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en\Documents\Git\presidential_race\"/>
    </mc:Choice>
  </mc:AlternateContent>
  <xr:revisionPtr revIDLastSave="0" documentId="13_ncr:1_{E9E00876-7718-4163-B113-FEDACDB86ABE}" xr6:coauthVersionLast="45" xr6:coauthVersionMax="45" xr10:uidLastSave="{00000000-0000-0000-0000-000000000000}"/>
  <bookViews>
    <workbookView xWindow="-120" yWindow="-120" windowWidth="29040" windowHeight="15840" activeTab="6" xr2:uid="{00000000-000D-0000-FFFF-FFFF00000000}"/>
  </bookViews>
  <sheets>
    <sheet name="1976-2016-president" sheetId="1" r:id="rId1"/>
    <sheet name="1976-2016-president_working" sheetId="4" r:id="rId2"/>
    <sheet name="1976-2016-president (3)" sheetId="6" state="hidden" r:id="rId3"/>
    <sheet name="national-winners" sheetId="2" r:id="rId4"/>
    <sheet name="state-winning-votes" sheetId="3" r:id="rId5"/>
    <sheet name="state-winners" sheetId="7" r:id="rId6"/>
    <sheet name="state-winners (2)" sheetId="9" r:id="rId7"/>
    <sheet name="summary" sheetId="5" r:id="rId8"/>
  </sheets>
  <definedNames>
    <definedName name="_xlnm._FilterDatabase" localSheetId="0" hidden="1">'1976-2016-president'!$A$1:$N$3741</definedName>
    <definedName name="_xlnm._FilterDatabase" localSheetId="2" hidden="1">'1976-2016-president (3)'!$A$1:$L$3741</definedName>
    <definedName name="_xlnm._FilterDatabase" localSheetId="1" hidden="1">'1976-2016-president_working'!$A$1:$O$3741</definedName>
    <definedName name="_xlcn.WorksheetConnection_19762016president2A1V37411" hidden="1">'1976-2016-president_working'!$A$1:$X$3741</definedName>
  </definedNames>
  <calcPr calcId="191029"/>
  <pivotCaches>
    <pivotCache cacheId="229" r:id="rId9"/>
    <pivotCache cacheId="238" r:id="rId10"/>
    <pivotCache cacheId="241" r:id="rId11"/>
  </pivotCaches>
  <fileRecoveryPr repairLoad="1"/>
  <extLst>
    <ext xmlns:x15="http://schemas.microsoft.com/office/spreadsheetml/2010/11/main" uri="{FCE2AD5D-F65C-4FA6-A056-5C36A1767C68}">
      <x15:dataModel>
        <x15:modelTables>
          <x15:modelTable id="Range" name="Range" connection="WorksheetConnection_1976-2016-president (2)!$A$1:$V$374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2" i="4"/>
  <c r="O3741" i="6"/>
  <c r="N3741" i="6"/>
  <c r="M3741" i="6"/>
  <c r="O3740" i="6"/>
  <c r="N3740" i="6"/>
  <c r="M3740" i="6"/>
  <c r="O3739" i="6"/>
  <c r="N3739" i="6"/>
  <c r="M3739" i="6"/>
  <c r="O3738" i="6"/>
  <c r="N3738" i="6"/>
  <c r="M3738" i="6"/>
  <c r="O3737" i="6"/>
  <c r="N3737" i="6"/>
  <c r="M3737" i="6"/>
  <c r="O3736" i="6"/>
  <c r="N3736" i="6"/>
  <c r="M3736" i="6"/>
  <c r="O3735" i="6"/>
  <c r="N3735" i="6"/>
  <c r="M3735" i="6"/>
  <c r="O3734" i="6"/>
  <c r="N3734" i="6"/>
  <c r="M3734" i="6"/>
  <c r="O3733" i="6"/>
  <c r="N3733" i="6"/>
  <c r="M3733" i="6"/>
  <c r="O3732" i="6"/>
  <c r="N3732" i="6"/>
  <c r="M3732" i="6"/>
  <c r="O3731" i="6"/>
  <c r="N3731" i="6"/>
  <c r="M3731" i="6"/>
  <c r="O3730" i="6"/>
  <c r="N3730" i="6"/>
  <c r="M3730" i="6"/>
  <c r="O3729" i="6"/>
  <c r="N3729" i="6"/>
  <c r="M3729" i="6"/>
  <c r="O3728" i="6"/>
  <c r="N3728" i="6"/>
  <c r="M3728" i="6"/>
  <c r="O3727" i="6"/>
  <c r="N3727" i="6"/>
  <c r="M3727" i="6"/>
  <c r="O3726" i="6"/>
  <c r="N3726" i="6"/>
  <c r="M3726" i="6"/>
  <c r="O3725" i="6"/>
  <c r="N3725" i="6"/>
  <c r="M3725" i="6"/>
  <c r="O3724" i="6"/>
  <c r="N3724" i="6"/>
  <c r="M3724" i="6"/>
  <c r="O3723" i="6"/>
  <c r="N3723" i="6"/>
  <c r="M3723" i="6"/>
  <c r="O3722" i="6"/>
  <c r="N3722" i="6"/>
  <c r="M3722" i="6"/>
  <c r="O3721" i="6"/>
  <c r="N3721" i="6"/>
  <c r="M3721" i="6"/>
  <c r="O3720" i="6"/>
  <c r="N3720" i="6"/>
  <c r="M3720" i="6"/>
  <c r="O3719" i="6"/>
  <c r="N3719" i="6"/>
  <c r="M3719" i="6"/>
  <c r="O3718" i="6"/>
  <c r="N3718" i="6"/>
  <c r="M3718" i="6"/>
  <c r="O3717" i="6"/>
  <c r="N3717" i="6"/>
  <c r="M3717" i="6"/>
  <c r="O3716" i="6"/>
  <c r="N3716" i="6"/>
  <c r="M3716" i="6"/>
  <c r="O3715" i="6"/>
  <c r="N3715" i="6"/>
  <c r="M3715" i="6"/>
  <c r="O3714" i="6"/>
  <c r="N3714" i="6"/>
  <c r="M3714" i="6"/>
  <c r="O3713" i="6"/>
  <c r="N3713" i="6"/>
  <c r="M3713" i="6"/>
  <c r="O3712" i="6"/>
  <c r="N3712" i="6"/>
  <c r="M3712" i="6"/>
  <c r="O3711" i="6"/>
  <c r="N3711" i="6"/>
  <c r="M3711" i="6"/>
  <c r="O3710" i="6"/>
  <c r="N3710" i="6"/>
  <c r="M3710" i="6"/>
  <c r="O3709" i="6"/>
  <c r="N3709" i="6"/>
  <c r="M3709" i="6"/>
  <c r="O3708" i="6"/>
  <c r="N3708" i="6"/>
  <c r="M3708" i="6"/>
  <c r="O3707" i="6"/>
  <c r="N3707" i="6"/>
  <c r="M3707" i="6"/>
  <c r="O3706" i="6"/>
  <c r="N3706" i="6"/>
  <c r="M3706" i="6"/>
  <c r="O3705" i="6"/>
  <c r="N3705" i="6"/>
  <c r="M3705" i="6"/>
  <c r="O3704" i="6"/>
  <c r="N3704" i="6"/>
  <c r="M3704" i="6"/>
  <c r="O3703" i="6"/>
  <c r="N3703" i="6"/>
  <c r="M3703" i="6"/>
  <c r="O3702" i="6"/>
  <c r="N3702" i="6"/>
  <c r="M3702" i="6"/>
  <c r="O3701" i="6"/>
  <c r="N3701" i="6"/>
  <c r="M3701" i="6"/>
  <c r="O3700" i="6"/>
  <c r="N3700" i="6"/>
  <c r="M3700" i="6"/>
  <c r="O3699" i="6"/>
  <c r="N3699" i="6"/>
  <c r="M3699" i="6"/>
  <c r="O3698" i="6"/>
  <c r="N3698" i="6"/>
  <c r="M3698" i="6"/>
  <c r="O3697" i="6"/>
  <c r="N3697" i="6"/>
  <c r="M3697" i="6"/>
  <c r="O3696" i="6"/>
  <c r="N3696" i="6"/>
  <c r="M3696" i="6"/>
  <c r="O3695" i="6"/>
  <c r="N3695" i="6"/>
  <c r="M3695" i="6"/>
  <c r="O3694" i="6"/>
  <c r="N3694" i="6"/>
  <c r="M3694" i="6"/>
  <c r="O3693" i="6"/>
  <c r="N3693" i="6"/>
  <c r="M3693" i="6"/>
  <c r="O3692" i="6"/>
  <c r="N3692" i="6"/>
  <c r="M3692" i="6"/>
  <c r="O3691" i="6"/>
  <c r="N3691" i="6"/>
  <c r="M3691" i="6"/>
  <c r="O3690" i="6"/>
  <c r="N3690" i="6"/>
  <c r="M3690" i="6"/>
  <c r="O3689" i="6"/>
  <c r="N3689" i="6"/>
  <c r="M3689" i="6"/>
  <c r="O3688" i="6"/>
  <c r="N3688" i="6"/>
  <c r="M3688" i="6"/>
  <c r="O3687" i="6"/>
  <c r="N3687" i="6"/>
  <c r="M3687" i="6"/>
  <c r="O3686" i="6"/>
  <c r="N3686" i="6"/>
  <c r="M3686" i="6"/>
  <c r="O3685" i="6"/>
  <c r="N3685" i="6"/>
  <c r="M3685" i="6"/>
  <c r="O3684" i="6"/>
  <c r="N3684" i="6"/>
  <c r="M3684" i="6"/>
  <c r="O3683" i="6"/>
  <c r="N3683" i="6"/>
  <c r="M3683" i="6"/>
  <c r="O3682" i="6"/>
  <c r="N3682" i="6"/>
  <c r="M3682" i="6"/>
  <c r="O3681" i="6"/>
  <c r="N3681" i="6"/>
  <c r="M3681" i="6"/>
  <c r="O3680" i="6"/>
  <c r="N3680" i="6"/>
  <c r="M3680" i="6"/>
  <c r="O3679" i="6"/>
  <c r="N3679" i="6"/>
  <c r="M3679" i="6"/>
  <c r="O3678" i="6"/>
  <c r="N3678" i="6"/>
  <c r="M3678" i="6"/>
  <c r="O3677" i="6"/>
  <c r="N3677" i="6"/>
  <c r="M3677" i="6"/>
  <c r="O3676" i="6"/>
  <c r="N3676" i="6"/>
  <c r="M3676" i="6"/>
  <c r="O3675" i="6"/>
  <c r="N3675" i="6"/>
  <c r="M3675" i="6"/>
  <c r="O3674" i="6"/>
  <c r="N3674" i="6"/>
  <c r="M3674" i="6"/>
  <c r="O3673" i="6"/>
  <c r="N3673" i="6"/>
  <c r="M3673" i="6"/>
  <c r="O3672" i="6"/>
  <c r="N3672" i="6"/>
  <c r="M3672" i="6"/>
  <c r="O3671" i="6"/>
  <c r="N3671" i="6"/>
  <c r="M3671" i="6"/>
  <c r="O3670" i="6"/>
  <c r="N3670" i="6"/>
  <c r="M3670" i="6"/>
  <c r="O3669" i="6"/>
  <c r="N3669" i="6"/>
  <c r="M3669" i="6"/>
  <c r="O3668" i="6"/>
  <c r="N3668" i="6"/>
  <c r="M3668" i="6"/>
  <c r="O3667" i="6"/>
  <c r="N3667" i="6"/>
  <c r="M3667" i="6"/>
  <c r="O3666" i="6"/>
  <c r="N3666" i="6"/>
  <c r="M3666" i="6"/>
  <c r="O3665" i="6"/>
  <c r="N3665" i="6"/>
  <c r="M3665" i="6"/>
  <c r="O3664" i="6"/>
  <c r="N3664" i="6"/>
  <c r="M3664" i="6"/>
  <c r="O3663" i="6"/>
  <c r="N3663" i="6"/>
  <c r="M3663" i="6"/>
  <c r="O3662" i="6"/>
  <c r="N3662" i="6"/>
  <c r="M3662" i="6"/>
  <c r="O3661" i="6"/>
  <c r="N3661" i="6"/>
  <c r="M3661" i="6"/>
  <c r="O3660" i="6"/>
  <c r="N3660" i="6"/>
  <c r="M3660" i="6"/>
  <c r="O3659" i="6"/>
  <c r="N3659" i="6"/>
  <c r="M3659" i="6"/>
  <c r="O3658" i="6"/>
  <c r="N3658" i="6"/>
  <c r="M3658" i="6"/>
  <c r="O3657" i="6"/>
  <c r="N3657" i="6"/>
  <c r="M3657" i="6"/>
  <c r="O3656" i="6"/>
  <c r="N3656" i="6"/>
  <c r="M3656" i="6"/>
  <c r="O3655" i="6"/>
  <c r="N3655" i="6"/>
  <c r="M3655" i="6"/>
  <c r="O3654" i="6"/>
  <c r="N3654" i="6"/>
  <c r="M3654" i="6"/>
  <c r="O3653" i="6"/>
  <c r="N3653" i="6"/>
  <c r="M3653" i="6"/>
  <c r="O3652" i="6"/>
  <c r="N3652" i="6"/>
  <c r="M3652" i="6"/>
  <c r="O3651" i="6"/>
  <c r="N3651" i="6"/>
  <c r="M3651" i="6"/>
  <c r="O3650" i="6"/>
  <c r="N3650" i="6"/>
  <c r="M3650" i="6"/>
  <c r="O3649" i="6"/>
  <c r="N3649" i="6"/>
  <c r="M3649" i="6"/>
  <c r="O3648" i="6"/>
  <c r="N3648" i="6"/>
  <c r="M3648" i="6"/>
  <c r="O3647" i="6"/>
  <c r="N3647" i="6"/>
  <c r="M3647" i="6"/>
  <c r="O3646" i="6"/>
  <c r="N3646" i="6"/>
  <c r="M3646" i="6"/>
  <c r="O3645" i="6"/>
  <c r="N3645" i="6"/>
  <c r="M3645" i="6"/>
  <c r="O3644" i="6"/>
  <c r="N3644" i="6"/>
  <c r="M3644" i="6"/>
  <c r="O3643" i="6"/>
  <c r="N3643" i="6"/>
  <c r="M3643" i="6"/>
  <c r="O3642" i="6"/>
  <c r="N3642" i="6"/>
  <c r="M3642" i="6"/>
  <c r="O3641" i="6"/>
  <c r="N3641" i="6"/>
  <c r="M3641" i="6"/>
  <c r="O3640" i="6"/>
  <c r="N3640" i="6"/>
  <c r="M3640" i="6"/>
  <c r="O3639" i="6"/>
  <c r="N3639" i="6"/>
  <c r="M3639" i="6"/>
  <c r="O3638" i="6"/>
  <c r="N3638" i="6"/>
  <c r="M3638" i="6"/>
  <c r="O3637" i="6"/>
  <c r="N3637" i="6"/>
  <c r="M3637" i="6"/>
  <c r="O3636" i="6"/>
  <c r="N3636" i="6"/>
  <c r="M3636" i="6"/>
  <c r="O3635" i="6"/>
  <c r="N3635" i="6"/>
  <c r="M3635" i="6"/>
  <c r="O3634" i="6"/>
  <c r="N3634" i="6"/>
  <c r="M3634" i="6"/>
  <c r="O3633" i="6"/>
  <c r="N3633" i="6"/>
  <c r="M3633" i="6"/>
  <c r="O3632" i="6"/>
  <c r="N3632" i="6"/>
  <c r="M3632" i="6"/>
  <c r="O3631" i="6"/>
  <c r="N3631" i="6"/>
  <c r="M3631" i="6"/>
  <c r="O3630" i="6"/>
  <c r="N3630" i="6"/>
  <c r="M3630" i="6"/>
  <c r="O3629" i="6"/>
  <c r="N3629" i="6"/>
  <c r="M3629" i="6"/>
  <c r="O3628" i="6"/>
  <c r="N3628" i="6"/>
  <c r="M3628" i="6"/>
  <c r="O3627" i="6"/>
  <c r="N3627" i="6"/>
  <c r="M3627" i="6"/>
  <c r="O3626" i="6"/>
  <c r="N3626" i="6"/>
  <c r="M3626" i="6"/>
  <c r="O3625" i="6"/>
  <c r="N3625" i="6"/>
  <c r="M3625" i="6"/>
  <c r="O3624" i="6"/>
  <c r="N3624" i="6"/>
  <c r="M3624" i="6"/>
  <c r="O3623" i="6"/>
  <c r="N3623" i="6"/>
  <c r="M3623" i="6"/>
  <c r="O3622" i="6"/>
  <c r="N3622" i="6"/>
  <c r="M3622" i="6"/>
  <c r="O3621" i="6"/>
  <c r="N3621" i="6"/>
  <c r="M3621" i="6"/>
  <c r="O3620" i="6"/>
  <c r="N3620" i="6"/>
  <c r="M3620" i="6"/>
  <c r="O3619" i="6"/>
  <c r="N3619" i="6"/>
  <c r="M3619" i="6"/>
  <c r="O3618" i="6"/>
  <c r="N3618" i="6"/>
  <c r="M3618" i="6"/>
  <c r="O3617" i="6"/>
  <c r="N3617" i="6"/>
  <c r="M3617" i="6"/>
  <c r="O3616" i="6"/>
  <c r="N3616" i="6"/>
  <c r="M3616" i="6"/>
  <c r="O3615" i="6"/>
  <c r="N3615" i="6"/>
  <c r="M3615" i="6"/>
  <c r="O3614" i="6"/>
  <c r="N3614" i="6"/>
  <c r="M3614" i="6"/>
  <c r="O3613" i="6"/>
  <c r="N3613" i="6"/>
  <c r="M3613" i="6"/>
  <c r="O3612" i="6"/>
  <c r="N3612" i="6"/>
  <c r="M3612" i="6"/>
  <c r="O3611" i="6"/>
  <c r="N3611" i="6"/>
  <c r="M3611" i="6"/>
  <c r="O3610" i="6"/>
  <c r="N3610" i="6"/>
  <c r="M3610" i="6"/>
  <c r="O3609" i="6"/>
  <c r="N3609" i="6"/>
  <c r="M3609" i="6"/>
  <c r="O3608" i="6"/>
  <c r="N3608" i="6"/>
  <c r="M3608" i="6"/>
  <c r="O3607" i="6"/>
  <c r="N3607" i="6"/>
  <c r="M3607" i="6"/>
  <c r="O3606" i="6"/>
  <c r="N3606" i="6"/>
  <c r="M3606" i="6"/>
  <c r="O3605" i="6"/>
  <c r="N3605" i="6"/>
  <c r="M3605" i="6"/>
  <c r="O3604" i="6"/>
  <c r="N3604" i="6"/>
  <c r="M3604" i="6"/>
  <c r="O3603" i="6"/>
  <c r="N3603" i="6"/>
  <c r="M3603" i="6"/>
  <c r="O3602" i="6"/>
  <c r="N3602" i="6"/>
  <c r="M3602" i="6"/>
  <c r="O3601" i="6"/>
  <c r="N3601" i="6"/>
  <c r="M3601" i="6"/>
  <c r="O3600" i="6"/>
  <c r="N3600" i="6"/>
  <c r="M3600" i="6"/>
  <c r="O3599" i="6"/>
  <c r="N3599" i="6"/>
  <c r="M3599" i="6"/>
  <c r="O3598" i="6"/>
  <c r="N3598" i="6"/>
  <c r="M3598" i="6"/>
  <c r="O3597" i="6"/>
  <c r="N3597" i="6"/>
  <c r="M3597" i="6"/>
  <c r="O3596" i="6"/>
  <c r="N3596" i="6"/>
  <c r="M3596" i="6"/>
  <c r="O3595" i="6"/>
  <c r="N3595" i="6"/>
  <c r="M3595" i="6"/>
  <c r="O3594" i="6"/>
  <c r="N3594" i="6"/>
  <c r="M3594" i="6"/>
  <c r="O3593" i="6"/>
  <c r="N3593" i="6"/>
  <c r="M3593" i="6"/>
  <c r="O3592" i="6"/>
  <c r="N3592" i="6"/>
  <c r="M3592" i="6"/>
  <c r="O3591" i="6"/>
  <c r="N3591" i="6"/>
  <c r="M3591" i="6"/>
  <c r="O3590" i="6"/>
  <c r="N3590" i="6"/>
  <c r="M3590" i="6"/>
  <c r="O3589" i="6"/>
  <c r="N3589" i="6"/>
  <c r="M3589" i="6"/>
  <c r="O3588" i="6"/>
  <c r="N3588" i="6"/>
  <c r="M3588" i="6"/>
  <c r="O3587" i="6"/>
  <c r="N3587" i="6"/>
  <c r="M3587" i="6"/>
  <c r="O3586" i="6"/>
  <c r="N3586" i="6"/>
  <c r="M3586" i="6"/>
  <c r="O3585" i="6"/>
  <c r="N3585" i="6"/>
  <c r="M3585" i="6"/>
  <c r="O3584" i="6"/>
  <c r="N3584" i="6"/>
  <c r="M3584" i="6"/>
  <c r="O3583" i="6"/>
  <c r="N3583" i="6"/>
  <c r="M3583" i="6"/>
  <c r="O3582" i="6"/>
  <c r="N3582" i="6"/>
  <c r="M3582" i="6"/>
  <c r="O3581" i="6"/>
  <c r="N3581" i="6"/>
  <c r="M3581" i="6"/>
  <c r="O3580" i="6"/>
  <c r="N3580" i="6"/>
  <c r="M3580" i="6"/>
  <c r="O3579" i="6"/>
  <c r="N3579" i="6"/>
  <c r="M3579" i="6"/>
  <c r="O3578" i="6"/>
  <c r="N3578" i="6"/>
  <c r="M3578" i="6"/>
  <c r="O3577" i="6"/>
  <c r="N3577" i="6"/>
  <c r="M3577" i="6"/>
  <c r="O3576" i="6"/>
  <c r="N3576" i="6"/>
  <c r="M3576" i="6"/>
  <c r="O3575" i="6"/>
  <c r="N3575" i="6"/>
  <c r="M3575" i="6"/>
  <c r="O3574" i="6"/>
  <c r="N3574" i="6"/>
  <c r="M3574" i="6"/>
  <c r="O3573" i="6"/>
  <c r="N3573" i="6"/>
  <c r="M3573" i="6"/>
  <c r="O3572" i="6"/>
  <c r="N3572" i="6"/>
  <c r="M3572" i="6"/>
  <c r="O3571" i="6"/>
  <c r="N3571" i="6"/>
  <c r="M3571" i="6"/>
  <c r="O3570" i="6"/>
  <c r="N3570" i="6"/>
  <c r="M3570" i="6"/>
  <c r="O3569" i="6"/>
  <c r="N3569" i="6"/>
  <c r="M3569" i="6"/>
  <c r="O3568" i="6"/>
  <c r="N3568" i="6"/>
  <c r="M3568" i="6"/>
  <c r="O3567" i="6"/>
  <c r="N3567" i="6"/>
  <c r="M3567" i="6"/>
  <c r="O3566" i="6"/>
  <c r="N3566" i="6"/>
  <c r="M3566" i="6"/>
  <c r="O3565" i="6"/>
  <c r="N3565" i="6"/>
  <c r="M3565" i="6"/>
  <c r="O3564" i="6"/>
  <c r="N3564" i="6"/>
  <c r="M3564" i="6"/>
  <c r="O3563" i="6"/>
  <c r="N3563" i="6"/>
  <c r="M3563" i="6"/>
  <c r="O3562" i="6"/>
  <c r="N3562" i="6"/>
  <c r="M3562" i="6"/>
  <c r="O3561" i="6"/>
  <c r="N3561" i="6"/>
  <c r="M3561" i="6"/>
  <c r="O3560" i="6"/>
  <c r="N3560" i="6"/>
  <c r="M3560" i="6"/>
  <c r="O3559" i="6"/>
  <c r="N3559" i="6"/>
  <c r="M3559" i="6"/>
  <c r="O3558" i="6"/>
  <c r="N3558" i="6"/>
  <c r="M3558" i="6"/>
  <c r="O3557" i="6"/>
  <c r="N3557" i="6"/>
  <c r="M3557" i="6"/>
  <c r="O3556" i="6"/>
  <c r="N3556" i="6"/>
  <c r="M3556" i="6"/>
  <c r="O3555" i="6"/>
  <c r="N3555" i="6"/>
  <c r="M3555" i="6"/>
  <c r="O3554" i="6"/>
  <c r="N3554" i="6"/>
  <c r="M3554" i="6"/>
  <c r="O3553" i="6"/>
  <c r="N3553" i="6"/>
  <c r="M3553" i="6"/>
  <c r="O3552" i="6"/>
  <c r="N3552" i="6"/>
  <c r="M3552" i="6"/>
  <c r="O3551" i="6"/>
  <c r="N3551" i="6"/>
  <c r="M3551" i="6"/>
  <c r="O3550" i="6"/>
  <c r="N3550" i="6"/>
  <c r="M3550" i="6"/>
  <c r="O3549" i="6"/>
  <c r="N3549" i="6"/>
  <c r="M3549" i="6"/>
  <c r="O3548" i="6"/>
  <c r="N3548" i="6"/>
  <c r="M3548" i="6"/>
  <c r="O3547" i="6"/>
  <c r="N3547" i="6"/>
  <c r="M3547" i="6"/>
  <c r="O3546" i="6"/>
  <c r="N3546" i="6"/>
  <c r="M3546" i="6"/>
  <c r="O3545" i="6"/>
  <c r="N3545" i="6"/>
  <c r="M3545" i="6"/>
  <c r="O3544" i="6"/>
  <c r="N3544" i="6"/>
  <c r="M3544" i="6"/>
  <c r="O3543" i="6"/>
  <c r="N3543" i="6"/>
  <c r="M3543" i="6"/>
  <c r="O3542" i="6"/>
  <c r="N3542" i="6"/>
  <c r="M3542" i="6"/>
  <c r="O3541" i="6"/>
  <c r="N3541" i="6"/>
  <c r="M3541" i="6"/>
  <c r="O3540" i="6"/>
  <c r="N3540" i="6"/>
  <c r="M3540" i="6"/>
  <c r="O3539" i="6"/>
  <c r="N3539" i="6"/>
  <c r="M3539" i="6"/>
  <c r="O3538" i="6"/>
  <c r="N3538" i="6"/>
  <c r="M3538" i="6"/>
  <c r="O3537" i="6"/>
  <c r="N3537" i="6"/>
  <c r="M3537" i="6"/>
  <c r="O3536" i="6"/>
  <c r="N3536" i="6"/>
  <c r="M3536" i="6"/>
  <c r="O3535" i="6"/>
  <c r="N3535" i="6"/>
  <c r="M3535" i="6"/>
  <c r="O3534" i="6"/>
  <c r="N3534" i="6"/>
  <c r="M3534" i="6"/>
  <c r="O3533" i="6"/>
  <c r="N3533" i="6"/>
  <c r="M3533" i="6"/>
  <c r="O3532" i="6"/>
  <c r="N3532" i="6"/>
  <c r="M3532" i="6"/>
  <c r="O3531" i="6"/>
  <c r="N3531" i="6"/>
  <c r="M3531" i="6"/>
  <c r="O3530" i="6"/>
  <c r="N3530" i="6"/>
  <c r="M3530" i="6"/>
  <c r="O3529" i="6"/>
  <c r="N3529" i="6"/>
  <c r="M3529" i="6"/>
  <c r="O3528" i="6"/>
  <c r="N3528" i="6"/>
  <c r="M3528" i="6"/>
  <c r="O3527" i="6"/>
  <c r="N3527" i="6"/>
  <c r="M3527" i="6"/>
  <c r="O3526" i="6"/>
  <c r="N3526" i="6"/>
  <c r="M3526" i="6"/>
  <c r="O3525" i="6"/>
  <c r="N3525" i="6"/>
  <c r="M3525" i="6"/>
  <c r="O3524" i="6"/>
  <c r="N3524" i="6"/>
  <c r="M3524" i="6"/>
  <c r="O3523" i="6"/>
  <c r="N3523" i="6"/>
  <c r="M3523" i="6"/>
  <c r="O3522" i="6"/>
  <c r="N3522" i="6"/>
  <c r="M3522" i="6"/>
  <c r="O3521" i="6"/>
  <c r="N3521" i="6"/>
  <c r="M3521" i="6"/>
  <c r="O3520" i="6"/>
  <c r="N3520" i="6"/>
  <c r="M3520" i="6"/>
  <c r="O3519" i="6"/>
  <c r="N3519" i="6"/>
  <c r="M3519" i="6"/>
  <c r="O3518" i="6"/>
  <c r="N3518" i="6"/>
  <c r="M3518" i="6"/>
  <c r="O3517" i="6"/>
  <c r="N3517" i="6"/>
  <c r="M3517" i="6"/>
  <c r="O3516" i="6"/>
  <c r="N3516" i="6"/>
  <c r="M3516" i="6"/>
  <c r="O3515" i="6"/>
  <c r="N3515" i="6"/>
  <c r="M3515" i="6"/>
  <c r="O3514" i="6"/>
  <c r="N3514" i="6"/>
  <c r="M3514" i="6"/>
  <c r="O3513" i="6"/>
  <c r="N3513" i="6"/>
  <c r="M3513" i="6"/>
  <c r="O3512" i="6"/>
  <c r="N3512" i="6"/>
  <c r="M3512" i="6"/>
  <c r="O3511" i="6"/>
  <c r="N3511" i="6"/>
  <c r="M3511" i="6"/>
  <c r="O3510" i="6"/>
  <c r="N3510" i="6"/>
  <c r="M3510" i="6"/>
  <c r="O3509" i="6"/>
  <c r="N3509" i="6"/>
  <c r="M3509" i="6"/>
  <c r="O3508" i="6"/>
  <c r="N3508" i="6"/>
  <c r="M3508" i="6"/>
  <c r="O3507" i="6"/>
  <c r="N3507" i="6"/>
  <c r="M3507" i="6"/>
  <c r="O3506" i="6"/>
  <c r="N3506" i="6"/>
  <c r="M3506" i="6"/>
  <c r="O3505" i="6"/>
  <c r="N3505" i="6"/>
  <c r="M3505" i="6"/>
  <c r="O3504" i="6"/>
  <c r="N3504" i="6"/>
  <c r="M3504" i="6"/>
  <c r="O3503" i="6"/>
  <c r="N3503" i="6"/>
  <c r="M3503" i="6"/>
  <c r="O3502" i="6"/>
  <c r="N3502" i="6"/>
  <c r="M3502" i="6"/>
  <c r="O3501" i="6"/>
  <c r="N3501" i="6"/>
  <c r="M3501" i="6"/>
  <c r="O3500" i="6"/>
  <c r="N3500" i="6"/>
  <c r="M3500" i="6"/>
  <c r="O3499" i="6"/>
  <c r="N3499" i="6"/>
  <c r="M3499" i="6"/>
  <c r="O3498" i="6"/>
  <c r="N3498" i="6"/>
  <c r="M3498" i="6"/>
  <c r="O3497" i="6"/>
  <c r="N3497" i="6"/>
  <c r="M3497" i="6"/>
  <c r="O3496" i="6"/>
  <c r="N3496" i="6"/>
  <c r="M3496" i="6"/>
  <c r="O3495" i="6"/>
  <c r="N3495" i="6"/>
  <c r="M3495" i="6"/>
  <c r="O3494" i="6"/>
  <c r="N3494" i="6"/>
  <c r="M3494" i="6"/>
  <c r="O3493" i="6"/>
  <c r="N3493" i="6"/>
  <c r="M3493" i="6"/>
  <c r="O3492" i="6"/>
  <c r="N3492" i="6"/>
  <c r="M3492" i="6"/>
  <c r="O3491" i="6"/>
  <c r="N3491" i="6"/>
  <c r="M3491" i="6"/>
  <c r="O3490" i="6"/>
  <c r="N3490" i="6"/>
  <c r="M3490" i="6"/>
  <c r="O3489" i="6"/>
  <c r="N3489" i="6"/>
  <c r="M3489" i="6"/>
  <c r="O3488" i="6"/>
  <c r="N3488" i="6"/>
  <c r="M3488" i="6"/>
  <c r="O3487" i="6"/>
  <c r="N3487" i="6"/>
  <c r="M3487" i="6"/>
  <c r="O3486" i="6"/>
  <c r="N3486" i="6"/>
  <c r="M3486" i="6"/>
  <c r="O3485" i="6"/>
  <c r="N3485" i="6"/>
  <c r="M3485" i="6"/>
  <c r="O3484" i="6"/>
  <c r="N3484" i="6"/>
  <c r="M3484" i="6"/>
  <c r="O3483" i="6"/>
  <c r="N3483" i="6"/>
  <c r="M3483" i="6"/>
  <c r="O3482" i="6"/>
  <c r="N3482" i="6"/>
  <c r="M3482" i="6"/>
  <c r="O3481" i="6"/>
  <c r="N3481" i="6"/>
  <c r="M3481" i="6"/>
  <c r="O3480" i="6"/>
  <c r="N3480" i="6"/>
  <c r="M3480" i="6"/>
  <c r="O3479" i="6"/>
  <c r="N3479" i="6"/>
  <c r="M3479" i="6"/>
  <c r="O3478" i="6"/>
  <c r="N3478" i="6"/>
  <c r="M3478" i="6"/>
  <c r="O3477" i="6"/>
  <c r="N3477" i="6"/>
  <c r="M3477" i="6"/>
  <c r="O3476" i="6"/>
  <c r="N3476" i="6"/>
  <c r="M3476" i="6"/>
  <c r="O3475" i="6"/>
  <c r="N3475" i="6"/>
  <c r="M3475" i="6"/>
  <c r="O3474" i="6"/>
  <c r="N3474" i="6"/>
  <c r="M3474" i="6"/>
  <c r="O3473" i="6"/>
  <c r="N3473" i="6"/>
  <c r="M3473" i="6"/>
  <c r="O3472" i="6"/>
  <c r="N3472" i="6"/>
  <c r="M3472" i="6"/>
  <c r="O3471" i="6"/>
  <c r="N3471" i="6"/>
  <c r="M3471" i="6"/>
  <c r="O3470" i="6"/>
  <c r="N3470" i="6"/>
  <c r="M3470" i="6"/>
  <c r="O3469" i="6"/>
  <c r="N3469" i="6"/>
  <c r="M3469" i="6"/>
  <c r="O3468" i="6"/>
  <c r="N3468" i="6"/>
  <c r="M3468" i="6"/>
  <c r="O3467" i="6"/>
  <c r="N3467" i="6"/>
  <c r="M3467" i="6"/>
  <c r="O3466" i="6"/>
  <c r="N3466" i="6"/>
  <c r="M3466" i="6"/>
  <c r="O3465" i="6"/>
  <c r="N3465" i="6"/>
  <c r="M3465" i="6"/>
  <c r="O3464" i="6"/>
  <c r="N3464" i="6"/>
  <c r="M3464" i="6"/>
  <c r="O3463" i="6"/>
  <c r="N3463" i="6"/>
  <c r="M3463" i="6"/>
  <c r="O3462" i="6"/>
  <c r="N3462" i="6"/>
  <c r="M3462" i="6"/>
  <c r="O3461" i="6"/>
  <c r="N3461" i="6"/>
  <c r="M3461" i="6"/>
  <c r="O3460" i="6"/>
  <c r="N3460" i="6"/>
  <c r="M3460" i="6"/>
  <c r="O3459" i="6"/>
  <c r="N3459" i="6"/>
  <c r="M3459" i="6"/>
  <c r="O3458" i="6"/>
  <c r="N3458" i="6"/>
  <c r="M3458" i="6"/>
  <c r="O3457" i="6"/>
  <c r="N3457" i="6"/>
  <c r="M3457" i="6"/>
  <c r="O3456" i="6"/>
  <c r="N3456" i="6"/>
  <c r="M3456" i="6"/>
  <c r="O3455" i="6"/>
  <c r="N3455" i="6"/>
  <c r="M3455" i="6"/>
  <c r="O3454" i="6"/>
  <c r="N3454" i="6"/>
  <c r="M3454" i="6"/>
  <c r="O3453" i="6"/>
  <c r="N3453" i="6"/>
  <c r="M3453" i="6"/>
  <c r="O3452" i="6"/>
  <c r="N3452" i="6"/>
  <c r="M3452" i="6"/>
  <c r="O3451" i="6"/>
  <c r="N3451" i="6"/>
  <c r="M3451" i="6"/>
  <c r="O3450" i="6"/>
  <c r="N3450" i="6"/>
  <c r="M3450" i="6"/>
  <c r="O3449" i="6"/>
  <c r="N3449" i="6"/>
  <c r="M3449" i="6"/>
  <c r="O3448" i="6"/>
  <c r="N3448" i="6"/>
  <c r="M3448" i="6"/>
  <c r="O3447" i="6"/>
  <c r="N3447" i="6"/>
  <c r="M3447" i="6"/>
  <c r="O3446" i="6"/>
  <c r="N3446" i="6"/>
  <c r="M3446" i="6"/>
  <c r="O3445" i="6"/>
  <c r="N3445" i="6"/>
  <c r="M3445" i="6"/>
  <c r="O3444" i="6"/>
  <c r="N3444" i="6"/>
  <c r="M3444" i="6"/>
  <c r="O3443" i="6"/>
  <c r="N3443" i="6"/>
  <c r="M3443" i="6"/>
  <c r="O3442" i="6"/>
  <c r="N3442" i="6"/>
  <c r="M3442" i="6"/>
  <c r="O3441" i="6"/>
  <c r="N3441" i="6"/>
  <c r="M3441" i="6"/>
  <c r="O3440" i="6"/>
  <c r="N3440" i="6"/>
  <c r="M3440" i="6"/>
  <c r="O3439" i="6"/>
  <c r="N3439" i="6"/>
  <c r="M3439" i="6"/>
  <c r="O3438" i="6"/>
  <c r="N3438" i="6"/>
  <c r="M3438" i="6"/>
  <c r="O3437" i="6"/>
  <c r="N3437" i="6"/>
  <c r="M3437" i="6"/>
  <c r="O3436" i="6"/>
  <c r="N3436" i="6"/>
  <c r="M3436" i="6"/>
  <c r="O3435" i="6"/>
  <c r="N3435" i="6"/>
  <c r="M3435" i="6"/>
  <c r="O3434" i="6"/>
  <c r="N3434" i="6"/>
  <c r="M3434" i="6"/>
  <c r="O3433" i="6"/>
  <c r="N3433" i="6"/>
  <c r="M3433" i="6"/>
  <c r="O3432" i="6"/>
  <c r="N3432" i="6"/>
  <c r="M3432" i="6"/>
  <c r="O3431" i="6"/>
  <c r="N3431" i="6"/>
  <c r="M3431" i="6"/>
  <c r="O3430" i="6"/>
  <c r="N3430" i="6"/>
  <c r="M3430" i="6"/>
  <c r="O3429" i="6"/>
  <c r="N3429" i="6"/>
  <c r="M3429" i="6"/>
  <c r="O3428" i="6"/>
  <c r="N3428" i="6"/>
  <c r="M3428" i="6"/>
  <c r="O3427" i="6"/>
  <c r="N3427" i="6"/>
  <c r="M3427" i="6"/>
  <c r="O3426" i="6"/>
  <c r="N3426" i="6"/>
  <c r="M3426" i="6"/>
  <c r="O3425" i="6"/>
  <c r="N3425" i="6"/>
  <c r="M3425" i="6"/>
  <c r="O3424" i="6"/>
  <c r="N3424" i="6"/>
  <c r="M3424" i="6"/>
  <c r="O3423" i="6"/>
  <c r="N3423" i="6"/>
  <c r="M3423" i="6"/>
  <c r="O3422" i="6"/>
  <c r="N3422" i="6"/>
  <c r="M3422" i="6"/>
  <c r="O3421" i="6"/>
  <c r="N3421" i="6"/>
  <c r="M3421" i="6"/>
  <c r="O3420" i="6"/>
  <c r="N3420" i="6"/>
  <c r="M3420" i="6"/>
  <c r="O3419" i="6"/>
  <c r="N3419" i="6"/>
  <c r="M3419" i="6"/>
  <c r="O3418" i="6"/>
  <c r="N3418" i="6"/>
  <c r="M3418" i="6"/>
  <c r="O3417" i="6"/>
  <c r="N3417" i="6"/>
  <c r="M3417" i="6"/>
  <c r="O3416" i="6"/>
  <c r="N3416" i="6"/>
  <c r="M3416" i="6"/>
  <c r="O3415" i="6"/>
  <c r="N3415" i="6"/>
  <c r="M3415" i="6"/>
  <c r="O3414" i="6"/>
  <c r="N3414" i="6"/>
  <c r="M3414" i="6"/>
  <c r="O3413" i="6"/>
  <c r="N3413" i="6"/>
  <c r="M3413" i="6"/>
  <c r="O3412" i="6"/>
  <c r="N3412" i="6"/>
  <c r="M3412" i="6"/>
  <c r="O3411" i="6"/>
  <c r="N3411" i="6"/>
  <c r="M3411" i="6"/>
  <c r="O3410" i="6"/>
  <c r="N3410" i="6"/>
  <c r="M3410" i="6"/>
  <c r="O3409" i="6"/>
  <c r="N3409" i="6"/>
  <c r="M3409" i="6"/>
  <c r="O3408" i="6"/>
  <c r="N3408" i="6"/>
  <c r="M3408" i="6"/>
  <c r="O3407" i="6"/>
  <c r="N3407" i="6"/>
  <c r="M3407" i="6"/>
  <c r="O3406" i="6"/>
  <c r="N3406" i="6"/>
  <c r="M3406" i="6"/>
  <c r="O3405" i="6"/>
  <c r="N3405" i="6"/>
  <c r="M3405" i="6"/>
  <c r="O3404" i="6"/>
  <c r="N3404" i="6"/>
  <c r="M3404" i="6"/>
  <c r="O3403" i="6"/>
  <c r="N3403" i="6"/>
  <c r="M3403" i="6"/>
  <c r="O3402" i="6"/>
  <c r="N3402" i="6"/>
  <c r="M3402" i="6"/>
  <c r="O3401" i="6"/>
  <c r="N3401" i="6"/>
  <c r="M3401" i="6"/>
  <c r="O3400" i="6"/>
  <c r="N3400" i="6"/>
  <c r="M3400" i="6"/>
  <c r="O3399" i="6"/>
  <c r="N3399" i="6"/>
  <c r="M3399" i="6"/>
  <c r="O3398" i="6"/>
  <c r="N3398" i="6"/>
  <c r="M3398" i="6"/>
  <c r="O3397" i="6"/>
  <c r="N3397" i="6"/>
  <c r="M3397" i="6"/>
  <c r="O3396" i="6"/>
  <c r="N3396" i="6"/>
  <c r="M3396" i="6"/>
  <c r="O3395" i="6"/>
  <c r="N3395" i="6"/>
  <c r="M3395" i="6"/>
  <c r="O3394" i="6"/>
  <c r="N3394" i="6"/>
  <c r="M3394" i="6"/>
  <c r="O3393" i="6"/>
  <c r="N3393" i="6"/>
  <c r="M3393" i="6"/>
  <c r="O3392" i="6"/>
  <c r="N3392" i="6"/>
  <c r="M3392" i="6"/>
  <c r="O3391" i="6"/>
  <c r="N3391" i="6"/>
  <c r="M3391" i="6"/>
  <c r="O3390" i="6"/>
  <c r="N3390" i="6"/>
  <c r="M3390" i="6"/>
  <c r="O3389" i="6"/>
  <c r="N3389" i="6"/>
  <c r="M3389" i="6"/>
  <c r="O3388" i="6"/>
  <c r="N3388" i="6"/>
  <c r="M3388" i="6"/>
  <c r="O3387" i="6"/>
  <c r="N3387" i="6"/>
  <c r="M3387" i="6"/>
  <c r="O3386" i="6"/>
  <c r="N3386" i="6"/>
  <c r="M3386" i="6"/>
  <c r="O3385" i="6"/>
  <c r="N3385" i="6"/>
  <c r="M3385" i="6"/>
  <c r="O3384" i="6"/>
  <c r="N3384" i="6"/>
  <c r="M3384" i="6"/>
  <c r="O3383" i="6"/>
  <c r="N3383" i="6"/>
  <c r="M3383" i="6"/>
  <c r="O3382" i="6"/>
  <c r="N3382" i="6"/>
  <c r="M3382" i="6"/>
  <c r="O3381" i="6"/>
  <c r="N3381" i="6"/>
  <c r="M3381" i="6"/>
  <c r="O3380" i="6"/>
  <c r="N3380" i="6"/>
  <c r="M3380" i="6"/>
  <c r="O3379" i="6"/>
  <c r="N3379" i="6"/>
  <c r="M3379" i="6"/>
  <c r="O3378" i="6"/>
  <c r="N3378" i="6"/>
  <c r="M3378" i="6"/>
  <c r="O3377" i="6"/>
  <c r="N3377" i="6"/>
  <c r="M3377" i="6"/>
  <c r="O3376" i="6"/>
  <c r="N3376" i="6"/>
  <c r="M3376" i="6"/>
  <c r="O3375" i="6"/>
  <c r="N3375" i="6"/>
  <c r="M3375" i="6"/>
  <c r="O3374" i="6"/>
  <c r="N3374" i="6"/>
  <c r="M3374" i="6"/>
  <c r="O3373" i="6"/>
  <c r="N3373" i="6"/>
  <c r="M3373" i="6"/>
  <c r="O3372" i="6"/>
  <c r="N3372" i="6"/>
  <c r="M3372" i="6"/>
  <c r="O3371" i="6"/>
  <c r="N3371" i="6"/>
  <c r="M3371" i="6"/>
  <c r="O3370" i="6"/>
  <c r="N3370" i="6"/>
  <c r="M3370" i="6"/>
  <c r="O3369" i="6"/>
  <c r="N3369" i="6"/>
  <c r="M3369" i="6"/>
  <c r="O3368" i="6"/>
  <c r="N3368" i="6"/>
  <c r="M3368" i="6"/>
  <c r="O3367" i="6"/>
  <c r="N3367" i="6"/>
  <c r="M3367" i="6"/>
  <c r="O3366" i="6"/>
  <c r="N3366" i="6"/>
  <c r="M3366" i="6"/>
  <c r="O3365" i="6"/>
  <c r="N3365" i="6"/>
  <c r="M3365" i="6"/>
  <c r="O3364" i="6"/>
  <c r="N3364" i="6"/>
  <c r="M3364" i="6"/>
  <c r="O3363" i="6"/>
  <c r="N3363" i="6"/>
  <c r="M3363" i="6"/>
  <c r="O3362" i="6"/>
  <c r="N3362" i="6"/>
  <c r="M3362" i="6"/>
  <c r="O3361" i="6"/>
  <c r="N3361" i="6"/>
  <c r="M3361" i="6"/>
  <c r="O3360" i="6"/>
  <c r="N3360" i="6"/>
  <c r="M3360" i="6"/>
  <c r="O3359" i="6"/>
  <c r="N3359" i="6"/>
  <c r="M3359" i="6"/>
  <c r="O3358" i="6"/>
  <c r="N3358" i="6"/>
  <c r="M3358" i="6"/>
  <c r="O3357" i="6"/>
  <c r="N3357" i="6"/>
  <c r="M3357" i="6"/>
  <c r="O3356" i="6"/>
  <c r="N3356" i="6"/>
  <c r="M3356" i="6"/>
  <c r="O3355" i="6"/>
  <c r="N3355" i="6"/>
  <c r="M3355" i="6"/>
  <c r="O3354" i="6"/>
  <c r="N3354" i="6"/>
  <c r="M3354" i="6"/>
  <c r="O3353" i="6"/>
  <c r="N3353" i="6"/>
  <c r="M3353" i="6"/>
  <c r="O3352" i="6"/>
  <c r="N3352" i="6"/>
  <c r="M3352" i="6"/>
  <c r="O3351" i="6"/>
  <c r="N3351" i="6"/>
  <c r="M3351" i="6"/>
  <c r="O3350" i="6"/>
  <c r="N3350" i="6"/>
  <c r="M3350" i="6"/>
  <c r="O3349" i="6"/>
  <c r="N3349" i="6"/>
  <c r="M3349" i="6"/>
  <c r="O3348" i="6"/>
  <c r="N3348" i="6"/>
  <c r="M3348" i="6"/>
  <c r="O3347" i="6"/>
  <c r="N3347" i="6"/>
  <c r="M3347" i="6"/>
  <c r="O3346" i="6"/>
  <c r="N3346" i="6"/>
  <c r="M3346" i="6"/>
  <c r="O3345" i="6"/>
  <c r="N3345" i="6"/>
  <c r="M3345" i="6"/>
  <c r="O3344" i="6"/>
  <c r="N3344" i="6"/>
  <c r="M3344" i="6"/>
  <c r="O3343" i="6"/>
  <c r="N3343" i="6"/>
  <c r="M3343" i="6"/>
  <c r="O3342" i="6"/>
  <c r="N3342" i="6"/>
  <c r="M3342" i="6"/>
  <c r="O3341" i="6"/>
  <c r="N3341" i="6"/>
  <c r="M3341" i="6"/>
  <c r="O3340" i="6"/>
  <c r="N3340" i="6"/>
  <c r="M3340" i="6"/>
  <c r="O3339" i="6"/>
  <c r="N3339" i="6"/>
  <c r="M3339" i="6"/>
  <c r="O3338" i="6"/>
  <c r="N3338" i="6"/>
  <c r="M3338" i="6"/>
  <c r="O3337" i="6"/>
  <c r="N3337" i="6"/>
  <c r="M3337" i="6"/>
  <c r="O3336" i="6"/>
  <c r="N3336" i="6"/>
  <c r="M3336" i="6"/>
  <c r="O3335" i="6"/>
  <c r="N3335" i="6"/>
  <c r="M3335" i="6"/>
  <c r="O3334" i="6"/>
  <c r="N3334" i="6"/>
  <c r="M3334" i="6"/>
  <c r="O3333" i="6"/>
  <c r="N3333" i="6"/>
  <c r="M3333" i="6"/>
  <c r="O3332" i="6"/>
  <c r="N3332" i="6"/>
  <c r="M3332" i="6"/>
  <c r="O3331" i="6"/>
  <c r="N3331" i="6"/>
  <c r="M3331" i="6"/>
  <c r="O3330" i="6"/>
  <c r="N3330" i="6"/>
  <c r="M3330" i="6"/>
  <c r="O3329" i="6"/>
  <c r="N3329" i="6"/>
  <c r="M3329" i="6"/>
  <c r="O3328" i="6"/>
  <c r="N3328" i="6"/>
  <c r="M3328" i="6"/>
  <c r="O3327" i="6"/>
  <c r="N3327" i="6"/>
  <c r="M3327" i="6"/>
  <c r="O3326" i="6"/>
  <c r="N3326" i="6"/>
  <c r="M3326" i="6"/>
  <c r="O3325" i="6"/>
  <c r="N3325" i="6"/>
  <c r="M3325" i="6"/>
  <c r="O3324" i="6"/>
  <c r="N3324" i="6"/>
  <c r="M3324" i="6"/>
  <c r="O3323" i="6"/>
  <c r="N3323" i="6"/>
  <c r="M3323" i="6"/>
  <c r="O3322" i="6"/>
  <c r="N3322" i="6"/>
  <c r="M3322" i="6"/>
  <c r="O3321" i="6"/>
  <c r="N3321" i="6"/>
  <c r="M3321" i="6"/>
  <c r="O3320" i="6"/>
  <c r="N3320" i="6"/>
  <c r="M3320" i="6"/>
  <c r="O3319" i="6"/>
  <c r="N3319" i="6"/>
  <c r="M3319" i="6"/>
  <c r="O3318" i="6"/>
  <c r="N3318" i="6"/>
  <c r="M3318" i="6"/>
  <c r="O3317" i="6"/>
  <c r="N3317" i="6"/>
  <c r="M3317" i="6"/>
  <c r="O3316" i="6"/>
  <c r="N3316" i="6"/>
  <c r="M3316" i="6"/>
  <c r="O3315" i="6"/>
  <c r="N3315" i="6"/>
  <c r="M3315" i="6"/>
  <c r="O3314" i="6"/>
  <c r="N3314" i="6"/>
  <c r="M3314" i="6"/>
  <c r="O3313" i="6"/>
  <c r="N3313" i="6"/>
  <c r="M3313" i="6"/>
  <c r="O3312" i="6"/>
  <c r="N3312" i="6"/>
  <c r="M3312" i="6"/>
  <c r="O3311" i="6"/>
  <c r="N3311" i="6"/>
  <c r="M3311" i="6"/>
  <c r="O3310" i="6"/>
  <c r="N3310" i="6"/>
  <c r="M3310" i="6"/>
  <c r="O3309" i="6"/>
  <c r="N3309" i="6"/>
  <c r="M3309" i="6"/>
  <c r="O3308" i="6"/>
  <c r="N3308" i="6"/>
  <c r="M3308" i="6"/>
  <c r="O3307" i="6"/>
  <c r="N3307" i="6"/>
  <c r="M3307" i="6"/>
  <c r="O3306" i="6"/>
  <c r="N3306" i="6"/>
  <c r="M3306" i="6"/>
  <c r="O3305" i="6"/>
  <c r="N3305" i="6"/>
  <c r="M3305" i="6"/>
  <c r="O3304" i="6"/>
  <c r="N3304" i="6"/>
  <c r="M3304" i="6"/>
  <c r="O3303" i="6"/>
  <c r="N3303" i="6"/>
  <c r="M3303" i="6"/>
  <c r="O3302" i="6"/>
  <c r="N3302" i="6"/>
  <c r="M3302" i="6"/>
  <c r="O3301" i="6"/>
  <c r="N3301" i="6"/>
  <c r="M3301" i="6"/>
  <c r="O3300" i="6"/>
  <c r="N3300" i="6"/>
  <c r="M3300" i="6"/>
  <c r="O3299" i="6"/>
  <c r="N3299" i="6"/>
  <c r="M3299" i="6"/>
  <c r="O3298" i="6"/>
  <c r="N3298" i="6"/>
  <c r="M3298" i="6"/>
  <c r="O3297" i="6"/>
  <c r="N3297" i="6"/>
  <c r="M3297" i="6"/>
  <c r="O3296" i="6"/>
  <c r="N3296" i="6"/>
  <c r="M3296" i="6"/>
  <c r="O3295" i="6"/>
  <c r="N3295" i="6"/>
  <c r="M3295" i="6"/>
  <c r="O3294" i="6"/>
  <c r="N3294" i="6"/>
  <c r="M3294" i="6"/>
  <c r="O3293" i="6"/>
  <c r="N3293" i="6"/>
  <c r="M3293" i="6"/>
  <c r="O3292" i="6"/>
  <c r="N3292" i="6"/>
  <c r="M3292" i="6"/>
  <c r="O3291" i="6"/>
  <c r="N3291" i="6"/>
  <c r="M3291" i="6"/>
  <c r="O3290" i="6"/>
  <c r="N3290" i="6"/>
  <c r="M3290" i="6"/>
  <c r="O3289" i="6"/>
  <c r="N3289" i="6"/>
  <c r="M3289" i="6"/>
  <c r="O3288" i="6"/>
  <c r="N3288" i="6"/>
  <c r="M3288" i="6"/>
  <c r="O3287" i="6"/>
  <c r="N3287" i="6"/>
  <c r="M3287" i="6"/>
  <c r="O3286" i="6"/>
  <c r="N3286" i="6"/>
  <c r="M3286" i="6"/>
  <c r="O3285" i="6"/>
  <c r="N3285" i="6"/>
  <c r="M3285" i="6"/>
  <c r="O3284" i="6"/>
  <c r="N3284" i="6"/>
  <c r="M3284" i="6"/>
  <c r="O3283" i="6"/>
  <c r="N3283" i="6"/>
  <c r="M3283" i="6"/>
  <c r="O3282" i="6"/>
  <c r="N3282" i="6"/>
  <c r="M3282" i="6"/>
  <c r="O3281" i="6"/>
  <c r="N3281" i="6"/>
  <c r="M3281" i="6"/>
  <c r="O3280" i="6"/>
  <c r="N3280" i="6"/>
  <c r="M3280" i="6"/>
  <c r="O3279" i="6"/>
  <c r="N3279" i="6"/>
  <c r="M3279" i="6"/>
  <c r="O3278" i="6"/>
  <c r="N3278" i="6"/>
  <c r="M3278" i="6"/>
  <c r="O3277" i="6"/>
  <c r="N3277" i="6"/>
  <c r="M3277" i="6"/>
  <c r="O3276" i="6"/>
  <c r="N3276" i="6"/>
  <c r="M3276" i="6"/>
  <c r="O3275" i="6"/>
  <c r="N3275" i="6"/>
  <c r="M3275" i="6"/>
  <c r="O3274" i="6"/>
  <c r="N3274" i="6"/>
  <c r="M3274" i="6"/>
  <c r="O3273" i="6"/>
  <c r="N3273" i="6"/>
  <c r="M3273" i="6"/>
  <c r="O3272" i="6"/>
  <c r="N3272" i="6"/>
  <c r="M3272" i="6"/>
  <c r="O3271" i="6"/>
  <c r="N3271" i="6"/>
  <c r="M3271" i="6"/>
  <c r="O3270" i="6"/>
  <c r="N3270" i="6"/>
  <c r="M3270" i="6"/>
  <c r="O3269" i="6"/>
  <c r="N3269" i="6"/>
  <c r="M3269" i="6"/>
  <c r="O3268" i="6"/>
  <c r="N3268" i="6"/>
  <c r="M3268" i="6"/>
  <c r="O3267" i="6"/>
  <c r="N3267" i="6"/>
  <c r="M3267" i="6"/>
  <c r="O3266" i="6"/>
  <c r="N3266" i="6"/>
  <c r="M3266" i="6"/>
  <c r="O3265" i="6"/>
  <c r="N3265" i="6"/>
  <c r="M3265" i="6"/>
  <c r="O3264" i="6"/>
  <c r="N3264" i="6"/>
  <c r="M3264" i="6"/>
  <c r="O3263" i="6"/>
  <c r="N3263" i="6"/>
  <c r="M3263" i="6"/>
  <c r="O3262" i="6"/>
  <c r="N3262" i="6"/>
  <c r="M3262" i="6"/>
  <c r="O3261" i="6"/>
  <c r="N3261" i="6"/>
  <c r="M3261" i="6"/>
  <c r="O3260" i="6"/>
  <c r="N3260" i="6"/>
  <c r="M3260" i="6"/>
  <c r="O3259" i="6"/>
  <c r="N3259" i="6"/>
  <c r="M3259" i="6"/>
  <c r="O3258" i="6"/>
  <c r="N3258" i="6"/>
  <c r="M3258" i="6"/>
  <c r="O3257" i="6"/>
  <c r="N3257" i="6"/>
  <c r="M3257" i="6"/>
  <c r="O3256" i="6"/>
  <c r="N3256" i="6"/>
  <c r="M3256" i="6"/>
  <c r="O3255" i="6"/>
  <c r="N3255" i="6"/>
  <c r="M3255" i="6"/>
  <c r="O3254" i="6"/>
  <c r="N3254" i="6"/>
  <c r="M3254" i="6"/>
  <c r="O3253" i="6"/>
  <c r="N3253" i="6"/>
  <c r="M3253" i="6"/>
  <c r="O3252" i="6"/>
  <c r="N3252" i="6"/>
  <c r="M3252" i="6"/>
  <c r="O3251" i="6"/>
  <c r="N3251" i="6"/>
  <c r="M3251" i="6"/>
  <c r="O3250" i="6"/>
  <c r="N3250" i="6"/>
  <c r="M3250" i="6"/>
  <c r="O3249" i="6"/>
  <c r="N3249" i="6"/>
  <c r="M3249" i="6"/>
  <c r="O3248" i="6"/>
  <c r="N3248" i="6"/>
  <c r="M3248" i="6"/>
  <c r="O3247" i="6"/>
  <c r="N3247" i="6"/>
  <c r="M3247" i="6"/>
  <c r="O3246" i="6"/>
  <c r="N3246" i="6"/>
  <c r="M3246" i="6"/>
  <c r="O3245" i="6"/>
  <c r="N3245" i="6"/>
  <c r="M3245" i="6"/>
  <c r="O3244" i="6"/>
  <c r="N3244" i="6"/>
  <c r="M3244" i="6"/>
  <c r="O3243" i="6"/>
  <c r="N3243" i="6"/>
  <c r="M3243" i="6"/>
  <c r="O3242" i="6"/>
  <c r="N3242" i="6"/>
  <c r="M3242" i="6"/>
  <c r="O3241" i="6"/>
  <c r="N3241" i="6"/>
  <c r="M3241" i="6"/>
  <c r="O3240" i="6"/>
  <c r="N3240" i="6"/>
  <c r="M3240" i="6"/>
  <c r="O3239" i="6"/>
  <c r="N3239" i="6"/>
  <c r="M3239" i="6"/>
  <c r="O3238" i="6"/>
  <c r="N3238" i="6"/>
  <c r="M3238" i="6"/>
  <c r="O3237" i="6"/>
  <c r="N3237" i="6"/>
  <c r="M3237" i="6"/>
  <c r="O3236" i="6"/>
  <c r="N3236" i="6"/>
  <c r="M3236" i="6"/>
  <c r="O3235" i="6"/>
  <c r="N3235" i="6"/>
  <c r="M3235" i="6"/>
  <c r="O3234" i="6"/>
  <c r="N3234" i="6"/>
  <c r="M3234" i="6"/>
  <c r="O3233" i="6"/>
  <c r="N3233" i="6"/>
  <c r="M3233" i="6"/>
  <c r="O3232" i="6"/>
  <c r="N3232" i="6"/>
  <c r="M3232" i="6"/>
  <c r="O3231" i="6"/>
  <c r="N3231" i="6"/>
  <c r="M3231" i="6"/>
  <c r="O3230" i="6"/>
  <c r="N3230" i="6"/>
  <c r="M3230" i="6"/>
  <c r="O3229" i="6"/>
  <c r="N3229" i="6"/>
  <c r="M3229" i="6"/>
  <c r="O3228" i="6"/>
  <c r="N3228" i="6"/>
  <c r="M3228" i="6"/>
  <c r="O3227" i="6"/>
  <c r="N3227" i="6"/>
  <c r="M3227" i="6"/>
  <c r="O3226" i="6"/>
  <c r="N3226" i="6"/>
  <c r="M3226" i="6"/>
  <c r="O3225" i="6"/>
  <c r="N3225" i="6"/>
  <c r="M3225" i="6"/>
  <c r="O3224" i="6"/>
  <c r="N3224" i="6"/>
  <c r="M3224" i="6"/>
  <c r="O3223" i="6"/>
  <c r="N3223" i="6"/>
  <c r="M3223" i="6"/>
  <c r="O3222" i="6"/>
  <c r="N3222" i="6"/>
  <c r="M3222" i="6"/>
  <c r="O3221" i="6"/>
  <c r="N3221" i="6"/>
  <c r="M3221" i="6"/>
  <c r="O3220" i="6"/>
  <c r="N3220" i="6"/>
  <c r="M3220" i="6"/>
  <c r="O3219" i="6"/>
  <c r="N3219" i="6"/>
  <c r="M3219" i="6"/>
  <c r="O3218" i="6"/>
  <c r="N3218" i="6"/>
  <c r="M3218" i="6"/>
  <c r="O3217" i="6"/>
  <c r="N3217" i="6"/>
  <c r="M3217" i="6"/>
  <c r="O3216" i="6"/>
  <c r="N3216" i="6"/>
  <c r="M3216" i="6"/>
  <c r="O3215" i="6"/>
  <c r="N3215" i="6"/>
  <c r="M3215" i="6"/>
  <c r="O3214" i="6"/>
  <c r="N3214" i="6"/>
  <c r="M3214" i="6"/>
  <c r="O3213" i="6"/>
  <c r="N3213" i="6"/>
  <c r="M3213" i="6"/>
  <c r="O3212" i="6"/>
  <c r="N3212" i="6"/>
  <c r="M3212" i="6"/>
  <c r="O3211" i="6"/>
  <c r="N3211" i="6"/>
  <c r="M3211" i="6"/>
  <c r="O3210" i="6"/>
  <c r="N3210" i="6"/>
  <c r="M3210" i="6"/>
  <c r="O3209" i="6"/>
  <c r="N3209" i="6"/>
  <c r="M3209" i="6"/>
  <c r="O3208" i="6"/>
  <c r="N3208" i="6"/>
  <c r="M3208" i="6"/>
  <c r="O3207" i="6"/>
  <c r="N3207" i="6"/>
  <c r="M3207" i="6"/>
  <c r="O3206" i="6"/>
  <c r="N3206" i="6"/>
  <c r="M3206" i="6"/>
  <c r="O3205" i="6"/>
  <c r="N3205" i="6"/>
  <c r="M3205" i="6"/>
  <c r="O3204" i="6"/>
  <c r="N3204" i="6"/>
  <c r="M3204" i="6"/>
  <c r="O3203" i="6"/>
  <c r="N3203" i="6"/>
  <c r="M3203" i="6"/>
  <c r="O3202" i="6"/>
  <c r="N3202" i="6"/>
  <c r="M3202" i="6"/>
  <c r="O3201" i="6"/>
  <c r="N3201" i="6"/>
  <c r="M3201" i="6"/>
  <c r="O3200" i="6"/>
  <c r="N3200" i="6"/>
  <c r="M3200" i="6"/>
  <c r="O3199" i="6"/>
  <c r="N3199" i="6"/>
  <c r="M3199" i="6"/>
  <c r="O3198" i="6"/>
  <c r="N3198" i="6"/>
  <c r="M3198" i="6"/>
  <c r="O3197" i="6"/>
  <c r="N3197" i="6"/>
  <c r="M3197" i="6"/>
  <c r="O3196" i="6"/>
  <c r="N3196" i="6"/>
  <c r="M3196" i="6"/>
  <c r="O3195" i="6"/>
  <c r="N3195" i="6"/>
  <c r="M3195" i="6"/>
  <c r="O3194" i="6"/>
  <c r="N3194" i="6"/>
  <c r="M3194" i="6"/>
  <c r="O3193" i="6"/>
  <c r="N3193" i="6"/>
  <c r="M3193" i="6"/>
  <c r="O3192" i="6"/>
  <c r="N3192" i="6"/>
  <c r="M3192" i="6"/>
  <c r="O3191" i="6"/>
  <c r="N3191" i="6"/>
  <c r="M3191" i="6"/>
  <c r="O3190" i="6"/>
  <c r="N3190" i="6"/>
  <c r="M3190" i="6"/>
  <c r="O3189" i="6"/>
  <c r="N3189" i="6"/>
  <c r="M3189" i="6"/>
  <c r="O3188" i="6"/>
  <c r="N3188" i="6"/>
  <c r="M3188" i="6"/>
  <c r="O3187" i="6"/>
  <c r="N3187" i="6"/>
  <c r="M3187" i="6"/>
  <c r="O3186" i="6"/>
  <c r="N3186" i="6"/>
  <c r="M3186" i="6"/>
  <c r="O3185" i="6"/>
  <c r="N3185" i="6"/>
  <c r="M3185" i="6"/>
  <c r="O3184" i="6"/>
  <c r="N3184" i="6"/>
  <c r="M3184" i="6"/>
  <c r="O3183" i="6"/>
  <c r="N3183" i="6"/>
  <c r="M3183" i="6"/>
  <c r="O3182" i="6"/>
  <c r="N3182" i="6"/>
  <c r="M3182" i="6"/>
  <c r="O3181" i="6"/>
  <c r="N3181" i="6"/>
  <c r="M3181" i="6"/>
  <c r="O3180" i="6"/>
  <c r="N3180" i="6"/>
  <c r="M3180" i="6"/>
  <c r="O3179" i="6"/>
  <c r="N3179" i="6"/>
  <c r="M3179" i="6"/>
  <c r="O3178" i="6"/>
  <c r="N3178" i="6"/>
  <c r="M3178" i="6"/>
  <c r="O3177" i="6"/>
  <c r="N3177" i="6"/>
  <c r="M3177" i="6"/>
  <c r="O3176" i="6"/>
  <c r="N3176" i="6"/>
  <c r="M3176" i="6"/>
  <c r="O3175" i="6"/>
  <c r="N3175" i="6"/>
  <c r="M3175" i="6"/>
  <c r="O3174" i="6"/>
  <c r="N3174" i="6"/>
  <c r="M3174" i="6"/>
  <c r="O3173" i="6"/>
  <c r="N3173" i="6"/>
  <c r="M3173" i="6"/>
  <c r="O3172" i="6"/>
  <c r="N3172" i="6"/>
  <c r="M3172" i="6"/>
  <c r="O3171" i="6"/>
  <c r="N3171" i="6"/>
  <c r="M3171" i="6"/>
  <c r="O3170" i="6"/>
  <c r="N3170" i="6"/>
  <c r="M3170" i="6"/>
  <c r="O3169" i="6"/>
  <c r="N3169" i="6"/>
  <c r="M3169" i="6"/>
  <c r="O3168" i="6"/>
  <c r="N3168" i="6"/>
  <c r="M3168" i="6"/>
  <c r="O3167" i="6"/>
  <c r="N3167" i="6"/>
  <c r="M3167" i="6"/>
  <c r="O3166" i="6"/>
  <c r="N3166" i="6"/>
  <c r="M3166" i="6"/>
  <c r="O3165" i="6"/>
  <c r="N3165" i="6"/>
  <c r="M3165" i="6"/>
  <c r="O3164" i="6"/>
  <c r="N3164" i="6"/>
  <c r="M3164" i="6"/>
  <c r="O3163" i="6"/>
  <c r="N3163" i="6"/>
  <c r="M3163" i="6"/>
  <c r="O3162" i="6"/>
  <c r="N3162" i="6"/>
  <c r="M3162" i="6"/>
  <c r="O3161" i="6"/>
  <c r="N3161" i="6"/>
  <c r="M3161" i="6"/>
  <c r="O3160" i="6"/>
  <c r="N3160" i="6"/>
  <c r="M3160" i="6"/>
  <c r="O3159" i="6"/>
  <c r="N3159" i="6"/>
  <c r="M3159" i="6"/>
  <c r="O3158" i="6"/>
  <c r="N3158" i="6"/>
  <c r="M3158" i="6"/>
  <c r="O3157" i="6"/>
  <c r="N3157" i="6"/>
  <c r="M3157" i="6"/>
  <c r="O3156" i="6"/>
  <c r="N3156" i="6"/>
  <c r="M3156" i="6"/>
  <c r="O3155" i="6"/>
  <c r="N3155" i="6"/>
  <c r="M3155" i="6"/>
  <c r="O3154" i="6"/>
  <c r="N3154" i="6"/>
  <c r="M3154" i="6"/>
  <c r="O3153" i="6"/>
  <c r="N3153" i="6"/>
  <c r="M3153" i="6"/>
  <c r="O3152" i="6"/>
  <c r="N3152" i="6"/>
  <c r="M3152" i="6"/>
  <c r="O3151" i="6"/>
  <c r="N3151" i="6"/>
  <c r="M3151" i="6"/>
  <c r="O3150" i="6"/>
  <c r="N3150" i="6"/>
  <c r="M3150" i="6"/>
  <c r="O3149" i="6"/>
  <c r="N3149" i="6"/>
  <c r="M3149" i="6"/>
  <c r="O3148" i="6"/>
  <c r="N3148" i="6"/>
  <c r="M3148" i="6"/>
  <c r="O3147" i="6"/>
  <c r="N3147" i="6"/>
  <c r="M3147" i="6"/>
  <c r="O3146" i="6"/>
  <c r="N3146" i="6"/>
  <c r="M3146" i="6"/>
  <c r="O3145" i="6"/>
  <c r="N3145" i="6"/>
  <c r="M3145" i="6"/>
  <c r="O3144" i="6"/>
  <c r="N3144" i="6"/>
  <c r="M3144" i="6"/>
  <c r="O3143" i="6"/>
  <c r="N3143" i="6"/>
  <c r="M3143" i="6"/>
  <c r="O3142" i="6"/>
  <c r="N3142" i="6"/>
  <c r="M3142" i="6"/>
  <c r="O3141" i="6"/>
  <c r="N3141" i="6"/>
  <c r="M3141" i="6"/>
  <c r="O3140" i="6"/>
  <c r="N3140" i="6"/>
  <c r="M3140" i="6"/>
  <c r="O3139" i="6"/>
  <c r="N3139" i="6"/>
  <c r="M3139" i="6"/>
  <c r="O3138" i="6"/>
  <c r="N3138" i="6"/>
  <c r="M3138" i="6"/>
  <c r="O3137" i="6"/>
  <c r="N3137" i="6"/>
  <c r="M3137" i="6"/>
  <c r="O3136" i="6"/>
  <c r="N3136" i="6"/>
  <c r="M3136" i="6"/>
  <c r="O3135" i="6"/>
  <c r="N3135" i="6"/>
  <c r="M3135" i="6"/>
  <c r="O3134" i="6"/>
  <c r="N3134" i="6"/>
  <c r="M3134" i="6"/>
  <c r="O3133" i="6"/>
  <c r="N3133" i="6"/>
  <c r="M3133" i="6"/>
  <c r="O3132" i="6"/>
  <c r="N3132" i="6"/>
  <c r="M3132" i="6"/>
  <c r="O3131" i="6"/>
  <c r="N3131" i="6"/>
  <c r="M3131" i="6"/>
  <c r="O3130" i="6"/>
  <c r="N3130" i="6"/>
  <c r="M3130" i="6"/>
  <c r="O3129" i="6"/>
  <c r="N3129" i="6"/>
  <c r="M3129" i="6"/>
  <c r="O3128" i="6"/>
  <c r="N3128" i="6"/>
  <c r="M3128" i="6"/>
  <c r="O3127" i="6"/>
  <c r="N3127" i="6"/>
  <c r="M3127" i="6"/>
  <c r="O3126" i="6"/>
  <c r="N3126" i="6"/>
  <c r="M3126" i="6"/>
  <c r="O3125" i="6"/>
  <c r="N3125" i="6"/>
  <c r="M3125" i="6"/>
  <c r="O3124" i="6"/>
  <c r="N3124" i="6"/>
  <c r="M3124" i="6"/>
  <c r="O3123" i="6"/>
  <c r="N3123" i="6"/>
  <c r="M3123" i="6"/>
  <c r="O3122" i="6"/>
  <c r="N3122" i="6"/>
  <c r="M3122" i="6"/>
  <c r="O3121" i="6"/>
  <c r="N3121" i="6"/>
  <c r="M3121" i="6"/>
  <c r="O3120" i="6"/>
  <c r="N3120" i="6"/>
  <c r="M3120" i="6"/>
  <c r="O3119" i="6"/>
  <c r="N3119" i="6"/>
  <c r="M3119" i="6"/>
  <c r="O3118" i="6"/>
  <c r="N3118" i="6"/>
  <c r="M3118" i="6"/>
  <c r="O3117" i="6"/>
  <c r="N3117" i="6"/>
  <c r="M3117" i="6"/>
  <c r="O3116" i="6"/>
  <c r="N3116" i="6"/>
  <c r="M3116" i="6"/>
  <c r="O3115" i="6"/>
  <c r="N3115" i="6"/>
  <c r="M3115" i="6"/>
  <c r="O3114" i="6"/>
  <c r="N3114" i="6"/>
  <c r="M3114" i="6"/>
  <c r="O3113" i="6"/>
  <c r="N3113" i="6"/>
  <c r="M3113" i="6"/>
  <c r="O3112" i="6"/>
  <c r="N3112" i="6"/>
  <c r="M3112" i="6"/>
  <c r="O3111" i="6"/>
  <c r="N3111" i="6"/>
  <c r="M3111" i="6"/>
  <c r="O3110" i="6"/>
  <c r="N3110" i="6"/>
  <c r="M3110" i="6"/>
  <c r="O3109" i="6"/>
  <c r="N3109" i="6"/>
  <c r="M3109" i="6"/>
  <c r="O3108" i="6"/>
  <c r="N3108" i="6"/>
  <c r="M3108" i="6"/>
  <c r="O3107" i="6"/>
  <c r="N3107" i="6"/>
  <c r="M3107" i="6"/>
  <c r="O3106" i="6"/>
  <c r="N3106" i="6"/>
  <c r="M3106" i="6"/>
  <c r="O3105" i="6"/>
  <c r="N3105" i="6"/>
  <c r="M3105" i="6"/>
  <c r="O3104" i="6"/>
  <c r="N3104" i="6"/>
  <c r="M3104" i="6"/>
  <c r="O3103" i="6"/>
  <c r="N3103" i="6"/>
  <c r="M3103" i="6"/>
  <c r="O3102" i="6"/>
  <c r="N3102" i="6"/>
  <c r="M3102" i="6"/>
  <c r="O3101" i="6"/>
  <c r="N3101" i="6"/>
  <c r="M3101" i="6"/>
  <c r="O3100" i="6"/>
  <c r="N3100" i="6"/>
  <c r="M3100" i="6"/>
  <c r="O3099" i="6"/>
  <c r="N3099" i="6"/>
  <c r="M3099" i="6"/>
  <c r="O3098" i="6"/>
  <c r="N3098" i="6"/>
  <c r="M3098" i="6"/>
  <c r="O3097" i="6"/>
  <c r="N3097" i="6"/>
  <c r="M3097" i="6"/>
  <c r="O3096" i="6"/>
  <c r="N3096" i="6"/>
  <c r="M3096" i="6"/>
  <c r="O3095" i="6"/>
  <c r="N3095" i="6"/>
  <c r="M3095" i="6"/>
  <c r="O3094" i="6"/>
  <c r="N3094" i="6"/>
  <c r="M3094" i="6"/>
  <c r="O3093" i="6"/>
  <c r="N3093" i="6"/>
  <c r="M3093" i="6"/>
  <c r="O3092" i="6"/>
  <c r="N3092" i="6"/>
  <c r="M3092" i="6"/>
  <c r="O3091" i="6"/>
  <c r="N3091" i="6"/>
  <c r="M3091" i="6"/>
  <c r="O3090" i="6"/>
  <c r="N3090" i="6"/>
  <c r="M3090" i="6"/>
  <c r="O3089" i="6"/>
  <c r="N3089" i="6"/>
  <c r="M3089" i="6"/>
  <c r="O3088" i="6"/>
  <c r="N3088" i="6"/>
  <c r="M3088" i="6"/>
  <c r="O3087" i="6"/>
  <c r="N3087" i="6"/>
  <c r="M3087" i="6"/>
  <c r="O3086" i="6"/>
  <c r="N3086" i="6"/>
  <c r="M3086" i="6"/>
  <c r="O3085" i="6"/>
  <c r="N3085" i="6"/>
  <c r="M3085" i="6"/>
  <c r="O3084" i="6"/>
  <c r="N3084" i="6"/>
  <c r="M3084" i="6"/>
  <c r="O3083" i="6"/>
  <c r="N3083" i="6"/>
  <c r="M3083" i="6"/>
  <c r="O3082" i="6"/>
  <c r="N3082" i="6"/>
  <c r="M3082" i="6"/>
  <c r="O3081" i="6"/>
  <c r="N3081" i="6"/>
  <c r="M3081" i="6"/>
  <c r="O3080" i="6"/>
  <c r="N3080" i="6"/>
  <c r="M3080" i="6"/>
  <c r="O3079" i="6"/>
  <c r="N3079" i="6"/>
  <c r="M3079" i="6"/>
  <c r="O3078" i="6"/>
  <c r="N3078" i="6"/>
  <c r="M3078" i="6"/>
  <c r="O3077" i="6"/>
  <c r="N3077" i="6"/>
  <c r="M3077" i="6"/>
  <c r="O3076" i="6"/>
  <c r="N3076" i="6"/>
  <c r="M3076" i="6"/>
  <c r="O3075" i="6"/>
  <c r="N3075" i="6"/>
  <c r="M3075" i="6"/>
  <c r="O3074" i="6"/>
  <c r="N3074" i="6"/>
  <c r="M3074" i="6"/>
  <c r="O3073" i="6"/>
  <c r="N3073" i="6"/>
  <c r="M3073" i="6"/>
  <c r="O3072" i="6"/>
  <c r="N3072" i="6"/>
  <c r="M3072" i="6"/>
  <c r="O3071" i="6"/>
  <c r="N3071" i="6"/>
  <c r="M3071" i="6"/>
  <c r="O3070" i="6"/>
  <c r="N3070" i="6"/>
  <c r="M3070" i="6"/>
  <c r="O3069" i="6"/>
  <c r="N3069" i="6"/>
  <c r="M3069" i="6"/>
  <c r="O3068" i="6"/>
  <c r="N3068" i="6"/>
  <c r="M3068" i="6"/>
  <c r="O3067" i="6"/>
  <c r="N3067" i="6"/>
  <c r="M3067" i="6"/>
  <c r="O3066" i="6"/>
  <c r="N3066" i="6"/>
  <c r="M3066" i="6"/>
  <c r="O3065" i="6"/>
  <c r="N3065" i="6"/>
  <c r="M3065" i="6"/>
  <c r="O3064" i="6"/>
  <c r="N3064" i="6"/>
  <c r="M3064" i="6"/>
  <c r="O3063" i="6"/>
  <c r="N3063" i="6"/>
  <c r="M3063" i="6"/>
  <c r="O3062" i="6"/>
  <c r="N3062" i="6"/>
  <c r="M3062" i="6"/>
  <c r="O3061" i="6"/>
  <c r="N3061" i="6"/>
  <c r="M3061" i="6"/>
  <c r="O3060" i="6"/>
  <c r="N3060" i="6"/>
  <c r="M3060" i="6"/>
  <c r="O3059" i="6"/>
  <c r="N3059" i="6"/>
  <c r="M3059" i="6"/>
  <c r="O3058" i="6"/>
  <c r="N3058" i="6"/>
  <c r="M3058" i="6"/>
  <c r="O3057" i="6"/>
  <c r="N3057" i="6"/>
  <c r="M3057" i="6"/>
  <c r="O3056" i="6"/>
  <c r="N3056" i="6"/>
  <c r="M3056" i="6"/>
  <c r="O3055" i="6"/>
  <c r="N3055" i="6"/>
  <c r="M3055" i="6"/>
  <c r="O3054" i="6"/>
  <c r="N3054" i="6"/>
  <c r="M3054" i="6"/>
  <c r="O3053" i="6"/>
  <c r="N3053" i="6"/>
  <c r="M3053" i="6"/>
  <c r="O3052" i="6"/>
  <c r="N3052" i="6"/>
  <c r="M3052" i="6"/>
  <c r="O3051" i="6"/>
  <c r="N3051" i="6"/>
  <c r="M3051" i="6"/>
  <c r="O3050" i="6"/>
  <c r="N3050" i="6"/>
  <c r="M3050" i="6"/>
  <c r="O3049" i="6"/>
  <c r="N3049" i="6"/>
  <c r="M3049" i="6"/>
  <c r="O3048" i="6"/>
  <c r="N3048" i="6"/>
  <c r="M3048" i="6"/>
  <c r="O3047" i="6"/>
  <c r="N3047" i="6"/>
  <c r="M3047" i="6"/>
  <c r="O3046" i="6"/>
  <c r="N3046" i="6"/>
  <c r="M3046" i="6"/>
  <c r="O3045" i="6"/>
  <c r="N3045" i="6"/>
  <c r="M3045" i="6"/>
  <c r="O3044" i="6"/>
  <c r="N3044" i="6"/>
  <c r="M3044" i="6"/>
  <c r="O3043" i="6"/>
  <c r="N3043" i="6"/>
  <c r="M3043" i="6"/>
  <c r="O3042" i="6"/>
  <c r="N3042" i="6"/>
  <c r="M3042" i="6"/>
  <c r="O3041" i="6"/>
  <c r="N3041" i="6"/>
  <c r="M3041" i="6"/>
  <c r="O3040" i="6"/>
  <c r="N3040" i="6"/>
  <c r="M3040" i="6"/>
  <c r="O3039" i="6"/>
  <c r="N3039" i="6"/>
  <c r="M3039" i="6"/>
  <c r="O3038" i="6"/>
  <c r="N3038" i="6"/>
  <c r="M3038" i="6"/>
  <c r="O3037" i="6"/>
  <c r="N3037" i="6"/>
  <c r="M3037" i="6"/>
  <c r="O3036" i="6"/>
  <c r="N3036" i="6"/>
  <c r="M3036" i="6"/>
  <c r="O3035" i="6"/>
  <c r="N3035" i="6"/>
  <c r="M3035" i="6"/>
  <c r="O3034" i="6"/>
  <c r="N3034" i="6"/>
  <c r="M3034" i="6"/>
  <c r="O3033" i="6"/>
  <c r="N3033" i="6"/>
  <c r="M3033" i="6"/>
  <c r="O3032" i="6"/>
  <c r="N3032" i="6"/>
  <c r="M3032" i="6"/>
  <c r="O3031" i="6"/>
  <c r="N3031" i="6"/>
  <c r="M3031" i="6"/>
  <c r="O3030" i="6"/>
  <c r="N3030" i="6"/>
  <c r="M3030" i="6"/>
  <c r="O3029" i="6"/>
  <c r="N3029" i="6"/>
  <c r="M3029" i="6"/>
  <c r="O3028" i="6"/>
  <c r="N3028" i="6"/>
  <c r="M3028" i="6"/>
  <c r="O3027" i="6"/>
  <c r="N3027" i="6"/>
  <c r="M3027" i="6"/>
  <c r="O3026" i="6"/>
  <c r="N3026" i="6"/>
  <c r="M3026" i="6"/>
  <c r="O3025" i="6"/>
  <c r="N3025" i="6"/>
  <c r="M3025" i="6"/>
  <c r="O3024" i="6"/>
  <c r="N3024" i="6"/>
  <c r="M3024" i="6"/>
  <c r="O3023" i="6"/>
  <c r="N3023" i="6"/>
  <c r="M3023" i="6"/>
  <c r="O3022" i="6"/>
  <c r="N3022" i="6"/>
  <c r="M3022" i="6"/>
  <c r="O3021" i="6"/>
  <c r="N3021" i="6"/>
  <c r="M3021" i="6"/>
  <c r="O3020" i="6"/>
  <c r="N3020" i="6"/>
  <c r="M3020" i="6"/>
  <c r="O3019" i="6"/>
  <c r="N3019" i="6"/>
  <c r="M3019" i="6"/>
  <c r="O3018" i="6"/>
  <c r="N3018" i="6"/>
  <c r="M3018" i="6"/>
  <c r="O3017" i="6"/>
  <c r="N3017" i="6"/>
  <c r="M3017" i="6"/>
  <c r="O3016" i="6"/>
  <c r="N3016" i="6"/>
  <c r="M3016" i="6"/>
  <c r="O3015" i="6"/>
  <c r="N3015" i="6"/>
  <c r="M3015" i="6"/>
  <c r="O3014" i="6"/>
  <c r="N3014" i="6"/>
  <c r="M3014" i="6"/>
  <c r="O3013" i="6"/>
  <c r="N3013" i="6"/>
  <c r="M3013" i="6"/>
  <c r="O3012" i="6"/>
  <c r="N3012" i="6"/>
  <c r="M3012" i="6"/>
  <c r="O3011" i="6"/>
  <c r="N3011" i="6"/>
  <c r="M3011" i="6"/>
  <c r="O3010" i="6"/>
  <c r="N3010" i="6"/>
  <c r="M3010" i="6"/>
  <c r="O3009" i="6"/>
  <c r="N3009" i="6"/>
  <c r="M3009" i="6"/>
  <c r="O3008" i="6"/>
  <c r="N3008" i="6"/>
  <c r="M3008" i="6"/>
  <c r="O3007" i="6"/>
  <c r="N3007" i="6"/>
  <c r="M3007" i="6"/>
  <c r="O3006" i="6"/>
  <c r="N3006" i="6"/>
  <c r="M3006" i="6"/>
  <c r="O3005" i="6"/>
  <c r="N3005" i="6"/>
  <c r="M3005" i="6"/>
  <c r="O3004" i="6"/>
  <c r="N3004" i="6"/>
  <c r="M3004" i="6"/>
  <c r="O3003" i="6"/>
  <c r="N3003" i="6"/>
  <c r="M3003" i="6"/>
  <c r="O3002" i="6"/>
  <c r="N3002" i="6"/>
  <c r="M3002" i="6"/>
  <c r="O3001" i="6"/>
  <c r="N3001" i="6"/>
  <c r="M3001" i="6"/>
  <c r="O3000" i="6"/>
  <c r="N3000" i="6"/>
  <c r="M3000" i="6"/>
  <c r="O2999" i="6"/>
  <c r="N2999" i="6"/>
  <c r="M2999" i="6"/>
  <c r="O2998" i="6"/>
  <c r="N2998" i="6"/>
  <c r="M2998" i="6"/>
  <c r="O2997" i="6"/>
  <c r="N2997" i="6"/>
  <c r="M2997" i="6"/>
  <c r="O2996" i="6"/>
  <c r="N2996" i="6"/>
  <c r="M2996" i="6"/>
  <c r="O2995" i="6"/>
  <c r="N2995" i="6"/>
  <c r="M2995" i="6"/>
  <c r="O2994" i="6"/>
  <c r="N2994" i="6"/>
  <c r="M2994" i="6"/>
  <c r="O2993" i="6"/>
  <c r="N2993" i="6"/>
  <c r="M2993" i="6"/>
  <c r="O2992" i="6"/>
  <c r="N2992" i="6"/>
  <c r="M2992" i="6"/>
  <c r="O2991" i="6"/>
  <c r="N2991" i="6"/>
  <c r="M2991" i="6"/>
  <c r="O2990" i="6"/>
  <c r="N2990" i="6"/>
  <c r="M2990" i="6"/>
  <c r="O2989" i="6"/>
  <c r="N2989" i="6"/>
  <c r="M2989" i="6"/>
  <c r="O2988" i="6"/>
  <c r="N2988" i="6"/>
  <c r="M2988" i="6"/>
  <c r="O2987" i="6"/>
  <c r="N2987" i="6"/>
  <c r="M2987" i="6"/>
  <c r="O2986" i="6"/>
  <c r="N2986" i="6"/>
  <c r="M2986" i="6"/>
  <c r="O2985" i="6"/>
  <c r="N2985" i="6"/>
  <c r="M2985" i="6"/>
  <c r="O2984" i="6"/>
  <c r="N2984" i="6"/>
  <c r="M2984" i="6"/>
  <c r="O2983" i="6"/>
  <c r="N2983" i="6"/>
  <c r="M2983" i="6"/>
  <c r="O2982" i="6"/>
  <c r="N2982" i="6"/>
  <c r="M2982" i="6"/>
  <c r="O2981" i="6"/>
  <c r="N2981" i="6"/>
  <c r="M2981" i="6"/>
  <c r="O2980" i="6"/>
  <c r="N2980" i="6"/>
  <c r="M2980" i="6"/>
  <c r="O2979" i="6"/>
  <c r="N2979" i="6"/>
  <c r="M2979" i="6"/>
  <c r="O2978" i="6"/>
  <c r="N2978" i="6"/>
  <c r="M2978" i="6"/>
  <c r="O2977" i="6"/>
  <c r="N2977" i="6"/>
  <c r="M2977" i="6"/>
  <c r="O2976" i="6"/>
  <c r="N2976" i="6"/>
  <c r="M2976" i="6"/>
  <c r="O2975" i="6"/>
  <c r="N2975" i="6"/>
  <c r="M2975" i="6"/>
  <c r="O2974" i="6"/>
  <c r="N2974" i="6"/>
  <c r="M2974" i="6"/>
  <c r="O2973" i="6"/>
  <c r="N2973" i="6"/>
  <c r="M2973" i="6"/>
  <c r="O2972" i="6"/>
  <c r="N2972" i="6"/>
  <c r="M2972" i="6"/>
  <c r="O2971" i="6"/>
  <c r="N2971" i="6"/>
  <c r="M2971" i="6"/>
  <c r="O2970" i="6"/>
  <c r="N2970" i="6"/>
  <c r="M2970" i="6"/>
  <c r="O2969" i="6"/>
  <c r="N2969" i="6"/>
  <c r="M2969" i="6"/>
  <c r="O2968" i="6"/>
  <c r="N2968" i="6"/>
  <c r="M2968" i="6"/>
  <c r="O2967" i="6"/>
  <c r="N2967" i="6"/>
  <c r="M2967" i="6"/>
  <c r="O2966" i="6"/>
  <c r="N2966" i="6"/>
  <c r="M2966" i="6"/>
  <c r="O2965" i="6"/>
  <c r="N2965" i="6"/>
  <c r="M2965" i="6"/>
  <c r="O2964" i="6"/>
  <c r="N2964" i="6"/>
  <c r="M2964" i="6"/>
  <c r="O2963" i="6"/>
  <c r="N2963" i="6"/>
  <c r="M2963" i="6"/>
  <c r="O2962" i="6"/>
  <c r="N2962" i="6"/>
  <c r="M2962" i="6"/>
  <c r="O2961" i="6"/>
  <c r="N2961" i="6"/>
  <c r="M2961" i="6"/>
  <c r="O2960" i="6"/>
  <c r="N2960" i="6"/>
  <c r="M2960" i="6"/>
  <c r="O2959" i="6"/>
  <c r="N2959" i="6"/>
  <c r="M2959" i="6"/>
  <c r="O2958" i="6"/>
  <c r="N2958" i="6"/>
  <c r="M2958" i="6"/>
  <c r="O2957" i="6"/>
  <c r="N2957" i="6"/>
  <c r="M2957" i="6"/>
  <c r="O2956" i="6"/>
  <c r="N2956" i="6"/>
  <c r="M2956" i="6"/>
  <c r="O2955" i="6"/>
  <c r="N2955" i="6"/>
  <c r="M2955" i="6"/>
  <c r="O2954" i="6"/>
  <c r="N2954" i="6"/>
  <c r="M2954" i="6"/>
  <c r="O2953" i="6"/>
  <c r="N2953" i="6"/>
  <c r="M2953" i="6"/>
  <c r="O2952" i="6"/>
  <c r="N2952" i="6"/>
  <c r="M2952" i="6"/>
  <c r="O2951" i="6"/>
  <c r="N2951" i="6"/>
  <c r="M2951" i="6"/>
  <c r="O2950" i="6"/>
  <c r="N2950" i="6"/>
  <c r="M2950" i="6"/>
  <c r="O2949" i="6"/>
  <c r="N2949" i="6"/>
  <c r="M2949" i="6"/>
  <c r="O2948" i="6"/>
  <c r="N2948" i="6"/>
  <c r="M2948" i="6"/>
  <c r="O2947" i="6"/>
  <c r="N2947" i="6"/>
  <c r="M2947" i="6"/>
  <c r="O2946" i="6"/>
  <c r="N2946" i="6"/>
  <c r="M2946" i="6"/>
  <c r="O2945" i="6"/>
  <c r="N2945" i="6"/>
  <c r="M2945" i="6"/>
  <c r="O2944" i="6"/>
  <c r="N2944" i="6"/>
  <c r="M2944" i="6"/>
  <c r="O2943" i="6"/>
  <c r="N2943" i="6"/>
  <c r="M2943" i="6"/>
  <c r="O2942" i="6"/>
  <c r="N2942" i="6"/>
  <c r="M2942" i="6"/>
  <c r="O2941" i="6"/>
  <c r="N2941" i="6"/>
  <c r="M2941" i="6"/>
  <c r="O2940" i="6"/>
  <c r="N2940" i="6"/>
  <c r="M2940" i="6"/>
  <c r="O2939" i="6"/>
  <c r="N2939" i="6"/>
  <c r="M2939" i="6"/>
  <c r="O2938" i="6"/>
  <c r="N2938" i="6"/>
  <c r="M2938" i="6"/>
  <c r="O2937" i="6"/>
  <c r="N2937" i="6"/>
  <c r="M2937" i="6"/>
  <c r="O2936" i="6"/>
  <c r="N2936" i="6"/>
  <c r="M2936" i="6"/>
  <c r="O2935" i="6"/>
  <c r="N2935" i="6"/>
  <c r="M2935" i="6"/>
  <c r="O2934" i="6"/>
  <c r="N2934" i="6"/>
  <c r="M2934" i="6"/>
  <c r="O2933" i="6"/>
  <c r="N2933" i="6"/>
  <c r="M2933" i="6"/>
  <c r="O2932" i="6"/>
  <c r="N2932" i="6"/>
  <c r="M2932" i="6"/>
  <c r="O2931" i="6"/>
  <c r="N2931" i="6"/>
  <c r="M2931" i="6"/>
  <c r="O2930" i="6"/>
  <c r="N2930" i="6"/>
  <c r="M2930" i="6"/>
  <c r="O2929" i="6"/>
  <c r="N2929" i="6"/>
  <c r="M2929" i="6"/>
  <c r="O2928" i="6"/>
  <c r="N2928" i="6"/>
  <c r="M2928" i="6"/>
  <c r="O2927" i="6"/>
  <c r="N2927" i="6"/>
  <c r="M2927" i="6"/>
  <c r="O2926" i="6"/>
  <c r="N2926" i="6"/>
  <c r="M2926" i="6"/>
  <c r="O2925" i="6"/>
  <c r="N2925" i="6"/>
  <c r="M2925" i="6"/>
  <c r="O2924" i="6"/>
  <c r="N2924" i="6"/>
  <c r="M2924" i="6"/>
  <c r="O2923" i="6"/>
  <c r="N2923" i="6"/>
  <c r="M2923" i="6"/>
  <c r="O2922" i="6"/>
  <c r="N2922" i="6"/>
  <c r="M2922" i="6"/>
  <c r="O2921" i="6"/>
  <c r="N2921" i="6"/>
  <c r="M2921" i="6"/>
  <c r="O2920" i="6"/>
  <c r="N2920" i="6"/>
  <c r="M2920" i="6"/>
  <c r="O2919" i="6"/>
  <c r="N2919" i="6"/>
  <c r="M2919" i="6"/>
  <c r="O2918" i="6"/>
  <c r="N2918" i="6"/>
  <c r="M2918" i="6"/>
  <c r="O2917" i="6"/>
  <c r="N2917" i="6"/>
  <c r="M2917" i="6"/>
  <c r="O2916" i="6"/>
  <c r="N2916" i="6"/>
  <c r="M2916" i="6"/>
  <c r="O2915" i="6"/>
  <c r="N2915" i="6"/>
  <c r="M2915" i="6"/>
  <c r="O2914" i="6"/>
  <c r="N2914" i="6"/>
  <c r="M2914" i="6"/>
  <c r="O2913" i="6"/>
  <c r="N2913" i="6"/>
  <c r="M2913" i="6"/>
  <c r="O2912" i="6"/>
  <c r="N2912" i="6"/>
  <c r="M2912" i="6"/>
  <c r="O2911" i="6"/>
  <c r="N2911" i="6"/>
  <c r="M2911" i="6"/>
  <c r="O2910" i="6"/>
  <c r="N2910" i="6"/>
  <c r="M2910" i="6"/>
  <c r="O2909" i="6"/>
  <c r="N2909" i="6"/>
  <c r="M2909" i="6"/>
  <c r="O2908" i="6"/>
  <c r="N2908" i="6"/>
  <c r="M2908" i="6"/>
  <c r="O2907" i="6"/>
  <c r="N2907" i="6"/>
  <c r="M2907" i="6"/>
  <c r="O2906" i="6"/>
  <c r="N2906" i="6"/>
  <c r="M2906" i="6"/>
  <c r="O2905" i="6"/>
  <c r="N2905" i="6"/>
  <c r="M2905" i="6"/>
  <c r="O2904" i="6"/>
  <c r="N2904" i="6"/>
  <c r="M2904" i="6"/>
  <c r="O2903" i="6"/>
  <c r="N2903" i="6"/>
  <c r="M2903" i="6"/>
  <c r="O2902" i="6"/>
  <c r="N2902" i="6"/>
  <c r="M2902" i="6"/>
  <c r="O2901" i="6"/>
  <c r="N2901" i="6"/>
  <c r="M2901" i="6"/>
  <c r="O2900" i="6"/>
  <c r="N2900" i="6"/>
  <c r="M2900" i="6"/>
  <c r="O2899" i="6"/>
  <c r="N2899" i="6"/>
  <c r="M2899" i="6"/>
  <c r="O2898" i="6"/>
  <c r="N2898" i="6"/>
  <c r="M2898" i="6"/>
  <c r="O2897" i="6"/>
  <c r="N2897" i="6"/>
  <c r="M2897" i="6"/>
  <c r="O2896" i="6"/>
  <c r="N2896" i="6"/>
  <c r="M2896" i="6"/>
  <c r="O2895" i="6"/>
  <c r="N2895" i="6"/>
  <c r="M2895" i="6"/>
  <c r="O2894" i="6"/>
  <c r="N2894" i="6"/>
  <c r="M2894" i="6"/>
  <c r="O2893" i="6"/>
  <c r="N2893" i="6"/>
  <c r="M2893" i="6"/>
  <c r="O2892" i="6"/>
  <c r="N2892" i="6"/>
  <c r="M2892" i="6"/>
  <c r="O2891" i="6"/>
  <c r="N2891" i="6"/>
  <c r="M2891" i="6"/>
  <c r="O2890" i="6"/>
  <c r="N2890" i="6"/>
  <c r="M2890" i="6"/>
  <c r="O2889" i="6"/>
  <c r="N2889" i="6"/>
  <c r="M2889" i="6"/>
  <c r="O2888" i="6"/>
  <c r="N2888" i="6"/>
  <c r="M2888" i="6"/>
  <c r="O2887" i="6"/>
  <c r="N2887" i="6"/>
  <c r="M2887" i="6"/>
  <c r="O2886" i="6"/>
  <c r="N2886" i="6"/>
  <c r="M2886" i="6"/>
  <c r="O2885" i="6"/>
  <c r="N2885" i="6"/>
  <c r="M2885" i="6"/>
  <c r="O2884" i="6"/>
  <c r="N2884" i="6"/>
  <c r="M2884" i="6"/>
  <c r="O2883" i="6"/>
  <c r="N2883" i="6"/>
  <c r="M2883" i="6"/>
  <c r="O2882" i="6"/>
  <c r="N2882" i="6"/>
  <c r="M2882" i="6"/>
  <c r="O2881" i="6"/>
  <c r="N2881" i="6"/>
  <c r="M2881" i="6"/>
  <c r="O2880" i="6"/>
  <c r="N2880" i="6"/>
  <c r="M2880" i="6"/>
  <c r="O2879" i="6"/>
  <c r="N2879" i="6"/>
  <c r="M2879" i="6"/>
  <c r="O2878" i="6"/>
  <c r="N2878" i="6"/>
  <c r="M2878" i="6"/>
  <c r="O2877" i="6"/>
  <c r="N2877" i="6"/>
  <c r="M2877" i="6"/>
  <c r="O2876" i="6"/>
  <c r="N2876" i="6"/>
  <c r="M2876" i="6"/>
  <c r="O2875" i="6"/>
  <c r="N2875" i="6"/>
  <c r="M2875" i="6"/>
  <c r="O2874" i="6"/>
  <c r="N2874" i="6"/>
  <c r="M2874" i="6"/>
  <c r="O2873" i="6"/>
  <c r="N2873" i="6"/>
  <c r="M2873" i="6"/>
  <c r="O2872" i="6"/>
  <c r="N2872" i="6"/>
  <c r="M2872" i="6"/>
  <c r="O2871" i="6"/>
  <c r="N2871" i="6"/>
  <c r="M2871" i="6"/>
  <c r="O2870" i="6"/>
  <c r="N2870" i="6"/>
  <c r="M2870" i="6"/>
  <c r="O2869" i="6"/>
  <c r="N2869" i="6"/>
  <c r="M2869" i="6"/>
  <c r="O2868" i="6"/>
  <c r="N2868" i="6"/>
  <c r="M2868" i="6"/>
  <c r="O2867" i="6"/>
  <c r="N2867" i="6"/>
  <c r="M2867" i="6"/>
  <c r="O2866" i="6"/>
  <c r="N2866" i="6"/>
  <c r="M2866" i="6"/>
  <c r="O2865" i="6"/>
  <c r="N2865" i="6"/>
  <c r="M2865" i="6"/>
  <c r="O2864" i="6"/>
  <c r="N2864" i="6"/>
  <c r="M2864" i="6"/>
  <c r="O2863" i="6"/>
  <c r="N2863" i="6"/>
  <c r="M2863" i="6"/>
  <c r="O2862" i="6"/>
  <c r="N2862" i="6"/>
  <c r="M2862" i="6"/>
  <c r="O2861" i="6"/>
  <c r="N2861" i="6"/>
  <c r="M2861" i="6"/>
  <c r="O2860" i="6"/>
  <c r="N2860" i="6"/>
  <c r="M2860" i="6"/>
  <c r="O2859" i="6"/>
  <c r="N2859" i="6"/>
  <c r="M2859" i="6"/>
  <c r="O2858" i="6"/>
  <c r="N2858" i="6"/>
  <c r="M2858" i="6"/>
  <c r="O2857" i="6"/>
  <c r="N2857" i="6"/>
  <c r="M2857" i="6"/>
  <c r="O2856" i="6"/>
  <c r="N2856" i="6"/>
  <c r="M2856" i="6"/>
  <c r="O2855" i="6"/>
  <c r="N2855" i="6"/>
  <c r="M2855" i="6"/>
  <c r="O2854" i="6"/>
  <c r="N2854" i="6"/>
  <c r="M2854" i="6"/>
  <c r="O2853" i="6"/>
  <c r="N2853" i="6"/>
  <c r="M2853" i="6"/>
  <c r="O2852" i="6"/>
  <c r="N2852" i="6"/>
  <c r="M2852" i="6"/>
  <c r="O2851" i="6"/>
  <c r="N2851" i="6"/>
  <c r="M2851" i="6"/>
  <c r="O2850" i="6"/>
  <c r="N2850" i="6"/>
  <c r="M2850" i="6"/>
  <c r="O2849" i="6"/>
  <c r="N2849" i="6"/>
  <c r="M2849" i="6"/>
  <c r="O2848" i="6"/>
  <c r="N2848" i="6"/>
  <c r="M2848" i="6"/>
  <c r="O2847" i="6"/>
  <c r="N2847" i="6"/>
  <c r="M2847" i="6"/>
  <c r="O2846" i="6"/>
  <c r="N2846" i="6"/>
  <c r="M2846" i="6"/>
  <c r="O2845" i="6"/>
  <c r="N2845" i="6"/>
  <c r="M2845" i="6"/>
  <c r="O2844" i="6"/>
  <c r="N2844" i="6"/>
  <c r="M2844" i="6"/>
  <c r="O2843" i="6"/>
  <c r="N2843" i="6"/>
  <c r="M2843" i="6"/>
  <c r="O2842" i="6"/>
  <c r="N2842" i="6"/>
  <c r="M2842" i="6"/>
  <c r="O2841" i="6"/>
  <c r="N2841" i="6"/>
  <c r="M2841" i="6"/>
  <c r="O2840" i="6"/>
  <c r="N2840" i="6"/>
  <c r="M2840" i="6"/>
  <c r="O2839" i="6"/>
  <c r="N2839" i="6"/>
  <c r="M2839" i="6"/>
  <c r="O2838" i="6"/>
  <c r="N2838" i="6"/>
  <c r="M2838" i="6"/>
  <c r="O2837" i="6"/>
  <c r="N2837" i="6"/>
  <c r="M2837" i="6"/>
  <c r="O2836" i="6"/>
  <c r="N2836" i="6"/>
  <c r="M2836" i="6"/>
  <c r="O2835" i="6"/>
  <c r="N2835" i="6"/>
  <c r="M2835" i="6"/>
  <c r="O2834" i="6"/>
  <c r="N2834" i="6"/>
  <c r="M2834" i="6"/>
  <c r="O2833" i="6"/>
  <c r="N2833" i="6"/>
  <c r="M2833" i="6"/>
  <c r="O2832" i="6"/>
  <c r="N2832" i="6"/>
  <c r="M2832" i="6"/>
  <c r="O2831" i="6"/>
  <c r="N2831" i="6"/>
  <c r="M2831" i="6"/>
  <c r="O2830" i="6"/>
  <c r="N2830" i="6"/>
  <c r="M2830" i="6"/>
  <c r="O2829" i="6"/>
  <c r="N2829" i="6"/>
  <c r="M2829" i="6"/>
  <c r="O2828" i="6"/>
  <c r="N2828" i="6"/>
  <c r="M2828" i="6"/>
  <c r="O2827" i="6"/>
  <c r="N2827" i="6"/>
  <c r="M2827" i="6"/>
  <c r="O2826" i="6"/>
  <c r="N2826" i="6"/>
  <c r="M2826" i="6"/>
  <c r="O2825" i="6"/>
  <c r="N2825" i="6"/>
  <c r="M2825" i="6"/>
  <c r="O2824" i="6"/>
  <c r="N2824" i="6"/>
  <c r="M2824" i="6"/>
  <c r="O2823" i="6"/>
  <c r="N2823" i="6"/>
  <c r="M2823" i="6"/>
  <c r="O2822" i="6"/>
  <c r="N2822" i="6"/>
  <c r="M2822" i="6"/>
  <c r="O2821" i="6"/>
  <c r="N2821" i="6"/>
  <c r="M2821" i="6"/>
  <c r="O2820" i="6"/>
  <c r="N2820" i="6"/>
  <c r="M2820" i="6"/>
  <c r="O2819" i="6"/>
  <c r="N2819" i="6"/>
  <c r="M2819" i="6"/>
  <c r="O2818" i="6"/>
  <c r="N2818" i="6"/>
  <c r="M2818" i="6"/>
  <c r="O2817" i="6"/>
  <c r="N2817" i="6"/>
  <c r="M2817" i="6"/>
  <c r="O2816" i="6"/>
  <c r="N2816" i="6"/>
  <c r="M2816" i="6"/>
  <c r="O2815" i="6"/>
  <c r="N2815" i="6"/>
  <c r="M2815" i="6"/>
  <c r="O2814" i="6"/>
  <c r="N2814" i="6"/>
  <c r="M2814" i="6"/>
  <c r="O2813" i="6"/>
  <c r="N2813" i="6"/>
  <c r="M2813" i="6"/>
  <c r="O2812" i="6"/>
  <c r="N2812" i="6"/>
  <c r="M2812" i="6"/>
  <c r="O2811" i="6"/>
  <c r="N2811" i="6"/>
  <c r="M2811" i="6"/>
  <c r="O2810" i="6"/>
  <c r="N2810" i="6"/>
  <c r="M2810" i="6"/>
  <c r="O2809" i="6"/>
  <c r="N2809" i="6"/>
  <c r="M2809" i="6"/>
  <c r="O2808" i="6"/>
  <c r="N2808" i="6"/>
  <c r="M2808" i="6"/>
  <c r="O2807" i="6"/>
  <c r="N2807" i="6"/>
  <c r="M2807" i="6"/>
  <c r="O2806" i="6"/>
  <c r="N2806" i="6"/>
  <c r="M2806" i="6"/>
  <c r="O2805" i="6"/>
  <c r="N2805" i="6"/>
  <c r="M2805" i="6"/>
  <c r="O2804" i="6"/>
  <c r="N2804" i="6"/>
  <c r="M2804" i="6"/>
  <c r="O2803" i="6"/>
  <c r="N2803" i="6"/>
  <c r="M2803" i="6"/>
  <c r="O2802" i="6"/>
  <c r="N2802" i="6"/>
  <c r="M2802" i="6"/>
  <c r="O2801" i="6"/>
  <c r="N2801" i="6"/>
  <c r="M2801" i="6"/>
  <c r="O2800" i="6"/>
  <c r="N2800" i="6"/>
  <c r="M2800" i="6"/>
  <c r="O2799" i="6"/>
  <c r="N2799" i="6"/>
  <c r="M2799" i="6"/>
  <c r="O2798" i="6"/>
  <c r="N2798" i="6"/>
  <c r="M2798" i="6"/>
  <c r="O2797" i="6"/>
  <c r="N2797" i="6"/>
  <c r="M2797" i="6"/>
  <c r="O2796" i="6"/>
  <c r="N2796" i="6"/>
  <c r="M2796" i="6"/>
  <c r="O2795" i="6"/>
  <c r="N2795" i="6"/>
  <c r="M2795" i="6"/>
  <c r="O2794" i="6"/>
  <c r="N2794" i="6"/>
  <c r="M2794" i="6"/>
  <c r="O2793" i="6"/>
  <c r="N2793" i="6"/>
  <c r="M2793" i="6"/>
  <c r="O2792" i="6"/>
  <c r="N2792" i="6"/>
  <c r="M2792" i="6"/>
  <c r="O2791" i="6"/>
  <c r="N2791" i="6"/>
  <c r="M2791" i="6"/>
  <c r="O2790" i="6"/>
  <c r="N2790" i="6"/>
  <c r="M2790" i="6"/>
  <c r="O2789" i="6"/>
  <c r="N2789" i="6"/>
  <c r="M2789" i="6"/>
  <c r="O2788" i="6"/>
  <c r="N2788" i="6"/>
  <c r="M2788" i="6"/>
  <c r="O2787" i="6"/>
  <c r="N2787" i="6"/>
  <c r="M2787" i="6"/>
  <c r="O2786" i="6"/>
  <c r="N2786" i="6"/>
  <c r="M2786" i="6"/>
  <c r="O2785" i="6"/>
  <c r="N2785" i="6"/>
  <c r="M2785" i="6"/>
  <c r="O2784" i="6"/>
  <c r="N2784" i="6"/>
  <c r="M2784" i="6"/>
  <c r="O2783" i="6"/>
  <c r="N2783" i="6"/>
  <c r="M2783" i="6"/>
  <c r="O2782" i="6"/>
  <c r="N2782" i="6"/>
  <c r="M2782" i="6"/>
  <c r="O2781" i="6"/>
  <c r="N2781" i="6"/>
  <c r="M2781" i="6"/>
  <c r="O2780" i="6"/>
  <c r="N2780" i="6"/>
  <c r="M2780" i="6"/>
  <c r="O2779" i="6"/>
  <c r="N2779" i="6"/>
  <c r="M2779" i="6"/>
  <c r="O2778" i="6"/>
  <c r="N2778" i="6"/>
  <c r="M2778" i="6"/>
  <c r="O2777" i="6"/>
  <c r="N2777" i="6"/>
  <c r="M2777" i="6"/>
  <c r="O2776" i="6"/>
  <c r="N2776" i="6"/>
  <c r="M2776" i="6"/>
  <c r="O2775" i="6"/>
  <c r="N2775" i="6"/>
  <c r="M2775" i="6"/>
  <c r="O2774" i="6"/>
  <c r="N2774" i="6"/>
  <c r="M2774" i="6"/>
  <c r="O2773" i="6"/>
  <c r="N2773" i="6"/>
  <c r="M2773" i="6"/>
  <c r="O2772" i="6"/>
  <c r="N2772" i="6"/>
  <c r="M2772" i="6"/>
  <c r="O2771" i="6"/>
  <c r="N2771" i="6"/>
  <c r="M2771" i="6"/>
  <c r="O2770" i="6"/>
  <c r="N2770" i="6"/>
  <c r="M2770" i="6"/>
  <c r="O2769" i="6"/>
  <c r="N2769" i="6"/>
  <c r="M2769" i="6"/>
  <c r="O2768" i="6"/>
  <c r="N2768" i="6"/>
  <c r="M2768" i="6"/>
  <c r="O2767" i="6"/>
  <c r="N2767" i="6"/>
  <c r="M2767" i="6"/>
  <c r="O2766" i="6"/>
  <c r="N2766" i="6"/>
  <c r="M2766" i="6"/>
  <c r="O2765" i="6"/>
  <c r="N2765" i="6"/>
  <c r="M2765" i="6"/>
  <c r="O2764" i="6"/>
  <c r="N2764" i="6"/>
  <c r="M2764" i="6"/>
  <c r="O2763" i="6"/>
  <c r="N2763" i="6"/>
  <c r="M2763" i="6"/>
  <c r="O2762" i="6"/>
  <c r="N2762" i="6"/>
  <c r="M2762" i="6"/>
  <c r="O2761" i="6"/>
  <c r="N2761" i="6"/>
  <c r="M2761" i="6"/>
  <c r="O2760" i="6"/>
  <c r="N2760" i="6"/>
  <c r="M2760" i="6"/>
  <c r="O2759" i="6"/>
  <c r="N2759" i="6"/>
  <c r="M2759" i="6"/>
  <c r="O2758" i="6"/>
  <c r="N2758" i="6"/>
  <c r="M2758" i="6"/>
  <c r="O2757" i="6"/>
  <c r="N2757" i="6"/>
  <c r="M2757" i="6"/>
  <c r="O2756" i="6"/>
  <c r="N2756" i="6"/>
  <c r="M2756" i="6"/>
  <c r="O2755" i="6"/>
  <c r="N2755" i="6"/>
  <c r="M2755" i="6"/>
  <c r="O2754" i="6"/>
  <c r="N2754" i="6"/>
  <c r="M2754" i="6"/>
  <c r="O2753" i="6"/>
  <c r="N2753" i="6"/>
  <c r="M2753" i="6"/>
  <c r="O2752" i="6"/>
  <c r="N2752" i="6"/>
  <c r="M2752" i="6"/>
  <c r="O2751" i="6"/>
  <c r="N2751" i="6"/>
  <c r="M2751" i="6"/>
  <c r="O2750" i="6"/>
  <c r="N2750" i="6"/>
  <c r="M2750" i="6"/>
  <c r="O2749" i="6"/>
  <c r="N2749" i="6"/>
  <c r="M2749" i="6"/>
  <c r="O2748" i="6"/>
  <c r="N2748" i="6"/>
  <c r="M2748" i="6"/>
  <c r="O2747" i="6"/>
  <c r="N2747" i="6"/>
  <c r="M2747" i="6"/>
  <c r="O2746" i="6"/>
  <c r="N2746" i="6"/>
  <c r="M2746" i="6"/>
  <c r="O2745" i="6"/>
  <c r="N2745" i="6"/>
  <c r="M2745" i="6"/>
  <c r="O2744" i="6"/>
  <c r="N2744" i="6"/>
  <c r="M2744" i="6"/>
  <c r="O2743" i="6"/>
  <c r="N2743" i="6"/>
  <c r="M2743" i="6"/>
  <c r="O2742" i="6"/>
  <c r="N2742" i="6"/>
  <c r="M2742" i="6"/>
  <c r="O2741" i="6"/>
  <c r="N2741" i="6"/>
  <c r="M2741" i="6"/>
  <c r="O2740" i="6"/>
  <c r="N2740" i="6"/>
  <c r="M2740" i="6"/>
  <c r="O2739" i="6"/>
  <c r="N2739" i="6"/>
  <c r="M2739" i="6"/>
  <c r="O2738" i="6"/>
  <c r="N2738" i="6"/>
  <c r="M2738" i="6"/>
  <c r="O2737" i="6"/>
  <c r="N2737" i="6"/>
  <c r="M2737" i="6"/>
  <c r="O2736" i="6"/>
  <c r="N2736" i="6"/>
  <c r="M2736" i="6"/>
  <c r="O2735" i="6"/>
  <c r="N2735" i="6"/>
  <c r="M2735" i="6"/>
  <c r="O2734" i="6"/>
  <c r="N2734" i="6"/>
  <c r="M2734" i="6"/>
  <c r="O2733" i="6"/>
  <c r="N2733" i="6"/>
  <c r="M2733" i="6"/>
  <c r="O2732" i="6"/>
  <c r="N2732" i="6"/>
  <c r="M2732" i="6"/>
  <c r="O2731" i="6"/>
  <c r="N2731" i="6"/>
  <c r="M2731" i="6"/>
  <c r="O2730" i="6"/>
  <c r="N2730" i="6"/>
  <c r="M2730" i="6"/>
  <c r="O2729" i="6"/>
  <c r="N2729" i="6"/>
  <c r="M2729" i="6"/>
  <c r="O2728" i="6"/>
  <c r="N2728" i="6"/>
  <c r="M2728" i="6"/>
  <c r="O2727" i="6"/>
  <c r="N2727" i="6"/>
  <c r="M2727" i="6"/>
  <c r="O2726" i="6"/>
  <c r="N2726" i="6"/>
  <c r="M2726" i="6"/>
  <c r="O2725" i="6"/>
  <c r="N2725" i="6"/>
  <c r="M2725" i="6"/>
  <c r="O2724" i="6"/>
  <c r="N2724" i="6"/>
  <c r="M2724" i="6"/>
  <c r="O2723" i="6"/>
  <c r="N2723" i="6"/>
  <c r="M2723" i="6"/>
  <c r="O2722" i="6"/>
  <c r="N2722" i="6"/>
  <c r="M2722" i="6"/>
  <c r="O2721" i="6"/>
  <c r="N2721" i="6"/>
  <c r="M2721" i="6"/>
  <c r="O2720" i="6"/>
  <c r="N2720" i="6"/>
  <c r="M2720" i="6"/>
  <c r="O2719" i="6"/>
  <c r="N2719" i="6"/>
  <c r="M2719" i="6"/>
  <c r="O2718" i="6"/>
  <c r="N2718" i="6"/>
  <c r="M2718" i="6"/>
  <c r="O2717" i="6"/>
  <c r="N2717" i="6"/>
  <c r="M2717" i="6"/>
  <c r="O2716" i="6"/>
  <c r="N2716" i="6"/>
  <c r="M2716" i="6"/>
  <c r="O2715" i="6"/>
  <c r="N2715" i="6"/>
  <c r="M2715" i="6"/>
  <c r="O2714" i="6"/>
  <c r="N2714" i="6"/>
  <c r="M2714" i="6"/>
  <c r="O2713" i="6"/>
  <c r="N2713" i="6"/>
  <c r="M2713" i="6"/>
  <c r="O2712" i="6"/>
  <c r="N2712" i="6"/>
  <c r="M2712" i="6"/>
  <c r="O2711" i="6"/>
  <c r="N2711" i="6"/>
  <c r="M2711" i="6"/>
  <c r="O2710" i="6"/>
  <c r="N2710" i="6"/>
  <c r="M2710" i="6"/>
  <c r="O2709" i="6"/>
  <c r="N2709" i="6"/>
  <c r="M2709" i="6"/>
  <c r="O2708" i="6"/>
  <c r="N2708" i="6"/>
  <c r="M2708" i="6"/>
  <c r="O2707" i="6"/>
  <c r="N2707" i="6"/>
  <c r="M2707" i="6"/>
  <c r="O2706" i="6"/>
  <c r="N2706" i="6"/>
  <c r="M2706" i="6"/>
  <c r="O2705" i="6"/>
  <c r="N2705" i="6"/>
  <c r="M2705" i="6"/>
  <c r="O2704" i="6"/>
  <c r="N2704" i="6"/>
  <c r="M2704" i="6"/>
  <c r="O2703" i="6"/>
  <c r="N2703" i="6"/>
  <c r="M2703" i="6"/>
  <c r="O2702" i="6"/>
  <c r="N2702" i="6"/>
  <c r="M2702" i="6"/>
  <c r="O2701" i="6"/>
  <c r="N2701" i="6"/>
  <c r="M2701" i="6"/>
  <c r="O2700" i="6"/>
  <c r="N2700" i="6"/>
  <c r="M2700" i="6"/>
  <c r="O2699" i="6"/>
  <c r="N2699" i="6"/>
  <c r="M2699" i="6"/>
  <c r="O2698" i="6"/>
  <c r="N2698" i="6"/>
  <c r="M2698" i="6"/>
  <c r="O2697" i="6"/>
  <c r="N2697" i="6"/>
  <c r="M2697" i="6"/>
  <c r="O2696" i="6"/>
  <c r="N2696" i="6"/>
  <c r="M2696" i="6"/>
  <c r="O2695" i="6"/>
  <c r="N2695" i="6"/>
  <c r="M2695" i="6"/>
  <c r="O2694" i="6"/>
  <c r="N2694" i="6"/>
  <c r="M2694" i="6"/>
  <c r="O2693" i="6"/>
  <c r="N2693" i="6"/>
  <c r="M2693" i="6"/>
  <c r="O2692" i="6"/>
  <c r="N2692" i="6"/>
  <c r="M2692" i="6"/>
  <c r="O2691" i="6"/>
  <c r="N2691" i="6"/>
  <c r="M2691" i="6"/>
  <c r="O2690" i="6"/>
  <c r="N2690" i="6"/>
  <c r="M2690" i="6"/>
  <c r="O2689" i="6"/>
  <c r="N2689" i="6"/>
  <c r="M2689" i="6"/>
  <c r="O2688" i="6"/>
  <c r="N2688" i="6"/>
  <c r="M2688" i="6"/>
  <c r="O2687" i="6"/>
  <c r="N2687" i="6"/>
  <c r="M2687" i="6"/>
  <c r="O2686" i="6"/>
  <c r="N2686" i="6"/>
  <c r="M2686" i="6"/>
  <c r="O2685" i="6"/>
  <c r="N2685" i="6"/>
  <c r="M2685" i="6"/>
  <c r="O2684" i="6"/>
  <c r="N2684" i="6"/>
  <c r="M2684" i="6"/>
  <c r="O2683" i="6"/>
  <c r="N2683" i="6"/>
  <c r="M2683" i="6"/>
  <c r="O2682" i="6"/>
  <c r="N2682" i="6"/>
  <c r="M2682" i="6"/>
  <c r="O2681" i="6"/>
  <c r="N2681" i="6"/>
  <c r="M2681" i="6"/>
  <c r="O2680" i="6"/>
  <c r="N2680" i="6"/>
  <c r="M2680" i="6"/>
  <c r="O2679" i="6"/>
  <c r="N2679" i="6"/>
  <c r="M2679" i="6"/>
  <c r="O2678" i="6"/>
  <c r="N2678" i="6"/>
  <c r="M2678" i="6"/>
  <c r="O2677" i="6"/>
  <c r="N2677" i="6"/>
  <c r="M2677" i="6"/>
  <c r="O2676" i="6"/>
  <c r="N2676" i="6"/>
  <c r="M2676" i="6"/>
  <c r="O2675" i="6"/>
  <c r="N2675" i="6"/>
  <c r="M2675" i="6"/>
  <c r="O2674" i="6"/>
  <c r="N2674" i="6"/>
  <c r="M2674" i="6"/>
  <c r="O2673" i="6"/>
  <c r="N2673" i="6"/>
  <c r="M2673" i="6"/>
  <c r="O2672" i="6"/>
  <c r="N2672" i="6"/>
  <c r="M2672" i="6"/>
  <c r="O2671" i="6"/>
  <c r="N2671" i="6"/>
  <c r="M2671" i="6"/>
  <c r="O2670" i="6"/>
  <c r="N2670" i="6"/>
  <c r="M2670" i="6"/>
  <c r="O2669" i="6"/>
  <c r="N2669" i="6"/>
  <c r="M2669" i="6"/>
  <c r="O2668" i="6"/>
  <c r="N2668" i="6"/>
  <c r="M2668" i="6"/>
  <c r="O2667" i="6"/>
  <c r="N2667" i="6"/>
  <c r="M2667" i="6"/>
  <c r="O2666" i="6"/>
  <c r="N2666" i="6"/>
  <c r="M2666" i="6"/>
  <c r="O2665" i="6"/>
  <c r="N2665" i="6"/>
  <c r="M2665" i="6"/>
  <c r="O2664" i="6"/>
  <c r="N2664" i="6"/>
  <c r="M2664" i="6"/>
  <c r="O2663" i="6"/>
  <c r="N2663" i="6"/>
  <c r="M2663" i="6"/>
  <c r="O2662" i="6"/>
  <c r="N2662" i="6"/>
  <c r="M2662" i="6"/>
  <c r="O2661" i="6"/>
  <c r="N2661" i="6"/>
  <c r="M2661" i="6"/>
  <c r="O2660" i="6"/>
  <c r="N2660" i="6"/>
  <c r="M2660" i="6"/>
  <c r="O2659" i="6"/>
  <c r="N2659" i="6"/>
  <c r="M2659" i="6"/>
  <c r="O2658" i="6"/>
  <c r="N2658" i="6"/>
  <c r="M2658" i="6"/>
  <c r="O2657" i="6"/>
  <c r="N2657" i="6"/>
  <c r="M2657" i="6"/>
  <c r="O2656" i="6"/>
  <c r="N2656" i="6"/>
  <c r="M2656" i="6"/>
  <c r="O2655" i="6"/>
  <c r="N2655" i="6"/>
  <c r="M2655" i="6"/>
  <c r="O2654" i="6"/>
  <c r="N2654" i="6"/>
  <c r="M2654" i="6"/>
  <c r="O2653" i="6"/>
  <c r="N2653" i="6"/>
  <c r="M2653" i="6"/>
  <c r="O2652" i="6"/>
  <c r="N2652" i="6"/>
  <c r="M2652" i="6"/>
  <c r="O2651" i="6"/>
  <c r="N2651" i="6"/>
  <c r="M2651" i="6"/>
  <c r="O2650" i="6"/>
  <c r="N2650" i="6"/>
  <c r="M2650" i="6"/>
  <c r="O2649" i="6"/>
  <c r="N2649" i="6"/>
  <c r="M2649" i="6"/>
  <c r="O2648" i="6"/>
  <c r="N2648" i="6"/>
  <c r="M2648" i="6"/>
  <c r="O2647" i="6"/>
  <c r="N2647" i="6"/>
  <c r="M2647" i="6"/>
  <c r="O2646" i="6"/>
  <c r="N2646" i="6"/>
  <c r="M2646" i="6"/>
  <c r="O2645" i="6"/>
  <c r="N2645" i="6"/>
  <c r="M2645" i="6"/>
  <c r="O2644" i="6"/>
  <c r="N2644" i="6"/>
  <c r="M2644" i="6"/>
  <c r="O2643" i="6"/>
  <c r="N2643" i="6"/>
  <c r="M2643" i="6"/>
  <c r="O2642" i="6"/>
  <c r="N2642" i="6"/>
  <c r="M2642" i="6"/>
  <c r="O2641" i="6"/>
  <c r="N2641" i="6"/>
  <c r="M2641" i="6"/>
  <c r="O2640" i="6"/>
  <c r="N2640" i="6"/>
  <c r="M2640" i="6"/>
  <c r="O2639" i="6"/>
  <c r="N2639" i="6"/>
  <c r="M2639" i="6"/>
  <c r="O2638" i="6"/>
  <c r="N2638" i="6"/>
  <c r="M2638" i="6"/>
  <c r="O2637" i="6"/>
  <c r="N2637" i="6"/>
  <c r="M2637" i="6"/>
  <c r="O2636" i="6"/>
  <c r="N2636" i="6"/>
  <c r="M2636" i="6"/>
  <c r="O2635" i="6"/>
  <c r="N2635" i="6"/>
  <c r="M2635" i="6"/>
  <c r="O2634" i="6"/>
  <c r="N2634" i="6"/>
  <c r="M2634" i="6"/>
  <c r="O2633" i="6"/>
  <c r="N2633" i="6"/>
  <c r="M2633" i="6"/>
  <c r="O2632" i="6"/>
  <c r="N2632" i="6"/>
  <c r="M2632" i="6"/>
  <c r="O2631" i="6"/>
  <c r="N2631" i="6"/>
  <c r="M2631" i="6"/>
  <c r="O2630" i="6"/>
  <c r="N2630" i="6"/>
  <c r="M2630" i="6"/>
  <c r="O2629" i="6"/>
  <c r="N2629" i="6"/>
  <c r="M2629" i="6"/>
  <c r="O2628" i="6"/>
  <c r="N2628" i="6"/>
  <c r="M2628" i="6"/>
  <c r="O2627" i="6"/>
  <c r="N2627" i="6"/>
  <c r="M2627" i="6"/>
  <c r="O2626" i="6"/>
  <c r="N2626" i="6"/>
  <c r="M2626" i="6"/>
  <c r="O2625" i="6"/>
  <c r="N2625" i="6"/>
  <c r="M2625" i="6"/>
  <c r="O2624" i="6"/>
  <c r="N2624" i="6"/>
  <c r="M2624" i="6"/>
  <c r="O2623" i="6"/>
  <c r="N2623" i="6"/>
  <c r="M2623" i="6"/>
  <c r="O2622" i="6"/>
  <c r="N2622" i="6"/>
  <c r="M2622" i="6"/>
  <c r="O2621" i="6"/>
  <c r="N2621" i="6"/>
  <c r="M2621" i="6"/>
  <c r="O2620" i="6"/>
  <c r="N2620" i="6"/>
  <c r="M2620" i="6"/>
  <c r="O2619" i="6"/>
  <c r="N2619" i="6"/>
  <c r="M2619" i="6"/>
  <c r="O2618" i="6"/>
  <c r="N2618" i="6"/>
  <c r="M2618" i="6"/>
  <c r="O2617" i="6"/>
  <c r="N2617" i="6"/>
  <c r="M2617" i="6"/>
  <c r="O2616" i="6"/>
  <c r="N2616" i="6"/>
  <c r="M2616" i="6"/>
  <c r="O2615" i="6"/>
  <c r="N2615" i="6"/>
  <c r="M2615" i="6"/>
  <c r="O2614" i="6"/>
  <c r="N2614" i="6"/>
  <c r="M2614" i="6"/>
  <c r="O2613" i="6"/>
  <c r="N2613" i="6"/>
  <c r="M2613" i="6"/>
  <c r="O2612" i="6"/>
  <c r="N2612" i="6"/>
  <c r="M2612" i="6"/>
  <c r="O2611" i="6"/>
  <c r="N2611" i="6"/>
  <c r="M2611" i="6"/>
  <c r="O2610" i="6"/>
  <c r="N2610" i="6"/>
  <c r="M2610" i="6"/>
  <c r="O2609" i="6"/>
  <c r="N2609" i="6"/>
  <c r="M2609" i="6"/>
  <c r="O2608" i="6"/>
  <c r="N2608" i="6"/>
  <c r="M2608" i="6"/>
  <c r="O2607" i="6"/>
  <c r="N2607" i="6"/>
  <c r="M2607" i="6"/>
  <c r="O2606" i="6"/>
  <c r="N2606" i="6"/>
  <c r="M2606" i="6"/>
  <c r="O2605" i="6"/>
  <c r="N2605" i="6"/>
  <c r="M2605" i="6"/>
  <c r="O2604" i="6"/>
  <c r="N2604" i="6"/>
  <c r="M2604" i="6"/>
  <c r="O2603" i="6"/>
  <c r="N2603" i="6"/>
  <c r="M2603" i="6"/>
  <c r="O2602" i="6"/>
  <c r="N2602" i="6"/>
  <c r="M2602" i="6"/>
  <c r="O2601" i="6"/>
  <c r="N2601" i="6"/>
  <c r="M2601" i="6"/>
  <c r="O2600" i="6"/>
  <c r="N2600" i="6"/>
  <c r="M2600" i="6"/>
  <c r="O2599" i="6"/>
  <c r="N2599" i="6"/>
  <c r="M2599" i="6"/>
  <c r="O2598" i="6"/>
  <c r="N2598" i="6"/>
  <c r="M2598" i="6"/>
  <c r="O2597" i="6"/>
  <c r="N2597" i="6"/>
  <c r="M2597" i="6"/>
  <c r="O2596" i="6"/>
  <c r="N2596" i="6"/>
  <c r="M2596" i="6"/>
  <c r="O2595" i="6"/>
  <c r="N2595" i="6"/>
  <c r="M2595" i="6"/>
  <c r="O2594" i="6"/>
  <c r="N2594" i="6"/>
  <c r="M2594" i="6"/>
  <c r="O2593" i="6"/>
  <c r="N2593" i="6"/>
  <c r="M2593" i="6"/>
  <c r="O2592" i="6"/>
  <c r="N2592" i="6"/>
  <c r="M2592" i="6"/>
  <c r="O2591" i="6"/>
  <c r="N2591" i="6"/>
  <c r="M2591" i="6"/>
  <c r="O2590" i="6"/>
  <c r="N2590" i="6"/>
  <c r="M2590" i="6"/>
  <c r="O2589" i="6"/>
  <c r="N2589" i="6"/>
  <c r="M2589" i="6"/>
  <c r="O2588" i="6"/>
  <c r="N2588" i="6"/>
  <c r="M2588" i="6"/>
  <c r="O2587" i="6"/>
  <c r="N2587" i="6"/>
  <c r="M2587" i="6"/>
  <c r="O2586" i="6"/>
  <c r="N2586" i="6"/>
  <c r="M2586" i="6"/>
  <c r="O2585" i="6"/>
  <c r="N2585" i="6"/>
  <c r="M2585" i="6"/>
  <c r="O2584" i="6"/>
  <c r="N2584" i="6"/>
  <c r="M2584" i="6"/>
  <c r="O2583" i="6"/>
  <c r="N2583" i="6"/>
  <c r="M2583" i="6"/>
  <c r="O2582" i="6"/>
  <c r="N2582" i="6"/>
  <c r="M2582" i="6"/>
  <c r="O2581" i="6"/>
  <c r="N2581" i="6"/>
  <c r="M2581" i="6"/>
  <c r="O2580" i="6"/>
  <c r="N2580" i="6"/>
  <c r="M2580" i="6"/>
  <c r="O2579" i="6"/>
  <c r="N2579" i="6"/>
  <c r="M2579" i="6"/>
  <c r="O2578" i="6"/>
  <c r="N2578" i="6"/>
  <c r="M2578" i="6"/>
  <c r="O2577" i="6"/>
  <c r="N2577" i="6"/>
  <c r="M2577" i="6"/>
  <c r="O2576" i="6"/>
  <c r="N2576" i="6"/>
  <c r="M2576" i="6"/>
  <c r="O2575" i="6"/>
  <c r="N2575" i="6"/>
  <c r="M2575" i="6"/>
  <c r="O2574" i="6"/>
  <c r="N2574" i="6"/>
  <c r="M2574" i="6"/>
  <c r="O2573" i="6"/>
  <c r="N2573" i="6"/>
  <c r="M2573" i="6"/>
  <c r="O2572" i="6"/>
  <c r="N2572" i="6"/>
  <c r="M2572" i="6"/>
  <c r="O2571" i="6"/>
  <c r="N2571" i="6"/>
  <c r="M2571" i="6"/>
  <c r="O2570" i="6"/>
  <c r="N2570" i="6"/>
  <c r="M2570" i="6"/>
  <c r="O2569" i="6"/>
  <c r="N2569" i="6"/>
  <c r="M2569" i="6"/>
  <c r="O2568" i="6"/>
  <c r="N2568" i="6"/>
  <c r="M2568" i="6"/>
  <c r="O2567" i="6"/>
  <c r="N2567" i="6"/>
  <c r="M2567" i="6"/>
  <c r="O2566" i="6"/>
  <c r="N2566" i="6"/>
  <c r="M2566" i="6"/>
  <c r="O2565" i="6"/>
  <c r="N2565" i="6"/>
  <c r="M2565" i="6"/>
  <c r="O2564" i="6"/>
  <c r="N2564" i="6"/>
  <c r="M2564" i="6"/>
  <c r="O2563" i="6"/>
  <c r="N2563" i="6"/>
  <c r="M2563" i="6"/>
  <c r="O2562" i="6"/>
  <c r="N2562" i="6"/>
  <c r="M2562" i="6"/>
  <c r="O2561" i="6"/>
  <c r="N2561" i="6"/>
  <c r="M2561" i="6"/>
  <c r="O2560" i="6"/>
  <c r="N2560" i="6"/>
  <c r="M2560" i="6"/>
  <c r="O2559" i="6"/>
  <c r="N2559" i="6"/>
  <c r="M2559" i="6"/>
  <c r="O2558" i="6"/>
  <c r="N2558" i="6"/>
  <c r="M2558" i="6"/>
  <c r="O2557" i="6"/>
  <c r="N2557" i="6"/>
  <c r="M2557" i="6"/>
  <c r="O2556" i="6"/>
  <c r="N2556" i="6"/>
  <c r="M2556" i="6"/>
  <c r="O2555" i="6"/>
  <c r="N2555" i="6"/>
  <c r="M2555" i="6"/>
  <c r="O2554" i="6"/>
  <c r="N2554" i="6"/>
  <c r="M2554" i="6"/>
  <c r="O2553" i="6"/>
  <c r="N2553" i="6"/>
  <c r="M2553" i="6"/>
  <c r="O2552" i="6"/>
  <c r="N2552" i="6"/>
  <c r="M2552" i="6"/>
  <c r="O2551" i="6"/>
  <c r="N2551" i="6"/>
  <c r="M2551" i="6"/>
  <c r="O2550" i="6"/>
  <c r="N2550" i="6"/>
  <c r="M2550" i="6"/>
  <c r="O2549" i="6"/>
  <c r="N2549" i="6"/>
  <c r="M2549" i="6"/>
  <c r="O2548" i="6"/>
  <c r="N2548" i="6"/>
  <c r="M2548" i="6"/>
  <c r="O2547" i="6"/>
  <c r="N2547" i="6"/>
  <c r="M2547" i="6"/>
  <c r="O2546" i="6"/>
  <c r="N2546" i="6"/>
  <c r="M2546" i="6"/>
  <c r="O2545" i="6"/>
  <c r="N2545" i="6"/>
  <c r="M2545" i="6"/>
  <c r="O2544" i="6"/>
  <c r="N2544" i="6"/>
  <c r="M2544" i="6"/>
  <c r="O2543" i="6"/>
  <c r="N2543" i="6"/>
  <c r="M2543" i="6"/>
  <c r="O2542" i="6"/>
  <c r="N2542" i="6"/>
  <c r="M2542" i="6"/>
  <c r="O2541" i="6"/>
  <c r="N2541" i="6"/>
  <c r="M2541" i="6"/>
  <c r="O2540" i="6"/>
  <c r="N2540" i="6"/>
  <c r="M2540" i="6"/>
  <c r="O2539" i="6"/>
  <c r="N2539" i="6"/>
  <c r="M2539" i="6"/>
  <c r="O2538" i="6"/>
  <c r="N2538" i="6"/>
  <c r="M2538" i="6"/>
  <c r="O2537" i="6"/>
  <c r="N2537" i="6"/>
  <c r="M2537" i="6"/>
  <c r="O2536" i="6"/>
  <c r="N2536" i="6"/>
  <c r="M2536" i="6"/>
  <c r="O2535" i="6"/>
  <c r="N2535" i="6"/>
  <c r="M2535" i="6"/>
  <c r="O2534" i="6"/>
  <c r="N2534" i="6"/>
  <c r="M2534" i="6"/>
  <c r="O2533" i="6"/>
  <c r="N2533" i="6"/>
  <c r="M2533" i="6"/>
  <c r="O2532" i="6"/>
  <c r="N2532" i="6"/>
  <c r="M2532" i="6"/>
  <c r="O2531" i="6"/>
  <c r="N2531" i="6"/>
  <c r="M2531" i="6"/>
  <c r="O2530" i="6"/>
  <c r="N2530" i="6"/>
  <c r="M2530" i="6"/>
  <c r="O2529" i="6"/>
  <c r="N2529" i="6"/>
  <c r="M2529" i="6"/>
  <c r="O2528" i="6"/>
  <c r="N2528" i="6"/>
  <c r="M2528" i="6"/>
  <c r="O2527" i="6"/>
  <c r="N2527" i="6"/>
  <c r="M2527" i="6"/>
  <c r="O2526" i="6"/>
  <c r="N2526" i="6"/>
  <c r="M2526" i="6"/>
  <c r="O2525" i="6"/>
  <c r="N2525" i="6"/>
  <c r="M2525" i="6"/>
  <c r="O2524" i="6"/>
  <c r="N2524" i="6"/>
  <c r="M2524" i="6"/>
  <c r="O2523" i="6"/>
  <c r="N2523" i="6"/>
  <c r="M2523" i="6"/>
  <c r="O2522" i="6"/>
  <c r="N2522" i="6"/>
  <c r="M2522" i="6"/>
  <c r="O2521" i="6"/>
  <c r="N2521" i="6"/>
  <c r="M2521" i="6"/>
  <c r="O2520" i="6"/>
  <c r="N2520" i="6"/>
  <c r="M2520" i="6"/>
  <c r="O2519" i="6"/>
  <c r="N2519" i="6"/>
  <c r="M2519" i="6"/>
  <c r="O2518" i="6"/>
  <c r="N2518" i="6"/>
  <c r="M2518" i="6"/>
  <c r="O2517" i="6"/>
  <c r="N2517" i="6"/>
  <c r="M2517" i="6"/>
  <c r="O2516" i="6"/>
  <c r="N2516" i="6"/>
  <c r="M2516" i="6"/>
  <c r="O2515" i="6"/>
  <c r="N2515" i="6"/>
  <c r="M2515" i="6"/>
  <c r="O2514" i="6"/>
  <c r="N2514" i="6"/>
  <c r="M2514" i="6"/>
  <c r="O2513" i="6"/>
  <c r="N2513" i="6"/>
  <c r="M2513" i="6"/>
  <c r="O2512" i="6"/>
  <c r="N2512" i="6"/>
  <c r="M2512" i="6"/>
  <c r="O2511" i="6"/>
  <c r="N2511" i="6"/>
  <c r="M2511" i="6"/>
  <c r="O2510" i="6"/>
  <c r="N2510" i="6"/>
  <c r="M2510" i="6"/>
  <c r="O2509" i="6"/>
  <c r="N2509" i="6"/>
  <c r="M2509" i="6"/>
  <c r="O2508" i="6"/>
  <c r="N2508" i="6"/>
  <c r="M2508" i="6"/>
  <c r="O2507" i="6"/>
  <c r="N2507" i="6"/>
  <c r="M2507" i="6"/>
  <c r="O2506" i="6"/>
  <c r="N2506" i="6"/>
  <c r="M2506" i="6"/>
  <c r="O2505" i="6"/>
  <c r="N2505" i="6"/>
  <c r="M2505" i="6"/>
  <c r="O2504" i="6"/>
  <c r="N2504" i="6"/>
  <c r="M2504" i="6"/>
  <c r="O2503" i="6"/>
  <c r="N2503" i="6"/>
  <c r="M2503" i="6"/>
  <c r="O2502" i="6"/>
  <c r="N2502" i="6"/>
  <c r="M2502" i="6"/>
  <c r="O2501" i="6"/>
  <c r="N2501" i="6"/>
  <c r="M2501" i="6"/>
  <c r="O2500" i="6"/>
  <c r="N2500" i="6"/>
  <c r="M2500" i="6"/>
  <c r="O2499" i="6"/>
  <c r="N2499" i="6"/>
  <c r="M2499" i="6"/>
  <c r="O2498" i="6"/>
  <c r="N2498" i="6"/>
  <c r="M2498" i="6"/>
  <c r="O2497" i="6"/>
  <c r="N2497" i="6"/>
  <c r="M2497" i="6"/>
  <c r="O2496" i="6"/>
  <c r="N2496" i="6"/>
  <c r="M2496" i="6"/>
  <c r="O2495" i="6"/>
  <c r="N2495" i="6"/>
  <c r="M2495" i="6"/>
  <c r="O2494" i="6"/>
  <c r="N2494" i="6"/>
  <c r="M2494" i="6"/>
  <c r="O2493" i="6"/>
  <c r="N2493" i="6"/>
  <c r="M2493" i="6"/>
  <c r="O2492" i="6"/>
  <c r="N2492" i="6"/>
  <c r="M2492" i="6"/>
  <c r="O2491" i="6"/>
  <c r="N2491" i="6"/>
  <c r="M2491" i="6"/>
  <c r="O2490" i="6"/>
  <c r="N2490" i="6"/>
  <c r="M2490" i="6"/>
  <c r="O2489" i="6"/>
  <c r="N2489" i="6"/>
  <c r="M2489" i="6"/>
  <c r="O2488" i="6"/>
  <c r="N2488" i="6"/>
  <c r="M2488" i="6"/>
  <c r="O2487" i="6"/>
  <c r="N2487" i="6"/>
  <c r="M2487" i="6"/>
  <c r="O2486" i="6"/>
  <c r="N2486" i="6"/>
  <c r="M2486" i="6"/>
  <c r="O2485" i="6"/>
  <c r="N2485" i="6"/>
  <c r="M2485" i="6"/>
  <c r="O2484" i="6"/>
  <c r="N2484" i="6"/>
  <c r="M2484" i="6"/>
  <c r="O2483" i="6"/>
  <c r="N2483" i="6"/>
  <c r="M2483" i="6"/>
  <c r="O2482" i="6"/>
  <c r="N2482" i="6"/>
  <c r="M2482" i="6"/>
  <c r="O2481" i="6"/>
  <c r="N2481" i="6"/>
  <c r="M2481" i="6"/>
  <c r="O2480" i="6"/>
  <c r="N2480" i="6"/>
  <c r="M2480" i="6"/>
  <c r="O2479" i="6"/>
  <c r="N2479" i="6"/>
  <c r="M2479" i="6"/>
  <c r="O2478" i="6"/>
  <c r="N2478" i="6"/>
  <c r="M2478" i="6"/>
  <c r="O2477" i="6"/>
  <c r="N2477" i="6"/>
  <c r="M2477" i="6"/>
  <c r="O2476" i="6"/>
  <c r="N2476" i="6"/>
  <c r="M2476" i="6"/>
  <c r="O2475" i="6"/>
  <c r="N2475" i="6"/>
  <c r="M2475" i="6"/>
  <c r="O2474" i="6"/>
  <c r="N2474" i="6"/>
  <c r="M2474" i="6"/>
  <c r="O2473" i="6"/>
  <c r="N2473" i="6"/>
  <c r="M2473" i="6"/>
  <c r="O2472" i="6"/>
  <c r="N2472" i="6"/>
  <c r="M2472" i="6"/>
  <c r="O2471" i="6"/>
  <c r="N2471" i="6"/>
  <c r="M2471" i="6"/>
  <c r="O2470" i="6"/>
  <c r="N2470" i="6"/>
  <c r="M2470" i="6"/>
  <c r="O2469" i="6"/>
  <c r="N2469" i="6"/>
  <c r="M2469" i="6"/>
  <c r="O2468" i="6"/>
  <c r="N2468" i="6"/>
  <c r="M2468" i="6"/>
  <c r="O2467" i="6"/>
  <c r="N2467" i="6"/>
  <c r="M2467" i="6"/>
  <c r="O2466" i="6"/>
  <c r="N2466" i="6"/>
  <c r="M2466" i="6"/>
  <c r="O2465" i="6"/>
  <c r="N2465" i="6"/>
  <c r="M2465" i="6"/>
  <c r="O2464" i="6"/>
  <c r="N2464" i="6"/>
  <c r="M2464" i="6"/>
  <c r="O2463" i="6"/>
  <c r="N2463" i="6"/>
  <c r="M2463" i="6"/>
  <c r="O2462" i="6"/>
  <c r="N2462" i="6"/>
  <c r="M2462" i="6"/>
  <c r="O2461" i="6"/>
  <c r="N2461" i="6"/>
  <c r="M2461" i="6"/>
  <c r="O2460" i="6"/>
  <c r="N2460" i="6"/>
  <c r="M2460" i="6"/>
  <c r="O2459" i="6"/>
  <c r="N2459" i="6"/>
  <c r="M2459" i="6"/>
  <c r="O2458" i="6"/>
  <c r="N2458" i="6"/>
  <c r="M2458" i="6"/>
  <c r="O2457" i="6"/>
  <c r="N2457" i="6"/>
  <c r="M2457" i="6"/>
  <c r="O2456" i="6"/>
  <c r="N2456" i="6"/>
  <c r="M2456" i="6"/>
  <c r="O2455" i="6"/>
  <c r="N2455" i="6"/>
  <c r="M2455" i="6"/>
  <c r="O2454" i="6"/>
  <c r="N2454" i="6"/>
  <c r="M2454" i="6"/>
  <c r="O2453" i="6"/>
  <c r="N2453" i="6"/>
  <c r="M2453" i="6"/>
  <c r="O2452" i="6"/>
  <c r="N2452" i="6"/>
  <c r="M2452" i="6"/>
  <c r="O2451" i="6"/>
  <c r="N2451" i="6"/>
  <c r="M2451" i="6"/>
  <c r="O2450" i="6"/>
  <c r="N2450" i="6"/>
  <c r="M2450" i="6"/>
  <c r="O2449" i="6"/>
  <c r="N2449" i="6"/>
  <c r="M2449" i="6"/>
  <c r="O2448" i="6"/>
  <c r="N2448" i="6"/>
  <c r="M2448" i="6"/>
  <c r="O2447" i="6"/>
  <c r="N2447" i="6"/>
  <c r="M2447" i="6"/>
  <c r="O2446" i="6"/>
  <c r="N2446" i="6"/>
  <c r="M2446" i="6"/>
  <c r="O2445" i="6"/>
  <c r="N2445" i="6"/>
  <c r="M2445" i="6"/>
  <c r="O2444" i="6"/>
  <c r="N2444" i="6"/>
  <c r="M2444" i="6"/>
  <c r="O2443" i="6"/>
  <c r="N2443" i="6"/>
  <c r="M2443" i="6"/>
  <c r="O2442" i="6"/>
  <c r="N2442" i="6"/>
  <c r="M2442" i="6"/>
  <c r="O2441" i="6"/>
  <c r="N2441" i="6"/>
  <c r="M2441" i="6"/>
  <c r="O2440" i="6"/>
  <c r="N2440" i="6"/>
  <c r="M2440" i="6"/>
  <c r="O2439" i="6"/>
  <c r="N2439" i="6"/>
  <c r="M2439" i="6"/>
  <c r="O2438" i="6"/>
  <c r="N2438" i="6"/>
  <c r="M2438" i="6"/>
  <c r="O2437" i="6"/>
  <c r="N2437" i="6"/>
  <c r="M2437" i="6"/>
  <c r="O2436" i="6"/>
  <c r="N2436" i="6"/>
  <c r="M2436" i="6"/>
  <c r="O2435" i="6"/>
  <c r="N2435" i="6"/>
  <c r="M2435" i="6"/>
  <c r="O2434" i="6"/>
  <c r="N2434" i="6"/>
  <c r="M2434" i="6"/>
  <c r="O2433" i="6"/>
  <c r="N2433" i="6"/>
  <c r="M2433" i="6"/>
  <c r="O2432" i="6"/>
  <c r="N2432" i="6"/>
  <c r="M2432" i="6"/>
  <c r="O2431" i="6"/>
  <c r="N2431" i="6"/>
  <c r="M2431" i="6"/>
  <c r="O2430" i="6"/>
  <c r="N2430" i="6"/>
  <c r="M2430" i="6"/>
  <c r="O2429" i="6"/>
  <c r="N2429" i="6"/>
  <c r="M2429" i="6"/>
  <c r="O2428" i="6"/>
  <c r="N2428" i="6"/>
  <c r="M2428" i="6"/>
  <c r="O2427" i="6"/>
  <c r="N2427" i="6"/>
  <c r="M2427" i="6"/>
  <c r="O2426" i="6"/>
  <c r="N2426" i="6"/>
  <c r="M2426" i="6"/>
  <c r="O2425" i="6"/>
  <c r="N2425" i="6"/>
  <c r="M2425" i="6"/>
  <c r="O2424" i="6"/>
  <c r="N2424" i="6"/>
  <c r="M2424" i="6"/>
  <c r="O2423" i="6"/>
  <c r="N2423" i="6"/>
  <c r="M2423" i="6"/>
  <c r="O2422" i="6"/>
  <c r="N2422" i="6"/>
  <c r="M2422" i="6"/>
  <c r="O2421" i="6"/>
  <c r="N2421" i="6"/>
  <c r="M2421" i="6"/>
  <c r="O2420" i="6"/>
  <c r="N2420" i="6"/>
  <c r="M2420" i="6"/>
  <c r="O2419" i="6"/>
  <c r="N2419" i="6"/>
  <c r="M2419" i="6"/>
  <c r="O2418" i="6"/>
  <c r="N2418" i="6"/>
  <c r="M2418" i="6"/>
  <c r="O2417" i="6"/>
  <c r="N2417" i="6"/>
  <c r="M2417" i="6"/>
  <c r="O2416" i="6"/>
  <c r="N2416" i="6"/>
  <c r="M2416" i="6"/>
  <c r="O2415" i="6"/>
  <c r="N2415" i="6"/>
  <c r="M2415" i="6"/>
  <c r="O2414" i="6"/>
  <c r="N2414" i="6"/>
  <c r="M2414" i="6"/>
  <c r="O2413" i="6"/>
  <c r="N2413" i="6"/>
  <c r="M2413" i="6"/>
  <c r="O2412" i="6"/>
  <c r="N2412" i="6"/>
  <c r="M2412" i="6"/>
  <c r="O2411" i="6"/>
  <c r="N2411" i="6"/>
  <c r="M2411" i="6"/>
  <c r="O2410" i="6"/>
  <c r="N2410" i="6"/>
  <c r="M2410" i="6"/>
  <c r="O2409" i="6"/>
  <c r="N2409" i="6"/>
  <c r="M2409" i="6"/>
  <c r="O2408" i="6"/>
  <c r="N2408" i="6"/>
  <c r="M2408" i="6"/>
  <c r="O2407" i="6"/>
  <c r="N2407" i="6"/>
  <c r="M2407" i="6"/>
  <c r="O2406" i="6"/>
  <c r="N2406" i="6"/>
  <c r="M2406" i="6"/>
  <c r="O2405" i="6"/>
  <c r="N2405" i="6"/>
  <c r="M2405" i="6"/>
  <c r="O2404" i="6"/>
  <c r="N2404" i="6"/>
  <c r="M2404" i="6"/>
  <c r="O2403" i="6"/>
  <c r="N2403" i="6"/>
  <c r="M2403" i="6"/>
  <c r="O2402" i="6"/>
  <c r="N2402" i="6"/>
  <c r="M2402" i="6"/>
  <c r="O2401" i="6"/>
  <c r="N2401" i="6"/>
  <c r="M2401" i="6"/>
  <c r="O2400" i="6"/>
  <c r="N2400" i="6"/>
  <c r="M2400" i="6"/>
  <c r="O2399" i="6"/>
  <c r="N2399" i="6"/>
  <c r="M2399" i="6"/>
  <c r="O2398" i="6"/>
  <c r="N2398" i="6"/>
  <c r="M2398" i="6"/>
  <c r="O2397" i="6"/>
  <c r="N2397" i="6"/>
  <c r="M2397" i="6"/>
  <c r="O2396" i="6"/>
  <c r="N2396" i="6"/>
  <c r="M2396" i="6"/>
  <c r="O2395" i="6"/>
  <c r="N2395" i="6"/>
  <c r="M2395" i="6"/>
  <c r="O2394" i="6"/>
  <c r="N2394" i="6"/>
  <c r="M2394" i="6"/>
  <c r="O2393" i="6"/>
  <c r="N2393" i="6"/>
  <c r="M2393" i="6"/>
  <c r="O2392" i="6"/>
  <c r="N2392" i="6"/>
  <c r="M2392" i="6"/>
  <c r="O2391" i="6"/>
  <c r="N2391" i="6"/>
  <c r="M2391" i="6"/>
  <c r="O2390" i="6"/>
  <c r="N2390" i="6"/>
  <c r="M2390" i="6"/>
  <c r="O2389" i="6"/>
  <c r="N2389" i="6"/>
  <c r="M2389" i="6"/>
  <c r="O2388" i="6"/>
  <c r="N2388" i="6"/>
  <c r="M2388" i="6"/>
  <c r="O2387" i="6"/>
  <c r="N2387" i="6"/>
  <c r="M2387" i="6"/>
  <c r="O2386" i="6"/>
  <c r="N2386" i="6"/>
  <c r="M2386" i="6"/>
  <c r="O2385" i="6"/>
  <c r="N2385" i="6"/>
  <c r="M2385" i="6"/>
  <c r="O2384" i="6"/>
  <c r="N2384" i="6"/>
  <c r="M2384" i="6"/>
  <c r="O2383" i="6"/>
  <c r="N2383" i="6"/>
  <c r="M2383" i="6"/>
  <c r="O2382" i="6"/>
  <c r="N2382" i="6"/>
  <c r="M2382" i="6"/>
  <c r="O2381" i="6"/>
  <c r="N2381" i="6"/>
  <c r="M2381" i="6"/>
  <c r="O2380" i="6"/>
  <c r="N2380" i="6"/>
  <c r="M2380" i="6"/>
  <c r="O2379" i="6"/>
  <c r="N2379" i="6"/>
  <c r="M2379" i="6"/>
  <c r="O2378" i="6"/>
  <c r="N2378" i="6"/>
  <c r="M2378" i="6"/>
  <c r="O2377" i="6"/>
  <c r="N2377" i="6"/>
  <c r="M2377" i="6"/>
  <c r="O2376" i="6"/>
  <c r="N2376" i="6"/>
  <c r="M2376" i="6"/>
  <c r="O2375" i="6"/>
  <c r="N2375" i="6"/>
  <c r="M2375" i="6"/>
  <c r="O2374" i="6"/>
  <c r="N2374" i="6"/>
  <c r="M2374" i="6"/>
  <c r="O2373" i="6"/>
  <c r="N2373" i="6"/>
  <c r="M2373" i="6"/>
  <c r="O2372" i="6"/>
  <c r="N2372" i="6"/>
  <c r="M2372" i="6"/>
  <c r="O2371" i="6"/>
  <c r="N2371" i="6"/>
  <c r="M2371" i="6"/>
  <c r="O2370" i="6"/>
  <c r="N2370" i="6"/>
  <c r="M2370" i="6"/>
  <c r="O2369" i="6"/>
  <c r="N2369" i="6"/>
  <c r="M2369" i="6"/>
  <c r="O2368" i="6"/>
  <c r="N2368" i="6"/>
  <c r="M2368" i="6"/>
  <c r="O2367" i="6"/>
  <c r="N2367" i="6"/>
  <c r="M2367" i="6"/>
  <c r="O2366" i="6"/>
  <c r="N2366" i="6"/>
  <c r="M2366" i="6"/>
  <c r="O2365" i="6"/>
  <c r="N2365" i="6"/>
  <c r="M2365" i="6"/>
  <c r="O2364" i="6"/>
  <c r="N2364" i="6"/>
  <c r="M2364" i="6"/>
  <c r="O2363" i="6"/>
  <c r="N2363" i="6"/>
  <c r="M2363" i="6"/>
  <c r="O2362" i="6"/>
  <c r="N2362" i="6"/>
  <c r="M2362" i="6"/>
  <c r="O2361" i="6"/>
  <c r="N2361" i="6"/>
  <c r="M2361" i="6"/>
  <c r="O2360" i="6"/>
  <c r="N2360" i="6"/>
  <c r="M2360" i="6"/>
  <c r="O2359" i="6"/>
  <c r="N2359" i="6"/>
  <c r="M2359" i="6"/>
  <c r="O2358" i="6"/>
  <c r="N2358" i="6"/>
  <c r="M2358" i="6"/>
  <c r="O2357" i="6"/>
  <c r="N2357" i="6"/>
  <c r="M2357" i="6"/>
  <c r="O2356" i="6"/>
  <c r="N2356" i="6"/>
  <c r="M2356" i="6"/>
  <c r="O2355" i="6"/>
  <c r="N2355" i="6"/>
  <c r="M2355" i="6"/>
  <c r="O2354" i="6"/>
  <c r="N2354" i="6"/>
  <c r="M2354" i="6"/>
  <c r="O2353" i="6"/>
  <c r="N2353" i="6"/>
  <c r="M2353" i="6"/>
  <c r="O2352" i="6"/>
  <c r="N2352" i="6"/>
  <c r="M2352" i="6"/>
  <c r="O2351" i="6"/>
  <c r="N2351" i="6"/>
  <c r="M2351" i="6"/>
  <c r="O2350" i="6"/>
  <c r="N2350" i="6"/>
  <c r="M2350" i="6"/>
  <c r="O2349" i="6"/>
  <c r="N2349" i="6"/>
  <c r="M2349" i="6"/>
  <c r="O2348" i="6"/>
  <c r="N2348" i="6"/>
  <c r="M2348" i="6"/>
  <c r="O2347" i="6"/>
  <c r="N2347" i="6"/>
  <c r="M2347" i="6"/>
  <c r="O2346" i="6"/>
  <c r="N2346" i="6"/>
  <c r="M2346" i="6"/>
  <c r="O2345" i="6"/>
  <c r="N2345" i="6"/>
  <c r="M2345" i="6"/>
  <c r="O2344" i="6"/>
  <c r="N2344" i="6"/>
  <c r="M2344" i="6"/>
  <c r="O2343" i="6"/>
  <c r="N2343" i="6"/>
  <c r="M2343" i="6"/>
  <c r="O2342" i="6"/>
  <c r="N2342" i="6"/>
  <c r="M2342" i="6"/>
  <c r="O2341" i="6"/>
  <c r="N2341" i="6"/>
  <c r="M2341" i="6"/>
  <c r="O2340" i="6"/>
  <c r="N2340" i="6"/>
  <c r="M2340" i="6"/>
  <c r="O2339" i="6"/>
  <c r="N2339" i="6"/>
  <c r="M2339" i="6"/>
  <c r="O2338" i="6"/>
  <c r="N2338" i="6"/>
  <c r="M2338" i="6"/>
  <c r="O2337" i="6"/>
  <c r="N2337" i="6"/>
  <c r="M2337" i="6"/>
  <c r="O2336" i="6"/>
  <c r="N2336" i="6"/>
  <c r="M2336" i="6"/>
  <c r="O2335" i="6"/>
  <c r="N2335" i="6"/>
  <c r="M2335" i="6"/>
  <c r="O2334" i="6"/>
  <c r="N2334" i="6"/>
  <c r="M2334" i="6"/>
  <c r="O2333" i="6"/>
  <c r="N2333" i="6"/>
  <c r="M2333" i="6"/>
  <c r="O2332" i="6"/>
  <c r="N2332" i="6"/>
  <c r="M2332" i="6"/>
  <c r="O2331" i="6"/>
  <c r="N2331" i="6"/>
  <c r="M2331" i="6"/>
  <c r="O2330" i="6"/>
  <c r="N2330" i="6"/>
  <c r="M2330" i="6"/>
  <c r="O2329" i="6"/>
  <c r="N2329" i="6"/>
  <c r="M2329" i="6"/>
  <c r="O2328" i="6"/>
  <c r="N2328" i="6"/>
  <c r="M2328" i="6"/>
  <c r="O2327" i="6"/>
  <c r="N2327" i="6"/>
  <c r="M2327" i="6"/>
  <c r="O2326" i="6"/>
  <c r="N2326" i="6"/>
  <c r="M2326" i="6"/>
  <c r="O2325" i="6"/>
  <c r="N2325" i="6"/>
  <c r="M2325" i="6"/>
  <c r="O2324" i="6"/>
  <c r="N2324" i="6"/>
  <c r="M2324" i="6"/>
  <c r="O2323" i="6"/>
  <c r="N2323" i="6"/>
  <c r="M2323" i="6"/>
  <c r="O2322" i="6"/>
  <c r="N2322" i="6"/>
  <c r="M2322" i="6"/>
  <c r="O2321" i="6"/>
  <c r="N2321" i="6"/>
  <c r="M2321" i="6"/>
  <c r="O2320" i="6"/>
  <c r="N2320" i="6"/>
  <c r="M2320" i="6"/>
  <c r="O2319" i="6"/>
  <c r="N2319" i="6"/>
  <c r="M2319" i="6"/>
  <c r="O2318" i="6"/>
  <c r="N2318" i="6"/>
  <c r="M2318" i="6"/>
  <c r="O2317" i="6"/>
  <c r="N2317" i="6"/>
  <c r="M2317" i="6"/>
  <c r="O2316" i="6"/>
  <c r="N2316" i="6"/>
  <c r="M2316" i="6"/>
  <c r="O2315" i="6"/>
  <c r="N2315" i="6"/>
  <c r="M2315" i="6"/>
  <c r="O2314" i="6"/>
  <c r="N2314" i="6"/>
  <c r="M2314" i="6"/>
  <c r="O2313" i="6"/>
  <c r="N2313" i="6"/>
  <c r="M2313" i="6"/>
  <c r="O2312" i="6"/>
  <c r="N2312" i="6"/>
  <c r="M2312" i="6"/>
  <c r="O2311" i="6"/>
  <c r="N2311" i="6"/>
  <c r="M2311" i="6"/>
  <c r="O2310" i="6"/>
  <c r="N2310" i="6"/>
  <c r="M2310" i="6"/>
  <c r="O2309" i="6"/>
  <c r="N2309" i="6"/>
  <c r="M2309" i="6"/>
  <c r="O2308" i="6"/>
  <c r="N2308" i="6"/>
  <c r="M2308" i="6"/>
  <c r="O2307" i="6"/>
  <c r="N2307" i="6"/>
  <c r="M2307" i="6"/>
  <c r="O2306" i="6"/>
  <c r="N2306" i="6"/>
  <c r="M2306" i="6"/>
  <c r="O2305" i="6"/>
  <c r="N2305" i="6"/>
  <c r="M2305" i="6"/>
  <c r="O2304" i="6"/>
  <c r="N2304" i="6"/>
  <c r="M2304" i="6"/>
  <c r="O2303" i="6"/>
  <c r="N2303" i="6"/>
  <c r="M2303" i="6"/>
  <c r="O2302" i="6"/>
  <c r="N2302" i="6"/>
  <c r="M2302" i="6"/>
  <c r="O2301" i="6"/>
  <c r="N2301" i="6"/>
  <c r="M2301" i="6"/>
  <c r="O2300" i="6"/>
  <c r="N2300" i="6"/>
  <c r="M2300" i="6"/>
  <c r="O2299" i="6"/>
  <c r="N2299" i="6"/>
  <c r="M2299" i="6"/>
  <c r="O2298" i="6"/>
  <c r="N2298" i="6"/>
  <c r="M2298" i="6"/>
  <c r="O2297" i="6"/>
  <c r="N2297" i="6"/>
  <c r="M2297" i="6"/>
  <c r="O2296" i="6"/>
  <c r="N2296" i="6"/>
  <c r="M2296" i="6"/>
  <c r="O2295" i="6"/>
  <c r="N2295" i="6"/>
  <c r="M2295" i="6"/>
  <c r="O2294" i="6"/>
  <c r="N2294" i="6"/>
  <c r="M2294" i="6"/>
  <c r="O2293" i="6"/>
  <c r="N2293" i="6"/>
  <c r="M2293" i="6"/>
  <c r="O2292" i="6"/>
  <c r="N2292" i="6"/>
  <c r="M2292" i="6"/>
  <c r="O2291" i="6"/>
  <c r="N2291" i="6"/>
  <c r="M2291" i="6"/>
  <c r="O2290" i="6"/>
  <c r="N2290" i="6"/>
  <c r="M2290" i="6"/>
  <c r="O2289" i="6"/>
  <c r="N2289" i="6"/>
  <c r="M2289" i="6"/>
  <c r="O2288" i="6"/>
  <c r="N2288" i="6"/>
  <c r="M2288" i="6"/>
  <c r="O2287" i="6"/>
  <c r="N2287" i="6"/>
  <c r="M2287" i="6"/>
  <c r="O2286" i="6"/>
  <c r="N2286" i="6"/>
  <c r="M2286" i="6"/>
  <c r="O2285" i="6"/>
  <c r="N2285" i="6"/>
  <c r="M2285" i="6"/>
  <c r="O2284" i="6"/>
  <c r="N2284" i="6"/>
  <c r="M2284" i="6"/>
  <c r="O2283" i="6"/>
  <c r="N2283" i="6"/>
  <c r="M2283" i="6"/>
  <c r="O2282" i="6"/>
  <c r="N2282" i="6"/>
  <c r="M2282" i="6"/>
  <c r="O2281" i="6"/>
  <c r="N2281" i="6"/>
  <c r="M2281" i="6"/>
  <c r="O2280" i="6"/>
  <c r="N2280" i="6"/>
  <c r="M2280" i="6"/>
  <c r="O2279" i="6"/>
  <c r="N2279" i="6"/>
  <c r="M2279" i="6"/>
  <c r="O2278" i="6"/>
  <c r="N2278" i="6"/>
  <c r="M2278" i="6"/>
  <c r="O2277" i="6"/>
  <c r="N2277" i="6"/>
  <c r="M2277" i="6"/>
  <c r="O2276" i="6"/>
  <c r="N2276" i="6"/>
  <c r="M2276" i="6"/>
  <c r="O2275" i="6"/>
  <c r="N2275" i="6"/>
  <c r="M2275" i="6"/>
  <c r="O2274" i="6"/>
  <c r="N2274" i="6"/>
  <c r="M2274" i="6"/>
  <c r="O2273" i="6"/>
  <c r="N2273" i="6"/>
  <c r="M2273" i="6"/>
  <c r="O2272" i="6"/>
  <c r="N2272" i="6"/>
  <c r="M2272" i="6"/>
  <c r="O2271" i="6"/>
  <c r="N2271" i="6"/>
  <c r="M2271" i="6"/>
  <c r="O2270" i="6"/>
  <c r="N2270" i="6"/>
  <c r="M2270" i="6"/>
  <c r="O2269" i="6"/>
  <c r="N2269" i="6"/>
  <c r="M2269" i="6"/>
  <c r="O2268" i="6"/>
  <c r="N2268" i="6"/>
  <c r="M2268" i="6"/>
  <c r="O2267" i="6"/>
  <c r="N2267" i="6"/>
  <c r="M2267" i="6"/>
  <c r="O2266" i="6"/>
  <c r="N2266" i="6"/>
  <c r="M2266" i="6"/>
  <c r="O2265" i="6"/>
  <c r="N2265" i="6"/>
  <c r="M2265" i="6"/>
  <c r="O2264" i="6"/>
  <c r="N2264" i="6"/>
  <c r="M2264" i="6"/>
  <c r="O2263" i="6"/>
  <c r="N2263" i="6"/>
  <c r="M2263" i="6"/>
  <c r="O2262" i="6"/>
  <c r="N2262" i="6"/>
  <c r="M2262" i="6"/>
  <c r="O2261" i="6"/>
  <c r="N2261" i="6"/>
  <c r="M2261" i="6"/>
  <c r="O2260" i="6"/>
  <c r="N2260" i="6"/>
  <c r="M2260" i="6"/>
  <c r="O2259" i="6"/>
  <c r="N2259" i="6"/>
  <c r="M2259" i="6"/>
  <c r="O2258" i="6"/>
  <c r="N2258" i="6"/>
  <c r="M2258" i="6"/>
  <c r="O2257" i="6"/>
  <c r="N2257" i="6"/>
  <c r="M2257" i="6"/>
  <c r="O2256" i="6"/>
  <c r="N2256" i="6"/>
  <c r="M2256" i="6"/>
  <c r="O2255" i="6"/>
  <c r="N2255" i="6"/>
  <c r="M2255" i="6"/>
  <c r="O2254" i="6"/>
  <c r="N2254" i="6"/>
  <c r="M2254" i="6"/>
  <c r="O2253" i="6"/>
  <c r="N2253" i="6"/>
  <c r="M2253" i="6"/>
  <c r="O2252" i="6"/>
  <c r="N2252" i="6"/>
  <c r="M2252" i="6"/>
  <c r="O2251" i="6"/>
  <c r="N2251" i="6"/>
  <c r="M2251" i="6"/>
  <c r="O2250" i="6"/>
  <c r="N2250" i="6"/>
  <c r="M2250" i="6"/>
  <c r="O2249" i="6"/>
  <c r="N2249" i="6"/>
  <c r="M2249" i="6"/>
  <c r="O2248" i="6"/>
  <c r="N2248" i="6"/>
  <c r="M2248" i="6"/>
  <c r="O2247" i="6"/>
  <c r="N2247" i="6"/>
  <c r="M2247" i="6"/>
  <c r="O2246" i="6"/>
  <c r="N2246" i="6"/>
  <c r="M2246" i="6"/>
  <c r="O2245" i="6"/>
  <c r="N2245" i="6"/>
  <c r="M2245" i="6"/>
  <c r="O2244" i="6"/>
  <c r="N2244" i="6"/>
  <c r="M2244" i="6"/>
  <c r="O2243" i="6"/>
  <c r="N2243" i="6"/>
  <c r="M2243" i="6"/>
  <c r="O2242" i="6"/>
  <c r="N2242" i="6"/>
  <c r="M2242" i="6"/>
  <c r="O2241" i="6"/>
  <c r="N2241" i="6"/>
  <c r="M2241" i="6"/>
  <c r="O2240" i="6"/>
  <c r="N2240" i="6"/>
  <c r="M2240" i="6"/>
  <c r="O2239" i="6"/>
  <c r="N2239" i="6"/>
  <c r="M2239" i="6"/>
  <c r="O2238" i="6"/>
  <c r="N2238" i="6"/>
  <c r="M2238" i="6"/>
  <c r="O2237" i="6"/>
  <c r="N2237" i="6"/>
  <c r="M2237" i="6"/>
  <c r="O2236" i="6"/>
  <c r="N2236" i="6"/>
  <c r="M2236" i="6"/>
  <c r="O2235" i="6"/>
  <c r="N2235" i="6"/>
  <c r="M2235" i="6"/>
  <c r="O2234" i="6"/>
  <c r="N2234" i="6"/>
  <c r="M2234" i="6"/>
  <c r="O2233" i="6"/>
  <c r="N2233" i="6"/>
  <c r="M2233" i="6"/>
  <c r="O2232" i="6"/>
  <c r="N2232" i="6"/>
  <c r="M2232" i="6"/>
  <c r="O2231" i="6"/>
  <c r="N2231" i="6"/>
  <c r="M2231" i="6"/>
  <c r="O2230" i="6"/>
  <c r="N2230" i="6"/>
  <c r="M2230" i="6"/>
  <c r="O2229" i="6"/>
  <c r="N2229" i="6"/>
  <c r="M2229" i="6"/>
  <c r="O2228" i="6"/>
  <c r="N2228" i="6"/>
  <c r="M2228" i="6"/>
  <c r="O2227" i="6"/>
  <c r="N2227" i="6"/>
  <c r="M2227" i="6"/>
  <c r="O2226" i="6"/>
  <c r="N2226" i="6"/>
  <c r="M2226" i="6"/>
  <c r="O2225" i="6"/>
  <c r="N2225" i="6"/>
  <c r="M2225" i="6"/>
  <c r="O2224" i="6"/>
  <c r="N2224" i="6"/>
  <c r="M2224" i="6"/>
  <c r="O2223" i="6"/>
  <c r="N2223" i="6"/>
  <c r="M2223" i="6"/>
  <c r="O2222" i="6"/>
  <c r="N2222" i="6"/>
  <c r="M2222" i="6"/>
  <c r="O2221" i="6"/>
  <c r="N2221" i="6"/>
  <c r="M2221" i="6"/>
  <c r="O2220" i="6"/>
  <c r="N2220" i="6"/>
  <c r="M2220" i="6"/>
  <c r="O2219" i="6"/>
  <c r="N2219" i="6"/>
  <c r="M2219" i="6"/>
  <c r="O2218" i="6"/>
  <c r="N2218" i="6"/>
  <c r="M2218" i="6"/>
  <c r="O2217" i="6"/>
  <c r="N2217" i="6"/>
  <c r="M2217" i="6"/>
  <c r="O2216" i="6"/>
  <c r="N2216" i="6"/>
  <c r="M2216" i="6"/>
  <c r="O2215" i="6"/>
  <c r="N2215" i="6"/>
  <c r="M2215" i="6"/>
  <c r="O2214" i="6"/>
  <c r="N2214" i="6"/>
  <c r="M2214" i="6"/>
  <c r="O2213" i="6"/>
  <c r="N2213" i="6"/>
  <c r="M2213" i="6"/>
  <c r="O2212" i="6"/>
  <c r="N2212" i="6"/>
  <c r="M2212" i="6"/>
  <c r="O2211" i="6"/>
  <c r="N2211" i="6"/>
  <c r="M2211" i="6"/>
  <c r="O2210" i="6"/>
  <c r="N2210" i="6"/>
  <c r="M2210" i="6"/>
  <c r="O2209" i="6"/>
  <c r="N2209" i="6"/>
  <c r="M2209" i="6"/>
  <c r="O2208" i="6"/>
  <c r="N2208" i="6"/>
  <c r="M2208" i="6"/>
  <c r="O2207" i="6"/>
  <c r="N2207" i="6"/>
  <c r="M2207" i="6"/>
  <c r="O2206" i="6"/>
  <c r="N2206" i="6"/>
  <c r="M2206" i="6"/>
  <c r="O2205" i="6"/>
  <c r="N2205" i="6"/>
  <c r="M2205" i="6"/>
  <c r="O2204" i="6"/>
  <c r="N2204" i="6"/>
  <c r="M2204" i="6"/>
  <c r="O2203" i="6"/>
  <c r="N2203" i="6"/>
  <c r="M2203" i="6"/>
  <c r="O2202" i="6"/>
  <c r="N2202" i="6"/>
  <c r="M2202" i="6"/>
  <c r="O2201" i="6"/>
  <c r="N2201" i="6"/>
  <c r="M2201" i="6"/>
  <c r="O2200" i="6"/>
  <c r="N2200" i="6"/>
  <c r="M2200" i="6"/>
  <c r="O2199" i="6"/>
  <c r="N2199" i="6"/>
  <c r="M2199" i="6"/>
  <c r="O2198" i="6"/>
  <c r="N2198" i="6"/>
  <c r="M2198" i="6"/>
  <c r="O2197" i="6"/>
  <c r="N2197" i="6"/>
  <c r="M2197" i="6"/>
  <c r="O2196" i="6"/>
  <c r="N2196" i="6"/>
  <c r="M2196" i="6"/>
  <c r="O2195" i="6"/>
  <c r="N2195" i="6"/>
  <c r="M2195" i="6"/>
  <c r="O2194" i="6"/>
  <c r="N2194" i="6"/>
  <c r="M2194" i="6"/>
  <c r="O2193" i="6"/>
  <c r="N2193" i="6"/>
  <c r="M2193" i="6"/>
  <c r="O2192" i="6"/>
  <c r="N2192" i="6"/>
  <c r="M2192" i="6"/>
  <c r="O2191" i="6"/>
  <c r="N2191" i="6"/>
  <c r="M2191" i="6"/>
  <c r="O2190" i="6"/>
  <c r="N2190" i="6"/>
  <c r="M2190" i="6"/>
  <c r="O2189" i="6"/>
  <c r="N2189" i="6"/>
  <c r="M2189" i="6"/>
  <c r="O2188" i="6"/>
  <c r="N2188" i="6"/>
  <c r="M2188" i="6"/>
  <c r="O2187" i="6"/>
  <c r="N2187" i="6"/>
  <c r="M2187" i="6"/>
  <c r="O2186" i="6"/>
  <c r="N2186" i="6"/>
  <c r="M2186" i="6"/>
  <c r="O2185" i="6"/>
  <c r="N2185" i="6"/>
  <c r="M2185" i="6"/>
  <c r="O2184" i="6"/>
  <c r="N2184" i="6"/>
  <c r="M2184" i="6"/>
  <c r="O2183" i="6"/>
  <c r="N2183" i="6"/>
  <c r="M2183" i="6"/>
  <c r="O2182" i="6"/>
  <c r="N2182" i="6"/>
  <c r="M2182" i="6"/>
  <c r="O2181" i="6"/>
  <c r="N2181" i="6"/>
  <c r="M2181" i="6"/>
  <c r="O2180" i="6"/>
  <c r="N2180" i="6"/>
  <c r="M2180" i="6"/>
  <c r="O2179" i="6"/>
  <c r="N2179" i="6"/>
  <c r="M2179" i="6"/>
  <c r="O2178" i="6"/>
  <c r="N2178" i="6"/>
  <c r="M2178" i="6"/>
  <c r="O2177" i="6"/>
  <c r="N2177" i="6"/>
  <c r="M2177" i="6"/>
  <c r="O2176" i="6"/>
  <c r="N2176" i="6"/>
  <c r="M2176" i="6"/>
  <c r="O2175" i="6"/>
  <c r="N2175" i="6"/>
  <c r="M2175" i="6"/>
  <c r="O2174" i="6"/>
  <c r="N2174" i="6"/>
  <c r="M2174" i="6"/>
  <c r="O2173" i="6"/>
  <c r="N2173" i="6"/>
  <c r="M2173" i="6"/>
  <c r="O2172" i="6"/>
  <c r="N2172" i="6"/>
  <c r="M2172" i="6"/>
  <c r="O2171" i="6"/>
  <c r="N2171" i="6"/>
  <c r="M2171" i="6"/>
  <c r="O2170" i="6"/>
  <c r="N2170" i="6"/>
  <c r="M2170" i="6"/>
  <c r="O2169" i="6"/>
  <c r="N2169" i="6"/>
  <c r="M2169" i="6"/>
  <c r="O2168" i="6"/>
  <c r="N2168" i="6"/>
  <c r="M2168" i="6"/>
  <c r="O2167" i="6"/>
  <c r="N2167" i="6"/>
  <c r="M2167" i="6"/>
  <c r="O2166" i="6"/>
  <c r="N2166" i="6"/>
  <c r="M2166" i="6"/>
  <c r="O2165" i="6"/>
  <c r="N2165" i="6"/>
  <c r="M2165" i="6"/>
  <c r="O2164" i="6"/>
  <c r="N2164" i="6"/>
  <c r="M2164" i="6"/>
  <c r="O2163" i="6"/>
  <c r="N2163" i="6"/>
  <c r="M2163" i="6"/>
  <c r="O2162" i="6"/>
  <c r="N2162" i="6"/>
  <c r="M2162" i="6"/>
  <c r="O2161" i="6"/>
  <c r="N2161" i="6"/>
  <c r="M2161" i="6"/>
  <c r="O2160" i="6"/>
  <c r="N2160" i="6"/>
  <c r="M2160" i="6"/>
  <c r="O2159" i="6"/>
  <c r="N2159" i="6"/>
  <c r="M2159" i="6"/>
  <c r="O2158" i="6"/>
  <c r="N2158" i="6"/>
  <c r="M2158" i="6"/>
  <c r="O2157" i="6"/>
  <c r="N2157" i="6"/>
  <c r="M2157" i="6"/>
  <c r="O2156" i="6"/>
  <c r="N2156" i="6"/>
  <c r="M2156" i="6"/>
  <c r="O2155" i="6"/>
  <c r="N2155" i="6"/>
  <c r="M2155" i="6"/>
  <c r="O2154" i="6"/>
  <c r="N2154" i="6"/>
  <c r="M2154" i="6"/>
  <c r="O2153" i="6"/>
  <c r="N2153" i="6"/>
  <c r="M2153" i="6"/>
  <c r="O2152" i="6"/>
  <c r="N2152" i="6"/>
  <c r="M2152" i="6"/>
  <c r="O2151" i="6"/>
  <c r="N2151" i="6"/>
  <c r="M2151" i="6"/>
  <c r="O2150" i="6"/>
  <c r="N2150" i="6"/>
  <c r="M2150" i="6"/>
  <c r="O2149" i="6"/>
  <c r="N2149" i="6"/>
  <c r="M2149" i="6"/>
  <c r="O2148" i="6"/>
  <c r="N2148" i="6"/>
  <c r="M2148" i="6"/>
  <c r="O2147" i="6"/>
  <c r="N2147" i="6"/>
  <c r="M2147" i="6"/>
  <c r="O2146" i="6"/>
  <c r="N2146" i="6"/>
  <c r="M2146" i="6"/>
  <c r="O2145" i="6"/>
  <c r="N2145" i="6"/>
  <c r="M2145" i="6"/>
  <c r="O2144" i="6"/>
  <c r="N2144" i="6"/>
  <c r="M2144" i="6"/>
  <c r="O2143" i="6"/>
  <c r="N2143" i="6"/>
  <c r="M2143" i="6"/>
  <c r="O2142" i="6"/>
  <c r="N2142" i="6"/>
  <c r="M2142" i="6"/>
  <c r="O2141" i="6"/>
  <c r="N2141" i="6"/>
  <c r="M2141" i="6"/>
  <c r="O2140" i="6"/>
  <c r="N2140" i="6"/>
  <c r="M2140" i="6"/>
  <c r="O2139" i="6"/>
  <c r="N2139" i="6"/>
  <c r="M2139" i="6"/>
  <c r="O2138" i="6"/>
  <c r="N2138" i="6"/>
  <c r="M2138" i="6"/>
  <c r="O2137" i="6"/>
  <c r="N2137" i="6"/>
  <c r="M2137" i="6"/>
  <c r="O2136" i="6"/>
  <c r="N2136" i="6"/>
  <c r="M2136" i="6"/>
  <c r="O2135" i="6"/>
  <c r="N2135" i="6"/>
  <c r="M2135" i="6"/>
  <c r="O2134" i="6"/>
  <c r="N2134" i="6"/>
  <c r="M2134" i="6"/>
  <c r="O2133" i="6"/>
  <c r="N2133" i="6"/>
  <c r="M2133" i="6"/>
  <c r="O2132" i="6"/>
  <c r="N2132" i="6"/>
  <c r="M2132" i="6"/>
  <c r="O2131" i="6"/>
  <c r="N2131" i="6"/>
  <c r="M2131" i="6"/>
  <c r="O2130" i="6"/>
  <c r="N2130" i="6"/>
  <c r="M2130" i="6"/>
  <c r="O2129" i="6"/>
  <c r="N2129" i="6"/>
  <c r="M2129" i="6"/>
  <c r="O2128" i="6"/>
  <c r="N2128" i="6"/>
  <c r="M2128" i="6"/>
  <c r="O2127" i="6"/>
  <c r="N2127" i="6"/>
  <c r="M2127" i="6"/>
  <c r="O2126" i="6"/>
  <c r="N2126" i="6"/>
  <c r="M2126" i="6"/>
  <c r="O2125" i="6"/>
  <c r="N2125" i="6"/>
  <c r="M2125" i="6"/>
  <c r="O2124" i="6"/>
  <c r="N2124" i="6"/>
  <c r="M2124" i="6"/>
  <c r="O2123" i="6"/>
  <c r="N2123" i="6"/>
  <c r="M2123" i="6"/>
  <c r="O2122" i="6"/>
  <c r="N2122" i="6"/>
  <c r="M2122" i="6"/>
  <c r="O2121" i="6"/>
  <c r="N2121" i="6"/>
  <c r="M2121" i="6"/>
  <c r="O2120" i="6"/>
  <c r="N2120" i="6"/>
  <c r="M2120" i="6"/>
  <c r="O2119" i="6"/>
  <c r="N2119" i="6"/>
  <c r="M2119" i="6"/>
  <c r="O2118" i="6"/>
  <c r="N2118" i="6"/>
  <c r="M2118" i="6"/>
  <c r="O2117" i="6"/>
  <c r="N2117" i="6"/>
  <c r="M2117" i="6"/>
  <c r="O2116" i="6"/>
  <c r="N2116" i="6"/>
  <c r="M2116" i="6"/>
  <c r="O2115" i="6"/>
  <c r="N2115" i="6"/>
  <c r="M2115" i="6"/>
  <c r="O2114" i="6"/>
  <c r="N2114" i="6"/>
  <c r="M2114" i="6"/>
  <c r="O2113" i="6"/>
  <c r="N2113" i="6"/>
  <c r="M2113" i="6"/>
  <c r="O2112" i="6"/>
  <c r="N2112" i="6"/>
  <c r="M2112" i="6"/>
  <c r="O2111" i="6"/>
  <c r="N2111" i="6"/>
  <c r="M2111" i="6"/>
  <c r="O2110" i="6"/>
  <c r="N2110" i="6"/>
  <c r="M2110" i="6"/>
  <c r="O2109" i="6"/>
  <c r="N2109" i="6"/>
  <c r="M2109" i="6"/>
  <c r="O2108" i="6"/>
  <c r="N2108" i="6"/>
  <c r="M2108" i="6"/>
  <c r="O2107" i="6"/>
  <c r="N2107" i="6"/>
  <c r="M2107" i="6"/>
  <c r="O2106" i="6"/>
  <c r="N2106" i="6"/>
  <c r="M2106" i="6"/>
  <c r="O2105" i="6"/>
  <c r="N2105" i="6"/>
  <c r="M2105" i="6"/>
  <c r="O2104" i="6"/>
  <c r="N2104" i="6"/>
  <c r="M2104" i="6"/>
  <c r="O2103" i="6"/>
  <c r="N2103" i="6"/>
  <c r="M2103" i="6"/>
  <c r="O2102" i="6"/>
  <c r="N2102" i="6"/>
  <c r="M2102" i="6"/>
  <c r="O2101" i="6"/>
  <c r="N2101" i="6"/>
  <c r="M2101" i="6"/>
  <c r="O2100" i="6"/>
  <c r="N2100" i="6"/>
  <c r="M2100" i="6"/>
  <c r="O2099" i="6"/>
  <c r="N2099" i="6"/>
  <c r="M2099" i="6"/>
  <c r="O2098" i="6"/>
  <c r="N2098" i="6"/>
  <c r="M2098" i="6"/>
  <c r="O2097" i="6"/>
  <c r="N2097" i="6"/>
  <c r="M2097" i="6"/>
  <c r="O2096" i="6"/>
  <c r="N2096" i="6"/>
  <c r="M2096" i="6"/>
  <c r="O2095" i="6"/>
  <c r="N2095" i="6"/>
  <c r="M2095" i="6"/>
  <c r="O2094" i="6"/>
  <c r="N2094" i="6"/>
  <c r="M2094" i="6"/>
  <c r="O2093" i="6"/>
  <c r="N2093" i="6"/>
  <c r="M2093" i="6"/>
  <c r="O2092" i="6"/>
  <c r="N2092" i="6"/>
  <c r="M2092" i="6"/>
  <c r="O2091" i="6"/>
  <c r="N2091" i="6"/>
  <c r="M2091" i="6"/>
  <c r="O2090" i="6"/>
  <c r="N2090" i="6"/>
  <c r="M2090" i="6"/>
  <c r="O2089" i="6"/>
  <c r="N2089" i="6"/>
  <c r="M2089" i="6"/>
  <c r="O2088" i="6"/>
  <c r="N2088" i="6"/>
  <c r="M2088" i="6"/>
  <c r="O2087" i="6"/>
  <c r="N2087" i="6"/>
  <c r="M2087" i="6"/>
  <c r="O2086" i="6"/>
  <c r="N2086" i="6"/>
  <c r="M2086" i="6"/>
  <c r="O2085" i="6"/>
  <c r="N2085" i="6"/>
  <c r="M2085" i="6"/>
  <c r="O2084" i="6"/>
  <c r="N2084" i="6"/>
  <c r="M2084" i="6"/>
  <c r="O2083" i="6"/>
  <c r="N2083" i="6"/>
  <c r="M2083" i="6"/>
  <c r="O2082" i="6"/>
  <c r="N2082" i="6"/>
  <c r="M2082" i="6"/>
  <c r="O2081" i="6"/>
  <c r="N2081" i="6"/>
  <c r="M2081" i="6"/>
  <c r="O2080" i="6"/>
  <c r="N2080" i="6"/>
  <c r="M2080" i="6"/>
  <c r="O2079" i="6"/>
  <c r="N2079" i="6"/>
  <c r="M2079" i="6"/>
  <c r="O2078" i="6"/>
  <c r="N2078" i="6"/>
  <c r="M2078" i="6"/>
  <c r="O2077" i="6"/>
  <c r="N2077" i="6"/>
  <c r="M2077" i="6"/>
  <c r="O2076" i="6"/>
  <c r="N2076" i="6"/>
  <c r="M2076" i="6"/>
  <c r="O2075" i="6"/>
  <c r="N2075" i="6"/>
  <c r="M2075" i="6"/>
  <c r="O2074" i="6"/>
  <c r="N2074" i="6"/>
  <c r="M2074" i="6"/>
  <c r="O2073" i="6"/>
  <c r="N2073" i="6"/>
  <c r="M2073" i="6"/>
  <c r="O2072" i="6"/>
  <c r="N2072" i="6"/>
  <c r="M2072" i="6"/>
  <c r="O2071" i="6"/>
  <c r="N2071" i="6"/>
  <c r="M2071" i="6"/>
  <c r="O2070" i="6"/>
  <c r="N2070" i="6"/>
  <c r="M2070" i="6"/>
  <c r="O2069" i="6"/>
  <c r="N2069" i="6"/>
  <c r="M2069" i="6"/>
  <c r="O2068" i="6"/>
  <c r="N2068" i="6"/>
  <c r="M2068" i="6"/>
  <c r="O2067" i="6"/>
  <c r="N2067" i="6"/>
  <c r="M2067" i="6"/>
  <c r="O2066" i="6"/>
  <c r="N2066" i="6"/>
  <c r="M2066" i="6"/>
  <c r="O2065" i="6"/>
  <c r="N2065" i="6"/>
  <c r="M2065" i="6"/>
  <c r="O2064" i="6"/>
  <c r="N2064" i="6"/>
  <c r="M2064" i="6"/>
  <c r="O2063" i="6"/>
  <c r="N2063" i="6"/>
  <c r="M2063" i="6"/>
  <c r="O2062" i="6"/>
  <c r="N2062" i="6"/>
  <c r="M2062" i="6"/>
  <c r="O2061" i="6"/>
  <c r="N2061" i="6"/>
  <c r="M2061" i="6"/>
  <c r="O2060" i="6"/>
  <c r="N2060" i="6"/>
  <c r="M2060" i="6"/>
  <c r="O2059" i="6"/>
  <c r="N2059" i="6"/>
  <c r="M2059" i="6"/>
  <c r="O2058" i="6"/>
  <c r="N2058" i="6"/>
  <c r="M2058" i="6"/>
  <c r="O2057" i="6"/>
  <c r="N2057" i="6"/>
  <c r="M2057" i="6"/>
  <c r="O2056" i="6"/>
  <c r="N2056" i="6"/>
  <c r="M2056" i="6"/>
  <c r="O2055" i="6"/>
  <c r="N2055" i="6"/>
  <c r="M2055" i="6"/>
  <c r="O2054" i="6"/>
  <c r="N2054" i="6"/>
  <c r="M2054" i="6"/>
  <c r="O2053" i="6"/>
  <c r="N2053" i="6"/>
  <c r="M2053" i="6"/>
  <c r="O2052" i="6"/>
  <c r="N2052" i="6"/>
  <c r="M2052" i="6"/>
  <c r="O2051" i="6"/>
  <c r="N2051" i="6"/>
  <c r="M2051" i="6"/>
  <c r="O2050" i="6"/>
  <c r="N2050" i="6"/>
  <c r="M2050" i="6"/>
  <c r="O2049" i="6"/>
  <c r="N2049" i="6"/>
  <c r="M2049" i="6"/>
  <c r="O2048" i="6"/>
  <c r="N2048" i="6"/>
  <c r="M2048" i="6"/>
  <c r="O2047" i="6"/>
  <c r="N2047" i="6"/>
  <c r="M2047" i="6"/>
  <c r="O2046" i="6"/>
  <c r="N2046" i="6"/>
  <c r="M2046" i="6"/>
  <c r="O2045" i="6"/>
  <c r="N2045" i="6"/>
  <c r="M2045" i="6"/>
  <c r="O2044" i="6"/>
  <c r="N2044" i="6"/>
  <c r="M2044" i="6"/>
  <c r="O2043" i="6"/>
  <c r="N2043" i="6"/>
  <c r="M2043" i="6"/>
  <c r="O2042" i="6"/>
  <c r="N2042" i="6"/>
  <c r="M2042" i="6"/>
  <c r="O2041" i="6"/>
  <c r="N2041" i="6"/>
  <c r="M2041" i="6"/>
  <c r="O2040" i="6"/>
  <c r="N2040" i="6"/>
  <c r="M2040" i="6"/>
  <c r="O2039" i="6"/>
  <c r="N2039" i="6"/>
  <c r="M2039" i="6"/>
  <c r="O2038" i="6"/>
  <c r="N2038" i="6"/>
  <c r="M2038" i="6"/>
  <c r="O2037" i="6"/>
  <c r="N2037" i="6"/>
  <c r="M2037" i="6"/>
  <c r="O2036" i="6"/>
  <c r="N2036" i="6"/>
  <c r="M2036" i="6"/>
  <c r="O2035" i="6"/>
  <c r="N2035" i="6"/>
  <c r="M2035" i="6"/>
  <c r="O2034" i="6"/>
  <c r="N2034" i="6"/>
  <c r="M2034" i="6"/>
  <c r="O2033" i="6"/>
  <c r="N2033" i="6"/>
  <c r="M2033" i="6"/>
  <c r="O2032" i="6"/>
  <c r="N2032" i="6"/>
  <c r="M2032" i="6"/>
  <c r="O2031" i="6"/>
  <c r="N2031" i="6"/>
  <c r="M2031" i="6"/>
  <c r="O2030" i="6"/>
  <c r="N2030" i="6"/>
  <c r="M2030" i="6"/>
  <c r="O2029" i="6"/>
  <c r="N2029" i="6"/>
  <c r="M2029" i="6"/>
  <c r="O2028" i="6"/>
  <c r="N2028" i="6"/>
  <c r="M2028" i="6"/>
  <c r="O2027" i="6"/>
  <c r="N2027" i="6"/>
  <c r="M2027" i="6"/>
  <c r="O2026" i="6"/>
  <c r="N2026" i="6"/>
  <c r="M2026" i="6"/>
  <c r="O2025" i="6"/>
  <c r="N2025" i="6"/>
  <c r="M2025" i="6"/>
  <c r="O2024" i="6"/>
  <c r="N2024" i="6"/>
  <c r="M2024" i="6"/>
  <c r="O2023" i="6"/>
  <c r="N2023" i="6"/>
  <c r="M2023" i="6"/>
  <c r="O2022" i="6"/>
  <c r="N2022" i="6"/>
  <c r="M2022" i="6"/>
  <c r="O2021" i="6"/>
  <c r="N2021" i="6"/>
  <c r="M2021" i="6"/>
  <c r="O2020" i="6"/>
  <c r="N2020" i="6"/>
  <c r="M2020" i="6"/>
  <c r="O2019" i="6"/>
  <c r="N2019" i="6"/>
  <c r="M2019" i="6"/>
  <c r="O2018" i="6"/>
  <c r="N2018" i="6"/>
  <c r="M2018" i="6"/>
  <c r="O2017" i="6"/>
  <c r="N2017" i="6"/>
  <c r="M2017" i="6"/>
  <c r="O2016" i="6"/>
  <c r="N2016" i="6"/>
  <c r="M2016" i="6"/>
  <c r="O2015" i="6"/>
  <c r="N2015" i="6"/>
  <c r="M2015" i="6"/>
  <c r="O2014" i="6"/>
  <c r="N2014" i="6"/>
  <c r="M2014" i="6"/>
  <c r="O2013" i="6"/>
  <c r="N2013" i="6"/>
  <c r="M2013" i="6"/>
  <c r="O2012" i="6"/>
  <c r="N2012" i="6"/>
  <c r="M2012" i="6"/>
  <c r="O2011" i="6"/>
  <c r="N2011" i="6"/>
  <c r="M2011" i="6"/>
  <c r="O2010" i="6"/>
  <c r="N2010" i="6"/>
  <c r="M2010" i="6"/>
  <c r="O2009" i="6"/>
  <c r="N2009" i="6"/>
  <c r="M2009" i="6"/>
  <c r="O2008" i="6"/>
  <c r="N2008" i="6"/>
  <c r="M2008" i="6"/>
  <c r="O2007" i="6"/>
  <c r="N2007" i="6"/>
  <c r="M2007" i="6"/>
  <c r="O2006" i="6"/>
  <c r="N2006" i="6"/>
  <c r="M2006" i="6"/>
  <c r="O2005" i="6"/>
  <c r="N2005" i="6"/>
  <c r="M2005" i="6"/>
  <c r="O2004" i="6"/>
  <c r="N2004" i="6"/>
  <c r="M2004" i="6"/>
  <c r="O2003" i="6"/>
  <c r="N2003" i="6"/>
  <c r="M2003" i="6"/>
  <c r="O2002" i="6"/>
  <c r="N2002" i="6"/>
  <c r="M2002" i="6"/>
  <c r="O2001" i="6"/>
  <c r="N2001" i="6"/>
  <c r="M2001" i="6"/>
  <c r="O2000" i="6"/>
  <c r="N2000" i="6"/>
  <c r="M2000" i="6"/>
  <c r="O1999" i="6"/>
  <c r="N1999" i="6"/>
  <c r="M1999" i="6"/>
  <c r="O1998" i="6"/>
  <c r="N1998" i="6"/>
  <c r="M1998" i="6"/>
  <c r="O1997" i="6"/>
  <c r="N1997" i="6"/>
  <c r="M1997" i="6"/>
  <c r="O1996" i="6"/>
  <c r="N1996" i="6"/>
  <c r="M1996" i="6"/>
  <c r="O1995" i="6"/>
  <c r="N1995" i="6"/>
  <c r="M1995" i="6"/>
  <c r="O1994" i="6"/>
  <c r="N1994" i="6"/>
  <c r="M1994" i="6"/>
  <c r="O1993" i="6"/>
  <c r="N1993" i="6"/>
  <c r="M1993" i="6"/>
  <c r="O1992" i="6"/>
  <c r="N1992" i="6"/>
  <c r="M1992" i="6"/>
  <c r="O1991" i="6"/>
  <c r="N1991" i="6"/>
  <c r="M1991" i="6"/>
  <c r="O1990" i="6"/>
  <c r="N1990" i="6"/>
  <c r="M1990" i="6"/>
  <c r="O1989" i="6"/>
  <c r="N1989" i="6"/>
  <c r="M1989" i="6"/>
  <c r="O1988" i="6"/>
  <c r="N1988" i="6"/>
  <c r="M1988" i="6"/>
  <c r="O1987" i="6"/>
  <c r="N1987" i="6"/>
  <c r="M1987" i="6"/>
  <c r="O1986" i="6"/>
  <c r="N1986" i="6"/>
  <c r="M1986" i="6"/>
  <c r="O1985" i="6"/>
  <c r="N1985" i="6"/>
  <c r="M1985" i="6"/>
  <c r="O1984" i="6"/>
  <c r="N1984" i="6"/>
  <c r="M1984" i="6"/>
  <c r="O1983" i="6"/>
  <c r="N1983" i="6"/>
  <c r="M1983" i="6"/>
  <c r="O1982" i="6"/>
  <c r="N1982" i="6"/>
  <c r="M1982" i="6"/>
  <c r="O1981" i="6"/>
  <c r="N1981" i="6"/>
  <c r="M1981" i="6"/>
  <c r="O1980" i="6"/>
  <c r="N1980" i="6"/>
  <c r="M1980" i="6"/>
  <c r="O1979" i="6"/>
  <c r="N1979" i="6"/>
  <c r="M1979" i="6"/>
  <c r="O1978" i="6"/>
  <c r="N1978" i="6"/>
  <c r="M1978" i="6"/>
  <c r="O1977" i="6"/>
  <c r="N1977" i="6"/>
  <c r="M1977" i="6"/>
  <c r="O1976" i="6"/>
  <c r="N1976" i="6"/>
  <c r="M1976" i="6"/>
  <c r="O1975" i="6"/>
  <c r="N1975" i="6"/>
  <c r="M1975" i="6"/>
  <c r="O1974" i="6"/>
  <c r="N1974" i="6"/>
  <c r="M1974" i="6"/>
  <c r="O1973" i="6"/>
  <c r="N1973" i="6"/>
  <c r="M1973" i="6"/>
  <c r="O1972" i="6"/>
  <c r="N1972" i="6"/>
  <c r="M1972" i="6"/>
  <c r="O1971" i="6"/>
  <c r="N1971" i="6"/>
  <c r="M1971" i="6"/>
  <c r="O1970" i="6"/>
  <c r="N1970" i="6"/>
  <c r="M1970" i="6"/>
  <c r="O1969" i="6"/>
  <c r="N1969" i="6"/>
  <c r="M1969" i="6"/>
  <c r="O1968" i="6"/>
  <c r="N1968" i="6"/>
  <c r="M1968" i="6"/>
  <c r="O1967" i="6"/>
  <c r="N1967" i="6"/>
  <c r="M1967" i="6"/>
  <c r="O1966" i="6"/>
  <c r="N1966" i="6"/>
  <c r="M1966" i="6"/>
  <c r="O1965" i="6"/>
  <c r="N1965" i="6"/>
  <c r="M1965" i="6"/>
  <c r="O1964" i="6"/>
  <c r="N1964" i="6"/>
  <c r="M1964" i="6"/>
  <c r="O1963" i="6"/>
  <c r="N1963" i="6"/>
  <c r="M1963" i="6"/>
  <c r="O1962" i="6"/>
  <c r="N1962" i="6"/>
  <c r="M1962" i="6"/>
  <c r="O1961" i="6"/>
  <c r="N1961" i="6"/>
  <c r="M1961" i="6"/>
  <c r="O1960" i="6"/>
  <c r="N1960" i="6"/>
  <c r="M1960" i="6"/>
  <c r="O1959" i="6"/>
  <c r="N1959" i="6"/>
  <c r="M1959" i="6"/>
  <c r="O1958" i="6"/>
  <c r="N1958" i="6"/>
  <c r="M1958" i="6"/>
  <c r="O1957" i="6"/>
  <c r="N1957" i="6"/>
  <c r="M1957" i="6"/>
  <c r="O1956" i="6"/>
  <c r="N1956" i="6"/>
  <c r="M1956" i="6"/>
  <c r="O1955" i="6"/>
  <c r="N1955" i="6"/>
  <c r="M1955" i="6"/>
  <c r="O1954" i="6"/>
  <c r="N1954" i="6"/>
  <c r="M1954" i="6"/>
  <c r="O1953" i="6"/>
  <c r="N1953" i="6"/>
  <c r="M1953" i="6"/>
  <c r="O1952" i="6"/>
  <c r="N1952" i="6"/>
  <c r="M1952" i="6"/>
  <c r="O1951" i="6"/>
  <c r="N1951" i="6"/>
  <c r="M1951" i="6"/>
  <c r="O1950" i="6"/>
  <c r="N1950" i="6"/>
  <c r="M1950" i="6"/>
  <c r="O1949" i="6"/>
  <c r="N1949" i="6"/>
  <c r="M1949" i="6"/>
  <c r="O1948" i="6"/>
  <c r="N1948" i="6"/>
  <c r="M1948" i="6"/>
  <c r="O1947" i="6"/>
  <c r="N1947" i="6"/>
  <c r="M1947" i="6"/>
  <c r="O1946" i="6"/>
  <c r="N1946" i="6"/>
  <c r="M1946" i="6"/>
  <c r="O1945" i="6"/>
  <c r="N1945" i="6"/>
  <c r="M1945" i="6"/>
  <c r="O1944" i="6"/>
  <c r="N1944" i="6"/>
  <c r="M1944" i="6"/>
  <c r="O1943" i="6"/>
  <c r="N1943" i="6"/>
  <c r="M1943" i="6"/>
  <c r="O1942" i="6"/>
  <c r="N1942" i="6"/>
  <c r="M1942" i="6"/>
  <c r="O1941" i="6"/>
  <c r="N1941" i="6"/>
  <c r="M1941" i="6"/>
  <c r="O1940" i="6"/>
  <c r="N1940" i="6"/>
  <c r="M1940" i="6"/>
  <c r="O1939" i="6"/>
  <c r="N1939" i="6"/>
  <c r="M1939" i="6"/>
  <c r="O1938" i="6"/>
  <c r="N1938" i="6"/>
  <c r="M1938" i="6"/>
  <c r="O1937" i="6"/>
  <c r="N1937" i="6"/>
  <c r="M1937" i="6"/>
  <c r="O1936" i="6"/>
  <c r="N1936" i="6"/>
  <c r="M1936" i="6"/>
  <c r="O1935" i="6"/>
  <c r="N1935" i="6"/>
  <c r="M1935" i="6"/>
  <c r="O1934" i="6"/>
  <c r="N1934" i="6"/>
  <c r="M1934" i="6"/>
  <c r="O1933" i="6"/>
  <c r="N1933" i="6"/>
  <c r="M1933" i="6"/>
  <c r="O1932" i="6"/>
  <c r="N1932" i="6"/>
  <c r="M1932" i="6"/>
  <c r="O1931" i="6"/>
  <c r="N1931" i="6"/>
  <c r="M1931" i="6"/>
  <c r="O1930" i="6"/>
  <c r="N1930" i="6"/>
  <c r="M1930" i="6"/>
  <c r="O1929" i="6"/>
  <c r="N1929" i="6"/>
  <c r="M1929" i="6"/>
  <c r="O1928" i="6"/>
  <c r="N1928" i="6"/>
  <c r="M1928" i="6"/>
  <c r="O1927" i="6"/>
  <c r="N1927" i="6"/>
  <c r="M1927" i="6"/>
  <c r="O1926" i="6"/>
  <c r="N1926" i="6"/>
  <c r="M1926" i="6"/>
  <c r="O1925" i="6"/>
  <c r="N1925" i="6"/>
  <c r="M1925" i="6"/>
  <c r="O1924" i="6"/>
  <c r="N1924" i="6"/>
  <c r="M1924" i="6"/>
  <c r="O1923" i="6"/>
  <c r="N1923" i="6"/>
  <c r="M1923" i="6"/>
  <c r="O1922" i="6"/>
  <c r="N1922" i="6"/>
  <c r="M1922" i="6"/>
  <c r="O1921" i="6"/>
  <c r="N1921" i="6"/>
  <c r="M1921" i="6"/>
  <c r="O1920" i="6"/>
  <c r="N1920" i="6"/>
  <c r="M1920" i="6"/>
  <c r="O1919" i="6"/>
  <c r="N1919" i="6"/>
  <c r="M1919" i="6"/>
  <c r="O1918" i="6"/>
  <c r="N1918" i="6"/>
  <c r="M1918" i="6"/>
  <c r="O1917" i="6"/>
  <c r="N1917" i="6"/>
  <c r="M1917" i="6"/>
  <c r="O1916" i="6"/>
  <c r="N1916" i="6"/>
  <c r="M1916" i="6"/>
  <c r="O1915" i="6"/>
  <c r="N1915" i="6"/>
  <c r="M1915" i="6"/>
  <c r="O1914" i="6"/>
  <c r="N1914" i="6"/>
  <c r="M1914" i="6"/>
  <c r="O1913" i="6"/>
  <c r="N1913" i="6"/>
  <c r="M1913" i="6"/>
  <c r="O1912" i="6"/>
  <c r="N1912" i="6"/>
  <c r="M1912" i="6"/>
  <c r="O1911" i="6"/>
  <c r="N1911" i="6"/>
  <c r="M1911" i="6"/>
  <c r="O1910" i="6"/>
  <c r="N1910" i="6"/>
  <c r="M1910" i="6"/>
  <c r="O1909" i="6"/>
  <c r="N1909" i="6"/>
  <c r="M1909" i="6"/>
  <c r="O1908" i="6"/>
  <c r="N1908" i="6"/>
  <c r="M1908" i="6"/>
  <c r="O1907" i="6"/>
  <c r="N1907" i="6"/>
  <c r="M1907" i="6"/>
  <c r="O1906" i="6"/>
  <c r="N1906" i="6"/>
  <c r="M1906" i="6"/>
  <c r="O1905" i="6"/>
  <c r="N1905" i="6"/>
  <c r="M1905" i="6"/>
  <c r="O1904" i="6"/>
  <c r="N1904" i="6"/>
  <c r="M1904" i="6"/>
  <c r="O1903" i="6"/>
  <c r="N1903" i="6"/>
  <c r="M1903" i="6"/>
  <c r="O1902" i="6"/>
  <c r="N1902" i="6"/>
  <c r="M1902" i="6"/>
  <c r="O1901" i="6"/>
  <c r="N1901" i="6"/>
  <c r="M1901" i="6"/>
  <c r="O1900" i="6"/>
  <c r="N1900" i="6"/>
  <c r="M1900" i="6"/>
  <c r="O1899" i="6"/>
  <c r="N1899" i="6"/>
  <c r="M1899" i="6"/>
  <c r="O1898" i="6"/>
  <c r="N1898" i="6"/>
  <c r="M1898" i="6"/>
  <c r="O1897" i="6"/>
  <c r="N1897" i="6"/>
  <c r="M1897" i="6"/>
  <c r="O1896" i="6"/>
  <c r="N1896" i="6"/>
  <c r="M1896" i="6"/>
  <c r="O1895" i="6"/>
  <c r="N1895" i="6"/>
  <c r="M1895" i="6"/>
  <c r="O1894" i="6"/>
  <c r="N1894" i="6"/>
  <c r="M1894" i="6"/>
  <c r="O1893" i="6"/>
  <c r="N1893" i="6"/>
  <c r="M1893" i="6"/>
  <c r="O1892" i="6"/>
  <c r="N1892" i="6"/>
  <c r="M1892" i="6"/>
  <c r="O1891" i="6"/>
  <c r="N1891" i="6"/>
  <c r="M1891" i="6"/>
  <c r="O1890" i="6"/>
  <c r="N1890" i="6"/>
  <c r="M1890" i="6"/>
  <c r="O1889" i="6"/>
  <c r="N1889" i="6"/>
  <c r="M1889" i="6"/>
  <c r="O1888" i="6"/>
  <c r="N1888" i="6"/>
  <c r="M1888" i="6"/>
  <c r="O1887" i="6"/>
  <c r="N1887" i="6"/>
  <c r="M1887" i="6"/>
  <c r="O1886" i="6"/>
  <c r="N1886" i="6"/>
  <c r="M1886" i="6"/>
  <c r="O1885" i="6"/>
  <c r="N1885" i="6"/>
  <c r="M1885" i="6"/>
  <c r="O1884" i="6"/>
  <c r="N1884" i="6"/>
  <c r="M1884" i="6"/>
  <c r="O1883" i="6"/>
  <c r="N1883" i="6"/>
  <c r="M1883" i="6"/>
  <c r="O1882" i="6"/>
  <c r="N1882" i="6"/>
  <c r="M1882" i="6"/>
  <c r="O1881" i="6"/>
  <c r="N1881" i="6"/>
  <c r="M1881" i="6"/>
  <c r="O1880" i="6"/>
  <c r="N1880" i="6"/>
  <c r="M1880" i="6"/>
  <c r="O1879" i="6"/>
  <c r="N1879" i="6"/>
  <c r="M1879" i="6"/>
  <c r="O1878" i="6"/>
  <c r="N1878" i="6"/>
  <c r="M1878" i="6"/>
  <c r="O1877" i="6"/>
  <c r="N1877" i="6"/>
  <c r="M1877" i="6"/>
  <c r="O1876" i="6"/>
  <c r="N1876" i="6"/>
  <c r="M1876" i="6"/>
  <c r="O1875" i="6"/>
  <c r="N1875" i="6"/>
  <c r="M1875" i="6"/>
  <c r="O1874" i="6"/>
  <c r="N1874" i="6"/>
  <c r="M1874" i="6"/>
  <c r="O1873" i="6"/>
  <c r="N1873" i="6"/>
  <c r="M1873" i="6"/>
  <c r="O1872" i="6"/>
  <c r="N1872" i="6"/>
  <c r="M1872" i="6"/>
  <c r="O1871" i="6"/>
  <c r="N1871" i="6"/>
  <c r="M1871" i="6"/>
  <c r="O1870" i="6"/>
  <c r="N1870" i="6"/>
  <c r="M1870" i="6"/>
  <c r="O1869" i="6"/>
  <c r="N1869" i="6"/>
  <c r="M1869" i="6"/>
  <c r="O1868" i="6"/>
  <c r="N1868" i="6"/>
  <c r="M1868" i="6"/>
  <c r="O1867" i="6"/>
  <c r="N1867" i="6"/>
  <c r="M1867" i="6"/>
  <c r="O1866" i="6"/>
  <c r="N1866" i="6"/>
  <c r="M1866" i="6"/>
  <c r="O1865" i="6"/>
  <c r="N1865" i="6"/>
  <c r="M1865" i="6"/>
  <c r="O1864" i="6"/>
  <c r="N1864" i="6"/>
  <c r="M1864" i="6"/>
  <c r="O1863" i="6"/>
  <c r="N1863" i="6"/>
  <c r="M1863" i="6"/>
  <c r="O1862" i="6"/>
  <c r="N1862" i="6"/>
  <c r="M1862" i="6"/>
  <c r="O1861" i="6"/>
  <c r="N1861" i="6"/>
  <c r="M1861" i="6"/>
  <c r="O1860" i="6"/>
  <c r="N1860" i="6"/>
  <c r="M1860" i="6"/>
  <c r="O1859" i="6"/>
  <c r="N1859" i="6"/>
  <c r="M1859" i="6"/>
  <c r="O1858" i="6"/>
  <c r="N1858" i="6"/>
  <c r="M1858" i="6"/>
  <c r="O1857" i="6"/>
  <c r="N1857" i="6"/>
  <c r="M1857" i="6"/>
  <c r="O1856" i="6"/>
  <c r="N1856" i="6"/>
  <c r="M1856" i="6"/>
  <c r="O1855" i="6"/>
  <c r="N1855" i="6"/>
  <c r="M1855" i="6"/>
  <c r="O1854" i="6"/>
  <c r="N1854" i="6"/>
  <c r="M1854" i="6"/>
  <c r="O1853" i="6"/>
  <c r="N1853" i="6"/>
  <c r="M1853" i="6"/>
  <c r="O1852" i="6"/>
  <c r="N1852" i="6"/>
  <c r="M1852" i="6"/>
  <c r="O1851" i="6"/>
  <c r="N1851" i="6"/>
  <c r="M1851" i="6"/>
  <c r="O1850" i="6"/>
  <c r="N1850" i="6"/>
  <c r="M1850" i="6"/>
  <c r="O1849" i="6"/>
  <c r="N1849" i="6"/>
  <c r="M1849" i="6"/>
  <c r="O1848" i="6"/>
  <c r="N1848" i="6"/>
  <c r="M1848" i="6"/>
  <c r="O1847" i="6"/>
  <c r="N1847" i="6"/>
  <c r="M1847" i="6"/>
  <c r="O1846" i="6"/>
  <c r="N1846" i="6"/>
  <c r="M1846" i="6"/>
  <c r="O1845" i="6"/>
  <c r="N1845" i="6"/>
  <c r="M1845" i="6"/>
  <c r="O1844" i="6"/>
  <c r="N1844" i="6"/>
  <c r="M1844" i="6"/>
  <c r="O1843" i="6"/>
  <c r="N1843" i="6"/>
  <c r="M1843" i="6"/>
  <c r="O1842" i="6"/>
  <c r="N1842" i="6"/>
  <c r="M1842" i="6"/>
  <c r="O1841" i="6"/>
  <c r="N1841" i="6"/>
  <c r="M1841" i="6"/>
  <c r="O1840" i="6"/>
  <c r="N1840" i="6"/>
  <c r="M1840" i="6"/>
  <c r="O1839" i="6"/>
  <c r="N1839" i="6"/>
  <c r="M1839" i="6"/>
  <c r="O1838" i="6"/>
  <c r="N1838" i="6"/>
  <c r="M1838" i="6"/>
  <c r="O1837" i="6"/>
  <c r="N1837" i="6"/>
  <c r="M1837" i="6"/>
  <c r="O1836" i="6"/>
  <c r="N1836" i="6"/>
  <c r="M1836" i="6"/>
  <c r="O1835" i="6"/>
  <c r="N1835" i="6"/>
  <c r="M1835" i="6"/>
  <c r="O1834" i="6"/>
  <c r="N1834" i="6"/>
  <c r="M1834" i="6"/>
  <c r="O1833" i="6"/>
  <c r="N1833" i="6"/>
  <c r="M1833" i="6"/>
  <c r="O1832" i="6"/>
  <c r="N1832" i="6"/>
  <c r="M1832" i="6"/>
  <c r="O1831" i="6"/>
  <c r="N1831" i="6"/>
  <c r="M1831" i="6"/>
  <c r="O1830" i="6"/>
  <c r="N1830" i="6"/>
  <c r="M1830" i="6"/>
  <c r="O1829" i="6"/>
  <c r="N1829" i="6"/>
  <c r="M1829" i="6"/>
  <c r="O1828" i="6"/>
  <c r="N1828" i="6"/>
  <c r="M1828" i="6"/>
  <c r="O1827" i="6"/>
  <c r="N1827" i="6"/>
  <c r="M1827" i="6"/>
  <c r="O1826" i="6"/>
  <c r="N1826" i="6"/>
  <c r="M1826" i="6"/>
  <c r="O1825" i="6"/>
  <c r="N1825" i="6"/>
  <c r="M1825" i="6"/>
  <c r="O1824" i="6"/>
  <c r="N1824" i="6"/>
  <c r="M1824" i="6"/>
  <c r="O1823" i="6"/>
  <c r="N1823" i="6"/>
  <c r="M1823" i="6"/>
  <c r="O1822" i="6"/>
  <c r="N1822" i="6"/>
  <c r="M1822" i="6"/>
  <c r="O1821" i="6"/>
  <c r="N1821" i="6"/>
  <c r="M1821" i="6"/>
  <c r="O1820" i="6"/>
  <c r="N1820" i="6"/>
  <c r="M1820" i="6"/>
  <c r="O1819" i="6"/>
  <c r="N1819" i="6"/>
  <c r="M1819" i="6"/>
  <c r="O1818" i="6"/>
  <c r="N1818" i="6"/>
  <c r="M1818" i="6"/>
  <c r="O1817" i="6"/>
  <c r="N1817" i="6"/>
  <c r="M1817" i="6"/>
  <c r="O1816" i="6"/>
  <c r="N1816" i="6"/>
  <c r="M1816" i="6"/>
  <c r="O1815" i="6"/>
  <c r="N1815" i="6"/>
  <c r="M1815" i="6"/>
  <c r="O1814" i="6"/>
  <c r="N1814" i="6"/>
  <c r="M1814" i="6"/>
  <c r="O1813" i="6"/>
  <c r="N1813" i="6"/>
  <c r="M1813" i="6"/>
  <c r="O1812" i="6"/>
  <c r="N1812" i="6"/>
  <c r="M1812" i="6"/>
  <c r="O1811" i="6"/>
  <c r="N1811" i="6"/>
  <c r="M1811" i="6"/>
  <c r="O1810" i="6"/>
  <c r="N1810" i="6"/>
  <c r="M1810" i="6"/>
  <c r="O1809" i="6"/>
  <c r="N1809" i="6"/>
  <c r="M1809" i="6"/>
  <c r="O1808" i="6"/>
  <c r="N1808" i="6"/>
  <c r="M1808" i="6"/>
  <c r="O1807" i="6"/>
  <c r="N1807" i="6"/>
  <c r="M1807" i="6"/>
  <c r="O1806" i="6"/>
  <c r="N1806" i="6"/>
  <c r="M1806" i="6"/>
  <c r="O1805" i="6"/>
  <c r="N1805" i="6"/>
  <c r="M1805" i="6"/>
  <c r="O1804" i="6"/>
  <c r="N1804" i="6"/>
  <c r="M1804" i="6"/>
  <c r="O1803" i="6"/>
  <c r="N1803" i="6"/>
  <c r="M1803" i="6"/>
  <c r="O1802" i="6"/>
  <c r="N1802" i="6"/>
  <c r="M1802" i="6"/>
  <c r="O1801" i="6"/>
  <c r="N1801" i="6"/>
  <c r="M1801" i="6"/>
  <c r="O1800" i="6"/>
  <c r="N1800" i="6"/>
  <c r="M1800" i="6"/>
  <c r="O1799" i="6"/>
  <c r="N1799" i="6"/>
  <c r="M1799" i="6"/>
  <c r="O1798" i="6"/>
  <c r="N1798" i="6"/>
  <c r="M1798" i="6"/>
  <c r="O1797" i="6"/>
  <c r="N1797" i="6"/>
  <c r="M1797" i="6"/>
  <c r="O1796" i="6"/>
  <c r="N1796" i="6"/>
  <c r="M1796" i="6"/>
  <c r="O1795" i="6"/>
  <c r="N1795" i="6"/>
  <c r="M1795" i="6"/>
  <c r="O1794" i="6"/>
  <c r="N1794" i="6"/>
  <c r="M1794" i="6"/>
  <c r="O1793" i="6"/>
  <c r="N1793" i="6"/>
  <c r="M1793" i="6"/>
  <c r="O1792" i="6"/>
  <c r="N1792" i="6"/>
  <c r="M1792" i="6"/>
  <c r="O1791" i="6"/>
  <c r="N1791" i="6"/>
  <c r="M1791" i="6"/>
  <c r="O1790" i="6"/>
  <c r="N1790" i="6"/>
  <c r="M1790" i="6"/>
  <c r="O1789" i="6"/>
  <c r="N1789" i="6"/>
  <c r="M1789" i="6"/>
  <c r="O1788" i="6"/>
  <c r="N1788" i="6"/>
  <c r="M1788" i="6"/>
  <c r="O1787" i="6"/>
  <c r="N1787" i="6"/>
  <c r="M1787" i="6"/>
  <c r="O1786" i="6"/>
  <c r="N1786" i="6"/>
  <c r="M1786" i="6"/>
  <c r="O1785" i="6"/>
  <c r="N1785" i="6"/>
  <c r="M1785" i="6"/>
  <c r="O1784" i="6"/>
  <c r="N1784" i="6"/>
  <c r="M1784" i="6"/>
  <c r="O1783" i="6"/>
  <c r="N1783" i="6"/>
  <c r="M1783" i="6"/>
  <c r="O1782" i="6"/>
  <c r="N1782" i="6"/>
  <c r="M1782" i="6"/>
  <c r="O1781" i="6"/>
  <c r="N1781" i="6"/>
  <c r="M1781" i="6"/>
  <c r="O1780" i="6"/>
  <c r="N1780" i="6"/>
  <c r="M1780" i="6"/>
  <c r="O1779" i="6"/>
  <c r="N1779" i="6"/>
  <c r="M1779" i="6"/>
  <c r="O1778" i="6"/>
  <c r="N1778" i="6"/>
  <c r="M1778" i="6"/>
  <c r="O1777" i="6"/>
  <c r="N1777" i="6"/>
  <c r="M1777" i="6"/>
  <c r="O1776" i="6"/>
  <c r="N1776" i="6"/>
  <c r="M1776" i="6"/>
  <c r="O1775" i="6"/>
  <c r="N1775" i="6"/>
  <c r="M1775" i="6"/>
  <c r="O1774" i="6"/>
  <c r="N1774" i="6"/>
  <c r="M1774" i="6"/>
  <c r="O1773" i="6"/>
  <c r="N1773" i="6"/>
  <c r="M1773" i="6"/>
  <c r="O1772" i="6"/>
  <c r="N1772" i="6"/>
  <c r="M1772" i="6"/>
  <c r="O1771" i="6"/>
  <c r="N1771" i="6"/>
  <c r="M1771" i="6"/>
  <c r="O1770" i="6"/>
  <c r="N1770" i="6"/>
  <c r="M1770" i="6"/>
  <c r="O1769" i="6"/>
  <c r="N1769" i="6"/>
  <c r="M1769" i="6"/>
  <c r="O1768" i="6"/>
  <c r="N1768" i="6"/>
  <c r="M1768" i="6"/>
  <c r="O1767" i="6"/>
  <c r="N1767" i="6"/>
  <c r="M1767" i="6"/>
  <c r="O1766" i="6"/>
  <c r="N1766" i="6"/>
  <c r="M1766" i="6"/>
  <c r="O1765" i="6"/>
  <c r="N1765" i="6"/>
  <c r="M1765" i="6"/>
  <c r="O1764" i="6"/>
  <c r="N1764" i="6"/>
  <c r="M1764" i="6"/>
  <c r="O1763" i="6"/>
  <c r="N1763" i="6"/>
  <c r="M1763" i="6"/>
  <c r="O1762" i="6"/>
  <c r="N1762" i="6"/>
  <c r="M1762" i="6"/>
  <c r="O1761" i="6"/>
  <c r="N1761" i="6"/>
  <c r="M1761" i="6"/>
  <c r="O1760" i="6"/>
  <c r="N1760" i="6"/>
  <c r="M1760" i="6"/>
  <c r="O1759" i="6"/>
  <c r="N1759" i="6"/>
  <c r="M1759" i="6"/>
  <c r="O1758" i="6"/>
  <c r="N1758" i="6"/>
  <c r="M1758" i="6"/>
  <c r="O1757" i="6"/>
  <c r="N1757" i="6"/>
  <c r="M1757" i="6"/>
  <c r="O1756" i="6"/>
  <c r="N1756" i="6"/>
  <c r="M1756" i="6"/>
  <c r="O1755" i="6"/>
  <c r="N1755" i="6"/>
  <c r="M1755" i="6"/>
  <c r="O1754" i="6"/>
  <c r="N1754" i="6"/>
  <c r="M1754" i="6"/>
  <c r="O1753" i="6"/>
  <c r="N1753" i="6"/>
  <c r="M1753" i="6"/>
  <c r="O1752" i="6"/>
  <c r="N1752" i="6"/>
  <c r="M1752" i="6"/>
  <c r="O1751" i="6"/>
  <c r="N1751" i="6"/>
  <c r="M1751" i="6"/>
  <c r="O1750" i="6"/>
  <c r="N1750" i="6"/>
  <c r="M1750" i="6"/>
  <c r="O1749" i="6"/>
  <c r="N1749" i="6"/>
  <c r="M1749" i="6"/>
  <c r="O1748" i="6"/>
  <c r="N1748" i="6"/>
  <c r="M1748" i="6"/>
  <c r="O1747" i="6"/>
  <c r="N1747" i="6"/>
  <c r="M1747" i="6"/>
  <c r="O1746" i="6"/>
  <c r="N1746" i="6"/>
  <c r="M1746" i="6"/>
  <c r="O1745" i="6"/>
  <c r="N1745" i="6"/>
  <c r="M1745" i="6"/>
  <c r="O1744" i="6"/>
  <c r="N1744" i="6"/>
  <c r="M1744" i="6"/>
  <c r="O1743" i="6"/>
  <c r="N1743" i="6"/>
  <c r="M1743" i="6"/>
  <c r="O1742" i="6"/>
  <c r="N1742" i="6"/>
  <c r="M1742" i="6"/>
  <c r="O1741" i="6"/>
  <c r="N1741" i="6"/>
  <c r="M1741" i="6"/>
  <c r="O1740" i="6"/>
  <c r="N1740" i="6"/>
  <c r="M1740" i="6"/>
  <c r="O1739" i="6"/>
  <c r="N1739" i="6"/>
  <c r="M1739" i="6"/>
  <c r="O1738" i="6"/>
  <c r="N1738" i="6"/>
  <c r="M1738" i="6"/>
  <c r="O1737" i="6"/>
  <c r="N1737" i="6"/>
  <c r="M1737" i="6"/>
  <c r="O1736" i="6"/>
  <c r="N1736" i="6"/>
  <c r="M1736" i="6"/>
  <c r="O1735" i="6"/>
  <c r="N1735" i="6"/>
  <c r="M1735" i="6"/>
  <c r="O1734" i="6"/>
  <c r="N1734" i="6"/>
  <c r="M1734" i="6"/>
  <c r="O1733" i="6"/>
  <c r="N1733" i="6"/>
  <c r="M1733" i="6"/>
  <c r="O1732" i="6"/>
  <c r="N1732" i="6"/>
  <c r="M1732" i="6"/>
  <c r="O1731" i="6"/>
  <c r="N1731" i="6"/>
  <c r="M1731" i="6"/>
  <c r="O1730" i="6"/>
  <c r="N1730" i="6"/>
  <c r="M1730" i="6"/>
  <c r="O1729" i="6"/>
  <c r="N1729" i="6"/>
  <c r="M1729" i="6"/>
  <c r="O1728" i="6"/>
  <c r="N1728" i="6"/>
  <c r="M1728" i="6"/>
  <c r="O1727" i="6"/>
  <c r="N1727" i="6"/>
  <c r="M1727" i="6"/>
  <c r="O1726" i="6"/>
  <c r="N1726" i="6"/>
  <c r="M1726" i="6"/>
  <c r="O1725" i="6"/>
  <c r="N1725" i="6"/>
  <c r="M1725" i="6"/>
  <c r="O1724" i="6"/>
  <c r="N1724" i="6"/>
  <c r="M1724" i="6"/>
  <c r="O1723" i="6"/>
  <c r="N1723" i="6"/>
  <c r="M1723" i="6"/>
  <c r="O1722" i="6"/>
  <c r="N1722" i="6"/>
  <c r="M1722" i="6"/>
  <c r="O1721" i="6"/>
  <c r="N1721" i="6"/>
  <c r="M1721" i="6"/>
  <c r="O1720" i="6"/>
  <c r="N1720" i="6"/>
  <c r="M1720" i="6"/>
  <c r="O1719" i="6"/>
  <c r="N1719" i="6"/>
  <c r="M1719" i="6"/>
  <c r="O1718" i="6"/>
  <c r="N1718" i="6"/>
  <c r="M1718" i="6"/>
  <c r="O1717" i="6"/>
  <c r="N1717" i="6"/>
  <c r="M1717" i="6"/>
  <c r="O1716" i="6"/>
  <c r="N1716" i="6"/>
  <c r="M1716" i="6"/>
  <c r="O1715" i="6"/>
  <c r="N1715" i="6"/>
  <c r="M1715" i="6"/>
  <c r="O1714" i="6"/>
  <c r="N1714" i="6"/>
  <c r="M1714" i="6"/>
  <c r="O1713" i="6"/>
  <c r="N1713" i="6"/>
  <c r="M1713" i="6"/>
  <c r="O1712" i="6"/>
  <c r="N1712" i="6"/>
  <c r="M1712" i="6"/>
  <c r="O1711" i="6"/>
  <c r="N1711" i="6"/>
  <c r="M1711" i="6"/>
  <c r="O1710" i="6"/>
  <c r="N1710" i="6"/>
  <c r="M1710" i="6"/>
  <c r="O1709" i="6"/>
  <c r="N1709" i="6"/>
  <c r="M1709" i="6"/>
  <c r="O1708" i="6"/>
  <c r="N1708" i="6"/>
  <c r="M1708" i="6"/>
  <c r="O1707" i="6"/>
  <c r="N1707" i="6"/>
  <c r="M1707" i="6"/>
  <c r="O1706" i="6"/>
  <c r="N1706" i="6"/>
  <c r="M1706" i="6"/>
  <c r="O1705" i="6"/>
  <c r="N1705" i="6"/>
  <c r="M1705" i="6"/>
  <c r="O1704" i="6"/>
  <c r="N1704" i="6"/>
  <c r="M1704" i="6"/>
  <c r="O1703" i="6"/>
  <c r="N1703" i="6"/>
  <c r="M1703" i="6"/>
  <c r="O1702" i="6"/>
  <c r="N1702" i="6"/>
  <c r="M1702" i="6"/>
  <c r="O1701" i="6"/>
  <c r="N1701" i="6"/>
  <c r="M1701" i="6"/>
  <c r="O1700" i="6"/>
  <c r="N1700" i="6"/>
  <c r="M1700" i="6"/>
  <c r="O1699" i="6"/>
  <c r="N1699" i="6"/>
  <c r="M1699" i="6"/>
  <c r="O1698" i="6"/>
  <c r="N1698" i="6"/>
  <c r="M1698" i="6"/>
  <c r="O1697" i="6"/>
  <c r="N1697" i="6"/>
  <c r="M1697" i="6"/>
  <c r="O1696" i="6"/>
  <c r="N1696" i="6"/>
  <c r="M1696" i="6"/>
  <c r="O1695" i="6"/>
  <c r="N1695" i="6"/>
  <c r="M1695" i="6"/>
  <c r="O1694" i="6"/>
  <c r="N1694" i="6"/>
  <c r="M1694" i="6"/>
  <c r="O1693" i="6"/>
  <c r="N1693" i="6"/>
  <c r="M1693" i="6"/>
  <c r="O1692" i="6"/>
  <c r="N1692" i="6"/>
  <c r="M1692" i="6"/>
  <c r="O1691" i="6"/>
  <c r="N1691" i="6"/>
  <c r="M1691" i="6"/>
  <c r="O1690" i="6"/>
  <c r="N1690" i="6"/>
  <c r="M1690" i="6"/>
  <c r="O1689" i="6"/>
  <c r="N1689" i="6"/>
  <c r="M1689" i="6"/>
  <c r="O1688" i="6"/>
  <c r="N1688" i="6"/>
  <c r="M1688" i="6"/>
  <c r="O1687" i="6"/>
  <c r="N1687" i="6"/>
  <c r="M1687" i="6"/>
  <c r="O1686" i="6"/>
  <c r="N1686" i="6"/>
  <c r="M1686" i="6"/>
  <c r="O1685" i="6"/>
  <c r="N1685" i="6"/>
  <c r="M1685" i="6"/>
  <c r="O1684" i="6"/>
  <c r="N1684" i="6"/>
  <c r="M1684" i="6"/>
  <c r="O1683" i="6"/>
  <c r="N1683" i="6"/>
  <c r="M1683" i="6"/>
  <c r="O1682" i="6"/>
  <c r="N1682" i="6"/>
  <c r="M1682" i="6"/>
  <c r="O1681" i="6"/>
  <c r="N1681" i="6"/>
  <c r="M1681" i="6"/>
  <c r="O1680" i="6"/>
  <c r="N1680" i="6"/>
  <c r="M1680" i="6"/>
  <c r="O1679" i="6"/>
  <c r="N1679" i="6"/>
  <c r="M1679" i="6"/>
  <c r="O1678" i="6"/>
  <c r="N1678" i="6"/>
  <c r="M1678" i="6"/>
  <c r="O1677" i="6"/>
  <c r="N1677" i="6"/>
  <c r="M1677" i="6"/>
  <c r="O1676" i="6"/>
  <c r="N1676" i="6"/>
  <c r="M1676" i="6"/>
  <c r="O1675" i="6"/>
  <c r="N1675" i="6"/>
  <c r="M1675" i="6"/>
  <c r="O1674" i="6"/>
  <c r="N1674" i="6"/>
  <c r="M1674" i="6"/>
  <c r="O1673" i="6"/>
  <c r="N1673" i="6"/>
  <c r="M1673" i="6"/>
  <c r="O1672" i="6"/>
  <c r="N1672" i="6"/>
  <c r="M1672" i="6"/>
  <c r="O1671" i="6"/>
  <c r="N1671" i="6"/>
  <c r="M1671" i="6"/>
  <c r="O1670" i="6"/>
  <c r="N1670" i="6"/>
  <c r="M1670" i="6"/>
  <c r="O1669" i="6"/>
  <c r="N1669" i="6"/>
  <c r="M1669" i="6"/>
  <c r="O1668" i="6"/>
  <c r="N1668" i="6"/>
  <c r="M1668" i="6"/>
  <c r="O1667" i="6"/>
  <c r="N1667" i="6"/>
  <c r="M1667" i="6"/>
  <c r="O1666" i="6"/>
  <c r="N1666" i="6"/>
  <c r="M1666" i="6"/>
  <c r="O1665" i="6"/>
  <c r="N1665" i="6"/>
  <c r="M1665" i="6"/>
  <c r="O1664" i="6"/>
  <c r="N1664" i="6"/>
  <c r="M1664" i="6"/>
  <c r="O1663" i="6"/>
  <c r="N1663" i="6"/>
  <c r="M1663" i="6"/>
  <c r="O1662" i="6"/>
  <c r="N1662" i="6"/>
  <c r="M1662" i="6"/>
  <c r="O1661" i="6"/>
  <c r="N1661" i="6"/>
  <c r="M1661" i="6"/>
  <c r="O1660" i="6"/>
  <c r="N1660" i="6"/>
  <c r="M1660" i="6"/>
  <c r="O1659" i="6"/>
  <c r="N1659" i="6"/>
  <c r="M1659" i="6"/>
  <c r="O1658" i="6"/>
  <c r="N1658" i="6"/>
  <c r="M1658" i="6"/>
  <c r="O1657" i="6"/>
  <c r="N1657" i="6"/>
  <c r="M1657" i="6"/>
  <c r="O1656" i="6"/>
  <c r="N1656" i="6"/>
  <c r="M1656" i="6"/>
  <c r="O1655" i="6"/>
  <c r="N1655" i="6"/>
  <c r="M1655" i="6"/>
  <c r="O1654" i="6"/>
  <c r="N1654" i="6"/>
  <c r="M1654" i="6"/>
  <c r="O1653" i="6"/>
  <c r="N1653" i="6"/>
  <c r="M1653" i="6"/>
  <c r="O1652" i="6"/>
  <c r="N1652" i="6"/>
  <c r="M1652" i="6"/>
  <c r="O1651" i="6"/>
  <c r="N1651" i="6"/>
  <c r="M1651" i="6"/>
  <c r="O1650" i="6"/>
  <c r="N1650" i="6"/>
  <c r="M1650" i="6"/>
  <c r="O1649" i="6"/>
  <c r="N1649" i="6"/>
  <c r="M1649" i="6"/>
  <c r="O1648" i="6"/>
  <c r="N1648" i="6"/>
  <c r="M1648" i="6"/>
  <c r="O1647" i="6"/>
  <c r="N1647" i="6"/>
  <c r="M1647" i="6"/>
  <c r="O1646" i="6"/>
  <c r="N1646" i="6"/>
  <c r="M1646" i="6"/>
  <c r="O1645" i="6"/>
  <c r="N1645" i="6"/>
  <c r="M1645" i="6"/>
  <c r="O1644" i="6"/>
  <c r="N1644" i="6"/>
  <c r="M1644" i="6"/>
  <c r="O1643" i="6"/>
  <c r="N1643" i="6"/>
  <c r="M1643" i="6"/>
  <c r="O1642" i="6"/>
  <c r="N1642" i="6"/>
  <c r="M1642" i="6"/>
  <c r="O1641" i="6"/>
  <c r="N1641" i="6"/>
  <c r="M1641" i="6"/>
  <c r="O1640" i="6"/>
  <c r="N1640" i="6"/>
  <c r="M1640" i="6"/>
  <c r="O1639" i="6"/>
  <c r="N1639" i="6"/>
  <c r="M1639" i="6"/>
  <c r="O1638" i="6"/>
  <c r="N1638" i="6"/>
  <c r="M1638" i="6"/>
  <c r="O1637" i="6"/>
  <c r="N1637" i="6"/>
  <c r="M1637" i="6"/>
  <c r="O1636" i="6"/>
  <c r="N1636" i="6"/>
  <c r="M1636" i="6"/>
  <c r="O1635" i="6"/>
  <c r="N1635" i="6"/>
  <c r="M1635" i="6"/>
  <c r="O1634" i="6"/>
  <c r="N1634" i="6"/>
  <c r="M1634" i="6"/>
  <c r="O1633" i="6"/>
  <c r="N1633" i="6"/>
  <c r="M1633" i="6"/>
  <c r="O1632" i="6"/>
  <c r="N1632" i="6"/>
  <c r="M1632" i="6"/>
  <c r="O1631" i="6"/>
  <c r="N1631" i="6"/>
  <c r="M1631" i="6"/>
  <c r="O1630" i="6"/>
  <c r="N1630" i="6"/>
  <c r="M1630" i="6"/>
  <c r="O1629" i="6"/>
  <c r="N1629" i="6"/>
  <c r="M1629" i="6"/>
  <c r="O1628" i="6"/>
  <c r="N1628" i="6"/>
  <c r="M1628" i="6"/>
  <c r="O1627" i="6"/>
  <c r="N1627" i="6"/>
  <c r="M1627" i="6"/>
  <c r="O1626" i="6"/>
  <c r="N1626" i="6"/>
  <c r="M1626" i="6"/>
  <c r="O1625" i="6"/>
  <c r="N1625" i="6"/>
  <c r="M1625" i="6"/>
  <c r="O1624" i="6"/>
  <c r="N1624" i="6"/>
  <c r="M1624" i="6"/>
  <c r="O1623" i="6"/>
  <c r="N1623" i="6"/>
  <c r="M1623" i="6"/>
  <c r="O1622" i="6"/>
  <c r="N1622" i="6"/>
  <c r="M1622" i="6"/>
  <c r="O1621" i="6"/>
  <c r="N1621" i="6"/>
  <c r="M1621" i="6"/>
  <c r="O1620" i="6"/>
  <c r="N1620" i="6"/>
  <c r="M1620" i="6"/>
  <c r="O1619" i="6"/>
  <c r="N1619" i="6"/>
  <c r="M1619" i="6"/>
  <c r="O1618" i="6"/>
  <c r="N1618" i="6"/>
  <c r="M1618" i="6"/>
  <c r="O1617" i="6"/>
  <c r="N1617" i="6"/>
  <c r="M1617" i="6"/>
  <c r="O1616" i="6"/>
  <c r="N1616" i="6"/>
  <c r="M1616" i="6"/>
  <c r="O1615" i="6"/>
  <c r="N1615" i="6"/>
  <c r="M1615" i="6"/>
  <c r="O1614" i="6"/>
  <c r="N1614" i="6"/>
  <c r="M1614" i="6"/>
  <c r="O1613" i="6"/>
  <c r="N1613" i="6"/>
  <c r="M1613" i="6"/>
  <c r="O1612" i="6"/>
  <c r="N1612" i="6"/>
  <c r="M1612" i="6"/>
  <c r="O1611" i="6"/>
  <c r="N1611" i="6"/>
  <c r="M1611" i="6"/>
  <c r="O1610" i="6"/>
  <c r="N1610" i="6"/>
  <c r="M1610" i="6"/>
  <c r="O1609" i="6"/>
  <c r="N1609" i="6"/>
  <c r="M1609" i="6"/>
  <c r="O1608" i="6"/>
  <c r="N1608" i="6"/>
  <c r="M1608" i="6"/>
  <c r="O1607" i="6"/>
  <c r="N1607" i="6"/>
  <c r="M1607" i="6"/>
  <c r="O1606" i="6"/>
  <c r="N1606" i="6"/>
  <c r="M1606" i="6"/>
  <c r="O1605" i="6"/>
  <c r="N1605" i="6"/>
  <c r="M1605" i="6"/>
  <c r="O1604" i="6"/>
  <c r="N1604" i="6"/>
  <c r="M1604" i="6"/>
  <c r="O1603" i="6"/>
  <c r="N1603" i="6"/>
  <c r="M1603" i="6"/>
  <c r="O1602" i="6"/>
  <c r="N1602" i="6"/>
  <c r="M1602" i="6"/>
  <c r="O1601" i="6"/>
  <c r="N1601" i="6"/>
  <c r="M1601" i="6"/>
  <c r="O1600" i="6"/>
  <c r="N1600" i="6"/>
  <c r="M1600" i="6"/>
  <c r="O1599" i="6"/>
  <c r="N1599" i="6"/>
  <c r="M1599" i="6"/>
  <c r="O1598" i="6"/>
  <c r="N1598" i="6"/>
  <c r="M1598" i="6"/>
  <c r="O1597" i="6"/>
  <c r="N1597" i="6"/>
  <c r="M1597" i="6"/>
  <c r="O1596" i="6"/>
  <c r="N1596" i="6"/>
  <c r="M1596" i="6"/>
  <c r="O1595" i="6"/>
  <c r="N1595" i="6"/>
  <c r="M1595" i="6"/>
  <c r="O1594" i="6"/>
  <c r="N1594" i="6"/>
  <c r="M1594" i="6"/>
  <c r="O1593" i="6"/>
  <c r="N1593" i="6"/>
  <c r="M1593" i="6"/>
  <c r="O1592" i="6"/>
  <c r="N1592" i="6"/>
  <c r="M1592" i="6"/>
  <c r="O1591" i="6"/>
  <c r="N1591" i="6"/>
  <c r="M1591" i="6"/>
  <c r="O1590" i="6"/>
  <c r="N1590" i="6"/>
  <c r="M1590" i="6"/>
  <c r="O1589" i="6"/>
  <c r="N1589" i="6"/>
  <c r="M1589" i="6"/>
  <c r="O1588" i="6"/>
  <c r="N1588" i="6"/>
  <c r="M1588" i="6"/>
  <c r="O1587" i="6"/>
  <c r="N1587" i="6"/>
  <c r="M1587" i="6"/>
  <c r="O1586" i="6"/>
  <c r="N1586" i="6"/>
  <c r="M1586" i="6"/>
  <c r="O1585" i="6"/>
  <c r="N1585" i="6"/>
  <c r="M1585" i="6"/>
  <c r="O1584" i="6"/>
  <c r="N1584" i="6"/>
  <c r="M1584" i="6"/>
  <c r="O1583" i="6"/>
  <c r="N1583" i="6"/>
  <c r="M1583" i="6"/>
  <c r="O1582" i="6"/>
  <c r="N1582" i="6"/>
  <c r="M1582" i="6"/>
  <c r="O1581" i="6"/>
  <c r="N1581" i="6"/>
  <c r="M1581" i="6"/>
  <c r="O1580" i="6"/>
  <c r="N1580" i="6"/>
  <c r="M1580" i="6"/>
  <c r="O1579" i="6"/>
  <c r="N1579" i="6"/>
  <c r="M1579" i="6"/>
  <c r="O1578" i="6"/>
  <c r="N1578" i="6"/>
  <c r="M1578" i="6"/>
  <c r="O1577" i="6"/>
  <c r="N1577" i="6"/>
  <c r="M1577" i="6"/>
  <c r="O1576" i="6"/>
  <c r="N1576" i="6"/>
  <c r="M1576" i="6"/>
  <c r="O1575" i="6"/>
  <c r="N1575" i="6"/>
  <c r="M1575" i="6"/>
  <c r="O1574" i="6"/>
  <c r="N1574" i="6"/>
  <c r="M1574" i="6"/>
  <c r="O1573" i="6"/>
  <c r="N1573" i="6"/>
  <c r="M1573" i="6"/>
  <c r="O1572" i="6"/>
  <c r="N1572" i="6"/>
  <c r="M1572" i="6"/>
  <c r="O1571" i="6"/>
  <c r="N1571" i="6"/>
  <c r="M1571" i="6"/>
  <c r="O1570" i="6"/>
  <c r="N1570" i="6"/>
  <c r="M1570" i="6"/>
  <c r="O1569" i="6"/>
  <c r="N1569" i="6"/>
  <c r="M1569" i="6"/>
  <c r="O1568" i="6"/>
  <c r="N1568" i="6"/>
  <c r="M1568" i="6"/>
  <c r="O1567" i="6"/>
  <c r="N1567" i="6"/>
  <c r="M1567" i="6"/>
  <c r="O1566" i="6"/>
  <c r="N1566" i="6"/>
  <c r="M1566" i="6"/>
  <c r="O1565" i="6"/>
  <c r="N1565" i="6"/>
  <c r="M1565" i="6"/>
  <c r="O1564" i="6"/>
  <c r="N1564" i="6"/>
  <c r="M1564" i="6"/>
  <c r="O1563" i="6"/>
  <c r="N1563" i="6"/>
  <c r="M1563" i="6"/>
  <c r="O1562" i="6"/>
  <c r="N1562" i="6"/>
  <c r="M1562" i="6"/>
  <c r="O1561" i="6"/>
  <c r="N1561" i="6"/>
  <c r="M1561" i="6"/>
  <c r="O1560" i="6"/>
  <c r="N1560" i="6"/>
  <c r="M1560" i="6"/>
  <c r="O1559" i="6"/>
  <c r="N1559" i="6"/>
  <c r="M1559" i="6"/>
  <c r="O1558" i="6"/>
  <c r="N1558" i="6"/>
  <c r="M1558" i="6"/>
  <c r="O1557" i="6"/>
  <c r="N1557" i="6"/>
  <c r="M1557" i="6"/>
  <c r="O1556" i="6"/>
  <c r="N1556" i="6"/>
  <c r="M1556" i="6"/>
  <c r="O1555" i="6"/>
  <c r="N1555" i="6"/>
  <c r="M1555" i="6"/>
  <c r="O1554" i="6"/>
  <c r="N1554" i="6"/>
  <c r="M1554" i="6"/>
  <c r="O1553" i="6"/>
  <c r="N1553" i="6"/>
  <c r="M1553" i="6"/>
  <c r="O1552" i="6"/>
  <c r="N1552" i="6"/>
  <c r="M1552" i="6"/>
  <c r="O1551" i="6"/>
  <c r="N1551" i="6"/>
  <c r="M1551" i="6"/>
  <c r="O1550" i="6"/>
  <c r="N1550" i="6"/>
  <c r="M1550" i="6"/>
  <c r="O1549" i="6"/>
  <c r="N1549" i="6"/>
  <c r="M1549" i="6"/>
  <c r="O1548" i="6"/>
  <c r="N1548" i="6"/>
  <c r="M1548" i="6"/>
  <c r="O1547" i="6"/>
  <c r="N1547" i="6"/>
  <c r="M1547" i="6"/>
  <c r="O1546" i="6"/>
  <c r="N1546" i="6"/>
  <c r="M1546" i="6"/>
  <c r="O1545" i="6"/>
  <c r="N1545" i="6"/>
  <c r="M1545" i="6"/>
  <c r="O1544" i="6"/>
  <c r="N1544" i="6"/>
  <c r="M1544" i="6"/>
  <c r="O1543" i="6"/>
  <c r="N1543" i="6"/>
  <c r="M1543" i="6"/>
  <c r="O1542" i="6"/>
  <c r="N1542" i="6"/>
  <c r="M1542" i="6"/>
  <c r="O1541" i="6"/>
  <c r="N1541" i="6"/>
  <c r="M1541" i="6"/>
  <c r="O1540" i="6"/>
  <c r="N1540" i="6"/>
  <c r="M1540" i="6"/>
  <c r="O1539" i="6"/>
  <c r="N1539" i="6"/>
  <c r="M1539" i="6"/>
  <c r="O1538" i="6"/>
  <c r="N1538" i="6"/>
  <c r="M1538" i="6"/>
  <c r="O1537" i="6"/>
  <c r="N1537" i="6"/>
  <c r="M1537" i="6"/>
  <c r="O1536" i="6"/>
  <c r="N1536" i="6"/>
  <c r="M1536" i="6"/>
  <c r="O1535" i="6"/>
  <c r="N1535" i="6"/>
  <c r="M1535" i="6"/>
  <c r="O1534" i="6"/>
  <c r="N1534" i="6"/>
  <c r="M1534" i="6"/>
  <c r="O1533" i="6"/>
  <c r="N1533" i="6"/>
  <c r="M1533" i="6"/>
  <c r="O1532" i="6"/>
  <c r="N1532" i="6"/>
  <c r="M1532" i="6"/>
  <c r="O1531" i="6"/>
  <c r="N1531" i="6"/>
  <c r="M1531" i="6"/>
  <c r="O1530" i="6"/>
  <c r="N1530" i="6"/>
  <c r="M1530" i="6"/>
  <c r="O1529" i="6"/>
  <c r="N1529" i="6"/>
  <c r="M1529" i="6"/>
  <c r="O1528" i="6"/>
  <c r="N1528" i="6"/>
  <c r="M1528" i="6"/>
  <c r="O1527" i="6"/>
  <c r="N1527" i="6"/>
  <c r="M1527" i="6"/>
  <c r="O1526" i="6"/>
  <c r="N1526" i="6"/>
  <c r="M1526" i="6"/>
  <c r="O1525" i="6"/>
  <c r="N1525" i="6"/>
  <c r="M1525" i="6"/>
  <c r="O1524" i="6"/>
  <c r="N1524" i="6"/>
  <c r="M1524" i="6"/>
  <c r="O1523" i="6"/>
  <c r="N1523" i="6"/>
  <c r="M1523" i="6"/>
  <c r="O1522" i="6"/>
  <c r="N1522" i="6"/>
  <c r="M1522" i="6"/>
  <c r="O1521" i="6"/>
  <c r="N1521" i="6"/>
  <c r="M1521" i="6"/>
  <c r="O1520" i="6"/>
  <c r="N1520" i="6"/>
  <c r="M1520" i="6"/>
  <c r="O1519" i="6"/>
  <c r="N1519" i="6"/>
  <c r="M1519" i="6"/>
  <c r="O1518" i="6"/>
  <c r="N1518" i="6"/>
  <c r="M1518" i="6"/>
  <c r="O1517" i="6"/>
  <c r="N1517" i="6"/>
  <c r="M1517" i="6"/>
  <c r="O1516" i="6"/>
  <c r="N1516" i="6"/>
  <c r="M1516" i="6"/>
  <c r="O1515" i="6"/>
  <c r="N1515" i="6"/>
  <c r="M1515" i="6"/>
  <c r="O1514" i="6"/>
  <c r="N1514" i="6"/>
  <c r="M1514" i="6"/>
  <c r="O1513" i="6"/>
  <c r="N1513" i="6"/>
  <c r="M1513" i="6"/>
  <c r="O1512" i="6"/>
  <c r="N1512" i="6"/>
  <c r="M1512" i="6"/>
  <c r="O1511" i="6"/>
  <c r="N1511" i="6"/>
  <c r="M1511" i="6"/>
  <c r="O1510" i="6"/>
  <c r="N1510" i="6"/>
  <c r="M1510" i="6"/>
  <c r="O1509" i="6"/>
  <c r="N1509" i="6"/>
  <c r="M1509" i="6"/>
  <c r="O1508" i="6"/>
  <c r="N1508" i="6"/>
  <c r="M1508" i="6"/>
  <c r="O1507" i="6"/>
  <c r="N1507" i="6"/>
  <c r="M1507" i="6"/>
  <c r="O1506" i="6"/>
  <c r="N1506" i="6"/>
  <c r="M1506" i="6"/>
  <c r="O1505" i="6"/>
  <c r="N1505" i="6"/>
  <c r="M1505" i="6"/>
  <c r="O1504" i="6"/>
  <c r="N1504" i="6"/>
  <c r="M1504" i="6"/>
  <c r="O1503" i="6"/>
  <c r="N1503" i="6"/>
  <c r="M1503" i="6"/>
  <c r="O1502" i="6"/>
  <c r="N1502" i="6"/>
  <c r="M1502" i="6"/>
  <c r="O1501" i="6"/>
  <c r="N1501" i="6"/>
  <c r="M1501" i="6"/>
  <c r="O1500" i="6"/>
  <c r="N1500" i="6"/>
  <c r="M1500" i="6"/>
  <c r="O1499" i="6"/>
  <c r="N1499" i="6"/>
  <c r="M1499" i="6"/>
  <c r="O1498" i="6"/>
  <c r="N1498" i="6"/>
  <c r="M1498" i="6"/>
  <c r="O1497" i="6"/>
  <c r="N1497" i="6"/>
  <c r="M1497" i="6"/>
  <c r="O1496" i="6"/>
  <c r="N1496" i="6"/>
  <c r="M1496" i="6"/>
  <c r="O1495" i="6"/>
  <c r="N1495" i="6"/>
  <c r="M1495" i="6"/>
  <c r="O1494" i="6"/>
  <c r="N1494" i="6"/>
  <c r="M1494" i="6"/>
  <c r="O1493" i="6"/>
  <c r="N1493" i="6"/>
  <c r="M1493" i="6"/>
  <c r="O1492" i="6"/>
  <c r="N1492" i="6"/>
  <c r="M1492" i="6"/>
  <c r="O1491" i="6"/>
  <c r="N1491" i="6"/>
  <c r="M1491" i="6"/>
  <c r="O1490" i="6"/>
  <c r="N1490" i="6"/>
  <c r="M1490" i="6"/>
  <c r="O1489" i="6"/>
  <c r="N1489" i="6"/>
  <c r="M1489" i="6"/>
  <c r="O1488" i="6"/>
  <c r="N1488" i="6"/>
  <c r="M1488" i="6"/>
  <c r="O1487" i="6"/>
  <c r="N1487" i="6"/>
  <c r="M1487" i="6"/>
  <c r="O1486" i="6"/>
  <c r="N1486" i="6"/>
  <c r="M1486" i="6"/>
  <c r="O1485" i="6"/>
  <c r="N1485" i="6"/>
  <c r="M1485" i="6"/>
  <c r="O1484" i="6"/>
  <c r="N1484" i="6"/>
  <c r="M1484" i="6"/>
  <c r="O1483" i="6"/>
  <c r="N1483" i="6"/>
  <c r="M1483" i="6"/>
  <c r="O1482" i="6"/>
  <c r="N1482" i="6"/>
  <c r="M1482" i="6"/>
  <c r="O1481" i="6"/>
  <c r="N1481" i="6"/>
  <c r="M1481" i="6"/>
  <c r="O1480" i="6"/>
  <c r="N1480" i="6"/>
  <c r="M1480" i="6"/>
  <c r="O1479" i="6"/>
  <c r="N1479" i="6"/>
  <c r="M1479" i="6"/>
  <c r="O1478" i="6"/>
  <c r="N1478" i="6"/>
  <c r="M1478" i="6"/>
  <c r="O1477" i="6"/>
  <c r="N1477" i="6"/>
  <c r="M1477" i="6"/>
  <c r="O1476" i="6"/>
  <c r="N1476" i="6"/>
  <c r="M1476" i="6"/>
  <c r="O1475" i="6"/>
  <c r="N1475" i="6"/>
  <c r="M1475" i="6"/>
  <c r="O1474" i="6"/>
  <c r="N1474" i="6"/>
  <c r="M1474" i="6"/>
  <c r="O1473" i="6"/>
  <c r="N1473" i="6"/>
  <c r="M1473" i="6"/>
  <c r="O1472" i="6"/>
  <c r="N1472" i="6"/>
  <c r="M1472" i="6"/>
  <c r="O1471" i="6"/>
  <c r="N1471" i="6"/>
  <c r="M1471" i="6"/>
  <c r="O1470" i="6"/>
  <c r="N1470" i="6"/>
  <c r="M1470" i="6"/>
  <c r="O1469" i="6"/>
  <c r="N1469" i="6"/>
  <c r="M1469" i="6"/>
  <c r="O1468" i="6"/>
  <c r="N1468" i="6"/>
  <c r="M1468" i="6"/>
  <c r="O1467" i="6"/>
  <c r="N1467" i="6"/>
  <c r="M1467" i="6"/>
  <c r="O1466" i="6"/>
  <c r="N1466" i="6"/>
  <c r="M1466" i="6"/>
  <c r="O1465" i="6"/>
  <c r="N1465" i="6"/>
  <c r="M1465" i="6"/>
  <c r="O1464" i="6"/>
  <c r="N1464" i="6"/>
  <c r="M1464" i="6"/>
  <c r="O1463" i="6"/>
  <c r="N1463" i="6"/>
  <c r="M1463" i="6"/>
  <c r="O1462" i="6"/>
  <c r="N1462" i="6"/>
  <c r="M1462" i="6"/>
  <c r="O1461" i="6"/>
  <c r="N1461" i="6"/>
  <c r="M1461" i="6"/>
  <c r="O1460" i="6"/>
  <c r="N1460" i="6"/>
  <c r="M1460" i="6"/>
  <c r="O1459" i="6"/>
  <c r="N1459" i="6"/>
  <c r="M1459" i="6"/>
  <c r="O1458" i="6"/>
  <c r="N1458" i="6"/>
  <c r="M1458" i="6"/>
  <c r="O1457" i="6"/>
  <c r="N1457" i="6"/>
  <c r="M1457" i="6"/>
  <c r="O1456" i="6"/>
  <c r="N1456" i="6"/>
  <c r="M1456" i="6"/>
  <c r="O1455" i="6"/>
  <c r="N1455" i="6"/>
  <c r="M1455" i="6"/>
  <c r="O1454" i="6"/>
  <c r="N1454" i="6"/>
  <c r="M1454" i="6"/>
  <c r="O1453" i="6"/>
  <c r="N1453" i="6"/>
  <c r="M1453" i="6"/>
  <c r="O1452" i="6"/>
  <c r="N1452" i="6"/>
  <c r="M1452" i="6"/>
  <c r="O1451" i="6"/>
  <c r="N1451" i="6"/>
  <c r="M1451" i="6"/>
  <c r="O1450" i="6"/>
  <c r="N1450" i="6"/>
  <c r="M1450" i="6"/>
  <c r="O1449" i="6"/>
  <c r="N1449" i="6"/>
  <c r="M1449" i="6"/>
  <c r="O1448" i="6"/>
  <c r="N1448" i="6"/>
  <c r="M1448" i="6"/>
  <c r="O1447" i="6"/>
  <c r="N1447" i="6"/>
  <c r="M1447" i="6"/>
  <c r="O1446" i="6"/>
  <c r="N1446" i="6"/>
  <c r="M1446" i="6"/>
  <c r="O1445" i="6"/>
  <c r="N1445" i="6"/>
  <c r="M1445" i="6"/>
  <c r="O1444" i="6"/>
  <c r="N1444" i="6"/>
  <c r="M1444" i="6"/>
  <c r="O1443" i="6"/>
  <c r="N1443" i="6"/>
  <c r="M1443" i="6"/>
  <c r="O1442" i="6"/>
  <c r="N1442" i="6"/>
  <c r="M1442" i="6"/>
  <c r="O1441" i="6"/>
  <c r="N1441" i="6"/>
  <c r="M1441" i="6"/>
  <c r="O1440" i="6"/>
  <c r="N1440" i="6"/>
  <c r="M1440" i="6"/>
  <c r="O1439" i="6"/>
  <c r="N1439" i="6"/>
  <c r="M1439" i="6"/>
  <c r="O1438" i="6"/>
  <c r="N1438" i="6"/>
  <c r="M1438" i="6"/>
  <c r="O1437" i="6"/>
  <c r="N1437" i="6"/>
  <c r="M1437" i="6"/>
  <c r="O1436" i="6"/>
  <c r="N1436" i="6"/>
  <c r="M1436" i="6"/>
  <c r="O1435" i="6"/>
  <c r="N1435" i="6"/>
  <c r="M1435" i="6"/>
  <c r="O1434" i="6"/>
  <c r="N1434" i="6"/>
  <c r="M1434" i="6"/>
  <c r="O1433" i="6"/>
  <c r="N1433" i="6"/>
  <c r="M1433" i="6"/>
  <c r="O1432" i="6"/>
  <c r="N1432" i="6"/>
  <c r="M1432" i="6"/>
  <c r="O1431" i="6"/>
  <c r="N1431" i="6"/>
  <c r="M1431" i="6"/>
  <c r="O1430" i="6"/>
  <c r="N1430" i="6"/>
  <c r="M1430" i="6"/>
  <c r="O1429" i="6"/>
  <c r="N1429" i="6"/>
  <c r="M1429" i="6"/>
  <c r="O1428" i="6"/>
  <c r="N1428" i="6"/>
  <c r="M1428" i="6"/>
  <c r="O1427" i="6"/>
  <c r="N1427" i="6"/>
  <c r="M1427" i="6"/>
  <c r="O1426" i="6"/>
  <c r="N1426" i="6"/>
  <c r="M1426" i="6"/>
  <c r="O1425" i="6"/>
  <c r="N1425" i="6"/>
  <c r="M1425" i="6"/>
  <c r="O1424" i="6"/>
  <c r="N1424" i="6"/>
  <c r="M1424" i="6"/>
  <c r="O1423" i="6"/>
  <c r="N1423" i="6"/>
  <c r="M1423" i="6"/>
  <c r="O1422" i="6"/>
  <c r="N1422" i="6"/>
  <c r="M1422" i="6"/>
  <c r="O1421" i="6"/>
  <c r="N1421" i="6"/>
  <c r="M1421" i="6"/>
  <c r="O1420" i="6"/>
  <c r="N1420" i="6"/>
  <c r="M1420" i="6"/>
  <c r="O1419" i="6"/>
  <c r="N1419" i="6"/>
  <c r="M1419" i="6"/>
  <c r="O1418" i="6"/>
  <c r="N1418" i="6"/>
  <c r="M1418" i="6"/>
  <c r="O1417" i="6"/>
  <c r="N1417" i="6"/>
  <c r="M1417" i="6"/>
  <c r="O1416" i="6"/>
  <c r="N1416" i="6"/>
  <c r="M1416" i="6"/>
  <c r="O1415" i="6"/>
  <c r="N1415" i="6"/>
  <c r="M1415" i="6"/>
  <c r="O1414" i="6"/>
  <c r="N1414" i="6"/>
  <c r="M1414" i="6"/>
  <c r="O1413" i="6"/>
  <c r="N1413" i="6"/>
  <c r="M1413" i="6"/>
  <c r="O1412" i="6"/>
  <c r="N1412" i="6"/>
  <c r="M1412" i="6"/>
  <c r="O1411" i="6"/>
  <c r="N1411" i="6"/>
  <c r="M1411" i="6"/>
  <c r="O1410" i="6"/>
  <c r="N1410" i="6"/>
  <c r="M1410" i="6"/>
  <c r="O1409" i="6"/>
  <c r="N1409" i="6"/>
  <c r="M1409" i="6"/>
  <c r="O1408" i="6"/>
  <c r="N1408" i="6"/>
  <c r="M1408" i="6"/>
  <c r="O1407" i="6"/>
  <c r="N1407" i="6"/>
  <c r="M1407" i="6"/>
  <c r="O1406" i="6"/>
  <c r="N1406" i="6"/>
  <c r="M1406" i="6"/>
  <c r="O1405" i="6"/>
  <c r="N1405" i="6"/>
  <c r="M1405" i="6"/>
  <c r="O1404" i="6"/>
  <c r="N1404" i="6"/>
  <c r="M1404" i="6"/>
  <c r="O1403" i="6"/>
  <c r="N1403" i="6"/>
  <c r="M1403" i="6"/>
  <c r="O1402" i="6"/>
  <c r="N1402" i="6"/>
  <c r="M1402" i="6"/>
  <c r="O1401" i="6"/>
  <c r="N1401" i="6"/>
  <c r="M1401" i="6"/>
  <c r="O1400" i="6"/>
  <c r="N1400" i="6"/>
  <c r="M1400" i="6"/>
  <c r="O1399" i="6"/>
  <c r="N1399" i="6"/>
  <c r="M1399" i="6"/>
  <c r="O1398" i="6"/>
  <c r="N1398" i="6"/>
  <c r="M1398" i="6"/>
  <c r="O1397" i="6"/>
  <c r="N1397" i="6"/>
  <c r="M1397" i="6"/>
  <c r="O1396" i="6"/>
  <c r="N1396" i="6"/>
  <c r="M1396" i="6"/>
  <c r="O1395" i="6"/>
  <c r="N1395" i="6"/>
  <c r="M1395" i="6"/>
  <c r="O1394" i="6"/>
  <c r="N1394" i="6"/>
  <c r="M1394" i="6"/>
  <c r="O1393" i="6"/>
  <c r="N1393" i="6"/>
  <c r="M1393" i="6"/>
  <c r="O1392" i="6"/>
  <c r="N1392" i="6"/>
  <c r="M1392" i="6"/>
  <c r="O1391" i="6"/>
  <c r="N1391" i="6"/>
  <c r="M1391" i="6"/>
  <c r="O1390" i="6"/>
  <c r="N1390" i="6"/>
  <c r="M1390" i="6"/>
  <c r="O1389" i="6"/>
  <c r="N1389" i="6"/>
  <c r="M1389" i="6"/>
  <c r="O1388" i="6"/>
  <c r="N1388" i="6"/>
  <c r="M1388" i="6"/>
  <c r="O1387" i="6"/>
  <c r="N1387" i="6"/>
  <c r="M1387" i="6"/>
  <c r="O1386" i="6"/>
  <c r="N1386" i="6"/>
  <c r="M1386" i="6"/>
  <c r="O1385" i="6"/>
  <c r="N1385" i="6"/>
  <c r="M1385" i="6"/>
  <c r="O1384" i="6"/>
  <c r="N1384" i="6"/>
  <c r="M1384" i="6"/>
  <c r="O1383" i="6"/>
  <c r="N1383" i="6"/>
  <c r="M1383" i="6"/>
  <c r="O1382" i="6"/>
  <c r="N1382" i="6"/>
  <c r="M1382" i="6"/>
  <c r="O1381" i="6"/>
  <c r="N1381" i="6"/>
  <c r="M1381" i="6"/>
  <c r="O1380" i="6"/>
  <c r="N1380" i="6"/>
  <c r="M1380" i="6"/>
  <c r="O1379" i="6"/>
  <c r="N1379" i="6"/>
  <c r="M1379" i="6"/>
  <c r="O1378" i="6"/>
  <c r="N1378" i="6"/>
  <c r="M1378" i="6"/>
  <c r="O1377" i="6"/>
  <c r="N1377" i="6"/>
  <c r="M1377" i="6"/>
  <c r="O1376" i="6"/>
  <c r="N1376" i="6"/>
  <c r="M1376" i="6"/>
  <c r="O1375" i="6"/>
  <c r="N1375" i="6"/>
  <c r="M1375" i="6"/>
  <c r="O1374" i="6"/>
  <c r="N1374" i="6"/>
  <c r="M1374" i="6"/>
  <c r="O1373" i="6"/>
  <c r="N1373" i="6"/>
  <c r="M1373" i="6"/>
  <c r="O1372" i="6"/>
  <c r="N1372" i="6"/>
  <c r="M1372" i="6"/>
  <c r="O1371" i="6"/>
  <c r="N1371" i="6"/>
  <c r="M1371" i="6"/>
  <c r="O1370" i="6"/>
  <c r="N1370" i="6"/>
  <c r="M1370" i="6"/>
  <c r="O1369" i="6"/>
  <c r="N1369" i="6"/>
  <c r="M1369" i="6"/>
  <c r="O1368" i="6"/>
  <c r="N1368" i="6"/>
  <c r="M1368" i="6"/>
  <c r="O1367" i="6"/>
  <c r="N1367" i="6"/>
  <c r="M1367" i="6"/>
  <c r="O1366" i="6"/>
  <c r="N1366" i="6"/>
  <c r="M1366" i="6"/>
  <c r="O1365" i="6"/>
  <c r="N1365" i="6"/>
  <c r="M1365" i="6"/>
  <c r="O1364" i="6"/>
  <c r="N1364" i="6"/>
  <c r="M1364" i="6"/>
  <c r="O1363" i="6"/>
  <c r="N1363" i="6"/>
  <c r="M1363" i="6"/>
  <c r="O1362" i="6"/>
  <c r="N1362" i="6"/>
  <c r="M1362" i="6"/>
  <c r="O1361" i="6"/>
  <c r="N1361" i="6"/>
  <c r="M1361" i="6"/>
  <c r="O1360" i="6"/>
  <c r="N1360" i="6"/>
  <c r="M1360" i="6"/>
  <c r="O1359" i="6"/>
  <c r="N1359" i="6"/>
  <c r="M1359" i="6"/>
  <c r="O1358" i="6"/>
  <c r="N1358" i="6"/>
  <c r="M1358" i="6"/>
  <c r="O1357" i="6"/>
  <c r="N1357" i="6"/>
  <c r="M1357" i="6"/>
  <c r="O1356" i="6"/>
  <c r="N1356" i="6"/>
  <c r="M1356" i="6"/>
  <c r="O1355" i="6"/>
  <c r="N1355" i="6"/>
  <c r="M1355" i="6"/>
  <c r="O1354" i="6"/>
  <c r="N1354" i="6"/>
  <c r="M1354" i="6"/>
  <c r="O1353" i="6"/>
  <c r="N1353" i="6"/>
  <c r="M1353" i="6"/>
  <c r="O1352" i="6"/>
  <c r="N1352" i="6"/>
  <c r="M1352" i="6"/>
  <c r="O1351" i="6"/>
  <c r="N1351" i="6"/>
  <c r="M1351" i="6"/>
  <c r="O1350" i="6"/>
  <c r="N1350" i="6"/>
  <c r="M1350" i="6"/>
  <c r="O1349" i="6"/>
  <c r="N1349" i="6"/>
  <c r="M1349" i="6"/>
  <c r="O1348" i="6"/>
  <c r="N1348" i="6"/>
  <c r="M1348" i="6"/>
  <c r="O1347" i="6"/>
  <c r="N1347" i="6"/>
  <c r="M1347" i="6"/>
  <c r="O1346" i="6"/>
  <c r="N1346" i="6"/>
  <c r="M1346" i="6"/>
  <c r="O1345" i="6"/>
  <c r="N1345" i="6"/>
  <c r="M1345" i="6"/>
  <c r="O1344" i="6"/>
  <c r="N1344" i="6"/>
  <c r="M1344" i="6"/>
  <c r="O1343" i="6"/>
  <c r="N1343" i="6"/>
  <c r="M1343" i="6"/>
  <c r="O1342" i="6"/>
  <c r="N1342" i="6"/>
  <c r="M1342" i="6"/>
  <c r="O1341" i="6"/>
  <c r="N1341" i="6"/>
  <c r="M1341" i="6"/>
  <c r="O1340" i="6"/>
  <c r="N1340" i="6"/>
  <c r="M1340" i="6"/>
  <c r="O1339" i="6"/>
  <c r="N1339" i="6"/>
  <c r="M1339" i="6"/>
  <c r="O1338" i="6"/>
  <c r="N1338" i="6"/>
  <c r="M1338" i="6"/>
  <c r="O1337" i="6"/>
  <c r="N1337" i="6"/>
  <c r="M1337" i="6"/>
  <c r="O1336" i="6"/>
  <c r="N1336" i="6"/>
  <c r="M1336" i="6"/>
  <c r="O1335" i="6"/>
  <c r="N1335" i="6"/>
  <c r="M1335" i="6"/>
  <c r="O1334" i="6"/>
  <c r="N1334" i="6"/>
  <c r="M1334" i="6"/>
  <c r="O1333" i="6"/>
  <c r="N1333" i="6"/>
  <c r="M1333" i="6"/>
  <c r="O1332" i="6"/>
  <c r="N1332" i="6"/>
  <c r="M1332" i="6"/>
  <c r="O1331" i="6"/>
  <c r="N1331" i="6"/>
  <c r="M1331" i="6"/>
  <c r="O1330" i="6"/>
  <c r="N1330" i="6"/>
  <c r="M1330" i="6"/>
  <c r="O1329" i="6"/>
  <c r="N1329" i="6"/>
  <c r="M1329" i="6"/>
  <c r="O1328" i="6"/>
  <c r="N1328" i="6"/>
  <c r="M1328" i="6"/>
  <c r="O1327" i="6"/>
  <c r="N1327" i="6"/>
  <c r="M1327" i="6"/>
  <c r="O1326" i="6"/>
  <c r="N1326" i="6"/>
  <c r="M1326" i="6"/>
  <c r="O1325" i="6"/>
  <c r="N1325" i="6"/>
  <c r="M1325" i="6"/>
  <c r="O1324" i="6"/>
  <c r="N1324" i="6"/>
  <c r="M1324" i="6"/>
  <c r="O1323" i="6"/>
  <c r="N1323" i="6"/>
  <c r="M1323" i="6"/>
  <c r="O1322" i="6"/>
  <c r="N1322" i="6"/>
  <c r="M1322" i="6"/>
  <c r="O1321" i="6"/>
  <c r="N1321" i="6"/>
  <c r="M1321" i="6"/>
  <c r="O1320" i="6"/>
  <c r="N1320" i="6"/>
  <c r="M1320" i="6"/>
  <c r="O1319" i="6"/>
  <c r="N1319" i="6"/>
  <c r="M1319" i="6"/>
  <c r="O1318" i="6"/>
  <c r="N1318" i="6"/>
  <c r="M1318" i="6"/>
  <c r="O1317" i="6"/>
  <c r="N1317" i="6"/>
  <c r="M1317" i="6"/>
  <c r="O1316" i="6"/>
  <c r="N1316" i="6"/>
  <c r="M1316" i="6"/>
  <c r="O1315" i="6"/>
  <c r="N1315" i="6"/>
  <c r="M1315" i="6"/>
  <c r="O1314" i="6"/>
  <c r="N1314" i="6"/>
  <c r="M1314" i="6"/>
  <c r="O1313" i="6"/>
  <c r="N1313" i="6"/>
  <c r="M1313" i="6"/>
  <c r="O1312" i="6"/>
  <c r="N1312" i="6"/>
  <c r="M1312" i="6"/>
  <c r="O1311" i="6"/>
  <c r="N1311" i="6"/>
  <c r="M1311" i="6"/>
  <c r="O1310" i="6"/>
  <c r="N1310" i="6"/>
  <c r="M1310" i="6"/>
  <c r="O1309" i="6"/>
  <c r="N1309" i="6"/>
  <c r="M1309" i="6"/>
  <c r="O1308" i="6"/>
  <c r="N1308" i="6"/>
  <c r="M1308" i="6"/>
  <c r="O1307" i="6"/>
  <c r="N1307" i="6"/>
  <c r="M1307" i="6"/>
  <c r="O1306" i="6"/>
  <c r="N1306" i="6"/>
  <c r="M1306" i="6"/>
  <c r="O1305" i="6"/>
  <c r="N1305" i="6"/>
  <c r="M1305" i="6"/>
  <c r="O1304" i="6"/>
  <c r="N1304" i="6"/>
  <c r="M1304" i="6"/>
  <c r="O1303" i="6"/>
  <c r="N1303" i="6"/>
  <c r="M1303" i="6"/>
  <c r="O1302" i="6"/>
  <c r="N1302" i="6"/>
  <c r="M1302" i="6"/>
  <c r="O1301" i="6"/>
  <c r="N1301" i="6"/>
  <c r="M1301" i="6"/>
  <c r="O1300" i="6"/>
  <c r="N1300" i="6"/>
  <c r="M1300" i="6"/>
  <c r="O1299" i="6"/>
  <c r="N1299" i="6"/>
  <c r="M1299" i="6"/>
  <c r="O1298" i="6"/>
  <c r="N1298" i="6"/>
  <c r="M1298" i="6"/>
  <c r="O1297" i="6"/>
  <c r="N1297" i="6"/>
  <c r="M1297" i="6"/>
  <c r="O1296" i="6"/>
  <c r="N1296" i="6"/>
  <c r="M1296" i="6"/>
  <c r="O1295" i="6"/>
  <c r="N1295" i="6"/>
  <c r="M1295" i="6"/>
  <c r="O1294" i="6"/>
  <c r="N1294" i="6"/>
  <c r="M1294" i="6"/>
  <c r="O1293" i="6"/>
  <c r="N1293" i="6"/>
  <c r="M1293" i="6"/>
  <c r="O1292" i="6"/>
  <c r="N1292" i="6"/>
  <c r="M1292" i="6"/>
  <c r="O1291" i="6"/>
  <c r="N1291" i="6"/>
  <c r="M1291" i="6"/>
  <c r="O1290" i="6"/>
  <c r="N1290" i="6"/>
  <c r="M1290" i="6"/>
  <c r="O1289" i="6"/>
  <c r="N1289" i="6"/>
  <c r="M1289" i="6"/>
  <c r="O1288" i="6"/>
  <c r="N1288" i="6"/>
  <c r="M1288" i="6"/>
  <c r="O1287" i="6"/>
  <c r="N1287" i="6"/>
  <c r="M1287" i="6"/>
  <c r="O1286" i="6"/>
  <c r="N1286" i="6"/>
  <c r="M1286" i="6"/>
  <c r="O1285" i="6"/>
  <c r="N1285" i="6"/>
  <c r="M1285" i="6"/>
  <c r="O1284" i="6"/>
  <c r="N1284" i="6"/>
  <c r="M1284" i="6"/>
  <c r="O1283" i="6"/>
  <c r="N1283" i="6"/>
  <c r="M1283" i="6"/>
  <c r="O1282" i="6"/>
  <c r="N1282" i="6"/>
  <c r="M1282" i="6"/>
  <c r="O1281" i="6"/>
  <c r="N1281" i="6"/>
  <c r="M1281" i="6"/>
  <c r="O1280" i="6"/>
  <c r="N1280" i="6"/>
  <c r="M1280" i="6"/>
  <c r="O1279" i="6"/>
  <c r="N1279" i="6"/>
  <c r="M1279" i="6"/>
  <c r="O1278" i="6"/>
  <c r="N1278" i="6"/>
  <c r="M1278" i="6"/>
  <c r="O1277" i="6"/>
  <c r="N1277" i="6"/>
  <c r="M1277" i="6"/>
  <c r="O1276" i="6"/>
  <c r="N1276" i="6"/>
  <c r="M1276" i="6"/>
  <c r="O1275" i="6"/>
  <c r="N1275" i="6"/>
  <c r="M1275" i="6"/>
  <c r="O1274" i="6"/>
  <c r="N1274" i="6"/>
  <c r="M1274" i="6"/>
  <c r="O1273" i="6"/>
  <c r="N1273" i="6"/>
  <c r="M1273" i="6"/>
  <c r="O1272" i="6"/>
  <c r="N1272" i="6"/>
  <c r="M1272" i="6"/>
  <c r="O1271" i="6"/>
  <c r="N1271" i="6"/>
  <c r="M1271" i="6"/>
  <c r="O1270" i="6"/>
  <c r="N1270" i="6"/>
  <c r="M1270" i="6"/>
  <c r="O1269" i="6"/>
  <c r="N1269" i="6"/>
  <c r="M1269" i="6"/>
  <c r="O1268" i="6"/>
  <c r="N1268" i="6"/>
  <c r="M1268" i="6"/>
  <c r="O1267" i="6"/>
  <c r="N1267" i="6"/>
  <c r="M1267" i="6"/>
  <c r="O1266" i="6"/>
  <c r="N1266" i="6"/>
  <c r="M1266" i="6"/>
  <c r="O1265" i="6"/>
  <c r="N1265" i="6"/>
  <c r="M1265" i="6"/>
  <c r="O1264" i="6"/>
  <c r="N1264" i="6"/>
  <c r="M1264" i="6"/>
  <c r="O1263" i="6"/>
  <c r="N1263" i="6"/>
  <c r="M1263" i="6"/>
  <c r="O1262" i="6"/>
  <c r="N1262" i="6"/>
  <c r="M1262" i="6"/>
  <c r="O1261" i="6"/>
  <c r="N1261" i="6"/>
  <c r="M1261" i="6"/>
  <c r="O1260" i="6"/>
  <c r="N1260" i="6"/>
  <c r="M1260" i="6"/>
  <c r="O1259" i="6"/>
  <c r="N1259" i="6"/>
  <c r="M1259" i="6"/>
  <c r="O1258" i="6"/>
  <c r="N1258" i="6"/>
  <c r="M1258" i="6"/>
  <c r="O1257" i="6"/>
  <c r="N1257" i="6"/>
  <c r="M1257" i="6"/>
  <c r="O1256" i="6"/>
  <c r="N1256" i="6"/>
  <c r="M1256" i="6"/>
  <c r="O1255" i="6"/>
  <c r="N1255" i="6"/>
  <c r="M1255" i="6"/>
  <c r="O1254" i="6"/>
  <c r="N1254" i="6"/>
  <c r="M1254" i="6"/>
  <c r="O1253" i="6"/>
  <c r="N1253" i="6"/>
  <c r="M1253" i="6"/>
  <c r="O1252" i="6"/>
  <c r="N1252" i="6"/>
  <c r="M1252" i="6"/>
  <c r="O1251" i="6"/>
  <c r="N1251" i="6"/>
  <c r="M1251" i="6"/>
  <c r="O1250" i="6"/>
  <c r="N1250" i="6"/>
  <c r="M1250" i="6"/>
  <c r="O1249" i="6"/>
  <c r="N1249" i="6"/>
  <c r="M1249" i="6"/>
  <c r="O1248" i="6"/>
  <c r="N1248" i="6"/>
  <c r="M1248" i="6"/>
  <c r="O1247" i="6"/>
  <c r="N1247" i="6"/>
  <c r="M1247" i="6"/>
  <c r="O1246" i="6"/>
  <c r="N1246" i="6"/>
  <c r="M1246" i="6"/>
  <c r="O1245" i="6"/>
  <c r="N1245" i="6"/>
  <c r="M1245" i="6"/>
  <c r="O1244" i="6"/>
  <c r="N1244" i="6"/>
  <c r="M1244" i="6"/>
  <c r="O1243" i="6"/>
  <c r="N1243" i="6"/>
  <c r="M1243" i="6"/>
  <c r="O1242" i="6"/>
  <c r="N1242" i="6"/>
  <c r="M1242" i="6"/>
  <c r="O1241" i="6"/>
  <c r="N1241" i="6"/>
  <c r="M1241" i="6"/>
  <c r="O1240" i="6"/>
  <c r="N1240" i="6"/>
  <c r="M1240" i="6"/>
  <c r="O1239" i="6"/>
  <c r="N1239" i="6"/>
  <c r="M1239" i="6"/>
  <c r="O1238" i="6"/>
  <c r="N1238" i="6"/>
  <c r="M1238" i="6"/>
  <c r="O1237" i="6"/>
  <c r="N1237" i="6"/>
  <c r="M1237" i="6"/>
  <c r="O1236" i="6"/>
  <c r="N1236" i="6"/>
  <c r="M1236" i="6"/>
  <c r="O1235" i="6"/>
  <c r="N1235" i="6"/>
  <c r="M1235" i="6"/>
  <c r="O1234" i="6"/>
  <c r="N1234" i="6"/>
  <c r="M1234" i="6"/>
  <c r="O1233" i="6"/>
  <c r="N1233" i="6"/>
  <c r="M1233" i="6"/>
  <c r="O1232" i="6"/>
  <c r="N1232" i="6"/>
  <c r="M1232" i="6"/>
  <c r="O1231" i="6"/>
  <c r="N1231" i="6"/>
  <c r="M1231" i="6"/>
  <c r="O1230" i="6"/>
  <c r="N1230" i="6"/>
  <c r="M1230" i="6"/>
  <c r="O1229" i="6"/>
  <c r="N1229" i="6"/>
  <c r="M1229" i="6"/>
  <c r="O1228" i="6"/>
  <c r="N1228" i="6"/>
  <c r="M1228" i="6"/>
  <c r="O1227" i="6"/>
  <c r="N1227" i="6"/>
  <c r="M1227" i="6"/>
  <c r="O1226" i="6"/>
  <c r="N1226" i="6"/>
  <c r="M1226" i="6"/>
  <c r="O1225" i="6"/>
  <c r="N1225" i="6"/>
  <c r="M1225" i="6"/>
  <c r="O1224" i="6"/>
  <c r="N1224" i="6"/>
  <c r="M1224" i="6"/>
  <c r="O1223" i="6"/>
  <c r="N1223" i="6"/>
  <c r="M1223" i="6"/>
  <c r="O1222" i="6"/>
  <c r="N1222" i="6"/>
  <c r="M1222" i="6"/>
  <c r="O1221" i="6"/>
  <c r="N1221" i="6"/>
  <c r="M1221" i="6"/>
  <c r="O1220" i="6"/>
  <c r="N1220" i="6"/>
  <c r="M1220" i="6"/>
  <c r="O1219" i="6"/>
  <c r="N1219" i="6"/>
  <c r="M1219" i="6"/>
  <c r="O1218" i="6"/>
  <c r="N1218" i="6"/>
  <c r="M1218" i="6"/>
  <c r="O1217" i="6"/>
  <c r="N1217" i="6"/>
  <c r="M1217" i="6"/>
  <c r="O1216" i="6"/>
  <c r="N1216" i="6"/>
  <c r="M1216" i="6"/>
  <c r="O1215" i="6"/>
  <c r="N1215" i="6"/>
  <c r="M1215" i="6"/>
  <c r="O1214" i="6"/>
  <c r="N1214" i="6"/>
  <c r="M1214" i="6"/>
  <c r="O1213" i="6"/>
  <c r="N1213" i="6"/>
  <c r="M1213" i="6"/>
  <c r="O1212" i="6"/>
  <c r="N1212" i="6"/>
  <c r="M1212" i="6"/>
  <c r="O1211" i="6"/>
  <c r="N1211" i="6"/>
  <c r="M1211" i="6"/>
  <c r="O1210" i="6"/>
  <c r="N1210" i="6"/>
  <c r="M1210" i="6"/>
  <c r="O1209" i="6"/>
  <c r="N1209" i="6"/>
  <c r="M1209" i="6"/>
  <c r="O1208" i="6"/>
  <c r="N1208" i="6"/>
  <c r="M1208" i="6"/>
  <c r="O1207" i="6"/>
  <c r="N1207" i="6"/>
  <c r="M1207" i="6"/>
  <c r="O1206" i="6"/>
  <c r="N1206" i="6"/>
  <c r="M1206" i="6"/>
  <c r="O1205" i="6"/>
  <c r="N1205" i="6"/>
  <c r="M1205" i="6"/>
  <c r="O1204" i="6"/>
  <c r="N1204" i="6"/>
  <c r="M1204" i="6"/>
  <c r="O1203" i="6"/>
  <c r="N1203" i="6"/>
  <c r="M1203" i="6"/>
  <c r="O1202" i="6"/>
  <c r="N1202" i="6"/>
  <c r="M1202" i="6"/>
  <c r="O1201" i="6"/>
  <c r="N1201" i="6"/>
  <c r="M1201" i="6"/>
  <c r="O1200" i="6"/>
  <c r="N1200" i="6"/>
  <c r="M1200" i="6"/>
  <c r="O1199" i="6"/>
  <c r="N1199" i="6"/>
  <c r="M1199" i="6"/>
  <c r="O1198" i="6"/>
  <c r="N1198" i="6"/>
  <c r="M1198" i="6"/>
  <c r="O1197" i="6"/>
  <c r="N1197" i="6"/>
  <c r="M1197" i="6"/>
  <c r="O1196" i="6"/>
  <c r="N1196" i="6"/>
  <c r="M1196" i="6"/>
  <c r="O1195" i="6"/>
  <c r="N1195" i="6"/>
  <c r="M1195" i="6"/>
  <c r="O1194" i="6"/>
  <c r="N1194" i="6"/>
  <c r="M1194" i="6"/>
  <c r="O1193" i="6"/>
  <c r="N1193" i="6"/>
  <c r="M1193" i="6"/>
  <c r="O1192" i="6"/>
  <c r="N1192" i="6"/>
  <c r="M1192" i="6"/>
  <c r="O1191" i="6"/>
  <c r="N1191" i="6"/>
  <c r="M1191" i="6"/>
  <c r="O1190" i="6"/>
  <c r="N1190" i="6"/>
  <c r="M1190" i="6"/>
  <c r="O1189" i="6"/>
  <c r="N1189" i="6"/>
  <c r="M1189" i="6"/>
  <c r="O1188" i="6"/>
  <c r="N1188" i="6"/>
  <c r="M1188" i="6"/>
  <c r="O1187" i="6"/>
  <c r="N1187" i="6"/>
  <c r="M1187" i="6"/>
  <c r="O1186" i="6"/>
  <c r="N1186" i="6"/>
  <c r="M1186" i="6"/>
  <c r="O1185" i="6"/>
  <c r="N1185" i="6"/>
  <c r="M1185" i="6"/>
  <c r="O1184" i="6"/>
  <c r="N1184" i="6"/>
  <c r="M1184" i="6"/>
  <c r="O1183" i="6"/>
  <c r="N1183" i="6"/>
  <c r="M1183" i="6"/>
  <c r="O1182" i="6"/>
  <c r="N1182" i="6"/>
  <c r="M1182" i="6"/>
  <c r="O1181" i="6"/>
  <c r="N1181" i="6"/>
  <c r="M1181" i="6"/>
  <c r="O1180" i="6"/>
  <c r="N1180" i="6"/>
  <c r="M1180" i="6"/>
  <c r="O1179" i="6"/>
  <c r="N1179" i="6"/>
  <c r="M1179" i="6"/>
  <c r="O1178" i="6"/>
  <c r="N1178" i="6"/>
  <c r="M1178" i="6"/>
  <c r="O1177" i="6"/>
  <c r="N1177" i="6"/>
  <c r="M1177" i="6"/>
  <c r="O1176" i="6"/>
  <c r="N1176" i="6"/>
  <c r="M1176" i="6"/>
  <c r="O1175" i="6"/>
  <c r="N1175" i="6"/>
  <c r="M1175" i="6"/>
  <c r="O1174" i="6"/>
  <c r="N1174" i="6"/>
  <c r="M1174" i="6"/>
  <c r="O1173" i="6"/>
  <c r="N1173" i="6"/>
  <c r="M1173" i="6"/>
  <c r="O1172" i="6"/>
  <c r="N1172" i="6"/>
  <c r="M1172" i="6"/>
  <c r="O1171" i="6"/>
  <c r="N1171" i="6"/>
  <c r="M1171" i="6"/>
  <c r="O1170" i="6"/>
  <c r="N1170" i="6"/>
  <c r="M1170" i="6"/>
  <c r="O1169" i="6"/>
  <c r="N1169" i="6"/>
  <c r="M1169" i="6"/>
  <c r="O1168" i="6"/>
  <c r="N1168" i="6"/>
  <c r="M1168" i="6"/>
  <c r="O1167" i="6"/>
  <c r="N1167" i="6"/>
  <c r="M1167" i="6"/>
  <c r="O1166" i="6"/>
  <c r="N1166" i="6"/>
  <c r="M1166" i="6"/>
  <c r="O1165" i="6"/>
  <c r="N1165" i="6"/>
  <c r="M1165" i="6"/>
  <c r="O1164" i="6"/>
  <c r="N1164" i="6"/>
  <c r="M1164" i="6"/>
  <c r="O1163" i="6"/>
  <c r="N1163" i="6"/>
  <c r="M1163" i="6"/>
  <c r="O1162" i="6"/>
  <c r="N1162" i="6"/>
  <c r="M1162" i="6"/>
  <c r="O1161" i="6"/>
  <c r="N1161" i="6"/>
  <c r="M1161" i="6"/>
  <c r="O1160" i="6"/>
  <c r="N1160" i="6"/>
  <c r="M1160" i="6"/>
  <c r="O1159" i="6"/>
  <c r="N1159" i="6"/>
  <c r="M1159" i="6"/>
  <c r="O1158" i="6"/>
  <c r="N1158" i="6"/>
  <c r="M1158" i="6"/>
  <c r="O1157" i="6"/>
  <c r="N1157" i="6"/>
  <c r="M1157" i="6"/>
  <c r="O1156" i="6"/>
  <c r="N1156" i="6"/>
  <c r="M1156" i="6"/>
  <c r="O1155" i="6"/>
  <c r="N1155" i="6"/>
  <c r="M1155" i="6"/>
  <c r="O1154" i="6"/>
  <c r="N1154" i="6"/>
  <c r="M1154" i="6"/>
  <c r="O1153" i="6"/>
  <c r="N1153" i="6"/>
  <c r="M1153" i="6"/>
  <c r="O1152" i="6"/>
  <c r="N1152" i="6"/>
  <c r="M1152" i="6"/>
  <c r="O1151" i="6"/>
  <c r="N1151" i="6"/>
  <c r="M1151" i="6"/>
  <c r="O1150" i="6"/>
  <c r="N1150" i="6"/>
  <c r="M1150" i="6"/>
  <c r="O1149" i="6"/>
  <c r="N1149" i="6"/>
  <c r="M1149" i="6"/>
  <c r="O1148" i="6"/>
  <c r="N1148" i="6"/>
  <c r="M1148" i="6"/>
  <c r="O1147" i="6"/>
  <c r="N1147" i="6"/>
  <c r="M1147" i="6"/>
  <c r="O1146" i="6"/>
  <c r="N1146" i="6"/>
  <c r="M1146" i="6"/>
  <c r="O1145" i="6"/>
  <c r="N1145" i="6"/>
  <c r="M1145" i="6"/>
  <c r="O1144" i="6"/>
  <c r="N1144" i="6"/>
  <c r="M1144" i="6"/>
  <c r="O1143" i="6"/>
  <c r="N1143" i="6"/>
  <c r="M1143" i="6"/>
  <c r="O1142" i="6"/>
  <c r="N1142" i="6"/>
  <c r="M1142" i="6"/>
  <c r="O1141" i="6"/>
  <c r="N1141" i="6"/>
  <c r="M1141" i="6"/>
  <c r="O1140" i="6"/>
  <c r="N1140" i="6"/>
  <c r="M1140" i="6"/>
  <c r="O1139" i="6"/>
  <c r="N1139" i="6"/>
  <c r="M1139" i="6"/>
  <c r="O1138" i="6"/>
  <c r="N1138" i="6"/>
  <c r="M1138" i="6"/>
  <c r="O1137" i="6"/>
  <c r="N1137" i="6"/>
  <c r="M1137" i="6"/>
  <c r="O1136" i="6"/>
  <c r="N1136" i="6"/>
  <c r="M1136" i="6"/>
  <c r="O1135" i="6"/>
  <c r="N1135" i="6"/>
  <c r="M1135" i="6"/>
  <c r="O1134" i="6"/>
  <c r="N1134" i="6"/>
  <c r="M1134" i="6"/>
  <c r="O1133" i="6"/>
  <c r="N1133" i="6"/>
  <c r="M1133" i="6"/>
  <c r="O1132" i="6"/>
  <c r="N1132" i="6"/>
  <c r="M1132" i="6"/>
  <c r="O1131" i="6"/>
  <c r="N1131" i="6"/>
  <c r="M1131" i="6"/>
  <c r="O1130" i="6"/>
  <c r="N1130" i="6"/>
  <c r="M1130" i="6"/>
  <c r="O1129" i="6"/>
  <c r="N1129" i="6"/>
  <c r="M1129" i="6"/>
  <c r="O1128" i="6"/>
  <c r="N1128" i="6"/>
  <c r="M1128" i="6"/>
  <c r="O1127" i="6"/>
  <c r="N1127" i="6"/>
  <c r="M1127" i="6"/>
  <c r="O1126" i="6"/>
  <c r="N1126" i="6"/>
  <c r="M1126" i="6"/>
  <c r="O1125" i="6"/>
  <c r="N1125" i="6"/>
  <c r="M1125" i="6"/>
  <c r="O1124" i="6"/>
  <c r="N1124" i="6"/>
  <c r="M1124" i="6"/>
  <c r="O1123" i="6"/>
  <c r="N1123" i="6"/>
  <c r="M1123" i="6"/>
  <c r="O1122" i="6"/>
  <c r="N1122" i="6"/>
  <c r="M1122" i="6"/>
  <c r="O1121" i="6"/>
  <c r="N1121" i="6"/>
  <c r="M1121" i="6"/>
  <c r="O1120" i="6"/>
  <c r="N1120" i="6"/>
  <c r="M1120" i="6"/>
  <c r="O1119" i="6"/>
  <c r="N1119" i="6"/>
  <c r="M1119" i="6"/>
  <c r="O1118" i="6"/>
  <c r="N1118" i="6"/>
  <c r="M1118" i="6"/>
  <c r="O1117" i="6"/>
  <c r="N1117" i="6"/>
  <c r="M1117" i="6"/>
  <c r="O1116" i="6"/>
  <c r="N1116" i="6"/>
  <c r="M1116" i="6"/>
  <c r="O1115" i="6"/>
  <c r="N1115" i="6"/>
  <c r="M1115" i="6"/>
  <c r="O1114" i="6"/>
  <c r="N1114" i="6"/>
  <c r="M1114" i="6"/>
  <c r="O1113" i="6"/>
  <c r="N1113" i="6"/>
  <c r="M1113" i="6"/>
  <c r="O1112" i="6"/>
  <c r="N1112" i="6"/>
  <c r="M1112" i="6"/>
  <c r="O1111" i="6"/>
  <c r="N1111" i="6"/>
  <c r="M1111" i="6"/>
  <c r="O1110" i="6"/>
  <c r="N1110" i="6"/>
  <c r="M1110" i="6"/>
  <c r="O1109" i="6"/>
  <c r="N1109" i="6"/>
  <c r="M1109" i="6"/>
  <c r="O1108" i="6"/>
  <c r="N1108" i="6"/>
  <c r="M1108" i="6"/>
  <c r="O1107" i="6"/>
  <c r="N1107" i="6"/>
  <c r="M1107" i="6"/>
  <c r="O1106" i="6"/>
  <c r="N1106" i="6"/>
  <c r="M1106" i="6"/>
  <c r="O1105" i="6"/>
  <c r="N1105" i="6"/>
  <c r="M1105" i="6"/>
  <c r="O1104" i="6"/>
  <c r="N1104" i="6"/>
  <c r="M1104" i="6"/>
  <c r="O1103" i="6"/>
  <c r="N1103" i="6"/>
  <c r="M1103" i="6"/>
  <c r="O1102" i="6"/>
  <c r="N1102" i="6"/>
  <c r="M1102" i="6"/>
  <c r="O1101" i="6"/>
  <c r="N1101" i="6"/>
  <c r="M1101" i="6"/>
  <c r="O1100" i="6"/>
  <c r="N1100" i="6"/>
  <c r="M1100" i="6"/>
  <c r="O1099" i="6"/>
  <c r="N1099" i="6"/>
  <c r="M1099" i="6"/>
  <c r="O1098" i="6"/>
  <c r="N1098" i="6"/>
  <c r="M1098" i="6"/>
  <c r="O1097" i="6"/>
  <c r="N1097" i="6"/>
  <c r="M1097" i="6"/>
  <c r="O1096" i="6"/>
  <c r="N1096" i="6"/>
  <c r="M1096" i="6"/>
  <c r="O1095" i="6"/>
  <c r="N1095" i="6"/>
  <c r="M1095" i="6"/>
  <c r="O1094" i="6"/>
  <c r="N1094" i="6"/>
  <c r="M1094" i="6"/>
  <c r="O1093" i="6"/>
  <c r="N1093" i="6"/>
  <c r="M1093" i="6"/>
  <c r="O1092" i="6"/>
  <c r="N1092" i="6"/>
  <c r="M1092" i="6"/>
  <c r="O1091" i="6"/>
  <c r="N1091" i="6"/>
  <c r="M1091" i="6"/>
  <c r="O1090" i="6"/>
  <c r="N1090" i="6"/>
  <c r="M1090" i="6"/>
  <c r="O1089" i="6"/>
  <c r="N1089" i="6"/>
  <c r="M1089" i="6"/>
  <c r="O1088" i="6"/>
  <c r="N1088" i="6"/>
  <c r="M1088" i="6"/>
  <c r="O1087" i="6"/>
  <c r="N1087" i="6"/>
  <c r="M1087" i="6"/>
  <c r="O1086" i="6"/>
  <c r="N1086" i="6"/>
  <c r="M1086" i="6"/>
  <c r="O1085" i="6"/>
  <c r="N1085" i="6"/>
  <c r="M1085" i="6"/>
  <c r="O1084" i="6"/>
  <c r="N1084" i="6"/>
  <c r="M1084" i="6"/>
  <c r="O1083" i="6"/>
  <c r="N1083" i="6"/>
  <c r="M1083" i="6"/>
  <c r="O1082" i="6"/>
  <c r="N1082" i="6"/>
  <c r="M1082" i="6"/>
  <c r="O1081" i="6"/>
  <c r="N1081" i="6"/>
  <c r="M1081" i="6"/>
  <c r="O1080" i="6"/>
  <c r="N1080" i="6"/>
  <c r="M1080" i="6"/>
  <c r="O1079" i="6"/>
  <c r="N1079" i="6"/>
  <c r="M1079" i="6"/>
  <c r="O1078" i="6"/>
  <c r="N1078" i="6"/>
  <c r="M1078" i="6"/>
  <c r="O1077" i="6"/>
  <c r="N1077" i="6"/>
  <c r="M1077" i="6"/>
  <c r="O1076" i="6"/>
  <c r="N1076" i="6"/>
  <c r="M1076" i="6"/>
  <c r="O1075" i="6"/>
  <c r="N1075" i="6"/>
  <c r="M1075" i="6"/>
  <c r="O1074" i="6"/>
  <c r="N1074" i="6"/>
  <c r="M1074" i="6"/>
  <c r="O1073" i="6"/>
  <c r="N1073" i="6"/>
  <c r="M1073" i="6"/>
  <c r="O1072" i="6"/>
  <c r="N1072" i="6"/>
  <c r="M1072" i="6"/>
  <c r="O1071" i="6"/>
  <c r="N1071" i="6"/>
  <c r="M1071" i="6"/>
  <c r="O1070" i="6"/>
  <c r="N1070" i="6"/>
  <c r="M1070" i="6"/>
  <c r="O1069" i="6"/>
  <c r="N1069" i="6"/>
  <c r="M1069" i="6"/>
  <c r="O1068" i="6"/>
  <c r="N1068" i="6"/>
  <c r="M1068" i="6"/>
  <c r="O1067" i="6"/>
  <c r="N1067" i="6"/>
  <c r="M1067" i="6"/>
  <c r="O1066" i="6"/>
  <c r="N1066" i="6"/>
  <c r="M1066" i="6"/>
  <c r="O1065" i="6"/>
  <c r="N1065" i="6"/>
  <c r="M1065" i="6"/>
  <c r="O1064" i="6"/>
  <c r="N1064" i="6"/>
  <c r="M1064" i="6"/>
  <c r="O1063" i="6"/>
  <c r="N1063" i="6"/>
  <c r="M1063" i="6"/>
  <c r="O1062" i="6"/>
  <c r="N1062" i="6"/>
  <c r="M1062" i="6"/>
  <c r="O1061" i="6"/>
  <c r="N1061" i="6"/>
  <c r="M1061" i="6"/>
  <c r="O1060" i="6"/>
  <c r="N1060" i="6"/>
  <c r="M1060" i="6"/>
  <c r="O1059" i="6"/>
  <c r="N1059" i="6"/>
  <c r="M1059" i="6"/>
  <c r="O1058" i="6"/>
  <c r="N1058" i="6"/>
  <c r="M1058" i="6"/>
  <c r="O1057" i="6"/>
  <c r="N1057" i="6"/>
  <c r="M1057" i="6"/>
  <c r="O1056" i="6"/>
  <c r="N1056" i="6"/>
  <c r="M1056" i="6"/>
  <c r="O1055" i="6"/>
  <c r="N1055" i="6"/>
  <c r="M1055" i="6"/>
  <c r="O1054" i="6"/>
  <c r="N1054" i="6"/>
  <c r="M1054" i="6"/>
  <c r="O1053" i="6"/>
  <c r="N1053" i="6"/>
  <c r="M1053" i="6"/>
  <c r="O1052" i="6"/>
  <c r="N1052" i="6"/>
  <c r="M1052" i="6"/>
  <c r="O1051" i="6"/>
  <c r="N1051" i="6"/>
  <c r="M1051" i="6"/>
  <c r="O1050" i="6"/>
  <c r="N1050" i="6"/>
  <c r="M1050" i="6"/>
  <c r="O1049" i="6"/>
  <c r="N1049" i="6"/>
  <c r="M1049" i="6"/>
  <c r="O1048" i="6"/>
  <c r="N1048" i="6"/>
  <c r="M1048" i="6"/>
  <c r="O1047" i="6"/>
  <c r="N1047" i="6"/>
  <c r="M1047" i="6"/>
  <c r="O1046" i="6"/>
  <c r="N1046" i="6"/>
  <c r="M1046" i="6"/>
  <c r="O1045" i="6"/>
  <c r="N1045" i="6"/>
  <c r="M1045" i="6"/>
  <c r="O1044" i="6"/>
  <c r="N1044" i="6"/>
  <c r="M1044" i="6"/>
  <c r="O1043" i="6"/>
  <c r="N1043" i="6"/>
  <c r="M1043" i="6"/>
  <c r="O1042" i="6"/>
  <c r="N1042" i="6"/>
  <c r="M1042" i="6"/>
  <c r="O1041" i="6"/>
  <c r="N1041" i="6"/>
  <c r="M1041" i="6"/>
  <c r="O1040" i="6"/>
  <c r="N1040" i="6"/>
  <c r="M1040" i="6"/>
  <c r="O1039" i="6"/>
  <c r="N1039" i="6"/>
  <c r="M1039" i="6"/>
  <c r="O1038" i="6"/>
  <c r="N1038" i="6"/>
  <c r="M1038" i="6"/>
  <c r="O1037" i="6"/>
  <c r="N1037" i="6"/>
  <c r="M1037" i="6"/>
  <c r="O1036" i="6"/>
  <c r="N1036" i="6"/>
  <c r="M1036" i="6"/>
  <c r="O1035" i="6"/>
  <c r="N1035" i="6"/>
  <c r="M1035" i="6"/>
  <c r="O1034" i="6"/>
  <c r="N1034" i="6"/>
  <c r="M1034" i="6"/>
  <c r="O1033" i="6"/>
  <c r="N1033" i="6"/>
  <c r="M1033" i="6"/>
  <c r="O1032" i="6"/>
  <c r="N1032" i="6"/>
  <c r="M1032" i="6"/>
  <c r="O1031" i="6"/>
  <c r="N1031" i="6"/>
  <c r="M1031" i="6"/>
  <c r="O1030" i="6"/>
  <c r="N1030" i="6"/>
  <c r="M1030" i="6"/>
  <c r="O1029" i="6"/>
  <c r="N1029" i="6"/>
  <c r="M1029" i="6"/>
  <c r="O1028" i="6"/>
  <c r="N1028" i="6"/>
  <c r="M1028" i="6"/>
  <c r="O1027" i="6"/>
  <c r="N1027" i="6"/>
  <c r="M1027" i="6"/>
  <c r="O1026" i="6"/>
  <c r="N1026" i="6"/>
  <c r="M1026" i="6"/>
  <c r="O1025" i="6"/>
  <c r="N1025" i="6"/>
  <c r="M1025" i="6"/>
  <c r="O1024" i="6"/>
  <c r="N1024" i="6"/>
  <c r="M1024" i="6"/>
  <c r="O1023" i="6"/>
  <c r="N1023" i="6"/>
  <c r="M1023" i="6"/>
  <c r="O1022" i="6"/>
  <c r="N1022" i="6"/>
  <c r="M1022" i="6"/>
  <c r="O1021" i="6"/>
  <c r="N1021" i="6"/>
  <c r="M1021" i="6"/>
  <c r="O1020" i="6"/>
  <c r="N1020" i="6"/>
  <c r="M1020" i="6"/>
  <c r="O1019" i="6"/>
  <c r="N1019" i="6"/>
  <c r="M1019" i="6"/>
  <c r="O1018" i="6"/>
  <c r="N1018" i="6"/>
  <c r="M1018" i="6"/>
  <c r="O1017" i="6"/>
  <c r="N1017" i="6"/>
  <c r="M1017" i="6"/>
  <c r="O1016" i="6"/>
  <c r="N1016" i="6"/>
  <c r="M1016" i="6"/>
  <c r="O1015" i="6"/>
  <c r="N1015" i="6"/>
  <c r="M1015" i="6"/>
  <c r="O1014" i="6"/>
  <c r="N1014" i="6"/>
  <c r="M1014" i="6"/>
  <c r="O1013" i="6"/>
  <c r="N1013" i="6"/>
  <c r="M1013" i="6"/>
  <c r="O1012" i="6"/>
  <c r="N1012" i="6"/>
  <c r="M1012" i="6"/>
  <c r="O1011" i="6"/>
  <c r="N1011" i="6"/>
  <c r="M1011" i="6"/>
  <c r="O1010" i="6"/>
  <c r="N1010" i="6"/>
  <c r="M1010" i="6"/>
  <c r="O1009" i="6"/>
  <c r="N1009" i="6"/>
  <c r="M1009" i="6"/>
  <c r="O1008" i="6"/>
  <c r="N1008" i="6"/>
  <c r="M1008" i="6"/>
  <c r="O1007" i="6"/>
  <c r="N1007" i="6"/>
  <c r="M1007" i="6"/>
  <c r="O1006" i="6"/>
  <c r="N1006" i="6"/>
  <c r="M1006" i="6"/>
  <c r="O1005" i="6"/>
  <c r="N1005" i="6"/>
  <c r="M1005" i="6"/>
  <c r="O1004" i="6"/>
  <c r="N1004" i="6"/>
  <c r="M1004" i="6"/>
  <c r="O1003" i="6"/>
  <c r="N1003" i="6"/>
  <c r="M1003" i="6"/>
  <c r="O1002" i="6"/>
  <c r="N1002" i="6"/>
  <c r="M1002" i="6"/>
  <c r="O1001" i="6"/>
  <c r="N1001" i="6"/>
  <c r="M1001" i="6"/>
  <c r="O1000" i="6"/>
  <c r="N1000" i="6"/>
  <c r="M1000" i="6"/>
  <c r="O999" i="6"/>
  <c r="N999" i="6"/>
  <c r="M999" i="6"/>
  <c r="O998" i="6"/>
  <c r="N998" i="6"/>
  <c r="M998" i="6"/>
  <c r="O997" i="6"/>
  <c r="N997" i="6"/>
  <c r="M997" i="6"/>
  <c r="O996" i="6"/>
  <c r="N996" i="6"/>
  <c r="M996" i="6"/>
  <c r="O995" i="6"/>
  <c r="N995" i="6"/>
  <c r="M995" i="6"/>
  <c r="O994" i="6"/>
  <c r="N994" i="6"/>
  <c r="M994" i="6"/>
  <c r="O993" i="6"/>
  <c r="N993" i="6"/>
  <c r="M993" i="6"/>
  <c r="O992" i="6"/>
  <c r="N992" i="6"/>
  <c r="M992" i="6"/>
  <c r="O991" i="6"/>
  <c r="N991" i="6"/>
  <c r="M991" i="6"/>
  <c r="O990" i="6"/>
  <c r="N990" i="6"/>
  <c r="M990" i="6"/>
  <c r="O989" i="6"/>
  <c r="N989" i="6"/>
  <c r="M989" i="6"/>
  <c r="O988" i="6"/>
  <c r="N988" i="6"/>
  <c r="M988" i="6"/>
  <c r="O987" i="6"/>
  <c r="N987" i="6"/>
  <c r="M987" i="6"/>
  <c r="O986" i="6"/>
  <c r="N986" i="6"/>
  <c r="M986" i="6"/>
  <c r="O985" i="6"/>
  <c r="N985" i="6"/>
  <c r="M985" i="6"/>
  <c r="O984" i="6"/>
  <c r="N984" i="6"/>
  <c r="M984" i="6"/>
  <c r="O983" i="6"/>
  <c r="N983" i="6"/>
  <c r="M983" i="6"/>
  <c r="O982" i="6"/>
  <c r="N982" i="6"/>
  <c r="M982" i="6"/>
  <c r="O981" i="6"/>
  <c r="N981" i="6"/>
  <c r="M981" i="6"/>
  <c r="O980" i="6"/>
  <c r="N980" i="6"/>
  <c r="M980" i="6"/>
  <c r="O979" i="6"/>
  <c r="N979" i="6"/>
  <c r="M979" i="6"/>
  <c r="O978" i="6"/>
  <c r="N978" i="6"/>
  <c r="M978" i="6"/>
  <c r="O977" i="6"/>
  <c r="N977" i="6"/>
  <c r="M977" i="6"/>
  <c r="O976" i="6"/>
  <c r="N976" i="6"/>
  <c r="M976" i="6"/>
  <c r="O975" i="6"/>
  <c r="N975" i="6"/>
  <c r="M975" i="6"/>
  <c r="O974" i="6"/>
  <c r="N974" i="6"/>
  <c r="M974" i="6"/>
  <c r="O973" i="6"/>
  <c r="N973" i="6"/>
  <c r="M973" i="6"/>
  <c r="O972" i="6"/>
  <c r="N972" i="6"/>
  <c r="M972" i="6"/>
  <c r="O971" i="6"/>
  <c r="N971" i="6"/>
  <c r="M971" i="6"/>
  <c r="O970" i="6"/>
  <c r="N970" i="6"/>
  <c r="M970" i="6"/>
  <c r="O969" i="6"/>
  <c r="N969" i="6"/>
  <c r="M969" i="6"/>
  <c r="O968" i="6"/>
  <c r="N968" i="6"/>
  <c r="M968" i="6"/>
  <c r="O967" i="6"/>
  <c r="N967" i="6"/>
  <c r="M967" i="6"/>
  <c r="O966" i="6"/>
  <c r="N966" i="6"/>
  <c r="M966" i="6"/>
  <c r="O965" i="6"/>
  <c r="N965" i="6"/>
  <c r="M965" i="6"/>
  <c r="O964" i="6"/>
  <c r="N964" i="6"/>
  <c r="M964" i="6"/>
  <c r="O963" i="6"/>
  <c r="N963" i="6"/>
  <c r="M963" i="6"/>
  <c r="O962" i="6"/>
  <c r="N962" i="6"/>
  <c r="M962" i="6"/>
  <c r="O961" i="6"/>
  <c r="N961" i="6"/>
  <c r="M961" i="6"/>
  <c r="O960" i="6"/>
  <c r="N960" i="6"/>
  <c r="M960" i="6"/>
  <c r="O959" i="6"/>
  <c r="N959" i="6"/>
  <c r="M959" i="6"/>
  <c r="O958" i="6"/>
  <c r="N958" i="6"/>
  <c r="M958" i="6"/>
  <c r="O957" i="6"/>
  <c r="N957" i="6"/>
  <c r="M957" i="6"/>
  <c r="O956" i="6"/>
  <c r="N956" i="6"/>
  <c r="M956" i="6"/>
  <c r="O955" i="6"/>
  <c r="N955" i="6"/>
  <c r="M955" i="6"/>
  <c r="O954" i="6"/>
  <c r="N954" i="6"/>
  <c r="M954" i="6"/>
  <c r="O953" i="6"/>
  <c r="N953" i="6"/>
  <c r="M953" i="6"/>
  <c r="O952" i="6"/>
  <c r="N952" i="6"/>
  <c r="M952" i="6"/>
  <c r="O951" i="6"/>
  <c r="N951" i="6"/>
  <c r="M951" i="6"/>
  <c r="O950" i="6"/>
  <c r="N950" i="6"/>
  <c r="M950" i="6"/>
  <c r="O949" i="6"/>
  <c r="N949" i="6"/>
  <c r="M949" i="6"/>
  <c r="O948" i="6"/>
  <c r="N948" i="6"/>
  <c r="M948" i="6"/>
  <c r="O947" i="6"/>
  <c r="N947" i="6"/>
  <c r="M947" i="6"/>
  <c r="O946" i="6"/>
  <c r="N946" i="6"/>
  <c r="M946" i="6"/>
  <c r="O945" i="6"/>
  <c r="N945" i="6"/>
  <c r="M945" i="6"/>
  <c r="O944" i="6"/>
  <c r="N944" i="6"/>
  <c r="M944" i="6"/>
  <c r="O943" i="6"/>
  <c r="N943" i="6"/>
  <c r="M943" i="6"/>
  <c r="O942" i="6"/>
  <c r="N942" i="6"/>
  <c r="M942" i="6"/>
  <c r="O941" i="6"/>
  <c r="N941" i="6"/>
  <c r="M941" i="6"/>
  <c r="O940" i="6"/>
  <c r="N940" i="6"/>
  <c r="M940" i="6"/>
  <c r="O939" i="6"/>
  <c r="N939" i="6"/>
  <c r="M939" i="6"/>
  <c r="O938" i="6"/>
  <c r="N938" i="6"/>
  <c r="M938" i="6"/>
  <c r="O937" i="6"/>
  <c r="N937" i="6"/>
  <c r="M937" i="6"/>
  <c r="O936" i="6"/>
  <c r="N936" i="6"/>
  <c r="M936" i="6"/>
  <c r="O935" i="6"/>
  <c r="N935" i="6"/>
  <c r="M935" i="6"/>
  <c r="O934" i="6"/>
  <c r="N934" i="6"/>
  <c r="M934" i="6"/>
  <c r="O933" i="6"/>
  <c r="N933" i="6"/>
  <c r="M933" i="6"/>
  <c r="O932" i="6"/>
  <c r="N932" i="6"/>
  <c r="M932" i="6"/>
  <c r="O931" i="6"/>
  <c r="N931" i="6"/>
  <c r="M931" i="6"/>
  <c r="O930" i="6"/>
  <c r="N930" i="6"/>
  <c r="M930" i="6"/>
  <c r="O929" i="6"/>
  <c r="N929" i="6"/>
  <c r="M929" i="6"/>
  <c r="O928" i="6"/>
  <c r="N928" i="6"/>
  <c r="M928" i="6"/>
  <c r="O927" i="6"/>
  <c r="N927" i="6"/>
  <c r="M927" i="6"/>
  <c r="O926" i="6"/>
  <c r="N926" i="6"/>
  <c r="M926" i="6"/>
  <c r="O925" i="6"/>
  <c r="N925" i="6"/>
  <c r="M925" i="6"/>
  <c r="O924" i="6"/>
  <c r="N924" i="6"/>
  <c r="M924" i="6"/>
  <c r="O923" i="6"/>
  <c r="N923" i="6"/>
  <c r="M923" i="6"/>
  <c r="O922" i="6"/>
  <c r="N922" i="6"/>
  <c r="M922" i="6"/>
  <c r="O921" i="6"/>
  <c r="N921" i="6"/>
  <c r="M921" i="6"/>
  <c r="O920" i="6"/>
  <c r="N920" i="6"/>
  <c r="M920" i="6"/>
  <c r="O919" i="6"/>
  <c r="N919" i="6"/>
  <c r="M919" i="6"/>
  <c r="O918" i="6"/>
  <c r="N918" i="6"/>
  <c r="M918" i="6"/>
  <c r="O917" i="6"/>
  <c r="N917" i="6"/>
  <c r="M917" i="6"/>
  <c r="O916" i="6"/>
  <c r="N916" i="6"/>
  <c r="M916" i="6"/>
  <c r="O915" i="6"/>
  <c r="N915" i="6"/>
  <c r="M915" i="6"/>
  <c r="O914" i="6"/>
  <c r="N914" i="6"/>
  <c r="M914" i="6"/>
  <c r="O913" i="6"/>
  <c r="N913" i="6"/>
  <c r="M913" i="6"/>
  <c r="O912" i="6"/>
  <c r="N912" i="6"/>
  <c r="M912" i="6"/>
  <c r="O911" i="6"/>
  <c r="N911" i="6"/>
  <c r="M911" i="6"/>
  <c r="O910" i="6"/>
  <c r="N910" i="6"/>
  <c r="M910" i="6"/>
  <c r="O909" i="6"/>
  <c r="N909" i="6"/>
  <c r="M909" i="6"/>
  <c r="O908" i="6"/>
  <c r="N908" i="6"/>
  <c r="M908" i="6"/>
  <c r="O907" i="6"/>
  <c r="N907" i="6"/>
  <c r="M907" i="6"/>
  <c r="O906" i="6"/>
  <c r="N906" i="6"/>
  <c r="M906" i="6"/>
  <c r="O905" i="6"/>
  <c r="N905" i="6"/>
  <c r="M905" i="6"/>
  <c r="O904" i="6"/>
  <c r="N904" i="6"/>
  <c r="M904" i="6"/>
  <c r="O903" i="6"/>
  <c r="N903" i="6"/>
  <c r="M903" i="6"/>
  <c r="O902" i="6"/>
  <c r="N902" i="6"/>
  <c r="M902" i="6"/>
  <c r="O901" i="6"/>
  <c r="N901" i="6"/>
  <c r="M901" i="6"/>
  <c r="O900" i="6"/>
  <c r="N900" i="6"/>
  <c r="M900" i="6"/>
  <c r="O899" i="6"/>
  <c r="N899" i="6"/>
  <c r="M899" i="6"/>
  <c r="O898" i="6"/>
  <c r="N898" i="6"/>
  <c r="M898" i="6"/>
  <c r="O897" i="6"/>
  <c r="N897" i="6"/>
  <c r="M897" i="6"/>
  <c r="O896" i="6"/>
  <c r="N896" i="6"/>
  <c r="M896" i="6"/>
  <c r="O895" i="6"/>
  <c r="N895" i="6"/>
  <c r="M895" i="6"/>
  <c r="O894" i="6"/>
  <c r="N894" i="6"/>
  <c r="M894" i="6"/>
  <c r="O893" i="6"/>
  <c r="N893" i="6"/>
  <c r="M893" i="6"/>
  <c r="O892" i="6"/>
  <c r="N892" i="6"/>
  <c r="M892" i="6"/>
  <c r="O891" i="6"/>
  <c r="N891" i="6"/>
  <c r="M891" i="6"/>
  <c r="O890" i="6"/>
  <c r="N890" i="6"/>
  <c r="M890" i="6"/>
  <c r="O889" i="6"/>
  <c r="N889" i="6"/>
  <c r="M889" i="6"/>
  <c r="O888" i="6"/>
  <c r="N888" i="6"/>
  <c r="M888" i="6"/>
  <c r="O887" i="6"/>
  <c r="N887" i="6"/>
  <c r="M887" i="6"/>
  <c r="O886" i="6"/>
  <c r="N886" i="6"/>
  <c r="M886" i="6"/>
  <c r="O885" i="6"/>
  <c r="N885" i="6"/>
  <c r="M885" i="6"/>
  <c r="O884" i="6"/>
  <c r="N884" i="6"/>
  <c r="M884" i="6"/>
  <c r="O883" i="6"/>
  <c r="N883" i="6"/>
  <c r="M883" i="6"/>
  <c r="O882" i="6"/>
  <c r="N882" i="6"/>
  <c r="M882" i="6"/>
  <c r="O881" i="6"/>
  <c r="N881" i="6"/>
  <c r="M881" i="6"/>
  <c r="O880" i="6"/>
  <c r="N880" i="6"/>
  <c r="M880" i="6"/>
  <c r="O879" i="6"/>
  <c r="N879" i="6"/>
  <c r="M879" i="6"/>
  <c r="O878" i="6"/>
  <c r="N878" i="6"/>
  <c r="M878" i="6"/>
  <c r="O877" i="6"/>
  <c r="N877" i="6"/>
  <c r="M877" i="6"/>
  <c r="O876" i="6"/>
  <c r="N876" i="6"/>
  <c r="M876" i="6"/>
  <c r="O875" i="6"/>
  <c r="N875" i="6"/>
  <c r="M875" i="6"/>
  <c r="O874" i="6"/>
  <c r="N874" i="6"/>
  <c r="M874" i="6"/>
  <c r="O873" i="6"/>
  <c r="N873" i="6"/>
  <c r="M873" i="6"/>
  <c r="O872" i="6"/>
  <c r="N872" i="6"/>
  <c r="M872" i="6"/>
  <c r="O871" i="6"/>
  <c r="N871" i="6"/>
  <c r="M871" i="6"/>
  <c r="O870" i="6"/>
  <c r="N870" i="6"/>
  <c r="M870" i="6"/>
  <c r="O869" i="6"/>
  <c r="N869" i="6"/>
  <c r="M869" i="6"/>
  <c r="O868" i="6"/>
  <c r="N868" i="6"/>
  <c r="M868" i="6"/>
  <c r="O867" i="6"/>
  <c r="N867" i="6"/>
  <c r="M867" i="6"/>
  <c r="O866" i="6"/>
  <c r="N866" i="6"/>
  <c r="M866" i="6"/>
  <c r="O865" i="6"/>
  <c r="N865" i="6"/>
  <c r="M865" i="6"/>
  <c r="O864" i="6"/>
  <c r="N864" i="6"/>
  <c r="M864" i="6"/>
  <c r="O863" i="6"/>
  <c r="N863" i="6"/>
  <c r="M863" i="6"/>
  <c r="O862" i="6"/>
  <c r="N862" i="6"/>
  <c r="M862" i="6"/>
  <c r="O861" i="6"/>
  <c r="N861" i="6"/>
  <c r="M861" i="6"/>
  <c r="O860" i="6"/>
  <c r="N860" i="6"/>
  <c r="M860" i="6"/>
  <c r="O859" i="6"/>
  <c r="N859" i="6"/>
  <c r="M859" i="6"/>
  <c r="O858" i="6"/>
  <c r="N858" i="6"/>
  <c r="M858" i="6"/>
  <c r="O857" i="6"/>
  <c r="N857" i="6"/>
  <c r="M857" i="6"/>
  <c r="O856" i="6"/>
  <c r="N856" i="6"/>
  <c r="M856" i="6"/>
  <c r="O855" i="6"/>
  <c r="N855" i="6"/>
  <c r="M855" i="6"/>
  <c r="O854" i="6"/>
  <c r="N854" i="6"/>
  <c r="M854" i="6"/>
  <c r="O853" i="6"/>
  <c r="N853" i="6"/>
  <c r="M853" i="6"/>
  <c r="O852" i="6"/>
  <c r="N852" i="6"/>
  <c r="M852" i="6"/>
  <c r="O851" i="6"/>
  <c r="N851" i="6"/>
  <c r="M851" i="6"/>
  <c r="O850" i="6"/>
  <c r="N850" i="6"/>
  <c r="M850" i="6"/>
  <c r="O849" i="6"/>
  <c r="N849" i="6"/>
  <c r="M849" i="6"/>
  <c r="O848" i="6"/>
  <c r="N848" i="6"/>
  <c r="M848" i="6"/>
  <c r="O847" i="6"/>
  <c r="N847" i="6"/>
  <c r="M847" i="6"/>
  <c r="O846" i="6"/>
  <c r="N846" i="6"/>
  <c r="M846" i="6"/>
  <c r="O845" i="6"/>
  <c r="N845" i="6"/>
  <c r="M845" i="6"/>
  <c r="O844" i="6"/>
  <c r="N844" i="6"/>
  <c r="M844" i="6"/>
  <c r="O843" i="6"/>
  <c r="N843" i="6"/>
  <c r="M843" i="6"/>
  <c r="O842" i="6"/>
  <c r="N842" i="6"/>
  <c r="M842" i="6"/>
  <c r="O841" i="6"/>
  <c r="N841" i="6"/>
  <c r="M841" i="6"/>
  <c r="O840" i="6"/>
  <c r="N840" i="6"/>
  <c r="M840" i="6"/>
  <c r="O839" i="6"/>
  <c r="N839" i="6"/>
  <c r="M839" i="6"/>
  <c r="O838" i="6"/>
  <c r="N838" i="6"/>
  <c r="M838" i="6"/>
  <c r="O837" i="6"/>
  <c r="N837" i="6"/>
  <c r="M837" i="6"/>
  <c r="O836" i="6"/>
  <c r="N836" i="6"/>
  <c r="M836" i="6"/>
  <c r="O835" i="6"/>
  <c r="N835" i="6"/>
  <c r="M835" i="6"/>
  <c r="O834" i="6"/>
  <c r="N834" i="6"/>
  <c r="M834" i="6"/>
  <c r="O833" i="6"/>
  <c r="N833" i="6"/>
  <c r="M833" i="6"/>
  <c r="O832" i="6"/>
  <c r="N832" i="6"/>
  <c r="M832" i="6"/>
  <c r="O831" i="6"/>
  <c r="N831" i="6"/>
  <c r="M831" i="6"/>
  <c r="O830" i="6"/>
  <c r="N830" i="6"/>
  <c r="M830" i="6"/>
  <c r="O829" i="6"/>
  <c r="N829" i="6"/>
  <c r="M829" i="6"/>
  <c r="O828" i="6"/>
  <c r="N828" i="6"/>
  <c r="M828" i="6"/>
  <c r="O827" i="6"/>
  <c r="N827" i="6"/>
  <c r="M827" i="6"/>
  <c r="O826" i="6"/>
  <c r="N826" i="6"/>
  <c r="M826" i="6"/>
  <c r="O825" i="6"/>
  <c r="N825" i="6"/>
  <c r="M825" i="6"/>
  <c r="O824" i="6"/>
  <c r="N824" i="6"/>
  <c r="M824" i="6"/>
  <c r="O823" i="6"/>
  <c r="N823" i="6"/>
  <c r="M823" i="6"/>
  <c r="O822" i="6"/>
  <c r="N822" i="6"/>
  <c r="M822" i="6"/>
  <c r="O821" i="6"/>
  <c r="N821" i="6"/>
  <c r="M821" i="6"/>
  <c r="O820" i="6"/>
  <c r="N820" i="6"/>
  <c r="M820" i="6"/>
  <c r="O819" i="6"/>
  <c r="N819" i="6"/>
  <c r="M819" i="6"/>
  <c r="O818" i="6"/>
  <c r="N818" i="6"/>
  <c r="M818" i="6"/>
  <c r="O817" i="6"/>
  <c r="N817" i="6"/>
  <c r="M817" i="6"/>
  <c r="O816" i="6"/>
  <c r="N816" i="6"/>
  <c r="M816" i="6"/>
  <c r="O815" i="6"/>
  <c r="N815" i="6"/>
  <c r="M815" i="6"/>
  <c r="O814" i="6"/>
  <c r="N814" i="6"/>
  <c r="M814" i="6"/>
  <c r="O813" i="6"/>
  <c r="N813" i="6"/>
  <c r="M813" i="6"/>
  <c r="O812" i="6"/>
  <c r="N812" i="6"/>
  <c r="M812" i="6"/>
  <c r="O811" i="6"/>
  <c r="N811" i="6"/>
  <c r="M811" i="6"/>
  <c r="O810" i="6"/>
  <c r="N810" i="6"/>
  <c r="M810" i="6"/>
  <c r="O809" i="6"/>
  <c r="N809" i="6"/>
  <c r="M809" i="6"/>
  <c r="O808" i="6"/>
  <c r="N808" i="6"/>
  <c r="M808" i="6"/>
  <c r="O807" i="6"/>
  <c r="N807" i="6"/>
  <c r="M807" i="6"/>
  <c r="O806" i="6"/>
  <c r="N806" i="6"/>
  <c r="M806" i="6"/>
  <c r="O805" i="6"/>
  <c r="N805" i="6"/>
  <c r="M805" i="6"/>
  <c r="O804" i="6"/>
  <c r="N804" i="6"/>
  <c r="M804" i="6"/>
  <c r="O803" i="6"/>
  <c r="N803" i="6"/>
  <c r="M803" i="6"/>
  <c r="O802" i="6"/>
  <c r="N802" i="6"/>
  <c r="M802" i="6"/>
  <c r="O801" i="6"/>
  <c r="N801" i="6"/>
  <c r="M801" i="6"/>
  <c r="O800" i="6"/>
  <c r="N800" i="6"/>
  <c r="M800" i="6"/>
  <c r="O799" i="6"/>
  <c r="N799" i="6"/>
  <c r="M799" i="6"/>
  <c r="O798" i="6"/>
  <c r="N798" i="6"/>
  <c r="M798" i="6"/>
  <c r="O797" i="6"/>
  <c r="N797" i="6"/>
  <c r="M797" i="6"/>
  <c r="O796" i="6"/>
  <c r="N796" i="6"/>
  <c r="M796" i="6"/>
  <c r="O795" i="6"/>
  <c r="N795" i="6"/>
  <c r="M795" i="6"/>
  <c r="O794" i="6"/>
  <c r="N794" i="6"/>
  <c r="M794" i="6"/>
  <c r="O793" i="6"/>
  <c r="N793" i="6"/>
  <c r="M793" i="6"/>
  <c r="O792" i="6"/>
  <c r="N792" i="6"/>
  <c r="M792" i="6"/>
  <c r="O791" i="6"/>
  <c r="N791" i="6"/>
  <c r="M791" i="6"/>
  <c r="O790" i="6"/>
  <c r="N790" i="6"/>
  <c r="M790" i="6"/>
  <c r="O789" i="6"/>
  <c r="N789" i="6"/>
  <c r="M789" i="6"/>
  <c r="O788" i="6"/>
  <c r="N788" i="6"/>
  <c r="M788" i="6"/>
  <c r="O787" i="6"/>
  <c r="N787" i="6"/>
  <c r="M787" i="6"/>
  <c r="O786" i="6"/>
  <c r="N786" i="6"/>
  <c r="M786" i="6"/>
  <c r="O785" i="6"/>
  <c r="N785" i="6"/>
  <c r="M785" i="6"/>
  <c r="O784" i="6"/>
  <c r="N784" i="6"/>
  <c r="M784" i="6"/>
  <c r="O783" i="6"/>
  <c r="N783" i="6"/>
  <c r="M783" i="6"/>
  <c r="O782" i="6"/>
  <c r="N782" i="6"/>
  <c r="M782" i="6"/>
  <c r="O781" i="6"/>
  <c r="N781" i="6"/>
  <c r="M781" i="6"/>
  <c r="O780" i="6"/>
  <c r="N780" i="6"/>
  <c r="M780" i="6"/>
  <c r="O779" i="6"/>
  <c r="N779" i="6"/>
  <c r="M779" i="6"/>
  <c r="O778" i="6"/>
  <c r="N778" i="6"/>
  <c r="M778" i="6"/>
  <c r="O777" i="6"/>
  <c r="N777" i="6"/>
  <c r="M777" i="6"/>
  <c r="O776" i="6"/>
  <c r="N776" i="6"/>
  <c r="M776" i="6"/>
  <c r="O775" i="6"/>
  <c r="N775" i="6"/>
  <c r="M775" i="6"/>
  <c r="O774" i="6"/>
  <c r="N774" i="6"/>
  <c r="M774" i="6"/>
  <c r="O773" i="6"/>
  <c r="N773" i="6"/>
  <c r="M773" i="6"/>
  <c r="O772" i="6"/>
  <c r="N772" i="6"/>
  <c r="M772" i="6"/>
  <c r="O771" i="6"/>
  <c r="N771" i="6"/>
  <c r="M771" i="6"/>
  <c r="O770" i="6"/>
  <c r="N770" i="6"/>
  <c r="M770" i="6"/>
  <c r="O769" i="6"/>
  <c r="N769" i="6"/>
  <c r="M769" i="6"/>
  <c r="O768" i="6"/>
  <c r="N768" i="6"/>
  <c r="M768" i="6"/>
  <c r="O767" i="6"/>
  <c r="N767" i="6"/>
  <c r="M767" i="6"/>
  <c r="O766" i="6"/>
  <c r="N766" i="6"/>
  <c r="M766" i="6"/>
  <c r="O765" i="6"/>
  <c r="N765" i="6"/>
  <c r="M765" i="6"/>
  <c r="O764" i="6"/>
  <c r="N764" i="6"/>
  <c r="M764" i="6"/>
  <c r="O763" i="6"/>
  <c r="N763" i="6"/>
  <c r="M763" i="6"/>
  <c r="O762" i="6"/>
  <c r="N762" i="6"/>
  <c r="M762" i="6"/>
  <c r="O761" i="6"/>
  <c r="N761" i="6"/>
  <c r="M761" i="6"/>
  <c r="O760" i="6"/>
  <c r="N760" i="6"/>
  <c r="M760" i="6"/>
  <c r="O759" i="6"/>
  <c r="N759" i="6"/>
  <c r="M759" i="6"/>
  <c r="O758" i="6"/>
  <c r="N758" i="6"/>
  <c r="M758" i="6"/>
  <c r="O757" i="6"/>
  <c r="N757" i="6"/>
  <c r="M757" i="6"/>
  <c r="O756" i="6"/>
  <c r="N756" i="6"/>
  <c r="M756" i="6"/>
  <c r="O755" i="6"/>
  <c r="N755" i="6"/>
  <c r="M755" i="6"/>
  <c r="O754" i="6"/>
  <c r="N754" i="6"/>
  <c r="M754" i="6"/>
  <c r="O753" i="6"/>
  <c r="N753" i="6"/>
  <c r="M753" i="6"/>
  <c r="O752" i="6"/>
  <c r="N752" i="6"/>
  <c r="M752" i="6"/>
  <c r="O751" i="6"/>
  <c r="N751" i="6"/>
  <c r="M751" i="6"/>
  <c r="O750" i="6"/>
  <c r="N750" i="6"/>
  <c r="M750" i="6"/>
  <c r="O749" i="6"/>
  <c r="N749" i="6"/>
  <c r="M749" i="6"/>
  <c r="O748" i="6"/>
  <c r="N748" i="6"/>
  <c r="M748" i="6"/>
  <c r="O747" i="6"/>
  <c r="N747" i="6"/>
  <c r="M747" i="6"/>
  <c r="O746" i="6"/>
  <c r="N746" i="6"/>
  <c r="M746" i="6"/>
  <c r="O745" i="6"/>
  <c r="N745" i="6"/>
  <c r="M745" i="6"/>
  <c r="O744" i="6"/>
  <c r="N744" i="6"/>
  <c r="M744" i="6"/>
  <c r="O743" i="6"/>
  <c r="N743" i="6"/>
  <c r="M743" i="6"/>
  <c r="O742" i="6"/>
  <c r="N742" i="6"/>
  <c r="M742" i="6"/>
  <c r="O741" i="6"/>
  <c r="N741" i="6"/>
  <c r="M741" i="6"/>
  <c r="O740" i="6"/>
  <c r="N740" i="6"/>
  <c r="M740" i="6"/>
  <c r="O739" i="6"/>
  <c r="N739" i="6"/>
  <c r="M739" i="6"/>
  <c r="O738" i="6"/>
  <c r="N738" i="6"/>
  <c r="M738" i="6"/>
  <c r="O737" i="6"/>
  <c r="N737" i="6"/>
  <c r="M737" i="6"/>
  <c r="O736" i="6"/>
  <c r="N736" i="6"/>
  <c r="M736" i="6"/>
  <c r="O735" i="6"/>
  <c r="N735" i="6"/>
  <c r="M735" i="6"/>
  <c r="O734" i="6"/>
  <c r="N734" i="6"/>
  <c r="M734" i="6"/>
  <c r="O733" i="6"/>
  <c r="N733" i="6"/>
  <c r="M733" i="6"/>
  <c r="O732" i="6"/>
  <c r="N732" i="6"/>
  <c r="M732" i="6"/>
  <c r="O731" i="6"/>
  <c r="N731" i="6"/>
  <c r="M731" i="6"/>
  <c r="O730" i="6"/>
  <c r="N730" i="6"/>
  <c r="M730" i="6"/>
  <c r="O729" i="6"/>
  <c r="N729" i="6"/>
  <c r="M729" i="6"/>
  <c r="O728" i="6"/>
  <c r="N728" i="6"/>
  <c r="M728" i="6"/>
  <c r="O727" i="6"/>
  <c r="N727" i="6"/>
  <c r="M727" i="6"/>
  <c r="O726" i="6"/>
  <c r="N726" i="6"/>
  <c r="M726" i="6"/>
  <c r="O725" i="6"/>
  <c r="N725" i="6"/>
  <c r="M725" i="6"/>
  <c r="O724" i="6"/>
  <c r="N724" i="6"/>
  <c r="M724" i="6"/>
  <c r="O723" i="6"/>
  <c r="N723" i="6"/>
  <c r="M723" i="6"/>
  <c r="O722" i="6"/>
  <c r="N722" i="6"/>
  <c r="M722" i="6"/>
  <c r="O721" i="6"/>
  <c r="N721" i="6"/>
  <c r="M721" i="6"/>
  <c r="O720" i="6"/>
  <c r="N720" i="6"/>
  <c r="M720" i="6"/>
  <c r="O719" i="6"/>
  <c r="N719" i="6"/>
  <c r="M719" i="6"/>
  <c r="O718" i="6"/>
  <c r="N718" i="6"/>
  <c r="M718" i="6"/>
  <c r="O717" i="6"/>
  <c r="N717" i="6"/>
  <c r="M717" i="6"/>
  <c r="O716" i="6"/>
  <c r="N716" i="6"/>
  <c r="M716" i="6"/>
  <c r="O715" i="6"/>
  <c r="N715" i="6"/>
  <c r="M715" i="6"/>
  <c r="O714" i="6"/>
  <c r="N714" i="6"/>
  <c r="M714" i="6"/>
  <c r="O713" i="6"/>
  <c r="N713" i="6"/>
  <c r="M713" i="6"/>
  <c r="O712" i="6"/>
  <c r="N712" i="6"/>
  <c r="M712" i="6"/>
  <c r="O711" i="6"/>
  <c r="N711" i="6"/>
  <c r="M711" i="6"/>
  <c r="O710" i="6"/>
  <c r="N710" i="6"/>
  <c r="M710" i="6"/>
  <c r="O709" i="6"/>
  <c r="N709" i="6"/>
  <c r="M709" i="6"/>
  <c r="O708" i="6"/>
  <c r="N708" i="6"/>
  <c r="M708" i="6"/>
  <c r="O707" i="6"/>
  <c r="N707" i="6"/>
  <c r="M707" i="6"/>
  <c r="O706" i="6"/>
  <c r="N706" i="6"/>
  <c r="M706" i="6"/>
  <c r="O705" i="6"/>
  <c r="N705" i="6"/>
  <c r="M705" i="6"/>
  <c r="O704" i="6"/>
  <c r="N704" i="6"/>
  <c r="M704" i="6"/>
  <c r="O703" i="6"/>
  <c r="N703" i="6"/>
  <c r="M703" i="6"/>
  <c r="O702" i="6"/>
  <c r="N702" i="6"/>
  <c r="M702" i="6"/>
  <c r="O701" i="6"/>
  <c r="N701" i="6"/>
  <c r="M701" i="6"/>
  <c r="O700" i="6"/>
  <c r="N700" i="6"/>
  <c r="M700" i="6"/>
  <c r="O699" i="6"/>
  <c r="N699" i="6"/>
  <c r="M699" i="6"/>
  <c r="O698" i="6"/>
  <c r="N698" i="6"/>
  <c r="M698" i="6"/>
  <c r="O697" i="6"/>
  <c r="N697" i="6"/>
  <c r="M697" i="6"/>
  <c r="O696" i="6"/>
  <c r="N696" i="6"/>
  <c r="M696" i="6"/>
  <c r="O695" i="6"/>
  <c r="N695" i="6"/>
  <c r="M695" i="6"/>
  <c r="O694" i="6"/>
  <c r="N694" i="6"/>
  <c r="M694" i="6"/>
  <c r="O693" i="6"/>
  <c r="N693" i="6"/>
  <c r="M693" i="6"/>
  <c r="O692" i="6"/>
  <c r="N692" i="6"/>
  <c r="M692" i="6"/>
  <c r="O691" i="6"/>
  <c r="N691" i="6"/>
  <c r="M691" i="6"/>
  <c r="O690" i="6"/>
  <c r="N690" i="6"/>
  <c r="M690" i="6"/>
  <c r="O689" i="6"/>
  <c r="N689" i="6"/>
  <c r="M689" i="6"/>
  <c r="O688" i="6"/>
  <c r="N688" i="6"/>
  <c r="M688" i="6"/>
  <c r="O687" i="6"/>
  <c r="N687" i="6"/>
  <c r="M687" i="6"/>
  <c r="O686" i="6"/>
  <c r="N686" i="6"/>
  <c r="M686" i="6"/>
  <c r="O685" i="6"/>
  <c r="N685" i="6"/>
  <c r="M685" i="6"/>
  <c r="O684" i="6"/>
  <c r="N684" i="6"/>
  <c r="M684" i="6"/>
  <c r="O683" i="6"/>
  <c r="N683" i="6"/>
  <c r="M683" i="6"/>
  <c r="O682" i="6"/>
  <c r="N682" i="6"/>
  <c r="M682" i="6"/>
  <c r="O681" i="6"/>
  <c r="N681" i="6"/>
  <c r="M681" i="6"/>
  <c r="O680" i="6"/>
  <c r="N680" i="6"/>
  <c r="M680" i="6"/>
  <c r="O679" i="6"/>
  <c r="N679" i="6"/>
  <c r="M679" i="6"/>
  <c r="O678" i="6"/>
  <c r="N678" i="6"/>
  <c r="M678" i="6"/>
  <c r="O677" i="6"/>
  <c r="N677" i="6"/>
  <c r="M677" i="6"/>
  <c r="O676" i="6"/>
  <c r="N676" i="6"/>
  <c r="M676" i="6"/>
  <c r="O675" i="6"/>
  <c r="N675" i="6"/>
  <c r="M675" i="6"/>
  <c r="O674" i="6"/>
  <c r="N674" i="6"/>
  <c r="M674" i="6"/>
  <c r="O673" i="6"/>
  <c r="N673" i="6"/>
  <c r="M673" i="6"/>
  <c r="O672" i="6"/>
  <c r="N672" i="6"/>
  <c r="M672" i="6"/>
  <c r="O671" i="6"/>
  <c r="N671" i="6"/>
  <c r="M671" i="6"/>
  <c r="O670" i="6"/>
  <c r="N670" i="6"/>
  <c r="M670" i="6"/>
  <c r="O669" i="6"/>
  <c r="N669" i="6"/>
  <c r="M669" i="6"/>
  <c r="O668" i="6"/>
  <c r="N668" i="6"/>
  <c r="M668" i="6"/>
  <c r="O667" i="6"/>
  <c r="N667" i="6"/>
  <c r="M667" i="6"/>
  <c r="O666" i="6"/>
  <c r="N666" i="6"/>
  <c r="M666" i="6"/>
  <c r="O665" i="6"/>
  <c r="N665" i="6"/>
  <c r="M665" i="6"/>
  <c r="O664" i="6"/>
  <c r="N664" i="6"/>
  <c r="M664" i="6"/>
  <c r="O663" i="6"/>
  <c r="N663" i="6"/>
  <c r="M663" i="6"/>
  <c r="O662" i="6"/>
  <c r="N662" i="6"/>
  <c r="M662" i="6"/>
  <c r="O661" i="6"/>
  <c r="N661" i="6"/>
  <c r="M661" i="6"/>
  <c r="O660" i="6"/>
  <c r="N660" i="6"/>
  <c r="M660" i="6"/>
  <c r="O659" i="6"/>
  <c r="N659" i="6"/>
  <c r="M659" i="6"/>
  <c r="O658" i="6"/>
  <c r="N658" i="6"/>
  <c r="M658" i="6"/>
  <c r="O657" i="6"/>
  <c r="N657" i="6"/>
  <c r="M657" i="6"/>
  <c r="O656" i="6"/>
  <c r="N656" i="6"/>
  <c r="M656" i="6"/>
  <c r="O655" i="6"/>
  <c r="N655" i="6"/>
  <c r="M655" i="6"/>
  <c r="O654" i="6"/>
  <c r="N654" i="6"/>
  <c r="M654" i="6"/>
  <c r="O653" i="6"/>
  <c r="N653" i="6"/>
  <c r="M653" i="6"/>
  <c r="O652" i="6"/>
  <c r="N652" i="6"/>
  <c r="M652" i="6"/>
  <c r="O651" i="6"/>
  <c r="N651" i="6"/>
  <c r="M651" i="6"/>
  <c r="O650" i="6"/>
  <c r="N650" i="6"/>
  <c r="M650" i="6"/>
  <c r="O649" i="6"/>
  <c r="N649" i="6"/>
  <c r="M649" i="6"/>
  <c r="O648" i="6"/>
  <c r="N648" i="6"/>
  <c r="M648" i="6"/>
  <c r="O647" i="6"/>
  <c r="N647" i="6"/>
  <c r="M647" i="6"/>
  <c r="O646" i="6"/>
  <c r="N646" i="6"/>
  <c r="M646" i="6"/>
  <c r="O645" i="6"/>
  <c r="N645" i="6"/>
  <c r="M645" i="6"/>
  <c r="O644" i="6"/>
  <c r="N644" i="6"/>
  <c r="M644" i="6"/>
  <c r="O643" i="6"/>
  <c r="N643" i="6"/>
  <c r="M643" i="6"/>
  <c r="O642" i="6"/>
  <c r="N642" i="6"/>
  <c r="M642" i="6"/>
  <c r="O641" i="6"/>
  <c r="N641" i="6"/>
  <c r="M641" i="6"/>
  <c r="O640" i="6"/>
  <c r="N640" i="6"/>
  <c r="M640" i="6"/>
  <c r="O639" i="6"/>
  <c r="N639" i="6"/>
  <c r="M639" i="6"/>
  <c r="O638" i="6"/>
  <c r="N638" i="6"/>
  <c r="M638" i="6"/>
  <c r="O637" i="6"/>
  <c r="N637" i="6"/>
  <c r="M637" i="6"/>
  <c r="O636" i="6"/>
  <c r="N636" i="6"/>
  <c r="M636" i="6"/>
  <c r="O635" i="6"/>
  <c r="N635" i="6"/>
  <c r="M635" i="6"/>
  <c r="O634" i="6"/>
  <c r="N634" i="6"/>
  <c r="M634" i="6"/>
  <c r="O633" i="6"/>
  <c r="N633" i="6"/>
  <c r="M633" i="6"/>
  <c r="O632" i="6"/>
  <c r="N632" i="6"/>
  <c r="M632" i="6"/>
  <c r="O631" i="6"/>
  <c r="N631" i="6"/>
  <c r="M631" i="6"/>
  <c r="O630" i="6"/>
  <c r="N630" i="6"/>
  <c r="M630" i="6"/>
  <c r="O629" i="6"/>
  <c r="N629" i="6"/>
  <c r="M629" i="6"/>
  <c r="O628" i="6"/>
  <c r="N628" i="6"/>
  <c r="M628" i="6"/>
  <c r="O627" i="6"/>
  <c r="N627" i="6"/>
  <c r="M627" i="6"/>
  <c r="O626" i="6"/>
  <c r="N626" i="6"/>
  <c r="M626" i="6"/>
  <c r="O625" i="6"/>
  <c r="N625" i="6"/>
  <c r="M625" i="6"/>
  <c r="O624" i="6"/>
  <c r="N624" i="6"/>
  <c r="M624" i="6"/>
  <c r="O623" i="6"/>
  <c r="N623" i="6"/>
  <c r="M623" i="6"/>
  <c r="O622" i="6"/>
  <c r="N622" i="6"/>
  <c r="M622" i="6"/>
  <c r="O621" i="6"/>
  <c r="N621" i="6"/>
  <c r="M621" i="6"/>
  <c r="O620" i="6"/>
  <c r="N620" i="6"/>
  <c r="M620" i="6"/>
  <c r="O619" i="6"/>
  <c r="N619" i="6"/>
  <c r="M619" i="6"/>
  <c r="O618" i="6"/>
  <c r="N618" i="6"/>
  <c r="M618" i="6"/>
  <c r="O617" i="6"/>
  <c r="N617" i="6"/>
  <c r="M617" i="6"/>
  <c r="O616" i="6"/>
  <c r="N616" i="6"/>
  <c r="M616" i="6"/>
  <c r="O615" i="6"/>
  <c r="N615" i="6"/>
  <c r="M615" i="6"/>
  <c r="O614" i="6"/>
  <c r="N614" i="6"/>
  <c r="M614" i="6"/>
  <c r="O613" i="6"/>
  <c r="N613" i="6"/>
  <c r="M613" i="6"/>
  <c r="O612" i="6"/>
  <c r="N612" i="6"/>
  <c r="M612" i="6"/>
  <c r="O611" i="6"/>
  <c r="N611" i="6"/>
  <c r="M611" i="6"/>
  <c r="O610" i="6"/>
  <c r="N610" i="6"/>
  <c r="M610" i="6"/>
  <c r="O609" i="6"/>
  <c r="N609" i="6"/>
  <c r="M609" i="6"/>
  <c r="O608" i="6"/>
  <c r="N608" i="6"/>
  <c r="M608" i="6"/>
  <c r="O607" i="6"/>
  <c r="N607" i="6"/>
  <c r="M607" i="6"/>
  <c r="O606" i="6"/>
  <c r="N606" i="6"/>
  <c r="M606" i="6"/>
  <c r="O605" i="6"/>
  <c r="N605" i="6"/>
  <c r="M605" i="6"/>
  <c r="O604" i="6"/>
  <c r="N604" i="6"/>
  <c r="M604" i="6"/>
  <c r="O603" i="6"/>
  <c r="N603" i="6"/>
  <c r="M603" i="6"/>
  <c r="O602" i="6"/>
  <c r="N602" i="6"/>
  <c r="M602" i="6"/>
  <c r="O601" i="6"/>
  <c r="N601" i="6"/>
  <c r="M601" i="6"/>
  <c r="O600" i="6"/>
  <c r="N600" i="6"/>
  <c r="M600" i="6"/>
  <c r="O599" i="6"/>
  <c r="N599" i="6"/>
  <c r="M599" i="6"/>
  <c r="O598" i="6"/>
  <c r="N598" i="6"/>
  <c r="M598" i="6"/>
  <c r="O597" i="6"/>
  <c r="N597" i="6"/>
  <c r="M597" i="6"/>
  <c r="O596" i="6"/>
  <c r="N596" i="6"/>
  <c r="M596" i="6"/>
  <c r="O595" i="6"/>
  <c r="N595" i="6"/>
  <c r="M595" i="6"/>
  <c r="O594" i="6"/>
  <c r="N594" i="6"/>
  <c r="M594" i="6"/>
  <c r="O593" i="6"/>
  <c r="N593" i="6"/>
  <c r="M593" i="6"/>
  <c r="O592" i="6"/>
  <c r="N592" i="6"/>
  <c r="M592" i="6"/>
  <c r="O591" i="6"/>
  <c r="N591" i="6"/>
  <c r="M591" i="6"/>
  <c r="O590" i="6"/>
  <c r="N590" i="6"/>
  <c r="M590" i="6"/>
  <c r="O589" i="6"/>
  <c r="N589" i="6"/>
  <c r="M589" i="6"/>
  <c r="O588" i="6"/>
  <c r="N588" i="6"/>
  <c r="M588" i="6"/>
  <c r="O587" i="6"/>
  <c r="N587" i="6"/>
  <c r="M587" i="6"/>
  <c r="O586" i="6"/>
  <c r="N586" i="6"/>
  <c r="M586" i="6"/>
  <c r="O585" i="6"/>
  <c r="N585" i="6"/>
  <c r="M585" i="6"/>
  <c r="O584" i="6"/>
  <c r="N584" i="6"/>
  <c r="M584" i="6"/>
  <c r="O583" i="6"/>
  <c r="N583" i="6"/>
  <c r="M583" i="6"/>
  <c r="O582" i="6"/>
  <c r="N582" i="6"/>
  <c r="M582" i="6"/>
  <c r="O581" i="6"/>
  <c r="N581" i="6"/>
  <c r="M581" i="6"/>
  <c r="O580" i="6"/>
  <c r="N580" i="6"/>
  <c r="M580" i="6"/>
  <c r="O579" i="6"/>
  <c r="N579" i="6"/>
  <c r="M579" i="6"/>
  <c r="O578" i="6"/>
  <c r="N578" i="6"/>
  <c r="M578" i="6"/>
  <c r="O577" i="6"/>
  <c r="N577" i="6"/>
  <c r="M577" i="6"/>
  <c r="O576" i="6"/>
  <c r="N576" i="6"/>
  <c r="M576" i="6"/>
  <c r="O575" i="6"/>
  <c r="N575" i="6"/>
  <c r="M575" i="6"/>
  <c r="O574" i="6"/>
  <c r="N574" i="6"/>
  <c r="M574" i="6"/>
  <c r="O573" i="6"/>
  <c r="N573" i="6"/>
  <c r="M573" i="6"/>
  <c r="O572" i="6"/>
  <c r="N572" i="6"/>
  <c r="M572" i="6"/>
  <c r="O571" i="6"/>
  <c r="N571" i="6"/>
  <c r="M571" i="6"/>
  <c r="O570" i="6"/>
  <c r="N570" i="6"/>
  <c r="M570" i="6"/>
  <c r="O569" i="6"/>
  <c r="N569" i="6"/>
  <c r="M569" i="6"/>
  <c r="O568" i="6"/>
  <c r="N568" i="6"/>
  <c r="M568" i="6"/>
  <c r="O567" i="6"/>
  <c r="N567" i="6"/>
  <c r="M567" i="6"/>
  <c r="O566" i="6"/>
  <c r="N566" i="6"/>
  <c r="M566" i="6"/>
  <c r="O565" i="6"/>
  <c r="N565" i="6"/>
  <c r="M565" i="6"/>
  <c r="O564" i="6"/>
  <c r="N564" i="6"/>
  <c r="M564" i="6"/>
  <c r="O563" i="6"/>
  <c r="N563" i="6"/>
  <c r="M563" i="6"/>
  <c r="O562" i="6"/>
  <c r="N562" i="6"/>
  <c r="M562" i="6"/>
  <c r="O561" i="6"/>
  <c r="N561" i="6"/>
  <c r="M561" i="6"/>
  <c r="O560" i="6"/>
  <c r="N560" i="6"/>
  <c r="M560" i="6"/>
  <c r="O559" i="6"/>
  <c r="N559" i="6"/>
  <c r="M559" i="6"/>
  <c r="O558" i="6"/>
  <c r="N558" i="6"/>
  <c r="M558" i="6"/>
  <c r="O557" i="6"/>
  <c r="N557" i="6"/>
  <c r="M557" i="6"/>
  <c r="O556" i="6"/>
  <c r="N556" i="6"/>
  <c r="M556" i="6"/>
  <c r="O555" i="6"/>
  <c r="N555" i="6"/>
  <c r="M555" i="6"/>
  <c r="O554" i="6"/>
  <c r="N554" i="6"/>
  <c r="M554" i="6"/>
  <c r="O553" i="6"/>
  <c r="N553" i="6"/>
  <c r="M553" i="6"/>
  <c r="O552" i="6"/>
  <c r="N552" i="6"/>
  <c r="M552" i="6"/>
  <c r="O551" i="6"/>
  <c r="N551" i="6"/>
  <c r="M551" i="6"/>
  <c r="O550" i="6"/>
  <c r="N550" i="6"/>
  <c r="M550" i="6"/>
  <c r="O549" i="6"/>
  <c r="N549" i="6"/>
  <c r="M549" i="6"/>
  <c r="O548" i="6"/>
  <c r="N548" i="6"/>
  <c r="M548" i="6"/>
  <c r="O547" i="6"/>
  <c r="N547" i="6"/>
  <c r="M547" i="6"/>
  <c r="O546" i="6"/>
  <c r="N546" i="6"/>
  <c r="M546" i="6"/>
  <c r="O545" i="6"/>
  <c r="N545" i="6"/>
  <c r="M545" i="6"/>
  <c r="O544" i="6"/>
  <c r="N544" i="6"/>
  <c r="M544" i="6"/>
  <c r="O543" i="6"/>
  <c r="N543" i="6"/>
  <c r="M543" i="6"/>
  <c r="O542" i="6"/>
  <c r="N542" i="6"/>
  <c r="M542" i="6"/>
  <c r="O541" i="6"/>
  <c r="N541" i="6"/>
  <c r="M541" i="6"/>
  <c r="O540" i="6"/>
  <c r="N540" i="6"/>
  <c r="M540" i="6"/>
  <c r="O539" i="6"/>
  <c r="N539" i="6"/>
  <c r="M539" i="6"/>
  <c r="O538" i="6"/>
  <c r="N538" i="6"/>
  <c r="M538" i="6"/>
  <c r="O537" i="6"/>
  <c r="N537" i="6"/>
  <c r="M537" i="6"/>
  <c r="O536" i="6"/>
  <c r="N536" i="6"/>
  <c r="M536" i="6"/>
  <c r="O535" i="6"/>
  <c r="N535" i="6"/>
  <c r="M535" i="6"/>
  <c r="O534" i="6"/>
  <c r="N534" i="6"/>
  <c r="M534" i="6"/>
  <c r="O533" i="6"/>
  <c r="N533" i="6"/>
  <c r="M533" i="6"/>
  <c r="O532" i="6"/>
  <c r="N532" i="6"/>
  <c r="M532" i="6"/>
  <c r="O531" i="6"/>
  <c r="N531" i="6"/>
  <c r="M531" i="6"/>
  <c r="O530" i="6"/>
  <c r="N530" i="6"/>
  <c r="M530" i="6"/>
  <c r="O529" i="6"/>
  <c r="N529" i="6"/>
  <c r="M529" i="6"/>
  <c r="O528" i="6"/>
  <c r="N528" i="6"/>
  <c r="M528" i="6"/>
  <c r="O527" i="6"/>
  <c r="N527" i="6"/>
  <c r="M527" i="6"/>
  <c r="O526" i="6"/>
  <c r="N526" i="6"/>
  <c r="M526" i="6"/>
  <c r="O525" i="6"/>
  <c r="N525" i="6"/>
  <c r="M525" i="6"/>
  <c r="O524" i="6"/>
  <c r="N524" i="6"/>
  <c r="M524" i="6"/>
  <c r="O523" i="6"/>
  <c r="N523" i="6"/>
  <c r="M523" i="6"/>
  <c r="O522" i="6"/>
  <c r="N522" i="6"/>
  <c r="M522" i="6"/>
  <c r="O521" i="6"/>
  <c r="N521" i="6"/>
  <c r="M521" i="6"/>
  <c r="O520" i="6"/>
  <c r="N520" i="6"/>
  <c r="M520" i="6"/>
  <c r="O519" i="6"/>
  <c r="N519" i="6"/>
  <c r="M519" i="6"/>
  <c r="O518" i="6"/>
  <c r="N518" i="6"/>
  <c r="M518" i="6"/>
  <c r="O517" i="6"/>
  <c r="N517" i="6"/>
  <c r="M517" i="6"/>
  <c r="O516" i="6"/>
  <c r="N516" i="6"/>
  <c r="M516" i="6"/>
  <c r="O515" i="6"/>
  <c r="N515" i="6"/>
  <c r="M515" i="6"/>
  <c r="O514" i="6"/>
  <c r="N514" i="6"/>
  <c r="M514" i="6"/>
  <c r="O513" i="6"/>
  <c r="N513" i="6"/>
  <c r="M513" i="6"/>
  <c r="O512" i="6"/>
  <c r="N512" i="6"/>
  <c r="M512" i="6"/>
  <c r="O511" i="6"/>
  <c r="N511" i="6"/>
  <c r="M511" i="6"/>
  <c r="O510" i="6"/>
  <c r="N510" i="6"/>
  <c r="M510" i="6"/>
  <c r="O509" i="6"/>
  <c r="N509" i="6"/>
  <c r="M509" i="6"/>
  <c r="O508" i="6"/>
  <c r="N508" i="6"/>
  <c r="M508" i="6"/>
  <c r="O507" i="6"/>
  <c r="N507" i="6"/>
  <c r="M507" i="6"/>
  <c r="O506" i="6"/>
  <c r="N506" i="6"/>
  <c r="M506" i="6"/>
  <c r="O505" i="6"/>
  <c r="N505" i="6"/>
  <c r="M505" i="6"/>
  <c r="O504" i="6"/>
  <c r="N504" i="6"/>
  <c r="M504" i="6"/>
  <c r="O503" i="6"/>
  <c r="N503" i="6"/>
  <c r="M503" i="6"/>
  <c r="O502" i="6"/>
  <c r="N502" i="6"/>
  <c r="M502" i="6"/>
  <c r="O501" i="6"/>
  <c r="N501" i="6"/>
  <c r="M501" i="6"/>
  <c r="O500" i="6"/>
  <c r="N500" i="6"/>
  <c r="M500" i="6"/>
  <c r="O499" i="6"/>
  <c r="N499" i="6"/>
  <c r="M499" i="6"/>
  <c r="O498" i="6"/>
  <c r="N498" i="6"/>
  <c r="M498" i="6"/>
  <c r="O497" i="6"/>
  <c r="N497" i="6"/>
  <c r="M497" i="6"/>
  <c r="O496" i="6"/>
  <c r="N496" i="6"/>
  <c r="M496" i="6"/>
  <c r="O495" i="6"/>
  <c r="N495" i="6"/>
  <c r="M495" i="6"/>
  <c r="O494" i="6"/>
  <c r="N494" i="6"/>
  <c r="M494" i="6"/>
  <c r="O493" i="6"/>
  <c r="N493" i="6"/>
  <c r="M493" i="6"/>
  <c r="O492" i="6"/>
  <c r="N492" i="6"/>
  <c r="M492" i="6"/>
  <c r="O491" i="6"/>
  <c r="N491" i="6"/>
  <c r="M491" i="6"/>
  <c r="O490" i="6"/>
  <c r="N490" i="6"/>
  <c r="M490" i="6"/>
  <c r="O489" i="6"/>
  <c r="N489" i="6"/>
  <c r="M489" i="6"/>
  <c r="O488" i="6"/>
  <c r="N488" i="6"/>
  <c r="M488" i="6"/>
  <c r="O487" i="6"/>
  <c r="N487" i="6"/>
  <c r="M487" i="6"/>
  <c r="O486" i="6"/>
  <c r="N486" i="6"/>
  <c r="M486" i="6"/>
  <c r="O485" i="6"/>
  <c r="N485" i="6"/>
  <c r="M485" i="6"/>
  <c r="O484" i="6"/>
  <c r="N484" i="6"/>
  <c r="M484" i="6"/>
  <c r="O483" i="6"/>
  <c r="N483" i="6"/>
  <c r="M483" i="6"/>
  <c r="O482" i="6"/>
  <c r="N482" i="6"/>
  <c r="M482" i="6"/>
  <c r="O481" i="6"/>
  <c r="N481" i="6"/>
  <c r="M481" i="6"/>
  <c r="O480" i="6"/>
  <c r="N480" i="6"/>
  <c r="M480" i="6"/>
  <c r="O479" i="6"/>
  <c r="N479" i="6"/>
  <c r="M479" i="6"/>
  <c r="O478" i="6"/>
  <c r="N478" i="6"/>
  <c r="M478" i="6"/>
  <c r="O477" i="6"/>
  <c r="N477" i="6"/>
  <c r="M477" i="6"/>
  <c r="O476" i="6"/>
  <c r="N476" i="6"/>
  <c r="M476" i="6"/>
  <c r="O475" i="6"/>
  <c r="N475" i="6"/>
  <c r="M475" i="6"/>
  <c r="O474" i="6"/>
  <c r="N474" i="6"/>
  <c r="M474" i="6"/>
  <c r="O473" i="6"/>
  <c r="N473" i="6"/>
  <c r="M473" i="6"/>
  <c r="O472" i="6"/>
  <c r="N472" i="6"/>
  <c r="M472" i="6"/>
  <c r="O471" i="6"/>
  <c r="N471" i="6"/>
  <c r="M471" i="6"/>
  <c r="O470" i="6"/>
  <c r="N470" i="6"/>
  <c r="M470" i="6"/>
  <c r="O469" i="6"/>
  <c r="N469" i="6"/>
  <c r="M469" i="6"/>
  <c r="O468" i="6"/>
  <c r="N468" i="6"/>
  <c r="M468" i="6"/>
  <c r="O467" i="6"/>
  <c r="N467" i="6"/>
  <c r="M467" i="6"/>
  <c r="O466" i="6"/>
  <c r="N466" i="6"/>
  <c r="M466" i="6"/>
  <c r="O465" i="6"/>
  <c r="N465" i="6"/>
  <c r="M465" i="6"/>
  <c r="O464" i="6"/>
  <c r="N464" i="6"/>
  <c r="M464" i="6"/>
  <c r="O463" i="6"/>
  <c r="N463" i="6"/>
  <c r="M463" i="6"/>
  <c r="O462" i="6"/>
  <c r="N462" i="6"/>
  <c r="M462" i="6"/>
  <c r="O461" i="6"/>
  <c r="N461" i="6"/>
  <c r="M461" i="6"/>
  <c r="O460" i="6"/>
  <c r="N460" i="6"/>
  <c r="M460" i="6"/>
  <c r="O459" i="6"/>
  <c r="N459" i="6"/>
  <c r="M459" i="6"/>
  <c r="O458" i="6"/>
  <c r="N458" i="6"/>
  <c r="M458" i="6"/>
  <c r="O457" i="6"/>
  <c r="N457" i="6"/>
  <c r="M457" i="6"/>
  <c r="O456" i="6"/>
  <c r="N456" i="6"/>
  <c r="M456" i="6"/>
  <c r="O455" i="6"/>
  <c r="N455" i="6"/>
  <c r="M455" i="6"/>
  <c r="O454" i="6"/>
  <c r="N454" i="6"/>
  <c r="M454" i="6"/>
  <c r="O453" i="6"/>
  <c r="N453" i="6"/>
  <c r="M453" i="6"/>
  <c r="O452" i="6"/>
  <c r="N452" i="6"/>
  <c r="M452" i="6"/>
  <c r="O451" i="6"/>
  <c r="N451" i="6"/>
  <c r="M451" i="6"/>
  <c r="O450" i="6"/>
  <c r="N450" i="6"/>
  <c r="M450" i="6"/>
  <c r="O449" i="6"/>
  <c r="N449" i="6"/>
  <c r="M449" i="6"/>
  <c r="O448" i="6"/>
  <c r="N448" i="6"/>
  <c r="M448" i="6"/>
  <c r="O447" i="6"/>
  <c r="N447" i="6"/>
  <c r="M447" i="6"/>
  <c r="O446" i="6"/>
  <c r="N446" i="6"/>
  <c r="M446" i="6"/>
  <c r="O445" i="6"/>
  <c r="N445" i="6"/>
  <c r="M445" i="6"/>
  <c r="O444" i="6"/>
  <c r="N444" i="6"/>
  <c r="M444" i="6"/>
  <c r="O443" i="6"/>
  <c r="N443" i="6"/>
  <c r="M443" i="6"/>
  <c r="O442" i="6"/>
  <c r="N442" i="6"/>
  <c r="M442" i="6"/>
  <c r="O441" i="6"/>
  <c r="N441" i="6"/>
  <c r="M441" i="6"/>
  <c r="O440" i="6"/>
  <c r="N440" i="6"/>
  <c r="M440" i="6"/>
  <c r="O439" i="6"/>
  <c r="N439" i="6"/>
  <c r="M439" i="6"/>
  <c r="O438" i="6"/>
  <c r="N438" i="6"/>
  <c r="M438" i="6"/>
  <c r="O437" i="6"/>
  <c r="N437" i="6"/>
  <c r="M437" i="6"/>
  <c r="O436" i="6"/>
  <c r="N436" i="6"/>
  <c r="M436" i="6"/>
  <c r="O435" i="6"/>
  <c r="N435" i="6"/>
  <c r="M435" i="6"/>
  <c r="O434" i="6"/>
  <c r="N434" i="6"/>
  <c r="M434" i="6"/>
  <c r="O433" i="6"/>
  <c r="N433" i="6"/>
  <c r="M433" i="6"/>
  <c r="O432" i="6"/>
  <c r="N432" i="6"/>
  <c r="M432" i="6"/>
  <c r="O431" i="6"/>
  <c r="N431" i="6"/>
  <c r="M431" i="6"/>
  <c r="O430" i="6"/>
  <c r="N430" i="6"/>
  <c r="M430" i="6"/>
  <c r="O429" i="6"/>
  <c r="N429" i="6"/>
  <c r="M429" i="6"/>
  <c r="O428" i="6"/>
  <c r="N428" i="6"/>
  <c r="M428" i="6"/>
  <c r="O427" i="6"/>
  <c r="N427" i="6"/>
  <c r="M427" i="6"/>
  <c r="O426" i="6"/>
  <c r="N426" i="6"/>
  <c r="M426" i="6"/>
  <c r="O425" i="6"/>
  <c r="N425" i="6"/>
  <c r="M425" i="6"/>
  <c r="O424" i="6"/>
  <c r="N424" i="6"/>
  <c r="M424" i="6"/>
  <c r="O423" i="6"/>
  <c r="N423" i="6"/>
  <c r="M423" i="6"/>
  <c r="O422" i="6"/>
  <c r="N422" i="6"/>
  <c r="M422" i="6"/>
  <c r="O421" i="6"/>
  <c r="N421" i="6"/>
  <c r="M421" i="6"/>
  <c r="O420" i="6"/>
  <c r="N420" i="6"/>
  <c r="M420" i="6"/>
  <c r="O419" i="6"/>
  <c r="N419" i="6"/>
  <c r="M419" i="6"/>
  <c r="O418" i="6"/>
  <c r="N418" i="6"/>
  <c r="M418" i="6"/>
  <c r="O417" i="6"/>
  <c r="N417" i="6"/>
  <c r="M417" i="6"/>
  <c r="O416" i="6"/>
  <c r="N416" i="6"/>
  <c r="M416" i="6"/>
  <c r="O415" i="6"/>
  <c r="N415" i="6"/>
  <c r="M415" i="6"/>
  <c r="O414" i="6"/>
  <c r="N414" i="6"/>
  <c r="M414" i="6"/>
  <c r="O413" i="6"/>
  <c r="N413" i="6"/>
  <c r="M413" i="6"/>
  <c r="O412" i="6"/>
  <c r="N412" i="6"/>
  <c r="M412" i="6"/>
  <c r="O411" i="6"/>
  <c r="N411" i="6"/>
  <c r="M411" i="6"/>
  <c r="O410" i="6"/>
  <c r="N410" i="6"/>
  <c r="M410" i="6"/>
  <c r="O409" i="6"/>
  <c r="N409" i="6"/>
  <c r="M409" i="6"/>
  <c r="O408" i="6"/>
  <c r="N408" i="6"/>
  <c r="M408" i="6"/>
  <c r="O407" i="6"/>
  <c r="N407" i="6"/>
  <c r="M407" i="6"/>
  <c r="O406" i="6"/>
  <c r="N406" i="6"/>
  <c r="M406" i="6"/>
  <c r="O405" i="6"/>
  <c r="N405" i="6"/>
  <c r="M405" i="6"/>
  <c r="O404" i="6"/>
  <c r="N404" i="6"/>
  <c r="M404" i="6"/>
  <c r="O403" i="6"/>
  <c r="N403" i="6"/>
  <c r="M403" i="6"/>
  <c r="O402" i="6"/>
  <c r="N402" i="6"/>
  <c r="M402" i="6"/>
  <c r="O401" i="6"/>
  <c r="N401" i="6"/>
  <c r="M401" i="6"/>
  <c r="O400" i="6"/>
  <c r="N400" i="6"/>
  <c r="M400" i="6"/>
  <c r="O399" i="6"/>
  <c r="N399" i="6"/>
  <c r="M399" i="6"/>
  <c r="O398" i="6"/>
  <c r="N398" i="6"/>
  <c r="M398" i="6"/>
  <c r="O397" i="6"/>
  <c r="N397" i="6"/>
  <c r="M397" i="6"/>
  <c r="O396" i="6"/>
  <c r="N396" i="6"/>
  <c r="M396" i="6"/>
  <c r="O395" i="6"/>
  <c r="N395" i="6"/>
  <c r="M395" i="6"/>
  <c r="O394" i="6"/>
  <c r="N394" i="6"/>
  <c r="M394" i="6"/>
  <c r="O393" i="6"/>
  <c r="N393" i="6"/>
  <c r="M393" i="6"/>
  <c r="O392" i="6"/>
  <c r="N392" i="6"/>
  <c r="M392" i="6"/>
  <c r="O391" i="6"/>
  <c r="N391" i="6"/>
  <c r="M391" i="6"/>
  <c r="O390" i="6"/>
  <c r="N390" i="6"/>
  <c r="M390" i="6"/>
  <c r="O389" i="6"/>
  <c r="N389" i="6"/>
  <c r="M389" i="6"/>
  <c r="O388" i="6"/>
  <c r="N388" i="6"/>
  <c r="M388" i="6"/>
  <c r="O387" i="6"/>
  <c r="N387" i="6"/>
  <c r="M387" i="6"/>
  <c r="O386" i="6"/>
  <c r="N386" i="6"/>
  <c r="M386" i="6"/>
  <c r="O385" i="6"/>
  <c r="N385" i="6"/>
  <c r="M385" i="6"/>
  <c r="O384" i="6"/>
  <c r="N384" i="6"/>
  <c r="M384" i="6"/>
  <c r="O383" i="6"/>
  <c r="N383" i="6"/>
  <c r="M383" i="6"/>
  <c r="O382" i="6"/>
  <c r="N382" i="6"/>
  <c r="M382" i="6"/>
  <c r="O381" i="6"/>
  <c r="N381" i="6"/>
  <c r="M381" i="6"/>
  <c r="O380" i="6"/>
  <c r="N380" i="6"/>
  <c r="M380" i="6"/>
  <c r="O379" i="6"/>
  <c r="N379" i="6"/>
  <c r="M379" i="6"/>
  <c r="O378" i="6"/>
  <c r="N378" i="6"/>
  <c r="M378" i="6"/>
  <c r="O377" i="6"/>
  <c r="N377" i="6"/>
  <c r="M377" i="6"/>
  <c r="O376" i="6"/>
  <c r="N376" i="6"/>
  <c r="M376" i="6"/>
  <c r="O375" i="6"/>
  <c r="N375" i="6"/>
  <c r="M375" i="6"/>
  <c r="O374" i="6"/>
  <c r="N374" i="6"/>
  <c r="M374" i="6"/>
  <c r="O373" i="6"/>
  <c r="N373" i="6"/>
  <c r="M373" i="6"/>
  <c r="O372" i="6"/>
  <c r="N372" i="6"/>
  <c r="M372" i="6"/>
  <c r="O371" i="6"/>
  <c r="N371" i="6"/>
  <c r="M371" i="6"/>
  <c r="O370" i="6"/>
  <c r="N370" i="6"/>
  <c r="M370" i="6"/>
  <c r="O369" i="6"/>
  <c r="N369" i="6"/>
  <c r="M369" i="6"/>
  <c r="O368" i="6"/>
  <c r="N368" i="6"/>
  <c r="M368" i="6"/>
  <c r="O367" i="6"/>
  <c r="N367" i="6"/>
  <c r="M367" i="6"/>
  <c r="O366" i="6"/>
  <c r="N366" i="6"/>
  <c r="M366" i="6"/>
  <c r="O365" i="6"/>
  <c r="N365" i="6"/>
  <c r="M365" i="6"/>
  <c r="O364" i="6"/>
  <c r="N364" i="6"/>
  <c r="M364" i="6"/>
  <c r="O363" i="6"/>
  <c r="N363" i="6"/>
  <c r="M363" i="6"/>
  <c r="O362" i="6"/>
  <c r="N362" i="6"/>
  <c r="M362" i="6"/>
  <c r="O361" i="6"/>
  <c r="N361" i="6"/>
  <c r="M361" i="6"/>
  <c r="O360" i="6"/>
  <c r="N360" i="6"/>
  <c r="M360" i="6"/>
  <c r="O359" i="6"/>
  <c r="N359" i="6"/>
  <c r="M359" i="6"/>
  <c r="O358" i="6"/>
  <c r="N358" i="6"/>
  <c r="M358" i="6"/>
  <c r="O357" i="6"/>
  <c r="N357" i="6"/>
  <c r="M357" i="6"/>
  <c r="O356" i="6"/>
  <c r="N356" i="6"/>
  <c r="M356" i="6"/>
  <c r="O355" i="6"/>
  <c r="N355" i="6"/>
  <c r="M355" i="6"/>
  <c r="O354" i="6"/>
  <c r="N354" i="6"/>
  <c r="M354" i="6"/>
  <c r="O353" i="6"/>
  <c r="N353" i="6"/>
  <c r="M353" i="6"/>
  <c r="O352" i="6"/>
  <c r="N352" i="6"/>
  <c r="M352" i="6"/>
  <c r="O351" i="6"/>
  <c r="N351" i="6"/>
  <c r="M351" i="6"/>
  <c r="O350" i="6"/>
  <c r="N350" i="6"/>
  <c r="M350" i="6"/>
  <c r="O349" i="6"/>
  <c r="N349" i="6"/>
  <c r="M349" i="6"/>
  <c r="O348" i="6"/>
  <c r="N348" i="6"/>
  <c r="M348" i="6"/>
  <c r="O347" i="6"/>
  <c r="N347" i="6"/>
  <c r="M347" i="6"/>
  <c r="O346" i="6"/>
  <c r="N346" i="6"/>
  <c r="M346" i="6"/>
  <c r="O345" i="6"/>
  <c r="N345" i="6"/>
  <c r="M345" i="6"/>
  <c r="O344" i="6"/>
  <c r="N344" i="6"/>
  <c r="M344" i="6"/>
  <c r="O343" i="6"/>
  <c r="N343" i="6"/>
  <c r="M343" i="6"/>
  <c r="O342" i="6"/>
  <c r="N342" i="6"/>
  <c r="M342" i="6"/>
  <c r="O341" i="6"/>
  <c r="N341" i="6"/>
  <c r="M341" i="6"/>
  <c r="O340" i="6"/>
  <c r="N340" i="6"/>
  <c r="M340" i="6"/>
  <c r="O339" i="6"/>
  <c r="N339" i="6"/>
  <c r="M339" i="6"/>
  <c r="O338" i="6"/>
  <c r="N338" i="6"/>
  <c r="M338" i="6"/>
  <c r="O337" i="6"/>
  <c r="N337" i="6"/>
  <c r="M337" i="6"/>
  <c r="O336" i="6"/>
  <c r="N336" i="6"/>
  <c r="M336" i="6"/>
  <c r="O335" i="6"/>
  <c r="N335" i="6"/>
  <c r="M335" i="6"/>
  <c r="O334" i="6"/>
  <c r="N334" i="6"/>
  <c r="M334" i="6"/>
  <c r="O333" i="6"/>
  <c r="N333" i="6"/>
  <c r="M333" i="6"/>
  <c r="O332" i="6"/>
  <c r="N332" i="6"/>
  <c r="M332" i="6"/>
  <c r="O331" i="6"/>
  <c r="N331" i="6"/>
  <c r="M331" i="6"/>
  <c r="O330" i="6"/>
  <c r="N330" i="6"/>
  <c r="M330" i="6"/>
  <c r="O329" i="6"/>
  <c r="N329" i="6"/>
  <c r="M329" i="6"/>
  <c r="O328" i="6"/>
  <c r="N328" i="6"/>
  <c r="M328" i="6"/>
  <c r="O327" i="6"/>
  <c r="N327" i="6"/>
  <c r="M327" i="6"/>
  <c r="O326" i="6"/>
  <c r="N326" i="6"/>
  <c r="M326" i="6"/>
  <c r="O325" i="6"/>
  <c r="N325" i="6"/>
  <c r="M325" i="6"/>
  <c r="O324" i="6"/>
  <c r="N324" i="6"/>
  <c r="M324" i="6"/>
  <c r="O323" i="6"/>
  <c r="N323" i="6"/>
  <c r="M323" i="6"/>
  <c r="O322" i="6"/>
  <c r="N322" i="6"/>
  <c r="M322" i="6"/>
  <c r="O321" i="6"/>
  <c r="N321" i="6"/>
  <c r="M321" i="6"/>
  <c r="O320" i="6"/>
  <c r="N320" i="6"/>
  <c r="M320" i="6"/>
  <c r="O319" i="6"/>
  <c r="N319" i="6"/>
  <c r="M319" i="6"/>
  <c r="O318" i="6"/>
  <c r="N318" i="6"/>
  <c r="M318" i="6"/>
  <c r="O317" i="6"/>
  <c r="N317" i="6"/>
  <c r="M317" i="6"/>
  <c r="O316" i="6"/>
  <c r="N316" i="6"/>
  <c r="M316" i="6"/>
  <c r="O315" i="6"/>
  <c r="N315" i="6"/>
  <c r="M315" i="6"/>
  <c r="O314" i="6"/>
  <c r="N314" i="6"/>
  <c r="M314" i="6"/>
  <c r="O313" i="6"/>
  <c r="N313" i="6"/>
  <c r="M313" i="6"/>
  <c r="O312" i="6"/>
  <c r="N312" i="6"/>
  <c r="M312" i="6"/>
  <c r="O311" i="6"/>
  <c r="N311" i="6"/>
  <c r="M311" i="6"/>
  <c r="O310" i="6"/>
  <c r="N310" i="6"/>
  <c r="M310" i="6"/>
  <c r="O309" i="6"/>
  <c r="N309" i="6"/>
  <c r="M309" i="6"/>
  <c r="O308" i="6"/>
  <c r="N308" i="6"/>
  <c r="M308" i="6"/>
  <c r="O307" i="6"/>
  <c r="N307" i="6"/>
  <c r="M307" i="6"/>
  <c r="O306" i="6"/>
  <c r="N306" i="6"/>
  <c r="M306" i="6"/>
  <c r="O305" i="6"/>
  <c r="N305" i="6"/>
  <c r="M305" i="6"/>
  <c r="O304" i="6"/>
  <c r="N304" i="6"/>
  <c r="M304" i="6"/>
  <c r="O303" i="6"/>
  <c r="N303" i="6"/>
  <c r="M303" i="6"/>
  <c r="O302" i="6"/>
  <c r="N302" i="6"/>
  <c r="M302" i="6"/>
  <c r="O301" i="6"/>
  <c r="N301" i="6"/>
  <c r="M301" i="6"/>
  <c r="O300" i="6"/>
  <c r="N300" i="6"/>
  <c r="M300" i="6"/>
  <c r="O299" i="6"/>
  <c r="N299" i="6"/>
  <c r="M299" i="6"/>
  <c r="O298" i="6"/>
  <c r="N298" i="6"/>
  <c r="M298" i="6"/>
  <c r="O297" i="6"/>
  <c r="N297" i="6"/>
  <c r="M297" i="6"/>
  <c r="O296" i="6"/>
  <c r="N296" i="6"/>
  <c r="M296" i="6"/>
  <c r="O295" i="6"/>
  <c r="N295" i="6"/>
  <c r="M295" i="6"/>
  <c r="O294" i="6"/>
  <c r="N294" i="6"/>
  <c r="M294" i="6"/>
  <c r="O293" i="6"/>
  <c r="N293" i="6"/>
  <c r="M293" i="6"/>
  <c r="O292" i="6"/>
  <c r="N292" i="6"/>
  <c r="M292" i="6"/>
  <c r="O291" i="6"/>
  <c r="N291" i="6"/>
  <c r="M291" i="6"/>
  <c r="O290" i="6"/>
  <c r="N290" i="6"/>
  <c r="M290" i="6"/>
  <c r="O289" i="6"/>
  <c r="N289" i="6"/>
  <c r="M289" i="6"/>
  <c r="O288" i="6"/>
  <c r="N288" i="6"/>
  <c r="M288" i="6"/>
  <c r="O287" i="6"/>
  <c r="N287" i="6"/>
  <c r="M287" i="6"/>
  <c r="O286" i="6"/>
  <c r="N286" i="6"/>
  <c r="M286" i="6"/>
  <c r="O285" i="6"/>
  <c r="N285" i="6"/>
  <c r="M285" i="6"/>
  <c r="O284" i="6"/>
  <c r="N284" i="6"/>
  <c r="M284" i="6"/>
  <c r="O283" i="6"/>
  <c r="N283" i="6"/>
  <c r="M283" i="6"/>
  <c r="O282" i="6"/>
  <c r="N282" i="6"/>
  <c r="M282" i="6"/>
  <c r="O281" i="6"/>
  <c r="N281" i="6"/>
  <c r="M281" i="6"/>
  <c r="O280" i="6"/>
  <c r="N280" i="6"/>
  <c r="M280" i="6"/>
  <c r="O279" i="6"/>
  <c r="N279" i="6"/>
  <c r="M279" i="6"/>
  <c r="O278" i="6"/>
  <c r="N278" i="6"/>
  <c r="M278" i="6"/>
  <c r="O277" i="6"/>
  <c r="N277" i="6"/>
  <c r="M277" i="6"/>
  <c r="O276" i="6"/>
  <c r="N276" i="6"/>
  <c r="M276" i="6"/>
  <c r="O275" i="6"/>
  <c r="N275" i="6"/>
  <c r="M275" i="6"/>
  <c r="O274" i="6"/>
  <c r="N274" i="6"/>
  <c r="M274" i="6"/>
  <c r="O273" i="6"/>
  <c r="N273" i="6"/>
  <c r="M273" i="6"/>
  <c r="O272" i="6"/>
  <c r="N272" i="6"/>
  <c r="M272" i="6"/>
  <c r="O271" i="6"/>
  <c r="N271" i="6"/>
  <c r="M271" i="6"/>
  <c r="O270" i="6"/>
  <c r="N270" i="6"/>
  <c r="M270" i="6"/>
  <c r="O269" i="6"/>
  <c r="N269" i="6"/>
  <c r="M269" i="6"/>
  <c r="O268" i="6"/>
  <c r="N268" i="6"/>
  <c r="M268" i="6"/>
  <c r="O267" i="6"/>
  <c r="N267" i="6"/>
  <c r="M267" i="6"/>
  <c r="O266" i="6"/>
  <c r="N266" i="6"/>
  <c r="M266" i="6"/>
  <c r="O265" i="6"/>
  <c r="N265" i="6"/>
  <c r="M265" i="6"/>
  <c r="O264" i="6"/>
  <c r="N264" i="6"/>
  <c r="M264" i="6"/>
  <c r="O263" i="6"/>
  <c r="N263" i="6"/>
  <c r="M263" i="6"/>
  <c r="O262" i="6"/>
  <c r="N262" i="6"/>
  <c r="M262" i="6"/>
  <c r="O261" i="6"/>
  <c r="N261" i="6"/>
  <c r="M261" i="6"/>
  <c r="O260" i="6"/>
  <c r="N260" i="6"/>
  <c r="M260" i="6"/>
  <c r="O259" i="6"/>
  <c r="N259" i="6"/>
  <c r="M259" i="6"/>
  <c r="O258" i="6"/>
  <c r="N258" i="6"/>
  <c r="M258" i="6"/>
  <c r="O257" i="6"/>
  <c r="N257" i="6"/>
  <c r="M257" i="6"/>
  <c r="O256" i="6"/>
  <c r="N256" i="6"/>
  <c r="M256" i="6"/>
  <c r="O255" i="6"/>
  <c r="N255" i="6"/>
  <c r="M255" i="6"/>
  <c r="O254" i="6"/>
  <c r="N254" i="6"/>
  <c r="M254" i="6"/>
  <c r="O253" i="6"/>
  <c r="N253" i="6"/>
  <c r="M253" i="6"/>
  <c r="O252" i="6"/>
  <c r="N252" i="6"/>
  <c r="M252" i="6"/>
  <c r="O251" i="6"/>
  <c r="N251" i="6"/>
  <c r="M251" i="6"/>
  <c r="O250" i="6"/>
  <c r="N250" i="6"/>
  <c r="M250" i="6"/>
  <c r="O249" i="6"/>
  <c r="N249" i="6"/>
  <c r="M249" i="6"/>
  <c r="O248" i="6"/>
  <c r="N248" i="6"/>
  <c r="M248" i="6"/>
  <c r="O247" i="6"/>
  <c r="N247" i="6"/>
  <c r="M247" i="6"/>
  <c r="O246" i="6"/>
  <c r="N246" i="6"/>
  <c r="M246" i="6"/>
  <c r="O245" i="6"/>
  <c r="N245" i="6"/>
  <c r="M245" i="6"/>
  <c r="O244" i="6"/>
  <c r="N244" i="6"/>
  <c r="M244" i="6"/>
  <c r="O243" i="6"/>
  <c r="N243" i="6"/>
  <c r="M243" i="6"/>
  <c r="O242" i="6"/>
  <c r="N242" i="6"/>
  <c r="M242" i="6"/>
  <c r="O241" i="6"/>
  <c r="N241" i="6"/>
  <c r="M241" i="6"/>
  <c r="O240" i="6"/>
  <c r="N240" i="6"/>
  <c r="M240" i="6"/>
  <c r="O239" i="6"/>
  <c r="N239" i="6"/>
  <c r="M239" i="6"/>
  <c r="O238" i="6"/>
  <c r="N238" i="6"/>
  <c r="M238" i="6"/>
  <c r="O237" i="6"/>
  <c r="N237" i="6"/>
  <c r="M237" i="6"/>
  <c r="O236" i="6"/>
  <c r="N236" i="6"/>
  <c r="M236" i="6"/>
  <c r="O235" i="6"/>
  <c r="N235" i="6"/>
  <c r="M235" i="6"/>
  <c r="O234" i="6"/>
  <c r="N234" i="6"/>
  <c r="M234" i="6"/>
  <c r="O233" i="6"/>
  <c r="N233" i="6"/>
  <c r="M233" i="6"/>
  <c r="O232" i="6"/>
  <c r="N232" i="6"/>
  <c r="M232" i="6"/>
  <c r="O231" i="6"/>
  <c r="N231" i="6"/>
  <c r="M231" i="6"/>
  <c r="O230" i="6"/>
  <c r="N230" i="6"/>
  <c r="M230" i="6"/>
  <c r="O229" i="6"/>
  <c r="N229" i="6"/>
  <c r="M229" i="6"/>
  <c r="O228" i="6"/>
  <c r="N228" i="6"/>
  <c r="M228" i="6"/>
  <c r="O227" i="6"/>
  <c r="N227" i="6"/>
  <c r="M227" i="6"/>
  <c r="O226" i="6"/>
  <c r="N226" i="6"/>
  <c r="M226" i="6"/>
  <c r="O225" i="6"/>
  <c r="N225" i="6"/>
  <c r="M225" i="6"/>
  <c r="O224" i="6"/>
  <c r="N224" i="6"/>
  <c r="M224" i="6"/>
  <c r="O223" i="6"/>
  <c r="N223" i="6"/>
  <c r="M223" i="6"/>
  <c r="O222" i="6"/>
  <c r="N222" i="6"/>
  <c r="M222" i="6"/>
  <c r="O221" i="6"/>
  <c r="N221" i="6"/>
  <c r="M221" i="6"/>
  <c r="O220" i="6"/>
  <c r="N220" i="6"/>
  <c r="M220" i="6"/>
  <c r="O219" i="6"/>
  <c r="N219" i="6"/>
  <c r="M219" i="6"/>
  <c r="O218" i="6"/>
  <c r="N218" i="6"/>
  <c r="M218" i="6"/>
  <c r="O217" i="6"/>
  <c r="N217" i="6"/>
  <c r="M217" i="6"/>
  <c r="O216" i="6"/>
  <c r="N216" i="6"/>
  <c r="M216" i="6"/>
  <c r="O215" i="6"/>
  <c r="N215" i="6"/>
  <c r="M215" i="6"/>
  <c r="O214" i="6"/>
  <c r="N214" i="6"/>
  <c r="M214" i="6"/>
  <c r="O213" i="6"/>
  <c r="N213" i="6"/>
  <c r="M213" i="6"/>
  <c r="O212" i="6"/>
  <c r="N212" i="6"/>
  <c r="M212" i="6"/>
  <c r="O211" i="6"/>
  <c r="N211" i="6"/>
  <c r="M211" i="6"/>
  <c r="O210" i="6"/>
  <c r="N210" i="6"/>
  <c r="M210" i="6"/>
  <c r="O209" i="6"/>
  <c r="N209" i="6"/>
  <c r="M209" i="6"/>
  <c r="O208" i="6"/>
  <c r="N208" i="6"/>
  <c r="M208" i="6"/>
  <c r="O207" i="6"/>
  <c r="N207" i="6"/>
  <c r="M207" i="6"/>
  <c r="O206" i="6"/>
  <c r="N206" i="6"/>
  <c r="M206" i="6"/>
  <c r="O205" i="6"/>
  <c r="N205" i="6"/>
  <c r="M205" i="6"/>
  <c r="O204" i="6"/>
  <c r="N204" i="6"/>
  <c r="M204" i="6"/>
  <c r="O203" i="6"/>
  <c r="N203" i="6"/>
  <c r="M203" i="6"/>
  <c r="O202" i="6"/>
  <c r="N202" i="6"/>
  <c r="M202" i="6"/>
  <c r="O201" i="6"/>
  <c r="N201" i="6"/>
  <c r="M201" i="6"/>
  <c r="O200" i="6"/>
  <c r="N200" i="6"/>
  <c r="M200" i="6"/>
  <c r="O199" i="6"/>
  <c r="N199" i="6"/>
  <c r="M199" i="6"/>
  <c r="O198" i="6"/>
  <c r="N198" i="6"/>
  <c r="M198" i="6"/>
  <c r="O197" i="6"/>
  <c r="N197" i="6"/>
  <c r="M197" i="6"/>
  <c r="O196" i="6"/>
  <c r="N196" i="6"/>
  <c r="M196" i="6"/>
  <c r="O195" i="6"/>
  <c r="N195" i="6"/>
  <c r="M195" i="6"/>
  <c r="O194" i="6"/>
  <c r="N194" i="6"/>
  <c r="M194" i="6"/>
  <c r="O193" i="6"/>
  <c r="N193" i="6"/>
  <c r="M193" i="6"/>
  <c r="O192" i="6"/>
  <c r="N192" i="6"/>
  <c r="M192" i="6"/>
  <c r="O191" i="6"/>
  <c r="N191" i="6"/>
  <c r="M191" i="6"/>
  <c r="O190" i="6"/>
  <c r="N190" i="6"/>
  <c r="M190" i="6"/>
  <c r="O189" i="6"/>
  <c r="N189" i="6"/>
  <c r="M189" i="6"/>
  <c r="O188" i="6"/>
  <c r="N188" i="6"/>
  <c r="M188" i="6"/>
  <c r="O187" i="6"/>
  <c r="N187" i="6"/>
  <c r="M187" i="6"/>
  <c r="O186" i="6"/>
  <c r="N186" i="6"/>
  <c r="M186" i="6"/>
  <c r="O185" i="6"/>
  <c r="N185" i="6"/>
  <c r="M185" i="6"/>
  <c r="O184" i="6"/>
  <c r="N184" i="6"/>
  <c r="M184" i="6"/>
  <c r="O183" i="6"/>
  <c r="N183" i="6"/>
  <c r="M183" i="6"/>
  <c r="O182" i="6"/>
  <c r="N182" i="6"/>
  <c r="M182" i="6"/>
  <c r="O181" i="6"/>
  <c r="N181" i="6"/>
  <c r="M181" i="6"/>
  <c r="O180" i="6"/>
  <c r="N180" i="6"/>
  <c r="M180" i="6"/>
  <c r="O179" i="6"/>
  <c r="N179" i="6"/>
  <c r="M179" i="6"/>
  <c r="O178" i="6"/>
  <c r="N178" i="6"/>
  <c r="M178" i="6"/>
  <c r="O177" i="6"/>
  <c r="N177" i="6"/>
  <c r="M177" i="6"/>
  <c r="O176" i="6"/>
  <c r="N176" i="6"/>
  <c r="M176" i="6"/>
  <c r="O175" i="6"/>
  <c r="N175" i="6"/>
  <c r="M175" i="6"/>
  <c r="O174" i="6"/>
  <c r="N174" i="6"/>
  <c r="M174" i="6"/>
  <c r="O173" i="6"/>
  <c r="N173" i="6"/>
  <c r="M173" i="6"/>
  <c r="O172" i="6"/>
  <c r="N172" i="6"/>
  <c r="M172" i="6"/>
  <c r="O171" i="6"/>
  <c r="N171" i="6"/>
  <c r="M171" i="6"/>
  <c r="O170" i="6"/>
  <c r="N170" i="6"/>
  <c r="M170" i="6"/>
  <c r="O169" i="6"/>
  <c r="N169" i="6"/>
  <c r="M169" i="6"/>
  <c r="O168" i="6"/>
  <c r="N168" i="6"/>
  <c r="M168" i="6"/>
  <c r="O167" i="6"/>
  <c r="N167" i="6"/>
  <c r="M167" i="6"/>
  <c r="O166" i="6"/>
  <c r="N166" i="6"/>
  <c r="M166" i="6"/>
  <c r="O165" i="6"/>
  <c r="N165" i="6"/>
  <c r="M165" i="6"/>
  <c r="O164" i="6"/>
  <c r="N164" i="6"/>
  <c r="M164" i="6"/>
  <c r="O163" i="6"/>
  <c r="N163" i="6"/>
  <c r="M163" i="6"/>
  <c r="O162" i="6"/>
  <c r="N162" i="6"/>
  <c r="M162" i="6"/>
  <c r="O161" i="6"/>
  <c r="N161" i="6"/>
  <c r="M161" i="6"/>
  <c r="O160" i="6"/>
  <c r="N160" i="6"/>
  <c r="M160" i="6"/>
  <c r="O159" i="6"/>
  <c r="N159" i="6"/>
  <c r="M159" i="6"/>
  <c r="O158" i="6"/>
  <c r="N158" i="6"/>
  <c r="M158" i="6"/>
  <c r="O157" i="6"/>
  <c r="N157" i="6"/>
  <c r="M157" i="6"/>
  <c r="O156" i="6"/>
  <c r="N156" i="6"/>
  <c r="M156" i="6"/>
  <c r="O155" i="6"/>
  <c r="N155" i="6"/>
  <c r="M155" i="6"/>
  <c r="O154" i="6"/>
  <c r="N154" i="6"/>
  <c r="M154" i="6"/>
  <c r="O153" i="6"/>
  <c r="N153" i="6"/>
  <c r="M153" i="6"/>
  <c r="O152" i="6"/>
  <c r="N152" i="6"/>
  <c r="M152" i="6"/>
  <c r="O151" i="6"/>
  <c r="N151" i="6"/>
  <c r="M151" i="6"/>
  <c r="O150" i="6"/>
  <c r="N150" i="6"/>
  <c r="M150" i="6"/>
  <c r="O149" i="6"/>
  <c r="N149" i="6"/>
  <c r="M149" i="6"/>
  <c r="O148" i="6"/>
  <c r="N148" i="6"/>
  <c r="M148" i="6"/>
  <c r="O147" i="6"/>
  <c r="N147" i="6"/>
  <c r="M147" i="6"/>
  <c r="O146" i="6"/>
  <c r="N146" i="6"/>
  <c r="M146" i="6"/>
  <c r="O145" i="6"/>
  <c r="N145" i="6"/>
  <c r="M145" i="6"/>
  <c r="O144" i="6"/>
  <c r="N144" i="6"/>
  <c r="M144" i="6"/>
  <c r="O143" i="6"/>
  <c r="N143" i="6"/>
  <c r="M143" i="6"/>
  <c r="O142" i="6"/>
  <c r="N142" i="6"/>
  <c r="M142" i="6"/>
  <c r="O141" i="6"/>
  <c r="N141" i="6"/>
  <c r="M141" i="6"/>
  <c r="O140" i="6"/>
  <c r="N140" i="6"/>
  <c r="M140" i="6"/>
  <c r="O139" i="6"/>
  <c r="N139" i="6"/>
  <c r="M139" i="6"/>
  <c r="O138" i="6"/>
  <c r="N138" i="6"/>
  <c r="M138" i="6"/>
  <c r="O137" i="6"/>
  <c r="N137" i="6"/>
  <c r="M137" i="6"/>
  <c r="O136" i="6"/>
  <c r="N136" i="6"/>
  <c r="M136" i="6"/>
  <c r="O135" i="6"/>
  <c r="N135" i="6"/>
  <c r="M135" i="6"/>
  <c r="O134" i="6"/>
  <c r="N134" i="6"/>
  <c r="M134" i="6"/>
  <c r="O133" i="6"/>
  <c r="N133" i="6"/>
  <c r="M133" i="6"/>
  <c r="O132" i="6"/>
  <c r="N132" i="6"/>
  <c r="M132" i="6"/>
  <c r="O131" i="6"/>
  <c r="N131" i="6"/>
  <c r="M131" i="6"/>
  <c r="O130" i="6"/>
  <c r="N130" i="6"/>
  <c r="M130" i="6"/>
  <c r="O129" i="6"/>
  <c r="N129" i="6"/>
  <c r="M129" i="6"/>
  <c r="O128" i="6"/>
  <c r="N128" i="6"/>
  <c r="M128" i="6"/>
  <c r="O127" i="6"/>
  <c r="N127" i="6"/>
  <c r="M127" i="6"/>
  <c r="O126" i="6"/>
  <c r="N126" i="6"/>
  <c r="M126" i="6"/>
  <c r="O125" i="6"/>
  <c r="N125" i="6"/>
  <c r="M125" i="6"/>
  <c r="O124" i="6"/>
  <c r="N124" i="6"/>
  <c r="M124" i="6"/>
  <c r="O123" i="6"/>
  <c r="N123" i="6"/>
  <c r="M123" i="6"/>
  <c r="O122" i="6"/>
  <c r="N122" i="6"/>
  <c r="M122" i="6"/>
  <c r="O121" i="6"/>
  <c r="N121" i="6"/>
  <c r="M121" i="6"/>
  <c r="O120" i="6"/>
  <c r="N120" i="6"/>
  <c r="M120" i="6"/>
  <c r="O119" i="6"/>
  <c r="N119" i="6"/>
  <c r="M119" i="6"/>
  <c r="O118" i="6"/>
  <c r="N118" i="6"/>
  <c r="M118" i="6"/>
  <c r="O117" i="6"/>
  <c r="N117" i="6"/>
  <c r="M117" i="6"/>
  <c r="O116" i="6"/>
  <c r="N116" i="6"/>
  <c r="M116" i="6"/>
  <c r="O115" i="6"/>
  <c r="N115" i="6"/>
  <c r="M115" i="6"/>
  <c r="O114" i="6"/>
  <c r="N114" i="6"/>
  <c r="M114" i="6"/>
  <c r="O113" i="6"/>
  <c r="N113" i="6"/>
  <c r="M113" i="6"/>
  <c r="O112" i="6"/>
  <c r="N112" i="6"/>
  <c r="M112" i="6"/>
  <c r="O111" i="6"/>
  <c r="N111" i="6"/>
  <c r="M111" i="6"/>
  <c r="O110" i="6"/>
  <c r="N110" i="6"/>
  <c r="M110" i="6"/>
  <c r="O109" i="6"/>
  <c r="N109" i="6"/>
  <c r="M109" i="6"/>
  <c r="O108" i="6"/>
  <c r="N108" i="6"/>
  <c r="M108" i="6"/>
  <c r="O107" i="6"/>
  <c r="N107" i="6"/>
  <c r="M107" i="6"/>
  <c r="O106" i="6"/>
  <c r="N106" i="6"/>
  <c r="M106" i="6"/>
  <c r="O105" i="6"/>
  <c r="N105" i="6"/>
  <c r="M105" i="6"/>
  <c r="O104" i="6"/>
  <c r="N104" i="6"/>
  <c r="M104" i="6"/>
  <c r="O103" i="6"/>
  <c r="N103" i="6"/>
  <c r="M103" i="6"/>
  <c r="O102" i="6"/>
  <c r="N102" i="6"/>
  <c r="M102" i="6"/>
  <c r="O101" i="6"/>
  <c r="N101" i="6"/>
  <c r="M101" i="6"/>
  <c r="O100" i="6"/>
  <c r="N100" i="6"/>
  <c r="M100" i="6"/>
  <c r="O99" i="6"/>
  <c r="N99" i="6"/>
  <c r="M99" i="6"/>
  <c r="O98" i="6"/>
  <c r="N98" i="6"/>
  <c r="M98" i="6"/>
  <c r="O97" i="6"/>
  <c r="N97" i="6"/>
  <c r="M97" i="6"/>
  <c r="O96" i="6"/>
  <c r="N96" i="6"/>
  <c r="M96" i="6"/>
  <c r="O95" i="6"/>
  <c r="N95" i="6"/>
  <c r="M95" i="6"/>
  <c r="O94" i="6"/>
  <c r="N94" i="6"/>
  <c r="M94" i="6"/>
  <c r="O93" i="6"/>
  <c r="N93" i="6"/>
  <c r="M93" i="6"/>
  <c r="O92" i="6"/>
  <c r="N92" i="6"/>
  <c r="M92" i="6"/>
  <c r="O91" i="6"/>
  <c r="N91" i="6"/>
  <c r="M91" i="6"/>
  <c r="O90" i="6"/>
  <c r="N90" i="6"/>
  <c r="M90" i="6"/>
  <c r="O89" i="6"/>
  <c r="N89" i="6"/>
  <c r="M89" i="6"/>
  <c r="O88" i="6"/>
  <c r="N88" i="6"/>
  <c r="M88" i="6"/>
  <c r="O87" i="6"/>
  <c r="N87" i="6"/>
  <c r="M87" i="6"/>
  <c r="O86" i="6"/>
  <c r="N86" i="6"/>
  <c r="M86" i="6"/>
  <c r="O85" i="6"/>
  <c r="N85" i="6"/>
  <c r="M85" i="6"/>
  <c r="O84" i="6"/>
  <c r="N84" i="6"/>
  <c r="M84" i="6"/>
  <c r="O83" i="6"/>
  <c r="N83" i="6"/>
  <c r="M83" i="6"/>
  <c r="O82" i="6"/>
  <c r="N82" i="6"/>
  <c r="M82" i="6"/>
  <c r="O81" i="6"/>
  <c r="N81" i="6"/>
  <c r="M81" i="6"/>
  <c r="O80" i="6"/>
  <c r="N80" i="6"/>
  <c r="M80" i="6"/>
  <c r="O79" i="6"/>
  <c r="N79" i="6"/>
  <c r="M79" i="6"/>
  <c r="O78" i="6"/>
  <c r="N78" i="6"/>
  <c r="M78" i="6"/>
  <c r="O77" i="6"/>
  <c r="N77" i="6"/>
  <c r="M77" i="6"/>
  <c r="O76" i="6"/>
  <c r="N76" i="6"/>
  <c r="M76" i="6"/>
  <c r="O75" i="6"/>
  <c r="N75" i="6"/>
  <c r="M75" i="6"/>
  <c r="O74" i="6"/>
  <c r="N74" i="6"/>
  <c r="M74" i="6"/>
  <c r="O73" i="6"/>
  <c r="N73" i="6"/>
  <c r="M73" i="6"/>
  <c r="O72" i="6"/>
  <c r="N72" i="6"/>
  <c r="M72" i="6"/>
  <c r="O71" i="6"/>
  <c r="N71" i="6"/>
  <c r="M71" i="6"/>
  <c r="O70" i="6"/>
  <c r="N70" i="6"/>
  <c r="M70" i="6"/>
  <c r="O69" i="6"/>
  <c r="N69" i="6"/>
  <c r="M69" i="6"/>
  <c r="O68" i="6"/>
  <c r="N68" i="6"/>
  <c r="M68" i="6"/>
  <c r="O67" i="6"/>
  <c r="N67" i="6"/>
  <c r="M67" i="6"/>
  <c r="O66" i="6"/>
  <c r="N66" i="6"/>
  <c r="M66" i="6"/>
  <c r="O65" i="6"/>
  <c r="N65" i="6"/>
  <c r="M65" i="6"/>
  <c r="O64" i="6"/>
  <c r="N64" i="6"/>
  <c r="M64" i="6"/>
  <c r="O63" i="6"/>
  <c r="N63" i="6"/>
  <c r="M63" i="6"/>
  <c r="O62" i="6"/>
  <c r="N62" i="6"/>
  <c r="M62" i="6"/>
  <c r="O61" i="6"/>
  <c r="N61" i="6"/>
  <c r="M61" i="6"/>
  <c r="O60" i="6"/>
  <c r="N60" i="6"/>
  <c r="M60" i="6"/>
  <c r="O59" i="6"/>
  <c r="N59" i="6"/>
  <c r="M59" i="6"/>
  <c r="O58" i="6"/>
  <c r="N58" i="6"/>
  <c r="M58" i="6"/>
  <c r="O57" i="6"/>
  <c r="N57" i="6"/>
  <c r="M57" i="6"/>
  <c r="O56" i="6"/>
  <c r="N56" i="6"/>
  <c r="M56" i="6"/>
  <c r="O55" i="6"/>
  <c r="N55" i="6"/>
  <c r="M55" i="6"/>
  <c r="O54" i="6"/>
  <c r="N54" i="6"/>
  <c r="M54" i="6"/>
  <c r="O53" i="6"/>
  <c r="N53" i="6"/>
  <c r="M53" i="6"/>
  <c r="O52" i="6"/>
  <c r="N52" i="6"/>
  <c r="M52" i="6"/>
  <c r="O51" i="6"/>
  <c r="N51" i="6"/>
  <c r="M51" i="6"/>
  <c r="O50" i="6"/>
  <c r="N50" i="6"/>
  <c r="M50" i="6"/>
  <c r="O49" i="6"/>
  <c r="N49" i="6"/>
  <c r="M49" i="6"/>
  <c r="O48" i="6"/>
  <c r="N48" i="6"/>
  <c r="M48" i="6"/>
  <c r="O47" i="6"/>
  <c r="N47" i="6"/>
  <c r="M47" i="6"/>
  <c r="O46" i="6"/>
  <c r="N46" i="6"/>
  <c r="M46" i="6"/>
  <c r="O45" i="6"/>
  <c r="N45" i="6"/>
  <c r="M45" i="6"/>
  <c r="O44" i="6"/>
  <c r="N44" i="6"/>
  <c r="M44" i="6"/>
  <c r="O43" i="6"/>
  <c r="N43" i="6"/>
  <c r="M43" i="6"/>
  <c r="O42" i="6"/>
  <c r="N42" i="6"/>
  <c r="M42" i="6"/>
  <c r="O41" i="6"/>
  <c r="N41" i="6"/>
  <c r="M41" i="6"/>
  <c r="O40" i="6"/>
  <c r="N40" i="6"/>
  <c r="M40" i="6"/>
  <c r="O39" i="6"/>
  <c r="N39" i="6"/>
  <c r="M39" i="6"/>
  <c r="O38" i="6"/>
  <c r="N38" i="6"/>
  <c r="M38" i="6"/>
  <c r="O37" i="6"/>
  <c r="N37" i="6"/>
  <c r="M37" i="6"/>
  <c r="O36" i="6"/>
  <c r="N36" i="6"/>
  <c r="M36" i="6"/>
  <c r="O35" i="6"/>
  <c r="N35" i="6"/>
  <c r="M35" i="6"/>
  <c r="O34" i="6"/>
  <c r="N34" i="6"/>
  <c r="M34" i="6"/>
  <c r="O33" i="6"/>
  <c r="N33" i="6"/>
  <c r="M33" i="6"/>
  <c r="O32" i="6"/>
  <c r="N32" i="6"/>
  <c r="M32" i="6"/>
  <c r="O31" i="6"/>
  <c r="N31" i="6"/>
  <c r="M31" i="6"/>
  <c r="O30" i="6"/>
  <c r="N30" i="6"/>
  <c r="M30" i="6"/>
  <c r="O29" i="6"/>
  <c r="N29" i="6"/>
  <c r="M29" i="6"/>
  <c r="O28" i="6"/>
  <c r="N28" i="6"/>
  <c r="M28" i="6"/>
  <c r="O27" i="6"/>
  <c r="N27" i="6"/>
  <c r="M27" i="6"/>
  <c r="O26" i="6"/>
  <c r="N26" i="6"/>
  <c r="M26" i="6"/>
  <c r="O25" i="6"/>
  <c r="N25" i="6"/>
  <c r="M25" i="6"/>
  <c r="O24" i="6"/>
  <c r="N24" i="6"/>
  <c r="M24" i="6"/>
  <c r="O23" i="6"/>
  <c r="N23" i="6"/>
  <c r="M23" i="6"/>
  <c r="O22" i="6"/>
  <c r="N22" i="6"/>
  <c r="M22" i="6"/>
  <c r="O21" i="6"/>
  <c r="N21" i="6"/>
  <c r="M21" i="6"/>
  <c r="O20" i="6"/>
  <c r="N20" i="6"/>
  <c r="M20" i="6"/>
  <c r="O19" i="6"/>
  <c r="N19" i="6"/>
  <c r="M19" i="6"/>
  <c r="O18" i="6"/>
  <c r="N18" i="6"/>
  <c r="M18" i="6"/>
  <c r="O17" i="6"/>
  <c r="N17" i="6"/>
  <c r="M17" i="6"/>
  <c r="O16" i="6"/>
  <c r="N16" i="6"/>
  <c r="M16" i="6"/>
  <c r="O15" i="6"/>
  <c r="N15" i="6"/>
  <c r="M15" i="6"/>
  <c r="O14" i="6"/>
  <c r="N14" i="6"/>
  <c r="M14" i="6"/>
  <c r="O13" i="6"/>
  <c r="N13" i="6"/>
  <c r="M13" i="6"/>
  <c r="O12" i="6"/>
  <c r="N12" i="6"/>
  <c r="M12" i="6"/>
  <c r="O11" i="6"/>
  <c r="N11" i="6"/>
  <c r="M11" i="6"/>
  <c r="O10" i="6"/>
  <c r="N10" i="6"/>
  <c r="M10" i="6"/>
  <c r="O9" i="6"/>
  <c r="N9" i="6"/>
  <c r="M9" i="6"/>
  <c r="O8" i="6"/>
  <c r="N8" i="6"/>
  <c r="M8" i="6"/>
  <c r="O7" i="6"/>
  <c r="N7" i="6"/>
  <c r="M7" i="6"/>
  <c r="O6" i="6"/>
  <c r="N6" i="6"/>
  <c r="M6" i="6"/>
  <c r="O5" i="6"/>
  <c r="N5" i="6"/>
  <c r="M5" i="6"/>
  <c r="O4" i="6"/>
  <c r="N4" i="6"/>
  <c r="M4" i="6"/>
  <c r="O3" i="6"/>
  <c r="N3" i="6"/>
  <c r="M3" i="6"/>
  <c r="O2" i="6"/>
  <c r="N2" i="6"/>
  <c r="M2" i="6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2" i="4"/>
  <c r="V3" i="4"/>
  <c r="X3" i="4" s="1"/>
  <c r="V4" i="4"/>
  <c r="X4" i="4" s="1"/>
  <c r="V5" i="4"/>
  <c r="X5" i="4" s="1"/>
  <c r="V6" i="4"/>
  <c r="X6" i="4" s="1"/>
  <c r="V7" i="4"/>
  <c r="X7" i="4" s="1"/>
  <c r="V8" i="4"/>
  <c r="X8" i="4" s="1"/>
  <c r="V9" i="4"/>
  <c r="X9" i="4" s="1"/>
  <c r="V10" i="4"/>
  <c r="X10" i="4" s="1"/>
  <c r="V11" i="4"/>
  <c r="X11" i="4" s="1"/>
  <c r="V12" i="4"/>
  <c r="X12" i="4" s="1"/>
  <c r="V13" i="4"/>
  <c r="X13" i="4" s="1"/>
  <c r="V14" i="4"/>
  <c r="X14" i="4" s="1"/>
  <c r="V15" i="4"/>
  <c r="X15" i="4" s="1"/>
  <c r="V16" i="4"/>
  <c r="X16" i="4" s="1"/>
  <c r="V17" i="4"/>
  <c r="X17" i="4" s="1"/>
  <c r="V18" i="4"/>
  <c r="X18" i="4" s="1"/>
  <c r="V19" i="4"/>
  <c r="X19" i="4" s="1"/>
  <c r="V20" i="4"/>
  <c r="X20" i="4" s="1"/>
  <c r="V21" i="4"/>
  <c r="X21" i="4" s="1"/>
  <c r="V22" i="4"/>
  <c r="X22" i="4" s="1"/>
  <c r="V23" i="4"/>
  <c r="X23" i="4" s="1"/>
  <c r="V24" i="4"/>
  <c r="X24" i="4" s="1"/>
  <c r="V25" i="4"/>
  <c r="X25" i="4" s="1"/>
  <c r="V26" i="4"/>
  <c r="X26" i="4" s="1"/>
  <c r="V27" i="4"/>
  <c r="X27" i="4" s="1"/>
  <c r="V28" i="4"/>
  <c r="X28" i="4" s="1"/>
  <c r="V29" i="4"/>
  <c r="X29" i="4" s="1"/>
  <c r="V30" i="4"/>
  <c r="X30" i="4" s="1"/>
  <c r="V31" i="4"/>
  <c r="X31" i="4" s="1"/>
  <c r="V32" i="4"/>
  <c r="X32" i="4" s="1"/>
  <c r="V33" i="4"/>
  <c r="X33" i="4" s="1"/>
  <c r="V34" i="4"/>
  <c r="X34" i="4" s="1"/>
  <c r="V35" i="4"/>
  <c r="X35" i="4" s="1"/>
  <c r="V36" i="4"/>
  <c r="X36" i="4" s="1"/>
  <c r="V37" i="4"/>
  <c r="X37" i="4" s="1"/>
  <c r="V38" i="4"/>
  <c r="X38" i="4" s="1"/>
  <c r="V39" i="4"/>
  <c r="X39" i="4" s="1"/>
  <c r="V40" i="4"/>
  <c r="X40" i="4" s="1"/>
  <c r="V41" i="4"/>
  <c r="X41" i="4" s="1"/>
  <c r="V42" i="4"/>
  <c r="X42" i="4" s="1"/>
  <c r="V43" i="4"/>
  <c r="X43" i="4" s="1"/>
  <c r="V44" i="4"/>
  <c r="X44" i="4" s="1"/>
  <c r="V45" i="4"/>
  <c r="X45" i="4" s="1"/>
  <c r="V46" i="4"/>
  <c r="X46" i="4" s="1"/>
  <c r="V47" i="4"/>
  <c r="X47" i="4" s="1"/>
  <c r="V48" i="4"/>
  <c r="X48" i="4" s="1"/>
  <c r="V49" i="4"/>
  <c r="X49" i="4" s="1"/>
  <c r="V50" i="4"/>
  <c r="X50" i="4" s="1"/>
  <c r="V51" i="4"/>
  <c r="X51" i="4" s="1"/>
  <c r="V52" i="4"/>
  <c r="X52" i="4" s="1"/>
  <c r="V53" i="4"/>
  <c r="X53" i="4" s="1"/>
  <c r="V54" i="4"/>
  <c r="X54" i="4" s="1"/>
  <c r="V55" i="4"/>
  <c r="X55" i="4" s="1"/>
  <c r="V56" i="4"/>
  <c r="X56" i="4" s="1"/>
  <c r="V57" i="4"/>
  <c r="X57" i="4" s="1"/>
  <c r="V58" i="4"/>
  <c r="X58" i="4" s="1"/>
  <c r="V59" i="4"/>
  <c r="X59" i="4" s="1"/>
  <c r="V60" i="4"/>
  <c r="X60" i="4" s="1"/>
  <c r="V61" i="4"/>
  <c r="X61" i="4" s="1"/>
  <c r="V62" i="4"/>
  <c r="X62" i="4" s="1"/>
  <c r="V63" i="4"/>
  <c r="X63" i="4" s="1"/>
  <c r="V64" i="4"/>
  <c r="X64" i="4" s="1"/>
  <c r="V65" i="4"/>
  <c r="X65" i="4" s="1"/>
  <c r="V66" i="4"/>
  <c r="X66" i="4" s="1"/>
  <c r="V67" i="4"/>
  <c r="X67" i="4" s="1"/>
  <c r="V68" i="4"/>
  <c r="X68" i="4" s="1"/>
  <c r="V69" i="4"/>
  <c r="X69" i="4" s="1"/>
  <c r="V70" i="4"/>
  <c r="X70" i="4" s="1"/>
  <c r="V71" i="4"/>
  <c r="X71" i="4" s="1"/>
  <c r="V72" i="4"/>
  <c r="X72" i="4" s="1"/>
  <c r="V73" i="4"/>
  <c r="X73" i="4" s="1"/>
  <c r="V74" i="4"/>
  <c r="X74" i="4" s="1"/>
  <c r="V75" i="4"/>
  <c r="X75" i="4" s="1"/>
  <c r="V76" i="4"/>
  <c r="X76" i="4" s="1"/>
  <c r="V77" i="4"/>
  <c r="X77" i="4" s="1"/>
  <c r="V78" i="4"/>
  <c r="X78" i="4" s="1"/>
  <c r="V79" i="4"/>
  <c r="X79" i="4" s="1"/>
  <c r="V80" i="4"/>
  <c r="X80" i="4" s="1"/>
  <c r="V81" i="4"/>
  <c r="X81" i="4" s="1"/>
  <c r="V82" i="4"/>
  <c r="X82" i="4" s="1"/>
  <c r="V83" i="4"/>
  <c r="X83" i="4" s="1"/>
  <c r="V84" i="4"/>
  <c r="X84" i="4" s="1"/>
  <c r="V85" i="4"/>
  <c r="X85" i="4" s="1"/>
  <c r="V86" i="4"/>
  <c r="X86" i="4" s="1"/>
  <c r="V87" i="4"/>
  <c r="X87" i="4" s="1"/>
  <c r="V88" i="4"/>
  <c r="X88" i="4" s="1"/>
  <c r="V89" i="4"/>
  <c r="X89" i="4" s="1"/>
  <c r="V90" i="4"/>
  <c r="X90" i="4" s="1"/>
  <c r="V91" i="4"/>
  <c r="X91" i="4" s="1"/>
  <c r="V92" i="4"/>
  <c r="X92" i="4" s="1"/>
  <c r="V93" i="4"/>
  <c r="X93" i="4" s="1"/>
  <c r="V94" i="4"/>
  <c r="X94" i="4" s="1"/>
  <c r="V95" i="4"/>
  <c r="X95" i="4" s="1"/>
  <c r="V96" i="4"/>
  <c r="X96" i="4" s="1"/>
  <c r="V97" i="4"/>
  <c r="X97" i="4" s="1"/>
  <c r="V98" i="4"/>
  <c r="X98" i="4" s="1"/>
  <c r="V99" i="4"/>
  <c r="X99" i="4" s="1"/>
  <c r="V100" i="4"/>
  <c r="X100" i="4" s="1"/>
  <c r="V101" i="4"/>
  <c r="X101" i="4" s="1"/>
  <c r="V102" i="4"/>
  <c r="X102" i="4" s="1"/>
  <c r="V103" i="4"/>
  <c r="X103" i="4" s="1"/>
  <c r="V104" i="4"/>
  <c r="X104" i="4" s="1"/>
  <c r="V105" i="4"/>
  <c r="X105" i="4" s="1"/>
  <c r="V106" i="4"/>
  <c r="X106" i="4" s="1"/>
  <c r="V107" i="4"/>
  <c r="X107" i="4" s="1"/>
  <c r="V108" i="4"/>
  <c r="X108" i="4" s="1"/>
  <c r="V109" i="4"/>
  <c r="X109" i="4" s="1"/>
  <c r="V110" i="4"/>
  <c r="X110" i="4" s="1"/>
  <c r="V111" i="4"/>
  <c r="X111" i="4" s="1"/>
  <c r="V112" i="4"/>
  <c r="X112" i="4" s="1"/>
  <c r="V113" i="4"/>
  <c r="X113" i="4" s="1"/>
  <c r="V114" i="4"/>
  <c r="X114" i="4" s="1"/>
  <c r="V115" i="4"/>
  <c r="X115" i="4" s="1"/>
  <c r="V116" i="4"/>
  <c r="X116" i="4" s="1"/>
  <c r="V117" i="4"/>
  <c r="X117" i="4" s="1"/>
  <c r="V118" i="4"/>
  <c r="X118" i="4" s="1"/>
  <c r="V119" i="4"/>
  <c r="X119" i="4" s="1"/>
  <c r="V120" i="4"/>
  <c r="X120" i="4" s="1"/>
  <c r="V121" i="4"/>
  <c r="X121" i="4" s="1"/>
  <c r="V122" i="4"/>
  <c r="X122" i="4" s="1"/>
  <c r="V123" i="4"/>
  <c r="X123" i="4" s="1"/>
  <c r="V124" i="4"/>
  <c r="X124" i="4" s="1"/>
  <c r="V125" i="4"/>
  <c r="X125" i="4" s="1"/>
  <c r="V126" i="4"/>
  <c r="X126" i="4" s="1"/>
  <c r="V127" i="4"/>
  <c r="X127" i="4" s="1"/>
  <c r="V128" i="4"/>
  <c r="X128" i="4" s="1"/>
  <c r="V129" i="4"/>
  <c r="X129" i="4" s="1"/>
  <c r="V130" i="4"/>
  <c r="X130" i="4" s="1"/>
  <c r="V131" i="4"/>
  <c r="X131" i="4" s="1"/>
  <c r="V132" i="4"/>
  <c r="X132" i="4" s="1"/>
  <c r="V133" i="4"/>
  <c r="X133" i="4" s="1"/>
  <c r="V134" i="4"/>
  <c r="X134" i="4" s="1"/>
  <c r="V135" i="4"/>
  <c r="X135" i="4" s="1"/>
  <c r="V136" i="4"/>
  <c r="X136" i="4" s="1"/>
  <c r="V137" i="4"/>
  <c r="X137" i="4" s="1"/>
  <c r="V138" i="4"/>
  <c r="X138" i="4" s="1"/>
  <c r="V139" i="4"/>
  <c r="X139" i="4" s="1"/>
  <c r="V140" i="4"/>
  <c r="X140" i="4" s="1"/>
  <c r="V141" i="4"/>
  <c r="X141" i="4" s="1"/>
  <c r="V142" i="4"/>
  <c r="X142" i="4" s="1"/>
  <c r="V143" i="4"/>
  <c r="X143" i="4" s="1"/>
  <c r="V144" i="4"/>
  <c r="X144" i="4" s="1"/>
  <c r="V145" i="4"/>
  <c r="X145" i="4" s="1"/>
  <c r="V146" i="4"/>
  <c r="X146" i="4" s="1"/>
  <c r="V147" i="4"/>
  <c r="X147" i="4" s="1"/>
  <c r="V148" i="4"/>
  <c r="X148" i="4" s="1"/>
  <c r="V149" i="4"/>
  <c r="X149" i="4" s="1"/>
  <c r="V150" i="4"/>
  <c r="X150" i="4" s="1"/>
  <c r="V151" i="4"/>
  <c r="X151" i="4" s="1"/>
  <c r="V152" i="4"/>
  <c r="X152" i="4" s="1"/>
  <c r="V153" i="4"/>
  <c r="X153" i="4" s="1"/>
  <c r="V154" i="4"/>
  <c r="X154" i="4" s="1"/>
  <c r="V155" i="4"/>
  <c r="X155" i="4" s="1"/>
  <c r="V156" i="4"/>
  <c r="X156" i="4" s="1"/>
  <c r="V157" i="4"/>
  <c r="X157" i="4" s="1"/>
  <c r="V158" i="4"/>
  <c r="X158" i="4" s="1"/>
  <c r="V159" i="4"/>
  <c r="X159" i="4" s="1"/>
  <c r="V160" i="4"/>
  <c r="X160" i="4" s="1"/>
  <c r="V161" i="4"/>
  <c r="X161" i="4" s="1"/>
  <c r="V162" i="4"/>
  <c r="X162" i="4" s="1"/>
  <c r="V163" i="4"/>
  <c r="X163" i="4" s="1"/>
  <c r="V164" i="4"/>
  <c r="X164" i="4" s="1"/>
  <c r="V165" i="4"/>
  <c r="X165" i="4" s="1"/>
  <c r="V166" i="4"/>
  <c r="X166" i="4" s="1"/>
  <c r="V167" i="4"/>
  <c r="X167" i="4" s="1"/>
  <c r="V168" i="4"/>
  <c r="X168" i="4" s="1"/>
  <c r="V169" i="4"/>
  <c r="X169" i="4" s="1"/>
  <c r="V170" i="4"/>
  <c r="X170" i="4" s="1"/>
  <c r="V171" i="4"/>
  <c r="X171" i="4" s="1"/>
  <c r="V172" i="4"/>
  <c r="X172" i="4" s="1"/>
  <c r="V173" i="4"/>
  <c r="X173" i="4" s="1"/>
  <c r="V174" i="4"/>
  <c r="X174" i="4" s="1"/>
  <c r="V175" i="4"/>
  <c r="X175" i="4" s="1"/>
  <c r="V176" i="4"/>
  <c r="X176" i="4" s="1"/>
  <c r="V177" i="4"/>
  <c r="X177" i="4" s="1"/>
  <c r="V178" i="4"/>
  <c r="X178" i="4" s="1"/>
  <c r="V179" i="4"/>
  <c r="X179" i="4" s="1"/>
  <c r="V180" i="4"/>
  <c r="X180" i="4" s="1"/>
  <c r="V181" i="4"/>
  <c r="X181" i="4" s="1"/>
  <c r="V182" i="4"/>
  <c r="X182" i="4" s="1"/>
  <c r="V183" i="4"/>
  <c r="X183" i="4" s="1"/>
  <c r="V184" i="4"/>
  <c r="X184" i="4" s="1"/>
  <c r="V185" i="4"/>
  <c r="X185" i="4" s="1"/>
  <c r="V186" i="4"/>
  <c r="X186" i="4" s="1"/>
  <c r="V187" i="4"/>
  <c r="X187" i="4" s="1"/>
  <c r="V188" i="4"/>
  <c r="X188" i="4" s="1"/>
  <c r="V189" i="4"/>
  <c r="X189" i="4" s="1"/>
  <c r="V190" i="4"/>
  <c r="X190" i="4" s="1"/>
  <c r="V191" i="4"/>
  <c r="X191" i="4" s="1"/>
  <c r="V192" i="4"/>
  <c r="X192" i="4" s="1"/>
  <c r="V193" i="4"/>
  <c r="X193" i="4" s="1"/>
  <c r="V194" i="4"/>
  <c r="X194" i="4" s="1"/>
  <c r="V195" i="4"/>
  <c r="X195" i="4" s="1"/>
  <c r="V196" i="4"/>
  <c r="X196" i="4" s="1"/>
  <c r="V197" i="4"/>
  <c r="X197" i="4" s="1"/>
  <c r="V198" i="4"/>
  <c r="X198" i="4" s="1"/>
  <c r="V199" i="4"/>
  <c r="X199" i="4" s="1"/>
  <c r="V200" i="4"/>
  <c r="X200" i="4" s="1"/>
  <c r="V201" i="4"/>
  <c r="X201" i="4" s="1"/>
  <c r="V202" i="4"/>
  <c r="X202" i="4" s="1"/>
  <c r="V203" i="4"/>
  <c r="X203" i="4" s="1"/>
  <c r="V204" i="4"/>
  <c r="X204" i="4" s="1"/>
  <c r="V205" i="4"/>
  <c r="X205" i="4" s="1"/>
  <c r="V206" i="4"/>
  <c r="X206" i="4" s="1"/>
  <c r="V207" i="4"/>
  <c r="X207" i="4" s="1"/>
  <c r="V208" i="4"/>
  <c r="X208" i="4" s="1"/>
  <c r="V209" i="4"/>
  <c r="X209" i="4" s="1"/>
  <c r="V210" i="4"/>
  <c r="X210" i="4" s="1"/>
  <c r="V211" i="4"/>
  <c r="X211" i="4" s="1"/>
  <c r="V212" i="4"/>
  <c r="X212" i="4" s="1"/>
  <c r="V213" i="4"/>
  <c r="X213" i="4" s="1"/>
  <c r="V214" i="4"/>
  <c r="X214" i="4" s="1"/>
  <c r="V215" i="4"/>
  <c r="X215" i="4" s="1"/>
  <c r="V216" i="4"/>
  <c r="X216" i="4" s="1"/>
  <c r="V217" i="4"/>
  <c r="X217" i="4" s="1"/>
  <c r="V218" i="4"/>
  <c r="X218" i="4" s="1"/>
  <c r="V219" i="4"/>
  <c r="X219" i="4" s="1"/>
  <c r="V220" i="4"/>
  <c r="X220" i="4" s="1"/>
  <c r="V221" i="4"/>
  <c r="X221" i="4" s="1"/>
  <c r="V222" i="4"/>
  <c r="X222" i="4" s="1"/>
  <c r="V223" i="4"/>
  <c r="X223" i="4" s="1"/>
  <c r="V224" i="4"/>
  <c r="X224" i="4" s="1"/>
  <c r="V225" i="4"/>
  <c r="X225" i="4" s="1"/>
  <c r="V226" i="4"/>
  <c r="X226" i="4" s="1"/>
  <c r="V227" i="4"/>
  <c r="X227" i="4" s="1"/>
  <c r="V228" i="4"/>
  <c r="X228" i="4" s="1"/>
  <c r="V229" i="4"/>
  <c r="X229" i="4" s="1"/>
  <c r="V230" i="4"/>
  <c r="X230" i="4" s="1"/>
  <c r="V231" i="4"/>
  <c r="X231" i="4" s="1"/>
  <c r="V232" i="4"/>
  <c r="X232" i="4" s="1"/>
  <c r="V233" i="4"/>
  <c r="X233" i="4" s="1"/>
  <c r="V234" i="4"/>
  <c r="X234" i="4" s="1"/>
  <c r="V235" i="4"/>
  <c r="X235" i="4" s="1"/>
  <c r="V236" i="4"/>
  <c r="X236" i="4" s="1"/>
  <c r="V237" i="4"/>
  <c r="X237" i="4" s="1"/>
  <c r="V238" i="4"/>
  <c r="X238" i="4" s="1"/>
  <c r="V239" i="4"/>
  <c r="X239" i="4" s="1"/>
  <c r="V240" i="4"/>
  <c r="X240" i="4" s="1"/>
  <c r="V241" i="4"/>
  <c r="X241" i="4" s="1"/>
  <c r="V242" i="4"/>
  <c r="X242" i="4" s="1"/>
  <c r="V243" i="4"/>
  <c r="X243" i="4" s="1"/>
  <c r="V244" i="4"/>
  <c r="X244" i="4" s="1"/>
  <c r="V245" i="4"/>
  <c r="X245" i="4" s="1"/>
  <c r="V246" i="4"/>
  <c r="X246" i="4" s="1"/>
  <c r="V247" i="4"/>
  <c r="X247" i="4" s="1"/>
  <c r="V248" i="4"/>
  <c r="X248" i="4" s="1"/>
  <c r="V249" i="4"/>
  <c r="X249" i="4" s="1"/>
  <c r="V250" i="4"/>
  <c r="X250" i="4" s="1"/>
  <c r="V251" i="4"/>
  <c r="X251" i="4" s="1"/>
  <c r="V252" i="4"/>
  <c r="X252" i="4" s="1"/>
  <c r="V253" i="4"/>
  <c r="X253" i="4" s="1"/>
  <c r="V254" i="4"/>
  <c r="X254" i="4" s="1"/>
  <c r="V255" i="4"/>
  <c r="X255" i="4" s="1"/>
  <c r="V256" i="4"/>
  <c r="X256" i="4" s="1"/>
  <c r="V257" i="4"/>
  <c r="X257" i="4" s="1"/>
  <c r="V258" i="4"/>
  <c r="X258" i="4" s="1"/>
  <c r="V259" i="4"/>
  <c r="X259" i="4" s="1"/>
  <c r="V260" i="4"/>
  <c r="X260" i="4" s="1"/>
  <c r="V261" i="4"/>
  <c r="X261" i="4" s="1"/>
  <c r="V262" i="4"/>
  <c r="X262" i="4" s="1"/>
  <c r="V263" i="4"/>
  <c r="X263" i="4" s="1"/>
  <c r="V264" i="4"/>
  <c r="X264" i="4" s="1"/>
  <c r="V265" i="4"/>
  <c r="X265" i="4" s="1"/>
  <c r="V266" i="4"/>
  <c r="X266" i="4" s="1"/>
  <c r="V267" i="4"/>
  <c r="X267" i="4" s="1"/>
  <c r="V268" i="4"/>
  <c r="X268" i="4" s="1"/>
  <c r="V269" i="4"/>
  <c r="X269" i="4" s="1"/>
  <c r="V270" i="4"/>
  <c r="X270" i="4" s="1"/>
  <c r="V271" i="4"/>
  <c r="X271" i="4" s="1"/>
  <c r="V272" i="4"/>
  <c r="X272" i="4" s="1"/>
  <c r="V273" i="4"/>
  <c r="X273" i="4" s="1"/>
  <c r="V274" i="4"/>
  <c r="X274" i="4" s="1"/>
  <c r="V275" i="4"/>
  <c r="X275" i="4" s="1"/>
  <c r="V276" i="4"/>
  <c r="X276" i="4" s="1"/>
  <c r="V277" i="4"/>
  <c r="X277" i="4" s="1"/>
  <c r="V278" i="4"/>
  <c r="X278" i="4" s="1"/>
  <c r="V279" i="4"/>
  <c r="X279" i="4" s="1"/>
  <c r="V280" i="4"/>
  <c r="X280" i="4" s="1"/>
  <c r="V281" i="4"/>
  <c r="X281" i="4" s="1"/>
  <c r="V282" i="4"/>
  <c r="X282" i="4" s="1"/>
  <c r="V283" i="4"/>
  <c r="X283" i="4" s="1"/>
  <c r="V284" i="4"/>
  <c r="X284" i="4" s="1"/>
  <c r="V285" i="4"/>
  <c r="X285" i="4" s="1"/>
  <c r="V286" i="4"/>
  <c r="X286" i="4" s="1"/>
  <c r="V287" i="4"/>
  <c r="X287" i="4" s="1"/>
  <c r="V288" i="4"/>
  <c r="X288" i="4" s="1"/>
  <c r="V289" i="4"/>
  <c r="X289" i="4" s="1"/>
  <c r="V290" i="4"/>
  <c r="X290" i="4" s="1"/>
  <c r="V291" i="4"/>
  <c r="X291" i="4" s="1"/>
  <c r="V292" i="4"/>
  <c r="X292" i="4" s="1"/>
  <c r="V293" i="4"/>
  <c r="X293" i="4" s="1"/>
  <c r="V294" i="4"/>
  <c r="X294" i="4" s="1"/>
  <c r="V295" i="4"/>
  <c r="X295" i="4" s="1"/>
  <c r="V296" i="4"/>
  <c r="X296" i="4" s="1"/>
  <c r="V297" i="4"/>
  <c r="X297" i="4" s="1"/>
  <c r="V298" i="4"/>
  <c r="X298" i="4" s="1"/>
  <c r="V299" i="4"/>
  <c r="X299" i="4" s="1"/>
  <c r="V300" i="4"/>
  <c r="X300" i="4" s="1"/>
  <c r="V301" i="4"/>
  <c r="X301" i="4" s="1"/>
  <c r="V302" i="4"/>
  <c r="X302" i="4" s="1"/>
  <c r="V303" i="4"/>
  <c r="X303" i="4" s="1"/>
  <c r="V304" i="4"/>
  <c r="X304" i="4" s="1"/>
  <c r="V305" i="4"/>
  <c r="X305" i="4" s="1"/>
  <c r="V306" i="4"/>
  <c r="X306" i="4" s="1"/>
  <c r="V307" i="4"/>
  <c r="X307" i="4" s="1"/>
  <c r="V308" i="4"/>
  <c r="X308" i="4" s="1"/>
  <c r="V309" i="4"/>
  <c r="X309" i="4" s="1"/>
  <c r="V310" i="4"/>
  <c r="X310" i="4" s="1"/>
  <c r="V311" i="4"/>
  <c r="X311" i="4" s="1"/>
  <c r="V312" i="4"/>
  <c r="X312" i="4" s="1"/>
  <c r="V313" i="4"/>
  <c r="X313" i="4" s="1"/>
  <c r="V314" i="4"/>
  <c r="X314" i="4" s="1"/>
  <c r="V315" i="4"/>
  <c r="X315" i="4" s="1"/>
  <c r="V316" i="4"/>
  <c r="X316" i="4" s="1"/>
  <c r="V317" i="4"/>
  <c r="X317" i="4" s="1"/>
  <c r="V318" i="4"/>
  <c r="X318" i="4" s="1"/>
  <c r="V319" i="4"/>
  <c r="X319" i="4" s="1"/>
  <c r="V320" i="4"/>
  <c r="X320" i="4" s="1"/>
  <c r="V321" i="4"/>
  <c r="X321" i="4" s="1"/>
  <c r="V322" i="4"/>
  <c r="X322" i="4" s="1"/>
  <c r="V323" i="4"/>
  <c r="X323" i="4" s="1"/>
  <c r="V324" i="4"/>
  <c r="X324" i="4" s="1"/>
  <c r="V325" i="4"/>
  <c r="X325" i="4" s="1"/>
  <c r="V326" i="4"/>
  <c r="X326" i="4" s="1"/>
  <c r="V327" i="4"/>
  <c r="X327" i="4" s="1"/>
  <c r="V328" i="4"/>
  <c r="X328" i="4" s="1"/>
  <c r="V329" i="4"/>
  <c r="X329" i="4" s="1"/>
  <c r="V330" i="4"/>
  <c r="X330" i="4" s="1"/>
  <c r="V331" i="4"/>
  <c r="X331" i="4" s="1"/>
  <c r="V332" i="4"/>
  <c r="X332" i="4" s="1"/>
  <c r="V333" i="4"/>
  <c r="X333" i="4" s="1"/>
  <c r="V334" i="4"/>
  <c r="X334" i="4" s="1"/>
  <c r="V335" i="4"/>
  <c r="X335" i="4" s="1"/>
  <c r="V336" i="4"/>
  <c r="X336" i="4" s="1"/>
  <c r="V337" i="4"/>
  <c r="X337" i="4" s="1"/>
  <c r="V338" i="4"/>
  <c r="X338" i="4" s="1"/>
  <c r="V339" i="4"/>
  <c r="X339" i="4" s="1"/>
  <c r="V340" i="4"/>
  <c r="X340" i="4" s="1"/>
  <c r="V341" i="4"/>
  <c r="X341" i="4" s="1"/>
  <c r="V342" i="4"/>
  <c r="X342" i="4" s="1"/>
  <c r="V343" i="4"/>
  <c r="X343" i="4" s="1"/>
  <c r="V344" i="4"/>
  <c r="X344" i="4" s="1"/>
  <c r="V345" i="4"/>
  <c r="X345" i="4" s="1"/>
  <c r="V346" i="4"/>
  <c r="X346" i="4" s="1"/>
  <c r="V347" i="4"/>
  <c r="X347" i="4" s="1"/>
  <c r="V348" i="4"/>
  <c r="X348" i="4" s="1"/>
  <c r="V349" i="4"/>
  <c r="X349" i="4" s="1"/>
  <c r="V350" i="4"/>
  <c r="X350" i="4" s="1"/>
  <c r="V351" i="4"/>
  <c r="X351" i="4" s="1"/>
  <c r="V352" i="4"/>
  <c r="X352" i="4" s="1"/>
  <c r="V353" i="4"/>
  <c r="X353" i="4" s="1"/>
  <c r="V354" i="4"/>
  <c r="X354" i="4" s="1"/>
  <c r="V355" i="4"/>
  <c r="X355" i="4" s="1"/>
  <c r="V356" i="4"/>
  <c r="X356" i="4" s="1"/>
  <c r="V357" i="4"/>
  <c r="X357" i="4" s="1"/>
  <c r="V358" i="4"/>
  <c r="X358" i="4" s="1"/>
  <c r="V359" i="4"/>
  <c r="X359" i="4" s="1"/>
  <c r="V360" i="4"/>
  <c r="X360" i="4" s="1"/>
  <c r="V361" i="4"/>
  <c r="X361" i="4" s="1"/>
  <c r="V362" i="4"/>
  <c r="X362" i="4" s="1"/>
  <c r="V363" i="4"/>
  <c r="X363" i="4" s="1"/>
  <c r="V364" i="4"/>
  <c r="X364" i="4" s="1"/>
  <c r="V365" i="4"/>
  <c r="X365" i="4" s="1"/>
  <c r="V366" i="4"/>
  <c r="X366" i="4" s="1"/>
  <c r="V367" i="4"/>
  <c r="X367" i="4" s="1"/>
  <c r="V368" i="4"/>
  <c r="X368" i="4" s="1"/>
  <c r="V369" i="4"/>
  <c r="X369" i="4" s="1"/>
  <c r="V370" i="4"/>
  <c r="X370" i="4" s="1"/>
  <c r="V371" i="4"/>
  <c r="X371" i="4" s="1"/>
  <c r="V372" i="4"/>
  <c r="X372" i="4" s="1"/>
  <c r="V373" i="4"/>
  <c r="X373" i="4" s="1"/>
  <c r="V374" i="4"/>
  <c r="X374" i="4" s="1"/>
  <c r="V375" i="4"/>
  <c r="X375" i="4" s="1"/>
  <c r="V376" i="4"/>
  <c r="X376" i="4" s="1"/>
  <c r="V377" i="4"/>
  <c r="X377" i="4" s="1"/>
  <c r="V378" i="4"/>
  <c r="X378" i="4" s="1"/>
  <c r="V379" i="4"/>
  <c r="X379" i="4" s="1"/>
  <c r="V380" i="4"/>
  <c r="X380" i="4" s="1"/>
  <c r="V381" i="4"/>
  <c r="X381" i="4" s="1"/>
  <c r="V382" i="4"/>
  <c r="X382" i="4" s="1"/>
  <c r="V383" i="4"/>
  <c r="X383" i="4" s="1"/>
  <c r="V384" i="4"/>
  <c r="X384" i="4" s="1"/>
  <c r="V385" i="4"/>
  <c r="X385" i="4" s="1"/>
  <c r="V386" i="4"/>
  <c r="X386" i="4" s="1"/>
  <c r="V387" i="4"/>
  <c r="X387" i="4" s="1"/>
  <c r="V388" i="4"/>
  <c r="X388" i="4" s="1"/>
  <c r="V389" i="4"/>
  <c r="X389" i="4" s="1"/>
  <c r="V390" i="4"/>
  <c r="X390" i="4" s="1"/>
  <c r="V391" i="4"/>
  <c r="X391" i="4" s="1"/>
  <c r="V392" i="4"/>
  <c r="X392" i="4" s="1"/>
  <c r="V393" i="4"/>
  <c r="X393" i="4" s="1"/>
  <c r="V394" i="4"/>
  <c r="X394" i="4" s="1"/>
  <c r="V395" i="4"/>
  <c r="X395" i="4" s="1"/>
  <c r="V396" i="4"/>
  <c r="X396" i="4" s="1"/>
  <c r="V397" i="4"/>
  <c r="X397" i="4" s="1"/>
  <c r="V398" i="4"/>
  <c r="X398" i="4" s="1"/>
  <c r="V399" i="4"/>
  <c r="X399" i="4" s="1"/>
  <c r="V400" i="4"/>
  <c r="X400" i="4" s="1"/>
  <c r="V401" i="4"/>
  <c r="X401" i="4" s="1"/>
  <c r="V402" i="4"/>
  <c r="X402" i="4" s="1"/>
  <c r="V403" i="4"/>
  <c r="X403" i="4" s="1"/>
  <c r="V404" i="4"/>
  <c r="X404" i="4" s="1"/>
  <c r="V405" i="4"/>
  <c r="X405" i="4" s="1"/>
  <c r="V406" i="4"/>
  <c r="X406" i="4" s="1"/>
  <c r="V407" i="4"/>
  <c r="X407" i="4" s="1"/>
  <c r="V408" i="4"/>
  <c r="X408" i="4" s="1"/>
  <c r="V409" i="4"/>
  <c r="X409" i="4" s="1"/>
  <c r="V410" i="4"/>
  <c r="X410" i="4" s="1"/>
  <c r="V411" i="4"/>
  <c r="X411" i="4" s="1"/>
  <c r="V412" i="4"/>
  <c r="X412" i="4" s="1"/>
  <c r="V413" i="4"/>
  <c r="X413" i="4" s="1"/>
  <c r="V414" i="4"/>
  <c r="X414" i="4" s="1"/>
  <c r="V415" i="4"/>
  <c r="X415" i="4" s="1"/>
  <c r="V416" i="4"/>
  <c r="X416" i="4" s="1"/>
  <c r="V417" i="4"/>
  <c r="X417" i="4" s="1"/>
  <c r="V418" i="4"/>
  <c r="X418" i="4" s="1"/>
  <c r="V419" i="4"/>
  <c r="X419" i="4" s="1"/>
  <c r="V420" i="4"/>
  <c r="X420" i="4" s="1"/>
  <c r="V421" i="4"/>
  <c r="X421" i="4" s="1"/>
  <c r="V422" i="4"/>
  <c r="X422" i="4" s="1"/>
  <c r="V423" i="4"/>
  <c r="X423" i="4" s="1"/>
  <c r="V424" i="4"/>
  <c r="X424" i="4" s="1"/>
  <c r="V425" i="4"/>
  <c r="X425" i="4" s="1"/>
  <c r="V426" i="4"/>
  <c r="X426" i="4" s="1"/>
  <c r="V427" i="4"/>
  <c r="X427" i="4" s="1"/>
  <c r="V428" i="4"/>
  <c r="X428" i="4" s="1"/>
  <c r="V429" i="4"/>
  <c r="X429" i="4" s="1"/>
  <c r="V430" i="4"/>
  <c r="X430" i="4" s="1"/>
  <c r="V431" i="4"/>
  <c r="X431" i="4" s="1"/>
  <c r="V432" i="4"/>
  <c r="X432" i="4" s="1"/>
  <c r="V433" i="4"/>
  <c r="X433" i="4" s="1"/>
  <c r="V434" i="4"/>
  <c r="X434" i="4" s="1"/>
  <c r="V435" i="4"/>
  <c r="X435" i="4" s="1"/>
  <c r="V436" i="4"/>
  <c r="X436" i="4" s="1"/>
  <c r="V437" i="4"/>
  <c r="X437" i="4" s="1"/>
  <c r="V438" i="4"/>
  <c r="X438" i="4" s="1"/>
  <c r="V439" i="4"/>
  <c r="X439" i="4" s="1"/>
  <c r="V440" i="4"/>
  <c r="X440" i="4" s="1"/>
  <c r="V441" i="4"/>
  <c r="X441" i="4" s="1"/>
  <c r="V442" i="4"/>
  <c r="X442" i="4" s="1"/>
  <c r="V443" i="4"/>
  <c r="X443" i="4" s="1"/>
  <c r="V444" i="4"/>
  <c r="X444" i="4" s="1"/>
  <c r="V445" i="4"/>
  <c r="X445" i="4" s="1"/>
  <c r="V446" i="4"/>
  <c r="X446" i="4" s="1"/>
  <c r="V447" i="4"/>
  <c r="X447" i="4" s="1"/>
  <c r="V448" i="4"/>
  <c r="X448" i="4" s="1"/>
  <c r="V449" i="4"/>
  <c r="X449" i="4" s="1"/>
  <c r="V450" i="4"/>
  <c r="X450" i="4" s="1"/>
  <c r="V451" i="4"/>
  <c r="X451" i="4" s="1"/>
  <c r="V452" i="4"/>
  <c r="X452" i="4" s="1"/>
  <c r="V453" i="4"/>
  <c r="X453" i="4" s="1"/>
  <c r="V454" i="4"/>
  <c r="X454" i="4" s="1"/>
  <c r="V455" i="4"/>
  <c r="X455" i="4" s="1"/>
  <c r="V456" i="4"/>
  <c r="X456" i="4" s="1"/>
  <c r="V457" i="4"/>
  <c r="X457" i="4" s="1"/>
  <c r="V458" i="4"/>
  <c r="X458" i="4" s="1"/>
  <c r="V459" i="4"/>
  <c r="X459" i="4" s="1"/>
  <c r="V460" i="4"/>
  <c r="X460" i="4" s="1"/>
  <c r="V461" i="4"/>
  <c r="X461" i="4" s="1"/>
  <c r="V462" i="4"/>
  <c r="X462" i="4" s="1"/>
  <c r="V463" i="4"/>
  <c r="X463" i="4" s="1"/>
  <c r="V464" i="4"/>
  <c r="X464" i="4" s="1"/>
  <c r="V465" i="4"/>
  <c r="X465" i="4" s="1"/>
  <c r="V466" i="4"/>
  <c r="X466" i="4" s="1"/>
  <c r="V467" i="4"/>
  <c r="X467" i="4" s="1"/>
  <c r="V468" i="4"/>
  <c r="X468" i="4" s="1"/>
  <c r="V469" i="4"/>
  <c r="X469" i="4" s="1"/>
  <c r="V470" i="4"/>
  <c r="X470" i="4" s="1"/>
  <c r="V471" i="4"/>
  <c r="X471" i="4" s="1"/>
  <c r="V472" i="4"/>
  <c r="X472" i="4" s="1"/>
  <c r="V473" i="4"/>
  <c r="X473" i="4" s="1"/>
  <c r="V474" i="4"/>
  <c r="X474" i="4" s="1"/>
  <c r="V475" i="4"/>
  <c r="X475" i="4" s="1"/>
  <c r="V476" i="4"/>
  <c r="X476" i="4" s="1"/>
  <c r="V477" i="4"/>
  <c r="X477" i="4" s="1"/>
  <c r="V478" i="4"/>
  <c r="X478" i="4" s="1"/>
  <c r="V479" i="4"/>
  <c r="X479" i="4" s="1"/>
  <c r="V480" i="4"/>
  <c r="X480" i="4" s="1"/>
  <c r="V481" i="4"/>
  <c r="X481" i="4" s="1"/>
  <c r="V482" i="4"/>
  <c r="X482" i="4" s="1"/>
  <c r="V483" i="4"/>
  <c r="X483" i="4" s="1"/>
  <c r="V484" i="4"/>
  <c r="X484" i="4" s="1"/>
  <c r="V485" i="4"/>
  <c r="X485" i="4" s="1"/>
  <c r="V486" i="4"/>
  <c r="X486" i="4" s="1"/>
  <c r="V487" i="4"/>
  <c r="X487" i="4" s="1"/>
  <c r="V488" i="4"/>
  <c r="X488" i="4" s="1"/>
  <c r="V489" i="4"/>
  <c r="X489" i="4" s="1"/>
  <c r="V490" i="4"/>
  <c r="X490" i="4" s="1"/>
  <c r="V491" i="4"/>
  <c r="X491" i="4" s="1"/>
  <c r="V492" i="4"/>
  <c r="X492" i="4" s="1"/>
  <c r="V493" i="4"/>
  <c r="X493" i="4" s="1"/>
  <c r="V494" i="4"/>
  <c r="X494" i="4" s="1"/>
  <c r="V495" i="4"/>
  <c r="X495" i="4" s="1"/>
  <c r="V496" i="4"/>
  <c r="X496" i="4" s="1"/>
  <c r="V497" i="4"/>
  <c r="X497" i="4" s="1"/>
  <c r="V498" i="4"/>
  <c r="X498" i="4" s="1"/>
  <c r="V499" i="4"/>
  <c r="X499" i="4" s="1"/>
  <c r="V500" i="4"/>
  <c r="X500" i="4" s="1"/>
  <c r="V501" i="4"/>
  <c r="X501" i="4" s="1"/>
  <c r="V502" i="4"/>
  <c r="X502" i="4" s="1"/>
  <c r="V503" i="4"/>
  <c r="X503" i="4" s="1"/>
  <c r="V504" i="4"/>
  <c r="X504" i="4" s="1"/>
  <c r="V505" i="4"/>
  <c r="X505" i="4" s="1"/>
  <c r="V506" i="4"/>
  <c r="X506" i="4" s="1"/>
  <c r="V507" i="4"/>
  <c r="X507" i="4" s="1"/>
  <c r="V508" i="4"/>
  <c r="X508" i="4" s="1"/>
  <c r="V509" i="4"/>
  <c r="X509" i="4" s="1"/>
  <c r="V510" i="4"/>
  <c r="X510" i="4" s="1"/>
  <c r="V511" i="4"/>
  <c r="X511" i="4" s="1"/>
  <c r="V512" i="4"/>
  <c r="X512" i="4" s="1"/>
  <c r="V513" i="4"/>
  <c r="X513" i="4" s="1"/>
  <c r="V514" i="4"/>
  <c r="X514" i="4" s="1"/>
  <c r="V515" i="4"/>
  <c r="X515" i="4" s="1"/>
  <c r="V516" i="4"/>
  <c r="X516" i="4" s="1"/>
  <c r="V517" i="4"/>
  <c r="X517" i="4" s="1"/>
  <c r="V518" i="4"/>
  <c r="X518" i="4" s="1"/>
  <c r="V519" i="4"/>
  <c r="X519" i="4" s="1"/>
  <c r="V520" i="4"/>
  <c r="X520" i="4" s="1"/>
  <c r="V521" i="4"/>
  <c r="X521" i="4" s="1"/>
  <c r="V522" i="4"/>
  <c r="X522" i="4" s="1"/>
  <c r="V523" i="4"/>
  <c r="X523" i="4" s="1"/>
  <c r="V524" i="4"/>
  <c r="X524" i="4" s="1"/>
  <c r="V525" i="4"/>
  <c r="X525" i="4" s="1"/>
  <c r="V526" i="4"/>
  <c r="X526" i="4" s="1"/>
  <c r="V527" i="4"/>
  <c r="X527" i="4" s="1"/>
  <c r="V528" i="4"/>
  <c r="X528" i="4" s="1"/>
  <c r="V529" i="4"/>
  <c r="X529" i="4" s="1"/>
  <c r="V530" i="4"/>
  <c r="X530" i="4" s="1"/>
  <c r="V531" i="4"/>
  <c r="X531" i="4" s="1"/>
  <c r="V532" i="4"/>
  <c r="X532" i="4" s="1"/>
  <c r="V533" i="4"/>
  <c r="X533" i="4" s="1"/>
  <c r="V534" i="4"/>
  <c r="X534" i="4" s="1"/>
  <c r="V535" i="4"/>
  <c r="X535" i="4" s="1"/>
  <c r="V536" i="4"/>
  <c r="X536" i="4" s="1"/>
  <c r="V537" i="4"/>
  <c r="X537" i="4" s="1"/>
  <c r="V538" i="4"/>
  <c r="X538" i="4" s="1"/>
  <c r="V539" i="4"/>
  <c r="X539" i="4" s="1"/>
  <c r="V540" i="4"/>
  <c r="X540" i="4" s="1"/>
  <c r="V541" i="4"/>
  <c r="X541" i="4" s="1"/>
  <c r="V542" i="4"/>
  <c r="X542" i="4" s="1"/>
  <c r="V543" i="4"/>
  <c r="X543" i="4" s="1"/>
  <c r="V544" i="4"/>
  <c r="X544" i="4" s="1"/>
  <c r="V545" i="4"/>
  <c r="X545" i="4" s="1"/>
  <c r="V546" i="4"/>
  <c r="X546" i="4" s="1"/>
  <c r="V547" i="4"/>
  <c r="X547" i="4" s="1"/>
  <c r="V548" i="4"/>
  <c r="X548" i="4" s="1"/>
  <c r="V549" i="4"/>
  <c r="X549" i="4" s="1"/>
  <c r="V550" i="4"/>
  <c r="X550" i="4" s="1"/>
  <c r="V551" i="4"/>
  <c r="X551" i="4" s="1"/>
  <c r="V552" i="4"/>
  <c r="X552" i="4" s="1"/>
  <c r="V553" i="4"/>
  <c r="X553" i="4" s="1"/>
  <c r="V554" i="4"/>
  <c r="X554" i="4" s="1"/>
  <c r="V555" i="4"/>
  <c r="X555" i="4" s="1"/>
  <c r="V556" i="4"/>
  <c r="X556" i="4" s="1"/>
  <c r="V557" i="4"/>
  <c r="X557" i="4" s="1"/>
  <c r="V558" i="4"/>
  <c r="X558" i="4" s="1"/>
  <c r="V559" i="4"/>
  <c r="X559" i="4" s="1"/>
  <c r="V560" i="4"/>
  <c r="X560" i="4" s="1"/>
  <c r="V561" i="4"/>
  <c r="X561" i="4" s="1"/>
  <c r="V562" i="4"/>
  <c r="X562" i="4" s="1"/>
  <c r="V563" i="4"/>
  <c r="X563" i="4" s="1"/>
  <c r="V564" i="4"/>
  <c r="X564" i="4" s="1"/>
  <c r="V565" i="4"/>
  <c r="X565" i="4" s="1"/>
  <c r="V566" i="4"/>
  <c r="X566" i="4" s="1"/>
  <c r="V567" i="4"/>
  <c r="X567" i="4" s="1"/>
  <c r="V568" i="4"/>
  <c r="X568" i="4" s="1"/>
  <c r="V569" i="4"/>
  <c r="X569" i="4" s="1"/>
  <c r="V570" i="4"/>
  <c r="X570" i="4" s="1"/>
  <c r="V571" i="4"/>
  <c r="X571" i="4" s="1"/>
  <c r="V572" i="4"/>
  <c r="X572" i="4" s="1"/>
  <c r="V573" i="4"/>
  <c r="X573" i="4" s="1"/>
  <c r="V574" i="4"/>
  <c r="X574" i="4" s="1"/>
  <c r="V575" i="4"/>
  <c r="X575" i="4" s="1"/>
  <c r="V576" i="4"/>
  <c r="X576" i="4" s="1"/>
  <c r="V577" i="4"/>
  <c r="X577" i="4" s="1"/>
  <c r="V578" i="4"/>
  <c r="X578" i="4" s="1"/>
  <c r="V579" i="4"/>
  <c r="X579" i="4" s="1"/>
  <c r="V580" i="4"/>
  <c r="X580" i="4" s="1"/>
  <c r="V581" i="4"/>
  <c r="X581" i="4" s="1"/>
  <c r="V582" i="4"/>
  <c r="X582" i="4" s="1"/>
  <c r="V583" i="4"/>
  <c r="X583" i="4" s="1"/>
  <c r="V584" i="4"/>
  <c r="X584" i="4" s="1"/>
  <c r="V585" i="4"/>
  <c r="X585" i="4" s="1"/>
  <c r="V586" i="4"/>
  <c r="X586" i="4" s="1"/>
  <c r="V587" i="4"/>
  <c r="X587" i="4" s="1"/>
  <c r="V588" i="4"/>
  <c r="X588" i="4" s="1"/>
  <c r="V589" i="4"/>
  <c r="X589" i="4" s="1"/>
  <c r="V590" i="4"/>
  <c r="X590" i="4" s="1"/>
  <c r="V591" i="4"/>
  <c r="X591" i="4" s="1"/>
  <c r="V592" i="4"/>
  <c r="X592" i="4" s="1"/>
  <c r="V593" i="4"/>
  <c r="X593" i="4" s="1"/>
  <c r="V594" i="4"/>
  <c r="X594" i="4" s="1"/>
  <c r="V595" i="4"/>
  <c r="X595" i="4" s="1"/>
  <c r="V596" i="4"/>
  <c r="X596" i="4" s="1"/>
  <c r="V597" i="4"/>
  <c r="X597" i="4" s="1"/>
  <c r="V598" i="4"/>
  <c r="X598" i="4" s="1"/>
  <c r="V599" i="4"/>
  <c r="X599" i="4" s="1"/>
  <c r="V600" i="4"/>
  <c r="X600" i="4" s="1"/>
  <c r="V601" i="4"/>
  <c r="X601" i="4" s="1"/>
  <c r="V602" i="4"/>
  <c r="X602" i="4" s="1"/>
  <c r="V603" i="4"/>
  <c r="X603" i="4" s="1"/>
  <c r="V604" i="4"/>
  <c r="X604" i="4" s="1"/>
  <c r="V605" i="4"/>
  <c r="X605" i="4" s="1"/>
  <c r="V606" i="4"/>
  <c r="X606" i="4" s="1"/>
  <c r="V607" i="4"/>
  <c r="X607" i="4" s="1"/>
  <c r="V608" i="4"/>
  <c r="X608" i="4" s="1"/>
  <c r="V609" i="4"/>
  <c r="X609" i="4" s="1"/>
  <c r="V610" i="4"/>
  <c r="X610" i="4" s="1"/>
  <c r="V611" i="4"/>
  <c r="X611" i="4" s="1"/>
  <c r="V612" i="4"/>
  <c r="X612" i="4" s="1"/>
  <c r="V613" i="4"/>
  <c r="X613" i="4" s="1"/>
  <c r="V614" i="4"/>
  <c r="X614" i="4" s="1"/>
  <c r="V615" i="4"/>
  <c r="X615" i="4" s="1"/>
  <c r="V616" i="4"/>
  <c r="X616" i="4" s="1"/>
  <c r="V617" i="4"/>
  <c r="X617" i="4" s="1"/>
  <c r="V618" i="4"/>
  <c r="X618" i="4" s="1"/>
  <c r="V619" i="4"/>
  <c r="X619" i="4" s="1"/>
  <c r="V620" i="4"/>
  <c r="X620" i="4" s="1"/>
  <c r="V621" i="4"/>
  <c r="X621" i="4" s="1"/>
  <c r="V622" i="4"/>
  <c r="X622" i="4" s="1"/>
  <c r="V623" i="4"/>
  <c r="X623" i="4" s="1"/>
  <c r="V624" i="4"/>
  <c r="X624" i="4" s="1"/>
  <c r="V625" i="4"/>
  <c r="X625" i="4" s="1"/>
  <c r="V626" i="4"/>
  <c r="X626" i="4" s="1"/>
  <c r="V627" i="4"/>
  <c r="X627" i="4" s="1"/>
  <c r="V628" i="4"/>
  <c r="X628" i="4" s="1"/>
  <c r="V629" i="4"/>
  <c r="X629" i="4" s="1"/>
  <c r="V630" i="4"/>
  <c r="X630" i="4" s="1"/>
  <c r="V631" i="4"/>
  <c r="X631" i="4" s="1"/>
  <c r="V632" i="4"/>
  <c r="X632" i="4" s="1"/>
  <c r="V633" i="4"/>
  <c r="X633" i="4" s="1"/>
  <c r="V634" i="4"/>
  <c r="X634" i="4" s="1"/>
  <c r="V635" i="4"/>
  <c r="X635" i="4" s="1"/>
  <c r="V636" i="4"/>
  <c r="X636" i="4" s="1"/>
  <c r="V637" i="4"/>
  <c r="X637" i="4" s="1"/>
  <c r="V638" i="4"/>
  <c r="X638" i="4" s="1"/>
  <c r="V639" i="4"/>
  <c r="X639" i="4" s="1"/>
  <c r="V640" i="4"/>
  <c r="X640" i="4" s="1"/>
  <c r="V641" i="4"/>
  <c r="X641" i="4" s="1"/>
  <c r="V642" i="4"/>
  <c r="X642" i="4" s="1"/>
  <c r="V643" i="4"/>
  <c r="X643" i="4" s="1"/>
  <c r="V644" i="4"/>
  <c r="X644" i="4" s="1"/>
  <c r="V645" i="4"/>
  <c r="X645" i="4" s="1"/>
  <c r="V646" i="4"/>
  <c r="X646" i="4" s="1"/>
  <c r="V647" i="4"/>
  <c r="X647" i="4" s="1"/>
  <c r="V648" i="4"/>
  <c r="X648" i="4" s="1"/>
  <c r="V649" i="4"/>
  <c r="X649" i="4" s="1"/>
  <c r="V650" i="4"/>
  <c r="X650" i="4" s="1"/>
  <c r="V651" i="4"/>
  <c r="X651" i="4" s="1"/>
  <c r="V652" i="4"/>
  <c r="X652" i="4" s="1"/>
  <c r="V653" i="4"/>
  <c r="X653" i="4" s="1"/>
  <c r="V654" i="4"/>
  <c r="X654" i="4" s="1"/>
  <c r="V655" i="4"/>
  <c r="X655" i="4" s="1"/>
  <c r="V656" i="4"/>
  <c r="X656" i="4" s="1"/>
  <c r="V657" i="4"/>
  <c r="X657" i="4" s="1"/>
  <c r="V658" i="4"/>
  <c r="X658" i="4" s="1"/>
  <c r="V659" i="4"/>
  <c r="X659" i="4" s="1"/>
  <c r="V660" i="4"/>
  <c r="X660" i="4" s="1"/>
  <c r="V661" i="4"/>
  <c r="X661" i="4" s="1"/>
  <c r="V662" i="4"/>
  <c r="X662" i="4" s="1"/>
  <c r="V663" i="4"/>
  <c r="X663" i="4" s="1"/>
  <c r="V664" i="4"/>
  <c r="X664" i="4" s="1"/>
  <c r="V665" i="4"/>
  <c r="X665" i="4" s="1"/>
  <c r="V666" i="4"/>
  <c r="X666" i="4" s="1"/>
  <c r="V667" i="4"/>
  <c r="X667" i="4" s="1"/>
  <c r="V668" i="4"/>
  <c r="X668" i="4" s="1"/>
  <c r="V669" i="4"/>
  <c r="X669" i="4" s="1"/>
  <c r="V670" i="4"/>
  <c r="X670" i="4" s="1"/>
  <c r="V671" i="4"/>
  <c r="X671" i="4" s="1"/>
  <c r="V672" i="4"/>
  <c r="X672" i="4" s="1"/>
  <c r="V673" i="4"/>
  <c r="X673" i="4" s="1"/>
  <c r="V674" i="4"/>
  <c r="X674" i="4" s="1"/>
  <c r="V675" i="4"/>
  <c r="X675" i="4" s="1"/>
  <c r="V676" i="4"/>
  <c r="X676" i="4" s="1"/>
  <c r="V677" i="4"/>
  <c r="X677" i="4" s="1"/>
  <c r="V678" i="4"/>
  <c r="X678" i="4" s="1"/>
  <c r="V679" i="4"/>
  <c r="X679" i="4" s="1"/>
  <c r="V680" i="4"/>
  <c r="X680" i="4" s="1"/>
  <c r="V681" i="4"/>
  <c r="X681" i="4" s="1"/>
  <c r="V682" i="4"/>
  <c r="X682" i="4" s="1"/>
  <c r="V683" i="4"/>
  <c r="X683" i="4" s="1"/>
  <c r="V684" i="4"/>
  <c r="X684" i="4" s="1"/>
  <c r="V685" i="4"/>
  <c r="X685" i="4" s="1"/>
  <c r="V686" i="4"/>
  <c r="X686" i="4" s="1"/>
  <c r="V687" i="4"/>
  <c r="X687" i="4" s="1"/>
  <c r="V688" i="4"/>
  <c r="X688" i="4" s="1"/>
  <c r="V689" i="4"/>
  <c r="X689" i="4" s="1"/>
  <c r="V690" i="4"/>
  <c r="X690" i="4" s="1"/>
  <c r="V691" i="4"/>
  <c r="X691" i="4" s="1"/>
  <c r="V692" i="4"/>
  <c r="X692" i="4" s="1"/>
  <c r="V693" i="4"/>
  <c r="X693" i="4" s="1"/>
  <c r="V694" i="4"/>
  <c r="X694" i="4" s="1"/>
  <c r="V695" i="4"/>
  <c r="X695" i="4" s="1"/>
  <c r="V696" i="4"/>
  <c r="X696" i="4" s="1"/>
  <c r="V697" i="4"/>
  <c r="X697" i="4" s="1"/>
  <c r="V698" i="4"/>
  <c r="X698" i="4" s="1"/>
  <c r="V699" i="4"/>
  <c r="X699" i="4" s="1"/>
  <c r="V700" i="4"/>
  <c r="X700" i="4" s="1"/>
  <c r="V701" i="4"/>
  <c r="X701" i="4" s="1"/>
  <c r="V702" i="4"/>
  <c r="X702" i="4" s="1"/>
  <c r="V703" i="4"/>
  <c r="X703" i="4" s="1"/>
  <c r="V704" i="4"/>
  <c r="X704" i="4" s="1"/>
  <c r="V705" i="4"/>
  <c r="X705" i="4" s="1"/>
  <c r="V706" i="4"/>
  <c r="X706" i="4" s="1"/>
  <c r="V707" i="4"/>
  <c r="X707" i="4" s="1"/>
  <c r="V708" i="4"/>
  <c r="X708" i="4" s="1"/>
  <c r="V709" i="4"/>
  <c r="X709" i="4" s="1"/>
  <c r="V710" i="4"/>
  <c r="X710" i="4" s="1"/>
  <c r="V711" i="4"/>
  <c r="X711" i="4" s="1"/>
  <c r="V712" i="4"/>
  <c r="X712" i="4" s="1"/>
  <c r="V713" i="4"/>
  <c r="X713" i="4" s="1"/>
  <c r="V714" i="4"/>
  <c r="X714" i="4" s="1"/>
  <c r="V715" i="4"/>
  <c r="X715" i="4" s="1"/>
  <c r="V716" i="4"/>
  <c r="X716" i="4" s="1"/>
  <c r="V717" i="4"/>
  <c r="X717" i="4" s="1"/>
  <c r="V718" i="4"/>
  <c r="X718" i="4" s="1"/>
  <c r="V719" i="4"/>
  <c r="X719" i="4" s="1"/>
  <c r="V720" i="4"/>
  <c r="X720" i="4" s="1"/>
  <c r="V721" i="4"/>
  <c r="X721" i="4" s="1"/>
  <c r="V722" i="4"/>
  <c r="X722" i="4" s="1"/>
  <c r="V723" i="4"/>
  <c r="X723" i="4" s="1"/>
  <c r="V724" i="4"/>
  <c r="X724" i="4" s="1"/>
  <c r="V725" i="4"/>
  <c r="X725" i="4" s="1"/>
  <c r="V726" i="4"/>
  <c r="X726" i="4" s="1"/>
  <c r="V727" i="4"/>
  <c r="X727" i="4" s="1"/>
  <c r="V728" i="4"/>
  <c r="X728" i="4" s="1"/>
  <c r="V729" i="4"/>
  <c r="X729" i="4" s="1"/>
  <c r="V730" i="4"/>
  <c r="X730" i="4" s="1"/>
  <c r="V731" i="4"/>
  <c r="X731" i="4" s="1"/>
  <c r="V732" i="4"/>
  <c r="X732" i="4" s="1"/>
  <c r="V733" i="4"/>
  <c r="X733" i="4" s="1"/>
  <c r="V734" i="4"/>
  <c r="X734" i="4" s="1"/>
  <c r="V735" i="4"/>
  <c r="X735" i="4" s="1"/>
  <c r="V736" i="4"/>
  <c r="X736" i="4" s="1"/>
  <c r="V737" i="4"/>
  <c r="X737" i="4" s="1"/>
  <c r="V738" i="4"/>
  <c r="X738" i="4" s="1"/>
  <c r="V739" i="4"/>
  <c r="X739" i="4" s="1"/>
  <c r="V740" i="4"/>
  <c r="X740" i="4" s="1"/>
  <c r="V741" i="4"/>
  <c r="X741" i="4" s="1"/>
  <c r="V742" i="4"/>
  <c r="X742" i="4" s="1"/>
  <c r="V743" i="4"/>
  <c r="X743" i="4" s="1"/>
  <c r="V744" i="4"/>
  <c r="X744" i="4" s="1"/>
  <c r="V745" i="4"/>
  <c r="X745" i="4" s="1"/>
  <c r="V746" i="4"/>
  <c r="X746" i="4" s="1"/>
  <c r="V747" i="4"/>
  <c r="X747" i="4" s="1"/>
  <c r="V748" i="4"/>
  <c r="X748" i="4" s="1"/>
  <c r="V749" i="4"/>
  <c r="X749" i="4" s="1"/>
  <c r="V750" i="4"/>
  <c r="X750" i="4" s="1"/>
  <c r="V751" i="4"/>
  <c r="X751" i="4" s="1"/>
  <c r="V752" i="4"/>
  <c r="X752" i="4" s="1"/>
  <c r="V753" i="4"/>
  <c r="X753" i="4" s="1"/>
  <c r="V754" i="4"/>
  <c r="X754" i="4" s="1"/>
  <c r="V755" i="4"/>
  <c r="X755" i="4" s="1"/>
  <c r="V756" i="4"/>
  <c r="X756" i="4" s="1"/>
  <c r="V757" i="4"/>
  <c r="X757" i="4" s="1"/>
  <c r="V758" i="4"/>
  <c r="X758" i="4" s="1"/>
  <c r="V759" i="4"/>
  <c r="X759" i="4" s="1"/>
  <c r="V760" i="4"/>
  <c r="X760" i="4" s="1"/>
  <c r="V761" i="4"/>
  <c r="X761" i="4" s="1"/>
  <c r="V762" i="4"/>
  <c r="X762" i="4" s="1"/>
  <c r="V763" i="4"/>
  <c r="X763" i="4" s="1"/>
  <c r="V764" i="4"/>
  <c r="X764" i="4" s="1"/>
  <c r="V765" i="4"/>
  <c r="X765" i="4" s="1"/>
  <c r="V766" i="4"/>
  <c r="X766" i="4" s="1"/>
  <c r="V767" i="4"/>
  <c r="X767" i="4" s="1"/>
  <c r="V768" i="4"/>
  <c r="X768" i="4" s="1"/>
  <c r="V769" i="4"/>
  <c r="X769" i="4" s="1"/>
  <c r="V770" i="4"/>
  <c r="X770" i="4" s="1"/>
  <c r="V771" i="4"/>
  <c r="X771" i="4" s="1"/>
  <c r="V772" i="4"/>
  <c r="X772" i="4" s="1"/>
  <c r="V773" i="4"/>
  <c r="X773" i="4" s="1"/>
  <c r="V774" i="4"/>
  <c r="X774" i="4" s="1"/>
  <c r="V775" i="4"/>
  <c r="X775" i="4" s="1"/>
  <c r="V776" i="4"/>
  <c r="X776" i="4" s="1"/>
  <c r="V777" i="4"/>
  <c r="X777" i="4" s="1"/>
  <c r="V778" i="4"/>
  <c r="X778" i="4" s="1"/>
  <c r="V779" i="4"/>
  <c r="X779" i="4" s="1"/>
  <c r="V780" i="4"/>
  <c r="X780" i="4" s="1"/>
  <c r="V781" i="4"/>
  <c r="X781" i="4" s="1"/>
  <c r="V782" i="4"/>
  <c r="X782" i="4" s="1"/>
  <c r="V783" i="4"/>
  <c r="X783" i="4" s="1"/>
  <c r="V784" i="4"/>
  <c r="X784" i="4" s="1"/>
  <c r="V785" i="4"/>
  <c r="X785" i="4" s="1"/>
  <c r="V786" i="4"/>
  <c r="X786" i="4" s="1"/>
  <c r="V787" i="4"/>
  <c r="X787" i="4" s="1"/>
  <c r="V788" i="4"/>
  <c r="X788" i="4" s="1"/>
  <c r="V789" i="4"/>
  <c r="X789" i="4" s="1"/>
  <c r="V790" i="4"/>
  <c r="X790" i="4" s="1"/>
  <c r="V791" i="4"/>
  <c r="X791" i="4" s="1"/>
  <c r="V792" i="4"/>
  <c r="X792" i="4" s="1"/>
  <c r="V793" i="4"/>
  <c r="X793" i="4" s="1"/>
  <c r="V794" i="4"/>
  <c r="X794" i="4" s="1"/>
  <c r="V795" i="4"/>
  <c r="X795" i="4" s="1"/>
  <c r="V796" i="4"/>
  <c r="X796" i="4" s="1"/>
  <c r="V797" i="4"/>
  <c r="X797" i="4" s="1"/>
  <c r="V798" i="4"/>
  <c r="X798" i="4" s="1"/>
  <c r="V799" i="4"/>
  <c r="X799" i="4" s="1"/>
  <c r="V800" i="4"/>
  <c r="X800" i="4" s="1"/>
  <c r="V801" i="4"/>
  <c r="X801" i="4" s="1"/>
  <c r="V802" i="4"/>
  <c r="X802" i="4" s="1"/>
  <c r="V803" i="4"/>
  <c r="X803" i="4" s="1"/>
  <c r="V804" i="4"/>
  <c r="X804" i="4" s="1"/>
  <c r="V805" i="4"/>
  <c r="X805" i="4" s="1"/>
  <c r="V806" i="4"/>
  <c r="X806" i="4" s="1"/>
  <c r="V807" i="4"/>
  <c r="X807" i="4" s="1"/>
  <c r="V808" i="4"/>
  <c r="X808" i="4" s="1"/>
  <c r="V809" i="4"/>
  <c r="X809" i="4" s="1"/>
  <c r="V810" i="4"/>
  <c r="X810" i="4" s="1"/>
  <c r="V811" i="4"/>
  <c r="X811" i="4" s="1"/>
  <c r="V812" i="4"/>
  <c r="X812" i="4" s="1"/>
  <c r="V813" i="4"/>
  <c r="X813" i="4" s="1"/>
  <c r="V814" i="4"/>
  <c r="X814" i="4" s="1"/>
  <c r="V815" i="4"/>
  <c r="X815" i="4" s="1"/>
  <c r="V816" i="4"/>
  <c r="X816" i="4" s="1"/>
  <c r="V817" i="4"/>
  <c r="X817" i="4" s="1"/>
  <c r="V818" i="4"/>
  <c r="X818" i="4" s="1"/>
  <c r="V819" i="4"/>
  <c r="X819" i="4" s="1"/>
  <c r="V820" i="4"/>
  <c r="X820" i="4" s="1"/>
  <c r="V821" i="4"/>
  <c r="X821" i="4" s="1"/>
  <c r="V822" i="4"/>
  <c r="X822" i="4" s="1"/>
  <c r="V823" i="4"/>
  <c r="X823" i="4" s="1"/>
  <c r="V824" i="4"/>
  <c r="X824" i="4" s="1"/>
  <c r="V825" i="4"/>
  <c r="X825" i="4" s="1"/>
  <c r="V826" i="4"/>
  <c r="X826" i="4" s="1"/>
  <c r="V827" i="4"/>
  <c r="X827" i="4" s="1"/>
  <c r="V828" i="4"/>
  <c r="X828" i="4" s="1"/>
  <c r="V829" i="4"/>
  <c r="X829" i="4" s="1"/>
  <c r="V830" i="4"/>
  <c r="X830" i="4" s="1"/>
  <c r="V831" i="4"/>
  <c r="X831" i="4" s="1"/>
  <c r="V832" i="4"/>
  <c r="X832" i="4" s="1"/>
  <c r="V833" i="4"/>
  <c r="X833" i="4" s="1"/>
  <c r="V834" i="4"/>
  <c r="X834" i="4" s="1"/>
  <c r="V835" i="4"/>
  <c r="X835" i="4" s="1"/>
  <c r="V836" i="4"/>
  <c r="X836" i="4" s="1"/>
  <c r="V837" i="4"/>
  <c r="X837" i="4" s="1"/>
  <c r="V838" i="4"/>
  <c r="X838" i="4" s="1"/>
  <c r="V839" i="4"/>
  <c r="X839" i="4" s="1"/>
  <c r="V840" i="4"/>
  <c r="X840" i="4" s="1"/>
  <c r="V841" i="4"/>
  <c r="X841" i="4" s="1"/>
  <c r="V842" i="4"/>
  <c r="X842" i="4" s="1"/>
  <c r="V843" i="4"/>
  <c r="X843" i="4" s="1"/>
  <c r="V844" i="4"/>
  <c r="X844" i="4" s="1"/>
  <c r="V845" i="4"/>
  <c r="X845" i="4" s="1"/>
  <c r="V846" i="4"/>
  <c r="X846" i="4" s="1"/>
  <c r="V847" i="4"/>
  <c r="X847" i="4" s="1"/>
  <c r="V848" i="4"/>
  <c r="X848" i="4" s="1"/>
  <c r="V849" i="4"/>
  <c r="X849" i="4" s="1"/>
  <c r="V850" i="4"/>
  <c r="X850" i="4" s="1"/>
  <c r="V851" i="4"/>
  <c r="X851" i="4" s="1"/>
  <c r="V852" i="4"/>
  <c r="X852" i="4" s="1"/>
  <c r="V853" i="4"/>
  <c r="X853" i="4" s="1"/>
  <c r="V854" i="4"/>
  <c r="X854" i="4" s="1"/>
  <c r="V855" i="4"/>
  <c r="X855" i="4" s="1"/>
  <c r="V856" i="4"/>
  <c r="X856" i="4" s="1"/>
  <c r="V857" i="4"/>
  <c r="X857" i="4" s="1"/>
  <c r="V858" i="4"/>
  <c r="X858" i="4" s="1"/>
  <c r="V859" i="4"/>
  <c r="X859" i="4" s="1"/>
  <c r="V860" i="4"/>
  <c r="X860" i="4" s="1"/>
  <c r="V861" i="4"/>
  <c r="X861" i="4" s="1"/>
  <c r="V862" i="4"/>
  <c r="X862" i="4" s="1"/>
  <c r="V863" i="4"/>
  <c r="X863" i="4" s="1"/>
  <c r="V864" i="4"/>
  <c r="X864" i="4" s="1"/>
  <c r="V865" i="4"/>
  <c r="X865" i="4" s="1"/>
  <c r="V866" i="4"/>
  <c r="X866" i="4" s="1"/>
  <c r="V867" i="4"/>
  <c r="X867" i="4" s="1"/>
  <c r="V868" i="4"/>
  <c r="X868" i="4" s="1"/>
  <c r="V869" i="4"/>
  <c r="X869" i="4" s="1"/>
  <c r="V870" i="4"/>
  <c r="X870" i="4" s="1"/>
  <c r="V871" i="4"/>
  <c r="X871" i="4" s="1"/>
  <c r="V872" i="4"/>
  <c r="X872" i="4" s="1"/>
  <c r="V873" i="4"/>
  <c r="X873" i="4" s="1"/>
  <c r="V874" i="4"/>
  <c r="X874" i="4" s="1"/>
  <c r="V875" i="4"/>
  <c r="X875" i="4" s="1"/>
  <c r="V876" i="4"/>
  <c r="X876" i="4" s="1"/>
  <c r="V877" i="4"/>
  <c r="X877" i="4" s="1"/>
  <c r="V878" i="4"/>
  <c r="X878" i="4" s="1"/>
  <c r="V879" i="4"/>
  <c r="X879" i="4" s="1"/>
  <c r="V880" i="4"/>
  <c r="X880" i="4" s="1"/>
  <c r="V881" i="4"/>
  <c r="X881" i="4" s="1"/>
  <c r="V882" i="4"/>
  <c r="X882" i="4" s="1"/>
  <c r="V883" i="4"/>
  <c r="X883" i="4" s="1"/>
  <c r="V884" i="4"/>
  <c r="X884" i="4" s="1"/>
  <c r="V885" i="4"/>
  <c r="X885" i="4" s="1"/>
  <c r="V886" i="4"/>
  <c r="X886" i="4" s="1"/>
  <c r="V887" i="4"/>
  <c r="X887" i="4" s="1"/>
  <c r="V888" i="4"/>
  <c r="X888" i="4" s="1"/>
  <c r="V889" i="4"/>
  <c r="X889" i="4" s="1"/>
  <c r="V890" i="4"/>
  <c r="X890" i="4" s="1"/>
  <c r="V891" i="4"/>
  <c r="X891" i="4" s="1"/>
  <c r="V892" i="4"/>
  <c r="X892" i="4" s="1"/>
  <c r="V893" i="4"/>
  <c r="X893" i="4" s="1"/>
  <c r="V894" i="4"/>
  <c r="X894" i="4" s="1"/>
  <c r="V895" i="4"/>
  <c r="X895" i="4" s="1"/>
  <c r="V896" i="4"/>
  <c r="X896" i="4" s="1"/>
  <c r="V897" i="4"/>
  <c r="X897" i="4" s="1"/>
  <c r="V898" i="4"/>
  <c r="X898" i="4" s="1"/>
  <c r="V899" i="4"/>
  <c r="X899" i="4" s="1"/>
  <c r="V900" i="4"/>
  <c r="X900" i="4" s="1"/>
  <c r="V901" i="4"/>
  <c r="X901" i="4" s="1"/>
  <c r="V902" i="4"/>
  <c r="X902" i="4" s="1"/>
  <c r="V903" i="4"/>
  <c r="X903" i="4" s="1"/>
  <c r="V904" i="4"/>
  <c r="X904" i="4" s="1"/>
  <c r="V905" i="4"/>
  <c r="X905" i="4" s="1"/>
  <c r="V906" i="4"/>
  <c r="X906" i="4" s="1"/>
  <c r="V907" i="4"/>
  <c r="X907" i="4" s="1"/>
  <c r="V908" i="4"/>
  <c r="X908" i="4" s="1"/>
  <c r="V909" i="4"/>
  <c r="X909" i="4" s="1"/>
  <c r="V910" i="4"/>
  <c r="X910" i="4" s="1"/>
  <c r="V911" i="4"/>
  <c r="X911" i="4" s="1"/>
  <c r="V912" i="4"/>
  <c r="X912" i="4" s="1"/>
  <c r="V913" i="4"/>
  <c r="X913" i="4" s="1"/>
  <c r="V914" i="4"/>
  <c r="X914" i="4" s="1"/>
  <c r="V915" i="4"/>
  <c r="X915" i="4" s="1"/>
  <c r="V916" i="4"/>
  <c r="X916" i="4" s="1"/>
  <c r="V917" i="4"/>
  <c r="X917" i="4" s="1"/>
  <c r="V918" i="4"/>
  <c r="X918" i="4" s="1"/>
  <c r="V919" i="4"/>
  <c r="X919" i="4" s="1"/>
  <c r="V920" i="4"/>
  <c r="X920" i="4" s="1"/>
  <c r="V921" i="4"/>
  <c r="X921" i="4" s="1"/>
  <c r="V922" i="4"/>
  <c r="X922" i="4" s="1"/>
  <c r="V923" i="4"/>
  <c r="X923" i="4" s="1"/>
  <c r="V924" i="4"/>
  <c r="X924" i="4" s="1"/>
  <c r="V925" i="4"/>
  <c r="X925" i="4" s="1"/>
  <c r="V926" i="4"/>
  <c r="X926" i="4" s="1"/>
  <c r="V927" i="4"/>
  <c r="X927" i="4" s="1"/>
  <c r="V928" i="4"/>
  <c r="X928" i="4" s="1"/>
  <c r="V929" i="4"/>
  <c r="X929" i="4" s="1"/>
  <c r="V930" i="4"/>
  <c r="X930" i="4" s="1"/>
  <c r="V931" i="4"/>
  <c r="X931" i="4" s="1"/>
  <c r="V932" i="4"/>
  <c r="X932" i="4" s="1"/>
  <c r="V933" i="4"/>
  <c r="X933" i="4" s="1"/>
  <c r="V934" i="4"/>
  <c r="X934" i="4" s="1"/>
  <c r="V935" i="4"/>
  <c r="X935" i="4" s="1"/>
  <c r="V936" i="4"/>
  <c r="X936" i="4" s="1"/>
  <c r="V937" i="4"/>
  <c r="X937" i="4" s="1"/>
  <c r="V938" i="4"/>
  <c r="X938" i="4" s="1"/>
  <c r="V939" i="4"/>
  <c r="X939" i="4" s="1"/>
  <c r="V940" i="4"/>
  <c r="X940" i="4" s="1"/>
  <c r="V941" i="4"/>
  <c r="X941" i="4" s="1"/>
  <c r="V942" i="4"/>
  <c r="X942" i="4" s="1"/>
  <c r="V943" i="4"/>
  <c r="X943" i="4" s="1"/>
  <c r="V944" i="4"/>
  <c r="X944" i="4" s="1"/>
  <c r="V945" i="4"/>
  <c r="X945" i="4" s="1"/>
  <c r="V946" i="4"/>
  <c r="X946" i="4" s="1"/>
  <c r="V947" i="4"/>
  <c r="X947" i="4" s="1"/>
  <c r="V948" i="4"/>
  <c r="X948" i="4" s="1"/>
  <c r="V949" i="4"/>
  <c r="X949" i="4" s="1"/>
  <c r="V950" i="4"/>
  <c r="X950" i="4" s="1"/>
  <c r="V951" i="4"/>
  <c r="X951" i="4" s="1"/>
  <c r="V952" i="4"/>
  <c r="X952" i="4" s="1"/>
  <c r="V953" i="4"/>
  <c r="X953" i="4" s="1"/>
  <c r="V954" i="4"/>
  <c r="X954" i="4" s="1"/>
  <c r="V955" i="4"/>
  <c r="X955" i="4" s="1"/>
  <c r="V956" i="4"/>
  <c r="X956" i="4" s="1"/>
  <c r="V957" i="4"/>
  <c r="X957" i="4" s="1"/>
  <c r="V958" i="4"/>
  <c r="X958" i="4" s="1"/>
  <c r="V959" i="4"/>
  <c r="X959" i="4" s="1"/>
  <c r="V960" i="4"/>
  <c r="X960" i="4" s="1"/>
  <c r="V961" i="4"/>
  <c r="X961" i="4" s="1"/>
  <c r="V962" i="4"/>
  <c r="X962" i="4" s="1"/>
  <c r="V963" i="4"/>
  <c r="X963" i="4" s="1"/>
  <c r="V964" i="4"/>
  <c r="X964" i="4" s="1"/>
  <c r="V965" i="4"/>
  <c r="X965" i="4" s="1"/>
  <c r="V966" i="4"/>
  <c r="X966" i="4" s="1"/>
  <c r="V967" i="4"/>
  <c r="X967" i="4" s="1"/>
  <c r="V968" i="4"/>
  <c r="X968" i="4" s="1"/>
  <c r="V969" i="4"/>
  <c r="X969" i="4" s="1"/>
  <c r="V970" i="4"/>
  <c r="X970" i="4" s="1"/>
  <c r="V971" i="4"/>
  <c r="X971" i="4" s="1"/>
  <c r="V972" i="4"/>
  <c r="X972" i="4" s="1"/>
  <c r="V973" i="4"/>
  <c r="X973" i="4" s="1"/>
  <c r="V974" i="4"/>
  <c r="X974" i="4" s="1"/>
  <c r="V975" i="4"/>
  <c r="X975" i="4" s="1"/>
  <c r="V976" i="4"/>
  <c r="X976" i="4" s="1"/>
  <c r="V977" i="4"/>
  <c r="X977" i="4" s="1"/>
  <c r="V978" i="4"/>
  <c r="X978" i="4" s="1"/>
  <c r="V979" i="4"/>
  <c r="X979" i="4" s="1"/>
  <c r="V980" i="4"/>
  <c r="X980" i="4" s="1"/>
  <c r="V981" i="4"/>
  <c r="X981" i="4" s="1"/>
  <c r="V982" i="4"/>
  <c r="X982" i="4" s="1"/>
  <c r="V983" i="4"/>
  <c r="X983" i="4" s="1"/>
  <c r="V984" i="4"/>
  <c r="X984" i="4" s="1"/>
  <c r="V985" i="4"/>
  <c r="X985" i="4" s="1"/>
  <c r="V986" i="4"/>
  <c r="X986" i="4" s="1"/>
  <c r="V987" i="4"/>
  <c r="X987" i="4" s="1"/>
  <c r="V988" i="4"/>
  <c r="X988" i="4" s="1"/>
  <c r="V989" i="4"/>
  <c r="X989" i="4" s="1"/>
  <c r="V990" i="4"/>
  <c r="X990" i="4" s="1"/>
  <c r="V991" i="4"/>
  <c r="X991" i="4" s="1"/>
  <c r="V992" i="4"/>
  <c r="X992" i="4" s="1"/>
  <c r="V993" i="4"/>
  <c r="X993" i="4" s="1"/>
  <c r="V994" i="4"/>
  <c r="X994" i="4" s="1"/>
  <c r="V995" i="4"/>
  <c r="X995" i="4" s="1"/>
  <c r="V996" i="4"/>
  <c r="X996" i="4" s="1"/>
  <c r="V997" i="4"/>
  <c r="X997" i="4" s="1"/>
  <c r="V998" i="4"/>
  <c r="X998" i="4" s="1"/>
  <c r="V999" i="4"/>
  <c r="X999" i="4" s="1"/>
  <c r="V1000" i="4"/>
  <c r="X1000" i="4" s="1"/>
  <c r="V1001" i="4"/>
  <c r="X1001" i="4" s="1"/>
  <c r="V1002" i="4"/>
  <c r="X1002" i="4" s="1"/>
  <c r="V1003" i="4"/>
  <c r="X1003" i="4" s="1"/>
  <c r="V1004" i="4"/>
  <c r="X1004" i="4" s="1"/>
  <c r="V1005" i="4"/>
  <c r="X1005" i="4" s="1"/>
  <c r="V1006" i="4"/>
  <c r="X1006" i="4" s="1"/>
  <c r="V1007" i="4"/>
  <c r="X1007" i="4" s="1"/>
  <c r="V1008" i="4"/>
  <c r="X1008" i="4" s="1"/>
  <c r="V1009" i="4"/>
  <c r="X1009" i="4" s="1"/>
  <c r="V1010" i="4"/>
  <c r="X1010" i="4" s="1"/>
  <c r="V1011" i="4"/>
  <c r="X1011" i="4" s="1"/>
  <c r="V1012" i="4"/>
  <c r="X1012" i="4" s="1"/>
  <c r="V1013" i="4"/>
  <c r="X1013" i="4" s="1"/>
  <c r="V1014" i="4"/>
  <c r="X1014" i="4" s="1"/>
  <c r="V1015" i="4"/>
  <c r="X1015" i="4" s="1"/>
  <c r="V1016" i="4"/>
  <c r="X1016" i="4" s="1"/>
  <c r="V1017" i="4"/>
  <c r="X1017" i="4" s="1"/>
  <c r="V1018" i="4"/>
  <c r="X1018" i="4" s="1"/>
  <c r="V1019" i="4"/>
  <c r="X1019" i="4" s="1"/>
  <c r="V1020" i="4"/>
  <c r="X1020" i="4" s="1"/>
  <c r="V1021" i="4"/>
  <c r="X1021" i="4" s="1"/>
  <c r="V1022" i="4"/>
  <c r="X1022" i="4" s="1"/>
  <c r="V1023" i="4"/>
  <c r="X1023" i="4" s="1"/>
  <c r="V1024" i="4"/>
  <c r="X1024" i="4" s="1"/>
  <c r="V1025" i="4"/>
  <c r="X1025" i="4" s="1"/>
  <c r="V1026" i="4"/>
  <c r="X1026" i="4" s="1"/>
  <c r="V1027" i="4"/>
  <c r="X1027" i="4" s="1"/>
  <c r="V1028" i="4"/>
  <c r="X1028" i="4" s="1"/>
  <c r="V1029" i="4"/>
  <c r="X1029" i="4" s="1"/>
  <c r="V1030" i="4"/>
  <c r="X1030" i="4" s="1"/>
  <c r="V1031" i="4"/>
  <c r="X1031" i="4" s="1"/>
  <c r="V1032" i="4"/>
  <c r="X1032" i="4" s="1"/>
  <c r="V1033" i="4"/>
  <c r="X1033" i="4" s="1"/>
  <c r="V1034" i="4"/>
  <c r="X1034" i="4" s="1"/>
  <c r="V1035" i="4"/>
  <c r="X1035" i="4" s="1"/>
  <c r="V1036" i="4"/>
  <c r="X1036" i="4" s="1"/>
  <c r="V1037" i="4"/>
  <c r="X1037" i="4" s="1"/>
  <c r="V1038" i="4"/>
  <c r="X1038" i="4" s="1"/>
  <c r="V1039" i="4"/>
  <c r="X1039" i="4" s="1"/>
  <c r="V1040" i="4"/>
  <c r="X1040" i="4" s="1"/>
  <c r="V1041" i="4"/>
  <c r="X1041" i="4" s="1"/>
  <c r="V1042" i="4"/>
  <c r="X1042" i="4" s="1"/>
  <c r="V1043" i="4"/>
  <c r="X1043" i="4" s="1"/>
  <c r="V1044" i="4"/>
  <c r="X1044" i="4" s="1"/>
  <c r="V1045" i="4"/>
  <c r="X1045" i="4" s="1"/>
  <c r="V1046" i="4"/>
  <c r="X1046" i="4" s="1"/>
  <c r="V1047" i="4"/>
  <c r="X1047" i="4" s="1"/>
  <c r="V1048" i="4"/>
  <c r="X1048" i="4" s="1"/>
  <c r="V1049" i="4"/>
  <c r="X1049" i="4" s="1"/>
  <c r="V1050" i="4"/>
  <c r="X1050" i="4" s="1"/>
  <c r="V1051" i="4"/>
  <c r="X1051" i="4" s="1"/>
  <c r="V1052" i="4"/>
  <c r="X1052" i="4" s="1"/>
  <c r="V1053" i="4"/>
  <c r="X1053" i="4" s="1"/>
  <c r="V1054" i="4"/>
  <c r="X1054" i="4" s="1"/>
  <c r="V1055" i="4"/>
  <c r="X1055" i="4" s="1"/>
  <c r="V1056" i="4"/>
  <c r="X1056" i="4" s="1"/>
  <c r="V1057" i="4"/>
  <c r="X1057" i="4" s="1"/>
  <c r="V1058" i="4"/>
  <c r="X1058" i="4" s="1"/>
  <c r="V1059" i="4"/>
  <c r="X1059" i="4" s="1"/>
  <c r="V1060" i="4"/>
  <c r="X1060" i="4" s="1"/>
  <c r="V1061" i="4"/>
  <c r="X1061" i="4" s="1"/>
  <c r="V1062" i="4"/>
  <c r="X1062" i="4" s="1"/>
  <c r="V1063" i="4"/>
  <c r="X1063" i="4" s="1"/>
  <c r="V1064" i="4"/>
  <c r="X1064" i="4" s="1"/>
  <c r="V1065" i="4"/>
  <c r="X1065" i="4" s="1"/>
  <c r="V1066" i="4"/>
  <c r="X1066" i="4" s="1"/>
  <c r="V1067" i="4"/>
  <c r="X1067" i="4" s="1"/>
  <c r="V1068" i="4"/>
  <c r="X1068" i="4" s="1"/>
  <c r="V1069" i="4"/>
  <c r="X1069" i="4" s="1"/>
  <c r="V1070" i="4"/>
  <c r="X1070" i="4" s="1"/>
  <c r="V1071" i="4"/>
  <c r="X1071" i="4" s="1"/>
  <c r="V1072" i="4"/>
  <c r="X1072" i="4" s="1"/>
  <c r="V1073" i="4"/>
  <c r="X1073" i="4" s="1"/>
  <c r="V1074" i="4"/>
  <c r="X1074" i="4" s="1"/>
  <c r="V1075" i="4"/>
  <c r="X1075" i="4" s="1"/>
  <c r="V1076" i="4"/>
  <c r="X1076" i="4" s="1"/>
  <c r="V1077" i="4"/>
  <c r="X1077" i="4" s="1"/>
  <c r="V1078" i="4"/>
  <c r="X1078" i="4" s="1"/>
  <c r="V1079" i="4"/>
  <c r="X1079" i="4" s="1"/>
  <c r="V1080" i="4"/>
  <c r="X1080" i="4" s="1"/>
  <c r="V1081" i="4"/>
  <c r="X1081" i="4" s="1"/>
  <c r="V1082" i="4"/>
  <c r="X1082" i="4" s="1"/>
  <c r="V1083" i="4"/>
  <c r="X1083" i="4" s="1"/>
  <c r="V1084" i="4"/>
  <c r="X1084" i="4" s="1"/>
  <c r="V1085" i="4"/>
  <c r="X1085" i="4" s="1"/>
  <c r="V1086" i="4"/>
  <c r="X1086" i="4" s="1"/>
  <c r="V1087" i="4"/>
  <c r="X1087" i="4" s="1"/>
  <c r="V1088" i="4"/>
  <c r="X1088" i="4" s="1"/>
  <c r="V1089" i="4"/>
  <c r="X1089" i="4" s="1"/>
  <c r="V1090" i="4"/>
  <c r="X1090" i="4" s="1"/>
  <c r="V1091" i="4"/>
  <c r="X1091" i="4" s="1"/>
  <c r="V1092" i="4"/>
  <c r="X1092" i="4" s="1"/>
  <c r="V1093" i="4"/>
  <c r="X1093" i="4" s="1"/>
  <c r="V1094" i="4"/>
  <c r="X1094" i="4" s="1"/>
  <c r="V1095" i="4"/>
  <c r="X1095" i="4" s="1"/>
  <c r="V1096" i="4"/>
  <c r="X1096" i="4" s="1"/>
  <c r="V1097" i="4"/>
  <c r="X1097" i="4" s="1"/>
  <c r="V1098" i="4"/>
  <c r="X1098" i="4" s="1"/>
  <c r="V1099" i="4"/>
  <c r="X1099" i="4" s="1"/>
  <c r="V1100" i="4"/>
  <c r="X1100" i="4" s="1"/>
  <c r="V1101" i="4"/>
  <c r="X1101" i="4" s="1"/>
  <c r="V1102" i="4"/>
  <c r="X1102" i="4" s="1"/>
  <c r="V1103" i="4"/>
  <c r="X1103" i="4" s="1"/>
  <c r="V1104" i="4"/>
  <c r="X1104" i="4" s="1"/>
  <c r="V1105" i="4"/>
  <c r="X1105" i="4" s="1"/>
  <c r="V1106" i="4"/>
  <c r="X1106" i="4" s="1"/>
  <c r="V1107" i="4"/>
  <c r="X1107" i="4" s="1"/>
  <c r="V1108" i="4"/>
  <c r="X1108" i="4" s="1"/>
  <c r="V1109" i="4"/>
  <c r="X1109" i="4" s="1"/>
  <c r="V1110" i="4"/>
  <c r="X1110" i="4" s="1"/>
  <c r="V1111" i="4"/>
  <c r="X1111" i="4" s="1"/>
  <c r="V1112" i="4"/>
  <c r="X1112" i="4" s="1"/>
  <c r="V1113" i="4"/>
  <c r="X1113" i="4" s="1"/>
  <c r="V1114" i="4"/>
  <c r="X1114" i="4" s="1"/>
  <c r="V1115" i="4"/>
  <c r="X1115" i="4" s="1"/>
  <c r="V1116" i="4"/>
  <c r="X1116" i="4" s="1"/>
  <c r="V1117" i="4"/>
  <c r="X1117" i="4" s="1"/>
  <c r="V1118" i="4"/>
  <c r="X1118" i="4" s="1"/>
  <c r="V1119" i="4"/>
  <c r="X1119" i="4" s="1"/>
  <c r="V1120" i="4"/>
  <c r="X1120" i="4" s="1"/>
  <c r="V1121" i="4"/>
  <c r="X1121" i="4" s="1"/>
  <c r="V1122" i="4"/>
  <c r="X1122" i="4" s="1"/>
  <c r="V1123" i="4"/>
  <c r="X1123" i="4" s="1"/>
  <c r="V1124" i="4"/>
  <c r="X1124" i="4" s="1"/>
  <c r="V1125" i="4"/>
  <c r="X1125" i="4" s="1"/>
  <c r="V1126" i="4"/>
  <c r="X1126" i="4" s="1"/>
  <c r="V1127" i="4"/>
  <c r="X1127" i="4" s="1"/>
  <c r="V1128" i="4"/>
  <c r="X1128" i="4" s="1"/>
  <c r="V1129" i="4"/>
  <c r="X1129" i="4" s="1"/>
  <c r="V1130" i="4"/>
  <c r="X1130" i="4" s="1"/>
  <c r="V1131" i="4"/>
  <c r="X1131" i="4" s="1"/>
  <c r="V1132" i="4"/>
  <c r="X1132" i="4" s="1"/>
  <c r="V1133" i="4"/>
  <c r="X1133" i="4" s="1"/>
  <c r="V1134" i="4"/>
  <c r="X1134" i="4" s="1"/>
  <c r="V1135" i="4"/>
  <c r="X1135" i="4" s="1"/>
  <c r="V1136" i="4"/>
  <c r="X1136" i="4" s="1"/>
  <c r="V1137" i="4"/>
  <c r="X1137" i="4" s="1"/>
  <c r="V1138" i="4"/>
  <c r="X1138" i="4" s="1"/>
  <c r="V1139" i="4"/>
  <c r="X1139" i="4" s="1"/>
  <c r="V1140" i="4"/>
  <c r="X1140" i="4" s="1"/>
  <c r="V1141" i="4"/>
  <c r="X1141" i="4" s="1"/>
  <c r="V1142" i="4"/>
  <c r="X1142" i="4" s="1"/>
  <c r="V1143" i="4"/>
  <c r="X1143" i="4" s="1"/>
  <c r="V1144" i="4"/>
  <c r="X1144" i="4" s="1"/>
  <c r="V1145" i="4"/>
  <c r="X1145" i="4" s="1"/>
  <c r="V1146" i="4"/>
  <c r="X1146" i="4" s="1"/>
  <c r="V1147" i="4"/>
  <c r="X1147" i="4" s="1"/>
  <c r="V1148" i="4"/>
  <c r="X1148" i="4" s="1"/>
  <c r="V1149" i="4"/>
  <c r="X1149" i="4" s="1"/>
  <c r="V1150" i="4"/>
  <c r="X1150" i="4" s="1"/>
  <c r="V1151" i="4"/>
  <c r="X1151" i="4" s="1"/>
  <c r="V1152" i="4"/>
  <c r="X1152" i="4" s="1"/>
  <c r="V1153" i="4"/>
  <c r="X1153" i="4" s="1"/>
  <c r="V1154" i="4"/>
  <c r="X1154" i="4" s="1"/>
  <c r="V1155" i="4"/>
  <c r="X1155" i="4" s="1"/>
  <c r="V1156" i="4"/>
  <c r="X1156" i="4" s="1"/>
  <c r="V1157" i="4"/>
  <c r="X1157" i="4" s="1"/>
  <c r="V1158" i="4"/>
  <c r="X1158" i="4" s="1"/>
  <c r="V1159" i="4"/>
  <c r="X1159" i="4" s="1"/>
  <c r="V1160" i="4"/>
  <c r="X1160" i="4" s="1"/>
  <c r="V1161" i="4"/>
  <c r="X1161" i="4" s="1"/>
  <c r="V1162" i="4"/>
  <c r="X1162" i="4" s="1"/>
  <c r="V1163" i="4"/>
  <c r="X1163" i="4" s="1"/>
  <c r="V1164" i="4"/>
  <c r="X1164" i="4" s="1"/>
  <c r="V1165" i="4"/>
  <c r="X1165" i="4" s="1"/>
  <c r="V1166" i="4"/>
  <c r="X1166" i="4" s="1"/>
  <c r="V1167" i="4"/>
  <c r="X1167" i="4" s="1"/>
  <c r="V1168" i="4"/>
  <c r="X1168" i="4" s="1"/>
  <c r="V1169" i="4"/>
  <c r="X1169" i="4" s="1"/>
  <c r="V1170" i="4"/>
  <c r="X1170" i="4" s="1"/>
  <c r="V1171" i="4"/>
  <c r="X1171" i="4" s="1"/>
  <c r="V1172" i="4"/>
  <c r="X1172" i="4" s="1"/>
  <c r="V1173" i="4"/>
  <c r="X1173" i="4" s="1"/>
  <c r="V1174" i="4"/>
  <c r="X1174" i="4" s="1"/>
  <c r="V1175" i="4"/>
  <c r="X1175" i="4" s="1"/>
  <c r="V1176" i="4"/>
  <c r="X1176" i="4" s="1"/>
  <c r="V1177" i="4"/>
  <c r="X1177" i="4" s="1"/>
  <c r="V1178" i="4"/>
  <c r="X1178" i="4" s="1"/>
  <c r="V1179" i="4"/>
  <c r="X1179" i="4" s="1"/>
  <c r="V1180" i="4"/>
  <c r="X1180" i="4" s="1"/>
  <c r="V1181" i="4"/>
  <c r="X1181" i="4" s="1"/>
  <c r="V1182" i="4"/>
  <c r="X1182" i="4" s="1"/>
  <c r="V1183" i="4"/>
  <c r="X1183" i="4" s="1"/>
  <c r="V1184" i="4"/>
  <c r="X1184" i="4" s="1"/>
  <c r="V1185" i="4"/>
  <c r="X1185" i="4" s="1"/>
  <c r="V1186" i="4"/>
  <c r="X1186" i="4" s="1"/>
  <c r="V1187" i="4"/>
  <c r="X1187" i="4" s="1"/>
  <c r="V1188" i="4"/>
  <c r="X1188" i="4" s="1"/>
  <c r="V1189" i="4"/>
  <c r="X1189" i="4" s="1"/>
  <c r="V1190" i="4"/>
  <c r="X1190" i="4" s="1"/>
  <c r="V1191" i="4"/>
  <c r="X1191" i="4" s="1"/>
  <c r="V1192" i="4"/>
  <c r="X1192" i="4" s="1"/>
  <c r="V1193" i="4"/>
  <c r="X1193" i="4" s="1"/>
  <c r="V1194" i="4"/>
  <c r="X1194" i="4" s="1"/>
  <c r="V1195" i="4"/>
  <c r="X1195" i="4" s="1"/>
  <c r="V1196" i="4"/>
  <c r="X1196" i="4" s="1"/>
  <c r="V1197" i="4"/>
  <c r="X1197" i="4" s="1"/>
  <c r="V1198" i="4"/>
  <c r="X1198" i="4" s="1"/>
  <c r="V1199" i="4"/>
  <c r="X1199" i="4" s="1"/>
  <c r="V1200" i="4"/>
  <c r="X1200" i="4" s="1"/>
  <c r="V1201" i="4"/>
  <c r="X1201" i="4" s="1"/>
  <c r="V1202" i="4"/>
  <c r="X1202" i="4" s="1"/>
  <c r="V1203" i="4"/>
  <c r="X1203" i="4" s="1"/>
  <c r="V1204" i="4"/>
  <c r="X1204" i="4" s="1"/>
  <c r="V1205" i="4"/>
  <c r="X1205" i="4" s="1"/>
  <c r="V1206" i="4"/>
  <c r="X1206" i="4" s="1"/>
  <c r="V1207" i="4"/>
  <c r="X1207" i="4" s="1"/>
  <c r="V1208" i="4"/>
  <c r="X1208" i="4" s="1"/>
  <c r="V1209" i="4"/>
  <c r="X1209" i="4" s="1"/>
  <c r="V1210" i="4"/>
  <c r="X1210" i="4" s="1"/>
  <c r="V1211" i="4"/>
  <c r="X1211" i="4" s="1"/>
  <c r="V1212" i="4"/>
  <c r="X1212" i="4" s="1"/>
  <c r="V1213" i="4"/>
  <c r="X1213" i="4" s="1"/>
  <c r="V1214" i="4"/>
  <c r="X1214" i="4" s="1"/>
  <c r="V1215" i="4"/>
  <c r="X1215" i="4" s="1"/>
  <c r="V1216" i="4"/>
  <c r="X1216" i="4" s="1"/>
  <c r="V1217" i="4"/>
  <c r="X1217" i="4" s="1"/>
  <c r="V1218" i="4"/>
  <c r="X1218" i="4" s="1"/>
  <c r="V1219" i="4"/>
  <c r="X1219" i="4" s="1"/>
  <c r="V1220" i="4"/>
  <c r="X1220" i="4" s="1"/>
  <c r="V1221" i="4"/>
  <c r="X1221" i="4" s="1"/>
  <c r="V1222" i="4"/>
  <c r="X1222" i="4" s="1"/>
  <c r="V1223" i="4"/>
  <c r="X1223" i="4" s="1"/>
  <c r="V1224" i="4"/>
  <c r="X1224" i="4" s="1"/>
  <c r="V1225" i="4"/>
  <c r="X1225" i="4" s="1"/>
  <c r="V1226" i="4"/>
  <c r="X1226" i="4" s="1"/>
  <c r="V1227" i="4"/>
  <c r="X1227" i="4" s="1"/>
  <c r="V1228" i="4"/>
  <c r="X1228" i="4" s="1"/>
  <c r="V1229" i="4"/>
  <c r="X1229" i="4" s="1"/>
  <c r="V1230" i="4"/>
  <c r="X1230" i="4" s="1"/>
  <c r="V1231" i="4"/>
  <c r="X1231" i="4" s="1"/>
  <c r="V1232" i="4"/>
  <c r="X1232" i="4" s="1"/>
  <c r="V1233" i="4"/>
  <c r="X1233" i="4" s="1"/>
  <c r="V1234" i="4"/>
  <c r="X1234" i="4" s="1"/>
  <c r="V1235" i="4"/>
  <c r="X1235" i="4" s="1"/>
  <c r="V1236" i="4"/>
  <c r="X1236" i="4" s="1"/>
  <c r="V1237" i="4"/>
  <c r="X1237" i="4" s="1"/>
  <c r="V1238" i="4"/>
  <c r="X1238" i="4" s="1"/>
  <c r="V1239" i="4"/>
  <c r="X1239" i="4" s="1"/>
  <c r="V1240" i="4"/>
  <c r="X1240" i="4" s="1"/>
  <c r="V1241" i="4"/>
  <c r="X1241" i="4" s="1"/>
  <c r="V1242" i="4"/>
  <c r="X1242" i="4" s="1"/>
  <c r="V1243" i="4"/>
  <c r="X1243" i="4" s="1"/>
  <c r="V1244" i="4"/>
  <c r="X1244" i="4" s="1"/>
  <c r="V1245" i="4"/>
  <c r="X1245" i="4" s="1"/>
  <c r="V1246" i="4"/>
  <c r="X1246" i="4" s="1"/>
  <c r="V1247" i="4"/>
  <c r="X1247" i="4" s="1"/>
  <c r="V1248" i="4"/>
  <c r="X1248" i="4" s="1"/>
  <c r="V1249" i="4"/>
  <c r="X1249" i="4" s="1"/>
  <c r="V1250" i="4"/>
  <c r="X1250" i="4" s="1"/>
  <c r="V1251" i="4"/>
  <c r="X1251" i="4" s="1"/>
  <c r="V1252" i="4"/>
  <c r="X1252" i="4" s="1"/>
  <c r="V1253" i="4"/>
  <c r="X1253" i="4" s="1"/>
  <c r="V1254" i="4"/>
  <c r="X1254" i="4" s="1"/>
  <c r="V1255" i="4"/>
  <c r="X1255" i="4" s="1"/>
  <c r="V1256" i="4"/>
  <c r="X1256" i="4" s="1"/>
  <c r="V1257" i="4"/>
  <c r="X1257" i="4" s="1"/>
  <c r="V1258" i="4"/>
  <c r="X1258" i="4" s="1"/>
  <c r="V1259" i="4"/>
  <c r="X1259" i="4" s="1"/>
  <c r="V1260" i="4"/>
  <c r="X1260" i="4" s="1"/>
  <c r="V1261" i="4"/>
  <c r="X1261" i="4" s="1"/>
  <c r="V1262" i="4"/>
  <c r="X1262" i="4" s="1"/>
  <c r="V1263" i="4"/>
  <c r="X1263" i="4" s="1"/>
  <c r="V1264" i="4"/>
  <c r="X1264" i="4" s="1"/>
  <c r="V1265" i="4"/>
  <c r="X1265" i="4" s="1"/>
  <c r="V1266" i="4"/>
  <c r="X1266" i="4" s="1"/>
  <c r="V1267" i="4"/>
  <c r="X1267" i="4" s="1"/>
  <c r="V1268" i="4"/>
  <c r="X1268" i="4" s="1"/>
  <c r="V1269" i="4"/>
  <c r="X1269" i="4" s="1"/>
  <c r="V1270" i="4"/>
  <c r="X1270" i="4" s="1"/>
  <c r="V1271" i="4"/>
  <c r="X1271" i="4" s="1"/>
  <c r="V1272" i="4"/>
  <c r="X1272" i="4" s="1"/>
  <c r="V1273" i="4"/>
  <c r="X1273" i="4" s="1"/>
  <c r="V1274" i="4"/>
  <c r="X1274" i="4" s="1"/>
  <c r="V1275" i="4"/>
  <c r="X1275" i="4" s="1"/>
  <c r="V1276" i="4"/>
  <c r="X1276" i="4" s="1"/>
  <c r="V1277" i="4"/>
  <c r="X1277" i="4" s="1"/>
  <c r="V1278" i="4"/>
  <c r="X1278" i="4" s="1"/>
  <c r="V1279" i="4"/>
  <c r="X1279" i="4" s="1"/>
  <c r="V1280" i="4"/>
  <c r="X1280" i="4" s="1"/>
  <c r="V1281" i="4"/>
  <c r="X1281" i="4" s="1"/>
  <c r="V1282" i="4"/>
  <c r="X1282" i="4" s="1"/>
  <c r="V1283" i="4"/>
  <c r="X1283" i="4" s="1"/>
  <c r="V1284" i="4"/>
  <c r="X1284" i="4" s="1"/>
  <c r="V1285" i="4"/>
  <c r="X1285" i="4" s="1"/>
  <c r="V1286" i="4"/>
  <c r="X1286" i="4" s="1"/>
  <c r="V1287" i="4"/>
  <c r="X1287" i="4" s="1"/>
  <c r="V1288" i="4"/>
  <c r="X1288" i="4" s="1"/>
  <c r="V1289" i="4"/>
  <c r="X1289" i="4" s="1"/>
  <c r="V1290" i="4"/>
  <c r="X1290" i="4" s="1"/>
  <c r="V1291" i="4"/>
  <c r="X1291" i="4" s="1"/>
  <c r="V1292" i="4"/>
  <c r="X1292" i="4" s="1"/>
  <c r="V1293" i="4"/>
  <c r="X1293" i="4" s="1"/>
  <c r="V1294" i="4"/>
  <c r="X1294" i="4" s="1"/>
  <c r="V1295" i="4"/>
  <c r="X1295" i="4" s="1"/>
  <c r="V1296" i="4"/>
  <c r="X1296" i="4" s="1"/>
  <c r="V1297" i="4"/>
  <c r="X1297" i="4" s="1"/>
  <c r="V1298" i="4"/>
  <c r="X1298" i="4" s="1"/>
  <c r="V1299" i="4"/>
  <c r="X1299" i="4" s="1"/>
  <c r="V1300" i="4"/>
  <c r="X1300" i="4" s="1"/>
  <c r="V1301" i="4"/>
  <c r="X1301" i="4" s="1"/>
  <c r="V1302" i="4"/>
  <c r="X1302" i="4" s="1"/>
  <c r="V1303" i="4"/>
  <c r="X1303" i="4" s="1"/>
  <c r="V1304" i="4"/>
  <c r="X1304" i="4" s="1"/>
  <c r="V1305" i="4"/>
  <c r="X1305" i="4" s="1"/>
  <c r="V1306" i="4"/>
  <c r="X1306" i="4" s="1"/>
  <c r="V1307" i="4"/>
  <c r="X1307" i="4" s="1"/>
  <c r="V1308" i="4"/>
  <c r="X1308" i="4" s="1"/>
  <c r="V1309" i="4"/>
  <c r="X1309" i="4" s="1"/>
  <c r="V1310" i="4"/>
  <c r="X1310" i="4" s="1"/>
  <c r="V1311" i="4"/>
  <c r="X1311" i="4" s="1"/>
  <c r="V1312" i="4"/>
  <c r="X1312" i="4" s="1"/>
  <c r="V1313" i="4"/>
  <c r="X1313" i="4" s="1"/>
  <c r="V1314" i="4"/>
  <c r="X1314" i="4" s="1"/>
  <c r="V1315" i="4"/>
  <c r="X1315" i="4" s="1"/>
  <c r="V1316" i="4"/>
  <c r="X1316" i="4" s="1"/>
  <c r="V1317" i="4"/>
  <c r="X1317" i="4" s="1"/>
  <c r="V1318" i="4"/>
  <c r="X1318" i="4" s="1"/>
  <c r="V1319" i="4"/>
  <c r="X1319" i="4" s="1"/>
  <c r="V1320" i="4"/>
  <c r="X1320" i="4" s="1"/>
  <c r="V1321" i="4"/>
  <c r="X1321" i="4" s="1"/>
  <c r="V1322" i="4"/>
  <c r="X1322" i="4" s="1"/>
  <c r="V1323" i="4"/>
  <c r="X1323" i="4" s="1"/>
  <c r="V1324" i="4"/>
  <c r="X1324" i="4" s="1"/>
  <c r="V1325" i="4"/>
  <c r="X1325" i="4" s="1"/>
  <c r="V1326" i="4"/>
  <c r="X1326" i="4" s="1"/>
  <c r="V1327" i="4"/>
  <c r="X1327" i="4" s="1"/>
  <c r="V1328" i="4"/>
  <c r="X1328" i="4" s="1"/>
  <c r="V1329" i="4"/>
  <c r="X1329" i="4" s="1"/>
  <c r="V1330" i="4"/>
  <c r="X1330" i="4" s="1"/>
  <c r="V1331" i="4"/>
  <c r="X1331" i="4" s="1"/>
  <c r="V1332" i="4"/>
  <c r="X1332" i="4" s="1"/>
  <c r="V1333" i="4"/>
  <c r="X1333" i="4" s="1"/>
  <c r="V1334" i="4"/>
  <c r="X1334" i="4" s="1"/>
  <c r="V1335" i="4"/>
  <c r="X1335" i="4" s="1"/>
  <c r="V1336" i="4"/>
  <c r="X1336" i="4" s="1"/>
  <c r="V1337" i="4"/>
  <c r="X1337" i="4" s="1"/>
  <c r="V1338" i="4"/>
  <c r="X1338" i="4" s="1"/>
  <c r="V1339" i="4"/>
  <c r="X1339" i="4" s="1"/>
  <c r="V1340" i="4"/>
  <c r="X1340" i="4" s="1"/>
  <c r="V1341" i="4"/>
  <c r="X1341" i="4" s="1"/>
  <c r="V1342" i="4"/>
  <c r="X1342" i="4" s="1"/>
  <c r="V1343" i="4"/>
  <c r="X1343" i="4" s="1"/>
  <c r="V1344" i="4"/>
  <c r="X1344" i="4" s="1"/>
  <c r="V1345" i="4"/>
  <c r="X1345" i="4" s="1"/>
  <c r="V1346" i="4"/>
  <c r="X1346" i="4" s="1"/>
  <c r="V1347" i="4"/>
  <c r="X1347" i="4" s="1"/>
  <c r="V1348" i="4"/>
  <c r="X1348" i="4" s="1"/>
  <c r="V1349" i="4"/>
  <c r="X1349" i="4" s="1"/>
  <c r="V1350" i="4"/>
  <c r="X1350" i="4" s="1"/>
  <c r="V1351" i="4"/>
  <c r="X1351" i="4" s="1"/>
  <c r="V1352" i="4"/>
  <c r="X1352" i="4" s="1"/>
  <c r="V1353" i="4"/>
  <c r="X1353" i="4" s="1"/>
  <c r="V1354" i="4"/>
  <c r="X1354" i="4" s="1"/>
  <c r="V1355" i="4"/>
  <c r="X1355" i="4" s="1"/>
  <c r="V1356" i="4"/>
  <c r="X1356" i="4" s="1"/>
  <c r="V1357" i="4"/>
  <c r="X1357" i="4" s="1"/>
  <c r="V1358" i="4"/>
  <c r="X1358" i="4" s="1"/>
  <c r="V1359" i="4"/>
  <c r="X1359" i="4" s="1"/>
  <c r="V1360" i="4"/>
  <c r="X1360" i="4" s="1"/>
  <c r="V1361" i="4"/>
  <c r="X1361" i="4" s="1"/>
  <c r="V1362" i="4"/>
  <c r="X1362" i="4" s="1"/>
  <c r="V1363" i="4"/>
  <c r="X1363" i="4" s="1"/>
  <c r="V1364" i="4"/>
  <c r="X1364" i="4" s="1"/>
  <c r="V1365" i="4"/>
  <c r="X1365" i="4" s="1"/>
  <c r="V1366" i="4"/>
  <c r="X1366" i="4" s="1"/>
  <c r="V1367" i="4"/>
  <c r="X1367" i="4" s="1"/>
  <c r="V1368" i="4"/>
  <c r="X1368" i="4" s="1"/>
  <c r="V1369" i="4"/>
  <c r="X1369" i="4" s="1"/>
  <c r="V1370" i="4"/>
  <c r="X1370" i="4" s="1"/>
  <c r="V1371" i="4"/>
  <c r="X1371" i="4" s="1"/>
  <c r="V1372" i="4"/>
  <c r="X1372" i="4" s="1"/>
  <c r="V1373" i="4"/>
  <c r="X1373" i="4" s="1"/>
  <c r="V1374" i="4"/>
  <c r="X1374" i="4" s="1"/>
  <c r="V1375" i="4"/>
  <c r="X1375" i="4" s="1"/>
  <c r="V1376" i="4"/>
  <c r="X1376" i="4" s="1"/>
  <c r="V1377" i="4"/>
  <c r="X1377" i="4" s="1"/>
  <c r="V1378" i="4"/>
  <c r="X1378" i="4" s="1"/>
  <c r="V1379" i="4"/>
  <c r="X1379" i="4" s="1"/>
  <c r="V1380" i="4"/>
  <c r="X1380" i="4" s="1"/>
  <c r="V1381" i="4"/>
  <c r="X1381" i="4" s="1"/>
  <c r="V1382" i="4"/>
  <c r="X1382" i="4" s="1"/>
  <c r="V1383" i="4"/>
  <c r="X1383" i="4" s="1"/>
  <c r="V1384" i="4"/>
  <c r="X1384" i="4" s="1"/>
  <c r="V1385" i="4"/>
  <c r="X1385" i="4" s="1"/>
  <c r="V1386" i="4"/>
  <c r="X1386" i="4" s="1"/>
  <c r="V1387" i="4"/>
  <c r="X1387" i="4" s="1"/>
  <c r="V1388" i="4"/>
  <c r="X1388" i="4" s="1"/>
  <c r="V1389" i="4"/>
  <c r="X1389" i="4" s="1"/>
  <c r="V1390" i="4"/>
  <c r="X1390" i="4" s="1"/>
  <c r="V1391" i="4"/>
  <c r="X1391" i="4" s="1"/>
  <c r="V1392" i="4"/>
  <c r="X1392" i="4" s="1"/>
  <c r="V1393" i="4"/>
  <c r="X1393" i="4" s="1"/>
  <c r="V1394" i="4"/>
  <c r="X1394" i="4" s="1"/>
  <c r="V1395" i="4"/>
  <c r="X1395" i="4" s="1"/>
  <c r="V1396" i="4"/>
  <c r="X1396" i="4" s="1"/>
  <c r="V1397" i="4"/>
  <c r="X1397" i="4" s="1"/>
  <c r="V1398" i="4"/>
  <c r="X1398" i="4" s="1"/>
  <c r="V1399" i="4"/>
  <c r="X1399" i="4" s="1"/>
  <c r="V1400" i="4"/>
  <c r="X1400" i="4" s="1"/>
  <c r="V1401" i="4"/>
  <c r="X1401" i="4" s="1"/>
  <c r="V1402" i="4"/>
  <c r="X1402" i="4" s="1"/>
  <c r="V1403" i="4"/>
  <c r="X1403" i="4" s="1"/>
  <c r="V1404" i="4"/>
  <c r="X1404" i="4" s="1"/>
  <c r="V1405" i="4"/>
  <c r="X1405" i="4" s="1"/>
  <c r="V1406" i="4"/>
  <c r="X1406" i="4" s="1"/>
  <c r="V1407" i="4"/>
  <c r="X1407" i="4" s="1"/>
  <c r="V1408" i="4"/>
  <c r="X1408" i="4" s="1"/>
  <c r="V1409" i="4"/>
  <c r="X1409" i="4" s="1"/>
  <c r="V1410" i="4"/>
  <c r="X1410" i="4" s="1"/>
  <c r="V1411" i="4"/>
  <c r="X1411" i="4" s="1"/>
  <c r="V1412" i="4"/>
  <c r="X1412" i="4" s="1"/>
  <c r="V1413" i="4"/>
  <c r="X1413" i="4" s="1"/>
  <c r="V1414" i="4"/>
  <c r="X1414" i="4" s="1"/>
  <c r="V1415" i="4"/>
  <c r="X1415" i="4" s="1"/>
  <c r="V1416" i="4"/>
  <c r="X1416" i="4" s="1"/>
  <c r="V1417" i="4"/>
  <c r="X1417" i="4" s="1"/>
  <c r="V1418" i="4"/>
  <c r="X1418" i="4" s="1"/>
  <c r="V1419" i="4"/>
  <c r="X1419" i="4" s="1"/>
  <c r="V1420" i="4"/>
  <c r="X1420" i="4" s="1"/>
  <c r="V1421" i="4"/>
  <c r="X1421" i="4" s="1"/>
  <c r="V1422" i="4"/>
  <c r="X1422" i="4" s="1"/>
  <c r="V1423" i="4"/>
  <c r="X1423" i="4" s="1"/>
  <c r="V1424" i="4"/>
  <c r="X1424" i="4" s="1"/>
  <c r="V1425" i="4"/>
  <c r="X1425" i="4" s="1"/>
  <c r="V1426" i="4"/>
  <c r="X1426" i="4" s="1"/>
  <c r="V1427" i="4"/>
  <c r="X1427" i="4" s="1"/>
  <c r="V1428" i="4"/>
  <c r="X1428" i="4" s="1"/>
  <c r="V1429" i="4"/>
  <c r="X1429" i="4" s="1"/>
  <c r="V1430" i="4"/>
  <c r="X1430" i="4" s="1"/>
  <c r="V1431" i="4"/>
  <c r="X1431" i="4" s="1"/>
  <c r="V1432" i="4"/>
  <c r="X1432" i="4" s="1"/>
  <c r="V1433" i="4"/>
  <c r="X1433" i="4" s="1"/>
  <c r="V1434" i="4"/>
  <c r="X1434" i="4" s="1"/>
  <c r="V1435" i="4"/>
  <c r="X1435" i="4" s="1"/>
  <c r="V1436" i="4"/>
  <c r="X1436" i="4" s="1"/>
  <c r="V1437" i="4"/>
  <c r="X1437" i="4" s="1"/>
  <c r="V1438" i="4"/>
  <c r="X1438" i="4" s="1"/>
  <c r="V1439" i="4"/>
  <c r="X1439" i="4" s="1"/>
  <c r="V1440" i="4"/>
  <c r="X1440" i="4" s="1"/>
  <c r="V1441" i="4"/>
  <c r="X1441" i="4" s="1"/>
  <c r="V1442" i="4"/>
  <c r="X1442" i="4" s="1"/>
  <c r="V1443" i="4"/>
  <c r="X1443" i="4" s="1"/>
  <c r="V1444" i="4"/>
  <c r="X1444" i="4" s="1"/>
  <c r="V1445" i="4"/>
  <c r="X1445" i="4" s="1"/>
  <c r="V1446" i="4"/>
  <c r="X1446" i="4" s="1"/>
  <c r="V1447" i="4"/>
  <c r="X1447" i="4" s="1"/>
  <c r="V1448" i="4"/>
  <c r="X1448" i="4" s="1"/>
  <c r="V1449" i="4"/>
  <c r="X1449" i="4" s="1"/>
  <c r="V1450" i="4"/>
  <c r="X1450" i="4" s="1"/>
  <c r="V1451" i="4"/>
  <c r="X1451" i="4" s="1"/>
  <c r="V1452" i="4"/>
  <c r="X1452" i="4" s="1"/>
  <c r="V1453" i="4"/>
  <c r="X1453" i="4" s="1"/>
  <c r="V1454" i="4"/>
  <c r="X1454" i="4" s="1"/>
  <c r="V1455" i="4"/>
  <c r="X1455" i="4" s="1"/>
  <c r="V1456" i="4"/>
  <c r="X1456" i="4" s="1"/>
  <c r="V1457" i="4"/>
  <c r="X1457" i="4" s="1"/>
  <c r="V1458" i="4"/>
  <c r="X1458" i="4" s="1"/>
  <c r="V1459" i="4"/>
  <c r="X1459" i="4" s="1"/>
  <c r="V1460" i="4"/>
  <c r="X1460" i="4" s="1"/>
  <c r="V1461" i="4"/>
  <c r="X1461" i="4" s="1"/>
  <c r="V1462" i="4"/>
  <c r="X1462" i="4" s="1"/>
  <c r="V1463" i="4"/>
  <c r="X1463" i="4" s="1"/>
  <c r="V1464" i="4"/>
  <c r="X1464" i="4" s="1"/>
  <c r="V1465" i="4"/>
  <c r="X1465" i="4" s="1"/>
  <c r="V1466" i="4"/>
  <c r="X1466" i="4" s="1"/>
  <c r="V1467" i="4"/>
  <c r="X1467" i="4" s="1"/>
  <c r="V1468" i="4"/>
  <c r="X1468" i="4" s="1"/>
  <c r="V1469" i="4"/>
  <c r="X1469" i="4" s="1"/>
  <c r="V1470" i="4"/>
  <c r="X1470" i="4" s="1"/>
  <c r="V1471" i="4"/>
  <c r="X1471" i="4" s="1"/>
  <c r="V1472" i="4"/>
  <c r="X1472" i="4" s="1"/>
  <c r="V1473" i="4"/>
  <c r="X1473" i="4" s="1"/>
  <c r="V1474" i="4"/>
  <c r="X1474" i="4" s="1"/>
  <c r="V1475" i="4"/>
  <c r="X1475" i="4" s="1"/>
  <c r="V1476" i="4"/>
  <c r="X1476" i="4" s="1"/>
  <c r="V1477" i="4"/>
  <c r="X1477" i="4" s="1"/>
  <c r="V1478" i="4"/>
  <c r="X1478" i="4" s="1"/>
  <c r="V1479" i="4"/>
  <c r="X1479" i="4" s="1"/>
  <c r="V1480" i="4"/>
  <c r="X1480" i="4" s="1"/>
  <c r="V1481" i="4"/>
  <c r="X1481" i="4" s="1"/>
  <c r="V1482" i="4"/>
  <c r="X1482" i="4" s="1"/>
  <c r="V1483" i="4"/>
  <c r="X1483" i="4" s="1"/>
  <c r="V1484" i="4"/>
  <c r="X1484" i="4" s="1"/>
  <c r="V1485" i="4"/>
  <c r="X1485" i="4" s="1"/>
  <c r="V1486" i="4"/>
  <c r="X1486" i="4" s="1"/>
  <c r="V1487" i="4"/>
  <c r="X1487" i="4" s="1"/>
  <c r="V1488" i="4"/>
  <c r="X1488" i="4" s="1"/>
  <c r="V1489" i="4"/>
  <c r="X1489" i="4" s="1"/>
  <c r="V1490" i="4"/>
  <c r="X1490" i="4" s="1"/>
  <c r="V1491" i="4"/>
  <c r="X1491" i="4" s="1"/>
  <c r="V1492" i="4"/>
  <c r="X1492" i="4" s="1"/>
  <c r="V1493" i="4"/>
  <c r="X1493" i="4" s="1"/>
  <c r="V1494" i="4"/>
  <c r="X1494" i="4" s="1"/>
  <c r="V1495" i="4"/>
  <c r="X1495" i="4" s="1"/>
  <c r="V1496" i="4"/>
  <c r="X1496" i="4" s="1"/>
  <c r="V1497" i="4"/>
  <c r="X1497" i="4" s="1"/>
  <c r="V1498" i="4"/>
  <c r="X1498" i="4" s="1"/>
  <c r="V1499" i="4"/>
  <c r="X1499" i="4" s="1"/>
  <c r="V1500" i="4"/>
  <c r="X1500" i="4" s="1"/>
  <c r="V1501" i="4"/>
  <c r="X1501" i="4" s="1"/>
  <c r="V1502" i="4"/>
  <c r="X1502" i="4" s="1"/>
  <c r="V1503" i="4"/>
  <c r="X1503" i="4" s="1"/>
  <c r="V1504" i="4"/>
  <c r="X1504" i="4" s="1"/>
  <c r="V1505" i="4"/>
  <c r="X1505" i="4" s="1"/>
  <c r="V1506" i="4"/>
  <c r="X1506" i="4" s="1"/>
  <c r="V1507" i="4"/>
  <c r="X1507" i="4" s="1"/>
  <c r="V1508" i="4"/>
  <c r="X1508" i="4" s="1"/>
  <c r="V1509" i="4"/>
  <c r="X1509" i="4" s="1"/>
  <c r="V1510" i="4"/>
  <c r="X1510" i="4" s="1"/>
  <c r="V1511" i="4"/>
  <c r="X1511" i="4" s="1"/>
  <c r="V1512" i="4"/>
  <c r="X1512" i="4" s="1"/>
  <c r="V1513" i="4"/>
  <c r="X1513" i="4" s="1"/>
  <c r="V1514" i="4"/>
  <c r="X1514" i="4" s="1"/>
  <c r="V1515" i="4"/>
  <c r="X1515" i="4" s="1"/>
  <c r="V1516" i="4"/>
  <c r="X1516" i="4" s="1"/>
  <c r="V1517" i="4"/>
  <c r="X1517" i="4" s="1"/>
  <c r="V1518" i="4"/>
  <c r="X1518" i="4" s="1"/>
  <c r="V1519" i="4"/>
  <c r="X1519" i="4" s="1"/>
  <c r="V1520" i="4"/>
  <c r="X1520" i="4" s="1"/>
  <c r="V1521" i="4"/>
  <c r="X1521" i="4" s="1"/>
  <c r="V1522" i="4"/>
  <c r="X1522" i="4" s="1"/>
  <c r="V1523" i="4"/>
  <c r="X1523" i="4" s="1"/>
  <c r="V1524" i="4"/>
  <c r="X1524" i="4" s="1"/>
  <c r="V1525" i="4"/>
  <c r="X1525" i="4" s="1"/>
  <c r="V1526" i="4"/>
  <c r="X1526" i="4" s="1"/>
  <c r="V1527" i="4"/>
  <c r="X1527" i="4" s="1"/>
  <c r="V1528" i="4"/>
  <c r="X1528" i="4" s="1"/>
  <c r="V1529" i="4"/>
  <c r="X1529" i="4" s="1"/>
  <c r="V1530" i="4"/>
  <c r="X1530" i="4" s="1"/>
  <c r="V1531" i="4"/>
  <c r="X1531" i="4" s="1"/>
  <c r="V1532" i="4"/>
  <c r="X1532" i="4" s="1"/>
  <c r="V1533" i="4"/>
  <c r="X1533" i="4" s="1"/>
  <c r="V1534" i="4"/>
  <c r="X1534" i="4" s="1"/>
  <c r="V1535" i="4"/>
  <c r="X1535" i="4" s="1"/>
  <c r="V1536" i="4"/>
  <c r="X1536" i="4" s="1"/>
  <c r="V1537" i="4"/>
  <c r="X1537" i="4" s="1"/>
  <c r="V1538" i="4"/>
  <c r="X1538" i="4" s="1"/>
  <c r="V1539" i="4"/>
  <c r="X1539" i="4" s="1"/>
  <c r="V1540" i="4"/>
  <c r="X1540" i="4" s="1"/>
  <c r="V1541" i="4"/>
  <c r="X1541" i="4" s="1"/>
  <c r="V1542" i="4"/>
  <c r="X1542" i="4" s="1"/>
  <c r="V1543" i="4"/>
  <c r="X1543" i="4" s="1"/>
  <c r="V1544" i="4"/>
  <c r="X1544" i="4" s="1"/>
  <c r="V1545" i="4"/>
  <c r="X1545" i="4" s="1"/>
  <c r="V1546" i="4"/>
  <c r="X1546" i="4" s="1"/>
  <c r="V1547" i="4"/>
  <c r="X1547" i="4" s="1"/>
  <c r="V1548" i="4"/>
  <c r="X1548" i="4" s="1"/>
  <c r="V1549" i="4"/>
  <c r="X1549" i="4" s="1"/>
  <c r="V1550" i="4"/>
  <c r="X1550" i="4" s="1"/>
  <c r="V1551" i="4"/>
  <c r="X1551" i="4" s="1"/>
  <c r="V1552" i="4"/>
  <c r="X1552" i="4" s="1"/>
  <c r="V1553" i="4"/>
  <c r="X1553" i="4" s="1"/>
  <c r="V1554" i="4"/>
  <c r="X1554" i="4" s="1"/>
  <c r="V1555" i="4"/>
  <c r="X1555" i="4" s="1"/>
  <c r="V1556" i="4"/>
  <c r="X1556" i="4" s="1"/>
  <c r="V1557" i="4"/>
  <c r="X1557" i="4" s="1"/>
  <c r="V1558" i="4"/>
  <c r="X1558" i="4" s="1"/>
  <c r="V1559" i="4"/>
  <c r="X1559" i="4" s="1"/>
  <c r="V1560" i="4"/>
  <c r="X1560" i="4" s="1"/>
  <c r="V1561" i="4"/>
  <c r="X1561" i="4" s="1"/>
  <c r="V1562" i="4"/>
  <c r="X1562" i="4" s="1"/>
  <c r="V1563" i="4"/>
  <c r="X1563" i="4" s="1"/>
  <c r="V1564" i="4"/>
  <c r="X1564" i="4" s="1"/>
  <c r="V1565" i="4"/>
  <c r="X1565" i="4" s="1"/>
  <c r="V1566" i="4"/>
  <c r="X1566" i="4" s="1"/>
  <c r="V1567" i="4"/>
  <c r="X1567" i="4" s="1"/>
  <c r="V1568" i="4"/>
  <c r="X1568" i="4" s="1"/>
  <c r="V1569" i="4"/>
  <c r="X1569" i="4" s="1"/>
  <c r="V1570" i="4"/>
  <c r="X1570" i="4" s="1"/>
  <c r="V1571" i="4"/>
  <c r="X1571" i="4" s="1"/>
  <c r="V1572" i="4"/>
  <c r="X1572" i="4" s="1"/>
  <c r="V1573" i="4"/>
  <c r="X1573" i="4" s="1"/>
  <c r="V1574" i="4"/>
  <c r="X1574" i="4" s="1"/>
  <c r="V1575" i="4"/>
  <c r="X1575" i="4" s="1"/>
  <c r="V1576" i="4"/>
  <c r="X1576" i="4" s="1"/>
  <c r="V1577" i="4"/>
  <c r="X1577" i="4" s="1"/>
  <c r="V1578" i="4"/>
  <c r="X1578" i="4" s="1"/>
  <c r="V1579" i="4"/>
  <c r="X1579" i="4" s="1"/>
  <c r="V1580" i="4"/>
  <c r="X1580" i="4" s="1"/>
  <c r="V1581" i="4"/>
  <c r="X1581" i="4" s="1"/>
  <c r="V1582" i="4"/>
  <c r="X1582" i="4" s="1"/>
  <c r="V1583" i="4"/>
  <c r="X1583" i="4" s="1"/>
  <c r="V1584" i="4"/>
  <c r="X1584" i="4" s="1"/>
  <c r="V1585" i="4"/>
  <c r="X1585" i="4" s="1"/>
  <c r="V1586" i="4"/>
  <c r="X1586" i="4" s="1"/>
  <c r="V1587" i="4"/>
  <c r="X1587" i="4" s="1"/>
  <c r="V1588" i="4"/>
  <c r="X1588" i="4" s="1"/>
  <c r="V1589" i="4"/>
  <c r="X1589" i="4" s="1"/>
  <c r="V1590" i="4"/>
  <c r="X1590" i="4" s="1"/>
  <c r="V1591" i="4"/>
  <c r="X1591" i="4" s="1"/>
  <c r="V1592" i="4"/>
  <c r="X1592" i="4" s="1"/>
  <c r="V1593" i="4"/>
  <c r="X1593" i="4" s="1"/>
  <c r="V1594" i="4"/>
  <c r="X1594" i="4" s="1"/>
  <c r="V1595" i="4"/>
  <c r="X1595" i="4" s="1"/>
  <c r="V1596" i="4"/>
  <c r="X1596" i="4" s="1"/>
  <c r="V1597" i="4"/>
  <c r="X1597" i="4" s="1"/>
  <c r="V1598" i="4"/>
  <c r="X1598" i="4" s="1"/>
  <c r="V1599" i="4"/>
  <c r="X1599" i="4" s="1"/>
  <c r="V1600" i="4"/>
  <c r="X1600" i="4" s="1"/>
  <c r="V1601" i="4"/>
  <c r="X1601" i="4" s="1"/>
  <c r="V1602" i="4"/>
  <c r="X1602" i="4" s="1"/>
  <c r="V1603" i="4"/>
  <c r="X1603" i="4" s="1"/>
  <c r="V1604" i="4"/>
  <c r="X1604" i="4" s="1"/>
  <c r="V1605" i="4"/>
  <c r="X1605" i="4" s="1"/>
  <c r="V1606" i="4"/>
  <c r="X1606" i="4" s="1"/>
  <c r="V1607" i="4"/>
  <c r="X1607" i="4" s="1"/>
  <c r="V1608" i="4"/>
  <c r="X1608" i="4" s="1"/>
  <c r="V1609" i="4"/>
  <c r="X1609" i="4" s="1"/>
  <c r="V1610" i="4"/>
  <c r="X1610" i="4" s="1"/>
  <c r="V1611" i="4"/>
  <c r="X1611" i="4" s="1"/>
  <c r="V1612" i="4"/>
  <c r="X1612" i="4" s="1"/>
  <c r="V1613" i="4"/>
  <c r="X1613" i="4" s="1"/>
  <c r="V1614" i="4"/>
  <c r="X1614" i="4" s="1"/>
  <c r="V1615" i="4"/>
  <c r="X1615" i="4" s="1"/>
  <c r="V1616" i="4"/>
  <c r="X1616" i="4" s="1"/>
  <c r="V1617" i="4"/>
  <c r="X1617" i="4" s="1"/>
  <c r="V1618" i="4"/>
  <c r="X1618" i="4" s="1"/>
  <c r="V1619" i="4"/>
  <c r="X1619" i="4" s="1"/>
  <c r="V1620" i="4"/>
  <c r="X1620" i="4" s="1"/>
  <c r="V1621" i="4"/>
  <c r="X1621" i="4" s="1"/>
  <c r="V1622" i="4"/>
  <c r="X1622" i="4" s="1"/>
  <c r="V1623" i="4"/>
  <c r="X1623" i="4" s="1"/>
  <c r="V1624" i="4"/>
  <c r="X1624" i="4" s="1"/>
  <c r="V1625" i="4"/>
  <c r="X1625" i="4" s="1"/>
  <c r="V1626" i="4"/>
  <c r="X1626" i="4" s="1"/>
  <c r="V1627" i="4"/>
  <c r="X1627" i="4" s="1"/>
  <c r="V1628" i="4"/>
  <c r="X1628" i="4" s="1"/>
  <c r="V1629" i="4"/>
  <c r="X1629" i="4" s="1"/>
  <c r="V1630" i="4"/>
  <c r="X1630" i="4" s="1"/>
  <c r="V1631" i="4"/>
  <c r="X1631" i="4" s="1"/>
  <c r="V1632" i="4"/>
  <c r="X1632" i="4" s="1"/>
  <c r="V1633" i="4"/>
  <c r="X1633" i="4" s="1"/>
  <c r="V1634" i="4"/>
  <c r="X1634" i="4" s="1"/>
  <c r="V1635" i="4"/>
  <c r="X1635" i="4" s="1"/>
  <c r="V1636" i="4"/>
  <c r="X1636" i="4" s="1"/>
  <c r="V1637" i="4"/>
  <c r="X1637" i="4" s="1"/>
  <c r="V1638" i="4"/>
  <c r="X1638" i="4" s="1"/>
  <c r="V1639" i="4"/>
  <c r="X1639" i="4" s="1"/>
  <c r="V1640" i="4"/>
  <c r="X1640" i="4" s="1"/>
  <c r="V1641" i="4"/>
  <c r="X1641" i="4" s="1"/>
  <c r="V1642" i="4"/>
  <c r="X1642" i="4" s="1"/>
  <c r="V1643" i="4"/>
  <c r="X1643" i="4" s="1"/>
  <c r="V1644" i="4"/>
  <c r="X1644" i="4" s="1"/>
  <c r="V1645" i="4"/>
  <c r="X1645" i="4" s="1"/>
  <c r="V1646" i="4"/>
  <c r="X1646" i="4" s="1"/>
  <c r="V1647" i="4"/>
  <c r="X1647" i="4" s="1"/>
  <c r="V1648" i="4"/>
  <c r="X1648" i="4" s="1"/>
  <c r="V1649" i="4"/>
  <c r="X1649" i="4" s="1"/>
  <c r="V1650" i="4"/>
  <c r="X1650" i="4" s="1"/>
  <c r="V1651" i="4"/>
  <c r="X1651" i="4" s="1"/>
  <c r="V1652" i="4"/>
  <c r="X1652" i="4" s="1"/>
  <c r="V1653" i="4"/>
  <c r="X1653" i="4" s="1"/>
  <c r="V1654" i="4"/>
  <c r="X1654" i="4" s="1"/>
  <c r="V1655" i="4"/>
  <c r="X1655" i="4" s="1"/>
  <c r="V1656" i="4"/>
  <c r="X1656" i="4" s="1"/>
  <c r="V1657" i="4"/>
  <c r="X1657" i="4" s="1"/>
  <c r="V1658" i="4"/>
  <c r="X1658" i="4" s="1"/>
  <c r="V1659" i="4"/>
  <c r="X1659" i="4" s="1"/>
  <c r="V1660" i="4"/>
  <c r="X1660" i="4" s="1"/>
  <c r="V1661" i="4"/>
  <c r="X1661" i="4" s="1"/>
  <c r="V1662" i="4"/>
  <c r="X1662" i="4" s="1"/>
  <c r="V1663" i="4"/>
  <c r="X1663" i="4" s="1"/>
  <c r="V1664" i="4"/>
  <c r="X1664" i="4" s="1"/>
  <c r="V1665" i="4"/>
  <c r="X1665" i="4" s="1"/>
  <c r="V1666" i="4"/>
  <c r="X1666" i="4" s="1"/>
  <c r="V1667" i="4"/>
  <c r="X1667" i="4" s="1"/>
  <c r="V1668" i="4"/>
  <c r="X1668" i="4" s="1"/>
  <c r="V1669" i="4"/>
  <c r="X1669" i="4" s="1"/>
  <c r="V1670" i="4"/>
  <c r="X1670" i="4" s="1"/>
  <c r="V1671" i="4"/>
  <c r="X1671" i="4" s="1"/>
  <c r="V1672" i="4"/>
  <c r="X1672" i="4" s="1"/>
  <c r="V1673" i="4"/>
  <c r="X1673" i="4" s="1"/>
  <c r="V1674" i="4"/>
  <c r="X1674" i="4" s="1"/>
  <c r="V1675" i="4"/>
  <c r="X1675" i="4" s="1"/>
  <c r="V1676" i="4"/>
  <c r="X1676" i="4" s="1"/>
  <c r="V1677" i="4"/>
  <c r="X1677" i="4" s="1"/>
  <c r="V1678" i="4"/>
  <c r="X1678" i="4" s="1"/>
  <c r="V1679" i="4"/>
  <c r="X1679" i="4" s="1"/>
  <c r="V1680" i="4"/>
  <c r="X1680" i="4" s="1"/>
  <c r="V1681" i="4"/>
  <c r="X1681" i="4" s="1"/>
  <c r="V1682" i="4"/>
  <c r="X1682" i="4" s="1"/>
  <c r="V1683" i="4"/>
  <c r="X1683" i="4" s="1"/>
  <c r="V1684" i="4"/>
  <c r="X1684" i="4" s="1"/>
  <c r="V1685" i="4"/>
  <c r="X1685" i="4" s="1"/>
  <c r="V1686" i="4"/>
  <c r="X1686" i="4" s="1"/>
  <c r="V1687" i="4"/>
  <c r="X1687" i="4" s="1"/>
  <c r="V1688" i="4"/>
  <c r="X1688" i="4" s="1"/>
  <c r="V1689" i="4"/>
  <c r="X1689" i="4" s="1"/>
  <c r="V1690" i="4"/>
  <c r="X1690" i="4" s="1"/>
  <c r="V1691" i="4"/>
  <c r="X1691" i="4" s="1"/>
  <c r="V1692" i="4"/>
  <c r="X1692" i="4" s="1"/>
  <c r="V1693" i="4"/>
  <c r="X1693" i="4" s="1"/>
  <c r="V1694" i="4"/>
  <c r="X1694" i="4" s="1"/>
  <c r="V1695" i="4"/>
  <c r="X1695" i="4" s="1"/>
  <c r="V1696" i="4"/>
  <c r="X1696" i="4" s="1"/>
  <c r="V1697" i="4"/>
  <c r="X1697" i="4" s="1"/>
  <c r="V1698" i="4"/>
  <c r="X1698" i="4" s="1"/>
  <c r="V1699" i="4"/>
  <c r="X1699" i="4" s="1"/>
  <c r="V1700" i="4"/>
  <c r="X1700" i="4" s="1"/>
  <c r="V1701" i="4"/>
  <c r="X1701" i="4" s="1"/>
  <c r="V1702" i="4"/>
  <c r="X1702" i="4" s="1"/>
  <c r="V1703" i="4"/>
  <c r="X1703" i="4" s="1"/>
  <c r="V1704" i="4"/>
  <c r="X1704" i="4" s="1"/>
  <c r="V1705" i="4"/>
  <c r="X1705" i="4" s="1"/>
  <c r="V1706" i="4"/>
  <c r="X1706" i="4" s="1"/>
  <c r="V1707" i="4"/>
  <c r="X1707" i="4" s="1"/>
  <c r="V1708" i="4"/>
  <c r="X1708" i="4" s="1"/>
  <c r="V1709" i="4"/>
  <c r="X1709" i="4" s="1"/>
  <c r="V1710" i="4"/>
  <c r="X1710" i="4" s="1"/>
  <c r="V1711" i="4"/>
  <c r="X1711" i="4" s="1"/>
  <c r="V1712" i="4"/>
  <c r="X1712" i="4" s="1"/>
  <c r="V1713" i="4"/>
  <c r="X1713" i="4" s="1"/>
  <c r="V1714" i="4"/>
  <c r="X1714" i="4" s="1"/>
  <c r="V1715" i="4"/>
  <c r="X1715" i="4" s="1"/>
  <c r="V1716" i="4"/>
  <c r="X1716" i="4" s="1"/>
  <c r="V1717" i="4"/>
  <c r="X1717" i="4" s="1"/>
  <c r="V1718" i="4"/>
  <c r="X1718" i="4" s="1"/>
  <c r="V1719" i="4"/>
  <c r="X1719" i="4" s="1"/>
  <c r="V1720" i="4"/>
  <c r="X1720" i="4" s="1"/>
  <c r="V1721" i="4"/>
  <c r="X1721" i="4" s="1"/>
  <c r="V1722" i="4"/>
  <c r="X1722" i="4" s="1"/>
  <c r="V1723" i="4"/>
  <c r="X1723" i="4" s="1"/>
  <c r="V1724" i="4"/>
  <c r="X1724" i="4" s="1"/>
  <c r="V1725" i="4"/>
  <c r="X1725" i="4" s="1"/>
  <c r="V1726" i="4"/>
  <c r="X1726" i="4" s="1"/>
  <c r="V1727" i="4"/>
  <c r="X1727" i="4" s="1"/>
  <c r="V1728" i="4"/>
  <c r="X1728" i="4" s="1"/>
  <c r="V1729" i="4"/>
  <c r="X1729" i="4" s="1"/>
  <c r="V1730" i="4"/>
  <c r="X1730" i="4" s="1"/>
  <c r="V1731" i="4"/>
  <c r="X1731" i="4" s="1"/>
  <c r="V1732" i="4"/>
  <c r="X1732" i="4" s="1"/>
  <c r="V1733" i="4"/>
  <c r="X1733" i="4" s="1"/>
  <c r="V1734" i="4"/>
  <c r="X1734" i="4" s="1"/>
  <c r="V1735" i="4"/>
  <c r="X1735" i="4" s="1"/>
  <c r="V1736" i="4"/>
  <c r="X1736" i="4" s="1"/>
  <c r="V1737" i="4"/>
  <c r="X1737" i="4" s="1"/>
  <c r="V1738" i="4"/>
  <c r="X1738" i="4" s="1"/>
  <c r="V1739" i="4"/>
  <c r="X1739" i="4" s="1"/>
  <c r="V1740" i="4"/>
  <c r="X1740" i="4" s="1"/>
  <c r="V1741" i="4"/>
  <c r="X1741" i="4" s="1"/>
  <c r="V1742" i="4"/>
  <c r="X1742" i="4" s="1"/>
  <c r="V1743" i="4"/>
  <c r="X1743" i="4" s="1"/>
  <c r="V1744" i="4"/>
  <c r="X1744" i="4" s="1"/>
  <c r="V1745" i="4"/>
  <c r="X1745" i="4" s="1"/>
  <c r="V1746" i="4"/>
  <c r="X1746" i="4" s="1"/>
  <c r="V1747" i="4"/>
  <c r="X1747" i="4" s="1"/>
  <c r="V1748" i="4"/>
  <c r="X1748" i="4" s="1"/>
  <c r="V1749" i="4"/>
  <c r="X1749" i="4" s="1"/>
  <c r="V1750" i="4"/>
  <c r="X1750" i="4" s="1"/>
  <c r="V1751" i="4"/>
  <c r="X1751" i="4" s="1"/>
  <c r="V1752" i="4"/>
  <c r="X1752" i="4" s="1"/>
  <c r="V1753" i="4"/>
  <c r="X1753" i="4" s="1"/>
  <c r="V1754" i="4"/>
  <c r="X1754" i="4" s="1"/>
  <c r="V1755" i="4"/>
  <c r="X1755" i="4" s="1"/>
  <c r="V1756" i="4"/>
  <c r="X1756" i="4" s="1"/>
  <c r="V1757" i="4"/>
  <c r="X1757" i="4" s="1"/>
  <c r="V1758" i="4"/>
  <c r="X1758" i="4" s="1"/>
  <c r="V1759" i="4"/>
  <c r="X1759" i="4" s="1"/>
  <c r="V1760" i="4"/>
  <c r="X1760" i="4" s="1"/>
  <c r="V1761" i="4"/>
  <c r="X1761" i="4" s="1"/>
  <c r="V1762" i="4"/>
  <c r="X1762" i="4" s="1"/>
  <c r="V1763" i="4"/>
  <c r="X1763" i="4" s="1"/>
  <c r="V1764" i="4"/>
  <c r="X1764" i="4" s="1"/>
  <c r="V1765" i="4"/>
  <c r="X1765" i="4" s="1"/>
  <c r="V1766" i="4"/>
  <c r="X1766" i="4" s="1"/>
  <c r="V1767" i="4"/>
  <c r="X1767" i="4" s="1"/>
  <c r="V1768" i="4"/>
  <c r="X1768" i="4" s="1"/>
  <c r="V1769" i="4"/>
  <c r="X1769" i="4" s="1"/>
  <c r="V1770" i="4"/>
  <c r="X1770" i="4" s="1"/>
  <c r="V1771" i="4"/>
  <c r="X1771" i="4" s="1"/>
  <c r="V1772" i="4"/>
  <c r="X1772" i="4" s="1"/>
  <c r="V1773" i="4"/>
  <c r="X1773" i="4" s="1"/>
  <c r="V1774" i="4"/>
  <c r="X1774" i="4" s="1"/>
  <c r="V1775" i="4"/>
  <c r="X1775" i="4" s="1"/>
  <c r="V1776" i="4"/>
  <c r="X1776" i="4" s="1"/>
  <c r="V1777" i="4"/>
  <c r="X1777" i="4" s="1"/>
  <c r="V1778" i="4"/>
  <c r="X1778" i="4" s="1"/>
  <c r="V1779" i="4"/>
  <c r="X1779" i="4" s="1"/>
  <c r="V1780" i="4"/>
  <c r="X1780" i="4" s="1"/>
  <c r="V1781" i="4"/>
  <c r="X1781" i="4" s="1"/>
  <c r="V1782" i="4"/>
  <c r="X1782" i="4" s="1"/>
  <c r="V1783" i="4"/>
  <c r="X1783" i="4" s="1"/>
  <c r="V1784" i="4"/>
  <c r="X1784" i="4" s="1"/>
  <c r="V1785" i="4"/>
  <c r="X1785" i="4" s="1"/>
  <c r="V1786" i="4"/>
  <c r="X1786" i="4" s="1"/>
  <c r="V1787" i="4"/>
  <c r="X1787" i="4" s="1"/>
  <c r="V1788" i="4"/>
  <c r="X1788" i="4" s="1"/>
  <c r="V1789" i="4"/>
  <c r="X1789" i="4" s="1"/>
  <c r="V1790" i="4"/>
  <c r="X1790" i="4" s="1"/>
  <c r="V1791" i="4"/>
  <c r="X1791" i="4" s="1"/>
  <c r="V1792" i="4"/>
  <c r="X1792" i="4" s="1"/>
  <c r="V1793" i="4"/>
  <c r="X1793" i="4" s="1"/>
  <c r="V1794" i="4"/>
  <c r="X1794" i="4" s="1"/>
  <c r="V1795" i="4"/>
  <c r="X1795" i="4" s="1"/>
  <c r="V1796" i="4"/>
  <c r="X1796" i="4" s="1"/>
  <c r="V1797" i="4"/>
  <c r="X1797" i="4" s="1"/>
  <c r="V1798" i="4"/>
  <c r="X1798" i="4" s="1"/>
  <c r="V1799" i="4"/>
  <c r="X1799" i="4" s="1"/>
  <c r="V1800" i="4"/>
  <c r="X1800" i="4" s="1"/>
  <c r="V1801" i="4"/>
  <c r="X1801" i="4" s="1"/>
  <c r="V1802" i="4"/>
  <c r="X1802" i="4" s="1"/>
  <c r="V1803" i="4"/>
  <c r="X1803" i="4" s="1"/>
  <c r="V1804" i="4"/>
  <c r="X1804" i="4" s="1"/>
  <c r="V1805" i="4"/>
  <c r="X1805" i="4" s="1"/>
  <c r="V1806" i="4"/>
  <c r="X1806" i="4" s="1"/>
  <c r="V1807" i="4"/>
  <c r="X1807" i="4" s="1"/>
  <c r="V1808" i="4"/>
  <c r="X1808" i="4" s="1"/>
  <c r="V1809" i="4"/>
  <c r="X1809" i="4" s="1"/>
  <c r="V1810" i="4"/>
  <c r="X1810" i="4" s="1"/>
  <c r="V1811" i="4"/>
  <c r="X1811" i="4" s="1"/>
  <c r="V1812" i="4"/>
  <c r="X1812" i="4" s="1"/>
  <c r="V1813" i="4"/>
  <c r="X1813" i="4" s="1"/>
  <c r="V1814" i="4"/>
  <c r="X1814" i="4" s="1"/>
  <c r="V1815" i="4"/>
  <c r="X1815" i="4" s="1"/>
  <c r="V1816" i="4"/>
  <c r="X1816" i="4" s="1"/>
  <c r="V1817" i="4"/>
  <c r="X1817" i="4" s="1"/>
  <c r="V1818" i="4"/>
  <c r="X1818" i="4" s="1"/>
  <c r="V1819" i="4"/>
  <c r="X1819" i="4" s="1"/>
  <c r="V1820" i="4"/>
  <c r="X1820" i="4" s="1"/>
  <c r="V1821" i="4"/>
  <c r="X1821" i="4" s="1"/>
  <c r="V1822" i="4"/>
  <c r="X1822" i="4" s="1"/>
  <c r="V1823" i="4"/>
  <c r="X1823" i="4" s="1"/>
  <c r="V1824" i="4"/>
  <c r="X1824" i="4" s="1"/>
  <c r="V1825" i="4"/>
  <c r="X1825" i="4" s="1"/>
  <c r="V1826" i="4"/>
  <c r="X1826" i="4" s="1"/>
  <c r="V1827" i="4"/>
  <c r="X1827" i="4" s="1"/>
  <c r="V1828" i="4"/>
  <c r="X1828" i="4" s="1"/>
  <c r="V1829" i="4"/>
  <c r="X1829" i="4" s="1"/>
  <c r="V1830" i="4"/>
  <c r="X1830" i="4" s="1"/>
  <c r="V1831" i="4"/>
  <c r="X1831" i="4" s="1"/>
  <c r="V1832" i="4"/>
  <c r="X1832" i="4" s="1"/>
  <c r="V1833" i="4"/>
  <c r="X1833" i="4" s="1"/>
  <c r="V1834" i="4"/>
  <c r="X1834" i="4" s="1"/>
  <c r="V1835" i="4"/>
  <c r="X1835" i="4" s="1"/>
  <c r="V1836" i="4"/>
  <c r="X1836" i="4" s="1"/>
  <c r="V1837" i="4"/>
  <c r="X1837" i="4" s="1"/>
  <c r="V1838" i="4"/>
  <c r="X1838" i="4" s="1"/>
  <c r="V1839" i="4"/>
  <c r="X1839" i="4" s="1"/>
  <c r="V1840" i="4"/>
  <c r="X1840" i="4" s="1"/>
  <c r="V1841" i="4"/>
  <c r="X1841" i="4" s="1"/>
  <c r="V1842" i="4"/>
  <c r="X1842" i="4" s="1"/>
  <c r="V1843" i="4"/>
  <c r="X1843" i="4" s="1"/>
  <c r="V1844" i="4"/>
  <c r="X1844" i="4" s="1"/>
  <c r="V1845" i="4"/>
  <c r="X1845" i="4" s="1"/>
  <c r="V1846" i="4"/>
  <c r="X1846" i="4" s="1"/>
  <c r="V1847" i="4"/>
  <c r="X1847" i="4" s="1"/>
  <c r="V1848" i="4"/>
  <c r="X1848" i="4" s="1"/>
  <c r="V1849" i="4"/>
  <c r="X1849" i="4" s="1"/>
  <c r="V1850" i="4"/>
  <c r="X1850" i="4" s="1"/>
  <c r="V1851" i="4"/>
  <c r="X1851" i="4" s="1"/>
  <c r="V1852" i="4"/>
  <c r="X1852" i="4" s="1"/>
  <c r="V1853" i="4"/>
  <c r="X1853" i="4" s="1"/>
  <c r="V1854" i="4"/>
  <c r="X1854" i="4" s="1"/>
  <c r="V1855" i="4"/>
  <c r="X1855" i="4" s="1"/>
  <c r="V1856" i="4"/>
  <c r="X1856" i="4" s="1"/>
  <c r="V1857" i="4"/>
  <c r="X1857" i="4" s="1"/>
  <c r="V1858" i="4"/>
  <c r="X1858" i="4" s="1"/>
  <c r="V1859" i="4"/>
  <c r="X1859" i="4" s="1"/>
  <c r="V1860" i="4"/>
  <c r="X1860" i="4" s="1"/>
  <c r="V1861" i="4"/>
  <c r="X1861" i="4" s="1"/>
  <c r="V1862" i="4"/>
  <c r="X1862" i="4" s="1"/>
  <c r="V1863" i="4"/>
  <c r="X1863" i="4" s="1"/>
  <c r="V1864" i="4"/>
  <c r="X1864" i="4" s="1"/>
  <c r="V1865" i="4"/>
  <c r="X1865" i="4" s="1"/>
  <c r="V1866" i="4"/>
  <c r="X1866" i="4" s="1"/>
  <c r="V1867" i="4"/>
  <c r="X1867" i="4" s="1"/>
  <c r="V1868" i="4"/>
  <c r="X1868" i="4" s="1"/>
  <c r="V1869" i="4"/>
  <c r="X1869" i="4" s="1"/>
  <c r="V1870" i="4"/>
  <c r="X1870" i="4" s="1"/>
  <c r="V1871" i="4"/>
  <c r="X1871" i="4" s="1"/>
  <c r="V1872" i="4"/>
  <c r="X1872" i="4" s="1"/>
  <c r="V1873" i="4"/>
  <c r="X1873" i="4" s="1"/>
  <c r="V1874" i="4"/>
  <c r="X1874" i="4" s="1"/>
  <c r="V1875" i="4"/>
  <c r="X1875" i="4" s="1"/>
  <c r="V1876" i="4"/>
  <c r="X1876" i="4" s="1"/>
  <c r="V1877" i="4"/>
  <c r="X1877" i="4" s="1"/>
  <c r="V1878" i="4"/>
  <c r="X1878" i="4" s="1"/>
  <c r="V1879" i="4"/>
  <c r="X1879" i="4" s="1"/>
  <c r="V1880" i="4"/>
  <c r="X1880" i="4" s="1"/>
  <c r="V1881" i="4"/>
  <c r="X1881" i="4" s="1"/>
  <c r="V1882" i="4"/>
  <c r="X1882" i="4" s="1"/>
  <c r="V1883" i="4"/>
  <c r="X1883" i="4" s="1"/>
  <c r="V1884" i="4"/>
  <c r="X1884" i="4" s="1"/>
  <c r="V1885" i="4"/>
  <c r="X1885" i="4" s="1"/>
  <c r="V1886" i="4"/>
  <c r="X1886" i="4" s="1"/>
  <c r="V1887" i="4"/>
  <c r="X1887" i="4" s="1"/>
  <c r="V1888" i="4"/>
  <c r="X1888" i="4" s="1"/>
  <c r="V1889" i="4"/>
  <c r="X1889" i="4" s="1"/>
  <c r="V1890" i="4"/>
  <c r="X1890" i="4" s="1"/>
  <c r="V1891" i="4"/>
  <c r="X1891" i="4" s="1"/>
  <c r="V1892" i="4"/>
  <c r="X1892" i="4" s="1"/>
  <c r="V1893" i="4"/>
  <c r="X1893" i="4" s="1"/>
  <c r="V1894" i="4"/>
  <c r="X1894" i="4" s="1"/>
  <c r="V1895" i="4"/>
  <c r="X1895" i="4" s="1"/>
  <c r="V1896" i="4"/>
  <c r="X1896" i="4" s="1"/>
  <c r="V1897" i="4"/>
  <c r="X1897" i="4" s="1"/>
  <c r="V1898" i="4"/>
  <c r="X1898" i="4" s="1"/>
  <c r="V1899" i="4"/>
  <c r="X1899" i="4" s="1"/>
  <c r="V1900" i="4"/>
  <c r="X1900" i="4" s="1"/>
  <c r="V1901" i="4"/>
  <c r="X1901" i="4" s="1"/>
  <c r="V1902" i="4"/>
  <c r="X1902" i="4" s="1"/>
  <c r="V1903" i="4"/>
  <c r="X1903" i="4" s="1"/>
  <c r="V1904" i="4"/>
  <c r="X1904" i="4" s="1"/>
  <c r="V1905" i="4"/>
  <c r="X1905" i="4" s="1"/>
  <c r="V1906" i="4"/>
  <c r="X1906" i="4" s="1"/>
  <c r="V1907" i="4"/>
  <c r="X1907" i="4" s="1"/>
  <c r="V1908" i="4"/>
  <c r="X1908" i="4" s="1"/>
  <c r="V1909" i="4"/>
  <c r="X1909" i="4" s="1"/>
  <c r="V1910" i="4"/>
  <c r="X1910" i="4" s="1"/>
  <c r="V1911" i="4"/>
  <c r="X1911" i="4" s="1"/>
  <c r="V1912" i="4"/>
  <c r="X1912" i="4" s="1"/>
  <c r="V1913" i="4"/>
  <c r="X1913" i="4" s="1"/>
  <c r="V1914" i="4"/>
  <c r="X1914" i="4" s="1"/>
  <c r="V1915" i="4"/>
  <c r="X1915" i="4" s="1"/>
  <c r="V1916" i="4"/>
  <c r="X1916" i="4" s="1"/>
  <c r="V1917" i="4"/>
  <c r="X1917" i="4" s="1"/>
  <c r="V1918" i="4"/>
  <c r="X1918" i="4" s="1"/>
  <c r="V1919" i="4"/>
  <c r="X1919" i="4" s="1"/>
  <c r="V1920" i="4"/>
  <c r="X1920" i="4" s="1"/>
  <c r="V1921" i="4"/>
  <c r="X1921" i="4" s="1"/>
  <c r="V1922" i="4"/>
  <c r="X1922" i="4" s="1"/>
  <c r="V1923" i="4"/>
  <c r="X1923" i="4" s="1"/>
  <c r="V1924" i="4"/>
  <c r="X1924" i="4" s="1"/>
  <c r="V1925" i="4"/>
  <c r="X1925" i="4" s="1"/>
  <c r="V1926" i="4"/>
  <c r="X1926" i="4" s="1"/>
  <c r="V1927" i="4"/>
  <c r="X1927" i="4" s="1"/>
  <c r="V1928" i="4"/>
  <c r="X1928" i="4" s="1"/>
  <c r="V1929" i="4"/>
  <c r="X1929" i="4" s="1"/>
  <c r="V1930" i="4"/>
  <c r="X1930" i="4" s="1"/>
  <c r="V1931" i="4"/>
  <c r="X1931" i="4" s="1"/>
  <c r="V1932" i="4"/>
  <c r="X1932" i="4" s="1"/>
  <c r="V1933" i="4"/>
  <c r="X1933" i="4" s="1"/>
  <c r="V1934" i="4"/>
  <c r="X1934" i="4" s="1"/>
  <c r="V1935" i="4"/>
  <c r="X1935" i="4" s="1"/>
  <c r="V1936" i="4"/>
  <c r="X1936" i="4" s="1"/>
  <c r="V1937" i="4"/>
  <c r="X1937" i="4" s="1"/>
  <c r="V1938" i="4"/>
  <c r="X1938" i="4" s="1"/>
  <c r="V1939" i="4"/>
  <c r="X1939" i="4" s="1"/>
  <c r="V1940" i="4"/>
  <c r="X1940" i="4" s="1"/>
  <c r="V1941" i="4"/>
  <c r="X1941" i="4" s="1"/>
  <c r="V1942" i="4"/>
  <c r="X1942" i="4" s="1"/>
  <c r="V1943" i="4"/>
  <c r="X1943" i="4" s="1"/>
  <c r="V1944" i="4"/>
  <c r="X1944" i="4" s="1"/>
  <c r="V1945" i="4"/>
  <c r="X1945" i="4" s="1"/>
  <c r="V1946" i="4"/>
  <c r="X1946" i="4" s="1"/>
  <c r="V1947" i="4"/>
  <c r="X1947" i="4" s="1"/>
  <c r="V1948" i="4"/>
  <c r="X1948" i="4" s="1"/>
  <c r="V1949" i="4"/>
  <c r="X1949" i="4" s="1"/>
  <c r="V1950" i="4"/>
  <c r="X1950" i="4" s="1"/>
  <c r="V1951" i="4"/>
  <c r="X1951" i="4" s="1"/>
  <c r="V1952" i="4"/>
  <c r="X1952" i="4" s="1"/>
  <c r="V1953" i="4"/>
  <c r="X1953" i="4" s="1"/>
  <c r="V1954" i="4"/>
  <c r="X1954" i="4" s="1"/>
  <c r="V1955" i="4"/>
  <c r="X1955" i="4" s="1"/>
  <c r="V1956" i="4"/>
  <c r="X1956" i="4" s="1"/>
  <c r="V1957" i="4"/>
  <c r="X1957" i="4" s="1"/>
  <c r="V1958" i="4"/>
  <c r="X1958" i="4" s="1"/>
  <c r="V1959" i="4"/>
  <c r="X1959" i="4" s="1"/>
  <c r="V1960" i="4"/>
  <c r="X1960" i="4" s="1"/>
  <c r="V1961" i="4"/>
  <c r="X1961" i="4" s="1"/>
  <c r="V1962" i="4"/>
  <c r="X1962" i="4" s="1"/>
  <c r="V1963" i="4"/>
  <c r="X1963" i="4" s="1"/>
  <c r="V1964" i="4"/>
  <c r="X1964" i="4" s="1"/>
  <c r="V1965" i="4"/>
  <c r="X1965" i="4" s="1"/>
  <c r="V1966" i="4"/>
  <c r="X1966" i="4" s="1"/>
  <c r="V1967" i="4"/>
  <c r="X1967" i="4" s="1"/>
  <c r="V1968" i="4"/>
  <c r="X1968" i="4" s="1"/>
  <c r="V1969" i="4"/>
  <c r="X1969" i="4" s="1"/>
  <c r="V1970" i="4"/>
  <c r="X1970" i="4" s="1"/>
  <c r="V1971" i="4"/>
  <c r="X1971" i="4" s="1"/>
  <c r="V1972" i="4"/>
  <c r="X1972" i="4" s="1"/>
  <c r="V1973" i="4"/>
  <c r="X1973" i="4" s="1"/>
  <c r="V1974" i="4"/>
  <c r="X1974" i="4" s="1"/>
  <c r="V1975" i="4"/>
  <c r="X1975" i="4" s="1"/>
  <c r="V1976" i="4"/>
  <c r="X1976" i="4" s="1"/>
  <c r="V1977" i="4"/>
  <c r="X1977" i="4" s="1"/>
  <c r="V1978" i="4"/>
  <c r="X1978" i="4" s="1"/>
  <c r="V1979" i="4"/>
  <c r="X1979" i="4" s="1"/>
  <c r="V1980" i="4"/>
  <c r="X1980" i="4" s="1"/>
  <c r="V1981" i="4"/>
  <c r="X1981" i="4" s="1"/>
  <c r="V1982" i="4"/>
  <c r="X1982" i="4" s="1"/>
  <c r="V1983" i="4"/>
  <c r="X1983" i="4" s="1"/>
  <c r="V1984" i="4"/>
  <c r="X1984" i="4" s="1"/>
  <c r="V1985" i="4"/>
  <c r="X1985" i="4" s="1"/>
  <c r="V1986" i="4"/>
  <c r="X1986" i="4" s="1"/>
  <c r="V1987" i="4"/>
  <c r="X1987" i="4" s="1"/>
  <c r="V1988" i="4"/>
  <c r="X1988" i="4" s="1"/>
  <c r="V1989" i="4"/>
  <c r="X1989" i="4" s="1"/>
  <c r="V1990" i="4"/>
  <c r="X1990" i="4" s="1"/>
  <c r="V1991" i="4"/>
  <c r="X1991" i="4" s="1"/>
  <c r="V1992" i="4"/>
  <c r="X1992" i="4" s="1"/>
  <c r="V1993" i="4"/>
  <c r="X1993" i="4" s="1"/>
  <c r="V1994" i="4"/>
  <c r="X1994" i="4" s="1"/>
  <c r="V1995" i="4"/>
  <c r="X1995" i="4" s="1"/>
  <c r="V1996" i="4"/>
  <c r="X1996" i="4" s="1"/>
  <c r="V1997" i="4"/>
  <c r="X1997" i="4" s="1"/>
  <c r="V1998" i="4"/>
  <c r="X1998" i="4" s="1"/>
  <c r="V1999" i="4"/>
  <c r="X1999" i="4" s="1"/>
  <c r="V2000" i="4"/>
  <c r="X2000" i="4" s="1"/>
  <c r="V2001" i="4"/>
  <c r="X2001" i="4" s="1"/>
  <c r="V2002" i="4"/>
  <c r="X2002" i="4" s="1"/>
  <c r="V2003" i="4"/>
  <c r="X2003" i="4" s="1"/>
  <c r="V2004" i="4"/>
  <c r="X2004" i="4" s="1"/>
  <c r="V2005" i="4"/>
  <c r="X2005" i="4" s="1"/>
  <c r="V2006" i="4"/>
  <c r="X2006" i="4" s="1"/>
  <c r="V2007" i="4"/>
  <c r="X2007" i="4" s="1"/>
  <c r="V2008" i="4"/>
  <c r="X2008" i="4" s="1"/>
  <c r="V2009" i="4"/>
  <c r="X2009" i="4" s="1"/>
  <c r="V2010" i="4"/>
  <c r="X2010" i="4" s="1"/>
  <c r="V2011" i="4"/>
  <c r="X2011" i="4" s="1"/>
  <c r="V2012" i="4"/>
  <c r="X2012" i="4" s="1"/>
  <c r="V2013" i="4"/>
  <c r="X2013" i="4" s="1"/>
  <c r="V2014" i="4"/>
  <c r="X2014" i="4" s="1"/>
  <c r="V2015" i="4"/>
  <c r="X2015" i="4" s="1"/>
  <c r="V2016" i="4"/>
  <c r="X2016" i="4" s="1"/>
  <c r="V2017" i="4"/>
  <c r="X2017" i="4" s="1"/>
  <c r="V2018" i="4"/>
  <c r="X2018" i="4" s="1"/>
  <c r="V2019" i="4"/>
  <c r="X2019" i="4" s="1"/>
  <c r="V2020" i="4"/>
  <c r="X2020" i="4" s="1"/>
  <c r="V2021" i="4"/>
  <c r="X2021" i="4" s="1"/>
  <c r="V2022" i="4"/>
  <c r="X2022" i="4" s="1"/>
  <c r="V2023" i="4"/>
  <c r="X2023" i="4" s="1"/>
  <c r="V2024" i="4"/>
  <c r="X2024" i="4" s="1"/>
  <c r="V2025" i="4"/>
  <c r="X2025" i="4" s="1"/>
  <c r="V2026" i="4"/>
  <c r="X2026" i="4" s="1"/>
  <c r="V2027" i="4"/>
  <c r="X2027" i="4" s="1"/>
  <c r="V2028" i="4"/>
  <c r="X2028" i="4" s="1"/>
  <c r="V2029" i="4"/>
  <c r="X2029" i="4" s="1"/>
  <c r="V2030" i="4"/>
  <c r="X2030" i="4" s="1"/>
  <c r="V2031" i="4"/>
  <c r="X2031" i="4" s="1"/>
  <c r="V2032" i="4"/>
  <c r="X2032" i="4" s="1"/>
  <c r="V2033" i="4"/>
  <c r="X2033" i="4" s="1"/>
  <c r="V2034" i="4"/>
  <c r="X2034" i="4" s="1"/>
  <c r="V2035" i="4"/>
  <c r="X2035" i="4" s="1"/>
  <c r="V2036" i="4"/>
  <c r="X2036" i="4" s="1"/>
  <c r="V2037" i="4"/>
  <c r="X2037" i="4" s="1"/>
  <c r="V2038" i="4"/>
  <c r="X2038" i="4" s="1"/>
  <c r="V2039" i="4"/>
  <c r="X2039" i="4" s="1"/>
  <c r="V2040" i="4"/>
  <c r="X2040" i="4" s="1"/>
  <c r="V2041" i="4"/>
  <c r="X2041" i="4" s="1"/>
  <c r="V2042" i="4"/>
  <c r="X2042" i="4" s="1"/>
  <c r="V2043" i="4"/>
  <c r="X2043" i="4" s="1"/>
  <c r="V2044" i="4"/>
  <c r="X2044" i="4" s="1"/>
  <c r="V2045" i="4"/>
  <c r="X2045" i="4" s="1"/>
  <c r="V2046" i="4"/>
  <c r="X2046" i="4" s="1"/>
  <c r="V2047" i="4"/>
  <c r="X2047" i="4" s="1"/>
  <c r="V2048" i="4"/>
  <c r="X2048" i="4" s="1"/>
  <c r="V2049" i="4"/>
  <c r="X2049" i="4" s="1"/>
  <c r="V2050" i="4"/>
  <c r="X2050" i="4" s="1"/>
  <c r="V2051" i="4"/>
  <c r="X2051" i="4" s="1"/>
  <c r="V2052" i="4"/>
  <c r="X2052" i="4" s="1"/>
  <c r="V2053" i="4"/>
  <c r="X2053" i="4" s="1"/>
  <c r="V2054" i="4"/>
  <c r="X2054" i="4" s="1"/>
  <c r="V2055" i="4"/>
  <c r="X2055" i="4" s="1"/>
  <c r="V2056" i="4"/>
  <c r="X2056" i="4" s="1"/>
  <c r="V2057" i="4"/>
  <c r="X2057" i="4" s="1"/>
  <c r="V2058" i="4"/>
  <c r="X2058" i="4" s="1"/>
  <c r="V2059" i="4"/>
  <c r="X2059" i="4" s="1"/>
  <c r="V2060" i="4"/>
  <c r="X2060" i="4" s="1"/>
  <c r="V2061" i="4"/>
  <c r="X2061" i="4" s="1"/>
  <c r="V2062" i="4"/>
  <c r="X2062" i="4" s="1"/>
  <c r="V2063" i="4"/>
  <c r="X2063" i="4" s="1"/>
  <c r="V2064" i="4"/>
  <c r="X2064" i="4" s="1"/>
  <c r="V2065" i="4"/>
  <c r="X2065" i="4" s="1"/>
  <c r="V2066" i="4"/>
  <c r="X2066" i="4" s="1"/>
  <c r="V2067" i="4"/>
  <c r="X2067" i="4" s="1"/>
  <c r="V2068" i="4"/>
  <c r="X2068" i="4" s="1"/>
  <c r="V2069" i="4"/>
  <c r="X2069" i="4" s="1"/>
  <c r="V2070" i="4"/>
  <c r="X2070" i="4" s="1"/>
  <c r="V2071" i="4"/>
  <c r="X2071" i="4" s="1"/>
  <c r="V2072" i="4"/>
  <c r="X2072" i="4" s="1"/>
  <c r="V2073" i="4"/>
  <c r="X2073" i="4" s="1"/>
  <c r="V2074" i="4"/>
  <c r="X2074" i="4" s="1"/>
  <c r="V2075" i="4"/>
  <c r="X2075" i="4" s="1"/>
  <c r="V2076" i="4"/>
  <c r="X2076" i="4" s="1"/>
  <c r="V2077" i="4"/>
  <c r="X2077" i="4" s="1"/>
  <c r="V2078" i="4"/>
  <c r="X2078" i="4" s="1"/>
  <c r="V2079" i="4"/>
  <c r="X2079" i="4" s="1"/>
  <c r="V2080" i="4"/>
  <c r="X2080" i="4" s="1"/>
  <c r="V2081" i="4"/>
  <c r="X2081" i="4" s="1"/>
  <c r="V2082" i="4"/>
  <c r="X2082" i="4" s="1"/>
  <c r="V2083" i="4"/>
  <c r="X2083" i="4" s="1"/>
  <c r="V2084" i="4"/>
  <c r="X2084" i="4" s="1"/>
  <c r="V2085" i="4"/>
  <c r="X2085" i="4" s="1"/>
  <c r="V2086" i="4"/>
  <c r="X2086" i="4" s="1"/>
  <c r="V2087" i="4"/>
  <c r="X2087" i="4" s="1"/>
  <c r="V2088" i="4"/>
  <c r="X2088" i="4" s="1"/>
  <c r="V2089" i="4"/>
  <c r="X2089" i="4" s="1"/>
  <c r="V2090" i="4"/>
  <c r="X2090" i="4" s="1"/>
  <c r="V2091" i="4"/>
  <c r="X2091" i="4" s="1"/>
  <c r="V2092" i="4"/>
  <c r="X2092" i="4" s="1"/>
  <c r="V2093" i="4"/>
  <c r="X2093" i="4" s="1"/>
  <c r="V2094" i="4"/>
  <c r="X2094" i="4" s="1"/>
  <c r="V2095" i="4"/>
  <c r="X2095" i="4" s="1"/>
  <c r="V2096" i="4"/>
  <c r="X2096" i="4" s="1"/>
  <c r="V2097" i="4"/>
  <c r="X2097" i="4" s="1"/>
  <c r="V2098" i="4"/>
  <c r="X2098" i="4" s="1"/>
  <c r="V2099" i="4"/>
  <c r="X2099" i="4" s="1"/>
  <c r="V2100" i="4"/>
  <c r="X2100" i="4" s="1"/>
  <c r="V2101" i="4"/>
  <c r="X2101" i="4" s="1"/>
  <c r="V2102" i="4"/>
  <c r="X2102" i="4" s="1"/>
  <c r="V2103" i="4"/>
  <c r="X2103" i="4" s="1"/>
  <c r="V2104" i="4"/>
  <c r="X2104" i="4" s="1"/>
  <c r="V2105" i="4"/>
  <c r="X2105" i="4" s="1"/>
  <c r="V2106" i="4"/>
  <c r="X2106" i="4" s="1"/>
  <c r="V2107" i="4"/>
  <c r="X2107" i="4" s="1"/>
  <c r="V2108" i="4"/>
  <c r="X2108" i="4" s="1"/>
  <c r="V2109" i="4"/>
  <c r="X2109" i="4" s="1"/>
  <c r="V2110" i="4"/>
  <c r="X2110" i="4" s="1"/>
  <c r="V2111" i="4"/>
  <c r="X2111" i="4" s="1"/>
  <c r="V2112" i="4"/>
  <c r="X2112" i="4" s="1"/>
  <c r="V2113" i="4"/>
  <c r="X2113" i="4" s="1"/>
  <c r="V2114" i="4"/>
  <c r="X2114" i="4" s="1"/>
  <c r="V2115" i="4"/>
  <c r="X2115" i="4" s="1"/>
  <c r="V2116" i="4"/>
  <c r="X2116" i="4" s="1"/>
  <c r="V2117" i="4"/>
  <c r="X2117" i="4" s="1"/>
  <c r="V2118" i="4"/>
  <c r="X2118" i="4" s="1"/>
  <c r="V2119" i="4"/>
  <c r="X2119" i="4" s="1"/>
  <c r="V2120" i="4"/>
  <c r="X2120" i="4" s="1"/>
  <c r="V2121" i="4"/>
  <c r="X2121" i="4" s="1"/>
  <c r="V2122" i="4"/>
  <c r="X2122" i="4" s="1"/>
  <c r="V2123" i="4"/>
  <c r="X2123" i="4" s="1"/>
  <c r="V2124" i="4"/>
  <c r="X2124" i="4" s="1"/>
  <c r="V2125" i="4"/>
  <c r="X2125" i="4" s="1"/>
  <c r="V2126" i="4"/>
  <c r="X2126" i="4" s="1"/>
  <c r="V2127" i="4"/>
  <c r="X2127" i="4" s="1"/>
  <c r="V2128" i="4"/>
  <c r="X2128" i="4" s="1"/>
  <c r="V2129" i="4"/>
  <c r="X2129" i="4" s="1"/>
  <c r="V2130" i="4"/>
  <c r="X2130" i="4" s="1"/>
  <c r="V2131" i="4"/>
  <c r="X2131" i="4" s="1"/>
  <c r="V2132" i="4"/>
  <c r="X2132" i="4" s="1"/>
  <c r="V2133" i="4"/>
  <c r="X2133" i="4" s="1"/>
  <c r="V2134" i="4"/>
  <c r="X2134" i="4" s="1"/>
  <c r="V2135" i="4"/>
  <c r="X2135" i="4" s="1"/>
  <c r="V2136" i="4"/>
  <c r="X2136" i="4" s="1"/>
  <c r="V2137" i="4"/>
  <c r="X2137" i="4" s="1"/>
  <c r="V2138" i="4"/>
  <c r="X2138" i="4" s="1"/>
  <c r="V2139" i="4"/>
  <c r="X2139" i="4" s="1"/>
  <c r="V2140" i="4"/>
  <c r="X2140" i="4" s="1"/>
  <c r="V2141" i="4"/>
  <c r="X2141" i="4" s="1"/>
  <c r="V2142" i="4"/>
  <c r="X2142" i="4" s="1"/>
  <c r="V2143" i="4"/>
  <c r="X2143" i="4" s="1"/>
  <c r="V2144" i="4"/>
  <c r="X2144" i="4" s="1"/>
  <c r="V2145" i="4"/>
  <c r="X2145" i="4" s="1"/>
  <c r="V2146" i="4"/>
  <c r="X2146" i="4" s="1"/>
  <c r="V2147" i="4"/>
  <c r="X2147" i="4" s="1"/>
  <c r="V2148" i="4"/>
  <c r="X2148" i="4" s="1"/>
  <c r="V2149" i="4"/>
  <c r="X2149" i="4" s="1"/>
  <c r="V2150" i="4"/>
  <c r="X2150" i="4" s="1"/>
  <c r="V2151" i="4"/>
  <c r="X2151" i="4" s="1"/>
  <c r="V2152" i="4"/>
  <c r="X2152" i="4" s="1"/>
  <c r="V2153" i="4"/>
  <c r="X2153" i="4" s="1"/>
  <c r="V2154" i="4"/>
  <c r="X2154" i="4" s="1"/>
  <c r="V2155" i="4"/>
  <c r="X2155" i="4" s="1"/>
  <c r="V2156" i="4"/>
  <c r="X2156" i="4" s="1"/>
  <c r="V2157" i="4"/>
  <c r="X2157" i="4" s="1"/>
  <c r="V2158" i="4"/>
  <c r="X2158" i="4" s="1"/>
  <c r="V2159" i="4"/>
  <c r="X2159" i="4" s="1"/>
  <c r="V2160" i="4"/>
  <c r="X2160" i="4" s="1"/>
  <c r="V2161" i="4"/>
  <c r="X2161" i="4" s="1"/>
  <c r="V2162" i="4"/>
  <c r="X2162" i="4" s="1"/>
  <c r="V2163" i="4"/>
  <c r="X2163" i="4" s="1"/>
  <c r="V2164" i="4"/>
  <c r="X2164" i="4" s="1"/>
  <c r="V2165" i="4"/>
  <c r="X2165" i="4" s="1"/>
  <c r="V2166" i="4"/>
  <c r="X2166" i="4" s="1"/>
  <c r="V2167" i="4"/>
  <c r="X2167" i="4" s="1"/>
  <c r="V2168" i="4"/>
  <c r="X2168" i="4" s="1"/>
  <c r="V2169" i="4"/>
  <c r="X2169" i="4" s="1"/>
  <c r="V2170" i="4"/>
  <c r="X2170" i="4" s="1"/>
  <c r="V2171" i="4"/>
  <c r="X2171" i="4" s="1"/>
  <c r="V2172" i="4"/>
  <c r="X2172" i="4" s="1"/>
  <c r="V2173" i="4"/>
  <c r="X2173" i="4" s="1"/>
  <c r="V2174" i="4"/>
  <c r="X2174" i="4" s="1"/>
  <c r="V2175" i="4"/>
  <c r="X2175" i="4" s="1"/>
  <c r="V2176" i="4"/>
  <c r="X2176" i="4" s="1"/>
  <c r="V2177" i="4"/>
  <c r="X2177" i="4" s="1"/>
  <c r="V2178" i="4"/>
  <c r="X2178" i="4" s="1"/>
  <c r="V2179" i="4"/>
  <c r="X2179" i="4" s="1"/>
  <c r="V2180" i="4"/>
  <c r="X2180" i="4" s="1"/>
  <c r="V2181" i="4"/>
  <c r="X2181" i="4" s="1"/>
  <c r="V2182" i="4"/>
  <c r="X2182" i="4" s="1"/>
  <c r="V2183" i="4"/>
  <c r="X2183" i="4" s="1"/>
  <c r="V2184" i="4"/>
  <c r="X2184" i="4" s="1"/>
  <c r="V2185" i="4"/>
  <c r="X2185" i="4" s="1"/>
  <c r="V2186" i="4"/>
  <c r="X2186" i="4" s="1"/>
  <c r="V2187" i="4"/>
  <c r="X2187" i="4" s="1"/>
  <c r="V2188" i="4"/>
  <c r="X2188" i="4" s="1"/>
  <c r="V2189" i="4"/>
  <c r="X2189" i="4" s="1"/>
  <c r="V2190" i="4"/>
  <c r="X2190" i="4" s="1"/>
  <c r="V2191" i="4"/>
  <c r="X2191" i="4" s="1"/>
  <c r="V2192" i="4"/>
  <c r="X2192" i="4" s="1"/>
  <c r="V2193" i="4"/>
  <c r="X2193" i="4" s="1"/>
  <c r="V2194" i="4"/>
  <c r="X2194" i="4" s="1"/>
  <c r="V2195" i="4"/>
  <c r="X2195" i="4" s="1"/>
  <c r="V2196" i="4"/>
  <c r="X2196" i="4" s="1"/>
  <c r="V2197" i="4"/>
  <c r="X2197" i="4" s="1"/>
  <c r="V2198" i="4"/>
  <c r="X2198" i="4" s="1"/>
  <c r="V2199" i="4"/>
  <c r="X2199" i="4" s="1"/>
  <c r="V2200" i="4"/>
  <c r="X2200" i="4" s="1"/>
  <c r="V2201" i="4"/>
  <c r="X2201" i="4" s="1"/>
  <c r="V2202" i="4"/>
  <c r="X2202" i="4" s="1"/>
  <c r="V2203" i="4"/>
  <c r="X2203" i="4" s="1"/>
  <c r="V2204" i="4"/>
  <c r="X2204" i="4" s="1"/>
  <c r="V2205" i="4"/>
  <c r="X2205" i="4" s="1"/>
  <c r="V2206" i="4"/>
  <c r="X2206" i="4" s="1"/>
  <c r="V2207" i="4"/>
  <c r="X2207" i="4" s="1"/>
  <c r="V2208" i="4"/>
  <c r="X2208" i="4" s="1"/>
  <c r="V2209" i="4"/>
  <c r="X2209" i="4" s="1"/>
  <c r="V2210" i="4"/>
  <c r="X2210" i="4" s="1"/>
  <c r="V2211" i="4"/>
  <c r="X2211" i="4" s="1"/>
  <c r="V2212" i="4"/>
  <c r="X2212" i="4" s="1"/>
  <c r="V2213" i="4"/>
  <c r="X2213" i="4" s="1"/>
  <c r="V2214" i="4"/>
  <c r="X2214" i="4" s="1"/>
  <c r="V2215" i="4"/>
  <c r="X2215" i="4" s="1"/>
  <c r="V2216" i="4"/>
  <c r="X2216" i="4" s="1"/>
  <c r="V2217" i="4"/>
  <c r="X2217" i="4" s="1"/>
  <c r="V2218" i="4"/>
  <c r="X2218" i="4" s="1"/>
  <c r="V2219" i="4"/>
  <c r="X2219" i="4" s="1"/>
  <c r="V2220" i="4"/>
  <c r="X2220" i="4" s="1"/>
  <c r="V2221" i="4"/>
  <c r="X2221" i="4" s="1"/>
  <c r="V2222" i="4"/>
  <c r="X2222" i="4" s="1"/>
  <c r="V2223" i="4"/>
  <c r="X2223" i="4" s="1"/>
  <c r="V2224" i="4"/>
  <c r="X2224" i="4" s="1"/>
  <c r="V2225" i="4"/>
  <c r="X2225" i="4" s="1"/>
  <c r="V2226" i="4"/>
  <c r="X2226" i="4" s="1"/>
  <c r="V2227" i="4"/>
  <c r="X2227" i="4" s="1"/>
  <c r="V2228" i="4"/>
  <c r="X2228" i="4" s="1"/>
  <c r="V2229" i="4"/>
  <c r="X2229" i="4" s="1"/>
  <c r="V2230" i="4"/>
  <c r="X2230" i="4" s="1"/>
  <c r="V2231" i="4"/>
  <c r="X2231" i="4" s="1"/>
  <c r="V2232" i="4"/>
  <c r="X2232" i="4" s="1"/>
  <c r="V2233" i="4"/>
  <c r="X2233" i="4" s="1"/>
  <c r="V2234" i="4"/>
  <c r="X2234" i="4" s="1"/>
  <c r="V2235" i="4"/>
  <c r="X2235" i="4" s="1"/>
  <c r="V2236" i="4"/>
  <c r="X2236" i="4" s="1"/>
  <c r="V2237" i="4"/>
  <c r="X2237" i="4" s="1"/>
  <c r="V2238" i="4"/>
  <c r="X2238" i="4" s="1"/>
  <c r="V2239" i="4"/>
  <c r="X2239" i="4" s="1"/>
  <c r="V2240" i="4"/>
  <c r="X2240" i="4" s="1"/>
  <c r="V2241" i="4"/>
  <c r="X2241" i="4" s="1"/>
  <c r="V2242" i="4"/>
  <c r="X2242" i="4" s="1"/>
  <c r="V2243" i="4"/>
  <c r="X2243" i="4" s="1"/>
  <c r="V2244" i="4"/>
  <c r="X2244" i="4" s="1"/>
  <c r="V2245" i="4"/>
  <c r="X2245" i="4" s="1"/>
  <c r="V2246" i="4"/>
  <c r="X2246" i="4" s="1"/>
  <c r="V2247" i="4"/>
  <c r="X2247" i="4" s="1"/>
  <c r="V2248" i="4"/>
  <c r="X2248" i="4" s="1"/>
  <c r="V2249" i="4"/>
  <c r="X2249" i="4" s="1"/>
  <c r="V2250" i="4"/>
  <c r="X2250" i="4" s="1"/>
  <c r="V2251" i="4"/>
  <c r="X2251" i="4" s="1"/>
  <c r="V2252" i="4"/>
  <c r="X2252" i="4" s="1"/>
  <c r="V2253" i="4"/>
  <c r="X2253" i="4" s="1"/>
  <c r="V2254" i="4"/>
  <c r="X2254" i="4" s="1"/>
  <c r="V2255" i="4"/>
  <c r="X2255" i="4" s="1"/>
  <c r="V2256" i="4"/>
  <c r="X2256" i="4" s="1"/>
  <c r="V2257" i="4"/>
  <c r="X2257" i="4" s="1"/>
  <c r="V2258" i="4"/>
  <c r="X2258" i="4" s="1"/>
  <c r="V2259" i="4"/>
  <c r="X2259" i="4" s="1"/>
  <c r="V2260" i="4"/>
  <c r="X2260" i="4" s="1"/>
  <c r="V2261" i="4"/>
  <c r="X2261" i="4" s="1"/>
  <c r="V2262" i="4"/>
  <c r="X2262" i="4" s="1"/>
  <c r="V2263" i="4"/>
  <c r="X2263" i="4" s="1"/>
  <c r="V2264" i="4"/>
  <c r="X2264" i="4" s="1"/>
  <c r="V2265" i="4"/>
  <c r="X2265" i="4" s="1"/>
  <c r="V2266" i="4"/>
  <c r="X2266" i="4" s="1"/>
  <c r="V2267" i="4"/>
  <c r="X2267" i="4" s="1"/>
  <c r="V2268" i="4"/>
  <c r="X2268" i="4" s="1"/>
  <c r="V2269" i="4"/>
  <c r="X2269" i="4" s="1"/>
  <c r="V2270" i="4"/>
  <c r="X2270" i="4" s="1"/>
  <c r="V2271" i="4"/>
  <c r="X2271" i="4" s="1"/>
  <c r="V2272" i="4"/>
  <c r="X2272" i="4" s="1"/>
  <c r="V2273" i="4"/>
  <c r="X2273" i="4" s="1"/>
  <c r="V2274" i="4"/>
  <c r="X2274" i="4" s="1"/>
  <c r="V2275" i="4"/>
  <c r="X2275" i="4" s="1"/>
  <c r="V2276" i="4"/>
  <c r="X2276" i="4" s="1"/>
  <c r="V2277" i="4"/>
  <c r="X2277" i="4" s="1"/>
  <c r="V2278" i="4"/>
  <c r="X2278" i="4" s="1"/>
  <c r="V2279" i="4"/>
  <c r="X2279" i="4" s="1"/>
  <c r="V2280" i="4"/>
  <c r="X2280" i="4" s="1"/>
  <c r="V2281" i="4"/>
  <c r="X2281" i="4" s="1"/>
  <c r="V2282" i="4"/>
  <c r="X2282" i="4" s="1"/>
  <c r="V2283" i="4"/>
  <c r="X2283" i="4" s="1"/>
  <c r="V2284" i="4"/>
  <c r="X2284" i="4" s="1"/>
  <c r="V2285" i="4"/>
  <c r="X2285" i="4" s="1"/>
  <c r="V2286" i="4"/>
  <c r="X2286" i="4" s="1"/>
  <c r="V2287" i="4"/>
  <c r="X2287" i="4" s="1"/>
  <c r="V2288" i="4"/>
  <c r="X2288" i="4" s="1"/>
  <c r="V2289" i="4"/>
  <c r="X2289" i="4" s="1"/>
  <c r="V2290" i="4"/>
  <c r="X2290" i="4" s="1"/>
  <c r="V2291" i="4"/>
  <c r="X2291" i="4" s="1"/>
  <c r="V2292" i="4"/>
  <c r="X2292" i="4" s="1"/>
  <c r="V2293" i="4"/>
  <c r="X2293" i="4" s="1"/>
  <c r="V2294" i="4"/>
  <c r="X2294" i="4" s="1"/>
  <c r="V2295" i="4"/>
  <c r="X2295" i="4" s="1"/>
  <c r="V2296" i="4"/>
  <c r="X2296" i="4" s="1"/>
  <c r="V2297" i="4"/>
  <c r="X2297" i="4" s="1"/>
  <c r="V2298" i="4"/>
  <c r="X2298" i="4" s="1"/>
  <c r="V2299" i="4"/>
  <c r="X2299" i="4" s="1"/>
  <c r="V2300" i="4"/>
  <c r="X2300" i="4" s="1"/>
  <c r="V2301" i="4"/>
  <c r="X2301" i="4" s="1"/>
  <c r="V2302" i="4"/>
  <c r="X2302" i="4" s="1"/>
  <c r="V2303" i="4"/>
  <c r="X2303" i="4" s="1"/>
  <c r="V2304" i="4"/>
  <c r="X2304" i="4" s="1"/>
  <c r="V2305" i="4"/>
  <c r="X2305" i="4" s="1"/>
  <c r="V2306" i="4"/>
  <c r="X2306" i="4" s="1"/>
  <c r="V2307" i="4"/>
  <c r="X2307" i="4" s="1"/>
  <c r="V2308" i="4"/>
  <c r="X2308" i="4" s="1"/>
  <c r="V2309" i="4"/>
  <c r="X2309" i="4" s="1"/>
  <c r="V2310" i="4"/>
  <c r="X2310" i="4" s="1"/>
  <c r="V2311" i="4"/>
  <c r="X2311" i="4" s="1"/>
  <c r="V2312" i="4"/>
  <c r="X2312" i="4" s="1"/>
  <c r="V2313" i="4"/>
  <c r="X2313" i="4" s="1"/>
  <c r="V2314" i="4"/>
  <c r="X2314" i="4" s="1"/>
  <c r="V2315" i="4"/>
  <c r="X2315" i="4" s="1"/>
  <c r="V2316" i="4"/>
  <c r="X2316" i="4" s="1"/>
  <c r="V2317" i="4"/>
  <c r="X2317" i="4" s="1"/>
  <c r="V2318" i="4"/>
  <c r="X2318" i="4" s="1"/>
  <c r="V2319" i="4"/>
  <c r="X2319" i="4" s="1"/>
  <c r="V2320" i="4"/>
  <c r="X2320" i="4" s="1"/>
  <c r="V2321" i="4"/>
  <c r="X2321" i="4" s="1"/>
  <c r="V2322" i="4"/>
  <c r="X2322" i="4" s="1"/>
  <c r="V2323" i="4"/>
  <c r="X2323" i="4" s="1"/>
  <c r="V2324" i="4"/>
  <c r="X2324" i="4" s="1"/>
  <c r="V2325" i="4"/>
  <c r="X2325" i="4" s="1"/>
  <c r="V2326" i="4"/>
  <c r="X2326" i="4" s="1"/>
  <c r="V2327" i="4"/>
  <c r="X2327" i="4" s="1"/>
  <c r="V2328" i="4"/>
  <c r="X2328" i="4" s="1"/>
  <c r="V2329" i="4"/>
  <c r="X2329" i="4" s="1"/>
  <c r="V2330" i="4"/>
  <c r="X2330" i="4" s="1"/>
  <c r="V2331" i="4"/>
  <c r="X2331" i="4" s="1"/>
  <c r="V2332" i="4"/>
  <c r="X2332" i="4" s="1"/>
  <c r="V2333" i="4"/>
  <c r="X2333" i="4" s="1"/>
  <c r="V2334" i="4"/>
  <c r="X2334" i="4" s="1"/>
  <c r="V2335" i="4"/>
  <c r="X2335" i="4" s="1"/>
  <c r="V2336" i="4"/>
  <c r="X2336" i="4" s="1"/>
  <c r="V2337" i="4"/>
  <c r="X2337" i="4" s="1"/>
  <c r="V2338" i="4"/>
  <c r="X2338" i="4" s="1"/>
  <c r="V2339" i="4"/>
  <c r="X2339" i="4" s="1"/>
  <c r="V2340" i="4"/>
  <c r="X2340" i="4" s="1"/>
  <c r="V2341" i="4"/>
  <c r="X2341" i="4" s="1"/>
  <c r="V2342" i="4"/>
  <c r="X2342" i="4" s="1"/>
  <c r="V2343" i="4"/>
  <c r="X2343" i="4" s="1"/>
  <c r="V2344" i="4"/>
  <c r="X2344" i="4" s="1"/>
  <c r="V2345" i="4"/>
  <c r="X2345" i="4" s="1"/>
  <c r="V2346" i="4"/>
  <c r="X2346" i="4" s="1"/>
  <c r="V2347" i="4"/>
  <c r="X2347" i="4" s="1"/>
  <c r="V2348" i="4"/>
  <c r="X2348" i="4" s="1"/>
  <c r="V2349" i="4"/>
  <c r="X2349" i="4" s="1"/>
  <c r="V2350" i="4"/>
  <c r="X2350" i="4" s="1"/>
  <c r="V2351" i="4"/>
  <c r="X2351" i="4" s="1"/>
  <c r="V2352" i="4"/>
  <c r="X2352" i="4" s="1"/>
  <c r="V2353" i="4"/>
  <c r="X2353" i="4" s="1"/>
  <c r="V2354" i="4"/>
  <c r="X2354" i="4" s="1"/>
  <c r="V2355" i="4"/>
  <c r="X2355" i="4" s="1"/>
  <c r="V2356" i="4"/>
  <c r="X2356" i="4" s="1"/>
  <c r="V2357" i="4"/>
  <c r="X2357" i="4" s="1"/>
  <c r="V2358" i="4"/>
  <c r="X2358" i="4" s="1"/>
  <c r="V2359" i="4"/>
  <c r="X2359" i="4" s="1"/>
  <c r="V2360" i="4"/>
  <c r="X2360" i="4" s="1"/>
  <c r="V2361" i="4"/>
  <c r="X2361" i="4" s="1"/>
  <c r="V2362" i="4"/>
  <c r="X2362" i="4" s="1"/>
  <c r="V2363" i="4"/>
  <c r="X2363" i="4" s="1"/>
  <c r="V2364" i="4"/>
  <c r="X2364" i="4" s="1"/>
  <c r="V2365" i="4"/>
  <c r="X2365" i="4" s="1"/>
  <c r="V2366" i="4"/>
  <c r="X2366" i="4" s="1"/>
  <c r="V2367" i="4"/>
  <c r="X2367" i="4" s="1"/>
  <c r="V2368" i="4"/>
  <c r="X2368" i="4" s="1"/>
  <c r="V2369" i="4"/>
  <c r="X2369" i="4" s="1"/>
  <c r="V2370" i="4"/>
  <c r="X2370" i="4" s="1"/>
  <c r="V2371" i="4"/>
  <c r="X2371" i="4" s="1"/>
  <c r="V2372" i="4"/>
  <c r="X2372" i="4" s="1"/>
  <c r="V2373" i="4"/>
  <c r="X2373" i="4" s="1"/>
  <c r="V2374" i="4"/>
  <c r="X2374" i="4" s="1"/>
  <c r="V2375" i="4"/>
  <c r="X2375" i="4" s="1"/>
  <c r="V2376" i="4"/>
  <c r="X2376" i="4" s="1"/>
  <c r="V2377" i="4"/>
  <c r="X2377" i="4" s="1"/>
  <c r="V2378" i="4"/>
  <c r="X2378" i="4" s="1"/>
  <c r="V2379" i="4"/>
  <c r="X2379" i="4" s="1"/>
  <c r="V2380" i="4"/>
  <c r="X2380" i="4" s="1"/>
  <c r="V2381" i="4"/>
  <c r="X2381" i="4" s="1"/>
  <c r="V2382" i="4"/>
  <c r="X2382" i="4" s="1"/>
  <c r="V2383" i="4"/>
  <c r="X2383" i="4" s="1"/>
  <c r="V2384" i="4"/>
  <c r="X2384" i="4" s="1"/>
  <c r="V2385" i="4"/>
  <c r="X2385" i="4" s="1"/>
  <c r="V2386" i="4"/>
  <c r="X2386" i="4" s="1"/>
  <c r="V2387" i="4"/>
  <c r="X2387" i="4" s="1"/>
  <c r="V2388" i="4"/>
  <c r="X2388" i="4" s="1"/>
  <c r="V2389" i="4"/>
  <c r="X2389" i="4" s="1"/>
  <c r="V2390" i="4"/>
  <c r="X2390" i="4" s="1"/>
  <c r="V2391" i="4"/>
  <c r="X2391" i="4" s="1"/>
  <c r="V2392" i="4"/>
  <c r="X2392" i="4" s="1"/>
  <c r="V2393" i="4"/>
  <c r="X2393" i="4" s="1"/>
  <c r="V2394" i="4"/>
  <c r="X2394" i="4" s="1"/>
  <c r="V2395" i="4"/>
  <c r="X2395" i="4" s="1"/>
  <c r="V2396" i="4"/>
  <c r="X2396" i="4" s="1"/>
  <c r="V2397" i="4"/>
  <c r="X2397" i="4" s="1"/>
  <c r="V2398" i="4"/>
  <c r="X2398" i="4" s="1"/>
  <c r="V2399" i="4"/>
  <c r="X2399" i="4" s="1"/>
  <c r="V2400" i="4"/>
  <c r="X2400" i="4" s="1"/>
  <c r="V2401" i="4"/>
  <c r="X2401" i="4" s="1"/>
  <c r="V2402" i="4"/>
  <c r="X2402" i="4" s="1"/>
  <c r="V2403" i="4"/>
  <c r="X2403" i="4" s="1"/>
  <c r="V2404" i="4"/>
  <c r="X2404" i="4" s="1"/>
  <c r="V2405" i="4"/>
  <c r="X2405" i="4" s="1"/>
  <c r="V2406" i="4"/>
  <c r="X2406" i="4" s="1"/>
  <c r="V2407" i="4"/>
  <c r="X2407" i="4" s="1"/>
  <c r="V2408" i="4"/>
  <c r="X2408" i="4" s="1"/>
  <c r="V2409" i="4"/>
  <c r="X2409" i="4" s="1"/>
  <c r="V2410" i="4"/>
  <c r="X2410" i="4" s="1"/>
  <c r="V2411" i="4"/>
  <c r="X2411" i="4" s="1"/>
  <c r="V2412" i="4"/>
  <c r="X2412" i="4" s="1"/>
  <c r="V2413" i="4"/>
  <c r="X2413" i="4" s="1"/>
  <c r="V2414" i="4"/>
  <c r="X2414" i="4" s="1"/>
  <c r="V2415" i="4"/>
  <c r="X2415" i="4" s="1"/>
  <c r="V2416" i="4"/>
  <c r="X2416" i="4" s="1"/>
  <c r="V2417" i="4"/>
  <c r="X2417" i="4" s="1"/>
  <c r="V2418" i="4"/>
  <c r="X2418" i="4" s="1"/>
  <c r="V2419" i="4"/>
  <c r="X2419" i="4" s="1"/>
  <c r="V2420" i="4"/>
  <c r="X2420" i="4" s="1"/>
  <c r="V2421" i="4"/>
  <c r="X2421" i="4" s="1"/>
  <c r="V2422" i="4"/>
  <c r="X2422" i="4" s="1"/>
  <c r="V2423" i="4"/>
  <c r="X2423" i="4" s="1"/>
  <c r="V2424" i="4"/>
  <c r="X2424" i="4" s="1"/>
  <c r="V2425" i="4"/>
  <c r="X2425" i="4" s="1"/>
  <c r="V2426" i="4"/>
  <c r="X2426" i="4" s="1"/>
  <c r="V2427" i="4"/>
  <c r="X2427" i="4" s="1"/>
  <c r="V2428" i="4"/>
  <c r="X2428" i="4" s="1"/>
  <c r="V2429" i="4"/>
  <c r="X2429" i="4" s="1"/>
  <c r="V2430" i="4"/>
  <c r="X2430" i="4" s="1"/>
  <c r="V2431" i="4"/>
  <c r="X2431" i="4" s="1"/>
  <c r="V2432" i="4"/>
  <c r="X2432" i="4" s="1"/>
  <c r="V2433" i="4"/>
  <c r="X2433" i="4" s="1"/>
  <c r="V2434" i="4"/>
  <c r="X2434" i="4" s="1"/>
  <c r="V2435" i="4"/>
  <c r="X2435" i="4" s="1"/>
  <c r="V2436" i="4"/>
  <c r="X2436" i="4" s="1"/>
  <c r="V2437" i="4"/>
  <c r="X2437" i="4" s="1"/>
  <c r="V2438" i="4"/>
  <c r="X2438" i="4" s="1"/>
  <c r="V2439" i="4"/>
  <c r="X2439" i="4" s="1"/>
  <c r="V2440" i="4"/>
  <c r="X2440" i="4" s="1"/>
  <c r="V2441" i="4"/>
  <c r="X2441" i="4" s="1"/>
  <c r="V2442" i="4"/>
  <c r="X2442" i="4" s="1"/>
  <c r="V2443" i="4"/>
  <c r="X2443" i="4" s="1"/>
  <c r="V2444" i="4"/>
  <c r="X2444" i="4" s="1"/>
  <c r="V2445" i="4"/>
  <c r="X2445" i="4" s="1"/>
  <c r="V2446" i="4"/>
  <c r="X2446" i="4" s="1"/>
  <c r="V2447" i="4"/>
  <c r="X2447" i="4" s="1"/>
  <c r="V2448" i="4"/>
  <c r="X2448" i="4" s="1"/>
  <c r="V2449" i="4"/>
  <c r="X2449" i="4" s="1"/>
  <c r="V2450" i="4"/>
  <c r="X2450" i="4" s="1"/>
  <c r="V2451" i="4"/>
  <c r="X2451" i="4" s="1"/>
  <c r="V2452" i="4"/>
  <c r="X2452" i="4" s="1"/>
  <c r="V2453" i="4"/>
  <c r="X2453" i="4" s="1"/>
  <c r="V2454" i="4"/>
  <c r="X2454" i="4" s="1"/>
  <c r="V2455" i="4"/>
  <c r="X2455" i="4" s="1"/>
  <c r="V2456" i="4"/>
  <c r="X2456" i="4" s="1"/>
  <c r="V2457" i="4"/>
  <c r="X2457" i="4" s="1"/>
  <c r="V2458" i="4"/>
  <c r="X2458" i="4" s="1"/>
  <c r="V2459" i="4"/>
  <c r="X2459" i="4" s="1"/>
  <c r="V2460" i="4"/>
  <c r="X2460" i="4" s="1"/>
  <c r="V2461" i="4"/>
  <c r="X2461" i="4" s="1"/>
  <c r="V2462" i="4"/>
  <c r="X2462" i="4" s="1"/>
  <c r="V2463" i="4"/>
  <c r="X2463" i="4" s="1"/>
  <c r="V2464" i="4"/>
  <c r="X2464" i="4" s="1"/>
  <c r="V2465" i="4"/>
  <c r="X2465" i="4" s="1"/>
  <c r="V2466" i="4"/>
  <c r="X2466" i="4" s="1"/>
  <c r="V2467" i="4"/>
  <c r="X2467" i="4" s="1"/>
  <c r="V2468" i="4"/>
  <c r="X2468" i="4" s="1"/>
  <c r="V2469" i="4"/>
  <c r="X2469" i="4" s="1"/>
  <c r="V2470" i="4"/>
  <c r="X2470" i="4" s="1"/>
  <c r="V2471" i="4"/>
  <c r="X2471" i="4" s="1"/>
  <c r="V2472" i="4"/>
  <c r="X2472" i="4" s="1"/>
  <c r="V2473" i="4"/>
  <c r="X2473" i="4" s="1"/>
  <c r="V2474" i="4"/>
  <c r="X2474" i="4" s="1"/>
  <c r="V2475" i="4"/>
  <c r="X2475" i="4" s="1"/>
  <c r="V2476" i="4"/>
  <c r="X2476" i="4" s="1"/>
  <c r="V2477" i="4"/>
  <c r="X2477" i="4" s="1"/>
  <c r="V2478" i="4"/>
  <c r="X2478" i="4" s="1"/>
  <c r="V2479" i="4"/>
  <c r="X2479" i="4" s="1"/>
  <c r="V2480" i="4"/>
  <c r="X2480" i="4" s="1"/>
  <c r="V2481" i="4"/>
  <c r="X2481" i="4" s="1"/>
  <c r="V2482" i="4"/>
  <c r="X2482" i="4" s="1"/>
  <c r="V2483" i="4"/>
  <c r="X2483" i="4" s="1"/>
  <c r="V2484" i="4"/>
  <c r="X2484" i="4" s="1"/>
  <c r="V2485" i="4"/>
  <c r="X2485" i="4" s="1"/>
  <c r="V2486" i="4"/>
  <c r="X2486" i="4" s="1"/>
  <c r="V2487" i="4"/>
  <c r="X2487" i="4" s="1"/>
  <c r="V2488" i="4"/>
  <c r="X2488" i="4" s="1"/>
  <c r="V2489" i="4"/>
  <c r="X2489" i="4" s="1"/>
  <c r="V2490" i="4"/>
  <c r="X2490" i="4" s="1"/>
  <c r="V2491" i="4"/>
  <c r="X2491" i="4" s="1"/>
  <c r="V2492" i="4"/>
  <c r="X2492" i="4" s="1"/>
  <c r="V2493" i="4"/>
  <c r="X2493" i="4" s="1"/>
  <c r="V2494" i="4"/>
  <c r="X2494" i="4" s="1"/>
  <c r="V2495" i="4"/>
  <c r="X2495" i="4" s="1"/>
  <c r="V2496" i="4"/>
  <c r="X2496" i="4" s="1"/>
  <c r="V2497" i="4"/>
  <c r="X2497" i="4" s="1"/>
  <c r="V2498" i="4"/>
  <c r="X2498" i="4" s="1"/>
  <c r="V2499" i="4"/>
  <c r="X2499" i="4" s="1"/>
  <c r="V2500" i="4"/>
  <c r="X2500" i="4" s="1"/>
  <c r="V2501" i="4"/>
  <c r="X2501" i="4" s="1"/>
  <c r="V2502" i="4"/>
  <c r="X2502" i="4" s="1"/>
  <c r="V2503" i="4"/>
  <c r="X2503" i="4" s="1"/>
  <c r="V2504" i="4"/>
  <c r="X2504" i="4" s="1"/>
  <c r="V2505" i="4"/>
  <c r="X2505" i="4" s="1"/>
  <c r="V2506" i="4"/>
  <c r="X2506" i="4" s="1"/>
  <c r="V2507" i="4"/>
  <c r="X2507" i="4" s="1"/>
  <c r="V2508" i="4"/>
  <c r="X2508" i="4" s="1"/>
  <c r="V2509" i="4"/>
  <c r="X2509" i="4" s="1"/>
  <c r="V2510" i="4"/>
  <c r="X2510" i="4" s="1"/>
  <c r="V2511" i="4"/>
  <c r="X2511" i="4" s="1"/>
  <c r="V2512" i="4"/>
  <c r="X2512" i="4" s="1"/>
  <c r="V2513" i="4"/>
  <c r="X2513" i="4" s="1"/>
  <c r="V2514" i="4"/>
  <c r="X2514" i="4" s="1"/>
  <c r="V2515" i="4"/>
  <c r="X2515" i="4" s="1"/>
  <c r="V2516" i="4"/>
  <c r="X2516" i="4" s="1"/>
  <c r="V2517" i="4"/>
  <c r="X2517" i="4" s="1"/>
  <c r="V2518" i="4"/>
  <c r="X2518" i="4" s="1"/>
  <c r="V2519" i="4"/>
  <c r="X2519" i="4" s="1"/>
  <c r="V2520" i="4"/>
  <c r="X2520" i="4" s="1"/>
  <c r="V2521" i="4"/>
  <c r="X2521" i="4" s="1"/>
  <c r="V2522" i="4"/>
  <c r="X2522" i="4" s="1"/>
  <c r="V2523" i="4"/>
  <c r="X2523" i="4" s="1"/>
  <c r="V2524" i="4"/>
  <c r="X2524" i="4" s="1"/>
  <c r="V2525" i="4"/>
  <c r="X2525" i="4" s="1"/>
  <c r="V2526" i="4"/>
  <c r="X2526" i="4" s="1"/>
  <c r="V2527" i="4"/>
  <c r="X2527" i="4" s="1"/>
  <c r="V2528" i="4"/>
  <c r="X2528" i="4" s="1"/>
  <c r="V2529" i="4"/>
  <c r="X2529" i="4" s="1"/>
  <c r="V2530" i="4"/>
  <c r="X2530" i="4" s="1"/>
  <c r="V2531" i="4"/>
  <c r="X2531" i="4" s="1"/>
  <c r="V2532" i="4"/>
  <c r="X2532" i="4" s="1"/>
  <c r="V2533" i="4"/>
  <c r="X2533" i="4" s="1"/>
  <c r="V2534" i="4"/>
  <c r="X2534" i="4" s="1"/>
  <c r="V2535" i="4"/>
  <c r="X2535" i="4" s="1"/>
  <c r="V2536" i="4"/>
  <c r="X2536" i="4" s="1"/>
  <c r="V2537" i="4"/>
  <c r="X2537" i="4" s="1"/>
  <c r="V2538" i="4"/>
  <c r="X2538" i="4" s="1"/>
  <c r="V2539" i="4"/>
  <c r="X2539" i="4" s="1"/>
  <c r="V2540" i="4"/>
  <c r="X2540" i="4" s="1"/>
  <c r="V2541" i="4"/>
  <c r="X2541" i="4" s="1"/>
  <c r="V2542" i="4"/>
  <c r="X2542" i="4" s="1"/>
  <c r="V2543" i="4"/>
  <c r="X2543" i="4" s="1"/>
  <c r="V2544" i="4"/>
  <c r="X2544" i="4" s="1"/>
  <c r="V2545" i="4"/>
  <c r="X2545" i="4" s="1"/>
  <c r="V2546" i="4"/>
  <c r="X2546" i="4" s="1"/>
  <c r="V2547" i="4"/>
  <c r="X2547" i="4" s="1"/>
  <c r="V2548" i="4"/>
  <c r="X2548" i="4" s="1"/>
  <c r="V2549" i="4"/>
  <c r="X2549" i="4" s="1"/>
  <c r="V2550" i="4"/>
  <c r="X2550" i="4" s="1"/>
  <c r="V2551" i="4"/>
  <c r="X2551" i="4" s="1"/>
  <c r="V2552" i="4"/>
  <c r="X2552" i="4" s="1"/>
  <c r="V2553" i="4"/>
  <c r="X2553" i="4" s="1"/>
  <c r="V2554" i="4"/>
  <c r="X2554" i="4" s="1"/>
  <c r="V2555" i="4"/>
  <c r="X2555" i="4" s="1"/>
  <c r="V2556" i="4"/>
  <c r="X2556" i="4" s="1"/>
  <c r="V2557" i="4"/>
  <c r="X2557" i="4" s="1"/>
  <c r="V2558" i="4"/>
  <c r="X2558" i="4" s="1"/>
  <c r="V2559" i="4"/>
  <c r="X2559" i="4" s="1"/>
  <c r="V2560" i="4"/>
  <c r="X2560" i="4" s="1"/>
  <c r="V2561" i="4"/>
  <c r="X2561" i="4" s="1"/>
  <c r="V2562" i="4"/>
  <c r="X2562" i="4" s="1"/>
  <c r="V2563" i="4"/>
  <c r="X2563" i="4" s="1"/>
  <c r="V2564" i="4"/>
  <c r="X2564" i="4" s="1"/>
  <c r="V2565" i="4"/>
  <c r="X2565" i="4" s="1"/>
  <c r="V2566" i="4"/>
  <c r="X2566" i="4" s="1"/>
  <c r="V2567" i="4"/>
  <c r="X2567" i="4" s="1"/>
  <c r="V2568" i="4"/>
  <c r="X2568" i="4" s="1"/>
  <c r="V2569" i="4"/>
  <c r="X2569" i="4" s="1"/>
  <c r="V2570" i="4"/>
  <c r="X2570" i="4" s="1"/>
  <c r="V2571" i="4"/>
  <c r="X2571" i="4" s="1"/>
  <c r="V2572" i="4"/>
  <c r="X2572" i="4" s="1"/>
  <c r="V2573" i="4"/>
  <c r="X2573" i="4" s="1"/>
  <c r="V2574" i="4"/>
  <c r="X2574" i="4" s="1"/>
  <c r="V2575" i="4"/>
  <c r="X2575" i="4" s="1"/>
  <c r="V2576" i="4"/>
  <c r="X2576" i="4" s="1"/>
  <c r="V2577" i="4"/>
  <c r="X2577" i="4" s="1"/>
  <c r="V2578" i="4"/>
  <c r="X2578" i="4" s="1"/>
  <c r="V2579" i="4"/>
  <c r="X2579" i="4" s="1"/>
  <c r="V2580" i="4"/>
  <c r="X2580" i="4" s="1"/>
  <c r="V2581" i="4"/>
  <c r="X2581" i="4" s="1"/>
  <c r="V2582" i="4"/>
  <c r="X2582" i="4" s="1"/>
  <c r="V2583" i="4"/>
  <c r="X2583" i="4" s="1"/>
  <c r="V2584" i="4"/>
  <c r="X2584" i="4" s="1"/>
  <c r="V2585" i="4"/>
  <c r="X2585" i="4" s="1"/>
  <c r="V2586" i="4"/>
  <c r="X2586" i="4" s="1"/>
  <c r="V2587" i="4"/>
  <c r="X2587" i="4" s="1"/>
  <c r="V2588" i="4"/>
  <c r="X2588" i="4" s="1"/>
  <c r="V2589" i="4"/>
  <c r="X2589" i="4" s="1"/>
  <c r="V2590" i="4"/>
  <c r="X2590" i="4" s="1"/>
  <c r="V2591" i="4"/>
  <c r="X2591" i="4" s="1"/>
  <c r="V2592" i="4"/>
  <c r="X2592" i="4" s="1"/>
  <c r="V2593" i="4"/>
  <c r="X2593" i="4" s="1"/>
  <c r="V2594" i="4"/>
  <c r="X2594" i="4" s="1"/>
  <c r="V2595" i="4"/>
  <c r="X2595" i="4" s="1"/>
  <c r="V2596" i="4"/>
  <c r="X2596" i="4" s="1"/>
  <c r="V2597" i="4"/>
  <c r="X2597" i="4" s="1"/>
  <c r="V2598" i="4"/>
  <c r="X2598" i="4" s="1"/>
  <c r="V2599" i="4"/>
  <c r="X2599" i="4" s="1"/>
  <c r="V2600" i="4"/>
  <c r="X2600" i="4" s="1"/>
  <c r="V2601" i="4"/>
  <c r="X2601" i="4" s="1"/>
  <c r="V2602" i="4"/>
  <c r="X2602" i="4" s="1"/>
  <c r="V2603" i="4"/>
  <c r="X2603" i="4" s="1"/>
  <c r="V2604" i="4"/>
  <c r="X2604" i="4" s="1"/>
  <c r="V2605" i="4"/>
  <c r="X2605" i="4" s="1"/>
  <c r="V2606" i="4"/>
  <c r="X2606" i="4" s="1"/>
  <c r="V2607" i="4"/>
  <c r="X2607" i="4" s="1"/>
  <c r="V2608" i="4"/>
  <c r="X2608" i="4" s="1"/>
  <c r="V2609" i="4"/>
  <c r="X2609" i="4" s="1"/>
  <c r="V2610" i="4"/>
  <c r="X2610" i="4" s="1"/>
  <c r="V2611" i="4"/>
  <c r="X2611" i="4" s="1"/>
  <c r="V2612" i="4"/>
  <c r="X2612" i="4" s="1"/>
  <c r="V2613" i="4"/>
  <c r="X2613" i="4" s="1"/>
  <c r="V2614" i="4"/>
  <c r="X2614" i="4" s="1"/>
  <c r="V2615" i="4"/>
  <c r="X2615" i="4" s="1"/>
  <c r="V2616" i="4"/>
  <c r="X2616" i="4" s="1"/>
  <c r="V2617" i="4"/>
  <c r="X2617" i="4" s="1"/>
  <c r="V2618" i="4"/>
  <c r="X2618" i="4" s="1"/>
  <c r="V2619" i="4"/>
  <c r="X2619" i="4" s="1"/>
  <c r="V2620" i="4"/>
  <c r="X2620" i="4" s="1"/>
  <c r="V2621" i="4"/>
  <c r="X2621" i="4" s="1"/>
  <c r="V2622" i="4"/>
  <c r="X2622" i="4" s="1"/>
  <c r="V2623" i="4"/>
  <c r="X2623" i="4" s="1"/>
  <c r="V2624" i="4"/>
  <c r="X2624" i="4" s="1"/>
  <c r="V2625" i="4"/>
  <c r="X2625" i="4" s="1"/>
  <c r="V2626" i="4"/>
  <c r="X2626" i="4" s="1"/>
  <c r="V2627" i="4"/>
  <c r="X2627" i="4" s="1"/>
  <c r="V2628" i="4"/>
  <c r="X2628" i="4" s="1"/>
  <c r="V2629" i="4"/>
  <c r="X2629" i="4" s="1"/>
  <c r="V2630" i="4"/>
  <c r="X2630" i="4" s="1"/>
  <c r="V2631" i="4"/>
  <c r="X2631" i="4" s="1"/>
  <c r="V2632" i="4"/>
  <c r="X2632" i="4" s="1"/>
  <c r="V2633" i="4"/>
  <c r="X2633" i="4" s="1"/>
  <c r="V2634" i="4"/>
  <c r="X2634" i="4" s="1"/>
  <c r="V2635" i="4"/>
  <c r="X2635" i="4" s="1"/>
  <c r="V2636" i="4"/>
  <c r="X2636" i="4" s="1"/>
  <c r="V2637" i="4"/>
  <c r="X2637" i="4" s="1"/>
  <c r="V2638" i="4"/>
  <c r="X2638" i="4" s="1"/>
  <c r="V2639" i="4"/>
  <c r="X2639" i="4" s="1"/>
  <c r="V2640" i="4"/>
  <c r="X2640" i="4" s="1"/>
  <c r="V2641" i="4"/>
  <c r="X2641" i="4" s="1"/>
  <c r="V2642" i="4"/>
  <c r="X2642" i="4" s="1"/>
  <c r="V2643" i="4"/>
  <c r="X2643" i="4" s="1"/>
  <c r="V2644" i="4"/>
  <c r="X2644" i="4" s="1"/>
  <c r="V2645" i="4"/>
  <c r="X2645" i="4" s="1"/>
  <c r="V2646" i="4"/>
  <c r="X2646" i="4" s="1"/>
  <c r="V2647" i="4"/>
  <c r="X2647" i="4" s="1"/>
  <c r="V2648" i="4"/>
  <c r="X2648" i="4" s="1"/>
  <c r="V2649" i="4"/>
  <c r="X2649" i="4" s="1"/>
  <c r="V2650" i="4"/>
  <c r="X2650" i="4" s="1"/>
  <c r="V2651" i="4"/>
  <c r="X2651" i="4" s="1"/>
  <c r="V2652" i="4"/>
  <c r="X2652" i="4" s="1"/>
  <c r="V2653" i="4"/>
  <c r="X2653" i="4" s="1"/>
  <c r="V2654" i="4"/>
  <c r="X2654" i="4" s="1"/>
  <c r="V2655" i="4"/>
  <c r="X2655" i="4" s="1"/>
  <c r="V2656" i="4"/>
  <c r="X2656" i="4" s="1"/>
  <c r="V2657" i="4"/>
  <c r="X2657" i="4" s="1"/>
  <c r="V2658" i="4"/>
  <c r="X2658" i="4" s="1"/>
  <c r="V2659" i="4"/>
  <c r="X2659" i="4" s="1"/>
  <c r="V2660" i="4"/>
  <c r="X2660" i="4" s="1"/>
  <c r="V2661" i="4"/>
  <c r="X2661" i="4" s="1"/>
  <c r="V2662" i="4"/>
  <c r="X2662" i="4" s="1"/>
  <c r="V2663" i="4"/>
  <c r="X2663" i="4" s="1"/>
  <c r="V2664" i="4"/>
  <c r="X2664" i="4" s="1"/>
  <c r="V2665" i="4"/>
  <c r="X2665" i="4" s="1"/>
  <c r="V2666" i="4"/>
  <c r="X2666" i="4" s="1"/>
  <c r="V2667" i="4"/>
  <c r="X2667" i="4" s="1"/>
  <c r="V2668" i="4"/>
  <c r="X2668" i="4" s="1"/>
  <c r="V2669" i="4"/>
  <c r="X2669" i="4" s="1"/>
  <c r="V2670" i="4"/>
  <c r="X2670" i="4" s="1"/>
  <c r="V2671" i="4"/>
  <c r="X2671" i="4" s="1"/>
  <c r="V2672" i="4"/>
  <c r="X2672" i="4" s="1"/>
  <c r="V2673" i="4"/>
  <c r="X2673" i="4" s="1"/>
  <c r="V2674" i="4"/>
  <c r="X2674" i="4" s="1"/>
  <c r="V2675" i="4"/>
  <c r="X2675" i="4" s="1"/>
  <c r="V2676" i="4"/>
  <c r="X2676" i="4" s="1"/>
  <c r="V2677" i="4"/>
  <c r="X2677" i="4" s="1"/>
  <c r="V2678" i="4"/>
  <c r="X2678" i="4" s="1"/>
  <c r="V2679" i="4"/>
  <c r="X2679" i="4" s="1"/>
  <c r="V2680" i="4"/>
  <c r="X2680" i="4" s="1"/>
  <c r="V2681" i="4"/>
  <c r="X2681" i="4" s="1"/>
  <c r="V2682" i="4"/>
  <c r="X2682" i="4" s="1"/>
  <c r="V2683" i="4"/>
  <c r="X2683" i="4" s="1"/>
  <c r="V2684" i="4"/>
  <c r="X2684" i="4" s="1"/>
  <c r="V2685" i="4"/>
  <c r="X2685" i="4" s="1"/>
  <c r="V2686" i="4"/>
  <c r="X2686" i="4" s="1"/>
  <c r="V2687" i="4"/>
  <c r="X2687" i="4" s="1"/>
  <c r="V2688" i="4"/>
  <c r="X2688" i="4" s="1"/>
  <c r="V2689" i="4"/>
  <c r="X2689" i="4" s="1"/>
  <c r="V2690" i="4"/>
  <c r="X2690" i="4" s="1"/>
  <c r="V2691" i="4"/>
  <c r="X2691" i="4" s="1"/>
  <c r="V2692" i="4"/>
  <c r="X2692" i="4" s="1"/>
  <c r="V2693" i="4"/>
  <c r="X2693" i="4" s="1"/>
  <c r="V2694" i="4"/>
  <c r="X2694" i="4" s="1"/>
  <c r="V2695" i="4"/>
  <c r="X2695" i="4" s="1"/>
  <c r="V2696" i="4"/>
  <c r="X2696" i="4" s="1"/>
  <c r="V2697" i="4"/>
  <c r="X2697" i="4" s="1"/>
  <c r="V2698" i="4"/>
  <c r="X2698" i="4" s="1"/>
  <c r="V2699" i="4"/>
  <c r="X2699" i="4" s="1"/>
  <c r="V2700" i="4"/>
  <c r="X2700" i="4" s="1"/>
  <c r="V2701" i="4"/>
  <c r="X2701" i="4" s="1"/>
  <c r="V2702" i="4"/>
  <c r="X2702" i="4" s="1"/>
  <c r="V2703" i="4"/>
  <c r="X2703" i="4" s="1"/>
  <c r="V2704" i="4"/>
  <c r="X2704" i="4" s="1"/>
  <c r="V2705" i="4"/>
  <c r="X2705" i="4" s="1"/>
  <c r="V2706" i="4"/>
  <c r="X2706" i="4" s="1"/>
  <c r="V2707" i="4"/>
  <c r="X2707" i="4" s="1"/>
  <c r="V2708" i="4"/>
  <c r="X2708" i="4" s="1"/>
  <c r="V2709" i="4"/>
  <c r="X2709" i="4" s="1"/>
  <c r="V2710" i="4"/>
  <c r="X2710" i="4" s="1"/>
  <c r="V2711" i="4"/>
  <c r="X2711" i="4" s="1"/>
  <c r="V2712" i="4"/>
  <c r="X2712" i="4" s="1"/>
  <c r="V2713" i="4"/>
  <c r="X2713" i="4" s="1"/>
  <c r="V2714" i="4"/>
  <c r="X2714" i="4" s="1"/>
  <c r="V2715" i="4"/>
  <c r="X2715" i="4" s="1"/>
  <c r="V2716" i="4"/>
  <c r="X2716" i="4" s="1"/>
  <c r="V2717" i="4"/>
  <c r="X2717" i="4" s="1"/>
  <c r="V2718" i="4"/>
  <c r="X2718" i="4" s="1"/>
  <c r="V2719" i="4"/>
  <c r="X2719" i="4" s="1"/>
  <c r="V2720" i="4"/>
  <c r="X2720" i="4" s="1"/>
  <c r="V2721" i="4"/>
  <c r="X2721" i="4" s="1"/>
  <c r="V2722" i="4"/>
  <c r="X2722" i="4" s="1"/>
  <c r="V2723" i="4"/>
  <c r="X2723" i="4" s="1"/>
  <c r="V2724" i="4"/>
  <c r="X2724" i="4" s="1"/>
  <c r="V2725" i="4"/>
  <c r="X2725" i="4" s="1"/>
  <c r="V2726" i="4"/>
  <c r="X2726" i="4" s="1"/>
  <c r="V2727" i="4"/>
  <c r="X2727" i="4" s="1"/>
  <c r="V2728" i="4"/>
  <c r="X2728" i="4" s="1"/>
  <c r="V2729" i="4"/>
  <c r="X2729" i="4" s="1"/>
  <c r="V2730" i="4"/>
  <c r="X2730" i="4" s="1"/>
  <c r="V2731" i="4"/>
  <c r="X2731" i="4" s="1"/>
  <c r="V2732" i="4"/>
  <c r="X2732" i="4" s="1"/>
  <c r="V2733" i="4"/>
  <c r="X2733" i="4" s="1"/>
  <c r="V2734" i="4"/>
  <c r="X2734" i="4" s="1"/>
  <c r="V2735" i="4"/>
  <c r="X2735" i="4" s="1"/>
  <c r="V2736" i="4"/>
  <c r="X2736" i="4" s="1"/>
  <c r="V2737" i="4"/>
  <c r="X2737" i="4" s="1"/>
  <c r="V2738" i="4"/>
  <c r="X2738" i="4" s="1"/>
  <c r="V2739" i="4"/>
  <c r="X2739" i="4" s="1"/>
  <c r="V2740" i="4"/>
  <c r="X2740" i="4" s="1"/>
  <c r="V2741" i="4"/>
  <c r="X2741" i="4" s="1"/>
  <c r="V2742" i="4"/>
  <c r="X2742" i="4" s="1"/>
  <c r="V2743" i="4"/>
  <c r="X2743" i="4" s="1"/>
  <c r="V2744" i="4"/>
  <c r="X2744" i="4" s="1"/>
  <c r="V2745" i="4"/>
  <c r="X2745" i="4" s="1"/>
  <c r="V2746" i="4"/>
  <c r="X2746" i="4" s="1"/>
  <c r="V2747" i="4"/>
  <c r="X2747" i="4" s="1"/>
  <c r="V2748" i="4"/>
  <c r="X2748" i="4" s="1"/>
  <c r="V2749" i="4"/>
  <c r="X2749" i="4" s="1"/>
  <c r="V2750" i="4"/>
  <c r="X2750" i="4" s="1"/>
  <c r="V2751" i="4"/>
  <c r="X2751" i="4" s="1"/>
  <c r="V2752" i="4"/>
  <c r="X2752" i="4" s="1"/>
  <c r="V2753" i="4"/>
  <c r="X2753" i="4" s="1"/>
  <c r="V2754" i="4"/>
  <c r="X2754" i="4" s="1"/>
  <c r="V2755" i="4"/>
  <c r="X2755" i="4" s="1"/>
  <c r="V2756" i="4"/>
  <c r="X2756" i="4" s="1"/>
  <c r="V2757" i="4"/>
  <c r="X2757" i="4" s="1"/>
  <c r="V2758" i="4"/>
  <c r="X2758" i="4" s="1"/>
  <c r="V2759" i="4"/>
  <c r="X2759" i="4" s="1"/>
  <c r="V2760" i="4"/>
  <c r="X2760" i="4" s="1"/>
  <c r="V2761" i="4"/>
  <c r="X2761" i="4" s="1"/>
  <c r="V2762" i="4"/>
  <c r="X2762" i="4" s="1"/>
  <c r="V2763" i="4"/>
  <c r="X2763" i="4" s="1"/>
  <c r="V2764" i="4"/>
  <c r="X2764" i="4" s="1"/>
  <c r="V2765" i="4"/>
  <c r="X2765" i="4" s="1"/>
  <c r="V2766" i="4"/>
  <c r="X2766" i="4" s="1"/>
  <c r="V2767" i="4"/>
  <c r="X2767" i="4" s="1"/>
  <c r="V2768" i="4"/>
  <c r="X2768" i="4" s="1"/>
  <c r="V2769" i="4"/>
  <c r="X2769" i="4" s="1"/>
  <c r="V2770" i="4"/>
  <c r="X2770" i="4" s="1"/>
  <c r="V2771" i="4"/>
  <c r="X2771" i="4" s="1"/>
  <c r="V2772" i="4"/>
  <c r="X2772" i="4" s="1"/>
  <c r="V2773" i="4"/>
  <c r="X2773" i="4" s="1"/>
  <c r="V2774" i="4"/>
  <c r="X2774" i="4" s="1"/>
  <c r="V2775" i="4"/>
  <c r="X2775" i="4" s="1"/>
  <c r="V2776" i="4"/>
  <c r="X2776" i="4" s="1"/>
  <c r="V2777" i="4"/>
  <c r="X2777" i="4" s="1"/>
  <c r="V2778" i="4"/>
  <c r="X2778" i="4" s="1"/>
  <c r="V2779" i="4"/>
  <c r="X2779" i="4" s="1"/>
  <c r="V2780" i="4"/>
  <c r="X2780" i="4" s="1"/>
  <c r="V2781" i="4"/>
  <c r="X2781" i="4" s="1"/>
  <c r="V2782" i="4"/>
  <c r="X2782" i="4" s="1"/>
  <c r="V2783" i="4"/>
  <c r="X2783" i="4" s="1"/>
  <c r="V2784" i="4"/>
  <c r="X2784" i="4" s="1"/>
  <c r="V2785" i="4"/>
  <c r="X2785" i="4" s="1"/>
  <c r="V2786" i="4"/>
  <c r="X2786" i="4" s="1"/>
  <c r="V2787" i="4"/>
  <c r="X2787" i="4" s="1"/>
  <c r="V2788" i="4"/>
  <c r="X2788" i="4" s="1"/>
  <c r="V2789" i="4"/>
  <c r="X2789" i="4" s="1"/>
  <c r="V2790" i="4"/>
  <c r="X2790" i="4" s="1"/>
  <c r="V2791" i="4"/>
  <c r="X2791" i="4" s="1"/>
  <c r="V2792" i="4"/>
  <c r="X2792" i="4" s="1"/>
  <c r="V2793" i="4"/>
  <c r="X2793" i="4" s="1"/>
  <c r="V2794" i="4"/>
  <c r="X2794" i="4" s="1"/>
  <c r="V2795" i="4"/>
  <c r="X2795" i="4" s="1"/>
  <c r="V2796" i="4"/>
  <c r="X2796" i="4" s="1"/>
  <c r="V2797" i="4"/>
  <c r="X2797" i="4" s="1"/>
  <c r="V2798" i="4"/>
  <c r="X2798" i="4" s="1"/>
  <c r="V2799" i="4"/>
  <c r="X2799" i="4" s="1"/>
  <c r="V2800" i="4"/>
  <c r="X2800" i="4" s="1"/>
  <c r="V2801" i="4"/>
  <c r="X2801" i="4" s="1"/>
  <c r="V2802" i="4"/>
  <c r="X2802" i="4" s="1"/>
  <c r="V2803" i="4"/>
  <c r="X2803" i="4" s="1"/>
  <c r="V2804" i="4"/>
  <c r="X2804" i="4" s="1"/>
  <c r="V2805" i="4"/>
  <c r="X2805" i="4" s="1"/>
  <c r="V2806" i="4"/>
  <c r="X2806" i="4" s="1"/>
  <c r="V2807" i="4"/>
  <c r="X2807" i="4" s="1"/>
  <c r="V2808" i="4"/>
  <c r="X2808" i="4" s="1"/>
  <c r="V2809" i="4"/>
  <c r="X2809" i="4" s="1"/>
  <c r="V2810" i="4"/>
  <c r="X2810" i="4" s="1"/>
  <c r="V2811" i="4"/>
  <c r="X2811" i="4" s="1"/>
  <c r="V2812" i="4"/>
  <c r="X2812" i="4" s="1"/>
  <c r="V2813" i="4"/>
  <c r="X2813" i="4" s="1"/>
  <c r="V2814" i="4"/>
  <c r="X2814" i="4" s="1"/>
  <c r="V2815" i="4"/>
  <c r="X2815" i="4" s="1"/>
  <c r="V2816" i="4"/>
  <c r="X2816" i="4" s="1"/>
  <c r="V2817" i="4"/>
  <c r="X2817" i="4" s="1"/>
  <c r="V2818" i="4"/>
  <c r="X2818" i="4" s="1"/>
  <c r="V2819" i="4"/>
  <c r="X2819" i="4" s="1"/>
  <c r="V2820" i="4"/>
  <c r="X2820" i="4" s="1"/>
  <c r="V2821" i="4"/>
  <c r="X2821" i="4" s="1"/>
  <c r="V2822" i="4"/>
  <c r="X2822" i="4" s="1"/>
  <c r="V2823" i="4"/>
  <c r="X2823" i="4" s="1"/>
  <c r="V2824" i="4"/>
  <c r="X2824" i="4" s="1"/>
  <c r="V2825" i="4"/>
  <c r="X2825" i="4" s="1"/>
  <c r="V2826" i="4"/>
  <c r="X2826" i="4" s="1"/>
  <c r="V2827" i="4"/>
  <c r="X2827" i="4" s="1"/>
  <c r="V2828" i="4"/>
  <c r="X2828" i="4" s="1"/>
  <c r="V2829" i="4"/>
  <c r="X2829" i="4" s="1"/>
  <c r="V2830" i="4"/>
  <c r="X2830" i="4" s="1"/>
  <c r="V2831" i="4"/>
  <c r="X2831" i="4" s="1"/>
  <c r="V2832" i="4"/>
  <c r="X2832" i="4" s="1"/>
  <c r="V2833" i="4"/>
  <c r="X2833" i="4" s="1"/>
  <c r="V2834" i="4"/>
  <c r="X2834" i="4" s="1"/>
  <c r="V2835" i="4"/>
  <c r="X2835" i="4" s="1"/>
  <c r="V2836" i="4"/>
  <c r="X2836" i="4" s="1"/>
  <c r="V2837" i="4"/>
  <c r="X2837" i="4" s="1"/>
  <c r="V2838" i="4"/>
  <c r="X2838" i="4" s="1"/>
  <c r="V2839" i="4"/>
  <c r="X2839" i="4" s="1"/>
  <c r="V2840" i="4"/>
  <c r="X2840" i="4" s="1"/>
  <c r="V2841" i="4"/>
  <c r="X2841" i="4" s="1"/>
  <c r="V2842" i="4"/>
  <c r="X2842" i="4" s="1"/>
  <c r="V2843" i="4"/>
  <c r="X2843" i="4" s="1"/>
  <c r="V2844" i="4"/>
  <c r="X2844" i="4" s="1"/>
  <c r="V2845" i="4"/>
  <c r="X2845" i="4" s="1"/>
  <c r="V2846" i="4"/>
  <c r="X2846" i="4" s="1"/>
  <c r="V2847" i="4"/>
  <c r="X2847" i="4" s="1"/>
  <c r="V2848" i="4"/>
  <c r="X2848" i="4" s="1"/>
  <c r="V2849" i="4"/>
  <c r="X2849" i="4" s="1"/>
  <c r="V2850" i="4"/>
  <c r="X2850" i="4" s="1"/>
  <c r="V2851" i="4"/>
  <c r="X2851" i="4" s="1"/>
  <c r="V2852" i="4"/>
  <c r="X2852" i="4" s="1"/>
  <c r="V2853" i="4"/>
  <c r="X2853" i="4" s="1"/>
  <c r="V2854" i="4"/>
  <c r="X2854" i="4" s="1"/>
  <c r="V2855" i="4"/>
  <c r="X2855" i="4" s="1"/>
  <c r="V2856" i="4"/>
  <c r="X2856" i="4" s="1"/>
  <c r="V2857" i="4"/>
  <c r="X2857" i="4" s="1"/>
  <c r="V2858" i="4"/>
  <c r="X2858" i="4" s="1"/>
  <c r="V2859" i="4"/>
  <c r="X2859" i="4" s="1"/>
  <c r="V2860" i="4"/>
  <c r="X2860" i="4" s="1"/>
  <c r="V2861" i="4"/>
  <c r="X2861" i="4" s="1"/>
  <c r="V2862" i="4"/>
  <c r="X2862" i="4" s="1"/>
  <c r="V2863" i="4"/>
  <c r="X2863" i="4" s="1"/>
  <c r="V2864" i="4"/>
  <c r="X2864" i="4" s="1"/>
  <c r="V2865" i="4"/>
  <c r="X2865" i="4" s="1"/>
  <c r="V2866" i="4"/>
  <c r="X2866" i="4" s="1"/>
  <c r="V2867" i="4"/>
  <c r="X2867" i="4" s="1"/>
  <c r="V2868" i="4"/>
  <c r="X2868" i="4" s="1"/>
  <c r="V2869" i="4"/>
  <c r="X2869" i="4" s="1"/>
  <c r="V2870" i="4"/>
  <c r="X2870" i="4" s="1"/>
  <c r="V2871" i="4"/>
  <c r="X2871" i="4" s="1"/>
  <c r="V2872" i="4"/>
  <c r="X2872" i="4" s="1"/>
  <c r="V2873" i="4"/>
  <c r="X2873" i="4" s="1"/>
  <c r="V2874" i="4"/>
  <c r="X2874" i="4" s="1"/>
  <c r="V2875" i="4"/>
  <c r="X2875" i="4" s="1"/>
  <c r="V2876" i="4"/>
  <c r="X2876" i="4" s="1"/>
  <c r="V2877" i="4"/>
  <c r="X2877" i="4" s="1"/>
  <c r="V2878" i="4"/>
  <c r="X2878" i="4" s="1"/>
  <c r="V2879" i="4"/>
  <c r="X2879" i="4" s="1"/>
  <c r="V2880" i="4"/>
  <c r="X2880" i="4" s="1"/>
  <c r="V2881" i="4"/>
  <c r="X2881" i="4" s="1"/>
  <c r="V2882" i="4"/>
  <c r="X2882" i="4" s="1"/>
  <c r="V2883" i="4"/>
  <c r="X2883" i="4" s="1"/>
  <c r="V2884" i="4"/>
  <c r="X2884" i="4" s="1"/>
  <c r="V2885" i="4"/>
  <c r="X2885" i="4" s="1"/>
  <c r="V2886" i="4"/>
  <c r="X2886" i="4" s="1"/>
  <c r="V2887" i="4"/>
  <c r="X2887" i="4" s="1"/>
  <c r="V2888" i="4"/>
  <c r="X2888" i="4" s="1"/>
  <c r="V2889" i="4"/>
  <c r="X2889" i="4" s="1"/>
  <c r="V2890" i="4"/>
  <c r="X2890" i="4" s="1"/>
  <c r="V2891" i="4"/>
  <c r="X2891" i="4" s="1"/>
  <c r="V2892" i="4"/>
  <c r="X2892" i="4" s="1"/>
  <c r="V2893" i="4"/>
  <c r="X2893" i="4" s="1"/>
  <c r="V2894" i="4"/>
  <c r="X2894" i="4" s="1"/>
  <c r="V2895" i="4"/>
  <c r="X2895" i="4" s="1"/>
  <c r="V2896" i="4"/>
  <c r="X2896" i="4" s="1"/>
  <c r="V2897" i="4"/>
  <c r="X2897" i="4" s="1"/>
  <c r="V2898" i="4"/>
  <c r="X2898" i="4" s="1"/>
  <c r="V2899" i="4"/>
  <c r="X2899" i="4" s="1"/>
  <c r="V2900" i="4"/>
  <c r="X2900" i="4" s="1"/>
  <c r="V2901" i="4"/>
  <c r="X2901" i="4" s="1"/>
  <c r="V2902" i="4"/>
  <c r="X2902" i="4" s="1"/>
  <c r="V2903" i="4"/>
  <c r="X2903" i="4" s="1"/>
  <c r="V2904" i="4"/>
  <c r="X2904" i="4" s="1"/>
  <c r="V2905" i="4"/>
  <c r="X2905" i="4" s="1"/>
  <c r="V2906" i="4"/>
  <c r="X2906" i="4" s="1"/>
  <c r="V2907" i="4"/>
  <c r="X2907" i="4" s="1"/>
  <c r="V2908" i="4"/>
  <c r="X2908" i="4" s="1"/>
  <c r="V2909" i="4"/>
  <c r="X2909" i="4" s="1"/>
  <c r="V2910" i="4"/>
  <c r="X2910" i="4" s="1"/>
  <c r="V2911" i="4"/>
  <c r="X2911" i="4" s="1"/>
  <c r="V2912" i="4"/>
  <c r="X2912" i="4" s="1"/>
  <c r="V2913" i="4"/>
  <c r="X2913" i="4" s="1"/>
  <c r="V2914" i="4"/>
  <c r="X2914" i="4" s="1"/>
  <c r="V2915" i="4"/>
  <c r="X2915" i="4" s="1"/>
  <c r="V2916" i="4"/>
  <c r="X2916" i="4" s="1"/>
  <c r="V2917" i="4"/>
  <c r="X2917" i="4" s="1"/>
  <c r="V2918" i="4"/>
  <c r="X2918" i="4" s="1"/>
  <c r="V2919" i="4"/>
  <c r="X2919" i="4" s="1"/>
  <c r="V2920" i="4"/>
  <c r="X2920" i="4" s="1"/>
  <c r="V2921" i="4"/>
  <c r="X2921" i="4" s="1"/>
  <c r="V2922" i="4"/>
  <c r="X2922" i="4" s="1"/>
  <c r="V2923" i="4"/>
  <c r="X2923" i="4" s="1"/>
  <c r="V2924" i="4"/>
  <c r="X2924" i="4" s="1"/>
  <c r="V2925" i="4"/>
  <c r="X2925" i="4" s="1"/>
  <c r="V2926" i="4"/>
  <c r="X2926" i="4" s="1"/>
  <c r="V2927" i="4"/>
  <c r="X2927" i="4" s="1"/>
  <c r="V2928" i="4"/>
  <c r="X2928" i="4" s="1"/>
  <c r="V2929" i="4"/>
  <c r="X2929" i="4" s="1"/>
  <c r="V2930" i="4"/>
  <c r="X2930" i="4" s="1"/>
  <c r="V2931" i="4"/>
  <c r="X2931" i="4" s="1"/>
  <c r="V2932" i="4"/>
  <c r="X2932" i="4" s="1"/>
  <c r="V2933" i="4"/>
  <c r="X2933" i="4" s="1"/>
  <c r="V2934" i="4"/>
  <c r="X2934" i="4" s="1"/>
  <c r="V2935" i="4"/>
  <c r="X2935" i="4" s="1"/>
  <c r="V2936" i="4"/>
  <c r="X2936" i="4" s="1"/>
  <c r="V2937" i="4"/>
  <c r="X2937" i="4" s="1"/>
  <c r="V2938" i="4"/>
  <c r="X2938" i="4" s="1"/>
  <c r="V2939" i="4"/>
  <c r="X2939" i="4" s="1"/>
  <c r="V2940" i="4"/>
  <c r="X2940" i="4" s="1"/>
  <c r="V2941" i="4"/>
  <c r="X2941" i="4" s="1"/>
  <c r="V2942" i="4"/>
  <c r="X2942" i="4" s="1"/>
  <c r="V2943" i="4"/>
  <c r="X2943" i="4" s="1"/>
  <c r="V2944" i="4"/>
  <c r="X2944" i="4" s="1"/>
  <c r="V2945" i="4"/>
  <c r="X2945" i="4" s="1"/>
  <c r="V2946" i="4"/>
  <c r="X2946" i="4" s="1"/>
  <c r="V2947" i="4"/>
  <c r="X2947" i="4" s="1"/>
  <c r="V2948" i="4"/>
  <c r="X2948" i="4" s="1"/>
  <c r="V2949" i="4"/>
  <c r="X2949" i="4" s="1"/>
  <c r="V2950" i="4"/>
  <c r="X2950" i="4" s="1"/>
  <c r="V2951" i="4"/>
  <c r="X2951" i="4" s="1"/>
  <c r="V2952" i="4"/>
  <c r="X2952" i="4" s="1"/>
  <c r="V2953" i="4"/>
  <c r="X2953" i="4" s="1"/>
  <c r="V2954" i="4"/>
  <c r="X2954" i="4" s="1"/>
  <c r="V2955" i="4"/>
  <c r="X2955" i="4" s="1"/>
  <c r="V2956" i="4"/>
  <c r="X2956" i="4" s="1"/>
  <c r="V2957" i="4"/>
  <c r="X2957" i="4" s="1"/>
  <c r="V2958" i="4"/>
  <c r="X2958" i="4" s="1"/>
  <c r="V2959" i="4"/>
  <c r="X2959" i="4" s="1"/>
  <c r="V2960" i="4"/>
  <c r="X2960" i="4" s="1"/>
  <c r="V2961" i="4"/>
  <c r="X2961" i="4" s="1"/>
  <c r="V2962" i="4"/>
  <c r="X2962" i="4" s="1"/>
  <c r="V2963" i="4"/>
  <c r="X2963" i="4" s="1"/>
  <c r="V2964" i="4"/>
  <c r="X2964" i="4" s="1"/>
  <c r="V2965" i="4"/>
  <c r="X2965" i="4" s="1"/>
  <c r="V2966" i="4"/>
  <c r="X2966" i="4" s="1"/>
  <c r="V2967" i="4"/>
  <c r="X2967" i="4" s="1"/>
  <c r="V2968" i="4"/>
  <c r="X2968" i="4" s="1"/>
  <c r="V2969" i="4"/>
  <c r="X2969" i="4" s="1"/>
  <c r="V2970" i="4"/>
  <c r="X2970" i="4" s="1"/>
  <c r="V2971" i="4"/>
  <c r="X2971" i="4" s="1"/>
  <c r="V2972" i="4"/>
  <c r="X2972" i="4" s="1"/>
  <c r="V2973" i="4"/>
  <c r="X2973" i="4" s="1"/>
  <c r="V2974" i="4"/>
  <c r="X2974" i="4" s="1"/>
  <c r="V2975" i="4"/>
  <c r="X2975" i="4" s="1"/>
  <c r="V2976" i="4"/>
  <c r="X2976" i="4" s="1"/>
  <c r="V2977" i="4"/>
  <c r="X2977" i="4" s="1"/>
  <c r="V2978" i="4"/>
  <c r="X2978" i="4" s="1"/>
  <c r="V2979" i="4"/>
  <c r="X2979" i="4" s="1"/>
  <c r="V2980" i="4"/>
  <c r="X2980" i="4" s="1"/>
  <c r="V2981" i="4"/>
  <c r="X2981" i="4" s="1"/>
  <c r="V2982" i="4"/>
  <c r="X2982" i="4" s="1"/>
  <c r="V2983" i="4"/>
  <c r="X2983" i="4" s="1"/>
  <c r="V2984" i="4"/>
  <c r="X2984" i="4" s="1"/>
  <c r="V2985" i="4"/>
  <c r="X2985" i="4" s="1"/>
  <c r="V2986" i="4"/>
  <c r="X2986" i="4" s="1"/>
  <c r="V2987" i="4"/>
  <c r="X2987" i="4" s="1"/>
  <c r="V2988" i="4"/>
  <c r="X2988" i="4" s="1"/>
  <c r="V2989" i="4"/>
  <c r="X2989" i="4" s="1"/>
  <c r="V2990" i="4"/>
  <c r="X2990" i="4" s="1"/>
  <c r="V2991" i="4"/>
  <c r="X2991" i="4" s="1"/>
  <c r="V2992" i="4"/>
  <c r="X2992" i="4" s="1"/>
  <c r="V2993" i="4"/>
  <c r="X2993" i="4" s="1"/>
  <c r="V2994" i="4"/>
  <c r="X2994" i="4" s="1"/>
  <c r="V2995" i="4"/>
  <c r="X2995" i="4" s="1"/>
  <c r="V2996" i="4"/>
  <c r="X2996" i="4" s="1"/>
  <c r="V2997" i="4"/>
  <c r="X2997" i="4" s="1"/>
  <c r="V2998" i="4"/>
  <c r="X2998" i="4" s="1"/>
  <c r="V2999" i="4"/>
  <c r="X2999" i="4" s="1"/>
  <c r="V3000" i="4"/>
  <c r="X3000" i="4" s="1"/>
  <c r="V3001" i="4"/>
  <c r="X3001" i="4" s="1"/>
  <c r="V3002" i="4"/>
  <c r="X3002" i="4" s="1"/>
  <c r="V3003" i="4"/>
  <c r="X3003" i="4" s="1"/>
  <c r="V3004" i="4"/>
  <c r="X3004" i="4" s="1"/>
  <c r="V3005" i="4"/>
  <c r="X3005" i="4" s="1"/>
  <c r="V3006" i="4"/>
  <c r="X3006" i="4" s="1"/>
  <c r="V3007" i="4"/>
  <c r="X3007" i="4" s="1"/>
  <c r="V3008" i="4"/>
  <c r="X3008" i="4" s="1"/>
  <c r="V3009" i="4"/>
  <c r="X3009" i="4" s="1"/>
  <c r="V3010" i="4"/>
  <c r="X3010" i="4" s="1"/>
  <c r="V3011" i="4"/>
  <c r="X3011" i="4" s="1"/>
  <c r="V3012" i="4"/>
  <c r="X3012" i="4" s="1"/>
  <c r="V3013" i="4"/>
  <c r="X3013" i="4" s="1"/>
  <c r="V3014" i="4"/>
  <c r="X3014" i="4" s="1"/>
  <c r="V3015" i="4"/>
  <c r="X3015" i="4" s="1"/>
  <c r="V3016" i="4"/>
  <c r="X3016" i="4" s="1"/>
  <c r="V3017" i="4"/>
  <c r="X3017" i="4" s="1"/>
  <c r="V3018" i="4"/>
  <c r="X3018" i="4" s="1"/>
  <c r="V3019" i="4"/>
  <c r="X3019" i="4" s="1"/>
  <c r="V3020" i="4"/>
  <c r="X3020" i="4" s="1"/>
  <c r="V3021" i="4"/>
  <c r="X3021" i="4" s="1"/>
  <c r="V3022" i="4"/>
  <c r="X3022" i="4" s="1"/>
  <c r="V3023" i="4"/>
  <c r="X3023" i="4" s="1"/>
  <c r="V3024" i="4"/>
  <c r="X3024" i="4" s="1"/>
  <c r="V3025" i="4"/>
  <c r="X3025" i="4" s="1"/>
  <c r="V3026" i="4"/>
  <c r="X3026" i="4" s="1"/>
  <c r="V3027" i="4"/>
  <c r="X3027" i="4" s="1"/>
  <c r="V3028" i="4"/>
  <c r="X3028" i="4" s="1"/>
  <c r="V3029" i="4"/>
  <c r="X3029" i="4" s="1"/>
  <c r="V3030" i="4"/>
  <c r="X3030" i="4" s="1"/>
  <c r="V3031" i="4"/>
  <c r="X3031" i="4" s="1"/>
  <c r="V3032" i="4"/>
  <c r="X3032" i="4" s="1"/>
  <c r="V3033" i="4"/>
  <c r="X3033" i="4" s="1"/>
  <c r="V3034" i="4"/>
  <c r="X3034" i="4" s="1"/>
  <c r="V3035" i="4"/>
  <c r="X3035" i="4" s="1"/>
  <c r="V3036" i="4"/>
  <c r="X3036" i="4" s="1"/>
  <c r="V3037" i="4"/>
  <c r="X3037" i="4" s="1"/>
  <c r="V3038" i="4"/>
  <c r="X3038" i="4" s="1"/>
  <c r="V3039" i="4"/>
  <c r="X3039" i="4" s="1"/>
  <c r="V3040" i="4"/>
  <c r="X3040" i="4" s="1"/>
  <c r="V3041" i="4"/>
  <c r="X3041" i="4" s="1"/>
  <c r="V3042" i="4"/>
  <c r="X3042" i="4" s="1"/>
  <c r="V3043" i="4"/>
  <c r="X3043" i="4" s="1"/>
  <c r="V3044" i="4"/>
  <c r="X3044" i="4" s="1"/>
  <c r="V3045" i="4"/>
  <c r="X3045" i="4" s="1"/>
  <c r="V3046" i="4"/>
  <c r="X3046" i="4" s="1"/>
  <c r="V3047" i="4"/>
  <c r="X3047" i="4" s="1"/>
  <c r="V3048" i="4"/>
  <c r="X3048" i="4" s="1"/>
  <c r="V3049" i="4"/>
  <c r="X3049" i="4" s="1"/>
  <c r="V3050" i="4"/>
  <c r="X3050" i="4" s="1"/>
  <c r="V3051" i="4"/>
  <c r="X3051" i="4" s="1"/>
  <c r="V3052" i="4"/>
  <c r="X3052" i="4" s="1"/>
  <c r="V3053" i="4"/>
  <c r="X3053" i="4" s="1"/>
  <c r="V3054" i="4"/>
  <c r="X3054" i="4" s="1"/>
  <c r="V3055" i="4"/>
  <c r="X3055" i="4" s="1"/>
  <c r="V3056" i="4"/>
  <c r="X3056" i="4" s="1"/>
  <c r="V3057" i="4"/>
  <c r="X3057" i="4" s="1"/>
  <c r="V3058" i="4"/>
  <c r="X3058" i="4" s="1"/>
  <c r="V3059" i="4"/>
  <c r="X3059" i="4" s="1"/>
  <c r="V3060" i="4"/>
  <c r="X3060" i="4" s="1"/>
  <c r="V3061" i="4"/>
  <c r="X3061" i="4" s="1"/>
  <c r="V3062" i="4"/>
  <c r="X3062" i="4" s="1"/>
  <c r="V3063" i="4"/>
  <c r="X3063" i="4" s="1"/>
  <c r="V3064" i="4"/>
  <c r="X3064" i="4" s="1"/>
  <c r="V3065" i="4"/>
  <c r="X3065" i="4" s="1"/>
  <c r="V3066" i="4"/>
  <c r="X3066" i="4" s="1"/>
  <c r="V3067" i="4"/>
  <c r="X3067" i="4" s="1"/>
  <c r="V3068" i="4"/>
  <c r="X3068" i="4" s="1"/>
  <c r="V3069" i="4"/>
  <c r="X3069" i="4" s="1"/>
  <c r="V3070" i="4"/>
  <c r="X3070" i="4" s="1"/>
  <c r="V3071" i="4"/>
  <c r="X3071" i="4" s="1"/>
  <c r="V3072" i="4"/>
  <c r="X3072" i="4" s="1"/>
  <c r="V3073" i="4"/>
  <c r="X3073" i="4" s="1"/>
  <c r="V3074" i="4"/>
  <c r="X3074" i="4" s="1"/>
  <c r="V3075" i="4"/>
  <c r="X3075" i="4" s="1"/>
  <c r="V3076" i="4"/>
  <c r="X3076" i="4" s="1"/>
  <c r="V3077" i="4"/>
  <c r="X3077" i="4" s="1"/>
  <c r="V3078" i="4"/>
  <c r="X3078" i="4" s="1"/>
  <c r="V3079" i="4"/>
  <c r="X3079" i="4" s="1"/>
  <c r="V3080" i="4"/>
  <c r="X3080" i="4" s="1"/>
  <c r="V3081" i="4"/>
  <c r="X3081" i="4" s="1"/>
  <c r="V3082" i="4"/>
  <c r="X3082" i="4" s="1"/>
  <c r="V3083" i="4"/>
  <c r="X3083" i="4" s="1"/>
  <c r="V3084" i="4"/>
  <c r="X3084" i="4" s="1"/>
  <c r="V3085" i="4"/>
  <c r="X3085" i="4" s="1"/>
  <c r="V3086" i="4"/>
  <c r="X3086" i="4" s="1"/>
  <c r="V3087" i="4"/>
  <c r="X3087" i="4" s="1"/>
  <c r="V3088" i="4"/>
  <c r="X3088" i="4" s="1"/>
  <c r="V3089" i="4"/>
  <c r="X3089" i="4" s="1"/>
  <c r="V3090" i="4"/>
  <c r="X3090" i="4" s="1"/>
  <c r="V3091" i="4"/>
  <c r="X3091" i="4" s="1"/>
  <c r="V3092" i="4"/>
  <c r="X3092" i="4" s="1"/>
  <c r="V3093" i="4"/>
  <c r="X3093" i="4" s="1"/>
  <c r="V3094" i="4"/>
  <c r="X3094" i="4" s="1"/>
  <c r="V3095" i="4"/>
  <c r="X3095" i="4" s="1"/>
  <c r="V3096" i="4"/>
  <c r="X3096" i="4" s="1"/>
  <c r="V3097" i="4"/>
  <c r="X3097" i="4" s="1"/>
  <c r="V3098" i="4"/>
  <c r="X3098" i="4" s="1"/>
  <c r="V3099" i="4"/>
  <c r="X3099" i="4" s="1"/>
  <c r="V3100" i="4"/>
  <c r="X3100" i="4" s="1"/>
  <c r="V3101" i="4"/>
  <c r="X3101" i="4" s="1"/>
  <c r="V3102" i="4"/>
  <c r="X3102" i="4" s="1"/>
  <c r="V3103" i="4"/>
  <c r="X3103" i="4" s="1"/>
  <c r="V3104" i="4"/>
  <c r="X3104" i="4" s="1"/>
  <c r="V3105" i="4"/>
  <c r="X3105" i="4" s="1"/>
  <c r="V3106" i="4"/>
  <c r="X3106" i="4" s="1"/>
  <c r="V3107" i="4"/>
  <c r="X3107" i="4" s="1"/>
  <c r="V3108" i="4"/>
  <c r="X3108" i="4" s="1"/>
  <c r="V3109" i="4"/>
  <c r="X3109" i="4" s="1"/>
  <c r="V3110" i="4"/>
  <c r="X3110" i="4" s="1"/>
  <c r="V3111" i="4"/>
  <c r="X3111" i="4" s="1"/>
  <c r="V3112" i="4"/>
  <c r="X3112" i="4" s="1"/>
  <c r="V3113" i="4"/>
  <c r="X3113" i="4" s="1"/>
  <c r="V3114" i="4"/>
  <c r="X3114" i="4" s="1"/>
  <c r="V3115" i="4"/>
  <c r="X3115" i="4" s="1"/>
  <c r="V3116" i="4"/>
  <c r="X3116" i="4" s="1"/>
  <c r="V3117" i="4"/>
  <c r="X3117" i="4" s="1"/>
  <c r="V3118" i="4"/>
  <c r="X3118" i="4" s="1"/>
  <c r="V3119" i="4"/>
  <c r="X3119" i="4" s="1"/>
  <c r="V3120" i="4"/>
  <c r="X3120" i="4" s="1"/>
  <c r="V3121" i="4"/>
  <c r="X3121" i="4" s="1"/>
  <c r="V3122" i="4"/>
  <c r="X3122" i="4" s="1"/>
  <c r="V3123" i="4"/>
  <c r="X3123" i="4" s="1"/>
  <c r="V3124" i="4"/>
  <c r="X3124" i="4" s="1"/>
  <c r="V3125" i="4"/>
  <c r="X3125" i="4" s="1"/>
  <c r="V3126" i="4"/>
  <c r="X3126" i="4" s="1"/>
  <c r="V3127" i="4"/>
  <c r="X3127" i="4" s="1"/>
  <c r="V3128" i="4"/>
  <c r="X3128" i="4" s="1"/>
  <c r="V3129" i="4"/>
  <c r="X3129" i="4" s="1"/>
  <c r="V3130" i="4"/>
  <c r="X3130" i="4" s="1"/>
  <c r="V3131" i="4"/>
  <c r="X3131" i="4" s="1"/>
  <c r="V3132" i="4"/>
  <c r="X3132" i="4" s="1"/>
  <c r="V3133" i="4"/>
  <c r="X3133" i="4" s="1"/>
  <c r="V3134" i="4"/>
  <c r="X3134" i="4" s="1"/>
  <c r="V3135" i="4"/>
  <c r="X3135" i="4" s="1"/>
  <c r="V3136" i="4"/>
  <c r="X3136" i="4" s="1"/>
  <c r="V3137" i="4"/>
  <c r="X3137" i="4" s="1"/>
  <c r="V3138" i="4"/>
  <c r="X3138" i="4" s="1"/>
  <c r="V3139" i="4"/>
  <c r="X3139" i="4" s="1"/>
  <c r="V3140" i="4"/>
  <c r="X3140" i="4" s="1"/>
  <c r="V3141" i="4"/>
  <c r="X3141" i="4" s="1"/>
  <c r="V3142" i="4"/>
  <c r="X3142" i="4" s="1"/>
  <c r="V3143" i="4"/>
  <c r="X3143" i="4" s="1"/>
  <c r="V3144" i="4"/>
  <c r="X3144" i="4" s="1"/>
  <c r="V3145" i="4"/>
  <c r="X3145" i="4" s="1"/>
  <c r="V3146" i="4"/>
  <c r="X3146" i="4" s="1"/>
  <c r="V3147" i="4"/>
  <c r="X3147" i="4" s="1"/>
  <c r="V3148" i="4"/>
  <c r="X3148" i="4" s="1"/>
  <c r="V3149" i="4"/>
  <c r="X3149" i="4" s="1"/>
  <c r="V3150" i="4"/>
  <c r="X3150" i="4" s="1"/>
  <c r="V3151" i="4"/>
  <c r="X3151" i="4" s="1"/>
  <c r="V3152" i="4"/>
  <c r="X3152" i="4" s="1"/>
  <c r="V3153" i="4"/>
  <c r="X3153" i="4" s="1"/>
  <c r="V3154" i="4"/>
  <c r="X3154" i="4" s="1"/>
  <c r="V3155" i="4"/>
  <c r="X3155" i="4" s="1"/>
  <c r="V3156" i="4"/>
  <c r="X3156" i="4" s="1"/>
  <c r="V3157" i="4"/>
  <c r="X3157" i="4" s="1"/>
  <c r="V3158" i="4"/>
  <c r="X3158" i="4" s="1"/>
  <c r="V3159" i="4"/>
  <c r="X3159" i="4" s="1"/>
  <c r="V3160" i="4"/>
  <c r="X3160" i="4" s="1"/>
  <c r="V3161" i="4"/>
  <c r="X3161" i="4" s="1"/>
  <c r="V3162" i="4"/>
  <c r="X3162" i="4" s="1"/>
  <c r="V3163" i="4"/>
  <c r="X3163" i="4" s="1"/>
  <c r="V3164" i="4"/>
  <c r="X3164" i="4" s="1"/>
  <c r="V3165" i="4"/>
  <c r="X3165" i="4" s="1"/>
  <c r="V3166" i="4"/>
  <c r="X3166" i="4" s="1"/>
  <c r="V3167" i="4"/>
  <c r="X3167" i="4" s="1"/>
  <c r="V3168" i="4"/>
  <c r="X3168" i="4" s="1"/>
  <c r="V3169" i="4"/>
  <c r="X3169" i="4" s="1"/>
  <c r="V3170" i="4"/>
  <c r="X3170" i="4" s="1"/>
  <c r="V3171" i="4"/>
  <c r="X3171" i="4" s="1"/>
  <c r="V3172" i="4"/>
  <c r="X3172" i="4" s="1"/>
  <c r="V3173" i="4"/>
  <c r="X3173" i="4" s="1"/>
  <c r="V3174" i="4"/>
  <c r="X3174" i="4" s="1"/>
  <c r="V3175" i="4"/>
  <c r="X3175" i="4" s="1"/>
  <c r="V3176" i="4"/>
  <c r="X3176" i="4" s="1"/>
  <c r="V3177" i="4"/>
  <c r="X3177" i="4" s="1"/>
  <c r="V3178" i="4"/>
  <c r="X3178" i="4" s="1"/>
  <c r="V3179" i="4"/>
  <c r="X3179" i="4" s="1"/>
  <c r="V3180" i="4"/>
  <c r="X3180" i="4" s="1"/>
  <c r="V3181" i="4"/>
  <c r="X3181" i="4" s="1"/>
  <c r="V3182" i="4"/>
  <c r="X3182" i="4" s="1"/>
  <c r="V3183" i="4"/>
  <c r="X3183" i="4" s="1"/>
  <c r="V3184" i="4"/>
  <c r="X3184" i="4" s="1"/>
  <c r="V3185" i="4"/>
  <c r="X3185" i="4" s="1"/>
  <c r="V3186" i="4"/>
  <c r="X3186" i="4" s="1"/>
  <c r="V3187" i="4"/>
  <c r="X3187" i="4" s="1"/>
  <c r="V3188" i="4"/>
  <c r="X3188" i="4" s="1"/>
  <c r="V3189" i="4"/>
  <c r="X3189" i="4" s="1"/>
  <c r="V3190" i="4"/>
  <c r="X3190" i="4" s="1"/>
  <c r="V3191" i="4"/>
  <c r="X3191" i="4" s="1"/>
  <c r="V3192" i="4"/>
  <c r="X3192" i="4" s="1"/>
  <c r="V3193" i="4"/>
  <c r="X3193" i="4" s="1"/>
  <c r="V3194" i="4"/>
  <c r="X3194" i="4" s="1"/>
  <c r="V3195" i="4"/>
  <c r="X3195" i="4" s="1"/>
  <c r="V3196" i="4"/>
  <c r="X3196" i="4" s="1"/>
  <c r="V3197" i="4"/>
  <c r="X3197" i="4" s="1"/>
  <c r="V3198" i="4"/>
  <c r="X3198" i="4" s="1"/>
  <c r="V3199" i="4"/>
  <c r="X3199" i="4" s="1"/>
  <c r="V3200" i="4"/>
  <c r="X3200" i="4" s="1"/>
  <c r="V3201" i="4"/>
  <c r="X3201" i="4" s="1"/>
  <c r="V3202" i="4"/>
  <c r="X3202" i="4" s="1"/>
  <c r="V3203" i="4"/>
  <c r="X3203" i="4" s="1"/>
  <c r="V3204" i="4"/>
  <c r="X3204" i="4" s="1"/>
  <c r="V3205" i="4"/>
  <c r="X3205" i="4" s="1"/>
  <c r="V3206" i="4"/>
  <c r="X3206" i="4" s="1"/>
  <c r="V3207" i="4"/>
  <c r="X3207" i="4" s="1"/>
  <c r="V3208" i="4"/>
  <c r="X3208" i="4" s="1"/>
  <c r="V3209" i="4"/>
  <c r="X3209" i="4" s="1"/>
  <c r="V3210" i="4"/>
  <c r="X3210" i="4" s="1"/>
  <c r="V3211" i="4"/>
  <c r="X3211" i="4" s="1"/>
  <c r="V3212" i="4"/>
  <c r="X3212" i="4" s="1"/>
  <c r="V3213" i="4"/>
  <c r="X3213" i="4" s="1"/>
  <c r="V3214" i="4"/>
  <c r="X3214" i="4" s="1"/>
  <c r="V3215" i="4"/>
  <c r="X3215" i="4" s="1"/>
  <c r="V3216" i="4"/>
  <c r="X3216" i="4" s="1"/>
  <c r="V3217" i="4"/>
  <c r="X3217" i="4" s="1"/>
  <c r="V3218" i="4"/>
  <c r="X3218" i="4" s="1"/>
  <c r="V3219" i="4"/>
  <c r="X3219" i="4" s="1"/>
  <c r="V3220" i="4"/>
  <c r="X3220" i="4" s="1"/>
  <c r="V3221" i="4"/>
  <c r="X3221" i="4" s="1"/>
  <c r="V3222" i="4"/>
  <c r="X3222" i="4" s="1"/>
  <c r="V3223" i="4"/>
  <c r="X3223" i="4" s="1"/>
  <c r="V3224" i="4"/>
  <c r="X3224" i="4" s="1"/>
  <c r="V3225" i="4"/>
  <c r="X3225" i="4" s="1"/>
  <c r="V3226" i="4"/>
  <c r="X3226" i="4" s="1"/>
  <c r="V3227" i="4"/>
  <c r="X3227" i="4" s="1"/>
  <c r="V3228" i="4"/>
  <c r="X3228" i="4" s="1"/>
  <c r="V3229" i="4"/>
  <c r="X3229" i="4" s="1"/>
  <c r="V3230" i="4"/>
  <c r="X3230" i="4" s="1"/>
  <c r="V3231" i="4"/>
  <c r="X3231" i="4" s="1"/>
  <c r="V3232" i="4"/>
  <c r="X3232" i="4" s="1"/>
  <c r="V3233" i="4"/>
  <c r="X3233" i="4" s="1"/>
  <c r="V3234" i="4"/>
  <c r="X3234" i="4" s="1"/>
  <c r="V3235" i="4"/>
  <c r="X3235" i="4" s="1"/>
  <c r="V3236" i="4"/>
  <c r="X3236" i="4" s="1"/>
  <c r="V3237" i="4"/>
  <c r="X3237" i="4" s="1"/>
  <c r="V3238" i="4"/>
  <c r="X3238" i="4" s="1"/>
  <c r="V3239" i="4"/>
  <c r="X3239" i="4" s="1"/>
  <c r="V3240" i="4"/>
  <c r="X3240" i="4" s="1"/>
  <c r="V3241" i="4"/>
  <c r="X3241" i="4" s="1"/>
  <c r="V3242" i="4"/>
  <c r="X3242" i="4" s="1"/>
  <c r="V3243" i="4"/>
  <c r="X3243" i="4" s="1"/>
  <c r="V3244" i="4"/>
  <c r="X3244" i="4" s="1"/>
  <c r="V3245" i="4"/>
  <c r="X3245" i="4" s="1"/>
  <c r="V3246" i="4"/>
  <c r="X3246" i="4" s="1"/>
  <c r="V3247" i="4"/>
  <c r="X3247" i="4" s="1"/>
  <c r="V3248" i="4"/>
  <c r="X3248" i="4" s="1"/>
  <c r="V3249" i="4"/>
  <c r="X3249" i="4" s="1"/>
  <c r="V3250" i="4"/>
  <c r="X3250" i="4" s="1"/>
  <c r="V3251" i="4"/>
  <c r="X3251" i="4" s="1"/>
  <c r="V3252" i="4"/>
  <c r="X3252" i="4" s="1"/>
  <c r="V3253" i="4"/>
  <c r="X3253" i="4" s="1"/>
  <c r="V3254" i="4"/>
  <c r="X3254" i="4" s="1"/>
  <c r="V3255" i="4"/>
  <c r="X3255" i="4" s="1"/>
  <c r="V3256" i="4"/>
  <c r="X3256" i="4" s="1"/>
  <c r="V3257" i="4"/>
  <c r="X3257" i="4" s="1"/>
  <c r="V3258" i="4"/>
  <c r="X3258" i="4" s="1"/>
  <c r="V3259" i="4"/>
  <c r="X3259" i="4" s="1"/>
  <c r="V3260" i="4"/>
  <c r="X3260" i="4" s="1"/>
  <c r="V3261" i="4"/>
  <c r="X3261" i="4" s="1"/>
  <c r="V3262" i="4"/>
  <c r="X3262" i="4" s="1"/>
  <c r="V3263" i="4"/>
  <c r="X3263" i="4" s="1"/>
  <c r="V3264" i="4"/>
  <c r="X3264" i="4" s="1"/>
  <c r="V3265" i="4"/>
  <c r="X3265" i="4" s="1"/>
  <c r="V3266" i="4"/>
  <c r="X3266" i="4" s="1"/>
  <c r="V3267" i="4"/>
  <c r="X3267" i="4" s="1"/>
  <c r="V3268" i="4"/>
  <c r="X3268" i="4" s="1"/>
  <c r="V3269" i="4"/>
  <c r="X3269" i="4" s="1"/>
  <c r="V3270" i="4"/>
  <c r="X3270" i="4" s="1"/>
  <c r="V3271" i="4"/>
  <c r="X3271" i="4" s="1"/>
  <c r="V3272" i="4"/>
  <c r="X3272" i="4" s="1"/>
  <c r="V3273" i="4"/>
  <c r="X3273" i="4" s="1"/>
  <c r="V3274" i="4"/>
  <c r="X3274" i="4" s="1"/>
  <c r="V3275" i="4"/>
  <c r="X3275" i="4" s="1"/>
  <c r="V3276" i="4"/>
  <c r="X3276" i="4" s="1"/>
  <c r="V3277" i="4"/>
  <c r="X3277" i="4" s="1"/>
  <c r="V3278" i="4"/>
  <c r="X3278" i="4" s="1"/>
  <c r="V3279" i="4"/>
  <c r="X3279" i="4" s="1"/>
  <c r="V3280" i="4"/>
  <c r="X3280" i="4" s="1"/>
  <c r="V3281" i="4"/>
  <c r="X3281" i="4" s="1"/>
  <c r="V3282" i="4"/>
  <c r="X3282" i="4" s="1"/>
  <c r="V3283" i="4"/>
  <c r="X3283" i="4" s="1"/>
  <c r="V3284" i="4"/>
  <c r="X3284" i="4" s="1"/>
  <c r="V3285" i="4"/>
  <c r="X3285" i="4" s="1"/>
  <c r="V3286" i="4"/>
  <c r="X3286" i="4" s="1"/>
  <c r="V3287" i="4"/>
  <c r="X3287" i="4" s="1"/>
  <c r="V3288" i="4"/>
  <c r="X3288" i="4" s="1"/>
  <c r="V3289" i="4"/>
  <c r="X3289" i="4" s="1"/>
  <c r="V3290" i="4"/>
  <c r="X3290" i="4" s="1"/>
  <c r="V3291" i="4"/>
  <c r="X3291" i="4" s="1"/>
  <c r="V3292" i="4"/>
  <c r="X3292" i="4" s="1"/>
  <c r="V3293" i="4"/>
  <c r="X3293" i="4" s="1"/>
  <c r="V3294" i="4"/>
  <c r="X3294" i="4" s="1"/>
  <c r="V3295" i="4"/>
  <c r="X3295" i="4" s="1"/>
  <c r="V3296" i="4"/>
  <c r="X3296" i="4" s="1"/>
  <c r="V3297" i="4"/>
  <c r="X3297" i="4" s="1"/>
  <c r="V3298" i="4"/>
  <c r="X3298" i="4" s="1"/>
  <c r="V3299" i="4"/>
  <c r="X3299" i="4" s="1"/>
  <c r="V3300" i="4"/>
  <c r="X3300" i="4" s="1"/>
  <c r="V3301" i="4"/>
  <c r="X3301" i="4" s="1"/>
  <c r="V3302" i="4"/>
  <c r="X3302" i="4" s="1"/>
  <c r="V3303" i="4"/>
  <c r="X3303" i="4" s="1"/>
  <c r="V3304" i="4"/>
  <c r="X3304" i="4" s="1"/>
  <c r="V3305" i="4"/>
  <c r="X3305" i="4" s="1"/>
  <c r="V3306" i="4"/>
  <c r="X3306" i="4" s="1"/>
  <c r="V3307" i="4"/>
  <c r="X3307" i="4" s="1"/>
  <c r="V3308" i="4"/>
  <c r="X3308" i="4" s="1"/>
  <c r="V3309" i="4"/>
  <c r="X3309" i="4" s="1"/>
  <c r="V3310" i="4"/>
  <c r="X3310" i="4" s="1"/>
  <c r="V3311" i="4"/>
  <c r="X3311" i="4" s="1"/>
  <c r="V3312" i="4"/>
  <c r="X3312" i="4" s="1"/>
  <c r="V3313" i="4"/>
  <c r="X3313" i="4" s="1"/>
  <c r="V3314" i="4"/>
  <c r="X3314" i="4" s="1"/>
  <c r="V3315" i="4"/>
  <c r="X3315" i="4" s="1"/>
  <c r="V3316" i="4"/>
  <c r="X3316" i="4" s="1"/>
  <c r="V3317" i="4"/>
  <c r="X3317" i="4" s="1"/>
  <c r="V3318" i="4"/>
  <c r="X3318" i="4" s="1"/>
  <c r="V3319" i="4"/>
  <c r="X3319" i="4" s="1"/>
  <c r="V3320" i="4"/>
  <c r="X3320" i="4" s="1"/>
  <c r="V3321" i="4"/>
  <c r="X3321" i="4" s="1"/>
  <c r="V3322" i="4"/>
  <c r="X3322" i="4" s="1"/>
  <c r="V3323" i="4"/>
  <c r="X3323" i="4" s="1"/>
  <c r="V3324" i="4"/>
  <c r="X3324" i="4" s="1"/>
  <c r="V3325" i="4"/>
  <c r="X3325" i="4" s="1"/>
  <c r="V3326" i="4"/>
  <c r="X3326" i="4" s="1"/>
  <c r="V3327" i="4"/>
  <c r="X3327" i="4" s="1"/>
  <c r="V3328" i="4"/>
  <c r="X3328" i="4" s="1"/>
  <c r="V3329" i="4"/>
  <c r="X3329" i="4" s="1"/>
  <c r="V3330" i="4"/>
  <c r="X3330" i="4" s="1"/>
  <c r="V3331" i="4"/>
  <c r="X3331" i="4" s="1"/>
  <c r="V3332" i="4"/>
  <c r="X3332" i="4" s="1"/>
  <c r="V3333" i="4"/>
  <c r="X3333" i="4" s="1"/>
  <c r="V3334" i="4"/>
  <c r="X3334" i="4" s="1"/>
  <c r="V3335" i="4"/>
  <c r="X3335" i="4" s="1"/>
  <c r="V3336" i="4"/>
  <c r="X3336" i="4" s="1"/>
  <c r="V3337" i="4"/>
  <c r="X3337" i="4" s="1"/>
  <c r="V3338" i="4"/>
  <c r="X3338" i="4" s="1"/>
  <c r="V3339" i="4"/>
  <c r="X3339" i="4" s="1"/>
  <c r="V3340" i="4"/>
  <c r="X3340" i="4" s="1"/>
  <c r="V3341" i="4"/>
  <c r="X3341" i="4" s="1"/>
  <c r="V3342" i="4"/>
  <c r="X3342" i="4" s="1"/>
  <c r="V3343" i="4"/>
  <c r="X3343" i="4" s="1"/>
  <c r="V3344" i="4"/>
  <c r="X3344" i="4" s="1"/>
  <c r="V3345" i="4"/>
  <c r="X3345" i="4" s="1"/>
  <c r="V3346" i="4"/>
  <c r="X3346" i="4" s="1"/>
  <c r="V3347" i="4"/>
  <c r="X3347" i="4" s="1"/>
  <c r="V3348" i="4"/>
  <c r="X3348" i="4" s="1"/>
  <c r="V3349" i="4"/>
  <c r="X3349" i="4" s="1"/>
  <c r="V3350" i="4"/>
  <c r="X3350" i="4" s="1"/>
  <c r="V3351" i="4"/>
  <c r="X3351" i="4" s="1"/>
  <c r="V3352" i="4"/>
  <c r="X3352" i="4" s="1"/>
  <c r="V3353" i="4"/>
  <c r="X3353" i="4" s="1"/>
  <c r="V3354" i="4"/>
  <c r="X3354" i="4" s="1"/>
  <c r="V3355" i="4"/>
  <c r="X3355" i="4" s="1"/>
  <c r="V3356" i="4"/>
  <c r="X3356" i="4" s="1"/>
  <c r="V3357" i="4"/>
  <c r="X3357" i="4" s="1"/>
  <c r="V3358" i="4"/>
  <c r="X3358" i="4" s="1"/>
  <c r="V3359" i="4"/>
  <c r="X3359" i="4" s="1"/>
  <c r="V3360" i="4"/>
  <c r="X3360" i="4" s="1"/>
  <c r="V3361" i="4"/>
  <c r="X3361" i="4" s="1"/>
  <c r="V3362" i="4"/>
  <c r="X3362" i="4" s="1"/>
  <c r="V3363" i="4"/>
  <c r="X3363" i="4" s="1"/>
  <c r="V3364" i="4"/>
  <c r="X3364" i="4" s="1"/>
  <c r="V3365" i="4"/>
  <c r="X3365" i="4" s="1"/>
  <c r="V3366" i="4"/>
  <c r="X3366" i="4" s="1"/>
  <c r="V3367" i="4"/>
  <c r="X3367" i="4" s="1"/>
  <c r="V3368" i="4"/>
  <c r="X3368" i="4" s="1"/>
  <c r="V3369" i="4"/>
  <c r="X3369" i="4" s="1"/>
  <c r="V3370" i="4"/>
  <c r="X3370" i="4" s="1"/>
  <c r="V3371" i="4"/>
  <c r="X3371" i="4" s="1"/>
  <c r="V3372" i="4"/>
  <c r="X3372" i="4" s="1"/>
  <c r="V3373" i="4"/>
  <c r="X3373" i="4" s="1"/>
  <c r="V3374" i="4"/>
  <c r="X3374" i="4" s="1"/>
  <c r="V3375" i="4"/>
  <c r="X3375" i="4" s="1"/>
  <c r="V3376" i="4"/>
  <c r="X3376" i="4" s="1"/>
  <c r="V3377" i="4"/>
  <c r="X3377" i="4" s="1"/>
  <c r="V3378" i="4"/>
  <c r="X3378" i="4" s="1"/>
  <c r="V3379" i="4"/>
  <c r="X3379" i="4" s="1"/>
  <c r="V3380" i="4"/>
  <c r="X3380" i="4" s="1"/>
  <c r="V3381" i="4"/>
  <c r="X3381" i="4" s="1"/>
  <c r="V3382" i="4"/>
  <c r="X3382" i="4" s="1"/>
  <c r="V3383" i="4"/>
  <c r="X3383" i="4" s="1"/>
  <c r="V3384" i="4"/>
  <c r="X3384" i="4" s="1"/>
  <c r="V3385" i="4"/>
  <c r="X3385" i="4" s="1"/>
  <c r="V3386" i="4"/>
  <c r="X3386" i="4" s="1"/>
  <c r="V3387" i="4"/>
  <c r="X3387" i="4" s="1"/>
  <c r="V3388" i="4"/>
  <c r="X3388" i="4" s="1"/>
  <c r="V3389" i="4"/>
  <c r="X3389" i="4" s="1"/>
  <c r="V3390" i="4"/>
  <c r="X3390" i="4" s="1"/>
  <c r="V3391" i="4"/>
  <c r="X3391" i="4" s="1"/>
  <c r="V3392" i="4"/>
  <c r="X3392" i="4" s="1"/>
  <c r="V3393" i="4"/>
  <c r="X3393" i="4" s="1"/>
  <c r="V3394" i="4"/>
  <c r="X3394" i="4" s="1"/>
  <c r="V3395" i="4"/>
  <c r="X3395" i="4" s="1"/>
  <c r="V3396" i="4"/>
  <c r="X3396" i="4" s="1"/>
  <c r="V3397" i="4"/>
  <c r="X3397" i="4" s="1"/>
  <c r="V3398" i="4"/>
  <c r="X3398" i="4" s="1"/>
  <c r="V3399" i="4"/>
  <c r="X3399" i="4" s="1"/>
  <c r="V3400" i="4"/>
  <c r="X3400" i="4" s="1"/>
  <c r="V3401" i="4"/>
  <c r="X3401" i="4" s="1"/>
  <c r="V3402" i="4"/>
  <c r="X3402" i="4" s="1"/>
  <c r="V3403" i="4"/>
  <c r="X3403" i="4" s="1"/>
  <c r="V3404" i="4"/>
  <c r="X3404" i="4" s="1"/>
  <c r="V3405" i="4"/>
  <c r="X3405" i="4" s="1"/>
  <c r="V3406" i="4"/>
  <c r="X3406" i="4" s="1"/>
  <c r="V3407" i="4"/>
  <c r="X3407" i="4" s="1"/>
  <c r="V3408" i="4"/>
  <c r="X3408" i="4" s="1"/>
  <c r="V3409" i="4"/>
  <c r="X3409" i="4" s="1"/>
  <c r="V3410" i="4"/>
  <c r="X3410" i="4" s="1"/>
  <c r="V3411" i="4"/>
  <c r="X3411" i="4" s="1"/>
  <c r="V3412" i="4"/>
  <c r="X3412" i="4" s="1"/>
  <c r="V3413" i="4"/>
  <c r="X3413" i="4" s="1"/>
  <c r="V3414" i="4"/>
  <c r="X3414" i="4" s="1"/>
  <c r="V3415" i="4"/>
  <c r="X3415" i="4" s="1"/>
  <c r="V3416" i="4"/>
  <c r="X3416" i="4" s="1"/>
  <c r="V3417" i="4"/>
  <c r="X3417" i="4" s="1"/>
  <c r="V3418" i="4"/>
  <c r="X3418" i="4" s="1"/>
  <c r="V3419" i="4"/>
  <c r="X3419" i="4" s="1"/>
  <c r="V3420" i="4"/>
  <c r="X3420" i="4" s="1"/>
  <c r="V3421" i="4"/>
  <c r="X3421" i="4" s="1"/>
  <c r="V3422" i="4"/>
  <c r="X3422" i="4" s="1"/>
  <c r="V3423" i="4"/>
  <c r="X3423" i="4" s="1"/>
  <c r="V3424" i="4"/>
  <c r="X3424" i="4" s="1"/>
  <c r="V3425" i="4"/>
  <c r="X3425" i="4" s="1"/>
  <c r="V3426" i="4"/>
  <c r="X3426" i="4" s="1"/>
  <c r="V3427" i="4"/>
  <c r="X3427" i="4" s="1"/>
  <c r="V3428" i="4"/>
  <c r="X3428" i="4" s="1"/>
  <c r="V3429" i="4"/>
  <c r="X3429" i="4" s="1"/>
  <c r="V3430" i="4"/>
  <c r="X3430" i="4" s="1"/>
  <c r="V3431" i="4"/>
  <c r="X3431" i="4" s="1"/>
  <c r="V3432" i="4"/>
  <c r="X3432" i="4" s="1"/>
  <c r="V3433" i="4"/>
  <c r="X3433" i="4" s="1"/>
  <c r="V3434" i="4"/>
  <c r="X3434" i="4" s="1"/>
  <c r="V3435" i="4"/>
  <c r="X3435" i="4" s="1"/>
  <c r="V3436" i="4"/>
  <c r="X3436" i="4" s="1"/>
  <c r="V3437" i="4"/>
  <c r="X3437" i="4" s="1"/>
  <c r="V3438" i="4"/>
  <c r="X3438" i="4" s="1"/>
  <c r="V3439" i="4"/>
  <c r="X3439" i="4" s="1"/>
  <c r="V3440" i="4"/>
  <c r="X3440" i="4" s="1"/>
  <c r="V3441" i="4"/>
  <c r="X3441" i="4" s="1"/>
  <c r="V3442" i="4"/>
  <c r="X3442" i="4" s="1"/>
  <c r="V3443" i="4"/>
  <c r="X3443" i="4" s="1"/>
  <c r="V3444" i="4"/>
  <c r="X3444" i="4" s="1"/>
  <c r="V3445" i="4"/>
  <c r="X3445" i="4" s="1"/>
  <c r="V3446" i="4"/>
  <c r="X3446" i="4" s="1"/>
  <c r="V3447" i="4"/>
  <c r="X3447" i="4" s="1"/>
  <c r="V3448" i="4"/>
  <c r="X3448" i="4" s="1"/>
  <c r="V3449" i="4"/>
  <c r="X3449" i="4" s="1"/>
  <c r="V3450" i="4"/>
  <c r="X3450" i="4" s="1"/>
  <c r="V3451" i="4"/>
  <c r="X3451" i="4" s="1"/>
  <c r="V3452" i="4"/>
  <c r="X3452" i="4" s="1"/>
  <c r="V3453" i="4"/>
  <c r="X3453" i="4" s="1"/>
  <c r="V3454" i="4"/>
  <c r="X3454" i="4" s="1"/>
  <c r="V3455" i="4"/>
  <c r="X3455" i="4" s="1"/>
  <c r="V3456" i="4"/>
  <c r="X3456" i="4" s="1"/>
  <c r="V3457" i="4"/>
  <c r="X3457" i="4" s="1"/>
  <c r="V3458" i="4"/>
  <c r="X3458" i="4" s="1"/>
  <c r="V3459" i="4"/>
  <c r="X3459" i="4" s="1"/>
  <c r="V3460" i="4"/>
  <c r="X3460" i="4" s="1"/>
  <c r="V3461" i="4"/>
  <c r="X3461" i="4" s="1"/>
  <c r="V3462" i="4"/>
  <c r="X3462" i="4" s="1"/>
  <c r="V3463" i="4"/>
  <c r="X3463" i="4" s="1"/>
  <c r="V3464" i="4"/>
  <c r="X3464" i="4" s="1"/>
  <c r="V3465" i="4"/>
  <c r="X3465" i="4" s="1"/>
  <c r="V3466" i="4"/>
  <c r="X3466" i="4" s="1"/>
  <c r="V3467" i="4"/>
  <c r="X3467" i="4" s="1"/>
  <c r="V3468" i="4"/>
  <c r="X3468" i="4" s="1"/>
  <c r="V3469" i="4"/>
  <c r="X3469" i="4" s="1"/>
  <c r="V3470" i="4"/>
  <c r="X3470" i="4" s="1"/>
  <c r="V3471" i="4"/>
  <c r="X3471" i="4" s="1"/>
  <c r="V3472" i="4"/>
  <c r="X3472" i="4" s="1"/>
  <c r="V3473" i="4"/>
  <c r="X3473" i="4" s="1"/>
  <c r="V3474" i="4"/>
  <c r="X3474" i="4" s="1"/>
  <c r="V3475" i="4"/>
  <c r="X3475" i="4" s="1"/>
  <c r="V3476" i="4"/>
  <c r="X3476" i="4" s="1"/>
  <c r="V3477" i="4"/>
  <c r="X3477" i="4" s="1"/>
  <c r="V3478" i="4"/>
  <c r="X3478" i="4" s="1"/>
  <c r="V3479" i="4"/>
  <c r="X3479" i="4" s="1"/>
  <c r="V3480" i="4"/>
  <c r="X3480" i="4" s="1"/>
  <c r="V3481" i="4"/>
  <c r="X3481" i="4" s="1"/>
  <c r="V3482" i="4"/>
  <c r="X3482" i="4" s="1"/>
  <c r="V3483" i="4"/>
  <c r="X3483" i="4" s="1"/>
  <c r="V3484" i="4"/>
  <c r="X3484" i="4" s="1"/>
  <c r="V3485" i="4"/>
  <c r="X3485" i="4" s="1"/>
  <c r="V3486" i="4"/>
  <c r="X3486" i="4" s="1"/>
  <c r="V3487" i="4"/>
  <c r="X3487" i="4" s="1"/>
  <c r="V3488" i="4"/>
  <c r="X3488" i="4" s="1"/>
  <c r="V3489" i="4"/>
  <c r="X3489" i="4" s="1"/>
  <c r="V3490" i="4"/>
  <c r="X3490" i="4" s="1"/>
  <c r="V3491" i="4"/>
  <c r="X3491" i="4" s="1"/>
  <c r="V3492" i="4"/>
  <c r="X3492" i="4" s="1"/>
  <c r="V3493" i="4"/>
  <c r="X3493" i="4" s="1"/>
  <c r="V3494" i="4"/>
  <c r="X3494" i="4" s="1"/>
  <c r="V3495" i="4"/>
  <c r="X3495" i="4" s="1"/>
  <c r="V3496" i="4"/>
  <c r="X3496" i="4" s="1"/>
  <c r="V3497" i="4"/>
  <c r="X3497" i="4" s="1"/>
  <c r="V3498" i="4"/>
  <c r="X3498" i="4" s="1"/>
  <c r="V3499" i="4"/>
  <c r="X3499" i="4" s="1"/>
  <c r="V3500" i="4"/>
  <c r="X3500" i="4" s="1"/>
  <c r="V3501" i="4"/>
  <c r="X3501" i="4" s="1"/>
  <c r="V3502" i="4"/>
  <c r="X3502" i="4" s="1"/>
  <c r="V3503" i="4"/>
  <c r="X3503" i="4" s="1"/>
  <c r="V3504" i="4"/>
  <c r="X3504" i="4" s="1"/>
  <c r="V3505" i="4"/>
  <c r="X3505" i="4" s="1"/>
  <c r="V3506" i="4"/>
  <c r="X3506" i="4" s="1"/>
  <c r="V3507" i="4"/>
  <c r="X3507" i="4" s="1"/>
  <c r="V3508" i="4"/>
  <c r="X3508" i="4" s="1"/>
  <c r="V3509" i="4"/>
  <c r="X3509" i="4" s="1"/>
  <c r="V3510" i="4"/>
  <c r="X3510" i="4" s="1"/>
  <c r="V3511" i="4"/>
  <c r="X3511" i="4" s="1"/>
  <c r="V3512" i="4"/>
  <c r="X3512" i="4" s="1"/>
  <c r="V3513" i="4"/>
  <c r="X3513" i="4" s="1"/>
  <c r="V3514" i="4"/>
  <c r="X3514" i="4" s="1"/>
  <c r="V3515" i="4"/>
  <c r="X3515" i="4" s="1"/>
  <c r="V3516" i="4"/>
  <c r="X3516" i="4" s="1"/>
  <c r="V3517" i="4"/>
  <c r="X3517" i="4" s="1"/>
  <c r="V3518" i="4"/>
  <c r="X3518" i="4" s="1"/>
  <c r="V3519" i="4"/>
  <c r="X3519" i="4" s="1"/>
  <c r="V3520" i="4"/>
  <c r="X3520" i="4" s="1"/>
  <c r="V3521" i="4"/>
  <c r="X3521" i="4" s="1"/>
  <c r="V3522" i="4"/>
  <c r="X3522" i="4" s="1"/>
  <c r="V3523" i="4"/>
  <c r="X3523" i="4" s="1"/>
  <c r="V3524" i="4"/>
  <c r="X3524" i="4" s="1"/>
  <c r="V3525" i="4"/>
  <c r="X3525" i="4" s="1"/>
  <c r="V3526" i="4"/>
  <c r="X3526" i="4" s="1"/>
  <c r="V3527" i="4"/>
  <c r="X3527" i="4" s="1"/>
  <c r="V3528" i="4"/>
  <c r="X3528" i="4" s="1"/>
  <c r="V3529" i="4"/>
  <c r="X3529" i="4" s="1"/>
  <c r="V3530" i="4"/>
  <c r="X3530" i="4" s="1"/>
  <c r="V3531" i="4"/>
  <c r="X3531" i="4" s="1"/>
  <c r="V3532" i="4"/>
  <c r="X3532" i="4" s="1"/>
  <c r="V3533" i="4"/>
  <c r="X3533" i="4" s="1"/>
  <c r="V3534" i="4"/>
  <c r="X3534" i="4" s="1"/>
  <c r="V3535" i="4"/>
  <c r="X3535" i="4" s="1"/>
  <c r="V3536" i="4"/>
  <c r="X3536" i="4" s="1"/>
  <c r="V3537" i="4"/>
  <c r="X3537" i="4" s="1"/>
  <c r="V3538" i="4"/>
  <c r="X3538" i="4" s="1"/>
  <c r="V3539" i="4"/>
  <c r="X3539" i="4" s="1"/>
  <c r="V3540" i="4"/>
  <c r="X3540" i="4" s="1"/>
  <c r="V3541" i="4"/>
  <c r="X3541" i="4" s="1"/>
  <c r="V3542" i="4"/>
  <c r="X3542" i="4" s="1"/>
  <c r="V3543" i="4"/>
  <c r="X3543" i="4" s="1"/>
  <c r="V3544" i="4"/>
  <c r="X3544" i="4" s="1"/>
  <c r="V3545" i="4"/>
  <c r="X3545" i="4" s="1"/>
  <c r="V3546" i="4"/>
  <c r="X3546" i="4" s="1"/>
  <c r="V3547" i="4"/>
  <c r="X3547" i="4" s="1"/>
  <c r="V3548" i="4"/>
  <c r="X3548" i="4" s="1"/>
  <c r="V3549" i="4"/>
  <c r="X3549" i="4" s="1"/>
  <c r="V3550" i="4"/>
  <c r="X3550" i="4" s="1"/>
  <c r="V3551" i="4"/>
  <c r="X3551" i="4" s="1"/>
  <c r="V3552" i="4"/>
  <c r="X3552" i="4" s="1"/>
  <c r="V3553" i="4"/>
  <c r="X3553" i="4" s="1"/>
  <c r="V3554" i="4"/>
  <c r="X3554" i="4" s="1"/>
  <c r="V3555" i="4"/>
  <c r="X3555" i="4" s="1"/>
  <c r="V3556" i="4"/>
  <c r="X3556" i="4" s="1"/>
  <c r="V3557" i="4"/>
  <c r="X3557" i="4" s="1"/>
  <c r="V3558" i="4"/>
  <c r="X3558" i="4" s="1"/>
  <c r="V3559" i="4"/>
  <c r="X3559" i="4" s="1"/>
  <c r="V3560" i="4"/>
  <c r="X3560" i="4" s="1"/>
  <c r="V3561" i="4"/>
  <c r="X3561" i="4" s="1"/>
  <c r="V3562" i="4"/>
  <c r="X3562" i="4" s="1"/>
  <c r="V3563" i="4"/>
  <c r="X3563" i="4" s="1"/>
  <c r="V3564" i="4"/>
  <c r="X3564" i="4" s="1"/>
  <c r="V3565" i="4"/>
  <c r="X3565" i="4" s="1"/>
  <c r="V3566" i="4"/>
  <c r="X3566" i="4" s="1"/>
  <c r="V3567" i="4"/>
  <c r="X3567" i="4" s="1"/>
  <c r="V3568" i="4"/>
  <c r="X3568" i="4" s="1"/>
  <c r="V3569" i="4"/>
  <c r="X3569" i="4" s="1"/>
  <c r="V3570" i="4"/>
  <c r="X3570" i="4" s="1"/>
  <c r="V3571" i="4"/>
  <c r="X3571" i="4" s="1"/>
  <c r="V3572" i="4"/>
  <c r="X3572" i="4" s="1"/>
  <c r="V3573" i="4"/>
  <c r="X3573" i="4" s="1"/>
  <c r="V3574" i="4"/>
  <c r="X3574" i="4" s="1"/>
  <c r="V3575" i="4"/>
  <c r="X3575" i="4" s="1"/>
  <c r="V3576" i="4"/>
  <c r="X3576" i="4" s="1"/>
  <c r="V3577" i="4"/>
  <c r="X3577" i="4" s="1"/>
  <c r="V3578" i="4"/>
  <c r="X3578" i="4" s="1"/>
  <c r="V3579" i="4"/>
  <c r="X3579" i="4" s="1"/>
  <c r="V3580" i="4"/>
  <c r="X3580" i="4" s="1"/>
  <c r="V3581" i="4"/>
  <c r="X3581" i="4" s="1"/>
  <c r="V3582" i="4"/>
  <c r="X3582" i="4" s="1"/>
  <c r="V3583" i="4"/>
  <c r="X3583" i="4" s="1"/>
  <c r="V3584" i="4"/>
  <c r="X3584" i="4" s="1"/>
  <c r="V3585" i="4"/>
  <c r="X3585" i="4" s="1"/>
  <c r="V3586" i="4"/>
  <c r="X3586" i="4" s="1"/>
  <c r="V3587" i="4"/>
  <c r="X3587" i="4" s="1"/>
  <c r="V3588" i="4"/>
  <c r="X3588" i="4" s="1"/>
  <c r="V3589" i="4"/>
  <c r="X3589" i="4" s="1"/>
  <c r="V3590" i="4"/>
  <c r="X3590" i="4" s="1"/>
  <c r="V3591" i="4"/>
  <c r="X3591" i="4" s="1"/>
  <c r="V3592" i="4"/>
  <c r="X3592" i="4" s="1"/>
  <c r="V3593" i="4"/>
  <c r="X3593" i="4" s="1"/>
  <c r="V3594" i="4"/>
  <c r="X3594" i="4" s="1"/>
  <c r="V3595" i="4"/>
  <c r="X3595" i="4" s="1"/>
  <c r="V3596" i="4"/>
  <c r="X3596" i="4" s="1"/>
  <c r="V3597" i="4"/>
  <c r="X3597" i="4" s="1"/>
  <c r="V3598" i="4"/>
  <c r="X3598" i="4" s="1"/>
  <c r="V3599" i="4"/>
  <c r="X3599" i="4" s="1"/>
  <c r="V3600" i="4"/>
  <c r="X3600" i="4" s="1"/>
  <c r="V3601" i="4"/>
  <c r="X3601" i="4" s="1"/>
  <c r="V3602" i="4"/>
  <c r="X3602" i="4" s="1"/>
  <c r="V3603" i="4"/>
  <c r="X3603" i="4" s="1"/>
  <c r="V3604" i="4"/>
  <c r="X3604" i="4" s="1"/>
  <c r="V3605" i="4"/>
  <c r="X3605" i="4" s="1"/>
  <c r="V3606" i="4"/>
  <c r="X3606" i="4" s="1"/>
  <c r="V3607" i="4"/>
  <c r="X3607" i="4" s="1"/>
  <c r="V3608" i="4"/>
  <c r="X3608" i="4" s="1"/>
  <c r="V3609" i="4"/>
  <c r="X3609" i="4" s="1"/>
  <c r="V3610" i="4"/>
  <c r="X3610" i="4" s="1"/>
  <c r="V3611" i="4"/>
  <c r="X3611" i="4" s="1"/>
  <c r="V3612" i="4"/>
  <c r="X3612" i="4" s="1"/>
  <c r="V3613" i="4"/>
  <c r="X3613" i="4" s="1"/>
  <c r="V3614" i="4"/>
  <c r="X3614" i="4" s="1"/>
  <c r="V3615" i="4"/>
  <c r="X3615" i="4" s="1"/>
  <c r="V3616" i="4"/>
  <c r="X3616" i="4" s="1"/>
  <c r="V3617" i="4"/>
  <c r="X3617" i="4" s="1"/>
  <c r="V3618" i="4"/>
  <c r="X3618" i="4" s="1"/>
  <c r="V3619" i="4"/>
  <c r="X3619" i="4" s="1"/>
  <c r="V3620" i="4"/>
  <c r="X3620" i="4" s="1"/>
  <c r="V3621" i="4"/>
  <c r="X3621" i="4" s="1"/>
  <c r="V3622" i="4"/>
  <c r="X3622" i="4" s="1"/>
  <c r="V3623" i="4"/>
  <c r="X3623" i="4" s="1"/>
  <c r="V3624" i="4"/>
  <c r="X3624" i="4" s="1"/>
  <c r="V3625" i="4"/>
  <c r="X3625" i="4" s="1"/>
  <c r="V3626" i="4"/>
  <c r="X3626" i="4" s="1"/>
  <c r="V3627" i="4"/>
  <c r="X3627" i="4" s="1"/>
  <c r="V3628" i="4"/>
  <c r="X3628" i="4" s="1"/>
  <c r="V3629" i="4"/>
  <c r="X3629" i="4" s="1"/>
  <c r="V3630" i="4"/>
  <c r="X3630" i="4" s="1"/>
  <c r="V3631" i="4"/>
  <c r="X3631" i="4" s="1"/>
  <c r="V3632" i="4"/>
  <c r="X3632" i="4" s="1"/>
  <c r="V3633" i="4"/>
  <c r="X3633" i="4" s="1"/>
  <c r="V3634" i="4"/>
  <c r="X3634" i="4" s="1"/>
  <c r="V3635" i="4"/>
  <c r="X3635" i="4" s="1"/>
  <c r="V3636" i="4"/>
  <c r="X3636" i="4" s="1"/>
  <c r="V3637" i="4"/>
  <c r="X3637" i="4" s="1"/>
  <c r="V3638" i="4"/>
  <c r="X3638" i="4" s="1"/>
  <c r="V3639" i="4"/>
  <c r="X3639" i="4" s="1"/>
  <c r="V3640" i="4"/>
  <c r="X3640" i="4" s="1"/>
  <c r="V3641" i="4"/>
  <c r="X3641" i="4" s="1"/>
  <c r="V3642" i="4"/>
  <c r="X3642" i="4" s="1"/>
  <c r="V3643" i="4"/>
  <c r="X3643" i="4" s="1"/>
  <c r="V3644" i="4"/>
  <c r="X3644" i="4" s="1"/>
  <c r="V3645" i="4"/>
  <c r="X3645" i="4" s="1"/>
  <c r="V3646" i="4"/>
  <c r="X3646" i="4" s="1"/>
  <c r="V3647" i="4"/>
  <c r="X3647" i="4" s="1"/>
  <c r="V3648" i="4"/>
  <c r="X3648" i="4" s="1"/>
  <c r="V3649" i="4"/>
  <c r="X3649" i="4" s="1"/>
  <c r="V3650" i="4"/>
  <c r="X3650" i="4" s="1"/>
  <c r="V3651" i="4"/>
  <c r="X3651" i="4" s="1"/>
  <c r="V3652" i="4"/>
  <c r="X3652" i="4" s="1"/>
  <c r="V3653" i="4"/>
  <c r="X3653" i="4" s="1"/>
  <c r="V3654" i="4"/>
  <c r="X3654" i="4" s="1"/>
  <c r="V3655" i="4"/>
  <c r="X3655" i="4" s="1"/>
  <c r="V3656" i="4"/>
  <c r="X3656" i="4" s="1"/>
  <c r="V3657" i="4"/>
  <c r="X3657" i="4" s="1"/>
  <c r="V3658" i="4"/>
  <c r="X3658" i="4" s="1"/>
  <c r="V3659" i="4"/>
  <c r="X3659" i="4" s="1"/>
  <c r="V3660" i="4"/>
  <c r="X3660" i="4" s="1"/>
  <c r="V3661" i="4"/>
  <c r="X3661" i="4" s="1"/>
  <c r="V3662" i="4"/>
  <c r="X3662" i="4" s="1"/>
  <c r="V3663" i="4"/>
  <c r="X3663" i="4" s="1"/>
  <c r="V3664" i="4"/>
  <c r="X3664" i="4" s="1"/>
  <c r="V3665" i="4"/>
  <c r="X3665" i="4" s="1"/>
  <c r="V3666" i="4"/>
  <c r="X3666" i="4" s="1"/>
  <c r="V3667" i="4"/>
  <c r="X3667" i="4" s="1"/>
  <c r="V3668" i="4"/>
  <c r="X3668" i="4" s="1"/>
  <c r="V3669" i="4"/>
  <c r="X3669" i="4" s="1"/>
  <c r="V3670" i="4"/>
  <c r="X3670" i="4" s="1"/>
  <c r="V3671" i="4"/>
  <c r="X3671" i="4" s="1"/>
  <c r="V3672" i="4"/>
  <c r="X3672" i="4" s="1"/>
  <c r="V3673" i="4"/>
  <c r="X3673" i="4" s="1"/>
  <c r="V3674" i="4"/>
  <c r="X3674" i="4" s="1"/>
  <c r="V3675" i="4"/>
  <c r="X3675" i="4" s="1"/>
  <c r="V3676" i="4"/>
  <c r="X3676" i="4" s="1"/>
  <c r="V3677" i="4"/>
  <c r="X3677" i="4" s="1"/>
  <c r="V3678" i="4"/>
  <c r="X3678" i="4" s="1"/>
  <c r="V3679" i="4"/>
  <c r="X3679" i="4" s="1"/>
  <c r="V3680" i="4"/>
  <c r="X3680" i="4" s="1"/>
  <c r="V3681" i="4"/>
  <c r="X3681" i="4" s="1"/>
  <c r="V3682" i="4"/>
  <c r="X3682" i="4" s="1"/>
  <c r="V3683" i="4"/>
  <c r="X3683" i="4" s="1"/>
  <c r="V3684" i="4"/>
  <c r="X3684" i="4" s="1"/>
  <c r="V3685" i="4"/>
  <c r="X3685" i="4" s="1"/>
  <c r="V3686" i="4"/>
  <c r="X3686" i="4" s="1"/>
  <c r="V3687" i="4"/>
  <c r="X3687" i="4" s="1"/>
  <c r="V3688" i="4"/>
  <c r="X3688" i="4" s="1"/>
  <c r="V3689" i="4"/>
  <c r="X3689" i="4" s="1"/>
  <c r="V3690" i="4"/>
  <c r="X3690" i="4" s="1"/>
  <c r="V3691" i="4"/>
  <c r="X3691" i="4" s="1"/>
  <c r="V3692" i="4"/>
  <c r="X3692" i="4" s="1"/>
  <c r="V3693" i="4"/>
  <c r="X3693" i="4" s="1"/>
  <c r="V3694" i="4"/>
  <c r="X3694" i="4" s="1"/>
  <c r="V3695" i="4"/>
  <c r="X3695" i="4" s="1"/>
  <c r="V3696" i="4"/>
  <c r="X3696" i="4" s="1"/>
  <c r="V3697" i="4"/>
  <c r="X3697" i="4" s="1"/>
  <c r="V3698" i="4"/>
  <c r="X3698" i="4" s="1"/>
  <c r="V3699" i="4"/>
  <c r="X3699" i="4" s="1"/>
  <c r="V3700" i="4"/>
  <c r="X3700" i="4" s="1"/>
  <c r="V3701" i="4"/>
  <c r="X3701" i="4" s="1"/>
  <c r="V3702" i="4"/>
  <c r="X3702" i="4" s="1"/>
  <c r="V3703" i="4"/>
  <c r="X3703" i="4" s="1"/>
  <c r="V3704" i="4"/>
  <c r="X3704" i="4" s="1"/>
  <c r="V3705" i="4"/>
  <c r="X3705" i="4" s="1"/>
  <c r="V3706" i="4"/>
  <c r="X3706" i="4" s="1"/>
  <c r="V3707" i="4"/>
  <c r="X3707" i="4" s="1"/>
  <c r="V3708" i="4"/>
  <c r="X3708" i="4" s="1"/>
  <c r="V3709" i="4"/>
  <c r="X3709" i="4" s="1"/>
  <c r="V3710" i="4"/>
  <c r="X3710" i="4" s="1"/>
  <c r="V3711" i="4"/>
  <c r="X3711" i="4" s="1"/>
  <c r="V3712" i="4"/>
  <c r="X3712" i="4" s="1"/>
  <c r="V3713" i="4"/>
  <c r="X3713" i="4" s="1"/>
  <c r="V3714" i="4"/>
  <c r="X3714" i="4" s="1"/>
  <c r="V3715" i="4"/>
  <c r="X3715" i="4" s="1"/>
  <c r="V3716" i="4"/>
  <c r="X3716" i="4" s="1"/>
  <c r="V3717" i="4"/>
  <c r="X3717" i="4" s="1"/>
  <c r="V3718" i="4"/>
  <c r="X3718" i="4" s="1"/>
  <c r="V3719" i="4"/>
  <c r="X3719" i="4" s="1"/>
  <c r="V3720" i="4"/>
  <c r="X3720" i="4" s="1"/>
  <c r="V3721" i="4"/>
  <c r="X3721" i="4" s="1"/>
  <c r="V3722" i="4"/>
  <c r="X3722" i="4" s="1"/>
  <c r="V3723" i="4"/>
  <c r="X3723" i="4" s="1"/>
  <c r="V3724" i="4"/>
  <c r="X3724" i="4" s="1"/>
  <c r="V3725" i="4"/>
  <c r="X3725" i="4" s="1"/>
  <c r="V3726" i="4"/>
  <c r="X3726" i="4" s="1"/>
  <c r="V3727" i="4"/>
  <c r="X3727" i="4" s="1"/>
  <c r="V3728" i="4"/>
  <c r="X3728" i="4" s="1"/>
  <c r="V3729" i="4"/>
  <c r="X3729" i="4" s="1"/>
  <c r="V3730" i="4"/>
  <c r="X3730" i="4" s="1"/>
  <c r="V3731" i="4"/>
  <c r="X3731" i="4" s="1"/>
  <c r="V3732" i="4"/>
  <c r="X3732" i="4" s="1"/>
  <c r="V3733" i="4"/>
  <c r="X3733" i="4" s="1"/>
  <c r="V3734" i="4"/>
  <c r="X3734" i="4" s="1"/>
  <c r="V3735" i="4"/>
  <c r="X3735" i="4" s="1"/>
  <c r="V3736" i="4"/>
  <c r="X3736" i="4" s="1"/>
  <c r="V3737" i="4"/>
  <c r="X3737" i="4" s="1"/>
  <c r="V3738" i="4"/>
  <c r="X3738" i="4" s="1"/>
  <c r="V3739" i="4"/>
  <c r="X3739" i="4" s="1"/>
  <c r="V3740" i="4"/>
  <c r="X3740" i="4" s="1"/>
  <c r="V3741" i="4"/>
  <c r="X3741" i="4" s="1"/>
  <c r="V2" i="4"/>
  <c r="X2" i="4" s="1"/>
  <c r="T3" i="4"/>
  <c r="U3" i="4" s="1"/>
  <c r="T4" i="4"/>
  <c r="U4" i="4" s="1"/>
  <c r="T5" i="4"/>
  <c r="U5" i="4" s="1"/>
  <c r="T6" i="4"/>
  <c r="U6" i="4" s="1"/>
  <c r="T7" i="4"/>
  <c r="U7" i="4" s="1"/>
  <c r="T8" i="4"/>
  <c r="U8" i="4" s="1"/>
  <c r="T9" i="4"/>
  <c r="U9" i="4" s="1"/>
  <c r="T10" i="4"/>
  <c r="U10" i="4" s="1"/>
  <c r="T11" i="4"/>
  <c r="U11" i="4" s="1"/>
  <c r="T12" i="4"/>
  <c r="U12" i="4" s="1"/>
  <c r="T13" i="4"/>
  <c r="U13" i="4" s="1"/>
  <c r="T14" i="4"/>
  <c r="U14" i="4" s="1"/>
  <c r="T15" i="4"/>
  <c r="U15" i="4" s="1"/>
  <c r="T16" i="4"/>
  <c r="U16" i="4" s="1"/>
  <c r="T17" i="4"/>
  <c r="U17" i="4" s="1"/>
  <c r="T18" i="4"/>
  <c r="U18" i="4" s="1"/>
  <c r="T19" i="4"/>
  <c r="U19" i="4" s="1"/>
  <c r="T20" i="4"/>
  <c r="U20" i="4" s="1"/>
  <c r="T21" i="4"/>
  <c r="U21" i="4" s="1"/>
  <c r="T22" i="4"/>
  <c r="U22" i="4" s="1"/>
  <c r="T23" i="4"/>
  <c r="U23" i="4" s="1"/>
  <c r="T24" i="4"/>
  <c r="U24" i="4" s="1"/>
  <c r="T25" i="4"/>
  <c r="U25" i="4" s="1"/>
  <c r="T26" i="4"/>
  <c r="U26" i="4" s="1"/>
  <c r="T27" i="4"/>
  <c r="U27" i="4" s="1"/>
  <c r="T28" i="4"/>
  <c r="U28" i="4" s="1"/>
  <c r="T29" i="4"/>
  <c r="U29" i="4" s="1"/>
  <c r="T30" i="4"/>
  <c r="U30" i="4" s="1"/>
  <c r="T31" i="4"/>
  <c r="U31" i="4" s="1"/>
  <c r="T32" i="4"/>
  <c r="U32" i="4" s="1"/>
  <c r="T33" i="4"/>
  <c r="U33" i="4" s="1"/>
  <c r="T34" i="4"/>
  <c r="U34" i="4" s="1"/>
  <c r="T35" i="4"/>
  <c r="U35" i="4" s="1"/>
  <c r="T36" i="4"/>
  <c r="U36" i="4" s="1"/>
  <c r="T37" i="4"/>
  <c r="U37" i="4" s="1"/>
  <c r="T38" i="4"/>
  <c r="U38" i="4" s="1"/>
  <c r="T39" i="4"/>
  <c r="U39" i="4" s="1"/>
  <c r="T40" i="4"/>
  <c r="U40" i="4" s="1"/>
  <c r="T41" i="4"/>
  <c r="U41" i="4" s="1"/>
  <c r="T42" i="4"/>
  <c r="U42" i="4" s="1"/>
  <c r="T43" i="4"/>
  <c r="U43" i="4" s="1"/>
  <c r="T44" i="4"/>
  <c r="U44" i="4" s="1"/>
  <c r="T45" i="4"/>
  <c r="U45" i="4" s="1"/>
  <c r="T46" i="4"/>
  <c r="U46" i="4" s="1"/>
  <c r="T47" i="4"/>
  <c r="U47" i="4" s="1"/>
  <c r="T48" i="4"/>
  <c r="U48" i="4" s="1"/>
  <c r="T49" i="4"/>
  <c r="U49" i="4" s="1"/>
  <c r="T50" i="4"/>
  <c r="U50" i="4" s="1"/>
  <c r="T51" i="4"/>
  <c r="U51" i="4" s="1"/>
  <c r="T52" i="4"/>
  <c r="U52" i="4" s="1"/>
  <c r="T53" i="4"/>
  <c r="U53" i="4" s="1"/>
  <c r="T54" i="4"/>
  <c r="U54" i="4" s="1"/>
  <c r="T55" i="4"/>
  <c r="U55" i="4" s="1"/>
  <c r="T56" i="4"/>
  <c r="U56" i="4" s="1"/>
  <c r="T57" i="4"/>
  <c r="U57" i="4" s="1"/>
  <c r="T58" i="4"/>
  <c r="U58" i="4" s="1"/>
  <c r="T59" i="4"/>
  <c r="U59" i="4" s="1"/>
  <c r="T60" i="4"/>
  <c r="U60" i="4" s="1"/>
  <c r="T61" i="4"/>
  <c r="U61" i="4" s="1"/>
  <c r="T62" i="4"/>
  <c r="U62" i="4" s="1"/>
  <c r="T63" i="4"/>
  <c r="U63" i="4" s="1"/>
  <c r="T64" i="4"/>
  <c r="U64" i="4" s="1"/>
  <c r="T65" i="4"/>
  <c r="U65" i="4" s="1"/>
  <c r="T66" i="4"/>
  <c r="U66" i="4" s="1"/>
  <c r="T67" i="4"/>
  <c r="U67" i="4" s="1"/>
  <c r="T68" i="4"/>
  <c r="U68" i="4" s="1"/>
  <c r="T69" i="4"/>
  <c r="U69" i="4" s="1"/>
  <c r="T70" i="4"/>
  <c r="U70" i="4" s="1"/>
  <c r="T71" i="4"/>
  <c r="U71" i="4" s="1"/>
  <c r="T72" i="4"/>
  <c r="U72" i="4" s="1"/>
  <c r="T73" i="4"/>
  <c r="U73" i="4" s="1"/>
  <c r="T74" i="4"/>
  <c r="U74" i="4" s="1"/>
  <c r="T75" i="4"/>
  <c r="U75" i="4" s="1"/>
  <c r="T76" i="4"/>
  <c r="U76" i="4" s="1"/>
  <c r="T77" i="4"/>
  <c r="U77" i="4" s="1"/>
  <c r="T78" i="4"/>
  <c r="U78" i="4" s="1"/>
  <c r="T79" i="4"/>
  <c r="U79" i="4" s="1"/>
  <c r="T80" i="4"/>
  <c r="U80" i="4" s="1"/>
  <c r="T81" i="4"/>
  <c r="U81" i="4" s="1"/>
  <c r="T82" i="4"/>
  <c r="U82" i="4" s="1"/>
  <c r="T83" i="4"/>
  <c r="U83" i="4" s="1"/>
  <c r="T84" i="4"/>
  <c r="U84" i="4" s="1"/>
  <c r="T85" i="4"/>
  <c r="U85" i="4" s="1"/>
  <c r="T86" i="4"/>
  <c r="U86" i="4" s="1"/>
  <c r="T87" i="4"/>
  <c r="U87" i="4" s="1"/>
  <c r="T88" i="4"/>
  <c r="U88" i="4" s="1"/>
  <c r="T89" i="4"/>
  <c r="U89" i="4" s="1"/>
  <c r="T90" i="4"/>
  <c r="U90" i="4" s="1"/>
  <c r="T91" i="4"/>
  <c r="U91" i="4" s="1"/>
  <c r="T92" i="4"/>
  <c r="U92" i="4" s="1"/>
  <c r="T93" i="4"/>
  <c r="U93" i="4" s="1"/>
  <c r="T94" i="4"/>
  <c r="U94" i="4" s="1"/>
  <c r="T95" i="4"/>
  <c r="U95" i="4" s="1"/>
  <c r="T96" i="4"/>
  <c r="U96" i="4" s="1"/>
  <c r="T97" i="4"/>
  <c r="U97" i="4" s="1"/>
  <c r="T98" i="4"/>
  <c r="U98" i="4" s="1"/>
  <c r="T99" i="4"/>
  <c r="U99" i="4" s="1"/>
  <c r="T100" i="4"/>
  <c r="U100" i="4" s="1"/>
  <c r="T101" i="4"/>
  <c r="U101" i="4" s="1"/>
  <c r="T102" i="4"/>
  <c r="U102" i="4" s="1"/>
  <c r="T103" i="4"/>
  <c r="U103" i="4" s="1"/>
  <c r="T104" i="4"/>
  <c r="U104" i="4" s="1"/>
  <c r="T105" i="4"/>
  <c r="U105" i="4" s="1"/>
  <c r="T106" i="4"/>
  <c r="U106" i="4" s="1"/>
  <c r="T107" i="4"/>
  <c r="U107" i="4" s="1"/>
  <c r="T108" i="4"/>
  <c r="U108" i="4" s="1"/>
  <c r="T109" i="4"/>
  <c r="U109" i="4" s="1"/>
  <c r="T110" i="4"/>
  <c r="U110" i="4" s="1"/>
  <c r="T111" i="4"/>
  <c r="U111" i="4" s="1"/>
  <c r="T112" i="4"/>
  <c r="U112" i="4" s="1"/>
  <c r="T113" i="4"/>
  <c r="U113" i="4" s="1"/>
  <c r="T114" i="4"/>
  <c r="U114" i="4" s="1"/>
  <c r="T115" i="4"/>
  <c r="U115" i="4" s="1"/>
  <c r="T116" i="4"/>
  <c r="U116" i="4" s="1"/>
  <c r="T117" i="4"/>
  <c r="U117" i="4" s="1"/>
  <c r="T118" i="4"/>
  <c r="U118" i="4" s="1"/>
  <c r="T119" i="4"/>
  <c r="U119" i="4" s="1"/>
  <c r="T120" i="4"/>
  <c r="U120" i="4" s="1"/>
  <c r="T121" i="4"/>
  <c r="U121" i="4" s="1"/>
  <c r="T122" i="4"/>
  <c r="U122" i="4" s="1"/>
  <c r="T123" i="4"/>
  <c r="U123" i="4" s="1"/>
  <c r="T124" i="4"/>
  <c r="U124" i="4" s="1"/>
  <c r="T125" i="4"/>
  <c r="U125" i="4" s="1"/>
  <c r="T126" i="4"/>
  <c r="U126" i="4" s="1"/>
  <c r="T127" i="4"/>
  <c r="U127" i="4" s="1"/>
  <c r="T128" i="4"/>
  <c r="U128" i="4" s="1"/>
  <c r="T129" i="4"/>
  <c r="U129" i="4" s="1"/>
  <c r="T130" i="4"/>
  <c r="U130" i="4" s="1"/>
  <c r="T131" i="4"/>
  <c r="U131" i="4" s="1"/>
  <c r="T132" i="4"/>
  <c r="U132" i="4" s="1"/>
  <c r="T133" i="4"/>
  <c r="U133" i="4" s="1"/>
  <c r="T134" i="4"/>
  <c r="U134" i="4" s="1"/>
  <c r="T135" i="4"/>
  <c r="U135" i="4" s="1"/>
  <c r="T136" i="4"/>
  <c r="U136" i="4" s="1"/>
  <c r="T137" i="4"/>
  <c r="U137" i="4" s="1"/>
  <c r="T138" i="4"/>
  <c r="U138" i="4" s="1"/>
  <c r="T139" i="4"/>
  <c r="U139" i="4" s="1"/>
  <c r="T140" i="4"/>
  <c r="U140" i="4" s="1"/>
  <c r="T141" i="4"/>
  <c r="U141" i="4" s="1"/>
  <c r="T142" i="4"/>
  <c r="U142" i="4" s="1"/>
  <c r="T143" i="4"/>
  <c r="U143" i="4" s="1"/>
  <c r="T144" i="4"/>
  <c r="U144" i="4" s="1"/>
  <c r="T145" i="4"/>
  <c r="U145" i="4" s="1"/>
  <c r="T146" i="4"/>
  <c r="U146" i="4" s="1"/>
  <c r="T147" i="4"/>
  <c r="U147" i="4" s="1"/>
  <c r="T148" i="4"/>
  <c r="U148" i="4" s="1"/>
  <c r="T149" i="4"/>
  <c r="U149" i="4" s="1"/>
  <c r="T150" i="4"/>
  <c r="U150" i="4" s="1"/>
  <c r="T151" i="4"/>
  <c r="U151" i="4" s="1"/>
  <c r="T152" i="4"/>
  <c r="U152" i="4" s="1"/>
  <c r="T153" i="4"/>
  <c r="U153" i="4" s="1"/>
  <c r="T154" i="4"/>
  <c r="U154" i="4" s="1"/>
  <c r="T155" i="4"/>
  <c r="U155" i="4" s="1"/>
  <c r="T156" i="4"/>
  <c r="U156" i="4" s="1"/>
  <c r="T157" i="4"/>
  <c r="U157" i="4" s="1"/>
  <c r="T158" i="4"/>
  <c r="U158" i="4" s="1"/>
  <c r="T159" i="4"/>
  <c r="U159" i="4" s="1"/>
  <c r="T160" i="4"/>
  <c r="U160" i="4" s="1"/>
  <c r="T161" i="4"/>
  <c r="U161" i="4" s="1"/>
  <c r="T162" i="4"/>
  <c r="U162" i="4" s="1"/>
  <c r="T163" i="4"/>
  <c r="U163" i="4" s="1"/>
  <c r="T164" i="4"/>
  <c r="U164" i="4" s="1"/>
  <c r="T165" i="4"/>
  <c r="U165" i="4" s="1"/>
  <c r="T166" i="4"/>
  <c r="U166" i="4" s="1"/>
  <c r="T167" i="4"/>
  <c r="U167" i="4" s="1"/>
  <c r="T168" i="4"/>
  <c r="U168" i="4" s="1"/>
  <c r="T169" i="4"/>
  <c r="U169" i="4" s="1"/>
  <c r="T170" i="4"/>
  <c r="U170" i="4" s="1"/>
  <c r="T171" i="4"/>
  <c r="U171" i="4" s="1"/>
  <c r="T172" i="4"/>
  <c r="U172" i="4" s="1"/>
  <c r="T173" i="4"/>
  <c r="U173" i="4" s="1"/>
  <c r="T174" i="4"/>
  <c r="U174" i="4" s="1"/>
  <c r="T175" i="4"/>
  <c r="U175" i="4" s="1"/>
  <c r="T176" i="4"/>
  <c r="U176" i="4" s="1"/>
  <c r="T177" i="4"/>
  <c r="U177" i="4" s="1"/>
  <c r="T178" i="4"/>
  <c r="U178" i="4" s="1"/>
  <c r="T179" i="4"/>
  <c r="U179" i="4" s="1"/>
  <c r="T180" i="4"/>
  <c r="U180" i="4" s="1"/>
  <c r="T181" i="4"/>
  <c r="U181" i="4" s="1"/>
  <c r="T182" i="4"/>
  <c r="U182" i="4" s="1"/>
  <c r="T183" i="4"/>
  <c r="U183" i="4" s="1"/>
  <c r="T184" i="4"/>
  <c r="U184" i="4" s="1"/>
  <c r="T185" i="4"/>
  <c r="U185" i="4" s="1"/>
  <c r="T186" i="4"/>
  <c r="U186" i="4" s="1"/>
  <c r="T187" i="4"/>
  <c r="U187" i="4" s="1"/>
  <c r="T188" i="4"/>
  <c r="U188" i="4" s="1"/>
  <c r="T189" i="4"/>
  <c r="U189" i="4" s="1"/>
  <c r="T190" i="4"/>
  <c r="U190" i="4" s="1"/>
  <c r="T191" i="4"/>
  <c r="U191" i="4" s="1"/>
  <c r="T192" i="4"/>
  <c r="U192" i="4" s="1"/>
  <c r="T193" i="4"/>
  <c r="U193" i="4" s="1"/>
  <c r="T194" i="4"/>
  <c r="U194" i="4" s="1"/>
  <c r="T195" i="4"/>
  <c r="U195" i="4" s="1"/>
  <c r="T196" i="4"/>
  <c r="U196" i="4" s="1"/>
  <c r="T197" i="4"/>
  <c r="U197" i="4" s="1"/>
  <c r="T198" i="4"/>
  <c r="U198" i="4" s="1"/>
  <c r="T199" i="4"/>
  <c r="U199" i="4" s="1"/>
  <c r="T200" i="4"/>
  <c r="U200" i="4" s="1"/>
  <c r="T201" i="4"/>
  <c r="U201" i="4" s="1"/>
  <c r="T202" i="4"/>
  <c r="U202" i="4" s="1"/>
  <c r="T203" i="4"/>
  <c r="U203" i="4" s="1"/>
  <c r="T204" i="4"/>
  <c r="U204" i="4" s="1"/>
  <c r="T205" i="4"/>
  <c r="U205" i="4" s="1"/>
  <c r="T206" i="4"/>
  <c r="U206" i="4" s="1"/>
  <c r="T207" i="4"/>
  <c r="U207" i="4" s="1"/>
  <c r="T208" i="4"/>
  <c r="U208" i="4" s="1"/>
  <c r="T209" i="4"/>
  <c r="U209" i="4" s="1"/>
  <c r="T210" i="4"/>
  <c r="U210" i="4" s="1"/>
  <c r="T211" i="4"/>
  <c r="U211" i="4" s="1"/>
  <c r="T212" i="4"/>
  <c r="U212" i="4" s="1"/>
  <c r="T213" i="4"/>
  <c r="U213" i="4" s="1"/>
  <c r="T214" i="4"/>
  <c r="U214" i="4" s="1"/>
  <c r="T215" i="4"/>
  <c r="U215" i="4" s="1"/>
  <c r="T216" i="4"/>
  <c r="U216" i="4" s="1"/>
  <c r="T217" i="4"/>
  <c r="U217" i="4" s="1"/>
  <c r="T218" i="4"/>
  <c r="U218" i="4" s="1"/>
  <c r="T219" i="4"/>
  <c r="U219" i="4" s="1"/>
  <c r="T220" i="4"/>
  <c r="U220" i="4" s="1"/>
  <c r="T221" i="4"/>
  <c r="U221" i="4" s="1"/>
  <c r="T222" i="4"/>
  <c r="U222" i="4" s="1"/>
  <c r="T223" i="4"/>
  <c r="U223" i="4" s="1"/>
  <c r="T224" i="4"/>
  <c r="U224" i="4" s="1"/>
  <c r="T225" i="4"/>
  <c r="U225" i="4" s="1"/>
  <c r="T226" i="4"/>
  <c r="U226" i="4" s="1"/>
  <c r="T227" i="4"/>
  <c r="U227" i="4" s="1"/>
  <c r="T228" i="4"/>
  <c r="U228" i="4" s="1"/>
  <c r="T229" i="4"/>
  <c r="U229" i="4" s="1"/>
  <c r="T230" i="4"/>
  <c r="U230" i="4" s="1"/>
  <c r="T231" i="4"/>
  <c r="U231" i="4" s="1"/>
  <c r="T232" i="4"/>
  <c r="U232" i="4" s="1"/>
  <c r="T233" i="4"/>
  <c r="U233" i="4" s="1"/>
  <c r="T234" i="4"/>
  <c r="U234" i="4" s="1"/>
  <c r="T235" i="4"/>
  <c r="U235" i="4" s="1"/>
  <c r="T236" i="4"/>
  <c r="U236" i="4" s="1"/>
  <c r="T237" i="4"/>
  <c r="U237" i="4" s="1"/>
  <c r="T238" i="4"/>
  <c r="U238" i="4" s="1"/>
  <c r="T239" i="4"/>
  <c r="U239" i="4" s="1"/>
  <c r="T240" i="4"/>
  <c r="U240" i="4" s="1"/>
  <c r="T241" i="4"/>
  <c r="U241" i="4" s="1"/>
  <c r="T242" i="4"/>
  <c r="U242" i="4" s="1"/>
  <c r="T243" i="4"/>
  <c r="U243" i="4" s="1"/>
  <c r="T244" i="4"/>
  <c r="U244" i="4" s="1"/>
  <c r="T245" i="4"/>
  <c r="U245" i="4" s="1"/>
  <c r="T246" i="4"/>
  <c r="U246" i="4" s="1"/>
  <c r="T247" i="4"/>
  <c r="U247" i="4" s="1"/>
  <c r="T248" i="4"/>
  <c r="U248" i="4" s="1"/>
  <c r="T249" i="4"/>
  <c r="U249" i="4" s="1"/>
  <c r="T250" i="4"/>
  <c r="U250" i="4" s="1"/>
  <c r="T251" i="4"/>
  <c r="U251" i="4" s="1"/>
  <c r="T252" i="4"/>
  <c r="U252" i="4" s="1"/>
  <c r="T253" i="4"/>
  <c r="U253" i="4" s="1"/>
  <c r="T254" i="4"/>
  <c r="U254" i="4" s="1"/>
  <c r="T255" i="4"/>
  <c r="U255" i="4" s="1"/>
  <c r="T256" i="4"/>
  <c r="U256" i="4" s="1"/>
  <c r="T257" i="4"/>
  <c r="U257" i="4" s="1"/>
  <c r="T258" i="4"/>
  <c r="U258" i="4" s="1"/>
  <c r="T259" i="4"/>
  <c r="U259" i="4" s="1"/>
  <c r="T260" i="4"/>
  <c r="U260" i="4" s="1"/>
  <c r="T261" i="4"/>
  <c r="U261" i="4" s="1"/>
  <c r="T262" i="4"/>
  <c r="U262" i="4" s="1"/>
  <c r="T263" i="4"/>
  <c r="U263" i="4" s="1"/>
  <c r="T264" i="4"/>
  <c r="U264" i="4" s="1"/>
  <c r="T265" i="4"/>
  <c r="U265" i="4" s="1"/>
  <c r="T266" i="4"/>
  <c r="U266" i="4" s="1"/>
  <c r="T267" i="4"/>
  <c r="U267" i="4" s="1"/>
  <c r="T268" i="4"/>
  <c r="U268" i="4" s="1"/>
  <c r="T269" i="4"/>
  <c r="U269" i="4" s="1"/>
  <c r="T270" i="4"/>
  <c r="U270" i="4" s="1"/>
  <c r="T271" i="4"/>
  <c r="U271" i="4" s="1"/>
  <c r="T272" i="4"/>
  <c r="U272" i="4" s="1"/>
  <c r="T273" i="4"/>
  <c r="U273" i="4" s="1"/>
  <c r="T274" i="4"/>
  <c r="U274" i="4" s="1"/>
  <c r="T275" i="4"/>
  <c r="U275" i="4" s="1"/>
  <c r="T276" i="4"/>
  <c r="U276" i="4" s="1"/>
  <c r="T277" i="4"/>
  <c r="U277" i="4" s="1"/>
  <c r="T278" i="4"/>
  <c r="U278" i="4" s="1"/>
  <c r="T279" i="4"/>
  <c r="U279" i="4" s="1"/>
  <c r="T280" i="4"/>
  <c r="U280" i="4" s="1"/>
  <c r="T281" i="4"/>
  <c r="U281" i="4" s="1"/>
  <c r="T282" i="4"/>
  <c r="U282" i="4" s="1"/>
  <c r="T283" i="4"/>
  <c r="U283" i="4" s="1"/>
  <c r="T284" i="4"/>
  <c r="U284" i="4" s="1"/>
  <c r="T285" i="4"/>
  <c r="U285" i="4" s="1"/>
  <c r="T286" i="4"/>
  <c r="U286" i="4" s="1"/>
  <c r="T287" i="4"/>
  <c r="U287" i="4" s="1"/>
  <c r="T288" i="4"/>
  <c r="U288" i="4" s="1"/>
  <c r="T289" i="4"/>
  <c r="U289" i="4" s="1"/>
  <c r="T290" i="4"/>
  <c r="U290" i="4" s="1"/>
  <c r="T291" i="4"/>
  <c r="U291" i="4" s="1"/>
  <c r="T292" i="4"/>
  <c r="U292" i="4" s="1"/>
  <c r="T293" i="4"/>
  <c r="U293" i="4" s="1"/>
  <c r="T294" i="4"/>
  <c r="U294" i="4" s="1"/>
  <c r="T295" i="4"/>
  <c r="U295" i="4" s="1"/>
  <c r="T296" i="4"/>
  <c r="U296" i="4" s="1"/>
  <c r="T297" i="4"/>
  <c r="U297" i="4" s="1"/>
  <c r="T298" i="4"/>
  <c r="U298" i="4" s="1"/>
  <c r="T299" i="4"/>
  <c r="U299" i="4" s="1"/>
  <c r="T300" i="4"/>
  <c r="U300" i="4" s="1"/>
  <c r="T301" i="4"/>
  <c r="U301" i="4" s="1"/>
  <c r="T302" i="4"/>
  <c r="U302" i="4" s="1"/>
  <c r="T303" i="4"/>
  <c r="U303" i="4" s="1"/>
  <c r="T304" i="4"/>
  <c r="U304" i="4" s="1"/>
  <c r="T305" i="4"/>
  <c r="U305" i="4" s="1"/>
  <c r="T306" i="4"/>
  <c r="U306" i="4" s="1"/>
  <c r="T307" i="4"/>
  <c r="U307" i="4" s="1"/>
  <c r="T308" i="4"/>
  <c r="U308" i="4" s="1"/>
  <c r="T309" i="4"/>
  <c r="U309" i="4" s="1"/>
  <c r="T310" i="4"/>
  <c r="U310" i="4" s="1"/>
  <c r="T311" i="4"/>
  <c r="U311" i="4" s="1"/>
  <c r="T312" i="4"/>
  <c r="U312" i="4" s="1"/>
  <c r="T313" i="4"/>
  <c r="U313" i="4" s="1"/>
  <c r="T314" i="4"/>
  <c r="U314" i="4" s="1"/>
  <c r="T315" i="4"/>
  <c r="U315" i="4" s="1"/>
  <c r="T316" i="4"/>
  <c r="U316" i="4" s="1"/>
  <c r="T317" i="4"/>
  <c r="U317" i="4" s="1"/>
  <c r="T318" i="4"/>
  <c r="U318" i="4" s="1"/>
  <c r="T319" i="4"/>
  <c r="U319" i="4" s="1"/>
  <c r="T320" i="4"/>
  <c r="U320" i="4" s="1"/>
  <c r="T321" i="4"/>
  <c r="U321" i="4" s="1"/>
  <c r="T322" i="4"/>
  <c r="U322" i="4" s="1"/>
  <c r="T323" i="4"/>
  <c r="U323" i="4" s="1"/>
  <c r="T324" i="4"/>
  <c r="U324" i="4" s="1"/>
  <c r="T325" i="4"/>
  <c r="U325" i="4" s="1"/>
  <c r="T326" i="4"/>
  <c r="U326" i="4" s="1"/>
  <c r="T327" i="4"/>
  <c r="U327" i="4" s="1"/>
  <c r="T328" i="4"/>
  <c r="U328" i="4" s="1"/>
  <c r="T329" i="4"/>
  <c r="U329" i="4" s="1"/>
  <c r="T330" i="4"/>
  <c r="U330" i="4" s="1"/>
  <c r="T331" i="4"/>
  <c r="U331" i="4" s="1"/>
  <c r="T332" i="4"/>
  <c r="U332" i="4" s="1"/>
  <c r="T333" i="4"/>
  <c r="U333" i="4" s="1"/>
  <c r="T334" i="4"/>
  <c r="U334" i="4" s="1"/>
  <c r="T335" i="4"/>
  <c r="U335" i="4" s="1"/>
  <c r="T336" i="4"/>
  <c r="U336" i="4" s="1"/>
  <c r="T337" i="4"/>
  <c r="U337" i="4" s="1"/>
  <c r="T338" i="4"/>
  <c r="U338" i="4" s="1"/>
  <c r="T339" i="4"/>
  <c r="U339" i="4" s="1"/>
  <c r="T340" i="4"/>
  <c r="U340" i="4" s="1"/>
  <c r="T341" i="4"/>
  <c r="U341" i="4" s="1"/>
  <c r="T342" i="4"/>
  <c r="U342" i="4" s="1"/>
  <c r="T343" i="4"/>
  <c r="U343" i="4" s="1"/>
  <c r="T344" i="4"/>
  <c r="U344" i="4" s="1"/>
  <c r="T345" i="4"/>
  <c r="U345" i="4" s="1"/>
  <c r="T346" i="4"/>
  <c r="U346" i="4" s="1"/>
  <c r="T347" i="4"/>
  <c r="U347" i="4" s="1"/>
  <c r="T348" i="4"/>
  <c r="U348" i="4" s="1"/>
  <c r="T349" i="4"/>
  <c r="U349" i="4" s="1"/>
  <c r="T350" i="4"/>
  <c r="U350" i="4" s="1"/>
  <c r="T351" i="4"/>
  <c r="U351" i="4" s="1"/>
  <c r="T352" i="4"/>
  <c r="U352" i="4" s="1"/>
  <c r="T353" i="4"/>
  <c r="U353" i="4" s="1"/>
  <c r="T354" i="4"/>
  <c r="U354" i="4" s="1"/>
  <c r="T355" i="4"/>
  <c r="U355" i="4" s="1"/>
  <c r="T356" i="4"/>
  <c r="U356" i="4" s="1"/>
  <c r="T357" i="4"/>
  <c r="U357" i="4" s="1"/>
  <c r="T358" i="4"/>
  <c r="U358" i="4" s="1"/>
  <c r="T359" i="4"/>
  <c r="U359" i="4" s="1"/>
  <c r="T360" i="4"/>
  <c r="U360" i="4" s="1"/>
  <c r="T361" i="4"/>
  <c r="U361" i="4" s="1"/>
  <c r="T362" i="4"/>
  <c r="U362" i="4" s="1"/>
  <c r="T363" i="4"/>
  <c r="U363" i="4" s="1"/>
  <c r="T364" i="4"/>
  <c r="U364" i="4" s="1"/>
  <c r="T365" i="4"/>
  <c r="U365" i="4" s="1"/>
  <c r="T366" i="4"/>
  <c r="U366" i="4" s="1"/>
  <c r="T367" i="4"/>
  <c r="U367" i="4" s="1"/>
  <c r="T368" i="4"/>
  <c r="U368" i="4" s="1"/>
  <c r="T369" i="4"/>
  <c r="U369" i="4" s="1"/>
  <c r="T370" i="4"/>
  <c r="U370" i="4" s="1"/>
  <c r="T371" i="4"/>
  <c r="U371" i="4" s="1"/>
  <c r="T372" i="4"/>
  <c r="U372" i="4" s="1"/>
  <c r="T373" i="4"/>
  <c r="U373" i="4" s="1"/>
  <c r="T374" i="4"/>
  <c r="U374" i="4" s="1"/>
  <c r="T375" i="4"/>
  <c r="U375" i="4" s="1"/>
  <c r="T376" i="4"/>
  <c r="U376" i="4" s="1"/>
  <c r="T377" i="4"/>
  <c r="U377" i="4" s="1"/>
  <c r="T378" i="4"/>
  <c r="U378" i="4" s="1"/>
  <c r="T379" i="4"/>
  <c r="U379" i="4" s="1"/>
  <c r="T380" i="4"/>
  <c r="U380" i="4" s="1"/>
  <c r="T381" i="4"/>
  <c r="U381" i="4" s="1"/>
  <c r="T382" i="4"/>
  <c r="U382" i="4" s="1"/>
  <c r="T383" i="4"/>
  <c r="U383" i="4" s="1"/>
  <c r="T384" i="4"/>
  <c r="U384" i="4" s="1"/>
  <c r="T385" i="4"/>
  <c r="U385" i="4" s="1"/>
  <c r="T386" i="4"/>
  <c r="U386" i="4" s="1"/>
  <c r="T387" i="4"/>
  <c r="U387" i="4" s="1"/>
  <c r="T388" i="4"/>
  <c r="U388" i="4" s="1"/>
  <c r="T389" i="4"/>
  <c r="U389" i="4" s="1"/>
  <c r="T390" i="4"/>
  <c r="U390" i="4" s="1"/>
  <c r="T391" i="4"/>
  <c r="U391" i="4" s="1"/>
  <c r="T392" i="4"/>
  <c r="U392" i="4" s="1"/>
  <c r="T393" i="4"/>
  <c r="U393" i="4" s="1"/>
  <c r="T394" i="4"/>
  <c r="U394" i="4" s="1"/>
  <c r="T395" i="4"/>
  <c r="U395" i="4" s="1"/>
  <c r="T396" i="4"/>
  <c r="U396" i="4" s="1"/>
  <c r="T397" i="4"/>
  <c r="U397" i="4" s="1"/>
  <c r="T398" i="4"/>
  <c r="U398" i="4" s="1"/>
  <c r="T399" i="4"/>
  <c r="U399" i="4" s="1"/>
  <c r="T400" i="4"/>
  <c r="U400" i="4" s="1"/>
  <c r="T401" i="4"/>
  <c r="U401" i="4" s="1"/>
  <c r="T402" i="4"/>
  <c r="U402" i="4" s="1"/>
  <c r="T403" i="4"/>
  <c r="U403" i="4" s="1"/>
  <c r="T404" i="4"/>
  <c r="U404" i="4" s="1"/>
  <c r="T405" i="4"/>
  <c r="U405" i="4" s="1"/>
  <c r="T406" i="4"/>
  <c r="U406" i="4" s="1"/>
  <c r="T407" i="4"/>
  <c r="U407" i="4" s="1"/>
  <c r="T408" i="4"/>
  <c r="U408" i="4" s="1"/>
  <c r="T409" i="4"/>
  <c r="U409" i="4" s="1"/>
  <c r="T410" i="4"/>
  <c r="U410" i="4" s="1"/>
  <c r="T411" i="4"/>
  <c r="U411" i="4" s="1"/>
  <c r="T412" i="4"/>
  <c r="U412" i="4" s="1"/>
  <c r="T413" i="4"/>
  <c r="U413" i="4" s="1"/>
  <c r="T414" i="4"/>
  <c r="U414" i="4" s="1"/>
  <c r="T415" i="4"/>
  <c r="U415" i="4" s="1"/>
  <c r="T416" i="4"/>
  <c r="U416" i="4" s="1"/>
  <c r="T417" i="4"/>
  <c r="U417" i="4" s="1"/>
  <c r="T418" i="4"/>
  <c r="U418" i="4" s="1"/>
  <c r="T419" i="4"/>
  <c r="U419" i="4" s="1"/>
  <c r="T420" i="4"/>
  <c r="U420" i="4" s="1"/>
  <c r="T421" i="4"/>
  <c r="U421" i="4" s="1"/>
  <c r="T422" i="4"/>
  <c r="U422" i="4" s="1"/>
  <c r="T423" i="4"/>
  <c r="U423" i="4" s="1"/>
  <c r="T424" i="4"/>
  <c r="U424" i="4" s="1"/>
  <c r="T425" i="4"/>
  <c r="U425" i="4" s="1"/>
  <c r="T426" i="4"/>
  <c r="U426" i="4" s="1"/>
  <c r="T427" i="4"/>
  <c r="U427" i="4" s="1"/>
  <c r="T428" i="4"/>
  <c r="U428" i="4" s="1"/>
  <c r="T429" i="4"/>
  <c r="U429" i="4" s="1"/>
  <c r="T430" i="4"/>
  <c r="U430" i="4" s="1"/>
  <c r="T431" i="4"/>
  <c r="U431" i="4" s="1"/>
  <c r="T432" i="4"/>
  <c r="U432" i="4" s="1"/>
  <c r="T433" i="4"/>
  <c r="U433" i="4" s="1"/>
  <c r="T434" i="4"/>
  <c r="U434" i="4" s="1"/>
  <c r="T435" i="4"/>
  <c r="U435" i="4" s="1"/>
  <c r="T436" i="4"/>
  <c r="U436" i="4" s="1"/>
  <c r="T437" i="4"/>
  <c r="U437" i="4" s="1"/>
  <c r="T438" i="4"/>
  <c r="U438" i="4" s="1"/>
  <c r="T439" i="4"/>
  <c r="U439" i="4" s="1"/>
  <c r="T440" i="4"/>
  <c r="U440" i="4" s="1"/>
  <c r="T441" i="4"/>
  <c r="U441" i="4" s="1"/>
  <c r="T442" i="4"/>
  <c r="U442" i="4" s="1"/>
  <c r="T443" i="4"/>
  <c r="U443" i="4" s="1"/>
  <c r="T444" i="4"/>
  <c r="U444" i="4" s="1"/>
  <c r="T445" i="4"/>
  <c r="U445" i="4" s="1"/>
  <c r="T446" i="4"/>
  <c r="U446" i="4" s="1"/>
  <c r="T447" i="4"/>
  <c r="U447" i="4" s="1"/>
  <c r="T448" i="4"/>
  <c r="U448" i="4" s="1"/>
  <c r="T449" i="4"/>
  <c r="U449" i="4" s="1"/>
  <c r="T450" i="4"/>
  <c r="U450" i="4" s="1"/>
  <c r="T451" i="4"/>
  <c r="U451" i="4" s="1"/>
  <c r="T452" i="4"/>
  <c r="U452" i="4" s="1"/>
  <c r="T453" i="4"/>
  <c r="U453" i="4" s="1"/>
  <c r="T454" i="4"/>
  <c r="U454" i="4" s="1"/>
  <c r="T455" i="4"/>
  <c r="U455" i="4" s="1"/>
  <c r="T456" i="4"/>
  <c r="U456" i="4" s="1"/>
  <c r="T457" i="4"/>
  <c r="U457" i="4" s="1"/>
  <c r="T458" i="4"/>
  <c r="U458" i="4" s="1"/>
  <c r="T459" i="4"/>
  <c r="U459" i="4" s="1"/>
  <c r="T460" i="4"/>
  <c r="U460" i="4" s="1"/>
  <c r="T461" i="4"/>
  <c r="U461" i="4" s="1"/>
  <c r="T462" i="4"/>
  <c r="U462" i="4" s="1"/>
  <c r="T463" i="4"/>
  <c r="U463" i="4" s="1"/>
  <c r="T464" i="4"/>
  <c r="U464" i="4" s="1"/>
  <c r="T465" i="4"/>
  <c r="U465" i="4" s="1"/>
  <c r="T466" i="4"/>
  <c r="U466" i="4" s="1"/>
  <c r="T467" i="4"/>
  <c r="U467" i="4" s="1"/>
  <c r="T468" i="4"/>
  <c r="U468" i="4" s="1"/>
  <c r="T469" i="4"/>
  <c r="U469" i="4" s="1"/>
  <c r="T470" i="4"/>
  <c r="U470" i="4" s="1"/>
  <c r="T471" i="4"/>
  <c r="U471" i="4" s="1"/>
  <c r="T472" i="4"/>
  <c r="U472" i="4" s="1"/>
  <c r="T473" i="4"/>
  <c r="U473" i="4" s="1"/>
  <c r="T474" i="4"/>
  <c r="U474" i="4" s="1"/>
  <c r="T475" i="4"/>
  <c r="U475" i="4" s="1"/>
  <c r="T476" i="4"/>
  <c r="U476" i="4" s="1"/>
  <c r="T477" i="4"/>
  <c r="U477" i="4" s="1"/>
  <c r="T478" i="4"/>
  <c r="U478" i="4" s="1"/>
  <c r="T479" i="4"/>
  <c r="U479" i="4" s="1"/>
  <c r="T480" i="4"/>
  <c r="U480" i="4" s="1"/>
  <c r="T481" i="4"/>
  <c r="U481" i="4" s="1"/>
  <c r="T482" i="4"/>
  <c r="U482" i="4" s="1"/>
  <c r="T483" i="4"/>
  <c r="U483" i="4" s="1"/>
  <c r="T484" i="4"/>
  <c r="U484" i="4" s="1"/>
  <c r="T485" i="4"/>
  <c r="U485" i="4" s="1"/>
  <c r="T486" i="4"/>
  <c r="U486" i="4" s="1"/>
  <c r="T487" i="4"/>
  <c r="U487" i="4" s="1"/>
  <c r="T488" i="4"/>
  <c r="U488" i="4" s="1"/>
  <c r="T489" i="4"/>
  <c r="U489" i="4" s="1"/>
  <c r="T490" i="4"/>
  <c r="U490" i="4" s="1"/>
  <c r="T491" i="4"/>
  <c r="U491" i="4" s="1"/>
  <c r="T492" i="4"/>
  <c r="U492" i="4" s="1"/>
  <c r="T493" i="4"/>
  <c r="U493" i="4" s="1"/>
  <c r="T494" i="4"/>
  <c r="U494" i="4" s="1"/>
  <c r="T495" i="4"/>
  <c r="U495" i="4" s="1"/>
  <c r="T496" i="4"/>
  <c r="U496" i="4" s="1"/>
  <c r="T497" i="4"/>
  <c r="U497" i="4" s="1"/>
  <c r="T498" i="4"/>
  <c r="U498" i="4" s="1"/>
  <c r="T499" i="4"/>
  <c r="U499" i="4" s="1"/>
  <c r="T500" i="4"/>
  <c r="U500" i="4" s="1"/>
  <c r="T501" i="4"/>
  <c r="U501" i="4" s="1"/>
  <c r="T502" i="4"/>
  <c r="U502" i="4" s="1"/>
  <c r="T503" i="4"/>
  <c r="U503" i="4" s="1"/>
  <c r="T504" i="4"/>
  <c r="U504" i="4" s="1"/>
  <c r="T505" i="4"/>
  <c r="U505" i="4" s="1"/>
  <c r="T506" i="4"/>
  <c r="U506" i="4" s="1"/>
  <c r="T507" i="4"/>
  <c r="U507" i="4" s="1"/>
  <c r="T508" i="4"/>
  <c r="U508" i="4" s="1"/>
  <c r="T509" i="4"/>
  <c r="U509" i="4" s="1"/>
  <c r="T510" i="4"/>
  <c r="U510" i="4" s="1"/>
  <c r="T511" i="4"/>
  <c r="U511" i="4" s="1"/>
  <c r="T512" i="4"/>
  <c r="U512" i="4" s="1"/>
  <c r="T513" i="4"/>
  <c r="U513" i="4" s="1"/>
  <c r="T514" i="4"/>
  <c r="U514" i="4" s="1"/>
  <c r="T515" i="4"/>
  <c r="U515" i="4" s="1"/>
  <c r="T516" i="4"/>
  <c r="U516" i="4" s="1"/>
  <c r="T517" i="4"/>
  <c r="U517" i="4" s="1"/>
  <c r="T518" i="4"/>
  <c r="U518" i="4" s="1"/>
  <c r="T519" i="4"/>
  <c r="U519" i="4" s="1"/>
  <c r="T520" i="4"/>
  <c r="U520" i="4" s="1"/>
  <c r="T521" i="4"/>
  <c r="U521" i="4" s="1"/>
  <c r="T522" i="4"/>
  <c r="U522" i="4" s="1"/>
  <c r="T523" i="4"/>
  <c r="U523" i="4" s="1"/>
  <c r="T524" i="4"/>
  <c r="U524" i="4" s="1"/>
  <c r="T525" i="4"/>
  <c r="U525" i="4" s="1"/>
  <c r="T526" i="4"/>
  <c r="U526" i="4" s="1"/>
  <c r="T527" i="4"/>
  <c r="U527" i="4" s="1"/>
  <c r="T528" i="4"/>
  <c r="U528" i="4" s="1"/>
  <c r="T529" i="4"/>
  <c r="U529" i="4" s="1"/>
  <c r="T530" i="4"/>
  <c r="U530" i="4" s="1"/>
  <c r="T531" i="4"/>
  <c r="U531" i="4" s="1"/>
  <c r="T532" i="4"/>
  <c r="U532" i="4" s="1"/>
  <c r="T533" i="4"/>
  <c r="U533" i="4" s="1"/>
  <c r="T534" i="4"/>
  <c r="U534" i="4" s="1"/>
  <c r="T535" i="4"/>
  <c r="U535" i="4" s="1"/>
  <c r="T536" i="4"/>
  <c r="U536" i="4" s="1"/>
  <c r="T537" i="4"/>
  <c r="U537" i="4" s="1"/>
  <c r="T538" i="4"/>
  <c r="U538" i="4" s="1"/>
  <c r="T539" i="4"/>
  <c r="U539" i="4" s="1"/>
  <c r="T540" i="4"/>
  <c r="U540" i="4" s="1"/>
  <c r="T541" i="4"/>
  <c r="U541" i="4" s="1"/>
  <c r="T542" i="4"/>
  <c r="U542" i="4" s="1"/>
  <c r="T543" i="4"/>
  <c r="U543" i="4" s="1"/>
  <c r="T544" i="4"/>
  <c r="U544" i="4" s="1"/>
  <c r="T545" i="4"/>
  <c r="U545" i="4" s="1"/>
  <c r="T546" i="4"/>
  <c r="U546" i="4" s="1"/>
  <c r="T547" i="4"/>
  <c r="U547" i="4" s="1"/>
  <c r="T548" i="4"/>
  <c r="U548" i="4" s="1"/>
  <c r="T549" i="4"/>
  <c r="U549" i="4" s="1"/>
  <c r="T550" i="4"/>
  <c r="U550" i="4" s="1"/>
  <c r="T551" i="4"/>
  <c r="U551" i="4" s="1"/>
  <c r="T552" i="4"/>
  <c r="U552" i="4" s="1"/>
  <c r="T553" i="4"/>
  <c r="U553" i="4" s="1"/>
  <c r="T554" i="4"/>
  <c r="U554" i="4" s="1"/>
  <c r="T555" i="4"/>
  <c r="U555" i="4" s="1"/>
  <c r="T556" i="4"/>
  <c r="U556" i="4" s="1"/>
  <c r="T557" i="4"/>
  <c r="U557" i="4" s="1"/>
  <c r="T558" i="4"/>
  <c r="U558" i="4" s="1"/>
  <c r="T559" i="4"/>
  <c r="U559" i="4" s="1"/>
  <c r="T560" i="4"/>
  <c r="U560" i="4" s="1"/>
  <c r="T561" i="4"/>
  <c r="U561" i="4" s="1"/>
  <c r="T562" i="4"/>
  <c r="U562" i="4" s="1"/>
  <c r="T563" i="4"/>
  <c r="U563" i="4" s="1"/>
  <c r="T564" i="4"/>
  <c r="U564" i="4" s="1"/>
  <c r="T565" i="4"/>
  <c r="U565" i="4" s="1"/>
  <c r="T566" i="4"/>
  <c r="U566" i="4" s="1"/>
  <c r="T567" i="4"/>
  <c r="U567" i="4" s="1"/>
  <c r="T568" i="4"/>
  <c r="U568" i="4" s="1"/>
  <c r="T569" i="4"/>
  <c r="U569" i="4" s="1"/>
  <c r="T570" i="4"/>
  <c r="U570" i="4" s="1"/>
  <c r="T571" i="4"/>
  <c r="U571" i="4" s="1"/>
  <c r="T572" i="4"/>
  <c r="U572" i="4" s="1"/>
  <c r="T573" i="4"/>
  <c r="U573" i="4" s="1"/>
  <c r="T574" i="4"/>
  <c r="U574" i="4" s="1"/>
  <c r="T575" i="4"/>
  <c r="U575" i="4" s="1"/>
  <c r="T576" i="4"/>
  <c r="U576" i="4" s="1"/>
  <c r="T577" i="4"/>
  <c r="U577" i="4" s="1"/>
  <c r="T578" i="4"/>
  <c r="U578" i="4" s="1"/>
  <c r="T579" i="4"/>
  <c r="U579" i="4" s="1"/>
  <c r="T580" i="4"/>
  <c r="U580" i="4" s="1"/>
  <c r="T581" i="4"/>
  <c r="U581" i="4" s="1"/>
  <c r="T582" i="4"/>
  <c r="U582" i="4" s="1"/>
  <c r="T583" i="4"/>
  <c r="U583" i="4" s="1"/>
  <c r="T584" i="4"/>
  <c r="U584" i="4" s="1"/>
  <c r="T585" i="4"/>
  <c r="U585" i="4" s="1"/>
  <c r="T586" i="4"/>
  <c r="U586" i="4" s="1"/>
  <c r="T587" i="4"/>
  <c r="U587" i="4" s="1"/>
  <c r="T588" i="4"/>
  <c r="U588" i="4" s="1"/>
  <c r="T589" i="4"/>
  <c r="U589" i="4" s="1"/>
  <c r="T590" i="4"/>
  <c r="U590" i="4" s="1"/>
  <c r="T591" i="4"/>
  <c r="U591" i="4" s="1"/>
  <c r="T592" i="4"/>
  <c r="U592" i="4" s="1"/>
  <c r="T593" i="4"/>
  <c r="U593" i="4" s="1"/>
  <c r="T594" i="4"/>
  <c r="U594" i="4" s="1"/>
  <c r="T595" i="4"/>
  <c r="U595" i="4" s="1"/>
  <c r="T596" i="4"/>
  <c r="U596" i="4" s="1"/>
  <c r="T597" i="4"/>
  <c r="U597" i="4" s="1"/>
  <c r="T598" i="4"/>
  <c r="U598" i="4" s="1"/>
  <c r="T599" i="4"/>
  <c r="U599" i="4" s="1"/>
  <c r="T600" i="4"/>
  <c r="U600" i="4" s="1"/>
  <c r="T601" i="4"/>
  <c r="U601" i="4" s="1"/>
  <c r="T602" i="4"/>
  <c r="U602" i="4" s="1"/>
  <c r="T603" i="4"/>
  <c r="U603" i="4" s="1"/>
  <c r="T604" i="4"/>
  <c r="U604" i="4" s="1"/>
  <c r="T605" i="4"/>
  <c r="U605" i="4" s="1"/>
  <c r="T606" i="4"/>
  <c r="U606" i="4" s="1"/>
  <c r="T607" i="4"/>
  <c r="U607" i="4" s="1"/>
  <c r="T608" i="4"/>
  <c r="U608" i="4" s="1"/>
  <c r="T609" i="4"/>
  <c r="U609" i="4" s="1"/>
  <c r="T610" i="4"/>
  <c r="U610" i="4" s="1"/>
  <c r="T611" i="4"/>
  <c r="U611" i="4" s="1"/>
  <c r="T612" i="4"/>
  <c r="U612" i="4" s="1"/>
  <c r="T613" i="4"/>
  <c r="U613" i="4" s="1"/>
  <c r="T614" i="4"/>
  <c r="U614" i="4" s="1"/>
  <c r="T615" i="4"/>
  <c r="U615" i="4" s="1"/>
  <c r="T616" i="4"/>
  <c r="U616" i="4" s="1"/>
  <c r="T617" i="4"/>
  <c r="U617" i="4" s="1"/>
  <c r="T618" i="4"/>
  <c r="U618" i="4" s="1"/>
  <c r="T619" i="4"/>
  <c r="U619" i="4" s="1"/>
  <c r="T620" i="4"/>
  <c r="U620" i="4" s="1"/>
  <c r="T621" i="4"/>
  <c r="U621" i="4" s="1"/>
  <c r="T622" i="4"/>
  <c r="U622" i="4" s="1"/>
  <c r="T623" i="4"/>
  <c r="U623" i="4" s="1"/>
  <c r="T624" i="4"/>
  <c r="U624" i="4" s="1"/>
  <c r="T625" i="4"/>
  <c r="U625" i="4" s="1"/>
  <c r="T626" i="4"/>
  <c r="U626" i="4" s="1"/>
  <c r="T627" i="4"/>
  <c r="U627" i="4" s="1"/>
  <c r="T628" i="4"/>
  <c r="U628" i="4" s="1"/>
  <c r="T629" i="4"/>
  <c r="U629" i="4" s="1"/>
  <c r="T630" i="4"/>
  <c r="U630" i="4" s="1"/>
  <c r="T631" i="4"/>
  <c r="U631" i="4" s="1"/>
  <c r="T632" i="4"/>
  <c r="U632" i="4" s="1"/>
  <c r="T633" i="4"/>
  <c r="U633" i="4" s="1"/>
  <c r="T634" i="4"/>
  <c r="U634" i="4" s="1"/>
  <c r="T635" i="4"/>
  <c r="U635" i="4" s="1"/>
  <c r="T636" i="4"/>
  <c r="U636" i="4" s="1"/>
  <c r="T637" i="4"/>
  <c r="U637" i="4" s="1"/>
  <c r="T638" i="4"/>
  <c r="U638" i="4" s="1"/>
  <c r="T639" i="4"/>
  <c r="U639" i="4" s="1"/>
  <c r="T640" i="4"/>
  <c r="U640" i="4" s="1"/>
  <c r="T641" i="4"/>
  <c r="U641" i="4" s="1"/>
  <c r="T642" i="4"/>
  <c r="U642" i="4" s="1"/>
  <c r="T643" i="4"/>
  <c r="U643" i="4" s="1"/>
  <c r="T644" i="4"/>
  <c r="U644" i="4" s="1"/>
  <c r="T645" i="4"/>
  <c r="U645" i="4" s="1"/>
  <c r="T646" i="4"/>
  <c r="U646" i="4" s="1"/>
  <c r="T647" i="4"/>
  <c r="U647" i="4" s="1"/>
  <c r="T648" i="4"/>
  <c r="U648" i="4" s="1"/>
  <c r="T649" i="4"/>
  <c r="U649" i="4" s="1"/>
  <c r="T650" i="4"/>
  <c r="U650" i="4" s="1"/>
  <c r="T651" i="4"/>
  <c r="U651" i="4" s="1"/>
  <c r="T652" i="4"/>
  <c r="U652" i="4" s="1"/>
  <c r="T653" i="4"/>
  <c r="U653" i="4" s="1"/>
  <c r="T654" i="4"/>
  <c r="U654" i="4" s="1"/>
  <c r="T655" i="4"/>
  <c r="U655" i="4" s="1"/>
  <c r="T656" i="4"/>
  <c r="U656" i="4" s="1"/>
  <c r="T657" i="4"/>
  <c r="U657" i="4" s="1"/>
  <c r="T658" i="4"/>
  <c r="U658" i="4" s="1"/>
  <c r="T659" i="4"/>
  <c r="U659" i="4" s="1"/>
  <c r="T660" i="4"/>
  <c r="U660" i="4" s="1"/>
  <c r="T661" i="4"/>
  <c r="U661" i="4" s="1"/>
  <c r="T662" i="4"/>
  <c r="U662" i="4" s="1"/>
  <c r="T663" i="4"/>
  <c r="U663" i="4" s="1"/>
  <c r="T664" i="4"/>
  <c r="U664" i="4" s="1"/>
  <c r="T665" i="4"/>
  <c r="U665" i="4" s="1"/>
  <c r="T666" i="4"/>
  <c r="U666" i="4" s="1"/>
  <c r="T667" i="4"/>
  <c r="U667" i="4" s="1"/>
  <c r="T668" i="4"/>
  <c r="U668" i="4" s="1"/>
  <c r="T669" i="4"/>
  <c r="U669" i="4" s="1"/>
  <c r="T670" i="4"/>
  <c r="U670" i="4" s="1"/>
  <c r="T671" i="4"/>
  <c r="U671" i="4" s="1"/>
  <c r="T672" i="4"/>
  <c r="U672" i="4" s="1"/>
  <c r="T673" i="4"/>
  <c r="U673" i="4" s="1"/>
  <c r="T674" i="4"/>
  <c r="U674" i="4" s="1"/>
  <c r="T675" i="4"/>
  <c r="U675" i="4" s="1"/>
  <c r="T676" i="4"/>
  <c r="U676" i="4" s="1"/>
  <c r="T677" i="4"/>
  <c r="U677" i="4" s="1"/>
  <c r="T678" i="4"/>
  <c r="U678" i="4" s="1"/>
  <c r="T679" i="4"/>
  <c r="U679" i="4" s="1"/>
  <c r="T680" i="4"/>
  <c r="U680" i="4" s="1"/>
  <c r="T681" i="4"/>
  <c r="U681" i="4" s="1"/>
  <c r="T682" i="4"/>
  <c r="U682" i="4" s="1"/>
  <c r="T683" i="4"/>
  <c r="U683" i="4" s="1"/>
  <c r="T684" i="4"/>
  <c r="U684" i="4" s="1"/>
  <c r="T685" i="4"/>
  <c r="U685" i="4" s="1"/>
  <c r="T686" i="4"/>
  <c r="U686" i="4" s="1"/>
  <c r="T687" i="4"/>
  <c r="U687" i="4" s="1"/>
  <c r="T688" i="4"/>
  <c r="U688" i="4" s="1"/>
  <c r="T689" i="4"/>
  <c r="U689" i="4" s="1"/>
  <c r="T690" i="4"/>
  <c r="U690" i="4" s="1"/>
  <c r="T691" i="4"/>
  <c r="U691" i="4" s="1"/>
  <c r="T692" i="4"/>
  <c r="U692" i="4" s="1"/>
  <c r="T693" i="4"/>
  <c r="U693" i="4" s="1"/>
  <c r="T694" i="4"/>
  <c r="U694" i="4" s="1"/>
  <c r="T695" i="4"/>
  <c r="U695" i="4" s="1"/>
  <c r="T696" i="4"/>
  <c r="U696" i="4" s="1"/>
  <c r="T697" i="4"/>
  <c r="U697" i="4" s="1"/>
  <c r="T698" i="4"/>
  <c r="U698" i="4" s="1"/>
  <c r="T699" i="4"/>
  <c r="U699" i="4" s="1"/>
  <c r="T700" i="4"/>
  <c r="U700" i="4" s="1"/>
  <c r="T701" i="4"/>
  <c r="U701" i="4" s="1"/>
  <c r="T702" i="4"/>
  <c r="U702" i="4" s="1"/>
  <c r="T703" i="4"/>
  <c r="U703" i="4" s="1"/>
  <c r="T704" i="4"/>
  <c r="U704" i="4" s="1"/>
  <c r="T705" i="4"/>
  <c r="U705" i="4" s="1"/>
  <c r="T706" i="4"/>
  <c r="U706" i="4" s="1"/>
  <c r="T707" i="4"/>
  <c r="U707" i="4" s="1"/>
  <c r="T708" i="4"/>
  <c r="U708" i="4" s="1"/>
  <c r="T709" i="4"/>
  <c r="U709" i="4" s="1"/>
  <c r="T710" i="4"/>
  <c r="U710" i="4" s="1"/>
  <c r="T711" i="4"/>
  <c r="U711" i="4" s="1"/>
  <c r="T712" i="4"/>
  <c r="U712" i="4" s="1"/>
  <c r="T713" i="4"/>
  <c r="U713" i="4" s="1"/>
  <c r="T714" i="4"/>
  <c r="U714" i="4" s="1"/>
  <c r="T715" i="4"/>
  <c r="U715" i="4" s="1"/>
  <c r="T716" i="4"/>
  <c r="U716" i="4" s="1"/>
  <c r="T717" i="4"/>
  <c r="U717" i="4" s="1"/>
  <c r="T718" i="4"/>
  <c r="U718" i="4" s="1"/>
  <c r="T719" i="4"/>
  <c r="U719" i="4" s="1"/>
  <c r="T720" i="4"/>
  <c r="U720" i="4" s="1"/>
  <c r="T721" i="4"/>
  <c r="U721" i="4" s="1"/>
  <c r="T722" i="4"/>
  <c r="U722" i="4" s="1"/>
  <c r="T723" i="4"/>
  <c r="U723" i="4" s="1"/>
  <c r="T724" i="4"/>
  <c r="U724" i="4" s="1"/>
  <c r="T725" i="4"/>
  <c r="U725" i="4" s="1"/>
  <c r="T726" i="4"/>
  <c r="U726" i="4" s="1"/>
  <c r="T727" i="4"/>
  <c r="U727" i="4" s="1"/>
  <c r="T728" i="4"/>
  <c r="U728" i="4" s="1"/>
  <c r="T729" i="4"/>
  <c r="U729" i="4" s="1"/>
  <c r="T730" i="4"/>
  <c r="U730" i="4" s="1"/>
  <c r="T731" i="4"/>
  <c r="U731" i="4" s="1"/>
  <c r="T732" i="4"/>
  <c r="U732" i="4" s="1"/>
  <c r="T733" i="4"/>
  <c r="U733" i="4" s="1"/>
  <c r="T734" i="4"/>
  <c r="U734" i="4" s="1"/>
  <c r="T735" i="4"/>
  <c r="U735" i="4" s="1"/>
  <c r="T736" i="4"/>
  <c r="U736" i="4" s="1"/>
  <c r="T737" i="4"/>
  <c r="U737" i="4" s="1"/>
  <c r="T738" i="4"/>
  <c r="U738" i="4" s="1"/>
  <c r="T739" i="4"/>
  <c r="U739" i="4" s="1"/>
  <c r="T740" i="4"/>
  <c r="U740" i="4" s="1"/>
  <c r="T741" i="4"/>
  <c r="U741" i="4" s="1"/>
  <c r="T742" i="4"/>
  <c r="U742" i="4" s="1"/>
  <c r="T743" i="4"/>
  <c r="U743" i="4" s="1"/>
  <c r="T744" i="4"/>
  <c r="U744" i="4" s="1"/>
  <c r="T745" i="4"/>
  <c r="U745" i="4" s="1"/>
  <c r="T746" i="4"/>
  <c r="U746" i="4" s="1"/>
  <c r="T747" i="4"/>
  <c r="U747" i="4" s="1"/>
  <c r="T748" i="4"/>
  <c r="U748" i="4" s="1"/>
  <c r="T749" i="4"/>
  <c r="U749" i="4" s="1"/>
  <c r="T750" i="4"/>
  <c r="U750" i="4" s="1"/>
  <c r="T751" i="4"/>
  <c r="U751" i="4" s="1"/>
  <c r="T752" i="4"/>
  <c r="U752" i="4" s="1"/>
  <c r="T753" i="4"/>
  <c r="U753" i="4" s="1"/>
  <c r="T754" i="4"/>
  <c r="U754" i="4" s="1"/>
  <c r="T755" i="4"/>
  <c r="U755" i="4" s="1"/>
  <c r="T756" i="4"/>
  <c r="U756" i="4" s="1"/>
  <c r="T757" i="4"/>
  <c r="U757" i="4" s="1"/>
  <c r="T758" i="4"/>
  <c r="U758" i="4" s="1"/>
  <c r="T759" i="4"/>
  <c r="U759" i="4" s="1"/>
  <c r="T760" i="4"/>
  <c r="U760" i="4" s="1"/>
  <c r="T761" i="4"/>
  <c r="U761" i="4" s="1"/>
  <c r="T762" i="4"/>
  <c r="U762" i="4" s="1"/>
  <c r="T763" i="4"/>
  <c r="U763" i="4" s="1"/>
  <c r="T764" i="4"/>
  <c r="U764" i="4" s="1"/>
  <c r="T765" i="4"/>
  <c r="U765" i="4" s="1"/>
  <c r="T766" i="4"/>
  <c r="U766" i="4" s="1"/>
  <c r="T767" i="4"/>
  <c r="U767" i="4" s="1"/>
  <c r="T768" i="4"/>
  <c r="U768" i="4" s="1"/>
  <c r="T769" i="4"/>
  <c r="U769" i="4" s="1"/>
  <c r="T770" i="4"/>
  <c r="U770" i="4" s="1"/>
  <c r="T771" i="4"/>
  <c r="U771" i="4" s="1"/>
  <c r="T772" i="4"/>
  <c r="U772" i="4" s="1"/>
  <c r="T773" i="4"/>
  <c r="U773" i="4" s="1"/>
  <c r="T774" i="4"/>
  <c r="U774" i="4" s="1"/>
  <c r="T775" i="4"/>
  <c r="U775" i="4" s="1"/>
  <c r="T776" i="4"/>
  <c r="U776" i="4" s="1"/>
  <c r="T777" i="4"/>
  <c r="U777" i="4" s="1"/>
  <c r="T778" i="4"/>
  <c r="U778" i="4" s="1"/>
  <c r="T779" i="4"/>
  <c r="U779" i="4" s="1"/>
  <c r="T780" i="4"/>
  <c r="U780" i="4" s="1"/>
  <c r="T781" i="4"/>
  <c r="U781" i="4" s="1"/>
  <c r="T782" i="4"/>
  <c r="U782" i="4" s="1"/>
  <c r="T783" i="4"/>
  <c r="U783" i="4" s="1"/>
  <c r="T784" i="4"/>
  <c r="U784" i="4" s="1"/>
  <c r="T785" i="4"/>
  <c r="U785" i="4" s="1"/>
  <c r="T786" i="4"/>
  <c r="U786" i="4" s="1"/>
  <c r="T787" i="4"/>
  <c r="U787" i="4" s="1"/>
  <c r="T788" i="4"/>
  <c r="U788" i="4" s="1"/>
  <c r="T789" i="4"/>
  <c r="U789" i="4" s="1"/>
  <c r="T790" i="4"/>
  <c r="U790" i="4" s="1"/>
  <c r="T791" i="4"/>
  <c r="U791" i="4" s="1"/>
  <c r="T792" i="4"/>
  <c r="U792" i="4" s="1"/>
  <c r="T793" i="4"/>
  <c r="U793" i="4" s="1"/>
  <c r="T794" i="4"/>
  <c r="U794" i="4" s="1"/>
  <c r="T795" i="4"/>
  <c r="U795" i="4" s="1"/>
  <c r="T796" i="4"/>
  <c r="U796" i="4" s="1"/>
  <c r="T797" i="4"/>
  <c r="U797" i="4" s="1"/>
  <c r="T798" i="4"/>
  <c r="U798" i="4" s="1"/>
  <c r="T799" i="4"/>
  <c r="U799" i="4" s="1"/>
  <c r="T800" i="4"/>
  <c r="U800" i="4" s="1"/>
  <c r="T801" i="4"/>
  <c r="U801" i="4" s="1"/>
  <c r="T802" i="4"/>
  <c r="U802" i="4" s="1"/>
  <c r="T803" i="4"/>
  <c r="U803" i="4" s="1"/>
  <c r="T804" i="4"/>
  <c r="U804" i="4" s="1"/>
  <c r="T805" i="4"/>
  <c r="U805" i="4" s="1"/>
  <c r="T806" i="4"/>
  <c r="U806" i="4" s="1"/>
  <c r="T807" i="4"/>
  <c r="U807" i="4" s="1"/>
  <c r="T808" i="4"/>
  <c r="U808" i="4" s="1"/>
  <c r="T809" i="4"/>
  <c r="U809" i="4" s="1"/>
  <c r="T810" i="4"/>
  <c r="U810" i="4" s="1"/>
  <c r="T811" i="4"/>
  <c r="U811" i="4" s="1"/>
  <c r="T812" i="4"/>
  <c r="U812" i="4" s="1"/>
  <c r="T813" i="4"/>
  <c r="U813" i="4" s="1"/>
  <c r="T814" i="4"/>
  <c r="U814" i="4" s="1"/>
  <c r="T815" i="4"/>
  <c r="U815" i="4" s="1"/>
  <c r="T816" i="4"/>
  <c r="U816" i="4" s="1"/>
  <c r="T817" i="4"/>
  <c r="U817" i="4" s="1"/>
  <c r="T818" i="4"/>
  <c r="U818" i="4" s="1"/>
  <c r="T819" i="4"/>
  <c r="U819" i="4" s="1"/>
  <c r="T820" i="4"/>
  <c r="U820" i="4" s="1"/>
  <c r="T821" i="4"/>
  <c r="U821" i="4" s="1"/>
  <c r="T822" i="4"/>
  <c r="U822" i="4" s="1"/>
  <c r="T823" i="4"/>
  <c r="U823" i="4" s="1"/>
  <c r="T824" i="4"/>
  <c r="U824" i="4" s="1"/>
  <c r="T825" i="4"/>
  <c r="U825" i="4" s="1"/>
  <c r="T826" i="4"/>
  <c r="U826" i="4" s="1"/>
  <c r="T827" i="4"/>
  <c r="U827" i="4" s="1"/>
  <c r="T828" i="4"/>
  <c r="U828" i="4" s="1"/>
  <c r="T829" i="4"/>
  <c r="U829" i="4" s="1"/>
  <c r="T830" i="4"/>
  <c r="U830" i="4" s="1"/>
  <c r="T831" i="4"/>
  <c r="U831" i="4" s="1"/>
  <c r="T832" i="4"/>
  <c r="U832" i="4" s="1"/>
  <c r="T833" i="4"/>
  <c r="U833" i="4" s="1"/>
  <c r="T834" i="4"/>
  <c r="U834" i="4" s="1"/>
  <c r="T835" i="4"/>
  <c r="U835" i="4" s="1"/>
  <c r="T836" i="4"/>
  <c r="U836" i="4" s="1"/>
  <c r="T837" i="4"/>
  <c r="U837" i="4" s="1"/>
  <c r="T838" i="4"/>
  <c r="U838" i="4" s="1"/>
  <c r="T839" i="4"/>
  <c r="U839" i="4" s="1"/>
  <c r="T840" i="4"/>
  <c r="U840" i="4" s="1"/>
  <c r="T841" i="4"/>
  <c r="U841" i="4" s="1"/>
  <c r="T842" i="4"/>
  <c r="U842" i="4" s="1"/>
  <c r="T843" i="4"/>
  <c r="U843" i="4" s="1"/>
  <c r="T844" i="4"/>
  <c r="U844" i="4" s="1"/>
  <c r="T845" i="4"/>
  <c r="U845" i="4" s="1"/>
  <c r="T846" i="4"/>
  <c r="U846" i="4" s="1"/>
  <c r="T847" i="4"/>
  <c r="U847" i="4" s="1"/>
  <c r="T848" i="4"/>
  <c r="U848" i="4" s="1"/>
  <c r="T849" i="4"/>
  <c r="U849" i="4" s="1"/>
  <c r="T850" i="4"/>
  <c r="U850" i="4" s="1"/>
  <c r="T851" i="4"/>
  <c r="U851" i="4" s="1"/>
  <c r="T852" i="4"/>
  <c r="U852" i="4" s="1"/>
  <c r="T853" i="4"/>
  <c r="U853" i="4" s="1"/>
  <c r="T854" i="4"/>
  <c r="U854" i="4" s="1"/>
  <c r="T855" i="4"/>
  <c r="U855" i="4" s="1"/>
  <c r="T856" i="4"/>
  <c r="U856" i="4" s="1"/>
  <c r="T857" i="4"/>
  <c r="U857" i="4" s="1"/>
  <c r="T858" i="4"/>
  <c r="U858" i="4" s="1"/>
  <c r="T859" i="4"/>
  <c r="U859" i="4" s="1"/>
  <c r="T860" i="4"/>
  <c r="U860" i="4" s="1"/>
  <c r="T861" i="4"/>
  <c r="U861" i="4" s="1"/>
  <c r="T862" i="4"/>
  <c r="U862" i="4" s="1"/>
  <c r="T863" i="4"/>
  <c r="U863" i="4" s="1"/>
  <c r="T864" i="4"/>
  <c r="U864" i="4" s="1"/>
  <c r="T865" i="4"/>
  <c r="U865" i="4" s="1"/>
  <c r="T866" i="4"/>
  <c r="U866" i="4" s="1"/>
  <c r="T867" i="4"/>
  <c r="U867" i="4" s="1"/>
  <c r="T868" i="4"/>
  <c r="U868" i="4" s="1"/>
  <c r="T869" i="4"/>
  <c r="U869" i="4" s="1"/>
  <c r="T870" i="4"/>
  <c r="U870" i="4" s="1"/>
  <c r="T871" i="4"/>
  <c r="U871" i="4" s="1"/>
  <c r="T872" i="4"/>
  <c r="U872" i="4" s="1"/>
  <c r="T873" i="4"/>
  <c r="U873" i="4" s="1"/>
  <c r="T874" i="4"/>
  <c r="U874" i="4" s="1"/>
  <c r="T875" i="4"/>
  <c r="U875" i="4" s="1"/>
  <c r="T876" i="4"/>
  <c r="U876" i="4" s="1"/>
  <c r="T877" i="4"/>
  <c r="U877" i="4" s="1"/>
  <c r="T878" i="4"/>
  <c r="U878" i="4" s="1"/>
  <c r="T879" i="4"/>
  <c r="U879" i="4" s="1"/>
  <c r="T880" i="4"/>
  <c r="U880" i="4" s="1"/>
  <c r="T881" i="4"/>
  <c r="U881" i="4" s="1"/>
  <c r="T882" i="4"/>
  <c r="U882" i="4" s="1"/>
  <c r="T883" i="4"/>
  <c r="U883" i="4" s="1"/>
  <c r="T884" i="4"/>
  <c r="U884" i="4" s="1"/>
  <c r="T885" i="4"/>
  <c r="U885" i="4" s="1"/>
  <c r="T886" i="4"/>
  <c r="U886" i="4" s="1"/>
  <c r="T887" i="4"/>
  <c r="U887" i="4" s="1"/>
  <c r="T888" i="4"/>
  <c r="U888" i="4" s="1"/>
  <c r="T889" i="4"/>
  <c r="U889" i="4" s="1"/>
  <c r="T890" i="4"/>
  <c r="U890" i="4" s="1"/>
  <c r="T891" i="4"/>
  <c r="U891" i="4" s="1"/>
  <c r="T892" i="4"/>
  <c r="U892" i="4" s="1"/>
  <c r="T893" i="4"/>
  <c r="U893" i="4" s="1"/>
  <c r="T894" i="4"/>
  <c r="U894" i="4" s="1"/>
  <c r="T895" i="4"/>
  <c r="U895" i="4" s="1"/>
  <c r="T896" i="4"/>
  <c r="U896" i="4" s="1"/>
  <c r="T897" i="4"/>
  <c r="U897" i="4" s="1"/>
  <c r="T898" i="4"/>
  <c r="U898" i="4" s="1"/>
  <c r="T899" i="4"/>
  <c r="U899" i="4" s="1"/>
  <c r="T900" i="4"/>
  <c r="U900" i="4" s="1"/>
  <c r="T901" i="4"/>
  <c r="U901" i="4" s="1"/>
  <c r="T902" i="4"/>
  <c r="U902" i="4" s="1"/>
  <c r="T903" i="4"/>
  <c r="U903" i="4" s="1"/>
  <c r="T904" i="4"/>
  <c r="U904" i="4" s="1"/>
  <c r="T905" i="4"/>
  <c r="U905" i="4" s="1"/>
  <c r="T906" i="4"/>
  <c r="U906" i="4" s="1"/>
  <c r="T907" i="4"/>
  <c r="U907" i="4" s="1"/>
  <c r="T908" i="4"/>
  <c r="U908" i="4" s="1"/>
  <c r="T909" i="4"/>
  <c r="U909" i="4" s="1"/>
  <c r="T910" i="4"/>
  <c r="U910" i="4" s="1"/>
  <c r="T911" i="4"/>
  <c r="U911" i="4" s="1"/>
  <c r="T912" i="4"/>
  <c r="U912" i="4" s="1"/>
  <c r="T913" i="4"/>
  <c r="U913" i="4" s="1"/>
  <c r="T914" i="4"/>
  <c r="U914" i="4" s="1"/>
  <c r="T915" i="4"/>
  <c r="U915" i="4" s="1"/>
  <c r="T916" i="4"/>
  <c r="U916" i="4" s="1"/>
  <c r="T917" i="4"/>
  <c r="U917" i="4" s="1"/>
  <c r="T918" i="4"/>
  <c r="U918" i="4" s="1"/>
  <c r="T919" i="4"/>
  <c r="U919" i="4" s="1"/>
  <c r="T920" i="4"/>
  <c r="U920" i="4" s="1"/>
  <c r="T921" i="4"/>
  <c r="U921" i="4" s="1"/>
  <c r="T922" i="4"/>
  <c r="U922" i="4" s="1"/>
  <c r="T923" i="4"/>
  <c r="U923" i="4" s="1"/>
  <c r="T924" i="4"/>
  <c r="U924" i="4" s="1"/>
  <c r="T925" i="4"/>
  <c r="U925" i="4" s="1"/>
  <c r="T926" i="4"/>
  <c r="U926" i="4" s="1"/>
  <c r="T927" i="4"/>
  <c r="U927" i="4" s="1"/>
  <c r="T928" i="4"/>
  <c r="U928" i="4" s="1"/>
  <c r="T929" i="4"/>
  <c r="U929" i="4" s="1"/>
  <c r="T930" i="4"/>
  <c r="U930" i="4" s="1"/>
  <c r="T931" i="4"/>
  <c r="U931" i="4" s="1"/>
  <c r="T932" i="4"/>
  <c r="U932" i="4" s="1"/>
  <c r="T933" i="4"/>
  <c r="U933" i="4" s="1"/>
  <c r="T934" i="4"/>
  <c r="U934" i="4" s="1"/>
  <c r="T935" i="4"/>
  <c r="U935" i="4" s="1"/>
  <c r="T936" i="4"/>
  <c r="U936" i="4" s="1"/>
  <c r="T937" i="4"/>
  <c r="U937" i="4" s="1"/>
  <c r="T938" i="4"/>
  <c r="U938" i="4" s="1"/>
  <c r="T939" i="4"/>
  <c r="U939" i="4" s="1"/>
  <c r="T940" i="4"/>
  <c r="U940" i="4" s="1"/>
  <c r="T941" i="4"/>
  <c r="U941" i="4" s="1"/>
  <c r="T942" i="4"/>
  <c r="U942" i="4" s="1"/>
  <c r="T943" i="4"/>
  <c r="U943" i="4" s="1"/>
  <c r="T944" i="4"/>
  <c r="U944" i="4" s="1"/>
  <c r="T945" i="4"/>
  <c r="U945" i="4" s="1"/>
  <c r="T946" i="4"/>
  <c r="U946" i="4" s="1"/>
  <c r="T947" i="4"/>
  <c r="U947" i="4" s="1"/>
  <c r="T948" i="4"/>
  <c r="U948" i="4" s="1"/>
  <c r="T949" i="4"/>
  <c r="U949" i="4" s="1"/>
  <c r="T950" i="4"/>
  <c r="U950" i="4" s="1"/>
  <c r="T951" i="4"/>
  <c r="U951" i="4" s="1"/>
  <c r="T952" i="4"/>
  <c r="U952" i="4" s="1"/>
  <c r="T953" i="4"/>
  <c r="U953" i="4" s="1"/>
  <c r="T954" i="4"/>
  <c r="U954" i="4" s="1"/>
  <c r="T955" i="4"/>
  <c r="U955" i="4" s="1"/>
  <c r="T956" i="4"/>
  <c r="U956" i="4" s="1"/>
  <c r="T957" i="4"/>
  <c r="U957" i="4" s="1"/>
  <c r="T958" i="4"/>
  <c r="U958" i="4" s="1"/>
  <c r="T959" i="4"/>
  <c r="U959" i="4" s="1"/>
  <c r="T960" i="4"/>
  <c r="U960" i="4" s="1"/>
  <c r="T961" i="4"/>
  <c r="U961" i="4" s="1"/>
  <c r="T962" i="4"/>
  <c r="U962" i="4" s="1"/>
  <c r="T963" i="4"/>
  <c r="U963" i="4" s="1"/>
  <c r="T964" i="4"/>
  <c r="U964" i="4" s="1"/>
  <c r="T965" i="4"/>
  <c r="U965" i="4" s="1"/>
  <c r="T966" i="4"/>
  <c r="U966" i="4" s="1"/>
  <c r="T967" i="4"/>
  <c r="U967" i="4" s="1"/>
  <c r="T968" i="4"/>
  <c r="U968" i="4" s="1"/>
  <c r="T969" i="4"/>
  <c r="U969" i="4" s="1"/>
  <c r="T970" i="4"/>
  <c r="U970" i="4" s="1"/>
  <c r="T971" i="4"/>
  <c r="U971" i="4" s="1"/>
  <c r="T972" i="4"/>
  <c r="U972" i="4" s="1"/>
  <c r="T973" i="4"/>
  <c r="U973" i="4" s="1"/>
  <c r="T974" i="4"/>
  <c r="U974" i="4" s="1"/>
  <c r="T975" i="4"/>
  <c r="U975" i="4" s="1"/>
  <c r="T976" i="4"/>
  <c r="U976" i="4" s="1"/>
  <c r="T977" i="4"/>
  <c r="U977" i="4" s="1"/>
  <c r="T978" i="4"/>
  <c r="U978" i="4" s="1"/>
  <c r="T979" i="4"/>
  <c r="U979" i="4" s="1"/>
  <c r="T980" i="4"/>
  <c r="U980" i="4" s="1"/>
  <c r="T981" i="4"/>
  <c r="U981" i="4" s="1"/>
  <c r="T982" i="4"/>
  <c r="U982" i="4" s="1"/>
  <c r="T983" i="4"/>
  <c r="U983" i="4" s="1"/>
  <c r="T984" i="4"/>
  <c r="U984" i="4" s="1"/>
  <c r="T985" i="4"/>
  <c r="U985" i="4" s="1"/>
  <c r="T986" i="4"/>
  <c r="U986" i="4" s="1"/>
  <c r="T987" i="4"/>
  <c r="U987" i="4" s="1"/>
  <c r="T988" i="4"/>
  <c r="U988" i="4" s="1"/>
  <c r="T989" i="4"/>
  <c r="U989" i="4" s="1"/>
  <c r="T990" i="4"/>
  <c r="U990" i="4" s="1"/>
  <c r="T991" i="4"/>
  <c r="U991" i="4" s="1"/>
  <c r="T992" i="4"/>
  <c r="U992" i="4" s="1"/>
  <c r="T993" i="4"/>
  <c r="U993" i="4" s="1"/>
  <c r="T994" i="4"/>
  <c r="U994" i="4" s="1"/>
  <c r="T995" i="4"/>
  <c r="U995" i="4" s="1"/>
  <c r="T996" i="4"/>
  <c r="U996" i="4" s="1"/>
  <c r="T997" i="4"/>
  <c r="U997" i="4" s="1"/>
  <c r="T998" i="4"/>
  <c r="U998" i="4" s="1"/>
  <c r="T999" i="4"/>
  <c r="U999" i="4" s="1"/>
  <c r="T1000" i="4"/>
  <c r="U1000" i="4" s="1"/>
  <c r="T1001" i="4"/>
  <c r="U1001" i="4" s="1"/>
  <c r="T1002" i="4"/>
  <c r="U1002" i="4" s="1"/>
  <c r="T1003" i="4"/>
  <c r="U1003" i="4" s="1"/>
  <c r="T1004" i="4"/>
  <c r="U1004" i="4" s="1"/>
  <c r="T1005" i="4"/>
  <c r="U1005" i="4" s="1"/>
  <c r="T1006" i="4"/>
  <c r="U1006" i="4" s="1"/>
  <c r="T1007" i="4"/>
  <c r="U1007" i="4" s="1"/>
  <c r="T1008" i="4"/>
  <c r="U1008" i="4" s="1"/>
  <c r="T1009" i="4"/>
  <c r="U1009" i="4" s="1"/>
  <c r="T1010" i="4"/>
  <c r="U1010" i="4" s="1"/>
  <c r="T1011" i="4"/>
  <c r="U1011" i="4" s="1"/>
  <c r="T1012" i="4"/>
  <c r="U1012" i="4" s="1"/>
  <c r="T1013" i="4"/>
  <c r="U1013" i="4" s="1"/>
  <c r="T1014" i="4"/>
  <c r="U1014" i="4" s="1"/>
  <c r="T1015" i="4"/>
  <c r="U1015" i="4" s="1"/>
  <c r="T1016" i="4"/>
  <c r="U1016" i="4" s="1"/>
  <c r="T1017" i="4"/>
  <c r="U1017" i="4" s="1"/>
  <c r="T1018" i="4"/>
  <c r="U1018" i="4" s="1"/>
  <c r="T1019" i="4"/>
  <c r="U1019" i="4" s="1"/>
  <c r="T1020" i="4"/>
  <c r="U1020" i="4" s="1"/>
  <c r="T1021" i="4"/>
  <c r="U1021" i="4" s="1"/>
  <c r="T1022" i="4"/>
  <c r="U1022" i="4" s="1"/>
  <c r="T1023" i="4"/>
  <c r="U1023" i="4" s="1"/>
  <c r="T1024" i="4"/>
  <c r="U1024" i="4" s="1"/>
  <c r="T1025" i="4"/>
  <c r="U1025" i="4" s="1"/>
  <c r="T1026" i="4"/>
  <c r="U1026" i="4" s="1"/>
  <c r="T1027" i="4"/>
  <c r="U1027" i="4" s="1"/>
  <c r="T1028" i="4"/>
  <c r="U1028" i="4" s="1"/>
  <c r="T1029" i="4"/>
  <c r="U1029" i="4" s="1"/>
  <c r="T1030" i="4"/>
  <c r="U1030" i="4" s="1"/>
  <c r="T1031" i="4"/>
  <c r="U1031" i="4" s="1"/>
  <c r="T1032" i="4"/>
  <c r="U1032" i="4" s="1"/>
  <c r="T1033" i="4"/>
  <c r="U1033" i="4" s="1"/>
  <c r="T1034" i="4"/>
  <c r="U1034" i="4" s="1"/>
  <c r="T1035" i="4"/>
  <c r="U1035" i="4" s="1"/>
  <c r="T1036" i="4"/>
  <c r="U1036" i="4" s="1"/>
  <c r="T1037" i="4"/>
  <c r="U1037" i="4" s="1"/>
  <c r="T1038" i="4"/>
  <c r="U1038" i="4" s="1"/>
  <c r="T1039" i="4"/>
  <c r="U1039" i="4" s="1"/>
  <c r="T1040" i="4"/>
  <c r="U1040" i="4" s="1"/>
  <c r="T1041" i="4"/>
  <c r="U1041" i="4" s="1"/>
  <c r="T1042" i="4"/>
  <c r="U1042" i="4" s="1"/>
  <c r="T1043" i="4"/>
  <c r="U1043" i="4" s="1"/>
  <c r="T1044" i="4"/>
  <c r="U1044" i="4" s="1"/>
  <c r="T1045" i="4"/>
  <c r="U1045" i="4" s="1"/>
  <c r="T1046" i="4"/>
  <c r="U1046" i="4" s="1"/>
  <c r="T1047" i="4"/>
  <c r="U1047" i="4" s="1"/>
  <c r="T1048" i="4"/>
  <c r="U1048" i="4" s="1"/>
  <c r="T1049" i="4"/>
  <c r="U1049" i="4" s="1"/>
  <c r="T1050" i="4"/>
  <c r="U1050" i="4" s="1"/>
  <c r="T1051" i="4"/>
  <c r="U1051" i="4" s="1"/>
  <c r="T1052" i="4"/>
  <c r="U1052" i="4" s="1"/>
  <c r="T1053" i="4"/>
  <c r="U1053" i="4" s="1"/>
  <c r="T1054" i="4"/>
  <c r="U1054" i="4" s="1"/>
  <c r="T1055" i="4"/>
  <c r="U1055" i="4" s="1"/>
  <c r="T1056" i="4"/>
  <c r="U1056" i="4" s="1"/>
  <c r="T1057" i="4"/>
  <c r="U1057" i="4" s="1"/>
  <c r="T1058" i="4"/>
  <c r="U1058" i="4" s="1"/>
  <c r="T1059" i="4"/>
  <c r="U1059" i="4" s="1"/>
  <c r="T1060" i="4"/>
  <c r="U1060" i="4" s="1"/>
  <c r="T1061" i="4"/>
  <c r="U1061" i="4" s="1"/>
  <c r="T1062" i="4"/>
  <c r="U1062" i="4" s="1"/>
  <c r="T1063" i="4"/>
  <c r="U1063" i="4" s="1"/>
  <c r="T1064" i="4"/>
  <c r="U1064" i="4" s="1"/>
  <c r="T1065" i="4"/>
  <c r="U1065" i="4" s="1"/>
  <c r="T1066" i="4"/>
  <c r="U1066" i="4" s="1"/>
  <c r="T1067" i="4"/>
  <c r="U1067" i="4" s="1"/>
  <c r="T1068" i="4"/>
  <c r="U1068" i="4" s="1"/>
  <c r="T1069" i="4"/>
  <c r="U1069" i="4" s="1"/>
  <c r="T1070" i="4"/>
  <c r="U1070" i="4" s="1"/>
  <c r="T1071" i="4"/>
  <c r="U1071" i="4" s="1"/>
  <c r="T1072" i="4"/>
  <c r="U1072" i="4" s="1"/>
  <c r="T1073" i="4"/>
  <c r="U1073" i="4" s="1"/>
  <c r="T1074" i="4"/>
  <c r="U1074" i="4" s="1"/>
  <c r="T1075" i="4"/>
  <c r="U1075" i="4" s="1"/>
  <c r="T1076" i="4"/>
  <c r="U1076" i="4" s="1"/>
  <c r="T1077" i="4"/>
  <c r="U1077" i="4" s="1"/>
  <c r="T1078" i="4"/>
  <c r="U1078" i="4" s="1"/>
  <c r="T1079" i="4"/>
  <c r="U1079" i="4" s="1"/>
  <c r="T1080" i="4"/>
  <c r="U1080" i="4" s="1"/>
  <c r="T1081" i="4"/>
  <c r="U1081" i="4" s="1"/>
  <c r="T1082" i="4"/>
  <c r="U1082" i="4" s="1"/>
  <c r="T1083" i="4"/>
  <c r="U1083" i="4" s="1"/>
  <c r="T1084" i="4"/>
  <c r="U1084" i="4" s="1"/>
  <c r="T1085" i="4"/>
  <c r="U1085" i="4" s="1"/>
  <c r="T1086" i="4"/>
  <c r="U1086" i="4" s="1"/>
  <c r="T1087" i="4"/>
  <c r="U1087" i="4" s="1"/>
  <c r="T1088" i="4"/>
  <c r="U1088" i="4" s="1"/>
  <c r="T1089" i="4"/>
  <c r="U1089" i="4" s="1"/>
  <c r="T1090" i="4"/>
  <c r="U1090" i="4" s="1"/>
  <c r="T1091" i="4"/>
  <c r="U1091" i="4" s="1"/>
  <c r="T1092" i="4"/>
  <c r="U1092" i="4" s="1"/>
  <c r="T1093" i="4"/>
  <c r="U1093" i="4" s="1"/>
  <c r="T1094" i="4"/>
  <c r="U1094" i="4" s="1"/>
  <c r="T1095" i="4"/>
  <c r="U1095" i="4" s="1"/>
  <c r="T1096" i="4"/>
  <c r="U1096" i="4" s="1"/>
  <c r="T1097" i="4"/>
  <c r="U1097" i="4" s="1"/>
  <c r="T1098" i="4"/>
  <c r="U1098" i="4" s="1"/>
  <c r="T1099" i="4"/>
  <c r="U1099" i="4" s="1"/>
  <c r="T1100" i="4"/>
  <c r="U1100" i="4" s="1"/>
  <c r="T1101" i="4"/>
  <c r="U1101" i="4" s="1"/>
  <c r="T1102" i="4"/>
  <c r="U1102" i="4" s="1"/>
  <c r="T1103" i="4"/>
  <c r="U1103" i="4" s="1"/>
  <c r="T1104" i="4"/>
  <c r="U1104" i="4" s="1"/>
  <c r="T1105" i="4"/>
  <c r="U1105" i="4" s="1"/>
  <c r="T1106" i="4"/>
  <c r="U1106" i="4" s="1"/>
  <c r="T1107" i="4"/>
  <c r="U1107" i="4" s="1"/>
  <c r="T1108" i="4"/>
  <c r="U1108" i="4" s="1"/>
  <c r="T1109" i="4"/>
  <c r="U1109" i="4" s="1"/>
  <c r="T1110" i="4"/>
  <c r="U1110" i="4" s="1"/>
  <c r="T1111" i="4"/>
  <c r="U1111" i="4" s="1"/>
  <c r="T1112" i="4"/>
  <c r="U1112" i="4" s="1"/>
  <c r="T1113" i="4"/>
  <c r="U1113" i="4" s="1"/>
  <c r="T1114" i="4"/>
  <c r="U1114" i="4" s="1"/>
  <c r="T1115" i="4"/>
  <c r="U1115" i="4" s="1"/>
  <c r="T1116" i="4"/>
  <c r="U1116" i="4" s="1"/>
  <c r="T1117" i="4"/>
  <c r="U1117" i="4" s="1"/>
  <c r="T1118" i="4"/>
  <c r="U1118" i="4" s="1"/>
  <c r="T1119" i="4"/>
  <c r="U1119" i="4" s="1"/>
  <c r="T1120" i="4"/>
  <c r="U1120" i="4" s="1"/>
  <c r="T1121" i="4"/>
  <c r="U1121" i="4" s="1"/>
  <c r="T1122" i="4"/>
  <c r="U1122" i="4" s="1"/>
  <c r="T1123" i="4"/>
  <c r="U1123" i="4" s="1"/>
  <c r="T1124" i="4"/>
  <c r="U1124" i="4" s="1"/>
  <c r="T1125" i="4"/>
  <c r="U1125" i="4" s="1"/>
  <c r="T1126" i="4"/>
  <c r="U1126" i="4" s="1"/>
  <c r="T1127" i="4"/>
  <c r="U1127" i="4" s="1"/>
  <c r="T1128" i="4"/>
  <c r="U1128" i="4" s="1"/>
  <c r="T1129" i="4"/>
  <c r="U1129" i="4" s="1"/>
  <c r="T1130" i="4"/>
  <c r="U1130" i="4" s="1"/>
  <c r="T1131" i="4"/>
  <c r="U1131" i="4" s="1"/>
  <c r="T1132" i="4"/>
  <c r="U1132" i="4" s="1"/>
  <c r="T1133" i="4"/>
  <c r="U1133" i="4" s="1"/>
  <c r="T1134" i="4"/>
  <c r="U1134" i="4" s="1"/>
  <c r="T1135" i="4"/>
  <c r="U1135" i="4" s="1"/>
  <c r="T1136" i="4"/>
  <c r="U1136" i="4" s="1"/>
  <c r="T1137" i="4"/>
  <c r="U1137" i="4" s="1"/>
  <c r="T1138" i="4"/>
  <c r="U1138" i="4" s="1"/>
  <c r="T1139" i="4"/>
  <c r="U1139" i="4" s="1"/>
  <c r="T1140" i="4"/>
  <c r="U1140" i="4" s="1"/>
  <c r="T1141" i="4"/>
  <c r="U1141" i="4" s="1"/>
  <c r="T1142" i="4"/>
  <c r="U1142" i="4" s="1"/>
  <c r="T1143" i="4"/>
  <c r="U1143" i="4" s="1"/>
  <c r="T1144" i="4"/>
  <c r="U1144" i="4" s="1"/>
  <c r="T1145" i="4"/>
  <c r="U1145" i="4" s="1"/>
  <c r="T1146" i="4"/>
  <c r="U1146" i="4" s="1"/>
  <c r="T1147" i="4"/>
  <c r="U1147" i="4" s="1"/>
  <c r="T1148" i="4"/>
  <c r="U1148" i="4" s="1"/>
  <c r="T1149" i="4"/>
  <c r="U1149" i="4" s="1"/>
  <c r="T1150" i="4"/>
  <c r="U1150" i="4" s="1"/>
  <c r="T1151" i="4"/>
  <c r="U1151" i="4" s="1"/>
  <c r="T1152" i="4"/>
  <c r="U1152" i="4" s="1"/>
  <c r="T1153" i="4"/>
  <c r="U1153" i="4" s="1"/>
  <c r="T1154" i="4"/>
  <c r="U1154" i="4" s="1"/>
  <c r="T1155" i="4"/>
  <c r="U1155" i="4" s="1"/>
  <c r="T1156" i="4"/>
  <c r="U1156" i="4" s="1"/>
  <c r="T1157" i="4"/>
  <c r="U1157" i="4" s="1"/>
  <c r="T1158" i="4"/>
  <c r="U1158" i="4" s="1"/>
  <c r="T1159" i="4"/>
  <c r="U1159" i="4" s="1"/>
  <c r="T1160" i="4"/>
  <c r="U1160" i="4" s="1"/>
  <c r="T1161" i="4"/>
  <c r="U1161" i="4" s="1"/>
  <c r="T1162" i="4"/>
  <c r="U1162" i="4" s="1"/>
  <c r="T1163" i="4"/>
  <c r="U1163" i="4" s="1"/>
  <c r="T1164" i="4"/>
  <c r="U1164" i="4" s="1"/>
  <c r="T1165" i="4"/>
  <c r="U1165" i="4" s="1"/>
  <c r="T1166" i="4"/>
  <c r="U1166" i="4" s="1"/>
  <c r="T1167" i="4"/>
  <c r="U1167" i="4" s="1"/>
  <c r="T1168" i="4"/>
  <c r="U1168" i="4" s="1"/>
  <c r="T1169" i="4"/>
  <c r="U1169" i="4" s="1"/>
  <c r="T1170" i="4"/>
  <c r="U1170" i="4" s="1"/>
  <c r="T1171" i="4"/>
  <c r="U1171" i="4" s="1"/>
  <c r="T1172" i="4"/>
  <c r="U1172" i="4" s="1"/>
  <c r="T1173" i="4"/>
  <c r="U1173" i="4" s="1"/>
  <c r="T1174" i="4"/>
  <c r="U1174" i="4" s="1"/>
  <c r="T1175" i="4"/>
  <c r="U1175" i="4" s="1"/>
  <c r="T1176" i="4"/>
  <c r="U1176" i="4" s="1"/>
  <c r="T1177" i="4"/>
  <c r="U1177" i="4" s="1"/>
  <c r="T1178" i="4"/>
  <c r="U1178" i="4" s="1"/>
  <c r="T1179" i="4"/>
  <c r="U1179" i="4" s="1"/>
  <c r="T1180" i="4"/>
  <c r="U1180" i="4" s="1"/>
  <c r="T1181" i="4"/>
  <c r="U1181" i="4" s="1"/>
  <c r="T1182" i="4"/>
  <c r="U1182" i="4" s="1"/>
  <c r="T1183" i="4"/>
  <c r="U1183" i="4" s="1"/>
  <c r="T1184" i="4"/>
  <c r="U1184" i="4" s="1"/>
  <c r="T1185" i="4"/>
  <c r="U1185" i="4" s="1"/>
  <c r="T1186" i="4"/>
  <c r="U1186" i="4" s="1"/>
  <c r="T1187" i="4"/>
  <c r="U1187" i="4" s="1"/>
  <c r="T1188" i="4"/>
  <c r="U1188" i="4" s="1"/>
  <c r="T1189" i="4"/>
  <c r="U1189" i="4" s="1"/>
  <c r="T1190" i="4"/>
  <c r="U1190" i="4" s="1"/>
  <c r="T1191" i="4"/>
  <c r="U1191" i="4" s="1"/>
  <c r="T1192" i="4"/>
  <c r="U1192" i="4" s="1"/>
  <c r="T1193" i="4"/>
  <c r="U1193" i="4" s="1"/>
  <c r="T1194" i="4"/>
  <c r="U1194" i="4" s="1"/>
  <c r="T1195" i="4"/>
  <c r="U1195" i="4" s="1"/>
  <c r="T1196" i="4"/>
  <c r="U1196" i="4" s="1"/>
  <c r="T1197" i="4"/>
  <c r="U1197" i="4" s="1"/>
  <c r="T1198" i="4"/>
  <c r="U1198" i="4" s="1"/>
  <c r="T1199" i="4"/>
  <c r="U1199" i="4" s="1"/>
  <c r="T1200" i="4"/>
  <c r="U1200" i="4" s="1"/>
  <c r="T1201" i="4"/>
  <c r="U1201" i="4" s="1"/>
  <c r="T1202" i="4"/>
  <c r="U1202" i="4" s="1"/>
  <c r="T1203" i="4"/>
  <c r="U1203" i="4" s="1"/>
  <c r="T1204" i="4"/>
  <c r="U1204" i="4" s="1"/>
  <c r="T1205" i="4"/>
  <c r="U1205" i="4" s="1"/>
  <c r="T1206" i="4"/>
  <c r="U1206" i="4" s="1"/>
  <c r="T1207" i="4"/>
  <c r="U1207" i="4" s="1"/>
  <c r="T1208" i="4"/>
  <c r="U1208" i="4" s="1"/>
  <c r="T1209" i="4"/>
  <c r="U1209" i="4" s="1"/>
  <c r="T1210" i="4"/>
  <c r="U1210" i="4" s="1"/>
  <c r="T1211" i="4"/>
  <c r="U1211" i="4" s="1"/>
  <c r="T1212" i="4"/>
  <c r="U1212" i="4" s="1"/>
  <c r="T1213" i="4"/>
  <c r="U1213" i="4" s="1"/>
  <c r="T1214" i="4"/>
  <c r="U1214" i="4" s="1"/>
  <c r="T1215" i="4"/>
  <c r="U1215" i="4" s="1"/>
  <c r="T1216" i="4"/>
  <c r="U1216" i="4" s="1"/>
  <c r="T1217" i="4"/>
  <c r="U1217" i="4" s="1"/>
  <c r="T1218" i="4"/>
  <c r="U1218" i="4" s="1"/>
  <c r="T1219" i="4"/>
  <c r="U1219" i="4" s="1"/>
  <c r="T1220" i="4"/>
  <c r="U1220" i="4" s="1"/>
  <c r="T1221" i="4"/>
  <c r="U1221" i="4" s="1"/>
  <c r="T1222" i="4"/>
  <c r="U1222" i="4" s="1"/>
  <c r="T1223" i="4"/>
  <c r="U1223" i="4" s="1"/>
  <c r="T1224" i="4"/>
  <c r="U1224" i="4" s="1"/>
  <c r="T1225" i="4"/>
  <c r="U1225" i="4" s="1"/>
  <c r="T1226" i="4"/>
  <c r="U1226" i="4" s="1"/>
  <c r="T1227" i="4"/>
  <c r="U1227" i="4" s="1"/>
  <c r="T1228" i="4"/>
  <c r="U1228" i="4" s="1"/>
  <c r="T1229" i="4"/>
  <c r="U1229" i="4" s="1"/>
  <c r="T1230" i="4"/>
  <c r="U1230" i="4" s="1"/>
  <c r="T1231" i="4"/>
  <c r="U1231" i="4" s="1"/>
  <c r="T1232" i="4"/>
  <c r="U1232" i="4" s="1"/>
  <c r="T1233" i="4"/>
  <c r="U1233" i="4" s="1"/>
  <c r="T1234" i="4"/>
  <c r="U1234" i="4" s="1"/>
  <c r="T1235" i="4"/>
  <c r="U1235" i="4" s="1"/>
  <c r="T1236" i="4"/>
  <c r="U1236" i="4" s="1"/>
  <c r="T1237" i="4"/>
  <c r="U1237" i="4" s="1"/>
  <c r="T1238" i="4"/>
  <c r="U1238" i="4" s="1"/>
  <c r="T1239" i="4"/>
  <c r="U1239" i="4" s="1"/>
  <c r="T1240" i="4"/>
  <c r="U1240" i="4" s="1"/>
  <c r="T1241" i="4"/>
  <c r="U1241" i="4" s="1"/>
  <c r="T1242" i="4"/>
  <c r="U1242" i="4" s="1"/>
  <c r="T1243" i="4"/>
  <c r="U1243" i="4" s="1"/>
  <c r="T1244" i="4"/>
  <c r="U1244" i="4" s="1"/>
  <c r="T1245" i="4"/>
  <c r="U1245" i="4" s="1"/>
  <c r="T1246" i="4"/>
  <c r="U1246" i="4" s="1"/>
  <c r="T1247" i="4"/>
  <c r="U1247" i="4" s="1"/>
  <c r="T1248" i="4"/>
  <c r="U1248" i="4" s="1"/>
  <c r="T1249" i="4"/>
  <c r="U1249" i="4" s="1"/>
  <c r="T1250" i="4"/>
  <c r="U1250" i="4" s="1"/>
  <c r="T1251" i="4"/>
  <c r="U1251" i="4" s="1"/>
  <c r="T1252" i="4"/>
  <c r="U1252" i="4" s="1"/>
  <c r="T1253" i="4"/>
  <c r="U1253" i="4" s="1"/>
  <c r="T1254" i="4"/>
  <c r="U1254" i="4" s="1"/>
  <c r="T1255" i="4"/>
  <c r="U1255" i="4" s="1"/>
  <c r="T1256" i="4"/>
  <c r="U1256" i="4" s="1"/>
  <c r="T1257" i="4"/>
  <c r="U1257" i="4" s="1"/>
  <c r="T1258" i="4"/>
  <c r="U1258" i="4" s="1"/>
  <c r="T1259" i="4"/>
  <c r="U1259" i="4" s="1"/>
  <c r="T1260" i="4"/>
  <c r="U1260" i="4" s="1"/>
  <c r="T1261" i="4"/>
  <c r="U1261" i="4" s="1"/>
  <c r="T1262" i="4"/>
  <c r="U1262" i="4" s="1"/>
  <c r="T1263" i="4"/>
  <c r="U1263" i="4" s="1"/>
  <c r="T1264" i="4"/>
  <c r="U1264" i="4" s="1"/>
  <c r="T1265" i="4"/>
  <c r="U1265" i="4" s="1"/>
  <c r="T1266" i="4"/>
  <c r="U1266" i="4" s="1"/>
  <c r="T1267" i="4"/>
  <c r="U1267" i="4" s="1"/>
  <c r="T1268" i="4"/>
  <c r="U1268" i="4" s="1"/>
  <c r="T1269" i="4"/>
  <c r="U1269" i="4" s="1"/>
  <c r="T1270" i="4"/>
  <c r="U1270" i="4" s="1"/>
  <c r="T1271" i="4"/>
  <c r="U1271" i="4" s="1"/>
  <c r="T1272" i="4"/>
  <c r="U1272" i="4" s="1"/>
  <c r="T1273" i="4"/>
  <c r="U1273" i="4" s="1"/>
  <c r="T1274" i="4"/>
  <c r="U1274" i="4" s="1"/>
  <c r="T1275" i="4"/>
  <c r="U1275" i="4" s="1"/>
  <c r="T1276" i="4"/>
  <c r="U1276" i="4" s="1"/>
  <c r="T1277" i="4"/>
  <c r="U1277" i="4" s="1"/>
  <c r="T1278" i="4"/>
  <c r="U1278" i="4" s="1"/>
  <c r="T1279" i="4"/>
  <c r="U1279" i="4" s="1"/>
  <c r="T1280" i="4"/>
  <c r="U1280" i="4" s="1"/>
  <c r="T1281" i="4"/>
  <c r="U1281" i="4" s="1"/>
  <c r="T1282" i="4"/>
  <c r="U1282" i="4" s="1"/>
  <c r="T1283" i="4"/>
  <c r="U1283" i="4" s="1"/>
  <c r="T1284" i="4"/>
  <c r="U1284" i="4" s="1"/>
  <c r="T1285" i="4"/>
  <c r="U1285" i="4" s="1"/>
  <c r="T1286" i="4"/>
  <c r="U1286" i="4" s="1"/>
  <c r="T1287" i="4"/>
  <c r="U1287" i="4" s="1"/>
  <c r="T1288" i="4"/>
  <c r="U1288" i="4" s="1"/>
  <c r="T1289" i="4"/>
  <c r="U1289" i="4" s="1"/>
  <c r="T1290" i="4"/>
  <c r="U1290" i="4" s="1"/>
  <c r="T1291" i="4"/>
  <c r="U1291" i="4" s="1"/>
  <c r="T1292" i="4"/>
  <c r="U1292" i="4" s="1"/>
  <c r="T1293" i="4"/>
  <c r="U1293" i="4" s="1"/>
  <c r="T1294" i="4"/>
  <c r="U1294" i="4" s="1"/>
  <c r="T1295" i="4"/>
  <c r="U1295" i="4" s="1"/>
  <c r="T1296" i="4"/>
  <c r="U1296" i="4" s="1"/>
  <c r="T1297" i="4"/>
  <c r="U1297" i="4" s="1"/>
  <c r="T1298" i="4"/>
  <c r="U1298" i="4" s="1"/>
  <c r="T1299" i="4"/>
  <c r="U1299" i="4" s="1"/>
  <c r="T1300" i="4"/>
  <c r="U1300" i="4" s="1"/>
  <c r="T1301" i="4"/>
  <c r="U1301" i="4" s="1"/>
  <c r="T1302" i="4"/>
  <c r="U1302" i="4" s="1"/>
  <c r="T1303" i="4"/>
  <c r="U1303" i="4" s="1"/>
  <c r="T1304" i="4"/>
  <c r="U1304" i="4" s="1"/>
  <c r="T1305" i="4"/>
  <c r="U1305" i="4" s="1"/>
  <c r="T1306" i="4"/>
  <c r="U1306" i="4" s="1"/>
  <c r="T1307" i="4"/>
  <c r="U1307" i="4" s="1"/>
  <c r="T1308" i="4"/>
  <c r="U1308" i="4" s="1"/>
  <c r="T1309" i="4"/>
  <c r="U1309" i="4" s="1"/>
  <c r="T1310" i="4"/>
  <c r="U1310" i="4" s="1"/>
  <c r="T1311" i="4"/>
  <c r="U1311" i="4" s="1"/>
  <c r="T1312" i="4"/>
  <c r="U1312" i="4" s="1"/>
  <c r="T1313" i="4"/>
  <c r="U1313" i="4" s="1"/>
  <c r="T1314" i="4"/>
  <c r="U1314" i="4" s="1"/>
  <c r="T1315" i="4"/>
  <c r="U1315" i="4" s="1"/>
  <c r="T1316" i="4"/>
  <c r="U1316" i="4" s="1"/>
  <c r="T1317" i="4"/>
  <c r="U1317" i="4" s="1"/>
  <c r="T1318" i="4"/>
  <c r="U1318" i="4" s="1"/>
  <c r="T1319" i="4"/>
  <c r="U1319" i="4" s="1"/>
  <c r="T1320" i="4"/>
  <c r="U1320" i="4" s="1"/>
  <c r="T1321" i="4"/>
  <c r="U1321" i="4" s="1"/>
  <c r="T1322" i="4"/>
  <c r="U1322" i="4" s="1"/>
  <c r="T1323" i="4"/>
  <c r="U1323" i="4" s="1"/>
  <c r="T1324" i="4"/>
  <c r="U1324" i="4" s="1"/>
  <c r="T1325" i="4"/>
  <c r="U1325" i="4" s="1"/>
  <c r="T1326" i="4"/>
  <c r="U1326" i="4" s="1"/>
  <c r="T1327" i="4"/>
  <c r="U1327" i="4" s="1"/>
  <c r="T1328" i="4"/>
  <c r="U1328" i="4" s="1"/>
  <c r="T1329" i="4"/>
  <c r="U1329" i="4" s="1"/>
  <c r="T1330" i="4"/>
  <c r="U1330" i="4" s="1"/>
  <c r="T1331" i="4"/>
  <c r="U1331" i="4" s="1"/>
  <c r="T1332" i="4"/>
  <c r="U1332" i="4" s="1"/>
  <c r="T1333" i="4"/>
  <c r="U1333" i="4" s="1"/>
  <c r="T1334" i="4"/>
  <c r="U1334" i="4" s="1"/>
  <c r="T1335" i="4"/>
  <c r="U1335" i="4" s="1"/>
  <c r="T1336" i="4"/>
  <c r="U1336" i="4" s="1"/>
  <c r="T1337" i="4"/>
  <c r="U1337" i="4" s="1"/>
  <c r="T1338" i="4"/>
  <c r="U1338" i="4" s="1"/>
  <c r="T1339" i="4"/>
  <c r="U1339" i="4" s="1"/>
  <c r="T1340" i="4"/>
  <c r="U1340" i="4" s="1"/>
  <c r="T1341" i="4"/>
  <c r="U1341" i="4" s="1"/>
  <c r="T1342" i="4"/>
  <c r="U1342" i="4" s="1"/>
  <c r="T1343" i="4"/>
  <c r="U1343" i="4" s="1"/>
  <c r="T1344" i="4"/>
  <c r="U1344" i="4" s="1"/>
  <c r="T1345" i="4"/>
  <c r="U1345" i="4" s="1"/>
  <c r="T1346" i="4"/>
  <c r="U1346" i="4" s="1"/>
  <c r="T1347" i="4"/>
  <c r="U1347" i="4" s="1"/>
  <c r="T1348" i="4"/>
  <c r="U1348" i="4" s="1"/>
  <c r="T1349" i="4"/>
  <c r="U1349" i="4" s="1"/>
  <c r="T1350" i="4"/>
  <c r="U1350" i="4" s="1"/>
  <c r="T1351" i="4"/>
  <c r="U1351" i="4" s="1"/>
  <c r="T1352" i="4"/>
  <c r="U1352" i="4" s="1"/>
  <c r="T1353" i="4"/>
  <c r="U1353" i="4" s="1"/>
  <c r="T1354" i="4"/>
  <c r="U1354" i="4" s="1"/>
  <c r="T1355" i="4"/>
  <c r="U1355" i="4" s="1"/>
  <c r="T1356" i="4"/>
  <c r="U1356" i="4" s="1"/>
  <c r="T1357" i="4"/>
  <c r="U1357" i="4" s="1"/>
  <c r="T1358" i="4"/>
  <c r="U1358" i="4" s="1"/>
  <c r="T1359" i="4"/>
  <c r="U1359" i="4" s="1"/>
  <c r="T1360" i="4"/>
  <c r="U1360" i="4" s="1"/>
  <c r="T1361" i="4"/>
  <c r="U1361" i="4" s="1"/>
  <c r="T1362" i="4"/>
  <c r="U1362" i="4" s="1"/>
  <c r="T1363" i="4"/>
  <c r="U1363" i="4" s="1"/>
  <c r="T1364" i="4"/>
  <c r="U1364" i="4" s="1"/>
  <c r="T1365" i="4"/>
  <c r="U1365" i="4" s="1"/>
  <c r="T1366" i="4"/>
  <c r="U1366" i="4" s="1"/>
  <c r="T1367" i="4"/>
  <c r="U1367" i="4" s="1"/>
  <c r="T1368" i="4"/>
  <c r="U1368" i="4" s="1"/>
  <c r="T1369" i="4"/>
  <c r="U1369" i="4" s="1"/>
  <c r="T1370" i="4"/>
  <c r="U1370" i="4" s="1"/>
  <c r="T1371" i="4"/>
  <c r="U1371" i="4" s="1"/>
  <c r="T1372" i="4"/>
  <c r="U1372" i="4" s="1"/>
  <c r="T1373" i="4"/>
  <c r="U1373" i="4" s="1"/>
  <c r="T1374" i="4"/>
  <c r="U1374" i="4" s="1"/>
  <c r="T1375" i="4"/>
  <c r="U1375" i="4" s="1"/>
  <c r="T1376" i="4"/>
  <c r="U1376" i="4" s="1"/>
  <c r="T1377" i="4"/>
  <c r="U1377" i="4" s="1"/>
  <c r="T1378" i="4"/>
  <c r="U1378" i="4" s="1"/>
  <c r="T1379" i="4"/>
  <c r="U1379" i="4" s="1"/>
  <c r="T1380" i="4"/>
  <c r="U1380" i="4" s="1"/>
  <c r="T1381" i="4"/>
  <c r="U1381" i="4" s="1"/>
  <c r="T1382" i="4"/>
  <c r="U1382" i="4" s="1"/>
  <c r="T1383" i="4"/>
  <c r="U1383" i="4" s="1"/>
  <c r="T1384" i="4"/>
  <c r="U1384" i="4" s="1"/>
  <c r="T1385" i="4"/>
  <c r="U1385" i="4" s="1"/>
  <c r="T1386" i="4"/>
  <c r="U1386" i="4" s="1"/>
  <c r="T1387" i="4"/>
  <c r="U1387" i="4" s="1"/>
  <c r="T1388" i="4"/>
  <c r="U1388" i="4" s="1"/>
  <c r="T1389" i="4"/>
  <c r="U1389" i="4" s="1"/>
  <c r="T1390" i="4"/>
  <c r="U1390" i="4" s="1"/>
  <c r="T1391" i="4"/>
  <c r="U1391" i="4" s="1"/>
  <c r="T1392" i="4"/>
  <c r="U1392" i="4" s="1"/>
  <c r="T1393" i="4"/>
  <c r="U1393" i="4" s="1"/>
  <c r="T1394" i="4"/>
  <c r="U1394" i="4" s="1"/>
  <c r="T1395" i="4"/>
  <c r="U1395" i="4" s="1"/>
  <c r="T1396" i="4"/>
  <c r="U1396" i="4" s="1"/>
  <c r="T1397" i="4"/>
  <c r="U1397" i="4" s="1"/>
  <c r="T1398" i="4"/>
  <c r="U1398" i="4" s="1"/>
  <c r="T1399" i="4"/>
  <c r="U1399" i="4" s="1"/>
  <c r="T1400" i="4"/>
  <c r="U1400" i="4" s="1"/>
  <c r="T1401" i="4"/>
  <c r="U1401" i="4" s="1"/>
  <c r="T1402" i="4"/>
  <c r="U1402" i="4" s="1"/>
  <c r="T1403" i="4"/>
  <c r="U1403" i="4" s="1"/>
  <c r="T1404" i="4"/>
  <c r="U1404" i="4" s="1"/>
  <c r="T1405" i="4"/>
  <c r="U1405" i="4" s="1"/>
  <c r="T1406" i="4"/>
  <c r="U1406" i="4" s="1"/>
  <c r="T1407" i="4"/>
  <c r="U1407" i="4" s="1"/>
  <c r="T1408" i="4"/>
  <c r="U1408" i="4" s="1"/>
  <c r="T1409" i="4"/>
  <c r="U1409" i="4" s="1"/>
  <c r="T1410" i="4"/>
  <c r="U1410" i="4" s="1"/>
  <c r="T1411" i="4"/>
  <c r="U1411" i="4" s="1"/>
  <c r="T1412" i="4"/>
  <c r="U1412" i="4" s="1"/>
  <c r="T1413" i="4"/>
  <c r="U1413" i="4" s="1"/>
  <c r="T1414" i="4"/>
  <c r="U1414" i="4" s="1"/>
  <c r="T1415" i="4"/>
  <c r="U1415" i="4" s="1"/>
  <c r="T1416" i="4"/>
  <c r="U1416" i="4" s="1"/>
  <c r="T1417" i="4"/>
  <c r="U1417" i="4" s="1"/>
  <c r="T1418" i="4"/>
  <c r="U1418" i="4" s="1"/>
  <c r="T1419" i="4"/>
  <c r="U1419" i="4" s="1"/>
  <c r="T1420" i="4"/>
  <c r="U1420" i="4" s="1"/>
  <c r="T1421" i="4"/>
  <c r="U1421" i="4" s="1"/>
  <c r="T1422" i="4"/>
  <c r="U1422" i="4" s="1"/>
  <c r="T1423" i="4"/>
  <c r="U1423" i="4" s="1"/>
  <c r="T1424" i="4"/>
  <c r="U1424" i="4" s="1"/>
  <c r="T1425" i="4"/>
  <c r="U1425" i="4" s="1"/>
  <c r="T1426" i="4"/>
  <c r="U1426" i="4" s="1"/>
  <c r="T1427" i="4"/>
  <c r="U1427" i="4" s="1"/>
  <c r="T1428" i="4"/>
  <c r="U1428" i="4" s="1"/>
  <c r="T1429" i="4"/>
  <c r="U1429" i="4" s="1"/>
  <c r="T1430" i="4"/>
  <c r="U1430" i="4" s="1"/>
  <c r="T1431" i="4"/>
  <c r="U1431" i="4" s="1"/>
  <c r="T1432" i="4"/>
  <c r="U1432" i="4" s="1"/>
  <c r="T1433" i="4"/>
  <c r="U1433" i="4" s="1"/>
  <c r="T1434" i="4"/>
  <c r="U1434" i="4" s="1"/>
  <c r="T1435" i="4"/>
  <c r="U1435" i="4" s="1"/>
  <c r="T1436" i="4"/>
  <c r="U1436" i="4" s="1"/>
  <c r="T1437" i="4"/>
  <c r="U1437" i="4" s="1"/>
  <c r="T1438" i="4"/>
  <c r="U1438" i="4" s="1"/>
  <c r="T1439" i="4"/>
  <c r="U1439" i="4" s="1"/>
  <c r="T1440" i="4"/>
  <c r="U1440" i="4" s="1"/>
  <c r="T1441" i="4"/>
  <c r="U1441" i="4" s="1"/>
  <c r="T1442" i="4"/>
  <c r="U1442" i="4" s="1"/>
  <c r="T1443" i="4"/>
  <c r="U1443" i="4" s="1"/>
  <c r="T1444" i="4"/>
  <c r="U1444" i="4" s="1"/>
  <c r="T1445" i="4"/>
  <c r="U1445" i="4" s="1"/>
  <c r="T1446" i="4"/>
  <c r="U1446" i="4" s="1"/>
  <c r="T1447" i="4"/>
  <c r="U1447" i="4" s="1"/>
  <c r="T1448" i="4"/>
  <c r="U1448" i="4" s="1"/>
  <c r="T1449" i="4"/>
  <c r="U1449" i="4" s="1"/>
  <c r="T1450" i="4"/>
  <c r="U1450" i="4" s="1"/>
  <c r="T1451" i="4"/>
  <c r="U1451" i="4" s="1"/>
  <c r="T1452" i="4"/>
  <c r="U1452" i="4" s="1"/>
  <c r="T1453" i="4"/>
  <c r="U1453" i="4" s="1"/>
  <c r="T1454" i="4"/>
  <c r="U1454" i="4" s="1"/>
  <c r="T1455" i="4"/>
  <c r="U1455" i="4" s="1"/>
  <c r="T1456" i="4"/>
  <c r="U1456" i="4" s="1"/>
  <c r="T1457" i="4"/>
  <c r="U1457" i="4" s="1"/>
  <c r="T1458" i="4"/>
  <c r="U1458" i="4" s="1"/>
  <c r="T1459" i="4"/>
  <c r="U1459" i="4" s="1"/>
  <c r="T1460" i="4"/>
  <c r="U1460" i="4" s="1"/>
  <c r="T1461" i="4"/>
  <c r="U1461" i="4" s="1"/>
  <c r="T1462" i="4"/>
  <c r="U1462" i="4" s="1"/>
  <c r="T1463" i="4"/>
  <c r="U1463" i="4" s="1"/>
  <c r="T1464" i="4"/>
  <c r="U1464" i="4" s="1"/>
  <c r="T1465" i="4"/>
  <c r="U1465" i="4" s="1"/>
  <c r="T1466" i="4"/>
  <c r="U1466" i="4" s="1"/>
  <c r="T1467" i="4"/>
  <c r="U1467" i="4" s="1"/>
  <c r="T1468" i="4"/>
  <c r="U1468" i="4" s="1"/>
  <c r="T1469" i="4"/>
  <c r="U1469" i="4" s="1"/>
  <c r="T1470" i="4"/>
  <c r="U1470" i="4" s="1"/>
  <c r="T1471" i="4"/>
  <c r="U1471" i="4" s="1"/>
  <c r="T1472" i="4"/>
  <c r="U1472" i="4" s="1"/>
  <c r="T1473" i="4"/>
  <c r="U1473" i="4" s="1"/>
  <c r="T1474" i="4"/>
  <c r="U1474" i="4" s="1"/>
  <c r="T1475" i="4"/>
  <c r="U1475" i="4" s="1"/>
  <c r="T1476" i="4"/>
  <c r="U1476" i="4" s="1"/>
  <c r="T1477" i="4"/>
  <c r="U1477" i="4" s="1"/>
  <c r="T1478" i="4"/>
  <c r="U1478" i="4" s="1"/>
  <c r="T1479" i="4"/>
  <c r="U1479" i="4" s="1"/>
  <c r="T1480" i="4"/>
  <c r="U1480" i="4" s="1"/>
  <c r="T1481" i="4"/>
  <c r="U1481" i="4" s="1"/>
  <c r="T1482" i="4"/>
  <c r="U1482" i="4" s="1"/>
  <c r="T1483" i="4"/>
  <c r="U1483" i="4" s="1"/>
  <c r="T1484" i="4"/>
  <c r="U1484" i="4" s="1"/>
  <c r="T1485" i="4"/>
  <c r="U1485" i="4" s="1"/>
  <c r="T1486" i="4"/>
  <c r="U1486" i="4" s="1"/>
  <c r="T1487" i="4"/>
  <c r="U1487" i="4" s="1"/>
  <c r="T1488" i="4"/>
  <c r="U1488" i="4" s="1"/>
  <c r="T1489" i="4"/>
  <c r="U1489" i="4" s="1"/>
  <c r="T1490" i="4"/>
  <c r="U1490" i="4" s="1"/>
  <c r="T1491" i="4"/>
  <c r="U1491" i="4" s="1"/>
  <c r="T1492" i="4"/>
  <c r="U1492" i="4" s="1"/>
  <c r="T1493" i="4"/>
  <c r="U1493" i="4" s="1"/>
  <c r="T1494" i="4"/>
  <c r="U1494" i="4" s="1"/>
  <c r="T1495" i="4"/>
  <c r="U1495" i="4" s="1"/>
  <c r="T1496" i="4"/>
  <c r="U1496" i="4" s="1"/>
  <c r="T1497" i="4"/>
  <c r="U1497" i="4" s="1"/>
  <c r="T1498" i="4"/>
  <c r="U1498" i="4" s="1"/>
  <c r="T1499" i="4"/>
  <c r="U1499" i="4" s="1"/>
  <c r="T1500" i="4"/>
  <c r="U1500" i="4" s="1"/>
  <c r="T1501" i="4"/>
  <c r="U1501" i="4" s="1"/>
  <c r="T1502" i="4"/>
  <c r="U1502" i="4" s="1"/>
  <c r="T1503" i="4"/>
  <c r="U1503" i="4" s="1"/>
  <c r="T1504" i="4"/>
  <c r="U1504" i="4" s="1"/>
  <c r="T1505" i="4"/>
  <c r="U1505" i="4" s="1"/>
  <c r="T1506" i="4"/>
  <c r="U1506" i="4" s="1"/>
  <c r="T1507" i="4"/>
  <c r="U1507" i="4" s="1"/>
  <c r="T1508" i="4"/>
  <c r="U1508" i="4" s="1"/>
  <c r="T1509" i="4"/>
  <c r="U1509" i="4" s="1"/>
  <c r="T1510" i="4"/>
  <c r="U1510" i="4" s="1"/>
  <c r="T1511" i="4"/>
  <c r="U1511" i="4" s="1"/>
  <c r="T1512" i="4"/>
  <c r="U1512" i="4" s="1"/>
  <c r="T1513" i="4"/>
  <c r="U1513" i="4" s="1"/>
  <c r="T1514" i="4"/>
  <c r="U1514" i="4" s="1"/>
  <c r="T1515" i="4"/>
  <c r="U1515" i="4" s="1"/>
  <c r="T1516" i="4"/>
  <c r="U1516" i="4" s="1"/>
  <c r="T1517" i="4"/>
  <c r="U1517" i="4" s="1"/>
  <c r="T1518" i="4"/>
  <c r="U1518" i="4" s="1"/>
  <c r="T1519" i="4"/>
  <c r="U1519" i="4" s="1"/>
  <c r="T1520" i="4"/>
  <c r="U1520" i="4" s="1"/>
  <c r="T1521" i="4"/>
  <c r="U1521" i="4" s="1"/>
  <c r="T1522" i="4"/>
  <c r="U1522" i="4" s="1"/>
  <c r="T1523" i="4"/>
  <c r="U1523" i="4" s="1"/>
  <c r="T1524" i="4"/>
  <c r="U1524" i="4" s="1"/>
  <c r="T1525" i="4"/>
  <c r="U1525" i="4" s="1"/>
  <c r="T1526" i="4"/>
  <c r="U1526" i="4" s="1"/>
  <c r="T1527" i="4"/>
  <c r="U1527" i="4" s="1"/>
  <c r="T1528" i="4"/>
  <c r="U1528" i="4" s="1"/>
  <c r="T1529" i="4"/>
  <c r="U1529" i="4" s="1"/>
  <c r="T1530" i="4"/>
  <c r="U1530" i="4" s="1"/>
  <c r="T1531" i="4"/>
  <c r="U1531" i="4" s="1"/>
  <c r="T1532" i="4"/>
  <c r="U1532" i="4" s="1"/>
  <c r="T1533" i="4"/>
  <c r="U1533" i="4" s="1"/>
  <c r="T1534" i="4"/>
  <c r="U1534" i="4" s="1"/>
  <c r="T1535" i="4"/>
  <c r="U1535" i="4" s="1"/>
  <c r="T1536" i="4"/>
  <c r="U1536" i="4" s="1"/>
  <c r="T1537" i="4"/>
  <c r="U1537" i="4" s="1"/>
  <c r="T1538" i="4"/>
  <c r="U1538" i="4" s="1"/>
  <c r="T1539" i="4"/>
  <c r="U1539" i="4" s="1"/>
  <c r="T1540" i="4"/>
  <c r="U1540" i="4" s="1"/>
  <c r="T1541" i="4"/>
  <c r="U1541" i="4" s="1"/>
  <c r="T1542" i="4"/>
  <c r="U1542" i="4" s="1"/>
  <c r="T1543" i="4"/>
  <c r="U1543" i="4" s="1"/>
  <c r="T1544" i="4"/>
  <c r="U1544" i="4" s="1"/>
  <c r="T1545" i="4"/>
  <c r="U1545" i="4" s="1"/>
  <c r="T1546" i="4"/>
  <c r="U1546" i="4" s="1"/>
  <c r="T1547" i="4"/>
  <c r="U1547" i="4" s="1"/>
  <c r="T1548" i="4"/>
  <c r="U1548" i="4" s="1"/>
  <c r="T1549" i="4"/>
  <c r="U1549" i="4" s="1"/>
  <c r="T1550" i="4"/>
  <c r="U1550" i="4" s="1"/>
  <c r="T1551" i="4"/>
  <c r="U1551" i="4" s="1"/>
  <c r="T1552" i="4"/>
  <c r="U1552" i="4" s="1"/>
  <c r="T1553" i="4"/>
  <c r="U1553" i="4" s="1"/>
  <c r="T1554" i="4"/>
  <c r="U1554" i="4" s="1"/>
  <c r="T1555" i="4"/>
  <c r="U1555" i="4" s="1"/>
  <c r="T1556" i="4"/>
  <c r="U1556" i="4" s="1"/>
  <c r="T1557" i="4"/>
  <c r="U1557" i="4" s="1"/>
  <c r="T1558" i="4"/>
  <c r="U1558" i="4" s="1"/>
  <c r="T1559" i="4"/>
  <c r="U1559" i="4" s="1"/>
  <c r="T1560" i="4"/>
  <c r="U1560" i="4" s="1"/>
  <c r="T1561" i="4"/>
  <c r="U1561" i="4" s="1"/>
  <c r="T1562" i="4"/>
  <c r="U1562" i="4" s="1"/>
  <c r="T1563" i="4"/>
  <c r="U1563" i="4" s="1"/>
  <c r="T1564" i="4"/>
  <c r="U1564" i="4" s="1"/>
  <c r="T1565" i="4"/>
  <c r="U1565" i="4" s="1"/>
  <c r="T1566" i="4"/>
  <c r="U1566" i="4" s="1"/>
  <c r="T1567" i="4"/>
  <c r="U1567" i="4" s="1"/>
  <c r="T1568" i="4"/>
  <c r="U1568" i="4" s="1"/>
  <c r="T1569" i="4"/>
  <c r="U1569" i="4" s="1"/>
  <c r="T1570" i="4"/>
  <c r="U1570" i="4" s="1"/>
  <c r="T1571" i="4"/>
  <c r="U1571" i="4" s="1"/>
  <c r="T1572" i="4"/>
  <c r="U1572" i="4" s="1"/>
  <c r="T1573" i="4"/>
  <c r="U1573" i="4" s="1"/>
  <c r="T1574" i="4"/>
  <c r="U1574" i="4" s="1"/>
  <c r="T1575" i="4"/>
  <c r="U1575" i="4" s="1"/>
  <c r="T1576" i="4"/>
  <c r="U1576" i="4" s="1"/>
  <c r="T1577" i="4"/>
  <c r="U1577" i="4" s="1"/>
  <c r="T1578" i="4"/>
  <c r="U1578" i="4" s="1"/>
  <c r="T1579" i="4"/>
  <c r="U1579" i="4" s="1"/>
  <c r="T1580" i="4"/>
  <c r="U1580" i="4" s="1"/>
  <c r="T1581" i="4"/>
  <c r="U1581" i="4" s="1"/>
  <c r="T1582" i="4"/>
  <c r="U1582" i="4" s="1"/>
  <c r="T1583" i="4"/>
  <c r="U1583" i="4" s="1"/>
  <c r="T1584" i="4"/>
  <c r="U1584" i="4" s="1"/>
  <c r="T1585" i="4"/>
  <c r="U1585" i="4" s="1"/>
  <c r="T1586" i="4"/>
  <c r="U1586" i="4" s="1"/>
  <c r="T1587" i="4"/>
  <c r="U1587" i="4" s="1"/>
  <c r="T1588" i="4"/>
  <c r="U1588" i="4" s="1"/>
  <c r="T1589" i="4"/>
  <c r="U1589" i="4" s="1"/>
  <c r="T1590" i="4"/>
  <c r="U1590" i="4" s="1"/>
  <c r="T1591" i="4"/>
  <c r="U1591" i="4" s="1"/>
  <c r="T1592" i="4"/>
  <c r="U1592" i="4" s="1"/>
  <c r="T1593" i="4"/>
  <c r="U1593" i="4" s="1"/>
  <c r="T1594" i="4"/>
  <c r="U1594" i="4" s="1"/>
  <c r="T1595" i="4"/>
  <c r="U1595" i="4" s="1"/>
  <c r="T1596" i="4"/>
  <c r="U1596" i="4" s="1"/>
  <c r="T1597" i="4"/>
  <c r="U1597" i="4" s="1"/>
  <c r="T1598" i="4"/>
  <c r="U1598" i="4" s="1"/>
  <c r="T1599" i="4"/>
  <c r="U1599" i="4" s="1"/>
  <c r="T1600" i="4"/>
  <c r="U1600" i="4" s="1"/>
  <c r="T1601" i="4"/>
  <c r="U1601" i="4" s="1"/>
  <c r="T1602" i="4"/>
  <c r="U1602" i="4" s="1"/>
  <c r="T1603" i="4"/>
  <c r="U1603" i="4" s="1"/>
  <c r="T1604" i="4"/>
  <c r="U1604" i="4" s="1"/>
  <c r="T1605" i="4"/>
  <c r="U1605" i="4" s="1"/>
  <c r="T1606" i="4"/>
  <c r="U1606" i="4" s="1"/>
  <c r="T1607" i="4"/>
  <c r="U1607" i="4" s="1"/>
  <c r="T1608" i="4"/>
  <c r="U1608" i="4" s="1"/>
  <c r="T1609" i="4"/>
  <c r="U1609" i="4" s="1"/>
  <c r="T1610" i="4"/>
  <c r="U1610" i="4" s="1"/>
  <c r="T1611" i="4"/>
  <c r="U1611" i="4" s="1"/>
  <c r="T1612" i="4"/>
  <c r="U1612" i="4" s="1"/>
  <c r="T1613" i="4"/>
  <c r="U1613" i="4" s="1"/>
  <c r="T1614" i="4"/>
  <c r="U1614" i="4" s="1"/>
  <c r="T1615" i="4"/>
  <c r="U1615" i="4" s="1"/>
  <c r="T1616" i="4"/>
  <c r="U1616" i="4" s="1"/>
  <c r="T1617" i="4"/>
  <c r="U1617" i="4" s="1"/>
  <c r="T1618" i="4"/>
  <c r="U1618" i="4" s="1"/>
  <c r="T1619" i="4"/>
  <c r="U1619" i="4" s="1"/>
  <c r="T1620" i="4"/>
  <c r="U1620" i="4" s="1"/>
  <c r="T1621" i="4"/>
  <c r="U1621" i="4" s="1"/>
  <c r="T1622" i="4"/>
  <c r="U1622" i="4" s="1"/>
  <c r="T1623" i="4"/>
  <c r="U1623" i="4" s="1"/>
  <c r="T1624" i="4"/>
  <c r="U1624" i="4" s="1"/>
  <c r="T1625" i="4"/>
  <c r="U1625" i="4" s="1"/>
  <c r="T1626" i="4"/>
  <c r="U1626" i="4" s="1"/>
  <c r="T1627" i="4"/>
  <c r="U1627" i="4" s="1"/>
  <c r="T1628" i="4"/>
  <c r="U1628" i="4" s="1"/>
  <c r="T1629" i="4"/>
  <c r="U1629" i="4" s="1"/>
  <c r="T1630" i="4"/>
  <c r="U1630" i="4" s="1"/>
  <c r="T1631" i="4"/>
  <c r="U1631" i="4" s="1"/>
  <c r="T1632" i="4"/>
  <c r="U1632" i="4" s="1"/>
  <c r="T1633" i="4"/>
  <c r="U1633" i="4" s="1"/>
  <c r="T1634" i="4"/>
  <c r="U1634" i="4" s="1"/>
  <c r="T1635" i="4"/>
  <c r="U1635" i="4" s="1"/>
  <c r="T1636" i="4"/>
  <c r="U1636" i="4" s="1"/>
  <c r="T1637" i="4"/>
  <c r="U1637" i="4" s="1"/>
  <c r="T1638" i="4"/>
  <c r="U1638" i="4" s="1"/>
  <c r="T1639" i="4"/>
  <c r="U1639" i="4" s="1"/>
  <c r="T1640" i="4"/>
  <c r="U1640" i="4" s="1"/>
  <c r="T1641" i="4"/>
  <c r="U1641" i="4" s="1"/>
  <c r="T1642" i="4"/>
  <c r="U1642" i="4" s="1"/>
  <c r="T1643" i="4"/>
  <c r="U1643" i="4" s="1"/>
  <c r="T1644" i="4"/>
  <c r="U1644" i="4" s="1"/>
  <c r="T1645" i="4"/>
  <c r="U1645" i="4" s="1"/>
  <c r="T1646" i="4"/>
  <c r="U1646" i="4" s="1"/>
  <c r="T1647" i="4"/>
  <c r="U1647" i="4" s="1"/>
  <c r="T1648" i="4"/>
  <c r="U1648" i="4" s="1"/>
  <c r="T1649" i="4"/>
  <c r="U1649" i="4" s="1"/>
  <c r="T1650" i="4"/>
  <c r="U1650" i="4" s="1"/>
  <c r="T1651" i="4"/>
  <c r="U1651" i="4" s="1"/>
  <c r="T1652" i="4"/>
  <c r="U1652" i="4" s="1"/>
  <c r="T1653" i="4"/>
  <c r="U1653" i="4" s="1"/>
  <c r="T1654" i="4"/>
  <c r="U1654" i="4" s="1"/>
  <c r="T1655" i="4"/>
  <c r="U1655" i="4" s="1"/>
  <c r="T1656" i="4"/>
  <c r="U1656" i="4" s="1"/>
  <c r="T1657" i="4"/>
  <c r="U1657" i="4" s="1"/>
  <c r="T1658" i="4"/>
  <c r="U1658" i="4" s="1"/>
  <c r="T1659" i="4"/>
  <c r="U1659" i="4" s="1"/>
  <c r="T1660" i="4"/>
  <c r="U1660" i="4" s="1"/>
  <c r="T1661" i="4"/>
  <c r="U1661" i="4" s="1"/>
  <c r="T1662" i="4"/>
  <c r="U1662" i="4" s="1"/>
  <c r="T1663" i="4"/>
  <c r="U1663" i="4" s="1"/>
  <c r="T1664" i="4"/>
  <c r="U1664" i="4" s="1"/>
  <c r="T1665" i="4"/>
  <c r="U1665" i="4" s="1"/>
  <c r="T1666" i="4"/>
  <c r="U1666" i="4" s="1"/>
  <c r="T1667" i="4"/>
  <c r="U1667" i="4" s="1"/>
  <c r="T1668" i="4"/>
  <c r="U1668" i="4" s="1"/>
  <c r="T1669" i="4"/>
  <c r="U1669" i="4" s="1"/>
  <c r="T1670" i="4"/>
  <c r="U1670" i="4" s="1"/>
  <c r="T1671" i="4"/>
  <c r="U1671" i="4" s="1"/>
  <c r="T1672" i="4"/>
  <c r="U1672" i="4" s="1"/>
  <c r="T1673" i="4"/>
  <c r="U1673" i="4" s="1"/>
  <c r="T1674" i="4"/>
  <c r="U1674" i="4" s="1"/>
  <c r="T1675" i="4"/>
  <c r="U1675" i="4" s="1"/>
  <c r="T1676" i="4"/>
  <c r="U1676" i="4" s="1"/>
  <c r="T1677" i="4"/>
  <c r="U1677" i="4" s="1"/>
  <c r="T1678" i="4"/>
  <c r="U1678" i="4" s="1"/>
  <c r="T1679" i="4"/>
  <c r="U1679" i="4" s="1"/>
  <c r="T1680" i="4"/>
  <c r="U1680" i="4" s="1"/>
  <c r="T1681" i="4"/>
  <c r="U1681" i="4" s="1"/>
  <c r="T1682" i="4"/>
  <c r="U1682" i="4" s="1"/>
  <c r="T1683" i="4"/>
  <c r="U1683" i="4" s="1"/>
  <c r="T1684" i="4"/>
  <c r="U1684" i="4" s="1"/>
  <c r="T1685" i="4"/>
  <c r="U1685" i="4" s="1"/>
  <c r="T1686" i="4"/>
  <c r="U1686" i="4" s="1"/>
  <c r="T1687" i="4"/>
  <c r="U1687" i="4" s="1"/>
  <c r="T1688" i="4"/>
  <c r="U1688" i="4" s="1"/>
  <c r="T1689" i="4"/>
  <c r="U1689" i="4" s="1"/>
  <c r="T1690" i="4"/>
  <c r="U1690" i="4" s="1"/>
  <c r="T1691" i="4"/>
  <c r="U1691" i="4" s="1"/>
  <c r="T1692" i="4"/>
  <c r="U1692" i="4" s="1"/>
  <c r="T1693" i="4"/>
  <c r="U1693" i="4" s="1"/>
  <c r="T1694" i="4"/>
  <c r="U1694" i="4" s="1"/>
  <c r="T1695" i="4"/>
  <c r="U1695" i="4" s="1"/>
  <c r="T1696" i="4"/>
  <c r="U1696" i="4" s="1"/>
  <c r="T1697" i="4"/>
  <c r="U1697" i="4" s="1"/>
  <c r="T1698" i="4"/>
  <c r="U1698" i="4" s="1"/>
  <c r="T1699" i="4"/>
  <c r="U1699" i="4" s="1"/>
  <c r="T1700" i="4"/>
  <c r="U1700" i="4" s="1"/>
  <c r="T1701" i="4"/>
  <c r="U1701" i="4" s="1"/>
  <c r="T1702" i="4"/>
  <c r="U1702" i="4" s="1"/>
  <c r="T1703" i="4"/>
  <c r="U1703" i="4" s="1"/>
  <c r="T1704" i="4"/>
  <c r="U1704" i="4" s="1"/>
  <c r="T1705" i="4"/>
  <c r="U1705" i="4" s="1"/>
  <c r="T1706" i="4"/>
  <c r="U1706" i="4" s="1"/>
  <c r="T1707" i="4"/>
  <c r="U1707" i="4" s="1"/>
  <c r="T1708" i="4"/>
  <c r="U1708" i="4" s="1"/>
  <c r="T1709" i="4"/>
  <c r="U1709" i="4" s="1"/>
  <c r="T1710" i="4"/>
  <c r="U1710" i="4" s="1"/>
  <c r="T1711" i="4"/>
  <c r="U1711" i="4" s="1"/>
  <c r="T1712" i="4"/>
  <c r="U1712" i="4" s="1"/>
  <c r="T1713" i="4"/>
  <c r="U1713" i="4" s="1"/>
  <c r="T1714" i="4"/>
  <c r="U1714" i="4" s="1"/>
  <c r="T1715" i="4"/>
  <c r="U1715" i="4" s="1"/>
  <c r="T1716" i="4"/>
  <c r="U1716" i="4" s="1"/>
  <c r="T1717" i="4"/>
  <c r="U1717" i="4" s="1"/>
  <c r="T1718" i="4"/>
  <c r="U1718" i="4" s="1"/>
  <c r="T1719" i="4"/>
  <c r="U1719" i="4" s="1"/>
  <c r="T1720" i="4"/>
  <c r="U1720" i="4" s="1"/>
  <c r="T1721" i="4"/>
  <c r="U1721" i="4" s="1"/>
  <c r="T1722" i="4"/>
  <c r="U1722" i="4" s="1"/>
  <c r="T1723" i="4"/>
  <c r="U1723" i="4" s="1"/>
  <c r="T1724" i="4"/>
  <c r="U1724" i="4" s="1"/>
  <c r="T1725" i="4"/>
  <c r="U1725" i="4" s="1"/>
  <c r="T1726" i="4"/>
  <c r="U1726" i="4" s="1"/>
  <c r="T1727" i="4"/>
  <c r="U1727" i="4" s="1"/>
  <c r="T1728" i="4"/>
  <c r="U1728" i="4" s="1"/>
  <c r="T1729" i="4"/>
  <c r="U1729" i="4" s="1"/>
  <c r="T1730" i="4"/>
  <c r="U1730" i="4" s="1"/>
  <c r="T1731" i="4"/>
  <c r="U1731" i="4" s="1"/>
  <c r="T1732" i="4"/>
  <c r="U1732" i="4" s="1"/>
  <c r="T1733" i="4"/>
  <c r="U1733" i="4" s="1"/>
  <c r="T1734" i="4"/>
  <c r="U1734" i="4" s="1"/>
  <c r="T1735" i="4"/>
  <c r="U1735" i="4" s="1"/>
  <c r="T1736" i="4"/>
  <c r="U1736" i="4" s="1"/>
  <c r="T1737" i="4"/>
  <c r="U1737" i="4" s="1"/>
  <c r="T1738" i="4"/>
  <c r="U1738" i="4" s="1"/>
  <c r="T1739" i="4"/>
  <c r="U1739" i="4" s="1"/>
  <c r="T1740" i="4"/>
  <c r="U1740" i="4" s="1"/>
  <c r="T1741" i="4"/>
  <c r="U1741" i="4" s="1"/>
  <c r="T1742" i="4"/>
  <c r="U1742" i="4" s="1"/>
  <c r="T1743" i="4"/>
  <c r="U1743" i="4" s="1"/>
  <c r="T1744" i="4"/>
  <c r="U1744" i="4" s="1"/>
  <c r="T1745" i="4"/>
  <c r="U1745" i="4" s="1"/>
  <c r="T1746" i="4"/>
  <c r="U1746" i="4" s="1"/>
  <c r="T1747" i="4"/>
  <c r="U1747" i="4" s="1"/>
  <c r="T1748" i="4"/>
  <c r="U1748" i="4" s="1"/>
  <c r="T1749" i="4"/>
  <c r="U1749" i="4" s="1"/>
  <c r="T1750" i="4"/>
  <c r="U1750" i="4" s="1"/>
  <c r="T1751" i="4"/>
  <c r="U1751" i="4" s="1"/>
  <c r="T1752" i="4"/>
  <c r="U1752" i="4" s="1"/>
  <c r="T1753" i="4"/>
  <c r="U1753" i="4" s="1"/>
  <c r="T1754" i="4"/>
  <c r="U1754" i="4" s="1"/>
  <c r="T1755" i="4"/>
  <c r="U1755" i="4" s="1"/>
  <c r="T1756" i="4"/>
  <c r="U1756" i="4" s="1"/>
  <c r="T1757" i="4"/>
  <c r="U1757" i="4" s="1"/>
  <c r="T1758" i="4"/>
  <c r="U1758" i="4" s="1"/>
  <c r="T1759" i="4"/>
  <c r="U1759" i="4" s="1"/>
  <c r="T1760" i="4"/>
  <c r="U1760" i="4" s="1"/>
  <c r="T1761" i="4"/>
  <c r="U1761" i="4" s="1"/>
  <c r="T1762" i="4"/>
  <c r="U1762" i="4" s="1"/>
  <c r="T1763" i="4"/>
  <c r="U1763" i="4" s="1"/>
  <c r="T1764" i="4"/>
  <c r="U1764" i="4" s="1"/>
  <c r="T1765" i="4"/>
  <c r="U1765" i="4" s="1"/>
  <c r="T1766" i="4"/>
  <c r="U1766" i="4" s="1"/>
  <c r="T1767" i="4"/>
  <c r="U1767" i="4" s="1"/>
  <c r="T1768" i="4"/>
  <c r="U1768" i="4" s="1"/>
  <c r="T1769" i="4"/>
  <c r="U1769" i="4" s="1"/>
  <c r="T1770" i="4"/>
  <c r="U1770" i="4" s="1"/>
  <c r="T1771" i="4"/>
  <c r="U1771" i="4" s="1"/>
  <c r="T1772" i="4"/>
  <c r="U1772" i="4" s="1"/>
  <c r="T1773" i="4"/>
  <c r="U1773" i="4" s="1"/>
  <c r="T1774" i="4"/>
  <c r="U1774" i="4" s="1"/>
  <c r="T1775" i="4"/>
  <c r="U1775" i="4" s="1"/>
  <c r="T1776" i="4"/>
  <c r="U1776" i="4" s="1"/>
  <c r="T1777" i="4"/>
  <c r="U1777" i="4" s="1"/>
  <c r="T1778" i="4"/>
  <c r="U1778" i="4" s="1"/>
  <c r="T1779" i="4"/>
  <c r="U1779" i="4" s="1"/>
  <c r="T1780" i="4"/>
  <c r="U1780" i="4" s="1"/>
  <c r="T1781" i="4"/>
  <c r="U1781" i="4" s="1"/>
  <c r="T1782" i="4"/>
  <c r="U1782" i="4" s="1"/>
  <c r="T1783" i="4"/>
  <c r="U1783" i="4" s="1"/>
  <c r="T1784" i="4"/>
  <c r="U1784" i="4" s="1"/>
  <c r="T1785" i="4"/>
  <c r="U1785" i="4" s="1"/>
  <c r="T1786" i="4"/>
  <c r="U1786" i="4" s="1"/>
  <c r="T1787" i="4"/>
  <c r="U1787" i="4" s="1"/>
  <c r="T1788" i="4"/>
  <c r="U1788" i="4" s="1"/>
  <c r="T1789" i="4"/>
  <c r="U1789" i="4" s="1"/>
  <c r="T1790" i="4"/>
  <c r="U1790" i="4" s="1"/>
  <c r="T1791" i="4"/>
  <c r="U1791" i="4" s="1"/>
  <c r="T1792" i="4"/>
  <c r="U1792" i="4" s="1"/>
  <c r="T1793" i="4"/>
  <c r="U1793" i="4" s="1"/>
  <c r="T1794" i="4"/>
  <c r="U1794" i="4" s="1"/>
  <c r="T1795" i="4"/>
  <c r="U1795" i="4" s="1"/>
  <c r="T1796" i="4"/>
  <c r="U1796" i="4" s="1"/>
  <c r="T1797" i="4"/>
  <c r="U1797" i="4" s="1"/>
  <c r="T1798" i="4"/>
  <c r="U1798" i="4" s="1"/>
  <c r="T1799" i="4"/>
  <c r="U1799" i="4" s="1"/>
  <c r="T1800" i="4"/>
  <c r="U1800" i="4" s="1"/>
  <c r="T1801" i="4"/>
  <c r="U1801" i="4" s="1"/>
  <c r="T1802" i="4"/>
  <c r="U1802" i="4" s="1"/>
  <c r="T1803" i="4"/>
  <c r="U1803" i="4" s="1"/>
  <c r="T1804" i="4"/>
  <c r="U1804" i="4" s="1"/>
  <c r="T1805" i="4"/>
  <c r="U1805" i="4" s="1"/>
  <c r="T1806" i="4"/>
  <c r="U1806" i="4" s="1"/>
  <c r="T1807" i="4"/>
  <c r="U1807" i="4" s="1"/>
  <c r="T1808" i="4"/>
  <c r="U1808" i="4" s="1"/>
  <c r="T1809" i="4"/>
  <c r="U1809" i="4" s="1"/>
  <c r="T1810" i="4"/>
  <c r="U1810" i="4" s="1"/>
  <c r="T1811" i="4"/>
  <c r="U1811" i="4" s="1"/>
  <c r="T1812" i="4"/>
  <c r="U1812" i="4" s="1"/>
  <c r="T1813" i="4"/>
  <c r="U1813" i="4" s="1"/>
  <c r="T1814" i="4"/>
  <c r="U1814" i="4" s="1"/>
  <c r="T1815" i="4"/>
  <c r="U1815" i="4" s="1"/>
  <c r="T1816" i="4"/>
  <c r="U1816" i="4" s="1"/>
  <c r="T1817" i="4"/>
  <c r="U1817" i="4" s="1"/>
  <c r="T1818" i="4"/>
  <c r="U1818" i="4" s="1"/>
  <c r="T1819" i="4"/>
  <c r="U1819" i="4" s="1"/>
  <c r="T1820" i="4"/>
  <c r="U1820" i="4" s="1"/>
  <c r="T1821" i="4"/>
  <c r="U1821" i="4" s="1"/>
  <c r="T1822" i="4"/>
  <c r="U1822" i="4" s="1"/>
  <c r="T1823" i="4"/>
  <c r="U1823" i="4" s="1"/>
  <c r="T1824" i="4"/>
  <c r="U1824" i="4" s="1"/>
  <c r="T1825" i="4"/>
  <c r="U1825" i="4" s="1"/>
  <c r="T1826" i="4"/>
  <c r="U1826" i="4" s="1"/>
  <c r="T1827" i="4"/>
  <c r="U1827" i="4" s="1"/>
  <c r="T1828" i="4"/>
  <c r="U1828" i="4" s="1"/>
  <c r="T1829" i="4"/>
  <c r="U1829" i="4" s="1"/>
  <c r="T1830" i="4"/>
  <c r="U1830" i="4" s="1"/>
  <c r="T1831" i="4"/>
  <c r="U1831" i="4" s="1"/>
  <c r="T1832" i="4"/>
  <c r="U1832" i="4" s="1"/>
  <c r="T1833" i="4"/>
  <c r="U1833" i="4" s="1"/>
  <c r="T1834" i="4"/>
  <c r="U1834" i="4" s="1"/>
  <c r="T1835" i="4"/>
  <c r="U1835" i="4" s="1"/>
  <c r="T1836" i="4"/>
  <c r="U1836" i="4" s="1"/>
  <c r="T1837" i="4"/>
  <c r="U1837" i="4" s="1"/>
  <c r="T1838" i="4"/>
  <c r="U1838" i="4" s="1"/>
  <c r="T1839" i="4"/>
  <c r="U1839" i="4" s="1"/>
  <c r="T1840" i="4"/>
  <c r="U1840" i="4" s="1"/>
  <c r="T1841" i="4"/>
  <c r="U1841" i="4" s="1"/>
  <c r="T1842" i="4"/>
  <c r="U1842" i="4" s="1"/>
  <c r="T1843" i="4"/>
  <c r="U1843" i="4" s="1"/>
  <c r="T1844" i="4"/>
  <c r="U1844" i="4" s="1"/>
  <c r="T1845" i="4"/>
  <c r="U1845" i="4" s="1"/>
  <c r="T1846" i="4"/>
  <c r="U1846" i="4" s="1"/>
  <c r="T1847" i="4"/>
  <c r="U1847" i="4" s="1"/>
  <c r="T1848" i="4"/>
  <c r="U1848" i="4" s="1"/>
  <c r="T1849" i="4"/>
  <c r="U1849" i="4" s="1"/>
  <c r="T1850" i="4"/>
  <c r="U1850" i="4" s="1"/>
  <c r="T1851" i="4"/>
  <c r="U1851" i="4" s="1"/>
  <c r="T1852" i="4"/>
  <c r="U1852" i="4" s="1"/>
  <c r="T1853" i="4"/>
  <c r="U1853" i="4" s="1"/>
  <c r="T1854" i="4"/>
  <c r="U1854" i="4" s="1"/>
  <c r="T1855" i="4"/>
  <c r="U1855" i="4" s="1"/>
  <c r="T1856" i="4"/>
  <c r="U1856" i="4" s="1"/>
  <c r="T1857" i="4"/>
  <c r="U1857" i="4" s="1"/>
  <c r="T1858" i="4"/>
  <c r="U1858" i="4" s="1"/>
  <c r="T1859" i="4"/>
  <c r="U1859" i="4" s="1"/>
  <c r="T1860" i="4"/>
  <c r="U1860" i="4" s="1"/>
  <c r="T1861" i="4"/>
  <c r="U1861" i="4" s="1"/>
  <c r="T1862" i="4"/>
  <c r="U1862" i="4" s="1"/>
  <c r="T1863" i="4"/>
  <c r="U1863" i="4" s="1"/>
  <c r="T1864" i="4"/>
  <c r="U1864" i="4" s="1"/>
  <c r="T1865" i="4"/>
  <c r="U1865" i="4" s="1"/>
  <c r="T1866" i="4"/>
  <c r="U1866" i="4" s="1"/>
  <c r="T1867" i="4"/>
  <c r="U1867" i="4" s="1"/>
  <c r="T1868" i="4"/>
  <c r="U1868" i="4" s="1"/>
  <c r="T1869" i="4"/>
  <c r="U1869" i="4" s="1"/>
  <c r="T1870" i="4"/>
  <c r="U1870" i="4" s="1"/>
  <c r="T1871" i="4"/>
  <c r="U1871" i="4" s="1"/>
  <c r="T1872" i="4"/>
  <c r="U1872" i="4" s="1"/>
  <c r="T1873" i="4"/>
  <c r="U1873" i="4" s="1"/>
  <c r="T1874" i="4"/>
  <c r="U1874" i="4" s="1"/>
  <c r="T1875" i="4"/>
  <c r="U1875" i="4" s="1"/>
  <c r="T1876" i="4"/>
  <c r="U1876" i="4" s="1"/>
  <c r="T1877" i="4"/>
  <c r="U1877" i="4" s="1"/>
  <c r="T1878" i="4"/>
  <c r="U1878" i="4" s="1"/>
  <c r="T1879" i="4"/>
  <c r="U1879" i="4" s="1"/>
  <c r="T1880" i="4"/>
  <c r="U1880" i="4" s="1"/>
  <c r="T1881" i="4"/>
  <c r="U1881" i="4" s="1"/>
  <c r="T1882" i="4"/>
  <c r="U1882" i="4" s="1"/>
  <c r="T1883" i="4"/>
  <c r="U1883" i="4" s="1"/>
  <c r="T1884" i="4"/>
  <c r="U1884" i="4" s="1"/>
  <c r="T1885" i="4"/>
  <c r="U1885" i="4" s="1"/>
  <c r="T1886" i="4"/>
  <c r="U1886" i="4" s="1"/>
  <c r="T1887" i="4"/>
  <c r="U1887" i="4" s="1"/>
  <c r="T1888" i="4"/>
  <c r="U1888" i="4" s="1"/>
  <c r="T1889" i="4"/>
  <c r="U1889" i="4" s="1"/>
  <c r="T1890" i="4"/>
  <c r="U1890" i="4" s="1"/>
  <c r="T1891" i="4"/>
  <c r="U1891" i="4" s="1"/>
  <c r="T1892" i="4"/>
  <c r="U1892" i="4" s="1"/>
  <c r="T1893" i="4"/>
  <c r="U1893" i="4" s="1"/>
  <c r="T1894" i="4"/>
  <c r="U1894" i="4" s="1"/>
  <c r="T1895" i="4"/>
  <c r="U1895" i="4" s="1"/>
  <c r="T1896" i="4"/>
  <c r="U1896" i="4" s="1"/>
  <c r="T1897" i="4"/>
  <c r="U1897" i="4" s="1"/>
  <c r="T1898" i="4"/>
  <c r="U1898" i="4" s="1"/>
  <c r="T1899" i="4"/>
  <c r="U1899" i="4" s="1"/>
  <c r="T1900" i="4"/>
  <c r="U1900" i="4" s="1"/>
  <c r="T1901" i="4"/>
  <c r="U1901" i="4" s="1"/>
  <c r="T1902" i="4"/>
  <c r="U1902" i="4" s="1"/>
  <c r="T1903" i="4"/>
  <c r="U1903" i="4" s="1"/>
  <c r="T1904" i="4"/>
  <c r="U1904" i="4" s="1"/>
  <c r="T1905" i="4"/>
  <c r="U1905" i="4" s="1"/>
  <c r="T1906" i="4"/>
  <c r="U1906" i="4" s="1"/>
  <c r="T1907" i="4"/>
  <c r="U1907" i="4" s="1"/>
  <c r="T1908" i="4"/>
  <c r="U1908" i="4" s="1"/>
  <c r="T1909" i="4"/>
  <c r="U1909" i="4" s="1"/>
  <c r="T1910" i="4"/>
  <c r="U1910" i="4" s="1"/>
  <c r="T1911" i="4"/>
  <c r="U1911" i="4" s="1"/>
  <c r="T1912" i="4"/>
  <c r="U1912" i="4" s="1"/>
  <c r="T1913" i="4"/>
  <c r="U1913" i="4" s="1"/>
  <c r="T1914" i="4"/>
  <c r="U1914" i="4" s="1"/>
  <c r="T1915" i="4"/>
  <c r="U1915" i="4" s="1"/>
  <c r="T1916" i="4"/>
  <c r="U1916" i="4" s="1"/>
  <c r="T1917" i="4"/>
  <c r="U1917" i="4" s="1"/>
  <c r="T1918" i="4"/>
  <c r="U1918" i="4" s="1"/>
  <c r="T1919" i="4"/>
  <c r="U1919" i="4" s="1"/>
  <c r="T1920" i="4"/>
  <c r="U1920" i="4" s="1"/>
  <c r="T1921" i="4"/>
  <c r="U1921" i="4" s="1"/>
  <c r="T1922" i="4"/>
  <c r="U1922" i="4" s="1"/>
  <c r="T1923" i="4"/>
  <c r="U1923" i="4" s="1"/>
  <c r="T1924" i="4"/>
  <c r="U1924" i="4" s="1"/>
  <c r="T1925" i="4"/>
  <c r="U1925" i="4" s="1"/>
  <c r="T1926" i="4"/>
  <c r="U1926" i="4" s="1"/>
  <c r="T1927" i="4"/>
  <c r="U1927" i="4" s="1"/>
  <c r="T1928" i="4"/>
  <c r="U1928" i="4" s="1"/>
  <c r="T1929" i="4"/>
  <c r="U1929" i="4" s="1"/>
  <c r="T1930" i="4"/>
  <c r="U1930" i="4" s="1"/>
  <c r="T1931" i="4"/>
  <c r="U1931" i="4" s="1"/>
  <c r="T1932" i="4"/>
  <c r="U1932" i="4" s="1"/>
  <c r="T1933" i="4"/>
  <c r="U1933" i="4" s="1"/>
  <c r="T1934" i="4"/>
  <c r="U1934" i="4" s="1"/>
  <c r="T1935" i="4"/>
  <c r="U1935" i="4" s="1"/>
  <c r="T1936" i="4"/>
  <c r="U1936" i="4" s="1"/>
  <c r="T1937" i="4"/>
  <c r="U1937" i="4" s="1"/>
  <c r="T1938" i="4"/>
  <c r="U1938" i="4" s="1"/>
  <c r="T1939" i="4"/>
  <c r="U1939" i="4" s="1"/>
  <c r="T1940" i="4"/>
  <c r="U1940" i="4" s="1"/>
  <c r="T1941" i="4"/>
  <c r="U1941" i="4" s="1"/>
  <c r="T1942" i="4"/>
  <c r="U1942" i="4" s="1"/>
  <c r="T1943" i="4"/>
  <c r="U1943" i="4" s="1"/>
  <c r="T1944" i="4"/>
  <c r="U1944" i="4" s="1"/>
  <c r="T1945" i="4"/>
  <c r="U1945" i="4" s="1"/>
  <c r="T1946" i="4"/>
  <c r="U1946" i="4" s="1"/>
  <c r="T1947" i="4"/>
  <c r="U1947" i="4" s="1"/>
  <c r="T1948" i="4"/>
  <c r="U1948" i="4" s="1"/>
  <c r="T1949" i="4"/>
  <c r="U1949" i="4" s="1"/>
  <c r="T1950" i="4"/>
  <c r="U1950" i="4" s="1"/>
  <c r="T1951" i="4"/>
  <c r="U1951" i="4" s="1"/>
  <c r="T1952" i="4"/>
  <c r="U1952" i="4" s="1"/>
  <c r="T1953" i="4"/>
  <c r="U1953" i="4" s="1"/>
  <c r="T1954" i="4"/>
  <c r="U1954" i="4" s="1"/>
  <c r="T1955" i="4"/>
  <c r="U1955" i="4" s="1"/>
  <c r="T1956" i="4"/>
  <c r="U1956" i="4" s="1"/>
  <c r="T1957" i="4"/>
  <c r="U1957" i="4" s="1"/>
  <c r="T1958" i="4"/>
  <c r="U1958" i="4" s="1"/>
  <c r="T1959" i="4"/>
  <c r="U1959" i="4" s="1"/>
  <c r="T1960" i="4"/>
  <c r="U1960" i="4" s="1"/>
  <c r="T1961" i="4"/>
  <c r="U1961" i="4" s="1"/>
  <c r="T1962" i="4"/>
  <c r="U1962" i="4" s="1"/>
  <c r="T1963" i="4"/>
  <c r="U1963" i="4" s="1"/>
  <c r="T1964" i="4"/>
  <c r="U1964" i="4" s="1"/>
  <c r="T1965" i="4"/>
  <c r="U1965" i="4" s="1"/>
  <c r="T1966" i="4"/>
  <c r="U1966" i="4" s="1"/>
  <c r="T1967" i="4"/>
  <c r="U1967" i="4" s="1"/>
  <c r="T1968" i="4"/>
  <c r="U1968" i="4" s="1"/>
  <c r="T1969" i="4"/>
  <c r="U1969" i="4" s="1"/>
  <c r="T1970" i="4"/>
  <c r="U1970" i="4" s="1"/>
  <c r="T1971" i="4"/>
  <c r="U1971" i="4" s="1"/>
  <c r="T1972" i="4"/>
  <c r="U1972" i="4" s="1"/>
  <c r="T1973" i="4"/>
  <c r="U1973" i="4" s="1"/>
  <c r="T1974" i="4"/>
  <c r="U1974" i="4" s="1"/>
  <c r="T1975" i="4"/>
  <c r="U1975" i="4" s="1"/>
  <c r="T1976" i="4"/>
  <c r="U1976" i="4" s="1"/>
  <c r="T1977" i="4"/>
  <c r="U1977" i="4" s="1"/>
  <c r="T1978" i="4"/>
  <c r="U1978" i="4" s="1"/>
  <c r="T1979" i="4"/>
  <c r="U1979" i="4" s="1"/>
  <c r="T1980" i="4"/>
  <c r="U1980" i="4" s="1"/>
  <c r="T1981" i="4"/>
  <c r="U1981" i="4" s="1"/>
  <c r="T1982" i="4"/>
  <c r="U1982" i="4" s="1"/>
  <c r="T1983" i="4"/>
  <c r="U1983" i="4" s="1"/>
  <c r="T1984" i="4"/>
  <c r="U1984" i="4" s="1"/>
  <c r="T1985" i="4"/>
  <c r="U1985" i="4" s="1"/>
  <c r="T1986" i="4"/>
  <c r="U1986" i="4" s="1"/>
  <c r="T1987" i="4"/>
  <c r="U1987" i="4" s="1"/>
  <c r="T1988" i="4"/>
  <c r="U1988" i="4" s="1"/>
  <c r="T1989" i="4"/>
  <c r="U1989" i="4" s="1"/>
  <c r="T1990" i="4"/>
  <c r="U1990" i="4" s="1"/>
  <c r="T1991" i="4"/>
  <c r="U1991" i="4" s="1"/>
  <c r="T1992" i="4"/>
  <c r="U1992" i="4" s="1"/>
  <c r="T1993" i="4"/>
  <c r="U1993" i="4" s="1"/>
  <c r="T1994" i="4"/>
  <c r="U1994" i="4" s="1"/>
  <c r="T1995" i="4"/>
  <c r="U1995" i="4" s="1"/>
  <c r="T1996" i="4"/>
  <c r="U1996" i="4" s="1"/>
  <c r="T1997" i="4"/>
  <c r="U1997" i="4" s="1"/>
  <c r="T1998" i="4"/>
  <c r="U1998" i="4" s="1"/>
  <c r="T1999" i="4"/>
  <c r="U1999" i="4" s="1"/>
  <c r="T2000" i="4"/>
  <c r="U2000" i="4" s="1"/>
  <c r="T2001" i="4"/>
  <c r="U2001" i="4" s="1"/>
  <c r="T2002" i="4"/>
  <c r="U2002" i="4" s="1"/>
  <c r="T2003" i="4"/>
  <c r="U2003" i="4" s="1"/>
  <c r="T2004" i="4"/>
  <c r="U2004" i="4" s="1"/>
  <c r="T2005" i="4"/>
  <c r="U2005" i="4" s="1"/>
  <c r="T2006" i="4"/>
  <c r="U2006" i="4" s="1"/>
  <c r="T2007" i="4"/>
  <c r="U2007" i="4" s="1"/>
  <c r="T2008" i="4"/>
  <c r="U2008" i="4" s="1"/>
  <c r="T2009" i="4"/>
  <c r="U2009" i="4" s="1"/>
  <c r="T2010" i="4"/>
  <c r="U2010" i="4" s="1"/>
  <c r="T2011" i="4"/>
  <c r="U2011" i="4" s="1"/>
  <c r="T2012" i="4"/>
  <c r="U2012" i="4" s="1"/>
  <c r="T2013" i="4"/>
  <c r="U2013" i="4" s="1"/>
  <c r="T2014" i="4"/>
  <c r="U2014" i="4" s="1"/>
  <c r="T2015" i="4"/>
  <c r="U2015" i="4" s="1"/>
  <c r="T2016" i="4"/>
  <c r="U2016" i="4" s="1"/>
  <c r="T2017" i="4"/>
  <c r="U2017" i="4" s="1"/>
  <c r="T2018" i="4"/>
  <c r="U2018" i="4" s="1"/>
  <c r="T2019" i="4"/>
  <c r="U2019" i="4" s="1"/>
  <c r="T2020" i="4"/>
  <c r="U2020" i="4" s="1"/>
  <c r="T2021" i="4"/>
  <c r="U2021" i="4" s="1"/>
  <c r="T2022" i="4"/>
  <c r="U2022" i="4" s="1"/>
  <c r="T2023" i="4"/>
  <c r="U2023" i="4" s="1"/>
  <c r="T2024" i="4"/>
  <c r="U2024" i="4" s="1"/>
  <c r="T2025" i="4"/>
  <c r="U2025" i="4" s="1"/>
  <c r="T2026" i="4"/>
  <c r="U2026" i="4" s="1"/>
  <c r="T2027" i="4"/>
  <c r="U2027" i="4" s="1"/>
  <c r="T2028" i="4"/>
  <c r="U2028" i="4" s="1"/>
  <c r="T2029" i="4"/>
  <c r="U2029" i="4" s="1"/>
  <c r="T2030" i="4"/>
  <c r="U2030" i="4" s="1"/>
  <c r="T2031" i="4"/>
  <c r="U2031" i="4" s="1"/>
  <c r="T2032" i="4"/>
  <c r="U2032" i="4" s="1"/>
  <c r="T2033" i="4"/>
  <c r="U2033" i="4" s="1"/>
  <c r="T2034" i="4"/>
  <c r="U2034" i="4" s="1"/>
  <c r="T2035" i="4"/>
  <c r="U2035" i="4" s="1"/>
  <c r="T2036" i="4"/>
  <c r="U2036" i="4" s="1"/>
  <c r="T2037" i="4"/>
  <c r="U2037" i="4" s="1"/>
  <c r="T2038" i="4"/>
  <c r="U2038" i="4" s="1"/>
  <c r="T2039" i="4"/>
  <c r="U2039" i="4" s="1"/>
  <c r="T2040" i="4"/>
  <c r="U2040" i="4" s="1"/>
  <c r="T2041" i="4"/>
  <c r="U2041" i="4" s="1"/>
  <c r="T2042" i="4"/>
  <c r="U2042" i="4" s="1"/>
  <c r="T2043" i="4"/>
  <c r="U2043" i="4" s="1"/>
  <c r="T2044" i="4"/>
  <c r="U2044" i="4" s="1"/>
  <c r="T2045" i="4"/>
  <c r="U2045" i="4" s="1"/>
  <c r="T2046" i="4"/>
  <c r="U2046" i="4" s="1"/>
  <c r="T2047" i="4"/>
  <c r="U2047" i="4" s="1"/>
  <c r="T2048" i="4"/>
  <c r="U2048" i="4" s="1"/>
  <c r="T2049" i="4"/>
  <c r="U2049" i="4" s="1"/>
  <c r="T2050" i="4"/>
  <c r="U2050" i="4" s="1"/>
  <c r="T2051" i="4"/>
  <c r="U2051" i="4" s="1"/>
  <c r="T2052" i="4"/>
  <c r="U2052" i="4" s="1"/>
  <c r="T2053" i="4"/>
  <c r="U2053" i="4" s="1"/>
  <c r="T2054" i="4"/>
  <c r="U2054" i="4" s="1"/>
  <c r="T2055" i="4"/>
  <c r="U2055" i="4" s="1"/>
  <c r="T2056" i="4"/>
  <c r="U2056" i="4" s="1"/>
  <c r="T2057" i="4"/>
  <c r="U2057" i="4" s="1"/>
  <c r="T2058" i="4"/>
  <c r="U2058" i="4" s="1"/>
  <c r="T2059" i="4"/>
  <c r="U2059" i="4" s="1"/>
  <c r="T2060" i="4"/>
  <c r="U2060" i="4" s="1"/>
  <c r="T2061" i="4"/>
  <c r="U2061" i="4" s="1"/>
  <c r="T2062" i="4"/>
  <c r="U2062" i="4" s="1"/>
  <c r="T2063" i="4"/>
  <c r="U2063" i="4" s="1"/>
  <c r="T2064" i="4"/>
  <c r="U2064" i="4" s="1"/>
  <c r="T2065" i="4"/>
  <c r="U2065" i="4" s="1"/>
  <c r="T2066" i="4"/>
  <c r="U2066" i="4" s="1"/>
  <c r="T2067" i="4"/>
  <c r="U2067" i="4" s="1"/>
  <c r="T2068" i="4"/>
  <c r="U2068" i="4" s="1"/>
  <c r="T2069" i="4"/>
  <c r="U2069" i="4" s="1"/>
  <c r="T2070" i="4"/>
  <c r="U2070" i="4" s="1"/>
  <c r="T2071" i="4"/>
  <c r="U2071" i="4" s="1"/>
  <c r="T2072" i="4"/>
  <c r="U2072" i="4" s="1"/>
  <c r="T2073" i="4"/>
  <c r="U2073" i="4" s="1"/>
  <c r="T2074" i="4"/>
  <c r="U2074" i="4" s="1"/>
  <c r="T2075" i="4"/>
  <c r="U2075" i="4" s="1"/>
  <c r="T2076" i="4"/>
  <c r="U2076" i="4" s="1"/>
  <c r="T2077" i="4"/>
  <c r="U2077" i="4" s="1"/>
  <c r="T2078" i="4"/>
  <c r="U2078" i="4" s="1"/>
  <c r="T2079" i="4"/>
  <c r="U2079" i="4" s="1"/>
  <c r="T2080" i="4"/>
  <c r="U2080" i="4" s="1"/>
  <c r="T2081" i="4"/>
  <c r="U2081" i="4" s="1"/>
  <c r="T2082" i="4"/>
  <c r="U2082" i="4" s="1"/>
  <c r="T2083" i="4"/>
  <c r="U2083" i="4" s="1"/>
  <c r="T2084" i="4"/>
  <c r="U2084" i="4" s="1"/>
  <c r="T2085" i="4"/>
  <c r="U2085" i="4" s="1"/>
  <c r="T2086" i="4"/>
  <c r="U2086" i="4" s="1"/>
  <c r="T2087" i="4"/>
  <c r="U2087" i="4" s="1"/>
  <c r="T2088" i="4"/>
  <c r="U2088" i="4" s="1"/>
  <c r="T2089" i="4"/>
  <c r="U2089" i="4" s="1"/>
  <c r="T2090" i="4"/>
  <c r="U2090" i="4" s="1"/>
  <c r="T2091" i="4"/>
  <c r="U2091" i="4" s="1"/>
  <c r="T2092" i="4"/>
  <c r="U2092" i="4" s="1"/>
  <c r="T2093" i="4"/>
  <c r="U2093" i="4" s="1"/>
  <c r="T2094" i="4"/>
  <c r="U2094" i="4" s="1"/>
  <c r="T2095" i="4"/>
  <c r="U2095" i="4" s="1"/>
  <c r="T2096" i="4"/>
  <c r="U2096" i="4" s="1"/>
  <c r="T2097" i="4"/>
  <c r="U2097" i="4" s="1"/>
  <c r="T2098" i="4"/>
  <c r="U2098" i="4" s="1"/>
  <c r="T2099" i="4"/>
  <c r="U2099" i="4" s="1"/>
  <c r="T2100" i="4"/>
  <c r="U2100" i="4" s="1"/>
  <c r="T2101" i="4"/>
  <c r="U2101" i="4" s="1"/>
  <c r="T2102" i="4"/>
  <c r="U2102" i="4" s="1"/>
  <c r="T2103" i="4"/>
  <c r="U2103" i="4" s="1"/>
  <c r="T2104" i="4"/>
  <c r="U2104" i="4" s="1"/>
  <c r="T2105" i="4"/>
  <c r="U2105" i="4" s="1"/>
  <c r="T2106" i="4"/>
  <c r="U2106" i="4" s="1"/>
  <c r="T2107" i="4"/>
  <c r="U2107" i="4" s="1"/>
  <c r="T2108" i="4"/>
  <c r="U2108" i="4" s="1"/>
  <c r="T2109" i="4"/>
  <c r="U2109" i="4" s="1"/>
  <c r="T2110" i="4"/>
  <c r="U2110" i="4" s="1"/>
  <c r="T2111" i="4"/>
  <c r="U2111" i="4" s="1"/>
  <c r="T2112" i="4"/>
  <c r="U2112" i="4" s="1"/>
  <c r="T2113" i="4"/>
  <c r="U2113" i="4" s="1"/>
  <c r="T2114" i="4"/>
  <c r="U2114" i="4" s="1"/>
  <c r="T2115" i="4"/>
  <c r="U2115" i="4" s="1"/>
  <c r="T2116" i="4"/>
  <c r="U2116" i="4" s="1"/>
  <c r="T2117" i="4"/>
  <c r="U2117" i="4" s="1"/>
  <c r="T2118" i="4"/>
  <c r="U2118" i="4" s="1"/>
  <c r="T2119" i="4"/>
  <c r="U2119" i="4" s="1"/>
  <c r="T2120" i="4"/>
  <c r="U2120" i="4" s="1"/>
  <c r="T2121" i="4"/>
  <c r="U2121" i="4" s="1"/>
  <c r="T2122" i="4"/>
  <c r="U2122" i="4" s="1"/>
  <c r="T2123" i="4"/>
  <c r="U2123" i="4" s="1"/>
  <c r="T2124" i="4"/>
  <c r="U2124" i="4" s="1"/>
  <c r="T2125" i="4"/>
  <c r="U2125" i="4" s="1"/>
  <c r="T2126" i="4"/>
  <c r="U2126" i="4" s="1"/>
  <c r="T2127" i="4"/>
  <c r="U2127" i="4" s="1"/>
  <c r="T2128" i="4"/>
  <c r="U2128" i="4" s="1"/>
  <c r="T2129" i="4"/>
  <c r="U2129" i="4" s="1"/>
  <c r="T2130" i="4"/>
  <c r="U2130" i="4" s="1"/>
  <c r="T2131" i="4"/>
  <c r="U2131" i="4" s="1"/>
  <c r="T2132" i="4"/>
  <c r="U2132" i="4" s="1"/>
  <c r="T2133" i="4"/>
  <c r="U2133" i="4" s="1"/>
  <c r="T2134" i="4"/>
  <c r="U2134" i="4" s="1"/>
  <c r="T2135" i="4"/>
  <c r="U2135" i="4" s="1"/>
  <c r="T2136" i="4"/>
  <c r="U2136" i="4" s="1"/>
  <c r="T2137" i="4"/>
  <c r="U2137" i="4" s="1"/>
  <c r="T2138" i="4"/>
  <c r="U2138" i="4" s="1"/>
  <c r="T2139" i="4"/>
  <c r="U2139" i="4" s="1"/>
  <c r="T2140" i="4"/>
  <c r="U2140" i="4" s="1"/>
  <c r="T2141" i="4"/>
  <c r="U2141" i="4" s="1"/>
  <c r="T2142" i="4"/>
  <c r="U2142" i="4" s="1"/>
  <c r="T2143" i="4"/>
  <c r="U2143" i="4" s="1"/>
  <c r="T2144" i="4"/>
  <c r="U2144" i="4" s="1"/>
  <c r="T2145" i="4"/>
  <c r="U2145" i="4" s="1"/>
  <c r="T2146" i="4"/>
  <c r="U2146" i="4" s="1"/>
  <c r="T2147" i="4"/>
  <c r="U2147" i="4" s="1"/>
  <c r="T2148" i="4"/>
  <c r="U2148" i="4" s="1"/>
  <c r="T2149" i="4"/>
  <c r="U2149" i="4" s="1"/>
  <c r="T2150" i="4"/>
  <c r="U2150" i="4" s="1"/>
  <c r="T2151" i="4"/>
  <c r="U2151" i="4" s="1"/>
  <c r="T2152" i="4"/>
  <c r="U2152" i="4" s="1"/>
  <c r="T2153" i="4"/>
  <c r="U2153" i="4" s="1"/>
  <c r="T2154" i="4"/>
  <c r="U2154" i="4" s="1"/>
  <c r="T2155" i="4"/>
  <c r="U2155" i="4" s="1"/>
  <c r="T2156" i="4"/>
  <c r="U2156" i="4" s="1"/>
  <c r="T2157" i="4"/>
  <c r="U2157" i="4" s="1"/>
  <c r="T2158" i="4"/>
  <c r="U2158" i="4" s="1"/>
  <c r="T2159" i="4"/>
  <c r="U2159" i="4" s="1"/>
  <c r="T2160" i="4"/>
  <c r="U2160" i="4" s="1"/>
  <c r="T2161" i="4"/>
  <c r="U2161" i="4" s="1"/>
  <c r="T2162" i="4"/>
  <c r="U2162" i="4" s="1"/>
  <c r="T2163" i="4"/>
  <c r="U2163" i="4" s="1"/>
  <c r="T2164" i="4"/>
  <c r="U2164" i="4" s="1"/>
  <c r="T2165" i="4"/>
  <c r="U2165" i="4" s="1"/>
  <c r="T2166" i="4"/>
  <c r="U2166" i="4" s="1"/>
  <c r="T2167" i="4"/>
  <c r="U2167" i="4" s="1"/>
  <c r="T2168" i="4"/>
  <c r="U2168" i="4" s="1"/>
  <c r="T2169" i="4"/>
  <c r="U2169" i="4" s="1"/>
  <c r="T2170" i="4"/>
  <c r="U2170" i="4" s="1"/>
  <c r="T2171" i="4"/>
  <c r="U2171" i="4" s="1"/>
  <c r="T2172" i="4"/>
  <c r="U2172" i="4" s="1"/>
  <c r="T2173" i="4"/>
  <c r="U2173" i="4" s="1"/>
  <c r="T2174" i="4"/>
  <c r="U2174" i="4" s="1"/>
  <c r="T2175" i="4"/>
  <c r="U2175" i="4" s="1"/>
  <c r="T2176" i="4"/>
  <c r="U2176" i="4" s="1"/>
  <c r="T2177" i="4"/>
  <c r="U2177" i="4" s="1"/>
  <c r="T2178" i="4"/>
  <c r="U2178" i="4" s="1"/>
  <c r="T2179" i="4"/>
  <c r="U2179" i="4" s="1"/>
  <c r="T2180" i="4"/>
  <c r="U2180" i="4" s="1"/>
  <c r="T2181" i="4"/>
  <c r="U2181" i="4" s="1"/>
  <c r="T2182" i="4"/>
  <c r="U2182" i="4" s="1"/>
  <c r="T2183" i="4"/>
  <c r="U2183" i="4" s="1"/>
  <c r="T2184" i="4"/>
  <c r="U2184" i="4" s="1"/>
  <c r="T2185" i="4"/>
  <c r="U2185" i="4" s="1"/>
  <c r="T2186" i="4"/>
  <c r="U2186" i="4" s="1"/>
  <c r="T2187" i="4"/>
  <c r="U2187" i="4" s="1"/>
  <c r="T2188" i="4"/>
  <c r="U2188" i="4" s="1"/>
  <c r="T2189" i="4"/>
  <c r="U2189" i="4" s="1"/>
  <c r="T2190" i="4"/>
  <c r="U2190" i="4" s="1"/>
  <c r="T2191" i="4"/>
  <c r="U2191" i="4" s="1"/>
  <c r="T2192" i="4"/>
  <c r="U2192" i="4" s="1"/>
  <c r="T2193" i="4"/>
  <c r="U2193" i="4" s="1"/>
  <c r="T2194" i="4"/>
  <c r="U2194" i="4" s="1"/>
  <c r="T2195" i="4"/>
  <c r="U2195" i="4" s="1"/>
  <c r="T2196" i="4"/>
  <c r="U2196" i="4" s="1"/>
  <c r="T2197" i="4"/>
  <c r="U2197" i="4" s="1"/>
  <c r="T2198" i="4"/>
  <c r="U2198" i="4" s="1"/>
  <c r="T2199" i="4"/>
  <c r="U2199" i="4" s="1"/>
  <c r="T2200" i="4"/>
  <c r="U2200" i="4" s="1"/>
  <c r="T2201" i="4"/>
  <c r="U2201" i="4" s="1"/>
  <c r="T2202" i="4"/>
  <c r="U2202" i="4" s="1"/>
  <c r="T2203" i="4"/>
  <c r="U2203" i="4" s="1"/>
  <c r="T2204" i="4"/>
  <c r="U2204" i="4" s="1"/>
  <c r="T2205" i="4"/>
  <c r="U2205" i="4" s="1"/>
  <c r="T2206" i="4"/>
  <c r="U2206" i="4" s="1"/>
  <c r="T2207" i="4"/>
  <c r="U2207" i="4" s="1"/>
  <c r="T2208" i="4"/>
  <c r="U2208" i="4" s="1"/>
  <c r="T2209" i="4"/>
  <c r="U2209" i="4" s="1"/>
  <c r="T2210" i="4"/>
  <c r="U2210" i="4" s="1"/>
  <c r="T2211" i="4"/>
  <c r="U2211" i="4" s="1"/>
  <c r="T2212" i="4"/>
  <c r="U2212" i="4" s="1"/>
  <c r="T2213" i="4"/>
  <c r="U2213" i="4" s="1"/>
  <c r="T2214" i="4"/>
  <c r="U2214" i="4" s="1"/>
  <c r="T2215" i="4"/>
  <c r="U2215" i="4" s="1"/>
  <c r="T2216" i="4"/>
  <c r="U2216" i="4" s="1"/>
  <c r="T2217" i="4"/>
  <c r="U2217" i="4" s="1"/>
  <c r="T2218" i="4"/>
  <c r="U2218" i="4" s="1"/>
  <c r="T2219" i="4"/>
  <c r="U2219" i="4" s="1"/>
  <c r="T2220" i="4"/>
  <c r="U2220" i="4" s="1"/>
  <c r="T2221" i="4"/>
  <c r="U2221" i="4" s="1"/>
  <c r="T2222" i="4"/>
  <c r="U2222" i="4" s="1"/>
  <c r="T2223" i="4"/>
  <c r="U2223" i="4" s="1"/>
  <c r="T2224" i="4"/>
  <c r="U2224" i="4" s="1"/>
  <c r="T2225" i="4"/>
  <c r="U2225" i="4" s="1"/>
  <c r="T2226" i="4"/>
  <c r="U2226" i="4" s="1"/>
  <c r="T2227" i="4"/>
  <c r="U2227" i="4" s="1"/>
  <c r="T2228" i="4"/>
  <c r="U2228" i="4" s="1"/>
  <c r="T2229" i="4"/>
  <c r="U2229" i="4" s="1"/>
  <c r="T2230" i="4"/>
  <c r="U2230" i="4" s="1"/>
  <c r="T2231" i="4"/>
  <c r="U2231" i="4" s="1"/>
  <c r="T2232" i="4"/>
  <c r="U2232" i="4" s="1"/>
  <c r="T2233" i="4"/>
  <c r="U2233" i="4" s="1"/>
  <c r="T2234" i="4"/>
  <c r="U2234" i="4" s="1"/>
  <c r="T2235" i="4"/>
  <c r="U2235" i="4" s="1"/>
  <c r="T2236" i="4"/>
  <c r="U2236" i="4" s="1"/>
  <c r="T2237" i="4"/>
  <c r="U2237" i="4" s="1"/>
  <c r="T2238" i="4"/>
  <c r="U2238" i="4" s="1"/>
  <c r="T2239" i="4"/>
  <c r="U2239" i="4" s="1"/>
  <c r="T2240" i="4"/>
  <c r="U2240" i="4" s="1"/>
  <c r="T2241" i="4"/>
  <c r="U2241" i="4" s="1"/>
  <c r="T2242" i="4"/>
  <c r="U2242" i="4" s="1"/>
  <c r="T2243" i="4"/>
  <c r="U2243" i="4" s="1"/>
  <c r="T2244" i="4"/>
  <c r="U2244" i="4" s="1"/>
  <c r="T2245" i="4"/>
  <c r="U2245" i="4" s="1"/>
  <c r="T2246" i="4"/>
  <c r="U2246" i="4" s="1"/>
  <c r="T2247" i="4"/>
  <c r="U2247" i="4" s="1"/>
  <c r="T2248" i="4"/>
  <c r="U2248" i="4" s="1"/>
  <c r="T2249" i="4"/>
  <c r="U2249" i="4" s="1"/>
  <c r="T2250" i="4"/>
  <c r="U2250" i="4" s="1"/>
  <c r="T2251" i="4"/>
  <c r="U2251" i="4" s="1"/>
  <c r="T2252" i="4"/>
  <c r="U2252" i="4" s="1"/>
  <c r="T2253" i="4"/>
  <c r="U2253" i="4" s="1"/>
  <c r="T2254" i="4"/>
  <c r="U2254" i="4" s="1"/>
  <c r="T2255" i="4"/>
  <c r="U2255" i="4" s="1"/>
  <c r="T2256" i="4"/>
  <c r="U2256" i="4" s="1"/>
  <c r="T2257" i="4"/>
  <c r="U2257" i="4" s="1"/>
  <c r="T2258" i="4"/>
  <c r="U2258" i="4" s="1"/>
  <c r="T2259" i="4"/>
  <c r="U2259" i="4" s="1"/>
  <c r="T2260" i="4"/>
  <c r="U2260" i="4" s="1"/>
  <c r="T2261" i="4"/>
  <c r="U2261" i="4" s="1"/>
  <c r="T2262" i="4"/>
  <c r="U2262" i="4" s="1"/>
  <c r="T2263" i="4"/>
  <c r="U2263" i="4" s="1"/>
  <c r="T2264" i="4"/>
  <c r="U2264" i="4" s="1"/>
  <c r="T2265" i="4"/>
  <c r="U2265" i="4" s="1"/>
  <c r="T2266" i="4"/>
  <c r="U2266" i="4" s="1"/>
  <c r="T2267" i="4"/>
  <c r="U2267" i="4" s="1"/>
  <c r="T2268" i="4"/>
  <c r="U2268" i="4" s="1"/>
  <c r="T2269" i="4"/>
  <c r="U2269" i="4" s="1"/>
  <c r="T2270" i="4"/>
  <c r="U2270" i="4" s="1"/>
  <c r="T2271" i="4"/>
  <c r="U2271" i="4" s="1"/>
  <c r="T2272" i="4"/>
  <c r="U2272" i="4" s="1"/>
  <c r="T2273" i="4"/>
  <c r="U2273" i="4" s="1"/>
  <c r="T2274" i="4"/>
  <c r="U2274" i="4" s="1"/>
  <c r="T2275" i="4"/>
  <c r="U2275" i="4" s="1"/>
  <c r="T2276" i="4"/>
  <c r="U2276" i="4" s="1"/>
  <c r="T2277" i="4"/>
  <c r="U2277" i="4" s="1"/>
  <c r="T2278" i="4"/>
  <c r="U2278" i="4" s="1"/>
  <c r="T2279" i="4"/>
  <c r="U2279" i="4" s="1"/>
  <c r="T2280" i="4"/>
  <c r="U2280" i="4" s="1"/>
  <c r="T2281" i="4"/>
  <c r="U2281" i="4" s="1"/>
  <c r="T2282" i="4"/>
  <c r="U2282" i="4" s="1"/>
  <c r="T2283" i="4"/>
  <c r="U2283" i="4" s="1"/>
  <c r="T2284" i="4"/>
  <c r="U2284" i="4" s="1"/>
  <c r="T2285" i="4"/>
  <c r="U2285" i="4" s="1"/>
  <c r="T2286" i="4"/>
  <c r="U2286" i="4" s="1"/>
  <c r="T2287" i="4"/>
  <c r="U2287" i="4" s="1"/>
  <c r="T2288" i="4"/>
  <c r="U2288" i="4" s="1"/>
  <c r="T2289" i="4"/>
  <c r="U2289" i="4" s="1"/>
  <c r="T2290" i="4"/>
  <c r="U2290" i="4" s="1"/>
  <c r="T2291" i="4"/>
  <c r="U2291" i="4" s="1"/>
  <c r="T2292" i="4"/>
  <c r="U2292" i="4" s="1"/>
  <c r="T2293" i="4"/>
  <c r="U2293" i="4" s="1"/>
  <c r="T2294" i="4"/>
  <c r="U2294" i="4" s="1"/>
  <c r="T2295" i="4"/>
  <c r="U2295" i="4" s="1"/>
  <c r="T2296" i="4"/>
  <c r="U2296" i="4" s="1"/>
  <c r="T2297" i="4"/>
  <c r="U2297" i="4" s="1"/>
  <c r="T2298" i="4"/>
  <c r="U2298" i="4" s="1"/>
  <c r="T2299" i="4"/>
  <c r="U2299" i="4" s="1"/>
  <c r="T2300" i="4"/>
  <c r="U2300" i="4" s="1"/>
  <c r="T2301" i="4"/>
  <c r="U2301" i="4" s="1"/>
  <c r="T2302" i="4"/>
  <c r="U2302" i="4" s="1"/>
  <c r="T2303" i="4"/>
  <c r="U2303" i="4" s="1"/>
  <c r="T2304" i="4"/>
  <c r="U2304" i="4" s="1"/>
  <c r="T2305" i="4"/>
  <c r="U2305" i="4" s="1"/>
  <c r="T2306" i="4"/>
  <c r="U2306" i="4" s="1"/>
  <c r="T2307" i="4"/>
  <c r="U2307" i="4" s="1"/>
  <c r="T2308" i="4"/>
  <c r="U2308" i="4" s="1"/>
  <c r="T2309" i="4"/>
  <c r="U2309" i="4" s="1"/>
  <c r="T2310" i="4"/>
  <c r="U2310" i="4" s="1"/>
  <c r="T2311" i="4"/>
  <c r="U2311" i="4" s="1"/>
  <c r="T2312" i="4"/>
  <c r="U2312" i="4" s="1"/>
  <c r="T2313" i="4"/>
  <c r="U2313" i="4" s="1"/>
  <c r="T2314" i="4"/>
  <c r="U2314" i="4" s="1"/>
  <c r="T2315" i="4"/>
  <c r="U2315" i="4" s="1"/>
  <c r="T2316" i="4"/>
  <c r="U2316" i="4" s="1"/>
  <c r="T2317" i="4"/>
  <c r="U2317" i="4" s="1"/>
  <c r="T2318" i="4"/>
  <c r="U2318" i="4" s="1"/>
  <c r="T2319" i="4"/>
  <c r="U2319" i="4" s="1"/>
  <c r="T2320" i="4"/>
  <c r="U2320" i="4" s="1"/>
  <c r="T2321" i="4"/>
  <c r="U2321" i="4" s="1"/>
  <c r="T2322" i="4"/>
  <c r="U2322" i="4" s="1"/>
  <c r="T2323" i="4"/>
  <c r="U2323" i="4" s="1"/>
  <c r="T2324" i="4"/>
  <c r="U2324" i="4" s="1"/>
  <c r="T2325" i="4"/>
  <c r="U2325" i="4" s="1"/>
  <c r="T2326" i="4"/>
  <c r="U2326" i="4" s="1"/>
  <c r="T2327" i="4"/>
  <c r="U2327" i="4" s="1"/>
  <c r="T2328" i="4"/>
  <c r="U2328" i="4" s="1"/>
  <c r="T2329" i="4"/>
  <c r="U2329" i="4" s="1"/>
  <c r="T2330" i="4"/>
  <c r="U2330" i="4" s="1"/>
  <c r="T2331" i="4"/>
  <c r="U2331" i="4" s="1"/>
  <c r="T2332" i="4"/>
  <c r="U2332" i="4" s="1"/>
  <c r="T2333" i="4"/>
  <c r="U2333" i="4" s="1"/>
  <c r="T2334" i="4"/>
  <c r="U2334" i="4" s="1"/>
  <c r="T2335" i="4"/>
  <c r="U2335" i="4" s="1"/>
  <c r="T2336" i="4"/>
  <c r="U2336" i="4" s="1"/>
  <c r="T2337" i="4"/>
  <c r="U2337" i="4" s="1"/>
  <c r="T2338" i="4"/>
  <c r="U2338" i="4" s="1"/>
  <c r="T2339" i="4"/>
  <c r="U2339" i="4" s="1"/>
  <c r="T2340" i="4"/>
  <c r="U2340" i="4" s="1"/>
  <c r="T2341" i="4"/>
  <c r="U2341" i="4" s="1"/>
  <c r="T2342" i="4"/>
  <c r="U2342" i="4" s="1"/>
  <c r="T2343" i="4"/>
  <c r="U2343" i="4" s="1"/>
  <c r="T2344" i="4"/>
  <c r="U2344" i="4" s="1"/>
  <c r="T2345" i="4"/>
  <c r="U2345" i="4" s="1"/>
  <c r="T2346" i="4"/>
  <c r="U2346" i="4" s="1"/>
  <c r="T2347" i="4"/>
  <c r="U2347" i="4" s="1"/>
  <c r="T2348" i="4"/>
  <c r="U2348" i="4" s="1"/>
  <c r="T2349" i="4"/>
  <c r="U2349" i="4" s="1"/>
  <c r="T2350" i="4"/>
  <c r="U2350" i="4" s="1"/>
  <c r="T2351" i="4"/>
  <c r="U2351" i="4" s="1"/>
  <c r="T2352" i="4"/>
  <c r="U2352" i="4" s="1"/>
  <c r="T2353" i="4"/>
  <c r="U2353" i="4" s="1"/>
  <c r="T2354" i="4"/>
  <c r="U2354" i="4" s="1"/>
  <c r="T2355" i="4"/>
  <c r="U2355" i="4" s="1"/>
  <c r="T2356" i="4"/>
  <c r="U2356" i="4" s="1"/>
  <c r="T2357" i="4"/>
  <c r="U2357" i="4" s="1"/>
  <c r="T2358" i="4"/>
  <c r="U2358" i="4" s="1"/>
  <c r="T2359" i="4"/>
  <c r="U2359" i="4" s="1"/>
  <c r="T2360" i="4"/>
  <c r="U2360" i="4" s="1"/>
  <c r="T2361" i="4"/>
  <c r="U2361" i="4" s="1"/>
  <c r="T2362" i="4"/>
  <c r="U2362" i="4" s="1"/>
  <c r="T2363" i="4"/>
  <c r="U2363" i="4" s="1"/>
  <c r="T2364" i="4"/>
  <c r="U2364" i="4" s="1"/>
  <c r="T2365" i="4"/>
  <c r="U2365" i="4" s="1"/>
  <c r="T2366" i="4"/>
  <c r="U2366" i="4" s="1"/>
  <c r="T2367" i="4"/>
  <c r="U2367" i="4" s="1"/>
  <c r="T2368" i="4"/>
  <c r="U2368" i="4" s="1"/>
  <c r="T2369" i="4"/>
  <c r="U2369" i="4" s="1"/>
  <c r="T2370" i="4"/>
  <c r="U2370" i="4" s="1"/>
  <c r="T2371" i="4"/>
  <c r="U2371" i="4" s="1"/>
  <c r="T2372" i="4"/>
  <c r="U2372" i="4" s="1"/>
  <c r="T2373" i="4"/>
  <c r="U2373" i="4" s="1"/>
  <c r="T2374" i="4"/>
  <c r="U2374" i="4" s="1"/>
  <c r="T2375" i="4"/>
  <c r="U2375" i="4" s="1"/>
  <c r="T2376" i="4"/>
  <c r="U2376" i="4" s="1"/>
  <c r="T2377" i="4"/>
  <c r="U2377" i="4" s="1"/>
  <c r="T2378" i="4"/>
  <c r="U2378" i="4" s="1"/>
  <c r="T2379" i="4"/>
  <c r="U2379" i="4" s="1"/>
  <c r="T2380" i="4"/>
  <c r="U2380" i="4" s="1"/>
  <c r="T2381" i="4"/>
  <c r="U2381" i="4" s="1"/>
  <c r="T2382" i="4"/>
  <c r="U2382" i="4" s="1"/>
  <c r="T2383" i="4"/>
  <c r="U2383" i="4" s="1"/>
  <c r="T2384" i="4"/>
  <c r="U2384" i="4" s="1"/>
  <c r="T2385" i="4"/>
  <c r="U2385" i="4" s="1"/>
  <c r="T2386" i="4"/>
  <c r="U2386" i="4" s="1"/>
  <c r="T2387" i="4"/>
  <c r="U2387" i="4" s="1"/>
  <c r="T2388" i="4"/>
  <c r="U2388" i="4" s="1"/>
  <c r="T2389" i="4"/>
  <c r="U2389" i="4" s="1"/>
  <c r="T2390" i="4"/>
  <c r="U2390" i="4" s="1"/>
  <c r="T2391" i="4"/>
  <c r="U2391" i="4" s="1"/>
  <c r="T2392" i="4"/>
  <c r="U2392" i="4" s="1"/>
  <c r="T2393" i="4"/>
  <c r="U2393" i="4" s="1"/>
  <c r="T2394" i="4"/>
  <c r="U2394" i="4" s="1"/>
  <c r="T2395" i="4"/>
  <c r="U2395" i="4" s="1"/>
  <c r="T2396" i="4"/>
  <c r="U2396" i="4" s="1"/>
  <c r="T2397" i="4"/>
  <c r="U2397" i="4" s="1"/>
  <c r="T2398" i="4"/>
  <c r="U2398" i="4" s="1"/>
  <c r="T2399" i="4"/>
  <c r="U2399" i="4" s="1"/>
  <c r="T2400" i="4"/>
  <c r="U2400" i="4" s="1"/>
  <c r="T2401" i="4"/>
  <c r="U2401" i="4" s="1"/>
  <c r="T2402" i="4"/>
  <c r="U2402" i="4" s="1"/>
  <c r="T2403" i="4"/>
  <c r="U2403" i="4" s="1"/>
  <c r="T2404" i="4"/>
  <c r="U2404" i="4" s="1"/>
  <c r="T2405" i="4"/>
  <c r="U2405" i="4" s="1"/>
  <c r="T2406" i="4"/>
  <c r="U2406" i="4" s="1"/>
  <c r="T2407" i="4"/>
  <c r="U2407" i="4" s="1"/>
  <c r="T2408" i="4"/>
  <c r="U2408" i="4" s="1"/>
  <c r="T2409" i="4"/>
  <c r="U2409" i="4" s="1"/>
  <c r="T2410" i="4"/>
  <c r="U2410" i="4" s="1"/>
  <c r="T2411" i="4"/>
  <c r="U2411" i="4" s="1"/>
  <c r="T2412" i="4"/>
  <c r="U2412" i="4" s="1"/>
  <c r="T2413" i="4"/>
  <c r="U2413" i="4" s="1"/>
  <c r="T2414" i="4"/>
  <c r="U2414" i="4" s="1"/>
  <c r="T2415" i="4"/>
  <c r="U2415" i="4" s="1"/>
  <c r="T2416" i="4"/>
  <c r="U2416" i="4" s="1"/>
  <c r="T2417" i="4"/>
  <c r="U2417" i="4" s="1"/>
  <c r="T2418" i="4"/>
  <c r="U2418" i="4" s="1"/>
  <c r="T2419" i="4"/>
  <c r="U2419" i="4" s="1"/>
  <c r="T2420" i="4"/>
  <c r="U2420" i="4" s="1"/>
  <c r="T2421" i="4"/>
  <c r="U2421" i="4" s="1"/>
  <c r="T2422" i="4"/>
  <c r="U2422" i="4" s="1"/>
  <c r="T2423" i="4"/>
  <c r="U2423" i="4" s="1"/>
  <c r="T2424" i="4"/>
  <c r="U2424" i="4" s="1"/>
  <c r="T2425" i="4"/>
  <c r="U2425" i="4" s="1"/>
  <c r="T2426" i="4"/>
  <c r="U2426" i="4" s="1"/>
  <c r="T2427" i="4"/>
  <c r="U2427" i="4" s="1"/>
  <c r="T2428" i="4"/>
  <c r="U2428" i="4" s="1"/>
  <c r="T2429" i="4"/>
  <c r="U2429" i="4" s="1"/>
  <c r="T2430" i="4"/>
  <c r="U2430" i="4" s="1"/>
  <c r="T2431" i="4"/>
  <c r="U2431" i="4" s="1"/>
  <c r="T2432" i="4"/>
  <c r="U2432" i="4" s="1"/>
  <c r="T2433" i="4"/>
  <c r="U2433" i="4" s="1"/>
  <c r="T2434" i="4"/>
  <c r="U2434" i="4" s="1"/>
  <c r="T2435" i="4"/>
  <c r="U2435" i="4" s="1"/>
  <c r="T2436" i="4"/>
  <c r="U2436" i="4" s="1"/>
  <c r="T2437" i="4"/>
  <c r="U2437" i="4" s="1"/>
  <c r="T2438" i="4"/>
  <c r="U2438" i="4" s="1"/>
  <c r="T2439" i="4"/>
  <c r="U2439" i="4" s="1"/>
  <c r="T2440" i="4"/>
  <c r="U2440" i="4" s="1"/>
  <c r="T2441" i="4"/>
  <c r="U2441" i="4" s="1"/>
  <c r="T2442" i="4"/>
  <c r="U2442" i="4" s="1"/>
  <c r="T2443" i="4"/>
  <c r="U2443" i="4" s="1"/>
  <c r="T2444" i="4"/>
  <c r="U2444" i="4" s="1"/>
  <c r="T2445" i="4"/>
  <c r="U2445" i="4" s="1"/>
  <c r="T2446" i="4"/>
  <c r="U2446" i="4" s="1"/>
  <c r="T2447" i="4"/>
  <c r="U2447" i="4" s="1"/>
  <c r="T2448" i="4"/>
  <c r="U2448" i="4" s="1"/>
  <c r="T2449" i="4"/>
  <c r="U2449" i="4" s="1"/>
  <c r="T2450" i="4"/>
  <c r="U2450" i="4" s="1"/>
  <c r="T2451" i="4"/>
  <c r="U2451" i="4" s="1"/>
  <c r="T2452" i="4"/>
  <c r="U2452" i="4" s="1"/>
  <c r="T2453" i="4"/>
  <c r="U2453" i="4" s="1"/>
  <c r="T2454" i="4"/>
  <c r="U2454" i="4" s="1"/>
  <c r="T2455" i="4"/>
  <c r="U2455" i="4" s="1"/>
  <c r="T2456" i="4"/>
  <c r="U2456" i="4" s="1"/>
  <c r="T2457" i="4"/>
  <c r="U2457" i="4" s="1"/>
  <c r="T2458" i="4"/>
  <c r="U2458" i="4" s="1"/>
  <c r="T2459" i="4"/>
  <c r="U2459" i="4" s="1"/>
  <c r="T2460" i="4"/>
  <c r="U2460" i="4" s="1"/>
  <c r="T2461" i="4"/>
  <c r="U2461" i="4" s="1"/>
  <c r="T2462" i="4"/>
  <c r="U2462" i="4" s="1"/>
  <c r="T2463" i="4"/>
  <c r="U2463" i="4" s="1"/>
  <c r="T2464" i="4"/>
  <c r="U2464" i="4" s="1"/>
  <c r="T2465" i="4"/>
  <c r="U2465" i="4" s="1"/>
  <c r="T2466" i="4"/>
  <c r="U2466" i="4" s="1"/>
  <c r="T2467" i="4"/>
  <c r="U2467" i="4" s="1"/>
  <c r="T2468" i="4"/>
  <c r="U2468" i="4" s="1"/>
  <c r="T2469" i="4"/>
  <c r="U2469" i="4" s="1"/>
  <c r="T2470" i="4"/>
  <c r="U2470" i="4" s="1"/>
  <c r="T2471" i="4"/>
  <c r="U2471" i="4" s="1"/>
  <c r="T2472" i="4"/>
  <c r="U2472" i="4" s="1"/>
  <c r="T2473" i="4"/>
  <c r="U2473" i="4" s="1"/>
  <c r="T2474" i="4"/>
  <c r="U2474" i="4" s="1"/>
  <c r="T2475" i="4"/>
  <c r="U2475" i="4" s="1"/>
  <c r="T2476" i="4"/>
  <c r="U2476" i="4" s="1"/>
  <c r="T2477" i="4"/>
  <c r="U2477" i="4" s="1"/>
  <c r="T2478" i="4"/>
  <c r="U2478" i="4" s="1"/>
  <c r="T2479" i="4"/>
  <c r="U2479" i="4" s="1"/>
  <c r="T2480" i="4"/>
  <c r="U2480" i="4" s="1"/>
  <c r="T2481" i="4"/>
  <c r="U2481" i="4" s="1"/>
  <c r="T2482" i="4"/>
  <c r="U2482" i="4" s="1"/>
  <c r="T2483" i="4"/>
  <c r="U2483" i="4" s="1"/>
  <c r="T2484" i="4"/>
  <c r="U2484" i="4" s="1"/>
  <c r="T2485" i="4"/>
  <c r="U2485" i="4" s="1"/>
  <c r="T2486" i="4"/>
  <c r="U2486" i="4" s="1"/>
  <c r="T2487" i="4"/>
  <c r="U2487" i="4" s="1"/>
  <c r="T2488" i="4"/>
  <c r="U2488" i="4" s="1"/>
  <c r="T2489" i="4"/>
  <c r="U2489" i="4" s="1"/>
  <c r="T2490" i="4"/>
  <c r="U2490" i="4" s="1"/>
  <c r="T2491" i="4"/>
  <c r="U2491" i="4" s="1"/>
  <c r="T2492" i="4"/>
  <c r="U2492" i="4" s="1"/>
  <c r="T2493" i="4"/>
  <c r="U2493" i="4" s="1"/>
  <c r="T2494" i="4"/>
  <c r="U2494" i="4" s="1"/>
  <c r="T2495" i="4"/>
  <c r="U2495" i="4" s="1"/>
  <c r="T2496" i="4"/>
  <c r="U2496" i="4" s="1"/>
  <c r="T2497" i="4"/>
  <c r="U2497" i="4" s="1"/>
  <c r="T2498" i="4"/>
  <c r="U2498" i="4" s="1"/>
  <c r="T2499" i="4"/>
  <c r="U2499" i="4" s="1"/>
  <c r="T2500" i="4"/>
  <c r="U2500" i="4" s="1"/>
  <c r="T2501" i="4"/>
  <c r="U2501" i="4" s="1"/>
  <c r="T2502" i="4"/>
  <c r="U2502" i="4" s="1"/>
  <c r="T2503" i="4"/>
  <c r="U2503" i="4" s="1"/>
  <c r="T2504" i="4"/>
  <c r="U2504" i="4" s="1"/>
  <c r="T2505" i="4"/>
  <c r="U2505" i="4" s="1"/>
  <c r="T2506" i="4"/>
  <c r="U2506" i="4" s="1"/>
  <c r="T2507" i="4"/>
  <c r="U2507" i="4" s="1"/>
  <c r="T2508" i="4"/>
  <c r="U2508" i="4" s="1"/>
  <c r="T2509" i="4"/>
  <c r="U2509" i="4" s="1"/>
  <c r="T2510" i="4"/>
  <c r="U2510" i="4" s="1"/>
  <c r="T2511" i="4"/>
  <c r="U2511" i="4" s="1"/>
  <c r="T2512" i="4"/>
  <c r="U2512" i="4" s="1"/>
  <c r="T2513" i="4"/>
  <c r="U2513" i="4" s="1"/>
  <c r="T2514" i="4"/>
  <c r="U2514" i="4" s="1"/>
  <c r="T2515" i="4"/>
  <c r="U2515" i="4" s="1"/>
  <c r="T2516" i="4"/>
  <c r="U2516" i="4" s="1"/>
  <c r="T2517" i="4"/>
  <c r="U2517" i="4" s="1"/>
  <c r="T2518" i="4"/>
  <c r="U2518" i="4" s="1"/>
  <c r="T2519" i="4"/>
  <c r="U2519" i="4" s="1"/>
  <c r="T2520" i="4"/>
  <c r="U2520" i="4" s="1"/>
  <c r="T2521" i="4"/>
  <c r="U2521" i="4" s="1"/>
  <c r="T2522" i="4"/>
  <c r="U2522" i="4" s="1"/>
  <c r="T2523" i="4"/>
  <c r="U2523" i="4" s="1"/>
  <c r="T2524" i="4"/>
  <c r="U2524" i="4" s="1"/>
  <c r="T2525" i="4"/>
  <c r="U2525" i="4" s="1"/>
  <c r="T2526" i="4"/>
  <c r="U2526" i="4" s="1"/>
  <c r="T2527" i="4"/>
  <c r="U2527" i="4" s="1"/>
  <c r="T2528" i="4"/>
  <c r="U2528" i="4" s="1"/>
  <c r="T2529" i="4"/>
  <c r="U2529" i="4" s="1"/>
  <c r="T2530" i="4"/>
  <c r="U2530" i="4" s="1"/>
  <c r="T2531" i="4"/>
  <c r="U2531" i="4" s="1"/>
  <c r="T2532" i="4"/>
  <c r="U2532" i="4" s="1"/>
  <c r="T2533" i="4"/>
  <c r="U2533" i="4" s="1"/>
  <c r="T2534" i="4"/>
  <c r="U2534" i="4" s="1"/>
  <c r="T2535" i="4"/>
  <c r="U2535" i="4" s="1"/>
  <c r="T2536" i="4"/>
  <c r="U2536" i="4" s="1"/>
  <c r="T2537" i="4"/>
  <c r="U2537" i="4" s="1"/>
  <c r="T2538" i="4"/>
  <c r="U2538" i="4" s="1"/>
  <c r="T2539" i="4"/>
  <c r="U2539" i="4" s="1"/>
  <c r="T2540" i="4"/>
  <c r="U2540" i="4" s="1"/>
  <c r="T2541" i="4"/>
  <c r="U2541" i="4" s="1"/>
  <c r="T2542" i="4"/>
  <c r="U2542" i="4" s="1"/>
  <c r="T2543" i="4"/>
  <c r="U2543" i="4" s="1"/>
  <c r="T2544" i="4"/>
  <c r="U2544" i="4" s="1"/>
  <c r="T2545" i="4"/>
  <c r="U2545" i="4" s="1"/>
  <c r="T2546" i="4"/>
  <c r="U2546" i="4" s="1"/>
  <c r="T2547" i="4"/>
  <c r="U2547" i="4" s="1"/>
  <c r="T2548" i="4"/>
  <c r="U2548" i="4" s="1"/>
  <c r="T2549" i="4"/>
  <c r="U2549" i="4" s="1"/>
  <c r="T2550" i="4"/>
  <c r="U2550" i="4" s="1"/>
  <c r="T2551" i="4"/>
  <c r="U2551" i="4" s="1"/>
  <c r="T2552" i="4"/>
  <c r="U2552" i="4" s="1"/>
  <c r="T2553" i="4"/>
  <c r="U2553" i="4" s="1"/>
  <c r="T2554" i="4"/>
  <c r="U2554" i="4" s="1"/>
  <c r="T2555" i="4"/>
  <c r="U2555" i="4" s="1"/>
  <c r="T2556" i="4"/>
  <c r="U2556" i="4" s="1"/>
  <c r="T2557" i="4"/>
  <c r="U2557" i="4" s="1"/>
  <c r="T2558" i="4"/>
  <c r="U2558" i="4" s="1"/>
  <c r="T2559" i="4"/>
  <c r="U2559" i="4" s="1"/>
  <c r="T2560" i="4"/>
  <c r="U2560" i="4" s="1"/>
  <c r="T2561" i="4"/>
  <c r="U2561" i="4" s="1"/>
  <c r="T2562" i="4"/>
  <c r="U2562" i="4" s="1"/>
  <c r="T2563" i="4"/>
  <c r="U2563" i="4" s="1"/>
  <c r="T2564" i="4"/>
  <c r="U2564" i="4" s="1"/>
  <c r="T2565" i="4"/>
  <c r="U2565" i="4" s="1"/>
  <c r="T2566" i="4"/>
  <c r="U2566" i="4" s="1"/>
  <c r="T2567" i="4"/>
  <c r="U2567" i="4" s="1"/>
  <c r="T2568" i="4"/>
  <c r="U2568" i="4" s="1"/>
  <c r="T2569" i="4"/>
  <c r="U2569" i="4" s="1"/>
  <c r="T2570" i="4"/>
  <c r="U2570" i="4" s="1"/>
  <c r="T2571" i="4"/>
  <c r="U2571" i="4" s="1"/>
  <c r="T2572" i="4"/>
  <c r="U2572" i="4" s="1"/>
  <c r="T2573" i="4"/>
  <c r="U2573" i="4" s="1"/>
  <c r="T2574" i="4"/>
  <c r="U2574" i="4" s="1"/>
  <c r="T2575" i="4"/>
  <c r="U2575" i="4" s="1"/>
  <c r="T2576" i="4"/>
  <c r="U2576" i="4" s="1"/>
  <c r="T2577" i="4"/>
  <c r="U2577" i="4" s="1"/>
  <c r="T2578" i="4"/>
  <c r="U2578" i="4" s="1"/>
  <c r="T2579" i="4"/>
  <c r="U2579" i="4" s="1"/>
  <c r="T2580" i="4"/>
  <c r="U2580" i="4" s="1"/>
  <c r="T2581" i="4"/>
  <c r="U2581" i="4" s="1"/>
  <c r="T2582" i="4"/>
  <c r="U2582" i="4" s="1"/>
  <c r="T2583" i="4"/>
  <c r="U2583" i="4" s="1"/>
  <c r="T2584" i="4"/>
  <c r="U2584" i="4" s="1"/>
  <c r="T2585" i="4"/>
  <c r="U2585" i="4" s="1"/>
  <c r="T2586" i="4"/>
  <c r="U2586" i="4" s="1"/>
  <c r="T2587" i="4"/>
  <c r="U2587" i="4" s="1"/>
  <c r="T2588" i="4"/>
  <c r="U2588" i="4" s="1"/>
  <c r="T2589" i="4"/>
  <c r="U2589" i="4" s="1"/>
  <c r="T2590" i="4"/>
  <c r="U2590" i="4" s="1"/>
  <c r="T2591" i="4"/>
  <c r="U2591" i="4" s="1"/>
  <c r="T2592" i="4"/>
  <c r="U2592" i="4" s="1"/>
  <c r="T2593" i="4"/>
  <c r="U2593" i="4" s="1"/>
  <c r="T2594" i="4"/>
  <c r="U2594" i="4" s="1"/>
  <c r="T2595" i="4"/>
  <c r="U2595" i="4" s="1"/>
  <c r="T2596" i="4"/>
  <c r="U2596" i="4" s="1"/>
  <c r="T2597" i="4"/>
  <c r="U2597" i="4" s="1"/>
  <c r="T2598" i="4"/>
  <c r="U2598" i="4" s="1"/>
  <c r="T2599" i="4"/>
  <c r="U2599" i="4" s="1"/>
  <c r="T2600" i="4"/>
  <c r="U2600" i="4" s="1"/>
  <c r="T2601" i="4"/>
  <c r="U2601" i="4" s="1"/>
  <c r="T2602" i="4"/>
  <c r="U2602" i="4" s="1"/>
  <c r="T2603" i="4"/>
  <c r="U2603" i="4" s="1"/>
  <c r="T2604" i="4"/>
  <c r="U2604" i="4" s="1"/>
  <c r="T2605" i="4"/>
  <c r="U2605" i="4" s="1"/>
  <c r="T2606" i="4"/>
  <c r="U2606" i="4" s="1"/>
  <c r="T2607" i="4"/>
  <c r="U2607" i="4" s="1"/>
  <c r="T2608" i="4"/>
  <c r="U2608" i="4" s="1"/>
  <c r="T2609" i="4"/>
  <c r="U2609" i="4" s="1"/>
  <c r="T2610" i="4"/>
  <c r="U2610" i="4" s="1"/>
  <c r="T2611" i="4"/>
  <c r="U2611" i="4" s="1"/>
  <c r="T2612" i="4"/>
  <c r="U2612" i="4" s="1"/>
  <c r="T2613" i="4"/>
  <c r="U2613" i="4" s="1"/>
  <c r="T2614" i="4"/>
  <c r="U2614" i="4" s="1"/>
  <c r="T2615" i="4"/>
  <c r="U2615" i="4" s="1"/>
  <c r="T2616" i="4"/>
  <c r="U2616" i="4" s="1"/>
  <c r="T2617" i="4"/>
  <c r="U2617" i="4" s="1"/>
  <c r="T2618" i="4"/>
  <c r="U2618" i="4" s="1"/>
  <c r="T2619" i="4"/>
  <c r="U2619" i="4" s="1"/>
  <c r="T2620" i="4"/>
  <c r="U2620" i="4" s="1"/>
  <c r="T2621" i="4"/>
  <c r="U2621" i="4" s="1"/>
  <c r="T2622" i="4"/>
  <c r="U2622" i="4" s="1"/>
  <c r="T2623" i="4"/>
  <c r="U2623" i="4" s="1"/>
  <c r="T2624" i="4"/>
  <c r="U2624" i="4" s="1"/>
  <c r="T2625" i="4"/>
  <c r="U2625" i="4" s="1"/>
  <c r="T2626" i="4"/>
  <c r="U2626" i="4" s="1"/>
  <c r="T2627" i="4"/>
  <c r="U2627" i="4" s="1"/>
  <c r="T2628" i="4"/>
  <c r="U2628" i="4" s="1"/>
  <c r="T2629" i="4"/>
  <c r="U2629" i="4" s="1"/>
  <c r="T2630" i="4"/>
  <c r="U2630" i="4" s="1"/>
  <c r="T2631" i="4"/>
  <c r="U2631" i="4" s="1"/>
  <c r="T2632" i="4"/>
  <c r="U2632" i="4" s="1"/>
  <c r="T2633" i="4"/>
  <c r="U2633" i="4" s="1"/>
  <c r="T2634" i="4"/>
  <c r="U2634" i="4" s="1"/>
  <c r="T2635" i="4"/>
  <c r="U2635" i="4" s="1"/>
  <c r="T2636" i="4"/>
  <c r="U2636" i="4" s="1"/>
  <c r="T2637" i="4"/>
  <c r="U2637" i="4" s="1"/>
  <c r="T2638" i="4"/>
  <c r="U2638" i="4" s="1"/>
  <c r="T2639" i="4"/>
  <c r="U2639" i="4" s="1"/>
  <c r="T2640" i="4"/>
  <c r="U2640" i="4" s="1"/>
  <c r="T2641" i="4"/>
  <c r="U2641" i="4" s="1"/>
  <c r="T2642" i="4"/>
  <c r="U2642" i="4" s="1"/>
  <c r="T2643" i="4"/>
  <c r="U2643" i="4" s="1"/>
  <c r="T2644" i="4"/>
  <c r="U2644" i="4" s="1"/>
  <c r="T2645" i="4"/>
  <c r="U2645" i="4" s="1"/>
  <c r="T2646" i="4"/>
  <c r="U2646" i="4" s="1"/>
  <c r="T2647" i="4"/>
  <c r="U2647" i="4" s="1"/>
  <c r="T2648" i="4"/>
  <c r="U2648" i="4" s="1"/>
  <c r="T2649" i="4"/>
  <c r="U2649" i="4" s="1"/>
  <c r="T2650" i="4"/>
  <c r="U2650" i="4" s="1"/>
  <c r="T2651" i="4"/>
  <c r="U2651" i="4" s="1"/>
  <c r="T2652" i="4"/>
  <c r="U2652" i="4" s="1"/>
  <c r="T2653" i="4"/>
  <c r="U2653" i="4" s="1"/>
  <c r="T2654" i="4"/>
  <c r="U2654" i="4" s="1"/>
  <c r="T2655" i="4"/>
  <c r="U2655" i="4" s="1"/>
  <c r="T2656" i="4"/>
  <c r="U2656" i="4" s="1"/>
  <c r="T2657" i="4"/>
  <c r="U2657" i="4" s="1"/>
  <c r="T2658" i="4"/>
  <c r="U2658" i="4" s="1"/>
  <c r="T2659" i="4"/>
  <c r="U2659" i="4" s="1"/>
  <c r="T2660" i="4"/>
  <c r="U2660" i="4" s="1"/>
  <c r="T2661" i="4"/>
  <c r="U2661" i="4" s="1"/>
  <c r="T2662" i="4"/>
  <c r="U2662" i="4" s="1"/>
  <c r="T2663" i="4"/>
  <c r="U2663" i="4" s="1"/>
  <c r="T2664" i="4"/>
  <c r="U2664" i="4" s="1"/>
  <c r="T2665" i="4"/>
  <c r="U2665" i="4" s="1"/>
  <c r="T2666" i="4"/>
  <c r="U2666" i="4" s="1"/>
  <c r="T2667" i="4"/>
  <c r="U2667" i="4" s="1"/>
  <c r="T2668" i="4"/>
  <c r="U2668" i="4" s="1"/>
  <c r="T2669" i="4"/>
  <c r="U2669" i="4" s="1"/>
  <c r="T2670" i="4"/>
  <c r="U2670" i="4" s="1"/>
  <c r="T2671" i="4"/>
  <c r="U2671" i="4" s="1"/>
  <c r="T2672" i="4"/>
  <c r="U2672" i="4" s="1"/>
  <c r="T2673" i="4"/>
  <c r="U2673" i="4" s="1"/>
  <c r="T2674" i="4"/>
  <c r="U2674" i="4" s="1"/>
  <c r="T2675" i="4"/>
  <c r="U2675" i="4" s="1"/>
  <c r="T2676" i="4"/>
  <c r="U2676" i="4" s="1"/>
  <c r="T2677" i="4"/>
  <c r="U2677" i="4" s="1"/>
  <c r="T2678" i="4"/>
  <c r="U2678" i="4" s="1"/>
  <c r="T2679" i="4"/>
  <c r="U2679" i="4" s="1"/>
  <c r="T2680" i="4"/>
  <c r="U2680" i="4" s="1"/>
  <c r="T2681" i="4"/>
  <c r="U2681" i="4" s="1"/>
  <c r="T2682" i="4"/>
  <c r="U2682" i="4" s="1"/>
  <c r="T2683" i="4"/>
  <c r="U2683" i="4" s="1"/>
  <c r="T2684" i="4"/>
  <c r="U2684" i="4" s="1"/>
  <c r="T2685" i="4"/>
  <c r="U2685" i="4" s="1"/>
  <c r="T2686" i="4"/>
  <c r="U2686" i="4" s="1"/>
  <c r="T2687" i="4"/>
  <c r="U2687" i="4" s="1"/>
  <c r="T2688" i="4"/>
  <c r="U2688" i="4" s="1"/>
  <c r="T2689" i="4"/>
  <c r="U2689" i="4" s="1"/>
  <c r="T2690" i="4"/>
  <c r="U2690" i="4" s="1"/>
  <c r="T2691" i="4"/>
  <c r="U2691" i="4" s="1"/>
  <c r="T2692" i="4"/>
  <c r="U2692" i="4" s="1"/>
  <c r="T2693" i="4"/>
  <c r="U2693" i="4" s="1"/>
  <c r="T2694" i="4"/>
  <c r="U2694" i="4" s="1"/>
  <c r="T2695" i="4"/>
  <c r="U2695" i="4" s="1"/>
  <c r="T2696" i="4"/>
  <c r="U2696" i="4" s="1"/>
  <c r="T2697" i="4"/>
  <c r="U2697" i="4" s="1"/>
  <c r="T2698" i="4"/>
  <c r="U2698" i="4" s="1"/>
  <c r="T2699" i="4"/>
  <c r="U2699" i="4" s="1"/>
  <c r="T2700" i="4"/>
  <c r="U2700" i="4" s="1"/>
  <c r="T2701" i="4"/>
  <c r="U2701" i="4" s="1"/>
  <c r="T2702" i="4"/>
  <c r="U2702" i="4" s="1"/>
  <c r="T2703" i="4"/>
  <c r="U2703" i="4" s="1"/>
  <c r="T2704" i="4"/>
  <c r="U2704" i="4" s="1"/>
  <c r="T2705" i="4"/>
  <c r="U2705" i="4" s="1"/>
  <c r="T2706" i="4"/>
  <c r="U2706" i="4" s="1"/>
  <c r="T2707" i="4"/>
  <c r="U2707" i="4" s="1"/>
  <c r="T2708" i="4"/>
  <c r="U2708" i="4" s="1"/>
  <c r="T2709" i="4"/>
  <c r="U2709" i="4" s="1"/>
  <c r="T2710" i="4"/>
  <c r="U2710" i="4" s="1"/>
  <c r="T2711" i="4"/>
  <c r="U2711" i="4" s="1"/>
  <c r="T2712" i="4"/>
  <c r="U2712" i="4" s="1"/>
  <c r="T2713" i="4"/>
  <c r="U2713" i="4" s="1"/>
  <c r="T2714" i="4"/>
  <c r="U2714" i="4" s="1"/>
  <c r="T2715" i="4"/>
  <c r="U2715" i="4" s="1"/>
  <c r="T2716" i="4"/>
  <c r="U2716" i="4" s="1"/>
  <c r="T2717" i="4"/>
  <c r="U2717" i="4" s="1"/>
  <c r="T2718" i="4"/>
  <c r="U2718" i="4" s="1"/>
  <c r="T2719" i="4"/>
  <c r="U2719" i="4" s="1"/>
  <c r="T2720" i="4"/>
  <c r="U2720" i="4" s="1"/>
  <c r="T2721" i="4"/>
  <c r="U2721" i="4" s="1"/>
  <c r="T2722" i="4"/>
  <c r="U2722" i="4" s="1"/>
  <c r="T2723" i="4"/>
  <c r="U2723" i="4" s="1"/>
  <c r="T2724" i="4"/>
  <c r="U2724" i="4" s="1"/>
  <c r="T2725" i="4"/>
  <c r="U2725" i="4" s="1"/>
  <c r="T2726" i="4"/>
  <c r="U2726" i="4" s="1"/>
  <c r="T2727" i="4"/>
  <c r="U2727" i="4" s="1"/>
  <c r="T2728" i="4"/>
  <c r="U2728" i="4" s="1"/>
  <c r="T2729" i="4"/>
  <c r="U2729" i="4" s="1"/>
  <c r="T2730" i="4"/>
  <c r="U2730" i="4" s="1"/>
  <c r="T2731" i="4"/>
  <c r="U2731" i="4" s="1"/>
  <c r="T2732" i="4"/>
  <c r="U2732" i="4" s="1"/>
  <c r="T2733" i="4"/>
  <c r="U2733" i="4" s="1"/>
  <c r="T2734" i="4"/>
  <c r="U2734" i="4" s="1"/>
  <c r="T2735" i="4"/>
  <c r="U2735" i="4" s="1"/>
  <c r="T2736" i="4"/>
  <c r="U2736" i="4" s="1"/>
  <c r="T2737" i="4"/>
  <c r="U2737" i="4" s="1"/>
  <c r="T2738" i="4"/>
  <c r="U2738" i="4" s="1"/>
  <c r="T2739" i="4"/>
  <c r="U2739" i="4" s="1"/>
  <c r="T2740" i="4"/>
  <c r="U2740" i="4" s="1"/>
  <c r="T2741" i="4"/>
  <c r="U2741" i="4" s="1"/>
  <c r="T2742" i="4"/>
  <c r="U2742" i="4" s="1"/>
  <c r="T2743" i="4"/>
  <c r="U2743" i="4" s="1"/>
  <c r="T2744" i="4"/>
  <c r="U2744" i="4" s="1"/>
  <c r="T2745" i="4"/>
  <c r="U2745" i="4" s="1"/>
  <c r="T2746" i="4"/>
  <c r="U2746" i="4" s="1"/>
  <c r="T2747" i="4"/>
  <c r="U2747" i="4" s="1"/>
  <c r="T2748" i="4"/>
  <c r="U2748" i="4" s="1"/>
  <c r="T2749" i="4"/>
  <c r="U2749" i="4" s="1"/>
  <c r="T2750" i="4"/>
  <c r="U2750" i="4" s="1"/>
  <c r="T2751" i="4"/>
  <c r="U2751" i="4" s="1"/>
  <c r="T2752" i="4"/>
  <c r="U2752" i="4" s="1"/>
  <c r="T2753" i="4"/>
  <c r="U2753" i="4" s="1"/>
  <c r="T2754" i="4"/>
  <c r="U2754" i="4" s="1"/>
  <c r="T2755" i="4"/>
  <c r="U2755" i="4" s="1"/>
  <c r="T2756" i="4"/>
  <c r="U2756" i="4" s="1"/>
  <c r="T2757" i="4"/>
  <c r="U2757" i="4" s="1"/>
  <c r="T2758" i="4"/>
  <c r="U2758" i="4" s="1"/>
  <c r="T2759" i="4"/>
  <c r="U2759" i="4" s="1"/>
  <c r="T2760" i="4"/>
  <c r="U2760" i="4" s="1"/>
  <c r="T2761" i="4"/>
  <c r="U2761" i="4" s="1"/>
  <c r="T2762" i="4"/>
  <c r="U2762" i="4" s="1"/>
  <c r="T2763" i="4"/>
  <c r="U2763" i="4" s="1"/>
  <c r="T2764" i="4"/>
  <c r="U2764" i="4" s="1"/>
  <c r="T2765" i="4"/>
  <c r="U2765" i="4" s="1"/>
  <c r="T2766" i="4"/>
  <c r="U2766" i="4" s="1"/>
  <c r="T2767" i="4"/>
  <c r="U2767" i="4" s="1"/>
  <c r="T2768" i="4"/>
  <c r="U2768" i="4" s="1"/>
  <c r="T2769" i="4"/>
  <c r="U2769" i="4" s="1"/>
  <c r="T2770" i="4"/>
  <c r="U2770" i="4" s="1"/>
  <c r="T2771" i="4"/>
  <c r="U2771" i="4" s="1"/>
  <c r="T2772" i="4"/>
  <c r="U2772" i="4" s="1"/>
  <c r="T2773" i="4"/>
  <c r="U2773" i="4" s="1"/>
  <c r="T2774" i="4"/>
  <c r="U2774" i="4" s="1"/>
  <c r="T2775" i="4"/>
  <c r="U2775" i="4" s="1"/>
  <c r="T2776" i="4"/>
  <c r="U2776" i="4" s="1"/>
  <c r="T2777" i="4"/>
  <c r="U2777" i="4" s="1"/>
  <c r="T2778" i="4"/>
  <c r="U2778" i="4" s="1"/>
  <c r="T2779" i="4"/>
  <c r="U2779" i="4" s="1"/>
  <c r="T2780" i="4"/>
  <c r="U2780" i="4" s="1"/>
  <c r="T2781" i="4"/>
  <c r="U2781" i="4" s="1"/>
  <c r="T2782" i="4"/>
  <c r="U2782" i="4" s="1"/>
  <c r="T2783" i="4"/>
  <c r="U2783" i="4" s="1"/>
  <c r="T2784" i="4"/>
  <c r="U2784" i="4" s="1"/>
  <c r="T2785" i="4"/>
  <c r="U2785" i="4" s="1"/>
  <c r="T2786" i="4"/>
  <c r="U2786" i="4" s="1"/>
  <c r="T2787" i="4"/>
  <c r="U2787" i="4" s="1"/>
  <c r="T2788" i="4"/>
  <c r="U2788" i="4" s="1"/>
  <c r="T2789" i="4"/>
  <c r="U2789" i="4" s="1"/>
  <c r="T2790" i="4"/>
  <c r="U2790" i="4" s="1"/>
  <c r="T2791" i="4"/>
  <c r="U2791" i="4" s="1"/>
  <c r="T2792" i="4"/>
  <c r="U2792" i="4" s="1"/>
  <c r="T2793" i="4"/>
  <c r="U2793" i="4" s="1"/>
  <c r="T2794" i="4"/>
  <c r="U2794" i="4" s="1"/>
  <c r="T2795" i="4"/>
  <c r="U2795" i="4" s="1"/>
  <c r="T2796" i="4"/>
  <c r="U2796" i="4" s="1"/>
  <c r="T2797" i="4"/>
  <c r="U2797" i="4" s="1"/>
  <c r="T2798" i="4"/>
  <c r="U2798" i="4" s="1"/>
  <c r="T2799" i="4"/>
  <c r="U2799" i="4" s="1"/>
  <c r="T2800" i="4"/>
  <c r="U2800" i="4" s="1"/>
  <c r="T2801" i="4"/>
  <c r="U2801" i="4" s="1"/>
  <c r="T2802" i="4"/>
  <c r="U2802" i="4" s="1"/>
  <c r="T2803" i="4"/>
  <c r="U2803" i="4" s="1"/>
  <c r="T2804" i="4"/>
  <c r="U2804" i="4" s="1"/>
  <c r="T2805" i="4"/>
  <c r="U2805" i="4" s="1"/>
  <c r="T2806" i="4"/>
  <c r="U2806" i="4" s="1"/>
  <c r="T2807" i="4"/>
  <c r="U2807" i="4" s="1"/>
  <c r="T2808" i="4"/>
  <c r="U2808" i="4" s="1"/>
  <c r="T2809" i="4"/>
  <c r="U2809" i="4" s="1"/>
  <c r="T2810" i="4"/>
  <c r="U2810" i="4" s="1"/>
  <c r="T2811" i="4"/>
  <c r="U2811" i="4" s="1"/>
  <c r="T2812" i="4"/>
  <c r="U2812" i="4" s="1"/>
  <c r="T2813" i="4"/>
  <c r="U2813" i="4" s="1"/>
  <c r="T2814" i="4"/>
  <c r="U2814" i="4" s="1"/>
  <c r="T2815" i="4"/>
  <c r="U2815" i="4" s="1"/>
  <c r="T2816" i="4"/>
  <c r="U2816" i="4" s="1"/>
  <c r="T2817" i="4"/>
  <c r="U2817" i="4" s="1"/>
  <c r="T2818" i="4"/>
  <c r="U2818" i="4" s="1"/>
  <c r="T2819" i="4"/>
  <c r="U2819" i="4" s="1"/>
  <c r="T2820" i="4"/>
  <c r="U2820" i="4" s="1"/>
  <c r="T2821" i="4"/>
  <c r="U2821" i="4" s="1"/>
  <c r="T2822" i="4"/>
  <c r="U2822" i="4" s="1"/>
  <c r="T2823" i="4"/>
  <c r="U2823" i="4" s="1"/>
  <c r="T2824" i="4"/>
  <c r="U2824" i="4" s="1"/>
  <c r="T2825" i="4"/>
  <c r="U2825" i="4" s="1"/>
  <c r="T2826" i="4"/>
  <c r="U2826" i="4" s="1"/>
  <c r="T2827" i="4"/>
  <c r="U2827" i="4" s="1"/>
  <c r="T2828" i="4"/>
  <c r="U2828" i="4" s="1"/>
  <c r="T2829" i="4"/>
  <c r="U2829" i="4" s="1"/>
  <c r="T2830" i="4"/>
  <c r="U2830" i="4" s="1"/>
  <c r="T2831" i="4"/>
  <c r="U2831" i="4" s="1"/>
  <c r="T2832" i="4"/>
  <c r="U2832" i="4" s="1"/>
  <c r="T2833" i="4"/>
  <c r="U2833" i="4" s="1"/>
  <c r="T2834" i="4"/>
  <c r="U2834" i="4" s="1"/>
  <c r="T2835" i="4"/>
  <c r="U2835" i="4" s="1"/>
  <c r="T2836" i="4"/>
  <c r="U2836" i="4" s="1"/>
  <c r="T2837" i="4"/>
  <c r="U2837" i="4" s="1"/>
  <c r="T2838" i="4"/>
  <c r="U2838" i="4" s="1"/>
  <c r="T2839" i="4"/>
  <c r="U2839" i="4" s="1"/>
  <c r="T2840" i="4"/>
  <c r="U2840" i="4" s="1"/>
  <c r="T2841" i="4"/>
  <c r="U2841" i="4" s="1"/>
  <c r="T2842" i="4"/>
  <c r="U2842" i="4" s="1"/>
  <c r="T2843" i="4"/>
  <c r="U2843" i="4" s="1"/>
  <c r="T2844" i="4"/>
  <c r="U2844" i="4" s="1"/>
  <c r="T2845" i="4"/>
  <c r="U2845" i="4" s="1"/>
  <c r="T2846" i="4"/>
  <c r="U2846" i="4" s="1"/>
  <c r="T2847" i="4"/>
  <c r="U2847" i="4" s="1"/>
  <c r="T2848" i="4"/>
  <c r="U2848" i="4" s="1"/>
  <c r="T2849" i="4"/>
  <c r="U2849" i="4" s="1"/>
  <c r="T2850" i="4"/>
  <c r="U2850" i="4" s="1"/>
  <c r="T2851" i="4"/>
  <c r="U2851" i="4" s="1"/>
  <c r="T2852" i="4"/>
  <c r="U2852" i="4" s="1"/>
  <c r="T2853" i="4"/>
  <c r="U2853" i="4" s="1"/>
  <c r="T2854" i="4"/>
  <c r="U2854" i="4" s="1"/>
  <c r="T2855" i="4"/>
  <c r="U2855" i="4" s="1"/>
  <c r="T2856" i="4"/>
  <c r="U2856" i="4" s="1"/>
  <c r="T2857" i="4"/>
  <c r="U2857" i="4" s="1"/>
  <c r="T2858" i="4"/>
  <c r="U2858" i="4" s="1"/>
  <c r="T2859" i="4"/>
  <c r="U2859" i="4" s="1"/>
  <c r="T2860" i="4"/>
  <c r="U2860" i="4" s="1"/>
  <c r="T2861" i="4"/>
  <c r="U2861" i="4" s="1"/>
  <c r="T2862" i="4"/>
  <c r="U2862" i="4" s="1"/>
  <c r="T2863" i="4"/>
  <c r="U2863" i="4" s="1"/>
  <c r="T2864" i="4"/>
  <c r="U2864" i="4" s="1"/>
  <c r="T2865" i="4"/>
  <c r="U2865" i="4" s="1"/>
  <c r="T2866" i="4"/>
  <c r="U2866" i="4" s="1"/>
  <c r="T2867" i="4"/>
  <c r="U2867" i="4" s="1"/>
  <c r="T2868" i="4"/>
  <c r="U2868" i="4" s="1"/>
  <c r="T2869" i="4"/>
  <c r="U2869" i="4" s="1"/>
  <c r="T2870" i="4"/>
  <c r="U2870" i="4" s="1"/>
  <c r="T2871" i="4"/>
  <c r="U2871" i="4" s="1"/>
  <c r="T2872" i="4"/>
  <c r="U2872" i="4" s="1"/>
  <c r="T2873" i="4"/>
  <c r="U2873" i="4" s="1"/>
  <c r="T2874" i="4"/>
  <c r="U2874" i="4" s="1"/>
  <c r="T2875" i="4"/>
  <c r="U2875" i="4" s="1"/>
  <c r="T2876" i="4"/>
  <c r="U2876" i="4" s="1"/>
  <c r="T2877" i="4"/>
  <c r="U2877" i="4" s="1"/>
  <c r="T2878" i="4"/>
  <c r="U2878" i="4" s="1"/>
  <c r="T2879" i="4"/>
  <c r="U2879" i="4" s="1"/>
  <c r="T2880" i="4"/>
  <c r="U2880" i="4" s="1"/>
  <c r="T2881" i="4"/>
  <c r="U2881" i="4" s="1"/>
  <c r="T2882" i="4"/>
  <c r="U2882" i="4" s="1"/>
  <c r="T2883" i="4"/>
  <c r="U2883" i="4" s="1"/>
  <c r="T2884" i="4"/>
  <c r="U2884" i="4" s="1"/>
  <c r="T2885" i="4"/>
  <c r="U2885" i="4" s="1"/>
  <c r="T2886" i="4"/>
  <c r="U2886" i="4" s="1"/>
  <c r="T2887" i="4"/>
  <c r="U2887" i="4" s="1"/>
  <c r="T2888" i="4"/>
  <c r="U2888" i="4" s="1"/>
  <c r="T2889" i="4"/>
  <c r="U2889" i="4" s="1"/>
  <c r="T2890" i="4"/>
  <c r="U2890" i="4" s="1"/>
  <c r="T2891" i="4"/>
  <c r="U2891" i="4" s="1"/>
  <c r="T2892" i="4"/>
  <c r="U2892" i="4" s="1"/>
  <c r="T2893" i="4"/>
  <c r="U2893" i="4" s="1"/>
  <c r="T2894" i="4"/>
  <c r="U2894" i="4" s="1"/>
  <c r="T2895" i="4"/>
  <c r="U2895" i="4" s="1"/>
  <c r="T2896" i="4"/>
  <c r="U2896" i="4" s="1"/>
  <c r="T2897" i="4"/>
  <c r="U2897" i="4" s="1"/>
  <c r="T2898" i="4"/>
  <c r="U2898" i="4" s="1"/>
  <c r="T2899" i="4"/>
  <c r="U2899" i="4" s="1"/>
  <c r="T2900" i="4"/>
  <c r="U2900" i="4" s="1"/>
  <c r="T2901" i="4"/>
  <c r="U2901" i="4" s="1"/>
  <c r="T2902" i="4"/>
  <c r="U2902" i="4" s="1"/>
  <c r="T2903" i="4"/>
  <c r="U2903" i="4" s="1"/>
  <c r="T2904" i="4"/>
  <c r="U2904" i="4" s="1"/>
  <c r="T2905" i="4"/>
  <c r="U2905" i="4" s="1"/>
  <c r="T2906" i="4"/>
  <c r="U2906" i="4" s="1"/>
  <c r="T2907" i="4"/>
  <c r="U2907" i="4" s="1"/>
  <c r="T2908" i="4"/>
  <c r="U2908" i="4" s="1"/>
  <c r="T2909" i="4"/>
  <c r="U2909" i="4" s="1"/>
  <c r="T2910" i="4"/>
  <c r="U2910" i="4" s="1"/>
  <c r="T2911" i="4"/>
  <c r="U2911" i="4" s="1"/>
  <c r="T2912" i="4"/>
  <c r="U2912" i="4" s="1"/>
  <c r="T2913" i="4"/>
  <c r="U2913" i="4" s="1"/>
  <c r="T2914" i="4"/>
  <c r="U2914" i="4" s="1"/>
  <c r="T2915" i="4"/>
  <c r="U2915" i="4" s="1"/>
  <c r="T2916" i="4"/>
  <c r="U2916" i="4" s="1"/>
  <c r="T2917" i="4"/>
  <c r="U2917" i="4" s="1"/>
  <c r="T2918" i="4"/>
  <c r="U2918" i="4" s="1"/>
  <c r="T2919" i="4"/>
  <c r="U2919" i="4" s="1"/>
  <c r="T2920" i="4"/>
  <c r="U2920" i="4" s="1"/>
  <c r="T2921" i="4"/>
  <c r="U2921" i="4" s="1"/>
  <c r="T2922" i="4"/>
  <c r="U2922" i="4" s="1"/>
  <c r="T2923" i="4"/>
  <c r="U2923" i="4" s="1"/>
  <c r="T2924" i="4"/>
  <c r="U2924" i="4" s="1"/>
  <c r="T2925" i="4"/>
  <c r="U2925" i="4" s="1"/>
  <c r="T2926" i="4"/>
  <c r="U2926" i="4" s="1"/>
  <c r="T2927" i="4"/>
  <c r="U2927" i="4" s="1"/>
  <c r="T2928" i="4"/>
  <c r="U2928" i="4" s="1"/>
  <c r="T2929" i="4"/>
  <c r="U2929" i="4" s="1"/>
  <c r="T2930" i="4"/>
  <c r="U2930" i="4" s="1"/>
  <c r="T2931" i="4"/>
  <c r="U2931" i="4" s="1"/>
  <c r="T2932" i="4"/>
  <c r="U2932" i="4" s="1"/>
  <c r="T2933" i="4"/>
  <c r="U2933" i="4" s="1"/>
  <c r="T2934" i="4"/>
  <c r="U2934" i="4" s="1"/>
  <c r="T2935" i="4"/>
  <c r="U2935" i="4" s="1"/>
  <c r="T2936" i="4"/>
  <c r="U2936" i="4" s="1"/>
  <c r="T2937" i="4"/>
  <c r="U2937" i="4" s="1"/>
  <c r="T2938" i="4"/>
  <c r="U2938" i="4" s="1"/>
  <c r="T2939" i="4"/>
  <c r="U2939" i="4" s="1"/>
  <c r="T2940" i="4"/>
  <c r="U2940" i="4" s="1"/>
  <c r="T2941" i="4"/>
  <c r="U2941" i="4" s="1"/>
  <c r="T2942" i="4"/>
  <c r="U2942" i="4" s="1"/>
  <c r="T2943" i="4"/>
  <c r="U2943" i="4" s="1"/>
  <c r="T2944" i="4"/>
  <c r="U2944" i="4" s="1"/>
  <c r="T2945" i="4"/>
  <c r="U2945" i="4" s="1"/>
  <c r="T2946" i="4"/>
  <c r="U2946" i="4" s="1"/>
  <c r="T2947" i="4"/>
  <c r="U2947" i="4" s="1"/>
  <c r="T2948" i="4"/>
  <c r="U2948" i="4" s="1"/>
  <c r="T2949" i="4"/>
  <c r="U2949" i="4" s="1"/>
  <c r="T2950" i="4"/>
  <c r="U2950" i="4" s="1"/>
  <c r="T2951" i="4"/>
  <c r="U2951" i="4" s="1"/>
  <c r="T2952" i="4"/>
  <c r="U2952" i="4" s="1"/>
  <c r="T2953" i="4"/>
  <c r="U2953" i="4" s="1"/>
  <c r="T2954" i="4"/>
  <c r="U2954" i="4" s="1"/>
  <c r="T2955" i="4"/>
  <c r="U2955" i="4" s="1"/>
  <c r="T2956" i="4"/>
  <c r="U2956" i="4" s="1"/>
  <c r="T2957" i="4"/>
  <c r="U2957" i="4" s="1"/>
  <c r="T2958" i="4"/>
  <c r="U2958" i="4" s="1"/>
  <c r="T2959" i="4"/>
  <c r="U2959" i="4" s="1"/>
  <c r="T2960" i="4"/>
  <c r="U2960" i="4" s="1"/>
  <c r="T2961" i="4"/>
  <c r="U2961" i="4" s="1"/>
  <c r="T2962" i="4"/>
  <c r="U2962" i="4" s="1"/>
  <c r="T2963" i="4"/>
  <c r="U2963" i="4" s="1"/>
  <c r="T2964" i="4"/>
  <c r="U2964" i="4" s="1"/>
  <c r="T2965" i="4"/>
  <c r="U2965" i="4" s="1"/>
  <c r="T2966" i="4"/>
  <c r="U2966" i="4" s="1"/>
  <c r="T2967" i="4"/>
  <c r="U2967" i="4" s="1"/>
  <c r="T2968" i="4"/>
  <c r="U2968" i="4" s="1"/>
  <c r="T2969" i="4"/>
  <c r="U2969" i="4" s="1"/>
  <c r="T2970" i="4"/>
  <c r="U2970" i="4" s="1"/>
  <c r="T2971" i="4"/>
  <c r="U2971" i="4" s="1"/>
  <c r="T2972" i="4"/>
  <c r="U2972" i="4" s="1"/>
  <c r="T2973" i="4"/>
  <c r="U2973" i="4" s="1"/>
  <c r="T2974" i="4"/>
  <c r="U2974" i="4" s="1"/>
  <c r="T2975" i="4"/>
  <c r="U2975" i="4" s="1"/>
  <c r="T2976" i="4"/>
  <c r="U2976" i="4" s="1"/>
  <c r="T2977" i="4"/>
  <c r="U2977" i="4" s="1"/>
  <c r="T2978" i="4"/>
  <c r="U2978" i="4" s="1"/>
  <c r="T2979" i="4"/>
  <c r="U2979" i="4" s="1"/>
  <c r="T2980" i="4"/>
  <c r="U2980" i="4" s="1"/>
  <c r="T2981" i="4"/>
  <c r="U2981" i="4" s="1"/>
  <c r="T2982" i="4"/>
  <c r="U2982" i="4" s="1"/>
  <c r="T2983" i="4"/>
  <c r="U2983" i="4" s="1"/>
  <c r="T2984" i="4"/>
  <c r="U2984" i="4" s="1"/>
  <c r="T2985" i="4"/>
  <c r="U2985" i="4" s="1"/>
  <c r="T2986" i="4"/>
  <c r="U2986" i="4" s="1"/>
  <c r="T2987" i="4"/>
  <c r="U2987" i="4" s="1"/>
  <c r="T2988" i="4"/>
  <c r="U2988" i="4" s="1"/>
  <c r="T2989" i="4"/>
  <c r="U2989" i="4" s="1"/>
  <c r="T2990" i="4"/>
  <c r="U2990" i="4" s="1"/>
  <c r="T2991" i="4"/>
  <c r="U2991" i="4" s="1"/>
  <c r="T2992" i="4"/>
  <c r="U2992" i="4" s="1"/>
  <c r="T2993" i="4"/>
  <c r="U2993" i="4" s="1"/>
  <c r="T2994" i="4"/>
  <c r="U2994" i="4" s="1"/>
  <c r="T2995" i="4"/>
  <c r="U2995" i="4" s="1"/>
  <c r="T2996" i="4"/>
  <c r="U2996" i="4" s="1"/>
  <c r="T2997" i="4"/>
  <c r="U2997" i="4" s="1"/>
  <c r="T2998" i="4"/>
  <c r="U2998" i="4" s="1"/>
  <c r="T2999" i="4"/>
  <c r="U2999" i="4" s="1"/>
  <c r="T3000" i="4"/>
  <c r="U3000" i="4" s="1"/>
  <c r="T3001" i="4"/>
  <c r="U3001" i="4" s="1"/>
  <c r="T3002" i="4"/>
  <c r="U3002" i="4" s="1"/>
  <c r="T3003" i="4"/>
  <c r="U3003" i="4" s="1"/>
  <c r="T3004" i="4"/>
  <c r="U3004" i="4" s="1"/>
  <c r="T3005" i="4"/>
  <c r="U3005" i="4" s="1"/>
  <c r="T3006" i="4"/>
  <c r="U3006" i="4" s="1"/>
  <c r="T3007" i="4"/>
  <c r="U3007" i="4" s="1"/>
  <c r="T3008" i="4"/>
  <c r="U3008" i="4" s="1"/>
  <c r="T3009" i="4"/>
  <c r="U3009" i="4" s="1"/>
  <c r="T3010" i="4"/>
  <c r="U3010" i="4" s="1"/>
  <c r="T3011" i="4"/>
  <c r="U3011" i="4" s="1"/>
  <c r="T3012" i="4"/>
  <c r="U3012" i="4" s="1"/>
  <c r="T3013" i="4"/>
  <c r="U3013" i="4" s="1"/>
  <c r="T3014" i="4"/>
  <c r="U3014" i="4" s="1"/>
  <c r="T3015" i="4"/>
  <c r="U3015" i="4" s="1"/>
  <c r="T3016" i="4"/>
  <c r="U3016" i="4" s="1"/>
  <c r="T3017" i="4"/>
  <c r="U3017" i="4" s="1"/>
  <c r="T3018" i="4"/>
  <c r="U3018" i="4" s="1"/>
  <c r="T3019" i="4"/>
  <c r="U3019" i="4" s="1"/>
  <c r="T3020" i="4"/>
  <c r="U3020" i="4" s="1"/>
  <c r="T3021" i="4"/>
  <c r="U3021" i="4" s="1"/>
  <c r="T3022" i="4"/>
  <c r="U3022" i="4" s="1"/>
  <c r="T3023" i="4"/>
  <c r="U3023" i="4" s="1"/>
  <c r="T3024" i="4"/>
  <c r="U3024" i="4" s="1"/>
  <c r="T3025" i="4"/>
  <c r="U3025" i="4" s="1"/>
  <c r="T3026" i="4"/>
  <c r="U3026" i="4" s="1"/>
  <c r="T3027" i="4"/>
  <c r="U3027" i="4" s="1"/>
  <c r="T3028" i="4"/>
  <c r="U3028" i="4" s="1"/>
  <c r="T3029" i="4"/>
  <c r="U3029" i="4" s="1"/>
  <c r="T3030" i="4"/>
  <c r="U3030" i="4" s="1"/>
  <c r="T3031" i="4"/>
  <c r="U3031" i="4" s="1"/>
  <c r="T3032" i="4"/>
  <c r="U3032" i="4" s="1"/>
  <c r="T3033" i="4"/>
  <c r="U3033" i="4" s="1"/>
  <c r="T3034" i="4"/>
  <c r="U3034" i="4" s="1"/>
  <c r="T3035" i="4"/>
  <c r="U3035" i="4" s="1"/>
  <c r="T3036" i="4"/>
  <c r="U3036" i="4" s="1"/>
  <c r="T3037" i="4"/>
  <c r="U3037" i="4" s="1"/>
  <c r="T3038" i="4"/>
  <c r="U3038" i="4" s="1"/>
  <c r="T3039" i="4"/>
  <c r="U3039" i="4" s="1"/>
  <c r="T3040" i="4"/>
  <c r="U3040" i="4" s="1"/>
  <c r="T3041" i="4"/>
  <c r="U3041" i="4" s="1"/>
  <c r="T3042" i="4"/>
  <c r="U3042" i="4" s="1"/>
  <c r="T3043" i="4"/>
  <c r="U3043" i="4" s="1"/>
  <c r="T3044" i="4"/>
  <c r="U3044" i="4" s="1"/>
  <c r="T3045" i="4"/>
  <c r="U3045" i="4" s="1"/>
  <c r="T3046" i="4"/>
  <c r="U3046" i="4" s="1"/>
  <c r="T3047" i="4"/>
  <c r="U3047" i="4" s="1"/>
  <c r="T3048" i="4"/>
  <c r="U3048" i="4" s="1"/>
  <c r="T3049" i="4"/>
  <c r="U3049" i="4" s="1"/>
  <c r="T3050" i="4"/>
  <c r="U3050" i="4" s="1"/>
  <c r="T3051" i="4"/>
  <c r="U3051" i="4" s="1"/>
  <c r="T3052" i="4"/>
  <c r="U3052" i="4" s="1"/>
  <c r="T3053" i="4"/>
  <c r="U3053" i="4" s="1"/>
  <c r="T3054" i="4"/>
  <c r="U3054" i="4" s="1"/>
  <c r="T3055" i="4"/>
  <c r="U3055" i="4" s="1"/>
  <c r="T3056" i="4"/>
  <c r="U3056" i="4" s="1"/>
  <c r="T3057" i="4"/>
  <c r="U3057" i="4" s="1"/>
  <c r="T3058" i="4"/>
  <c r="U3058" i="4" s="1"/>
  <c r="T3059" i="4"/>
  <c r="U3059" i="4" s="1"/>
  <c r="T3060" i="4"/>
  <c r="U3060" i="4" s="1"/>
  <c r="T3061" i="4"/>
  <c r="U3061" i="4" s="1"/>
  <c r="T3062" i="4"/>
  <c r="U3062" i="4" s="1"/>
  <c r="T3063" i="4"/>
  <c r="U3063" i="4" s="1"/>
  <c r="T3064" i="4"/>
  <c r="U3064" i="4" s="1"/>
  <c r="T3065" i="4"/>
  <c r="U3065" i="4" s="1"/>
  <c r="T3066" i="4"/>
  <c r="U3066" i="4" s="1"/>
  <c r="T3067" i="4"/>
  <c r="U3067" i="4" s="1"/>
  <c r="T3068" i="4"/>
  <c r="U3068" i="4" s="1"/>
  <c r="T3069" i="4"/>
  <c r="U3069" i="4" s="1"/>
  <c r="T3070" i="4"/>
  <c r="U3070" i="4" s="1"/>
  <c r="T3071" i="4"/>
  <c r="U3071" i="4" s="1"/>
  <c r="T3072" i="4"/>
  <c r="U3072" i="4" s="1"/>
  <c r="T3073" i="4"/>
  <c r="U3073" i="4" s="1"/>
  <c r="T3074" i="4"/>
  <c r="U3074" i="4" s="1"/>
  <c r="T3075" i="4"/>
  <c r="U3075" i="4" s="1"/>
  <c r="T3076" i="4"/>
  <c r="U3076" i="4" s="1"/>
  <c r="T3077" i="4"/>
  <c r="U3077" i="4" s="1"/>
  <c r="T3078" i="4"/>
  <c r="U3078" i="4" s="1"/>
  <c r="T3079" i="4"/>
  <c r="U3079" i="4" s="1"/>
  <c r="T3080" i="4"/>
  <c r="U3080" i="4" s="1"/>
  <c r="T3081" i="4"/>
  <c r="U3081" i="4" s="1"/>
  <c r="T3082" i="4"/>
  <c r="U3082" i="4" s="1"/>
  <c r="T3083" i="4"/>
  <c r="U3083" i="4" s="1"/>
  <c r="T3084" i="4"/>
  <c r="U3084" i="4" s="1"/>
  <c r="T3085" i="4"/>
  <c r="U3085" i="4" s="1"/>
  <c r="T3086" i="4"/>
  <c r="U3086" i="4" s="1"/>
  <c r="T3087" i="4"/>
  <c r="U3087" i="4" s="1"/>
  <c r="T3088" i="4"/>
  <c r="U3088" i="4" s="1"/>
  <c r="T3089" i="4"/>
  <c r="U3089" i="4" s="1"/>
  <c r="T3090" i="4"/>
  <c r="U3090" i="4" s="1"/>
  <c r="T3091" i="4"/>
  <c r="U3091" i="4" s="1"/>
  <c r="T3092" i="4"/>
  <c r="U3092" i="4" s="1"/>
  <c r="T3093" i="4"/>
  <c r="U3093" i="4" s="1"/>
  <c r="T3094" i="4"/>
  <c r="U3094" i="4" s="1"/>
  <c r="T3095" i="4"/>
  <c r="U3095" i="4" s="1"/>
  <c r="T3096" i="4"/>
  <c r="U3096" i="4" s="1"/>
  <c r="T3097" i="4"/>
  <c r="U3097" i="4" s="1"/>
  <c r="T3098" i="4"/>
  <c r="U3098" i="4" s="1"/>
  <c r="T3099" i="4"/>
  <c r="U3099" i="4" s="1"/>
  <c r="T3100" i="4"/>
  <c r="U3100" i="4" s="1"/>
  <c r="T3101" i="4"/>
  <c r="U3101" i="4" s="1"/>
  <c r="T3102" i="4"/>
  <c r="U3102" i="4" s="1"/>
  <c r="T3103" i="4"/>
  <c r="U3103" i="4" s="1"/>
  <c r="T3104" i="4"/>
  <c r="U3104" i="4" s="1"/>
  <c r="T3105" i="4"/>
  <c r="U3105" i="4" s="1"/>
  <c r="T3106" i="4"/>
  <c r="U3106" i="4" s="1"/>
  <c r="T3107" i="4"/>
  <c r="U3107" i="4" s="1"/>
  <c r="T3108" i="4"/>
  <c r="U3108" i="4" s="1"/>
  <c r="T3109" i="4"/>
  <c r="U3109" i="4" s="1"/>
  <c r="T3110" i="4"/>
  <c r="U3110" i="4" s="1"/>
  <c r="T3111" i="4"/>
  <c r="U3111" i="4" s="1"/>
  <c r="T3112" i="4"/>
  <c r="U3112" i="4" s="1"/>
  <c r="T3113" i="4"/>
  <c r="U3113" i="4" s="1"/>
  <c r="T3114" i="4"/>
  <c r="U3114" i="4" s="1"/>
  <c r="T3115" i="4"/>
  <c r="U3115" i="4" s="1"/>
  <c r="T3116" i="4"/>
  <c r="U3116" i="4" s="1"/>
  <c r="T3117" i="4"/>
  <c r="U3117" i="4" s="1"/>
  <c r="T3118" i="4"/>
  <c r="U3118" i="4" s="1"/>
  <c r="T3119" i="4"/>
  <c r="U3119" i="4" s="1"/>
  <c r="T3120" i="4"/>
  <c r="U3120" i="4" s="1"/>
  <c r="T3121" i="4"/>
  <c r="U3121" i="4" s="1"/>
  <c r="T3122" i="4"/>
  <c r="U3122" i="4" s="1"/>
  <c r="T3123" i="4"/>
  <c r="U3123" i="4" s="1"/>
  <c r="T3124" i="4"/>
  <c r="U3124" i="4" s="1"/>
  <c r="T3125" i="4"/>
  <c r="U3125" i="4" s="1"/>
  <c r="T3126" i="4"/>
  <c r="U3126" i="4" s="1"/>
  <c r="T3127" i="4"/>
  <c r="U3127" i="4" s="1"/>
  <c r="T3128" i="4"/>
  <c r="U3128" i="4" s="1"/>
  <c r="T3129" i="4"/>
  <c r="U3129" i="4" s="1"/>
  <c r="T3130" i="4"/>
  <c r="U3130" i="4" s="1"/>
  <c r="T3131" i="4"/>
  <c r="U3131" i="4" s="1"/>
  <c r="T3132" i="4"/>
  <c r="U3132" i="4" s="1"/>
  <c r="T3133" i="4"/>
  <c r="U3133" i="4" s="1"/>
  <c r="T3134" i="4"/>
  <c r="U3134" i="4" s="1"/>
  <c r="T3135" i="4"/>
  <c r="U3135" i="4" s="1"/>
  <c r="T3136" i="4"/>
  <c r="U3136" i="4" s="1"/>
  <c r="T3137" i="4"/>
  <c r="U3137" i="4" s="1"/>
  <c r="T3138" i="4"/>
  <c r="U3138" i="4" s="1"/>
  <c r="T3139" i="4"/>
  <c r="U3139" i="4" s="1"/>
  <c r="T3140" i="4"/>
  <c r="U3140" i="4" s="1"/>
  <c r="T3141" i="4"/>
  <c r="U3141" i="4" s="1"/>
  <c r="T3142" i="4"/>
  <c r="U3142" i="4" s="1"/>
  <c r="T3143" i="4"/>
  <c r="U3143" i="4" s="1"/>
  <c r="T3144" i="4"/>
  <c r="U3144" i="4" s="1"/>
  <c r="T3145" i="4"/>
  <c r="U3145" i="4" s="1"/>
  <c r="T3146" i="4"/>
  <c r="U3146" i="4" s="1"/>
  <c r="T3147" i="4"/>
  <c r="U3147" i="4" s="1"/>
  <c r="T3148" i="4"/>
  <c r="U3148" i="4" s="1"/>
  <c r="T3149" i="4"/>
  <c r="U3149" i="4" s="1"/>
  <c r="T3150" i="4"/>
  <c r="U3150" i="4" s="1"/>
  <c r="T3151" i="4"/>
  <c r="U3151" i="4" s="1"/>
  <c r="T3152" i="4"/>
  <c r="U3152" i="4" s="1"/>
  <c r="T3153" i="4"/>
  <c r="U3153" i="4" s="1"/>
  <c r="T3154" i="4"/>
  <c r="U3154" i="4" s="1"/>
  <c r="T3155" i="4"/>
  <c r="U3155" i="4" s="1"/>
  <c r="T3156" i="4"/>
  <c r="U3156" i="4" s="1"/>
  <c r="T3157" i="4"/>
  <c r="U3157" i="4" s="1"/>
  <c r="T3158" i="4"/>
  <c r="U3158" i="4" s="1"/>
  <c r="T3159" i="4"/>
  <c r="U3159" i="4" s="1"/>
  <c r="T3160" i="4"/>
  <c r="U3160" i="4" s="1"/>
  <c r="T3161" i="4"/>
  <c r="U3161" i="4" s="1"/>
  <c r="T3162" i="4"/>
  <c r="U3162" i="4" s="1"/>
  <c r="T3163" i="4"/>
  <c r="U3163" i="4" s="1"/>
  <c r="T3164" i="4"/>
  <c r="U3164" i="4" s="1"/>
  <c r="T3165" i="4"/>
  <c r="U3165" i="4" s="1"/>
  <c r="T3166" i="4"/>
  <c r="U3166" i="4" s="1"/>
  <c r="T3167" i="4"/>
  <c r="U3167" i="4" s="1"/>
  <c r="T3168" i="4"/>
  <c r="U3168" i="4" s="1"/>
  <c r="T3169" i="4"/>
  <c r="U3169" i="4" s="1"/>
  <c r="T3170" i="4"/>
  <c r="U3170" i="4" s="1"/>
  <c r="T3171" i="4"/>
  <c r="U3171" i="4" s="1"/>
  <c r="T3172" i="4"/>
  <c r="U3172" i="4" s="1"/>
  <c r="T3173" i="4"/>
  <c r="U3173" i="4" s="1"/>
  <c r="T3174" i="4"/>
  <c r="U3174" i="4" s="1"/>
  <c r="T3175" i="4"/>
  <c r="U3175" i="4" s="1"/>
  <c r="T3176" i="4"/>
  <c r="U3176" i="4" s="1"/>
  <c r="T3177" i="4"/>
  <c r="U3177" i="4" s="1"/>
  <c r="T3178" i="4"/>
  <c r="U3178" i="4" s="1"/>
  <c r="T3179" i="4"/>
  <c r="U3179" i="4" s="1"/>
  <c r="T3180" i="4"/>
  <c r="U3180" i="4" s="1"/>
  <c r="T3181" i="4"/>
  <c r="U3181" i="4" s="1"/>
  <c r="T3182" i="4"/>
  <c r="U3182" i="4" s="1"/>
  <c r="T3183" i="4"/>
  <c r="U3183" i="4" s="1"/>
  <c r="T3184" i="4"/>
  <c r="U3184" i="4" s="1"/>
  <c r="T3185" i="4"/>
  <c r="U3185" i="4" s="1"/>
  <c r="T3186" i="4"/>
  <c r="U3186" i="4" s="1"/>
  <c r="T3187" i="4"/>
  <c r="U3187" i="4" s="1"/>
  <c r="T3188" i="4"/>
  <c r="U3188" i="4" s="1"/>
  <c r="T3189" i="4"/>
  <c r="U3189" i="4" s="1"/>
  <c r="T3190" i="4"/>
  <c r="U3190" i="4" s="1"/>
  <c r="T3191" i="4"/>
  <c r="U3191" i="4" s="1"/>
  <c r="T3192" i="4"/>
  <c r="U3192" i="4" s="1"/>
  <c r="T3193" i="4"/>
  <c r="U3193" i="4" s="1"/>
  <c r="T3194" i="4"/>
  <c r="U3194" i="4" s="1"/>
  <c r="T3195" i="4"/>
  <c r="U3195" i="4" s="1"/>
  <c r="T3196" i="4"/>
  <c r="U3196" i="4" s="1"/>
  <c r="T3197" i="4"/>
  <c r="U3197" i="4" s="1"/>
  <c r="T3198" i="4"/>
  <c r="U3198" i="4" s="1"/>
  <c r="T3199" i="4"/>
  <c r="U3199" i="4" s="1"/>
  <c r="T3200" i="4"/>
  <c r="U3200" i="4" s="1"/>
  <c r="T3201" i="4"/>
  <c r="U3201" i="4" s="1"/>
  <c r="T3202" i="4"/>
  <c r="U3202" i="4" s="1"/>
  <c r="T3203" i="4"/>
  <c r="U3203" i="4" s="1"/>
  <c r="T3204" i="4"/>
  <c r="U3204" i="4" s="1"/>
  <c r="T3205" i="4"/>
  <c r="U3205" i="4" s="1"/>
  <c r="T3206" i="4"/>
  <c r="U3206" i="4" s="1"/>
  <c r="T3207" i="4"/>
  <c r="U3207" i="4" s="1"/>
  <c r="T3208" i="4"/>
  <c r="U3208" i="4" s="1"/>
  <c r="T3209" i="4"/>
  <c r="U3209" i="4" s="1"/>
  <c r="T3210" i="4"/>
  <c r="U3210" i="4" s="1"/>
  <c r="T3211" i="4"/>
  <c r="U3211" i="4" s="1"/>
  <c r="T3212" i="4"/>
  <c r="U3212" i="4" s="1"/>
  <c r="T3213" i="4"/>
  <c r="U3213" i="4" s="1"/>
  <c r="T3214" i="4"/>
  <c r="U3214" i="4" s="1"/>
  <c r="T3215" i="4"/>
  <c r="U3215" i="4" s="1"/>
  <c r="T3216" i="4"/>
  <c r="U3216" i="4" s="1"/>
  <c r="T3217" i="4"/>
  <c r="U3217" i="4" s="1"/>
  <c r="T3218" i="4"/>
  <c r="U3218" i="4" s="1"/>
  <c r="T3219" i="4"/>
  <c r="U3219" i="4" s="1"/>
  <c r="T3220" i="4"/>
  <c r="U3220" i="4" s="1"/>
  <c r="T3221" i="4"/>
  <c r="U3221" i="4" s="1"/>
  <c r="T3222" i="4"/>
  <c r="U3222" i="4" s="1"/>
  <c r="T3223" i="4"/>
  <c r="U3223" i="4" s="1"/>
  <c r="T3224" i="4"/>
  <c r="U3224" i="4" s="1"/>
  <c r="T3225" i="4"/>
  <c r="U3225" i="4" s="1"/>
  <c r="T3226" i="4"/>
  <c r="U3226" i="4" s="1"/>
  <c r="T3227" i="4"/>
  <c r="U3227" i="4" s="1"/>
  <c r="T3228" i="4"/>
  <c r="U3228" i="4" s="1"/>
  <c r="T3229" i="4"/>
  <c r="U3229" i="4" s="1"/>
  <c r="T3230" i="4"/>
  <c r="U3230" i="4" s="1"/>
  <c r="T3231" i="4"/>
  <c r="U3231" i="4" s="1"/>
  <c r="T3232" i="4"/>
  <c r="U3232" i="4" s="1"/>
  <c r="T3233" i="4"/>
  <c r="U3233" i="4" s="1"/>
  <c r="T3234" i="4"/>
  <c r="U3234" i="4" s="1"/>
  <c r="T3235" i="4"/>
  <c r="U3235" i="4" s="1"/>
  <c r="T3236" i="4"/>
  <c r="U3236" i="4" s="1"/>
  <c r="T3237" i="4"/>
  <c r="U3237" i="4" s="1"/>
  <c r="T3238" i="4"/>
  <c r="U3238" i="4" s="1"/>
  <c r="T3239" i="4"/>
  <c r="U3239" i="4" s="1"/>
  <c r="T3240" i="4"/>
  <c r="U3240" i="4" s="1"/>
  <c r="T3241" i="4"/>
  <c r="U3241" i="4" s="1"/>
  <c r="T3242" i="4"/>
  <c r="U3242" i="4" s="1"/>
  <c r="T3243" i="4"/>
  <c r="U3243" i="4" s="1"/>
  <c r="T3244" i="4"/>
  <c r="U3244" i="4" s="1"/>
  <c r="T3245" i="4"/>
  <c r="U3245" i="4" s="1"/>
  <c r="T3246" i="4"/>
  <c r="U3246" i="4" s="1"/>
  <c r="T3247" i="4"/>
  <c r="U3247" i="4" s="1"/>
  <c r="T3248" i="4"/>
  <c r="U3248" i="4" s="1"/>
  <c r="T3249" i="4"/>
  <c r="U3249" i="4" s="1"/>
  <c r="T3250" i="4"/>
  <c r="U3250" i="4" s="1"/>
  <c r="T3251" i="4"/>
  <c r="U3251" i="4" s="1"/>
  <c r="T3252" i="4"/>
  <c r="U3252" i="4" s="1"/>
  <c r="T3253" i="4"/>
  <c r="U3253" i="4" s="1"/>
  <c r="T3254" i="4"/>
  <c r="U3254" i="4" s="1"/>
  <c r="T3255" i="4"/>
  <c r="U3255" i="4" s="1"/>
  <c r="T3256" i="4"/>
  <c r="U3256" i="4" s="1"/>
  <c r="T3257" i="4"/>
  <c r="U3257" i="4" s="1"/>
  <c r="T3258" i="4"/>
  <c r="U3258" i="4" s="1"/>
  <c r="T3259" i="4"/>
  <c r="U3259" i="4" s="1"/>
  <c r="T3260" i="4"/>
  <c r="U3260" i="4" s="1"/>
  <c r="T3261" i="4"/>
  <c r="U3261" i="4" s="1"/>
  <c r="T3262" i="4"/>
  <c r="U3262" i="4" s="1"/>
  <c r="T3263" i="4"/>
  <c r="U3263" i="4" s="1"/>
  <c r="T3264" i="4"/>
  <c r="U3264" i="4" s="1"/>
  <c r="T3265" i="4"/>
  <c r="U3265" i="4" s="1"/>
  <c r="T3266" i="4"/>
  <c r="U3266" i="4" s="1"/>
  <c r="T3267" i="4"/>
  <c r="U3267" i="4" s="1"/>
  <c r="T3268" i="4"/>
  <c r="U3268" i="4" s="1"/>
  <c r="T3269" i="4"/>
  <c r="U3269" i="4" s="1"/>
  <c r="T3270" i="4"/>
  <c r="U3270" i="4" s="1"/>
  <c r="T3271" i="4"/>
  <c r="U3271" i="4" s="1"/>
  <c r="T3272" i="4"/>
  <c r="U3272" i="4" s="1"/>
  <c r="T3273" i="4"/>
  <c r="U3273" i="4" s="1"/>
  <c r="T3274" i="4"/>
  <c r="U3274" i="4" s="1"/>
  <c r="T3275" i="4"/>
  <c r="U3275" i="4" s="1"/>
  <c r="T3276" i="4"/>
  <c r="U3276" i="4" s="1"/>
  <c r="T3277" i="4"/>
  <c r="U3277" i="4" s="1"/>
  <c r="T3278" i="4"/>
  <c r="U3278" i="4" s="1"/>
  <c r="T3279" i="4"/>
  <c r="U3279" i="4" s="1"/>
  <c r="T3280" i="4"/>
  <c r="U3280" i="4" s="1"/>
  <c r="T3281" i="4"/>
  <c r="U3281" i="4" s="1"/>
  <c r="T3282" i="4"/>
  <c r="U3282" i="4" s="1"/>
  <c r="T3283" i="4"/>
  <c r="U3283" i="4" s="1"/>
  <c r="T3284" i="4"/>
  <c r="U3284" i="4" s="1"/>
  <c r="T3285" i="4"/>
  <c r="U3285" i="4" s="1"/>
  <c r="T3286" i="4"/>
  <c r="U3286" i="4" s="1"/>
  <c r="T3287" i="4"/>
  <c r="U3287" i="4" s="1"/>
  <c r="T3288" i="4"/>
  <c r="U3288" i="4" s="1"/>
  <c r="T3289" i="4"/>
  <c r="U3289" i="4" s="1"/>
  <c r="T3290" i="4"/>
  <c r="U3290" i="4" s="1"/>
  <c r="T3291" i="4"/>
  <c r="U3291" i="4" s="1"/>
  <c r="T3292" i="4"/>
  <c r="U3292" i="4" s="1"/>
  <c r="T3293" i="4"/>
  <c r="U3293" i="4" s="1"/>
  <c r="T3294" i="4"/>
  <c r="U3294" i="4" s="1"/>
  <c r="T3295" i="4"/>
  <c r="U3295" i="4" s="1"/>
  <c r="T3296" i="4"/>
  <c r="U3296" i="4" s="1"/>
  <c r="T3297" i="4"/>
  <c r="U3297" i="4" s="1"/>
  <c r="T3298" i="4"/>
  <c r="U3298" i="4" s="1"/>
  <c r="T3299" i="4"/>
  <c r="U3299" i="4" s="1"/>
  <c r="T3300" i="4"/>
  <c r="U3300" i="4" s="1"/>
  <c r="T3301" i="4"/>
  <c r="U3301" i="4" s="1"/>
  <c r="T3302" i="4"/>
  <c r="U3302" i="4" s="1"/>
  <c r="T3303" i="4"/>
  <c r="U3303" i="4" s="1"/>
  <c r="T3304" i="4"/>
  <c r="U3304" i="4" s="1"/>
  <c r="T3305" i="4"/>
  <c r="U3305" i="4" s="1"/>
  <c r="T3306" i="4"/>
  <c r="U3306" i="4" s="1"/>
  <c r="T3307" i="4"/>
  <c r="U3307" i="4" s="1"/>
  <c r="T3308" i="4"/>
  <c r="U3308" i="4" s="1"/>
  <c r="T3309" i="4"/>
  <c r="U3309" i="4" s="1"/>
  <c r="T3310" i="4"/>
  <c r="U3310" i="4" s="1"/>
  <c r="T3311" i="4"/>
  <c r="U3311" i="4" s="1"/>
  <c r="T3312" i="4"/>
  <c r="U3312" i="4" s="1"/>
  <c r="T3313" i="4"/>
  <c r="U3313" i="4" s="1"/>
  <c r="T3314" i="4"/>
  <c r="U3314" i="4" s="1"/>
  <c r="T3315" i="4"/>
  <c r="U3315" i="4" s="1"/>
  <c r="T3316" i="4"/>
  <c r="U3316" i="4" s="1"/>
  <c r="T3317" i="4"/>
  <c r="U3317" i="4" s="1"/>
  <c r="T3318" i="4"/>
  <c r="U3318" i="4" s="1"/>
  <c r="T3319" i="4"/>
  <c r="U3319" i="4" s="1"/>
  <c r="T3320" i="4"/>
  <c r="U3320" i="4" s="1"/>
  <c r="T3321" i="4"/>
  <c r="U3321" i="4" s="1"/>
  <c r="T3322" i="4"/>
  <c r="U3322" i="4" s="1"/>
  <c r="T3323" i="4"/>
  <c r="U3323" i="4" s="1"/>
  <c r="T3324" i="4"/>
  <c r="U3324" i="4" s="1"/>
  <c r="T3325" i="4"/>
  <c r="U3325" i="4" s="1"/>
  <c r="T3326" i="4"/>
  <c r="U3326" i="4" s="1"/>
  <c r="T3327" i="4"/>
  <c r="U3327" i="4" s="1"/>
  <c r="T3328" i="4"/>
  <c r="U3328" i="4" s="1"/>
  <c r="T3329" i="4"/>
  <c r="U3329" i="4" s="1"/>
  <c r="T3330" i="4"/>
  <c r="U3330" i="4" s="1"/>
  <c r="T3331" i="4"/>
  <c r="U3331" i="4" s="1"/>
  <c r="T3332" i="4"/>
  <c r="U3332" i="4" s="1"/>
  <c r="T3333" i="4"/>
  <c r="U3333" i="4" s="1"/>
  <c r="T3334" i="4"/>
  <c r="U3334" i="4" s="1"/>
  <c r="T3335" i="4"/>
  <c r="U3335" i="4" s="1"/>
  <c r="T3336" i="4"/>
  <c r="U3336" i="4" s="1"/>
  <c r="T3337" i="4"/>
  <c r="U3337" i="4" s="1"/>
  <c r="T3338" i="4"/>
  <c r="U3338" i="4" s="1"/>
  <c r="T3339" i="4"/>
  <c r="U3339" i="4" s="1"/>
  <c r="T3340" i="4"/>
  <c r="U3340" i="4" s="1"/>
  <c r="T3341" i="4"/>
  <c r="U3341" i="4" s="1"/>
  <c r="T3342" i="4"/>
  <c r="U3342" i="4" s="1"/>
  <c r="T3343" i="4"/>
  <c r="U3343" i="4" s="1"/>
  <c r="T3344" i="4"/>
  <c r="U3344" i="4" s="1"/>
  <c r="T3345" i="4"/>
  <c r="U3345" i="4" s="1"/>
  <c r="T3346" i="4"/>
  <c r="U3346" i="4" s="1"/>
  <c r="T3347" i="4"/>
  <c r="U3347" i="4" s="1"/>
  <c r="T3348" i="4"/>
  <c r="U3348" i="4" s="1"/>
  <c r="T3349" i="4"/>
  <c r="U3349" i="4" s="1"/>
  <c r="T3350" i="4"/>
  <c r="U3350" i="4" s="1"/>
  <c r="T3351" i="4"/>
  <c r="U3351" i="4" s="1"/>
  <c r="T3352" i="4"/>
  <c r="U3352" i="4" s="1"/>
  <c r="T3353" i="4"/>
  <c r="U3353" i="4" s="1"/>
  <c r="T3354" i="4"/>
  <c r="U3354" i="4" s="1"/>
  <c r="T3355" i="4"/>
  <c r="U3355" i="4" s="1"/>
  <c r="T3356" i="4"/>
  <c r="U3356" i="4" s="1"/>
  <c r="T3357" i="4"/>
  <c r="U3357" i="4" s="1"/>
  <c r="T3358" i="4"/>
  <c r="U3358" i="4" s="1"/>
  <c r="T3359" i="4"/>
  <c r="U3359" i="4" s="1"/>
  <c r="T3360" i="4"/>
  <c r="U3360" i="4" s="1"/>
  <c r="T3361" i="4"/>
  <c r="U3361" i="4" s="1"/>
  <c r="T3362" i="4"/>
  <c r="U3362" i="4" s="1"/>
  <c r="T3363" i="4"/>
  <c r="U3363" i="4" s="1"/>
  <c r="T3364" i="4"/>
  <c r="U3364" i="4" s="1"/>
  <c r="T3365" i="4"/>
  <c r="U3365" i="4" s="1"/>
  <c r="T3366" i="4"/>
  <c r="U3366" i="4" s="1"/>
  <c r="T3367" i="4"/>
  <c r="U3367" i="4" s="1"/>
  <c r="T3368" i="4"/>
  <c r="U3368" i="4" s="1"/>
  <c r="T3369" i="4"/>
  <c r="U3369" i="4" s="1"/>
  <c r="T3370" i="4"/>
  <c r="U3370" i="4" s="1"/>
  <c r="T3371" i="4"/>
  <c r="U3371" i="4" s="1"/>
  <c r="T3372" i="4"/>
  <c r="U3372" i="4" s="1"/>
  <c r="T3373" i="4"/>
  <c r="U3373" i="4" s="1"/>
  <c r="T3374" i="4"/>
  <c r="U3374" i="4" s="1"/>
  <c r="T3375" i="4"/>
  <c r="U3375" i="4" s="1"/>
  <c r="T3376" i="4"/>
  <c r="U3376" i="4" s="1"/>
  <c r="T3377" i="4"/>
  <c r="U3377" i="4" s="1"/>
  <c r="T3378" i="4"/>
  <c r="U3378" i="4" s="1"/>
  <c r="T3379" i="4"/>
  <c r="U3379" i="4" s="1"/>
  <c r="T3380" i="4"/>
  <c r="U3380" i="4" s="1"/>
  <c r="T3381" i="4"/>
  <c r="U3381" i="4" s="1"/>
  <c r="T3382" i="4"/>
  <c r="U3382" i="4" s="1"/>
  <c r="T3383" i="4"/>
  <c r="U3383" i="4" s="1"/>
  <c r="T3384" i="4"/>
  <c r="U3384" i="4" s="1"/>
  <c r="T3385" i="4"/>
  <c r="U3385" i="4" s="1"/>
  <c r="T3386" i="4"/>
  <c r="U3386" i="4" s="1"/>
  <c r="T3387" i="4"/>
  <c r="U3387" i="4" s="1"/>
  <c r="T3388" i="4"/>
  <c r="U3388" i="4" s="1"/>
  <c r="T3389" i="4"/>
  <c r="U3389" i="4" s="1"/>
  <c r="T3390" i="4"/>
  <c r="U3390" i="4" s="1"/>
  <c r="T3391" i="4"/>
  <c r="U3391" i="4" s="1"/>
  <c r="T3392" i="4"/>
  <c r="U3392" i="4" s="1"/>
  <c r="T3393" i="4"/>
  <c r="U3393" i="4" s="1"/>
  <c r="T3394" i="4"/>
  <c r="U3394" i="4" s="1"/>
  <c r="T3395" i="4"/>
  <c r="U3395" i="4" s="1"/>
  <c r="T3396" i="4"/>
  <c r="U3396" i="4" s="1"/>
  <c r="T3397" i="4"/>
  <c r="U3397" i="4" s="1"/>
  <c r="T3398" i="4"/>
  <c r="U3398" i="4" s="1"/>
  <c r="T3399" i="4"/>
  <c r="U3399" i="4" s="1"/>
  <c r="T3400" i="4"/>
  <c r="U3400" i="4" s="1"/>
  <c r="T3401" i="4"/>
  <c r="U3401" i="4" s="1"/>
  <c r="T3402" i="4"/>
  <c r="U3402" i="4" s="1"/>
  <c r="T3403" i="4"/>
  <c r="U3403" i="4" s="1"/>
  <c r="T3404" i="4"/>
  <c r="U3404" i="4" s="1"/>
  <c r="T3405" i="4"/>
  <c r="U3405" i="4" s="1"/>
  <c r="T3406" i="4"/>
  <c r="U3406" i="4" s="1"/>
  <c r="T3407" i="4"/>
  <c r="U3407" i="4" s="1"/>
  <c r="T3408" i="4"/>
  <c r="U3408" i="4" s="1"/>
  <c r="T3409" i="4"/>
  <c r="U3409" i="4" s="1"/>
  <c r="T3410" i="4"/>
  <c r="U3410" i="4" s="1"/>
  <c r="T3411" i="4"/>
  <c r="U3411" i="4" s="1"/>
  <c r="T3412" i="4"/>
  <c r="U3412" i="4" s="1"/>
  <c r="T3413" i="4"/>
  <c r="U3413" i="4" s="1"/>
  <c r="T3414" i="4"/>
  <c r="U3414" i="4" s="1"/>
  <c r="T3415" i="4"/>
  <c r="U3415" i="4" s="1"/>
  <c r="T3416" i="4"/>
  <c r="U3416" i="4" s="1"/>
  <c r="T3417" i="4"/>
  <c r="U3417" i="4" s="1"/>
  <c r="T3418" i="4"/>
  <c r="U3418" i="4" s="1"/>
  <c r="T3419" i="4"/>
  <c r="U3419" i="4" s="1"/>
  <c r="T3420" i="4"/>
  <c r="U3420" i="4" s="1"/>
  <c r="T3421" i="4"/>
  <c r="U3421" i="4" s="1"/>
  <c r="T3422" i="4"/>
  <c r="U3422" i="4" s="1"/>
  <c r="T3423" i="4"/>
  <c r="U3423" i="4" s="1"/>
  <c r="T3424" i="4"/>
  <c r="U3424" i="4" s="1"/>
  <c r="T3425" i="4"/>
  <c r="U3425" i="4" s="1"/>
  <c r="T3426" i="4"/>
  <c r="U3426" i="4" s="1"/>
  <c r="T3427" i="4"/>
  <c r="U3427" i="4" s="1"/>
  <c r="T3428" i="4"/>
  <c r="U3428" i="4" s="1"/>
  <c r="T3429" i="4"/>
  <c r="U3429" i="4" s="1"/>
  <c r="T3430" i="4"/>
  <c r="U3430" i="4" s="1"/>
  <c r="T3431" i="4"/>
  <c r="U3431" i="4" s="1"/>
  <c r="T3432" i="4"/>
  <c r="U3432" i="4" s="1"/>
  <c r="T3433" i="4"/>
  <c r="U3433" i="4" s="1"/>
  <c r="T3434" i="4"/>
  <c r="U3434" i="4" s="1"/>
  <c r="T3435" i="4"/>
  <c r="U3435" i="4" s="1"/>
  <c r="T3436" i="4"/>
  <c r="U3436" i="4" s="1"/>
  <c r="T3437" i="4"/>
  <c r="U3437" i="4" s="1"/>
  <c r="T3438" i="4"/>
  <c r="U3438" i="4" s="1"/>
  <c r="T3439" i="4"/>
  <c r="U3439" i="4" s="1"/>
  <c r="T3440" i="4"/>
  <c r="U3440" i="4" s="1"/>
  <c r="T3441" i="4"/>
  <c r="U3441" i="4" s="1"/>
  <c r="T3442" i="4"/>
  <c r="U3442" i="4" s="1"/>
  <c r="T3443" i="4"/>
  <c r="U3443" i="4" s="1"/>
  <c r="T3444" i="4"/>
  <c r="U3444" i="4" s="1"/>
  <c r="T3445" i="4"/>
  <c r="U3445" i="4" s="1"/>
  <c r="T3446" i="4"/>
  <c r="U3446" i="4" s="1"/>
  <c r="T3447" i="4"/>
  <c r="U3447" i="4" s="1"/>
  <c r="T3448" i="4"/>
  <c r="U3448" i="4" s="1"/>
  <c r="T3449" i="4"/>
  <c r="U3449" i="4" s="1"/>
  <c r="T3450" i="4"/>
  <c r="U3450" i="4" s="1"/>
  <c r="T3451" i="4"/>
  <c r="U3451" i="4" s="1"/>
  <c r="T3452" i="4"/>
  <c r="U3452" i="4" s="1"/>
  <c r="T3453" i="4"/>
  <c r="U3453" i="4" s="1"/>
  <c r="T3454" i="4"/>
  <c r="U3454" i="4" s="1"/>
  <c r="T3455" i="4"/>
  <c r="U3455" i="4" s="1"/>
  <c r="T3456" i="4"/>
  <c r="U3456" i="4" s="1"/>
  <c r="T3457" i="4"/>
  <c r="U3457" i="4" s="1"/>
  <c r="T3458" i="4"/>
  <c r="U3458" i="4" s="1"/>
  <c r="T3459" i="4"/>
  <c r="U3459" i="4" s="1"/>
  <c r="T3460" i="4"/>
  <c r="U3460" i="4" s="1"/>
  <c r="T3461" i="4"/>
  <c r="U3461" i="4" s="1"/>
  <c r="T3462" i="4"/>
  <c r="U3462" i="4" s="1"/>
  <c r="T3463" i="4"/>
  <c r="U3463" i="4" s="1"/>
  <c r="T3464" i="4"/>
  <c r="U3464" i="4" s="1"/>
  <c r="T3465" i="4"/>
  <c r="U3465" i="4" s="1"/>
  <c r="T3466" i="4"/>
  <c r="U3466" i="4" s="1"/>
  <c r="T3467" i="4"/>
  <c r="U3467" i="4" s="1"/>
  <c r="T3468" i="4"/>
  <c r="U3468" i="4" s="1"/>
  <c r="T3469" i="4"/>
  <c r="U3469" i="4" s="1"/>
  <c r="T3470" i="4"/>
  <c r="U3470" i="4" s="1"/>
  <c r="T3471" i="4"/>
  <c r="U3471" i="4" s="1"/>
  <c r="T3472" i="4"/>
  <c r="U3472" i="4" s="1"/>
  <c r="T3473" i="4"/>
  <c r="U3473" i="4" s="1"/>
  <c r="T3474" i="4"/>
  <c r="U3474" i="4" s="1"/>
  <c r="T3475" i="4"/>
  <c r="U3475" i="4" s="1"/>
  <c r="T3476" i="4"/>
  <c r="U3476" i="4" s="1"/>
  <c r="T3477" i="4"/>
  <c r="U3477" i="4" s="1"/>
  <c r="T3478" i="4"/>
  <c r="U3478" i="4" s="1"/>
  <c r="T3479" i="4"/>
  <c r="U3479" i="4" s="1"/>
  <c r="T3480" i="4"/>
  <c r="U3480" i="4" s="1"/>
  <c r="T3481" i="4"/>
  <c r="U3481" i="4" s="1"/>
  <c r="T3482" i="4"/>
  <c r="U3482" i="4" s="1"/>
  <c r="T3483" i="4"/>
  <c r="U3483" i="4" s="1"/>
  <c r="T3484" i="4"/>
  <c r="U3484" i="4" s="1"/>
  <c r="T3485" i="4"/>
  <c r="U3485" i="4" s="1"/>
  <c r="T3486" i="4"/>
  <c r="U3486" i="4" s="1"/>
  <c r="T3487" i="4"/>
  <c r="U3487" i="4" s="1"/>
  <c r="T3488" i="4"/>
  <c r="U3488" i="4" s="1"/>
  <c r="T3489" i="4"/>
  <c r="U3489" i="4" s="1"/>
  <c r="T3490" i="4"/>
  <c r="U3490" i="4" s="1"/>
  <c r="T3491" i="4"/>
  <c r="U3491" i="4" s="1"/>
  <c r="T3492" i="4"/>
  <c r="U3492" i="4" s="1"/>
  <c r="T3493" i="4"/>
  <c r="U3493" i="4" s="1"/>
  <c r="T3494" i="4"/>
  <c r="U3494" i="4" s="1"/>
  <c r="T3495" i="4"/>
  <c r="U3495" i="4" s="1"/>
  <c r="T3496" i="4"/>
  <c r="U3496" i="4" s="1"/>
  <c r="T3497" i="4"/>
  <c r="U3497" i="4" s="1"/>
  <c r="T3498" i="4"/>
  <c r="U3498" i="4" s="1"/>
  <c r="T3499" i="4"/>
  <c r="U3499" i="4" s="1"/>
  <c r="T3500" i="4"/>
  <c r="U3500" i="4" s="1"/>
  <c r="T3501" i="4"/>
  <c r="U3501" i="4" s="1"/>
  <c r="T3502" i="4"/>
  <c r="U3502" i="4" s="1"/>
  <c r="T3503" i="4"/>
  <c r="U3503" i="4" s="1"/>
  <c r="T3504" i="4"/>
  <c r="U3504" i="4" s="1"/>
  <c r="T3505" i="4"/>
  <c r="U3505" i="4" s="1"/>
  <c r="T3506" i="4"/>
  <c r="U3506" i="4" s="1"/>
  <c r="T3507" i="4"/>
  <c r="U3507" i="4" s="1"/>
  <c r="T3508" i="4"/>
  <c r="U3508" i="4" s="1"/>
  <c r="T3509" i="4"/>
  <c r="U3509" i="4" s="1"/>
  <c r="T3510" i="4"/>
  <c r="U3510" i="4" s="1"/>
  <c r="T3511" i="4"/>
  <c r="U3511" i="4" s="1"/>
  <c r="T3512" i="4"/>
  <c r="U3512" i="4" s="1"/>
  <c r="T3513" i="4"/>
  <c r="U3513" i="4" s="1"/>
  <c r="T3514" i="4"/>
  <c r="U3514" i="4" s="1"/>
  <c r="T3515" i="4"/>
  <c r="U3515" i="4" s="1"/>
  <c r="T3516" i="4"/>
  <c r="U3516" i="4" s="1"/>
  <c r="T3517" i="4"/>
  <c r="U3517" i="4" s="1"/>
  <c r="T3518" i="4"/>
  <c r="U3518" i="4" s="1"/>
  <c r="T3519" i="4"/>
  <c r="U3519" i="4" s="1"/>
  <c r="T3520" i="4"/>
  <c r="U3520" i="4" s="1"/>
  <c r="T3521" i="4"/>
  <c r="U3521" i="4" s="1"/>
  <c r="T3522" i="4"/>
  <c r="U3522" i="4" s="1"/>
  <c r="T3523" i="4"/>
  <c r="U3523" i="4" s="1"/>
  <c r="T3524" i="4"/>
  <c r="U3524" i="4" s="1"/>
  <c r="T3525" i="4"/>
  <c r="U3525" i="4" s="1"/>
  <c r="T3526" i="4"/>
  <c r="U3526" i="4" s="1"/>
  <c r="T3527" i="4"/>
  <c r="U3527" i="4" s="1"/>
  <c r="T3528" i="4"/>
  <c r="U3528" i="4" s="1"/>
  <c r="T3529" i="4"/>
  <c r="U3529" i="4" s="1"/>
  <c r="T3530" i="4"/>
  <c r="U3530" i="4" s="1"/>
  <c r="T3531" i="4"/>
  <c r="U3531" i="4" s="1"/>
  <c r="T3532" i="4"/>
  <c r="U3532" i="4" s="1"/>
  <c r="T3533" i="4"/>
  <c r="U3533" i="4" s="1"/>
  <c r="T3534" i="4"/>
  <c r="U3534" i="4" s="1"/>
  <c r="T3535" i="4"/>
  <c r="U3535" i="4" s="1"/>
  <c r="T3536" i="4"/>
  <c r="U3536" i="4" s="1"/>
  <c r="T3537" i="4"/>
  <c r="U3537" i="4" s="1"/>
  <c r="T3538" i="4"/>
  <c r="U3538" i="4" s="1"/>
  <c r="T3539" i="4"/>
  <c r="U3539" i="4" s="1"/>
  <c r="T3540" i="4"/>
  <c r="U3540" i="4" s="1"/>
  <c r="T3541" i="4"/>
  <c r="U3541" i="4" s="1"/>
  <c r="T3542" i="4"/>
  <c r="U3542" i="4" s="1"/>
  <c r="T3543" i="4"/>
  <c r="U3543" i="4" s="1"/>
  <c r="T3544" i="4"/>
  <c r="U3544" i="4" s="1"/>
  <c r="T3545" i="4"/>
  <c r="U3545" i="4" s="1"/>
  <c r="T3546" i="4"/>
  <c r="U3546" i="4" s="1"/>
  <c r="T3547" i="4"/>
  <c r="U3547" i="4" s="1"/>
  <c r="T3548" i="4"/>
  <c r="U3548" i="4" s="1"/>
  <c r="T3549" i="4"/>
  <c r="U3549" i="4" s="1"/>
  <c r="T3550" i="4"/>
  <c r="U3550" i="4" s="1"/>
  <c r="T3551" i="4"/>
  <c r="U3551" i="4" s="1"/>
  <c r="T3552" i="4"/>
  <c r="U3552" i="4" s="1"/>
  <c r="T3553" i="4"/>
  <c r="U3553" i="4" s="1"/>
  <c r="T3554" i="4"/>
  <c r="U3554" i="4" s="1"/>
  <c r="T3555" i="4"/>
  <c r="U3555" i="4" s="1"/>
  <c r="T3556" i="4"/>
  <c r="U3556" i="4" s="1"/>
  <c r="T3557" i="4"/>
  <c r="U3557" i="4" s="1"/>
  <c r="T3558" i="4"/>
  <c r="U3558" i="4" s="1"/>
  <c r="T3559" i="4"/>
  <c r="U3559" i="4" s="1"/>
  <c r="T3560" i="4"/>
  <c r="U3560" i="4" s="1"/>
  <c r="T3561" i="4"/>
  <c r="U3561" i="4" s="1"/>
  <c r="T3562" i="4"/>
  <c r="U3562" i="4" s="1"/>
  <c r="T3563" i="4"/>
  <c r="U3563" i="4" s="1"/>
  <c r="T3564" i="4"/>
  <c r="U3564" i="4" s="1"/>
  <c r="T3565" i="4"/>
  <c r="U3565" i="4" s="1"/>
  <c r="T3566" i="4"/>
  <c r="U3566" i="4" s="1"/>
  <c r="T3567" i="4"/>
  <c r="U3567" i="4" s="1"/>
  <c r="T3568" i="4"/>
  <c r="U3568" i="4" s="1"/>
  <c r="T3569" i="4"/>
  <c r="U3569" i="4" s="1"/>
  <c r="T3570" i="4"/>
  <c r="U3570" i="4" s="1"/>
  <c r="T3571" i="4"/>
  <c r="U3571" i="4" s="1"/>
  <c r="T3572" i="4"/>
  <c r="U3572" i="4" s="1"/>
  <c r="T3573" i="4"/>
  <c r="U3573" i="4" s="1"/>
  <c r="T3574" i="4"/>
  <c r="U3574" i="4" s="1"/>
  <c r="T3575" i="4"/>
  <c r="U3575" i="4" s="1"/>
  <c r="T3576" i="4"/>
  <c r="U3576" i="4" s="1"/>
  <c r="T3577" i="4"/>
  <c r="U3577" i="4" s="1"/>
  <c r="T3578" i="4"/>
  <c r="U3578" i="4" s="1"/>
  <c r="T3579" i="4"/>
  <c r="U3579" i="4" s="1"/>
  <c r="T3580" i="4"/>
  <c r="U3580" i="4" s="1"/>
  <c r="T3581" i="4"/>
  <c r="U3581" i="4" s="1"/>
  <c r="T3582" i="4"/>
  <c r="U3582" i="4" s="1"/>
  <c r="T3583" i="4"/>
  <c r="U3583" i="4" s="1"/>
  <c r="T3584" i="4"/>
  <c r="U3584" i="4" s="1"/>
  <c r="T3585" i="4"/>
  <c r="U3585" i="4" s="1"/>
  <c r="T3586" i="4"/>
  <c r="U3586" i="4" s="1"/>
  <c r="T3587" i="4"/>
  <c r="U3587" i="4" s="1"/>
  <c r="T3588" i="4"/>
  <c r="U3588" i="4" s="1"/>
  <c r="T3589" i="4"/>
  <c r="U3589" i="4" s="1"/>
  <c r="T3590" i="4"/>
  <c r="U3590" i="4" s="1"/>
  <c r="T3591" i="4"/>
  <c r="U3591" i="4" s="1"/>
  <c r="T3592" i="4"/>
  <c r="U3592" i="4" s="1"/>
  <c r="T3593" i="4"/>
  <c r="U3593" i="4" s="1"/>
  <c r="T3594" i="4"/>
  <c r="U3594" i="4" s="1"/>
  <c r="T3595" i="4"/>
  <c r="U3595" i="4" s="1"/>
  <c r="T3596" i="4"/>
  <c r="U3596" i="4" s="1"/>
  <c r="T3597" i="4"/>
  <c r="U3597" i="4" s="1"/>
  <c r="T3598" i="4"/>
  <c r="U3598" i="4" s="1"/>
  <c r="T3599" i="4"/>
  <c r="U3599" i="4" s="1"/>
  <c r="T3600" i="4"/>
  <c r="U3600" i="4" s="1"/>
  <c r="T3601" i="4"/>
  <c r="U3601" i="4" s="1"/>
  <c r="T3602" i="4"/>
  <c r="U3602" i="4" s="1"/>
  <c r="T3603" i="4"/>
  <c r="U3603" i="4" s="1"/>
  <c r="T3604" i="4"/>
  <c r="U3604" i="4" s="1"/>
  <c r="T3605" i="4"/>
  <c r="U3605" i="4" s="1"/>
  <c r="T3606" i="4"/>
  <c r="U3606" i="4" s="1"/>
  <c r="T3607" i="4"/>
  <c r="U3607" i="4" s="1"/>
  <c r="T3608" i="4"/>
  <c r="U3608" i="4" s="1"/>
  <c r="T3609" i="4"/>
  <c r="U3609" i="4" s="1"/>
  <c r="T3610" i="4"/>
  <c r="U3610" i="4" s="1"/>
  <c r="T3611" i="4"/>
  <c r="U3611" i="4" s="1"/>
  <c r="T3612" i="4"/>
  <c r="U3612" i="4" s="1"/>
  <c r="T3613" i="4"/>
  <c r="U3613" i="4" s="1"/>
  <c r="T3614" i="4"/>
  <c r="U3614" i="4" s="1"/>
  <c r="T3615" i="4"/>
  <c r="U3615" i="4" s="1"/>
  <c r="T3616" i="4"/>
  <c r="U3616" i="4" s="1"/>
  <c r="T3617" i="4"/>
  <c r="U3617" i="4" s="1"/>
  <c r="T3618" i="4"/>
  <c r="U3618" i="4" s="1"/>
  <c r="T3619" i="4"/>
  <c r="U3619" i="4" s="1"/>
  <c r="T3620" i="4"/>
  <c r="U3620" i="4" s="1"/>
  <c r="T3621" i="4"/>
  <c r="U3621" i="4" s="1"/>
  <c r="T3622" i="4"/>
  <c r="U3622" i="4" s="1"/>
  <c r="T3623" i="4"/>
  <c r="U3623" i="4" s="1"/>
  <c r="T3624" i="4"/>
  <c r="U3624" i="4" s="1"/>
  <c r="T3625" i="4"/>
  <c r="U3625" i="4" s="1"/>
  <c r="T3626" i="4"/>
  <c r="U3626" i="4" s="1"/>
  <c r="T3627" i="4"/>
  <c r="U3627" i="4" s="1"/>
  <c r="T3628" i="4"/>
  <c r="U3628" i="4" s="1"/>
  <c r="T3629" i="4"/>
  <c r="U3629" i="4" s="1"/>
  <c r="T3630" i="4"/>
  <c r="U3630" i="4" s="1"/>
  <c r="T3631" i="4"/>
  <c r="U3631" i="4" s="1"/>
  <c r="T3632" i="4"/>
  <c r="U3632" i="4" s="1"/>
  <c r="T3633" i="4"/>
  <c r="U3633" i="4" s="1"/>
  <c r="T3634" i="4"/>
  <c r="U3634" i="4" s="1"/>
  <c r="T3635" i="4"/>
  <c r="U3635" i="4" s="1"/>
  <c r="T3636" i="4"/>
  <c r="U3636" i="4" s="1"/>
  <c r="T3637" i="4"/>
  <c r="U3637" i="4" s="1"/>
  <c r="T3638" i="4"/>
  <c r="U3638" i="4" s="1"/>
  <c r="T3639" i="4"/>
  <c r="U3639" i="4" s="1"/>
  <c r="T3640" i="4"/>
  <c r="U3640" i="4" s="1"/>
  <c r="T3641" i="4"/>
  <c r="U3641" i="4" s="1"/>
  <c r="T3642" i="4"/>
  <c r="U3642" i="4" s="1"/>
  <c r="T3643" i="4"/>
  <c r="U3643" i="4" s="1"/>
  <c r="T3644" i="4"/>
  <c r="U3644" i="4" s="1"/>
  <c r="T3645" i="4"/>
  <c r="U3645" i="4" s="1"/>
  <c r="T3646" i="4"/>
  <c r="U3646" i="4" s="1"/>
  <c r="T3647" i="4"/>
  <c r="U3647" i="4" s="1"/>
  <c r="T3648" i="4"/>
  <c r="U3648" i="4" s="1"/>
  <c r="T3649" i="4"/>
  <c r="U3649" i="4" s="1"/>
  <c r="T3650" i="4"/>
  <c r="U3650" i="4" s="1"/>
  <c r="T3651" i="4"/>
  <c r="U3651" i="4" s="1"/>
  <c r="T3652" i="4"/>
  <c r="U3652" i="4" s="1"/>
  <c r="T3653" i="4"/>
  <c r="U3653" i="4" s="1"/>
  <c r="T3654" i="4"/>
  <c r="U3654" i="4" s="1"/>
  <c r="T3655" i="4"/>
  <c r="U3655" i="4" s="1"/>
  <c r="T3656" i="4"/>
  <c r="U3656" i="4" s="1"/>
  <c r="T3657" i="4"/>
  <c r="U3657" i="4" s="1"/>
  <c r="T3658" i="4"/>
  <c r="U3658" i="4" s="1"/>
  <c r="T3659" i="4"/>
  <c r="U3659" i="4" s="1"/>
  <c r="T3660" i="4"/>
  <c r="U3660" i="4" s="1"/>
  <c r="T3661" i="4"/>
  <c r="U3661" i="4" s="1"/>
  <c r="T3662" i="4"/>
  <c r="U3662" i="4" s="1"/>
  <c r="T3663" i="4"/>
  <c r="U3663" i="4" s="1"/>
  <c r="T3664" i="4"/>
  <c r="U3664" i="4" s="1"/>
  <c r="T3665" i="4"/>
  <c r="U3665" i="4" s="1"/>
  <c r="T3666" i="4"/>
  <c r="U3666" i="4" s="1"/>
  <c r="T3667" i="4"/>
  <c r="U3667" i="4" s="1"/>
  <c r="T3668" i="4"/>
  <c r="U3668" i="4" s="1"/>
  <c r="T3669" i="4"/>
  <c r="U3669" i="4" s="1"/>
  <c r="T3670" i="4"/>
  <c r="U3670" i="4" s="1"/>
  <c r="T3671" i="4"/>
  <c r="U3671" i="4" s="1"/>
  <c r="T3672" i="4"/>
  <c r="U3672" i="4" s="1"/>
  <c r="T3673" i="4"/>
  <c r="U3673" i="4" s="1"/>
  <c r="T3674" i="4"/>
  <c r="U3674" i="4" s="1"/>
  <c r="T3675" i="4"/>
  <c r="U3675" i="4" s="1"/>
  <c r="T3676" i="4"/>
  <c r="U3676" i="4" s="1"/>
  <c r="T3677" i="4"/>
  <c r="U3677" i="4" s="1"/>
  <c r="T3678" i="4"/>
  <c r="U3678" i="4" s="1"/>
  <c r="T3679" i="4"/>
  <c r="U3679" i="4" s="1"/>
  <c r="T3680" i="4"/>
  <c r="U3680" i="4" s="1"/>
  <c r="T3681" i="4"/>
  <c r="U3681" i="4" s="1"/>
  <c r="T3682" i="4"/>
  <c r="U3682" i="4" s="1"/>
  <c r="T3683" i="4"/>
  <c r="U3683" i="4" s="1"/>
  <c r="T3684" i="4"/>
  <c r="U3684" i="4" s="1"/>
  <c r="T3685" i="4"/>
  <c r="U3685" i="4" s="1"/>
  <c r="T3686" i="4"/>
  <c r="U3686" i="4" s="1"/>
  <c r="T3687" i="4"/>
  <c r="U3687" i="4" s="1"/>
  <c r="T3688" i="4"/>
  <c r="U3688" i="4" s="1"/>
  <c r="T3689" i="4"/>
  <c r="U3689" i="4" s="1"/>
  <c r="T3690" i="4"/>
  <c r="U3690" i="4" s="1"/>
  <c r="T3691" i="4"/>
  <c r="U3691" i="4" s="1"/>
  <c r="T3692" i="4"/>
  <c r="U3692" i="4" s="1"/>
  <c r="T3693" i="4"/>
  <c r="U3693" i="4" s="1"/>
  <c r="T3694" i="4"/>
  <c r="U3694" i="4" s="1"/>
  <c r="T3695" i="4"/>
  <c r="U3695" i="4" s="1"/>
  <c r="T3696" i="4"/>
  <c r="U3696" i="4" s="1"/>
  <c r="T3697" i="4"/>
  <c r="U3697" i="4" s="1"/>
  <c r="T3698" i="4"/>
  <c r="U3698" i="4" s="1"/>
  <c r="T3699" i="4"/>
  <c r="U3699" i="4" s="1"/>
  <c r="T3700" i="4"/>
  <c r="U3700" i="4" s="1"/>
  <c r="T3701" i="4"/>
  <c r="U3701" i="4" s="1"/>
  <c r="T3702" i="4"/>
  <c r="U3702" i="4" s="1"/>
  <c r="T3703" i="4"/>
  <c r="U3703" i="4" s="1"/>
  <c r="T3704" i="4"/>
  <c r="U3704" i="4" s="1"/>
  <c r="T3705" i="4"/>
  <c r="U3705" i="4" s="1"/>
  <c r="T3706" i="4"/>
  <c r="U3706" i="4" s="1"/>
  <c r="T3707" i="4"/>
  <c r="U3707" i="4" s="1"/>
  <c r="T3708" i="4"/>
  <c r="U3708" i="4" s="1"/>
  <c r="T3709" i="4"/>
  <c r="U3709" i="4" s="1"/>
  <c r="T3710" i="4"/>
  <c r="U3710" i="4" s="1"/>
  <c r="T3711" i="4"/>
  <c r="U3711" i="4" s="1"/>
  <c r="T3712" i="4"/>
  <c r="U3712" i="4" s="1"/>
  <c r="T3713" i="4"/>
  <c r="U3713" i="4" s="1"/>
  <c r="T3714" i="4"/>
  <c r="U3714" i="4" s="1"/>
  <c r="T3715" i="4"/>
  <c r="U3715" i="4" s="1"/>
  <c r="T3716" i="4"/>
  <c r="U3716" i="4" s="1"/>
  <c r="T3717" i="4"/>
  <c r="U3717" i="4" s="1"/>
  <c r="T3718" i="4"/>
  <c r="U3718" i="4" s="1"/>
  <c r="T3719" i="4"/>
  <c r="U3719" i="4" s="1"/>
  <c r="T3720" i="4"/>
  <c r="U3720" i="4" s="1"/>
  <c r="T3721" i="4"/>
  <c r="U3721" i="4" s="1"/>
  <c r="T3722" i="4"/>
  <c r="U3722" i="4" s="1"/>
  <c r="T3723" i="4"/>
  <c r="U3723" i="4" s="1"/>
  <c r="T3724" i="4"/>
  <c r="U3724" i="4" s="1"/>
  <c r="T3725" i="4"/>
  <c r="U3725" i="4" s="1"/>
  <c r="T3726" i="4"/>
  <c r="U3726" i="4" s="1"/>
  <c r="T3727" i="4"/>
  <c r="U3727" i="4" s="1"/>
  <c r="T3728" i="4"/>
  <c r="U3728" i="4" s="1"/>
  <c r="T3729" i="4"/>
  <c r="U3729" i="4" s="1"/>
  <c r="T3730" i="4"/>
  <c r="U3730" i="4" s="1"/>
  <c r="T3731" i="4"/>
  <c r="U3731" i="4" s="1"/>
  <c r="T3732" i="4"/>
  <c r="U3732" i="4" s="1"/>
  <c r="T3733" i="4"/>
  <c r="U3733" i="4" s="1"/>
  <c r="T3734" i="4"/>
  <c r="U3734" i="4" s="1"/>
  <c r="T3735" i="4"/>
  <c r="U3735" i="4" s="1"/>
  <c r="T3736" i="4"/>
  <c r="U3736" i="4" s="1"/>
  <c r="T3737" i="4"/>
  <c r="U3737" i="4" s="1"/>
  <c r="T3738" i="4"/>
  <c r="U3738" i="4" s="1"/>
  <c r="T3739" i="4"/>
  <c r="U3739" i="4" s="1"/>
  <c r="T3740" i="4"/>
  <c r="U3740" i="4" s="1"/>
  <c r="T3741" i="4"/>
  <c r="U3741" i="4" s="1"/>
  <c r="T2" i="4"/>
  <c r="U2" i="4" s="1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S649" i="4" s="1" a="1"/>
  <c r="S649" i="4" s="1"/>
  <c r="Q650" i="4"/>
  <c r="Q651" i="4"/>
  <c r="Q652" i="4"/>
  <c r="Q653" i="4"/>
  <c r="Q654" i="4"/>
  <c r="Q655" i="4"/>
  <c r="Q656" i="4"/>
  <c r="Q657" i="4"/>
  <c r="S657" i="4" s="1" a="1"/>
  <c r="S657" i="4" s="1"/>
  <c r="Q658" i="4"/>
  <c r="Q659" i="4"/>
  <c r="Q660" i="4"/>
  <c r="Q661" i="4"/>
  <c r="Q662" i="4"/>
  <c r="Q663" i="4"/>
  <c r="Q664" i="4"/>
  <c r="Q665" i="4"/>
  <c r="S665" i="4" s="1" a="1"/>
  <c r="S665" i="4" s="1"/>
  <c r="Q666" i="4"/>
  <c r="Q667" i="4"/>
  <c r="Q668" i="4"/>
  <c r="Q669" i="4"/>
  <c r="Q670" i="4"/>
  <c r="Q671" i="4"/>
  <c r="Q672" i="4"/>
  <c r="Q673" i="4"/>
  <c r="S673" i="4" s="1" a="1"/>
  <c r="S673" i="4" s="1"/>
  <c r="Q674" i="4"/>
  <c r="Q675" i="4"/>
  <c r="Q676" i="4"/>
  <c r="Q677" i="4"/>
  <c r="Q678" i="4"/>
  <c r="Q679" i="4"/>
  <c r="Q680" i="4"/>
  <c r="Q681" i="4"/>
  <c r="S681" i="4" s="1" a="1"/>
  <c r="S681" i="4" s="1"/>
  <c r="Q682" i="4"/>
  <c r="Q683" i="4"/>
  <c r="Q684" i="4"/>
  <c r="Q685" i="4"/>
  <c r="Q686" i="4"/>
  <c r="Q687" i="4"/>
  <c r="Q688" i="4"/>
  <c r="Q689" i="4"/>
  <c r="S689" i="4" s="1" a="1"/>
  <c r="S689" i="4" s="1"/>
  <c r="Q690" i="4"/>
  <c r="Q691" i="4"/>
  <c r="Q692" i="4"/>
  <c r="Q693" i="4"/>
  <c r="Q694" i="4"/>
  <c r="Q695" i="4"/>
  <c r="Q696" i="4"/>
  <c r="Q697" i="4"/>
  <c r="S697" i="4" s="1" a="1"/>
  <c r="S697" i="4" s="1"/>
  <c r="Q698" i="4"/>
  <c r="Q699" i="4"/>
  <c r="Q700" i="4"/>
  <c r="Q701" i="4"/>
  <c r="Q702" i="4"/>
  <c r="Q703" i="4"/>
  <c r="Q704" i="4"/>
  <c r="Q705" i="4"/>
  <c r="S705" i="4" s="1" a="1"/>
  <c r="S705" i="4" s="1"/>
  <c r="Q706" i="4"/>
  <c r="Q707" i="4"/>
  <c r="Q708" i="4"/>
  <c r="Q709" i="4"/>
  <c r="Q710" i="4"/>
  <c r="Q711" i="4"/>
  <c r="Q712" i="4"/>
  <c r="Q713" i="4"/>
  <c r="S713" i="4" s="1" a="1"/>
  <c r="S713" i="4" s="1"/>
  <c r="Q714" i="4"/>
  <c r="Q715" i="4"/>
  <c r="Q716" i="4"/>
  <c r="Q717" i="4"/>
  <c r="Q718" i="4"/>
  <c r="Q719" i="4"/>
  <c r="Q720" i="4"/>
  <c r="Q721" i="4"/>
  <c r="S721" i="4" s="1" a="1"/>
  <c r="S721" i="4" s="1"/>
  <c r="Q722" i="4"/>
  <c r="Q723" i="4"/>
  <c r="Q724" i="4"/>
  <c r="Q725" i="4"/>
  <c r="Q726" i="4"/>
  <c r="Q727" i="4"/>
  <c r="Q728" i="4"/>
  <c r="Q729" i="4"/>
  <c r="S729" i="4" s="1" a="1"/>
  <c r="S729" i="4" s="1"/>
  <c r="Q730" i="4"/>
  <c r="Q731" i="4"/>
  <c r="Q732" i="4"/>
  <c r="Q733" i="4"/>
  <c r="Q734" i="4"/>
  <c r="Q735" i="4"/>
  <c r="Q736" i="4"/>
  <c r="Q737" i="4"/>
  <c r="S737" i="4" s="1" a="1"/>
  <c r="S737" i="4" s="1"/>
  <c r="Q738" i="4"/>
  <c r="Q739" i="4"/>
  <c r="Q740" i="4"/>
  <c r="Q741" i="4"/>
  <c r="Q742" i="4"/>
  <c r="Q743" i="4"/>
  <c r="Q744" i="4"/>
  <c r="Q745" i="4"/>
  <c r="S745" i="4" s="1" a="1"/>
  <c r="S745" i="4" s="1"/>
  <c r="Q746" i="4"/>
  <c r="Q747" i="4"/>
  <c r="Q748" i="4"/>
  <c r="Q749" i="4"/>
  <c r="Q750" i="4"/>
  <c r="Q751" i="4"/>
  <c r="Q752" i="4"/>
  <c r="Q753" i="4"/>
  <c r="S753" i="4" s="1" a="1"/>
  <c r="S753" i="4" s="1"/>
  <c r="Q754" i="4"/>
  <c r="Q755" i="4"/>
  <c r="Q756" i="4"/>
  <c r="Q757" i="4"/>
  <c r="Q758" i="4"/>
  <c r="Q759" i="4"/>
  <c r="Q760" i="4"/>
  <c r="Q761" i="4"/>
  <c r="S761" i="4" s="1" a="1"/>
  <c r="S761" i="4" s="1"/>
  <c r="Q762" i="4"/>
  <c r="Q763" i="4"/>
  <c r="Q764" i="4"/>
  <c r="Q765" i="4"/>
  <c r="Q766" i="4"/>
  <c r="Q767" i="4"/>
  <c r="Q768" i="4"/>
  <c r="Q769" i="4"/>
  <c r="S769" i="4" s="1" a="1"/>
  <c r="S769" i="4" s="1"/>
  <c r="Q770" i="4"/>
  <c r="Q771" i="4"/>
  <c r="Q772" i="4"/>
  <c r="Q773" i="4"/>
  <c r="Q774" i="4"/>
  <c r="Q775" i="4"/>
  <c r="Q776" i="4"/>
  <c r="Q777" i="4"/>
  <c r="S777" i="4" s="1" a="1"/>
  <c r="S777" i="4" s="1"/>
  <c r="Q778" i="4"/>
  <c r="Q779" i="4"/>
  <c r="Q780" i="4"/>
  <c r="Q781" i="4"/>
  <c r="Q782" i="4"/>
  <c r="Q783" i="4"/>
  <c r="Q784" i="4"/>
  <c r="Q785" i="4"/>
  <c r="S785" i="4" s="1" a="1"/>
  <c r="S785" i="4" s="1"/>
  <c r="Q786" i="4"/>
  <c r="Q787" i="4"/>
  <c r="Q788" i="4"/>
  <c r="Q789" i="4"/>
  <c r="Q790" i="4"/>
  <c r="Q791" i="4"/>
  <c r="Q792" i="4"/>
  <c r="Q793" i="4"/>
  <c r="S793" i="4" s="1" a="1"/>
  <c r="S793" i="4" s="1"/>
  <c r="Q794" i="4"/>
  <c r="Q795" i="4"/>
  <c r="Q796" i="4"/>
  <c r="Q797" i="4"/>
  <c r="Q798" i="4"/>
  <c r="Q799" i="4"/>
  <c r="Q800" i="4"/>
  <c r="Q801" i="4"/>
  <c r="S801" i="4" s="1" a="1"/>
  <c r="S801" i="4" s="1"/>
  <c r="Q802" i="4"/>
  <c r="Q803" i="4"/>
  <c r="Q804" i="4"/>
  <c r="Q805" i="4"/>
  <c r="Q806" i="4"/>
  <c r="Q807" i="4"/>
  <c r="Q808" i="4"/>
  <c r="Q809" i="4"/>
  <c r="S809" i="4" s="1" a="1"/>
  <c r="S809" i="4" s="1"/>
  <c r="Q810" i="4"/>
  <c r="Q811" i="4"/>
  <c r="Q812" i="4"/>
  <c r="Q813" i="4"/>
  <c r="Q814" i="4"/>
  <c r="Q815" i="4"/>
  <c r="Q816" i="4"/>
  <c r="Q817" i="4"/>
  <c r="S817" i="4" s="1" a="1"/>
  <c r="S817" i="4" s="1"/>
  <c r="Q818" i="4"/>
  <c r="Q819" i="4"/>
  <c r="Q820" i="4"/>
  <c r="Q821" i="4"/>
  <c r="Q822" i="4"/>
  <c r="Q823" i="4"/>
  <c r="Q824" i="4"/>
  <c r="Q825" i="4"/>
  <c r="S825" i="4" s="1" a="1"/>
  <c r="S825" i="4" s="1"/>
  <c r="Q826" i="4"/>
  <c r="Q827" i="4"/>
  <c r="Q828" i="4"/>
  <c r="Q829" i="4"/>
  <c r="Q830" i="4"/>
  <c r="Q831" i="4"/>
  <c r="Q832" i="4"/>
  <c r="Q833" i="4"/>
  <c r="S833" i="4" s="1" a="1"/>
  <c r="S833" i="4" s="1"/>
  <c r="Q834" i="4"/>
  <c r="Q835" i="4"/>
  <c r="Q836" i="4"/>
  <c r="Q837" i="4"/>
  <c r="Q838" i="4"/>
  <c r="Q839" i="4"/>
  <c r="Q840" i="4"/>
  <c r="Q841" i="4"/>
  <c r="S841" i="4" s="1" a="1"/>
  <c r="S841" i="4" s="1"/>
  <c r="Q842" i="4"/>
  <c r="Q843" i="4"/>
  <c r="Q844" i="4"/>
  <c r="Q845" i="4"/>
  <c r="Q846" i="4"/>
  <c r="Q847" i="4"/>
  <c r="Q848" i="4"/>
  <c r="Q849" i="4"/>
  <c r="S849" i="4" s="1" a="1"/>
  <c r="S849" i="4" s="1"/>
  <c r="Q850" i="4"/>
  <c r="Q851" i="4"/>
  <c r="Q852" i="4"/>
  <c r="Q853" i="4"/>
  <c r="Q854" i="4"/>
  <c r="Q855" i="4"/>
  <c r="Q856" i="4"/>
  <c r="Q857" i="4"/>
  <c r="S857" i="4" s="1" a="1"/>
  <c r="S857" i="4" s="1"/>
  <c r="Q858" i="4"/>
  <c r="Q859" i="4"/>
  <c r="Q860" i="4"/>
  <c r="Q861" i="4"/>
  <c r="Q862" i="4"/>
  <c r="Q863" i="4"/>
  <c r="Q864" i="4"/>
  <c r="Q865" i="4"/>
  <c r="S865" i="4" s="1" a="1"/>
  <c r="S865" i="4" s="1"/>
  <c r="Q866" i="4"/>
  <c r="Q867" i="4"/>
  <c r="Q868" i="4"/>
  <c r="Q869" i="4"/>
  <c r="Q870" i="4"/>
  <c r="Q871" i="4"/>
  <c r="Q872" i="4"/>
  <c r="Q873" i="4"/>
  <c r="S873" i="4" s="1" a="1"/>
  <c r="S873" i="4" s="1"/>
  <c r="Q874" i="4"/>
  <c r="Q875" i="4"/>
  <c r="Q876" i="4"/>
  <c r="Q877" i="4"/>
  <c r="Q878" i="4"/>
  <c r="Q879" i="4"/>
  <c r="Q880" i="4"/>
  <c r="Q881" i="4"/>
  <c r="S881" i="4" s="1" a="1"/>
  <c r="S881" i="4" s="1"/>
  <c r="Q882" i="4"/>
  <c r="Q883" i="4"/>
  <c r="Q884" i="4"/>
  <c r="Q885" i="4"/>
  <c r="Q886" i="4"/>
  <c r="Q887" i="4"/>
  <c r="Q888" i="4"/>
  <c r="Q889" i="4"/>
  <c r="S889" i="4" s="1" a="1"/>
  <c r="S889" i="4" s="1"/>
  <c r="Q890" i="4"/>
  <c r="Q891" i="4"/>
  <c r="Q892" i="4"/>
  <c r="Q893" i="4"/>
  <c r="Q894" i="4"/>
  <c r="Q895" i="4"/>
  <c r="Q896" i="4"/>
  <c r="Q897" i="4"/>
  <c r="S897" i="4" s="1" a="1"/>
  <c r="S897" i="4" s="1"/>
  <c r="Q898" i="4"/>
  <c r="Q899" i="4"/>
  <c r="Q900" i="4"/>
  <c r="Q901" i="4"/>
  <c r="Q902" i="4"/>
  <c r="Q903" i="4"/>
  <c r="Q904" i="4"/>
  <c r="Q905" i="4"/>
  <c r="S905" i="4" s="1" a="1"/>
  <c r="S905" i="4" s="1"/>
  <c r="Q906" i="4"/>
  <c r="Q907" i="4"/>
  <c r="Q908" i="4"/>
  <c r="Q909" i="4"/>
  <c r="Q910" i="4"/>
  <c r="Q911" i="4"/>
  <c r="Q912" i="4"/>
  <c r="Q913" i="4"/>
  <c r="S913" i="4" s="1" a="1"/>
  <c r="S913" i="4" s="1"/>
  <c r="Q914" i="4"/>
  <c r="Q915" i="4"/>
  <c r="Q916" i="4"/>
  <c r="Q917" i="4"/>
  <c r="Q918" i="4"/>
  <c r="Q919" i="4"/>
  <c r="Q920" i="4"/>
  <c r="Q921" i="4"/>
  <c r="S921" i="4" s="1" a="1"/>
  <c r="S921" i="4" s="1"/>
  <c r="Q922" i="4"/>
  <c r="Q923" i="4"/>
  <c r="Q924" i="4"/>
  <c r="Q925" i="4"/>
  <c r="Q926" i="4"/>
  <c r="Q927" i="4"/>
  <c r="Q928" i="4"/>
  <c r="Q929" i="4"/>
  <c r="S929" i="4" s="1" a="1"/>
  <c r="S929" i="4" s="1"/>
  <c r="Q930" i="4"/>
  <c r="Q931" i="4"/>
  <c r="Q932" i="4"/>
  <c r="Q933" i="4"/>
  <c r="Q934" i="4"/>
  <c r="Q935" i="4"/>
  <c r="Q936" i="4"/>
  <c r="Q937" i="4"/>
  <c r="S937" i="4" s="1" a="1"/>
  <c r="S937" i="4" s="1"/>
  <c r="Q938" i="4"/>
  <c r="Q939" i="4"/>
  <c r="Q940" i="4"/>
  <c r="Q941" i="4"/>
  <c r="Q942" i="4"/>
  <c r="Q943" i="4"/>
  <c r="Q944" i="4"/>
  <c r="Q945" i="4"/>
  <c r="S945" i="4" s="1" a="1"/>
  <c r="S945" i="4" s="1"/>
  <c r="Q946" i="4"/>
  <c r="Q947" i="4"/>
  <c r="Q948" i="4"/>
  <c r="Q949" i="4"/>
  <c r="Q950" i="4"/>
  <c r="Q951" i="4"/>
  <c r="Q952" i="4"/>
  <c r="Q953" i="4"/>
  <c r="S953" i="4" s="1" a="1"/>
  <c r="S953" i="4" s="1"/>
  <c r="Q954" i="4"/>
  <c r="Q955" i="4"/>
  <c r="Q956" i="4"/>
  <c r="Q957" i="4"/>
  <c r="Q958" i="4"/>
  <c r="Q959" i="4"/>
  <c r="Q960" i="4"/>
  <c r="Q961" i="4"/>
  <c r="S961" i="4" s="1" a="1"/>
  <c r="S961" i="4" s="1"/>
  <c r="Q962" i="4"/>
  <c r="Q963" i="4"/>
  <c r="Q964" i="4"/>
  <c r="Q965" i="4"/>
  <c r="Q966" i="4"/>
  <c r="Q967" i="4"/>
  <c r="Q968" i="4"/>
  <c r="Q969" i="4"/>
  <c r="S969" i="4" s="1" a="1"/>
  <c r="S969" i="4" s="1"/>
  <c r="Q970" i="4"/>
  <c r="Q971" i="4"/>
  <c r="Q972" i="4"/>
  <c r="Q973" i="4"/>
  <c r="Q974" i="4"/>
  <c r="Q975" i="4"/>
  <c r="Q976" i="4"/>
  <c r="Q977" i="4"/>
  <c r="S977" i="4" s="1" a="1"/>
  <c r="S977" i="4" s="1"/>
  <c r="Q978" i="4"/>
  <c r="Q979" i="4"/>
  <c r="Q980" i="4"/>
  <c r="Q981" i="4"/>
  <c r="Q982" i="4"/>
  <c r="Q983" i="4"/>
  <c r="Q984" i="4"/>
  <c r="Q985" i="4"/>
  <c r="S985" i="4" s="1" a="1"/>
  <c r="S985" i="4" s="1"/>
  <c r="Q986" i="4"/>
  <c r="Q987" i="4"/>
  <c r="Q988" i="4"/>
  <c r="Q989" i="4"/>
  <c r="Q990" i="4"/>
  <c r="Q991" i="4"/>
  <c r="Q992" i="4"/>
  <c r="Q993" i="4"/>
  <c r="S993" i="4" s="1" a="1"/>
  <c r="S993" i="4" s="1"/>
  <c r="Q994" i="4"/>
  <c r="Q995" i="4"/>
  <c r="Q996" i="4"/>
  <c r="Q997" i="4"/>
  <c r="Q998" i="4"/>
  <c r="Q999" i="4"/>
  <c r="Q1000" i="4"/>
  <c r="Q1001" i="4"/>
  <c r="S1001" i="4" s="1" a="1"/>
  <c r="S1001" i="4" s="1"/>
  <c r="Q1002" i="4"/>
  <c r="Q1003" i="4"/>
  <c r="Q1004" i="4"/>
  <c r="Q1005" i="4"/>
  <c r="Q1006" i="4"/>
  <c r="Q1007" i="4"/>
  <c r="Q1008" i="4"/>
  <c r="Q1009" i="4"/>
  <c r="S1009" i="4" s="1" a="1"/>
  <c r="S1009" i="4" s="1"/>
  <c r="Q1010" i="4"/>
  <c r="Q1011" i="4"/>
  <c r="Q1012" i="4"/>
  <c r="Q1013" i="4"/>
  <c r="Q1014" i="4"/>
  <c r="Q1015" i="4"/>
  <c r="Q1016" i="4"/>
  <c r="Q1017" i="4"/>
  <c r="S1017" i="4" s="1" a="1"/>
  <c r="S1017" i="4" s="1"/>
  <c r="Q1018" i="4"/>
  <c r="Q1019" i="4"/>
  <c r="Q1020" i="4"/>
  <c r="Q1021" i="4"/>
  <c r="Q1022" i="4"/>
  <c r="Q1023" i="4"/>
  <c r="Q1024" i="4"/>
  <c r="Q1025" i="4"/>
  <c r="S1025" i="4" s="1" a="1"/>
  <c r="S1025" i="4" s="1"/>
  <c r="Q1026" i="4"/>
  <c r="Q1027" i="4"/>
  <c r="Q1028" i="4"/>
  <c r="Q1029" i="4"/>
  <c r="Q1030" i="4"/>
  <c r="Q1031" i="4"/>
  <c r="Q1032" i="4"/>
  <c r="Q1033" i="4"/>
  <c r="S1033" i="4" s="1" a="1"/>
  <c r="S1033" i="4" s="1"/>
  <c r="Q1034" i="4"/>
  <c r="Q1035" i="4"/>
  <c r="Q1036" i="4"/>
  <c r="Q1037" i="4"/>
  <c r="Q1038" i="4"/>
  <c r="Q1039" i="4"/>
  <c r="Q1040" i="4"/>
  <c r="Q1041" i="4"/>
  <c r="S1041" i="4" s="1" a="1"/>
  <c r="S1041" i="4" s="1"/>
  <c r="Q1042" i="4"/>
  <c r="Q1043" i="4"/>
  <c r="Q1044" i="4"/>
  <c r="Q1045" i="4"/>
  <c r="Q1046" i="4"/>
  <c r="Q1047" i="4"/>
  <c r="Q1048" i="4"/>
  <c r="Q1049" i="4"/>
  <c r="S1049" i="4" s="1" a="1"/>
  <c r="S1049" i="4" s="1"/>
  <c r="Q1050" i="4"/>
  <c r="Q1051" i="4"/>
  <c r="Q1052" i="4"/>
  <c r="Q1053" i="4"/>
  <c r="Q1054" i="4"/>
  <c r="Q1055" i="4"/>
  <c r="Q1056" i="4"/>
  <c r="Q1057" i="4"/>
  <c r="S1057" i="4" s="1" a="1"/>
  <c r="S1057" i="4" s="1"/>
  <c r="Q1058" i="4"/>
  <c r="Q1059" i="4"/>
  <c r="Q1060" i="4"/>
  <c r="Q1061" i="4"/>
  <c r="Q1062" i="4"/>
  <c r="Q1063" i="4"/>
  <c r="Q1064" i="4"/>
  <c r="Q1065" i="4"/>
  <c r="S1065" i="4" s="1" a="1"/>
  <c r="S1065" i="4" s="1"/>
  <c r="Q1066" i="4"/>
  <c r="Q1067" i="4"/>
  <c r="Q1068" i="4"/>
  <c r="Q1069" i="4"/>
  <c r="Q1070" i="4"/>
  <c r="Q1071" i="4"/>
  <c r="Q1072" i="4"/>
  <c r="Q1073" i="4"/>
  <c r="S1073" i="4" s="1" a="1"/>
  <c r="S1073" i="4" s="1"/>
  <c r="Q1074" i="4"/>
  <c r="Q1075" i="4"/>
  <c r="Q1076" i="4"/>
  <c r="Q1077" i="4"/>
  <c r="Q1078" i="4"/>
  <c r="Q1079" i="4"/>
  <c r="Q1080" i="4"/>
  <c r="Q1081" i="4"/>
  <c r="S1081" i="4" s="1" a="1"/>
  <c r="S1081" i="4" s="1"/>
  <c r="Q1082" i="4"/>
  <c r="Q1083" i="4"/>
  <c r="Q1084" i="4"/>
  <c r="Q1085" i="4"/>
  <c r="Q1086" i="4"/>
  <c r="Q1087" i="4"/>
  <c r="Q1088" i="4"/>
  <c r="Q1089" i="4"/>
  <c r="S1089" i="4" s="1" a="1"/>
  <c r="S1089" i="4" s="1"/>
  <c r="Q1090" i="4"/>
  <c r="Q1091" i="4"/>
  <c r="Q1092" i="4"/>
  <c r="Q1093" i="4"/>
  <c r="Q1094" i="4"/>
  <c r="Q1095" i="4"/>
  <c r="Q1096" i="4"/>
  <c r="Q1097" i="4"/>
  <c r="S1097" i="4" s="1" a="1"/>
  <c r="S1097" i="4" s="1"/>
  <c r="Q1098" i="4"/>
  <c r="Q1099" i="4"/>
  <c r="Q1100" i="4"/>
  <c r="Q1101" i="4"/>
  <c r="Q1102" i="4"/>
  <c r="Q1103" i="4"/>
  <c r="Q1104" i="4"/>
  <c r="Q1105" i="4"/>
  <c r="S1105" i="4" s="1" a="1"/>
  <c r="S1105" i="4" s="1"/>
  <c r="Q1106" i="4"/>
  <c r="Q1107" i="4"/>
  <c r="Q1108" i="4"/>
  <c r="Q1109" i="4"/>
  <c r="Q1110" i="4"/>
  <c r="Q1111" i="4"/>
  <c r="Q1112" i="4"/>
  <c r="Q1113" i="4"/>
  <c r="S1113" i="4" s="1" a="1"/>
  <c r="S1113" i="4" s="1"/>
  <c r="Q1114" i="4"/>
  <c r="Q1115" i="4"/>
  <c r="Q1116" i="4"/>
  <c r="Q1117" i="4"/>
  <c r="Q1118" i="4"/>
  <c r="Q1119" i="4"/>
  <c r="Q1120" i="4"/>
  <c r="Q1121" i="4"/>
  <c r="S1121" i="4" s="1" a="1"/>
  <c r="S1121" i="4" s="1"/>
  <c r="Q1122" i="4"/>
  <c r="Q1123" i="4"/>
  <c r="Q1124" i="4"/>
  <c r="Q1125" i="4"/>
  <c r="Q1126" i="4"/>
  <c r="Q1127" i="4"/>
  <c r="Q1128" i="4"/>
  <c r="Q1129" i="4"/>
  <c r="S1129" i="4" s="1" a="1"/>
  <c r="S1129" i="4" s="1"/>
  <c r="Q1130" i="4"/>
  <c r="Q1131" i="4"/>
  <c r="Q1132" i="4"/>
  <c r="Q1133" i="4"/>
  <c r="Q1134" i="4"/>
  <c r="Q1135" i="4"/>
  <c r="Q1136" i="4"/>
  <c r="Q1137" i="4"/>
  <c r="S1137" i="4" s="1" a="1"/>
  <c r="S1137" i="4" s="1"/>
  <c r="Q1138" i="4"/>
  <c r="Q1139" i="4"/>
  <c r="Q1140" i="4"/>
  <c r="Q1141" i="4"/>
  <c r="Q1142" i="4"/>
  <c r="Q1143" i="4"/>
  <c r="Q1144" i="4"/>
  <c r="Q1145" i="4"/>
  <c r="S1145" i="4" s="1" a="1"/>
  <c r="S1145" i="4" s="1"/>
  <c r="Q1146" i="4"/>
  <c r="Q1147" i="4"/>
  <c r="Q1148" i="4"/>
  <c r="Q1149" i="4"/>
  <c r="Q1150" i="4"/>
  <c r="Q1151" i="4"/>
  <c r="Q1152" i="4"/>
  <c r="Q1153" i="4"/>
  <c r="S1153" i="4" s="1" a="1"/>
  <c r="S1153" i="4" s="1"/>
  <c r="Q1154" i="4"/>
  <c r="Q1155" i="4"/>
  <c r="Q1156" i="4"/>
  <c r="Q1157" i="4"/>
  <c r="Q1158" i="4"/>
  <c r="Q1159" i="4"/>
  <c r="Q1160" i="4"/>
  <c r="Q1161" i="4"/>
  <c r="S1161" i="4" s="1" a="1"/>
  <c r="S1161" i="4" s="1"/>
  <c r="Q1162" i="4"/>
  <c r="Q1163" i="4"/>
  <c r="Q1164" i="4"/>
  <c r="Q1165" i="4"/>
  <c r="Q1166" i="4"/>
  <c r="Q1167" i="4"/>
  <c r="Q1168" i="4"/>
  <c r="Q1169" i="4"/>
  <c r="S1169" i="4" s="1" a="1"/>
  <c r="S1169" i="4" s="1"/>
  <c r="Q1170" i="4"/>
  <c r="Q1171" i="4"/>
  <c r="Q1172" i="4"/>
  <c r="Q1173" i="4"/>
  <c r="Q1174" i="4"/>
  <c r="Q1175" i="4"/>
  <c r="Q1176" i="4"/>
  <c r="Q1177" i="4"/>
  <c r="S1177" i="4" s="1" a="1"/>
  <c r="S1177" i="4" s="1"/>
  <c r="Q1178" i="4"/>
  <c r="Q1179" i="4"/>
  <c r="Q1180" i="4"/>
  <c r="Q1181" i="4"/>
  <c r="Q1182" i="4"/>
  <c r="Q1183" i="4"/>
  <c r="Q1184" i="4"/>
  <c r="Q1185" i="4"/>
  <c r="S1185" i="4" s="1" a="1"/>
  <c r="S1185" i="4" s="1"/>
  <c r="Q1186" i="4"/>
  <c r="Q1187" i="4"/>
  <c r="Q1188" i="4"/>
  <c r="Q1189" i="4"/>
  <c r="Q1190" i="4"/>
  <c r="Q1191" i="4"/>
  <c r="Q1192" i="4"/>
  <c r="Q1193" i="4"/>
  <c r="S1193" i="4" s="1" a="1"/>
  <c r="S1193" i="4" s="1"/>
  <c r="Q1194" i="4"/>
  <c r="Q1195" i="4"/>
  <c r="Q1196" i="4"/>
  <c r="Q1197" i="4"/>
  <c r="Q1198" i="4"/>
  <c r="Q1199" i="4"/>
  <c r="Q1200" i="4"/>
  <c r="Q1201" i="4"/>
  <c r="S1201" i="4" s="1" a="1"/>
  <c r="S1201" i="4" s="1"/>
  <c r="Q1202" i="4"/>
  <c r="Q1203" i="4"/>
  <c r="Q1204" i="4"/>
  <c r="Q1205" i="4"/>
  <c r="Q1206" i="4"/>
  <c r="Q1207" i="4"/>
  <c r="Q1208" i="4"/>
  <c r="Q1209" i="4"/>
  <c r="S1209" i="4" s="1" a="1"/>
  <c r="S1209" i="4" s="1"/>
  <c r="Q1210" i="4"/>
  <c r="Q1211" i="4"/>
  <c r="Q1212" i="4"/>
  <c r="Q1213" i="4"/>
  <c r="Q1214" i="4"/>
  <c r="Q1215" i="4"/>
  <c r="Q1216" i="4"/>
  <c r="Q1217" i="4"/>
  <c r="S1217" i="4" s="1" a="1"/>
  <c r="S1217" i="4" s="1"/>
  <c r="Q1218" i="4"/>
  <c r="Q1219" i="4"/>
  <c r="Q1220" i="4"/>
  <c r="Q1221" i="4"/>
  <c r="Q1222" i="4"/>
  <c r="Q1223" i="4"/>
  <c r="Q1224" i="4"/>
  <c r="Q1225" i="4"/>
  <c r="S1225" i="4" s="1" a="1"/>
  <c r="S1225" i="4" s="1"/>
  <c r="Q1226" i="4"/>
  <c r="Q1227" i="4"/>
  <c r="Q1228" i="4"/>
  <c r="Q1229" i="4"/>
  <c r="Q1230" i="4"/>
  <c r="Q1231" i="4"/>
  <c r="Q1232" i="4"/>
  <c r="Q1233" i="4"/>
  <c r="S1233" i="4" s="1" a="1"/>
  <c r="S1233" i="4" s="1"/>
  <c r="Q1234" i="4"/>
  <c r="Q1235" i="4"/>
  <c r="Q1236" i="4"/>
  <c r="Q1237" i="4"/>
  <c r="Q1238" i="4"/>
  <c r="Q1239" i="4"/>
  <c r="Q1240" i="4"/>
  <c r="Q1241" i="4"/>
  <c r="S1241" i="4" s="1" a="1"/>
  <c r="S1241" i="4" s="1"/>
  <c r="Q1242" i="4"/>
  <c r="Q1243" i="4"/>
  <c r="Q1244" i="4"/>
  <c r="Q1245" i="4"/>
  <c r="Q1246" i="4"/>
  <c r="Q1247" i="4"/>
  <c r="Q1248" i="4"/>
  <c r="Q1249" i="4"/>
  <c r="S1249" i="4" s="1" a="1"/>
  <c r="S1249" i="4" s="1"/>
  <c r="Q1250" i="4"/>
  <c r="Q1251" i="4"/>
  <c r="Q1252" i="4"/>
  <c r="Q1253" i="4"/>
  <c r="Q1254" i="4"/>
  <c r="Q1255" i="4"/>
  <c r="Q1256" i="4"/>
  <c r="Q1257" i="4"/>
  <c r="S1257" i="4" s="1" a="1"/>
  <c r="S1257" i="4" s="1"/>
  <c r="Q1258" i="4"/>
  <c r="Q1259" i="4"/>
  <c r="Q1260" i="4"/>
  <c r="Q1261" i="4"/>
  <c r="Q1262" i="4"/>
  <c r="Q1263" i="4"/>
  <c r="Q1264" i="4"/>
  <c r="Q1265" i="4"/>
  <c r="S1265" i="4" s="1" a="1"/>
  <c r="S1265" i="4" s="1"/>
  <c r="Q1266" i="4"/>
  <c r="Q1267" i="4"/>
  <c r="Q1268" i="4"/>
  <c r="Q1269" i="4"/>
  <c r="Q1270" i="4"/>
  <c r="Q1271" i="4"/>
  <c r="Q1272" i="4"/>
  <c r="Q1273" i="4"/>
  <c r="S1273" i="4" s="1" a="1"/>
  <c r="S1273" i="4" s="1"/>
  <c r="Q1274" i="4"/>
  <c r="Q1275" i="4"/>
  <c r="Q1276" i="4"/>
  <c r="Q1277" i="4"/>
  <c r="Q1278" i="4"/>
  <c r="Q1279" i="4"/>
  <c r="Q1280" i="4"/>
  <c r="Q1281" i="4"/>
  <c r="S1281" i="4" s="1" a="1"/>
  <c r="S1281" i="4" s="1"/>
  <c r="Q1282" i="4"/>
  <c r="Q1283" i="4"/>
  <c r="Q1284" i="4"/>
  <c r="Q1285" i="4"/>
  <c r="Q1286" i="4"/>
  <c r="Q1287" i="4"/>
  <c r="Q1288" i="4"/>
  <c r="Q1289" i="4"/>
  <c r="S1289" i="4" s="1" a="1"/>
  <c r="S1289" i="4" s="1"/>
  <c r="Q1290" i="4"/>
  <c r="Q1291" i="4"/>
  <c r="Q1292" i="4"/>
  <c r="Q1293" i="4"/>
  <c r="Q1294" i="4"/>
  <c r="Q1295" i="4"/>
  <c r="Q1296" i="4"/>
  <c r="Q1297" i="4"/>
  <c r="S1297" i="4" s="1" a="1"/>
  <c r="S1297" i="4" s="1"/>
  <c r="Q1298" i="4"/>
  <c r="Q1299" i="4"/>
  <c r="Q1300" i="4"/>
  <c r="Q1301" i="4"/>
  <c r="Q1302" i="4"/>
  <c r="Q1303" i="4"/>
  <c r="Q1304" i="4"/>
  <c r="Q1305" i="4"/>
  <c r="S1305" i="4" s="1" a="1"/>
  <c r="S1305" i="4" s="1"/>
  <c r="Q1306" i="4"/>
  <c r="Q1307" i="4"/>
  <c r="Q1308" i="4"/>
  <c r="Q1309" i="4"/>
  <c r="Q1310" i="4"/>
  <c r="Q1311" i="4"/>
  <c r="Q1312" i="4"/>
  <c r="Q1313" i="4"/>
  <c r="S1313" i="4" s="1" a="1"/>
  <c r="S1313" i="4" s="1"/>
  <c r="Q1314" i="4"/>
  <c r="Q1315" i="4"/>
  <c r="Q1316" i="4"/>
  <c r="Q1317" i="4"/>
  <c r="Q1318" i="4"/>
  <c r="Q1319" i="4"/>
  <c r="Q1320" i="4"/>
  <c r="Q1321" i="4"/>
  <c r="S1321" i="4" s="1" a="1"/>
  <c r="S1321" i="4" s="1"/>
  <c r="Q1322" i="4"/>
  <c r="Q1323" i="4"/>
  <c r="Q1324" i="4"/>
  <c r="Q1325" i="4"/>
  <c r="Q1326" i="4"/>
  <c r="Q1327" i="4"/>
  <c r="Q1328" i="4"/>
  <c r="Q1329" i="4"/>
  <c r="S1329" i="4" s="1" a="1"/>
  <c r="S1329" i="4" s="1"/>
  <c r="Q1330" i="4"/>
  <c r="Q1331" i="4"/>
  <c r="Q1332" i="4"/>
  <c r="Q1333" i="4"/>
  <c r="Q1334" i="4"/>
  <c r="Q1335" i="4"/>
  <c r="Q1336" i="4"/>
  <c r="Q1337" i="4"/>
  <c r="S1337" i="4" s="1" a="1"/>
  <c r="S1337" i="4" s="1"/>
  <c r="Q1338" i="4"/>
  <c r="Q1339" i="4"/>
  <c r="Q1340" i="4"/>
  <c r="Q1341" i="4"/>
  <c r="Q1342" i="4"/>
  <c r="Q1343" i="4"/>
  <c r="Q1344" i="4"/>
  <c r="Q1345" i="4"/>
  <c r="S1345" i="4" s="1" a="1"/>
  <c r="S1345" i="4" s="1"/>
  <c r="Q1346" i="4"/>
  <c r="Q1347" i="4"/>
  <c r="Q1348" i="4"/>
  <c r="Q1349" i="4"/>
  <c r="Q1350" i="4"/>
  <c r="Q1351" i="4"/>
  <c r="Q1352" i="4"/>
  <c r="Q1353" i="4"/>
  <c r="S1353" i="4" s="1" a="1"/>
  <c r="S1353" i="4" s="1"/>
  <c r="Q1354" i="4"/>
  <c r="Q1355" i="4"/>
  <c r="Q1356" i="4"/>
  <c r="Q1357" i="4"/>
  <c r="Q1358" i="4"/>
  <c r="Q1359" i="4"/>
  <c r="Q1360" i="4"/>
  <c r="Q1361" i="4"/>
  <c r="S1361" i="4" s="1" a="1"/>
  <c r="S1361" i="4" s="1"/>
  <c r="Q1362" i="4"/>
  <c r="Q1363" i="4"/>
  <c r="Q1364" i="4"/>
  <c r="Q1365" i="4"/>
  <c r="Q1366" i="4"/>
  <c r="Q1367" i="4"/>
  <c r="Q1368" i="4"/>
  <c r="Q1369" i="4"/>
  <c r="S1369" i="4" s="1" a="1"/>
  <c r="S1369" i="4" s="1"/>
  <c r="Q1370" i="4"/>
  <c r="Q1371" i="4"/>
  <c r="Q1372" i="4"/>
  <c r="Q1373" i="4"/>
  <c r="Q1374" i="4"/>
  <c r="Q1375" i="4"/>
  <c r="Q1376" i="4"/>
  <c r="Q1377" i="4"/>
  <c r="S1377" i="4" s="1" a="1"/>
  <c r="S1377" i="4" s="1"/>
  <c r="Q1378" i="4"/>
  <c r="Q1379" i="4"/>
  <c r="Q1380" i="4"/>
  <c r="Q1381" i="4"/>
  <c r="Q1382" i="4"/>
  <c r="Q1383" i="4"/>
  <c r="Q1384" i="4"/>
  <c r="Q1385" i="4"/>
  <c r="S1385" i="4" s="1" a="1"/>
  <c r="S1385" i="4" s="1"/>
  <c r="Q1386" i="4"/>
  <c r="Q1387" i="4"/>
  <c r="Q1388" i="4"/>
  <c r="Q1389" i="4"/>
  <c r="Q1390" i="4"/>
  <c r="Q1391" i="4"/>
  <c r="Q1392" i="4"/>
  <c r="Q1393" i="4"/>
  <c r="S1393" i="4" s="1" a="1"/>
  <c r="S1393" i="4" s="1"/>
  <c r="Q1394" i="4"/>
  <c r="Q1395" i="4"/>
  <c r="Q1396" i="4"/>
  <c r="Q1397" i="4"/>
  <c r="Q1398" i="4"/>
  <c r="Q1399" i="4"/>
  <c r="Q1400" i="4"/>
  <c r="Q1401" i="4"/>
  <c r="S1401" i="4" s="1" a="1"/>
  <c r="S1401" i="4" s="1"/>
  <c r="Q1402" i="4"/>
  <c r="Q1403" i="4"/>
  <c r="Q1404" i="4"/>
  <c r="Q1405" i="4"/>
  <c r="Q1406" i="4"/>
  <c r="Q1407" i="4"/>
  <c r="Q1408" i="4"/>
  <c r="Q1409" i="4"/>
  <c r="S1409" i="4" s="1" a="1"/>
  <c r="S1409" i="4" s="1"/>
  <c r="Q1410" i="4"/>
  <c r="Q1411" i="4"/>
  <c r="Q1412" i="4"/>
  <c r="Q1413" i="4"/>
  <c r="Q1414" i="4"/>
  <c r="Q1415" i="4"/>
  <c r="Q1416" i="4"/>
  <c r="Q1417" i="4"/>
  <c r="S1417" i="4" s="1" a="1"/>
  <c r="S1417" i="4" s="1"/>
  <c r="Q1418" i="4"/>
  <c r="Q1419" i="4"/>
  <c r="Q1420" i="4"/>
  <c r="Q1421" i="4"/>
  <c r="Q1422" i="4"/>
  <c r="Q1423" i="4"/>
  <c r="Q1424" i="4"/>
  <c r="Q1425" i="4"/>
  <c r="S1425" i="4" s="1" a="1"/>
  <c r="S1425" i="4" s="1"/>
  <c r="Q1426" i="4"/>
  <c r="Q1427" i="4"/>
  <c r="Q1428" i="4"/>
  <c r="Q1429" i="4"/>
  <c r="Q1430" i="4"/>
  <c r="Q1431" i="4"/>
  <c r="Q1432" i="4"/>
  <c r="Q1433" i="4"/>
  <c r="S1433" i="4" s="1" a="1"/>
  <c r="S1433" i="4" s="1"/>
  <c r="Q1434" i="4"/>
  <c r="Q1435" i="4"/>
  <c r="Q1436" i="4"/>
  <c r="Q1437" i="4"/>
  <c r="Q1438" i="4"/>
  <c r="Q1439" i="4"/>
  <c r="Q1440" i="4"/>
  <c r="Q1441" i="4"/>
  <c r="S1441" i="4" s="1" a="1"/>
  <c r="S1441" i="4" s="1"/>
  <c r="Q1442" i="4"/>
  <c r="Q1443" i="4"/>
  <c r="Q1444" i="4"/>
  <c r="Q1445" i="4"/>
  <c r="Q1446" i="4"/>
  <c r="Q1447" i="4"/>
  <c r="Q1448" i="4"/>
  <c r="Q1449" i="4"/>
  <c r="S1449" i="4" s="1" a="1"/>
  <c r="S1449" i="4" s="1"/>
  <c r="Q1450" i="4"/>
  <c r="Q1451" i="4"/>
  <c r="Q1452" i="4"/>
  <c r="Q1453" i="4"/>
  <c r="Q1454" i="4"/>
  <c r="Q1455" i="4"/>
  <c r="Q1456" i="4"/>
  <c r="Q1457" i="4"/>
  <c r="S1457" i="4" s="1" a="1"/>
  <c r="S1457" i="4" s="1"/>
  <c r="Q1458" i="4"/>
  <c r="Q1459" i="4"/>
  <c r="Q1460" i="4"/>
  <c r="Q1461" i="4"/>
  <c r="Q1462" i="4"/>
  <c r="Q1463" i="4"/>
  <c r="Q1464" i="4"/>
  <c r="Q1465" i="4"/>
  <c r="S1465" i="4" s="1" a="1"/>
  <c r="S1465" i="4" s="1"/>
  <c r="Q1466" i="4"/>
  <c r="Q1467" i="4"/>
  <c r="Q1468" i="4"/>
  <c r="Q1469" i="4"/>
  <c r="Q1470" i="4"/>
  <c r="Q1471" i="4"/>
  <c r="Q1472" i="4"/>
  <c r="Q1473" i="4"/>
  <c r="S1473" i="4" s="1" a="1"/>
  <c r="S1473" i="4" s="1"/>
  <c r="Q1474" i="4"/>
  <c r="Q1475" i="4"/>
  <c r="Q1476" i="4"/>
  <c r="Q1477" i="4"/>
  <c r="Q1478" i="4"/>
  <c r="Q1479" i="4"/>
  <c r="Q1480" i="4"/>
  <c r="Q1481" i="4"/>
  <c r="S1481" i="4" s="1" a="1"/>
  <c r="S1481" i="4" s="1"/>
  <c r="Q1482" i="4"/>
  <c r="Q1483" i="4"/>
  <c r="Q1484" i="4"/>
  <c r="Q1485" i="4"/>
  <c r="Q1486" i="4"/>
  <c r="Q1487" i="4"/>
  <c r="Q1488" i="4"/>
  <c r="Q1489" i="4"/>
  <c r="S1489" i="4" s="1" a="1"/>
  <c r="S1489" i="4" s="1"/>
  <c r="Q1490" i="4"/>
  <c r="Q1491" i="4"/>
  <c r="Q1492" i="4"/>
  <c r="Q1493" i="4"/>
  <c r="Q1494" i="4"/>
  <c r="Q1495" i="4"/>
  <c r="Q1496" i="4"/>
  <c r="Q1497" i="4"/>
  <c r="S1497" i="4" s="1" a="1"/>
  <c r="S1497" i="4" s="1"/>
  <c r="Q1498" i="4"/>
  <c r="Q1499" i="4"/>
  <c r="Q1500" i="4"/>
  <c r="Q1501" i="4"/>
  <c r="Q1502" i="4"/>
  <c r="Q1503" i="4"/>
  <c r="Q1504" i="4"/>
  <c r="Q1505" i="4"/>
  <c r="S1505" i="4" s="1" a="1"/>
  <c r="S1505" i="4" s="1"/>
  <c r="Q1506" i="4"/>
  <c r="Q1507" i="4"/>
  <c r="Q1508" i="4"/>
  <c r="Q1509" i="4"/>
  <c r="Q1510" i="4"/>
  <c r="Q1511" i="4"/>
  <c r="Q1512" i="4"/>
  <c r="Q1513" i="4"/>
  <c r="S1513" i="4" s="1" a="1"/>
  <c r="S1513" i="4" s="1"/>
  <c r="Q1514" i="4"/>
  <c r="Q1515" i="4"/>
  <c r="Q1516" i="4"/>
  <c r="Q1517" i="4"/>
  <c r="Q1518" i="4"/>
  <c r="Q1519" i="4"/>
  <c r="Q1520" i="4"/>
  <c r="Q1521" i="4"/>
  <c r="S1521" i="4" s="1" a="1"/>
  <c r="S1521" i="4" s="1"/>
  <c r="Q1522" i="4"/>
  <c r="Q1523" i="4"/>
  <c r="Q1524" i="4"/>
  <c r="Q1525" i="4"/>
  <c r="Q1526" i="4"/>
  <c r="Q1527" i="4"/>
  <c r="Q1528" i="4"/>
  <c r="Q1529" i="4"/>
  <c r="S1529" i="4" s="1" a="1"/>
  <c r="S1529" i="4" s="1"/>
  <c r="Q1530" i="4"/>
  <c r="Q1531" i="4"/>
  <c r="Q1532" i="4"/>
  <c r="Q1533" i="4"/>
  <c r="Q1534" i="4"/>
  <c r="Q1535" i="4"/>
  <c r="Q1536" i="4"/>
  <c r="Q1537" i="4"/>
  <c r="S1537" i="4" s="1" a="1"/>
  <c r="S1537" i="4" s="1"/>
  <c r="Q1538" i="4"/>
  <c r="Q1539" i="4"/>
  <c r="Q1540" i="4"/>
  <c r="Q1541" i="4"/>
  <c r="Q1542" i="4"/>
  <c r="Q1543" i="4"/>
  <c r="Q1544" i="4"/>
  <c r="Q1545" i="4"/>
  <c r="S1545" i="4" s="1" a="1"/>
  <c r="S1545" i="4" s="1"/>
  <c r="Q1546" i="4"/>
  <c r="Q1547" i="4"/>
  <c r="Q1548" i="4"/>
  <c r="Q1549" i="4"/>
  <c r="Q1550" i="4"/>
  <c r="Q1551" i="4"/>
  <c r="Q1552" i="4"/>
  <c r="Q1553" i="4"/>
  <c r="S1553" i="4" s="1" a="1"/>
  <c r="S1553" i="4" s="1"/>
  <c r="Q1554" i="4"/>
  <c r="Q1555" i="4"/>
  <c r="Q1556" i="4"/>
  <c r="Q1557" i="4"/>
  <c r="Q1558" i="4"/>
  <c r="Q1559" i="4"/>
  <c r="Q1560" i="4"/>
  <c r="Q1561" i="4"/>
  <c r="S1561" i="4" s="1" a="1"/>
  <c r="S1561" i="4" s="1"/>
  <c r="Q1562" i="4"/>
  <c r="Q1563" i="4"/>
  <c r="Q1564" i="4"/>
  <c r="Q1565" i="4"/>
  <c r="Q1566" i="4"/>
  <c r="Q1567" i="4"/>
  <c r="Q1568" i="4"/>
  <c r="Q1569" i="4"/>
  <c r="S1569" i="4" s="1" a="1"/>
  <c r="S1569" i="4" s="1"/>
  <c r="Q1570" i="4"/>
  <c r="Q1571" i="4"/>
  <c r="Q1572" i="4"/>
  <c r="Q1573" i="4"/>
  <c r="Q1574" i="4"/>
  <c r="Q1575" i="4"/>
  <c r="Q1576" i="4"/>
  <c r="Q1577" i="4"/>
  <c r="S1577" i="4" s="1" a="1"/>
  <c r="S1577" i="4" s="1"/>
  <c r="Q1578" i="4"/>
  <c r="Q1579" i="4"/>
  <c r="Q1580" i="4"/>
  <c r="Q1581" i="4"/>
  <c r="Q1582" i="4"/>
  <c r="Q1583" i="4"/>
  <c r="Q1584" i="4"/>
  <c r="Q1585" i="4"/>
  <c r="S1585" i="4" s="1" a="1"/>
  <c r="S1585" i="4" s="1"/>
  <c r="Q1586" i="4"/>
  <c r="Q1587" i="4"/>
  <c r="Q1588" i="4"/>
  <c r="Q1589" i="4"/>
  <c r="Q1590" i="4"/>
  <c r="Q1591" i="4"/>
  <c r="Q1592" i="4"/>
  <c r="Q1593" i="4"/>
  <c r="S1593" i="4" s="1" a="1"/>
  <c r="S1593" i="4" s="1"/>
  <c r="Q1594" i="4"/>
  <c r="Q1595" i="4"/>
  <c r="Q1596" i="4"/>
  <c r="Q1597" i="4"/>
  <c r="Q1598" i="4"/>
  <c r="Q1599" i="4"/>
  <c r="Q1600" i="4"/>
  <c r="Q1601" i="4"/>
  <c r="S1601" i="4" s="1" a="1"/>
  <c r="S1601" i="4" s="1"/>
  <c r="Q1602" i="4"/>
  <c r="Q1603" i="4"/>
  <c r="Q1604" i="4"/>
  <c r="Q1605" i="4"/>
  <c r="Q1606" i="4"/>
  <c r="Q1607" i="4"/>
  <c r="Q1608" i="4"/>
  <c r="Q1609" i="4"/>
  <c r="S1609" i="4" s="1" a="1"/>
  <c r="S1609" i="4" s="1"/>
  <c r="Q1610" i="4"/>
  <c r="Q1611" i="4"/>
  <c r="Q1612" i="4"/>
  <c r="Q1613" i="4"/>
  <c r="Q1614" i="4"/>
  <c r="Q1615" i="4"/>
  <c r="Q1616" i="4"/>
  <c r="Q1617" i="4"/>
  <c r="S1617" i="4" s="1" a="1"/>
  <c r="S1617" i="4" s="1"/>
  <c r="Q1618" i="4"/>
  <c r="Q1619" i="4"/>
  <c r="Q1620" i="4"/>
  <c r="Q1621" i="4"/>
  <c r="Q1622" i="4"/>
  <c r="Q1623" i="4"/>
  <c r="Q1624" i="4"/>
  <c r="Q1625" i="4"/>
  <c r="S1625" i="4" s="1" a="1"/>
  <c r="S1625" i="4" s="1"/>
  <c r="Q1626" i="4"/>
  <c r="Q1627" i="4"/>
  <c r="Q1628" i="4"/>
  <c r="Q1629" i="4"/>
  <c r="Q1630" i="4"/>
  <c r="Q1631" i="4"/>
  <c r="Q1632" i="4"/>
  <c r="Q1633" i="4"/>
  <c r="S1633" i="4" s="1" a="1"/>
  <c r="S1633" i="4" s="1"/>
  <c r="Q1634" i="4"/>
  <c r="Q1635" i="4"/>
  <c r="Q1636" i="4"/>
  <c r="Q1637" i="4"/>
  <c r="Q1638" i="4"/>
  <c r="Q1639" i="4"/>
  <c r="Q1640" i="4"/>
  <c r="Q1641" i="4"/>
  <c r="S1641" i="4" s="1" a="1"/>
  <c r="S1641" i="4" s="1"/>
  <c r="Q1642" i="4"/>
  <c r="Q1643" i="4"/>
  <c r="Q1644" i="4"/>
  <c r="Q1645" i="4"/>
  <c r="Q1646" i="4"/>
  <c r="Q1647" i="4"/>
  <c r="Q1648" i="4"/>
  <c r="Q1649" i="4"/>
  <c r="S1649" i="4" s="1" a="1"/>
  <c r="S1649" i="4" s="1"/>
  <c r="Q1650" i="4"/>
  <c r="Q1651" i="4"/>
  <c r="Q1652" i="4"/>
  <c r="Q1653" i="4"/>
  <c r="Q1654" i="4"/>
  <c r="Q1655" i="4"/>
  <c r="Q1656" i="4"/>
  <c r="Q1657" i="4"/>
  <c r="S1657" i="4" s="1" a="1"/>
  <c r="S1657" i="4" s="1"/>
  <c r="Q1658" i="4"/>
  <c r="Q1659" i="4"/>
  <c r="Q1660" i="4"/>
  <c r="Q1661" i="4"/>
  <c r="Q1662" i="4"/>
  <c r="Q1663" i="4"/>
  <c r="Q1664" i="4"/>
  <c r="Q1665" i="4"/>
  <c r="S1665" i="4" s="1" a="1"/>
  <c r="S1665" i="4" s="1"/>
  <c r="Q1666" i="4"/>
  <c r="Q1667" i="4"/>
  <c r="Q1668" i="4"/>
  <c r="Q1669" i="4"/>
  <c r="Q1670" i="4"/>
  <c r="Q1671" i="4"/>
  <c r="Q1672" i="4"/>
  <c r="Q1673" i="4"/>
  <c r="S1673" i="4" s="1" a="1"/>
  <c r="S1673" i="4" s="1"/>
  <c r="Q1674" i="4"/>
  <c r="Q1675" i="4"/>
  <c r="Q1676" i="4"/>
  <c r="Q1677" i="4"/>
  <c r="Q1678" i="4"/>
  <c r="Q1679" i="4"/>
  <c r="Q1680" i="4"/>
  <c r="Q1681" i="4"/>
  <c r="S1681" i="4" s="1" a="1"/>
  <c r="S1681" i="4" s="1"/>
  <c r="Q1682" i="4"/>
  <c r="Q1683" i="4"/>
  <c r="Q1684" i="4"/>
  <c r="Q1685" i="4"/>
  <c r="Q1686" i="4"/>
  <c r="Q1687" i="4"/>
  <c r="Q1688" i="4"/>
  <c r="Q1689" i="4"/>
  <c r="S1689" i="4" s="1" a="1"/>
  <c r="S1689" i="4" s="1"/>
  <c r="Q1690" i="4"/>
  <c r="Q1691" i="4"/>
  <c r="Q1692" i="4"/>
  <c r="Q1693" i="4"/>
  <c r="Q1694" i="4"/>
  <c r="Q1695" i="4"/>
  <c r="Q1696" i="4"/>
  <c r="Q1697" i="4"/>
  <c r="S1697" i="4" s="1" a="1"/>
  <c r="S1697" i="4" s="1"/>
  <c r="Q1698" i="4"/>
  <c r="Q1699" i="4"/>
  <c r="Q1700" i="4"/>
  <c r="Q1701" i="4"/>
  <c r="Q1702" i="4"/>
  <c r="Q1703" i="4"/>
  <c r="Q1704" i="4"/>
  <c r="Q1705" i="4"/>
  <c r="S1705" i="4" s="1" a="1"/>
  <c r="S1705" i="4" s="1"/>
  <c r="Q1706" i="4"/>
  <c r="Q1707" i="4"/>
  <c r="Q1708" i="4"/>
  <c r="Q1709" i="4"/>
  <c r="Q1710" i="4"/>
  <c r="Q1711" i="4"/>
  <c r="Q1712" i="4"/>
  <c r="Q1713" i="4"/>
  <c r="S1713" i="4" s="1" a="1"/>
  <c r="S1713" i="4" s="1"/>
  <c r="Q1714" i="4"/>
  <c r="Q1715" i="4"/>
  <c r="Q1716" i="4"/>
  <c r="Q1717" i="4"/>
  <c r="Q1718" i="4"/>
  <c r="Q1719" i="4"/>
  <c r="Q1720" i="4"/>
  <c r="Q1721" i="4"/>
  <c r="S1721" i="4" s="1" a="1"/>
  <c r="S1721" i="4" s="1"/>
  <c r="Q1722" i="4"/>
  <c r="Q1723" i="4"/>
  <c r="Q1724" i="4"/>
  <c r="Q1725" i="4"/>
  <c r="Q1726" i="4"/>
  <c r="Q1727" i="4"/>
  <c r="Q1728" i="4"/>
  <c r="Q1729" i="4"/>
  <c r="S1729" i="4" s="1" a="1"/>
  <c r="S1729" i="4" s="1"/>
  <c r="Q1730" i="4"/>
  <c r="Q1731" i="4"/>
  <c r="Q1732" i="4"/>
  <c r="Q1733" i="4"/>
  <c r="Q1734" i="4"/>
  <c r="Q1735" i="4"/>
  <c r="Q1736" i="4"/>
  <c r="Q1737" i="4"/>
  <c r="S1737" i="4" s="1" a="1"/>
  <c r="S1737" i="4" s="1"/>
  <c r="Q1738" i="4"/>
  <c r="Q1739" i="4"/>
  <c r="Q1740" i="4"/>
  <c r="Q1741" i="4"/>
  <c r="Q1742" i="4"/>
  <c r="Q1743" i="4"/>
  <c r="Q1744" i="4"/>
  <c r="Q1745" i="4"/>
  <c r="S1745" i="4" s="1" a="1"/>
  <c r="S1745" i="4" s="1"/>
  <c r="Q1746" i="4"/>
  <c r="Q1747" i="4"/>
  <c r="Q1748" i="4"/>
  <c r="Q1749" i="4"/>
  <c r="Q1750" i="4"/>
  <c r="Q1751" i="4"/>
  <c r="Q1752" i="4"/>
  <c r="Q1753" i="4"/>
  <c r="S1753" i="4" s="1" a="1"/>
  <c r="S1753" i="4" s="1"/>
  <c r="Q1754" i="4"/>
  <c r="Q1755" i="4"/>
  <c r="Q1756" i="4"/>
  <c r="Q1757" i="4"/>
  <c r="Q1758" i="4"/>
  <c r="Q1759" i="4"/>
  <c r="Q1760" i="4"/>
  <c r="Q1761" i="4"/>
  <c r="S1761" i="4" s="1" a="1"/>
  <c r="S1761" i="4" s="1"/>
  <c r="Q1762" i="4"/>
  <c r="Q1763" i="4"/>
  <c r="Q1764" i="4"/>
  <c r="Q1765" i="4"/>
  <c r="Q1766" i="4"/>
  <c r="Q1767" i="4"/>
  <c r="Q1768" i="4"/>
  <c r="Q1769" i="4"/>
  <c r="S1769" i="4" s="1" a="1"/>
  <c r="S1769" i="4" s="1"/>
  <c r="Q1770" i="4"/>
  <c r="Q1771" i="4"/>
  <c r="Q1772" i="4"/>
  <c r="Q1773" i="4"/>
  <c r="Q1774" i="4"/>
  <c r="Q1775" i="4"/>
  <c r="Q1776" i="4"/>
  <c r="Q1777" i="4"/>
  <c r="S1777" i="4" s="1" a="1"/>
  <c r="S1777" i="4" s="1"/>
  <c r="Q1778" i="4"/>
  <c r="Q1779" i="4"/>
  <c r="Q1780" i="4"/>
  <c r="Q1781" i="4"/>
  <c r="Q1782" i="4"/>
  <c r="Q1783" i="4"/>
  <c r="Q1784" i="4"/>
  <c r="Q1785" i="4"/>
  <c r="S1785" i="4" s="1" a="1"/>
  <c r="S1785" i="4" s="1"/>
  <c r="Q1786" i="4"/>
  <c r="Q1787" i="4"/>
  <c r="Q1788" i="4"/>
  <c r="Q1789" i="4"/>
  <c r="Q1790" i="4"/>
  <c r="Q1791" i="4"/>
  <c r="Q1792" i="4"/>
  <c r="Q1793" i="4"/>
  <c r="S1793" i="4" s="1" a="1"/>
  <c r="S1793" i="4" s="1"/>
  <c r="Q1794" i="4"/>
  <c r="Q1795" i="4"/>
  <c r="Q1796" i="4"/>
  <c r="Q1797" i="4"/>
  <c r="Q1798" i="4"/>
  <c r="Q1799" i="4"/>
  <c r="Q1800" i="4"/>
  <c r="Q1801" i="4"/>
  <c r="S1801" i="4" s="1" a="1"/>
  <c r="S1801" i="4" s="1"/>
  <c r="Q1802" i="4"/>
  <c r="Q1803" i="4"/>
  <c r="Q1804" i="4"/>
  <c r="Q1805" i="4"/>
  <c r="Q1806" i="4"/>
  <c r="Q1807" i="4"/>
  <c r="Q1808" i="4"/>
  <c r="Q1809" i="4"/>
  <c r="S1809" i="4" s="1" a="1"/>
  <c r="S1809" i="4" s="1"/>
  <c r="Q1810" i="4"/>
  <c r="Q1811" i="4"/>
  <c r="Q1812" i="4"/>
  <c r="Q1813" i="4"/>
  <c r="Q1814" i="4"/>
  <c r="Q1815" i="4"/>
  <c r="Q1816" i="4"/>
  <c r="Q1817" i="4"/>
  <c r="S1817" i="4" s="1" a="1"/>
  <c r="S1817" i="4" s="1"/>
  <c r="Q1818" i="4"/>
  <c r="Q1819" i="4"/>
  <c r="Q1820" i="4"/>
  <c r="Q1821" i="4"/>
  <c r="Q1822" i="4"/>
  <c r="Q1823" i="4"/>
  <c r="Q1824" i="4"/>
  <c r="Q1825" i="4"/>
  <c r="S1825" i="4" s="1" a="1"/>
  <c r="S1825" i="4" s="1"/>
  <c r="Q1826" i="4"/>
  <c r="Q1827" i="4"/>
  <c r="Q1828" i="4"/>
  <c r="Q1829" i="4"/>
  <c r="Q1830" i="4"/>
  <c r="Q1831" i="4"/>
  <c r="Q1832" i="4"/>
  <c r="Q1833" i="4"/>
  <c r="S1833" i="4" s="1" a="1"/>
  <c r="S1833" i="4" s="1"/>
  <c r="Q1834" i="4"/>
  <c r="Q1835" i="4"/>
  <c r="Q1836" i="4"/>
  <c r="Q1837" i="4"/>
  <c r="Q1838" i="4"/>
  <c r="Q1839" i="4"/>
  <c r="Q1840" i="4"/>
  <c r="Q1841" i="4"/>
  <c r="S1841" i="4" s="1" a="1"/>
  <c r="S1841" i="4" s="1"/>
  <c r="Q1842" i="4"/>
  <c r="Q1843" i="4"/>
  <c r="Q1844" i="4"/>
  <c r="Q1845" i="4"/>
  <c r="Q1846" i="4"/>
  <c r="Q1847" i="4"/>
  <c r="Q1848" i="4"/>
  <c r="Q1849" i="4"/>
  <c r="S1849" i="4" s="1" a="1"/>
  <c r="S1849" i="4" s="1"/>
  <c r="Q1850" i="4"/>
  <c r="Q1851" i="4"/>
  <c r="Q1852" i="4"/>
  <c r="Q1853" i="4"/>
  <c r="Q1854" i="4"/>
  <c r="Q1855" i="4"/>
  <c r="Q1856" i="4"/>
  <c r="Q1857" i="4"/>
  <c r="S1857" i="4" s="1" a="1"/>
  <c r="S1857" i="4" s="1"/>
  <c r="Q1858" i="4"/>
  <c r="Q1859" i="4"/>
  <c r="Q1860" i="4"/>
  <c r="Q1861" i="4"/>
  <c r="Q1862" i="4"/>
  <c r="Q1863" i="4"/>
  <c r="Q1864" i="4"/>
  <c r="Q1865" i="4"/>
  <c r="S1865" i="4" s="1" a="1"/>
  <c r="S1865" i="4" s="1"/>
  <c r="Q1866" i="4"/>
  <c r="Q1867" i="4"/>
  <c r="Q1868" i="4"/>
  <c r="Q1869" i="4"/>
  <c r="Q1870" i="4"/>
  <c r="Q1871" i="4"/>
  <c r="Q1872" i="4"/>
  <c r="Q1873" i="4"/>
  <c r="S1873" i="4" s="1" a="1"/>
  <c r="S1873" i="4" s="1"/>
  <c r="Q1874" i="4"/>
  <c r="Q1875" i="4"/>
  <c r="Q1876" i="4"/>
  <c r="Q1877" i="4"/>
  <c r="Q1878" i="4"/>
  <c r="Q1879" i="4"/>
  <c r="Q1880" i="4"/>
  <c r="Q1881" i="4"/>
  <c r="S1881" i="4" s="1" a="1"/>
  <c r="S1881" i="4" s="1"/>
  <c r="Q1882" i="4"/>
  <c r="Q1883" i="4"/>
  <c r="Q1884" i="4"/>
  <c r="Q1885" i="4"/>
  <c r="Q1886" i="4"/>
  <c r="Q1887" i="4"/>
  <c r="Q1888" i="4"/>
  <c r="Q1889" i="4"/>
  <c r="S1889" i="4" s="1" a="1"/>
  <c r="S1889" i="4" s="1"/>
  <c r="Q1890" i="4"/>
  <c r="Q1891" i="4"/>
  <c r="Q1892" i="4"/>
  <c r="Q1893" i="4"/>
  <c r="Q1894" i="4"/>
  <c r="Q1895" i="4"/>
  <c r="Q1896" i="4"/>
  <c r="Q1897" i="4"/>
  <c r="S1897" i="4" s="1" a="1"/>
  <c r="S1897" i="4" s="1"/>
  <c r="Q1898" i="4"/>
  <c r="Q1899" i="4"/>
  <c r="Q1900" i="4"/>
  <c r="Q1901" i="4"/>
  <c r="Q1902" i="4"/>
  <c r="Q1903" i="4"/>
  <c r="Q1904" i="4"/>
  <c r="Q1905" i="4"/>
  <c r="S1905" i="4" s="1" a="1"/>
  <c r="S1905" i="4" s="1"/>
  <c r="Q1906" i="4"/>
  <c r="Q1907" i="4"/>
  <c r="Q1908" i="4"/>
  <c r="Q1909" i="4"/>
  <c r="Q1910" i="4"/>
  <c r="Q1911" i="4"/>
  <c r="Q1912" i="4"/>
  <c r="Q1913" i="4"/>
  <c r="S1913" i="4" s="1" a="1"/>
  <c r="S1913" i="4" s="1"/>
  <c r="Q1914" i="4"/>
  <c r="Q1915" i="4"/>
  <c r="Q1916" i="4"/>
  <c r="Q1917" i="4"/>
  <c r="Q1918" i="4"/>
  <c r="Q1919" i="4"/>
  <c r="Q1920" i="4"/>
  <c r="Q1921" i="4"/>
  <c r="S1921" i="4" s="1" a="1"/>
  <c r="S1921" i="4" s="1"/>
  <c r="Q1922" i="4"/>
  <c r="Q1923" i="4"/>
  <c r="Q1924" i="4"/>
  <c r="Q1925" i="4"/>
  <c r="Q1926" i="4"/>
  <c r="Q1927" i="4"/>
  <c r="Q1928" i="4"/>
  <c r="Q1929" i="4"/>
  <c r="S1929" i="4" s="1" a="1"/>
  <c r="S1929" i="4" s="1"/>
  <c r="Q1930" i="4"/>
  <c r="Q1931" i="4"/>
  <c r="Q1932" i="4"/>
  <c r="Q1933" i="4"/>
  <c r="Q1934" i="4"/>
  <c r="Q1935" i="4"/>
  <c r="Q1936" i="4"/>
  <c r="Q1937" i="4"/>
  <c r="S1937" i="4" s="1" a="1"/>
  <c r="S1937" i="4" s="1"/>
  <c r="Q1938" i="4"/>
  <c r="Q1939" i="4"/>
  <c r="Q1940" i="4"/>
  <c r="Q1941" i="4"/>
  <c r="Q1942" i="4"/>
  <c r="Q1943" i="4"/>
  <c r="Q1944" i="4"/>
  <c r="Q1945" i="4"/>
  <c r="S1945" i="4" s="1" a="1"/>
  <c r="S1945" i="4" s="1"/>
  <c r="Q1946" i="4"/>
  <c r="Q1947" i="4"/>
  <c r="Q1948" i="4"/>
  <c r="Q1949" i="4"/>
  <c r="Q1950" i="4"/>
  <c r="Q1951" i="4"/>
  <c r="Q1952" i="4"/>
  <c r="Q1953" i="4"/>
  <c r="S1953" i="4" s="1" a="1"/>
  <c r="S1953" i="4" s="1"/>
  <c r="Q1954" i="4"/>
  <c r="Q1955" i="4"/>
  <c r="Q1956" i="4"/>
  <c r="Q1957" i="4"/>
  <c r="Q1958" i="4"/>
  <c r="Q1959" i="4"/>
  <c r="Q1960" i="4"/>
  <c r="Q1961" i="4"/>
  <c r="S1961" i="4" s="1" a="1"/>
  <c r="S1961" i="4" s="1"/>
  <c r="Q1962" i="4"/>
  <c r="Q1963" i="4"/>
  <c r="Q1964" i="4"/>
  <c r="Q1965" i="4"/>
  <c r="Q1966" i="4"/>
  <c r="Q1967" i="4"/>
  <c r="Q1968" i="4"/>
  <c r="Q1969" i="4"/>
  <c r="S1969" i="4" s="1" a="1"/>
  <c r="S1969" i="4" s="1"/>
  <c r="Q1970" i="4"/>
  <c r="Q1971" i="4"/>
  <c r="Q1972" i="4"/>
  <c r="Q1973" i="4"/>
  <c r="Q1974" i="4"/>
  <c r="Q1975" i="4"/>
  <c r="Q1976" i="4"/>
  <c r="Q1977" i="4"/>
  <c r="S1977" i="4" s="1" a="1"/>
  <c r="S1977" i="4" s="1"/>
  <c r="Q1978" i="4"/>
  <c r="Q1979" i="4"/>
  <c r="Q1980" i="4"/>
  <c r="Q1981" i="4"/>
  <c r="Q1982" i="4"/>
  <c r="Q1983" i="4"/>
  <c r="Q1984" i="4"/>
  <c r="Q1985" i="4"/>
  <c r="S1985" i="4" s="1" a="1"/>
  <c r="S1985" i="4" s="1"/>
  <c r="Q1986" i="4"/>
  <c r="Q1987" i="4"/>
  <c r="Q1988" i="4"/>
  <c r="Q1989" i="4"/>
  <c r="Q1990" i="4"/>
  <c r="Q1991" i="4"/>
  <c r="Q1992" i="4"/>
  <c r="Q1993" i="4"/>
  <c r="S1993" i="4" s="1" a="1"/>
  <c r="S1993" i="4" s="1"/>
  <c r="Q1994" i="4"/>
  <c r="Q1995" i="4"/>
  <c r="Q1996" i="4"/>
  <c r="Q1997" i="4"/>
  <c r="Q1998" i="4"/>
  <c r="Q1999" i="4"/>
  <c r="Q2000" i="4"/>
  <c r="Q2001" i="4"/>
  <c r="S2001" i="4" s="1" a="1"/>
  <c r="S2001" i="4" s="1"/>
  <c r="Q2002" i="4"/>
  <c r="Q2003" i="4"/>
  <c r="Q2004" i="4"/>
  <c r="Q2005" i="4"/>
  <c r="Q2006" i="4"/>
  <c r="Q2007" i="4"/>
  <c r="Q2008" i="4"/>
  <c r="Q2009" i="4"/>
  <c r="S2009" i="4" s="1" a="1"/>
  <c r="S2009" i="4" s="1"/>
  <c r="Q2010" i="4"/>
  <c r="Q2011" i="4"/>
  <c r="Q2012" i="4"/>
  <c r="Q2013" i="4"/>
  <c r="Q2014" i="4"/>
  <c r="Q2015" i="4"/>
  <c r="Q2016" i="4"/>
  <c r="Q2017" i="4"/>
  <c r="S2017" i="4" s="1" a="1"/>
  <c r="S2017" i="4" s="1"/>
  <c r="Q2018" i="4"/>
  <c r="Q2019" i="4"/>
  <c r="Q2020" i="4"/>
  <c r="Q2021" i="4"/>
  <c r="Q2022" i="4"/>
  <c r="Q2023" i="4"/>
  <c r="Q2024" i="4"/>
  <c r="Q2025" i="4"/>
  <c r="S2025" i="4" s="1" a="1"/>
  <c r="S2025" i="4" s="1"/>
  <c r="Q2026" i="4"/>
  <c r="Q2027" i="4"/>
  <c r="Q2028" i="4"/>
  <c r="Q2029" i="4"/>
  <c r="Q2030" i="4"/>
  <c r="Q2031" i="4"/>
  <c r="Q2032" i="4"/>
  <c r="Q2033" i="4"/>
  <c r="S2033" i="4" s="1" a="1"/>
  <c r="S2033" i="4" s="1"/>
  <c r="Q2034" i="4"/>
  <c r="Q2035" i="4"/>
  <c r="Q2036" i="4"/>
  <c r="Q2037" i="4"/>
  <c r="Q2038" i="4"/>
  <c r="Q2039" i="4"/>
  <c r="Q2040" i="4"/>
  <c r="Q2041" i="4"/>
  <c r="S2041" i="4" s="1" a="1"/>
  <c r="S2041" i="4" s="1"/>
  <c r="Q2042" i="4"/>
  <c r="Q2043" i="4"/>
  <c r="Q2044" i="4"/>
  <c r="Q2045" i="4"/>
  <c r="Q2046" i="4"/>
  <c r="Q2047" i="4"/>
  <c r="Q2048" i="4"/>
  <c r="Q2049" i="4"/>
  <c r="S2049" i="4" s="1" a="1"/>
  <c r="S2049" i="4" s="1"/>
  <c r="Q2050" i="4"/>
  <c r="Q2051" i="4"/>
  <c r="Q2052" i="4"/>
  <c r="Q2053" i="4"/>
  <c r="Q2054" i="4"/>
  <c r="Q2055" i="4"/>
  <c r="Q2056" i="4"/>
  <c r="Q2057" i="4"/>
  <c r="S2057" i="4" s="1" a="1"/>
  <c r="S2057" i="4" s="1"/>
  <c r="Q2058" i="4"/>
  <c r="Q2059" i="4"/>
  <c r="Q2060" i="4"/>
  <c r="Q2061" i="4"/>
  <c r="Q2062" i="4"/>
  <c r="Q2063" i="4"/>
  <c r="Q2064" i="4"/>
  <c r="Q2065" i="4"/>
  <c r="S2065" i="4" s="1" a="1"/>
  <c r="S2065" i="4" s="1"/>
  <c r="Q2066" i="4"/>
  <c r="Q2067" i="4"/>
  <c r="Q2068" i="4"/>
  <c r="Q2069" i="4"/>
  <c r="Q2070" i="4"/>
  <c r="Q2071" i="4"/>
  <c r="Q2072" i="4"/>
  <c r="Q2073" i="4"/>
  <c r="S2073" i="4" s="1" a="1"/>
  <c r="S2073" i="4" s="1"/>
  <c r="Q2074" i="4"/>
  <c r="Q2075" i="4"/>
  <c r="Q2076" i="4"/>
  <c r="Q2077" i="4"/>
  <c r="Q2078" i="4"/>
  <c r="Q2079" i="4"/>
  <c r="Q2080" i="4"/>
  <c r="Q2081" i="4"/>
  <c r="S2081" i="4" s="1" a="1"/>
  <c r="S2081" i="4" s="1"/>
  <c r="Q2082" i="4"/>
  <c r="Q2083" i="4"/>
  <c r="Q2084" i="4"/>
  <c r="Q2085" i="4"/>
  <c r="Q2086" i="4"/>
  <c r="Q2087" i="4"/>
  <c r="Q2088" i="4"/>
  <c r="Q2089" i="4"/>
  <c r="S2089" i="4" s="1" a="1"/>
  <c r="S2089" i="4" s="1"/>
  <c r="Q2090" i="4"/>
  <c r="Q2091" i="4"/>
  <c r="Q2092" i="4"/>
  <c r="Q2093" i="4"/>
  <c r="Q2094" i="4"/>
  <c r="Q2095" i="4"/>
  <c r="Q2096" i="4"/>
  <c r="Q2097" i="4"/>
  <c r="S2097" i="4" s="1" a="1"/>
  <c r="S2097" i="4" s="1"/>
  <c r="Q2098" i="4"/>
  <c r="Q2099" i="4"/>
  <c r="Q2100" i="4"/>
  <c r="Q2101" i="4"/>
  <c r="Q2102" i="4"/>
  <c r="Q2103" i="4"/>
  <c r="Q2104" i="4"/>
  <c r="Q2105" i="4"/>
  <c r="S2105" i="4" s="1" a="1"/>
  <c r="S2105" i="4" s="1"/>
  <c r="Q2106" i="4"/>
  <c r="Q2107" i="4"/>
  <c r="Q2108" i="4"/>
  <c r="Q2109" i="4"/>
  <c r="Q2110" i="4"/>
  <c r="Q2111" i="4"/>
  <c r="Q2112" i="4"/>
  <c r="Q2113" i="4"/>
  <c r="S2113" i="4" s="1" a="1"/>
  <c r="S2113" i="4" s="1"/>
  <c r="Q2114" i="4"/>
  <c r="Q2115" i="4"/>
  <c r="Q2116" i="4"/>
  <c r="Q2117" i="4"/>
  <c r="Q2118" i="4"/>
  <c r="Q2119" i="4"/>
  <c r="Q2120" i="4"/>
  <c r="Q2121" i="4"/>
  <c r="S2121" i="4" s="1" a="1"/>
  <c r="S2121" i="4" s="1"/>
  <c r="Q2122" i="4"/>
  <c r="Q2123" i="4"/>
  <c r="Q2124" i="4"/>
  <c r="Q2125" i="4"/>
  <c r="Q2126" i="4"/>
  <c r="Q2127" i="4"/>
  <c r="Q2128" i="4"/>
  <c r="Q2129" i="4"/>
  <c r="S2129" i="4" s="1" a="1"/>
  <c r="S2129" i="4" s="1"/>
  <c r="Q2130" i="4"/>
  <c r="Q2131" i="4"/>
  <c r="Q2132" i="4"/>
  <c r="Q2133" i="4"/>
  <c r="Q2134" i="4"/>
  <c r="Q2135" i="4"/>
  <c r="Q2136" i="4"/>
  <c r="Q2137" i="4"/>
  <c r="S2137" i="4" s="1" a="1"/>
  <c r="S2137" i="4" s="1"/>
  <c r="Q2138" i="4"/>
  <c r="Q2139" i="4"/>
  <c r="Q2140" i="4"/>
  <c r="Q2141" i="4"/>
  <c r="Q2142" i="4"/>
  <c r="Q2143" i="4"/>
  <c r="Q2144" i="4"/>
  <c r="Q2145" i="4"/>
  <c r="S2145" i="4" s="1" a="1"/>
  <c r="S2145" i="4" s="1"/>
  <c r="Q2146" i="4"/>
  <c r="Q2147" i="4"/>
  <c r="Q2148" i="4"/>
  <c r="Q2149" i="4"/>
  <c r="Q2150" i="4"/>
  <c r="Q2151" i="4"/>
  <c r="Q2152" i="4"/>
  <c r="Q2153" i="4"/>
  <c r="S2153" i="4" s="1" a="1"/>
  <c r="S2153" i="4" s="1"/>
  <c r="Q2154" i="4"/>
  <c r="Q2155" i="4"/>
  <c r="Q2156" i="4"/>
  <c r="Q2157" i="4"/>
  <c r="Q2158" i="4"/>
  <c r="Q2159" i="4"/>
  <c r="Q2160" i="4"/>
  <c r="Q2161" i="4"/>
  <c r="S2161" i="4" s="1" a="1"/>
  <c r="S2161" i="4" s="1"/>
  <c r="Q2162" i="4"/>
  <c r="Q2163" i="4"/>
  <c r="Q2164" i="4"/>
  <c r="Q2165" i="4"/>
  <c r="Q2166" i="4"/>
  <c r="Q2167" i="4"/>
  <c r="Q2168" i="4"/>
  <c r="Q2169" i="4"/>
  <c r="S2169" i="4" s="1" a="1"/>
  <c r="S2169" i="4" s="1"/>
  <c r="Q2170" i="4"/>
  <c r="Q2171" i="4"/>
  <c r="Q2172" i="4"/>
  <c r="Q2173" i="4"/>
  <c r="Q2174" i="4"/>
  <c r="Q2175" i="4"/>
  <c r="Q2176" i="4"/>
  <c r="Q2177" i="4"/>
  <c r="S2177" i="4" s="1" a="1"/>
  <c r="S2177" i="4" s="1"/>
  <c r="Q2178" i="4"/>
  <c r="Q2179" i="4"/>
  <c r="Q2180" i="4"/>
  <c r="Q2181" i="4"/>
  <c r="Q2182" i="4"/>
  <c r="Q2183" i="4"/>
  <c r="Q2184" i="4"/>
  <c r="Q2185" i="4"/>
  <c r="S2185" i="4" s="1" a="1"/>
  <c r="S2185" i="4" s="1"/>
  <c r="Q2186" i="4"/>
  <c r="Q2187" i="4"/>
  <c r="Q2188" i="4"/>
  <c r="Q2189" i="4"/>
  <c r="Q2190" i="4"/>
  <c r="Q2191" i="4"/>
  <c r="Q2192" i="4"/>
  <c r="Q2193" i="4"/>
  <c r="S2193" i="4" s="1" a="1"/>
  <c r="S2193" i="4" s="1"/>
  <c r="Q2194" i="4"/>
  <c r="Q2195" i="4"/>
  <c r="Q2196" i="4"/>
  <c r="Q2197" i="4"/>
  <c r="Q2198" i="4"/>
  <c r="Q2199" i="4"/>
  <c r="Q2200" i="4"/>
  <c r="Q2201" i="4"/>
  <c r="S2201" i="4" s="1" a="1"/>
  <c r="S2201" i="4" s="1"/>
  <c r="Q2202" i="4"/>
  <c r="Q2203" i="4"/>
  <c r="Q2204" i="4"/>
  <c r="Q2205" i="4"/>
  <c r="Q2206" i="4"/>
  <c r="Q2207" i="4"/>
  <c r="Q2208" i="4"/>
  <c r="Q2209" i="4"/>
  <c r="S2209" i="4" s="1" a="1"/>
  <c r="S2209" i="4" s="1"/>
  <c r="Q2210" i="4"/>
  <c r="Q2211" i="4"/>
  <c r="Q2212" i="4"/>
  <c r="Q2213" i="4"/>
  <c r="Q2214" i="4"/>
  <c r="Q2215" i="4"/>
  <c r="Q2216" i="4"/>
  <c r="Q2217" i="4"/>
  <c r="S2217" i="4" s="1" a="1"/>
  <c r="S2217" i="4" s="1"/>
  <c r="Q2218" i="4"/>
  <c r="Q2219" i="4"/>
  <c r="Q2220" i="4"/>
  <c r="Q2221" i="4"/>
  <c r="Q2222" i="4"/>
  <c r="Q2223" i="4"/>
  <c r="Q2224" i="4"/>
  <c r="Q2225" i="4"/>
  <c r="S2225" i="4" s="1" a="1"/>
  <c r="S2225" i="4" s="1"/>
  <c r="Q2226" i="4"/>
  <c r="Q2227" i="4"/>
  <c r="Q2228" i="4"/>
  <c r="Q2229" i="4"/>
  <c r="Q2230" i="4"/>
  <c r="Q2231" i="4"/>
  <c r="Q2232" i="4"/>
  <c r="Q2233" i="4"/>
  <c r="S2233" i="4" s="1" a="1"/>
  <c r="S2233" i="4" s="1"/>
  <c r="Q2234" i="4"/>
  <c r="Q2235" i="4"/>
  <c r="Q2236" i="4"/>
  <c r="Q2237" i="4"/>
  <c r="Q2238" i="4"/>
  <c r="Q2239" i="4"/>
  <c r="Q2240" i="4"/>
  <c r="Q2241" i="4"/>
  <c r="S2241" i="4" s="1" a="1"/>
  <c r="S2241" i="4" s="1"/>
  <c r="Q2242" i="4"/>
  <c r="Q2243" i="4"/>
  <c r="Q2244" i="4"/>
  <c r="Q2245" i="4"/>
  <c r="Q2246" i="4"/>
  <c r="Q2247" i="4"/>
  <c r="Q2248" i="4"/>
  <c r="Q2249" i="4"/>
  <c r="S2249" i="4" s="1" a="1"/>
  <c r="S2249" i="4" s="1"/>
  <c r="Q2250" i="4"/>
  <c r="Q2251" i="4"/>
  <c r="Q2252" i="4"/>
  <c r="Q2253" i="4"/>
  <c r="Q2254" i="4"/>
  <c r="Q2255" i="4"/>
  <c r="Q2256" i="4"/>
  <c r="Q2257" i="4"/>
  <c r="S2257" i="4" s="1" a="1"/>
  <c r="S2257" i="4" s="1"/>
  <c r="Q2258" i="4"/>
  <c r="Q2259" i="4"/>
  <c r="Q2260" i="4"/>
  <c r="Q2261" i="4"/>
  <c r="Q2262" i="4"/>
  <c r="S2262" i="4" s="1" a="1"/>
  <c r="S2262" i="4" s="1"/>
  <c r="Q2263" i="4"/>
  <c r="Q2264" i="4"/>
  <c r="Q2265" i="4"/>
  <c r="S2265" i="4" s="1" a="1"/>
  <c r="S2265" i="4" s="1"/>
  <c r="Q2266" i="4"/>
  <c r="Q2267" i="4"/>
  <c r="Q2268" i="4"/>
  <c r="Q2269" i="4"/>
  <c r="Q2270" i="4"/>
  <c r="S2270" i="4" s="1" a="1"/>
  <c r="S2270" i="4" s="1"/>
  <c r="Q2271" i="4"/>
  <c r="Q2272" i="4"/>
  <c r="Q2273" i="4"/>
  <c r="S2273" i="4" s="1" a="1"/>
  <c r="S2273" i="4" s="1"/>
  <c r="Q2274" i="4"/>
  <c r="Q2275" i="4"/>
  <c r="Q2276" i="4"/>
  <c r="Q2277" i="4"/>
  <c r="Q2278" i="4"/>
  <c r="S2278" i="4" s="1" a="1"/>
  <c r="S2278" i="4" s="1"/>
  <c r="Q2279" i="4"/>
  <c r="Q2280" i="4"/>
  <c r="Q2281" i="4"/>
  <c r="S2281" i="4" s="1" a="1"/>
  <c r="S2281" i="4" s="1"/>
  <c r="Q2282" i="4"/>
  <c r="Q2283" i="4"/>
  <c r="Q2284" i="4"/>
  <c r="Q2285" i="4"/>
  <c r="Q2286" i="4"/>
  <c r="S2286" i="4" s="1" a="1"/>
  <c r="S2286" i="4" s="1"/>
  <c r="Q2287" i="4"/>
  <c r="Q2288" i="4"/>
  <c r="Q2289" i="4"/>
  <c r="S2289" i="4" s="1" a="1"/>
  <c r="S2289" i="4" s="1"/>
  <c r="Q2290" i="4"/>
  <c r="Q2291" i="4"/>
  <c r="Q2292" i="4"/>
  <c r="Q2293" i="4"/>
  <c r="Q2294" i="4"/>
  <c r="S2294" i="4" s="1" a="1"/>
  <c r="S2294" i="4" s="1"/>
  <c r="Q2295" i="4"/>
  <c r="Q2296" i="4"/>
  <c r="Q2297" i="4"/>
  <c r="S2297" i="4" s="1" a="1"/>
  <c r="S2297" i="4" s="1"/>
  <c r="Q2298" i="4"/>
  <c r="Q2299" i="4"/>
  <c r="Q2300" i="4"/>
  <c r="Q2301" i="4"/>
  <c r="Q2302" i="4"/>
  <c r="S2302" i="4" s="1" a="1"/>
  <c r="S2302" i="4" s="1"/>
  <c r="Q2303" i="4"/>
  <c r="Q2304" i="4"/>
  <c r="Q2305" i="4"/>
  <c r="S2305" i="4" s="1" a="1"/>
  <c r="S2305" i="4" s="1"/>
  <c r="Q2306" i="4"/>
  <c r="Q2307" i="4"/>
  <c r="Q2308" i="4"/>
  <c r="Q2309" i="4"/>
  <c r="Q2310" i="4"/>
  <c r="S2310" i="4" s="1" a="1"/>
  <c r="S2310" i="4" s="1"/>
  <c r="Q2311" i="4"/>
  <c r="Q2312" i="4"/>
  <c r="Q2313" i="4"/>
  <c r="S2313" i="4" s="1" a="1"/>
  <c r="S2313" i="4" s="1"/>
  <c r="Q2314" i="4"/>
  <c r="Q2315" i="4"/>
  <c r="Q2316" i="4"/>
  <c r="Q2317" i="4"/>
  <c r="Q2318" i="4"/>
  <c r="S2318" i="4" s="1" a="1"/>
  <c r="S2318" i="4" s="1"/>
  <c r="Q2319" i="4"/>
  <c r="Q2320" i="4"/>
  <c r="Q2321" i="4"/>
  <c r="S2321" i="4" s="1" a="1"/>
  <c r="S2321" i="4" s="1"/>
  <c r="Q2322" i="4"/>
  <c r="Q2323" i="4"/>
  <c r="Q2324" i="4"/>
  <c r="Q2325" i="4"/>
  <c r="Q2326" i="4"/>
  <c r="S2326" i="4" s="1" a="1"/>
  <c r="S2326" i="4" s="1"/>
  <c r="Q2327" i="4"/>
  <c r="Q2328" i="4"/>
  <c r="Q2329" i="4"/>
  <c r="S2329" i="4" s="1" a="1"/>
  <c r="S2329" i="4" s="1"/>
  <c r="Q2330" i="4"/>
  <c r="Q2331" i="4"/>
  <c r="Q2332" i="4"/>
  <c r="Q2333" i="4"/>
  <c r="Q2334" i="4"/>
  <c r="S2334" i="4" s="1" a="1"/>
  <c r="S2334" i="4" s="1"/>
  <c r="Q2335" i="4"/>
  <c r="Q2336" i="4"/>
  <c r="Q2337" i="4"/>
  <c r="S2337" i="4" s="1" a="1"/>
  <c r="S2337" i="4" s="1"/>
  <c r="Q2338" i="4"/>
  <c r="Q2339" i="4"/>
  <c r="Q2340" i="4"/>
  <c r="Q2341" i="4"/>
  <c r="Q2342" i="4"/>
  <c r="S2342" i="4" s="1" a="1"/>
  <c r="S2342" i="4" s="1"/>
  <c r="Q2343" i="4"/>
  <c r="Q2344" i="4"/>
  <c r="Q2345" i="4"/>
  <c r="S2345" i="4" s="1" a="1"/>
  <c r="S2345" i="4" s="1"/>
  <c r="Q2346" i="4"/>
  <c r="Q2347" i="4"/>
  <c r="Q2348" i="4"/>
  <c r="Q2349" i="4"/>
  <c r="Q2350" i="4"/>
  <c r="S2350" i="4" s="1" a="1"/>
  <c r="S2350" i="4" s="1"/>
  <c r="Q2351" i="4"/>
  <c r="Q2352" i="4"/>
  <c r="Q2353" i="4"/>
  <c r="S2353" i="4" s="1" a="1"/>
  <c r="S2353" i="4" s="1"/>
  <c r="Q2354" i="4"/>
  <c r="Q2355" i="4"/>
  <c r="Q2356" i="4"/>
  <c r="Q2357" i="4"/>
  <c r="Q2358" i="4"/>
  <c r="S2358" i="4" s="1" a="1"/>
  <c r="S2358" i="4" s="1"/>
  <c r="Q2359" i="4"/>
  <c r="Q2360" i="4"/>
  <c r="Q2361" i="4"/>
  <c r="S2361" i="4" s="1" a="1"/>
  <c r="S2361" i="4" s="1"/>
  <c r="Q2362" i="4"/>
  <c r="Q2363" i="4"/>
  <c r="Q2364" i="4"/>
  <c r="Q2365" i="4"/>
  <c r="Q2366" i="4"/>
  <c r="S2366" i="4" s="1" a="1"/>
  <c r="S2366" i="4" s="1"/>
  <c r="Q2367" i="4"/>
  <c r="Q2368" i="4"/>
  <c r="Q2369" i="4"/>
  <c r="S2369" i="4" s="1" a="1"/>
  <c r="S2369" i="4" s="1"/>
  <c r="Q2370" i="4"/>
  <c r="Q2371" i="4"/>
  <c r="Q2372" i="4"/>
  <c r="Q2373" i="4"/>
  <c r="Q2374" i="4"/>
  <c r="S2374" i="4" s="1" a="1"/>
  <c r="S2374" i="4" s="1"/>
  <c r="Q2375" i="4"/>
  <c r="Q2376" i="4"/>
  <c r="Q2377" i="4"/>
  <c r="S2377" i="4" s="1" a="1"/>
  <c r="S2377" i="4" s="1"/>
  <c r="Q2378" i="4"/>
  <c r="Q2379" i="4"/>
  <c r="Q2380" i="4"/>
  <c r="Q2381" i="4"/>
  <c r="Q2382" i="4"/>
  <c r="S2382" i="4" s="1" a="1"/>
  <c r="S2382" i="4" s="1"/>
  <c r="Q2383" i="4"/>
  <c r="Q2384" i="4"/>
  <c r="Q2385" i="4"/>
  <c r="S2385" i="4" s="1" a="1"/>
  <c r="S2385" i="4" s="1"/>
  <c r="Q2386" i="4"/>
  <c r="Q2387" i="4"/>
  <c r="Q2388" i="4"/>
  <c r="Q2389" i="4"/>
  <c r="Q2390" i="4"/>
  <c r="S2390" i="4" s="1" a="1"/>
  <c r="S2390" i="4" s="1"/>
  <c r="Q2391" i="4"/>
  <c r="Q2392" i="4"/>
  <c r="Q2393" i="4"/>
  <c r="S2393" i="4" s="1" a="1"/>
  <c r="S2393" i="4" s="1"/>
  <c r="Q2394" i="4"/>
  <c r="Q2395" i="4"/>
  <c r="Q2396" i="4"/>
  <c r="Q2397" i="4"/>
  <c r="Q2398" i="4"/>
  <c r="S2398" i="4" s="1" a="1"/>
  <c r="S2398" i="4" s="1"/>
  <c r="Q2399" i="4"/>
  <c r="Q2400" i="4"/>
  <c r="Q2401" i="4"/>
  <c r="S2401" i="4" s="1" a="1"/>
  <c r="S2401" i="4" s="1"/>
  <c r="Q2402" i="4"/>
  <c r="Q2403" i="4"/>
  <c r="Q2404" i="4"/>
  <c r="Q2405" i="4"/>
  <c r="Q2406" i="4"/>
  <c r="S2406" i="4" s="1" a="1"/>
  <c r="S2406" i="4" s="1"/>
  <c r="Q2407" i="4"/>
  <c r="Q2408" i="4"/>
  <c r="Q2409" i="4"/>
  <c r="S2409" i="4" s="1" a="1"/>
  <c r="S2409" i="4" s="1"/>
  <c r="Q2410" i="4"/>
  <c r="S2410" i="4" s="1" a="1"/>
  <c r="S2410" i="4" s="1"/>
  <c r="Q2411" i="4"/>
  <c r="Q2412" i="4"/>
  <c r="Q2413" i="4"/>
  <c r="Q2414" i="4"/>
  <c r="S2414" i="4" s="1" a="1"/>
  <c r="S2414" i="4" s="1"/>
  <c r="Q2415" i="4"/>
  <c r="Q2416" i="4"/>
  <c r="Q2417" i="4"/>
  <c r="S2417" i="4" s="1" a="1"/>
  <c r="S2417" i="4" s="1"/>
  <c r="Q2418" i="4"/>
  <c r="S2418" i="4" s="1" a="1"/>
  <c r="S2418" i="4" s="1"/>
  <c r="Q2419" i="4"/>
  <c r="Q2420" i="4"/>
  <c r="Q2421" i="4"/>
  <c r="Q2422" i="4"/>
  <c r="S2422" i="4" s="1" a="1"/>
  <c r="S2422" i="4" s="1"/>
  <c r="Q2423" i="4"/>
  <c r="Q2424" i="4"/>
  <c r="Q2425" i="4"/>
  <c r="S2425" i="4" s="1" a="1"/>
  <c r="S2425" i="4" s="1"/>
  <c r="Q2426" i="4"/>
  <c r="S2426" i="4" s="1" a="1"/>
  <c r="S2426" i="4" s="1"/>
  <c r="Q2427" i="4"/>
  <c r="Q2428" i="4"/>
  <c r="Q2429" i="4"/>
  <c r="Q2430" i="4"/>
  <c r="S2430" i="4" s="1" a="1"/>
  <c r="S2430" i="4" s="1"/>
  <c r="Q2431" i="4"/>
  <c r="Q2432" i="4"/>
  <c r="Q2433" i="4"/>
  <c r="S2433" i="4" s="1" a="1"/>
  <c r="S2433" i="4" s="1"/>
  <c r="Q2434" i="4"/>
  <c r="S2434" i="4" s="1" a="1"/>
  <c r="S2434" i="4" s="1"/>
  <c r="Q2435" i="4"/>
  <c r="Q2436" i="4"/>
  <c r="Q2437" i="4"/>
  <c r="Q2438" i="4"/>
  <c r="S2438" i="4" s="1" a="1"/>
  <c r="S2438" i="4" s="1"/>
  <c r="Q2439" i="4"/>
  <c r="Q2440" i="4"/>
  <c r="Q2441" i="4"/>
  <c r="S2441" i="4" s="1" a="1"/>
  <c r="S2441" i="4" s="1"/>
  <c r="Q2442" i="4"/>
  <c r="S2442" i="4" s="1" a="1"/>
  <c r="S2442" i="4" s="1"/>
  <c r="Q2443" i="4"/>
  <c r="Q2444" i="4"/>
  <c r="Q2445" i="4"/>
  <c r="Q2446" i="4"/>
  <c r="S2446" i="4" s="1" a="1"/>
  <c r="S2446" i="4" s="1"/>
  <c r="Q2447" i="4"/>
  <c r="Q2448" i="4"/>
  <c r="Q2449" i="4"/>
  <c r="S2449" i="4" s="1" a="1"/>
  <c r="S2449" i="4" s="1"/>
  <c r="Q2450" i="4"/>
  <c r="S2450" i="4" s="1" a="1"/>
  <c r="S2450" i="4" s="1"/>
  <c r="Q2451" i="4"/>
  <c r="Q2452" i="4"/>
  <c r="Q2453" i="4"/>
  <c r="Q2454" i="4"/>
  <c r="S2454" i="4" s="1" a="1"/>
  <c r="S2454" i="4" s="1"/>
  <c r="Q2455" i="4"/>
  <c r="Q2456" i="4"/>
  <c r="Q2457" i="4"/>
  <c r="S2457" i="4" s="1" a="1"/>
  <c r="S2457" i="4" s="1"/>
  <c r="Q2458" i="4"/>
  <c r="S2458" i="4" s="1" a="1"/>
  <c r="S2458" i="4" s="1"/>
  <c r="Q2459" i="4"/>
  <c r="Q2460" i="4"/>
  <c r="Q2461" i="4"/>
  <c r="Q2462" i="4"/>
  <c r="S2462" i="4" s="1" a="1"/>
  <c r="S2462" i="4" s="1"/>
  <c r="Q2463" i="4"/>
  <c r="Q2464" i="4"/>
  <c r="Q2465" i="4"/>
  <c r="S2465" i="4" s="1" a="1"/>
  <c r="S2465" i="4" s="1"/>
  <c r="Q2466" i="4"/>
  <c r="S2466" i="4" s="1" a="1"/>
  <c r="S2466" i="4" s="1"/>
  <c r="Q2467" i="4"/>
  <c r="Q2468" i="4"/>
  <c r="Q2469" i="4"/>
  <c r="Q2470" i="4"/>
  <c r="S2470" i="4" s="1" a="1"/>
  <c r="S2470" i="4" s="1"/>
  <c r="Q2471" i="4"/>
  <c r="Q2472" i="4"/>
  <c r="Q2473" i="4"/>
  <c r="S2473" i="4" s="1" a="1"/>
  <c r="S2473" i="4" s="1"/>
  <c r="Q2474" i="4"/>
  <c r="S2474" i="4" s="1" a="1"/>
  <c r="S2474" i="4" s="1"/>
  <c r="Q2475" i="4"/>
  <c r="Q2476" i="4"/>
  <c r="Q2477" i="4"/>
  <c r="Q2478" i="4"/>
  <c r="S2478" i="4" s="1" a="1"/>
  <c r="S2478" i="4" s="1"/>
  <c r="Q2479" i="4"/>
  <c r="Q2480" i="4"/>
  <c r="Q2481" i="4"/>
  <c r="S2481" i="4" s="1" a="1"/>
  <c r="S2481" i="4" s="1"/>
  <c r="Q2482" i="4"/>
  <c r="S2482" i="4" s="1" a="1"/>
  <c r="S2482" i="4" s="1"/>
  <c r="Q2483" i="4"/>
  <c r="Q2484" i="4"/>
  <c r="Q2485" i="4"/>
  <c r="Q2486" i="4"/>
  <c r="S2486" i="4" s="1" a="1"/>
  <c r="S2486" i="4" s="1"/>
  <c r="Q2487" i="4"/>
  <c r="Q2488" i="4"/>
  <c r="Q2489" i="4"/>
  <c r="S2489" i="4" s="1" a="1"/>
  <c r="S2489" i="4" s="1"/>
  <c r="Q2490" i="4"/>
  <c r="S2490" i="4" s="1" a="1"/>
  <c r="S2490" i="4" s="1"/>
  <c r="Q2491" i="4"/>
  <c r="Q2492" i="4"/>
  <c r="Q2493" i="4"/>
  <c r="Q2494" i="4"/>
  <c r="S2494" i="4" s="1" a="1"/>
  <c r="S2494" i="4" s="1"/>
  <c r="Q2495" i="4"/>
  <c r="Q2496" i="4"/>
  <c r="Q2497" i="4"/>
  <c r="S2497" i="4" s="1" a="1"/>
  <c r="S2497" i="4" s="1"/>
  <c r="Q2498" i="4"/>
  <c r="S2498" i="4" s="1" a="1"/>
  <c r="S2498" i="4" s="1"/>
  <c r="Q2499" i="4"/>
  <c r="Q2500" i="4"/>
  <c r="Q2501" i="4"/>
  <c r="Q2502" i="4"/>
  <c r="S2502" i="4" s="1" a="1"/>
  <c r="S2502" i="4" s="1"/>
  <c r="Q2503" i="4"/>
  <c r="Q2504" i="4"/>
  <c r="Q2505" i="4"/>
  <c r="S2505" i="4" s="1" a="1"/>
  <c r="S2505" i="4" s="1"/>
  <c r="Q2506" i="4"/>
  <c r="S2506" i="4" s="1" a="1"/>
  <c r="S2506" i="4" s="1"/>
  <c r="Q2507" i="4"/>
  <c r="Q2508" i="4"/>
  <c r="Q2509" i="4"/>
  <c r="Q2510" i="4"/>
  <c r="S2510" i="4" s="1" a="1"/>
  <c r="S2510" i="4" s="1"/>
  <c r="Q2511" i="4"/>
  <c r="Q2512" i="4"/>
  <c r="Q2513" i="4"/>
  <c r="S2513" i="4" s="1" a="1"/>
  <c r="S2513" i="4" s="1"/>
  <c r="Q2514" i="4"/>
  <c r="S2514" i="4" s="1" a="1"/>
  <c r="S2514" i="4" s="1"/>
  <c r="Q2515" i="4"/>
  <c r="Q2516" i="4"/>
  <c r="Q2517" i="4"/>
  <c r="Q2518" i="4"/>
  <c r="S2518" i="4" s="1" a="1"/>
  <c r="S2518" i="4" s="1"/>
  <c r="Q2519" i="4"/>
  <c r="Q2520" i="4"/>
  <c r="Q2521" i="4"/>
  <c r="S2521" i="4" s="1" a="1"/>
  <c r="S2521" i="4" s="1"/>
  <c r="Q2522" i="4"/>
  <c r="S2522" i="4" s="1" a="1"/>
  <c r="S2522" i="4" s="1"/>
  <c r="Q2523" i="4"/>
  <c r="Q2524" i="4"/>
  <c r="Q2525" i="4"/>
  <c r="Q2526" i="4"/>
  <c r="S2526" i="4" s="1" a="1"/>
  <c r="S2526" i="4" s="1"/>
  <c r="Q2527" i="4"/>
  <c r="Q2528" i="4"/>
  <c r="Q2529" i="4"/>
  <c r="S2529" i="4" s="1" a="1"/>
  <c r="S2529" i="4" s="1"/>
  <c r="Q2530" i="4"/>
  <c r="S2530" i="4" s="1" a="1"/>
  <c r="S2530" i="4" s="1"/>
  <c r="Q2531" i="4"/>
  <c r="Q2532" i="4"/>
  <c r="Q2533" i="4"/>
  <c r="Q2534" i="4"/>
  <c r="S2534" i="4" s="1" a="1"/>
  <c r="S2534" i="4" s="1"/>
  <c r="Q2535" i="4"/>
  <c r="Q2536" i="4"/>
  <c r="Q2537" i="4"/>
  <c r="S2537" i="4" s="1" a="1"/>
  <c r="S2537" i="4" s="1"/>
  <c r="Q2538" i="4"/>
  <c r="S2538" i="4" s="1" a="1"/>
  <c r="S2538" i="4" s="1"/>
  <c r="Q2539" i="4"/>
  <c r="Q2540" i="4"/>
  <c r="Q2541" i="4"/>
  <c r="Q2542" i="4"/>
  <c r="S2542" i="4" s="1" a="1"/>
  <c r="S2542" i="4" s="1"/>
  <c r="Q2543" i="4"/>
  <c r="Q2544" i="4"/>
  <c r="Q2545" i="4"/>
  <c r="S2545" i="4" s="1" a="1"/>
  <c r="S2545" i="4" s="1"/>
  <c r="Q2546" i="4"/>
  <c r="S2546" i="4" s="1" a="1"/>
  <c r="S2546" i="4" s="1"/>
  <c r="Q2547" i="4"/>
  <c r="Q2548" i="4"/>
  <c r="Q2549" i="4"/>
  <c r="Q2550" i="4"/>
  <c r="S2550" i="4" s="1" a="1"/>
  <c r="S2550" i="4" s="1"/>
  <c r="Q2551" i="4"/>
  <c r="Q2552" i="4"/>
  <c r="Q2553" i="4"/>
  <c r="S2553" i="4" s="1" a="1"/>
  <c r="S2553" i="4" s="1"/>
  <c r="Q2554" i="4"/>
  <c r="S2554" i="4" s="1" a="1"/>
  <c r="S2554" i="4" s="1"/>
  <c r="Q2555" i="4"/>
  <c r="Q2556" i="4"/>
  <c r="Q2557" i="4"/>
  <c r="Q2558" i="4"/>
  <c r="S2558" i="4" s="1" a="1"/>
  <c r="S2558" i="4" s="1"/>
  <c r="Q2559" i="4"/>
  <c r="Q2560" i="4"/>
  <c r="Q2561" i="4"/>
  <c r="S2561" i="4" s="1" a="1"/>
  <c r="S2561" i="4" s="1"/>
  <c r="Q2562" i="4"/>
  <c r="S2562" i="4" s="1" a="1"/>
  <c r="S2562" i="4" s="1"/>
  <c r="Q2563" i="4"/>
  <c r="Q2564" i="4"/>
  <c r="Q2565" i="4"/>
  <c r="Q2566" i="4"/>
  <c r="S2566" i="4" s="1" a="1"/>
  <c r="S2566" i="4" s="1"/>
  <c r="Q2567" i="4"/>
  <c r="Q2568" i="4"/>
  <c r="Q2569" i="4"/>
  <c r="S2569" i="4" s="1" a="1"/>
  <c r="S2569" i="4" s="1"/>
  <c r="Q2570" i="4"/>
  <c r="S2570" i="4" s="1" a="1"/>
  <c r="S2570" i="4" s="1"/>
  <c r="Q2571" i="4"/>
  <c r="Q2572" i="4"/>
  <c r="Q2573" i="4"/>
  <c r="Q2574" i="4"/>
  <c r="S2574" i="4" s="1" a="1"/>
  <c r="S2574" i="4" s="1"/>
  <c r="Q2575" i="4"/>
  <c r="Q2576" i="4"/>
  <c r="Q2577" i="4"/>
  <c r="S2577" i="4" s="1" a="1"/>
  <c r="S2577" i="4" s="1"/>
  <c r="Q2578" i="4"/>
  <c r="S2578" i="4" s="1" a="1"/>
  <c r="S2578" i="4" s="1"/>
  <c r="Q2579" i="4"/>
  <c r="Q2580" i="4"/>
  <c r="Q2581" i="4"/>
  <c r="Q2582" i="4"/>
  <c r="S2582" i="4" s="1" a="1"/>
  <c r="S2582" i="4" s="1"/>
  <c r="Q2583" i="4"/>
  <c r="Q2584" i="4"/>
  <c r="Q2585" i="4"/>
  <c r="S2585" i="4" s="1" a="1"/>
  <c r="S2585" i="4" s="1"/>
  <c r="Q2586" i="4"/>
  <c r="S2586" i="4" s="1" a="1"/>
  <c r="S2586" i="4" s="1"/>
  <c r="Q2587" i="4"/>
  <c r="Q2588" i="4"/>
  <c r="Q2589" i="4"/>
  <c r="Q2590" i="4"/>
  <c r="S2590" i="4" s="1" a="1"/>
  <c r="S2590" i="4" s="1"/>
  <c r="Q2591" i="4"/>
  <c r="Q2592" i="4"/>
  <c r="Q2593" i="4"/>
  <c r="S2593" i="4" s="1" a="1"/>
  <c r="S2593" i="4" s="1"/>
  <c r="Q2594" i="4"/>
  <c r="S2594" i="4" s="1" a="1"/>
  <c r="S2594" i="4" s="1"/>
  <c r="Q2595" i="4"/>
  <c r="Q2596" i="4"/>
  <c r="Q2597" i="4"/>
  <c r="Q2598" i="4"/>
  <c r="S2598" i="4" s="1" a="1"/>
  <c r="S2598" i="4" s="1"/>
  <c r="Q2599" i="4"/>
  <c r="Q2600" i="4"/>
  <c r="Q2601" i="4"/>
  <c r="S2601" i="4" s="1" a="1"/>
  <c r="S2601" i="4" s="1"/>
  <c r="Q2602" i="4"/>
  <c r="S2602" i="4" s="1" a="1"/>
  <c r="S2602" i="4" s="1"/>
  <c r="Q2603" i="4"/>
  <c r="Q2604" i="4"/>
  <c r="Q2605" i="4"/>
  <c r="Q2606" i="4"/>
  <c r="S2606" i="4" s="1" a="1"/>
  <c r="S2606" i="4" s="1"/>
  <c r="Q2607" i="4"/>
  <c r="Q2608" i="4"/>
  <c r="Q2609" i="4"/>
  <c r="S2609" i="4" s="1" a="1"/>
  <c r="S2609" i="4" s="1"/>
  <c r="Q2610" i="4"/>
  <c r="S2610" i="4" s="1" a="1"/>
  <c r="S2610" i="4" s="1"/>
  <c r="Q2611" i="4"/>
  <c r="Q2612" i="4"/>
  <c r="Q2613" i="4"/>
  <c r="Q2614" i="4"/>
  <c r="S2614" i="4" s="1" a="1"/>
  <c r="S2614" i="4" s="1"/>
  <c r="Q2615" i="4"/>
  <c r="Q2616" i="4"/>
  <c r="Q2617" i="4"/>
  <c r="S2617" i="4" s="1" a="1"/>
  <c r="S2617" i="4" s="1"/>
  <c r="Q2618" i="4"/>
  <c r="S2618" i="4" s="1" a="1"/>
  <c r="S2618" i="4" s="1"/>
  <c r="Q2619" i="4"/>
  <c r="Q2620" i="4"/>
  <c r="Q2621" i="4"/>
  <c r="Q2622" i="4"/>
  <c r="S2622" i="4" s="1" a="1"/>
  <c r="S2622" i="4" s="1"/>
  <c r="Q2623" i="4"/>
  <c r="Q2624" i="4"/>
  <c r="Q2625" i="4"/>
  <c r="S2625" i="4" s="1" a="1"/>
  <c r="S2625" i="4" s="1"/>
  <c r="Q2626" i="4"/>
  <c r="S2626" i="4" s="1" a="1"/>
  <c r="S2626" i="4" s="1"/>
  <c r="Q2627" i="4"/>
  <c r="Q2628" i="4"/>
  <c r="Q2629" i="4"/>
  <c r="Q2630" i="4"/>
  <c r="S2630" i="4" s="1" a="1"/>
  <c r="S2630" i="4" s="1"/>
  <c r="Q2631" i="4"/>
  <c r="Q2632" i="4"/>
  <c r="Q2633" i="4"/>
  <c r="S2633" i="4" s="1" a="1"/>
  <c r="S2633" i="4" s="1"/>
  <c r="Q2634" i="4"/>
  <c r="S2634" i="4" s="1" a="1"/>
  <c r="S2634" i="4" s="1"/>
  <c r="Q2635" i="4"/>
  <c r="Q2636" i="4"/>
  <c r="Q2637" i="4"/>
  <c r="Q2638" i="4"/>
  <c r="S2638" i="4" s="1" a="1"/>
  <c r="S2638" i="4" s="1"/>
  <c r="Q2639" i="4"/>
  <c r="Q2640" i="4"/>
  <c r="Q2641" i="4"/>
  <c r="S2641" i="4" s="1" a="1"/>
  <c r="S2641" i="4" s="1"/>
  <c r="Q2642" i="4"/>
  <c r="S2642" i="4" s="1" a="1"/>
  <c r="S2642" i="4" s="1"/>
  <c r="Q2643" i="4"/>
  <c r="Q2644" i="4"/>
  <c r="Q2645" i="4"/>
  <c r="Q2646" i="4"/>
  <c r="S2646" i="4" s="1" a="1"/>
  <c r="S2646" i="4" s="1"/>
  <c r="Q2647" i="4"/>
  <c r="Q2648" i="4"/>
  <c r="Q2649" i="4"/>
  <c r="S2649" i="4" s="1" a="1"/>
  <c r="S2649" i="4" s="1"/>
  <c r="Q2650" i="4"/>
  <c r="S2650" i="4" s="1" a="1"/>
  <c r="S2650" i="4" s="1"/>
  <c r="Q2651" i="4"/>
  <c r="Q2652" i="4"/>
  <c r="Q2653" i="4"/>
  <c r="Q2654" i="4"/>
  <c r="S2654" i="4" s="1" a="1"/>
  <c r="S2654" i="4" s="1"/>
  <c r="Q2655" i="4"/>
  <c r="Q2656" i="4"/>
  <c r="Q2657" i="4"/>
  <c r="S2657" i="4" s="1" a="1"/>
  <c r="S2657" i="4" s="1"/>
  <c r="Q2658" i="4"/>
  <c r="S2658" i="4" s="1" a="1"/>
  <c r="S2658" i="4" s="1"/>
  <c r="Q2659" i="4"/>
  <c r="Q2660" i="4"/>
  <c r="Q2661" i="4"/>
  <c r="Q2662" i="4"/>
  <c r="S2662" i="4" s="1" a="1"/>
  <c r="S2662" i="4" s="1"/>
  <c r="Q2663" i="4"/>
  <c r="Q2664" i="4"/>
  <c r="Q2665" i="4"/>
  <c r="S2665" i="4" s="1" a="1"/>
  <c r="S2665" i="4" s="1"/>
  <c r="Q2666" i="4"/>
  <c r="S2666" i="4" s="1" a="1"/>
  <c r="S2666" i="4" s="1"/>
  <c r="Q2667" i="4"/>
  <c r="Q2668" i="4"/>
  <c r="Q2669" i="4"/>
  <c r="Q2670" i="4"/>
  <c r="S2670" i="4" s="1" a="1"/>
  <c r="S2670" i="4" s="1"/>
  <c r="Q2671" i="4"/>
  <c r="Q2672" i="4"/>
  <c r="Q2673" i="4"/>
  <c r="S2673" i="4" s="1" a="1"/>
  <c r="S2673" i="4" s="1"/>
  <c r="Q2674" i="4"/>
  <c r="S2674" i="4" s="1" a="1"/>
  <c r="S2674" i="4" s="1"/>
  <c r="Q2675" i="4"/>
  <c r="Q2676" i="4"/>
  <c r="Q2677" i="4"/>
  <c r="Q2678" i="4"/>
  <c r="S2678" i="4" s="1" a="1"/>
  <c r="S2678" i="4" s="1"/>
  <c r="Q2679" i="4"/>
  <c r="Q2680" i="4"/>
  <c r="Q2681" i="4"/>
  <c r="S2681" i="4" s="1" a="1"/>
  <c r="S2681" i="4" s="1"/>
  <c r="Q2682" i="4"/>
  <c r="S2682" i="4" s="1" a="1"/>
  <c r="S2682" i="4" s="1"/>
  <c r="Q2683" i="4"/>
  <c r="Q2684" i="4"/>
  <c r="Q2685" i="4"/>
  <c r="Q2686" i="4"/>
  <c r="S2686" i="4" s="1" a="1"/>
  <c r="S2686" i="4" s="1"/>
  <c r="Q2687" i="4"/>
  <c r="Q2688" i="4"/>
  <c r="Q2689" i="4"/>
  <c r="S2689" i="4" s="1" a="1"/>
  <c r="S2689" i="4" s="1"/>
  <c r="Q2690" i="4"/>
  <c r="S2690" i="4" s="1" a="1"/>
  <c r="S2690" i="4" s="1"/>
  <c r="Q2691" i="4"/>
  <c r="Q2692" i="4"/>
  <c r="Q2693" i="4"/>
  <c r="Q2694" i="4"/>
  <c r="S2694" i="4" s="1" a="1"/>
  <c r="S2694" i="4" s="1"/>
  <c r="Q2695" i="4"/>
  <c r="Q2696" i="4"/>
  <c r="Q2697" i="4"/>
  <c r="S2697" i="4" s="1" a="1"/>
  <c r="S2697" i="4" s="1"/>
  <c r="Q2698" i="4"/>
  <c r="S2698" i="4" s="1" a="1"/>
  <c r="S2698" i="4" s="1"/>
  <c r="Q2699" i="4"/>
  <c r="Q2700" i="4"/>
  <c r="Q2701" i="4"/>
  <c r="Q2702" i="4"/>
  <c r="S2702" i="4" s="1" a="1"/>
  <c r="S2702" i="4" s="1"/>
  <c r="Q2703" i="4"/>
  <c r="Q2704" i="4"/>
  <c r="Q2705" i="4"/>
  <c r="S2705" i="4" s="1" a="1"/>
  <c r="S2705" i="4" s="1"/>
  <c r="Q2706" i="4"/>
  <c r="S2706" i="4" s="1" a="1"/>
  <c r="S2706" i="4" s="1"/>
  <c r="Q2707" i="4"/>
  <c r="Q2708" i="4"/>
  <c r="Q2709" i="4"/>
  <c r="Q2710" i="4"/>
  <c r="S2710" i="4" s="1" a="1"/>
  <c r="S2710" i="4" s="1"/>
  <c r="Q2711" i="4"/>
  <c r="Q2712" i="4"/>
  <c r="Q2713" i="4"/>
  <c r="S2713" i="4" s="1" a="1"/>
  <c r="S2713" i="4" s="1"/>
  <c r="Q2714" i="4"/>
  <c r="S2714" i="4" s="1" a="1"/>
  <c r="S2714" i="4" s="1"/>
  <c r="Q2715" i="4"/>
  <c r="Q2716" i="4"/>
  <c r="Q2717" i="4"/>
  <c r="Q2718" i="4"/>
  <c r="S2718" i="4" s="1" a="1"/>
  <c r="S2718" i="4" s="1"/>
  <c r="Q2719" i="4"/>
  <c r="Q2720" i="4"/>
  <c r="Q2721" i="4"/>
  <c r="S2721" i="4" s="1" a="1"/>
  <c r="S2721" i="4" s="1"/>
  <c r="Q2722" i="4"/>
  <c r="S2722" i="4" s="1" a="1"/>
  <c r="S2722" i="4" s="1"/>
  <c r="Q2723" i="4"/>
  <c r="Q2724" i="4"/>
  <c r="Q2725" i="4"/>
  <c r="Q2726" i="4"/>
  <c r="S2726" i="4" s="1" a="1"/>
  <c r="S2726" i="4" s="1"/>
  <c r="Q2727" i="4"/>
  <c r="Q2728" i="4"/>
  <c r="Q2729" i="4"/>
  <c r="S2729" i="4" s="1" a="1"/>
  <c r="S2729" i="4" s="1"/>
  <c r="Q2730" i="4"/>
  <c r="S2730" i="4" s="1" a="1"/>
  <c r="S2730" i="4" s="1"/>
  <c r="Q2731" i="4"/>
  <c r="Q2732" i="4"/>
  <c r="Q2733" i="4"/>
  <c r="Q2734" i="4"/>
  <c r="S2734" i="4" s="1" a="1"/>
  <c r="S2734" i="4" s="1"/>
  <c r="Q2735" i="4"/>
  <c r="Q2736" i="4"/>
  <c r="Q2737" i="4"/>
  <c r="S2737" i="4" s="1" a="1"/>
  <c r="S2737" i="4" s="1"/>
  <c r="Q2738" i="4"/>
  <c r="S2738" i="4" s="1" a="1"/>
  <c r="S2738" i="4" s="1"/>
  <c r="Q2739" i="4"/>
  <c r="Q2740" i="4"/>
  <c r="Q2741" i="4"/>
  <c r="Q2742" i="4"/>
  <c r="S2742" i="4" s="1" a="1"/>
  <c r="S2742" i="4" s="1"/>
  <c r="Q2743" i="4"/>
  <c r="Q2744" i="4"/>
  <c r="Q2745" i="4"/>
  <c r="S2745" i="4" s="1" a="1"/>
  <c r="S2745" i="4" s="1"/>
  <c r="Q2746" i="4"/>
  <c r="S2746" i="4" s="1" a="1"/>
  <c r="S2746" i="4" s="1"/>
  <c r="Q2747" i="4"/>
  <c r="Q2748" i="4"/>
  <c r="Q2749" i="4"/>
  <c r="Q2750" i="4"/>
  <c r="S2750" i="4" s="1" a="1"/>
  <c r="S2750" i="4" s="1"/>
  <c r="Q2751" i="4"/>
  <c r="Q2752" i="4"/>
  <c r="Q2753" i="4"/>
  <c r="S2753" i="4" s="1" a="1"/>
  <c r="S2753" i="4" s="1"/>
  <c r="Q2754" i="4"/>
  <c r="S2754" i="4" s="1" a="1"/>
  <c r="S2754" i="4" s="1"/>
  <c r="Q2755" i="4"/>
  <c r="Q2756" i="4"/>
  <c r="Q2757" i="4"/>
  <c r="Q2758" i="4"/>
  <c r="S2758" i="4" s="1" a="1"/>
  <c r="S2758" i="4" s="1"/>
  <c r="Q2759" i="4"/>
  <c r="Q2760" i="4"/>
  <c r="Q2761" i="4"/>
  <c r="S2761" i="4" s="1" a="1"/>
  <c r="S2761" i="4" s="1"/>
  <c r="Q2762" i="4"/>
  <c r="S2762" i="4" s="1" a="1"/>
  <c r="S2762" i="4" s="1"/>
  <c r="Q2763" i="4"/>
  <c r="Q2764" i="4"/>
  <c r="Q2765" i="4"/>
  <c r="Q2766" i="4"/>
  <c r="S2766" i="4" s="1" a="1"/>
  <c r="S2766" i="4" s="1"/>
  <c r="Q2767" i="4"/>
  <c r="Q2768" i="4"/>
  <c r="Q2769" i="4"/>
  <c r="S2769" i="4" s="1" a="1"/>
  <c r="S2769" i="4" s="1"/>
  <c r="Q2770" i="4"/>
  <c r="S2770" i="4" s="1" a="1"/>
  <c r="S2770" i="4" s="1"/>
  <c r="Q2771" i="4"/>
  <c r="Q2772" i="4"/>
  <c r="Q2773" i="4"/>
  <c r="Q2774" i="4"/>
  <c r="S2774" i="4" s="1" a="1"/>
  <c r="S2774" i="4" s="1"/>
  <c r="Q2775" i="4"/>
  <c r="Q2776" i="4"/>
  <c r="Q2777" i="4"/>
  <c r="S2777" i="4" s="1" a="1"/>
  <c r="S2777" i="4" s="1"/>
  <c r="Q2778" i="4"/>
  <c r="S2778" i="4" s="1" a="1"/>
  <c r="S2778" i="4" s="1"/>
  <c r="Q2779" i="4"/>
  <c r="Q2780" i="4"/>
  <c r="Q2781" i="4"/>
  <c r="Q2782" i="4"/>
  <c r="S2782" i="4" s="1" a="1"/>
  <c r="S2782" i="4" s="1"/>
  <c r="Q2783" i="4"/>
  <c r="Q2784" i="4"/>
  <c r="Q2785" i="4"/>
  <c r="S2785" i="4" s="1" a="1"/>
  <c r="S2785" i="4" s="1"/>
  <c r="Q2786" i="4"/>
  <c r="S2786" i="4" s="1" a="1"/>
  <c r="S2786" i="4" s="1"/>
  <c r="Q2787" i="4"/>
  <c r="Q2788" i="4"/>
  <c r="Q2789" i="4"/>
  <c r="Q2790" i="4"/>
  <c r="S2790" i="4" s="1" a="1"/>
  <c r="S2790" i="4" s="1"/>
  <c r="Q2791" i="4"/>
  <c r="Q2792" i="4"/>
  <c r="Q2793" i="4"/>
  <c r="S2793" i="4" s="1" a="1"/>
  <c r="S2793" i="4" s="1"/>
  <c r="Q2794" i="4"/>
  <c r="S2794" i="4" s="1" a="1"/>
  <c r="S2794" i="4" s="1"/>
  <c r="Q2795" i="4"/>
  <c r="Q2796" i="4"/>
  <c r="Q2797" i="4"/>
  <c r="Q2798" i="4"/>
  <c r="S2798" i="4" s="1" a="1"/>
  <c r="S2798" i="4" s="1"/>
  <c r="Q2799" i="4"/>
  <c r="Q2800" i="4"/>
  <c r="Q2801" i="4"/>
  <c r="S2801" i="4" s="1" a="1"/>
  <c r="S2801" i="4" s="1"/>
  <c r="Q2802" i="4"/>
  <c r="S2802" i="4" s="1" a="1"/>
  <c r="S2802" i="4" s="1"/>
  <c r="Q2803" i="4"/>
  <c r="Q2804" i="4"/>
  <c r="Q2805" i="4"/>
  <c r="Q2806" i="4"/>
  <c r="S2806" i="4" s="1" a="1"/>
  <c r="S2806" i="4" s="1"/>
  <c r="Q2807" i="4"/>
  <c r="Q2808" i="4"/>
  <c r="Q2809" i="4"/>
  <c r="S2809" i="4" s="1" a="1"/>
  <c r="S2809" i="4" s="1"/>
  <c r="Q2810" i="4"/>
  <c r="S2810" i="4" s="1" a="1"/>
  <c r="S2810" i="4" s="1"/>
  <c r="Q2811" i="4"/>
  <c r="Q2812" i="4"/>
  <c r="Q2813" i="4"/>
  <c r="Q2814" i="4"/>
  <c r="S2814" i="4" s="1" a="1"/>
  <c r="S2814" i="4" s="1"/>
  <c r="Q2815" i="4"/>
  <c r="Q2816" i="4"/>
  <c r="Q2817" i="4"/>
  <c r="S2817" i="4" s="1" a="1"/>
  <c r="S2817" i="4" s="1"/>
  <c r="Q2818" i="4"/>
  <c r="S2818" i="4" s="1" a="1"/>
  <c r="S2818" i="4" s="1"/>
  <c r="Q2819" i="4"/>
  <c r="Q2820" i="4"/>
  <c r="Q2821" i="4"/>
  <c r="Q2822" i="4"/>
  <c r="S2822" i="4" s="1" a="1"/>
  <c r="S2822" i="4" s="1"/>
  <c r="Q2823" i="4"/>
  <c r="Q2824" i="4"/>
  <c r="Q2825" i="4"/>
  <c r="S2825" i="4" s="1" a="1"/>
  <c r="S2825" i="4" s="1"/>
  <c r="Q2826" i="4"/>
  <c r="S2826" i="4" s="1" a="1"/>
  <c r="S2826" i="4" s="1"/>
  <c r="Q2827" i="4"/>
  <c r="Q2828" i="4"/>
  <c r="Q2829" i="4"/>
  <c r="Q2830" i="4"/>
  <c r="S2830" i="4" s="1" a="1"/>
  <c r="S2830" i="4" s="1"/>
  <c r="Q2831" i="4"/>
  <c r="Q2832" i="4"/>
  <c r="Q2833" i="4"/>
  <c r="S2833" i="4" s="1" a="1"/>
  <c r="S2833" i="4" s="1"/>
  <c r="Q2834" i="4"/>
  <c r="S2834" i="4" s="1" a="1"/>
  <c r="S2834" i="4" s="1"/>
  <c r="Q2835" i="4"/>
  <c r="Q2836" i="4"/>
  <c r="Q2837" i="4"/>
  <c r="Q2838" i="4"/>
  <c r="S2838" i="4" s="1" a="1"/>
  <c r="S2838" i="4" s="1"/>
  <c r="Q2839" i="4"/>
  <c r="Q2840" i="4"/>
  <c r="Q2841" i="4"/>
  <c r="S2841" i="4" s="1" a="1"/>
  <c r="S2841" i="4" s="1"/>
  <c r="Q2842" i="4"/>
  <c r="S2842" i="4" s="1" a="1"/>
  <c r="S2842" i="4" s="1"/>
  <c r="Q2843" i="4"/>
  <c r="Q2844" i="4"/>
  <c r="Q2845" i="4"/>
  <c r="Q2846" i="4"/>
  <c r="S2846" i="4" s="1" a="1"/>
  <c r="S2846" i="4" s="1"/>
  <c r="Q2847" i="4"/>
  <c r="Q2848" i="4"/>
  <c r="Q2849" i="4"/>
  <c r="S2849" i="4" s="1" a="1"/>
  <c r="S2849" i="4" s="1"/>
  <c r="Q2850" i="4"/>
  <c r="S2850" i="4" s="1" a="1"/>
  <c r="S2850" i="4" s="1"/>
  <c r="Q2851" i="4"/>
  <c r="Q2852" i="4"/>
  <c r="Q2853" i="4"/>
  <c r="Q2854" i="4"/>
  <c r="S2854" i="4" s="1" a="1"/>
  <c r="S2854" i="4" s="1"/>
  <c r="Q2855" i="4"/>
  <c r="Q2856" i="4"/>
  <c r="Q2857" i="4"/>
  <c r="S2857" i="4" s="1" a="1"/>
  <c r="S2857" i="4" s="1"/>
  <c r="Q2858" i="4"/>
  <c r="S2858" i="4" s="1" a="1"/>
  <c r="S2858" i="4" s="1"/>
  <c r="Q2859" i="4"/>
  <c r="Q2860" i="4"/>
  <c r="Q2861" i="4"/>
  <c r="Q2862" i="4"/>
  <c r="S2862" i="4" s="1" a="1"/>
  <c r="S2862" i="4" s="1"/>
  <c r="Q2863" i="4"/>
  <c r="Q2864" i="4"/>
  <c r="Q2865" i="4"/>
  <c r="S2865" i="4" s="1" a="1"/>
  <c r="S2865" i="4" s="1"/>
  <c r="Q2866" i="4"/>
  <c r="S2866" i="4" s="1" a="1"/>
  <c r="S2866" i="4" s="1"/>
  <c r="Q2867" i="4"/>
  <c r="Q2868" i="4"/>
  <c r="Q2869" i="4"/>
  <c r="Q2870" i="4"/>
  <c r="S2870" i="4" s="1" a="1"/>
  <c r="S2870" i="4" s="1"/>
  <c r="Q2871" i="4"/>
  <c r="Q2872" i="4"/>
  <c r="Q2873" i="4"/>
  <c r="S2873" i="4" s="1" a="1"/>
  <c r="S2873" i="4" s="1"/>
  <c r="Q2874" i="4"/>
  <c r="S2874" i="4" s="1" a="1"/>
  <c r="S2874" i="4" s="1"/>
  <c r="Q2875" i="4"/>
  <c r="Q2876" i="4"/>
  <c r="Q2877" i="4"/>
  <c r="Q2878" i="4"/>
  <c r="S2878" i="4" s="1" a="1"/>
  <c r="S2878" i="4" s="1"/>
  <c r="Q2879" i="4"/>
  <c r="Q2880" i="4"/>
  <c r="Q2881" i="4"/>
  <c r="S2881" i="4" s="1" a="1"/>
  <c r="S2881" i="4" s="1"/>
  <c r="Q2882" i="4"/>
  <c r="S2882" i="4" s="1" a="1"/>
  <c r="S2882" i="4" s="1"/>
  <c r="Q2883" i="4"/>
  <c r="Q2884" i="4"/>
  <c r="Q2885" i="4"/>
  <c r="Q2886" i="4"/>
  <c r="S2886" i="4" s="1" a="1"/>
  <c r="S2886" i="4" s="1"/>
  <c r="Q2887" i="4"/>
  <c r="Q2888" i="4"/>
  <c r="Q2889" i="4"/>
  <c r="S2889" i="4" s="1" a="1"/>
  <c r="S2889" i="4" s="1"/>
  <c r="Q2890" i="4"/>
  <c r="S2890" i="4" s="1" a="1"/>
  <c r="S2890" i="4" s="1"/>
  <c r="Q2891" i="4"/>
  <c r="Q2892" i="4"/>
  <c r="Q2893" i="4"/>
  <c r="Q2894" i="4"/>
  <c r="S2894" i="4" s="1" a="1"/>
  <c r="S2894" i="4" s="1"/>
  <c r="Q2895" i="4"/>
  <c r="Q2896" i="4"/>
  <c r="Q2897" i="4"/>
  <c r="S2897" i="4" s="1" a="1"/>
  <c r="S2897" i="4" s="1"/>
  <c r="Q2898" i="4"/>
  <c r="S2898" i="4" s="1" a="1"/>
  <c r="S2898" i="4" s="1"/>
  <c r="Q2899" i="4"/>
  <c r="Q2900" i="4"/>
  <c r="Q2901" i="4"/>
  <c r="Q2902" i="4"/>
  <c r="S2902" i="4" s="1" a="1"/>
  <c r="S2902" i="4" s="1"/>
  <c r="Q2903" i="4"/>
  <c r="Q2904" i="4"/>
  <c r="Q2905" i="4"/>
  <c r="S2905" i="4" s="1" a="1"/>
  <c r="S2905" i="4" s="1"/>
  <c r="Q2906" i="4"/>
  <c r="S2906" i="4" s="1" a="1"/>
  <c r="S2906" i="4" s="1"/>
  <c r="Q2907" i="4"/>
  <c r="Q2908" i="4"/>
  <c r="Q2909" i="4"/>
  <c r="Q2910" i="4"/>
  <c r="S2910" i="4" s="1" a="1"/>
  <c r="S2910" i="4" s="1"/>
  <c r="Q2911" i="4"/>
  <c r="Q2912" i="4"/>
  <c r="Q2913" i="4"/>
  <c r="S2913" i="4" s="1" a="1"/>
  <c r="S2913" i="4" s="1"/>
  <c r="Q2914" i="4"/>
  <c r="S2914" i="4" s="1" a="1"/>
  <c r="S2914" i="4" s="1"/>
  <c r="Q2915" i="4"/>
  <c r="Q2916" i="4"/>
  <c r="Q2917" i="4"/>
  <c r="Q2918" i="4"/>
  <c r="S2918" i="4" s="1" a="1"/>
  <c r="S2918" i="4" s="1"/>
  <c r="Q2919" i="4"/>
  <c r="Q2920" i="4"/>
  <c r="Q2921" i="4"/>
  <c r="S2921" i="4" s="1" a="1"/>
  <c r="S2921" i="4" s="1"/>
  <c r="Q2922" i="4"/>
  <c r="S2922" i="4" s="1" a="1"/>
  <c r="S2922" i="4" s="1"/>
  <c r="Q2923" i="4"/>
  <c r="Q2924" i="4"/>
  <c r="Q2925" i="4"/>
  <c r="Q2926" i="4"/>
  <c r="S2926" i="4" s="1" a="1"/>
  <c r="S2926" i="4" s="1"/>
  <c r="Q2927" i="4"/>
  <c r="Q2928" i="4"/>
  <c r="Q2929" i="4"/>
  <c r="S2929" i="4" s="1" a="1"/>
  <c r="S2929" i="4" s="1"/>
  <c r="Q2930" i="4"/>
  <c r="S2930" i="4" s="1" a="1"/>
  <c r="S2930" i="4" s="1"/>
  <c r="Q2931" i="4"/>
  <c r="Q2932" i="4"/>
  <c r="Q2933" i="4"/>
  <c r="Q2934" i="4"/>
  <c r="S2934" i="4" s="1" a="1"/>
  <c r="S2934" i="4" s="1"/>
  <c r="Q2935" i="4"/>
  <c r="Q2936" i="4"/>
  <c r="Q2937" i="4"/>
  <c r="S2937" i="4" s="1" a="1"/>
  <c r="S2937" i="4" s="1"/>
  <c r="Q2938" i="4"/>
  <c r="S2938" i="4" s="1" a="1"/>
  <c r="S2938" i="4" s="1"/>
  <c r="Q2939" i="4"/>
  <c r="Q2940" i="4"/>
  <c r="Q2941" i="4"/>
  <c r="Q2942" i="4"/>
  <c r="S2942" i="4" s="1" a="1"/>
  <c r="S2942" i="4" s="1"/>
  <c r="Q2943" i="4"/>
  <c r="Q2944" i="4"/>
  <c r="Q2945" i="4"/>
  <c r="S2945" i="4" s="1" a="1"/>
  <c r="S2945" i="4" s="1"/>
  <c r="Q2946" i="4"/>
  <c r="S2946" i="4" s="1" a="1"/>
  <c r="S2946" i="4" s="1"/>
  <c r="Q2947" i="4"/>
  <c r="Q2948" i="4"/>
  <c r="Q2949" i="4"/>
  <c r="Q2950" i="4"/>
  <c r="S2950" i="4" s="1" a="1"/>
  <c r="S2950" i="4" s="1"/>
  <c r="Q2951" i="4"/>
  <c r="Q2952" i="4"/>
  <c r="Q2953" i="4"/>
  <c r="S2953" i="4" s="1" a="1"/>
  <c r="S2953" i="4" s="1"/>
  <c r="Q2954" i="4"/>
  <c r="S2954" i="4" s="1" a="1"/>
  <c r="S2954" i="4" s="1"/>
  <c r="Q2955" i="4"/>
  <c r="Q2956" i="4"/>
  <c r="Q2957" i="4"/>
  <c r="Q2958" i="4"/>
  <c r="S2958" i="4" s="1" a="1"/>
  <c r="S2958" i="4" s="1"/>
  <c r="Q2959" i="4"/>
  <c r="Q2960" i="4"/>
  <c r="Q2961" i="4"/>
  <c r="S2961" i="4" s="1" a="1"/>
  <c r="S2961" i="4" s="1"/>
  <c r="Q2962" i="4"/>
  <c r="S2962" i="4" s="1" a="1"/>
  <c r="S2962" i="4" s="1"/>
  <c r="Q2963" i="4"/>
  <c r="Q2964" i="4"/>
  <c r="Q2965" i="4"/>
  <c r="Q2966" i="4"/>
  <c r="S2966" i="4" s="1" a="1"/>
  <c r="S2966" i="4" s="1"/>
  <c r="Q2967" i="4"/>
  <c r="Q2968" i="4"/>
  <c r="Q2969" i="4"/>
  <c r="S2969" i="4" s="1" a="1"/>
  <c r="S2969" i="4" s="1"/>
  <c r="Q2970" i="4"/>
  <c r="S2970" i="4" s="1" a="1"/>
  <c r="S2970" i="4" s="1"/>
  <c r="Q2971" i="4"/>
  <c r="Q2972" i="4"/>
  <c r="Q2973" i="4"/>
  <c r="Q2974" i="4"/>
  <c r="S2974" i="4" s="1" a="1"/>
  <c r="S2974" i="4" s="1"/>
  <c r="Q2975" i="4"/>
  <c r="Q2976" i="4"/>
  <c r="Q2977" i="4"/>
  <c r="S2977" i="4" s="1" a="1"/>
  <c r="S2977" i="4" s="1"/>
  <c r="Q2978" i="4"/>
  <c r="S2978" i="4" s="1" a="1"/>
  <c r="S2978" i="4" s="1"/>
  <c r="Q2979" i="4"/>
  <c r="Q2980" i="4"/>
  <c r="Q2981" i="4"/>
  <c r="Q2982" i="4"/>
  <c r="S2982" i="4" s="1" a="1"/>
  <c r="S2982" i="4" s="1"/>
  <c r="Q2983" i="4"/>
  <c r="Q2984" i="4"/>
  <c r="Q2985" i="4"/>
  <c r="S2985" i="4" s="1" a="1"/>
  <c r="S2985" i="4" s="1"/>
  <c r="Q2986" i="4"/>
  <c r="S2986" i="4" s="1" a="1"/>
  <c r="S2986" i="4" s="1"/>
  <c r="Q2987" i="4"/>
  <c r="Q2988" i="4"/>
  <c r="Q2989" i="4"/>
  <c r="Q2990" i="4"/>
  <c r="S2990" i="4" s="1" a="1"/>
  <c r="S2990" i="4" s="1"/>
  <c r="Q2991" i="4"/>
  <c r="Q2992" i="4"/>
  <c r="Q2993" i="4"/>
  <c r="S2993" i="4" s="1" a="1"/>
  <c r="S2993" i="4" s="1"/>
  <c r="Q2994" i="4"/>
  <c r="S2994" i="4" s="1" a="1"/>
  <c r="S2994" i="4" s="1"/>
  <c r="Q2995" i="4"/>
  <c r="Q2996" i="4"/>
  <c r="Q2997" i="4"/>
  <c r="Q2998" i="4"/>
  <c r="S2998" i="4" s="1" a="1"/>
  <c r="S2998" i="4" s="1"/>
  <c r="Q2999" i="4"/>
  <c r="Q3000" i="4"/>
  <c r="Q3001" i="4"/>
  <c r="S3001" i="4" s="1" a="1"/>
  <c r="S3001" i="4" s="1"/>
  <c r="Q3002" i="4"/>
  <c r="S3002" i="4" s="1" a="1"/>
  <c r="S3002" i="4" s="1"/>
  <c r="Q3003" i="4"/>
  <c r="Q3004" i="4"/>
  <c r="Q3005" i="4"/>
  <c r="Q3006" i="4"/>
  <c r="S3006" i="4" s="1" a="1"/>
  <c r="S3006" i="4" s="1"/>
  <c r="Q3007" i="4"/>
  <c r="Q3008" i="4"/>
  <c r="Q3009" i="4"/>
  <c r="S3009" i="4" s="1" a="1"/>
  <c r="S3009" i="4" s="1"/>
  <c r="Q3010" i="4"/>
  <c r="S3010" i="4" s="1" a="1"/>
  <c r="S3010" i="4" s="1"/>
  <c r="Q3011" i="4"/>
  <c r="Q3012" i="4"/>
  <c r="Q3013" i="4"/>
  <c r="Q3014" i="4"/>
  <c r="S3014" i="4" s="1" a="1"/>
  <c r="S3014" i="4" s="1"/>
  <c r="Q3015" i="4"/>
  <c r="Q3016" i="4"/>
  <c r="Q3017" i="4"/>
  <c r="S3017" i="4" s="1" a="1"/>
  <c r="S3017" i="4" s="1"/>
  <c r="Q3018" i="4"/>
  <c r="S3018" i="4" s="1" a="1"/>
  <c r="S3018" i="4" s="1"/>
  <c r="Q3019" i="4"/>
  <c r="Q3020" i="4"/>
  <c r="Q3021" i="4"/>
  <c r="Q3022" i="4"/>
  <c r="S3022" i="4" s="1" a="1"/>
  <c r="S3022" i="4" s="1"/>
  <c r="Q3023" i="4"/>
  <c r="Q3024" i="4"/>
  <c r="Q3025" i="4"/>
  <c r="S3025" i="4" s="1" a="1"/>
  <c r="S3025" i="4" s="1"/>
  <c r="Q3026" i="4"/>
  <c r="S3026" i="4" s="1" a="1"/>
  <c r="S3026" i="4" s="1"/>
  <c r="Q3027" i="4"/>
  <c r="Q3028" i="4"/>
  <c r="Q3029" i="4"/>
  <c r="Q3030" i="4"/>
  <c r="S3030" i="4" s="1" a="1"/>
  <c r="S3030" i="4" s="1"/>
  <c r="Q3031" i="4"/>
  <c r="Q3032" i="4"/>
  <c r="Q3033" i="4"/>
  <c r="S3033" i="4" s="1" a="1"/>
  <c r="S3033" i="4" s="1"/>
  <c r="Q3034" i="4"/>
  <c r="S3034" i="4" s="1" a="1"/>
  <c r="S3034" i="4" s="1"/>
  <c r="Q3035" i="4"/>
  <c r="Q3036" i="4"/>
  <c r="Q3037" i="4"/>
  <c r="Q3038" i="4"/>
  <c r="S3038" i="4" s="1" a="1"/>
  <c r="S3038" i="4" s="1"/>
  <c r="Q3039" i="4"/>
  <c r="Q3040" i="4"/>
  <c r="Q3041" i="4"/>
  <c r="S3041" i="4" s="1" a="1"/>
  <c r="S3041" i="4" s="1"/>
  <c r="Q3042" i="4"/>
  <c r="S3042" i="4" s="1" a="1"/>
  <c r="S3042" i="4" s="1"/>
  <c r="Q3043" i="4"/>
  <c r="Q3044" i="4"/>
  <c r="Q3045" i="4"/>
  <c r="Q3046" i="4"/>
  <c r="S3046" i="4" s="1" a="1"/>
  <c r="S3046" i="4" s="1"/>
  <c r="Q3047" i="4"/>
  <c r="Q3048" i="4"/>
  <c r="Q3049" i="4"/>
  <c r="S3049" i="4" s="1" a="1"/>
  <c r="S3049" i="4" s="1"/>
  <c r="Q3050" i="4"/>
  <c r="S3050" i="4" s="1" a="1"/>
  <c r="S3050" i="4" s="1"/>
  <c r="Q3051" i="4"/>
  <c r="Q3052" i="4"/>
  <c r="Q3053" i="4"/>
  <c r="Q3054" i="4"/>
  <c r="S3054" i="4" s="1" a="1"/>
  <c r="S3054" i="4" s="1"/>
  <c r="Q3055" i="4"/>
  <c r="Q3056" i="4"/>
  <c r="Q3057" i="4"/>
  <c r="S3057" i="4" s="1" a="1"/>
  <c r="S3057" i="4" s="1"/>
  <c r="Q3058" i="4"/>
  <c r="S3058" i="4" s="1" a="1"/>
  <c r="S3058" i="4" s="1"/>
  <c r="Q3059" i="4"/>
  <c r="Q3060" i="4"/>
  <c r="Q3061" i="4"/>
  <c r="Q3062" i="4"/>
  <c r="S3062" i="4" s="1" a="1"/>
  <c r="S3062" i="4" s="1"/>
  <c r="Q3063" i="4"/>
  <c r="Q3064" i="4"/>
  <c r="Q3065" i="4"/>
  <c r="S3065" i="4" s="1" a="1"/>
  <c r="S3065" i="4" s="1"/>
  <c r="Q3066" i="4"/>
  <c r="S3066" i="4" s="1" a="1"/>
  <c r="S3066" i="4" s="1"/>
  <c r="Q3067" i="4"/>
  <c r="Q3068" i="4"/>
  <c r="Q3069" i="4"/>
  <c r="Q3070" i="4"/>
  <c r="S3070" i="4" s="1" a="1"/>
  <c r="S3070" i="4" s="1"/>
  <c r="Q3071" i="4"/>
  <c r="Q3072" i="4"/>
  <c r="Q3073" i="4"/>
  <c r="S3073" i="4" s="1" a="1"/>
  <c r="S3073" i="4" s="1"/>
  <c r="Q3074" i="4"/>
  <c r="S3074" i="4" s="1" a="1"/>
  <c r="S3074" i="4" s="1"/>
  <c r="Q3075" i="4"/>
  <c r="Q3076" i="4"/>
  <c r="Q3077" i="4"/>
  <c r="Q3078" i="4"/>
  <c r="S3078" i="4" s="1" a="1"/>
  <c r="S3078" i="4" s="1"/>
  <c r="Q3079" i="4"/>
  <c r="Q3080" i="4"/>
  <c r="Q3081" i="4"/>
  <c r="S3081" i="4" s="1" a="1"/>
  <c r="S3081" i="4" s="1"/>
  <c r="Q3082" i="4"/>
  <c r="S3082" i="4" s="1" a="1"/>
  <c r="S3082" i="4" s="1"/>
  <c r="Q3083" i="4"/>
  <c r="Q3084" i="4"/>
  <c r="Q3085" i="4"/>
  <c r="Q3086" i="4"/>
  <c r="S3086" i="4" s="1" a="1"/>
  <c r="S3086" i="4" s="1"/>
  <c r="Q3087" i="4"/>
  <c r="Q3088" i="4"/>
  <c r="Q3089" i="4"/>
  <c r="S3089" i="4" s="1" a="1"/>
  <c r="S3089" i="4" s="1"/>
  <c r="Q3090" i="4"/>
  <c r="S3090" i="4" s="1" a="1"/>
  <c r="S3090" i="4" s="1"/>
  <c r="Q3091" i="4"/>
  <c r="Q3092" i="4"/>
  <c r="Q3093" i="4"/>
  <c r="Q3094" i="4"/>
  <c r="S3094" i="4" s="1" a="1"/>
  <c r="S3094" i="4" s="1"/>
  <c r="Q3095" i="4"/>
  <c r="Q3096" i="4"/>
  <c r="Q3097" i="4"/>
  <c r="S3097" i="4" s="1" a="1"/>
  <c r="S3097" i="4" s="1"/>
  <c r="Q3098" i="4"/>
  <c r="S3098" i="4" s="1" a="1"/>
  <c r="S3098" i="4" s="1"/>
  <c r="Q3099" i="4"/>
  <c r="Q3100" i="4"/>
  <c r="Q3101" i="4"/>
  <c r="Q3102" i="4"/>
  <c r="S3102" i="4" s="1" a="1"/>
  <c r="S3102" i="4" s="1"/>
  <c r="Q3103" i="4"/>
  <c r="Q3104" i="4"/>
  <c r="Q3105" i="4"/>
  <c r="S3105" i="4" s="1" a="1"/>
  <c r="S3105" i="4" s="1"/>
  <c r="Q3106" i="4"/>
  <c r="S3106" i="4" s="1" a="1"/>
  <c r="S3106" i="4" s="1"/>
  <c r="Q3107" i="4"/>
  <c r="Q3108" i="4"/>
  <c r="Q3109" i="4"/>
  <c r="Q3110" i="4"/>
  <c r="S3110" i="4" s="1" a="1"/>
  <c r="S3110" i="4" s="1"/>
  <c r="Q3111" i="4"/>
  <c r="Q3112" i="4"/>
  <c r="Q3113" i="4"/>
  <c r="S3113" i="4" s="1" a="1"/>
  <c r="S3113" i="4" s="1"/>
  <c r="Q3114" i="4"/>
  <c r="S3114" i="4" s="1" a="1"/>
  <c r="S3114" i="4" s="1"/>
  <c r="Q3115" i="4"/>
  <c r="Q3116" i="4"/>
  <c r="Q3117" i="4"/>
  <c r="Q3118" i="4"/>
  <c r="S3118" i="4" s="1" a="1"/>
  <c r="S3118" i="4" s="1"/>
  <c r="Q3119" i="4"/>
  <c r="Q3120" i="4"/>
  <c r="Q3121" i="4"/>
  <c r="S3121" i="4" s="1" a="1"/>
  <c r="S3121" i="4" s="1"/>
  <c r="Q3122" i="4"/>
  <c r="S3122" i="4" s="1" a="1"/>
  <c r="S3122" i="4" s="1"/>
  <c r="Q3123" i="4"/>
  <c r="Q3124" i="4"/>
  <c r="Q3125" i="4"/>
  <c r="Q3126" i="4"/>
  <c r="S3126" i="4" s="1" a="1"/>
  <c r="S3126" i="4" s="1"/>
  <c r="Q3127" i="4"/>
  <c r="Q3128" i="4"/>
  <c r="Q3129" i="4"/>
  <c r="S3129" i="4" s="1" a="1"/>
  <c r="S3129" i="4" s="1"/>
  <c r="Q3130" i="4"/>
  <c r="S3130" i="4" s="1" a="1"/>
  <c r="S3130" i="4" s="1"/>
  <c r="Q3131" i="4"/>
  <c r="Q3132" i="4"/>
  <c r="Q3133" i="4"/>
  <c r="Q3134" i="4"/>
  <c r="S3134" i="4" s="1" a="1"/>
  <c r="S3134" i="4" s="1"/>
  <c r="Q3135" i="4"/>
  <c r="Q3136" i="4"/>
  <c r="Q3137" i="4"/>
  <c r="S3137" i="4" s="1" a="1"/>
  <c r="S3137" i="4" s="1"/>
  <c r="Q3138" i="4"/>
  <c r="S3138" i="4" s="1" a="1"/>
  <c r="S3138" i="4" s="1"/>
  <c r="Q3139" i="4"/>
  <c r="Q3140" i="4"/>
  <c r="Q3141" i="4"/>
  <c r="Q3142" i="4"/>
  <c r="S3142" i="4" s="1" a="1"/>
  <c r="S3142" i="4" s="1"/>
  <c r="Q3143" i="4"/>
  <c r="Q3144" i="4"/>
  <c r="Q3145" i="4"/>
  <c r="S3145" i="4" s="1" a="1"/>
  <c r="S3145" i="4" s="1"/>
  <c r="Q3146" i="4"/>
  <c r="S3146" i="4" s="1" a="1"/>
  <c r="S3146" i="4" s="1"/>
  <c r="Q3147" i="4"/>
  <c r="Q3148" i="4"/>
  <c r="Q3149" i="4"/>
  <c r="Q3150" i="4"/>
  <c r="S3150" i="4" s="1" a="1"/>
  <c r="S3150" i="4" s="1"/>
  <c r="Q3151" i="4"/>
  <c r="Q3152" i="4"/>
  <c r="Q3153" i="4"/>
  <c r="S3153" i="4" s="1" a="1"/>
  <c r="S3153" i="4" s="1"/>
  <c r="Q3154" i="4"/>
  <c r="S3154" i="4" s="1" a="1"/>
  <c r="S3154" i="4" s="1"/>
  <c r="Q3155" i="4"/>
  <c r="Q3156" i="4"/>
  <c r="Q3157" i="4"/>
  <c r="Q3158" i="4"/>
  <c r="S3158" i="4" s="1" a="1"/>
  <c r="S3158" i="4" s="1"/>
  <c r="Q3159" i="4"/>
  <c r="Q3160" i="4"/>
  <c r="Q3161" i="4"/>
  <c r="S3161" i="4" s="1" a="1"/>
  <c r="S3161" i="4" s="1"/>
  <c r="Q3162" i="4"/>
  <c r="S3162" i="4" s="1" a="1"/>
  <c r="S3162" i="4" s="1"/>
  <c r="Q3163" i="4"/>
  <c r="Q3164" i="4"/>
  <c r="Q3165" i="4"/>
  <c r="Q3166" i="4"/>
  <c r="S3166" i="4" s="1" a="1"/>
  <c r="S3166" i="4" s="1"/>
  <c r="Q3167" i="4"/>
  <c r="Q3168" i="4"/>
  <c r="Q3169" i="4"/>
  <c r="S3169" i="4" s="1" a="1"/>
  <c r="S3169" i="4" s="1"/>
  <c r="Q3170" i="4"/>
  <c r="S3170" i="4" s="1" a="1"/>
  <c r="S3170" i="4" s="1"/>
  <c r="Q3171" i="4"/>
  <c r="Q3172" i="4"/>
  <c r="Q3173" i="4"/>
  <c r="Q3174" i="4"/>
  <c r="S3174" i="4" s="1" a="1"/>
  <c r="S3174" i="4" s="1"/>
  <c r="Q3175" i="4"/>
  <c r="Q3176" i="4"/>
  <c r="Q3177" i="4"/>
  <c r="S3177" i="4" s="1" a="1"/>
  <c r="S3177" i="4" s="1"/>
  <c r="Q3178" i="4"/>
  <c r="S3178" i="4" s="1" a="1"/>
  <c r="S3178" i="4" s="1"/>
  <c r="Q3179" i="4"/>
  <c r="Q3180" i="4"/>
  <c r="Q3181" i="4"/>
  <c r="Q3182" i="4"/>
  <c r="S3182" i="4" s="1" a="1"/>
  <c r="S3182" i="4" s="1"/>
  <c r="Q3183" i="4"/>
  <c r="Q3184" i="4"/>
  <c r="Q3185" i="4"/>
  <c r="S3185" i="4" s="1" a="1"/>
  <c r="S3185" i="4" s="1"/>
  <c r="Q3186" i="4"/>
  <c r="S3186" i="4" s="1" a="1"/>
  <c r="S3186" i="4" s="1"/>
  <c r="Q3187" i="4"/>
  <c r="Q3188" i="4"/>
  <c r="Q3189" i="4"/>
  <c r="Q3190" i="4"/>
  <c r="S3190" i="4" s="1" a="1"/>
  <c r="S3190" i="4" s="1"/>
  <c r="Q3191" i="4"/>
  <c r="Q3192" i="4"/>
  <c r="Q3193" i="4"/>
  <c r="S3193" i="4" s="1" a="1"/>
  <c r="S3193" i="4" s="1"/>
  <c r="Q3194" i="4"/>
  <c r="S3194" i="4" s="1" a="1"/>
  <c r="S3194" i="4" s="1"/>
  <c r="Q3195" i="4"/>
  <c r="Q3196" i="4"/>
  <c r="Q3197" i="4"/>
  <c r="Q3198" i="4"/>
  <c r="S3198" i="4" s="1" a="1"/>
  <c r="S3198" i="4" s="1"/>
  <c r="Q3199" i="4"/>
  <c r="Q3200" i="4"/>
  <c r="Q3201" i="4"/>
  <c r="S3201" i="4" s="1" a="1"/>
  <c r="S3201" i="4" s="1"/>
  <c r="Q3202" i="4"/>
  <c r="S3202" i="4" s="1" a="1"/>
  <c r="S3202" i="4" s="1"/>
  <c r="Q3203" i="4"/>
  <c r="Q3204" i="4"/>
  <c r="Q3205" i="4"/>
  <c r="Q3206" i="4"/>
  <c r="S3206" i="4" s="1" a="1"/>
  <c r="S3206" i="4" s="1"/>
  <c r="Q3207" i="4"/>
  <c r="Q3208" i="4"/>
  <c r="Q3209" i="4"/>
  <c r="S3209" i="4" s="1" a="1"/>
  <c r="S3209" i="4" s="1"/>
  <c r="Q3210" i="4"/>
  <c r="S3210" i="4" s="1" a="1"/>
  <c r="S3210" i="4" s="1"/>
  <c r="Q3211" i="4"/>
  <c r="Q3212" i="4"/>
  <c r="Q3213" i="4"/>
  <c r="Q3214" i="4"/>
  <c r="S3214" i="4" s="1" a="1"/>
  <c r="S3214" i="4" s="1"/>
  <c r="Q3215" i="4"/>
  <c r="Q3216" i="4"/>
  <c r="Q3217" i="4"/>
  <c r="S3217" i="4" s="1" a="1"/>
  <c r="S3217" i="4" s="1"/>
  <c r="Q3218" i="4"/>
  <c r="S3218" i="4" s="1" a="1"/>
  <c r="S3218" i="4" s="1"/>
  <c r="Q3219" i="4"/>
  <c r="Q3220" i="4"/>
  <c r="Q3221" i="4"/>
  <c r="Q3222" i="4"/>
  <c r="S3222" i="4" s="1" a="1"/>
  <c r="S3222" i="4" s="1"/>
  <c r="Q3223" i="4"/>
  <c r="Q3224" i="4"/>
  <c r="Q3225" i="4"/>
  <c r="S3225" i="4" s="1" a="1"/>
  <c r="S3225" i="4" s="1"/>
  <c r="Q3226" i="4"/>
  <c r="S3226" i="4" s="1" a="1"/>
  <c r="S3226" i="4" s="1"/>
  <c r="Q3227" i="4"/>
  <c r="Q3228" i="4"/>
  <c r="Q3229" i="4"/>
  <c r="Q3230" i="4"/>
  <c r="S3230" i="4" s="1" a="1"/>
  <c r="S3230" i="4" s="1"/>
  <c r="Q3231" i="4"/>
  <c r="Q3232" i="4"/>
  <c r="Q3233" i="4"/>
  <c r="S3233" i="4" s="1" a="1"/>
  <c r="S3233" i="4" s="1"/>
  <c r="Q3234" i="4"/>
  <c r="S3234" i="4" s="1" a="1"/>
  <c r="S3234" i="4" s="1"/>
  <c r="Q3235" i="4"/>
  <c r="Q3236" i="4"/>
  <c r="Q3237" i="4"/>
  <c r="Q3238" i="4"/>
  <c r="S3238" i="4" s="1" a="1"/>
  <c r="S3238" i="4" s="1"/>
  <c r="Q3239" i="4"/>
  <c r="Q3240" i="4"/>
  <c r="Q3241" i="4"/>
  <c r="S3241" i="4" s="1" a="1"/>
  <c r="S3241" i="4" s="1"/>
  <c r="Q3242" i="4"/>
  <c r="S3242" i="4" s="1" a="1"/>
  <c r="S3242" i="4" s="1"/>
  <c r="Q3243" i="4"/>
  <c r="Q3244" i="4"/>
  <c r="Q3245" i="4"/>
  <c r="Q3246" i="4"/>
  <c r="S3246" i="4" s="1" a="1"/>
  <c r="S3246" i="4" s="1"/>
  <c r="Q3247" i="4"/>
  <c r="Q3248" i="4"/>
  <c r="Q3249" i="4"/>
  <c r="S3249" i="4" s="1" a="1"/>
  <c r="S3249" i="4" s="1"/>
  <c r="Q3250" i="4"/>
  <c r="S3250" i="4" s="1" a="1"/>
  <c r="S3250" i="4" s="1"/>
  <c r="Q3251" i="4"/>
  <c r="Q3252" i="4"/>
  <c r="Q3253" i="4"/>
  <c r="Q3254" i="4"/>
  <c r="S3254" i="4" s="1" a="1"/>
  <c r="S3254" i="4" s="1"/>
  <c r="Q3255" i="4"/>
  <c r="Q3256" i="4"/>
  <c r="Q3257" i="4"/>
  <c r="S3257" i="4" s="1" a="1"/>
  <c r="S3257" i="4" s="1"/>
  <c r="Q3258" i="4"/>
  <c r="S3258" i="4" s="1" a="1"/>
  <c r="S3258" i="4" s="1"/>
  <c r="Q3259" i="4"/>
  <c r="Q3260" i="4"/>
  <c r="Q3261" i="4"/>
  <c r="Q3262" i="4"/>
  <c r="S3262" i="4" s="1" a="1"/>
  <c r="S3262" i="4" s="1"/>
  <c r="Q3263" i="4"/>
  <c r="Q3264" i="4"/>
  <c r="Q3265" i="4"/>
  <c r="S3265" i="4" s="1" a="1"/>
  <c r="S3265" i="4" s="1"/>
  <c r="Q3266" i="4"/>
  <c r="S3266" i="4" s="1" a="1"/>
  <c r="S3266" i="4" s="1"/>
  <c r="Q3267" i="4"/>
  <c r="Q3268" i="4"/>
  <c r="Q3269" i="4"/>
  <c r="Q3270" i="4"/>
  <c r="S3270" i="4" s="1" a="1"/>
  <c r="S3270" i="4" s="1"/>
  <c r="Q3271" i="4"/>
  <c r="Q3272" i="4"/>
  <c r="Q3273" i="4"/>
  <c r="S3273" i="4" s="1" a="1"/>
  <c r="S3273" i="4" s="1"/>
  <c r="Q3274" i="4"/>
  <c r="S3274" i="4" s="1" a="1"/>
  <c r="S3274" i="4" s="1"/>
  <c r="Q3275" i="4"/>
  <c r="Q3276" i="4"/>
  <c r="Q3277" i="4"/>
  <c r="Q3278" i="4"/>
  <c r="S3278" i="4" s="1" a="1"/>
  <c r="S3278" i="4" s="1"/>
  <c r="Q3279" i="4"/>
  <c r="Q3280" i="4"/>
  <c r="Q3281" i="4"/>
  <c r="S3281" i="4" s="1" a="1"/>
  <c r="S3281" i="4" s="1"/>
  <c r="Q3282" i="4"/>
  <c r="S3282" i="4" s="1" a="1"/>
  <c r="S3282" i="4" s="1"/>
  <c r="Q3283" i="4"/>
  <c r="Q3284" i="4"/>
  <c r="Q3285" i="4"/>
  <c r="Q3286" i="4"/>
  <c r="S3286" i="4" s="1" a="1"/>
  <c r="S3286" i="4" s="1"/>
  <c r="Q3287" i="4"/>
  <c r="Q3288" i="4"/>
  <c r="Q3289" i="4"/>
  <c r="S3289" i="4" s="1" a="1"/>
  <c r="S3289" i="4" s="1"/>
  <c r="Q3290" i="4"/>
  <c r="S3290" i="4" s="1" a="1"/>
  <c r="S3290" i="4" s="1"/>
  <c r="Q3291" i="4"/>
  <c r="Q3292" i="4"/>
  <c r="Q3293" i="4"/>
  <c r="Q3294" i="4"/>
  <c r="S3294" i="4" s="1" a="1"/>
  <c r="S3294" i="4" s="1"/>
  <c r="Q3295" i="4"/>
  <c r="Q3296" i="4"/>
  <c r="Q3297" i="4"/>
  <c r="S3297" i="4" s="1" a="1"/>
  <c r="S3297" i="4" s="1"/>
  <c r="Q3298" i="4"/>
  <c r="S3298" i="4" s="1" a="1"/>
  <c r="S3298" i="4" s="1"/>
  <c r="Q3299" i="4"/>
  <c r="Q3300" i="4"/>
  <c r="Q3301" i="4"/>
  <c r="Q3302" i="4"/>
  <c r="S3302" i="4" s="1" a="1"/>
  <c r="S3302" i="4" s="1"/>
  <c r="Q3303" i="4"/>
  <c r="Q3304" i="4"/>
  <c r="Q3305" i="4"/>
  <c r="S3305" i="4" s="1" a="1"/>
  <c r="S3305" i="4" s="1"/>
  <c r="Q3306" i="4"/>
  <c r="S3306" i="4" s="1" a="1"/>
  <c r="S3306" i="4" s="1"/>
  <c r="Q3307" i="4"/>
  <c r="Q3308" i="4"/>
  <c r="Q3309" i="4"/>
  <c r="Q3310" i="4"/>
  <c r="S3310" i="4" s="1" a="1"/>
  <c r="S3310" i="4" s="1"/>
  <c r="Q3311" i="4"/>
  <c r="Q3312" i="4"/>
  <c r="Q3313" i="4"/>
  <c r="S3313" i="4" s="1" a="1"/>
  <c r="S3313" i="4" s="1"/>
  <c r="Q3314" i="4"/>
  <c r="S3314" i="4" s="1" a="1"/>
  <c r="S3314" i="4" s="1"/>
  <c r="Q3315" i="4"/>
  <c r="Q3316" i="4"/>
  <c r="Q3317" i="4"/>
  <c r="Q3318" i="4"/>
  <c r="S3318" i="4" s="1" a="1"/>
  <c r="S3318" i="4" s="1"/>
  <c r="Q3319" i="4"/>
  <c r="Q3320" i="4"/>
  <c r="Q3321" i="4"/>
  <c r="S3321" i="4" s="1" a="1"/>
  <c r="S3321" i="4" s="1"/>
  <c r="Q3322" i="4"/>
  <c r="S3322" i="4" s="1" a="1"/>
  <c r="S3322" i="4" s="1"/>
  <c r="Q3323" i="4"/>
  <c r="Q3324" i="4"/>
  <c r="Q3325" i="4"/>
  <c r="Q3326" i="4"/>
  <c r="S3326" i="4" s="1" a="1"/>
  <c r="S3326" i="4" s="1"/>
  <c r="Q3327" i="4"/>
  <c r="Q3328" i="4"/>
  <c r="Q3329" i="4"/>
  <c r="S3329" i="4" s="1" a="1"/>
  <c r="S3329" i="4" s="1"/>
  <c r="Q3330" i="4"/>
  <c r="S3330" i="4" s="1" a="1"/>
  <c r="S3330" i="4" s="1"/>
  <c r="Q3331" i="4"/>
  <c r="Q3332" i="4"/>
  <c r="Q3333" i="4"/>
  <c r="Q3334" i="4"/>
  <c r="S3334" i="4" s="1" a="1"/>
  <c r="S3334" i="4" s="1"/>
  <c r="Q3335" i="4"/>
  <c r="Q3336" i="4"/>
  <c r="Q3337" i="4"/>
  <c r="S3337" i="4" s="1" a="1"/>
  <c r="S3337" i="4" s="1"/>
  <c r="Q3338" i="4"/>
  <c r="S3338" i="4" s="1" a="1"/>
  <c r="S3338" i="4" s="1"/>
  <c r="Q3339" i="4"/>
  <c r="Q3340" i="4"/>
  <c r="Q3341" i="4"/>
  <c r="Q3342" i="4"/>
  <c r="S3342" i="4" s="1" a="1"/>
  <c r="S3342" i="4" s="1"/>
  <c r="Q3343" i="4"/>
  <c r="Q3344" i="4"/>
  <c r="Q3345" i="4"/>
  <c r="S3345" i="4" s="1" a="1"/>
  <c r="S3345" i="4" s="1"/>
  <c r="Q3346" i="4"/>
  <c r="S3346" i="4" s="1" a="1"/>
  <c r="S3346" i="4" s="1"/>
  <c r="Q3347" i="4"/>
  <c r="Q3348" i="4"/>
  <c r="Q3349" i="4"/>
  <c r="Q3350" i="4"/>
  <c r="S3350" i="4" s="1" a="1"/>
  <c r="S3350" i="4" s="1"/>
  <c r="Q3351" i="4"/>
  <c r="Q3352" i="4"/>
  <c r="Q3353" i="4"/>
  <c r="S3353" i="4" s="1" a="1"/>
  <c r="S3353" i="4" s="1"/>
  <c r="Q3354" i="4"/>
  <c r="S3354" i="4" s="1" a="1"/>
  <c r="S3354" i="4" s="1"/>
  <c r="Q3355" i="4"/>
  <c r="Q3356" i="4"/>
  <c r="Q3357" i="4"/>
  <c r="Q3358" i="4"/>
  <c r="S3358" i="4" s="1" a="1"/>
  <c r="S3358" i="4" s="1"/>
  <c r="Q3359" i="4"/>
  <c r="Q3360" i="4"/>
  <c r="Q3361" i="4"/>
  <c r="S3361" i="4" s="1" a="1"/>
  <c r="S3361" i="4" s="1"/>
  <c r="Q3362" i="4"/>
  <c r="S3362" i="4" s="1" a="1"/>
  <c r="S3362" i="4" s="1"/>
  <c r="Q3363" i="4"/>
  <c r="Q3364" i="4"/>
  <c r="Q3365" i="4"/>
  <c r="Q3366" i="4"/>
  <c r="S3366" i="4" s="1" a="1"/>
  <c r="S3366" i="4" s="1"/>
  <c r="Q3367" i="4"/>
  <c r="Q3368" i="4"/>
  <c r="Q3369" i="4"/>
  <c r="S3369" i="4" s="1" a="1"/>
  <c r="S3369" i="4" s="1"/>
  <c r="Q3370" i="4"/>
  <c r="S3370" i="4" s="1" a="1"/>
  <c r="S3370" i="4" s="1"/>
  <c r="Q3371" i="4"/>
  <c r="Q3372" i="4"/>
  <c r="Q3373" i="4"/>
  <c r="Q3374" i="4"/>
  <c r="S3374" i="4" s="1" a="1"/>
  <c r="S3374" i="4" s="1"/>
  <c r="Q3375" i="4"/>
  <c r="Q3376" i="4"/>
  <c r="Q3377" i="4"/>
  <c r="S3377" i="4" s="1" a="1"/>
  <c r="S3377" i="4" s="1"/>
  <c r="Q3378" i="4"/>
  <c r="S3378" i="4" s="1" a="1"/>
  <c r="S3378" i="4" s="1"/>
  <c r="Q3379" i="4"/>
  <c r="Q3380" i="4"/>
  <c r="Q3381" i="4"/>
  <c r="Q3382" i="4"/>
  <c r="S3382" i="4" s="1" a="1"/>
  <c r="S3382" i="4" s="1"/>
  <c r="Q3383" i="4"/>
  <c r="Q3384" i="4"/>
  <c r="Q3385" i="4"/>
  <c r="S3385" i="4" s="1" a="1"/>
  <c r="S3385" i="4" s="1"/>
  <c r="Q3386" i="4"/>
  <c r="S3386" i="4" s="1" a="1"/>
  <c r="S3386" i="4" s="1"/>
  <c r="Q3387" i="4"/>
  <c r="Q3388" i="4"/>
  <c r="Q3389" i="4"/>
  <c r="Q3390" i="4"/>
  <c r="S3390" i="4" s="1" a="1"/>
  <c r="S3390" i="4" s="1"/>
  <c r="Q3391" i="4"/>
  <c r="Q3392" i="4"/>
  <c r="Q3393" i="4"/>
  <c r="S3393" i="4" s="1" a="1"/>
  <c r="S3393" i="4" s="1"/>
  <c r="Q3394" i="4"/>
  <c r="S3394" i="4" s="1" a="1"/>
  <c r="S3394" i="4" s="1"/>
  <c r="Q3395" i="4"/>
  <c r="Q3396" i="4"/>
  <c r="Q3397" i="4"/>
  <c r="Q3398" i="4"/>
  <c r="S3398" i="4" s="1" a="1"/>
  <c r="S3398" i="4" s="1"/>
  <c r="Q3399" i="4"/>
  <c r="Q3400" i="4"/>
  <c r="Q3401" i="4"/>
  <c r="S3401" i="4" s="1" a="1"/>
  <c r="S3401" i="4" s="1"/>
  <c r="Q3402" i="4"/>
  <c r="S3402" i="4" s="1" a="1"/>
  <c r="S3402" i="4" s="1"/>
  <c r="Q3403" i="4"/>
  <c r="Q3404" i="4"/>
  <c r="Q3405" i="4"/>
  <c r="Q3406" i="4"/>
  <c r="S3406" i="4" s="1" a="1"/>
  <c r="S3406" i="4" s="1"/>
  <c r="Q3407" i="4"/>
  <c r="Q3408" i="4"/>
  <c r="Q3409" i="4"/>
  <c r="S3409" i="4" s="1" a="1"/>
  <c r="S3409" i="4" s="1"/>
  <c r="Q3410" i="4"/>
  <c r="S3410" i="4" s="1" a="1"/>
  <c r="S3410" i="4" s="1"/>
  <c r="Q3411" i="4"/>
  <c r="Q3412" i="4"/>
  <c r="Q3413" i="4"/>
  <c r="Q3414" i="4"/>
  <c r="S3414" i="4" s="1" a="1"/>
  <c r="S3414" i="4" s="1"/>
  <c r="Q3415" i="4"/>
  <c r="Q3416" i="4"/>
  <c r="Q3417" i="4"/>
  <c r="S3417" i="4" s="1" a="1"/>
  <c r="S3417" i="4" s="1"/>
  <c r="Q3418" i="4"/>
  <c r="S3418" i="4" s="1" a="1"/>
  <c r="S3418" i="4" s="1"/>
  <c r="Q3419" i="4"/>
  <c r="Q3420" i="4"/>
  <c r="Q3421" i="4"/>
  <c r="Q3422" i="4"/>
  <c r="S3422" i="4" s="1" a="1"/>
  <c r="S3422" i="4" s="1"/>
  <c r="Q3423" i="4"/>
  <c r="Q3424" i="4"/>
  <c r="Q3425" i="4"/>
  <c r="S3425" i="4" s="1" a="1"/>
  <c r="S3425" i="4" s="1"/>
  <c r="Q3426" i="4"/>
  <c r="S3426" i="4" s="1" a="1"/>
  <c r="S3426" i="4" s="1"/>
  <c r="Q3427" i="4"/>
  <c r="Q3428" i="4"/>
  <c r="Q3429" i="4"/>
  <c r="Q3430" i="4"/>
  <c r="S3430" i="4" s="1" a="1"/>
  <c r="S3430" i="4" s="1"/>
  <c r="Q3431" i="4"/>
  <c r="Q3432" i="4"/>
  <c r="Q3433" i="4"/>
  <c r="S3433" i="4" s="1" a="1"/>
  <c r="S3433" i="4" s="1"/>
  <c r="Q3434" i="4"/>
  <c r="S3434" i="4" s="1" a="1"/>
  <c r="S3434" i="4" s="1"/>
  <c r="Q3435" i="4"/>
  <c r="Q3436" i="4"/>
  <c r="Q3437" i="4"/>
  <c r="Q3438" i="4"/>
  <c r="S3438" i="4" s="1" a="1"/>
  <c r="S3438" i="4" s="1"/>
  <c r="Q3439" i="4"/>
  <c r="Q3440" i="4"/>
  <c r="Q3441" i="4"/>
  <c r="S3441" i="4" s="1" a="1"/>
  <c r="S3441" i="4" s="1"/>
  <c r="Q3442" i="4"/>
  <c r="S3442" i="4" s="1" a="1"/>
  <c r="S3442" i="4" s="1"/>
  <c r="Q3443" i="4"/>
  <c r="Q3444" i="4"/>
  <c r="Q3445" i="4"/>
  <c r="Q3446" i="4"/>
  <c r="S3446" i="4" s="1" a="1"/>
  <c r="S3446" i="4" s="1"/>
  <c r="Q3447" i="4"/>
  <c r="Q3448" i="4"/>
  <c r="Q3449" i="4"/>
  <c r="S3449" i="4" s="1" a="1"/>
  <c r="S3449" i="4" s="1"/>
  <c r="Q3450" i="4"/>
  <c r="S3450" i="4" s="1" a="1"/>
  <c r="S3450" i="4" s="1"/>
  <c r="Q3451" i="4"/>
  <c r="Q3452" i="4"/>
  <c r="Q3453" i="4"/>
  <c r="Q3454" i="4"/>
  <c r="S3454" i="4" s="1" a="1"/>
  <c r="S3454" i="4" s="1"/>
  <c r="Q3455" i="4"/>
  <c r="Q3456" i="4"/>
  <c r="Q3457" i="4"/>
  <c r="S3457" i="4" s="1" a="1"/>
  <c r="S3457" i="4" s="1"/>
  <c r="Q3458" i="4"/>
  <c r="S3458" i="4" s="1" a="1"/>
  <c r="S3458" i="4" s="1"/>
  <c r="Q3459" i="4"/>
  <c r="Q3460" i="4"/>
  <c r="Q3461" i="4"/>
  <c r="Q3462" i="4"/>
  <c r="S3462" i="4" s="1" a="1"/>
  <c r="S3462" i="4" s="1"/>
  <c r="Q3463" i="4"/>
  <c r="Q3464" i="4"/>
  <c r="Q3465" i="4"/>
  <c r="S3465" i="4" s="1" a="1"/>
  <c r="S3465" i="4" s="1"/>
  <c r="Q3466" i="4"/>
  <c r="S3466" i="4" s="1" a="1"/>
  <c r="S3466" i="4" s="1"/>
  <c r="Q3467" i="4"/>
  <c r="Q3468" i="4"/>
  <c r="Q3469" i="4"/>
  <c r="Q3470" i="4"/>
  <c r="S3470" i="4" s="1" a="1"/>
  <c r="S3470" i="4" s="1"/>
  <c r="Q3471" i="4"/>
  <c r="Q3472" i="4"/>
  <c r="Q3473" i="4"/>
  <c r="S3473" i="4" s="1" a="1"/>
  <c r="S3473" i="4" s="1"/>
  <c r="Q3474" i="4"/>
  <c r="S3474" i="4" s="1" a="1"/>
  <c r="S3474" i="4" s="1"/>
  <c r="Q3475" i="4"/>
  <c r="Q3476" i="4"/>
  <c r="Q3477" i="4"/>
  <c r="Q3478" i="4"/>
  <c r="S3478" i="4" s="1" a="1"/>
  <c r="S3478" i="4" s="1"/>
  <c r="Q3479" i="4"/>
  <c r="Q3480" i="4"/>
  <c r="Q3481" i="4"/>
  <c r="S3481" i="4" s="1" a="1"/>
  <c r="S3481" i="4" s="1"/>
  <c r="Q3482" i="4"/>
  <c r="S3482" i="4" s="1" a="1"/>
  <c r="S3482" i="4" s="1"/>
  <c r="Q3483" i="4"/>
  <c r="Q3484" i="4"/>
  <c r="Q3485" i="4"/>
  <c r="Q3486" i="4"/>
  <c r="S3486" i="4" s="1" a="1"/>
  <c r="S3486" i="4" s="1"/>
  <c r="Q3487" i="4"/>
  <c r="Q3488" i="4"/>
  <c r="Q3489" i="4"/>
  <c r="S3489" i="4" s="1" a="1"/>
  <c r="S3489" i="4" s="1"/>
  <c r="Q3490" i="4"/>
  <c r="S3490" i="4" s="1" a="1"/>
  <c r="S3490" i="4" s="1"/>
  <c r="Q3491" i="4"/>
  <c r="Q3492" i="4"/>
  <c r="Q3493" i="4"/>
  <c r="Q3494" i="4"/>
  <c r="S3494" i="4" s="1" a="1"/>
  <c r="S3494" i="4" s="1"/>
  <c r="Q3495" i="4"/>
  <c r="Q3496" i="4"/>
  <c r="Q3497" i="4"/>
  <c r="S3497" i="4" s="1" a="1"/>
  <c r="S3497" i="4" s="1"/>
  <c r="Q3498" i="4"/>
  <c r="S3498" i="4" s="1" a="1"/>
  <c r="S3498" i="4" s="1"/>
  <c r="Q3499" i="4"/>
  <c r="Q3500" i="4"/>
  <c r="Q3501" i="4"/>
  <c r="Q3502" i="4"/>
  <c r="S3502" i="4" s="1" a="1"/>
  <c r="S3502" i="4" s="1"/>
  <c r="Q3503" i="4"/>
  <c r="Q3504" i="4"/>
  <c r="Q3505" i="4"/>
  <c r="S3505" i="4" s="1" a="1"/>
  <c r="S3505" i="4" s="1"/>
  <c r="Q3506" i="4"/>
  <c r="S3506" i="4" s="1" a="1"/>
  <c r="S3506" i="4" s="1"/>
  <c r="Q3507" i="4"/>
  <c r="Q3508" i="4"/>
  <c r="Q3509" i="4"/>
  <c r="Q3510" i="4"/>
  <c r="S3510" i="4" s="1" a="1"/>
  <c r="S3510" i="4" s="1"/>
  <c r="Q3511" i="4"/>
  <c r="Q3512" i="4"/>
  <c r="Q3513" i="4"/>
  <c r="S3513" i="4" s="1" a="1"/>
  <c r="S3513" i="4" s="1"/>
  <c r="Q3514" i="4"/>
  <c r="S3514" i="4" s="1" a="1"/>
  <c r="S3514" i="4" s="1"/>
  <c r="Q3515" i="4"/>
  <c r="Q3516" i="4"/>
  <c r="Q3517" i="4"/>
  <c r="Q3518" i="4"/>
  <c r="S3518" i="4" s="1" a="1"/>
  <c r="S3518" i="4" s="1"/>
  <c r="Q3519" i="4"/>
  <c r="Q3520" i="4"/>
  <c r="Q3521" i="4"/>
  <c r="S3521" i="4" s="1" a="1"/>
  <c r="S3521" i="4" s="1"/>
  <c r="Q3522" i="4"/>
  <c r="S3522" i="4" s="1" a="1"/>
  <c r="S3522" i="4" s="1"/>
  <c r="Q3523" i="4"/>
  <c r="Q3524" i="4"/>
  <c r="Q3525" i="4"/>
  <c r="Q3526" i="4"/>
  <c r="S3526" i="4" s="1" a="1"/>
  <c r="S3526" i="4" s="1"/>
  <c r="Q3527" i="4"/>
  <c r="Q3528" i="4"/>
  <c r="Q3529" i="4"/>
  <c r="S3529" i="4" s="1" a="1"/>
  <c r="S3529" i="4" s="1"/>
  <c r="Q3530" i="4"/>
  <c r="S3530" i="4" s="1" a="1"/>
  <c r="S3530" i="4" s="1"/>
  <c r="Q3531" i="4"/>
  <c r="Q3532" i="4"/>
  <c r="Q3533" i="4"/>
  <c r="Q3534" i="4"/>
  <c r="S3534" i="4" s="1" a="1"/>
  <c r="S3534" i="4" s="1"/>
  <c r="Q3535" i="4"/>
  <c r="Q3536" i="4"/>
  <c r="Q3537" i="4"/>
  <c r="S3537" i="4" s="1" a="1"/>
  <c r="S3537" i="4" s="1"/>
  <c r="Q3538" i="4"/>
  <c r="S3538" i="4" s="1" a="1"/>
  <c r="S3538" i="4" s="1"/>
  <c r="Q3539" i="4"/>
  <c r="Q3540" i="4"/>
  <c r="Q3541" i="4"/>
  <c r="Q3542" i="4"/>
  <c r="S3542" i="4" s="1" a="1"/>
  <c r="S3542" i="4" s="1"/>
  <c r="Q3543" i="4"/>
  <c r="Q3544" i="4"/>
  <c r="Q3545" i="4"/>
  <c r="S3545" i="4" s="1" a="1"/>
  <c r="S3545" i="4" s="1"/>
  <c r="Q3546" i="4"/>
  <c r="S3546" i="4" s="1" a="1"/>
  <c r="S3546" i="4" s="1"/>
  <c r="Q3547" i="4"/>
  <c r="Q3548" i="4"/>
  <c r="Q3549" i="4"/>
  <c r="Q3550" i="4"/>
  <c r="S3550" i="4" s="1" a="1"/>
  <c r="S3550" i="4" s="1"/>
  <c r="Q3551" i="4"/>
  <c r="Q3552" i="4"/>
  <c r="Q3553" i="4"/>
  <c r="S3553" i="4" s="1" a="1"/>
  <c r="S3553" i="4" s="1"/>
  <c r="Q3554" i="4"/>
  <c r="S3554" i="4" s="1" a="1"/>
  <c r="S3554" i="4" s="1"/>
  <c r="Q3555" i="4"/>
  <c r="Q3556" i="4"/>
  <c r="Q3557" i="4"/>
  <c r="Q3558" i="4"/>
  <c r="S3558" i="4" s="1" a="1"/>
  <c r="S3558" i="4" s="1"/>
  <c r="Q3559" i="4"/>
  <c r="Q3560" i="4"/>
  <c r="Q3561" i="4"/>
  <c r="S3561" i="4" s="1" a="1"/>
  <c r="S3561" i="4" s="1"/>
  <c r="Q3562" i="4"/>
  <c r="S3562" i="4" s="1" a="1"/>
  <c r="S3562" i="4" s="1"/>
  <c r="Q3563" i="4"/>
  <c r="Q3564" i="4"/>
  <c r="Q3565" i="4"/>
  <c r="Q3566" i="4"/>
  <c r="S3566" i="4" s="1" a="1"/>
  <c r="S3566" i="4" s="1"/>
  <c r="Q3567" i="4"/>
  <c r="Q3568" i="4"/>
  <c r="Q3569" i="4"/>
  <c r="S3569" i="4" s="1" a="1"/>
  <c r="S3569" i="4" s="1"/>
  <c r="Q3570" i="4"/>
  <c r="S3570" i="4" s="1" a="1"/>
  <c r="S3570" i="4" s="1"/>
  <c r="Q3571" i="4"/>
  <c r="Q3572" i="4"/>
  <c r="Q3573" i="4"/>
  <c r="Q3574" i="4"/>
  <c r="S3574" i="4" s="1" a="1"/>
  <c r="S3574" i="4" s="1"/>
  <c r="Q3575" i="4"/>
  <c r="Q3576" i="4"/>
  <c r="Q3577" i="4"/>
  <c r="S3577" i="4" s="1" a="1"/>
  <c r="S3577" i="4" s="1"/>
  <c r="Q3578" i="4"/>
  <c r="S3578" i="4" s="1" a="1"/>
  <c r="S3578" i="4" s="1"/>
  <c r="Q3579" i="4"/>
  <c r="Q3580" i="4"/>
  <c r="Q3581" i="4"/>
  <c r="Q3582" i="4"/>
  <c r="S3582" i="4" s="1" a="1"/>
  <c r="S3582" i="4" s="1"/>
  <c r="Q3583" i="4"/>
  <c r="Q3584" i="4"/>
  <c r="Q3585" i="4"/>
  <c r="S3585" i="4" s="1" a="1"/>
  <c r="S3585" i="4" s="1"/>
  <c r="Q3586" i="4"/>
  <c r="S3586" i="4" s="1" a="1"/>
  <c r="S3586" i="4" s="1"/>
  <c r="Q3587" i="4"/>
  <c r="Q3588" i="4"/>
  <c r="Q3589" i="4"/>
  <c r="Q3590" i="4"/>
  <c r="S3590" i="4" s="1" a="1"/>
  <c r="S3590" i="4" s="1"/>
  <c r="Q3591" i="4"/>
  <c r="Q3592" i="4"/>
  <c r="Q3593" i="4"/>
  <c r="S3593" i="4" s="1" a="1"/>
  <c r="S3593" i="4" s="1"/>
  <c r="Q3594" i="4"/>
  <c r="S3594" i="4" s="1" a="1"/>
  <c r="S3594" i="4" s="1"/>
  <c r="Q3595" i="4"/>
  <c r="Q3596" i="4"/>
  <c r="Q3597" i="4"/>
  <c r="Q3598" i="4"/>
  <c r="S3598" i="4" s="1" a="1"/>
  <c r="S3598" i="4" s="1"/>
  <c r="Q3599" i="4"/>
  <c r="Q3600" i="4"/>
  <c r="Q3601" i="4"/>
  <c r="S3601" i="4" s="1" a="1"/>
  <c r="S3601" i="4" s="1"/>
  <c r="Q3602" i="4"/>
  <c r="S3602" i="4" s="1" a="1"/>
  <c r="S3602" i="4" s="1"/>
  <c r="Q3603" i="4"/>
  <c r="Q3604" i="4"/>
  <c r="Q3605" i="4"/>
  <c r="Q3606" i="4"/>
  <c r="S3606" i="4" s="1" a="1"/>
  <c r="S3606" i="4" s="1"/>
  <c r="Q3607" i="4"/>
  <c r="Q3608" i="4"/>
  <c r="Q3609" i="4"/>
  <c r="S3609" i="4" s="1" a="1"/>
  <c r="S3609" i="4" s="1"/>
  <c r="Q3610" i="4"/>
  <c r="S3610" i="4" s="1" a="1"/>
  <c r="S3610" i="4" s="1"/>
  <c r="Q3611" i="4"/>
  <c r="Q3612" i="4"/>
  <c r="Q3613" i="4"/>
  <c r="Q3614" i="4"/>
  <c r="S3614" i="4" s="1" a="1"/>
  <c r="S3614" i="4" s="1"/>
  <c r="Q3615" i="4"/>
  <c r="Q3616" i="4"/>
  <c r="Q3617" i="4"/>
  <c r="S3617" i="4" s="1" a="1"/>
  <c r="S3617" i="4" s="1"/>
  <c r="Q3618" i="4"/>
  <c r="S3618" i="4" s="1" a="1"/>
  <c r="S3618" i="4" s="1"/>
  <c r="Q3619" i="4"/>
  <c r="Q3620" i="4"/>
  <c r="Q3621" i="4"/>
  <c r="Q3622" i="4"/>
  <c r="S3622" i="4" s="1" a="1"/>
  <c r="S3622" i="4" s="1"/>
  <c r="Q3623" i="4"/>
  <c r="Q3624" i="4"/>
  <c r="Q3625" i="4"/>
  <c r="S3625" i="4" s="1" a="1"/>
  <c r="S3625" i="4" s="1"/>
  <c r="Q3626" i="4"/>
  <c r="S3626" i="4" s="1" a="1"/>
  <c r="S3626" i="4" s="1"/>
  <c r="Q3627" i="4"/>
  <c r="Q3628" i="4"/>
  <c r="Q3629" i="4"/>
  <c r="Q3630" i="4"/>
  <c r="S3630" i="4" s="1" a="1"/>
  <c r="S3630" i="4" s="1"/>
  <c r="Q3631" i="4"/>
  <c r="Q3632" i="4"/>
  <c r="Q3633" i="4"/>
  <c r="S3633" i="4" s="1" a="1"/>
  <c r="S3633" i="4" s="1"/>
  <c r="Q3634" i="4"/>
  <c r="S3634" i="4" s="1" a="1"/>
  <c r="S3634" i="4" s="1"/>
  <c r="Q3635" i="4"/>
  <c r="Q3636" i="4"/>
  <c r="Q3637" i="4"/>
  <c r="Q3638" i="4"/>
  <c r="S3638" i="4" s="1" a="1"/>
  <c r="S3638" i="4" s="1"/>
  <c r="Q3639" i="4"/>
  <c r="Q3640" i="4"/>
  <c r="Q3641" i="4"/>
  <c r="S3641" i="4" s="1" a="1"/>
  <c r="S3641" i="4" s="1"/>
  <c r="Q3642" i="4"/>
  <c r="S3642" i="4" s="1" a="1"/>
  <c r="S3642" i="4" s="1"/>
  <c r="Q3643" i="4"/>
  <c r="Q3644" i="4"/>
  <c r="Q3645" i="4"/>
  <c r="Q3646" i="4"/>
  <c r="S3646" i="4" s="1" a="1"/>
  <c r="S3646" i="4" s="1"/>
  <c r="Q3647" i="4"/>
  <c r="Q3648" i="4"/>
  <c r="Q3649" i="4"/>
  <c r="S3649" i="4" s="1" a="1"/>
  <c r="S3649" i="4" s="1"/>
  <c r="Q3650" i="4"/>
  <c r="S3650" i="4" s="1" a="1"/>
  <c r="S3650" i="4" s="1"/>
  <c r="Q3651" i="4"/>
  <c r="Q3652" i="4"/>
  <c r="Q3653" i="4"/>
  <c r="Q3654" i="4"/>
  <c r="S3654" i="4" s="1" a="1"/>
  <c r="S3654" i="4" s="1"/>
  <c r="Q3655" i="4"/>
  <c r="Q3656" i="4"/>
  <c r="Q3657" i="4"/>
  <c r="S3657" i="4" s="1" a="1"/>
  <c r="S3657" i="4" s="1"/>
  <c r="Q3658" i="4"/>
  <c r="S3658" i="4" s="1" a="1"/>
  <c r="S3658" i="4" s="1"/>
  <c r="Q3659" i="4"/>
  <c r="Q3660" i="4"/>
  <c r="Q3661" i="4"/>
  <c r="Q3662" i="4"/>
  <c r="S3662" i="4" s="1" a="1"/>
  <c r="S3662" i="4" s="1"/>
  <c r="Q3663" i="4"/>
  <c r="Q3664" i="4"/>
  <c r="Q3665" i="4"/>
  <c r="S3665" i="4" s="1" a="1"/>
  <c r="S3665" i="4" s="1"/>
  <c r="Q3666" i="4"/>
  <c r="S3666" i="4" s="1" a="1"/>
  <c r="S3666" i="4" s="1"/>
  <c r="Q3667" i="4"/>
  <c r="Q3668" i="4"/>
  <c r="Q3669" i="4"/>
  <c r="Q3670" i="4"/>
  <c r="S3670" i="4" s="1" a="1"/>
  <c r="S3670" i="4" s="1"/>
  <c r="Q3671" i="4"/>
  <c r="Q3672" i="4"/>
  <c r="Q3673" i="4"/>
  <c r="S3673" i="4" s="1" a="1"/>
  <c r="S3673" i="4" s="1"/>
  <c r="Q3674" i="4"/>
  <c r="S3674" i="4" s="1" a="1"/>
  <c r="S3674" i="4" s="1"/>
  <c r="Q3675" i="4"/>
  <c r="Q3676" i="4"/>
  <c r="Q3677" i="4"/>
  <c r="Q3678" i="4"/>
  <c r="S3678" i="4" s="1" a="1"/>
  <c r="S3678" i="4" s="1"/>
  <c r="Q3679" i="4"/>
  <c r="Q3680" i="4"/>
  <c r="Q3681" i="4"/>
  <c r="S3681" i="4" s="1" a="1"/>
  <c r="S3681" i="4" s="1"/>
  <c r="Q3682" i="4"/>
  <c r="S3682" i="4" s="1" a="1"/>
  <c r="S3682" i="4" s="1"/>
  <c r="Q3683" i="4"/>
  <c r="Q3684" i="4"/>
  <c r="Q3685" i="4"/>
  <c r="Q3686" i="4"/>
  <c r="S3686" i="4" s="1" a="1"/>
  <c r="S3686" i="4" s="1"/>
  <c r="Q3687" i="4"/>
  <c r="Q3688" i="4"/>
  <c r="Q3689" i="4"/>
  <c r="S3689" i="4" s="1" a="1"/>
  <c r="S3689" i="4" s="1"/>
  <c r="Q3690" i="4"/>
  <c r="S3690" i="4" s="1" a="1"/>
  <c r="S3690" i="4" s="1"/>
  <c r="Q3691" i="4"/>
  <c r="Q3692" i="4"/>
  <c r="Q3693" i="4"/>
  <c r="Q3694" i="4"/>
  <c r="S3694" i="4" s="1" a="1"/>
  <c r="S3694" i="4" s="1"/>
  <c r="Q3695" i="4"/>
  <c r="Q3696" i="4"/>
  <c r="Q3697" i="4"/>
  <c r="S3697" i="4" s="1" a="1"/>
  <c r="S3697" i="4" s="1"/>
  <c r="Q3698" i="4"/>
  <c r="S3698" i="4" s="1" a="1"/>
  <c r="S3698" i="4" s="1"/>
  <c r="Q3699" i="4"/>
  <c r="Q3700" i="4"/>
  <c r="Q3701" i="4"/>
  <c r="Q3702" i="4"/>
  <c r="S3702" i="4" s="1" a="1"/>
  <c r="S3702" i="4" s="1"/>
  <c r="Q3703" i="4"/>
  <c r="Q3704" i="4"/>
  <c r="Q3705" i="4"/>
  <c r="S3705" i="4" s="1" a="1"/>
  <c r="S3705" i="4" s="1"/>
  <c r="Q3706" i="4"/>
  <c r="S3706" i="4" s="1" a="1"/>
  <c r="S3706" i="4" s="1"/>
  <c r="Q3707" i="4"/>
  <c r="Q3708" i="4"/>
  <c r="Q3709" i="4"/>
  <c r="Q3710" i="4"/>
  <c r="S3710" i="4" s="1" a="1"/>
  <c r="S3710" i="4" s="1"/>
  <c r="Q3711" i="4"/>
  <c r="Q3712" i="4"/>
  <c r="Q3713" i="4"/>
  <c r="S3713" i="4" s="1" a="1"/>
  <c r="S3713" i="4" s="1"/>
  <c r="Q3714" i="4"/>
  <c r="S3714" i="4" s="1" a="1"/>
  <c r="S3714" i="4" s="1"/>
  <c r="Q3715" i="4"/>
  <c r="Q3716" i="4"/>
  <c r="Q3717" i="4"/>
  <c r="Q3718" i="4"/>
  <c r="S3718" i="4" s="1" a="1"/>
  <c r="S3718" i="4" s="1"/>
  <c r="Q3719" i="4"/>
  <c r="Q3720" i="4"/>
  <c r="Q3721" i="4"/>
  <c r="S3721" i="4" s="1" a="1"/>
  <c r="S3721" i="4" s="1"/>
  <c r="Q3722" i="4"/>
  <c r="S3722" i="4" s="1" a="1"/>
  <c r="S3722" i="4" s="1"/>
  <c r="Q3723" i="4"/>
  <c r="Q3724" i="4"/>
  <c r="Q3725" i="4"/>
  <c r="Q3726" i="4"/>
  <c r="S3726" i="4" s="1" a="1"/>
  <c r="S3726" i="4" s="1"/>
  <c r="Q3727" i="4"/>
  <c r="Q3728" i="4"/>
  <c r="Q3729" i="4"/>
  <c r="S3729" i="4" s="1" a="1"/>
  <c r="S3729" i="4" s="1"/>
  <c r="Q3730" i="4"/>
  <c r="S3730" i="4" s="1" a="1"/>
  <c r="S3730" i="4" s="1"/>
  <c r="Q3731" i="4"/>
  <c r="Q3732" i="4"/>
  <c r="Q3733" i="4"/>
  <c r="Q3734" i="4"/>
  <c r="S3734" i="4" s="1" a="1"/>
  <c r="S3734" i="4" s="1"/>
  <c r="Q3735" i="4"/>
  <c r="Q3736" i="4"/>
  <c r="Q3737" i="4"/>
  <c r="S3737" i="4" s="1" a="1"/>
  <c r="S3737" i="4" s="1"/>
  <c r="Q3738" i="4"/>
  <c r="S3738" i="4" s="1" a="1"/>
  <c r="S3738" i="4" s="1"/>
  <c r="Q3739" i="4"/>
  <c r="Q3740" i="4"/>
  <c r="Q3741" i="4"/>
  <c r="Q2" i="4"/>
  <c r="S2" i="4" s="1" a="1"/>
  <c r="S2" i="4" s="1"/>
  <c r="S2402" i="4" l="1" a="1"/>
  <c r="S2402" i="4" s="1"/>
  <c r="S2394" i="4" a="1"/>
  <c r="S2394" i="4" s="1"/>
  <c r="S2386" i="4" a="1"/>
  <c r="S2386" i="4" s="1"/>
  <c r="S2378" i="4" a="1"/>
  <c r="S2378" i="4" s="1"/>
  <c r="S2370" i="4" a="1"/>
  <c r="S2370" i="4" s="1"/>
  <c r="S2362" i="4" a="1"/>
  <c r="S2362" i="4" s="1"/>
  <c r="S2354" i="4" a="1"/>
  <c r="S2354" i="4" s="1"/>
  <c r="S2346" i="4" a="1"/>
  <c r="S2346" i="4" s="1"/>
  <c r="S2338" i="4" a="1"/>
  <c r="S2338" i="4" s="1"/>
  <c r="S2330" i="4" a="1"/>
  <c r="S2330" i="4" s="1"/>
  <c r="S2322" i="4" a="1"/>
  <c r="S2322" i="4" s="1"/>
  <c r="S2314" i="4" a="1"/>
  <c r="S2314" i="4" s="1"/>
  <c r="S2306" i="4" a="1"/>
  <c r="S2306" i="4" s="1"/>
  <c r="S2298" i="4" a="1"/>
  <c r="S2298" i="4" s="1"/>
  <c r="S2290" i="4" a="1"/>
  <c r="S2290" i="4" s="1"/>
  <c r="S2282" i="4" a="1"/>
  <c r="S2282" i="4" s="1"/>
  <c r="S2274" i="4" a="1"/>
  <c r="S2274" i="4" s="1"/>
  <c r="S2266" i="4" a="1"/>
  <c r="S2266" i="4" s="1"/>
  <c r="S2258" i="4" a="1"/>
  <c r="S2258" i="4" s="1"/>
  <c r="S2250" i="4" a="1"/>
  <c r="S2250" i="4" s="1"/>
  <c r="S2242" i="4" a="1"/>
  <c r="S2242" i="4" s="1"/>
  <c r="S2234" i="4" a="1"/>
  <c r="S2234" i="4" s="1"/>
  <c r="S2226" i="4" a="1"/>
  <c r="S2226" i="4" s="1"/>
  <c r="S2218" i="4" a="1"/>
  <c r="S2218" i="4" s="1"/>
  <c r="S2210" i="4" a="1"/>
  <c r="S2210" i="4" s="1"/>
  <c r="S2202" i="4" a="1"/>
  <c r="S2202" i="4" s="1"/>
  <c r="S2194" i="4" a="1"/>
  <c r="S2194" i="4" s="1"/>
  <c r="S2186" i="4" a="1"/>
  <c r="S2186" i="4" s="1"/>
  <c r="S2178" i="4" a="1"/>
  <c r="S2178" i="4" s="1"/>
  <c r="S2170" i="4" a="1"/>
  <c r="S2170" i="4" s="1"/>
  <c r="S2162" i="4" a="1"/>
  <c r="S2162" i="4" s="1"/>
  <c r="S2154" i="4" a="1"/>
  <c r="S2154" i="4" s="1"/>
  <c r="S2146" i="4" a="1"/>
  <c r="S2146" i="4" s="1"/>
  <c r="S2138" i="4" a="1"/>
  <c r="S2138" i="4" s="1"/>
  <c r="S2130" i="4" a="1"/>
  <c r="S2130" i="4" s="1"/>
  <c r="S2122" i="4" a="1"/>
  <c r="S2122" i="4" s="1"/>
  <c r="S2114" i="4" a="1"/>
  <c r="S2114" i="4" s="1"/>
  <c r="S2106" i="4" a="1"/>
  <c r="S2106" i="4" s="1"/>
  <c r="S2098" i="4" a="1"/>
  <c r="S2098" i="4" s="1"/>
  <c r="S2090" i="4" a="1"/>
  <c r="S2090" i="4" s="1"/>
  <c r="S2082" i="4" a="1"/>
  <c r="S2082" i="4" s="1"/>
  <c r="S2074" i="4" a="1"/>
  <c r="S2074" i="4" s="1"/>
  <c r="S2066" i="4" a="1"/>
  <c r="S2066" i="4" s="1"/>
  <c r="S2058" i="4" a="1"/>
  <c r="S2058" i="4" s="1"/>
  <c r="S2050" i="4" a="1"/>
  <c r="S2050" i="4" s="1"/>
  <c r="S2042" i="4" a="1"/>
  <c r="S2042" i="4" s="1"/>
  <c r="S2034" i="4" a="1"/>
  <c r="S2034" i="4" s="1"/>
  <c r="S2026" i="4" a="1"/>
  <c r="S2026" i="4" s="1"/>
  <c r="S2018" i="4" a="1"/>
  <c r="S2018" i="4" s="1"/>
  <c r="S2010" i="4" a="1"/>
  <c r="S2010" i="4" s="1"/>
  <c r="S2002" i="4" a="1"/>
  <c r="S2002" i="4" s="1"/>
  <c r="S1994" i="4" a="1"/>
  <c r="S1994" i="4" s="1"/>
  <c r="S1986" i="4" a="1"/>
  <c r="S1986" i="4" s="1"/>
  <c r="S1978" i="4" a="1"/>
  <c r="S1978" i="4" s="1"/>
  <c r="S1970" i="4" a="1"/>
  <c r="S1970" i="4" s="1"/>
  <c r="S1962" i="4" a="1"/>
  <c r="S1962" i="4" s="1"/>
  <c r="S1954" i="4" a="1"/>
  <c r="S1954" i="4" s="1"/>
  <c r="S1946" i="4" a="1"/>
  <c r="S1946" i="4" s="1"/>
  <c r="S1938" i="4" a="1"/>
  <c r="S1938" i="4" s="1"/>
  <c r="S1930" i="4" a="1"/>
  <c r="S1930" i="4" s="1"/>
  <c r="S1922" i="4" a="1"/>
  <c r="S1922" i="4" s="1"/>
  <c r="S1914" i="4" a="1"/>
  <c r="S1914" i="4" s="1"/>
  <c r="S1906" i="4" a="1"/>
  <c r="S1906" i="4" s="1"/>
  <c r="S1898" i="4" a="1"/>
  <c r="S1898" i="4" s="1"/>
  <c r="S1890" i="4" a="1"/>
  <c r="S1890" i="4" s="1"/>
  <c r="S1882" i="4" a="1"/>
  <c r="S1882" i="4" s="1"/>
  <c r="S1874" i="4" a="1"/>
  <c r="S1874" i="4" s="1"/>
  <c r="S1866" i="4" a="1"/>
  <c r="S1866" i="4" s="1"/>
  <c r="S1858" i="4" a="1"/>
  <c r="S1858" i="4" s="1"/>
  <c r="S1850" i="4" a="1"/>
  <c r="S1850" i="4" s="1"/>
  <c r="S1842" i="4" a="1"/>
  <c r="S1842" i="4" s="1"/>
  <c r="S1834" i="4" a="1"/>
  <c r="S1834" i="4" s="1"/>
  <c r="S1826" i="4" a="1"/>
  <c r="S1826" i="4" s="1"/>
  <c r="S1818" i="4" a="1"/>
  <c r="S1818" i="4" s="1"/>
  <c r="S1810" i="4" a="1"/>
  <c r="S1810" i="4" s="1"/>
  <c r="S1802" i="4" a="1"/>
  <c r="S1802" i="4" s="1"/>
  <c r="S1794" i="4" a="1"/>
  <c r="S1794" i="4" s="1"/>
  <c r="S1786" i="4" a="1"/>
  <c r="S1786" i="4" s="1"/>
  <c r="S1778" i="4" a="1"/>
  <c r="S1778" i="4" s="1"/>
  <c r="S1770" i="4" a="1"/>
  <c r="S1770" i="4" s="1"/>
  <c r="S1762" i="4" a="1"/>
  <c r="S1762" i="4" s="1"/>
  <c r="S1754" i="4" a="1"/>
  <c r="S1754" i="4" s="1"/>
  <c r="S1746" i="4" a="1"/>
  <c r="S1746" i="4" s="1"/>
  <c r="S1738" i="4" a="1"/>
  <c r="S1738" i="4" s="1"/>
  <c r="S1730" i="4" a="1"/>
  <c r="S1730" i="4" s="1"/>
  <c r="S1722" i="4" a="1"/>
  <c r="S1722" i="4" s="1"/>
  <c r="S1714" i="4" a="1"/>
  <c r="S1714" i="4" s="1"/>
  <c r="S1706" i="4" a="1"/>
  <c r="S1706" i="4" s="1"/>
  <c r="S1698" i="4" a="1"/>
  <c r="S1698" i="4" s="1"/>
  <c r="S1690" i="4" a="1"/>
  <c r="S1690" i="4" s="1"/>
  <c r="S1682" i="4" a="1"/>
  <c r="S1682" i="4" s="1"/>
  <c r="S1674" i="4" a="1"/>
  <c r="S1674" i="4" s="1"/>
  <c r="S1666" i="4" a="1"/>
  <c r="S1666" i="4" s="1"/>
  <c r="S1658" i="4" a="1"/>
  <c r="S1658" i="4" s="1"/>
  <c r="S1650" i="4" a="1"/>
  <c r="S1650" i="4" s="1"/>
  <c r="S1642" i="4" a="1"/>
  <c r="S1642" i="4" s="1"/>
  <c r="S1634" i="4" a="1"/>
  <c r="S1634" i="4" s="1"/>
  <c r="S1626" i="4" a="1"/>
  <c r="S1626" i="4" s="1"/>
  <c r="S1618" i="4" a="1"/>
  <c r="S1618" i="4" s="1"/>
  <c r="S1610" i="4" a="1"/>
  <c r="S1610" i="4" s="1"/>
  <c r="S1602" i="4" a="1"/>
  <c r="S1602" i="4" s="1"/>
  <c r="S1594" i="4" a="1"/>
  <c r="S1594" i="4" s="1"/>
  <c r="S1586" i="4" a="1"/>
  <c r="S1586" i="4" s="1"/>
  <c r="S1578" i="4" a="1"/>
  <c r="S1578" i="4" s="1"/>
  <c r="S1570" i="4" a="1"/>
  <c r="S1570" i="4" s="1"/>
  <c r="S1562" i="4" a="1"/>
  <c r="S1562" i="4" s="1"/>
  <c r="S1554" i="4" a="1"/>
  <c r="S1554" i="4" s="1"/>
  <c r="S1546" i="4" a="1"/>
  <c r="S1546" i="4" s="1"/>
  <c r="S1538" i="4" a="1"/>
  <c r="S1538" i="4" s="1"/>
  <c r="S1530" i="4" a="1"/>
  <c r="S1530" i="4" s="1"/>
  <c r="S1522" i="4" a="1"/>
  <c r="S1522" i="4" s="1"/>
  <c r="S1514" i="4" a="1"/>
  <c r="S1514" i="4" s="1"/>
  <c r="S1506" i="4" a="1"/>
  <c r="S1506" i="4" s="1"/>
  <c r="S1498" i="4" a="1"/>
  <c r="S1498" i="4" s="1"/>
  <c r="S1490" i="4" a="1"/>
  <c r="S1490" i="4" s="1"/>
  <c r="S1482" i="4" a="1"/>
  <c r="S1482" i="4" s="1"/>
  <c r="S1474" i="4" a="1"/>
  <c r="S1474" i="4" s="1"/>
  <c r="S1466" i="4" a="1"/>
  <c r="S1466" i="4" s="1"/>
  <c r="S1458" i="4" a="1"/>
  <c r="S1458" i="4" s="1"/>
  <c r="S1450" i="4" a="1"/>
  <c r="S1450" i="4" s="1"/>
  <c r="S1442" i="4" a="1"/>
  <c r="S1442" i="4" s="1"/>
  <c r="S1434" i="4" a="1"/>
  <c r="S1434" i="4" s="1"/>
  <c r="S1426" i="4" a="1"/>
  <c r="S1426" i="4" s="1"/>
  <c r="S1418" i="4" a="1"/>
  <c r="S1418" i="4" s="1"/>
  <c r="S1410" i="4" a="1"/>
  <c r="S1410" i="4" s="1"/>
  <c r="S1402" i="4" a="1"/>
  <c r="S1402" i="4" s="1"/>
  <c r="S1394" i="4" a="1"/>
  <c r="S1394" i="4" s="1"/>
  <c r="S1386" i="4" a="1"/>
  <c r="S1386" i="4" s="1"/>
  <c r="S1378" i="4" a="1"/>
  <c r="S1378" i="4" s="1"/>
  <c r="S1370" i="4" a="1"/>
  <c r="S1370" i="4" s="1"/>
  <c r="S1362" i="4" a="1"/>
  <c r="S1362" i="4" s="1"/>
  <c r="S1354" i="4" a="1"/>
  <c r="S1354" i="4" s="1"/>
  <c r="S1346" i="4" a="1"/>
  <c r="S1346" i="4" s="1"/>
  <c r="S1338" i="4" a="1"/>
  <c r="S1338" i="4" s="1"/>
  <c r="S1330" i="4" a="1"/>
  <c r="S1330" i="4" s="1"/>
  <c r="S1322" i="4" a="1"/>
  <c r="S1322" i="4" s="1"/>
  <c r="S1314" i="4" a="1"/>
  <c r="S1314" i="4" s="1"/>
  <c r="S1306" i="4" a="1"/>
  <c r="S1306" i="4" s="1"/>
  <c r="S1298" i="4" a="1"/>
  <c r="S1298" i="4" s="1"/>
  <c r="S1290" i="4" a="1"/>
  <c r="S1290" i="4" s="1"/>
  <c r="S1282" i="4" a="1"/>
  <c r="S1282" i="4" s="1"/>
  <c r="S1274" i="4" a="1"/>
  <c r="S1274" i="4" s="1"/>
  <c r="S1266" i="4" a="1"/>
  <c r="S1266" i="4" s="1"/>
  <c r="S1258" i="4" a="1"/>
  <c r="S1258" i="4" s="1"/>
  <c r="S1250" i="4" a="1"/>
  <c r="S1250" i="4" s="1"/>
  <c r="S1242" i="4" a="1"/>
  <c r="S1242" i="4" s="1"/>
  <c r="S1234" i="4" a="1"/>
  <c r="S1234" i="4" s="1"/>
  <c r="S1226" i="4" a="1"/>
  <c r="S1226" i="4" s="1"/>
  <c r="S1218" i="4" a="1"/>
  <c r="S1218" i="4" s="1"/>
  <c r="S1210" i="4" a="1"/>
  <c r="S1210" i="4" s="1"/>
  <c r="S1202" i="4" a="1"/>
  <c r="S1202" i="4" s="1"/>
  <c r="S1194" i="4" a="1"/>
  <c r="S1194" i="4" s="1"/>
  <c r="S1186" i="4" a="1"/>
  <c r="S1186" i="4" s="1"/>
  <c r="S1178" i="4" a="1"/>
  <c r="S1178" i="4" s="1"/>
  <c r="S1170" i="4" a="1"/>
  <c r="S1170" i="4" s="1"/>
  <c r="S1162" i="4" a="1"/>
  <c r="S1162" i="4" s="1"/>
  <c r="S1154" i="4" a="1"/>
  <c r="S1154" i="4" s="1"/>
  <c r="S1146" i="4" a="1"/>
  <c r="S1146" i="4" s="1"/>
  <c r="S1138" i="4" a="1"/>
  <c r="S1138" i="4" s="1"/>
  <c r="S1130" i="4" a="1"/>
  <c r="S1130" i="4" s="1"/>
  <c r="S1122" i="4" a="1"/>
  <c r="S1122" i="4" s="1"/>
  <c r="S1114" i="4" a="1"/>
  <c r="S1114" i="4" s="1"/>
  <c r="S1106" i="4" a="1"/>
  <c r="S1106" i="4" s="1"/>
  <c r="S1098" i="4" a="1"/>
  <c r="S1098" i="4" s="1"/>
  <c r="S1090" i="4" a="1"/>
  <c r="S1090" i="4" s="1"/>
  <c r="S1082" i="4" a="1"/>
  <c r="S1082" i="4" s="1"/>
  <c r="S1074" i="4" a="1"/>
  <c r="S1074" i="4" s="1"/>
  <c r="S1066" i="4" a="1"/>
  <c r="S1066" i="4" s="1"/>
  <c r="S1058" i="4" a="1"/>
  <c r="S1058" i="4" s="1"/>
  <c r="S1050" i="4" a="1"/>
  <c r="S1050" i="4" s="1"/>
  <c r="S1042" i="4" a="1"/>
  <c r="S1042" i="4" s="1"/>
  <c r="S1034" i="4" a="1"/>
  <c r="S1034" i="4" s="1"/>
  <c r="S1026" i="4" a="1"/>
  <c r="S1026" i="4" s="1"/>
  <c r="S1018" i="4" a="1"/>
  <c r="S1018" i="4" s="1"/>
  <c r="S1010" i="4" a="1"/>
  <c r="S1010" i="4" s="1"/>
  <c r="S1002" i="4" a="1"/>
  <c r="S1002" i="4" s="1"/>
  <c r="S994" i="4" a="1"/>
  <c r="S994" i="4" s="1"/>
  <c r="S986" i="4" a="1"/>
  <c r="S986" i="4" s="1"/>
  <c r="S978" i="4" a="1"/>
  <c r="S978" i="4" s="1"/>
  <c r="S970" i="4" a="1"/>
  <c r="S970" i="4" s="1"/>
  <c r="S962" i="4" a="1"/>
  <c r="S962" i="4" s="1"/>
  <c r="S954" i="4" a="1"/>
  <c r="S954" i="4" s="1"/>
  <c r="S946" i="4" a="1"/>
  <c r="S946" i="4" s="1"/>
  <c r="S938" i="4" a="1"/>
  <c r="S938" i="4" s="1"/>
  <c r="S930" i="4" a="1"/>
  <c r="S930" i="4" s="1"/>
  <c r="S922" i="4" a="1"/>
  <c r="S922" i="4" s="1"/>
  <c r="S914" i="4" a="1"/>
  <c r="S914" i="4" s="1"/>
  <c r="S906" i="4" a="1"/>
  <c r="S906" i="4" s="1"/>
  <c r="S898" i="4" a="1"/>
  <c r="S898" i="4" s="1"/>
  <c r="S890" i="4" a="1"/>
  <c r="S890" i="4" s="1"/>
  <c r="S882" i="4" a="1"/>
  <c r="S882" i="4" s="1"/>
  <c r="S874" i="4" a="1"/>
  <c r="S874" i="4" s="1"/>
  <c r="S866" i="4" a="1"/>
  <c r="S866" i="4" s="1"/>
  <c r="S858" i="4" a="1"/>
  <c r="S858" i="4" s="1"/>
  <c r="S850" i="4" a="1"/>
  <c r="S850" i="4" s="1"/>
  <c r="S842" i="4" a="1"/>
  <c r="S842" i="4" s="1"/>
  <c r="S834" i="4" a="1"/>
  <c r="S834" i="4" s="1"/>
  <c r="S826" i="4" a="1"/>
  <c r="S826" i="4" s="1"/>
  <c r="S818" i="4" a="1"/>
  <c r="S818" i="4" s="1"/>
  <c r="S810" i="4" a="1"/>
  <c r="S810" i="4" s="1"/>
  <c r="S802" i="4" a="1"/>
  <c r="S802" i="4" s="1"/>
  <c r="S794" i="4" a="1"/>
  <c r="S794" i="4" s="1"/>
  <c r="S786" i="4" a="1"/>
  <c r="S786" i="4" s="1"/>
  <c r="S778" i="4" a="1"/>
  <c r="S778" i="4" s="1"/>
  <c r="S770" i="4" a="1"/>
  <c r="S770" i="4" s="1"/>
  <c r="S762" i="4" a="1"/>
  <c r="S762" i="4" s="1"/>
  <c r="S754" i="4" a="1"/>
  <c r="S754" i="4" s="1"/>
  <c r="S746" i="4" a="1"/>
  <c r="S746" i="4" s="1"/>
  <c r="S738" i="4" a="1"/>
  <c r="S738" i="4" s="1"/>
  <c r="S730" i="4" a="1"/>
  <c r="S730" i="4" s="1"/>
  <c r="S722" i="4" a="1"/>
  <c r="S722" i="4" s="1"/>
  <c r="S714" i="4" a="1"/>
  <c r="S714" i="4" s="1"/>
  <c r="S706" i="4" a="1"/>
  <c r="S706" i="4" s="1"/>
  <c r="S698" i="4" a="1"/>
  <c r="S698" i="4" s="1"/>
  <c r="S690" i="4" a="1"/>
  <c r="S690" i="4" s="1"/>
  <c r="S682" i="4" a="1"/>
  <c r="S682" i="4" s="1"/>
  <c r="S674" i="4" a="1"/>
  <c r="S674" i="4" s="1"/>
  <c r="S666" i="4" a="1"/>
  <c r="S666" i="4" s="1"/>
  <c r="S658" i="4" a="1"/>
  <c r="S658" i="4" s="1"/>
  <c r="S650" i="4" a="1"/>
  <c r="S650" i="4" s="1"/>
  <c r="S642" i="4" a="1"/>
  <c r="S642" i="4" s="1"/>
  <c r="S634" i="4" a="1"/>
  <c r="S634" i="4" s="1"/>
  <c r="S626" i="4" a="1"/>
  <c r="S626" i="4" s="1"/>
  <c r="S618" i="4" a="1"/>
  <c r="S618" i="4" s="1"/>
  <c r="S610" i="4" a="1"/>
  <c r="S610" i="4" s="1"/>
  <c r="S602" i="4" a="1"/>
  <c r="S602" i="4" s="1"/>
  <c r="S594" i="4" a="1"/>
  <c r="S594" i="4" s="1"/>
  <c r="S586" i="4" a="1"/>
  <c r="S586" i="4" s="1"/>
  <c r="S578" i="4" a="1"/>
  <c r="S578" i="4" s="1"/>
  <c r="S570" i="4" a="1"/>
  <c r="S570" i="4" s="1"/>
  <c r="S562" i="4" a="1"/>
  <c r="S562" i="4" s="1"/>
  <c r="S554" i="4" a="1"/>
  <c r="S554" i="4" s="1"/>
  <c r="S546" i="4" a="1"/>
  <c r="S546" i="4" s="1"/>
  <c r="S538" i="4" a="1"/>
  <c r="S538" i="4" s="1"/>
  <c r="S530" i="4" a="1"/>
  <c r="S530" i="4" s="1"/>
  <c r="S522" i="4" a="1"/>
  <c r="S522" i="4" s="1"/>
  <c r="S514" i="4" a="1"/>
  <c r="S514" i="4" s="1"/>
  <c r="S506" i="4" a="1"/>
  <c r="S506" i="4" s="1"/>
  <c r="S498" i="4" a="1"/>
  <c r="S498" i="4" s="1"/>
  <c r="S490" i="4" a="1"/>
  <c r="S490" i="4" s="1"/>
  <c r="S482" i="4" a="1"/>
  <c r="S482" i="4" s="1"/>
  <c r="S474" i="4" a="1"/>
  <c r="S474" i="4" s="1"/>
  <c r="S466" i="4" a="1"/>
  <c r="S466" i="4" s="1"/>
  <c r="S458" i="4" a="1"/>
  <c r="S458" i="4" s="1"/>
  <c r="S450" i="4" a="1"/>
  <c r="S450" i="4" s="1"/>
  <c r="S442" i="4" a="1"/>
  <c r="S442" i="4" s="1"/>
  <c r="S434" i="4" a="1"/>
  <c r="S434" i="4" s="1"/>
  <c r="S426" i="4" a="1"/>
  <c r="S426" i="4" s="1"/>
  <c r="S418" i="4" a="1"/>
  <c r="S418" i="4" s="1"/>
  <c r="S410" i="4" a="1"/>
  <c r="S410" i="4" s="1"/>
  <c r="S402" i="4" a="1"/>
  <c r="S402" i="4" s="1"/>
  <c r="S394" i="4" a="1"/>
  <c r="S394" i="4" s="1"/>
  <c r="S386" i="4" a="1"/>
  <c r="S386" i="4" s="1"/>
  <c r="S378" i="4" a="1"/>
  <c r="S378" i="4" s="1"/>
  <c r="S370" i="4" a="1"/>
  <c r="S370" i="4" s="1"/>
  <c r="S362" i="4" a="1"/>
  <c r="S362" i="4" s="1"/>
  <c r="S354" i="4" a="1"/>
  <c r="S354" i="4" s="1"/>
  <c r="S346" i="4" a="1"/>
  <c r="S346" i="4" s="1"/>
  <c r="S338" i="4" a="1"/>
  <c r="S338" i="4" s="1"/>
  <c r="S330" i="4" a="1"/>
  <c r="S330" i="4" s="1"/>
  <c r="S322" i="4" a="1"/>
  <c r="S322" i="4" s="1"/>
  <c r="S314" i="4" a="1"/>
  <c r="S314" i="4" s="1"/>
  <c r="S306" i="4" a="1"/>
  <c r="S306" i="4" s="1"/>
  <c r="S298" i="4" a="1"/>
  <c r="S298" i="4" s="1"/>
  <c r="S290" i="4" a="1"/>
  <c r="S290" i="4" s="1"/>
  <c r="S282" i="4" a="1"/>
  <c r="S282" i="4" s="1"/>
  <c r="S274" i="4" a="1"/>
  <c r="S274" i="4" s="1"/>
  <c r="S266" i="4" a="1"/>
  <c r="S266" i="4" s="1"/>
  <c r="S258" i="4" a="1"/>
  <c r="S258" i="4" s="1"/>
  <c r="S250" i="4" a="1"/>
  <c r="S250" i="4" s="1"/>
  <c r="S242" i="4" a="1"/>
  <c r="S242" i="4" s="1"/>
  <c r="S234" i="4" a="1"/>
  <c r="S234" i="4" s="1"/>
  <c r="S226" i="4" a="1"/>
  <c r="S226" i="4" s="1"/>
  <c r="S218" i="4" a="1"/>
  <c r="S218" i="4" s="1"/>
  <c r="S210" i="4" a="1"/>
  <c r="S210" i="4" s="1"/>
  <c r="S202" i="4" a="1"/>
  <c r="S202" i="4" s="1"/>
  <c r="S194" i="4" a="1"/>
  <c r="S194" i="4" s="1"/>
  <c r="S186" i="4" a="1"/>
  <c r="S186" i="4" s="1"/>
  <c r="S178" i="4" a="1"/>
  <c r="S178" i="4" s="1"/>
  <c r="S170" i="4" a="1"/>
  <c r="S170" i="4" s="1"/>
  <c r="S162" i="4" a="1"/>
  <c r="S162" i="4" s="1"/>
  <c r="S154" i="4" a="1"/>
  <c r="S154" i="4" s="1"/>
  <c r="S146" i="4" a="1"/>
  <c r="S146" i="4" s="1"/>
  <c r="S138" i="4" a="1"/>
  <c r="S138" i="4" s="1"/>
  <c r="S130" i="4" a="1"/>
  <c r="S130" i="4" s="1"/>
  <c r="S122" i="4" a="1"/>
  <c r="S122" i="4" s="1"/>
  <c r="S114" i="4" a="1"/>
  <c r="S114" i="4" s="1"/>
  <c r="S106" i="4" a="1"/>
  <c r="S106" i="4" s="1"/>
  <c r="S98" i="4" a="1"/>
  <c r="S98" i="4" s="1"/>
  <c r="S90" i="4" a="1"/>
  <c r="S90" i="4" s="1"/>
  <c r="S82" i="4" a="1"/>
  <c r="S82" i="4" s="1"/>
  <c r="S74" i="4" a="1"/>
  <c r="S74" i="4" s="1"/>
  <c r="S66" i="4" a="1"/>
  <c r="S66" i="4" s="1"/>
  <c r="S58" i="4" a="1"/>
  <c r="S58" i="4" s="1"/>
  <c r="S50" i="4" a="1"/>
  <c r="S50" i="4" s="1"/>
  <c r="S42" i="4" a="1"/>
  <c r="S42" i="4" s="1"/>
  <c r="S34" i="4" a="1"/>
  <c r="S34" i="4" s="1"/>
  <c r="S26" i="4" a="1"/>
  <c r="S26" i="4" s="1"/>
  <c r="S18" i="4" a="1"/>
  <c r="S18" i="4" s="1"/>
  <c r="S10" i="4" a="1"/>
  <c r="S10" i="4" s="1"/>
  <c r="S1131" i="4" a="1"/>
  <c r="S1131" i="4" s="1"/>
  <c r="S3728" i="4" a="1"/>
  <c r="S3728" i="4" s="1"/>
  <c r="S3712" i="4" a="1"/>
  <c r="S3712" i="4" s="1"/>
  <c r="S3696" i="4" a="1"/>
  <c r="S3696" i="4" s="1"/>
  <c r="S3680" i="4" a="1"/>
  <c r="S3680" i="4" s="1"/>
  <c r="S3664" i="4" a="1"/>
  <c r="S3664" i="4" s="1"/>
  <c r="S3648" i="4" a="1"/>
  <c r="S3648" i="4" s="1"/>
  <c r="S3632" i="4" a="1"/>
  <c r="S3632" i="4" s="1"/>
  <c r="S3616" i="4" a="1"/>
  <c r="S3616" i="4" s="1"/>
  <c r="S3600" i="4" a="1"/>
  <c r="S3600" i="4" s="1"/>
  <c r="S3584" i="4" a="1"/>
  <c r="S3584" i="4" s="1"/>
  <c r="S3568" i="4" a="1"/>
  <c r="S3568" i="4" s="1"/>
  <c r="S3552" i="4" a="1"/>
  <c r="S3552" i="4" s="1"/>
  <c r="S3536" i="4" a="1"/>
  <c r="S3536" i="4" s="1"/>
  <c r="S3520" i="4" a="1"/>
  <c r="S3520" i="4" s="1"/>
  <c r="S3504" i="4" a="1"/>
  <c r="S3504" i="4" s="1"/>
  <c r="S3488" i="4" a="1"/>
  <c r="S3488" i="4" s="1"/>
  <c r="S3472" i="4" a="1"/>
  <c r="S3472" i="4" s="1"/>
  <c r="S3456" i="4" a="1"/>
  <c r="S3456" i="4" s="1"/>
  <c r="S3440" i="4" a="1"/>
  <c r="S3440" i="4" s="1"/>
  <c r="S3424" i="4" a="1"/>
  <c r="S3424" i="4" s="1"/>
  <c r="S3408" i="4" a="1"/>
  <c r="S3408" i="4" s="1"/>
  <c r="S3392" i="4" a="1"/>
  <c r="S3392" i="4" s="1"/>
  <c r="S3376" i="4" a="1"/>
  <c r="S3376" i="4" s="1"/>
  <c r="S3360" i="4" a="1"/>
  <c r="S3360" i="4" s="1"/>
  <c r="S3344" i="4" a="1"/>
  <c r="S3344" i="4" s="1"/>
  <c r="S3328" i="4" a="1"/>
  <c r="S3328" i="4" s="1"/>
  <c r="S3312" i="4" a="1"/>
  <c r="S3312" i="4" s="1"/>
  <c r="S3288" i="4" a="1"/>
  <c r="S3288" i="4" s="1"/>
  <c r="S3272" i="4" a="1"/>
  <c r="S3272" i="4" s="1"/>
  <c r="S3256" i="4" a="1"/>
  <c r="S3256" i="4" s="1"/>
  <c r="S3240" i="4" a="1"/>
  <c r="S3240" i="4" s="1"/>
  <c r="S3224" i="4" a="1"/>
  <c r="S3224" i="4" s="1"/>
  <c r="S3208" i="4" a="1"/>
  <c r="S3208" i="4" s="1"/>
  <c r="S3192" i="4" a="1"/>
  <c r="S3192" i="4" s="1"/>
  <c r="S3176" i="4" a="1"/>
  <c r="S3176" i="4" s="1"/>
  <c r="S3160" i="4" a="1"/>
  <c r="S3160" i="4" s="1"/>
  <c r="S3144" i="4" a="1"/>
  <c r="S3144" i="4" s="1"/>
  <c r="S3128" i="4" a="1"/>
  <c r="S3128" i="4" s="1"/>
  <c r="S3112" i="4" a="1"/>
  <c r="S3112" i="4" s="1"/>
  <c r="S3096" i="4" a="1"/>
  <c r="S3096" i="4" s="1"/>
  <c r="S3088" i="4" a="1"/>
  <c r="S3088" i="4" s="1"/>
  <c r="S3072" i="4" a="1"/>
  <c r="S3072" i="4" s="1"/>
  <c r="S3056" i="4" a="1"/>
  <c r="S3056" i="4" s="1"/>
  <c r="S3040" i="4" a="1"/>
  <c r="S3040" i="4" s="1"/>
  <c r="S3024" i="4" a="1"/>
  <c r="S3024" i="4" s="1"/>
  <c r="S3008" i="4" a="1"/>
  <c r="S3008" i="4" s="1"/>
  <c r="S2992" i="4" a="1"/>
  <c r="S2992" i="4" s="1"/>
  <c r="S2976" i="4" a="1"/>
  <c r="S2976" i="4" s="1"/>
  <c r="S2960" i="4" a="1"/>
  <c r="S2960" i="4" s="1"/>
  <c r="S2944" i="4" a="1"/>
  <c r="S2944" i="4" s="1"/>
  <c r="S2928" i="4" a="1"/>
  <c r="S2928" i="4" s="1"/>
  <c r="S2912" i="4" a="1"/>
  <c r="S2912" i="4" s="1"/>
  <c r="S2896" i="4" a="1"/>
  <c r="S2896" i="4" s="1"/>
  <c r="S2880" i="4" a="1"/>
  <c r="S2880" i="4" s="1"/>
  <c r="S2864" i="4" a="1"/>
  <c r="S2864" i="4" s="1"/>
  <c r="S2848" i="4" a="1"/>
  <c r="S2848" i="4" s="1"/>
  <c r="S2832" i="4" a="1"/>
  <c r="S2832" i="4" s="1"/>
  <c r="S2816" i="4" a="1"/>
  <c r="S2816" i="4" s="1"/>
  <c r="S2800" i="4" a="1"/>
  <c r="S2800" i="4" s="1"/>
  <c r="S2784" i="4" a="1"/>
  <c r="S2784" i="4" s="1"/>
  <c r="S2768" i="4" a="1"/>
  <c r="S2768" i="4" s="1"/>
  <c r="S2760" i="4" a="1"/>
  <c r="S2760" i="4" s="1"/>
  <c r="S2744" i="4" a="1"/>
  <c r="S2744" i="4" s="1"/>
  <c r="S2736" i="4" a="1"/>
  <c r="S2736" i="4" s="1"/>
  <c r="S2720" i="4" a="1"/>
  <c r="S2720" i="4" s="1"/>
  <c r="S2704" i="4" a="1"/>
  <c r="S2704" i="4" s="1"/>
  <c r="S2688" i="4" a="1"/>
  <c r="S2688" i="4" s="1"/>
  <c r="S2672" i="4" a="1"/>
  <c r="S2672" i="4" s="1"/>
  <c r="S2656" i="4" a="1"/>
  <c r="S2656" i="4" s="1"/>
  <c r="S2640" i="4" a="1"/>
  <c r="S2640" i="4" s="1"/>
  <c r="S2624" i="4" a="1"/>
  <c r="S2624" i="4" s="1"/>
  <c r="S2608" i="4" a="1"/>
  <c r="S2608" i="4" s="1"/>
  <c r="S2592" i="4" a="1"/>
  <c r="S2592" i="4" s="1"/>
  <c r="S2576" i="4" a="1"/>
  <c r="S2576" i="4" s="1"/>
  <c r="S2560" i="4" a="1"/>
  <c r="S2560" i="4" s="1"/>
  <c r="S2544" i="4" a="1"/>
  <c r="S2544" i="4" s="1"/>
  <c r="S2528" i="4" a="1"/>
  <c r="S2528" i="4" s="1"/>
  <c r="S2512" i="4" a="1"/>
  <c r="S2512" i="4" s="1"/>
  <c r="S2496" i="4" a="1"/>
  <c r="S2496" i="4" s="1"/>
  <c r="S2480" i="4" a="1"/>
  <c r="S2480" i="4" s="1"/>
  <c r="S2464" i="4" a="1"/>
  <c r="S2464" i="4" s="1"/>
  <c r="S2448" i="4" a="1"/>
  <c r="S2448" i="4" s="1"/>
  <c r="S2432" i="4" a="1"/>
  <c r="S2432" i="4" s="1"/>
  <c r="S2408" i="4" a="1"/>
  <c r="S2408" i="4" s="1"/>
  <c r="S2392" i="4" a="1"/>
  <c r="S2392" i="4" s="1"/>
  <c r="S2376" i="4" a="1"/>
  <c r="S2376" i="4" s="1"/>
  <c r="S2360" i="4" a="1"/>
  <c r="S2360" i="4" s="1"/>
  <c r="S2344" i="4" a="1"/>
  <c r="S2344" i="4" s="1"/>
  <c r="S2328" i="4" a="1"/>
  <c r="S2328" i="4" s="1"/>
  <c r="S2312" i="4" a="1"/>
  <c r="S2312" i="4" s="1"/>
  <c r="S2296" i="4" a="1"/>
  <c r="S2296" i="4" s="1"/>
  <c r="S2280" i="4" a="1"/>
  <c r="S2280" i="4" s="1"/>
  <c r="S2264" i="4" a="1"/>
  <c r="S2264" i="4" s="1"/>
  <c r="S2248" i="4" a="1"/>
  <c r="S2248" i="4" s="1"/>
  <c r="S2232" i="4" a="1"/>
  <c r="S2232" i="4" s="1"/>
  <c r="S2216" i="4" a="1"/>
  <c r="S2216" i="4" s="1"/>
  <c r="S2200" i="4" a="1"/>
  <c r="S2200" i="4" s="1"/>
  <c r="S2184" i="4" a="1"/>
  <c r="S2184" i="4" s="1"/>
  <c r="S2168" i="4" a="1"/>
  <c r="S2168" i="4" s="1"/>
  <c r="S2152" i="4" a="1"/>
  <c r="S2152" i="4" s="1"/>
  <c r="S2136" i="4" a="1"/>
  <c r="S2136" i="4" s="1"/>
  <c r="S2120" i="4" a="1"/>
  <c r="S2120" i="4" s="1"/>
  <c r="S2104" i="4" a="1"/>
  <c r="S2104" i="4" s="1"/>
  <c r="S2088" i="4" a="1"/>
  <c r="S2088" i="4" s="1"/>
  <c r="S2072" i="4" a="1"/>
  <c r="S2072" i="4" s="1"/>
  <c r="S2056" i="4" a="1"/>
  <c r="S2056" i="4" s="1"/>
  <c r="S2048" i="4" a="1"/>
  <c r="S2048" i="4" s="1"/>
  <c r="S2032" i="4" a="1"/>
  <c r="S2032" i="4" s="1"/>
  <c r="S2016" i="4" a="1"/>
  <c r="S2016" i="4" s="1"/>
  <c r="S2000" i="4" a="1"/>
  <c r="S2000" i="4" s="1"/>
  <c r="S1984" i="4" a="1"/>
  <c r="S1984" i="4" s="1"/>
  <c r="S1968" i="4" a="1"/>
  <c r="S1968" i="4" s="1"/>
  <c r="S1952" i="4" a="1"/>
  <c r="S1952" i="4" s="1"/>
  <c r="S1936" i="4" a="1"/>
  <c r="S1936" i="4" s="1"/>
  <c r="S1920" i="4" a="1"/>
  <c r="S1920" i="4" s="1"/>
  <c r="S1904" i="4" a="1"/>
  <c r="S1904" i="4" s="1"/>
  <c r="S1888" i="4" a="1"/>
  <c r="S1888" i="4" s="1"/>
  <c r="S1872" i="4" a="1"/>
  <c r="S1872" i="4" s="1"/>
  <c r="S1856" i="4" a="1"/>
  <c r="S1856" i="4" s="1"/>
  <c r="S1840" i="4" a="1"/>
  <c r="S1840" i="4" s="1"/>
  <c r="S1824" i="4" a="1"/>
  <c r="S1824" i="4" s="1"/>
  <c r="S1808" i="4" a="1"/>
  <c r="S1808" i="4" s="1"/>
  <c r="S1792" i="4" a="1"/>
  <c r="S1792" i="4" s="1"/>
  <c r="S1776" i="4" a="1"/>
  <c r="S1776" i="4" s="1"/>
  <c r="S1760" i="4" a="1"/>
  <c r="S1760" i="4" s="1"/>
  <c r="S1744" i="4" a="1"/>
  <c r="S1744" i="4" s="1"/>
  <c r="S3736" i="4" a="1"/>
  <c r="S3736" i="4" s="1"/>
  <c r="S3720" i="4" a="1"/>
  <c r="S3720" i="4" s="1"/>
  <c r="S3704" i="4" a="1"/>
  <c r="S3704" i="4" s="1"/>
  <c r="S3688" i="4" a="1"/>
  <c r="S3688" i="4" s="1"/>
  <c r="S3672" i="4" a="1"/>
  <c r="S3672" i="4" s="1"/>
  <c r="S3656" i="4" a="1"/>
  <c r="S3656" i="4" s="1"/>
  <c r="S3640" i="4" a="1"/>
  <c r="S3640" i="4" s="1"/>
  <c r="S3624" i="4" a="1"/>
  <c r="S3624" i="4" s="1"/>
  <c r="S3608" i="4" a="1"/>
  <c r="S3608" i="4" s="1"/>
  <c r="S3592" i="4" a="1"/>
  <c r="S3592" i="4" s="1"/>
  <c r="S3576" i="4" a="1"/>
  <c r="S3576" i="4" s="1"/>
  <c r="S3560" i="4" a="1"/>
  <c r="S3560" i="4" s="1"/>
  <c r="S3544" i="4" a="1"/>
  <c r="S3544" i="4" s="1"/>
  <c r="S3528" i="4" a="1"/>
  <c r="S3528" i="4" s="1"/>
  <c r="S3512" i="4" a="1"/>
  <c r="S3512" i="4" s="1"/>
  <c r="S3496" i="4" a="1"/>
  <c r="S3496" i="4" s="1"/>
  <c r="S3480" i="4" a="1"/>
  <c r="S3480" i="4" s="1"/>
  <c r="S3464" i="4" a="1"/>
  <c r="S3464" i="4" s="1"/>
  <c r="S3448" i="4" a="1"/>
  <c r="S3448" i="4" s="1"/>
  <c r="S3432" i="4" a="1"/>
  <c r="S3432" i="4" s="1"/>
  <c r="S3416" i="4" a="1"/>
  <c r="S3416" i="4" s="1"/>
  <c r="S3400" i="4" a="1"/>
  <c r="S3400" i="4" s="1"/>
  <c r="S3384" i="4" a="1"/>
  <c r="S3384" i="4" s="1"/>
  <c r="S3368" i="4" a="1"/>
  <c r="S3368" i="4" s="1"/>
  <c r="S3352" i="4" a="1"/>
  <c r="S3352" i="4" s="1"/>
  <c r="S3336" i="4" a="1"/>
  <c r="S3336" i="4" s="1"/>
  <c r="S3320" i="4" a="1"/>
  <c r="S3320" i="4" s="1"/>
  <c r="S3304" i="4" a="1"/>
  <c r="S3304" i="4" s="1"/>
  <c r="S3296" i="4" a="1"/>
  <c r="S3296" i="4" s="1"/>
  <c r="S3280" i="4" a="1"/>
  <c r="S3280" i="4" s="1"/>
  <c r="S3264" i="4" a="1"/>
  <c r="S3264" i="4" s="1"/>
  <c r="S3248" i="4" a="1"/>
  <c r="S3248" i="4" s="1"/>
  <c r="S3232" i="4" a="1"/>
  <c r="S3232" i="4" s="1"/>
  <c r="S3216" i="4" a="1"/>
  <c r="S3216" i="4" s="1"/>
  <c r="S3200" i="4" a="1"/>
  <c r="S3200" i="4" s="1"/>
  <c r="S3184" i="4" a="1"/>
  <c r="S3184" i="4" s="1"/>
  <c r="S3168" i="4" a="1"/>
  <c r="S3168" i="4" s="1"/>
  <c r="S3152" i="4" a="1"/>
  <c r="S3152" i="4" s="1"/>
  <c r="S3136" i="4" a="1"/>
  <c r="S3136" i="4" s="1"/>
  <c r="S3120" i="4" a="1"/>
  <c r="S3120" i="4" s="1"/>
  <c r="S3104" i="4" a="1"/>
  <c r="S3104" i="4" s="1"/>
  <c r="S3080" i="4" a="1"/>
  <c r="S3080" i="4" s="1"/>
  <c r="S3064" i="4" a="1"/>
  <c r="S3064" i="4" s="1"/>
  <c r="S3048" i="4" a="1"/>
  <c r="S3048" i="4" s="1"/>
  <c r="S3032" i="4" a="1"/>
  <c r="S3032" i="4" s="1"/>
  <c r="S3016" i="4" a="1"/>
  <c r="S3016" i="4" s="1"/>
  <c r="S3000" i="4" a="1"/>
  <c r="S3000" i="4" s="1"/>
  <c r="S2984" i="4" a="1"/>
  <c r="S2984" i="4" s="1"/>
  <c r="S2968" i="4" a="1"/>
  <c r="S2968" i="4" s="1"/>
  <c r="S2952" i="4" a="1"/>
  <c r="S2952" i="4" s="1"/>
  <c r="S2936" i="4" a="1"/>
  <c r="S2936" i="4" s="1"/>
  <c r="S2920" i="4" a="1"/>
  <c r="S2920" i="4" s="1"/>
  <c r="S2904" i="4" a="1"/>
  <c r="S2904" i="4" s="1"/>
  <c r="S2888" i="4" a="1"/>
  <c r="S2888" i="4" s="1"/>
  <c r="S2872" i="4" a="1"/>
  <c r="S2872" i="4" s="1"/>
  <c r="S2856" i="4" a="1"/>
  <c r="S2856" i="4" s="1"/>
  <c r="S2840" i="4" a="1"/>
  <c r="S2840" i="4" s="1"/>
  <c r="S2824" i="4" a="1"/>
  <c r="S2824" i="4" s="1"/>
  <c r="S2808" i="4" a="1"/>
  <c r="S2808" i="4" s="1"/>
  <c r="S2792" i="4" a="1"/>
  <c r="S2792" i="4" s="1"/>
  <c r="S2776" i="4" a="1"/>
  <c r="S2776" i="4" s="1"/>
  <c r="S2752" i="4" a="1"/>
  <c r="S2752" i="4" s="1"/>
  <c r="S2728" i="4" a="1"/>
  <c r="S2728" i="4" s="1"/>
  <c r="S2712" i="4" a="1"/>
  <c r="S2712" i="4" s="1"/>
  <c r="S2696" i="4" a="1"/>
  <c r="S2696" i="4" s="1"/>
  <c r="S2680" i="4" a="1"/>
  <c r="S2680" i="4" s="1"/>
  <c r="S2664" i="4" a="1"/>
  <c r="S2664" i="4" s="1"/>
  <c r="S2648" i="4" a="1"/>
  <c r="S2648" i="4" s="1"/>
  <c r="S2632" i="4" a="1"/>
  <c r="S2632" i="4" s="1"/>
  <c r="S2616" i="4" a="1"/>
  <c r="S2616" i="4" s="1"/>
  <c r="S2600" i="4" a="1"/>
  <c r="S2600" i="4" s="1"/>
  <c r="S2584" i="4" a="1"/>
  <c r="S2584" i="4" s="1"/>
  <c r="S2568" i="4" a="1"/>
  <c r="S2568" i="4" s="1"/>
  <c r="S2552" i="4" a="1"/>
  <c r="S2552" i="4" s="1"/>
  <c r="S2536" i="4" a="1"/>
  <c r="S2536" i="4" s="1"/>
  <c r="S2520" i="4" a="1"/>
  <c r="S2520" i="4" s="1"/>
  <c r="S2504" i="4" a="1"/>
  <c r="S2504" i="4" s="1"/>
  <c r="S2488" i="4" a="1"/>
  <c r="S2488" i="4" s="1"/>
  <c r="S2472" i="4" a="1"/>
  <c r="S2472" i="4" s="1"/>
  <c r="S2456" i="4" a="1"/>
  <c r="S2456" i="4" s="1"/>
  <c r="S2440" i="4" a="1"/>
  <c r="S2440" i="4" s="1"/>
  <c r="S2424" i="4" a="1"/>
  <c r="S2424" i="4" s="1"/>
  <c r="S2416" i="4" a="1"/>
  <c r="S2416" i="4" s="1"/>
  <c r="S2400" i="4" a="1"/>
  <c r="S2400" i="4" s="1"/>
  <c r="S2384" i="4" a="1"/>
  <c r="S2384" i="4" s="1"/>
  <c r="S2368" i="4" a="1"/>
  <c r="S2368" i="4" s="1"/>
  <c r="S2352" i="4" a="1"/>
  <c r="S2352" i="4" s="1"/>
  <c r="S2336" i="4" a="1"/>
  <c r="S2336" i="4" s="1"/>
  <c r="S2320" i="4" a="1"/>
  <c r="S2320" i="4" s="1"/>
  <c r="S2304" i="4" a="1"/>
  <c r="S2304" i="4" s="1"/>
  <c r="S2288" i="4" a="1"/>
  <c r="S2288" i="4" s="1"/>
  <c r="S2272" i="4" a="1"/>
  <c r="S2272" i="4" s="1"/>
  <c r="S2256" i="4" a="1"/>
  <c r="S2256" i="4" s="1"/>
  <c r="S2240" i="4" a="1"/>
  <c r="S2240" i="4" s="1"/>
  <c r="S2224" i="4" a="1"/>
  <c r="S2224" i="4" s="1"/>
  <c r="S2208" i="4" a="1"/>
  <c r="S2208" i="4" s="1"/>
  <c r="S2192" i="4" a="1"/>
  <c r="S2192" i="4" s="1"/>
  <c r="S2176" i="4" a="1"/>
  <c r="S2176" i="4" s="1"/>
  <c r="S2160" i="4" a="1"/>
  <c r="S2160" i="4" s="1"/>
  <c r="S2144" i="4" a="1"/>
  <c r="S2144" i="4" s="1"/>
  <c r="S2128" i="4" a="1"/>
  <c r="S2128" i="4" s="1"/>
  <c r="S2112" i="4" a="1"/>
  <c r="S2112" i="4" s="1"/>
  <c r="S2096" i="4" a="1"/>
  <c r="S2096" i="4" s="1"/>
  <c r="S2080" i="4" a="1"/>
  <c r="S2080" i="4" s="1"/>
  <c r="S2064" i="4" a="1"/>
  <c r="S2064" i="4" s="1"/>
  <c r="S2040" i="4" a="1"/>
  <c r="S2040" i="4" s="1"/>
  <c r="S2024" i="4" a="1"/>
  <c r="S2024" i="4" s="1"/>
  <c r="S2008" i="4" a="1"/>
  <c r="S2008" i="4" s="1"/>
  <c r="S1992" i="4" a="1"/>
  <c r="S1992" i="4" s="1"/>
  <c r="S1976" i="4" a="1"/>
  <c r="S1976" i="4" s="1"/>
  <c r="S1960" i="4" a="1"/>
  <c r="S1960" i="4" s="1"/>
  <c r="S1944" i="4" a="1"/>
  <c r="S1944" i="4" s="1"/>
  <c r="S1928" i="4" a="1"/>
  <c r="S1928" i="4" s="1"/>
  <c r="S1912" i="4" a="1"/>
  <c r="S1912" i="4" s="1"/>
  <c r="S1896" i="4" a="1"/>
  <c r="S1896" i="4" s="1"/>
  <c r="S1880" i="4" a="1"/>
  <c r="S1880" i="4" s="1"/>
  <c r="S1864" i="4" a="1"/>
  <c r="S1864" i="4" s="1"/>
  <c r="S1848" i="4" a="1"/>
  <c r="S1848" i="4" s="1"/>
  <c r="S1832" i="4" a="1"/>
  <c r="S1832" i="4" s="1"/>
  <c r="S1816" i="4" a="1"/>
  <c r="S1816" i="4" s="1"/>
  <c r="S1800" i="4" a="1"/>
  <c r="S1800" i="4" s="1"/>
  <c r="S1784" i="4" a="1"/>
  <c r="S1784" i="4" s="1"/>
  <c r="S1768" i="4" a="1"/>
  <c r="S1768" i="4" s="1"/>
  <c r="S1752" i="4" a="1"/>
  <c r="S1752" i="4" s="1"/>
  <c r="S1736" i="4" a="1"/>
  <c r="S1736" i="4" s="1"/>
  <c r="S1240" i="4" a="1"/>
  <c r="S1240" i="4" s="1"/>
  <c r="S3735" i="4" a="1"/>
  <c r="S3735" i="4" s="1"/>
  <c r="S3727" i="4" a="1"/>
  <c r="S3727" i="4" s="1"/>
  <c r="S3719" i="4" a="1"/>
  <c r="S3719" i="4" s="1"/>
  <c r="S3711" i="4" a="1"/>
  <c r="S3711" i="4" s="1"/>
  <c r="S3703" i="4" a="1"/>
  <c r="S3703" i="4" s="1"/>
  <c r="S3695" i="4" a="1"/>
  <c r="S3695" i="4" s="1"/>
  <c r="S3687" i="4" a="1"/>
  <c r="S3687" i="4" s="1"/>
  <c r="S3679" i="4" a="1"/>
  <c r="S3679" i="4" s="1"/>
  <c r="S3671" i="4" a="1"/>
  <c r="S3671" i="4" s="1"/>
  <c r="S3663" i="4" a="1"/>
  <c r="S3663" i="4" s="1"/>
  <c r="S3655" i="4" a="1"/>
  <c r="S3655" i="4" s="1"/>
  <c r="S3647" i="4" a="1"/>
  <c r="S3647" i="4" s="1"/>
  <c r="S3639" i="4" a="1"/>
  <c r="S3639" i="4" s="1"/>
  <c r="S3631" i="4" a="1"/>
  <c r="S3631" i="4" s="1"/>
  <c r="S3623" i="4" a="1"/>
  <c r="S3623" i="4" s="1"/>
  <c r="S3615" i="4" a="1"/>
  <c r="S3615" i="4" s="1"/>
  <c r="S3607" i="4" a="1"/>
  <c r="S3607" i="4" s="1"/>
  <c r="S3599" i="4" a="1"/>
  <c r="S3599" i="4" s="1"/>
  <c r="S3591" i="4" a="1"/>
  <c r="S3591" i="4" s="1"/>
  <c r="S3583" i="4" a="1"/>
  <c r="S3583" i="4" s="1"/>
  <c r="S3575" i="4" a="1"/>
  <c r="S3575" i="4" s="1"/>
  <c r="S3567" i="4" a="1"/>
  <c r="S3567" i="4" s="1"/>
  <c r="S3559" i="4" a="1"/>
  <c r="S3559" i="4" s="1"/>
  <c r="S3551" i="4" a="1"/>
  <c r="S3551" i="4" s="1"/>
  <c r="S3543" i="4" a="1"/>
  <c r="S3543" i="4" s="1"/>
  <c r="S3535" i="4" a="1"/>
  <c r="S3535" i="4" s="1"/>
  <c r="S3527" i="4" a="1"/>
  <c r="S3527" i="4" s="1"/>
  <c r="S3519" i="4" a="1"/>
  <c r="S3519" i="4" s="1"/>
  <c r="S3511" i="4" a="1"/>
  <c r="S3511" i="4" s="1"/>
  <c r="S3503" i="4" a="1"/>
  <c r="S3503" i="4" s="1"/>
  <c r="S3495" i="4" a="1"/>
  <c r="S3495" i="4" s="1"/>
  <c r="S3487" i="4" a="1"/>
  <c r="S3487" i="4" s="1"/>
  <c r="S3479" i="4" a="1"/>
  <c r="S3479" i="4" s="1"/>
  <c r="S3471" i="4" a="1"/>
  <c r="S3471" i="4" s="1"/>
  <c r="S3463" i="4" a="1"/>
  <c r="S3463" i="4" s="1"/>
  <c r="S3455" i="4" a="1"/>
  <c r="S3455" i="4" s="1"/>
  <c r="S3447" i="4" a="1"/>
  <c r="S3447" i="4" s="1"/>
  <c r="S3439" i="4" a="1"/>
  <c r="S3439" i="4" s="1"/>
  <c r="S3431" i="4" a="1"/>
  <c r="S3431" i="4" s="1"/>
  <c r="S3423" i="4" a="1"/>
  <c r="S3423" i="4" s="1"/>
  <c r="S3415" i="4" a="1"/>
  <c r="S3415" i="4" s="1"/>
  <c r="S3407" i="4" a="1"/>
  <c r="S3407" i="4" s="1"/>
  <c r="S3399" i="4" a="1"/>
  <c r="S3399" i="4" s="1"/>
  <c r="S3391" i="4" a="1"/>
  <c r="S3391" i="4" s="1"/>
  <c r="S3383" i="4" a="1"/>
  <c r="S3383" i="4" s="1"/>
  <c r="S3375" i="4" a="1"/>
  <c r="S3375" i="4" s="1"/>
  <c r="S3367" i="4" a="1"/>
  <c r="S3367" i="4" s="1"/>
  <c r="S3359" i="4" a="1"/>
  <c r="S3359" i="4" s="1"/>
  <c r="S3351" i="4" a="1"/>
  <c r="S3351" i="4" s="1"/>
  <c r="S3343" i="4" a="1"/>
  <c r="S3343" i="4" s="1"/>
  <c r="S3335" i="4" a="1"/>
  <c r="S3335" i="4" s="1"/>
  <c r="S3327" i="4" a="1"/>
  <c r="S3327" i="4" s="1"/>
  <c r="S3319" i="4" a="1"/>
  <c r="S3319" i="4" s="1"/>
  <c r="S3311" i="4" a="1"/>
  <c r="S3311" i="4" s="1"/>
  <c r="S3303" i="4" a="1"/>
  <c r="S3303" i="4" s="1"/>
  <c r="S3295" i="4" a="1"/>
  <c r="S3295" i="4" s="1"/>
  <c r="S3287" i="4" a="1"/>
  <c r="S3287" i="4" s="1"/>
  <c r="S3279" i="4" a="1"/>
  <c r="S3279" i="4" s="1"/>
  <c r="S3271" i="4" a="1"/>
  <c r="S3271" i="4" s="1"/>
  <c r="S3263" i="4" a="1"/>
  <c r="S3263" i="4" s="1"/>
  <c r="S3255" i="4" a="1"/>
  <c r="S3255" i="4" s="1"/>
  <c r="S3247" i="4" a="1"/>
  <c r="S3247" i="4" s="1"/>
  <c r="S3239" i="4" a="1"/>
  <c r="S3239" i="4" s="1"/>
  <c r="S3231" i="4" a="1"/>
  <c r="S3231" i="4" s="1"/>
  <c r="S3223" i="4" a="1"/>
  <c r="S3223" i="4" s="1"/>
  <c r="S3215" i="4" a="1"/>
  <c r="S3215" i="4" s="1"/>
  <c r="S3207" i="4" a="1"/>
  <c r="S3207" i="4" s="1"/>
  <c r="S3199" i="4" a="1"/>
  <c r="S3199" i="4" s="1"/>
  <c r="S3191" i="4" a="1"/>
  <c r="S3191" i="4" s="1"/>
  <c r="S3183" i="4" a="1"/>
  <c r="S3183" i="4" s="1"/>
  <c r="S3175" i="4" a="1"/>
  <c r="S3175" i="4" s="1"/>
  <c r="S3167" i="4" a="1"/>
  <c r="S3167" i="4" s="1"/>
  <c r="S3159" i="4" a="1"/>
  <c r="S3159" i="4" s="1"/>
  <c r="S3151" i="4" a="1"/>
  <c r="S3151" i="4" s="1"/>
  <c r="S3143" i="4" a="1"/>
  <c r="S3143" i="4" s="1"/>
  <c r="S3135" i="4" a="1"/>
  <c r="S3135" i="4" s="1"/>
  <c r="S3127" i="4" a="1"/>
  <c r="S3127" i="4" s="1"/>
  <c r="S3119" i="4" a="1"/>
  <c r="S3119" i="4" s="1"/>
  <c r="S3111" i="4" a="1"/>
  <c r="S3111" i="4" s="1"/>
  <c r="S3103" i="4" a="1"/>
  <c r="S3103" i="4" s="1"/>
  <c r="S3095" i="4" a="1"/>
  <c r="S3095" i="4" s="1"/>
  <c r="S3087" i="4" a="1"/>
  <c r="S3087" i="4" s="1"/>
  <c r="S3079" i="4" a="1"/>
  <c r="S3079" i="4" s="1"/>
  <c r="S3071" i="4" a="1"/>
  <c r="S3071" i="4" s="1"/>
  <c r="S3063" i="4" a="1"/>
  <c r="S3063" i="4" s="1"/>
  <c r="S3055" i="4" a="1"/>
  <c r="S3055" i="4" s="1"/>
  <c r="S3047" i="4" a="1"/>
  <c r="S3047" i="4" s="1"/>
  <c r="S3039" i="4" a="1"/>
  <c r="S3039" i="4" s="1"/>
  <c r="S3031" i="4" a="1"/>
  <c r="S3031" i="4" s="1"/>
  <c r="S3023" i="4" a="1"/>
  <c r="S3023" i="4" s="1"/>
  <c r="S3015" i="4" a="1"/>
  <c r="S3015" i="4" s="1"/>
  <c r="S3007" i="4" a="1"/>
  <c r="S3007" i="4" s="1"/>
  <c r="S2999" i="4" a="1"/>
  <c r="S2999" i="4" s="1"/>
  <c r="S2991" i="4" a="1"/>
  <c r="S2991" i="4" s="1"/>
  <c r="S2983" i="4" a="1"/>
  <c r="S2983" i="4" s="1"/>
  <c r="S2975" i="4" a="1"/>
  <c r="S2975" i="4" s="1"/>
  <c r="S2967" i="4" a="1"/>
  <c r="S2967" i="4" s="1"/>
  <c r="S2959" i="4" a="1"/>
  <c r="S2959" i="4" s="1"/>
  <c r="S2951" i="4" a="1"/>
  <c r="S2951" i="4" s="1"/>
  <c r="S2943" i="4" a="1"/>
  <c r="S2943" i="4" s="1"/>
  <c r="S2935" i="4" a="1"/>
  <c r="S2935" i="4" s="1"/>
  <c r="S2927" i="4" a="1"/>
  <c r="S2927" i="4" s="1"/>
  <c r="S2919" i="4" a="1"/>
  <c r="S2919" i="4" s="1"/>
  <c r="S2911" i="4" a="1"/>
  <c r="S2911" i="4" s="1"/>
  <c r="S2903" i="4" a="1"/>
  <c r="S2903" i="4" s="1"/>
  <c r="S2895" i="4" a="1"/>
  <c r="S2895" i="4" s="1"/>
  <c r="S2887" i="4" a="1"/>
  <c r="S2887" i="4" s="1"/>
  <c r="S2879" i="4" a="1"/>
  <c r="S2879" i="4" s="1"/>
  <c r="S2871" i="4" a="1"/>
  <c r="S2871" i="4" s="1"/>
  <c r="S2863" i="4" a="1"/>
  <c r="S2863" i="4" s="1"/>
  <c r="S2855" i="4" a="1"/>
  <c r="S2855" i="4" s="1"/>
  <c r="S2847" i="4" a="1"/>
  <c r="S2847" i="4" s="1"/>
  <c r="S2839" i="4" a="1"/>
  <c r="S2839" i="4" s="1"/>
  <c r="S2831" i="4" a="1"/>
  <c r="S2831" i="4" s="1"/>
  <c r="S2823" i="4" a="1"/>
  <c r="S2823" i="4" s="1"/>
  <c r="S2815" i="4" a="1"/>
  <c r="S2815" i="4" s="1"/>
  <c r="S2807" i="4" a="1"/>
  <c r="S2807" i="4" s="1"/>
  <c r="S2799" i="4" a="1"/>
  <c r="S2799" i="4" s="1"/>
  <c r="S2791" i="4" a="1"/>
  <c r="S2791" i="4" s="1"/>
  <c r="S2783" i="4" a="1"/>
  <c r="S2783" i="4" s="1"/>
  <c r="S2775" i="4" a="1"/>
  <c r="S2775" i="4" s="1"/>
  <c r="S2767" i="4" a="1"/>
  <c r="S2767" i="4" s="1"/>
  <c r="S2759" i="4" a="1"/>
  <c r="S2759" i="4" s="1"/>
  <c r="S2751" i="4" a="1"/>
  <c r="S2751" i="4" s="1"/>
  <c r="S2743" i="4" a="1"/>
  <c r="S2743" i="4" s="1"/>
  <c r="S2735" i="4" a="1"/>
  <c r="S2735" i="4" s="1"/>
  <c r="S2727" i="4" a="1"/>
  <c r="S2727" i="4" s="1"/>
  <c r="S2719" i="4" a="1"/>
  <c r="S2719" i="4" s="1"/>
  <c r="S2711" i="4" a="1"/>
  <c r="S2711" i="4" s="1"/>
  <c r="S2703" i="4" a="1"/>
  <c r="S2703" i="4" s="1"/>
  <c r="S2695" i="4" a="1"/>
  <c r="S2695" i="4" s="1"/>
  <c r="S2687" i="4" a="1"/>
  <c r="S2687" i="4" s="1"/>
  <c r="S2679" i="4" a="1"/>
  <c r="S2679" i="4" s="1"/>
  <c r="S2671" i="4" a="1"/>
  <c r="S2671" i="4" s="1"/>
  <c r="S2663" i="4" a="1"/>
  <c r="S2663" i="4" s="1"/>
  <c r="S2655" i="4" a="1"/>
  <c r="S2655" i="4" s="1"/>
  <c r="S2647" i="4" a="1"/>
  <c r="S2647" i="4" s="1"/>
  <c r="S2639" i="4" a="1"/>
  <c r="S2639" i="4" s="1"/>
  <c r="S2631" i="4" a="1"/>
  <c r="S2631" i="4" s="1"/>
  <c r="S2623" i="4" a="1"/>
  <c r="S2623" i="4" s="1"/>
  <c r="S2615" i="4" a="1"/>
  <c r="S2615" i="4" s="1"/>
  <c r="S2607" i="4" a="1"/>
  <c r="S2607" i="4" s="1"/>
  <c r="S2599" i="4" a="1"/>
  <c r="S2599" i="4" s="1"/>
  <c r="S2591" i="4" a="1"/>
  <c r="S2591" i="4" s="1"/>
  <c r="S2583" i="4" a="1"/>
  <c r="S2583" i="4" s="1"/>
  <c r="S2575" i="4" a="1"/>
  <c r="S2575" i="4" s="1"/>
  <c r="S2567" i="4" a="1"/>
  <c r="S2567" i="4" s="1"/>
  <c r="S2559" i="4" a="1"/>
  <c r="S2559" i="4" s="1"/>
  <c r="S2551" i="4" a="1"/>
  <c r="S2551" i="4" s="1"/>
  <c r="S2543" i="4" a="1"/>
  <c r="S2543" i="4" s="1"/>
  <c r="S2535" i="4" a="1"/>
  <c r="S2535" i="4" s="1"/>
  <c r="S2527" i="4" a="1"/>
  <c r="S2527" i="4" s="1"/>
  <c r="S2519" i="4" a="1"/>
  <c r="S2519" i="4" s="1"/>
  <c r="S2511" i="4" a="1"/>
  <c r="S2511" i="4" s="1"/>
  <c r="S2503" i="4" a="1"/>
  <c r="S2503" i="4" s="1"/>
  <c r="S2495" i="4" a="1"/>
  <c r="S2495" i="4" s="1"/>
  <c r="S2487" i="4" a="1"/>
  <c r="S2487" i="4" s="1"/>
  <c r="S2479" i="4" a="1"/>
  <c r="S2479" i="4" s="1"/>
  <c r="S2471" i="4" a="1"/>
  <c r="S2471" i="4" s="1"/>
  <c r="S2463" i="4" a="1"/>
  <c r="S2463" i="4" s="1"/>
  <c r="S2455" i="4" a="1"/>
  <c r="S2455" i="4" s="1"/>
  <c r="S2447" i="4" a="1"/>
  <c r="S2447" i="4" s="1"/>
  <c r="S2439" i="4" a="1"/>
  <c r="S2439" i="4" s="1"/>
  <c r="S2431" i="4" a="1"/>
  <c r="S2431" i="4" s="1"/>
  <c r="S2423" i="4" a="1"/>
  <c r="S2423" i="4" s="1"/>
  <c r="S2415" i="4" a="1"/>
  <c r="S2415" i="4" s="1"/>
  <c r="S2407" i="4" a="1"/>
  <c r="S2407" i="4" s="1"/>
  <c r="S2399" i="4" a="1"/>
  <c r="S2399" i="4" s="1"/>
  <c r="S2391" i="4" a="1"/>
  <c r="S2391" i="4" s="1"/>
  <c r="S2383" i="4" a="1"/>
  <c r="S2383" i="4" s="1"/>
  <c r="S2375" i="4" a="1"/>
  <c r="S2375" i="4" s="1"/>
  <c r="S2367" i="4" a="1"/>
  <c r="S2367" i="4" s="1"/>
  <c r="S2359" i="4" a="1"/>
  <c r="S2359" i="4" s="1"/>
  <c r="S2351" i="4" a="1"/>
  <c r="S2351" i="4" s="1"/>
  <c r="S2343" i="4" a="1"/>
  <c r="S2343" i="4" s="1"/>
  <c r="S2335" i="4" a="1"/>
  <c r="S2335" i="4" s="1"/>
  <c r="S2327" i="4" a="1"/>
  <c r="S2327" i="4" s="1"/>
  <c r="S2319" i="4" a="1"/>
  <c r="S2319" i="4" s="1"/>
  <c r="S2311" i="4" a="1"/>
  <c r="S2311" i="4" s="1"/>
  <c r="S2303" i="4" a="1"/>
  <c r="S2303" i="4" s="1"/>
  <c r="S2295" i="4" a="1"/>
  <c r="S2295" i="4" s="1"/>
  <c r="S2287" i="4" a="1"/>
  <c r="S2287" i="4" s="1"/>
  <c r="S2279" i="4" a="1"/>
  <c r="S2279" i="4" s="1"/>
  <c r="S2271" i="4" a="1"/>
  <c r="S2271" i="4" s="1"/>
  <c r="S2263" i="4" a="1"/>
  <c r="S2263" i="4" s="1"/>
  <c r="S2255" i="4" a="1"/>
  <c r="S2255" i="4" s="1"/>
  <c r="S2247" i="4" a="1"/>
  <c r="S2247" i="4" s="1"/>
  <c r="S2239" i="4" a="1"/>
  <c r="S2239" i="4" s="1"/>
  <c r="S2231" i="4" a="1"/>
  <c r="S2231" i="4" s="1"/>
  <c r="S2223" i="4" a="1"/>
  <c r="S2223" i="4" s="1"/>
  <c r="S2215" i="4" a="1"/>
  <c r="S2215" i="4" s="1"/>
  <c r="S2207" i="4" a="1"/>
  <c r="S2207" i="4" s="1"/>
  <c r="S2199" i="4" a="1"/>
  <c r="S2199" i="4" s="1"/>
  <c r="S2191" i="4" a="1"/>
  <c r="S2191" i="4" s="1"/>
  <c r="S2183" i="4" a="1"/>
  <c r="S2183" i="4" s="1"/>
  <c r="S2175" i="4" a="1"/>
  <c r="S2175" i="4" s="1"/>
  <c r="S2167" i="4" a="1"/>
  <c r="S2167" i="4" s="1"/>
  <c r="S2159" i="4" a="1"/>
  <c r="S2159" i="4" s="1"/>
  <c r="S2151" i="4" a="1"/>
  <c r="S2151" i="4" s="1"/>
  <c r="S2143" i="4" a="1"/>
  <c r="S2143" i="4" s="1"/>
  <c r="S2135" i="4" a="1"/>
  <c r="S2135" i="4" s="1"/>
  <c r="S2127" i="4" a="1"/>
  <c r="S2127" i="4" s="1"/>
  <c r="S2119" i="4" a="1"/>
  <c r="S2119" i="4" s="1"/>
  <c r="S2111" i="4" a="1"/>
  <c r="S2111" i="4" s="1"/>
  <c r="S2103" i="4" a="1"/>
  <c r="S2103" i="4" s="1"/>
  <c r="S2095" i="4" a="1"/>
  <c r="S2095" i="4" s="1"/>
  <c r="S2087" i="4" a="1"/>
  <c r="S2087" i="4" s="1"/>
  <c r="S2079" i="4" a="1"/>
  <c r="S2079" i="4" s="1"/>
  <c r="S2071" i="4" a="1"/>
  <c r="S2071" i="4" s="1"/>
  <c r="S2063" i="4" a="1"/>
  <c r="S2063" i="4" s="1"/>
  <c r="S2055" i="4" a="1"/>
  <c r="S2055" i="4" s="1"/>
  <c r="S2047" i="4" a="1"/>
  <c r="S2047" i="4" s="1"/>
  <c r="S2039" i="4" a="1"/>
  <c r="S2039" i="4" s="1"/>
  <c r="S2031" i="4" a="1"/>
  <c r="S2031" i="4" s="1"/>
  <c r="S2023" i="4" a="1"/>
  <c r="S2023" i="4" s="1"/>
  <c r="S2015" i="4" a="1"/>
  <c r="S2015" i="4" s="1"/>
  <c r="S2007" i="4" a="1"/>
  <c r="S2007" i="4" s="1"/>
  <c r="S1999" i="4" a="1"/>
  <c r="S1999" i="4" s="1"/>
  <c r="S1991" i="4" a="1"/>
  <c r="S1991" i="4" s="1"/>
  <c r="S1983" i="4" a="1"/>
  <c r="S1983" i="4" s="1"/>
  <c r="S1975" i="4" a="1"/>
  <c r="S1975" i="4" s="1"/>
  <c r="S1967" i="4" a="1"/>
  <c r="S1967" i="4" s="1"/>
  <c r="S1959" i="4" a="1"/>
  <c r="S1959" i="4" s="1"/>
  <c r="S1951" i="4" a="1"/>
  <c r="S1951" i="4" s="1"/>
  <c r="S1943" i="4" a="1"/>
  <c r="S1943" i="4" s="1"/>
  <c r="S1935" i="4" a="1"/>
  <c r="S1935" i="4" s="1"/>
  <c r="S1927" i="4" a="1"/>
  <c r="S1927" i="4" s="1"/>
  <c r="S1919" i="4" a="1"/>
  <c r="S1919" i="4" s="1"/>
  <c r="S1911" i="4" a="1"/>
  <c r="S1911" i="4" s="1"/>
  <c r="S1903" i="4" a="1"/>
  <c r="S1903" i="4" s="1"/>
  <c r="S1895" i="4" a="1"/>
  <c r="S1895" i="4" s="1"/>
  <c r="S1887" i="4" a="1"/>
  <c r="S1887" i="4" s="1"/>
  <c r="S1879" i="4" a="1"/>
  <c r="S1879" i="4" s="1"/>
  <c r="S1871" i="4" a="1"/>
  <c r="S1871" i="4" s="1"/>
  <c r="S1863" i="4" a="1"/>
  <c r="S1863" i="4" s="1"/>
  <c r="S1855" i="4" a="1"/>
  <c r="S1855" i="4" s="1"/>
  <c r="S1847" i="4" a="1"/>
  <c r="S1847" i="4" s="1"/>
  <c r="S1839" i="4" a="1"/>
  <c r="S1839" i="4" s="1"/>
  <c r="S1831" i="4" a="1"/>
  <c r="S1831" i="4" s="1"/>
  <c r="S1823" i="4" a="1"/>
  <c r="S1823" i="4" s="1"/>
  <c r="S1815" i="4" a="1"/>
  <c r="S1815" i="4" s="1"/>
  <c r="S1807" i="4" a="1"/>
  <c r="S1807" i="4" s="1"/>
  <c r="S1799" i="4" a="1"/>
  <c r="S1799" i="4" s="1"/>
  <c r="S1791" i="4" a="1"/>
  <c r="S1791" i="4" s="1"/>
  <c r="S1783" i="4" a="1"/>
  <c r="S1783" i="4" s="1"/>
  <c r="S1775" i="4" a="1"/>
  <c r="S1775" i="4" s="1"/>
  <c r="S1767" i="4" a="1"/>
  <c r="S1767" i="4" s="1"/>
  <c r="S1759" i="4" a="1"/>
  <c r="S1759" i="4" s="1"/>
  <c r="S1751" i="4" a="1"/>
  <c r="S1751" i="4" s="1"/>
  <c r="S1743" i="4" a="1"/>
  <c r="S1743" i="4" s="1"/>
  <c r="S1735" i="4" a="1"/>
  <c r="S1735" i="4" s="1"/>
  <c r="S1727" i="4" a="1"/>
  <c r="S1727" i="4" s="1"/>
  <c r="S1719" i="4" a="1"/>
  <c r="S1719" i="4" s="1"/>
  <c r="S1711" i="4" a="1"/>
  <c r="S1711" i="4" s="1"/>
  <c r="S1703" i="4" a="1"/>
  <c r="S1703" i="4" s="1"/>
  <c r="S1695" i="4" a="1"/>
  <c r="S1695" i="4" s="1"/>
  <c r="S1687" i="4" a="1"/>
  <c r="S1687" i="4" s="1"/>
  <c r="S1679" i="4" a="1"/>
  <c r="S1679" i="4" s="1"/>
  <c r="S1671" i="4" a="1"/>
  <c r="S1671" i="4" s="1"/>
  <c r="S1663" i="4" a="1"/>
  <c r="S1663" i="4" s="1"/>
  <c r="S1655" i="4" a="1"/>
  <c r="S1655" i="4" s="1"/>
  <c r="S1647" i="4" a="1"/>
  <c r="S1647" i="4" s="1"/>
  <c r="S1639" i="4" a="1"/>
  <c r="S1639" i="4" s="1"/>
  <c r="S1631" i="4" a="1"/>
  <c r="S1631" i="4" s="1"/>
  <c r="S1623" i="4" a="1"/>
  <c r="S1623" i="4" s="1"/>
  <c r="S1615" i="4" a="1"/>
  <c r="S1615" i="4" s="1"/>
  <c r="S1607" i="4" a="1"/>
  <c r="S1607" i="4" s="1"/>
  <c r="S1599" i="4" a="1"/>
  <c r="S1599" i="4" s="1"/>
  <c r="S1591" i="4" a="1"/>
  <c r="S1591" i="4" s="1"/>
  <c r="S1583" i="4" a="1"/>
  <c r="S1583" i="4" s="1"/>
  <c r="S1575" i="4" a="1"/>
  <c r="S1575" i="4" s="1"/>
  <c r="S1567" i="4" a="1"/>
  <c r="S1567" i="4" s="1"/>
  <c r="S1559" i="4" a="1"/>
  <c r="S1559" i="4" s="1"/>
  <c r="S1551" i="4" a="1"/>
  <c r="S1551" i="4" s="1"/>
  <c r="S1543" i="4" a="1"/>
  <c r="S1543" i="4" s="1"/>
  <c r="S1535" i="4" a="1"/>
  <c r="S1535" i="4" s="1"/>
  <c r="S1527" i="4" a="1"/>
  <c r="S1527" i="4" s="1"/>
  <c r="S1519" i="4" a="1"/>
  <c r="S1519" i="4" s="1"/>
  <c r="S1511" i="4" a="1"/>
  <c r="S1511" i="4" s="1"/>
  <c r="S1503" i="4" a="1"/>
  <c r="S1503" i="4" s="1"/>
  <c r="S1495" i="4" a="1"/>
  <c r="S1495" i="4" s="1"/>
  <c r="S1487" i="4" a="1"/>
  <c r="S1487" i="4" s="1"/>
  <c r="S1479" i="4" a="1"/>
  <c r="S1479" i="4" s="1"/>
  <c r="S1471" i="4" a="1"/>
  <c r="S1471" i="4" s="1"/>
  <c r="S1463" i="4" a="1"/>
  <c r="S1463" i="4" s="1"/>
  <c r="S1455" i="4" a="1"/>
  <c r="S1455" i="4" s="1"/>
  <c r="S1447" i="4" a="1"/>
  <c r="S1447" i="4" s="1"/>
  <c r="S1439" i="4" a="1"/>
  <c r="S1439" i="4" s="1"/>
  <c r="S1431" i="4" a="1"/>
  <c r="S1431" i="4" s="1"/>
  <c r="S1423" i="4" a="1"/>
  <c r="S1423" i="4" s="1"/>
  <c r="S1415" i="4" a="1"/>
  <c r="S1415" i="4" s="1"/>
  <c r="S1407" i="4" a="1"/>
  <c r="S1407" i="4" s="1"/>
  <c r="S1399" i="4" a="1"/>
  <c r="S1399" i="4" s="1"/>
  <c r="S1391" i="4" a="1"/>
  <c r="S1391" i="4" s="1"/>
  <c r="S1383" i="4" a="1"/>
  <c r="S1383" i="4" s="1"/>
  <c r="S1375" i="4" a="1"/>
  <c r="S1375" i="4" s="1"/>
  <c r="S1367" i="4" a="1"/>
  <c r="S1367" i="4" s="1"/>
  <c r="S1359" i="4" a="1"/>
  <c r="S1359" i="4" s="1"/>
  <c r="S1351" i="4" a="1"/>
  <c r="S1351" i="4" s="1"/>
  <c r="S1343" i="4" a="1"/>
  <c r="S1343" i="4" s="1"/>
  <c r="S1335" i="4" a="1"/>
  <c r="S1335" i="4" s="1"/>
  <c r="S1327" i="4" a="1"/>
  <c r="S1327" i="4" s="1"/>
  <c r="S1319" i="4" a="1"/>
  <c r="S1319" i="4" s="1"/>
  <c r="S1311" i="4" a="1"/>
  <c r="S1311" i="4" s="1"/>
  <c r="S1303" i="4" a="1"/>
  <c r="S1303" i="4" s="1"/>
  <c r="S1295" i="4" a="1"/>
  <c r="S1295" i="4" s="1"/>
  <c r="S1287" i="4" a="1"/>
  <c r="S1287" i="4" s="1"/>
  <c r="S1279" i="4" a="1"/>
  <c r="S1279" i="4" s="1"/>
  <c r="S1271" i="4" a="1"/>
  <c r="S1271" i="4" s="1"/>
  <c r="S1263" i="4" a="1"/>
  <c r="S1263" i="4" s="1"/>
  <c r="S1255" i="4" a="1"/>
  <c r="S1255" i="4" s="1"/>
  <c r="S1247" i="4" a="1"/>
  <c r="S1247" i="4" s="1"/>
  <c r="S1239" i="4" a="1"/>
  <c r="S1239" i="4" s="1"/>
  <c r="S1231" i="4" a="1"/>
  <c r="S1231" i="4" s="1"/>
  <c r="S1223" i="4" a="1"/>
  <c r="S1223" i="4" s="1"/>
  <c r="S1215" i="4" a="1"/>
  <c r="S1215" i="4" s="1"/>
  <c r="S1207" i="4" a="1"/>
  <c r="S1207" i="4" s="1"/>
  <c r="S1199" i="4" a="1"/>
  <c r="S1199" i="4" s="1"/>
  <c r="S1191" i="4" a="1"/>
  <c r="S1191" i="4" s="1"/>
  <c r="S1183" i="4" a="1"/>
  <c r="S1183" i="4" s="1"/>
  <c r="S1175" i="4" a="1"/>
  <c r="S1175" i="4" s="1"/>
  <c r="S1167" i="4" a="1"/>
  <c r="S1167" i="4" s="1"/>
  <c r="S1159" i="4" a="1"/>
  <c r="S1159" i="4" s="1"/>
  <c r="S1151" i="4" a="1"/>
  <c r="S1151" i="4" s="1"/>
  <c r="S1143" i="4" a="1"/>
  <c r="S1143" i="4" s="1"/>
  <c r="S1135" i="4" a="1"/>
  <c r="S1135" i="4" s="1"/>
  <c r="S1127" i="4" a="1"/>
  <c r="S1127" i="4" s="1"/>
  <c r="S1119" i="4" a="1"/>
  <c r="S1119" i="4" s="1"/>
  <c r="S1111" i="4" a="1"/>
  <c r="S1111" i="4" s="1"/>
  <c r="S1103" i="4" a="1"/>
  <c r="S1103" i="4" s="1"/>
  <c r="S1095" i="4" a="1"/>
  <c r="S1095" i="4" s="1"/>
  <c r="S1087" i="4" a="1"/>
  <c r="S1087" i="4" s="1"/>
  <c r="S1079" i="4" a="1"/>
  <c r="S1079" i="4" s="1"/>
  <c r="S1071" i="4" a="1"/>
  <c r="S1071" i="4" s="1"/>
  <c r="S1063" i="4" a="1"/>
  <c r="S1063" i="4" s="1"/>
  <c r="S1055" i="4" a="1"/>
  <c r="S1055" i="4" s="1"/>
  <c r="S1047" i="4" a="1"/>
  <c r="S1047" i="4" s="1"/>
  <c r="S1039" i="4" a="1"/>
  <c r="S1039" i="4" s="1"/>
  <c r="S1031" i="4" a="1"/>
  <c r="S1031" i="4" s="1"/>
  <c r="S1023" i="4" a="1"/>
  <c r="S1023" i="4" s="1"/>
  <c r="S1015" i="4" a="1"/>
  <c r="S1015" i="4" s="1"/>
  <c r="S1007" i="4" a="1"/>
  <c r="S1007" i="4" s="1"/>
  <c r="S999" i="4" a="1"/>
  <c r="S999" i="4" s="1"/>
  <c r="S991" i="4" a="1"/>
  <c r="S991" i="4" s="1"/>
  <c r="S983" i="4" a="1"/>
  <c r="S983" i="4" s="1"/>
  <c r="S975" i="4" a="1"/>
  <c r="S975" i="4" s="1"/>
  <c r="S967" i="4" a="1"/>
  <c r="S967" i="4" s="1"/>
  <c r="S959" i="4" a="1"/>
  <c r="S959" i="4" s="1"/>
  <c r="S951" i="4" a="1"/>
  <c r="S951" i="4" s="1"/>
  <c r="S943" i="4" a="1"/>
  <c r="S943" i="4" s="1"/>
  <c r="S935" i="4" a="1"/>
  <c r="S935" i="4" s="1"/>
  <c r="S927" i="4" a="1"/>
  <c r="S927" i="4" s="1"/>
  <c r="S919" i="4" a="1"/>
  <c r="S919" i="4" s="1"/>
  <c r="S911" i="4" a="1"/>
  <c r="S911" i="4" s="1"/>
  <c r="S903" i="4" a="1"/>
  <c r="S903" i="4" s="1"/>
  <c r="S895" i="4" a="1"/>
  <c r="S895" i="4" s="1"/>
  <c r="S887" i="4" a="1"/>
  <c r="S887" i="4" s="1"/>
  <c r="S239" i="4" a="1"/>
  <c r="S239" i="4" s="1"/>
  <c r="S3740" i="4" a="1"/>
  <c r="S3740" i="4" s="1"/>
  <c r="S3732" i="4" a="1"/>
  <c r="S3732" i="4" s="1"/>
  <c r="S3724" i="4" a="1"/>
  <c r="S3724" i="4" s="1"/>
  <c r="S3716" i="4" a="1"/>
  <c r="S3716" i="4" s="1"/>
  <c r="S3708" i="4" a="1"/>
  <c r="S3708" i="4" s="1"/>
  <c r="S3700" i="4" a="1"/>
  <c r="S3700" i="4" s="1"/>
  <c r="S3692" i="4" a="1"/>
  <c r="S3692" i="4" s="1"/>
  <c r="S3684" i="4" a="1"/>
  <c r="S3684" i="4" s="1"/>
  <c r="S3676" i="4" a="1"/>
  <c r="S3676" i="4" s="1"/>
  <c r="S3668" i="4" a="1"/>
  <c r="S3668" i="4" s="1"/>
  <c r="S3660" i="4" a="1"/>
  <c r="S3660" i="4" s="1"/>
  <c r="S3652" i="4" a="1"/>
  <c r="S3652" i="4" s="1"/>
  <c r="S3644" i="4" a="1"/>
  <c r="S3644" i="4" s="1"/>
  <c r="S3636" i="4" a="1"/>
  <c r="S3636" i="4" s="1"/>
  <c r="S3628" i="4" a="1"/>
  <c r="S3628" i="4" s="1"/>
  <c r="S3620" i="4" a="1"/>
  <c r="S3620" i="4" s="1"/>
  <c r="S3612" i="4" a="1"/>
  <c r="S3612" i="4" s="1"/>
  <c r="S3604" i="4" a="1"/>
  <c r="S3604" i="4" s="1"/>
  <c r="S3596" i="4" a="1"/>
  <c r="S3596" i="4" s="1"/>
  <c r="S3588" i="4" a="1"/>
  <c r="S3588" i="4" s="1"/>
  <c r="S3580" i="4" a="1"/>
  <c r="S3580" i="4" s="1"/>
  <c r="S3572" i="4" a="1"/>
  <c r="S3572" i="4" s="1"/>
  <c r="S3564" i="4" a="1"/>
  <c r="S3564" i="4" s="1"/>
  <c r="S3556" i="4" a="1"/>
  <c r="S3556" i="4" s="1"/>
  <c r="S3548" i="4" a="1"/>
  <c r="S3548" i="4" s="1"/>
  <c r="S3540" i="4" a="1"/>
  <c r="S3540" i="4" s="1"/>
  <c r="S3532" i="4" a="1"/>
  <c r="S3532" i="4" s="1"/>
  <c r="S3524" i="4" a="1"/>
  <c r="S3524" i="4" s="1"/>
  <c r="S3516" i="4" a="1"/>
  <c r="S3516" i="4" s="1"/>
  <c r="S3508" i="4" a="1"/>
  <c r="S3508" i="4" s="1"/>
  <c r="S3500" i="4" a="1"/>
  <c r="S3500" i="4" s="1"/>
  <c r="S3492" i="4" a="1"/>
  <c r="S3492" i="4" s="1"/>
  <c r="S3484" i="4" a="1"/>
  <c r="S3484" i="4" s="1"/>
  <c r="S3476" i="4" a="1"/>
  <c r="S3476" i="4" s="1"/>
  <c r="S3468" i="4" a="1"/>
  <c r="S3468" i="4" s="1"/>
  <c r="S3460" i="4" a="1"/>
  <c r="S3460" i="4" s="1"/>
  <c r="S3452" i="4" a="1"/>
  <c r="S3452" i="4" s="1"/>
  <c r="S3444" i="4" a="1"/>
  <c r="S3444" i="4" s="1"/>
  <c r="S3436" i="4" a="1"/>
  <c r="S3436" i="4" s="1"/>
  <c r="S3428" i="4" a="1"/>
  <c r="S3428" i="4" s="1"/>
  <c r="S3420" i="4" a="1"/>
  <c r="S3420" i="4" s="1"/>
  <c r="S3412" i="4" a="1"/>
  <c r="S3412" i="4" s="1"/>
  <c r="S3404" i="4" a="1"/>
  <c r="S3404" i="4" s="1"/>
  <c r="S3396" i="4" a="1"/>
  <c r="S3396" i="4" s="1"/>
  <c r="S3388" i="4" a="1"/>
  <c r="S3388" i="4" s="1"/>
  <c r="S3380" i="4" a="1"/>
  <c r="S3380" i="4" s="1"/>
  <c r="S3372" i="4" a="1"/>
  <c r="S3372" i="4" s="1"/>
  <c r="S3364" i="4" a="1"/>
  <c r="S3364" i="4" s="1"/>
  <c r="S3356" i="4" a="1"/>
  <c r="S3356" i="4" s="1"/>
  <c r="S3348" i="4" a="1"/>
  <c r="S3348" i="4" s="1"/>
  <c r="S3340" i="4" a="1"/>
  <c r="S3340" i="4" s="1"/>
  <c r="S3332" i="4" a="1"/>
  <c r="S3332" i="4" s="1"/>
  <c r="S3324" i="4" a="1"/>
  <c r="S3324" i="4" s="1"/>
  <c r="S3316" i="4" a="1"/>
  <c r="S3316" i="4" s="1"/>
  <c r="S3308" i="4" a="1"/>
  <c r="S3308" i="4" s="1"/>
  <c r="S3300" i="4" a="1"/>
  <c r="S3300" i="4" s="1"/>
  <c r="S3292" i="4" a="1"/>
  <c r="S3292" i="4" s="1"/>
  <c r="S3284" i="4" a="1"/>
  <c r="S3284" i="4" s="1"/>
  <c r="S3276" i="4" a="1"/>
  <c r="S3276" i="4" s="1"/>
  <c r="S3268" i="4" a="1"/>
  <c r="S3268" i="4" s="1"/>
  <c r="S3260" i="4" a="1"/>
  <c r="S3260" i="4" s="1"/>
  <c r="S3252" i="4" a="1"/>
  <c r="S3252" i="4" s="1"/>
  <c r="S3244" i="4" a="1"/>
  <c r="S3244" i="4" s="1"/>
  <c r="S3236" i="4" a="1"/>
  <c r="S3236" i="4" s="1"/>
  <c r="S3228" i="4" a="1"/>
  <c r="S3228" i="4" s="1"/>
  <c r="S3220" i="4" a="1"/>
  <c r="S3220" i="4" s="1"/>
  <c r="S3212" i="4" a="1"/>
  <c r="S3212" i="4" s="1"/>
  <c r="S3204" i="4" a="1"/>
  <c r="S3204" i="4" s="1"/>
  <c r="S3196" i="4" a="1"/>
  <c r="S3196" i="4" s="1"/>
  <c r="S3188" i="4" a="1"/>
  <c r="S3188" i="4" s="1"/>
  <c r="S3180" i="4" a="1"/>
  <c r="S3180" i="4" s="1"/>
  <c r="S3172" i="4" a="1"/>
  <c r="S3172" i="4" s="1"/>
  <c r="S3164" i="4" a="1"/>
  <c r="S3164" i="4" s="1"/>
  <c r="S3156" i="4" a="1"/>
  <c r="S3156" i="4" s="1"/>
  <c r="S3148" i="4" a="1"/>
  <c r="S3148" i="4" s="1"/>
  <c r="S3140" i="4" a="1"/>
  <c r="S3140" i="4" s="1"/>
  <c r="S3132" i="4" a="1"/>
  <c r="S3132" i="4" s="1"/>
  <c r="S3124" i="4" a="1"/>
  <c r="S3124" i="4" s="1"/>
  <c r="S3116" i="4" a="1"/>
  <c r="S3116" i="4" s="1"/>
  <c r="S3108" i="4" a="1"/>
  <c r="S3108" i="4" s="1"/>
  <c r="S3100" i="4" a="1"/>
  <c r="S3100" i="4" s="1"/>
  <c r="S3092" i="4" a="1"/>
  <c r="S3092" i="4" s="1"/>
  <c r="S3084" i="4" a="1"/>
  <c r="S3084" i="4" s="1"/>
  <c r="S3076" i="4" a="1"/>
  <c r="S3076" i="4" s="1"/>
  <c r="S3068" i="4" a="1"/>
  <c r="S3068" i="4" s="1"/>
  <c r="S3060" i="4" a="1"/>
  <c r="S3060" i="4" s="1"/>
  <c r="S3052" i="4" a="1"/>
  <c r="S3052" i="4" s="1"/>
  <c r="S3044" i="4" a="1"/>
  <c r="S3044" i="4" s="1"/>
  <c r="S3036" i="4" a="1"/>
  <c r="S3036" i="4" s="1"/>
  <c r="S3028" i="4" a="1"/>
  <c r="S3028" i="4" s="1"/>
  <c r="S3020" i="4" a="1"/>
  <c r="S3020" i="4" s="1"/>
  <c r="S3012" i="4" a="1"/>
  <c r="S3012" i="4" s="1"/>
  <c r="S3004" i="4" a="1"/>
  <c r="S3004" i="4" s="1"/>
  <c r="S2996" i="4" a="1"/>
  <c r="S2996" i="4" s="1"/>
  <c r="S2988" i="4" a="1"/>
  <c r="S2988" i="4" s="1"/>
  <c r="S2980" i="4" a="1"/>
  <c r="S2980" i="4" s="1"/>
  <c r="S2972" i="4" a="1"/>
  <c r="S2972" i="4" s="1"/>
  <c r="S2964" i="4" a="1"/>
  <c r="S2964" i="4" s="1"/>
  <c r="S2956" i="4" a="1"/>
  <c r="S2956" i="4" s="1"/>
  <c r="S2948" i="4" a="1"/>
  <c r="S2948" i="4" s="1"/>
  <c r="S2940" i="4" a="1"/>
  <c r="S2940" i="4" s="1"/>
  <c r="S2932" i="4" a="1"/>
  <c r="S2932" i="4" s="1"/>
  <c r="S2924" i="4" a="1"/>
  <c r="S2924" i="4" s="1"/>
  <c r="S2916" i="4" a="1"/>
  <c r="S2916" i="4" s="1"/>
  <c r="S2908" i="4" a="1"/>
  <c r="S2908" i="4" s="1"/>
  <c r="S2900" i="4" a="1"/>
  <c r="S2900" i="4" s="1"/>
  <c r="S2892" i="4" a="1"/>
  <c r="S2892" i="4" s="1"/>
  <c r="S2884" i="4" a="1"/>
  <c r="S2884" i="4" s="1"/>
  <c r="S2876" i="4" a="1"/>
  <c r="S2876" i="4" s="1"/>
  <c r="S2868" i="4" a="1"/>
  <c r="S2868" i="4" s="1"/>
  <c r="S2860" i="4" a="1"/>
  <c r="S2860" i="4" s="1"/>
  <c r="S2852" i="4" a="1"/>
  <c r="S2852" i="4" s="1"/>
  <c r="S2844" i="4" a="1"/>
  <c r="S2844" i="4" s="1"/>
  <c r="S2836" i="4" a="1"/>
  <c r="S2836" i="4" s="1"/>
  <c r="S2828" i="4" a="1"/>
  <c r="S2828" i="4" s="1"/>
  <c r="S2820" i="4" a="1"/>
  <c r="S2820" i="4" s="1"/>
  <c r="S2812" i="4" a="1"/>
  <c r="S2812" i="4" s="1"/>
  <c r="S2804" i="4" a="1"/>
  <c r="S2804" i="4" s="1"/>
  <c r="S2796" i="4" a="1"/>
  <c r="S2796" i="4" s="1"/>
  <c r="S2788" i="4" a="1"/>
  <c r="S2788" i="4" s="1"/>
  <c r="S2780" i="4" a="1"/>
  <c r="S2780" i="4" s="1"/>
  <c r="S2772" i="4" a="1"/>
  <c r="S2772" i="4" s="1"/>
  <c r="S2764" i="4" a="1"/>
  <c r="S2764" i="4" s="1"/>
  <c r="S2756" i="4" a="1"/>
  <c r="S2756" i="4" s="1"/>
  <c r="S2748" i="4" a="1"/>
  <c r="S2748" i="4" s="1"/>
  <c r="S2740" i="4" a="1"/>
  <c r="S2740" i="4" s="1"/>
  <c r="S2732" i="4" a="1"/>
  <c r="S2732" i="4" s="1"/>
  <c r="S2724" i="4" a="1"/>
  <c r="S2724" i="4" s="1"/>
  <c r="S2716" i="4" a="1"/>
  <c r="S2716" i="4" s="1"/>
  <c r="S2708" i="4" a="1"/>
  <c r="S2708" i="4" s="1"/>
  <c r="S2700" i="4" a="1"/>
  <c r="S2700" i="4" s="1"/>
  <c r="S2692" i="4" a="1"/>
  <c r="S2692" i="4" s="1"/>
  <c r="S2684" i="4" a="1"/>
  <c r="S2684" i="4" s="1"/>
  <c r="S2676" i="4" a="1"/>
  <c r="S2676" i="4" s="1"/>
  <c r="S2668" i="4" a="1"/>
  <c r="S2668" i="4" s="1"/>
  <c r="S2660" i="4" a="1"/>
  <c r="S2660" i="4" s="1"/>
  <c r="S2652" i="4" a="1"/>
  <c r="S2652" i="4" s="1"/>
  <c r="S2644" i="4" a="1"/>
  <c r="S2644" i="4" s="1"/>
  <c r="S2636" i="4" a="1"/>
  <c r="S2636" i="4" s="1"/>
  <c r="S2628" i="4" a="1"/>
  <c r="S2628" i="4" s="1"/>
  <c r="S2620" i="4" a="1"/>
  <c r="S2620" i="4" s="1"/>
  <c r="S2612" i="4" a="1"/>
  <c r="S2612" i="4" s="1"/>
  <c r="S2604" i="4" a="1"/>
  <c r="S2604" i="4" s="1"/>
  <c r="S2596" i="4" a="1"/>
  <c r="S2596" i="4" s="1"/>
  <c r="S2588" i="4" a="1"/>
  <c r="S2588" i="4" s="1"/>
  <c r="S2580" i="4" a="1"/>
  <c r="S2580" i="4" s="1"/>
  <c r="S2572" i="4" a="1"/>
  <c r="S2572" i="4" s="1"/>
  <c r="S2564" i="4" a="1"/>
  <c r="S2564" i="4" s="1"/>
  <c r="S2556" i="4" a="1"/>
  <c r="S2556" i="4" s="1"/>
  <c r="S2548" i="4" a="1"/>
  <c r="S2548" i="4" s="1"/>
  <c r="S2540" i="4" a="1"/>
  <c r="S2540" i="4" s="1"/>
  <c r="S2532" i="4" a="1"/>
  <c r="S2532" i="4" s="1"/>
  <c r="S2524" i="4" a="1"/>
  <c r="S2524" i="4" s="1"/>
  <c r="S2516" i="4" a="1"/>
  <c r="S2516" i="4" s="1"/>
  <c r="S2508" i="4" a="1"/>
  <c r="S2508" i="4" s="1"/>
  <c r="S2500" i="4" a="1"/>
  <c r="S2500" i="4" s="1"/>
  <c r="S2492" i="4" a="1"/>
  <c r="S2492" i="4" s="1"/>
  <c r="S2484" i="4" a="1"/>
  <c r="S2484" i="4" s="1"/>
  <c r="S2476" i="4" a="1"/>
  <c r="S2476" i="4" s="1"/>
  <c r="S2468" i="4" a="1"/>
  <c r="S2468" i="4" s="1"/>
  <c r="S2460" i="4" a="1"/>
  <c r="S2460" i="4" s="1"/>
  <c r="S2452" i="4" a="1"/>
  <c r="S2452" i="4" s="1"/>
  <c r="S2444" i="4" a="1"/>
  <c r="S2444" i="4" s="1"/>
  <c r="S2436" i="4" a="1"/>
  <c r="S2436" i="4" s="1"/>
  <c r="S2428" i="4" a="1"/>
  <c r="S2428" i="4" s="1"/>
  <c r="S2420" i="4" a="1"/>
  <c r="S2420" i="4" s="1"/>
  <c r="S2412" i="4" a="1"/>
  <c r="S2412" i="4" s="1"/>
  <c r="S2404" i="4" a="1"/>
  <c r="S2404" i="4" s="1"/>
  <c r="S2396" i="4" a="1"/>
  <c r="S2396" i="4" s="1"/>
  <c r="S2388" i="4" a="1"/>
  <c r="S2388" i="4" s="1"/>
  <c r="S2380" i="4" a="1"/>
  <c r="S2380" i="4" s="1"/>
  <c r="S2372" i="4" a="1"/>
  <c r="S2372" i="4" s="1"/>
  <c r="S2364" i="4" a="1"/>
  <c r="S2364" i="4" s="1"/>
  <c r="S2356" i="4" a="1"/>
  <c r="S2356" i="4" s="1"/>
  <c r="S2348" i="4" a="1"/>
  <c r="S2348" i="4" s="1"/>
  <c r="S2340" i="4" a="1"/>
  <c r="S2340" i="4" s="1"/>
  <c r="S2332" i="4" a="1"/>
  <c r="S2332" i="4" s="1"/>
  <c r="S2324" i="4" a="1"/>
  <c r="S2324" i="4" s="1"/>
  <c r="S2316" i="4" a="1"/>
  <c r="S2316" i="4" s="1"/>
  <c r="S2308" i="4" a="1"/>
  <c r="S2308" i="4" s="1"/>
  <c r="S2300" i="4" a="1"/>
  <c r="S2300" i="4" s="1"/>
  <c r="S2292" i="4" a="1"/>
  <c r="S2292" i="4" s="1"/>
  <c r="S2284" i="4" a="1"/>
  <c r="S2284" i="4" s="1"/>
  <c r="S2276" i="4" a="1"/>
  <c r="S2276" i="4" s="1"/>
  <c r="S2268" i="4" a="1"/>
  <c r="S2268" i="4" s="1"/>
  <c r="S2260" i="4" a="1"/>
  <c r="S2260" i="4" s="1"/>
  <c r="S2252" i="4" a="1"/>
  <c r="S2252" i="4" s="1"/>
  <c r="S2244" i="4" a="1"/>
  <c r="S2244" i="4" s="1"/>
  <c r="S2236" i="4" a="1"/>
  <c r="S2236" i="4" s="1"/>
  <c r="S2228" i="4" a="1"/>
  <c r="S2228" i="4" s="1"/>
  <c r="S2220" i="4" a="1"/>
  <c r="S2220" i="4" s="1"/>
  <c r="S2212" i="4" a="1"/>
  <c r="S2212" i="4" s="1"/>
  <c r="S2204" i="4" a="1"/>
  <c r="S2204" i="4" s="1"/>
  <c r="S2196" i="4" a="1"/>
  <c r="S2196" i="4" s="1"/>
  <c r="S2188" i="4" a="1"/>
  <c r="S2188" i="4" s="1"/>
  <c r="S2180" i="4" a="1"/>
  <c r="S2180" i="4" s="1"/>
  <c r="S2172" i="4" a="1"/>
  <c r="S2172" i="4" s="1"/>
  <c r="S2164" i="4" a="1"/>
  <c r="S2164" i="4" s="1"/>
  <c r="S2156" i="4" a="1"/>
  <c r="S2156" i="4" s="1"/>
  <c r="S2148" i="4" a="1"/>
  <c r="S2148" i="4" s="1"/>
  <c r="S2140" i="4" a="1"/>
  <c r="S2140" i="4" s="1"/>
  <c r="S2132" i="4" a="1"/>
  <c r="S2132" i="4" s="1"/>
  <c r="S2124" i="4" a="1"/>
  <c r="S2124" i="4" s="1"/>
  <c r="S2116" i="4" a="1"/>
  <c r="S2116" i="4" s="1"/>
  <c r="S2108" i="4" a="1"/>
  <c r="S2108" i="4" s="1"/>
  <c r="S2100" i="4" a="1"/>
  <c r="S2100" i="4" s="1"/>
  <c r="S2092" i="4" a="1"/>
  <c r="S2092" i="4" s="1"/>
  <c r="S2084" i="4" a="1"/>
  <c r="S2084" i="4" s="1"/>
  <c r="S2076" i="4" a="1"/>
  <c r="S2076" i="4" s="1"/>
  <c r="S2068" i="4" a="1"/>
  <c r="S2068" i="4" s="1"/>
  <c r="S2060" i="4" a="1"/>
  <c r="S2060" i="4" s="1"/>
  <c r="S2052" i="4" a="1"/>
  <c r="S2052" i="4" s="1"/>
  <c r="S2044" i="4" a="1"/>
  <c r="S2044" i="4" s="1"/>
  <c r="S2036" i="4" a="1"/>
  <c r="S2036" i="4" s="1"/>
  <c r="S2028" i="4" a="1"/>
  <c r="S2028" i="4" s="1"/>
  <c r="S2020" i="4" a="1"/>
  <c r="S2020" i="4" s="1"/>
  <c r="S2012" i="4" a="1"/>
  <c r="S2012" i="4" s="1"/>
  <c r="S2004" i="4" a="1"/>
  <c r="S2004" i="4" s="1"/>
  <c r="S1996" i="4" a="1"/>
  <c r="S1996" i="4" s="1"/>
  <c r="S1988" i="4" a="1"/>
  <c r="S1988" i="4" s="1"/>
  <c r="S1980" i="4" a="1"/>
  <c r="S1980" i="4" s="1"/>
  <c r="S1972" i="4" a="1"/>
  <c r="S1972" i="4" s="1"/>
  <c r="S1964" i="4" a="1"/>
  <c r="S1964" i="4" s="1"/>
  <c r="S1956" i="4" a="1"/>
  <c r="S1956" i="4" s="1"/>
  <c r="S1948" i="4" a="1"/>
  <c r="S1948" i="4" s="1"/>
  <c r="S1940" i="4" a="1"/>
  <c r="S1940" i="4" s="1"/>
  <c r="S1932" i="4" a="1"/>
  <c r="S1932" i="4" s="1"/>
  <c r="S1924" i="4" a="1"/>
  <c r="S1924" i="4" s="1"/>
  <c r="S1916" i="4" a="1"/>
  <c r="S1916" i="4" s="1"/>
  <c r="S1908" i="4" a="1"/>
  <c r="S1908" i="4" s="1"/>
  <c r="S1900" i="4" a="1"/>
  <c r="S1900" i="4" s="1"/>
  <c r="S1892" i="4" a="1"/>
  <c r="S1892" i="4" s="1"/>
  <c r="S1884" i="4" a="1"/>
  <c r="S1884" i="4" s="1"/>
  <c r="S1876" i="4" a="1"/>
  <c r="S1876" i="4" s="1"/>
  <c r="S1868" i="4" a="1"/>
  <c r="S1868" i="4" s="1"/>
  <c r="S1860" i="4" a="1"/>
  <c r="S1860" i="4" s="1"/>
  <c r="S1852" i="4" a="1"/>
  <c r="S1852" i="4" s="1"/>
  <c r="S1844" i="4" a="1"/>
  <c r="S1844" i="4" s="1"/>
  <c r="S1836" i="4" a="1"/>
  <c r="S1836" i="4" s="1"/>
  <c r="S1828" i="4" a="1"/>
  <c r="S1828" i="4" s="1"/>
  <c r="S1820" i="4" a="1"/>
  <c r="S1820" i="4" s="1"/>
  <c r="S1812" i="4" a="1"/>
  <c r="S1812" i="4" s="1"/>
  <c r="S1804" i="4" a="1"/>
  <c r="S1804" i="4" s="1"/>
  <c r="S1796" i="4" a="1"/>
  <c r="S1796" i="4" s="1"/>
  <c r="S1788" i="4" a="1"/>
  <c r="S1788" i="4" s="1"/>
  <c r="S1780" i="4" a="1"/>
  <c r="S1780" i="4" s="1"/>
  <c r="S1772" i="4" a="1"/>
  <c r="S1772" i="4" s="1"/>
  <c r="S1764" i="4" a="1"/>
  <c r="S1764" i="4" s="1"/>
  <c r="S1756" i="4" a="1"/>
  <c r="S1756" i="4" s="1"/>
  <c r="S1748" i="4" a="1"/>
  <c r="S1748" i="4" s="1"/>
  <c r="S1740" i="4" a="1"/>
  <c r="S1740" i="4" s="1"/>
  <c r="S1732" i="4" a="1"/>
  <c r="S1732" i="4" s="1"/>
  <c r="S1724" i="4" a="1"/>
  <c r="S1724" i="4" s="1"/>
  <c r="S1716" i="4" a="1"/>
  <c r="S1716" i="4" s="1"/>
  <c r="S1708" i="4" a="1"/>
  <c r="S1708" i="4" s="1"/>
  <c r="S1700" i="4" a="1"/>
  <c r="S1700" i="4" s="1"/>
  <c r="S1692" i="4" a="1"/>
  <c r="S1692" i="4" s="1"/>
  <c r="S1684" i="4" a="1"/>
  <c r="S1684" i="4" s="1"/>
  <c r="S1676" i="4" a="1"/>
  <c r="S1676" i="4" s="1"/>
  <c r="S1668" i="4" a="1"/>
  <c r="S1668" i="4" s="1"/>
  <c r="S1660" i="4" a="1"/>
  <c r="S1660" i="4" s="1"/>
  <c r="S1652" i="4" a="1"/>
  <c r="S1652" i="4" s="1"/>
  <c r="S1644" i="4" a="1"/>
  <c r="S1644" i="4" s="1"/>
  <c r="S1636" i="4" a="1"/>
  <c r="S1636" i="4" s="1"/>
  <c r="S1628" i="4" a="1"/>
  <c r="S1628" i="4" s="1"/>
  <c r="S1620" i="4" a="1"/>
  <c r="S1620" i="4" s="1"/>
  <c r="S1612" i="4" a="1"/>
  <c r="S1612" i="4" s="1"/>
  <c r="S1604" i="4" a="1"/>
  <c r="S1604" i="4" s="1"/>
  <c r="S1596" i="4" a="1"/>
  <c r="S1596" i="4" s="1"/>
  <c r="S1588" i="4" a="1"/>
  <c r="S1588" i="4" s="1"/>
  <c r="S1580" i="4" a="1"/>
  <c r="S1580" i="4" s="1"/>
  <c r="S1572" i="4" a="1"/>
  <c r="S1572" i="4" s="1"/>
  <c r="S1564" i="4" a="1"/>
  <c r="S1564" i="4" s="1"/>
  <c r="S1556" i="4" a="1"/>
  <c r="S1556" i="4" s="1"/>
  <c r="S1548" i="4" a="1"/>
  <c r="S1548" i="4" s="1"/>
  <c r="S1540" i="4" a="1"/>
  <c r="S1540" i="4" s="1"/>
  <c r="S1532" i="4" a="1"/>
  <c r="S1532" i="4" s="1"/>
  <c r="S1524" i="4" a="1"/>
  <c r="S1524" i="4" s="1"/>
  <c r="S1516" i="4" a="1"/>
  <c r="S1516" i="4" s="1"/>
  <c r="S1508" i="4" a="1"/>
  <c r="S1508" i="4" s="1"/>
  <c r="S1500" i="4" a="1"/>
  <c r="S1500" i="4" s="1"/>
  <c r="S1492" i="4" a="1"/>
  <c r="S1492" i="4" s="1"/>
  <c r="S1484" i="4" a="1"/>
  <c r="S1484" i="4" s="1"/>
  <c r="S1476" i="4" a="1"/>
  <c r="S1476" i="4" s="1"/>
  <c r="S1468" i="4" a="1"/>
  <c r="S1468" i="4" s="1"/>
  <c r="S1460" i="4" a="1"/>
  <c r="S1460" i="4" s="1"/>
  <c r="S1452" i="4" a="1"/>
  <c r="S1452" i="4" s="1"/>
  <c r="S1444" i="4" a="1"/>
  <c r="S1444" i="4" s="1"/>
  <c r="S1436" i="4" a="1"/>
  <c r="S1436" i="4" s="1"/>
  <c r="S1428" i="4" a="1"/>
  <c r="S1428" i="4" s="1"/>
  <c r="S1420" i="4" a="1"/>
  <c r="S1420" i="4" s="1"/>
  <c r="S1412" i="4" a="1"/>
  <c r="S1412" i="4" s="1"/>
  <c r="S1404" i="4" a="1"/>
  <c r="S1404" i="4" s="1"/>
  <c r="S1396" i="4" a="1"/>
  <c r="S1396" i="4" s="1"/>
  <c r="S1388" i="4" a="1"/>
  <c r="S1388" i="4" s="1"/>
  <c r="S1380" i="4" a="1"/>
  <c r="S1380" i="4" s="1"/>
  <c r="S1372" i="4" a="1"/>
  <c r="S1372" i="4" s="1"/>
  <c r="S1364" i="4" a="1"/>
  <c r="S1364" i="4" s="1"/>
  <c r="S1356" i="4" a="1"/>
  <c r="S1356" i="4" s="1"/>
  <c r="S1348" i="4" a="1"/>
  <c r="S1348" i="4" s="1"/>
  <c r="S1340" i="4" a="1"/>
  <c r="S1340" i="4" s="1"/>
  <c r="S1332" i="4" a="1"/>
  <c r="S1332" i="4" s="1"/>
  <c r="S1324" i="4" a="1"/>
  <c r="S1324" i="4" s="1"/>
  <c r="S1316" i="4" a="1"/>
  <c r="S1316" i="4" s="1"/>
  <c r="S1308" i="4" a="1"/>
  <c r="S1308" i="4" s="1"/>
  <c r="S1300" i="4" a="1"/>
  <c r="S1300" i="4" s="1"/>
  <c r="S1292" i="4" a="1"/>
  <c r="S1292" i="4" s="1"/>
  <c r="S1284" i="4" a="1"/>
  <c r="S1284" i="4" s="1"/>
  <c r="S1276" i="4" a="1"/>
  <c r="S1276" i="4" s="1"/>
  <c r="S1268" i="4" a="1"/>
  <c r="S1268" i="4" s="1"/>
  <c r="S1260" i="4" a="1"/>
  <c r="S1260" i="4" s="1"/>
  <c r="S1252" i="4" a="1"/>
  <c r="S1252" i="4" s="1"/>
  <c r="S1244" i="4" a="1"/>
  <c r="S1244" i="4" s="1"/>
  <c r="S1236" i="4" a="1"/>
  <c r="S1236" i="4" s="1"/>
  <c r="S1228" i="4" a="1"/>
  <c r="S1228" i="4" s="1"/>
  <c r="S1220" i="4" a="1"/>
  <c r="S1220" i="4" s="1"/>
  <c r="S1212" i="4" a="1"/>
  <c r="S1212" i="4" s="1"/>
  <c r="S1204" i="4" a="1"/>
  <c r="S1204" i="4" s="1"/>
  <c r="S1196" i="4" a="1"/>
  <c r="S1196" i="4" s="1"/>
  <c r="S1188" i="4" a="1"/>
  <c r="S1188" i="4" s="1"/>
  <c r="S1180" i="4" a="1"/>
  <c r="S1180" i="4" s="1"/>
  <c r="S1172" i="4" a="1"/>
  <c r="S1172" i="4" s="1"/>
  <c r="S1164" i="4" a="1"/>
  <c r="S1164" i="4" s="1"/>
  <c r="S1156" i="4" a="1"/>
  <c r="S1156" i="4" s="1"/>
  <c r="S1148" i="4" a="1"/>
  <c r="S1148" i="4" s="1"/>
  <c r="S1140" i="4" a="1"/>
  <c r="S1140" i="4" s="1"/>
  <c r="S1132" i="4" a="1"/>
  <c r="S1132" i="4" s="1"/>
  <c r="S1124" i="4" a="1"/>
  <c r="S1124" i="4" s="1"/>
  <c r="S1116" i="4" a="1"/>
  <c r="S1116" i="4" s="1"/>
  <c r="S1108" i="4" a="1"/>
  <c r="S1108" i="4" s="1"/>
  <c r="S1100" i="4" a="1"/>
  <c r="S1100" i="4" s="1"/>
  <c r="S1092" i="4" a="1"/>
  <c r="S1092" i="4" s="1"/>
  <c r="S1084" i="4" a="1"/>
  <c r="S1084" i="4" s="1"/>
  <c r="S1076" i="4" a="1"/>
  <c r="S1076" i="4" s="1"/>
  <c r="S1068" i="4" a="1"/>
  <c r="S1068" i="4" s="1"/>
  <c r="S1060" i="4" a="1"/>
  <c r="S1060" i="4" s="1"/>
  <c r="S1052" i="4" a="1"/>
  <c r="S1052" i="4" s="1"/>
  <c r="S1044" i="4" a="1"/>
  <c r="S1044" i="4" s="1"/>
  <c r="S1036" i="4" a="1"/>
  <c r="S1036" i="4" s="1"/>
  <c r="S1028" i="4" a="1"/>
  <c r="S1028" i="4" s="1"/>
  <c r="S1020" i="4" a="1"/>
  <c r="S1020" i="4" s="1"/>
  <c r="S1012" i="4" a="1"/>
  <c r="S1012" i="4" s="1"/>
  <c r="S1004" i="4" a="1"/>
  <c r="S1004" i="4" s="1"/>
  <c r="S996" i="4" a="1"/>
  <c r="S996" i="4" s="1"/>
  <c r="S988" i="4" a="1"/>
  <c r="S988" i="4" s="1"/>
  <c r="S980" i="4" a="1"/>
  <c r="S980" i="4" s="1"/>
  <c r="S972" i="4" a="1"/>
  <c r="S972" i="4" s="1"/>
  <c r="S964" i="4" a="1"/>
  <c r="S964" i="4" s="1"/>
  <c r="S956" i="4" a="1"/>
  <c r="S956" i="4" s="1"/>
  <c r="S948" i="4" a="1"/>
  <c r="S948" i="4" s="1"/>
  <c r="S940" i="4" a="1"/>
  <c r="S940" i="4" s="1"/>
  <c r="S932" i="4" a="1"/>
  <c r="S932" i="4" s="1"/>
  <c r="S924" i="4" a="1"/>
  <c r="S924" i="4" s="1"/>
  <c r="S916" i="4" a="1"/>
  <c r="S916" i="4" s="1"/>
  <c r="S908" i="4" a="1"/>
  <c r="S908" i="4" s="1"/>
  <c r="S900" i="4" a="1"/>
  <c r="S900" i="4" s="1"/>
  <c r="S892" i="4" a="1"/>
  <c r="S892" i="4" s="1"/>
  <c r="S884" i="4" a="1"/>
  <c r="S884" i="4" s="1"/>
  <c r="S876" i="4" a="1"/>
  <c r="S876" i="4" s="1"/>
  <c r="S868" i="4" a="1"/>
  <c r="S868" i="4" s="1"/>
  <c r="S860" i="4" a="1"/>
  <c r="S860" i="4" s="1"/>
  <c r="S852" i="4" a="1"/>
  <c r="S852" i="4" s="1"/>
  <c r="S844" i="4" a="1"/>
  <c r="S844" i="4" s="1"/>
  <c r="S836" i="4" a="1"/>
  <c r="S836" i="4" s="1"/>
  <c r="S828" i="4" a="1"/>
  <c r="S828" i="4" s="1"/>
  <c r="S820" i="4" a="1"/>
  <c r="S820" i="4" s="1"/>
  <c r="S812" i="4" a="1"/>
  <c r="S812" i="4" s="1"/>
  <c r="S804" i="4" a="1"/>
  <c r="S804" i="4" s="1"/>
  <c r="S796" i="4" a="1"/>
  <c r="S796" i="4" s="1"/>
  <c r="S788" i="4" a="1"/>
  <c r="S788" i="4" s="1"/>
  <c r="S780" i="4" a="1"/>
  <c r="S780" i="4" s="1"/>
  <c r="S772" i="4" a="1"/>
  <c r="S772" i="4" s="1"/>
  <c r="S764" i="4" a="1"/>
  <c r="S764" i="4" s="1"/>
  <c r="S756" i="4" a="1"/>
  <c r="S756" i="4" s="1"/>
  <c r="S748" i="4" a="1"/>
  <c r="S748" i="4" s="1"/>
  <c r="S740" i="4" a="1"/>
  <c r="S740" i="4" s="1"/>
  <c r="S732" i="4" a="1"/>
  <c r="S732" i="4" s="1"/>
  <c r="S724" i="4" a="1"/>
  <c r="S724" i="4" s="1"/>
  <c r="S716" i="4" a="1"/>
  <c r="S716" i="4" s="1"/>
  <c r="S708" i="4" a="1"/>
  <c r="S708" i="4" s="1"/>
  <c r="S700" i="4" a="1"/>
  <c r="S700" i="4" s="1"/>
  <c r="S692" i="4" a="1"/>
  <c r="S692" i="4" s="1"/>
  <c r="S684" i="4" a="1"/>
  <c r="S684" i="4" s="1"/>
  <c r="S676" i="4" a="1"/>
  <c r="S676" i="4" s="1"/>
  <c r="S668" i="4" a="1"/>
  <c r="S668" i="4" s="1"/>
  <c r="S660" i="4" a="1"/>
  <c r="S660" i="4" s="1"/>
  <c r="S652" i="4" a="1"/>
  <c r="S652" i="4" s="1"/>
  <c r="S644" i="4" a="1"/>
  <c r="S644" i="4" s="1"/>
  <c r="S636" i="4" a="1"/>
  <c r="S636" i="4" s="1"/>
  <c r="S628" i="4" a="1"/>
  <c r="S628" i="4" s="1"/>
  <c r="S620" i="4" a="1"/>
  <c r="S620" i="4" s="1"/>
  <c r="S612" i="4" a="1"/>
  <c r="S612" i="4" s="1"/>
  <c r="S604" i="4" a="1"/>
  <c r="S604" i="4" s="1"/>
  <c r="S596" i="4" a="1"/>
  <c r="S596" i="4" s="1"/>
  <c r="S588" i="4" a="1"/>
  <c r="S588" i="4" s="1"/>
  <c r="S580" i="4" a="1"/>
  <c r="S580" i="4" s="1"/>
  <c r="S572" i="4" a="1"/>
  <c r="S572" i="4" s="1"/>
  <c r="S564" i="4" a="1"/>
  <c r="S564" i="4" s="1"/>
  <c r="S556" i="4" a="1"/>
  <c r="S556" i="4" s="1"/>
  <c r="S548" i="4" a="1"/>
  <c r="S548" i="4" s="1"/>
  <c r="S540" i="4" a="1"/>
  <c r="S540" i="4" s="1"/>
  <c r="S532" i="4" a="1"/>
  <c r="S532" i="4" s="1"/>
  <c r="S524" i="4" a="1"/>
  <c r="S524" i="4" s="1"/>
  <c r="S516" i="4" a="1"/>
  <c r="S516" i="4" s="1"/>
  <c r="S508" i="4" a="1"/>
  <c r="S508" i="4" s="1"/>
  <c r="S500" i="4" a="1"/>
  <c r="S500" i="4" s="1"/>
  <c r="S492" i="4" a="1"/>
  <c r="S492" i="4" s="1"/>
  <c r="S484" i="4" a="1"/>
  <c r="S484" i="4" s="1"/>
  <c r="S476" i="4" a="1"/>
  <c r="S476" i="4" s="1"/>
  <c r="S468" i="4" a="1"/>
  <c r="S468" i="4" s="1"/>
  <c r="S460" i="4" a="1"/>
  <c r="S460" i="4" s="1"/>
  <c r="S452" i="4" a="1"/>
  <c r="S452" i="4" s="1"/>
  <c r="S444" i="4" a="1"/>
  <c r="S444" i="4" s="1"/>
  <c r="S436" i="4" a="1"/>
  <c r="S436" i="4" s="1"/>
  <c r="S428" i="4" a="1"/>
  <c r="S428" i="4" s="1"/>
  <c r="S420" i="4" a="1"/>
  <c r="S420" i="4" s="1"/>
  <c r="S412" i="4" a="1"/>
  <c r="S412" i="4" s="1"/>
  <c r="S404" i="4" a="1"/>
  <c r="S404" i="4" s="1"/>
  <c r="S396" i="4" a="1"/>
  <c r="S396" i="4" s="1"/>
  <c r="S388" i="4" a="1"/>
  <c r="S388" i="4" s="1"/>
  <c r="S380" i="4" a="1"/>
  <c r="S380" i="4" s="1"/>
  <c r="S372" i="4" a="1"/>
  <c r="S372" i="4" s="1"/>
  <c r="S364" i="4" a="1"/>
  <c r="S364" i="4" s="1"/>
  <c r="S356" i="4" a="1"/>
  <c r="S356" i="4" s="1"/>
  <c r="S348" i="4" a="1"/>
  <c r="S348" i="4" s="1"/>
  <c r="S340" i="4" a="1"/>
  <c r="S340" i="4" s="1"/>
  <c r="S332" i="4" a="1"/>
  <c r="S332" i="4" s="1"/>
  <c r="S324" i="4" a="1"/>
  <c r="S324" i="4" s="1"/>
  <c r="S316" i="4" a="1"/>
  <c r="S316" i="4" s="1"/>
  <c r="S308" i="4" a="1"/>
  <c r="S308" i="4" s="1"/>
  <c r="S300" i="4" a="1"/>
  <c r="S300" i="4" s="1"/>
  <c r="S292" i="4" a="1"/>
  <c r="S292" i="4" s="1"/>
  <c r="S284" i="4" a="1"/>
  <c r="S284" i="4" s="1"/>
  <c r="S276" i="4" a="1"/>
  <c r="S276" i="4" s="1"/>
  <c r="S268" i="4" a="1"/>
  <c r="S268" i="4" s="1"/>
  <c r="S2254" i="4" a="1"/>
  <c r="S2254" i="4" s="1"/>
  <c r="S2246" i="4" a="1"/>
  <c r="S2246" i="4" s="1"/>
  <c r="S2238" i="4" a="1"/>
  <c r="S2238" i="4" s="1"/>
  <c r="S2230" i="4" a="1"/>
  <c r="S2230" i="4" s="1"/>
  <c r="S2222" i="4" a="1"/>
  <c r="S2222" i="4" s="1"/>
  <c r="S2214" i="4" a="1"/>
  <c r="S2214" i="4" s="1"/>
  <c r="S2206" i="4" a="1"/>
  <c r="S2206" i="4" s="1"/>
  <c r="S2198" i="4" a="1"/>
  <c r="S2198" i="4" s="1"/>
  <c r="S2190" i="4" a="1"/>
  <c r="S2190" i="4" s="1"/>
  <c r="S2182" i="4" a="1"/>
  <c r="S2182" i="4" s="1"/>
  <c r="S2174" i="4" a="1"/>
  <c r="S2174" i="4" s="1"/>
  <c r="S2166" i="4" a="1"/>
  <c r="S2166" i="4" s="1"/>
  <c r="S2158" i="4" a="1"/>
  <c r="S2158" i="4" s="1"/>
  <c r="S2150" i="4" a="1"/>
  <c r="S2150" i="4" s="1"/>
  <c r="S2142" i="4" a="1"/>
  <c r="S2142" i="4" s="1"/>
  <c r="S2134" i="4" a="1"/>
  <c r="S2134" i="4" s="1"/>
  <c r="S2126" i="4" a="1"/>
  <c r="S2126" i="4" s="1"/>
  <c r="S2118" i="4" a="1"/>
  <c r="S2118" i="4" s="1"/>
  <c r="S2110" i="4" a="1"/>
  <c r="S2110" i="4" s="1"/>
  <c r="S2102" i="4" a="1"/>
  <c r="S2102" i="4" s="1"/>
  <c r="S2094" i="4" a="1"/>
  <c r="S2094" i="4" s="1"/>
  <c r="S2086" i="4" a="1"/>
  <c r="S2086" i="4" s="1"/>
  <c r="S2078" i="4" a="1"/>
  <c r="S2078" i="4" s="1"/>
  <c r="S2070" i="4" a="1"/>
  <c r="S2070" i="4" s="1"/>
  <c r="S2062" i="4" a="1"/>
  <c r="S2062" i="4" s="1"/>
  <c r="S2054" i="4" a="1"/>
  <c r="S2054" i="4" s="1"/>
  <c r="S2046" i="4" a="1"/>
  <c r="S2046" i="4" s="1"/>
  <c r="S2038" i="4" a="1"/>
  <c r="S2038" i="4" s="1"/>
  <c r="S2030" i="4" a="1"/>
  <c r="S2030" i="4" s="1"/>
  <c r="S2022" i="4" a="1"/>
  <c r="S2022" i="4" s="1"/>
  <c r="S2014" i="4" a="1"/>
  <c r="S2014" i="4" s="1"/>
  <c r="S2006" i="4" a="1"/>
  <c r="S2006" i="4" s="1"/>
  <c r="S1998" i="4" a="1"/>
  <c r="S1998" i="4" s="1"/>
  <c r="S1990" i="4" a="1"/>
  <c r="S1990" i="4" s="1"/>
  <c r="S1982" i="4" a="1"/>
  <c r="S1982" i="4" s="1"/>
  <c r="S1974" i="4" a="1"/>
  <c r="S1974" i="4" s="1"/>
  <c r="S1966" i="4" a="1"/>
  <c r="S1966" i="4" s="1"/>
  <c r="S1958" i="4" a="1"/>
  <c r="S1958" i="4" s="1"/>
  <c r="S1950" i="4" a="1"/>
  <c r="S1950" i="4" s="1"/>
  <c r="S1942" i="4" a="1"/>
  <c r="S1942" i="4" s="1"/>
  <c r="S1934" i="4" a="1"/>
  <c r="S1934" i="4" s="1"/>
  <c r="S1926" i="4" a="1"/>
  <c r="S1926" i="4" s="1"/>
  <c r="S1918" i="4" a="1"/>
  <c r="S1918" i="4" s="1"/>
  <c r="S1910" i="4" a="1"/>
  <c r="S1910" i="4" s="1"/>
  <c r="S1902" i="4" a="1"/>
  <c r="S1902" i="4" s="1"/>
  <c r="S1894" i="4" a="1"/>
  <c r="S1894" i="4" s="1"/>
  <c r="S1886" i="4" a="1"/>
  <c r="S1886" i="4" s="1"/>
  <c r="S1878" i="4" a="1"/>
  <c r="S1878" i="4" s="1"/>
  <c r="S1870" i="4" a="1"/>
  <c r="S1870" i="4" s="1"/>
  <c r="S1862" i="4" a="1"/>
  <c r="S1862" i="4" s="1"/>
  <c r="S1854" i="4" a="1"/>
  <c r="S1854" i="4" s="1"/>
  <c r="S1846" i="4" a="1"/>
  <c r="S1846" i="4" s="1"/>
  <c r="S1838" i="4" a="1"/>
  <c r="S1838" i="4" s="1"/>
  <c r="S1830" i="4" a="1"/>
  <c r="S1830" i="4" s="1"/>
  <c r="S1822" i="4" a="1"/>
  <c r="S1822" i="4" s="1"/>
  <c r="S1814" i="4" a="1"/>
  <c r="S1814" i="4" s="1"/>
  <c r="S1806" i="4" a="1"/>
  <c r="S1806" i="4" s="1"/>
  <c r="S1798" i="4" a="1"/>
  <c r="S1798" i="4" s="1"/>
  <c r="S1790" i="4" a="1"/>
  <c r="S1790" i="4" s="1"/>
  <c r="S1782" i="4" a="1"/>
  <c r="S1782" i="4" s="1"/>
  <c r="S1774" i="4" a="1"/>
  <c r="S1774" i="4" s="1"/>
  <c r="S1766" i="4" a="1"/>
  <c r="S1766" i="4" s="1"/>
  <c r="S1758" i="4" a="1"/>
  <c r="S1758" i="4" s="1"/>
  <c r="S1750" i="4" a="1"/>
  <c r="S1750" i="4" s="1"/>
  <c r="S1742" i="4" a="1"/>
  <c r="S1742" i="4" s="1"/>
  <c r="S1734" i="4" a="1"/>
  <c r="S1734" i="4" s="1"/>
  <c r="S1726" i="4" a="1"/>
  <c r="S1726" i="4" s="1"/>
  <c r="S1718" i="4" a="1"/>
  <c r="S1718" i="4" s="1"/>
  <c r="S1710" i="4" a="1"/>
  <c r="S1710" i="4" s="1"/>
  <c r="S1702" i="4" a="1"/>
  <c r="S1702" i="4" s="1"/>
  <c r="S1694" i="4" a="1"/>
  <c r="S1694" i="4" s="1"/>
  <c r="S1686" i="4" a="1"/>
  <c r="S1686" i="4" s="1"/>
  <c r="S1678" i="4" a="1"/>
  <c r="S1678" i="4" s="1"/>
  <c r="S1670" i="4" a="1"/>
  <c r="S1670" i="4" s="1"/>
  <c r="S1662" i="4" a="1"/>
  <c r="S1662" i="4" s="1"/>
  <c r="S1654" i="4" a="1"/>
  <c r="S1654" i="4" s="1"/>
  <c r="S1646" i="4" a="1"/>
  <c r="S1646" i="4" s="1"/>
  <c r="S1638" i="4" a="1"/>
  <c r="S1638" i="4" s="1"/>
  <c r="S1630" i="4" a="1"/>
  <c r="S1630" i="4" s="1"/>
  <c r="S1622" i="4" a="1"/>
  <c r="S1622" i="4" s="1"/>
  <c r="S1614" i="4" a="1"/>
  <c r="S1614" i="4" s="1"/>
  <c r="S1606" i="4" a="1"/>
  <c r="S1606" i="4" s="1"/>
  <c r="S1598" i="4" a="1"/>
  <c r="S1598" i="4" s="1"/>
  <c r="S260" i="4" a="1"/>
  <c r="S260" i="4" s="1"/>
  <c r="S252" i="4" a="1"/>
  <c r="S252" i="4" s="1"/>
  <c r="S244" i="4" a="1"/>
  <c r="S244" i="4" s="1"/>
  <c r="S236" i="4" a="1"/>
  <c r="S236" i="4" s="1"/>
  <c r="S228" i="4" a="1"/>
  <c r="S228" i="4" s="1"/>
  <c r="S220" i="4" a="1"/>
  <c r="S220" i="4" s="1"/>
  <c r="S212" i="4" a="1"/>
  <c r="S212" i="4" s="1"/>
  <c r="S204" i="4" a="1"/>
  <c r="S204" i="4" s="1"/>
  <c r="S196" i="4" a="1"/>
  <c r="S196" i="4" s="1"/>
  <c r="S188" i="4" a="1"/>
  <c r="S188" i="4" s="1"/>
  <c r="S180" i="4" a="1"/>
  <c r="S180" i="4" s="1"/>
  <c r="S172" i="4" a="1"/>
  <c r="S172" i="4" s="1"/>
  <c r="S164" i="4" a="1"/>
  <c r="S164" i="4" s="1"/>
  <c r="S156" i="4" a="1"/>
  <c r="S156" i="4" s="1"/>
  <c r="S148" i="4" a="1"/>
  <c r="S148" i="4" s="1"/>
  <c r="S140" i="4" a="1"/>
  <c r="S140" i="4" s="1"/>
  <c r="S132" i="4" a="1"/>
  <c r="S132" i="4" s="1"/>
  <c r="S124" i="4" a="1"/>
  <c r="S124" i="4" s="1"/>
  <c r="S116" i="4" a="1"/>
  <c r="S116" i="4" s="1"/>
  <c r="S108" i="4" a="1"/>
  <c r="S108" i="4" s="1"/>
  <c r="S100" i="4" a="1"/>
  <c r="S100" i="4" s="1"/>
  <c r="S92" i="4" a="1"/>
  <c r="S92" i="4" s="1"/>
  <c r="S84" i="4" a="1"/>
  <c r="S84" i="4" s="1"/>
  <c r="S76" i="4" a="1"/>
  <c r="S76" i="4" s="1"/>
  <c r="S68" i="4" a="1"/>
  <c r="S68" i="4" s="1"/>
  <c r="S60" i="4" a="1"/>
  <c r="S60" i="4" s="1"/>
  <c r="S52" i="4" a="1"/>
  <c r="S52" i="4" s="1"/>
  <c r="S44" i="4" a="1"/>
  <c r="S44" i="4" s="1"/>
  <c r="S36" i="4" a="1"/>
  <c r="S36" i="4" s="1"/>
  <c r="S28" i="4" a="1"/>
  <c r="S28" i="4" s="1"/>
  <c r="S20" i="4" a="1"/>
  <c r="S20" i="4" s="1"/>
  <c r="S12" i="4" a="1"/>
  <c r="S12" i="4" s="1"/>
  <c r="S4" i="4" a="1"/>
  <c r="S4" i="4" s="1"/>
  <c r="S3731" i="4" a="1"/>
  <c r="S3731" i="4" s="1"/>
  <c r="S3715" i="4" a="1"/>
  <c r="S3715" i="4" s="1"/>
  <c r="S3699" i="4" a="1"/>
  <c r="S3699" i="4" s="1"/>
  <c r="S3675" i="4" a="1"/>
  <c r="S3675" i="4" s="1"/>
  <c r="S3659" i="4" a="1"/>
  <c r="S3659" i="4" s="1"/>
  <c r="S3643" i="4" a="1"/>
  <c r="S3643" i="4" s="1"/>
  <c r="S3739" i="4" a="1"/>
  <c r="S3739" i="4" s="1"/>
  <c r="S3723" i="4" a="1"/>
  <c r="S3723" i="4" s="1"/>
  <c r="S3707" i="4" a="1"/>
  <c r="S3707" i="4" s="1"/>
  <c r="S3691" i="4" a="1"/>
  <c r="S3691" i="4" s="1"/>
  <c r="S3683" i="4" a="1"/>
  <c r="S3683" i="4" s="1"/>
  <c r="S3667" i="4" a="1"/>
  <c r="S3667" i="4" s="1"/>
  <c r="S3651" i="4" a="1"/>
  <c r="S3651" i="4" s="1"/>
  <c r="S3635" i="4" a="1"/>
  <c r="S3635" i="4" s="1"/>
  <c r="S3627" i="4" a="1"/>
  <c r="S3627" i="4" s="1"/>
  <c r="S3619" i="4" a="1"/>
  <c r="S3619" i="4" s="1"/>
  <c r="S3611" i="4" a="1"/>
  <c r="S3611" i="4" s="1"/>
  <c r="S3603" i="4" a="1"/>
  <c r="S3603" i="4" s="1"/>
  <c r="S3595" i="4" a="1"/>
  <c r="S3595" i="4" s="1"/>
  <c r="S3587" i="4" a="1"/>
  <c r="S3587" i="4" s="1"/>
  <c r="S3579" i="4" a="1"/>
  <c r="S3579" i="4" s="1"/>
  <c r="S3571" i="4" a="1"/>
  <c r="S3571" i="4" s="1"/>
  <c r="S3563" i="4" a="1"/>
  <c r="S3563" i="4" s="1"/>
  <c r="S3555" i="4" a="1"/>
  <c r="S3555" i="4" s="1"/>
  <c r="S3547" i="4" a="1"/>
  <c r="S3547" i="4" s="1"/>
  <c r="S3539" i="4" a="1"/>
  <c r="S3539" i="4" s="1"/>
  <c r="S3531" i="4" a="1"/>
  <c r="S3531" i="4" s="1"/>
  <c r="S3523" i="4" a="1"/>
  <c r="S3523" i="4" s="1"/>
  <c r="S3515" i="4" a="1"/>
  <c r="S3515" i="4" s="1"/>
  <c r="S3507" i="4" a="1"/>
  <c r="S3507" i="4" s="1"/>
  <c r="S3499" i="4" a="1"/>
  <c r="S3499" i="4" s="1"/>
  <c r="S3491" i="4" a="1"/>
  <c r="S3491" i="4" s="1"/>
  <c r="S3483" i="4" a="1"/>
  <c r="S3483" i="4" s="1"/>
  <c r="S3475" i="4" a="1"/>
  <c r="S3475" i="4" s="1"/>
  <c r="S3467" i="4" a="1"/>
  <c r="S3467" i="4" s="1"/>
  <c r="S3459" i="4" a="1"/>
  <c r="S3459" i="4" s="1"/>
  <c r="S3451" i="4" a="1"/>
  <c r="S3451" i="4" s="1"/>
  <c r="S3443" i="4" a="1"/>
  <c r="S3443" i="4" s="1"/>
  <c r="S3435" i="4" a="1"/>
  <c r="S3435" i="4" s="1"/>
  <c r="S3427" i="4" a="1"/>
  <c r="S3427" i="4" s="1"/>
  <c r="S3419" i="4" a="1"/>
  <c r="S3419" i="4" s="1"/>
  <c r="S3411" i="4" a="1"/>
  <c r="S3411" i="4" s="1"/>
  <c r="S3403" i="4" a="1"/>
  <c r="S3403" i="4" s="1"/>
  <c r="S3395" i="4" a="1"/>
  <c r="S3395" i="4" s="1"/>
  <c r="S3387" i="4" a="1"/>
  <c r="S3387" i="4" s="1"/>
  <c r="S3379" i="4" a="1"/>
  <c r="S3379" i="4" s="1"/>
  <c r="S3371" i="4" a="1"/>
  <c r="S3371" i="4" s="1"/>
  <c r="S3363" i="4" a="1"/>
  <c r="S3363" i="4" s="1"/>
  <c r="S3355" i="4" a="1"/>
  <c r="S3355" i="4" s="1"/>
  <c r="S3347" i="4" a="1"/>
  <c r="S3347" i="4" s="1"/>
  <c r="S3339" i="4" a="1"/>
  <c r="S3339" i="4" s="1"/>
  <c r="S3331" i="4" a="1"/>
  <c r="S3331" i="4" s="1"/>
  <c r="S3323" i="4" a="1"/>
  <c r="S3323" i="4" s="1"/>
  <c r="S320" i="4" a="1"/>
  <c r="S320" i="4" s="1"/>
  <c r="S304" i="4" a="1"/>
  <c r="S304" i="4" s="1"/>
  <c r="S256" i="4" a="1"/>
  <c r="S256" i="4" s="1"/>
  <c r="S3315" i="4" a="1"/>
  <c r="S3315" i="4" s="1"/>
  <c r="S3307" i="4" a="1"/>
  <c r="S3307" i="4" s="1"/>
  <c r="S3299" i="4" a="1"/>
  <c r="S3299" i="4" s="1"/>
  <c r="S3291" i="4" a="1"/>
  <c r="S3291" i="4" s="1"/>
  <c r="S3283" i="4" a="1"/>
  <c r="S3283" i="4" s="1"/>
  <c r="S3275" i="4" a="1"/>
  <c r="S3275" i="4" s="1"/>
  <c r="S3267" i="4" a="1"/>
  <c r="S3267" i="4" s="1"/>
  <c r="S3259" i="4" a="1"/>
  <c r="S3259" i="4" s="1"/>
  <c r="S3251" i="4" a="1"/>
  <c r="S3251" i="4" s="1"/>
  <c r="S3243" i="4" a="1"/>
  <c r="S3243" i="4" s="1"/>
  <c r="S3235" i="4" a="1"/>
  <c r="S3235" i="4" s="1"/>
  <c r="S3227" i="4" a="1"/>
  <c r="S3227" i="4" s="1"/>
  <c r="S3219" i="4" a="1"/>
  <c r="S3219" i="4" s="1"/>
  <c r="S3211" i="4" a="1"/>
  <c r="S3211" i="4" s="1"/>
  <c r="S3203" i="4" a="1"/>
  <c r="S3203" i="4" s="1"/>
  <c r="S3195" i="4" a="1"/>
  <c r="S3195" i="4" s="1"/>
  <c r="S3187" i="4" a="1"/>
  <c r="S3187" i="4" s="1"/>
  <c r="S3179" i="4" a="1"/>
  <c r="S3179" i="4" s="1"/>
  <c r="S3171" i="4" a="1"/>
  <c r="S3171" i="4" s="1"/>
  <c r="S3163" i="4" a="1"/>
  <c r="S3163" i="4" s="1"/>
  <c r="S3155" i="4" a="1"/>
  <c r="S3155" i="4" s="1"/>
  <c r="S3147" i="4" a="1"/>
  <c r="S3147" i="4" s="1"/>
  <c r="S3139" i="4" a="1"/>
  <c r="S3139" i="4" s="1"/>
  <c r="S3131" i="4" a="1"/>
  <c r="S3131" i="4" s="1"/>
  <c r="S3123" i="4" a="1"/>
  <c r="S3123" i="4" s="1"/>
  <c r="S3115" i="4" a="1"/>
  <c r="S3115" i="4" s="1"/>
  <c r="S3107" i="4" a="1"/>
  <c r="S3107" i="4" s="1"/>
  <c r="S3099" i="4" a="1"/>
  <c r="S3099" i="4" s="1"/>
  <c r="S3091" i="4" a="1"/>
  <c r="S3091" i="4" s="1"/>
  <c r="S3083" i="4" a="1"/>
  <c r="S3083" i="4" s="1"/>
  <c r="S3075" i="4" a="1"/>
  <c r="S3075" i="4" s="1"/>
  <c r="S3067" i="4" a="1"/>
  <c r="S3067" i="4" s="1"/>
  <c r="S3059" i="4" a="1"/>
  <c r="S3059" i="4" s="1"/>
  <c r="S3051" i="4" a="1"/>
  <c r="S3051" i="4" s="1"/>
  <c r="S3043" i="4" a="1"/>
  <c r="S3043" i="4" s="1"/>
  <c r="S3035" i="4" a="1"/>
  <c r="S3035" i="4" s="1"/>
  <c r="S3027" i="4" a="1"/>
  <c r="S3027" i="4" s="1"/>
  <c r="S3019" i="4" a="1"/>
  <c r="S3019" i="4" s="1"/>
  <c r="S3011" i="4" a="1"/>
  <c r="S3011" i="4" s="1"/>
  <c r="S3003" i="4" a="1"/>
  <c r="S3003" i="4" s="1"/>
  <c r="S2995" i="4" a="1"/>
  <c r="S2995" i="4" s="1"/>
  <c r="S2987" i="4" a="1"/>
  <c r="S2987" i="4" s="1"/>
  <c r="S2979" i="4" a="1"/>
  <c r="S2979" i="4" s="1"/>
  <c r="S2971" i="4" a="1"/>
  <c r="S2971" i="4" s="1"/>
  <c r="S2963" i="4" a="1"/>
  <c r="S2963" i="4" s="1"/>
  <c r="S2955" i="4" a="1"/>
  <c r="S2955" i="4" s="1"/>
  <c r="S2947" i="4" a="1"/>
  <c r="S2947" i="4" s="1"/>
  <c r="S2939" i="4" a="1"/>
  <c r="S2939" i="4" s="1"/>
  <c r="S2931" i="4" a="1"/>
  <c r="S2931" i="4" s="1"/>
  <c r="S2923" i="4" a="1"/>
  <c r="S2923" i="4" s="1"/>
  <c r="S2915" i="4" a="1"/>
  <c r="S2915" i="4" s="1"/>
  <c r="S2907" i="4" a="1"/>
  <c r="S2907" i="4" s="1"/>
  <c r="S2899" i="4" a="1"/>
  <c r="S2899" i="4" s="1"/>
  <c r="S2891" i="4" a="1"/>
  <c r="S2891" i="4" s="1"/>
  <c r="S2883" i="4" a="1"/>
  <c r="S2883" i="4" s="1"/>
  <c r="S2875" i="4" a="1"/>
  <c r="S2875" i="4" s="1"/>
  <c r="S2867" i="4" a="1"/>
  <c r="S2867" i="4" s="1"/>
  <c r="S2859" i="4" a="1"/>
  <c r="S2859" i="4" s="1"/>
  <c r="S2851" i="4" a="1"/>
  <c r="S2851" i="4" s="1"/>
  <c r="S2843" i="4" a="1"/>
  <c r="S2843" i="4" s="1"/>
  <c r="S2835" i="4" a="1"/>
  <c r="S2835" i="4" s="1"/>
  <c r="S2827" i="4" a="1"/>
  <c r="S2827" i="4" s="1"/>
  <c r="S2819" i="4" a="1"/>
  <c r="S2819" i="4" s="1"/>
  <c r="S2811" i="4" a="1"/>
  <c r="S2811" i="4" s="1"/>
  <c r="S2803" i="4" a="1"/>
  <c r="S2803" i="4" s="1"/>
  <c r="S2795" i="4" a="1"/>
  <c r="S2795" i="4" s="1"/>
  <c r="S2787" i="4" a="1"/>
  <c r="S2787" i="4" s="1"/>
  <c r="S2779" i="4" a="1"/>
  <c r="S2779" i="4" s="1"/>
  <c r="S2771" i="4" a="1"/>
  <c r="S2771" i="4" s="1"/>
  <c r="S2763" i="4" a="1"/>
  <c r="S2763" i="4" s="1"/>
  <c r="S2755" i="4" a="1"/>
  <c r="S2755" i="4" s="1"/>
  <c r="S2747" i="4" a="1"/>
  <c r="S2747" i="4" s="1"/>
  <c r="S2739" i="4" a="1"/>
  <c r="S2739" i="4" s="1"/>
  <c r="S2731" i="4" a="1"/>
  <c r="S2731" i="4" s="1"/>
  <c r="S2723" i="4" a="1"/>
  <c r="S2723" i="4" s="1"/>
  <c r="S2715" i="4" a="1"/>
  <c r="S2715" i="4" s="1"/>
  <c r="S2707" i="4" a="1"/>
  <c r="S2707" i="4" s="1"/>
  <c r="S2699" i="4" a="1"/>
  <c r="S2699" i="4" s="1"/>
  <c r="S2691" i="4" a="1"/>
  <c r="S2691" i="4" s="1"/>
  <c r="S2683" i="4" a="1"/>
  <c r="S2683" i="4" s="1"/>
  <c r="S2675" i="4" a="1"/>
  <c r="S2675" i="4" s="1"/>
  <c r="S2667" i="4" a="1"/>
  <c r="S2667" i="4" s="1"/>
  <c r="S2659" i="4" a="1"/>
  <c r="S2659" i="4" s="1"/>
  <c r="S2651" i="4" a="1"/>
  <c r="S2651" i="4" s="1"/>
  <c r="S2643" i="4" a="1"/>
  <c r="S2643" i="4" s="1"/>
  <c r="S2635" i="4" a="1"/>
  <c r="S2635" i="4" s="1"/>
  <c r="S2627" i="4" a="1"/>
  <c r="S2627" i="4" s="1"/>
  <c r="S2619" i="4" a="1"/>
  <c r="S2619" i="4" s="1"/>
  <c r="S2611" i="4" a="1"/>
  <c r="S2611" i="4" s="1"/>
  <c r="S2603" i="4" a="1"/>
  <c r="S2603" i="4" s="1"/>
  <c r="S2595" i="4" a="1"/>
  <c r="S2595" i="4" s="1"/>
  <c r="S2587" i="4" a="1"/>
  <c r="S2587" i="4" s="1"/>
  <c r="S2579" i="4" a="1"/>
  <c r="S2579" i="4" s="1"/>
  <c r="S2571" i="4" a="1"/>
  <c r="S2571" i="4" s="1"/>
  <c r="S2563" i="4" a="1"/>
  <c r="S2563" i="4" s="1"/>
  <c r="S2555" i="4" a="1"/>
  <c r="S2555" i="4" s="1"/>
  <c r="S2547" i="4" a="1"/>
  <c r="S2547" i="4" s="1"/>
  <c r="S2539" i="4" a="1"/>
  <c r="S2539" i="4" s="1"/>
  <c r="S2531" i="4" a="1"/>
  <c r="S2531" i="4" s="1"/>
  <c r="S2523" i="4" a="1"/>
  <c r="S2523" i="4" s="1"/>
  <c r="S2515" i="4" a="1"/>
  <c r="S2515" i="4" s="1"/>
  <c r="S2507" i="4" a="1"/>
  <c r="S2507" i="4" s="1"/>
  <c r="S2499" i="4" a="1"/>
  <c r="S2499" i="4" s="1"/>
  <c r="S2491" i="4" a="1"/>
  <c r="S2491" i="4" s="1"/>
  <c r="S2483" i="4" a="1"/>
  <c r="S2483" i="4" s="1"/>
  <c r="S2475" i="4" a="1"/>
  <c r="S2475" i="4" s="1"/>
  <c r="S2467" i="4" a="1"/>
  <c r="S2467" i="4" s="1"/>
  <c r="S2459" i="4" a="1"/>
  <c r="S2459" i="4" s="1"/>
  <c r="S2451" i="4" a="1"/>
  <c r="S2451" i="4" s="1"/>
  <c r="S2443" i="4" a="1"/>
  <c r="S2443" i="4" s="1"/>
  <c r="S2435" i="4" a="1"/>
  <c r="S2435" i="4" s="1"/>
  <c r="S2427" i="4" a="1"/>
  <c r="S2427" i="4" s="1"/>
  <c r="S2419" i="4" a="1"/>
  <c r="S2419" i="4" s="1"/>
  <c r="S2411" i="4" a="1"/>
  <c r="S2411" i="4" s="1"/>
  <c r="S2403" i="4" a="1"/>
  <c r="S2403" i="4" s="1"/>
  <c r="S2395" i="4" a="1"/>
  <c r="S2395" i="4" s="1"/>
  <c r="S2387" i="4" a="1"/>
  <c r="S2387" i="4" s="1"/>
  <c r="S2379" i="4" a="1"/>
  <c r="S2379" i="4" s="1"/>
  <c r="S2371" i="4" a="1"/>
  <c r="S2371" i="4" s="1"/>
  <c r="S2363" i="4" a="1"/>
  <c r="S2363" i="4" s="1"/>
  <c r="S2355" i="4" a="1"/>
  <c r="S2355" i="4" s="1"/>
  <c r="S2347" i="4" a="1"/>
  <c r="S2347" i="4" s="1"/>
  <c r="S2339" i="4" a="1"/>
  <c r="S2339" i="4" s="1"/>
  <c r="S2331" i="4" a="1"/>
  <c r="S2331" i="4" s="1"/>
  <c r="S2323" i="4" a="1"/>
  <c r="S2323" i="4" s="1"/>
  <c r="S2315" i="4" a="1"/>
  <c r="S2315" i="4" s="1"/>
  <c r="S2307" i="4" a="1"/>
  <c r="S2307" i="4" s="1"/>
  <c r="S2299" i="4" a="1"/>
  <c r="S2299" i="4" s="1"/>
  <c r="S2291" i="4" a="1"/>
  <c r="S2291" i="4" s="1"/>
  <c r="S2283" i="4" a="1"/>
  <c r="S2283" i="4" s="1"/>
  <c r="S2275" i="4" a="1"/>
  <c r="S2275" i="4" s="1"/>
  <c r="S2267" i="4" a="1"/>
  <c r="S2267" i="4" s="1"/>
  <c r="S2259" i="4" a="1"/>
  <c r="S2259" i="4" s="1"/>
  <c r="S2251" i="4" a="1"/>
  <c r="S2251" i="4" s="1"/>
  <c r="S2243" i="4" a="1"/>
  <c r="S2243" i="4" s="1"/>
  <c r="S2235" i="4" a="1"/>
  <c r="S2235" i="4" s="1"/>
  <c r="S2227" i="4" a="1"/>
  <c r="S2227" i="4" s="1"/>
  <c r="S2219" i="4" a="1"/>
  <c r="S2219" i="4" s="1"/>
  <c r="S2211" i="4" a="1"/>
  <c r="S2211" i="4" s="1"/>
  <c r="S2203" i="4" a="1"/>
  <c r="S2203" i="4" s="1"/>
  <c r="S2195" i="4" a="1"/>
  <c r="S2195" i="4" s="1"/>
  <c r="S2187" i="4" a="1"/>
  <c r="S2187" i="4" s="1"/>
  <c r="S2179" i="4" a="1"/>
  <c r="S2179" i="4" s="1"/>
  <c r="S2171" i="4" a="1"/>
  <c r="S2171" i="4" s="1"/>
  <c r="S2163" i="4" a="1"/>
  <c r="S2163" i="4" s="1"/>
  <c r="S2155" i="4" a="1"/>
  <c r="S2155" i="4" s="1"/>
  <c r="S2147" i="4" a="1"/>
  <c r="S2147" i="4" s="1"/>
  <c r="S2139" i="4" a="1"/>
  <c r="S2139" i="4" s="1"/>
  <c r="S2131" i="4" a="1"/>
  <c r="S2131" i="4" s="1"/>
  <c r="S2123" i="4" a="1"/>
  <c r="S2123" i="4" s="1"/>
  <c r="S2115" i="4" a="1"/>
  <c r="S2115" i="4" s="1"/>
  <c r="S2107" i="4" a="1"/>
  <c r="S2107" i="4" s="1"/>
  <c r="S2099" i="4" a="1"/>
  <c r="S2099" i="4" s="1"/>
  <c r="S2091" i="4" a="1"/>
  <c r="S2091" i="4" s="1"/>
  <c r="S2083" i="4" a="1"/>
  <c r="S2083" i="4" s="1"/>
  <c r="S2075" i="4" a="1"/>
  <c r="S2075" i="4" s="1"/>
  <c r="S2067" i="4" a="1"/>
  <c r="S2067" i="4" s="1"/>
  <c r="S2059" i="4" a="1"/>
  <c r="S2059" i="4" s="1"/>
  <c r="S2051" i="4" a="1"/>
  <c r="S2051" i="4" s="1"/>
  <c r="S2043" i="4" a="1"/>
  <c r="S2043" i="4" s="1"/>
  <c r="S2035" i="4" a="1"/>
  <c r="S2035" i="4" s="1"/>
  <c r="S1731" i="4" a="1"/>
  <c r="S1731" i="4" s="1"/>
  <c r="S1675" i="4" a="1"/>
  <c r="S1675" i="4" s="1"/>
  <c r="S971" i="4" a="1"/>
  <c r="S971" i="4" s="1"/>
  <c r="S467" i="4" a="1"/>
  <c r="S467" i="4" s="1"/>
  <c r="S35" i="4" a="1"/>
  <c r="S35" i="4" s="1"/>
  <c r="S641" i="4" a="1"/>
  <c r="S641" i="4" s="1"/>
  <c r="S633" i="4" a="1"/>
  <c r="S633" i="4" s="1"/>
  <c r="S625" i="4" a="1"/>
  <c r="S625" i="4" s="1"/>
  <c r="S617" i="4" a="1"/>
  <c r="S617" i="4" s="1"/>
  <c r="S609" i="4" a="1"/>
  <c r="S609" i="4" s="1"/>
  <c r="S601" i="4" a="1"/>
  <c r="S601" i="4" s="1"/>
  <c r="S593" i="4" a="1"/>
  <c r="S593" i="4" s="1"/>
  <c r="S585" i="4" a="1"/>
  <c r="S585" i="4" s="1"/>
  <c r="S577" i="4" a="1"/>
  <c r="S577" i="4" s="1"/>
  <c r="S569" i="4" a="1"/>
  <c r="S569" i="4" s="1"/>
  <c r="S561" i="4" a="1"/>
  <c r="S561" i="4" s="1"/>
  <c r="S553" i="4" a="1"/>
  <c r="S553" i="4" s="1"/>
  <c r="S545" i="4" a="1"/>
  <c r="S545" i="4" s="1"/>
  <c r="S537" i="4" a="1"/>
  <c r="S537" i="4" s="1"/>
  <c r="S529" i="4" a="1"/>
  <c r="S529" i="4" s="1"/>
  <c r="S521" i="4" a="1"/>
  <c r="S521" i="4" s="1"/>
  <c r="S513" i="4" a="1"/>
  <c r="S513" i="4" s="1"/>
  <c r="S505" i="4" a="1"/>
  <c r="S505" i="4" s="1"/>
  <c r="S497" i="4" a="1"/>
  <c r="S497" i="4" s="1"/>
  <c r="S489" i="4" a="1"/>
  <c r="S489" i="4" s="1"/>
  <c r="S481" i="4" a="1"/>
  <c r="S481" i="4" s="1"/>
  <c r="S473" i="4" a="1"/>
  <c r="S473" i="4" s="1"/>
  <c r="S465" i="4" a="1"/>
  <c r="S465" i="4" s="1"/>
  <c r="S457" i="4" a="1"/>
  <c r="S457" i="4" s="1"/>
  <c r="S449" i="4" a="1"/>
  <c r="S449" i="4" s="1"/>
  <c r="S441" i="4" a="1"/>
  <c r="S441" i="4" s="1"/>
  <c r="S433" i="4" a="1"/>
  <c r="S433" i="4" s="1"/>
  <c r="S425" i="4" a="1"/>
  <c r="S425" i="4" s="1"/>
  <c r="S417" i="4" a="1"/>
  <c r="S417" i="4" s="1"/>
  <c r="S409" i="4" a="1"/>
  <c r="S409" i="4" s="1"/>
  <c r="S401" i="4" a="1"/>
  <c r="S401" i="4" s="1"/>
  <c r="S393" i="4" a="1"/>
  <c r="S393" i="4" s="1"/>
  <c r="S385" i="4" a="1"/>
  <c r="S385" i="4" s="1"/>
  <c r="S377" i="4" a="1"/>
  <c r="S377" i="4" s="1"/>
  <c r="S369" i="4" a="1"/>
  <c r="S369" i="4" s="1"/>
  <c r="S361" i="4" a="1"/>
  <c r="S361" i="4" s="1"/>
  <c r="S353" i="4" a="1"/>
  <c r="S353" i="4" s="1"/>
  <c r="S345" i="4" a="1"/>
  <c r="S345" i="4" s="1"/>
  <c r="S337" i="4" a="1"/>
  <c r="S337" i="4" s="1"/>
  <c r="S329" i="4" a="1"/>
  <c r="S329" i="4" s="1"/>
  <c r="S321" i="4" a="1"/>
  <c r="S321" i="4" s="1"/>
  <c r="S313" i="4" a="1"/>
  <c r="S313" i="4" s="1"/>
  <c r="S305" i="4" a="1"/>
  <c r="S305" i="4" s="1"/>
  <c r="S297" i="4" a="1"/>
  <c r="S297" i="4" s="1"/>
  <c r="S289" i="4" a="1"/>
  <c r="S289" i="4" s="1"/>
  <c r="S281" i="4" a="1"/>
  <c r="S281" i="4" s="1"/>
  <c r="S273" i="4" a="1"/>
  <c r="S273" i="4" s="1"/>
  <c r="S265" i="4" a="1"/>
  <c r="S265" i="4" s="1"/>
  <c r="S257" i="4" a="1"/>
  <c r="S257" i="4" s="1"/>
  <c r="S249" i="4" a="1"/>
  <c r="S249" i="4" s="1"/>
  <c r="S241" i="4" a="1"/>
  <c r="S241" i="4" s="1"/>
  <c r="S233" i="4" a="1"/>
  <c r="S233" i="4" s="1"/>
  <c r="S225" i="4" a="1"/>
  <c r="S225" i="4" s="1"/>
  <c r="S217" i="4" a="1"/>
  <c r="S217" i="4" s="1"/>
  <c r="S209" i="4" a="1"/>
  <c r="S209" i="4" s="1"/>
  <c r="S201" i="4" a="1"/>
  <c r="S201" i="4" s="1"/>
  <c r="S193" i="4" a="1"/>
  <c r="S193" i="4" s="1"/>
  <c r="S185" i="4" a="1"/>
  <c r="S185" i="4" s="1"/>
  <c r="S177" i="4" a="1"/>
  <c r="S177" i="4" s="1"/>
  <c r="S169" i="4" a="1"/>
  <c r="S169" i="4" s="1"/>
  <c r="S161" i="4" a="1"/>
  <c r="S161" i="4" s="1"/>
  <c r="S153" i="4" a="1"/>
  <c r="S153" i="4" s="1"/>
  <c r="S145" i="4" a="1"/>
  <c r="S145" i="4" s="1"/>
  <c r="S137" i="4" a="1"/>
  <c r="S137" i="4" s="1"/>
  <c r="S129" i="4" a="1"/>
  <c r="S129" i="4" s="1"/>
  <c r="S121" i="4" a="1"/>
  <c r="S121" i="4" s="1"/>
  <c r="S113" i="4" a="1"/>
  <c r="S113" i="4" s="1"/>
  <c r="S105" i="4" a="1"/>
  <c r="S105" i="4" s="1"/>
  <c r="S97" i="4" a="1"/>
  <c r="S97" i="4" s="1"/>
  <c r="S89" i="4" a="1"/>
  <c r="S89" i="4" s="1"/>
  <c r="S81" i="4" a="1"/>
  <c r="S81" i="4" s="1"/>
  <c r="S73" i="4" a="1"/>
  <c r="S73" i="4" s="1"/>
  <c r="S65" i="4" a="1"/>
  <c r="S65" i="4" s="1"/>
  <c r="S57" i="4" a="1"/>
  <c r="S57" i="4" s="1"/>
  <c r="S49" i="4" a="1"/>
  <c r="S49" i="4" s="1"/>
  <c r="S41" i="4" a="1"/>
  <c r="S41" i="4" s="1"/>
  <c r="S33" i="4" a="1"/>
  <c r="S33" i="4" s="1"/>
  <c r="S25" i="4" a="1"/>
  <c r="S25" i="4" s="1"/>
  <c r="S17" i="4" a="1"/>
  <c r="S17" i="4" s="1"/>
  <c r="S9" i="4" a="1"/>
  <c r="S9" i="4" s="1"/>
  <c r="S3597" i="4" a="1"/>
  <c r="S3597" i="4" s="1"/>
  <c r="S3581" i="4" a="1"/>
  <c r="S3581" i="4" s="1"/>
  <c r="S3557" i="4" a="1"/>
  <c r="S3557" i="4" s="1"/>
  <c r="S3397" i="4" a="1"/>
  <c r="S3397" i="4" s="1"/>
  <c r="S3333" i="4" a="1"/>
  <c r="S3333" i="4" s="1"/>
  <c r="S3229" i="4" a="1"/>
  <c r="S3229" i="4" s="1"/>
  <c r="S3213" i="4" a="1"/>
  <c r="S3213" i="4" s="1"/>
  <c r="S3093" i="4" a="1"/>
  <c r="S3093" i="4" s="1"/>
  <c r="S2957" i="4" a="1"/>
  <c r="S2957" i="4" s="1"/>
  <c r="S2917" i="4" a="1"/>
  <c r="S2917" i="4" s="1"/>
  <c r="S2869" i="4" a="1"/>
  <c r="S2869" i="4" s="1"/>
  <c r="S2797" i="4" a="1"/>
  <c r="S2797" i="4" s="1"/>
  <c r="S2741" i="4" a="1"/>
  <c r="S2741" i="4" s="1"/>
  <c r="S2733" i="4" a="1"/>
  <c r="S2733" i="4" s="1"/>
  <c r="S2645" i="4" a="1"/>
  <c r="S2645" i="4" s="1"/>
  <c r="S2525" i="4" a="1"/>
  <c r="S2525" i="4" s="1"/>
  <c r="S2517" i="4" a="1"/>
  <c r="S2517" i="4" s="1"/>
  <c r="S2205" i="4" a="1"/>
  <c r="S2205" i="4" s="1"/>
  <c r="S2197" i="4" a="1"/>
  <c r="S2197" i="4" s="1"/>
  <c r="S2173" i="4" a="1"/>
  <c r="S2173" i="4" s="1"/>
  <c r="S2165" i="4" a="1"/>
  <c r="S2165" i="4" s="1"/>
  <c r="S2157" i="4" a="1"/>
  <c r="S2157" i="4" s="1"/>
  <c r="S2149" i="4" a="1"/>
  <c r="S2149" i="4" s="1"/>
  <c r="S2141" i="4" a="1"/>
  <c r="S2141" i="4" s="1"/>
  <c r="S2133" i="4" a="1"/>
  <c r="S2133" i="4" s="1"/>
  <c r="S2109" i="4" a="1"/>
  <c r="S2109" i="4" s="1"/>
  <c r="S2101" i="4" a="1"/>
  <c r="S2101" i="4" s="1"/>
  <c r="S2093" i="4" a="1"/>
  <c r="S2093" i="4" s="1"/>
  <c r="S2085" i="4" a="1"/>
  <c r="S2085" i="4" s="1"/>
  <c r="S2077" i="4" a="1"/>
  <c r="S2077" i="4" s="1"/>
  <c r="S2069" i="4" a="1"/>
  <c r="S2069" i="4" s="1"/>
  <c r="S2045" i="4" a="1"/>
  <c r="S2045" i="4" s="1"/>
  <c r="S2037" i="4" a="1"/>
  <c r="S2037" i="4" s="1"/>
  <c r="S2029" i="4" a="1"/>
  <c r="S2029" i="4" s="1"/>
  <c r="S2021" i="4" a="1"/>
  <c r="S2021" i="4" s="1"/>
  <c r="S2013" i="4" a="1"/>
  <c r="S2013" i="4" s="1"/>
  <c r="S973" i="4" a="1"/>
  <c r="S973" i="4" s="1"/>
  <c r="S949" i="4" a="1"/>
  <c r="S949" i="4" s="1"/>
  <c r="S941" i="4" a="1"/>
  <c r="S941" i="4" s="1"/>
  <c r="S933" i="4" a="1"/>
  <c r="S933" i="4" s="1"/>
  <c r="S925" i="4" a="1"/>
  <c r="S925" i="4" s="1"/>
  <c r="S917" i="4" a="1"/>
  <c r="S917" i="4" s="1"/>
  <c r="S901" i="4" a="1"/>
  <c r="S901" i="4" s="1"/>
  <c r="S877" i="4" a="1"/>
  <c r="S877" i="4" s="1"/>
  <c r="S869" i="4" a="1"/>
  <c r="S869" i="4" s="1"/>
  <c r="S861" i="4" a="1"/>
  <c r="S861" i="4" s="1"/>
  <c r="S853" i="4" a="1"/>
  <c r="S853" i="4" s="1"/>
  <c r="S845" i="4" a="1"/>
  <c r="S845" i="4" s="1"/>
  <c r="S837" i="4" a="1"/>
  <c r="S837" i="4" s="1"/>
  <c r="S829" i="4" a="1"/>
  <c r="S829" i="4" s="1"/>
  <c r="S813" i="4" a="1"/>
  <c r="S813" i="4" s="1"/>
  <c r="S805" i="4" a="1"/>
  <c r="S805" i="4" s="1"/>
  <c r="S797" i="4" a="1"/>
  <c r="S797" i="4" s="1"/>
  <c r="S789" i="4" a="1"/>
  <c r="S789" i="4" s="1"/>
  <c r="S781" i="4" a="1"/>
  <c r="S781" i="4" s="1"/>
  <c r="S879" i="4" a="1"/>
  <c r="S879" i="4" s="1"/>
  <c r="S871" i="4" a="1"/>
  <c r="S871" i="4" s="1"/>
  <c r="S863" i="4" a="1"/>
  <c r="S863" i="4" s="1"/>
  <c r="S855" i="4" a="1"/>
  <c r="S855" i="4" s="1"/>
  <c r="S847" i="4" a="1"/>
  <c r="S847" i="4" s="1"/>
  <c r="S839" i="4" a="1"/>
  <c r="S839" i="4" s="1"/>
  <c r="S831" i="4" a="1"/>
  <c r="S831" i="4" s="1"/>
  <c r="S823" i="4" a="1"/>
  <c r="S823" i="4" s="1"/>
  <c r="S815" i="4" a="1"/>
  <c r="S815" i="4" s="1"/>
  <c r="S807" i="4" a="1"/>
  <c r="S807" i="4" s="1"/>
  <c r="S799" i="4" a="1"/>
  <c r="S799" i="4" s="1"/>
  <c r="S791" i="4" a="1"/>
  <c r="S791" i="4" s="1"/>
  <c r="S783" i="4" a="1"/>
  <c r="S783" i="4" s="1"/>
  <c r="S775" i="4" a="1"/>
  <c r="S775" i="4" s="1"/>
  <c r="S767" i="4" a="1"/>
  <c r="S767" i="4" s="1"/>
  <c r="S759" i="4" a="1"/>
  <c r="S759" i="4" s="1"/>
  <c r="S751" i="4" a="1"/>
  <c r="S751" i="4" s="1"/>
  <c r="S743" i="4" a="1"/>
  <c r="S743" i="4" s="1"/>
  <c r="S735" i="4" a="1"/>
  <c r="S735" i="4" s="1"/>
  <c r="S727" i="4" a="1"/>
  <c r="S727" i="4" s="1"/>
  <c r="S719" i="4" a="1"/>
  <c r="S719" i="4" s="1"/>
  <c r="S711" i="4" a="1"/>
  <c r="S711" i="4" s="1"/>
  <c r="S703" i="4" a="1"/>
  <c r="S703" i="4" s="1"/>
  <c r="S695" i="4" a="1"/>
  <c r="S695" i="4" s="1"/>
  <c r="S687" i="4" a="1"/>
  <c r="S687" i="4" s="1"/>
  <c r="S679" i="4" a="1"/>
  <c r="S679" i="4" s="1"/>
  <c r="S671" i="4" a="1"/>
  <c r="S671" i="4" s="1"/>
  <c r="S663" i="4" a="1"/>
  <c r="S663" i="4" s="1"/>
  <c r="S655" i="4" a="1"/>
  <c r="S655" i="4" s="1"/>
  <c r="S647" i="4" a="1"/>
  <c r="S647" i="4" s="1"/>
  <c r="S639" i="4" a="1"/>
  <c r="S639" i="4" s="1"/>
  <c r="S631" i="4" a="1"/>
  <c r="S631" i="4" s="1"/>
  <c r="S623" i="4" a="1"/>
  <c r="S623" i="4" s="1"/>
  <c r="S615" i="4" a="1"/>
  <c r="S615" i="4" s="1"/>
  <c r="S599" i="4" a="1"/>
  <c r="S599" i="4" s="1"/>
  <c r="S1590" i="4" a="1"/>
  <c r="S1590" i="4" s="1"/>
  <c r="S1582" i="4" a="1"/>
  <c r="S1582" i="4" s="1"/>
  <c r="S1574" i="4" a="1"/>
  <c r="S1574" i="4" s="1"/>
  <c r="S1566" i="4" a="1"/>
  <c r="S1566" i="4" s="1"/>
  <c r="S1558" i="4" a="1"/>
  <c r="S1558" i="4" s="1"/>
  <c r="S1550" i="4" a="1"/>
  <c r="S1550" i="4" s="1"/>
  <c r="S1542" i="4" a="1"/>
  <c r="S1542" i="4" s="1"/>
  <c r="S1534" i="4" a="1"/>
  <c r="S1534" i="4" s="1"/>
  <c r="S1526" i="4" a="1"/>
  <c r="S1526" i="4" s="1"/>
  <c r="S1518" i="4" a="1"/>
  <c r="S1518" i="4" s="1"/>
  <c r="S1510" i="4" a="1"/>
  <c r="S1510" i="4" s="1"/>
  <c r="S1502" i="4" a="1"/>
  <c r="S1502" i="4" s="1"/>
  <c r="S1494" i="4" a="1"/>
  <c r="S1494" i="4" s="1"/>
  <c r="S1486" i="4" a="1"/>
  <c r="S1486" i="4" s="1"/>
  <c r="S1478" i="4" a="1"/>
  <c r="S1478" i="4" s="1"/>
  <c r="S1470" i="4" a="1"/>
  <c r="S1470" i="4" s="1"/>
  <c r="S1462" i="4" a="1"/>
  <c r="S1462" i="4" s="1"/>
  <c r="S1454" i="4" a="1"/>
  <c r="S1454" i="4" s="1"/>
  <c r="S1446" i="4" a="1"/>
  <c r="S1446" i="4" s="1"/>
  <c r="S1438" i="4" a="1"/>
  <c r="S1438" i="4" s="1"/>
  <c r="S1430" i="4" a="1"/>
  <c r="S1430" i="4" s="1"/>
  <c r="S1422" i="4" a="1"/>
  <c r="S1422" i="4" s="1"/>
  <c r="S1414" i="4" a="1"/>
  <c r="S1414" i="4" s="1"/>
  <c r="S1406" i="4" a="1"/>
  <c r="S1406" i="4" s="1"/>
  <c r="S1398" i="4" a="1"/>
  <c r="S1398" i="4" s="1"/>
  <c r="S1390" i="4" a="1"/>
  <c r="S1390" i="4" s="1"/>
  <c r="S1382" i="4" a="1"/>
  <c r="S1382" i="4" s="1"/>
  <c r="S1374" i="4" a="1"/>
  <c r="S1374" i="4" s="1"/>
  <c r="S1366" i="4" a="1"/>
  <c r="S1366" i="4" s="1"/>
  <c r="S1358" i="4" a="1"/>
  <c r="S1358" i="4" s="1"/>
  <c r="S1350" i="4" a="1"/>
  <c r="S1350" i="4" s="1"/>
  <c r="S1342" i="4" a="1"/>
  <c r="S1342" i="4" s="1"/>
  <c r="S1334" i="4" a="1"/>
  <c r="S1334" i="4" s="1"/>
  <c r="S1326" i="4" a="1"/>
  <c r="S1326" i="4" s="1"/>
  <c r="S1318" i="4" a="1"/>
  <c r="S1318" i="4" s="1"/>
  <c r="S1310" i="4" a="1"/>
  <c r="S1310" i="4" s="1"/>
  <c r="S1302" i="4" a="1"/>
  <c r="S1302" i="4" s="1"/>
  <c r="S1294" i="4" a="1"/>
  <c r="S1294" i="4" s="1"/>
  <c r="S1286" i="4" a="1"/>
  <c r="S1286" i="4" s="1"/>
  <c r="S1278" i="4" a="1"/>
  <c r="S1278" i="4" s="1"/>
  <c r="S1270" i="4" a="1"/>
  <c r="S1270" i="4" s="1"/>
  <c r="S1262" i="4" a="1"/>
  <c r="S1262" i="4" s="1"/>
  <c r="S1254" i="4" a="1"/>
  <c r="S1254" i="4" s="1"/>
  <c r="S1246" i="4" a="1"/>
  <c r="S1246" i="4" s="1"/>
  <c r="S1238" i="4" a="1"/>
  <c r="S1238" i="4" s="1"/>
  <c r="S1230" i="4" a="1"/>
  <c r="S1230" i="4" s="1"/>
  <c r="S1222" i="4" a="1"/>
  <c r="S1222" i="4" s="1"/>
  <c r="S1214" i="4" a="1"/>
  <c r="S1214" i="4" s="1"/>
  <c r="S1206" i="4" a="1"/>
  <c r="S1206" i="4" s="1"/>
  <c r="S1198" i="4" a="1"/>
  <c r="S1198" i="4" s="1"/>
  <c r="S1190" i="4" a="1"/>
  <c r="S1190" i="4" s="1"/>
  <c r="S1182" i="4" a="1"/>
  <c r="S1182" i="4" s="1"/>
  <c r="S1174" i="4" a="1"/>
  <c r="S1174" i="4" s="1"/>
  <c r="S1166" i="4" a="1"/>
  <c r="S1166" i="4" s="1"/>
  <c r="S1158" i="4" a="1"/>
  <c r="S1158" i="4" s="1"/>
  <c r="S1150" i="4" a="1"/>
  <c r="S1150" i="4" s="1"/>
  <c r="S1142" i="4" a="1"/>
  <c r="S1142" i="4" s="1"/>
  <c r="S1134" i="4" a="1"/>
  <c r="S1134" i="4" s="1"/>
  <c r="S1126" i="4" a="1"/>
  <c r="S1126" i="4" s="1"/>
  <c r="S1118" i="4" a="1"/>
  <c r="S1118" i="4" s="1"/>
  <c r="S1110" i="4" a="1"/>
  <c r="S1110" i="4" s="1"/>
  <c r="S1102" i="4" a="1"/>
  <c r="S1102" i="4" s="1"/>
  <c r="S1094" i="4" a="1"/>
  <c r="S1094" i="4" s="1"/>
  <c r="S1086" i="4" a="1"/>
  <c r="S1086" i="4" s="1"/>
  <c r="S1078" i="4" a="1"/>
  <c r="S1078" i="4" s="1"/>
  <c r="S1070" i="4" a="1"/>
  <c r="S1070" i="4" s="1"/>
  <c r="S1062" i="4" a="1"/>
  <c r="S1062" i="4" s="1"/>
  <c r="S1054" i="4" a="1"/>
  <c r="S1054" i="4" s="1"/>
  <c r="S1046" i="4" a="1"/>
  <c r="S1046" i="4" s="1"/>
  <c r="S1038" i="4" a="1"/>
  <c r="S1038" i="4" s="1"/>
  <c r="S1030" i="4" a="1"/>
  <c r="S1030" i="4" s="1"/>
  <c r="S1022" i="4" a="1"/>
  <c r="S1022" i="4" s="1"/>
  <c r="S1014" i="4" a="1"/>
  <c r="S1014" i="4" s="1"/>
  <c r="S1006" i="4" a="1"/>
  <c r="S1006" i="4" s="1"/>
  <c r="S998" i="4" a="1"/>
  <c r="S998" i="4" s="1"/>
  <c r="S990" i="4" a="1"/>
  <c r="S990" i="4" s="1"/>
  <c r="S982" i="4" a="1"/>
  <c r="S982" i="4" s="1"/>
  <c r="S974" i="4" a="1"/>
  <c r="S974" i="4" s="1"/>
  <c r="S966" i="4" a="1"/>
  <c r="S966" i="4" s="1"/>
  <c r="S958" i="4" a="1"/>
  <c r="S958" i="4" s="1"/>
  <c r="S950" i="4" a="1"/>
  <c r="S950" i="4" s="1"/>
  <c r="S942" i="4" a="1"/>
  <c r="S942" i="4" s="1"/>
  <c r="S934" i="4" a="1"/>
  <c r="S934" i="4" s="1"/>
  <c r="S926" i="4" a="1"/>
  <c r="S926" i="4" s="1"/>
  <c r="S918" i="4" a="1"/>
  <c r="S918" i="4" s="1"/>
  <c r="S910" i="4" a="1"/>
  <c r="S910" i="4" s="1"/>
  <c r="S902" i="4" a="1"/>
  <c r="S902" i="4" s="1"/>
  <c r="S894" i="4" a="1"/>
  <c r="S894" i="4" s="1"/>
  <c r="S886" i="4" a="1"/>
  <c r="S886" i="4" s="1"/>
  <c r="S878" i="4" a="1"/>
  <c r="S878" i="4" s="1"/>
  <c r="S870" i="4" a="1"/>
  <c r="S870" i="4" s="1"/>
  <c r="S862" i="4" a="1"/>
  <c r="S862" i="4" s="1"/>
  <c r="S854" i="4" a="1"/>
  <c r="S854" i="4" s="1"/>
  <c r="S846" i="4" a="1"/>
  <c r="S846" i="4" s="1"/>
  <c r="S838" i="4" a="1"/>
  <c r="S838" i="4" s="1"/>
  <c r="S830" i="4" a="1"/>
  <c r="S830" i="4" s="1"/>
  <c r="S822" i="4" a="1"/>
  <c r="S822" i="4" s="1"/>
  <c r="S814" i="4" a="1"/>
  <c r="S814" i="4" s="1"/>
  <c r="S806" i="4" a="1"/>
  <c r="S806" i="4" s="1"/>
  <c r="S798" i="4" a="1"/>
  <c r="S798" i="4" s="1"/>
  <c r="S790" i="4" a="1"/>
  <c r="S790" i="4" s="1"/>
  <c r="S782" i="4" a="1"/>
  <c r="S782" i="4" s="1"/>
  <c r="S774" i="4" a="1"/>
  <c r="S774" i="4" s="1"/>
  <c r="S766" i="4" a="1"/>
  <c r="S766" i="4" s="1"/>
  <c r="S758" i="4" a="1"/>
  <c r="S758" i="4" s="1"/>
  <c r="S750" i="4" a="1"/>
  <c r="S750" i="4" s="1"/>
  <c r="S742" i="4" a="1"/>
  <c r="S742" i="4" s="1"/>
  <c r="S734" i="4" a="1"/>
  <c r="S734" i="4" s="1"/>
  <c r="S726" i="4" a="1"/>
  <c r="S726" i="4" s="1"/>
  <c r="S718" i="4" a="1"/>
  <c r="S718" i="4" s="1"/>
  <c r="S710" i="4" a="1"/>
  <c r="S710" i="4" s="1"/>
  <c r="S702" i="4" a="1"/>
  <c r="S702" i="4" s="1"/>
  <c r="S694" i="4" a="1"/>
  <c r="S694" i="4" s="1"/>
  <c r="S686" i="4" a="1"/>
  <c r="S686" i="4" s="1"/>
  <c r="S678" i="4" a="1"/>
  <c r="S678" i="4" s="1"/>
  <c r="S670" i="4" a="1"/>
  <c r="S670" i="4" s="1"/>
  <c r="S662" i="4" a="1"/>
  <c r="S662" i="4" s="1"/>
  <c r="S654" i="4" a="1"/>
  <c r="S654" i="4" s="1"/>
  <c r="S646" i="4" a="1"/>
  <c r="S646" i="4" s="1"/>
  <c r="S638" i="4" a="1"/>
  <c r="S638" i="4" s="1"/>
  <c r="S630" i="4" a="1"/>
  <c r="S630" i="4" s="1"/>
  <c r="S622" i="4" a="1"/>
  <c r="S622" i="4" s="1"/>
  <c r="S614" i="4" a="1"/>
  <c r="S614" i="4" s="1"/>
  <c r="S606" i="4" a="1"/>
  <c r="S606" i="4" s="1"/>
  <c r="S598" i="4" a="1"/>
  <c r="S598" i="4" s="1"/>
  <c r="S590" i="4" a="1"/>
  <c r="S590" i="4" s="1"/>
  <c r="S582" i="4" a="1"/>
  <c r="S582" i="4" s="1"/>
  <c r="S574" i="4" a="1"/>
  <c r="S574" i="4" s="1"/>
  <c r="S566" i="4" a="1"/>
  <c r="S566" i="4" s="1"/>
  <c r="S558" i="4" a="1"/>
  <c r="S558" i="4" s="1"/>
  <c r="S550" i="4" a="1"/>
  <c r="S550" i="4" s="1"/>
  <c r="S542" i="4" a="1"/>
  <c r="S542" i="4" s="1"/>
  <c r="S534" i="4" a="1"/>
  <c r="S534" i="4" s="1"/>
  <c r="S526" i="4" a="1"/>
  <c r="S526" i="4" s="1"/>
  <c r="S518" i="4" a="1"/>
  <c r="S518" i="4" s="1"/>
  <c r="S510" i="4" a="1"/>
  <c r="S510" i="4" s="1"/>
  <c r="S502" i="4" a="1"/>
  <c r="S502" i="4" s="1"/>
  <c r="S494" i="4" a="1"/>
  <c r="S494" i="4" s="1"/>
  <c r="S486" i="4" a="1"/>
  <c r="S486" i="4" s="1"/>
  <c r="S478" i="4" a="1"/>
  <c r="S478" i="4" s="1"/>
  <c r="S470" i="4" a="1"/>
  <c r="S470" i="4" s="1"/>
  <c r="S462" i="4" a="1"/>
  <c r="S462" i="4" s="1"/>
  <c r="S454" i="4" a="1"/>
  <c r="S454" i="4" s="1"/>
  <c r="S446" i="4" a="1"/>
  <c r="S446" i="4" s="1"/>
  <c r="S438" i="4" a="1"/>
  <c r="S438" i="4" s="1"/>
  <c r="S430" i="4" a="1"/>
  <c r="S430" i="4" s="1"/>
  <c r="S422" i="4" a="1"/>
  <c r="S422" i="4" s="1"/>
  <c r="S414" i="4" a="1"/>
  <c r="S414" i="4" s="1"/>
  <c r="S406" i="4" a="1"/>
  <c r="S406" i="4" s="1"/>
  <c r="S398" i="4" a="1"/>
  <c r="S398" i="4" s="1"/>
  <c r="S390" i="4" a="1"/>
  <c r="S390" i="4" s="1"/>
  <c r="S382" i="4" a="1"/>
  <c r="S382" i="4" s="1"/>
  <c r="S374" i="4" a="1"/>
  <c r="S374" i="4" s="1"/>
  <c r="S366" i="4" a="1"/>
  <c r="S366" i="4" s="1"/>
  <c r="S358" i="4" a="1"/>
  <c r="S358" i="4" s="1"/>
  <c r="S350" i="4" a="1"/>
  <c r="S350" i="4" s="1"/>
  <c r="S342" i="4" a="1"/>
  <c r="S342" i="4" s="1"/>
  <c r="S334" i="4" a="1"/>
  <c r="S334" i="4" s="1"/>
  <c r="S326" i="4" a="1"/>
  <c r="S326" i="4" s="1"/>
  <c r="S318" i="4" a="1"/>
  <c r="S318" i="4" s="1"/>
  <c r="S310" i="4" a="1"/>
  <c r="S310" i="4" s="1"/>
  <c r="S302" i="4" a="1"/>
  <c r="S302" i="4" s="1"/>
  <c r="S294" i="4" a="1"/>
  <c r="S294" i="4" s="1"/>
  <c r="S286" i="4" a="1"/>
  <c r="S286" i="4" s="1"/>
  <c r="S278" i="4" a="1"/>
  <c r="S278" i="4" s="1"/>
  <c r="S270" i="4" a="1"/>
  <c r="S270" i="4" s="1"/>
  <c r="S262" i="4" a="1"/>
  <c r="S262" i="4" s="1"/>
  <c r="S14" i="4" a="1"/>
  <c r="S14" i="4" s="1"/>
  <c r="S773" i="4" a="1"/>
  <c r="S773" i="4" s="1"/>
  <c r="S765" i="4" a="1"/>
  <c r="S765" i="4" s="1"/>
  <c r="S749" i="4" a="1"/>
  <c r="S749" i="4" s="1"/>
  <c r="S741" i="4" a="1"/>
  <c r="S741" i="4" s="1"/>
  <c r="S733" i="4" a="1"/>
  <c r="S733" i="4" s="1"/>
  <c r="S725" i="4" a="1"/>
  <c r="S725" i="4" s="1"/>
  <c r="S717" i="4" a="1"/>
  <c r="S717" i="4" s="1"/>
  <c r="S709" i="4" a="1"/>
  <c r="S709" i="4" s="1"/>
  <c r="S701" i="4" a="1"/>
  <c r="S701" i="4" s="1"/>
  <c r="S685" i="4" a="1"/>
  <c r="S685" i="4" s="1"/>
  <c r="S677" i="4" a="1"/>
  <c r="S677" i="4" s="1"/>
  <c r="S661" i="4" a="1"/>
  <c r="S661" i="4" s="1"/>
  <c r="S653" i="4" a="1"/>
  <c r="S653" i="4" s="1"/>
  <c r="S645" i="4" a="1"/>
  <c r="S645" i="4" s="1"/>
  <c r="S637" i="4" a="1"/>
  <c r="S637" i="4" s="1"/>
  <c r="S629" i="4" a="1"/>
  <c r="S629" i="4" s="1"/>
  <c r="S621" i="4" a="1"/>
  <c r="S621" i="4" s="1"/>
  <c r="S613" i="4" a="1"/>
  <c r="S613" i="4" s="1"/>
  <c r="S605" i="4" a="1"/>
  <c r="S605" i="4" s="1"/>
  <c r="S597" i="4" a="1"/>
  <c r="S597" i="4" s="1"/>
  <c r="S581" i="4" a="1"/>
  <c r="S581" i="4" s="1"/>
  <c r="S573" i="4" a="1"/>
  <c r="S573" i="4" s="1"/>
  <c r="S565" i="4" a="1"/>
  <c r="S565" i="4" s="1"/>
  <c r="S557" i="4" a="1"/>
  <c r="S557" i="4" s="1"/>
  <c r="S541" i="4" a="1"/>
  <c r="S541" i="4" s="1"/>
  <c r="S533" i="4" a="1"/>
  <c r="S533" i="4" s="1"/>
  <c r="S525" i="4" a="1"/>
  <c r="S525" i="4" s="1"/>
  <c r="S517" i="4" a="1"/>
  <c r="S517" i="4" s="1"/>
  <c r="S509" i="4" a="1"/>
  <c r="S509" i="4" s="1"/>
  <c r="S501" i="4" a="1"/>
  <c r="S501" i="4" s="1"/>
  <c r="S493" i="4" a="1"/>
  <c r="S493" i="4" s="1"/>
  <c r="S485" i="4" a="1"/>
  <c r="S485" i="4" s="1"/>
  <c r="S477" i="4" a="1"/>
  <c r="S477" i="4" s="1"/>
  <c r="S469" i="4" a="1"/>
  <c r="S469" i="4" s="1"/>
  <c r="S461" i="4" a="1"/>
  <c r="S461" i="4" s="1"/>
  <c r="S453" i="4" a="1"/>
  <c r="S453" i="4" s="1"/>
  <c r="S445" i="4" a="1"/>
  <c r="S445" i="4" s="1"/>
  <c r="S437" i="4" a="1"/>
  <c r="S437" i="4" s="1"/>
  <c r="S429" i="4" a="1"/>
  <c r="S429" i="4" s="1"/>
  <c r="S421" i="4" a="1"/>
  <c r="S421" i="4" s="1"/>
  <c r="S413" i="4" a="1"/>
  <c r="S413" i="4" s="1"/>
  <c r="S405" i="4" a="1"/>
  <c r="S405" i="4" s="1"/>
  <c r="S397" i="4" a="1"/>
  <c r="S397" i="4" s="1"/>
  <c r="S389" i="4" a="1"/>
  <c r="S389" i="4" s="1"/>
  <c r="S381" i="4" a="1"/>
  <c r="S381" i="4" s="1"/>
  <c r="S365" i="4" a="1"/>
  <c r="S365" i="4" s="1"/>
  <c r="S349" i="4" a="1"/>
  <c r="S349" i="4" s="1"/>
  <c r="S341" i="4" a="1"/>
  <c r="S341" i="4" s="1"/>
  <c r="S333" i="4" a="1"/>
  <c r="S333" i="4" s="1"/>
  <c r="S317" i="4" a="1"/>
  <c r="S317" i="4" s="1"/>
  <c r="S309" i="4" a="1"/>
  <c r="S309" i="4" s="1"/>
  <c r="S301" i="4" a="1"/>
  <c r="S301" i="4" s="1"/>
  <c r="S293" i="4" a="1"/>
  <c r="S293" i="4" s="1"/>
  <c r="S269" i="4" a="1"/>
  <c r="S269" i="4" s="1"/>
  <c r="S261" i="4" a="1"/>
  <c r="S261" i="4" s="1"/>
  <c r="S253" i="4" a="1"/>
  <c r="S253" i="4" s="1"/>
  <c r="S245" i="4" a="1"/>
  <c r="S245" i="4" s="1"/>
  <c r="S237" i="4" a="1"/>
  <c r="S237" i="4" s="1"/>
  <c r="S221" i="4" a="1"/>
  <c r="S221" i="4" s="1"/>
  <c r="S213" i="4" a="1"/>
  <c r="S213" i="4" s="1"/>
  <c r="S197" i="4" a="1"/>
  <c r="S197" i="4" s="1"/>
  <c r="S189" i="4" a="1"/>
  <c r="S189" i="4" s="1"/>
  <c r="S181" i="4" a="1"/>
  <c r="S181" i="4" s="1"/>
  <c r="S173" i="4" a="1"/>
  <c r="S173" i="4" s="1"/>
  <c r="S165" i="4" a="1"/>
  <c r="S165" i="4" s="1"/>
  <c r="S157" i="4" a="1"/>
  <c r="S157" i="4" s="1"/>
  <c r="S149" i="4" a="1"/>
  <c r="S149" i="4" s="1"/>
  <c r="S141" i="4" a="1"/>
  <c r="S141" i="4" s="1"/>
  <c r="S133" i="4" a="1"/>
  <c r="S133" i="4" s="1"/>
  <c r="S125" i="4" a="1"/>
  <c r="S125" i="4" s="1"/>
  <c r="S117" i="4" a="1"/>
  <c r="S117" i="4" s="1"/>
  <c r="S109" i="4" a="1"/>
  <c r="S109" i="4" s="1"/>
  <c r="S101" i="4" a="1"/>
  <c r="S101" i="4" s="1"/>
  <c r="S93" i="4" a="1"/>
  <c r="S93" i="4" s="1"/>
  <c r="S85" i="4" a="1"/>
  <c r="S85" i="4" s="1"/>
  <c r="S77" i="4" a="1"/>
  <c r="S77" i="4" s="1"/>
  <c r="S69" i="4" a="1"/>
  <c r="S69" i="4" s="1"/>
  <c r="S61" i="4" a="1"/>
  <c r="S61" i="4" s="1"/>
  <c r="S45" i="4" a="1"/>
  <c r="S45" i="4" s="1"/>
  <c r="S29" i="4" a="1"/>
  <c r="S29" i="4" s="1"/>
  <c r="S21" i="4" a="1"/>
  <c r="S21" i="4" s="1"/>
  <c r="S13" i="4" a="1"/>
  <c r="S13" i="4" s="1"/>
  <c r="S5" i="4" a="1"/>
  <c r="S5" i="4" s="1"/>
  <c r="S607" i="4" a="1"/>
  <c r="S607" i="4" s="1"/>
  <c r="S591" i="4" a="1"/>
  <c r="S591" i="4" s="1"/>
  <c r="S583" i="4" a="1"/>
  <c r="S583" i="4" s="1"/>
  <c r="S575" i="4" a="1"/>
  <c r="S575" i="4" s="1"/>
  <c r="S567" i="4" a="1"/>
  <c r="S567" i="4" s="1"/>
  <c r="S559" i="4" a="1"/>
  <c r="S559" i="4" s="1"/>
  <c r="S551" i="4" a="1"/>
  <c r="S551" i="4" s="1"/>
  <c r="S543" i="4" a="1"/>
  <c r="S543" i="4" s="1"/>
  <c r="S535" i="4" a="1"/>
  <c r="S535" i="4" s="1"/>
  <c r="S527" i="4" a="1"/>
  <c r="S527" i="4" s="1"/>
  <c r="S519" i="4" a="1"/>
  <c r="S519" i="4" s="1"/>
  <c r="S511" i="4" a="1"/>
  <c r="S511" i="4" s="1"/>
  <c r="S503" i="4" a="1"/>
  <c r="S503" i="4" s="1"/>
  <c r="S495" i="4" a="1"/>
  <c r="S495" i="4" s="1"/>
  <c r="S487" i="4" a="1"/>
  <c r="S487" i="4" s="1"/>
  <c r="S479" i="4" a="1"/>
  <c r="S479" i="4" s="1"/>
  <c r="S471" i="4" a="1"/>
  <c r="S471" i="4" s="1"/>
  <c r="S463" i="4" a="1"/>
  <c r="S463" i="4" s="1"/>
  <c r="S455" i="4" a="1"/>
  <c r="S455" i="4" s="1"/>
  <c r="S447" i="4" a="1"/>
  <c r="S447" i="4" s="1"/>
  <c r="S439" i="4" a="1"/>
  <c r="S439" i="4" s="1"/>
  <c r="S431" i="4" a="1"/>
  <c r="S431" i="4" s="1"/>
  <c r="S423" i="4" a="1"/>
  <c r="S423" i="4" s="1"/>
  <c r="S415" i="4" a="1"/>
  <c r="S415" i="4" s="1"/>
  <c r="S407" i="4" a="1"/>
  <c r="S407" i="4" s="1"/>
  <c r="S399" i="4" a="1"/>
  <c r="S399" i="4" s="1"/>
  <c r="S391" i="4" a="1"/>
  <c r="S391" i="4" s="1"/>
  <c r="S383" i="4" a="1"/>
  <c r="S383" i="4" s="1"/>
  <c r="S375" i="4" a="1"/>
  <c r="S375" i="4" s="1"/>
  <c r="S367" i="4" a="1"/>
  <c r="S367" i="4" s="1"/>
  <c r="S359" i="4" a="1"/>
  <c r="S359" i="4" s="1"/>
  <c r="S351" i="4" a="1"/>
  <c r="S351" i="4" s="1"/>
  <c r="S343" i="4" a="1"/>
  <c r="S343" i="4" s="1"/>
  <c r="S335" i="4" a="1"/>
  <c r="S335" i="4" s="1"/>
  <c r="S327" i="4" a="1"/>
  <c r="S327" i="4" s="1"/>
  <c r="S319" i="4" a="1"/>
  <c r="S319" i="4" s="1"/>
  <c r="S311" i="4" a="1"/>
  <c r="S311" i="4" s="1"/>
  <c r="S303" i="4" a="1"/>
  <c r="S303" i="4" s="1"/>
  <c r="S295" i="4" a="1"/>
  <c r="S295" i="4" s="1"/>
  <c r="S287" i="4" a="1"/>
  <c r="S287" i="4" s="1"/>
  <c r="S279" i="4" a="1"/>
  <c r="S279" i="4" s="1"/>
  <c r="S271" i="4" a="1"/>
  <c r="S271" i="4" s="1"/>
  <c r="S263" i="4" a="1"/>
  <c r="S263" i="4" s="1"/>
  <c r="S255" i="4" a="1"/>
  <c r="S255" i="4" s="1"/>
  <c r="S247" i="4" a="1"/>
  <c r="S247" i="4" s="1"/>
  <c r="S231" i="4" a="1"/>
  <c r="S231" i="4" s="1"/>
  <c r="S223" i="4" a="1"/>
  <c r="S223" i="4" s="1"/>
  <c r="S215" i="4" a="1"/>
  <c r="S215" i="4" s="1"/>
  <c r="S207" i="4" a="1"/>
  <c r="S207" i="4" s="1"/>
  <c r="S199" i="4" a="1"/>
  <c r="S199" i="4" s="1"/>
  <c r="S191" i="4" a="1"/>
  <c r="S191" i="4" s="1"/>
  <c r="S183" i="4" a="1"/>
  <c r="S183" i="4" s="1"/>
  <c r="S175" i="4" a="1"/>
  <c r="S175" i="4" s="1"/>
  <c r="S167" i="4" a="1"/>
  <c r="S167" i="4" s="1"/>
  <c r="S159" i="4" a="1"/>
  <c r="S159" i="4" s="1"/>
  <c r="S151" i="4" a="1"/>
  <c r="S151" i="4" s="1"/>
  <c r="S143" i="4" a="1"/>
  <c r="S143" i="4" s="1"/>
  <c r="S135" i="4" a="1"/>
  <c r="S135" i="4" s="1"/>
  <c r="S127" i="4" a="1"/>
  <c r="S127" i="4" s="1"/>
  <c r="S119" i="4" a="1"/>
  <c r="S119" i="4" s="1"/>
  <c r="S111" i="4" a="1"/>
  <c r="S111" i="4" s="1"/>
  <c r="S103" i="4" a="1"/>
  <c r="S103" i="4" s="1"/>
  <c r="S95" i="4" a="1"/>
  <c r="S95" i="4" s="1"/>
  <c r="S87" i="4" a="1"/>
  <c r="S87" i="4" s="1"/>
  <c r="S79" i="4" a="1"/>
  <c r="S79" i="4" s="1"/>
  <c r="S71" i="4" a="1"/>
  <c r="S71" i="4" s="1"/>
  <c r="S63" i="4" a="1"/>
  <c r="S63" i="4" s="1"/>
  <c r="S55" i="4" a="1"/>
  <c r="S55" i="4" s="1"/>
  <c r="S47" i="4" a="1"/>
  <c r="S47" i="4" s="1"/>
  <c r="S39" i="4" a="1"/>
  <c r="S39" i="4" s="1"/>
  <c r="S31" i="4" a="1"/>
  <c r="S31" i="4" s="1"/>
  <c r="S23" i="4" a="1"/>
  <c r="S23" i="4" s="1"/>
  <c r="S15" i="4" a="1"/>
  <c r="S15" i="4" s="1"/>
  <c r="S7" i="4" a="1"/>
  <c r="S7" i="4" s="1"/>
  <c r="S731" i="4" a="1"/>
  <c r="S731" i="4" s="1"/>
  <c r="S155" i="4" a="1"/>
  <c r="S155" i="4" s="1"/>
  <c r="S3669" i="4" a="1"/>
  <c r="S3669" i="4" s="1"/>
  <c r="S3549" i="4" a="1"/>
  <c r="S3549" i="4" s="1"/>
  <c r="S3477" i="4" a="1"/>
  <c r="S3477" i="4" s="1"/>
  <c r="S3445" i="4" a="1"/>
  <c r="S3445" i="4" s="1"/>
  <c r="S3389" i="4" a="1"/>
  <c r="S3389" i="4" s="1"/>
  <c r="S3165" i="4" a="1"/>
  <c r="S3165" i="4" s="1"/>
  <c r="S2853" i="4" a="1"/>
  <c r="S2853" i="4" s="1"/>
  <c r="S3677" i="4" a="1"/>
  <c r="S3677" i="4" s="1"/>
  <c r="S3637" i="4" a="1"/>
  <c r="S3637" i="4" s="1"/>
  <c r="S3589" i="4" a="1"/>
  <c r="S3589" i="4" s="1"/>
  <c r="S3565" i="4" a="1"/>
  <c r="S3565" i="4" s="1"/>
  <c r="S3469" i="4" a="1"/>
  <c r="S3469" i="4" s="1"/>
  <c r="S3317" i="4" a="1"/>
  <c r="S3317" i="4" s="1"/>
  <c r="S3157" i="4" a="1"/>
  <c r="S3157" i="4" s="1"/>
  <c r="S2997" i="4" a="1"/>
  <c r="S2997" i="4" s="1"/>
  <c r="S2973" i="4" a="1"/>
  <c r="S2973" i="4" s="1"/>
  <c r="S2949" i="4" a="1"/>
  <c r="S2949" i="4" s="1"/>
  <c r="S2773" i="4" a="1"/>
  <c r="S2773" i="4" s="1"/>
  <c r="S2749" i="4" a="1"/>
  <c r="S2749" i="4" s="1"/>
  <c r="S2693" i="4" a="1"/>
  <c r="S2693" i="4" s="1"/>
  <c r="S2677" i="4" a="1"/>
  <c r="S2677" i="4" s="1"/>
  <c r="S3709" i="4" a="1"/>
  <c r="S3709" i="4" s="1"/>
  <c r="S3437" i="4" a="1"/>
  <c r="S3437" i="4" s="1"/>
  <c r="S3349" i="4" a="1"/>
  <c r="S3349" i="4" s="1"/>
  <c r="S3301" i="4" a="1"/>
  <c r="S3301" i="4" s="1"/>
  <c r="S3221" i="4" a="1"/>
  <c r="S3221" i="4" s="1"/>
  <c r="S3149" i="4" a="1"/>
  <c r="S3149" i="4" s="1"/>
  <c r="S3101" i="4" a="1"/>
  <c r="S3101" i="4" s="1"/>
  <c r="S3085" i="4" a="1"/>
  <c r="S3085" i="4" s="1"/>
  <c r="S2901" i="4" a="1"/>
  <c r="S2901" i="4" s="1"/>
  <c r="S2709" i="4" a="1"/>
  <c r="S2709" i="4" s="1"/>
  <c r="S2685" i="4" a="1"/>
  <c r="S2685" i="4" s="1"/>
  <c r="S2669" i="4" a="1"/>
  <c r="S2669" i="4" s="1"/>
  <c r="S2637" i="4" a="1"/>
  <c r="S2637" i="4" s="1"/>
  <c r="S2613" i="4" a="1"/>
  <c r="S2613" i="4" s="1"/>
  <c r="S2589" i="4" a="1"/>
  <c r="S2589" i="4" s="1"/>
  <c r="S2501" i="4" a="1"/>
  <c r="S2501" i="4" s="1"/>
  <c r="S2485" i="4" a="1"/>
  <c r="S2485" i="4" s="1"/>
  <c r="S2397" i="4" a="1"/>
  <c r="S2397" i="4" s="1"/>
  <c r="S2389" i="4" a="1"/>
  <c r="S2389" i="4" s="1"/>
  <c r="S2309" i="4" a="1"/>
  <c r="S2309" i="4" s="1"/>
  <c r="S2269" i="4" a="1"/>
  <c r="S2269" i="4" s="1"/>
  <c r="S2005" i="4" a="1"/>
  <c r="S2005" i="4" s="1"/>
  <c r="S1981" i="4" a="1"/>
  <c r="S1981" i="4" s="1"/>
  <c r="S1973" i="4" a="1"/>
  <c r="S1973" i="4" s="1"/>
  <c r="S1965" i="4" a="1"/>
  <c r="S1965" i="4" s="1"/>
  <c r="S1957" i="4" a="1"/>
  <c r="S1957" i="4" s="1"/>
  <c r="S1949" i="4" a="1"/>
  <c r="S1949" i="4" s="1"/>
  <c r="S1941" i="4" a="1"/>
  <c r="S1941" i="4" s="1"/>
  <c r="S1917" i="4" a="1"/>
  <c r="S1917" i="4" s="1"/>
  <c r="S1909" i="4" a="1"/>
  <c r="S1909" i="4" s="1"/>
  <c r="S1885" i="4" a="1"/>
  <c r="S1885" i="4" s="1"/>
  <c r="S1877" i="4" a="1"/>
  <c r="S1877" i="4" s="1"/>
  <c r="S1853" i="4" a="1"/>
  <c r="S1853" i="4" s="1"/>
  <c r="S1845" i="4" a="1"/>
  <c r="S1845" i="4" s="1"/>
  <c r="S1821" i="4" a="1"/>
  <c r="S1821" i="4" s="1"/>
  <c r="S1813" i="4" a="1"/>
  <c r="S1813" i="4" s="1"/>
  <c r="S1789" i="4" a="1"/>
  <c r="S1789" i="4" s="1"/>
  <c r="S1781" i="4" a="1"/>
  <c r="S1781" i="4" s="1"/>
  <c r="S1773" i="4" a="1"/>
  <c r="S1773" i="4" s="1"/>
  <c r="S1765" i="4" a="1"/>
  <c r="S1765" i="4" s="1"/>
  <c r="S1757" i="4" a="1"/>
  <c r="S1757" i="4" s="1"/>
  <c r="S1749" i="4" a="1"/>
  <c r="S1749" i="4" s="1"/>
  <c r="S1741" i="4" a="1"/>
  <c r="S1741" i="4" s="1"/>
  <c r="S1717" i="4" a="1"/>
  <c r="S1717" i="4" s="1"/>
  <c r="S1709" i="4" a="1"/>
  <c r="S1709" i="4" s="1"/>
  <c r="S1701" i="4" a="1"/>
  <c r="S1701" i="4" s="1"/>
  <c r="S1693" i="4" a="1"/>
  <c r="S1693" i="4" s="1"/>
  <c r="S1653" i="4" a="1"/>
  <c r="S1653" i="4" s="1"/>
  <c r="S1637" i="4" a="1"/>
  <c r="S1637" i="4" s="1"/>
  <c r="S1629" i="4" a="1"/>
  <c r="S1629" i="4" s="1"/>
  <c r="S1613" i="4" a="1"/>
  <c r="S1613" i="4" s="1"/>
  <c r="S1605" i="4" a="1"/>
  <c r="S1605" i="4" s="1"/>
  <c r="S1597" i="4" a="1"/>
  <c r="S1597" i="4" s="1"/>
  <c r="S1573" i="4" a="1"/>
  <c r="S1573" i="4" s="1"/>
  <c r="S1565" i="4" a="1"/>
  <c r="S1565" i="4" s="1"/>
  <c r="S1557" i="4" a="1"/>
  <c r="S1557" i="4" s="1"/>
  <c r="S1533" i="4" a="1"/>
  <c r="S1533" i="4" s="1"/>
  <c r="S1525" i="4" a="1"/>
  <c r="S1525" i="4" s="1"/>
  <c r="S1517" i="4" a="1"/>
  <c r="S1517" i="4" s="1"/>
  <c r="S1501" i="4" a="1"/>
  <c r="S1501" i="4" s="1"/>
  <c r="S1493" i="4" a="1"/>
  <c r="S1493" i="4" s="1"/>
  <c r="S1485" i="4" a="1"/>
  <c r="S1485" i="4" s="1"/>
  <c r="S1453" i="4" a="1"/>
  <c r="S1453" i="4" s="1"/>
  <c r="S1437" i="4" a="1"/>
  <c r="S1437" i="4" s="1"/>
  <c r="S1413" i="4" a="1"/>
  <c r="S1413" i="4" s="1"/>
  <c r="S1405" i="4" a="1"/>
  <c r="S1405" i="4" s="1"/>
  <c r="S1397" i="4" a="1"/>
  <c r="S1397" i="4" s="1"/>
  <c r="S1373" i="4" a="1"/>
  <c r="S1373" i="4" s="1"/>
  <c r="S1365" i="4" a="1"/>
  <c r="S1365" i="4" s="1"/>
  <c r="S1341" i="4" a="1"/>
  <c r="S1341" i="4" s="1"/>
  <c r="S1333" i="4" a="1"/>
  <c r="S1333" i="4" s="1"/>
  <c r="S1325" i="4" a="1"/>
  <c r="S1325" i="4" s="1"/>
  <c r="S1301" i="4" a="1"/>
  <c r="S1301" i="4" s="1"/>
  <c r="S1293" i="4" a="1"/>
  <c r="S1293" i="4" s="1"/>
  <c r="S1285" i="4" a="1"/>
  <c r="S1285" i="4" s="1"/>
  <c r="S1277" i="4" a="1"/>
  <c r="S1277" i="4" s="1"/>
  <c r="S1269" i="4" a="1"/>
  <c r="S1269" i="4" s="1"/>
  <c r="S1261" i="4" a="1"/>
  <c r="S1261" i="4" s="1"/>
  <c r="S1253" i="4" a="1"/>
  <c r="S1253" i="4" s="1"/>
  <c r="S1245" i="4" a="1"/>
  <c r="S1245" i="4" s="1"/>
  <c r="S1213" i="4" a="1"/>
  <c r="S1213" i="4" s="1"/>
  <c r="S1197" i="4" a="1"/>
  <c r="S1197" i="4" s="1"/>
  <c r="S1189" i="4" a="1"/>
  <c r="S1189" i="4" s="1"/>
  <c r="S1181" i="4" a="1"/>
  <c r="S1181" i="4" s="1"/>
  <c r="S1165" i="4" a="1"/>
  <c r="S1165" i="4" s="1"/>
  <c r="S1141" i="4" a="1"/>
  <c r="S1141" i="4" s="1"/>
  <c r="S1133" i="4" a="1"/>
  <c r="S1133" i="4" s="1"/>
  <c r="S1125" i="4" a="1"/>
  <c r="S1125" i="4" s="1"/>
  <c r="S1117" i="4" a="1"/>
  <c r="S1117" i="4" s="1"/>
  <c r="S1109" i="4" a="1"/>
  <c r="S1109" i="4" s="1"/>
  <c r="S1093" i="4" a="1"/>
  <c r="S1093" i="4" s="1"/>
  <c r="S1085" i="4" a="1"/>
  <c r="S1085" i="4" s="1"/>
  <c r="S1069" i="4" a="1"/>
  <c r="S1069" i="4" s="1"/>
  <c r="S1021" i="4" a="1"/>
  <c r="S1021" i="4" s="1"/>
  <c r="S1013" i="4" a="1"/>
  <c r="S1013" i="4" s="1"/>
  <c r="S1005" i="4" a="1"/>
  <c r="S1005" i="4" s="1"/>
  <c r="S997" i="4" a="1"/>
  <c r="S997" i="4" s="1"/>
  <c r="S989" i="4" a="1"/>
  <c r="S989" i="4" s="1"/>
  <c r="S1728" i="4" a="1"/>
  <c r="S1728" i="4" s="1"/>
  <c r="S1720" i="4" a="1"/>
  <c r="S1720" i="4" s="1"/>
  <c r="S1712" i="4" a="1"/>
  <c r="S1712" i="4" s="1"/>
  <c r="S1704" i="4" a="1"/>
  <c r="S1704" i="4" s="1"/>
  <c r="S1696" i="4" a="1"/>
  <c r="S1696" i="4" s="1"/>
  <c r="S1688" i="4" a="1"/>
  <c r="S1688" i="4" s="1"/>
  <c r="S1680" i="4" a="1"/>
  <c r="S1680" i="4" s="1"/>
  <c r="S1672" i="4" a="1"/>
  <c r="S1672" i="4" s="1"/>
  <c r="S1664" i="4" a="1"/>
  <c r="S1664" i="4" s="1"/>
  <c r="S1656" i="4" a="1"/>
  <c r="S1656" i="4" s="1"/>
  <c r="S1648" i="4" a="1"/>
  <c r="S1648" i="4" s="1"/>
  <c r="S1640" i="4" a="1"/>
  <c r="S1640" i="4" s="1"/>
  <c r="S1632" i="4" a="1"/>
  <c r="S1632" i="4" s="1"/>
  <c r="S1624" i="4" a="1"/>
  <c r="S1624" i="4" s="1"/>
  <c r="S1616" i="4" a="1"/>
  <c r="S1616" i="4" s="1"/>
  <c r="S1608" i="4" a="1"/>
  <c r="S1608" i="4" s="1"/>
  <c r="S1600" i="4" a="1"/>
  <c r="S1600" i="4" s="1"/>
  <c r="S1592" i="4" a="1"/>
  <c r="S1592" i="4" s="1"/>
  <c r="S1584" i="4" a="1"/>
  <c r="S1584" i="4" s="1"/>
  <c r="S1576" i="4" a="1"/>
  <c r="S1576" i="4" s="1"/>
  <c r="S1568" i="4" a="1"/>
  <c r="S1568" i="4" s="1"/>
  <c r="S1560" i="4" a="1"/>
  <c r="S1560" i="4" s="1"/>
  <c r="S1552" i="4" a="1"/>
  <c r="S1552" i="4" s="1"/>
  <c r="S1544" i="4" a="1"/>
  <c r="S1544" i="4" s="1"/>
  <c r="S1536" i="4" a="1"/>
  <c r="S1536" i="4" s="1"/>
  <c r="S1528" i="4" a="1"/>
  <c r="S1528" i="4" s="1"/>
  <c r="S1520" i="4" a="1"/>
  <c r="S1520" i="4" s="1"/>
  <c r="S1512" i="4" a="1"/>
  <c r="S1512" i="4" s="1"/>
  <c r="S1504" i="4" a="1"/>
  <c r="S1504" i="4" s="1"/>
  <c r="S1496" i="4" a="1"/>
  <c r="S1496" i="4" s="1"/>
  <c r="S1488" i="4" a="1"/>
  <c r="S1488" i="4" s="1"/>
  <c r="S1480" i="4" a="1"/>
  <c r="S1480" i="4" s="1"/>
  <c r="S1472" i="4" a="1"/>
  <c r="S1472" i="4" s="1"/>
  <c r="S1464" i="4" a="1"/>
  <c r="S1464" i="4" s="1"/>
  <c r="S1456" i="4" a="1"/>
  <c r="S1456" i="4" s="1"/>
  <c r="S1448" i="4" a="1"/>
  <c r="S1448" i="4" s="1"/>
  <c r="S1440" i="4" a="1"/>
  <c r="S1440" i="4" s="1"/>
  <c r="S1432" i="4" a="1"/>
  <c r="S1432" i="4" s="1"/>
  <c r="S1424" i="4" a="1"/>
  <c r="S1424" i="4" s="1"/>
  <c r="S1416" i="4" a="1"/>
  <c r="S1416" i="4" s="1"/>
  <c r="S1408" i="4" a="1"/>
  <c r="S1408" i="4" s="1"/>
  <c r="S1400" i="4" a="1"/>
  <c r="S1400" i="4" s="1"/>
  <c r="S1392" i="4" a="1"/>
  <c r="S1392" i="4" s="1"/>
  <c r="S1384" i="4" a="1"/>
  <c r="S1384" i="4" s="1"/>
  <c r="S1376" i="4" a="1"/>
  <c r="S1376" i="4" s="1"/>
  <c r="S1368" i="4" a="1"/>
  <c r="S1368" i="4" s="1"/>
  <c r="S1360" i="4" a="1"/>
  <c r="S1360" i="4" s="1"/>
  <c r="S1352" i="4" a="1"/>
  <c r="S1352" i="4" s="1"/>
  <c r="S1344" i="4" a="1"/>
  <c r="S1344" i="4" s="1"/>
  <c r="S1336" i="4" a="1"/>
  <c r="S1336" i="4" s="1"/>
  <c r="S1328" i="4" a="1"/>
  <c r="S1328" i="4" s="1"/>
  <c r="S1320" i="4" a="1"/>
  <c r="S1320" i="4" s="1"/>
  <c r="S1312" i="4" a="1"/>
  <c r="S1312" i="4" s="1"/>
  <c r="S1304" i="4" a="1"/>
  <c r="S1304" i="4" s="1"/>
  <c r="S1296" i="4" a="1"/>
  <c r="S1296" i="4" s="1"/>
  <c r="S1288" i="4" a="1"/>
  <c r="S1288" i="4" s="1"/>
  <c r="S1280" i="4" a="1"/>
  <c r="S1280" i="4" s="1"/>
  <c r="S1272" i="4" a="1"/>
  <c r="S1272" i="4" s="1"/>
  <c r="S1264" i="4" a="1"/>
  <c r="S1264" i="4" s="1"/>
  <c r="S1256" i="4" a="1"/>
  <c r="S1256" i="4" s="1"/>
  <c r="S1248" i="4" a="1"/>
  <c r="S1248" i="4" s="1"/>
  <c r="S1232" i="4" a="1"/>
  <c r="S1232" i="4" s="1"/>
  <c r="S1224" i="4" a="1"/>
  <c r="S1224" i="4" s="1"/>
  <c r="S1216" i="4" a="1"/>
  <c r="S1216" i="4" s="1"/>
  <c r="S1208" i="4" a="1"/>
  <c r="S1208" i="4" s="1"/>
  <c r="S1200" i="4" a="1"/>
  <c r="S1200" i="4" s="1"/>
  <c r="S1192" i="4" a="1"/>
  <c r="S1192" i="4" s="1"/>
  <c r="S2027" i="4" a="1"/>
  <c r="S2027" i="4" s="1"/>
  <c r="S2019" i="4" a="1"/>
  <c r="S2019" i="4" s="1"/>
  <c r="S2011" i="4" a="1"/>
  <c r="S2011" i="4" s="1"/>
  <c r="S2003" i="4" a="1"/>
  <c r="S2003" i="4" s="1"/>
  <c r="S1995" i="4" a="1"/>
  <c r="S1995" i="4" s="1"/>
  <c r="S1987" i="4" a="1"/>
  <c r="S1987" i="4" s="1"/>
  <c r="S1979" i="4" a="1"/>
  <c r="S1979" i="4" s="1"/>
  <c r="S1971" i="4" a="1"/>
  <c r="S1971" i="4" s="1"/>
  <c r="S1963" i="4" a="1"/>
  <c r="S1963" i="4" s="1"/>
  <c r="S1955" i="4" a="1"/>
  <c r="S1955" i="4" s="1"/>
  <c r="S1947" i="4" a="1"/>
  <c r="S1947" i="4" s="1"/>
  <c r="S1939" i="4" a="1"/>
  <c r="S1939" i="4" s="1"/>
  <c r="S1931" i="4" a="1"/>
  <c r="S1931" i="4" s="1"/>
  <c r="S1923" i="4" a="1"/>
  <c r="S1923" i="4" s="1"/>
  <c r="S1915" i="4" a="1"/>
  <c r="S1915" i="4" s="1"/>
  <c r="S1907" i="4" a="1"/>
  <c r="S1907" i="4" s="1"/>
  <c r="S1899" i="4" a="1"/>
  <c r="S1899" i="4" s="1"/>
  <c r="S1891" i="4" a="1"/>
  <c r="S1891" i="4" s="1"/>
  <c r="S1883" i="4" a="1"/>
  <c r="S1883" i="4" s="1"/>
  <c r="S1875" i="4" a="1"/>
  <c r="S1875" i="4" s="1"/>
  <c r="S1867" i="4" a="1"/>
  <c r="S1867" i="4" s="1"/>
  <c r="S1859" i="4" a="1"/>
  <c r="S1859" i="4" s="1"/>
  <c r="S1851" i="4" a="1"/>
  <c r="S1851" i="4" s="1"/>
  <c r="S1843" i="4" a="1"/>
  <c r="S1843" i="4" s="1"/>
  <c r="S1835" i="4" a="1"/>
  <c r="S1835" i="4" s="1"/>
  <c r="S1827" i="4" a="1"/>
  <c r="S1827" i="4" s="1"/>
  <c r="S1819" i="4" a="1"/>
  <c r="S1819" i="4" s="1"/>
  <c r="S1811" i="4" a="1"/>
  <c r="S1811" i="4" s="1"/>
  <c r="S1803" i="4" a="1"/>
  <c r="S1803" i="4" s="1"/>
  <c r="S1795" i="4" a="1"/>
  <c r="S1795" i="4" s="1"/>
  <c r="S1787" i="4" a="1"/>
  <c r="S1787" i="4" s="1"/>
  <c r="S1779" i="4" a="1"/>
  <c r="S1779" i="4" s="1"/>
  <c r="S1771" i="4" a="1"/>
  <c r="S1771" i="4" s="1"/>
  <c r="S1763" i="4" a="1"/>
  <c r="S1763" i="4" s="1"/>
  <c r="S1755" i="4" a="1"/>
  <c r="S1755" i="4" s="1"/>
  <c r="S1747" i="4" a="1"/>
  <c r="S1747" i="4" s="1"/>
  <c r="S1739" i="4" a="1"/>
  <c r="S1739" i="4" s="1"/>
  <c r="S1723" i="4" a="1"/>
  <c r="S1723" i="4" s="1"/>
  <c r="S1715" i="4" a="1"/>
  <c r="S1715" i="4" s="1"/>
  <c r="S1707" i="4" a="1"/>
  <c r="S1707" i="4" s="1"/>
  <c r="S1699" i="4" a="1"/>
  <c r="S1699" i="4" s="1"/>
  <c r="S1691" i="4" a="1"/>
  <c r="S1691" i="4" s="1"/>
  <c r="S1683" i="4" a="1"/>
  <c r="S1683" i="4" s="1"/>
  <c r="S1667" i="4" a="1"/>
  <c r="S1667" i="4" s="1"/>
  <c r="S1659" i="4" a="1"/>
  <c r="S1659" i="4" s="1"/>
  <c r="S1651" i="4" a="1"/>
  <c r="S1651" i="4" s="1"/>
  <c r="S1643" i="4" a="1"/>
  <c r="S1643" i="4" s="1"/>
  <c r="S1635" i="4" a="1"/>
  <c r="S1635" i="4" s="1"/>
  <c r="S1627" i="4" a="1"/>
  <c r="S1627" i="4" s="1"/>
  <c r="S1619" i="4" a="1"/>
  <c r="S1619" i="4" s="1"/>
  <c r="S1611" i="4" a="1"/>
  <c r="S1611" i="4" s="1"/>
  <c r="S1603" i="4" a="1"/>
  <c r="S1603" i="4" s="1"/>
  <c r="S1595" i="4" a="1"/>
  <c r="S1595" i="4" s="1"/>
  <c r="S1587" i="4" a="1"/>
  <c r="S1587" i="4" s="1"/>
  <c r="S1579" i="4" a="1"/>
  <c r="S1579" i="4" s="1"/>
  <c r="S1571" i="4" a="1"/>
  <c r="S1571" i="4" s="1"/>
  <c r="S1563" i="4" a="1"/>
  <c r="S1563" i="4" s="1"/>
  <c r="S1555" i="4" a="1"/>
  <c r="S1555" i="4" s="1"/>
  <c r="S1547" i="4" a="1"/>
  <c r="S1547" i="4" s="1"/>
  <c r="S1539" i="4" a="1"/>
  <c r="S1539" i="4" s="1"/>
  <c r="S1531" i="4" a="1"/>
  <c r="S1531" i="4" s="1"/>
  <c r="S1523" i="4" a="1"/>
  <c r="S1523" i="4" s="1"/>
  <c r="S1515" i="4" a="1"/>
  <c r="S1515" i="4" s="1"/>
  <c r="S1507" i="4" a="1"/>
  <c r="S1507" i="4" s="1"/>
  <c r="S1499" i="4" a="1"/>
  <c r="S1499" i="4" s="1"/>
  <c r="S1491" i="4" a="1"/>
  <c r="S1491" i="4" s="1"/>
  <c r="S1483" i="4" a="1"/>
  <c r="S1483" i="4" s="1"/>
  <c r="S1475" i="4" a="1"/>
  <c r="S1475" i="4" s="1"/>
  <c r="S1467" i="4" a="1"/>
  <c r="S1467" i="4" s="1"/>
  <c r="S1459" i="4" a="1"/>
  <c r="S1459" i="4" s="1"/>
  <c r="S1451" i="4" a="1"/>
  <c r="S1451" i="4" s="1"/>
  <c r="S1443" i="4" a="1"/>
  <c r="S1443" i="4" s="1"/>
  <c r="S1435" i="4" a="1"/>
  <c r="S1435" i="4" s="1"/>
  <c r="S1427" i="4" a="1"/>
  <c r="S1427" i="4" s="1"/>
  <c r="S1419" i="4" a="1"/>
  <c r="S1419" i="4" s="1"/>
  <c r="S1411" i="4" a="1"/>
  <c r="S1411" i="4" s="1"/>
  <c r="S1403" i="4" a="1"/>
  <c r="S1403" i="4" s="1"/>
  <c r="S1395" i="4" a="1"/>
  <c r="S1395" i="4" s="1"/>
  <c r="S1387" i="4" a="1"/>
  <c r="S1387" i="4" s="1"/>
  <c r="S1379" i="4" a="1"/>
  <c r="S1379" i="4" s="1"/>
  <c r="S1371" i="4" a="1"/>
  <c r="S1371" i="4" s="1"/>
  <c r="S1363" i="4" a="1"/>
  <c r="S1363" i="4" s="1"/>
  <c r="S1355" i="4" a="1"/>
  <c r="S1355" i="4" s="1"/>
  <c r="S1347" i="4" a="1"/>
  <c r="S1347" i="4" s="1"/>
  <c r="S1339" i="4" a="1"/>
  <c r="S1339" i="4" s="1"/>
  <c r="S1331" i="4" a="1"/>
  <c r="S1331" i="4" s="1"/>
  <c r="S1323" i="4" a="1"/>
  <c r="S1323" i="4" s="1"/>
  <c r="S1315" i="4" a="1"/>
  <c r="S1315" i="4" s="1"/>
  <c r="S1307" i="4" a="1"/>
  <c r="S1307" i="4" s="1"/>
  <c r="S1299" i="4" a="1"/>
  <c r="S1299" i="4" s="1"/>
  <c r="S1291" i="4" a="1"/>
  <c r="S1291" i="4" s="1"/>
  <c r="S1283" i="4" a="1"/>
  <c r="S1283" i="4" s="1"/>
  <c r="S1275" i="4" a="1"/>
  <c r="S1275" i="4" s="1"/>
  <c r="S1267" i="4" a="1"/>
  <c r="S1267" i="4" s="1"/>
  <c r="S1259" i="4" a="1"/>
  <c r="S1259" i="4" s="1"/>
  <c r="S1251" i="4" a="1"/>
  <c r="S1251" i="4" s="1"/>
  <c r="S1243" i="4" a="1"/>
  <c r="S1243" i="4" s="1"/>
  <c r="S1235" i="4" a="1"/>
  <c r="S1235" i="4" s="1"/>
  <c r="S1227" i="4" a="1"/>
  <c r="S1227" i="4" s="1"/>
  <c r="S1219" i="4" a="1"/>
  <c r="S1219" i="4" s="1"/>
  <c r="S1211" i="4" a="1"/>
  <c r="S1211" i="4" s="1"/>
  <c r="S1203" i="4" a="1"/>
  <c r="S1203" i="4" s="1"/>
  <c r="S1195" i="4" a="1"/>
  <c r="S1195" i="4" s="1"/>
  <c r="S1187" i="4" a="1"/>
  <c r="S1187" i="4" s="1"/>
  <c r="S1179" i="4" a="1"/>
  <c r="S1179" i="4" s="1"/>
  <c r="S1171" i="4" a="1"/>
  <c r="S1171" i="4" s="1"/>
  <c r="S1163" i="4" a="1"/>
  <c r="S1163" i="4" s="1"/>
  <c r="S1155" i="4" a="1"/>
  <c r="S1155" i="4" s="1"/>
  <c r="S1147" i="4" a="1"/>
  <c r="S1147" i="4" s="1"/>
  <c r="S1139" i="4" a="1"/>
  <c r="S1139" i="4" s="1"/>
  <c r="S1123" i="4" a="1"/>
  <c r="S1123" i="4" s="1"/>
  <c r="S1115" i="4" a="1"/>
  <c r="S1115" i="4" s="1"/>
  <c r="S1107" i="4" a="1"/>
  <c r="S1107" i="4" s="1"/>
  <c r="S1099" i="4" a="1"/>
  <c r="S1099" i="4" s="1"/>
  <c r="S1091" i="4" a="1"/>
  <c r="S1091" i="4" s="1"/>
  <c r="S1083" i="4" a="1"/>
  <c r="S1083" i="4" s="1"/>
  <c r="S1075" i="4" a="1"/>
  <c r="S1075" i="4" s="1"/>
  <c r="S1067" i="4" a="1"/>
  <c r="S1067" i="4" s="1"/>
  <c r="S1059" i="4" a="1"/>
  <c r="S1059" i="4" s="1"/>
  <c r="S1051" i="4" a="1"/>
  <c r="S1051" i="4" s="1"/>
  <c r="S1043" i="4" a="1"/>
  <c r="S1043" i="4" s="1"/>
  <c r="S1035" i="4" a="1"/>
  <c r="S1035" i="4" s="1"/>
  <c r="S1027" i="4" a="1"/>
  <c r="S1027" i="4" s="1"/>
  <c r="S1019" i="4" a="1"/>
  <c r="S1019" i="4" s="1"/>
  <c r="S1011" i="4" a="1"/>
  <c r="S1011" i="4" s="1"/>
  <c r="S1003" i="4" a="1"/>
  <c r="S1003" i="4" s="1"/>
  <c r="S995" i="4" a="1"/>
  <c r="S995" i="4" s="1"/>
  <c r="S987" i="4" a="1"/>
  <c r="S987" i="4" s="1"/>
  <c r="S979" i="4" a="1"/>
  <c r="S979" i="4" s="1"/>
  <c r="S963" i="4" a="1"/>
  <c r="S963" i="4" s="1"/>
  <c r="S955" i="4" a="1"/>
  <c r="S955" i="4" s="1"/>
  <c r="S947" i="4" a="1"/>
  <c r="S947" i="4" s="1"/>
  <c r="S939" i="4" a="1"/>
  <c r="S939" i="4" s="1"/>
  <c r="S931" i="4" a="1"/>
  <c r="S931" i="4" s="1"/>
  <c r="S923" i="4" a="1"/>
  <c r="S923" i="4" s="1"/>
  <c r="S915" i="4" a="1"/>
  <c r="S915" i="4" s="1"/>
  <c r="S907" i="4" a="1"/>
  <c r="S907" i="4" s="1"/>
  <c r="S899" i="4" a="1"/>
  <c r="S899" i="4" s="1"/>
  <c r="S891" i="4" a="1"/>
  <c r="S891" i="4" s="1"/>
  <c r="S883" i="4" a="1"/>
  <c r="S883" i="4" s="1"/>
  <c r="S875" i="4" a="1"/>
  <c r="S875" i="4" s="1"/>
  <c r="S867" i="4" a="1"/>
  <c r="S867" i="4" s="1"/>
  <c r="S859" i="4" a="1"/>
  <c r="S859" i="4" s="1"/>
  <c r="S851" i="4" a="1"/>
  <c r="S851" i="4" s="1"/>
  <c r="S843" i="4" a="1"/>
  <c r="S843" i="4" s="1"/>
  <c r="S835" i="4" a="1"/>
  <c r="S835" i="4" s="1"/>
  <c r="S827" i="4" a="1"/>
  <c r="S827" i="4" s="1"/>
  <c r="S819" i="4" a="1"/>
  <c r="S819" i="4" s="1"/>
  <c r="S811" i="4" a="1"/>
  <c r="S811" i="4" s="1"/>
  <c r="S803" i="4" a="1"/>
  <c r="S803" i="4" s="1"/>
  <c r="S795" i="4" a="1"/>
  <c r="S795" i="4" s="1"/>
  <c r="S787" i="4" a="1"/>
  <c r="S787" i="4" s="1"/>
  <c r="S779" i="4" a="1"/>
  <c r="S779" i="4" s="1"/>
  <c r="S771" i="4" a="1"/>
  <c r="S771" i="4" s="1"/>
  <c r="S763" i="4" a="1"/>
  <c r="S763" i="4" s="1"/>
  <c r="S755" i="4" a="1"/>
  <c r="S755" i="4" s="1"/>
  <c r="S747" i="4" a="1"/>
  <c r="S747" i="4" s="1"/>
  <c r="S739" i="4" a="1"/>
  <c r="S739" i="4" s="1"/>
  <c r="S723" i="4" a="1"/>
  <c r="S723" i="4" s="1"/>
  <c r="S715" i="4" a="1"/>
  <c r="S715" i="4" s="1"/>
  <c r="S707" i="4" a="1"/>
  <c r="S707" i="4" s="1"/>
  <c r="S699" i="4" a="1"/>
  <c r="S699" i="4" s="1"/>
  <c r="S691" i="4" a="1"/>
  <c r="S691" i="4" s="1"/>
  <c r="S683" i="4" a="1"/>
  <c r="S683" i="4" s="1"/>
  <c r="S675" i="4" a="1"/>
  <c r="S675" i="4" s="1"/>
  <c r="S667" i="4" a="1"/>
  <c r="S667" i="4" s="1"/>
  <c r="S659" i="4" a="1"/>
  <c r="S659" i="4" s="1"/>
  <c r="S651" i="4" a="1"/>
  <c r="S651" i="4" s="1"/>
  <c r="S643" i="4" a="1"/>
  <c r="S643" i="4" s="1"/>
  <c r="S635" i="4" a="1"/>
  <c r="S635" i="4" s="1"/>
  <c r="S627" i="4" a="1"/>
  <c r="S627" i="4" s="1"/>
  <c r="S619" i="4" a="1"/>
  <c r="S619" i="4" s="1"/>
  <c r="S611" i="4" a="1"/>
  <c r="S611" i="4" s="1"/>
  <c r="S603" i="4" a="1"/>
  <c r="S603" i="4" s="1"/>
  <c r="S595" i="4" a="1"/>
  <c r="S595" i="4" s="1"/>
  <c r="S587" i="4" a="1"/>
  <c r="S587" i="4" s="1"/>
  <c r="S579" i="4" a="1"/>
  <c r="S579" i="4" s="1"/>
  <c r="S571" i="4" a="1"/>
  <c r="S571" i="4" s="1"/>
  <c r="S563" i="4" a="1"/>
  <c r="S563" i="4" s="1"/>
  <c r="S555" i="4" a="1"/>
  <c r="S555" i="4" s="1"/>
  <c r="S547" i="4" a="1"/>
  <c r="S547" i="4" s="1"/>
  <c r="S539" i="4" a="1"/>
  <c r="S539" i="4" s="1"/>
  <c r="S531" i="4" a="1"/>
  <c r="S531" i="4" s="1"/>
  <c r="S523" i="4" a="1"/>
  <c r="S523" i="4" s="1"/>
  <c r="S515" i="4" a="1"/>
  <c r="S515" i="4" s="1"/>
  <c r="S507" i="4" a="1"/>
  <c r="S507" i="4" s="1"/>
  <c r="S499" i="4" a="1"/>
  <c r="S499" i="4" s="1"/>
  <c r="S491" i="4" a="1"/>
  <c r="S491" i="4" s="1"/>
  <c r="S483" i="4" a="1"/>
  <c r="S483" i="4" s="1"/>
  <c r="S475" i="4" a="1"/>
  <c r="S475" i="4" s="1"/>
  <c r="S459" i="4" a="1"/>
  <c r="S459" i="4" s="1"/>
  <c r="S451" i="4" a="1"/>
  <c r="S451" i="4" s="1"/>
  <c r="S443" i="4" a="1"/>
  <c r="S443" i="4" s="1"/>
  <c r="S435" i="4" a="1"/>
  <c r="S435" i="4" s="1"/>
  <c r="S427" i="4" a="1"/>
  <c r="S427" i="4" s="1"/>
  <c r="S419" i="4" a="1"/>
  <c r="S419" i="4" s="1"/>
  <c r="S411" i="4" a="1"/>
  <c r="S411" i="4" s="1"/>
  <c r="S403" i="4" a="1"/>
  <c r="S403" i="4" s="1"/>
  <c r="S395" i="4" a="1"/>
  <c r="S395" i="4" s="1"/>
  <c r="S387" i="4" a="1"/>
  <c r="S387" i="4" s="1"/>
  <c r="S379" i="4" a="1"/>
  <c r="S379" i="4" s="1"/>
  <c r="S371" i="4" a="1"/>
  <c r="S371" i="4" s="1"/>
  <c r="S363" i="4" a="1"/>
  <c r="S363" i="4" s="1"/>
  <c r="S355" i="4" a="1"/>
  <c r="S355" i="4" s="1"/>
  <c r="S347" i="4" a="1"/>
  <c r="S347" i="4" s="1"/>
  <c r="S339" i="4" a="1"/>
  <c r="S339" i="4" s="1"/>
  <c r="S331" i="4" a="1"/>
  <c r="S331" i="4" s="1"/>
  <c r="S323" i="4" a="1"/>
  <c r="S323" i="4" s="1"/>
  <c r="S315" i="4" a="1"/>
  <c r="S315" i="4" s="1"/>
  <c r="S307" i="4" a="1"/>
  <c r="S307" i="4" s="1"/>
  <c r="S299" i="4" a="1"/>
  <c r="S299" i="4" s="1"/>
  <c r="S291" i="4" a="1"/>
  <c r="S291" i="4" s="1"/>
  <c r="S283" i="4" a="1"/>
  <c r="S283" i="4" s="1"/>
  <c r="S275" i="4" a="1"/>
  <c r="S275" i="4" s="1"/>
  <c r="S267" i="4" a="1"/>
  <c r="S267" i="4" s="1"/>
  <c r="S259" i="4" a="1"/>
  <c r="S259" i="4" s="1"/>
  <c r="S251" i="4" a="1"/>
  <c r="S251" i="4" s="1"/>
  <c r="S243" i="4" a="1"/>
  <c r="S243" i="4" s="1"/>
  <c r="S235" i="4" a="1"/>
  <c r="S235" i="4" s="1"/>
  <c r="S227" i="4" a="1"/>
  <c r="S227" i="4" s="1"/>
  <c r="S219" i="4" a="1"/>
  <c r="S219" i="4" s="1"/>
  <c r="S211" i="4" a="1"/>
  <c r="S211" i="4" s="1"/>
  <c r="S203" i="4" a="1"/>
  <c r="S203" i="4" s="1"/>
  <c r="S195" i="4" a="1"/>
  <c r="S195" i="4" s="1"/>
  <c r="S187" i="4" a="1"/>
  <c r="S187" i="4" s="1"/>
  <c r="S179" i="4" a="1"/>
  <c r="S179" i="4" s="1"/>
  <c r="S171" i="4" a="1"/>
  <c r="S171" i="4" s="1"/>
  <c r="S163" i="4" a="1"/>
  <c r="S163" i="4" s="1"/>
  <c r="S147" i="4" a="1"/>
  <c r="S147" i="4" s="1"/>
  <c r="S139" i="4" a="1"/>
  <c r="S139" i="4" s="1"/>
  <c r="S131" i="4" a="1"/>
  <c r="S131" i="4" s="1"/>
  <c r="S123" i="4" a="1"/>
  <c r="S123" i="4" s="1"/>
  <c r="S115" i="4" a="1"/>
  <c r="S115" i="4" s="1"/>
  <c r="S107" i="4" a="1"/>
  <c r="S107" i="4" s="1"/>
  <c r="S99" i="4" a="1"/>
  <c r="S99" i="4" s="1"/>
  <c r="S91" i="4" a="1"/>
  <c r="S91" i="4" s="1"/>
  <c r="S83" i="4" a="1"/>
  <c r="S83" i="4" s="1"/>
  <c r="S75" i="4" a="1"/>
  <c r="S75" i="4" s="1"/>
  <c r="S67" i="4" a="1"/>
  <c r="S67" i="4" s="1"/>
  <c r="S59" i="4" a="1"/>
  <c r="S59" i="4" s="1"/>
  <c r="S51" i="4" a="1"/>
  <c r="S51" i="4" s="1"/>
  <c r="S43" i="4" a="1"/>
  <c r="S43" i="4" s="1"/>
  <c r="S27" i="4" a="1"/>
  <c r="S27" i="4" s="1"/>
  <c r="S19" i="4" a="1"/>
  <c r="S19" i="4" s="1"/>
  <c r="S11" i="4" a="1"/>
  <c r="S11" i="4" s="1"/>
  <c r="S3" i="4" a="1"/>
  <c r="S3" i="4" s="1"/>
  <c r="S1184" i="4" a="1"/>
  <c r="S1184" i="4" s="1"/>
  <c r="S1176" i="4" a="1"/>
  <c r="S1176" i="4" s="1"/>
  <c r="S1168" i="4" a="1"/>
  <c r="S1168" i="4" s="1"/>
  <c r="S1160" i="4" a="1"/>
  <c r="S1160" i="4" s="1"/>
  <c r="S1152" i="4" a="1"/>
  <c r="S1152" i="4" s="1"/>
  <c r="S1144" i="4" a="1"/>
  <c r="S1144" i="4" s="1"/>
  <c r="S1136" i="4" a="1"/>
  <c r="S1136" i="4" s="1"/>
  <c r="S1128" i="4" a="1"/>
  <c r="S1128" i="4" s="1"/>
  <c r="S1120" i="4" a="1"/>
  <c r="S1120" i="4" s="1"/>
  <c r="S1112" i="4" a="1"/>
  <c r="S1112" i="4" s="1"/>
  <c r="S1104" i="4" a="1"/>
  <c r="S1104" i="4" s="1"/>
  <c r="S1096" i="4" a="1"/>
  <c r="S1096" i="4" s="1"/>
  <c r="S1088" i="4" a="1"/>
  <c r="S1088" i="4" s="1"/>
  <c r="S1080" i="4" a="1"/>
  <c r="S1080" i="4" s="1"/>
  <c r="S1072" i="4" a="1"/>
  <c r="S1072" i="4" s="1"/>
  <c r="S1064" i="4" a="1"/>
  <c r="S1064" i="4" s="1"/>
  <c r="S1056" i="4" a="1"/>
  <c r="S1056" i="4" s="1"/>
  <c r="S1048" i="4" a="1"/>
  <c r="S1048" i="4" s="1"/>
  <c r="S1040" i="4" a="1"/>
  <c r="S1040" i="4" s="1"/>
  <c r="S1032" i="4" a="1"/>
  <c r="S1032" i="4" s="1"/>
  <c r="S1024" i="4" a="1"/>
  <c r="S1024" i="4" s="1"/>
  <c r="S1016" i="4" a="1"/>
  <c r="S1016" i="4" s="1"/>
  <c r="S1008" i="4" a="1"/>
  <c r="S1008" i="4" s="1"/>
  <c r="S1000" i="4" a="1"/>
  <c r="S1000" i="4" s="1"/>
  <c r="S992" i="4" a="1"/>
  <c r="S992" i="4" s="1"/>
  <c r="S984" i="4" a="1"/>
  <c r="S984" i="4" s="1"/>
  <c r="S976" i="4" a="1"/>
  <c r="S976" i="4" s="1"/>
  <c r="S968" i="4" a="1"/>
  <c r="S968" i="4" s="1"/>
  <c r="S960" i="4" a="1"/>
  <c r="S960" i="4" s="1"/>
  <c r="S952" i="4" a="1"/>
  <c r="S952" i="4" s="1"/>
  <c r="S944" i="4" a="1"/>
  <c r="S944" i="4" s="1"/>
  <c r="S936" i="4" a="1"/>
  <c r="S936" i="4" s="1"/>
  <c r="S928" i="4" a="1"/>
  <c r="S928" i="4" s="1"/>
  <c r="S920" i="4" a="1"/>
  <c r="S920" i="4" s="1"/>
  <c r="S912" i="4" a="1"/>
  <c r="S912" i="4" s="1"/>
  <c r="S904" i="4" a="1"/>
  <c r="S904" i="4" s="1"/>
  <c r="S896" i="4" a="1"/>
  <c r="S896" i="4" s="1"/>
  <c r="S888" i="4" a="1"/>
  <c r="S888" i="4" s="1"/>
  <c r="S880" i="4" a="1"/>
  <c r="S880" i="4" s="1"/>
  <c r="S872" i="4" a="1"/>
  <c r="S872" i="4" s="1"/>
  <c r="S864" i="4" a="1"/>
  <c r="S864" i="4" s="1"/>
  <c r="S856" i="4" a="1"/>
  <c r="S856" i="4" s="1"/>
  <c r="S848" i="4" a="1"/>
  <c r="S848" i="4" s="1"/>
  <c r="S840" i="4" a="1"/>
  <c r="S840" i="4" s="1"/>
  <c r="S832" i="4" a="1"/>
  <c r="S832" i="4" s="1"/>
  <c r="S824" i="4" a="1"/>
  <c r="S824" i="4" s="1"/>
  <c r="S816" i="4" a="1"/>
  <c r="S816" i="4" s="1"/>
  <c r="S808" i="4" a="1"/>
  <c r="S808" i="4" s="1"/>
  <c r="S800" i="4" a="1"/>
  <c r="S800" i="4" s="1"/>
  <c r="S792" i="4" a="1"/>
  <c r="S792" i="4" s="1"/>
  <c r="S784" i="4" a="1"/>
  <c r="S784" i="4" s="1"/>
  <c r="S776" i="4" a="1"/>
  <c r="S776" i="4" s="1"/>
  <c r="S768" i="4" a="1"/>
  <c r="S768" i="4" s="1"/>
  <c r="S760" i="4" a="1"/>
  <c r="S760" i="4" s="1"/>
  <c r="S752" i="4" a="1"/>
  <c r="S752" i="4" s="1"/>
  <c r="S744" i="4" a="1"/>
  <c r="S744" i="4" s="1"/>
  <c r="S736" i="4" a="1"/>
  <c r="S736" i="4" s="1"/>
  <c r="S728" i="4" a="1"/>
  <c r="S728" i="4" s="1"/>
  <c r="S720" i="4" a="1"/>
  <c r="S720" i="4" s="1"/>
  <c r="S712" i="4" a="1"/>
  <c r="S712" i="4" s="1"/>
  <c r="S704" i="4" a="1"/>
  <c r="S704" i="4" s="1"/>
  <c r="S696" i="4" a="1"/>
  <c r="S696" i="4" s="1"/>
  <c r="S688" i="4" a="1"/>
  <c r="S688" i="4" s="1"/>
  <c r="S680" i="4" a="1"/>
  <c r="S680" i="4" s="1"/>
  <c r="S672" i="4" a="1"/>
  <c r="S672" i="4" s="1"/>
  <c r="S664" i="4" a="1"/>
  <c r="S664" i="4" s="1"/>
  <c r="S656" i="4" a="1"/>
  <c r="S656" i="4" s="1"/>
  <c r="S648" i="4" a="1"/>
  <c r="S648" i="4" s="1"/>
  <c r="S640" i="4" a="1"/>
  <c r="S640" i="4" s="1"/>
  <c r="S632" i="4" a="1"/>
  <c r="S632" i="4" s="1"/>
  <c r="S624" i="4" a="1"/>
  <c r="S624" i="4" s="1"/>
  <c r="S616" i="4" a="1"/>
  <c r="S616" i="4" s="1"/>
  <c r="S608" i="4" a="1"/>
  <c r="S608" i="4" s="1"/>
  <c r="S600" i="4" a="1"/>
  <c r="S600" i="4" s="1"/>
  <c r="S592" i="4" a="1"/>
  <c r="S592" i="4" s="1"/>
  <c r="S584" i="4" a="1"/>
  <c r="S584" i="4" s="1"/>
  <c r="S576" i="4" a="1"/>
  <c r="S576" i="4" s="1"/>
  <c r="S568" i="4" a="1"/>
  <c r="S568" i="4" s="1"/>
  <c r="S560" i="4" a="1"/>
  <c r="S560" i="4" s="1"/>
  <c r="S552" i="4" a="1"/>
  <c r="S552" i="4" s="1"/>
  <c r="S544" i="4" a="1"/>
  <c r="S544" i="4" s="1"/>
  <c r="S536" i="4" a="1"/>
  <c r="S536" i="4" s="1"/>
  <c r="S528" i="4" a="1"/>
  <c r="S528" i="4" s="1"/>
  <c r="S520" i="4" a="1"/>
  <c r="S520" i="4" s="1"/>
  <c r="S512" i="4" a="1"/>
  <c r="S512" i="4" s="1"/>
  <c r="S504" i="4" a="1"/>
  <c r="S504" i="4" s="1"/>
  <c r="S496" i="4" a="1"/>
  <c r="S496" i="4" s="1"/>
  <c r="S488" i="4" a="1"/>
  <c r="S488" i="4" s="1"/>
  <c r="S480" i="4" a="1"/>
  <c r="S480" i="4" s="1"/>
  <c r="S472" i="4" a="1"/>
  <c r="S472" i="4" s="1"/>
  <c r="S464" i="4" a="1"/>
  <c r="S464" i="4" s="1"/>
  <c r="S456" i="4" a="1"/>
  <c r="S456" i="4" s="1"/>
  <c r="S448" i="4" a="1"/>
  <c r="S448" i="4" s="1"/>
  <c r="S440" i="4" a="1"/>
  <c r="S440" i="4" s="1"/>
  <c r="S432" i="4" a="1"/>
  <c r="S432" i="4" s="1"/>
  <c r="S424" i="4" a="1"/>
  <c r="S424" i="4" s="1"/>
  <c r="S416" i="4" a="1"/>
  <c r="S416" i="4" s="1"/>
  <c r="S408" i="4" a="1"/>
  <c r="S408" i="4" s="1"/>
  <c r="S400" i="4" a="1"/>
  <c r="S400" i="4" s="1"/>
  <c r="S392" i="4" a="1"/>
  <c r="S392" i="4" s="1"/>
  <c r="S384" i="4" a="1"/>
  <c r="S384" i="4" s="1"/>
  <c r="S376" i="4" a="1"/>
  <c r="S376" i="4" s="1"/>
  <c r="S368" i="4" a="1"/>
  <c r="S368" i="4" s="1"/>
  <c r="S360" i="4" a="1"/>
  <c r="S360" i="4" s="1"/>
  <c r="S352" i="4" a="1"/>
  <c r="S352" i="4" s="1"/>
  <c r="S344" i="4" a="1"/>
  <c r="S344" i="4" s="1"/>
  <c r="S336" i="4" a="1"/>
  <c r="S336" i="4" s="1"/>
  <c r="S328" i="4" a="1"/>
  <c r="S328" i="4" s="1"/>
  <c r="S312" i="4" a="1"/>
  <c r="S312" i="4" s="1"/>
  <c r="S296" i="4" a="1"/>
  <c r="S296" i="4" s="1"/>
  <c r="S288" i="4" a="1"/>
  <c r="S288" i="4" s="1"/>
  <c r="S280" i="4" a="1"/>
  <c r="S280" i="4" s="1"/>
  <c r="S272" i="4" a="1"/>
  <c r="S272" i="4" s="1"/>
  <c r="S264" i="4" a="1"/>
  <c r="S264" i="4" s="1"/>
  <c r="S248" i="4" a="1"/>
  <c r="S248" i="4" s="1"/>
  <c r="S240" i="4" a="1"/>
  <c r="S240" i="4" s="1"/>
  <c r="S232" i="4" a="1"/>
  <c r="S232" i="4" s="1"/>
  <c r="S224" i="4" a="1"/>
  <c r="S224" i="4" s="1"/>
  <c r="S216" i="4" a="1"/>
  <c r="S216" i="4" s="1"/>
  <c r="S208" i="4" a="1"/>
  <c r="S208" i="4" s="1"/>
  <c r="S200" i="4" a="1"/>
  <c r="S200" i="4" s="1"/>
  <c r="S192" i="4" a="1"/>
  <c r="S192" i="4" s="1"/>
  <c r="S184" i="4" a="1"/>
  <c r="S184" i="4" s="1"/>
  <c r="S176" i="4" a="1"/>
  <c r="S176" i="4" s="1"/>
  <c r="S168" i="4" a="1"/>
  <c r="S168" i="4" s="1"/>
  <c r="S160" i="4" a="1"/>
  <c r="S160" i="4" s="1"/>
  <c r="S152" i="4" a="1"/>
  <c r="S152" i="4" s="1"/>
  <c r="S144" i="4" a="1"/>
  <c r="S144" i="4" s="1"/>
  <c r="S136" i="4" a="1"/>
  <c r="S136" i="4" s="1"/>
  <c r="S128" i="4" a="1"/>
  <c r="S128" i="4" s="1"/>
  <c r="S120" i="4" a="1"/>
  <c r="S120" i="4" s="1"/>
  <c r="S112" i="4" a="1"/>
  <c r="S112" i="4" s="1"/>
  <c r="S104" i="4" a="1"/>
  <c r="S104" i="4" s="1"/>
  <c r="S96" i="4" a="1"/>
  <c r="S96" i="4" s="1"/>
  <c r="S88" i="4" a="1"/>
  <c r="S88" i="4" s="1"/>
  <c r="S80" i="4" a="1"/>
  <c r="S80" i="4" s="1"/>
  <c r="S72" i="4" a="1"/>
  <c r="S72" i="4" s="1"/>
  <c r="S64" i="4" a="1"/>
  <c r="S64" i="4" s="1"/>
  <c r="S56" i="4" a="1"/>
  <c r="S56" i="4" s="1"/>
  <c r="S48" i="4" a="1"/>
  <c r="S48" i="4" s="1"/>
  <c r="S40" i="4" a="1"/>
  <c r="S40" i="4" s="1"/>
  <c r="S32" i="4" a="1"/>
  <c r="S32" i="4" s="1"/>
  <c r="S24" i="4" a="1"/>
  <c r="S24" i="4" s="1"/>
  <c r="S16" i="4" a="1"/>
  <c r="S16" i="4" s="1"/>
  <c r="S8" i="4" a="1"/>
  <c r="S8" i="4" s="1"/>
  <c r="S254" i="4" a="1"/>
  <c r="S254" i="4" s="1"/>
  <c r="S246" i="4" a="1"/>
  <c r="S246" i="4" s="1"/>
  <c r="S238" i="4" a="1"/>
  <c r="S238" i="4" s="1"/>
  <c r="S230" i="4" a="1"/>
  <c r="S230" i="4" s="1"/>
  <c r="S222" i="4" a="1"/>
  <c r="S222" i="4" s="1"/>
  <c r="S214" i="4" a="1"/>
  <c r="S214" i="4" s="1"/>
  <c r="S206" i="4" a="1"/>
  <c r="S206" i="4" s="1"/>
  <c r="S198" i="4" a="1"/>
  <c r="S198" i="4" s="1"/>
  <c r="S190" i="4" a="1"/>
  <c r="S190" i="4" s="1"/>
  <c r="S182" i="4" a="1"/>
  <c r="S182" i="4" s="1"/>
  <c r="S174" i="4" a="1"/>
  <c r="S174" i="4" s="1"/>
  <c r="S166" i="4" a="1"/>
  <c r="S166" i="4" s="1"/>
  <c r="S158" i="4" a="1"/>
  <c r="S158" i="4" s="1"/>
  <c r="S150" i="4" a="1"/>
  <c r="S150" i="4" s="1"/>
  <c r="S142" i="4" a="1"/>
  <c r="S142" i="4" s="1"/>
  <c r="S134" i="4" a="1"/>
  <c r="S134" i="4" s="1"/>
  <c r="S126" i="4" a="1"/>
  <c r="S126" i="4" s="1"/>
  <c r="S118" i="4" a="1"/>
  <c r="S118" i="4" s="1"/>
  <c r="S110" i="4" a="1"/>
  <c r="S110" i="4" s="1"/>
  <c r="S102" i="4" a="1"/>
  <c r="S102" i="4" s="1"/>
  <c r="S94" i="4" a="1"/>
  <c r="S94" i="4" s="1"/>
  <c r="S86" i="4" a="1"/>
  <c r="S86" i="4" s="1"/>
  <c r="S78" i="4" a="1"/>
  <c r="S78" i="4" s="1"/>
  <c r="S70" i="4" a="1"/>
  <c r="S70" i="4" s="1"/>
  <c r="S62" i="4" a="1"/>
  <c r="S62" i="4" s="1"/>
  <c r="S54" i="4" a="1"/>
  <c r="S54" i="4" s="1"/>
  <c r="S46" i="4" a="1"/>
  <c r="S46" i="4" s="1"/>
  <c r="S38" i="4" a="1"/>
  <c r="S38" i="4" s="1"/>
  <c r="S30" i="4" a="1"/>
  <c r="S30" i="4" s="1"/>
  <c r="S22" i="4" a="1"/>
  <c r="S22" i="4" s="1"/>
  <c r="S6" i="4" a="1"/>
  <c r="S6" i="4" s="1"/>
  <c r="S3733" i="4" a="1"/>
  <c r="S3733" i="4" s="1"/>
  <c r="S3685" i="4" a="1"/>
  <c r="S3685" i="4" s="1"/>
  <c r="S3661" i="4" a="1"/>
  <c r="S3661" i="4" s="1"/>
  <c r="S3613" i="4" a="1"/>
  <c r="S3613" i="4" s="1"/>
  <c r="S3541" i="4" a="1"/>
  <c r="S3541" i="4" s="1"/>
  <c r="S3517" i="4" a="1"/>
  <c r="S3517" i="4" s="1"/>
  <c r="S3493" i="4" a="1"/>
  <c r="S3493" i="4" s="1"/>
  <c r="S3461" i="4" a="1"/>
  <c r="S3461" i="4" s="1"/>
  <c r="S3413" i="4" a="1"/>
  <c r="S3413" i="4" s="1"/>
  <c r="S3405" i="4" a="1"/>
  <c r="S3405" i="4" s="1"/>
  <c r="S3373" i="4" a="1"/>
  <c r="S3373" i="4" s="1"/>
  <c r="S3325" i="4" a="1"/>
  <c r="S3325" i="4" s="1"/>
  <c r="S3277" i="4" a="1"/>
  <c r="S3277" i="4" s="1"/>
  <c r="S3253" i="4" a="1"/>
  <c r="S3253" i="4" s="1"/>
  <c r="S3205" i="4" a="1"/>
  <c r="S3205" i="4" s="1"/>
  <c r="S3181" i="4" a="1"/>
  <c r="S3181" i="4" s="1"/>
  <c r="S3133" i="4" a="1"/>
  <c r="S3133" i="4" s="1"/>
  <c r="S3109" i="4" a="1"/>
  <c r="S3109" i="4" s="1"/>
  <c r="S3069" i="4" a="1"/>
  <c r="S3069" i="4" s="1"/>
  <c r="S3045" i="4" a="1"/>
  <c r="S3045" i="4" s="1"/>
  <c r="S3021" i="4" a="1"/>
  <c r="S3021" i="4" s="1"/>
  <c r="S2989" i="4" a="1"/>
  <c r="S2989" i="4" s="1"/>
  <c r="S2925" i="4" a="1"/>
  <c r="S2925" i="4" s="1"/>
  <c r="S2877" i="4" a="1"/>
  <c r="S2877" i="4" s="1"/>
  <c r="S2829" i="4" a="1"/>
  <c r="S2829" i="4" s="1"/>
  <c r="S2805" i="4" a="1"/>
  <c r="S2805" i="4" s="1"/>
  <c r="S2781" i="4" a="1"/>
  <c r="S2781" i="4" s="1"/>
  <c r="S2757" i="4" a="1"/>
  <c r="S2757" i="4" s="1"/>
  <c r="S2661" i="4" a="1"/>
  <c r="S2661" i="4" s="1"/>
  <c r="S2581" i="4" a="1"/>
  <c r="S2581" i="4" s="1"/>
  <c r="S2557" i="4" a="1"/>
  <c r="S2557" i="4" s="1"/>
  <c r="S2533" i="4" a="1"/>
  <c r="S2533" i="4" s="1"/>
  <c r="S2509" i="4" a="1"/>
  <c r="S2509" i="4" s="1"/>
  <c r="S2461" i="4" a="1"/>
  <c r="S2461" i="4" s="1"/>
  <c r="S2437" i="4" a="1"/>
  <c r="S2437" i="4" s="1"/>
  <c r="S2421" i="4" a="1"/>
  <c r="S2421" i="4" s="1"/>
  <c r="S2413" i="4" a="1"/>
  <c r="S2413" i="4" s="1"/>
  <c r="S2365" i="4" a="1"/>
  <c r="S2365" i="4" s="1"/>
  <c r="S2341" i="4" a="1"/>
  <c r="S2341" i="4" s="1"/>
  <c r="S2317" i="4" a="1"/>
  <c r="S2317" i="4" s="1"/>
  <c r="S2285" i="4" a="1"/>
  <c r="S2285" i="4" s="1"/>
  <c r="S2261" i="4" a="1"/>
  <c r="S2261" i="4" s="1"/>
  <c r="S2237" i="4" a="1"/>
  <c r="S2237" i="4" s="1"/>
  <c r="S2213" i="4" a="1"/>
  <c r="S2213" i="4" s="1"/>
  <c r="S2117" i="4" a="1"/>
  <c r="S2117" i="4" s="1"/>
  <c r="S1989" i="4" a="1"/>
  <c r="S1989" i="4" s="1"/>
  <c r="S1893" i="4" a="1"/>
  <c r="S1893" i="4" s="1"/>
  <c r="S1837" i="4" a="1"/>
  <c r="S1837" i="4" s="1"/>
  <c r="S1797" i="4" a="1"/>
  <c r="S1797" i="4" s="1"/>
  <c r="S1669" i="4" a="1"/>
  <c r="S1669" i="4" s="1"/>
  <c r="S1581" i="4" a="1"/>
  <c r="S1581" i="4" s="1"/>
  <c r="S1469" i="4" a="1"/>
  <c r="S1469" i="4" s="1"/>
  <c r="S1389" i="4" a="1"/>
  <c r="S1389" i="4" s="1"/>
  <c r="S1317" i="4" a="1"/>
  <c r="S1317" i="4" s="1"/>
  <c r="S1229" i="4" a="1"/>
  <c r="S1229" i="4" s="1"/>
  <c r="S1157" i="4" a="1"/>
  <c r="S1157" i="4" s="1"/>
  <c r="S1037" i="4" a="1"/>
  <c r="S1037" i="4" s="1"/>
  <c r="S965" i="4" a="1"/>
  <c r="S965" i="4" s="1"/>
  <c r="S693" i="4" a="1"/>
  <c r="S693" i="4" s="1"/>
  <c r="S229" i="4" a="1"/>
  <c r="S229" i="4" s="1"/>
  <c r="S53" i="4" a="1"/>
  <c r="S53" i="4" s="1"/>
  <c r="S3741" i="4" a="1"/>
  <c r="S3741" i="4" s="1"/>
  <c r="S3717" i="4" a="1"/>
  <c r="S3717" i="4" s="1"/>
  <c r="S3693" i="4" a="1"/>
  <c r="S3693" i="4" s="1"/>
  <c r="S3645" i="4" a="1"/>
  <c r="S3645" i="4" s="1"/>
  <c r="S3621" i="4" a="1"/>
  <c r="S3621" i="4" s="1"/>
  <c r="S3533" i="4" a="1"/>
  <c r="S3533" i="4" s="1"/>
  <c r="S3509" i="4" a="1"/>
  <c r="S3509" i="4" s="1"/>
  <c r="S3485" i="4" a="1"/>
  <c r="S3485" i="4" s="1"/>
  <c r="S3421" i="4" a="1"/>
  <c r="S3421" i="4" s="1"/>
  <c r="S3381" i="4" a="1"/>
  <c r="S3381" i="4" s="1"/>
  <c r="S3357" i="4" a="1"/>
  <c r="S3357" i="4" s="1"/>
  <c r="S3309" i="4" a="1"/>
  <c r="S3309" i="4" s="1"/>
  <c r="S3285" i="4" a="1"/>
  <c r="S3285" i="4" s="1"/>
  <c r="S3269" i="4" a="1"/>
  <c r="S3269" i="4" s="1"/>
  <c r="S3245" i="4" a="1"/>
  <c r="S3245" i="4" s="1"/>
  <c r="S3197" i="4" a="1"/>
  <c r="S3197" i="4" s="1"/>
  <c r="S3173" i="4" a="1"/>
  <c r="S3173" i="4" s="1"/>
  <c r="S3125" i="4" a="1"/>
  <c r="S3125" i="4" s="1"/>
  <c r="S3077" i="4" a="1"/>
  <c r="S3077" i="4" s="1"/>
  <c r="S3053" i="4" a="1"/>
  <c r="S3053" i="4" s="1"/>
  <c r="S3029" i="4" a="1"/>
  <c r="S3029" i="4" s="1"/>
  <c r="S3005" i="4" a="1"/>
  <c r="S3005" i="4" s="1"/>
  <c r="S2981" i="4" a="1"/>
  <c r="S2981" i="4" s="1"/>
  <c r="S2933" i="4" a="1"/>
  <c r="S2933" i="4" s="1"/>
  <c r="S2909" i="4" a="1"/>
  <c r="S2909" i="4" s="1"/>
  <c r="S2885" i="4" a="1"/>
  <c r="S2885" i="4" s="1"/>
  <c r="S2861" i="4" a="1"/>
  <c r="S2861" i="4" s="1"/>
  <c r="S2837" i="4" a="1"/>
  <c r="S2837" i="4" s="1"/>
  <c r="S2813" i="4" a="1"/>
  <c r="S2813" i="4" s="1"/>
  <c r="S2765" i="4" a="1"/>
  <c r="S2765" i="4" s="1"/>
  <c r="S2725" i="4" a="1"/>
  <c r="S2725" i="4" s="1"/>
  <c r="S2701" i="4" a="1"/>
  <c r="S2701" i="4" s="1"/>
  <c r="S2653" i="4" a="1"/>
  <c r="S2653" i="4" s="1"/>
  <c r="S2629" i="4" a="1"/>
  <c r="S2629" i="4" s="1"/>
  <c r="S2605" i="4" a="1"/>
  <c r="S2605" i="4" s="1"/>
  <c r="S2565" i="4" a="1"/>
  <c r="S2565" i="4" s="1"/>
  <c r="S2541" i="4" a="1"/>
  <c r="S2541" i="4" s="1"/>
  <c r="S2493" i="4" a="1"/>
  <c r="S2493" i="4" s="1"/>
  <c r="S2469" i="4" a="1"/>
  <c r="S2469" i="4" s="1"/>
  <c r="S2445" i="4" a="1"/>
  <c r="S2445" i="4" s="1"/>
  <c r="S2429" i="4" a="1"/>
  <c r="S2429" i="4" s="1"/>
  <c r="S2373" i="4" a="1"/>
  <c r="S2373" i="4" s="1"/>
  <c r="S2349" i="4" a="1"/>
  <c r="S2349" i="4" s="1"/>
  <c r="S2325" i="4" a="1"/>
  <c r="S2325" i="4" s="1"/>
  <c r="S2301" i="4" a="1"/>
  <c r="S2301" i="4" s="1"/>
  <c r="S2277" i="4" a="1"/>
  <c r="S2277" i="4" s="1"/>
  <c r="S2253" i="4" a="1"/>
  <c r="S2253" i="4" s="1"/>
  <c r="S2229" i="4" a="1"/>
  <c r="S2229" i="4" s="1"/>
  <c r="S2189" i="4" a="1"/>
  <c r="S2189" i="4" s="1"/>
  <c r="S2125" i="4" a="1"/>
  <c r="S2125" i="4" s="1"/>
  <c r="S2053" i="4" a="1"/>
  <c r="S2053" i="4" s="1"/>
  <c r="S1933" i="4" a="1"/>
  <c r="S1933" i="4" s="1"/>
  <c r="S1901" i="4" a="1"/>
  <c r="S1901" i="4" s="1"/>
  <c r="S1861" i="4" a="1"/>
  <c r="S1861" i="4" s="1"/>
  <c r="S1805" i="4" a="1"/>
  <c r="S1805" i="4" s="1"/>
  <c r="S1733" i="4" a="1"/>
  <c r="S1733" i="4" s="1"/>
  <c r="S1661" i="4" a="1"/>
  <c r="S1661" i="4" s="1"/>
  <c r="S1589" i="4" a="1"/>
  <c r="S1589" i="4" s="1"/>
  <c r="S1509" i="4" a="1"/>
  <c r="S1509" i="4" s="1"/>
  <c r="S1357" i="4" a="1"/>
  <c r="S1357" i="4" s="1"/>
  <c r="S1237" i="4" a="1"/>
  <c r="S1237" i="4" s="1"/>
  <c r="S1149" i="4" a="1"/>
  <c r="S1149" i="4" s="1"/>
  <c r="S1061" i="4" a="1"/>
  <c r="S1061" i="4" s="1"/>
  <c r="S1053" i="4" a="1"/>
  <c r="S1053" i="4" s="1"/>
  <c r="S893" i="4" a="1"/>
  <c r="S893" i="4" s="1"/>
  <c r="S669" i="4" a="1"/>
  <c r="S669" i="4" s="1"/>
  <c r="S277" i="4" a="1"/>
  <c r="S277" i="4" s="1"/>
  <c r="S37" i="4" a="1"/>
  <c r="S37" i="4" s="1"/>
  <c r="S3725" i="4" a="1"/>
  <c r="S3725" i="4" s="1"/>
  <c r="S3701" i="4" a="1"/>
  <c r="S3701" i="4" s="1"/>
  <c r="S3653" i="4" a="1"/>
  <c r="S3653" i="4" s="1"/>
  <c r="S3629" i="4" a="1"/>
  <c r="S3629" i="4" s="1"/>
  <c r="S3605" i="4" a="1"/>
  <c r="S3605" i="4" s="1"/>
  <c r="S3573" i="4" a="1"/>
  <c r="S3573" i="4" s="1"/>
  <c r="S3525" i="4" a="1"/>
  <c r="S3525" i="4" s="1"/>
  <c r="S3501" i="4" a="1"/>
  <c r="S3501" i="4" s="1"/>
  <c r="S3453" i="4" a="1"/>
  <c r="S3453" i="4" s="1"/>
  <c r="S3429" i="4" a="1"/>
  <c r="S3429" i="4" s="1"/>
  <c r="S3365" i="4" a="1"/>
  <c r="S3365" i="4" s="1"/>
  <c r="S3341" i="4" a="1"/>
  <c r="S3341" i="4" s="1"/>
  <c r="S3293" i="4" a="1"/>
  <c r="S3293" i="4" s="1"/>
  <c r="S3261" i="4" a="1"/>
  <c r="S3261" i="4" s="1"/>
  <c r="S3237" i="4" a="1"/>
  <c r="S3237" i="4" s="1"/>
  <c r="S3189" i="4" a="1"/>
  <c r="S3189" i="4" s="1"/>
  <c r="S3141" i="4" a="1"/>
  <c r="S3141" i="4" s="1"/>
  <c r="S3117" i="4" a="1"/>
  <c r="S3117" i="4" s="1"/>
  <c r="S3061" i="4" a="1"/>
  <c r="S3061" i="4" s="1"/>
  <c r="S3037" i="4" a="1"/>
  <c r="S3037" i="4" s="1"/>
  <c r="S3013" i="4" a="1"/>
  <c r="S3013" i="4" s="1"/>
  <c r="S2965" i="4" a="1"/>
  <c r="S2965" i="4" s="1"/>
  <c r="S2941" i="4" a="1"/>
  <c r="S2941" i="4" s="1"/>
  <c r="S2893" i="4" a="1"/>
  <c r="S2893" i="4" s="1"/>
  <c r="S2845" i="4" a="1"/>
  <c r="S2845" i="4" s="1"/>
  <c r="S2821" i="4" a="1"/>
  <c r="S2821" i="4" s="1"/>
  <c r="S2789" i="4" a="1"/>
  <c r="S2789" i="4" s="1"/>
  <c r="S2717" i="4" a="1"/>
  <c r="S2717" i="4" s="1"/>
  <c r="S2621" i="4" a="1"/>
  <c r="S2621" i="4" s="1"/>
  <c r="S2597" i="4" a="1"/>
  <c r="S2597" i="4" s="1"/>
  <c r="S2573" i="4" a="1"/>
  <c r="S2573" i="4" s="1"/>
  <c r="S2549" i="4" a="1"/>
  <c r="S2549" i="4" s="1"/>
  <c r="S2477" i="4" a="1"/>
  <c r="S2477" i="4" s="1"/>
  <c r="S2453" i="4" a="1"/>
  <c r="S2453" i="4" s="1"/>
  <c r="S2405" i="4" a="1"/>
  <c r="S2405" i="4" s="1"/>
  <c r="S2381" i="4" a="1"/>
  <c r="S2381" i="4" s="1"/>
  <c r="S2357" i="4" a="1"/>
  <c r="S2357" i="4" s="1"/>
  <c r="S2333" i="4" a="1"/>
  <c r="S2333" i="4" s="1"/>
  <c r="S2293" i="4" a="1"/>
  <c r="S2293" i="4" s="1"/>
  <c r="S2245" i="4" a="1"/>
  <c r="S2245" i="4" s="1"/>
  <c r="S2221" i="4" a="1"/>
  <c r="S2221" i="4" s="1"/>
  <c r="S2181" i="4" a="1"/>
  <c r="S2181" i="4" s="1"/>
  <c r="S2061" i="4" a="1"/>
  <c r="S2061" i="4" s="1"/>
  <c r="S1997" i="4" a="1"/>
  <c r="S1997" i="4" s="1"/>
  <c r="S1925" i="4" a="1"/>
  <c r="S1925" i="4" s="1"/>
  <c r="S1869" i="4" a="1"/>
  <c r="S1869" i="4" s="1"/>
  <c r="S1829" i="4" a="1"/>
  <c r="S1829" i="4" s="1"/>
  <c r="S1725" i="4" a="1"/>
  <c r="S1725" i="4" s="1"/>
  <c r="S1685" i="4" a="1"/>
  <c r="S1685" i="4" s="1"/>
  <c r="S1621" i="4" a="1"/>
  <c r="S1621" i="4" s="1"/>
  <c r="S1549" i="4" a="1"/>
  <c r="S1549" i="4" s="1"/>
  <c r="S1461" i="4" a="1"/>
  <c r="S1461" i="4" s="1"/>
  <c r="S1381" i="4" a="1"/>
  <c r="S1381" i="4" s="1"/>
  <c r="S1309" i="4" a="1"/>
  <c r="S1309" i="4" s="1"/>
  <c r="S1221" i="4" a="1"/>
  <c r="S1221" i="4" s="1"/>
  <c r="S1029" i="4" a="1"/>
  <c r="S1029" i="4" s="1"/>
  <c r="S957" i="4" a="1"/>
  <c r="S957" i="4" s="1"/>
  <c r="S373" i="4" a="1"/>
  <c r="S373" i="4" s="1"/>
  <c r="S205" i="4" a="1"/>
  <c r="S205" i="4" s="1"/>
  <c r="S1677" i="4" a="1"/>
  <c r="S1677" i="4" s="1"/>
  <c r="S1645" i="4" a="1"/>
  <c r="S1645" i="4" s="1"/>
  <c r="S1541" i="4" a="1"/>
  <c r="S1541" i="4" s="1"/>
  <c r="S1477" i="4" a="1"/>
  <c r="S1477" i="4" s="1"/>
  <c r="S1445" i="4" a="1"/>
  <c r="S1445" i="4" s="1"/>
  <c r="S1429" i="4" a="1"/>
  <c r="S1429" i="4" s="1"/>
  <c r="S1421" i="4" a="1"/>
  <c r="S1421" i="4" s="1"/>
  <c r="S1349" i="4" a="1"/>
  <c r="S1349" i="4" s="1"/>
  <c r="S1205" i="4" a="1"/>
  <c r="S1205" i="4" s="1"/>
  <c r="S1173" i="4" a="1"/>
  <c r="S1173" i="4" s="1"/>
  <c r="S1101" i="4" a="1"/>
  <c r="S1101" i="4" s="1"/>
  <c r="S1077" i="4" a="1"/>
  <c r="S1077" i="4" s="1"/>
  <c r="S1045" i="4" a="1"/>
  <c r="S1045" i="4" s="1"/>
  <c r="S981" i="4" a="1"/>
  <c r="S981" i="4" s="1"/>
  <c r="S909" i="4" a="1"/>
  <c r="S909" i="4" s="1"/>
  <c r="S885" i="4" a="1"/>
  <c r="S885" i="4" s="1"/>
  <c r="S821" i="4" a="1"/>
  <c r="S821" i="4" s="1"/>
  <c r="S757" i="4" a="1"/>
  <c r="S757" i="4" s="1"/>
  <c r="S589" i="4" a="1"/>
  <c r="S589" i="4" s="1"/>
  <c r="S549" i="4" a="1"/>
  <c r="S549" i="4" s="1"/>
  <c r="S357" i="4" a="1"/>
  <c r="S357" i="4" s="1"/>
  <c r="S325" i="4" a="1"/>
  <c r="S325" i="4" s="1"/>
  <c r="S285" i="4" a="1"/>
  <c r="S285" i="4" s="1"/>
  <c r="P2" i="1" a="1"/>
  <c r="P2" i="1" s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3475" i="1"/>
  <c r="O3474" i="1"/>
  <c r="O3473" i="1"/>
  <c r="O3472" i="1"/>
  <c r="O3471" i="1"/>
  <c r="O3470" i="1"/>
  <c r="O3469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481" i="1"/>
  <c r="O2480" i="1"/>
  <c r="O2479" i="1"/>
  <c r="O2478" i="1"/>
  <c r="O2477" i="1"/>
  <c r="O2476" i="1"/>
  <c r="O2475" i="1"/>
  <c r="O2474" i="1"/>
  <c r="O2118" i="1"/>
  <c r="O2117" i="1"/>
  <c r="O2116" i="1"/>
  <c r="O2115" i="1"/>
  <c r="O2114" i="1"/>
  <c r="O2113" i="1"/>
  <c r="O2112" i="1"/>
  <c r="O2111" i="1"/>
  <c r="O2110" i="1"/>
  <c r="O2109" i="1"/>
  <c r="O2108" i="1"/>
  <c r="O1757" i="1"/>
  <c r="O1756" i="1"/>
  <c r="O1755" i="1"/>
  <c r="O1754" i="1"/>
  <c r="O1753" i="1"/>
  <c r="O1374" i="1"/>
  <c r="O1373" i="1"/>
  <c r="O1372" i="1"/>
  <c r="O1371" i="1"/>
  <c r="O1370" i="1"/>
  <c r="O1076" i="1"/>
  <c r="O1075" i="1"/>
  <c r="O1074" i="1"/>
  <c r="O1073" i="1"/>
  <c r="O1072" i="1"/>
  <c r="O758" i="1"/>
  <c r="O757" i="1"/>
  <c r="O756" i="1"/>
  <c r="O403" i="1"/>
  <c r="O402" i="1"/>
  <c r="O401" i="1"/>
  <c r="O400" i="1"/>
  <c r="O399" i="1"/>
  <c r="O58" i="1"/>
  <c r="O59" i="1"/>
  <c r="O60" i="1"/>
  <c r="O6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CC97BE-949E-49EC-9015-504E425252F1}" keepAlive="1" name="ThisWorkbookDataModel" description="Data Model" type="5" refreshedVersion="6" minRefreshableVersion="5" background="1" saveData="1">
    <dbPr connection="Data Model Connection" command="Model" commandType="1"/>
    <olapPr sendLocale="1" rowDrillCount="10000"/>
    <extLst>
      <ext xmlns:x15="http://schemas.microsoft.com/office/spreadsheetml/2010/11/main" uri="{DE250136-89BD-433C-8126-D09CA5730AF9}">
        <x15:connection id="" model="1"/>
      </ext>
    </extLst>
  </connection>
  <connection id="2" xr16:uid="{A5B3742E-ACD7-4EC5-AE10-30224C78A727}" name="WorksheetConnection_1976-2016-president (2)!$A$1:$V$3741" type="102" refreshedVersion="6" minRefreshableVersion="5" saveData="1">
    <extLst>
      <ext xmlns:x15="http://schemas.microsoft.com/office/spreadsheetml/2010/11/main" uri="{DE250136-89BD-433C-8126-D09CA5730AF9}">
        <x15:connection id="Range" autoDelete="1">
          <x15:rangePr sourceName="_xlcn.WorksheetConnection_19762016president2A1V3741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<sst xmlns="http://schemas.openxmlformats.org/spreadsheetml/2006/main" count="63130" uniqueCount="459">
  <si>
    <t>year</t>
  </si>
  <si>
    <t>state</t>
  </si>
  <si>
    <t>state_po</t>
  </si>
  <si>
    <t>state_fips</t>
  </si>
  <si>
    <t>state_cen</t>
  </si>
  <si>
    <t>state_ic</t>
  </si>
  <si>
    <t>office</t>
  </si>
  <si>
    <t>candidate</t>
  </si>
  <si>
    <t>party</t>
  </si>
  <si>
    <t>writein</t>
  </si>
  <si>
    <t>candidatevotes</t>
  </si>
  <si>
    <t>totalvotes</t>
  </si>
  <si>
    <t>version</t>
  </si>
  <si>
    <t>notes</t>
  </si>
  <si>
    <t>Alabama</t>
  </si>
  <si>
    <t>AL</t>
  </si>
  <si>
    <t>US President</t>
  </si>
  <si>
    <t>Carter, Jimmy</t>
  </si>
  <si>
    <t>democrat</t>
  </si>
  <si>
    <t>NA</t>
  </si>
  <si>
    <t>Ford, Gerald</t>
  </si>
  <si>
    <t>republican</t>
  </si>
  <si>
    <t>Maddox, Lester</t>
  </si>
  <si>
    <t>american independent party</t>
  </si>
  <si>
    <t>Bubar, Benjamin ""Ben""</t>
  </si>
  <si>
    <t>prohibition</t>
  </si>
  <si>
    <t>Hall, Gus</t>
  </si>
  <si>
    <t>communist party use</t>
  </si>
  <si>
    <t>Macbride, Roger</t>
  </si>
  <si>
    <t>libertarian</t>
  </si>
  <si>
    <t>Alaska</t>
  </si>
  <si>
    <t>AK</t>
  </si>
  <si>
    <t>Arizona</t>
  </si>
  <si>
    <t>AZ</t>
  </si>
  <si>
    <t>McCarthy, Eugene ""Gene""</t>
  </si>
  <si>
    <t>independent</t>
  </si>
  <si>
    <t>Camejo, Peter</t>
  </si>
  <si>
    <t>socialist workers</t>
  </si>
  <si>
    <t>Anderson, Thomas J.</t>
  </si>
  <si>
    <t>american</t>
  </si>
  <si>
    <t>Arkansas</t>
  </si>
  <si>
    <t>AR</t>
  </si>
  <si>
    <t>California</t>
  </si>
  <si>
    <t>CA</t>
  </si>
  <si>
    <t>Wright, Margaret</t>
  </si>
  <si>
    <t>peace &amp; freedom</t>
  </si>
  <si>
    <t>Colorado</t>
  </si>
  <si>
    <t>CO</t>
  </si>
  <si>
    <t>Larouche, Lyndon, Jr.</t>
  </si>
  <si>
    <t>u.s. labor</t>
  </si>
  <si>
    <t>Connecticut</t>
  </si>
  <si>
    <t>CT</t>
  </si>
  <si>
    <t>Scattering</t>
  </si>
  <si>
    <t>Delaware</t>
  </si>
  <si>
    <t>DE</t>
  </si>
  <si>
    <t>no party affiliation</t>
  </si>
  <si>
    <t>socialist labor</t>
  </si>
  <si>
    <t>District of Columbia</t>
  </si>
  <si>
    <t>DC</t>
  </si>
  <si>
    <t>Other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</si>
  <si>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</si>
  <si>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</si>
  <si>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</si>
  <si>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</si>
  <si>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</si>
  <si>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</si>
  <si>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</si>
  <si>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</si>
  <si>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</si>
  <si>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</si>
  <si>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Julius ""Jules"", Levin</t>
  </si>
  <si>
    <t>Indiana</t>
  </si>
  <si>
    <t>IN</t>
  </si>
  <si>
    <t>Iowa</t>
  </si>
  <si>
    <t>IA</t>
  </si>
  <si>
    <t>american party of iowa</t>
  </si>
  <si>
    <t>Zeidler, Frank</t>
  </si>
  <si>
    <t>socialist u.s.a.</t>
  </si>
  <si>
    <t>Kansas</t>
  </si>
  <si>
    <t>KS</t>
  </si>
  <si>
    <t>conservative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</si>
  <si>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</si>
  <si>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</si>
  <si>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</si>
  <si>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</si>
  <si>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</si>
  <si>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</si>
  <si>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</si>
  <si>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</si>
  <si>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</si>
  <si>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</si>
  <si>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</si>
  <si>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</si>
  <si>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human rights</t>
  </si>
  <si>
    <t>Minnesota</t>
  </si>
  <si>
    <t>MN</t>
  </si>
  <si>
    <t>mccarthy '76</t>
  </si>
  <si>
    <t>people's</t>
  </si>
  <si>
    <t>international development bank</t>
  </si>
  <si>
    <t>industrial government party</t>
  </si>
  <si>
    <t>socialist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</si>
  <si>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</si>
  <si>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</si>
  <si>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</si>
  <si>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</si>
  <si>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</si>
  <si>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</si>
  <si>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</si>
  <si>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</si>
  <si>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</si>
  <si>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</si>
  <si>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</si>
  <si>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</si>
  <si>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</si>
  <si>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</si>
  <si>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</si>
  <si>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</si>
  <si>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</si>
  <si>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</si>
  <si>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liberal party</t>
  </si>
  <si>
    <t>free libertarian</t>
  </si>
  <si>
    <t>labor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</si>
  <si>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</si>
  <si>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</si>
  <si>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</si>
  <si>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</si>
  <si>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</si>
  <si>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</si>
  <si>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</si>
  <si>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</si>
  <si>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</si>
  <si>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</si>
  <si>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</si>
  <si>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</si>
  <si>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constitution party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</si>
  <si>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</si>
  <si>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</si>
  <si>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</si>
  <si>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</si>
  <si>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</si>
  <si>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</si>
  <si>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</si>
  <si>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</si>
  <si>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</si>
  <si>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</si>
  <si>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</si>
  <si>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</si>
  <si>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concerned citizens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</si>
  <si>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</si>
  <si>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</si>
  <si>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</si>
  <si>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</si>
  <si>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</si>
  <si>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</si>
  <si>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</si>
  <si>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</si>
  <si>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</si>
  <si>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</si>
  <si>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</si>
  <si>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</si>
  <si>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Reagan, Ronald</t>
  </si>
  <si>
    <t>Anderson, John B.</t>
  </si>
  <si>
    <t>Rarick, John</t>
  </si>
  <si>
    <t>Clark, Edward ""Ed""</t>
  </si>
  <si>
    <t>statesman</t>
  </si>
  <si>
    <t>Deberry, Clifton</t>
  </si>
  <si>
    <t>McReynolds, David</t>
  </si>
  <si>
    <t>Commoner, Barry</t>
  </si>
  <si>
    <t>citizens</t>
  </si>
  <si>
    <t>Griswold, Deirdre</t>
  </si>
  <si>
    <t>workers world</t>
  </si>
  <si>
    <t>Smith, Maureen</t>
  </si>
  <si>
    <t>national unity campaign</t>
  </si>
  <si>
    <t>Pulley, Andrew</t>
  </si>
  <si>
    <t>anderson coalition</t>
  </si>
  <si>
    <t>Greaves, Percy L, Jr.</t>
  </si>
  <si>
    <t>nominated by petition</t>
  </si>
  <si>
    <t>Shelton, Frank, Jr.</t>
  </si>
  <si>
    <t>McCormack, Ellen</t>
  </si>
  <si>
    <t>respect for life</t>
  </si>
  <si>
    <t>right-to-life</t>
  </si>
  <si>
    <t>Lynen, Kurt</t>
  </si>
  <si>
    <t>middle class candidate</t>
  </si>
  <si>
    <t>Gahres, William ""Bill""</t>
  </si>
  <si>
    <t>down with lawyers</t>
  </si>
  <si>
    <t>Wendelken, Martin E.</t>
  </si>
  <si>
    <t>McLain, Harley</t>
  </si>
  <si>
    <t>natural people's league</t>
  </si>
  <si>
    <t>Congress, Richard</t>
  </si>
  <si>
    <t>Mondale, Walter</t>
  </si>
  <si>
    <t>Bergland, David</t>
  </si>
  <si>
    <t>Richards, Bob</t>
  </si>
  <si>
    <t>populist</t>
  </si>
  <si>
    <t>Mason, Melvin</t>
  </si>
  <si>
    <t>Serrette, Dennis</t>
  </si>
  <si>
    <t>alliance</t>
  </si>
  <si>
    <t>Johnson, Sonia</t>
  </si>
  <si>
    <t>Dodge, Earl</t>
  </si>
  <si>
    <t>Lowery, Arthur</t>
  </si>
  <si>
    <t>united sovereign citizens</t>
  </si>
  <si>
    <t>Dennis, Delmar</t>
  </si>
  <si>
    <t>Holmes, Larry</t>
  </si>
  <si>
    <t>Winn, Edward</t>
  </si>
  <si>
    <t>workers league</t>
  </si>
  <si>
    <t>Baker, Gerald</t>
  </si>
  <si>
    <t>big deal party</t>
  </si>
  <si>
    <t>national unity</t>
  </si>
  <si>
    <t>Bush, George H.W.</t>
  </si>
  <si>
    <t>Dukakis, Michael</t>
  </si>
  <si>
    <t>Paul, Ronald ""Ron""</t>
  </si>
  <si>
    <t>Fulani, Lenora</t>
  </si>
  <si>
    <t>new alliance</t>
  </si>
  <si>
    <t>national economic recovery</t>
  </si>
  <si>
    <t>third world assembly</t>
  </si>
  <si>
    <t>Kenoyer, Willa</t>
  </si>
  <si>
    <t>Warren, James ""Mac""</t>
  </si>
  <si>
    <t>solidarity</t>
  </si>
  <si>
    <t>Duke, David</t>
  </si>
  <si>
    <t>patriotic party</t>
  </si>
  <si>
    <t>other</t>
  </si>
  <si>
    <t>progressive</t>
  </si>
  <si>
    <t>Herer, Jack</t>
  </si>
  <si>
    <t>grassroots</t>
  </si>
  <si>
    <t>Herberg G., Lewin</t>
  </si>
  <si>
    <t>consumer</t>
  </si>
  <si>
    <t>write-in</t>
  </si>
  <si>
    <t>Marra, William A.</t>
  </si>
  <si>
    <t>united citizens</t>
  </si>
  <si>
    <t>Youngkeit, Louie G.</t>
  </si>
  <si>
    <t>liberty union party</t>
  </si>
  <si>
    <t>Clinton, Bill</t>
  </si>
  <si>
    <t>Perot, Ross</t>
  </si>
  <si>
    <t>Marrou, Andre</t>
  </si>
  <si>
    <t>Gritz, James ""Bo""</t>
  </si>
  <si>
    <t>america first</t>
  </si>
  <si>
    <t>independents for economic recovery</t>
  </si>
  <si>
    <t>Hagelin, John</t>
  </si>
  <si>
    <t>natural law</t>
  </si>
  <si>
    <t>Phillips, Howard</t>
  </si>
  <si>
    <t>taxpayers party</t>
  </si>
  <si>
    <t>Daniels, Ron</t>
  </si>
  <si>
    <t>democrat/republican</t>
  </si>
  <si>
    <t>Prohibition</t>
  </si>
  <si>
    <t>Unaffiliated</t>
  </si>
  <si>
    <t>unaffiliated</t>
  </si>
  <si>
    <t>Daniels, Ronald</t>
  </si>
  <si>
    <t>Blank Vote/Scattering</t>
  </si>
  <si>
    <t>campaign for a new tomorrow</t>
  </si>
  <si>
    <t>equal justice and opportunity</t>
  </si>
  <si>
    <t>more perfect democracy</t>
  </si>
  <si>
    <t>justice, industry, and agriculture</t>
  </si>
  <si>
    <t>Yiamouyiannis, John</t>
  </si>
  <si>
    <t>independent voters</t>
  </si>
  <si>
    <t>larouche for president party</t>
  </si>
  <si>
    <t>Brisben, J. Quinn</t>
  </si>
  <si>
    <t>socialist party usa</t>
  </si>
  <si>
    <t>tisch independent citizens</t>
  </si>
  <si>
    <t>Halyard, Helen</t>
  </si>
  <si>
    <t>independent american</t>
  </si>
  <si>
    <t>Bradford, Drew</t>
  </si>
  <si>
    <t>6 million jobs</t>
  </si>
  <si>
    <t>ron daniels independent</t>
  </si>
  <si>
    <t>america first populist</t>
  </si>
  <si>
    <t>Haylard, Helen</t>
  </si>
  <si>
    <t>La Riva, Gloria Estella</t>
  </si>
  <si>
    <t>independents for larouche</t>
  </si>
  <si>
    <t>freedom for larouche</t>
  </si>
  <si>
    <t>labor-farm-laborista-agrario</t>
  </si>
  <si>
    <t>Hem, Roland</t>
  </si>
  <si>
    <t>third party</t>
  </si>
  <si>
    <t>Dole, Robert</t>
  </si>
  <si>
    <t>Browne, Harry</t>
  </si>
  <si>
    <t>reform party</t>
  </si>
  <si>
    <t>Nader, Ralph</t>
  </si>
  <si>
    <t>green</t>
  </si>
  <si>
    <t>u.s. taxpayers party</t>
  </si>
  <si>
    <t>Forbes, Ralph</t>
  </si>
  <si>
    <t>Collins, Charles</t>
  </si>
  <si>
    <t>Masters, Isabell</t>
  </si>
  <si>
    <t>looking back party</t>
  </si>
  <si>
    <t>Moorehead, Monica</t>
  </si>
  <si>
    <t>Hollis, Mary Cal</t>
  </si>
  <si>
    <t>Feinland, Marsha</t>
  </si>
  <si>
    <t>Templin, Diane</t>
  </si>
  <si>
    <t>Harris, James</t>
  </si>
  <si>
    <t>liberty, ecology, community</t>
  </si>
  <si>
    <t>White, Jerome ""Jerry""</t>
  </si>
  <si>
    <t>socialist equality party</t>
  </si>
  <si>
    <t>Peron, Dennis</t>
  </si>
  <si>
    <t>Birrenback, John</t>
  </si>
  <si>
    <t>independent grassroots</t>
  </si>
  <si>
    <t>None Of The Above</t>
  </si>
  <si>
    <t>independence</t>
  </si>
  <si>
    <t>freedom</t>
  </si>
  <si>
    <t>independent nomination</t>
  </si>
  <si>
    <t>patriot party</t>
  </si>
  <si>
    <t>Crane, Peter</t>
  </si>
  <si>
    <t>Bush, George W.</t>
  </si>
  <si>
    <t>Gore, Al</t>
  </si>
  <si>
    <t>Buchanan, Patrick ""Pat""</t>
  </si>
  <si>
    <t>L. Neil, Smith</t>
  </si>
  <si>
    <t>unenrolled</t>
  </si>
  <si>
    <t>democratic-farmer-labor</t>
  </si>
  <si>
    <t>reform party minnesota</t>
  </si>
  <si>
    <t>citizens first</t>
  </si>
  <si>
    <t>None Of These Candidates</t>
  </si>
  <si>
    <t>Blank Vote</t>
  </si>
  <si>
    <t>Over Vote</t>
  </si>
  <si>
    <t>working families</t>
  </si>
  <si>
    <t>Not Designated</t>
  </si>
  <si>
    <t>progressive/green</t>
  </si>
  <si>
    <t>Dennis ""Denny"", Lane</t>
  </si>
  <si>
    <t>vermont grassroots</t>
  </si>
  <si>
    <t>Kerry, John</t>
  </si>
  <si>
    <t>Peroutka, Michael</t>
  </si>
  <si>
    <t>alaskan independence party</t>
  </si>
  <si>
    <t>Badnarik, Michael</t>
  </si>
  <si>
    <t>Cobb, David</t>
  </si>
  <si>
    <t>Peltier, Leonard</t>
  </si>
  <si>
    <t>american constitution party</t>
  </si>
  <si>
    <t>Andress, Stanford</t>
  </si>
  <si>
    <t>Amondson, Gene</t>
  </si>
  <si>
    <t>concerns of people</t>
  </si>
  <si>
    <t>Van Auken, Bill</t>
  </si>
  <si>
    <t>Calero, Roger</t>
  </si>
  <si>
    <t>Brown, Walt</t>
  </si>
  <si>
    <t>petitioning candidate</t>
  </si>
  <si>
    <t>d.c. statehood green</t>
  </si>
  <si>
    <t>Others</t>
  </si>
  <si>
    <t>constitution party of florida</t>
  </si>
  <si>
    <t>socialist party of florida</t>
  </si>
  <si>
    <t>protecting working families</t>
  </si>
  <si>
    <t>The Better Life,</t>
  </si>
  <si>
    <t>green-rainbow</t>
  </si>
  <si>
    <t>better life</t>
  </si>
  <si>
    <t>Harens, Thomas</t>
  </si>
  <si>
    <t>christian freedom party</t>
  </si>
  <si>
    <t>nebraska party</t>
  </si>
  <si>
    <t>peace and justice</t>
  </si>
  <si>
    <t>pacific green</t>
  </si>
  <si>
    <t>Independent Party Candidate,</t>
  </si>
  <si>
    <t>Nonpartisan</t>
  </si>
  <si>
    <t>nonpartisan</t>
  </si>
  <si>
    <t>Workers World</t>
  </si>
  <si>
    <t>Jay, Charles</t>
  </si>
  <si>
    <t>personal choice</t>
  </si>
  <si>
    <t>Parker, John</t>
  </si>
  <si>
    <t>wisconsin green</t>
  </si>
  <si>
    <t>McCain, John</t>
  </si>
  <si>
    <t>Obama, Barack H.</t>
  </si>
  <si>
    <t>Baldwin, Charles ""Chuck""</t>
  </si>
  <si>
    <t>Barr, Bob</t>
  </si>
  <si>
    <t>McKinney, Cynthia</t>
  </si>
  <si>
    <t>socialism and liberation party</t>
  </si>
  <si>
    <t>Keyes, Alan</t>
  </si>
  <si>
    <t>america's independent party</t>
  </si>
  <si>
    <t>McEnulty, Frank</t>
  </si>
  <si>
    <t>boston tea party</t>
  </si>
  <si>
    <t>Allen, Jonathan</t>
  </si>
  <si>
    <t>heartquake '08</t>
  </si>
  <si>
    <t>Stevens, Thomas R.</t>
  </si>
  <si>
    <t>objectivist party</t>
  </si>
  <si>
    <t>Moore, Brian</t>
  </si>
  <si>
    <t>Lyttle, Bradford</t>
  </si>
  <si>
    <t>u.s. pacifist party</t>
  </si>
  <si>
    <t>ecology party of florida</t>
  </si>
  <si>
    <t>new</t>
  </si>
  <si>
    <t>louisiana taxpayers party</t>
  </si>
  <si>
    <t>Weill, Ted</t>
  </si>
  <si>
    <t>Boss, Jeffery</t>
  </si>
  <si>
    <t>vote here</t>
  </si>
  <si>
    <t>peace party</t>
  </si>
  <si>
    <t>independent green</t>
  </si>
  <si>
    <t>mountain party</t>
  </si>
  <si>
    <t>Wamboldt, Jeffrey</t>
  </si>
  <si>
    <t>we the people</t>
  </si>
  <si>
    <t>Romney, Mitt</t>
  </si>
  <si>
    <t>Johnson, Gary</t>
  </si>
  <si>
    <t>Stein, Jill</t>
  </si>
  <si>
    <t>Barr, Roseanne</t>
  </si>
  <si>
    <t>Hoefling, Thomas Conrad ""Tom""</t>
  </si>
  <si>
    <t>Goode, Virgil Hamlin, Jr.</t>
  </si>
  <si>
    <t>Reed, Jill Ann</t>
  </si>
  <si>
    <t>Anderson, Ross Carl ""Rocky""</t>
  </si>
  <si>
    <t>justice</t>
  </si>
  <si>
    <t>Tittle, Sheila ""Samm""</t>
  </si>
  <si>
    <t>america's party</t>
  </si>
  <si>
    <t>Alexander, Stewart</t>
  </si>
  <si>
    <t>Miller, Merlin</t>
  </si>
  <si>
    <t>american third position</t>
  </si>
  <si>
    <t>Stevens, Thomas Robert ""Tom""</t>
  </si>
  <si>
    <t>White, Jerry</t>
  </si>
  <si>
    <t>american independent</t>
  </si>
  <si>
    <t>Barnett, Andre</t>
  </si>
  <si>
    <t>Lindsay, Peta</t>
  </si>
  <si>
    <t>Terry, Randall</t>
  </si>
  <si>
    <t>Fellure, Lowell Jackson ""Jack""</t>
  </si>
  <si>
    <t>Carlson, Jim</t>
  </si>
  <si>
    <t>Morstad, Dean</t>
  </si>
  <si>
    <t>constitutional government</t>
  </si>
  <si>
    <t>Washer, Barbara Dale</t>
  </si>
  <si>
    <t>nsa did 911</t>
  </si>
  <si>
    <t>new mexico independent party</t>
  </si>
  <si>
    <t>Blank Vote/Void Vote/Scattering</t>
  </si>
  <si>
    <t>Duncan, Richard</t>
  </si>
  <si>
    <t>Christensen, Will</t>
  </si>
  <si>
    <t>Mitt, Romney</t>
  </si>
  <si>
    <t>Trump, Donald J.</t>
  </si>
  <si>
    <t>Clinton, Hillary</t>
  </si>
  <si>
    <t>Castle, Darrell L.</t>
  </si>
  <si>
    <t>De La Fuente, Roque ""Rocky""</t>
  </si>
  <si>
    <t>american delta party</t>
  </si>
  <si>
    <t>McMullin, Evan</t>
  </si>
  <si>
    <t>better for america</t>
  </si>
  <si>
    <t>Hedges, Jim</t>
  </si>
  <si>
    <t>Kahn, Lynn S.</t>
  </si>
  <si>
    <t>Keniston, Chris</t>
  </si>
  <si>
    <t>veterans party of america</t>
  </si>
  <si>
    <t>Kopitke, Kyle Kenley</t>
  </si>
  <si>
    <t>Maldonado, Joseph Allen</t>
  </si>
  <si>
    <t>independent people of colorado</t>
  </si>
  <si>
    <t>Maturen, Michael A.</t>
  </si>
  <si>
    <t>american solidarity party</t>
  </si>
  <si>
    <t>Silva, Rod</t>
  </si>
  <si>
    <t>nutrition party</t>
  </si>
  <si>
    <t>Hoefling, Tom</t>
  </si>
  <si>
    <t>Kennedy, Alyson</t>
  </si>
  <si>
    <t>Kotlikoff, Laurence</t>
  </si>
  <si>
    <t>kotlikoff for president</t>
  </si>
  <si>
    <t>nonviolent resistance/pacifist</t>
  </si>
  <si>
    <t>Atwood, Frank</t>
  </si>
  <si>
    <t>approval voting party</t>
  </si>
  <si>
    <t>Emidio ""Mimi"", Soltysik</t>
  </si>
  <si>
    <t>Hedges, James</t>
  </si>
  <si>
    <t>new independent party iowa</t>
  </si>
  <si>
    <t>Vacek, Dan</t>
  </si>
  <si>
    <t>legal marijuana now</t>
  </si>
  <si>
    <t>workers world party</t>
  </si>
  <si>
    <t>women's equality</t>
  </si>
  <si>
    <t>Void Vote</t>
  </si>
  <si>
    <t>Skewes, Peter</t>
  </si>
  <si>
    <t xml:space="preserve">year </t>
  </si>
  <si>
    <t>winner</t>
  </si>
  <si>
    <t>is_winner_natl</t>
  </si>
  <si>
    <t>Row Labels</t>
  </si>
  <si>
    <t>(blank)</t>
  </si>
  <si>
    <t>Grand Total</t>
  </si>
  <si>
    <t>Max of candidatevotes</t>
  </si>
  <si>
    <t>Column Labels</t>
  </si>
  <si>
    <t>column number of year</t>
  </si>
  <si>
    <t>state_row_no</t>
  </si>
  <si>
    <t>winning_votes</t>
  </si>
  <si>
    <t>lookup_candidate_votes</t>
  </si>
  <si>
    <t>state_winner</t>
  </si>
  <si>
    <t>nat'l winner</t>
  </si>
  <si>
    <t>st_winner</t>
  </si>
  <si>
    <t>stateWinner</t>
  </si>
  <si>
    <t>candidate_W-L</t>
  </si>
  <si>
    <t>state_winner_designated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</si>
</sst>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5">
    <dxf>
      <font>
        <b val="0"/>
        <i val="0"/>
      </font>
      <fill>
        <patternFill patternType="solid">
          <bgColor theme="9" tint="0.79998168889431442"/>
        </patternFill>
      </fill>
      <border>
        <left/>
        <right/>
        <top/>
        <bottom/>
      </border>
    </dxf>
    <dxf>
      <fill>
        <patternFill>
          <bgColor rgb="FFFFCCCC"/>
        </patternFill>
      </fill>
    </dxf>
    <dxf>
      <fill>
        <patternFill>
          <bgColor theme="8" tint="0.79998168889431442"/>
        </patternFill>
      </fill>
    </dxf>
    <dxf>
      <font>
        <b/>
        <i val="0"/>
      </font>
      <fill>
        <patternFill patternType="none">
          <bgColor auto="1"/>
        </patternFill>
      </fill>
      <border>
        <left/>
        <right/>
        <top/>
        <bottom/>
      </border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>
          <bgColor rgb="FFFFCCCC"/>
        </patternFill>
      </fill>
    </dxf>
    <dxf>
      <fill>
        <patternFill>
          <bgColor theme="8" tint="0.79998168889431442"/>
        </patternFill>
      </fill>
    </dxf>
    <dxf>
      <font>
        <b/>
        <i val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b/>
        <i val="0"/>
      </font>
      <fill>
        <patternFill patternType="none">
          <bgColor auto="1"/>
        </patternFill>
      </fill>
      <border>
        <left/>
        <right/>
        <top/>
        <bottom/>
      </border>
    </dxf>
    <dxf>
      <fill>
        <patternFill>
          <bgColor theme="8" tint="0.79998168889431442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 patternType="none">
          <bgColor auto="1"/>
        </patternFill>
      </fill>
      <border>
        <left/>
        <right/>
        <top/>
        <bottom/>
      </border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left"/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" refreshedDate="44149.624210185182" createdVersion="6" refreshedVersion="6" minRefreshableVersion="3" recordCount="3741" xr:uid="{00000000-000A-0000-FFFF-FFFF05000000}">
  <cacheSource type="worksheet">
    <worksheetSource name="'1976-2016-president'!$A:$L"/>
  </cacheSource>
  <cacheFields count="12">
    <cacheField name="year" numFmtId="0">
      <sharedItems containsString="0" containsBlank="1" containsNumber="1" containsInteger="1" minValue="1976" maxValue="2016" count="12">
        <n v="1976"/>
        <n v="1980"/>
        <n v="1984"/>
        <n v="1988"/>
        <n v="1992"/>
        <n v="1996"/>
        <n v="2000"/>
        <n v="2004"/>
        <n v="2008"/>
        <n v="2012"/>
        <n v="2016"/>
        <m/>
      </sharedItems>
    </cacheField>
    <cacheField name="state" numFmtId="0">
      <sharedItems containsBlank="1"/>
    </cacheField>
    <cacheField name="state_po" numFmtId="0">
      <sharedItems containsBlank="1" count="52">
        <s v="AL"/>
        <s v="AK"/>
        <s v="AZ"/>
        <s v="AR"/>
        <s v="CA"/>
        <s v="CO"/>
        <s v="CT"/>
        <s v="DE"/>
        <s v="DC"/>
        <s v="FL"/>
        <s v="GA"/>
        <s v="HI"/>
        <s v="ID"/>
        <s v="IL"/>
        <s v="IN"/>
        <s v="IA"/>
        <s v="KS"/>
        <s v="KY"/>
        <s v="LA"/>
        <s v="ME"/>
        <s v="MD"/>
        <s v="MA"/>
        <s v="MI"/>
        <s v="MN"/>
        <s v="MS"/>
        <s v="MO"/>
        <s v="MT"/>
        <s v="NE"/>
        <s v="NV"/>
        <s v="NH"/>
        <s v="NJ"/>
        <s v="NM"/>
        <s v="NY"/>
        <s v="NC"/>
        <s v="ND"/>
        <s v="OH"/>
        <s v="OK"/>
        <s v="OR"/>
        <s v="PA"/>
        <s v="RI"/>
        <s v="SC"/>
        <s v="SD"/>
        <s v="TN"/>
        <s v="TX"/>
        <s v="UT"/>
        <s v="VT"/>
        <s v="VA"/>
        <s v="WA"/>
        <s v="WV"/>
        <s v="WI"/>
        <s v="WY"/>
        <m/>
      </sharedItems>
    </cacheField>
    <cacheField name="state_fips" numFmtId="0">
      <sharedItems containsString="0" containsBlank="1" containsNumber="1" containsInteger="1" minValue="1" maxValue="56"/>
    </cacheField>
    <cacheField name="state_cen" numFmtId="0">
      <sharedItems containsString="0" containsBlank="1" containsNumber="1" containsInteger="1" minValue="11" maxValue="95"/>
    </cacheField>
    <cacheField name="state_ic" numFmtId="0">
      <sharedItems containsString="0" containsBlank="1" containsNumber="1" containsInteger="1" minValue="1" maxValue="82"/>
    </cacheField>
    <cacheField name="office" numFmtId="0">
      <sharedItems containsBlank="1"/>
    </cacheField>
    <cacheField name="candidate" numFmtId="0">
      <sharedItems containsBlank="1"/>
    </cacheField>
    <cacheField name="party" numFmtId="0">
      <sharedItems containsBlank="1"/>
    </cacheField>
    <cacheField name="writein" numFmtId="0">
      <sharedItems containsBlank="1"/>
    </cacheField>
    <cacheField name="candidatevotes" numFmtId="0">
      <sharedItems containsString="0" containsBlank="1" containsNumber="1" containsInteger="1" minValue="1" maxValue="8753788"/>
    </cacheField>
    <cacheField name="totalvotes" numFmtId="0">
      <sharedItems containsString="0" containsBlank="1" containsNumber="1" containsInteger="1" minValue="123574" maxValue="141815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uren" refreshedDate="44149.624588888888" backgroundQuery="1" createdVersion="6" refreshedVersion="6" minRefreshableVersion="3" recordCount="0" supportSubquery="1" supportAdvancedDrill="1" xr:uid="{3FB46483-A23E-4448-9D98-5FADDCC02735}">
  <cacheSource type="external" connectionId="1"/>
  <cacheFields count="3">
    <cacheField name="[Range].[year].[year]" caption="year" numFmtId="0" level="1">
      <sharedItems containsSemiMixedTypes="0" containsString="0" containsNumber="1" containsInteger="1" minValue="1976" maxValue="2016" count="11">
        <n v="1976"/>
        <n v="1980"/>
        <n v="1984"/>
        <n v="1988"/>
        <n v="1992"/>
        <n v="1996"/>
        <n v="2000"/>
        <n v="2004"/>
        <n v="2008"/>
        <n v="2012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Range].[year].&amp;[1976]"/>
            <x15:cachedUniqueName index="1" name="[Range].[year].&amp;[1980]"/>
            <x15:cachedUniqueName index="2" name="[Range].[year].&amp;[1984]"/>
            <x15:cachedUniqueName index="3" name="[Range].[year].&amp;[1988]"/>
            <x15:cachedUniqueName index="4" name="[Range].[year].&amp;[1992]"/>
            <x15:cachedUniqueName index="5" name="[Range].[year].&amp;[1996]"/>
            <x15:cachedUniqueName index="6" name="[Range].[year].&amp;[2000]"/>
            <x15:cachedUniqueName index="7" name="[Range].[year].&amp;[2004]"/>
            <x15:cachedUniqueName index="8" name="[Range].[year].&amp;[2008]"/>
            <x15:cachedUniqueName index="9" name="[Range].[year].&amp;[2012]"/>
            <x15:cachedUniqueName index="10" name="[Range].[year].&amp;[2016]"/>
          </x15:cachedUniqueNames>
        </ext>
      </extLst>
    </cacheField>
    <cacheField name="[Range].[state_po].[state_po]" caption="state_po" numFmtId="0" hierarchy="2" level="1">
      <sharedItems count="51">
        <s v="AK"/>
        <s v="AL"/>
        <s v="AR"/>
        <s v="AZ"/>
        <s v="CA"/>
        <s v="CO"/>
        <s v="CT"/>
        <s v="DC"/>
        <s v="DE"/>
        <s v="FL"/>
        <s v="GA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</sharedItems>
      <extLst>
        <ext xmlns:x15="http://schemas.microsoft.com/office/spreadsheetml/2010/11/main" uri="{4F2E5C28-24EA-4eb8-9CBF-B6C8F9C3D259}">
          <x15:cachedUniqueNames>
            <x15:cachedUniqueName index="0" name="[Range].[state_po].&amp;[AK]"/>
            <x15:cachedUniqueName index="1" name="[Range].[state_po].&amp;[AL]"/>
            <x15:cachedUniqueName index="2" name="[Range].[state_po].&amp;[AR]"/>
            <x15:cachedUniqueName index="3" name="[Range].[state_po].&amp;[AZ]"/>
            <x15:cachedUniqueName index="4" name="[Range].[state_po].&amp;[CA]"/>
            <x15:cachedUniqueName index="5" name="[Range].[state_po].&amp;[CO]"/>
            <x15:cachedUniqueName index="6" name="[Range].[state_po].&amp;[CT]"/>
            <x15:cachedUniqueName index="7" name="[Range].[state_po].&amp;[DC]"/>
            <x15:cachedUniqueName index="8" name="[Range].[state_po].&amp;[DE]"/>
            <x15:cachedUniqueName index="9" name="[Range].[state_po].&amp;[FL]"/>
            <x15:cachedUniqueName index="10" name="[Range].[state_po].&amp;[GA]"/>
            <x15:cachedUniqueName index="11" name="[Range].[state_po].&amp;[HI]"/>
            <x15:cachedUniqueName index="12" name="[Range].[state_po].&amp;[IA]"/>
            <x15:cachedUniqueName index="13" name="[Range].[state_po].&amp;[ID]"/>
            <x15:cachedUniqueName index="14" name="[Range].[state_po].&amp;[IL]"/>
            <x15:cachedUniqueName index="15" name="[Range].[state_po].&amp;[IN]"/>
            <x15:cachedUniqueName index="16" name="[Range].[state_po].&amp;[KS]"/>
            <x15:cachedUniqueName index="17" name="[Range].[state_po].&amp;[KY]"/>
            <x15:cachedUniqueName index="18" name="[Range].[state_po].&amp;[LA]"/>
            <x15:cachedUniqueName index="19" name="[Range].[state_po].&amp;[MA]"/>
            <x15:cachedUniqueName index="20" name="[Range].[state_po].&amp;[MD]"/>
            <x15:cachedUniqueName index="21" name="[Range].[state_po].&amp;[ME]"/>
            <x15:cachedUniqueName index="22" name="[Range].[state_po].&amp;[MI]"/>
            <x15:cachedUniqueName index="23" name="[Range].[state_po].&amp;[MN]"/>
            <x15:cachedUniqueName index="24" name="[Range].[state_po].&amp;[MO]"/>
            <x15:cachedUniqueName index="25" name="[Range].[state_po].&amp;[MS]"/>
            <x15:cachedUniqueName index="26" name="[Range].[state_po].&amp;[MT]"/>
            <x15:cachedUniqueName index="27" name="[Range].[state_po].&amp;[NC]"/>
            <x15:cachedUniqueName index="28" name="[Range].[state_po].&amp;[ND]"/>
            <x15:cachedUniqueName index="29" name="[Range].[state_po].&amp;[NE]"/>
            <x15:cachedUniqueName index="30" name="[Range].[state_po].&amp;[NH]"/>
            <x15:cachedUniqueName index="31" name="[Range].[state_po].&amp;[NJ]"/>
            <x15:cachedUniqueName index="32" name="[Range].[state_po].&amp;[NM]"/>
            <x15:cachedUniqueName index="33" name="[Range].[state_po].&amp;[NV]"/>
            <x15:cachedUniqueName index="34" name="[Range].[state_po].&amp;[NY]"/>
            <x15:cachedUniqueName index="35" name="[Range].[state_po].&amp;[OH]"/>
            <x15:cachedUniqueName index="36" name="[Range].[state_po].&amp;[OK]"/>
            <x15:cachedUniqueName index="37" name="[Range].[state_po].&amp;[OR]"/>
            <x15:cachedUniqueName index="38" name="[Range].[state_po].&amp;[PA]"/>
            <x15:cachedUniqueName index="39" name="[Range].[state_po].&amp;[RI]"/>
            <x15:cachedUniqueName index="40" name="[Range].[state_po].&amp;[SC]"/>
            <x15:cachedUniqueName index="41" name="[Range].[state_po].&amp;[SD]"/>
            <x15:cachedUniqueName index="42" name="[Range].[state_po].&amp;[TN]"/>
            <x15:cachedUniqueName index="43" name="[Range].[state_po].&amp;[TX]"/>
            <x15:cachedUniqueName index="44" name="[Range].[state_po].&amp;[UT]"/>
            <x15:cachedUniqueName index="45" name="[Range].[state_po].&amp;[VA]"/>
            <x15:cachedUniqueName index="46" name="[Range].[state_po].&amp;[VT]"/>
            <x15:cachedUniqueName index="47" name="[Range].[state_po].&amp;[WA]"/>
            <x15:cachedUniqueName index="48" name="[Range].[state_po].&amp;[WI]"/>
            <x15:cachedUniqueName index="49" name="[Range].[state_po].&amp;[WV]"/>
            <x15:cachedUniqueName index="50" name="[Range].[state_po].&amp;[WY]"/>
          </x15:cachedUniqueNames>
        </ext>
      </extLst>
    </cacheField>
    <cacheField name="[Measures].[stateWinner]" caption="stateWinner" numFmtId="0" hierarchy="28" level="32767"/>
  </cacheFields>
  <cacheHierarchies count="33">
    <cacheHierarchy uniqueName="[Range].[year]" caption="year" attribute="1" defaultMemberUniqueName="[Range].[year].[All]" allUniqueName="[Range].[year].[All]" dimensionUniqueName="[Range]" displayFolder="" count="2" memberValueDatatype="20" unbalanced="0">
      <fieldsUsage count="2">
        <fieldUsage x="-1"/>
        <fieldUsage x="0"/>
      </fieldsUsage>
    </cacheHierarchy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state_po]" caption="state_po" attribute="1" defaultMemberUniqueName="[Range].[state_po].[All]" allUniqueName="[Range].[state_po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tate_fips]" caption="state_fips" attribute="1" defaultMemberUniqueName="[Range].[state_fips].[All]" allUniqueName="[Range].[state_fips].[All]" dimensionUniqueName="[Range]" displayFolder="" count="0" memberValueDatatype="20" unbalanced="0"/>
    <cacheHierarchy uniqueName="[Range].[state_cen]" caption="state_cen" attribute="1" defaultMemberUniqueName="[Range].[state_cen].[All]" allUniqueName="[Range].[state_cen].[All]" dimensionUniqueName="[Range]" displayFolder="" count="0" memberValueDatatype="20" unbalanced="0"/>
    <cacheHierarchy uniqueName="[Range].[state_ic]" caption="state_ic" attribute="1" defaultMemberUniqueName="[Range].[state_ic].[All]" allUniqueName="[Range].[state_ic].[All]" dimensionUniqueName="[Range]" displayFolder="" count="0" memberValueDatatype="20" unbalanced="0"/>
    <cacheHierarchy uniqueName="[Range].[office]" caption="office" attribute="1" defaultMemberUniqueName="[Range].[office].[All]" allUniqueName="[Range].[office].[All]" dimensionUniqueName="[Range]" displayFolder="" count="0" memberValueDatatype="130" unbalanced="0"/>
    <cacheHierarchy uniqueName="[Range].[candidate]" caption="candidate" attribute="1" defaultMemberUniqueName="[Range].[candidate].[All]" allUniqueName="[Range].[candidate].[All]" dimensionUniqueName="[Range]" displayFolder="" count="0" memberValueDatatype="130" unbalanced="0"/>
    <cacheHierarchy uniqueName="[Range].[candidate_W-L]" caption="candidate_W-L" attribute="1" defaultMemberUniqueName="[Range].[candidate_W-L].[All]" allUniqueName="[Range].[candidate_W-L].[All]" dimensionUniqueName="[Range]" displayFolder="" count="0" memberValueDatatype="130" unbalanced="0"/>
    <cacheHierarchy uniqueName="[Range].[party]" caption="party" attribute="1" defaultMemberUniqueName="[Range].[party].[All]" allUniqueName="[Range].[party].[All]" dimensionUniqueName="[Range]" displayFolder="" count="0" memberValueDatatype="130" unbalanced="0"/>
    <cacheHierarchy uniqueName="[Range].[writein]" caption="writein" attribute="1" defaultMemberUniqueName="[Range].[writein].[All]" allUniqueName="[Range].[writein].[All]" dimensionUniqueName="[Range]" displayFolder="" count="0" memberValueDatatype="11" unbalanced="0"/>
    <cacheHierarchy uniqueName="[Range].[candidatevotes]" caption="candidatevotes" attribute="1" defaultMemberUniqueName="[Range].[candidatevotes].[All]" allUniqueName="[Range].[candidatevotes].[All]" dimensionUniqueName="[Range]" displayFolder="" count="0" memberValueDatatype="20" unbalanced="0"/>
    <cacheHierarchy uniqueName="[Range].[totalvotes]" caption="totalvotes" attribute="1" defaultMemberUniqueName="[Range].[totalvotes].[All]" allUniqueName="[Range].[totalvotes].[All]" dimensionUniqueName="[Range]" displayFolder="" count="0" memberValueDatatype="20" unbalanced="0"/>
    <cacheHierarchy uniqueName="[Range].[version]" caption="version" attribute="1" defaultMemberUniqueName="[Range].[version].[All]" allUniqueName="[Range].[version].[All]" dimensionUniqueName="[Range]" displayFolder="" count="0" memberValueDatatype="20" unbalanced="0"/>
    <cacheHierarchy uniqueName="[Range].[notes]" caption="notes" attribute="1" defaultMemberUniqueName="[Range].[notes].[All]" allUniqueName="[Range].[notes].[All]" dimensionUniqueName="[Range]" displayFolder="" count="0" memberValueDatatype="130" unbalanced="0"/>
    <cacheHierarchy uniqueName="[Range].[is_winner_natl]" caption="is_winner_natl" attribute="1" defaultMemberUniqueName="[Range].[is_winner_natl].[All]" allUniqueName="[Range].[is_winner_natl].[All]" dimensionUniqueName="[Range]" displayFolder="" count="0" memberValueDatatype="130" unbalanced="0"/>
    <cacheHierarchy uniqueName="[Range].[state_row_no]" caption="state_row_no" attribute="1" defaultMemberUniqueName="[Range].[state_row_no].[All]" allUniqueName="[Range].[state_row_no].[All]" dimensionUniqueName="[Range]" displayFolder="" count="0" memberValueDatatype="20" unbalanced="0"/>
    <cacheHierarchy uniqueName="[Range].[column number of year]" caption="column number of year" attribute="1" defaultMemberUniqueName="[Range].[column number of year].[All]" allUniqueName="[Range].[column number of year].[All]" dimensionUniqueName="[Range]" displayFolder="" count="0" memberValueDatatype="20" unbalanced="0"/>
    <cacheHierarchy uniqueName="[Range].[lookup_candidate_votes]" caption="lookup_candidate_votes" attribute="1" defaultMemberUniqueName="[Range].[lookup_candidate_votes].[All]" allUniqueName="[Range].[lookup_candidate_votes].[All]" dimensionUniqueName="[Range]" displayFolder="" count="0" memberValueDatatype="20" unbalanced="0"/>
    <cacheHierarchy uniqueName="[Range].[winning_votes]" caption="winning_votes" attribute="1" defaultMemberUniqueName="[Range].[winning_votes].[All]" allUniqueName="[Range].[winning_votes].[All]" dimensionUniqueName="[Range]" displayFolder="" count="0" memberValueDatatype="20" unbalanced="0"/>
    <cacheHierarchy uniqueName="[Range].[st_winner]" caption="st_winner" attribute="1" defaultMemberUniqueName="[Range].[st_winner].[All]" allUniqueName="[Range].[st_winner].[All]" dimensionUniqueName="[Range]" displayFolder="" count="0" memberValueDatatype="130" unbalanced="0"/>
    <cacheHierarchy uniqueName="[Range].[state_winner]" caption="state_winner" attribute="1" defaultMemberUniqueName="[Range].[state_winner].[All]" allUniqueName="[Range].[state_winner].[All]" dimensionUniqueName="[Range]" displayFolder="" count="0" memberValueDatatype="130" unbalanced="0"/>
    <cacheHierarchy uniqueName="[Range].[nat'l winner]" caption="nat'l winner" attribute="1" defaultMemberUniqueName="[Range].[nat'l winner].[All]" allUniqueName="[Range].[nat'l winner].[All]" dimensionUniqueName="[Range]" displayFolder="" count="0" memberValueDatatype="130" unbalanced="0"/>
    <cacheHierarchy uniqueName="[Range].[state_winner_designated]" caption="state_winner_designated" attribute="1" defaultMemberUniqueName="[Range].[state_winner_designated].[All]" allUniqueName="[Range].[state_winner_designated].[All]" dimensionUniqueName="[Range]" displayFolder="" count="0" memberValueDatatype="130" unbalanced="0"/>
    <cacheHierarchy uniqueName="[Measures].[Count of state_winner]" caption="Count of state_winner" measure="1" displayFolder="" measureGroup="Range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candidatevotes]" caption="Sum of candidatevotes" measure="1" displayFolder="" measureGroup="Rang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candidatevotes]" caption="Max of candidatevotes" measure="1" displayFolder="" measureGroup="Rang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nat'l winner]" caption="Count of nat'l winner" measure="1" displayFolder="" measureGroup="Range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tateWinner]" caption="stateWinner" measure="1" displayFolder="" measureGroup="Range" count="0" oneField="1">
      <fieldsUsage count="1">
        <fieldUsage x="2"/>
      </fieldsUsage>
    </cacheHierarchy>
    <cacheHierarchy uniqueName="[Measures].[natlWinner]" caption="natlWinner" measure="1" displayFolder="" measureGroup="Range" count="0"/>
    <cacheHierarchy uniqueName="[Measures].[stateWinnerDesignated]" caption="stateWinnerDesignated" measure="1" displayFolder="" measureGroup="Range" count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uren" refreshedDate="44149.624621759256" backgroundQuery="1" createdVersion="6" refreshedVersion="6" minRefreshableVersion="3" recordCount="0" supportSubquery="1" supportAdvancedDrill="1" xr:uid="{A6EC241A-4134-4608-97D5-2893BF11F38A}">
  <cacheSource type="external" connectionId="1"/>
  <cacheFields count="3">
    <cacheField name="[Range].[year].[year]" caption="year" numFmtId="0" level="1">
      <sharedItems containsSemiMixedTypes="0" containsString="0" containsNumber="1" containsInteger="1" minValue="1976" maxValue="2016" count="11">
        <n v="1976"/>
        <n v="1980"/>
        <n v="1984"/>
        <n v="1988"/>
        <n v="1992"/>
        <n v="1996"/>
        <n v="2000"/>
        <n v="2004"/>
        <n v="2008"/>
        <n v="2012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Range].[year].&amp;[1976]"/>
            <x15:cachedUniqueName index="1" name="[Range].[year].&amp;[1980]"/>
            <x15:cachedUniqueName index="2" name="[Range].[year].&amp;[1984]"/>
            <x15:cachedUniqueName index="3" name="[Range].[year].&amp;[1988]"/>
            <x15:cachedUniqueName index="4" name="[Range].[year].&amp;[1992]"/>
            <x15:cachedUniqueName index="5" name="[Range].[year].&amp;[1996]"/>
            <x15:cachedUniqueName index="6" name="[Range].[year].&amp;[2000]"/>
            <x15:cachedUniqueName index="7" name="[Range].[year].&amp;[2004]"/>
            <x15:cachedUniqueName index="8" name="[Range].[year].&amp;[2008]"/>
            <x15:cachedUniqueName index="9" name="[Range].[year].&amp;[2012]"/>
            <x15:cachedUniqueName index="10" name="[Range].[year].&amp;[2016]"/>
          </x15:cachedUniqueNames>
        </ext>
      </extLst>
    </cacheField>
    <cacheField name="[Range].[state_po].[state_po]" caption="state_po" numFmtId="0" hierarchy="2" level="1">
      <sharedItems count="51">
        <s v="AK"/>
        <s v="AL"/>
        <s v="AR"/>
        <s v="AZ"/>
        <s v="CA"/>
        <s v="CO"/>
        <s v="CT"/>
        <s v="DC"/>
        <s v="DE"/>
        <s v="FL"/>
        <s v="GA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</sharedItems>
      <extLst>
        <ext xmlns:x15="http://schemas.microsoft.com/office/spreadsheetml/2010/11/main" uri="{4F2E5C28-24EA-4eb8-9CBF-B6C8F9C3D259}">
          <x15:cachedUniqueNames>
            <x15:cachedUniqueName index="0" name="[Range].[state_po].&amp;[AK]"/>
            <x15:cachedUniqueName index="1" name="[Range].[state_po].&amp;[AL]"/>
            <x15:cachedUniqueName index="2" name="[Range].[state_po].&amp;[AR]"/>
            <x15:cachedUniqueName index="3" name="[Range].[state_po].&amp;[AZ]"/>
            <x15:cachedUniqueName index="4" name="[Range].[state_po].&amp;[CA]"/>
            <x15:cachedUniqueName index="5" name="[Range].[state_po].&amp;[CO]"/>
            <x15:cachedUniqueName index="6" name="[Range].[state_po].&amp;[CT]"/>
            <x15:cachedUniqueName index="7" name="[Range].[state_po].&amp;[DC]"/>
            <x15:cachedUniqueName index="8" name="[Range].[state_po].&amp;[DE]"/>
            <x15:cachedUniqueName index="9" name="[Range].[state_po].&amp;[FL]"/>
            <x15:cachedUniqueName index="10" name="[Range].[state_po].&amp;[GA]"/>
            <x15:cachedUniqueName index="11" name="[Range].[state_po].&amp;[HI]"/>
            <x15:cachedUniqueName index="12" name="[Range].[state_po].&amp;[IA]"/>
            <x15:cachedUniqueName index="13" name="[Range].[state_po].&amp;[ID]"/>
            <x15:cachedUniqueName index="14" name="[Range].[state_po].&amp;[IL]"/>
            <x15:cachedUniqueName index="15" name="[Range].[state_po].&amp;[IN]"/>
            <x15:cachedUniqueName index="16" name="[Range].[state_po].&amp;[KS]"/>
            <x15:cachedUniqueName index="17" name="[Range].[state_po].&amp;[KY]"/>
            <x15:cachedUniqueName index="18" name="[Range].[state_po].&amp;[LA]"/>
            <x15:cachedUniqueName index="19" name="[Range].[state_po].&amp;[MA]"/>
            <x15:cachedUniqueName index="20" name="[Range].[state_po].&amp;[MD]"/>
            <x15:cachedUniqueName index="21" name="[Range].[state_po].&amp;[ME]"/>
            <x15:cachedUniqueName index="22" name="[Range].[state_po].&amp;[MI]"/>
            <x15:cachedUniqueName index="23" name="[Range].[state_po].&amp;[MN]"/>
            <x15:cachedUniqueName index="24" name="[Range].[state_po].&amp;[MO]"/>
            <x15:cachedUniqueName index="25" name="[Range].[state_po].&amp;[MS]"/>
            <x15:cachedUniqueName index="26" name="[Range].[state_po].&amp;[MT]"/>
            <x15:cachedUniqueName index="27" name="[Range].[state_po].&amp;[NC]"/>
            <x15:cachedUniqueName index="28" name="[Range].[state_po].&amp;[ND]"/>
            <x15:cachedUniqueName index="29" name="[Range].[state_po].&amp;[NE]"/>
            <x15:cachedUniqueName index="30" name="[Range].[state_po].&amp;[NH]"/>
            <x15:cachedUniqueName index="31" name="[Range].[state_po].&amp;[NJ]"/>
            <x15:cachedUniqueName index="32" name="[Range].[state_po].&amp;[NM]"/>
            <x15:cachedUniqueName index="33" name="[Range].[state_po].&amp;[NV]"/>
            <x15:cachedUniqueName index="34" name="[Range].[state_po].&amp;[NY]"/>
            <x15:cachedUniqueName index="35" name="[Range].[state_po].&amp;[OH]"/>
            <x15:cachedUniqueName index="36" name="[Range].[state_po].&amp;[OK]"/>
            <x15:cachedUniqueName index="37" name="[Range].[state_po].&amp;[OR]"/>
            <x15:cachedUniqueName index="38" name="[Range].[state_po].&amp;[PA]"/>
            <x15:cachedUniqueName index="39" name="[Range].[state_po].&amp;[RI]"/>
            <x15:cachedUniqueName index="40" name="[Range].[state_po].&amp;[SC]"/>
            <x15:cachedUniqueName index="41" name="[Range].[state_po].&amp;[SD]"/>
            <x15:cachedUniqueName index="42" name="[Range].[state_po].&amp;[TN]"/>
            <x15:cachedUniqueName index="43" name="[Range].[state_po].&amp;[TX]"/>
            <x15:cachedUniqueName index="44" name="[Range].[state_po].&amp;[UT]"/>
            <x15:cachedUniqueName index="45" name="[Range].[state_po].&amp;[VA]"/>
            <x15:cachedUniqueName index="46" name="[Range].[state_po].&amp;[VT]"/>
            <x15:cachedUniqueName index="47" name="[Range].[state_po].&amp;[WA]"/>
            <x15:cachedUniqueName index="48" name="[Range].[state_po].&amp;[WI]"/>
            <x15:cachedUniqueName index="49" name="[Range].[state_po].&amp;[WV]"/>
            <x15:cachedUniqueName index="50" name="[Range].[state_po].&amp;[WY]"/>
          </x15:cachedUniqueNames>
        </ext>
      </extLst>
    </cacheField>
    <cacheField name="[Measures].[stateWinner]" caption="stateWinner" numFmtId="0" hierarchy="28" level="32767"/>
  </cacheFields>
  <cacheHierarchies count="33">
    <cacheHierarchy uniqueName="[Range].[year]" caption="year" attribute="1" defaultMemberUniqueName="[Range].[year].[All]" allUniqueName="[Range].[year].[All]" dimensionUniqueName="[Range]" displayFolder="" count="2" memberValueDatatype="20" unbalanced="0">
      <fieldsUsage count="2">
        <fieldUsage x="-1"/>
        <fieldUsage x="0"/>
      </fieldsUsage>
    </cacheHierarchy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state_po]" caption="state_po" attribute="1" defaultMemberUniqueName="[Range].[state_po].[All]" allUniqueName="[Range].[state_po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tate_fips]" caption="state_fips" attribute="1" defaultMemberUniqueName="[Range].[state_fips].[All]" allUniqueName="[Range].[state_fips].[All]" dimensionUniqueName="[Range]" displayFolder="" count="0" memberValueDatatype="20" unbalanced="0"/>
    <cacheHierarchy uniqueName="[Range].[state_cen]" caption="state_cen" attribute="1" defaultMemberUniqueName="[Range].[state_cen].[All]" allUniqueName="[Range].[state_cen].[All]" dimensionUniqueName="[Range]" displayFolder="" count="0" memberValueDatatype="20" unbalanced="0"/>
    <cacheHierarchy uniqueName="[Range].[state_ic]" caption="state_ic" attribute="1" defaultMemberUniqueName="[Range].[state_ic].[All]" allUniqueName="[Range].[state_ic].[All]" dimensionUniqueName="[Range]" displayFolder="" count="0" memberValueDatatype="20" unbalanced="0"/>
    <cacheHierarchy uniqueName="[Range].[office]" caption="office" attribute="1" defaultMemberUniqueName="[Range].[office].[All]" allUniqueName="[Range].[office].[All]" dimensionUniqueName="[Range]" displayFolder="" count="0" memberValueDatatype="130" unbalanced="0"/>
    <cacheHierarchy uniqueName="[Range].[candidate]" caption="candidate" attribute="1" defaultMemberUniqueName="[Range].[candidate].[All]" allUniqueName="[Range].[candidate].[All]" dimensionUniqueName="[Range]" displayFolder="" count="0" memberValueDatatype="130" unbalanced="0"/>
    <cacheHierarchy uniqueName="[Range].[candidate_W-L]" caption="candidate_W-L" attribute="1" defaultMemberUniqueName="[Range].[candidate_W-L].[All]" allUniqueName="[Range].[candidate_W-L].[All]" dimensionUniqueName="[Range]" displayFolder="" count="0" memberValueDatatype="130" unbalanced="0"/>
    <cacheHierarchy uniqueName="[Range].[party]" caption="party" attribute="1" defaultMemberUniqueName="[Range].[party].[All]" allUniqueName="[Range].[party].[All]" dimensionUniqueName="[Range]" displayFolder="" count="0" memberValueDatatype="130" unbalanced="0"/>
    <cacheHierarchy uniqueName="[Range].[writein]" caption="writein" attribute="1" defaultMemberUniqueName="[Range].[writein].[All]" allUniqueName="[Range].[writein].[All]" dimensionUniqueName="[Range]" displayFolder="" count="0" memberValueDatatype="11" unbalanced="0"/>
    <cacheHierarchy uniqueName="[Range].[candidatevotes]" caption="candidatevotes" attribute="1" defaultMemberUniqueName="[Range].[candidatevotes].[All]" allUniqueName="[Range].[candidatevotes].[All]" dimensionUniqueName="[Range]" displayFolder="" count="0" memberValueDatatype="20" unbalanced="0"/>
    <cacheHierarchy uniqueName="[Range].[totalvotes]" caption="totalvotes" attribute="1" defaultMemberUniqueName="[Range].[totalvotes].[All]" allUniqueName="[Range].[totalvotes].[All]" dimensionUniqueName="[Range]" displayFolder="" count="0" memberValueDatatype="20" unbalanced="0"/>
    <cacheHierarchy uniqueName="[Range].[version]" caption="version" attribute="1" defaultMemberUniqueName="[Range].[version].[All]" allUniqueName="[Range].[version].[All]" dimensionUniqueName="[Range]" displayFolder="" count="0" memberValueDatatype="20" unbalanced="0"/>
    <cacheHierarchy uniqueName="[Range].[notes]" caption="notes" attribute="1" defaultMemberUniqueName="[Range].[notes].[All]" allUniqueName="[Range].[notes].[All]" dimensionUniqueName="[Range]" displayFolder="" count="0" memberValueDatatype="130" unbalanced="0"/>
    <cacheHierarchy uniqueName="[Range].[is_winner_natl]" caption="is_winner_natl" attribute="1" defaultMemberUniqueName="[Range].[is_winner_natl].[All]" allUniqueName="[Range].[is_winner_natl].[All]" dimensionUniqueName="[Range]" displayFolder="" count="0" memberValueDatatype="130" unbalanced="0"/>
    <cacheHierarchy uniqueName="[Range].[state_row_no]" caption="state_row_no" attribute="1" defaultMemberUniqueName="[Range].[state_row_no].[All]" allUniqueName="[Range].[state_row_no].[All]" dimensionUniqueName="[Range]" displayFolder="" count="0" memberValueDatatype="20" unbalanced="0"/>
    <cacheHierarchy uniqueName="[Range].[column number of year]" caption="column number of year" attribute="1" defaultMemberUniqueName="[Range].[column number of year].[All]" allUniqueName="[Range].[column number of year].[All]" dimensionUniqueName="[Range]" displayFolder="" count="0" memberValueDatatype="20" unbalanced="0"/>
    <cacheHierarchy uniqueName="[Range].[lookup_candidate_votes]" caption="lookup_candidate_votes" attribute="1" defaultMemberUniqueName="[Range].[lookup_candidate_votes].[All]" allUniqueName="[Range].[lookup_candidate_votes].[All]" dimensionUniqueName="[Range]" displayFolder="" count="0" memberValueDatatype="20" unbalanced="0"/>
    <cacheHierarchy uniqueName="[Range].[winning_votes]" caption="winning_votes" attribute="1" defaultMemberUniqueName="[Range].[winning_votes].[All]" allUniqueName="[Range].[winning_votes].[All]" dimensionUniqueName="[Range]" displayFolder="" count="0" memberValueDatatype="20" unbalanced="0"/>
    <cacheHierarchy uniqueName="[Range].[st_winner]" caption="st_winner" attribute="1" defaultMemberUniqueName="[Range].[st_winner].[All]" allUniqueName="[Range].[st_winner].[All]" dimensionUniqueName="[Range]" displayFolder="" count="0" memberValueDatatype="130" unbalanced="0"/>
    <cacheHierarchy uniqueName="[Range].[state_winner]" caption="state_winner" attribute="1" defaultMemberUniqueName="[Range].[state_winner].[All]" allUniqueName="[Range].[state_winner].[All]" dimensionUniqueName="[Range]" displayFolder="" count="0" memberValueDatatype="130" unbalanced="0"/>
    <cacheHierarchy uniqueName="[Range].[nat'l winner]" caption="nat'l winner" attribute="1" defaultMemberUniqueName="[Range].[nat'l winner].[All]" allUniqueName="[Range].[nat'l winner].[All]" dimensionUniqueName="[Range]" displayFolder="" count="0" memberValueDatatype="130" unbalanced="0"/>
    <cacheHierarchy uniqueName="[Range].[state_winner_designated]" caption="state_winner_designated" attribute="1" defaultMemberUniqueName="[Range].[state_winner_designated].[All]" allUniqueName="[Range].[state_winner_designated].[All]" dimensionUniqueName="[Range]" displayFolder="" count="0" memberValueDatatype="130" unbalanced="0"/>
    <cacheHierarchy uniqueName="[Measures].[Count of state_winner]" caption="Count of state_winner" measure="1" displayFolder="" measureGroup="Range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candidatevotes]" caption="Sum of candidatevotes" measure="1" displayFolder="" measureGroup="Rang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candidatevotes]" caption="Max of candidatevotes" measure="1" displayFolder="" measureGroup="Rang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nat'l winner]" caption="Count of nat'l winner" measure="1" displayFolder="" measureGroup="Range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tateWinner]" caption="stateWinner" measure="1" displayFolder="" measureGroup="Range" count="0" oneField="1">
      <fieldsUsage count="1">
        <fieldUsage x="2"/>
      </fieldsUsage>
    </cacheHierarchy>
    <cacheHierarchy uniqueName="[Measures].[natlWinner]" caption="natlWinner" measure="1" displayFolder="" measureGroup="Range" count="0"/>
    <cacheHierarchy uniqueName="[Measures].[stateWinnerDesignated]" caption="stateWinnerDesignated" measure="1" displayFolder="" measureGroup="Range" count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41">
  <r>
    <x v="0"/>
    <s v="Alabama"/>
    <x v="0"/>
    <n v="1"/>
    <n v="63"/>
    <n v="41"/>
    <s v="US President"/>
    <s v="Carter, Jimmy"/>
    <s v="democrat"/>
    <b v="0"/>
    <n v="659170"/>
    <n v="1182850"/>
  </r>
  <r>
    <x v="0"/>
    <s v="Alabama"/>
    <x v="0"/>
    <n v="1"/>
    <n v="63"/>
    <n v="41"/>
    <s v="US President"/>
    <s v="Ford, Gerald"/>
    <s v="republican"/>
    <b v="0"/>
    <n v="504070"/>
    <n v="1182850"/>
  </r>
  <r>
    <x v="0"/>
    <s v="Alabama"/>
    <x v="0"/>
    <n v="1"/>
    <n v="63"/>
    <n v="41"/>
    <s v="US President"/>
    <s v="Maddox, Lester"/>
    <s v="american independent party"/>
    <b v="0"/>
    <n v="9198"/>
    <n v="1182850"/>
  </r>
  <r>
    <x v="0"/>
    <s v="Alabama"/>
    <x v="0"/>
    <n v="1"/>
    <n v="63"/>
    <n v="41"/>
    <s v="US President"/>
    <s v="Bubar, Benjamin &quot;&quot;Ben&quot;&quot;"/>
    <s v="prohibition"/>
    <b v="0"/>
    <n v="6669"/>
    <n v="1182850"/>
  </r>
  <r>
    <x v="0"/>
    <s v="Alabama"/>
    <x v="0"/>
    <n v="1"/>
    <n v="63"/>
    <n v="41"/>
    <s v="US President"/>
    <s v="Hall, Gus"/>
    <s v="communist party use"/>
    <b v="0"/>
    <n v="1954"/>
    <n v="1182850"/>
  </r>
  <r>
    <x v="0"/>
    <s v="Alabama"/>
    <x v="0"/>
    <n v="1"/>
    <n v="63"/>
    <n v="41"/>
    <s v="US President"/>
    <s v="Macbride, Roger"/>
    <s v="libertarian"/>
    <b v="0"/>
    <n v="1481"/>
    <n v="1182850"/>
  </r>
  <r>
    <x v="0"/>
    <s v="Alabama"/>
    <x v="0"/>
    <n v="1"/>
    <n v="63"/>
    <n v="41"/>
    <s v="US President"/>
    <m/>
    <m/>
    <b v="1"/>
    <n v="308"/>
    <n v="1182850"/>
  </r>
  <r>
    <x v="0"/>
    <s v="Alaska"/>
    <x v="1"/>
    <n v="2"/>
    <n v="94"/>
    <n v="81"/>
    <s v="US President"/>
    <s v="Ford, Gerald"/>
    <s v="republican"/>
    <b v="0"/>
    <n v="71555"/>
    <n v="123574"/>
  </r>
  <r>
    <x v="0"/>
    <s v="Alaska"/>
    <x v="1"/>
    <n v="2"/>
    <n v="94"/>
    <n v="81"/>
    <s v="US President"/>
    <s v="Carter, Jimmy"/>
    <s v="democrat"/>
    <b v="0"/>
    <n v="44058"/>
    <n v="123574"/>
  </r>
  <r>
    <x v="0"/>
    <s v="Alaska"/>
    <x v="1"/>
    <n v="2"/>
    <n v="94"/>
    <n v="81"/>
    <s v="US President"/>
    <s v="Macbride, Roger"/>
    <s v="libertarian"/>
    <b v="0"/>
    <n v="6785"/>
    <n v="123574"/>
  </r>
  <r>
    <x v="0"/>
    <s v="Alaska"/>
    <x v="1"/>
    <n v="2"/>
    <n v="94"/>
    <n v="81"/>
    <s v="US President"/>
    <m/>
    <m/>
    <b v="1"/>
    <n v="1176"/>
    <n v="123574"/>
  </r>
  <r>
    <x v="0"/>
    <s v="Arizona"/>
    <x v="2"/>
    <n v="4"/>
    <n v="86"/>
    <n v="61"/>
    <s v="US President"/>
    <s v="Ford, Gerald"/>
    <s v="republican"/>
    <b v="0"/>
    <n v="418642"/>
    <n v="742719"/>
  </r>
  <r>
    <x v="0"/>
    <s v="Arizona"/>
    <x v="2"/>
    <n v="4"/>
    <n v="86"/>
    <n v="61"/>
    <s v="US President"/>
    <s v="Carter, Jimmy"/>
    <s v="democrat"/>
    <b v="0"/>
    <n v="295602"/>
    <n v="742719"/>
  </r>
  <r>
    <x v="0"/>
    <s v="Arizona"/>
    <x v="2"/>
    <n v="4"/>
    <n v="86"/>
    <n v="61"/>
    <s v="US President"/>
    <s v="McCarthy, Eugene &quot;&quot;Gene&quot;&quot;"/>
    <s v="independent"/>
    <b v="0"/>
    <n v="19229"/>
    <n v="742719"/>
  </r>
  <r>
    <x v="0"/>
    <s v="Arizona"/>
    <x v="2"/>
    <n v="4"/>
    <n v="86"/>
    <n v="61"/>
    <s v="US President"/>
    <s v="Macbride, Roger"/>
    <s v="libertarian"/>
    <b v="0"/>
    <n v="7647"/>
    <n v="742719"/>
  </r>
  <r>
    <x v="0"/>
    <s v="Arizona"/>
    <x v="2"/>
    <n v="4"/>
    <n v="86"/>
    <n v="61"/>
    <s v="US President"/>
    <s v="Camejo, Peter"/>
    <s v="socialist workers"/>
    <b v="0"/>
    <n v="928"/>
    <n v="742719"/>
  </r>
  <r>
    <x v="0"/>
    <s v="Arizona"/>
    <x v="2"/>
    <n v="4"/>
    <n v="86"/>
    <n v="61"/>
    <s v="US President"/>
    <s v="Anderson, Thomas J."/>
    <s v="american"/>
    <b v="0"/>
    <n v="564"/>
    <n v="742719"/>
  </r>
  <r>
    <x v="0"/>
    <s v="Arizona"/>
    <x v="2"/>
    <n v="4"/>
    <n v="86"/>
    <n v="61"/>
    <s v="US President"/>
    <s v="Maddox, Lester"/>
    <s v="american independent party"/>
    <b v="0"/>
    <n v="85"/>
    <n v="742719"/>
  </r>
  <r>
    <x v="0"/>
    <s v="Arizona"/>
    <x v="2"/>
    <n v="4"/>
    <n v="86"/>
    <n v="61"/>
    <s v="US President"/>
    <m/>
    <m/>
    <b v="1"/>
    <n v="22"/>
    <n v="742719"/>
  </r>
  <r>
    <x v="0"/>
    <s v="Arkansas"/>
    <x v="3"/>
    <n v="5"/>
    <n v="71"/>
    <n v="42"/>
    <s v="US President"/>
    <s v="Carter, Jimmy"/>
    <s v="democrat"/>
    <b v="0"/>
    <n v="498604"/>
    <n v="767535"/>
  </r>
  <r>
    <x v="0"/>
    <s v="Arkansas"/>
    <x v="3"/>
    <n v="5"/>
    <n v="71"/>
    <n v="42"/>
    <s v="US President"/>
    <s v="Ford, Gerald"/>
    <s v="republican"/>
    <b v="0"/>
    <n v="267903"/>
    <n v="767535"/>
  </r>
  <r>
    <x v="0"/>
    <s v="Arkansas"/>
    <x v="3"/>
    <n v="5"/>
    <n v="71"/>
    <n v="42"/>
    <s v="US President"/>
    <m/>
    <s v="independent"/>
    <b v="0"/>
    <n v="639"/>
    <n v="767535"/>
  </r>
  <r>
    <x v="0"/>
    <s v="Arkansas"/>
    <x v="3"/>
    <n v="5"/>
    <n v="71"/>
    <n v="42"/>
    <s v="US President"/>
    <s v="Maddox, Lester"/>
    <s v="american independent party"/>
    <b v="0"/>
    <n v="389"/>
    <n v="767535"/>
  </r>
  <r>
    <x v="0"/>
    <s v="California"/>
    <x v="4"/>
    <n v="6"/>
    <n v="93"/>
    <n v="71"/>
    <s v="US President"/>
    <s v="Ford, Gerald"/>
    <s v="republican"/>
    <b v="0"/>
    <n v="3882244"/>
    <n v="7803770"/>
  </r>
  <r>
    <x v="0"/>
    <s v="California"/>
    <x v="4"/>
    <n v="6"/>
    <n v="93"/>
    <n v="71"/>
    <s v="US President"/>
    <s v="Carter, Jimmy"/>
    <s v="democrat"/>
    <b v="0"/>
    <n v="3742284"/>
    <n v="7803770"/>
  </r>
  <r>
    <x v="0"/>
    <s v="California"/>
    <x v="4"/>
    <n v="6"/>
    <n v="93"/>
    <n v="71"/>
    <s v="US President"/>
    <s v="Macbride, Roger"/>
    <s v="independent"/>
    <b v="0"/>
    <n v="56388"/>
    <n v="7803770"/>
  </r>
  <r>
    <x v="0"/>
    <s v="California"/>
    <x v="4"/>
    <n v="6"/>
    <n v="93"/>
    <n v="71"/>
    <s v="US President"/>
    <s v="Maddox, Lester"/>
    <s v="american independent party"/>
    <b v="0"/>
    <n v="51098"/>
    <n v="7803770"/>
  </r>
  <r>
    <x v="0"/>
    <s v="California"/>
    <x v="4"/>
    <n v="6"/>
    <n v="93"/>
    <n v="71"/>
    <s v="US President"/>
    <s v="Wright, Margaret"/>
    <s v="peace &amp; freedom"/>
    <b v="0"/>
    <n v="41731"/>
    <n v="7803770"/>
  </r>
  <r>
    <x v="0"/>
    <s v="California"/>
    <x v="4"/>
    <n v="6"/>
    <n v="93"/>
    <n v="71"/>
    <s v="US President"/>
    <s v="Camejo, Peter"/>
    <s v="independent"/>
    <b v="0"/>
    <n v="17259"/>
    <n v="7803770"/>
  </r>
  <r>
    <x v="0"/>
    <s v="California"/>
    <x v="4"/>
    <n v="6"/>
    <n v="93"/>
    <n v="71"/>
    <s v="US President"/>
    <s v="Hall, Gus"/>
    <s v="independent"/>
    <b v="0"/>
    <n v="12766"/>
    <n v="7803770"/>
  </r>
  <r>
    <x v="0"/>
    <s v="Colorado"/>
    <x v="5"/>
    <n v="8"/>
    <n v="84"/>
    <n v="62"/>
    <s v="US President"/>
    <s v="Ford, Gerald"/>
    <s v="republican"/>
    <b v="0"/>
    <n v="584278"/>
    <n v="1081440"/>
  </r>
  <r>
    <x v="0"/>
    <s v="Colorado"/>
    <x v="5"/>
    <n v="8"/>
    <n v="84"/>
    <n v="62"/>
    <s v="US President"/>
    <s v="Carter, Jimmy"/>
    <s v="democrat"/>
    <b v="0"/>
    <n v="460801"/>
    <n v="1081440"/>
  </r>
  <r>
    <x v="0"/>
    <s v="Colorado"/>
    <x v="5"/>
    <n v="8"/>
    <n v="84"/>
    <n v="62"/>
    <s v="US President"/>
    <s v="McCarthy, Eugene &quot;&quot;Gene&quot;&quot;"/>
    <s v="independent"/>
    <b v="0"/>
    <n v="26047"/>
    <n v="1081440"/>
  </r>
  <r>
    <x v="0"/>
    <s v="Colorado"/>
    <x v="5"/>
    <n v="8"/>
    <n v="84"/>
    <n v="62"/>
    <s v="US President"/>
    <s v="Macbride, Roger"/>
    <s v="libertarian"/>
    <b v="0"/>
    <n v="5338"/>
    <n v="1081440"/>
  </r>
  <r>
    <x v="0"/>
    <s v="Colorado"/>
    <x v="5"/>
    <n v="8"/>
    <n v="84"/>
    <n v="62"/>
    <s v="US President"/>
    <s v="Bubar, Benjamin &quot;&quot;Ben&quot;&quot;"/>
    <s v="prohibition"/>
    <b v="0"/>
    <n v="2886"/>
    <n v="1081440"/>
  </r>
  <r>
    <x v="0"/>
    <s v="Colorado"/>
    <x v="5"/>
    <n v="8"/>
    <n v="84"/>
    <n v="62"/>
    <s v="US President"/>
    <s v="Camejo, Peter"/>
    <s v="socialist workers"/>
    <b v="0"/>
    <n v="1122"/>
    <n v="1081440"/>
  </r>
  <r>
    <x v="0"/>
    <s v="Colorado"/>
    <x v="5"/>
    <n v="8"/>
    <n v="84"/>
    <n v="62"/>
    <s v="US President"/>
    <s v="Larouche, Lyndon, Jr."/>
    <s v="u.s. labor"/>
    <b v="0"/>
    <n v="565"/>
    <n v="1081440"/>
  </r>
  <r>
    <x v="0"/>
    <s v="Colorado"/>
    <x v="5"/>
    <n v="8"/>
    <n v="84"/>
    <n v="62"/>
    <s v="US President"/>
    <s v="Hall, Gus"/>
    <s v="communist party use"/>
    <b v="0"/>
    <n v="403"/>
    <n v="1081440"/>
  </r>
  <r>
    <x v="0"/>
    <s v="Connecticut"/>
    <x v="6"/>
    <n v="9"/>
    <n v="16"/>
    <n v="1"/>
    <s v="US President"/>
    <s v="Ford, Gerald"/>
    <s v="republican"/>
    <b v="0"/>
    <n v="719261"/>
    <n v="1386355"/>
  </r>
  <r>
    <x v="0"/>
    <s v="Connecticut"/>
    <x v="6"/>
    <n v="9"/>
    <n v="16"/>
    <n v="1"/>
    <s v="US President"/>
    <s v="Carter, Jimmy"/>
    <s v="democrat"/>
    <b v="0"/>
    <n v="647895"/>
    <n v="1386355"/>
  </r>
  <r>
    <x v="0"/>
    <s v="Connecticut"/>
    <x v="6"/>
    <n v="9"/>
    <n v="16"/>
    <n v="1"/>
    <s v="US President"/>
    <s v="Scattering"/>
    <m/>
    <b v="0"/>
    <n v="10309"/>
    <n v="1386355"/>
  </r>
  <r>
    <x v="0"/>
    <s v="Connecticut"/>
    <x v="6"/>
    <n v="9"/>
    <n v="16"/>
    <n v="1"/>
    <s v="US President"/>
    <s v="Maddox, Lester"/>
    <s v="american independent party"/>
    <b v="0"/>
    <n v="7101"/>
    <n v="1386355"/>
  </r>
  <r>
    <x v="0"/>
    <s v="Connecticut"/>
    <x v="6"/>
    <n v="9"/>
    <n v="16"/>
    <n v="1"/>
    <s v="US President"/>
    <s v="Larouche, Lyndon, Jr."/>
    <s v="u.s. labor"/>
    <b v="0"/>
    <n v="1789"/>
    <n v="1386355"/>
  </r>
  <r>
    <x v="0"/>
    <s v="Delaware"/>
    <x v="7"/>
    <n v="10"/>
    <n v="51"/>
    <n v="11"/>
    <s v="US President"/>
    <s v="Carter, Jimmy"/>
    <s v="democrat"/>
    <b v="0"/>
    <n v="122461"/>
    <n v="235642"/>
  </r>
  <r>
    <x v="0"/>
    <s v="Delaware"/>
    <x v="7"/>
    <n v="10"/>
    <n v="51"/>
    <n v="11"/>
    <s v="US President"/>
    <s v="Ford, Gerald"/>
    <s v="republican"/>
    <b v="0"/>
    <n v="109780"/>
    <n v="235642"/>
  </r>
  <r>
    <x v="0"/>
    <s v="Delaware"/>
    <x v="7"/>
    <n v="10"/>
    <n v="51"/>
    <n v="11"/>
    <s v="US President"/>
    <m/>
    <s v="no party affiliation"/>
    <b v="0"/>
    <n v="2432"/>
    <n v="235642"/>
  </r>
  <r>
    <x v="0"/>
    <s v="Delaware"/>
    <x v="7"/>
    <n v="10"/>
    <n v="51"/>
    <n v="11"/>
    <s v="US President"/>
    <s v="Anderson, Thomas J."/>
    <s v="american"/>
    <b v="0"/>
    <n v="645"/>
    <n v="235642"/>
  </r>
  <r>
    <x v="0"/>
    <s v="Delaware"/>
    <x v="7"/>
    <n v="10"/>
    <n v="51"/>
    <n v="11"/>
    <s v="US President"/>
    <s v="Larouche, Lyndon, Jr."/>
    <s v="u.s. labor"/>
    <b v="0"/>
    <n v="135"/>
    <n v="235642"/>
  </r>
  <r>
    <x v="0"/>
    <s v="Delaware"/>
    <x v="7"/>
    <n v="10"/>
    <n v="51"/>
    <n v="11"/>
    <s v="US President"/>
    <s v="Bubar, Benjamin &quot;&quot;Ben&quot;&quot;"/>
    <s v="prohibition"/>
    <b v="0"/>
    <n v="103"/>
    <n v="235642"/>
  </r>
  <r>
    <x v="0"/>
    <s v="Delaware"/>
    <x v="7"/>
    <n v="10"/>
    <n v="51"/>
    <n v="11"/>
    <s v="US President"/>
    <m/>
    <s v="socialist labor"/>
    <b v="0"/>
    <n v="86"/>
    <n v="235642"/>
  </r>
  <r>
    <x v="0"/>
    <s v="District of Columbia"/>
    <x v="8"/>
    <n v="11"/>
    <n v="53"/>
    <n v="55"/>
    <s v="US President"/>
    <s v="Carter, Jimmy"/>
    <s v="democrat"/>
    <b v="0"/>
    <n v="137818"/>
    <n v="168830"/>
  </r>
  <r>
    <x v="0"/>
    <s v="District of Columbia"/>
    <x v="8"/>
    <n v="11"/>
    <n v="53"/>
    <n v="55"/>
    <s v="US President"/>
    <s v="Ford, Gerald"/>
    <s v="republican"/>
    <b v="0"/>
    <n v="27873"/>
    <n v="168830"/>
  </r>
  <r>
    <x v="0"/>
    <s v="District of Columbia"/>
    <x v="8"/>
    <n v="11"/>
    <n v="53"/>
    <n v="55"/>
    <s v="US President"/>
    <s v="Other"/>
    <m/>
    <b v="0"/>
    <n v="1656"/>
    <n v="168830"/>
  </r>
  <r>
    <x v="0"/>
    <s v="District of Columbia"/>
    <x v="8"/>
    <n v="11"/>
    <n v="53"/>
    <n v="55"/>
    <s v="US President"/>
    <m/>
    <s v="independent"/>
    <b v="0"/>
    <n v="1195"/>
    <n v="168830"/>
  </r>
  <r>
    <x v="0"/>
    <s v="District of Columbia"/>
    <x v="8"/>
    <n v="11"/>
    <n v="53"/>
    <n v="55"/>
    <s v="US President"/>
    <m/>
    <m/>
    <b v="1"/>
    <n v="288"/>
    <n v="168830"/>
  </r>
  <r>
    <x v="0"/>
    <s v="Florida"/>
    <x v="9"/>
    <n v="12"/>
    <n v="59"/>
    <n v="43"/>
    <s v="US President"/>
    <s v="Carter, Jimmy"/>
    <s v="democrat"/>
    <b v="0"/>
    <n v="1636000"/>
    <n v="3150631"/>
  </r>
  <r>
    <x v="0"/>
    <s v="Florida"/>
    <x v="9"/>
    <n v="12"/>
    <n v="59"/>
    <n v="43"/>
    <s v="US President"/>
    <s v="Ford, Gerald"/>
    <s v="republican"/>
    <b v="0"/>
    <n v="1469531"/>
    <n v="3150631"/>
  </r>
  <r>
    <x v="0"/>
    <s v="Florida"/>
    <x v="9"/>
    <n v="12"/>
    <n v="59"/>
    <n v="43"/>
    <s v="US President"/>
    <s v="McCarthy, Eugene &quot;&quot;Gene&quot;&quot;"/>
    <s v="independent"/>
    <b v="0"/>
    <n v="23643"/>
    <n v="3150631"/>
  </r>
  <r>
    <x v="0"/>
    <s v="Florida"/>
    <x v="9"/>
    <n v="12"/>
    <n v="59"/>
    <n v="43"/>
    <s v="US President"/>
    <s v="Anderson, Thomas J."/>
    <s v="american"/>
    <b v="0"/>
    <n v="21325"/>
    <n v="3150631"/>
  </r>
  <r>
    <x v="0"/>
    <s v="Florida"/>
    <x v="9"/>
    <n v="12"/>
    <n v="59"/>
    <n v="43"/>
    <s v="US President"/>
    <m/>
    <m/>
    <b v="1"/>
    <n v="132"/>
    <n v="3150631"/>
  </r>
  <r>
    <x v="0"/>
    <s v="Georgia"/>
    <x v="10"/>
    <n v="13"/>
    <n v="58"/>
    <n v="44"/>
    <s v="US President"/>
    <s v="Carter, Jimmy"/>
    <s v="democrat"/>
    <b v="0"/>
    <n v="979409"/>
    <n v="1463152"/>
  </r>
  <r>
    <x v="0"/>
    <s v="Georgia"/>
    <x v="10"/>
    <n v="13"/>
    <n v="58"/>
    <n v="44"/>
    <s v="US President"/>
    <s v="Ford, Gerald"/>
    <s v="republican"/>
    <b v="0"/>
    <n v="483743"/>
    <n v="1463152"/>
  </r>
  <r>
    <x v="0"/>
    <s v="Hawaii"/>
    <x v="11"/>
    <n v="15"/>
    <n v="95"/>
    <n v="82"/>
    <s v="US President"/>
    <s v="Carter, Jimmy"/>
    <s v="democrat"/>
    <b v="0"/>
    <n v="147375"/>
    <n v="291301"/>
  </r>
  <r>
    <x v="0"/>
    <s v="Hawaii"/>
    <x v="11"/>
    <n v="15"/>
    <n v="95"/>
    <n v="82"/>
    <s v="US President"/>
    <s v="Ford, Gerald"/>
    <s v="republican"/>
    <b v="0"/>
    <n v="140003"/>
    <n v="291301"/>
  </r>
  <r>
    <x v="0"/>
    <s v="Hawaii"/>
    <x v="11"/>
    <n v="15"/>
    <n v="95"/>
    <n v="82"/>
    <s v="US President"/>
    <s v="Macbride, Roger"/>
    <s v="libertarian"/>
    <b v="0"/>
    <n v="3923"/>
    <n v="291301"/>
  </r>
  <r>
    <x v="0"/>
    <s v="Idaho"/>
    <x v="12"/>
    <n v="16"/>
    <n v="82"/>
    <n v="63"/>
    <s v="US President"/>
    <s v="Ford, Gerald"/>
    <s v="republican"/>
    <b v="0"/>
    <n v="204151"/>
    <n v="340932"/>
  </r>
  <r>
    <x v="0"/>
    <s v="Idaho"/>
    <x v="12"/>
    <n v="16"/>
    <n v="82"/>
    <n v="63"/>
    <s v="US President"/>
    <s v="Carter, Jimmy"/>
    <s v="democrat"/>
    <b v="0"/>
    <n v="126549"/>
    <n v="340932"/>
  </r>
  <r>
    <x v="0"/>
    <s v="Idaho"/>
    <x v="12"/>
    <n v="16"/>
    <n v="82"/>
    <n v="63"/>
    <s v="US President"/>
    <s v="Maddox, Lester"/>
    <s v="american"/>
    <b v="0"/>
    <n v="5935"/>
    <n v="340932"/>
  </r>
  <r>
    <x v="0"/>
    <s v="Idaho"/>
    <x v="12"/>
    <n v="16"/>
    <n v="82"/>
    <n v="63"/>
    <s v="US President"/>
    <s v="Macbride, Roger"/>
    <s v="libertarian"/>
    <b v="0"/>
    <n v="3558"/>
    <n v="340932"/>
  </r>
  <r>
    <x v="0"/>
    <s v="Idaho"/>
    <x v="12"/>
    <n v="16"/>
    <n v="82"/>
    <n v="63"/>
    <s v="US President"/>
    <s v="Larouche, Lyndon, Jr."/>
    <s v="u.s. labor"/>
    <b v="0"/>
    <n v="739"/>
    <n v="340932"/>
  </r>
  <r>
    <x v="0"/>
    <s v="Illinois"/>
    <x v="13"/>
    <n v="17"/>
    <n v="33"/>
    <n v="21"/>
    <s v="US President"/>
    <s v="Ford, Gerald"/>
    <s v="republican"/>
    <b v="0"/>
    <n v="2364269"/>
    <n v="4721282"/>
  </r>
  <r>
    <x v="0"/>
    <s v="Illinois"/>
    <x v="13"/>
    <n v="17"/>
    <n v="33"/>
    <n v="21"/>
    <s v="US President"/>
    <s v="Carter, Jimmy"/>
    <s v="democrat"/>
    <b v="0"/>
    <n v="2271295"/>
    <n v="4721282"/>
  </r>
  <r>
    <x v="0"/>
    <s v="Illinois"/>
    <x v="13"/>
    <n v="17"/>
    <n v="33"/>
    <n v="21"/>
    <s v="US President"/>
    <s v="McCarthy, Eugene &quot;&quot;Gene&quot;&quot;"/>
    <s v="independent"/>
    <b v="0"/>
    <n v="55939"/>
    <n v="4721282"/>
  </r>
  <r>
    <x v="0"/>
    <s v="Illinois"/>
    <x v="13"/>
    <n v="17"/>
    <n v="33"/>
    <n v="21"/>
    <s v="US President"/>
    <s v="Hall, Gus"/>
    <s v="communist party use"/>
    <b v="0"/>
    <n v="9250"/>
    <n v="4721282"/>
  </r>
  <r>
    <x v="0"/>
    <s v="Illinois"/>
    <x v="13"/>
    <n v="17"/>
    <n v="33"/>
    <n v="21"/>
    <s v="US President"/>
    <s v="Macbride, Roger"/>
    <s v="libertarian"/>
    <b v="0"/>
    <n v="8057"/>
    <n v="4721282"/>
  </r>
  <r>
    <x v="0"/>
    <s v="Illinois"/>
    <x v="13"/>
    <n v="17"/>
    <n v="33"/>
    <n v="21"/>
    <s v="US President"/>
    <m/>
    <m/>
    <b v="1"/>
    <n v="4417"/>
    <n v="4721282"/>
  </r>
  <r>
    <x v="0"/>
    <s v="Illinois"/>
    <x v="13"/>
    <n v="17"/>
    <n v="33"/>
    <n v="21"/>
    <s v="US President"/>
    <s v="Camejo, Peter"/>
    <s v="socialist workers"/>
    <b v="0"/>
    <n v="3615"/>
    <n v="4721282"/>
  </r>
  <r>
    <x v="0"/>
    <s v="Illinois"/>
    <x v="13"/>
    <n v="17"/>
    <n v="33"/>
    <n v="21"/>
    <s v="US President"/>
    <s v="Julius &quot;&quot;Jules&quot;&quot;, Levin"/>
    <s v="socialist labor"/>
    <b v="0"/>
    <n v="2422"/>
    <n v="4721282"/>
  </r>
  <r>
    <x v="0"/>
    <s v="Illinois"/>
    <x v="13"/>
    <n v="17"/>
    <n v="33"/>
    <n v="21"/>
    <s v="US President"/>
    <s v="Larouche, Lyndon, Jr."/>
    <s v="u.s. labor"/>
    <b v="0"/>
    <n v="2018"/>
    <n v="4721282"/>
  </r>
  <r>
    <x v="0"/>
    <s v="Indiana"/>
    <x v="14"/>
    <n v="18"/>
    <n v="32"/>
    <n v="22"/>
    <s v="US President"/>
    <s v="Ford, Gerald"/>
    <s v="republican"/>
    <b v="0"/>
    <n v="1183958"/>
    <n v="2220362"/>
  </r>
  <r>
    <x v="0"/>
    <s v="Indiana"/>
    <x v="14"/>
    <n v="18"/>
    <n v="32"/>
    <n v="22"/>
    <s v="US President"/>
    <s v="Carter, Jimmy"/>
    <s v="democrat"/>
    <b v="0"/>
    <n v="1014714"/>
    <n v="2220362"/>
  </r>
  <r>
    <x v="0"/>
    <s v="Indiana"/>
    <x v="14"/>
    <n v="18"/>
    <n v="32"/>
    <n v="22"/>
    <s v="US President"/>
    <s v="Anderson, Thomas J."/>
    <s v="american"/>
    <b v="0"/>
    <n v="14048"/>
    <n v="2220362"/>
  </r>
  <r>
    <x v="0"/>
    <s v="Indiana"/>
    <x v="14"/>
    <n v="18"/>
    <n v="32"/>
    <n v="22"/>
    <s v="US President"/>
    <s v="Camejo, Peter"/>
    <s v="socialist workers"/>
    <b v="0"/>
    <n v="5695"/>
    <n v="2220362"/>
  </r>
  <r>
    <x v="0"/>
    <s v="Indiana"/>
    <x v="14"/>
    <n v="18"/>
    <n v="32"/>
    <n v="22"/>
    <s v="US President"/>
    <s v="Larouche, Lyndon, Jr."/>
    <s v="u.s. labor"/>
    <b v="0"/>
    <n v="1947"/>
    <n v="2220362"/>
  </r>
  <r>
    <x v="0"/>
    <s v="Iowa"/>
    <x v="15"/>
    <n v="19"/>
    <n v="42"/>
    <n v="31"/>
    <s v="US President"/>
    <s v="Ford, Gerald"/>
    <s v="republican"/>
    <b v="0"/>
    <n v="632864"/>
    <n v="1279303"/>
  </r>
  <r>
    <x v="0"/>
    <s v="Iowa"/>
    <x v="15"/>
    <n v="19"/>
    <n v="42"/>
    <n v="31"/>
    <s v="US President"/>
    <s v="Carter, Jimmy"/>
    <s v="democrat"/>
    <b v="0"/>
    <n v="619931"/>
    <n v="1279303"/>
  </r>
  <r>
    <x v="0"/>
    <s v="Iowa"/>
    <x v="15"/>
    <n v="19"/>
    <n v="42"/>
    <n v="31"/>
    <s v="US President"/>
    <s v="McCarthy, Eugene &quot;&quot;Gene&quot;&quot;"/>
    <s v="independent"/>
    <b v="0"/>
    <n v="20057"/>
    <n v="1279303"/>
  </r>
  <r>
    <x v="0"/>
    <s v="Iowa"/>
    <x v="15"/>
    <n v="19"/>
    <n v="42"/>
    <n v="31"/>
    <s v="US President"/>
    <s v="Anderson, Thomas J."/>
    <s v="american party of iowa"/>
    <b v="0"/>
    <n v="3041"/>
    <n v="1279303"/>
  </r>
  <r>
    <x v="0"/>
    <s v="Iowa"/>
    <x v="15"/>
    <n v="19"/>
    <n v="42"/>
    <n v="31"/>
    <s v="US President"/>
    <s v="Macbride, Roger"/>
    <s v="libertarian"/>
    <b v="0"/>
    <n v="1454"/>
    <n v="1279303"/>
  </r>
  <r>
    <x v="0"/>
    <s v="Iowa"/>
    <x v="15"/>
    <n v="19"/>
    <n v="42"/>
    <n v="31"/>
    <s v="US President"/>
    <s v="Hall, Gus"/>
    <s v="communist party use"/>
    <b v="0"/>
    <n v="551"/>
    <n v="1279303"/>
  </r>
  <r>
    <x v="0"/>
    <s v="Iowa"/>
    <x v="15"/>
    <n v="19"/>
    <n v="42"/>
    <n v="31"/>
    <s v="US President"/>
    <s v="Scattering"/>
    <m/>
    <b v="0"/>
    <n v="509"/>
    <n v="1279303"/>
  </r>
  <r>
    <x v="0"/>
    <s v="Iowa"/>
    <x v="15"/>
    <n v="19"/>
    <n v="42"/>
    <n v="31"/>
    <s v="US President"/>
    <s v="Camejo, Peter"/>
    <s v="socialist workers"/>
    <b v="0"/>
    <n v="262"/>
    <n v="1279303"/>
  </r>
  <r>
    <x v="0"/>
    <s v="Iowa"/>
    <x v="15"/>
    <n v="19"/>
    <n v="42"/>
    <n v="31"/>
    <s v="US President"/>
    <s v="Larouche, Lyndon, Jr."/>
    <s v="u.s. labor"/>
    <b v="0"/>
    <n v="241"/>
    <n v="1279303"/>
  </r>
  <r>
    <x v="0"/>
    <s v="Iowa"/>
    <x v="15"/>
    <n v="19"/>
    <n v="42"/>
    <n v="31"/>
    <s v="US President"/>
    <s v="Zeidler, Frank"/>
    <s v="socialist u.s.a."/>
    <b v="0"/>
    <n v="233"/>
    <n v="1279303"/>
  </r>
  <r>
    <x v="0"/>
    <s v="Iowa"/>
    <x v="15"/>
    <n v="19"/>
    <n v="42"/>
    <n v="31"/>
    <s v="US President"/>
    <s v="Julius &quot;&quot;Jules&quot;&quot;, Levin"/>
    <s v="socialist labor"/>
    <b v="0"/>
    <n v="160"/>
    <n v="1279303"/>
  </r>
  <r>
    <x v="0"/>
    <s v="Kansas"/>
    <x v="16"/>
    <n v="20"/>
    <n v="47"/>
    <n v="32"/>
    <s v="US President"/>
    <s v="Ford, Gerald"/>
    <s v="republican"/>
    <b v="0"/>
    <n v="502752"/>
    <n v="957845"/>
  </r>
  <r>
    <x v="0"/>
    <s v="Kansas"/>
    <x v="16"/>
    <n v="20"/>
    <n v="47"/>
    <n v="32"/>
    <s v="US President"/>
    <s v="Carter, Jimmy"/>
    <s v="democrat"/>
    <b v="0"/>
    <n v="430421"/>
    <n v="957845"/>
  </r>
  <r>
    <x v="0"/>
    <s v="Kansas"/>
    <x v="16"/>
    <n v="20"/>
    <n v="47"/>
    <n v="32"/>
    <s v="US President"/>
    <s v="McCarthy, Eugene &quot;&quot;Gene&quot;&quot;"/>
    <s v="independent"/>
    <b v="0"/>
    <n v="13185"/>
    <n v="957845"/>
  </r>
  <r>
    <x v="0"/>
    <s v="Kansas"/>
    <x v="16"/>
    <n v="20"/>
    <n v="47"/>
    <n v="32"/>
    <s v="US President"/>
    <s v="Anderson, Thomas J."/>
    <s v="american"/>
    <b v="0"/>
    <n v="4724"/>
    <n v="957845"/>
  </r>
  <r>
    <x v="0"/>
    <s v="Kansas"/>
    <x v="16"/>
    <n v="20"/>
    <n v="47"/>
    <n v="32"/>
    <s v="US President"/>
    <s v="Macbride, Roger"/>
    <s v="independent"/>
    <b v="0"/>
    <n v="3242"/>
    <n v="957845"/>
  </r>
  <r>
    <x v="0"/>
    <s v="Kansas"/>
    <x v="16"/>
    <n v="20"/>
    <n v="47"/>
    <n v="32"/>
    <s v="US President"/>
    <s v="Maddox, Lester"/>
    <s v="conservative"/>
    <b v="0"/>
    <n v="2118"/>
    <n v="957845"/>
  </r>
  <r>
    <x v="0"/>
    <s v="Kansas"/>
    <x v="16"/>
    <n v="20"/>
    <n v="47"/>
    <n v="32"/>
    <s v="US President"/>
    <s v="Bubar, Benjamin &quot;&quot;Ben&quot;&quot;"/>
    <s v="prohibition"/>
    <b v="0"/>
    <n v="1403"/>
    <n v="957845"/>
  </r>
  <r>
    <x v="0"/>
    <s v="Kentucky"/>
    <x v="17"/>
    <n v="21"/>
    <n v="61"/>
    <n v="51"/>
    <s v="US President"/>
    <s v="Carter, Jimmy"/>
    <s v="democrat"/>
    <b v="0"/>
    <n v="615717"/>
    <n v="1167142"/>
  </r>
  <r>
    <x v="0"/>
    <s v="Kentucky"/>
    <x v="17"/>
    <n v="21"/>
    <n v="61"/>
    <n v="51"/>
    <s v="US President"/>
    <s v="Ford, Gerald"/>
    <s v="republican"/>
    <b v="0"/>
    <n v="531852"/>
    <n v="1167142"/>
  </r>
  <r>
    <x v="0"/>
    <s v="Kentucky"/>
    <x v="17"/>
    <n v="21"/>
    <n v="61"/>
    <n v="51"/>
    <s v="US President"/>
    <s v="Anderson, Thomas J."/>
    <s v="american"/>
    <b v="0"/>
    <n v="8308"/>
    <n v="1167142"/>
  </r>
  <r>
    <x v="0"/>
    <s v="Kentucky"/>
    <x v="17"/>
    <n v="21"/>
    <n v="61"/>
    <n v="51"/>
    <s v="US President"/>
    <s v="McCarthy, Eugene &quot;&quot;Gene&quot;&quot;"/>
    <s v="independent"/>
    <b v="0"/>
    <n v="6837"/>
    <n v="1167142"/>
  </r>
  <r>
    <x v="0"/>
    <s v="Kentucky"/>
    <x v="17"/>
    <n v="21"/>
    <n v="61"/>
    <n v="51"/>
    <s v="US President"/>
    <s v="Maddox, Lester"/>
    <s v="american independent party"/>
    <b v="0"/>
    <n v="2328"/>
    <n v="1167142"/>
  </r>
  <r>
    <x v="0"/>
    <s v="Kentucky"/>
    <x v="17"/>
    <n v="21"/>
    <n v="61"/>
    <n v="51"/>
    <s v="US President"/>
    <s v="Macbride, Roger"/>
    <s v="libertarian"/>
    <b v="0"/>
    <n v="814"/>
    <n v="1167142"/>
  </r>
  <r>
    <x v="0"/>
    <s v="Kentucky"/>
    <x v="17"/>
    <n v="21"/>
    <n v="61"/>
    <n v="51"/>
    <s v="US President"/>
    <s v="Larouche, Lyndon, Jr."/>
    <s v="u.s. labor"/>
    <b v="0"/>
    <n v="510"/>
    <n v="1167142"/>
  </r>
  <r>
    <x v="0"/>
    <s v="Kentucky"/>
    <x v="17"/>
    <n v="21"/>
    <n v="61"/>
    <n v="51"/>
    <s v="US President"/>
    <s v="Hall, Gus"/>
    <s v="communist party use"/>
    <b v="0"/>
    <n v="426"/>
    <n v="1167142"/>
  </r>
  <r>
    <x v="0"/>
    <s v="Kentucky"/>
    <x v="17"/>
    <n v="21"/>
    <n v="61"/>
    <n v="51"/>
    <s v="US President"/>
    <s v="Camejo, Peter"/>
    <s v="socialist workers"/>
    <b v="0"/>
    <n v="350"/>
    <n v="1167142"/>
  </r>
  <r>
    <x v="0"/>
    <s v="Louisiana"/>
    <x v="18"/>
    <n v="22"/>
    <n v="72"/>
    <n v="45"/>
    <s v="US President"/>
    <s v="Carter, Jimmy"/>
    <s v="democrat"/>
    <b v="0"/>
    <n v="661365"/>
    <n v="1277383"/>
  </r>
  <r>
    <x v="0"/>
    <s v="Louisiana"/>
    <x v="18"/>
    <n v="22"/>
    <n v="72"/>
    <n v="45"/>
    <s v="US President"/>
    <s v="Ford, Gerald"/>
    <s v="republican"/>
    <b v="0"/>
    <n v="587446"/>
    <n v="1277383"/>
  </r>
  <r>
    <x v="0"/>
    <s v="Louisiana"/>
    <x v="18"/>
    <n v="22"/>
    <n v="72"/>
    <n v="45"/>
    <s v="US President"/>
    <s v="Maddox, Lester"/>
    <s v="american independent party"/>
    <b v="0"/>
    <n v="10058"/>
    <n v="1277383"/>
  </r>
  <r>
    <x v="0"/>
    <s v="Louisiana"/>
    <x v="18"/>
    <n v="22"/>
    <n v="72"/>
    <n v="45"/>
    <s v="US President"/>
    <s v="Hall, Gus"/>
    <s v="communist party use"/>
    <b v="0"/>
    <n v="7417"/>
    <n v="1277383"/>
  </r>
  <r>
    <x v="0"/>
    <s v="Louisiana"/>
    <x v="18"/>
    <n v="22"/>
    <n v="72"/>
    <n v="45"/>
    <s v="US President"/>
    <s v="McCarthy, Eugene &quot;&quot;Gene&quot;&quot;"/>
    <s v="independent"/>
    <b v="0"/>
    <n v="6490"/>
    <n v="1277383"/>
  </r>
  <r>
    <x v="0"/>
    <s v="Louisiana"/>
    <x v="18"/>
    <n v="22"/>
    <n v="72"/>
    <n v="45"/>
    <s v="US President"/>
    <s v="Macbride, Roger"/>
    <s v="libertarian"/>
    <b v="0"/>
    <n v="3134"/>
    <n v="1277383"/>
  </r>
  <r>
    <x v="0"/>
    <s v="Louisiana"/>
    <x v="18"/>
    <n v="22"/>
    <n v="72"/>
    <n v="45"/>
    <s v="US President"/>
    <s v="Camejo, Peter"/>
    <s v="socialist workers"/>
    <b v="0"/>
    <n v="1473"/>
    <n v="1277383"/>
  </r>
  <r>
    <x v="0"/>
    <s v="Maine"/>
    <x v="19"/>
    <n v="23"/>
    <n v="11"/>
    <n v="2"/>
    <s v="US President"/>
    <s v="Ford, Gerald"/>
    <s v="republican"/>
    <b v="0"/>
    <n v="236320"/>
    <n v="482968"/>
  </r>
  <r>
    <x v="0"/>
    <s v="Maine"/>
    <x v="19"/>
    <n v="23"/>
    <n v="11"/>
    <n v="2"/>
    <s v="US President"/>
    <s v="Carter, Jimmy"/>
    <s v="democrat"/>
    <b v="0"/>
    <n v="232279"/>
    <n v="482968"/>
  </r>
  <r>
    <x v="0"/>
    <s v="Maine"/>
    <x v="19"/>
    <n v="23"/>
    <n v="11"/>
    <n v="2"/>
    <s v="US President"/>
    <s v="McCarthy, Eugene &quot;&quot;Gene&quot;&quot;"/>
    <s v="independent"/>
    <b v="0"/>
    <n v="10874"/>
    <n v="482968"/>
  </r>
  <r>
    <x v="0"/>
    <s v="Maine"/>
    <x v="19"/>
    <n v="23"/>
    <n v="11"/>
    <n v="2"/>
    <s v="US President"/>
    <s v="Bubar, Benjamin &quot;&quot;Ben&quot;&quot;"/>
    <s v="prohibition"/>
    <b v="0"/>
    <n v="3495"/>
    <n v="482968"/>
  </r>
  <r>
    <x v="0"/>
    <s v="Maryland"/>
    <x v="20"/>
    <n v="24"/>
    <n v="52"/>
    <n v="52"/>
    <s v="US President"/>
    <s v="Carter, Jimmy"/>
    <s v="democrat"/>
    <b v="0"/>
    <n v="759612"/>
    <n v="1432273"/>
  </r>
  <r>
    <x v="0"/>
    <s v="Maryland"/>
    <x v="20"/>
    <n v="24"/>
    <n v="52"/>
    <n v="52"/>
    <s v="US President"/>
    <s v="Ford, Gerald"/>
    <s v="republican"/>
    <b v="0"/>
    <n v="672661"/>
    <n v="1432273"/>
  </r>
  <r>
    <x v="0"/>
    <s v="Massachusetts"/>
    <x v="21"/>
    <n v="25"/>
    <n v="14"/>
    <n v="3"/>
    <s v="US President"/>
    <s v="Carter, Jimmy"/>
    <s v="democrat"/>
    <b v="0"/>
    <n v="1429475"/>
    <n v="2547558"/>
  </r>
  <r>
    <x v="0"/>
    <s v="Massachusetts"/>
    <x v="21"/>
    <n v="25"/>
    <n v="14"/>
    <n v="3"/>
    <s v="US President"/>
    <s v="Ford, Gerald"/>
    <s v="republican"/>
    <b v="0"/>
    <n v="1030276"/>
    <n v="2547558"/>
  </r>
  <r>
    <x v="0"/>
    <s v="Massachusetts"/>
    <x v="21"/>
    <n v="25"/>
    <n v="14"/>
    <n v="3"/>
    <s v="US President"/>
    <s v="McCarthy, Eugene &quot;&quot;Gene&quot;&quot;"/>
    <s v="independent"/>
    <b v="0"/>
    <n v="65637"/>
    <n v="2547558"/>
  </r>
  <r>
    <x v="0"/>
    <s v="Massachusetts"/>
    <x v="21"/>
    <n v="25"/>
    <n v="14"/>
    <n v="3"/>
    <s v="US President"/>
    <s v="Camejo, Peter"/>
    <s v="socialist workers"/>
    <b v="0"/>
    <n v="8138"/>
    <n v="2547558"/>
  </r>
  <r>
    <x v="0"/>
    <s v="Massachusetts"/>
    <x v="21"/>
    <n v="25"/>
    <n v="14"/>
    <n v="3"/>
    <s v="US President"/>
    <s v="Anderson, Thomas J."/>
    <s v="american"/>
    <b v="0"/>
    <n v="7555"/>
    <n v="2547558"/>
  </r>
  <r>
    <x v="0"/>
    <s v="Massachusetts"/>
    <x v="21"/>
    <n v="25"/>
    <n v="14"/>
    <n v="3"/>
    <s v="US President"/>
    <s v="Larouche, Lyndon, Jr."/>
    <s v="u.s. labor"/>
    <b v="0"/>
    <n v="4922"/>
    <n v="2547558"/>
  </r>
  <r>
    <x v="0"/>
    <s v="Massachusetts"/>
    <x v="21"/>
    <n v="25"/>
    <n v="14"/>
    <n v="3"/>
    <s v="US President"/>
    <s v="Scattering"/>
    <m/>
    <b v="0"/>
    <n v="1401"/>
    <n v="2547558"/>
  </r>
  <r>
    <x v="0"/>
    <s v="Massachusetts"/>
    <x v="21"/>
    <n v="25"/>
    <n v="14"/>
    <n v="3"/>
    <s v="US President"/>
    <s v="Macbride, Roger"/>
    <s v="libertarian"/>
    <b v="0"/>
    <n v="135"/>
    <n v="2547558"/>
  </r>
  <r>
    <x v="0"/>
    <s v="Massachusetts"/>
    <x v="21"/>
    <n v="25"/>
    <n v="14"/>
    <n v="3"/>
    <s v="US President"/>
    <s v="Julius &quot;&quot;Jules&quot;&quot;, Levin"/>
    <s v="socialist labor"/>
    <b v="0"/>
    <n v="19"/>
    <n v="2547558"/>
  </r>
  <r>
    <x v="0"/>
    <s v="Michigan"/>
    <x v="22"/>
    <n v="26"/>
    <n v="34"/>
    <n v="23"/>
    <s v="US President"/>
    <s v="Ford, Gerald"/>
    <s v="republican"/>
    <b v="0"/>
    <n v="1893742"/>
    <n v="3651590"/>
  </r>
  <r>
    <x v="0"/>
    <s v="Michigan"/>
    <x v="22"/>
    <n v="26"/>
    <n v="34"/>
    <n v="23"/>
    <s v="US President"/>
    <s v="Carter, Jimmy"/>
    <s v="democrat"/>
    <b v="0"/>
    <n v="1696714"/>
    <n v="3651590"/>
  </r>
  <r>
    <x v="0"/>
    <s v="Michigan"/>
    <x v="22"/>
    <n v="26"/>
    <n v="34"/>
    <n v="23"/>
    <s v="US President"/>
    <s v="McCarthy, Eugene &quot;&quot;Gene&quot;&quot;"/>
    <s v="independent"/>
    <b v="0"/>
    <n v="47905"/>
    <n v="3651590"/>
  </r>
  <r>
    <x v="0"/>
    <s v="Michigan"/>
    <x v="22"/>
    <n v="26"/>
    <n v="34"/>
    <n v="23"/>
    <s v="US President"/>
    <s v="Macbride, Roger"/>
    <s v="libertarian"/>
    <b v="0"/>
    <n v="5407"/>
    <n v="3651590"/>
  </r>
  <r>
    <x v="0"/>
    <s v="Michigan"/>
    <x v="22"/>
    <n v="26"/>
    <n v="34"/>
    <n v="23"/>
    <s v="US President"/>
    <s v="Wright, Margaret"/>
    <s v="human rights"/>
    <b v="0"/>
    <n v="3504"/>
    <n v="3651590"/>
  </r>
  <r>
    <x v="0"/>
    <s v="Michigan"/>
    <x v="22"/>
    <n v="26"/>
    <n v="34"/>
    <n v="23"/>
    <s v="US President"/>
    <s v="Camejo, Peter"/>
    <s v="socialist workers"/>
    <b v="0"/>
    <n v="1804"/>
    <n v="3651590"/>
  </r>
  <r>
    <x v="0"/>
    <s v="Michigan"/>
    <x v="22"/>
    <n v="26"/>
    <n v="34"/>
    <n v="23"/>
    <s v="US President"/>
    <s v="Larouche, Lyndon, Jr."/>
    <s v="u.s. labor"/>
    <b v="0"/>
    <n v="1366"/>
    <n v="3651590"/>
  </r>
  <r>
    <x v="0"/>
    <s v="Michigan"/>
    <x v="22"/>
    <n v="26"/>
    <n v="34"/>
    <n v="23"/>
    <s v="US President"/>
    <s v="Julius &quot;&quot;Jules&quot;&quot;, Levin"/>
    <s v="socialist labor"/>
    <b v="0"/>
    <n v="1148"/>
    <n v="3651590"/>
  </r>
  <r>
    <x v="0"/>
    <s v="Minnesota"/>
    <x v="23"/>
    <n v="27"/>
    <n v="41"/>
    <n v="33"/>
    <s v="US President"/>
    <s v="Carter, Jimmy"/>
    <s v="democrat"/>
    <b v="0"/>
    <n v="1070440"/>
    <n v="1949931"/>
  </r>
  <r>
    <x v="0"/>
    <s v="Minnesota"/>
    <x v="23"/>
    <n v="27"/>
    <n v="41"/>
    <n v="33"/>
    <s v="US President"/>
    <s v="Ford, Gerald"/>
    <s v="republican"/>
    <b v="0"/>
    <n v="819395"/>
    <n v="1949931"/>
  </r>
  <r>
    <x v="0"/>
    <s v="Minnesota"/>
    <x v="23"/>
    <n v="27"/>
    <n v="41"/>
    <n v="33"/>
    <s v="US President"/>
    <s v="McCarthy, Eugene &quot;&quot;Gene&quot;&quot;"/>
    <s v="mccarthy '76"/>
    <b v="0"/>
    <n v="35490"/>
    <n v="1949931"/>
  </r>
  <r>
    <x v="0"/>
    <s v="Minnesota"/>
    <x v="23"/>
    <n v="27"/>
    <n v="41"/>
    <n v="33"/>
    <s v="US President"/>
    <s v="Anderson, Thomas J."/>
    <s v="american"/>
    <b v="0"/>
    <n v="13592"/>
    <n v="1949931"/>
  </r>
  <r>
    <x v="0"/>
    <s v="Minnesota"/>
    <x v="23"/>
    <n v="27"/>
    <n v="41"/>
    <n v="33"/>
    <s v="US President"/>
    <s v="Camejo, Peter"/>
    <s v="socialist workers"/>
    <b v="0"/>
    <n v="4149"/>
    <n v="1949931"/>
  </r>
  <r>
    <x v="0"/>
    <s v="Minnesota"/>
    <x v="23"/>
    <n v="27"/>
    <n v="41"/>
    <n v="33"/>
    <s v="US President"/>
    <s v="Macbride, Roger"/>
    <s v="libertarian"/>
    <b v="0"/>
    <n v="3529"/>
    <n v="1949931"/>
  </r>
  <r>
    <x v="0"/>
    <s v="Minnesota"/>
    <x v="23"/>
    <n v="27"/>
    <n v="41"/>
    <n v="33"/>
    <s v="US President"/>
    <s v="Hall, Gus"/>
    <s v="communist party use"/>
    <b v="0"/>
    <n v="1092"/>
    <n v="1949931"/>
  </r>
  <r>
    <x v="0"/>
    <s v="Minnesota"/>
    <x v="23"/>
    <n v="27"/>
    <n v="41"/>
    <n v="33"/>
    <s v="US President"/>
    <s v="Wright, Margaret"/>
    <s v="people's"/>
    <b v="0"/>
    <n v="635"/>
    <n v="1949931"/>
  </r>
  <r>
    <x v="0"/>
    <s v="Minnesota"/>
    <x v="23"/>
    <n v="27"/>
    <n v="41"/>
    <n v="33"/>
    <s v="US President"/>
    <s v="Larouche, Lyndon, Jr."/>
    <s v="international development bank"/>
    <b v="0"/>
    <n v="543"/>
    <n v="1949931"/>
  </r>
  <r>
    <x v="0"/>
    <s v="Minnesota"/>
    <x v="23"/>
    <n v="27"/>
    <n v="41"/>
    <n v="33"/>
    <s v="US President"/>
    <s v="Julius &quot;&quot;Jules&quot;&quot;, Levin"/>
    <s v="industrial government party"/>
    <b v="0"/>
    <n v="370"/>
    <n v="1949931"/>
  </r>
  <r>
    <x v="0"/>
    <s v="Minnesota"/>
    <x v="23"/>
    <n v="27"/>
    <n v="41"/>
    <n v="33"/>
    <s v="US President"/>
    <s v="Zeidler, Frank"/>
    <s v="socialist"/>
    <b v="0"/>
    <n v="354"/>
    <n v="1949931"/>
  </r>
  <r>
    <x v="0"/>
    <s v="Minnesota"/>
    <x v="23"/>
    <n v="27"/>
    <n v="41"/>
    <n v="33"/>
    <s v="US President"/>
    <m/>
    <m/>
    <b v="1"/>
    <n v="342"/>
    <n v="1949931"/>
  </r>
  <r>
    <x v="0"/>
    <s v="Mississippi"/>
    <x v="24"/>
    <n v="28"/>
    <n v="64"/>
    <n v="46"/>
    <s v="US President"/>
    <s v="Carter, Jimmy"/>
    <s v="democrat"/>
    <b v="0"/>
    <n v="381329"/>
    <n v="768390"/>
  </r>
  <r>
    <x v="0"/>
    <s v="Mississippi"/>
    <x v="24"/>
    <n v="28"/>
    <n v="64"/>
    <n v="46"/>
    <s v="US President"/>
    <s v="Ford, Gerald"/>
    <s v="republican"/>
    <b v="0"/>
    <n v="366846"/>
    <n v="768390"/>
  </r>
  <r>
    <x v="0"/>
    <s v="Mississippi"/>
    <x v="24"/>
    <n v="28"/>
    <n v="64"/>
    <n v="46"/>
    <s v="US President"/>
    <s v="Anderson, Thomas J."/>
    <s v="american"/>
    <b v="0"/>
    <n v="6678"/>
    <n v="768390"/>
  </r>
  <r>
    <x v="0"/>
    <s v="Mississippi"/>
    <x v="24"/>
    <n v="28"/>
    <n v="64"/>
    <n v="46"/>
    <s v="US President"/>
    <s v="McCarthy, Eugene &quot;&quot;Gene&quot;&quot;"/>
    <s v="independent"/>
    <b v="0"/>
    <n v="4074"/>
    <n v="768390"/>
  </r>
  <r>
    <x v="0"/>
    <s v="Mississippi"/>
    <x v="24"/>
    <n v="28"/>
    <n v="64"/>
    <n v="46"/>
    <s v="US President"/>
    <s v="Maddox, Lester"/>
    <s v="american independent party"/>
    <b v="0"/>
    <n v="4049"/>
    <n v="768390"/>
  </r>
  <r>
    <x v="0"/>
    <s v="Mississippi"/>
    <x v="24"/>
    <n v="28"/>
    <n v="64"/>
    <n v="46"/>
    <s v="US President"/>
    <s v="Camejo, Peter"/>
    <s v="socialist workers"/>
    <b v="0"/>
    <n v="2805"/>
    <n v="768390"/>
  </r>
  <r>
    <x v="0"/>
    <s v="Mississippi"/>
    <x v="24"/>
    <n v="28"/>
    <n v="64"/>
    <n v="46"/>
    <s v="US President"/>
    <s v="Macbride, Roger"/>
    <s v="libertarian"/>
    <b v="0"/>
    <n v="2609"/>
    <n v="768390"/>
  </r>
  <r>
    <x v="0"/>
    <s v="Missouri"/>
    <x v="25"/>
    <n v="29"/>
    <n v="43"/>
    <n v="34"/>
    <s v="US President"/>
    <s v="Carter, Jimmy"/>
    <s v="democrat"/>
    <b v="0"/>
    <n v="998387"/>
    <n v="1953600"/>
  </r>
  <r>
    <x v="0"/>
    <s v="Missouri"/>
    <x v="25"/>
    <n v="29"/>
    <n v="43"/>
    <n v="34"/>
    <s v="US President"/>
    <s v="Ford, Gerald"/>
    <s v="republican"/>
    <b v="0"/>
    <n v="927443"/>
    <n v="1953600"/>
  </r>
  <r>
    <x v="0"/>
    <s v="Missouri"/>
    <x v="25"/>
    <n v="29"/>
    <n v="43"/>
    <n v="34"/>
    <s v="US President"/>
    <s v="McCarthy, Eugene &quot;&quot;Gene&quot;&quot;"/>
    <s v="independent"/>
    <b v="0"/>
    <n v="24029"/>
    <n v="1953600"/>
  </r>
  <r>
    <x v="0"/>
    <s v="Missouri"/>
    <x v="25"/>
    <n v="29"/>
    <n v="43"/>
    <n v="34"/>
    <s v="US President"/>
    <s v="Other"/>
    <m/>
    <b v="0"/>
    <n v="3741"/>
    <n v="1953600"/>
  </r>
  <r>
    <x v="0"/>
    <s v="Montana"/>
    <x v="26"/>
    <n v="30"/>
    <n v="81"/>
    <n v="64"/>
    <s v="US President"/>
    <s v="Ford, Gerald"/>
    <s v="republican"/>
    <b v="0"/>
    <n v="173703"/>
    <n v="328734"/>
  </r>
  <r>
    <x v="0"/>
    <s v="Montana"/>
    <x v="26"/>
    <n v="30"/>
    <n v="81"/>
    <n v="64"/>
    <s v="US President"/>
    <s v="Carter, Jimmy"/>
    <s v="democrat"/>
    <b v="0"/>
    <n v="149259"/>
    <n v="328734"/>
  </r>
  <r>
    <x v="0"/>
    <s v="Montana"/>
    <x v="26"/>
    <n v="30"/>
    <n v="81"/>
    <n v="64"/>
    <s v="US President"/>
    <s v="Anderson, Thomas J."/>
    <s v="american"/>
    <b v="0"/>
    <n v="5772"/>
    <n v="328734"/>
  </r>
  <r>
    <x v="0"/>
    <s v="Nebraska"/>
    <x v="27"/>
    <n v="31"/>
    <n v="46"/>
    <n v="35"/>
    <s v="US President"/>
    <s v="Ford, Gerald"/>
    <s v="republican"/>
    <b v="0"/>
    <n v="359219"/>
    <n v="606749"/>
  </r>
  <r>
    <x v="0"/>
    <s v="Nebraska"/>
    <x v="27"/>
    <n v="31"/>
    <n v="46"/>
    <n v="35"/>
    <s v="US President"/>
    <s v="Carter, Jimmy"/>
    <s v="democrat"/>
    <b v="0"/>
    <n v="233293"/>
    <n v="606749"/>
  </r>
  <r>
    <x v="0"/>
    <s v="Nebraska"/>
    <x v="27"/>
    <n v="31"/>
    <n v="46"/>
    <n v="35"/>
    <s v="US President"/>
    <s v="McCarthy, Eugene &quot;&quot;Gene&quot;&quot;"/>
    <s v="independent"/>
    <b v="0"/>
    <n v="9383"/>
    <n v="606749"/>
  </r>
  <r>
    <x v="0"/>
    <s v="Nebraska"/>
    <x v="27"/>
    <n v="31"/>
    <n v="46"/>
    <n v="35"/>
    <s v="US President"/>
    <s v="Maddox, Lester"/>
    <s v="american independent party"/>
    <b v="0"/>
    <n v="3378"/>
    <n v="606749"/>
  </r>
  <r>
    <x v="0"/>
    <s v="Nebraska"/>
    <x v="27"/>
    <n v="31"/>
    <n v="46"/>
    <n v="35"/>
    <s v="US President"/>
    <s v="Macbride, Roger"/>
    <s v="libertarian"/>
    <b v="0"/>
    <n v="1476"/>
    <n v="606749"/>
  </r>
  <r>
    <x v="0"/>
    <s v="Nevada"/>
    <x v="28"/>
    <n v="32"/>
    <n v="88"/>
    <n v="65"/>
    <s v="US President"/>
    <s v="Ford, Gerald"/>
    <s v="republican"/>
    <b v="0"/>
    <n v="101273"/>
    <n v="201876"/>
  </r>
  <r>
    <x v="0"/>
    <s v="Nevada"/>
    <x v="28"/>
    <n v="32"/>
    <n v="88"/>
    <n v="65"/>
    <s v="US President"/>
    <s v="Carter, Jimmy"/>
    <s v="democrat"/>
    <b v="0"/>
    <n v="92479"/>
    <n v="201876"/>
  </r>
  <r>
    <x v="0"/>
    <s v="Nevada"/>
    <x v="28"/>
    <n v="32"/>
    <n v="88"/>
    <n v="65"/>
    <s v="US President"/>
    <s v="Other"/>
    <m/>
    <b v="0"/>
    <n v="5108"/>
    <n v="201876"/>
  </r>
  <r>
    <x v="0"/>
    <s v="Nevada"/>
    <x v="28"/>
    <n v="32"/>
    <n v="88"/>
    <n v="65"/>
    <s v="US President"/>
    <s v="Macbride, Roger"/>
    <s v="libertarian"/>
    <b v="0"/>
    <n v="1519"/>
    <n v="201876"/>
  </r>
  <r>
    <x v="0"/>
    <s v="Nevada"/>
    <x v="28"/>
    <n v="32"/>
    <n v="88"/>
    <n v="65"/>
    <s v="US President"/>
    <s v="Maddox, Lester"/>
    <s v="american independent party"/>
    <b v="0"/>
    <n v="1497"/>
    <n v="201876"/>
  </r>
  <r>
    <x v="0"/>
    <s v="New Hampshire"/>
    <x v="29"/>
    <n v="33"/>
    <n v="12"/>
    <n v="4"/>
    <s v="US President"/>
    <s v="Ford, Gerald"/>
    <s v="republican"/>
    <b v="0"/>
    <n v="185935"/>
    <n v="339627"/>
  </r>
  <r>
    <x v="0"/>
    <s v="New Hampshire"/>
    <x v="29"/>
    <n v="33"/>
    <n v="12"/>
    <n v="4"/>
    <s v="US President"/>
    <s v="Carter, Jimmy"/>
    <s v="democrat"/>
    <b v="0"/>
    <n v="147645"/>
    <n v="339627"/>
  </r>
  <r>
    <x v="0"/>
    <s v="New Hampshire"/>
    <x v="29"/>
    <n v="33"/>
    <n v="12"/>
    <n v="4"/>
    <s v="US President"/>
    <s v="McCarthy, Eugene &quot;&quot;Gene&quot;&quot;"/>
    <s v="independent"/>
    <b v="0"/>
    <n v="4095"/>
    <n v="339627"/>
  </r>
  <r>
    <x v="0"/>
    <s v="New Hampshire"/>
    <x v="29"/>
    <n v="33"/>
    <n v="12"/>
    <n v="4"/>
    <s v="US President"/>
    <s v="Macbride, Roger"/>
    <s v="libertarian"/>
    <b v="0"/>
    <n v="936"/>
    <n v="339627"/>
  </r>
  <r>
    <x v="0"/>
    <s v="New Hampshire"/>
    <x v="29"/>
    <n v="33"/>
    <n v="12"/>
    <n v="4"/>
    <s v="US President"/>
    <s v="Scattering"/>
    <m/>
    <b v="0"/>
    <n v="603"/>
    <n v="339627"/>
  </r>
  <r>
    <x v="0"/>
    <s v="New Hampshire"/>
    <x v="29"/>
    <n v="33"/>
    <n v="12"/>
    <n v="4"/>
    <s v="US President"/>
    <s v="Larouche, Lyndon, Jr."/>
    <s v="u.s. labor"/>
    <b v="0"/>
    <n v="186"/>
    <n v="339627"/>
  </r>
  <r>
    <x v="0"/>
    <s v="New Hampshire"/>
    <x v="29"/>
    <n v="33"/>
    <n v="12"/>
    <n v="4"/>
    <s v="US President"/>
    <s v="Camejo, Peter"/>
    <s v="socialist workers"/>
    <b v="0"/>
    <n v="161"/>
    <n v="339627"/>
  </r>
  <r>
    <x v="0"/>
    <s v="New Hampshire"/>
    <x v="29"/>
    <n v="33"/>
    <n v="12"/>
    <n v="4"/>
    <s v="US President"/>
    <s v="Julius &quot;&quot;Jules&quot;&quot;, Levin"/>
    <s v="socialist labor"/>
    <b v="0"/>
    <n v="66"/>
    <n v="339627"/>
  </r>
  <r>
    <x v="0"/>
    <s v="New Jersey"/>
    <x v="30"/>
    <n v="34"/>
    <n v="22"/>
    <n v="12"/>
    <s v="US President"/>
    <s v="Ford, Gerald"/>
    <s v="republican"/>
    <b v="0"/>
    <n v="1509688"/>
    <n v="3014472"/>
  </r>
  <r>
    <x v="0"/>
    <s v="New Jersey"/>
    <x v="30"/>
    <n v="34"/>
    <n v="22"/>
    <n v="12"/>
    <s v="US President"/>
    <s v="Carter, Jimmy"/>
    <s v="democrat"/>
    <b v="0"/>
    <n v="1444653"/>
    <n v="3014472"/>
  </r>
  <r>
    <x v="0"/>
    <s v="New Jersey"/>
    <x v="30"/>
    <n v="34"/>
    <n v="22"/>
    <n v="12"/>
    <s v="US President"/>
    <s v="McCarthy, Eugene &quot;&quot;Gene&quot;&quot;"/>
    <s v="independent"/>
    <b v="0"/>
    <n v="32717"/>
    <n v="3014472"/>
  </r>
  <r>
    <x v="0"/>
    <s v="New Jersey"/>
    <x v="30"/>
    <n v="34"/>
    <n v="22"/>
    <n v="12"/>
    <s v="US President"/>
    <s v="Macbride, Roger"/>
    <s v="libertarian"/>
    <b v="0"/>
    <n v="9449"/>
    <n v="3014472"/>
  </r>
  <r>
    <x v="0"/>
    <s v="New Jersey"/>
    <x v="30"/>
    <n v="34"/>
    <n v="22"/>
    <n v="12"/>
    <s v="US President"/>
    <s v="Maddox, Lester"/>
    <s v="american independent party"/>
    <b v="0"/>
    <n v="7716"/>
    <n v="3014472"/>
  </r>
  <r>
    <x v="0"/>
    <s v="New Jersey"/>
    <x v="30"/>
    <n v="34"/>
    <n v="22"/>
    <n v="12"/>
    <s v="US President"/>
    <s v="Julius &quot;&quot;Jules&quot;&quot;, Levin"/>
    <s v="socialist labor"/>
    <b v="0"/>
    <n v="3686"/>
    <n v="3014472"/>
  </r>
  <r>
    <x v="0"/>
    <s v="New Jersey"/>
    <x v="30"/>
    <n v="34"/>
    <n v="22"/>
    <n v="12"/>
    <s v="US President"/>
    <s v="Hall, Gus"/>
    <s v="communist party use"/>
    <b v="0"/>
    <n v="1662"/>
    <n v="3014472"/>
  </r>
  <r>
    <x v="0"/>
    <s v="New Jersey"/>
    <x v="30"/>
    <n v="34"/>
    <n v="22"/>
    <n v="12"/>
    <s v="US President"/>
    <s v="Larouche, Lyndon, Jr."/>
    <s v="u.s. labor"/>
    <b v="0"/>
    <n v="1650"/>
    <n v="3014472"/>
  </r>
  <r>
    <x v="0"/>
    <s v="New Jersey"/>
    <x v="30"/>
    <n v="34"/>
    <n v="22"/>
    <n v="12"/>
    <s v="US President"/>
    <s v="Camejo, Peter"/>
    <s v="socialist workers"/>
    <b v="0"/>
    <n v="1184"/>
    <n v="3014472"/>
  </r>
  <r>
    <x v="0"/>
    <s v="New Jersey"/>
    <x v="30"/>
    <n v="34"/>
    <n v="22"/>
    <n v="12"/>
    <s v="US President"/>
    <s v="Wright, Margaret"/>
    <s v="peace &amp; freedom"/>
    <b v="0"/>
    <n v="1044"/>
    <n v="3014472"/>
  </r>
  <r>
    <x v="0"/>
    <s v="New Jersey"/>
    <x v="30"/>
    <n v="34"/>
    <n v="22"/>
    <n v="12"/>
    <s v="US President"/>
    <s v="Bubar, Benjamin &quot;&quot;Ben&quot;&quot;"/>
    <s v="prohibition"/>
    <b v="0"/>
    <n v="554"/>
    <n v="3014472"/>
  </r>
  <r>
    <x v="0"/>
    <s v="New Jersey"/>
    <x v="30"/>
    <n v="34"/>
    <n v="22"/>
    <n v="12"/>
    <s v="US President"/>
    <s v="Zeidler, Frank"/>
    <s v="socialist"/>
    <b v="0"/>
    <n v="469"/>
    <n v="3014472"/>
  </r>
  <r>
    <x v="0"/>
    <s v="New Mexico"/>
    <x v="31"/>
    <n v="35"/>
    <n v="85"/>
    <n v="66"/>
    <s v="US President"/>
    <s v="Ford, Gerald"/>
    <s v="republican"/>
    <b v="0"/>
    <n v="211419"/>
    <n v="416590"/>
  </r>
  <r>
    <x v="0"/>
    <s v="New Mexico"/>
    <x v="31"/>
    <n v="35"/>
    <n v="85"/>
    <n v="66"/>
    <s v="US President"/>
    <s v="Carter, Jimmy"/>
    <s v="democrat"/>
    <b v="0"/>
    <n v="201148"/>
    <n v="416590"/>
  </r>
  <r>
    <x v="0"/>
    <s v="New Mexico"/>
    <x v="31"/>
    <n v="35"/>
    <n v="85"/>
    <n v="66"/>
    <s v="US President"/>
    <s v="Camejo, Peter"/>
    <s v="socialist workers"/>
    <b v="0"/>
    <n v="2462"/>
    <n v="416590"/>
  </r>
  <r>
    <x v="0"/>
    <s v="New Mexico"/>
    <x v="31"/>
    <n v="35"/>
    <n v="85"/>
    <n v="66"/>
    <s v="US President"/>
    <s v="Macbride, Roger"/>
    <s v="libertarian"/>
    <b v="0"/>
    <n v="1110"/>
    <n v="416590"/>
  </r>
  <r>
    <x v="0"/>
    <s v="New Mexico"/>
    <x v="31"/>
    <n v="35"/>
    <n v="85"/>
    <n v="66"/>
    <s v="US President"/>
    <s v="Zeidler, Frank"/>
    <s v="socialist"/>
    <b v="0"/>
    <n v="240"/>
    <n v="416590"/>
  </r>
  <r>
    <x v="0"/>
    <s v="New Mexico"/>
    <x v="31"/>
    <n v="35"/>
    <n v="85"/>
    <n v="66"/>
    <s v="US President"/>
    <s v="Bubar, Benjamin &quot;&quot;Ben&quot;&quot;"/>
    <s v="prohibition"/>
    <b v="0"/>
    <n v="211"/>
    <n v="416590"/>
  </r>
  <r>
    <x v="0"/>
    <s v="New York"/>
    <x v="32"/>
    <n v="36"/>
    <n v="21"/>
    <n v="13"/>
    <s v="US President"/>
    <s v="Carter, Jimmy"/>
    <s v="democrat"/>
    <b v="0"/>
    <n v="3244165"/>
    <n v="6668262"/>
  </r>
  <r>
    <x v="0"/>
    <s v="New York"/>
    <x v="32"/>
    <n v="36"/>
    <n v="21"/>
    <n v="13"/>
    <s v="US President"/>
    <s v="Ford, Gerald"/>
    <s v="republican"/>
    <b v="0"/>
    <n v="2825913"/>
    <n v="6668262"/>
  </r>
  <r>
    <x v="0"/>
    <s v="New York"/>
    <x v="32"/>
    <n v="36"/>
    <n v="21"/>
    <n v="13"/>
    <s v="US President"/>
    <s v="Ford, Gerald"/>
    <s v="conservative"/>
    <b v="0"/>
    <n v="274878"/>
    <n v="6668262"/>
  </r>
  <r>
    <x v="0"/>
    <s v="New York"/>
    <x v="32"/>
    <n v="36"/>
    <n v="21"/>
    <n v="13"/>
    <s v="US President"/>
    <s v="Carter, Jimmy"/>
    <s v="liberal party"/>
    <b v="0"/>
    <n v="145393"/>
    <n v="6668262"/>
  </r>
  <r>
    <x v="0"/>
    <s v="New York"/>
    <x v="32"/>
    <n v="36"/>
    <n v="21"/>
    <n v="13"/>
    <s v="US President"/>
    <s v="Other"/>
    <m/>
    <b v="0"/>
    <n v="143037"/>
    <n v="6668262"/>
  </r>
  <r>
    <x v="0"/>
    <s v="New York"/>
    <x v="32"/>
    <n v="36"/>
    <n v="21"/>
    <n v="13"/>
    <s v="US President"/>
    <s v="Macbride, Roger"/>
    <s v="free libertarian"/>
    <b v="0"/>
    <n v="12197"/>
    <n v="6668262"/>
  </r>
  <r>
    <x v="0"/>
    <s v="New York"/>
    <x v="32"/>
    <n v="36"/>
    <n v="21"/>
    <n v="13"/>
    <s v="US President"/>
    <s v="Hall, Gus"/>
    <s v="communist party use"/>
    <b v="0"/>
    <n v="10270"/>
    <n v="6668262"/>
  </r>
  <r>
    <x v="0"/>
    <s v="New York"/>
    <x v="32"/>
    <n v="36"/>
    <n v="21"/>
    <n v="13"/>
    <s v="US President"/>
    <s v="Camejo, Peter"/>
    <s v="socialist workers"/>
    <b v="0"/>
    <n v="6996"/>
    <n v="6668262"/>
  </r>
  <r>
    <x v="0"/>
    <s v="New York"/>
    <x v="32"/>
    <n v="36"/>
    <n v="21"/>
    <n v="13"/>
    <s v="US President"/>
    <s v="Larouche, Lyndon, Jr."/>
    <s v="labor"/>
    <b v="0"/>
    <n v="5413"/>
    <n v="6668262"/>
  </r>
  <r>
    <x v="0"/>
    <s v="North Carolina"/>
    <x v="33"/>
    <n v="37"/>
    <n v="56"/>
    <n v="47"/>
    <s v="US President"/>
    <s v="Carter, Jimmy"/>
    <s v="democrat"/>
    <b v="0"/>
    <n v="927365"/>
    <n v="1677906"/>
  </r>
  <r>
    <x v="0"/>
    <s v="North Carolina"/>
    <x v="33"/>
    <n v="37"/>
    <n v="56"/>
    <n v="47"/>
    <s v="US President"/>
    <s v="Ford, Gerald"/>
    <s v="republican"/>
    <b v="0"/>
    <n v="741960"/>
    <n v="1677906"/>
  </r>
  <r>
    <x v="0"/>
    <s v="North Carolina"/>
    <x v="33"/>
    <n v="37"/>
    <n v="56"/>
    <n v="47"/>
    <s v="US President"/>
    <s v="Anderson, Thomas J."/>
    <s v="american"/>
    <b v="0"/>
    <n v="5607"/>
    <n v="1677906"/>
  </r>
  <r>
    <x v="0"/>
    <s v="North Carolina"/>
    <x v="33"/>
    <n v="37"/>
    <n v="56"/>
    <n v="47"/>
    <s v="US President"/>
    <s v="Macbride, Roger"/>
    <s v="libertarian"/>
    <b v="0"/>
    <n v="2219"/>
    <n v="1677906"/>
  </r>
  <r>
    <x v="0"/>
    <s v="North Carolina"/>
    <x v="33"/>
    <n v="37"/>
    <n v="56"/>
    <n v="47"/>
    <s v="US President"/>
    <s v="Larouche, Lyndon, Jr."/>
    <s v="u.s. labor"/>
    <b v="0"/>
    <n v="755"/>
    <n v="1677906"/>
  </r>
  <r>
    <x v="0"/>
    <s v="North Dakota"/>
    <x v="34"/>
    <n v="38"/>
    <n v="44"/>
    <n v="36"/>
    <s v="US President"/>
    <s v="Ford, Gerald"/>
    <s v="republican"/>
    <b v="0"/>
    <n v="153684"/>
    <n v="297308"/>
  </r>
  <r>
    <x v="0"/>
    <s v="North Dakota"/>
    <x v="34"/>
    <n v="38"/>
    <n v="44"/>
    <n v="36"/>
    <s v="US President"/>
    <s v="Carter, Jimmy"/>
    <s v="democrat"/>
    <b v="0"/>
    <n v="136078"/>
    <n v="297308"/>
  </r>
  <r>
    <x v="0"/>
    <s v="North Dakota"/>
    <x v="34"/>
    <n v="38"/>
    <n v="44"/>
    <n v="36"/>
    <s v="US President"/>
    <s v="Anderson, Thomas J."/>
    <s v="american"/>
    <b v="0"/>
    <n v="3698"/>
    <n v="297308"/>
  </r>
  <r>
    <x v="0"/>
    <s v="North Dakota"/>
    <x v="34"/>
    <n v="38"/>
    <n v="44"/>
    <n v="36"/>
    <s v="US President"/>
    <s v="McCarthy, Eugene &quot;&quot;Gene&quot;&quot;"/>
    <s v="independent"/>
    <b v="0"/>
    <n v="2952"/>
    <n v="297308"/>
  </r>
  <r>
    <x v="0"/>
    <s v="North Dakota"/>
    <x v="34"/>
    <n v="38"/>
    <n v="44"/>
    <n v="36"/>
    <s v="US President"/>
    <s v="Maddox, Lester"/>
    <s v="american independent party"/>
    <b v="0"/>
    <n v="269"/>
    <n v="297308"/>
  </r>
  <r>
    <x v="0"/>
    <s v="North Dakota"/>
    <x v="34"/>
    <n v="38"/>
    <n v="44"/>
    <n v="36"/>
    <s v="US President"/>
    <s v="Macbride, Roger"/>
    <s v="libertarian"/>
    <b v="0"/>
    <n v="256"/>
    <n v="297308"/>
  </r>
  <r>
    <x v="0"/>
    <s v="North Dakota"/>
    <x v="34"/>
    <n v="38"/>
    <n v="44"/>
    <n v="36"/>
    <s v="US President"/>
    <s v="Larouche, Lyndon, Jr."/>
    <s v="u.s. labor"/>
    <b v="0"/>
    <n v="142"/>
    <n v="297308"/>
  </r>
  <r>
    <x v="0"/>
    <s v="North Dakota"/>
    <x v="34"/>
    <n v="38"/>
    <n v="44"/>
    <n v="36"/>
    <s v="US President"/>
    <s v="Hall, Gus"/>
    <s v="communist party use"/>
    <b v="0"/>
    <n v="85"/>
    <n v="297308"/>
  </r>
  <r>
    <x v="0"/>
    <s v="North Dakota"/>
    <x v="34"/>
    <n v="38"/>
    <n v="44"/>
    <n v="36"/>
    <s v="US President"/>
    <s v="Bubar, Benjamin &quot;&quot;Ben&quot;&quot;"/>
    <s v="prohibition"/>
    <b v="0"/>
    <n v="63"/>
    <n v="297308"/>
  </r>
  <r>
    <x v="0"/>
    <s v="North Dakota"/>
    <x v="34"/>
    <n v="38"/>
    <n v="44"/>
    <n v="36"/>
    <s v="US President"/>
    <s v="Camejo, Peter"/>
    <s v="socialist workers"/>
    <b v="0"/>
    <n v="43"/>
    <n v="297308"/>
  </r>
  <r>
    <x v="0"/>
    <s v="North Dakota"/>
    <x v="34"/>
    <n v="38"/>
    <n v="44"/>
    <n v="36"/>
    <s v="US President"/>
    <s v="Zeidler, Frank"/>
    <s v="socialist"/>
    <b v="0"/>
    <n v="38"/>
    <n v="297308"/>
  </r>
  <r>
    <x v="0"/>
    <s v="Ohio"/>
    <x v="35"/>
    <n v="39"/>
    <n v="31"/>
    <n v="24"/>
    <s v="US President"/>
    <s v="Carter, Jimmy"/>
    <s v="democrat"/>
    <b v="0"/>
    <n v="2009959"/>
    <n v="4110456"/>
  </r>
  <r>
    <x v="0"/>
    <s v="Ohio"/>
    <x v="35"/>
    <n v="39"/>
    <n v="31"/>
    <n v="24"/>
    <s v="US President"/>
    <s v="Ford, Gerald"/>
    <s v="republican"/>
    <b v="0"/>
    <n v="2000626"/>
    <n v="4110456"/>
  </r>
  <r>
    <x v="0"/>
    <s v="Ohio"/>
    <x v="35"/>
    <n v="39"/>
    <n v="31"/>
    <n v="24"/>
    <s v="US President"/>
    <s v="McCarthy, Eugene &quot;&quot;Gene&quot;&quot;"/>
    <s v="independent"/>
    <b v="0"/>
    <n v="58267"/>
    <n v="4110456"/>
  </r>
  <r>
    <x v="0"/>
    <s v="Ohio"/>
    <x v="35"/>
    <n v="39"/>
    <n v="31"/>
    <n v="24"/>
    <s v="US President"/>
    <s v="Maddox, Lester"/>
    <s v="american independent party"/>
    <b v="0"/>
    <n v="15508"/>
    <n v="4110456"/>
  </r>
  <r>
    <x v="0"/>
    <s v="Ohio"/>
    <x v="35"/>
    <n v="39"/>
    <n v="31"/>
    <n v="24"/>
    <s v="US President"/>
    <s v="Macbride, Roger"/>
    <s v="libertarian"/>
    <b v="0"/>
    <n v="8952"/>
    <n v="4110456"/>
  </r>
  <r>
    <x v="0"/>
    <s v="Ohio"/>
    <x v="35"/>
    <n v="39"/>
    <n v="31"/>
    <n v="24"/>
    <s v="US President"/>
    <s v="Hall, Gus"/>
    <s v="communist party use"/>
    <b v="0"/>
    <n v="7817"/>
    <n v="4110456"/>
  </r>
  <r>
    <x v="0"/>
    <s v="Ohio"/>
    <x v="35"/>
    <n v="39"/>
    <n v="31"/>
    <n v="24"/>
    <s v="US President"/>
    <s v="Camejo, Peter"/>
    <s v="socialist workers"/>
    <b v="0"/>
    <n v="4833"/>
    <n v="4110456"/>
  </r>
  <r>
    <x v="0"/>
    <s v="Ohio"/>
    <x v="35"/>
    <n v="39"/>
    <n v="31"/>
    <n v="24"/>
    <s v="US President"/>
    <s v="Larouche, Lyndon, Jr."/>
    <s v="u.s. labor"/>
    <b v="0"/>
    <n v="4364"/>
    <n v="4110456"/>
  </r>
  <r>
    <x v="0"/>
    <s v="Ohio"/>
    <x v="35"/>
    <n v="39"/>
    <n v="31"/>
    <n v="24"/>
    <s v="US President"/>
    <s v="Julius &quot;&quot;Jules&quot;&quot;, Levin"/>
    <s v="socialist labor"/>
    <b v="0"/>
    <n v="68"/>
    <n v="4110456"/>
  </r>
  <r>
    <x v="0"/>
    <s v="Ohio"/>
    <x v="35"/>
    <n v="39"/>
    <n v="31"/>
    <n v="24"/>
    <s v="US President"/>
    <s v="Bubar, Benjamin &quot;&quot;Ben&quot;&quot;"/>
    <s v="prohibition"/>
    <b v="0"/>
    <n v="62"/>
    <n v="4110456"/>
  </r>
  <r>
    <x v="0"/>
    <s v="Oklahoma"/>
    <x v="36"/>
    <n v="40"/>
    <n v="73"/>
    <n v="53"/>
    <s v="US President"/>
    <s v="Ford, Gerald"/>
    <s v="republican"/>
    <b v="0"/>
    <n v="545708"/>
    <n v="1092251"/>
  </r>
  <r>
    <x v="0"/>
    <s v="Oklahoma"/>
    <x v="36"/>
    <n v="40"/>
    <n v="73"/>
    <n v="53"/>
    <s v="US President"/>
    <s v="Carter, Jimmy"/>
    <s v="democrat"/>
    <b v="0"/>
    <n v="532442"/>
    <n v="1092251"/>
  </r>
  <r>
    <x v="0"/>
    <s v="Oklahoma"/>
    <x v="36"/>
    <n v="40"/>
    <n v="73"/>
    <n v="53"/>
    <s v="US President"/>
    <s v="McCarthy, Eugene &quot;&quot;Gene&quot;&quot;"/>
    <s v="independent"/>
    <b v="0"/>
    <n v="14101"/>
    <n v="1092251"/>
  </r>
  <r>
    <x v="0"/>
    <s v="Oregon"/>
    <x v="37"/>
    <n v="41"/>
    <n v="92"/>
    <n v="72"/>
    <s v="US President"/>
    <s v="Ford, Gerald"/>
    <s v="republican"/>
    <b v="0"/>
    <n v="492120"/>
    <n v="1029876"/>
  </r>
  <r>
    <x v="0"/>
    <s v="Oregon"/>
    <x v="37"/>
    <n v="41"/>
    <n v="92"/>
    <n v="72"/>
    <s v="US President"/>
    <s v="Carter, Jimmy"/>
    <s v="democrat"/>
    <b v="0"/>
    <n v="490407"/>
    <n v="1029876"/>
  </r>
  <r>
    <x v="0"/>
    <s v="Oregon"/>
    <x v="37"/>
    <n v="41"/>
    <n v="92"/>
    <n v="72"/>
    <s v="US President"/>
    <s v="McCarthy, Eugene &quot;&quot;Gene&quot;&quot;"/>
    <s v="independent"/>
    <b v="0"/>
    <n v="40207"/>
    <n v="1029876"/>
  </r>
  <r>
    <x v="0"/>
    <s v="Oregon"/>
    <x v="37"/>
    <n v="41"/>
    <n v="92"/>
    <n v="72"/>
    <s v="US President"/>
    <m/>
    <m/>
    <b v="1"/>
    <n v="6107"/>
    <n v="1029876"/>
  </r>
  <r>
    <x v="0"/>
    <s v="Oregon"/>
    <x v="37"/>
    <n v="41"/>
    <n v="92"/>
    <n v="72"/>
    <s v="US President"/>
    <s v="Anderson, Thomas J."/>
    <s v="american"/>
    <b v="0"/>
    <n v="1035"/>
    <n v="1029876"/>
  </r>
  <r>
    <x v="0"/>
    <s v="Pennsylvania"/>
    <x v="38"/>
    <n v="42"/>
    <n v="23"/>
    <n v="14"/>
    <s v="US President"/>
    <s v="Carter, Jimmy"/>
    <s v="democrat"/>
    <b v="0"/>
    <n v="2328677"/>
    <n v="4620787"/>
  </r>
  <r>
    <x v="0"/>
    <s v="Pennsylvania"/>
    <x v="38"/>
    <n v="42"/>
    <n v="23"/>
    <n v="14"/>
    <s v="US President"/>
    <s v="Ford, Gerald"/>
    <s v="republican"/>
    <b v="0"/>
    <n v="2205604"/>
    <n v="4620787"/>
  </r>
  <r>
    <x v="0"/>
    <s v="Pennsylvania"/>
    <x v="38"/>
    <n v="42"/>
    <n v="23"/>
    <n v="14"/>
    <s v="US President"/>
    <s v="McCarthy, Eugene &quot;&quot;Gene&quot;&quot;"/>
    <s v="mccarthy '76"/>
    <b v="0"/>
    <n v="50584"/>
    <n v="4620787"/>
  </r>
  <r>
    <x v="0"/>
    <s v="Pennsylvania"/>
    <x v="38"/>
    <n v="42"/>
    <n v="23"/>
    <n v="14"/>
    <s v="US President"/>
    <s v="Maddox, Lester"/>
    <s v="constitution party"/>
    <b v="0"/>
    <n v="25344"/>
    <n v="4620787"/>
  </r>
  <r>
    <x v="0"/>
    <s v="Pennsylvania"/>
    <x v="38"/>
    <n v="42"/>
    <n v="23"/>
    <n v="14"/>
    <s v="US President"/>
    <s v="Camejo, Peter"/>
    <s v="socialist workers"/>
    <b v="0"/>
    <n v="3009"/>
    <n v="4620787"/>
  </r>
  <r>
    <x v="0"/>
    <s v="Pennsylvania"/>
    <x v="38"/>
    <n v="42"/>
    <n v="23"/>
    <n v="14"/>
    <s v="US President"/>
    <s v="Other"/>
    <m/>
    <b v="0"/>
    <n v="2934"/>
    <n v="4620787"/>
  </r>
  <r>
    <x v="0"/>
    <s v="Pennsylvania"/>
    <x v="38"/>
    <n v="42"/>
    <n v="23"/>
    <n v="14"/>
    <s v="US President"/>
    <s v="Larouche, Lyndon, Jr."/>
    <s v="u.s. labor"/>
    <b v="0"/>
    <n v="2744"/>
    <n v="4620787"/>
  </r>
  <r>
    <x v="0"/>
    <s v="Pennsylvania"/>
    <x v="38"/>
    <n v="42"/>
    <n v="23"/>
    <n v="14"/>
    <s v="US President"/>
    <s v="Hall, Gus"/>
    <s v="communist party use"/>
    <b v="0"/>
    <n v="1891"/>
    <n v="4620787"/>
  </r>
  <r>
    <x v="0"/>
    <s v="Rhode Island"/>
    <x v="39"/>
    <n v="44"/>
    <n v="15"/>
    <n v="5"/>
    <s v="US President"/>
    <s v="Carter, Jimmy"/>
    <s v="democrat"/>
    <b v="0"/>
    <n v="227636"/>
    <n v="410584"/>
  </r>
  <r>
    <x v="0"/>
    <s v="Rhode Island"/>
    <x v="39"/>
    <n v="44"/>
    <n v="15"/>
    <n v="5"/>
    <s v="US President"/>
    <s v="Ford, Gerald"/>
    <s v="republican"/>
    <b v="0"/>
    <n v="181249"/>
    <n v="410584"/>
  </r>
  <r>
    <x v="0"/>
    <s v="Rhode Island"/>
    <x v="39"/>
    <n v="44"/>
    <n v="15"/>
    <n v="5"/>
    <s v="US President"/>
    <s v="Macbride, Roger"/>
    <s v="libertarian"/>
    <b v="0"/>
    <n v="715"/>
    <n v="410584"/>
  </r>
  <r>
    <x v="0"/>
    <s v="Rhode Island"/>
    <x v="39"/>
    <n v="44"/>
    <n v="15"/>
    <n v="5"/>
    <s v="US President"/>
    <s v="Camejo, Peter"/>
    <s v="socialist workers"/>
    <b v="0"/>
    <n v="462"/>
    <n v="410584"/>
  </r>
  <r>
    <x v="0"/>
    <s v="Rhode Island"/>
    <x v="39"/>
    <n v="44"/>
    <n v="15"/>
    <n v="5"/>
    <s v="US President"/>
    <s v="Hall, Gus"/>
    <s v="communist party use"/>
    <b v="0"/>
    <n v="334"/>
    <n v="410584"/>
  </r>
  <r>
    <x v="0"/>
    <s v="Rhode Island"/>
    <x v="39"/>
    <n v="44"/>
    <n v="15"/>
    <n v="5"/>
    <s v="US President"/>
    <s v="Julius &quot;&quot;Jules&quot;&quot;, Levin"/>
    <s v="socialist labor"/>
    <b v="0"/>
    <n v="188"/>
    <n v="410584"/>
  </r>
  <r>
    <x v="0"/>
    <s v="South Carolina"/>
    <x v="40"/>
    <n v="45"/>
    <n v="57"/>
    <n v="48"/>
    <s v="US President"/>
    <s v="Carter, Jimmy"/>
    <s v="democrat"/>
    <b v="0"/>
    <n v="450807"/>
    <n v="802583"/>
  </r>
  <r>
    <x v="0"/>
    <s v="South Carolina"/>
    <x v="40"/>
    <n v="45"/>
    <n v="57"/>
    <n v="48"/>
    <s v="US President"/>
    <s v="Ford, Gerald"/>
    <s v="republican"/>
    <b v="0"/>
    <n v="346149"/>
    <n v="802583"/>
  </r>
  <r>
    <x v="0"/>
    <s v="South Carolina"/>
    <x v="40"/>
    <n v="45"/>
    <n v="57"/>
    <n v="48"/>
    <s v="US President"/>
    <s v="Anderson, Thomas J."/>
    <s v="american"/>
    <b v="0"/>
    <n v="2996"/>
    <n v="802583"/>
  </r>
  <r>
    <x v="0"/>
    <s v="South Carolina"/>
    <x v="40"/>
    <n v="45"/>
    <n v="57"/>
    <n v="48"/>
    <s v="US President"/>
    <s v="Maddox, Lester"/>
    <s v="american independent party"/>
    <b v="0"/>
    <n v="1950"/>
    <n v="802583"/>
  </r>
  <r>
    <x v="0"/>
    <s v="South Carolina"/>
    <x v="40"/>
    <n v="45"/>
    <n v="57"/>
    <n v="48"/>
    <s v="US President"/>
    <m/>
    <m/>
    <b v="1"/>
    <n v="681"/>
    <n v="802583"/>
  </r>
  <r>
    <x v="0"/>
    <s v="South Dakota"/>
    <x v="41"/>
    <n v="46"/>
    <n v="45"/>
    <n v="37"/>
    <s v="US President"/>
    <s v="Ford, Gerald"/>
    <s v="republican"/>
    <b v="0"/>
    <n v="151505"/>
    <n v="300678"/>
  </r>
  <r>
    <x v="0"/>
    <s v="South Dakota"/>
    <x v="41"/>
    <n v="46"/>
    <n v="45"/>
    <n v="37"/>
    <s v="US President"/>
    <s v="Carter, Jimmy"/>
    <s v="democrat"/>
    <b v="0"/>
    <n v="147068"/>
    <n v="300678"/>
  </r>
  <r>
    <x v="0"/>
    <s v="South Dakota"/>
    <x v="41"/>
    <n v="46"/>
    <n v="45"/>
    <n v="37"/>
    <s v="US President"/>
    <s v="Macbride, Roger"/>
    <s v="libertarian"/>
    <b v="0"/>
    <n v="1619"/>
    <n v="300678"/>
  </r>
  <r>
    <x v="0"/>
    <s v="South Dakota"/>
    <x v="41"/>
    <n v="46"/>
    <n v="45"/>
    <n v="37"/>
    <s v="US President"/>
    <s v="Hall, Gus"/>
    <s v="communist party use"/>
    <b v="0"/>
    <n v="318"/>
    <n v="300678"/>
  </r>
  <r>
    <x v="0"/>
    <s v="South Dakota"/>
    <x v="41"/>
    <n v="46"/>
    <n v="45"/>
    <n v="37"/>
    <s v="US President"/>
    <s v="Camejo, Peter"/>
    <s v="socialist workers"/>
    <b v="0"/>
    <n v="168"/>
    <n v="300678"/>
  </r>
  <r>
    <x v="0"/>
    <s v="Tennessee"/>
    <x v="42"/>
    <n v="47"/>
    <n v="62"/>
    <n v="54"/>
    <s v="US President"/>
    <s v="Carter, Jimmy"/>
    <s v="democrat"/>
    <b v="0"/>
    <n v="825879"/>
    <n v="1476346"/>
  </r>
  <r>
    <x v="0"/>
    <s v="Tennessee"/>
    <x v="42"/>
    <n v="47"/>
    <n v="62"/>
    <n v="54"/>
    <s v="US President"/>
    <s v="Ford, Gerald"/>
    <s v="republican"/>
    <b v="0"/>
    <n v="633969"/>
    <n v="1476346"/>
  </r>
  <r>
    <x v="0"/>
    <s v="Tennessee"/>
    <x v="42"/>
    <n v="47"/>
    <n v="62"/>
    <n v="54"/>
    <s v="US President"/>
    <s v="Anderson, Thomas J."/>
    <s v="independent"/>
    <b v="0"/>
    <n v="5769"/>
    <n v="1476346"/>
  </r>
  <r>
    <x v="0"/>
    <s v="Tennessee"/>
    <x v="42"/>
    <n v="47"/>
    <n v="62"/>
    <n v="54"/>
    <s v="US President"/>
    <s v="McCarthy, Eugene &quot;&quot;Gene&quot;&quot;"/>
    <s v="independent"/>
    <b v="0"/>
    <n v="5004"/>
    <n v="1476346"/>
  </r>
  <r>
    <x v="0"/>
    <s v="Tennessee"/>
    <x v="42"/>
    <n v="47"/>
    <n v="62"/>
    <n v="54"/>
    <s v="US President"/>
    <s v="Maddox, Lester"/>
    <s v="independent"/>
    <b v="0"/>
    <n v="2303"/>
    <n v="1476346"/>
  </r>
  <r>
    <x v="0"/>
    <s v="Tennessee"/>
    <x v="42"/>
    <n v="47"/>
    <n v="62"/>
    <n v="54"/>
    <s v="US President"/>
    <s v="Macbride, Roger"/>
    <s v="independent"/>
    <b v="0"/>
    <n v="1375"/>
    <n v="1476346"/>
  </r>
  <r>
    <x v="0"/>
    <s v="Tennessee"/>
    <x v="42"/>
    <n v="47"/>
    <n v="62"/>
    <n v="54"/>
    <s v="US President"/>
    <s v="Hall, Gus"/>
    <s v="independent"/>
    <b v="0"/>
    <n v="547"/>
    <n v="1476346"/>
  </r>
  <r>
    <x v="0"/>
    <s v="Tennessee"/>
    <x v="42"/>
    <n v="47"/>
    <n v="62"/>
    <n v="54"/>
    <s v="US President"/>
    <s v="Larouche, Lyndon, Jr."/>
    <s v="independent"/>
    <b v="0"/>
    <n v="512"/>
    <n v="1476346"/>
  </r>
  <r>
    <x v="0"/>
    <s v="Tennessee"/>
    <x v="42"/>
    <n v="47"/>
    <n v="62"/>
    <n v="54"/>
    <s v="US President"/>
    <s v="Bubar, Benjamin &quot;&quot;Ben&quot;&quot;"/>
    <s v="independent"/>
    <b v="0"/>
    <n v="442"/>
    <n v="1476346"/>
  </r>
  <r>
    <x v="0"/>
    <s v="Tennessee"/>
    <x v="42"/>
    <n v="47"/>
    <n v="62"/>
    <n v="54"/>
    <s v="US President"/>
    <m/>
    <s v="independent"/>
    <b v="0"/>
    <n v="316"/>
    <n v="1476346"/>
  </r>
  <r>
    <x v="0"/>
    <s v="Tennessee"/>
    <x v="42"/>
    <n v="47"/>
    <n v="62"/>
    <n v="54"/>
    <s v="US President"/>
    <m/>
    <m/>
    <b v="1"/>
    <n v="230"/>
    <n v="1476346"/>
  </r>
  <r>
    <x v="0"/>
    <s v="Texas"/>
    <x v="43"/>
    <n v="48"/>
    <n v="74"/>
    <n v="49"/>
    <s v="US President"/>
    <s v="Carter, Jimmy"/>
    <s v="democrat"/>
    <b v="0"/>
    <n v="2082319"/>
    <n v="4071884"/>
  </r>
  <r>
    <x v="0"/>
    <s v="Texas"/>
    <x v="43"/>
    <n v="48"/>
    <n v="74"/>
    <n v="49"/>
    <s v="US President"/>
    <s v="Ford, Gerald"/>
    <s v="republican"/>
    <b v="0"/>
    <n v="1953300"/>
    <n v="4071884"/>
  </r>
  <r>
    <x v="0"/>
    <s v="Texas"/>
    <x v="43"/>
    <n v="48"/>
    <n v="74"/>
    <n v="49"/>
    <s v="US President"/>
    <s v="McCarthy, Eugene &quot;&quot;Gene&quot;&quot;"/>
    <s v="independent"/>
    <b v="0"/>
    <n v="20118"/>
    <n v="4071884"/>
  </r>
  <r>
    <x v="0"/>
    <s v="Texas"/>
    <x v="43"/>
    <n v="48"/>
    <n v="74"/>
    <n v="49"/>
    <s v="US President"/>
    <s v="Anderson, Thomas J."/>
    <s v="american"/>
    <b v="0"/>
    <n v="11442"/>
    <n v="4071884"/>
  </r>
  <r>
    <x v="0"/>
    <s v="Texas"/>
    <x v="43"/>
    <n v="48"/>
    <n v="74"/>
    <n v="49"/>
    <s v="US President"/>
    <m/>
    <m/>
    <b v="1"/>
    <n v="2982"/>
    <n v="4071884"/>
  </r>
  <r>
    <x v="0"/>
    <s v="Texas"/>
    <x v="43"/>
    <n v="48"/>
    <n v="74"/>
    <n v="49"/>
    <s v="US President"/>
    <s v="Camejo, Peter"/>
    <s v="socialist workers"/>
    <b v="0"/>
    <n v="1723"/>
    <n v="4071884"/>
  </r>
  <r>
    <x v="0"/>
    <s v="Utah"/>
    <x v="44"/>
    <n v="49"/>
    <n v="87"/>
    <n v="67"/>
    <s v="US President"/>
    <s v="Ford, Gerald"/>
    <s v="republican"/>
    <b v="0"/>
    <n v="337908"/>
    <n v="541218"/>
  </r>
  <r>
    <x v="0"/>
    <s v="Utah"/>
    <x v="44"/>
    <n v="49"/>
    <n v="87"/>
    <n v="67"/>
    <s v="US President"/>
    <s v="Carter, Jimmy"/>
    <s v="democrat"/>
    <b v="0"/>
    <n v="182110"/>
    <n v="541218"/>
  </r>
  <r>
    <x v="0"/>
    <s v="Utah"/>
    <x v="44"/>
    <n v="49"/>
    <n v="87"/>
    <n v="67"/>
    <s v="US President"/>
    <s v="Anderson, Thomas J."/>
    <s v="american"/>
    <b v="0"/>
    <n v="13304"/>
    <n v="541218"/>
  </r>
  <r>
    <x v="0"/>
    <s v="Utah"/>
    <x v="44"/>
    <n v="49"/>
    <n v="87"/>
    <n v="67"/>
    <s v="US President"/>
    <s v="McCarthy, Eugene &quot;&quot;Gene&quot;&quot;"/>
    <s v="independent"/>
    <b v="0"/>
    <n v="3907"/>
    <n v="541218"/>
  </r>
  <r>
    <x v="0"/>
    <s v="Utah"/>
    <x v="44"/>
    <n v="49"/>
    <n v="87"/>
    <n v="67"/>
    <s v="US President"/>
    <s v="Macbride, Roger"/>
    <s v="liberal party"/>
    <b v="0"/>
    <n v="2438"/>
    <n v="541218"/>
  </r>
  <r>
    <x v="0"/>
    <s v="Utah"/>
    <x v="44"/>
    <n v="49"/>
    <n v="87"/>
    <n v="67"/>
    <s v="US President"/>
    <s v="Maddox, Lester"/>
    <s v="concerned citizens"/>
    <b v="0"/>
    <n v="1162"/>
    <n v="541218"/>
  </r>
  <r>
    <x v="0"/>
    <s v="Utah"/>
    <x v="44"/>
    <n v="49"/>
    <n v="87"/>
    <n v="67"/>
    <s v="US President"/>
    <s v="Camejo, Peter"/>
    <s v="independent"/>
    <b v="0"/>
    <n v="268"/>
    <n v="541218"/>
  </r>
  <r>
    <x v="0"/>
    <s v="Utah"/>
    <x v="44"/>
    <n v="49"/>
    <n v="87"/>
    <n v="67"/>
    <s v="US President"/>
    <s v="Hall, Gus"/>
    <s v="independent"/>
    <b v="0"/>
    <n v="121"/>
    <n v="541218"/>
  </r>
  <r>
    <x v="0"/>
    <s v="Vermont"/>
    <x v="45"/>
    <n v="50"/>
    <n v="13"/>
    <n v="6"/>
    <s v="US President"/>
    <s v="Ford, Gerald"/>
    <s v="republican"/>
    <b v="0"/>
    <n v="100387"/>
    <n v="183902"/>
  </r>
  <r>
    <x v="0"/>
    <s v="Vermont"/>
    <x v="45"/>
    <n v="50"/>
    <n v="13"/>
    <n v="6"/>
    <s v="US President"/>
    <s v="Carter, Jimmy"/>
    <s v="democrat"/>
    <b v="0"/>
    <n v="77798"/>
    <n v="183902"/>
  </r>
  <r>
    <x v="0"/>
    <s v="Vermont"/>
    <x v="45"/>
    <n v="50"/>
    <n v="13"/>
    <n v="6"/>
    <s v="US President"/>
    <s v="McCarthy, Eugene &quot;&quot;Gene&quot;&quot;"/>
    <s v="independent"/>
    <b v="0"/>
    <n v="4001"/>
    <n v="183902"/>
  </r>
  <r>
    <x v="0"/>
    <s v="Vermont"/>
    <x v="45"/>
    <n v="50"/>
    <n v="13"/>
    <n v="6"/>
    <s v="US President"/>
    <s v="Other"/>
    <m/>
    <b v="0"/>
    <n v="1090"/>
    <n v="183902"/>
  </r>
  <r>
    <x v="0"/>
    <s v="Vermont"/>
    <x v="45"/>
    <n v="50"/>
    <n v="13"/>
    <n v="6"/>
    <s v="US President"/>
    <s v="Camejo, Peter"/>
    <s v="socialist workers"/>
    <b v="0"/>
    <n v="430"/>
    <n v="183902"/>
  </r>
  <r>
    <x v="0"/>
    <s v="Vermont"/>
    <x v="45"/>
    <n v="50"/>
    <n v="13"/>
    <n v="6"/>
    <s v="US President"/>
    <s v="Larouche, Lyndon, Jr."/>
    <s v="u.s. labor"/>
    <b v="0"/>
    <n v="196"/>
    <n v="183902"/>
  </r>
  <r>
    <x v="0"/>
    <s v="Virginia"/>
    <x v="46"/>
    <n v="51"/>
    <n v="54"/>
    <n v="40"/>
    <s v="US President"/>
    <s v="Ford, Gerald"/>
    <s v="republican"/>
    <b v="0"/>
    <n v="836554"/>
    <n v="1697094"/>
  </r>
  <r>
    <x v="0"/>
    <s v="Virginia"/>
    <x v="46"/>
    <n v="51"/>
    <n v="54"/>
    <n v="40"/>
    <s v="US President"/>
    <s v="Carter, Jimmy"/>
    <s v="democrat"/>
    <b v="0"/>
    <n v="813896"/>
    <n v="1697094"/>
  </r>
  <r>
    <x v="0"/>
    <s v="Virginia"/>
    <x v="46"/>
    <n v="51"/>
    <n v="54"/>
    <n v="40"/>
    <s v="US President"/>
    <s v="Camejo, Peter"/>
    <s v="socialist workers"/>
    <b v="0"/>
    <n v="17802"/>
    <n v="1697094"/>
  </r>
  <r>
    <x v="0"/>
    <s v="Virginia"/>
    <x v="46"/>
    <n v="51"/>
    <n v="54"/>
    <n v="40"/>
    <s v="US President"/>
    <s v="Anderson, Thomas J."/>
    <s v="american"/>
    <b v="0"/>
    <n v="16686"/>
    <n v="1697094"/>
  </r>
  <r>
    <x v="0"/>
    <s v="Virginia"/>
    <x v="46"/>
    <n v="51"/>
    <n v="54"/>
    <n v="40"/>
    <s v="US President"/>
    <s v="Larouche, Lyndon, Jr."/>
    <s v="u.s. labor"/>
    <b v="0"/>
    <n v="7508"/>
    <n v="1697094"/>
  </r>
  <r>
    <x v="0"/>
    <s v="Virginia"/>
    <x v="46"/>
    <n v="51"/>
    <n v="54"/>
    <n v="40"/>
    <s v="US President"/>
    <s v="Macbride, Roger"/>
    <s v="libertarian"/>
    <b v="0"/>
    <n v="4648"/>
    <n v="1697094"/>
  </r>
  <r>
    <x v="0"/>
    <s v="Washington"/>
    <x v="47"/>
    <n v="53"/>
    <n v="91"/>
    <n v="73"/>
    <s v="US President"/>
    <s v="Ford, Gerald"/>
    <s v="republican"/>
    <b v="0"/>
    <n v="777732"/>
    <n v="1555534"/>
  </r>
  <r>
    <x v="0"/>
    <s v="Washington"/>
    <x v="47"/>
    <n v="53"/>
    <n v="91"/>
    <n v="73"/>
    <s v="US President"/>
    <s v="Carter, Jimmy"/>
    <s v="democrat"/>
    <b v="0"/>
    <n v="717323"/>
    <n v="1555534"/>
  </r>
  <r>
    <x v="0"/>
    <s v="Washington"/>
    <x v="47"/>
    <n v="53"/>
    <n v="91"/>
    <n v="73"/>
    <s v="US President"/>
    <s v="McCarthy, Eugene &quot;&quot;Gene&quot;&quot;"/>
    <s v="independent"/>
    <b v="0"/>
    <n v="36986"/>
    <n v="1555534"/>
  </r>
  <r>
    <x v="0"/>
    <s v="Washington"/>
    <x v="47"/>
    <n v="53"/>
    <n v="91"/>
    <n v="73"/>
    <s v="US President"/>
    <s v="Maddox, Lester"/>
    <s v="american independent party"/>
    <b v="0"/>
    <n v="8585"/>
    <n v="1555534"/>
  </r>
  <r>
    <x v="0"/>
    <s v="Washington"/>
    <x v="47"/>
    <n v="53"/>
    <n v="91"/>
    <n v="73"/>
    <s v="US President"/>
    <s v="Other"/>
    <m/>
    <b v="0"/>
    <n v="5482"/>
    <n v="1555534"/>
  </r>
  <r>
    <x v="0"/>
    <s v="Washington"/>
    <x v="47"/>
    <n v="53"/>
    <n v="91"/>
    <n v="73"/>
    <s v="US President"/>
    <s v="Macbride, Roger"/>
    <s v="libertarian"/>
    <b v="0"/>
    <n v="5042"/>
    <n v="1555534"/>
  </r>
  <r>
    <x v="0"/>
    <s v="Washington"/>
    <x v="47"/>
    <n v="53"/>
    <n v="91"/>
    <n v="73"/>
    <s v="US President"/>
    <s v="Anderson, Thomas J."/>
    <s v="constitution party"/>
    <b v="0"/>
    <n v="1046"/>
    <n v="1555534"/>
  </r>
  <r>
    <x v="0"/>
    <s v="Washington"/>
    <x v="47"/>
    <n v="53"/>
    <n v="91"/>
    <n v="73"/>
    <s v="US President"/>
    <s v="Camejo, Peter"/>
    <s v="socialist workers"/>
    <b v="0"/>
    <n v="905"/>
    <n v="1555534"/>
  </r>
  <r>
    <x v="0"/>
    <s v="Washington"/>
    <x v="47"/>
    <n v="53"/>
    <n v="91"/>
    <n v="73"/>
    <s v="US President"/>
    <s v="Larouche, Lyndon, Jr."/>
    <s v="u.s. labor"/>
    <b v="0"/>
    <n v="903"/>
    <n v="1555534"/>
  </r>
  <r>
    <x v="0"/>
    <s v="Washington"/>
    <x v="47"/>
    <n v="53"/>
    <n v="91"/>
    <n v="73"/>
    <s v="US President"/>
    <s v="Hall, Gus"/>
    <s v="communist party use"/>
    <b v="0"/>
    <n v="817"/>
    <n v="1555534"/>
  </r>
  <r>
    <x v="0"/>
    <s v="Washington"/>
    <x v="47"/>
    <n v="53"/>
    <n v="91"/>
    <n v="73"/>
    <s v="US President"/>
    <s v="Julius &quot;&quot;Jules&quot;&quot;, Levin"/>
    <s v="socialist labor"/>
    <b v="0"/>
    <n v="713"/>
    <n v="1555534"/>
  </r>
  <r>
    <x v="0"/>
    <s v="West Virginia"/>
    <x v="48"/>
    <n v="54"/>
    <n v="55"/>
    <n v="56"/>
    <s v="US President"/>
    <s v="Carter, Jimmy"/>
    <s v="democrat"/>
    <b v="0"/>
    <n v="435864"/>
    <n v="750590"/>
  </r>
  <r>
    <x v="0"/>
    <s v="West Virginia"/>
    <x v="48"/>
    <n v="54"/>
    <n v="55"/>
    <n v="56"/>
    <s v="US President"/>
    <s v="Ford, Gerald"/>
    <s v="republican"/>
    <b v="0"/>
    <n v="314726"/>
    <n v="750590"/>
  </r>
  <r>
    <x v="0"/>
    <s v="Wisconsin"/>
    <x v="49"/>
    <n v="55"/>
    <n v="35"/>
    <n v="25"/>
    <s v="US President"/>
    <s v="Carter, Jimmy"/>
    <s v="democrat"/>
    <b v="0"/>
    <n v="1040232"/>
    <n v="2101336"/>
  </r>
  <r>
    <x v="0"/>
    <s v="Wisconsin"/>
    <x v="49"/>
    <n v="55"/>
    <n v="35"/>
    <n v="25"/>
    <s v="US President"/>
    <s v="Ford, Gerald"/>
    <s v="republican"/>
    <b v="0"/>
    <n v="1004987"/>
    <n v="2101336"/>
  </r>
  <r>
    <x v="0"/>
    <s v="Wisconsin"/>
    <x v="49"/>
    <n v="55"/>
    <n v="35"/>
    <n v="25"/>
    <s v="US President"/>
    <s v="McCarthy, Eugene &quot;&quot;Gene&quot;&quot;"/>
    <s v="independent"/>
    <b v="0"/>
    <n v="34943"/>
    <n v="2101336"/>
  </r>
  <r>
    <x v="0"/>
    <s v="Wisconsin"/>
    <x v="49"/>
    <n v="55"/>
    <n v="35"/>
    <n v="25"/>
    <s v="US President"/>
    <s v="Maddox, Lester"/>
    <s v="american independent party"/>
    <b v="0"/>
    <n v="8552"/>
    <n v="2101336"/>
  </r>
  <r>
    <x v="0"/>
    <s v="Wisconsin"/>
    <x v="49"/>
    <n v="55"/>
    <n v="35"/>
    <n v="25"/>
    <s v="US President"/>
    <s v="Zeidler, Frank"/>
    <s v="socialist"/>
    <b v="0"/>
    <n v="4298"/>
    <n v="2101336"/>
  </r>
  <r>
    <x v="0"/>
    <s v="Wisconsin"/>
    <x v="49"/>
    <n v="55"/>
    <n v="35"/>
    <n v="25"/>
    <s v="US President"/>
    <s v="Macbride, Roger"/>
    <s v="libertarian"/>
    <b v="0"/>
    <n v="3814"/>
    <n v="2101336"/>
  </r>
  <r>
    <x v="0"/>
    <s v="Wisconsin"/>
    <x v="49"/>
    <n v="55"/>
    <n v="35"/>
    <n v="25"/>
    <s v="US President"/>
    <s v="Other"/>
    <m/>
    <b v="0"/>
    <n v="2430"/>
    <n v="2101336"/>
  </r>
  <r>
    <x v="0"/>
    <s v="Wisconsin"/>
    <x v="49"/>
    <n v="55"/>
    <n v="35"/>
    <n v="25"/>
    <s v="US President"/>
    <s v="Camejo, Peter"/>
    <s v="socialist workers"/>
    <b v="0"/>
    <n v="1691"/>
    <n v="2101336"/>
  </r>
  <r>
    <x v="0"/>
    <s v="Wisconsin"/>
    <x v="49"/>
    <n v="55"/>
    <n v="35"/>
    <n v="25"/>
    <s v="US President"/>
    <s v="Julius &quot;&quot;Jules&quot;&quot;, Levin"/>
    <s v="socialist labor"/>
    <b v="0"/>
    <n v="389"/>
    <n v="2101336"/>
  </r>
  <r>
    <x v="0"/>
    <s v="Wyoming"/>
    <x v="50"/>
    <n v="56"/>
    <n v="83"/>
    <n v="68"/>
    <s v="US President"/>
    <s v="Ford, Gerald"/>
    <s v="republican"/>
    <b v="0"/>
    <n v="92717"/>
    <n v="156343"/>
  </r>
  <r>
    <x v="0"/>
    <s v="Wyoming"/>
    <x v="50"/>
    <n v="56"/>
    <n v="83"/>
    <n v="68"/>
    <s v="US President"/>
    <s v="Carter, Jimmy"/>
    <s v="democrat"/>
    <b v="0"/>
    <n v="62239"/>
    <n v="156343"/>
  </r>
  <r>
    <x v="0"/>
    <s v="Wyoming"/>
    <x v="50"/>
    <n v="56"/>
    <n v="83"/>
    <n v="68"/>
    <s v="US President"/>
    <m/>
    <m/>
    <b v="1"/>
    <n v="1387"/>
    <n v="156343"/>
  </r>
  <r>
    <x v="1"/>
    <s v="Alabama"/>
    <x v="0"/>
    <n v="1"/>
    <n v="63"/>
    <n v="41"/>
    <s v="US President"/>
    <s v="Reagan, Ronald"/>
    <s v="republican"/>
    <b v="0"/>
    <n v="654192"/>
    <n v="1341929"/>
  </r>
  <r>
    <x v="1"/>
    <s v="Alabama"/>
    <x v="0"/>
    <n v="1"/>
    <n v="63"/>
    <n v="41"/>
    <s v="US President"/>
    <s v="Carter, Jimmy"/>
    <s v="democrat"/>
    <b v="0"/>
    <n v="636730"/>
    <n v="1341929"/>
  </r>
  <r>
    <x v="1"/>
    <s v="Alabama"/>
    <x v="0"/>
    <n v="1"/>
    <n v="63"/>
    <n v="41"/>
    <s v="US President"/>
    <s v="Anderson, John B."/>
    <s v="independent"/>
    <b v="0"/>
    <n v="16481"/>
    <n v="1341929"/>
  </r>
  <r>
    <x v="1"/>
    <s v="Alabama"/>
    <x v="0"/>
    <n v="1"/>
    <n v="63"/>
    <n v="41"/>
    <s v="US President"/>
    <s v="Rarick, John"/>
    <s v="conservative"/>
    <b v="0"/>
    <n v="15010"/>
    <n v="1341929"/>
  </r>
  <r>
    <x v="1"/>
    <s v="Alabama"/>
    <x v="0"/>
    <n v="1"/>
    <n v="63"/>
    <n v="41"/>
    <s v="US President"/>
    <s v="Clark, Edward &quot;&quot;Ed&quot;&quot;"/>
    <s v="libertarian"/>
    <b v="0"/>
    <n v="13318"/>
    <n v="1341929"/>
  </r>
  <r>
    <x v="1"/>
    <s v="Alabama"/>
    <x v="0"/>
    <n v="1"/>
    <n v="63"/>
    <n v="41"/>
    <s v="US President"/>
    <s v="Bubar, Benjamin &quot;&quot;Ben&quot;&quot;"/>
    <s v="statesman"/>
    <b v="0"/>
    <n v="1743"/>
    <n v="1341929"/>
  </r>
  <r>
    <x v="1"/>
    <s v="Alabama"/>
    <x v="0"/>
    <n v="1"/>
    <n v="63"/>
    <n v="41"/>
    <s v="US President"/>
    <s v="Hall, Gus"/>
    <s v="communist party use"/>
    <b v="0"/>
    <n v="1629"/>
    <n v="1341929"/>
  </r>
  <r>
    <x v="1"/>
    <s v="Alabama"/>
    <x v="0"/>
    <n v="1"/>
    <n v="63"/>
    <n v="41"/>
    <s v="US President"/>
    <s v="Deberry, Clifton"/>
    <s v="socialist workers"/>
    <b v="0"/>
    <n v="1303"/>
    <n v="1341929"/>
  </r>
  <r>
    <x v="1"/>
    <s v="Alabama"/>
    <x v="0"/>
    <n v="1"/>
    <n v="63"/>
    <n v="41"/>
    <s v="US President"/>
    <s v="McReynolds, David"/>
    <s v="socialist"/>
    <b v="0"/>
    <n v="1006"/>
    <n v="1341929"/>
  </r>
  <r>
    <x v="1"/>
    <s v="Alabama"/>
    <x v="0"/>
    <n v="1"/>
    <n v="63"/>
    <n v="41"/>
    <s v="US President"/>
    <s v="Commoner, Barry"/>
    <s v="citizens"/>
    <b v="0"/>
    <n v="517"/>
    <n v="1341929"/>
  </r>
  <r>
    <x v="1"/>
    <s v="Alaska"/>
    <x v="1"/>
    <n v="2"/>
    <n v="94"/>
    <n v="81"/>
    <s v="US President"/>
    <s v="Reagan, Ronald"/>
    <s v="republican"/>
    <b v="0"/>
    <n v="86112"/>
    <n v="158445"/>
  </r>
  <r>
    <x v="1"/>
    <s v="Alaska"/>
    <x v="1"/>
    <n v="2"/>
    <n v="94"/>
    <n v="81"/>
    <s v="US President"/>
    <s v="Carter, Jimmy"/>
    <s v="democrat"/>
    <b v="0"/>
    <n v="41842"/>
    <n v="158445"/>
  </r>
  <r>
    <x v="1"/>
    <s v="Alaska"/>
    <x v="1"/>
    <n v="2"/>
    <n v="94"/>
    <n v="81"/>
    <s v="US President"/>
    <s v="Clark, Edward &quot;&quot;Ed&quot;&quot;"/>
    <s v="libertarian"/>
    <b v="0"/>
    <n v="18479"/>
    <n v="158445"/>
  </r>
  <r>
    <x v="1"/>
    <s v="Alaska"/>
    <x v="1"/>
    <n v="2"/>
    <n v="94"/>
    <n v="81"/>
    <s v="US President"/>
    <s v="Anderson, John B."/>
    <s v="independent"/>
    <b v="0"/>
    <n v="11155"/>
    <n v="158445"/>
  </r>
  <r>
    <x v="1"/>
    <s v="Alaska"/>
    <x v="1"/>
    <n v="2"/>
    <n v="94"/>
    <n v="81"/>
    <s v="US President"/>
    <m/>
    <m/>
    <b v="1"/>
    <n v="857"/>
    <n v="158445"/>
  </r>
  <r>
    <x v="1"/>
    <s v="Arizona"/>
    <x v="2"/>
    <n v="4"/>
    <n v="86"/>
    <n v="61"/>
    <s v="US President"/>
    <s v="Reagan, Ronald"/>
    <s v="republican"/>
    <b v="0"/>
    <n v="529688"/>
    <n v="873945"/>
  </r>
  <r>
    <x v="1"/>
    <s v="Arizona"/>
    <x v="2"/>
    <n v="4"/>
    <n v="86"/>
    <n v="61"/>
    <s v="US President"/>
    <s v="Carter, Jimmy"/>
    <s v="democrat"/>
    <b v="0"/>
    <n v="246843"/>
    <n v="873945"/>
  </r>
  <r>
    <x v="1"/>
    <s v="Arizona"/>
    <x v="2"/>
    <n v="4"/>
    <n v="86"/>
    <n v="61"/>
    <s v="US President"/>
    <s v="Anderson, John B."/>
    <s v="independent"/>
    <b v="0"/>
    <n v="76952"/>
    <n v="873945"/>
  </r>
  <r>
    <x v="1"/>
    <s v="Arizona"/>
    <x v="2"/>
    <n v="4"/>
    <n v="86"/>
    <n v="61"/>
    <s v="US President"/>
    <s v="Clark, Edward &quot;&quot;Ed&quot;&quot;"/>
    <s v="libertarian"/>
    <b v="0"/>
    <n v="18784"/>
    <n v="873945"/>
  </r>
  <r>
    <x v="1"/>
    <s v="Arizona"/>
    <x v="2"/>
    <n v="4"/>
    <n v="86"/>
    <n v="61"/>
    <s v="US President"/>
    <s v="Deberry, Clifton"/>
    <s v="socialist workers"/>
    <b v="0"/>
    <n v="1100"/>
    <n v="873945"/>
  </r>
  <r>
    <x v="1"/>
    <s v="Arizona"/>
    <x v="2"/>
    <n v="4"/>
    <n v="86"/>
    <n v="61"/>
    <s v="US President"/>
    <s v="Commoner, Barry"/>
    <s v="citizens"/>
    <b v="0"/>
    <n v="551"/>
    <n v="873945"/>
  </r>
  <r>
    <x v="1"/>
    <s v="Arizona"/>
    <x v="2"/>
    <n v="4"/>
    <n v="86"/>
    <n v="61"/>
    <s v="US President"/>
    <s v="Hall, Gus"/>
    <s v="communist party use"/>
    <b v="0"/>
    <n v="25"/>
    <n v="873945"/>
  </r>
  <r>
    <x v="1"/>
    <s v="Arizona"/>
    <x v="2"/>
    <n v="4"/>
    <n v="86"/>
    <n v="61"/>
    <s v="US President"/>
    <s v="Griswold, Deirdre"/>
    <s v="workers world"/>
    <b v="0"/>
    <n v="2"/>
    <n v="873945"/>
  </r>
  <r>
    <x v="1"/>
    <s v="Arkansas"/>
    <x v="3"/>
    <n v="5"/>
    <n v="71"/>
    <n v="42"/>
    <s v="US President"/>
    <s v="Reagan, Ronald"/>
    <s v="republican"/>
    <b v="0"/>
    <n v="403164"/>
    <n v="837582"/>
  </r>
  <r>
    <x v="1"/>
    <s v="Arkansas"/>
    <x v="3"/>
    <n v="5"/>
    <n v="71"/>
    <n v="42"/>
    <s v="US President"/>
    <s v="Carter, Jimmy"/>
    <s v="democrat"/>
    <b v="0"/>
    <n v="398041"/>
    <n v="837582"/>
  </r>
  <r>
    <x v="1"/>
    <s v="Arkansas"/>
    <x v="3"/>
    <n v="5"/>
    <n v="71"/>
    <n v="42"/>
    <s v="US President"/>
    <s v="Anderson, John B."/>
    <s v="independent"/>
    <b v="0"/>
    <n v="22468"/>
    <n v="837582"/>
  </r>
  <r>
    <x v="1"/>
    <s v="Arkansas"/>
    <x v="3"/>
    <n v="5"/>
    <n v="71"/>
    <n v="42"/>
    <s v="US President"/>
    <s v="Clark, Edward &quot;&quot;Ed&quot;&quot;"/>
    <s v="libertarian"/>
    <b v="0"/>
    <n v="8970"/>
    <n v="837582"/>
  </r>
  <r>
    <x v="1"/>
    <s v="Arkansas"/>
    <x v="3"/>
    <n v="5"/>
    <n v="71"/>
    <n v="42"/>
    <s v="US President"/>
    <s v="Commoner, Barry"/>
    <s v="citizens"/>
    <b v="0"/>
    <n v="2345"/>
    <n v="837582"/>
  </r>
  <r>
    <x v="1"/>
    <s v="Arkansas"/>
    <x v="3"/>
    <n v="5"/>
    <n v="71"/>
    <n v="42"/>
    <s v="US President"/>
    <s v="Bubar, Benjamin &quot;&quot;Ben&quot;&quot;"/>
    <s v="statesman"/>
    <b v="0"/>
    <n v="1350"/>
    <n v="837582"/>
  </r>
  <r>
    <x v="1"/>
    <s v="Arkansas"/>
    <x v="3"/>
    <n v="5"/>
    <n v="71"/>
    <n v="42"/>
    <s v="US President"/>
    <s v="Hall, Gus"/>
    <s v="communist party use"/>
    <b v="0"/>
    <n v="1244"/>
    <n v="837582"/>
  </r>
  <r>
    <x v="1"/>
    <s v="California"/>
    <x v="4"/>
    <n v="6"/>
    <n v="93"/>
    <n v="71"/>
    <s v="US President"/>
    <s v="Reagan, Ronald"/>
    <s v="republican"/>
    <b v="0"/>
    <n v="4522994"/>
    <n v="8582938"/>
  </r>
  <r>
    <x v="1"/>
    <s v="California"/>
    <x v="4"/>
    <n v="6"/>
    <n v="93"/>
    <n v="71"/>
    <s v="US President"/>
    <s v="Carter, Jimmy"/>
    <s v="democrat"/>
    <b v="0"/>
    <n v="3082943"/>
    <n v="8582938"/>
  </r>
  <r>
    <x v="1"/>
    <s v="California"/>
    <x v="4"/>
    <n v="6"/>
    <n v="93"/>
    <n v="71"/>
    <s v="US President"/>
    <s v="Anderson, John B."/>
    <s v="independent"/>
    <b v="0"/>
    <n v="739618"/>
    <n v="8582938"/>
  </r>
  <r>
    <x v="1"/>
    <s v="California"/>
    <x v="4"/>
    <n v="6"/>
    <n v="93"/>
    <n v="71"/>
    <s v="US President"/>
    <s v="Clark, Edward &quot;&quot;Ed&quot;&quot;"/>
    <s v="libertarian"/>
    <b v="0"/>
    <n v="148390"/>
    <n v="8582938"/>
  </r>
  <r>
    <x v="1"/>
    <s v="California"/>
    <x v="4"/>
    <n v="6"/>
    <n v="93"/>
    <n v="71"/>
    <s v="US President"/>
    <s v="Commoner, Barry"/>
    <s v="citizens"/>
    <b v="0"/>
    <n v="61046"/>
    <n v="8582938"/>
  </r>
  <r>
    <x v="1"/>
    <s v="California"/>
    <x v="4"/>
    <n v="6"/>
    <n v="93"/>
    <n v="71"/>
    <s v="US President"/>
    <s v="Smith, Maureen"/>
    <s v="peace &amp; freedom"/>
    <b v="0"/>
    <n v="18106"/>
    <n v="8582938"/>
  </r>
  <r>
    <x v="1"/>
    <s v="California"/>
    <x v="4"/>
    <n v="6"/>
    <n v="93"/>
    <n v="71"/>
    <s v="US President"/>
    <s v="Rarick, John"/>
    <s v="american independent party"/>
    <b v="0"/>
    <n v="9841"/>
    <n v="8582938"/>
  </r>
  <r>
    <x v="1"/>
    <s v="Colorado"/>
    <x v="5"/>
    <n v="8"/>
    <n v="84"/>
    <n v="62"/>
    <s v="US President"/>
    <s v="Reagan, Ronald"/>
    <s v="republican"/>
    <b v="0"/>
    <n v="652264"/>
    <n v="1184450"/>
  </r>
  <r>
    <x v="1"/>
    <s v="Colorado"/>
    <x v="5"/>
    <n v="8"/>
    <n v="84"/>
    <n v="62"/>
    <s v="US President"/>
    <s v="Carter, Jimmy"/>
    <s v="democrat"/>
    <b v="0"/>
    <n v="368009"/>
    <n v="1184450"/>
  </r>
  <r>
    <x v="1"/>
    <s v="Colorado"/>
    <x v="5"/>
    <n v="8"/>
    <n v="84"/>
    <n v="62"/>
    <s v="US President"/>
    <s v="Anderson, John B."/>
    <s v="national unity campaign"/>
    <b v="0"/>
    <n v="130633"/>
    <n v="1184450"/>
  </r>
  <r>
    <x v="1"/>
    <s v="Colorado"/>
    <x v="5"/>
    <n v="8"/>
    <n v="84"/>
    <n v="62"/>
    <s v="US President"/>
    <s v="Clark, Edward &quot;&quot;Ed&quot;&quot;"/>
    <s v="libertarian"/>
    <b v="0"/>
    <n v="25744"/>
    <n v="1184450"/>
  </r>
  <r>
    <x v="1"/>
    <s v="Colorado"/>
    <x v="5"/>
    <n v="8"/>
    <n v="84"/>
    <n v="62"/>
    <s v="US President"/>
    <s v="Commoner, Barry"/>
    <s v="citizens"/>
    <b v="0"/>
    <n v="5614"/>
    <n v="1184450"/>
  </r>
  <r>
    <x v="1"/>
    <s v="Colorado"/>
    <x v="5"/>
    <n v="8"/>
    <n v="84"/>
    <n v="62"/>
    <s v="US President"/>
    <s v="Bubar, Benjamin &quot;&quot;Ben&quot;&quot;"/>
    <s v="statesman"/>
    <b v="0"/>
    <n v="1180"/>
    <n v="1184450"/>
  </r>
  <r>
    <x v="1"/>
    <s v="Colorado"/>
    <x v="5"/>
    <n v="8"/>
    <n v="84"/>
    <n v="62"/>
    <s v="US President"/>
    <s v="Pulley, Andrew"/>
    <s v="socialist workers"/>
    <b v="0"/>
    <n v="519"/>
    <n v="1184450"/>
  </r>
  <r>
    <x v="1"/>
    <s v="Colorado"/>
    <x v="5"/>
    <n v="8"/>
    <n v="84"/>
    <n v="62"/>
    <s v="US President"/>
    <s v="Hall, Gus"/>
    <s v="communist party use"/>
    <b v="0"/>
    <n v="487"/>
    <n v="1184450"/>
  </r>
  <r>
    <x v="1"/>
    <s v="Connecticut"/>
    <x v="6"/>
    <n v="9"/>
    <n v="16"/>
    <n v="1"/>
    <s v="US President"/>
    <s v="Reagan, Ronald"/>
    <s v="republican"/>
    <b v="0"/>
    <n v="677210"/>
    <n v="1406285"/>
  </r>
  <r>
    <x v="1"/>
    <s v="Connecticut"/>
    <x v="6"/>
    <n v="9"/>
    <n v="16"/>
    <n v="1"/>
    <s v="US President"/>
    <s v="Carter, Jimmy"/>
    <s v="democrat"/>
    <b v="0"/>
    <n v="541732"/>
    <n v="1406285"/>
  </r>
  <r>
    <x v="1"/>
    <s v="Connecticut"/>
    <x v="6"/>
    <n v="9"/>
    <n v="16"/>
    <n v="1"/>
    <s v="US President"/>
    <s v="Anderson, John B."/>
    <s v="anderson coalition"/>
    <b v="0"/>
    <n v="171807"/>
    <n v="1406285"/>
  </r>
  <r>
    <x v="1"/>
    <s v="Connecticut"/>
    <x v="6"/>
    <n v="9"/>
    <n v="16"/>
    <n v="1"/>
    <s v="US President"/>
    <s v="Clark, Edward &quot;&quot;Ed&quot;&quot;"/>
    <s v="libertarian"/>
    <b v="0"/>
    <n v="8570"/>
    <n v="1406285"/>
  </r>
  <r>
    <x v="1"/>
    <s v="Connecticut"/>
    <x v="6"/>
    <n v="9"/>
    <n v="16"/>
    <n v="1"/>
    <s v="US President"/>
    <s v="Commoner, Barry"/>
    <s v="citizens"/>
    <b v="0"/>
    <n v="6130"/>
    <n v="1406285"/>
  </r>
  <r>
    <x v="1"/>
    <s v="Connecticut"/>
    <x v="6"/>
    <n v="9"/>
    <n v="16"/>
    <n v="1"/>
    <s v="US President"/>
    <m/>
    <m/>
    <b v="1"/>
    <n v="836"/>
    <n v="1406285"/>
  </r>
  <r>
    <x v="1"/>
    <s v="Delaware"/>
    <x v="7"/>
    <n v="10"/>
    <n v="51"/>
    <n v="11"/>
    <s v="US President"/>
    <s v="Reagan, Ronald"/>
    <s v="republican"/>
    <b v="0"/>
    <n v="111252"/>
    <n v="235668"/>
  </r>
  <r>
    <x v="1"/>
    <s v="Delaware"/>
    <x v="7"/>
    <n v="10"/>
    <n v="51"/>
    <n v="11"/>
    <s v="US President"/>
    <s v="Carter, Jimmy"/>
    <s v="democrat"/>
    <b v="0"/>
    <n v="105754"/>
    <n v="235668"/>
  </r>
  <r>
    <x v="1"/>
    <s v="Delaware"/>
    <x v="7"/>
    <n v="10"/>
    <n v="51"/>
    <n v="11"/>
    <s v="US President"/>
    <s v="Anderson, John B."/>
    <s v="independent"/>
    <b v="0"/>
    <n v="16288"/>
    <n v="235668"/>
  </r>
  <r>
    <x v="1"/>
    <s v="Delaware"/>
    <x v="7"/>
    <n v="10"/>
    <n v="51"/>
    <n v="11"/>
    <s v="US President"/>
    <s v="Clark, Edward &quot;&quot;Ed&quot;&quot;"/>
    <s v="libertarian"/>
    <b v="0"/>
    <n v="1974"/>
    <n v="235668"/>
  </r>
  <r>
    <x v="1"/>
    <s v="Delaware"/>
    <x v="7"/>
    <n v="10"/>
    <n v="51"/>
    <n v="11"/>
    <s v="US President"/>
    <s v="Greaves, Percy L, Jr."/>
    <s v="american"/>
    <b v="0"/>
    <n v="400"/>
    <n v="235668"/>
  </r>
  <r>
    <x v="1"/>
    <s v="District of Columbia"/>
    <x v="8"/>
    <n v="11"/>
    <n v="53"/>
    <n v="55"/>
    <s v="US President"/>
    <s v="Carter, Jimmy"/>
    <s v="democrat"/>
    <b v="0"/>
    <n v="130231"/>
    <n v="173889"/>
  </r>
  <r>
    <x v="1"/>
    <s v="District of Columbia"/>
    <x v="8"/>
    <n v="11"/>
    <n v="53"/>
    <n v="55"/>
    <s v="US President"/>
    <s v="Reagan, Ronald"/>
    <s v="republican"/>
    <b v="0"/>
    <n v="23313"/>
    <n v="173889"/>
  </r>
  <r>
    <x v="1"/>
    <s v="District of Columbia"/>
    <x v="8"/>
    <n v="11"/>
    <n v="53"/>
    <n v="55"/>
    <s v="US President"/>
    <s v="Anderson, John B."/>
    <s v="independent"/>
    <b v="0"/>
    <n v="16131"/>
    <n v="173889"/>
  </r>
  <r>
    <x v="1"/>
    <s v="District of Columbia"/>
    <x v="8"/>
    <n v="11"/>
    <n v="53"/>
    <n v="55"/>
    <s v="US President"/>
    <s v="Commoner, Barry"/>
    <s v="citizens"/>
    <b v="0"/>
    <n v="1826"/>
    <n v="173889"/>
  </r>
  <r>
    <x v="1"/>
    <s v="District of Columbia"/>
    <x v="8"/>
    <n v="11"/>
    <n v="53"/>
    <n v="55"/>
    <s v="US President"/>
    <s v="Clark, Edward &quot;&quot;Ed&quot;&quot;"/>
    <s v="libertarian"/>
    <b v="0"/>
    <n v="1104"/>
    <n v="173889"/>
  </r>
  <r>
    <x v="1"/>
    <s v="District of Columbia"/>
    <x v="8"/>
    <n v="11"/>
    <n v="53"/>
    <n v="55"/>
    <s v="US President"/>
    <m/>
    <m/>
    <b v="1"/>
    <n v="690"/>
    <n v="173889"/>
  </r>
  <r>
    <x v="1"/>
    <s v="District of Columbia"/>
    <x v="8"/>
    <n v="11"/>
    <n v="53"/>
    <n v="55"/>
    <s v="US President"/>
    <s v="Hall, Gus"/>
    <s v="communist party use"/>
    <b v="0"/>
    <n v="369"/>
    <n v="173889"/>
  </r>
  <r>
    <x v="1"/>
    <s v="District of Columbia"/>
    <x v="8"/>
    <n v="11"/>
    <n v="53"/>
    <n v="55"/>
    <s v="US President"/>
    <s v="Deberry, Clifton"/>
    <s v="socialist workers"/>
    <b v="0"/>
    <n v="173"/>
    <n v="173889"/>
  </r>
  <r>
    <x v="1"/>
    <s v="District of Columbia"/>
    <x v="8"/>
    <n v="11"/>
    <n v="53"/>
    <n v="55"/>
    <s v="US President"/>
    <s v="Griswold, Deirdre"/>
    <s v="workers world"/>
    <b v="0"/>
    <n v="52"/>
    <n v="173889"/>
  </r>
  <r>
    <x v="1"/>
    <s v="Florida"/>
    <x v="9"/>
    <n v="12"/>
    <n v="59"/>
    <n v="43"/>
    <s v="US President"/>
    <s v="Reagan, Ronald"/>
    <s v="republican"/>
    <b v="0"/>
    <n v="2046951"/>
    <n v="3686927"/>
  </r>
  <r>
    <x v="1"/>
    <s v="Florida"/>
    <x v="9"/>
    <n v="12"/>
    <n v="59"/>
    <n v="43"/>
    <s v="US President"/>
    <s v="Carter, Jimmy"/>
    <s v="democrat"/>
    <b v="0"/>
    <n v="1419475"/>
    <n v="3686927"/>
  </r>
  <r>
    <x v="1"/>
    <s v="Florida"/>
    <x v="9"/>
    <n v="12"/>
    <n v="59"/>
    <n v="43"/>
    <s v="US President"/>
    <s v="Anderson, John B."/>
    <s v="independent"/>
    <b v="0"/>
    <n v="189692"/>
    <n v="3686927"/>
  </r>
  <r>
    <x v="1"/>
    <s v="Florida"/>
    <x v="9"/>
    <n v="12"/>
    <n v="59"/>
    <n v="43"/>
    <s v="US President"/>
    <s v="Clark, Edward &quot;&quot;Ed&quot;&quot;"/>
    <s v="libertarian"/>
    <b v="0"/>
    <n v="30524"/>
    <n v="3686927"/>
  </r>
  <r>
    <x v="1"/>
    <s v="Florida"/>
    <x v="9"/>
    <n v="12"/>
    <n v="59"/>
    <n v="43"/>
    <s v="US President"/>
    <m/>
    <m/>
    <b v="1"/>
    <n v="285"/>
    <n v="3686927"/>
  </r>
  <r>
    <x v="1"/>
    <s v="Georgia"/>
    <x v="10"/>
    <n v="13"/>
    <n v="58"/>
    <n v="44"/>
    <s v="US President"/>
    <s v="Carter, Jimmy"/>
    <s v="democrat"/>
    <b v="0"/>
    <n v="890955"/>
    <n v="1596805"/>
  </r>
  <r>
    <x v="1"/>
    <s v="Georgia"/>
    <x v="10"/>
    <n v="13"/>
    <n v="58"/>
    <n v="44"/>
    <s v="US President"/>
    <s v="Reagan, Ronald"/>
    <s v="republican"/>
    <b v="0"/>
    <n v="654168"/>
    <n v="1596805"/>
  </r>
  <r>
    <x v="1"/>
    <s v="Georgia"/>
    <x v="10"/>
    <n v="13"/>
    <n v="58"/>
    <n v="44"/>
    <s v="US President"/>
    <s v="Anderson, John B."/>
    <s v="independent"/>
    <b v="0"/>
    <n v="36055"/>
    <n v="1596805"/>
  </r>
  <r>
    <x v="1"/>
    <s v="Georgia"/>
    <x v="10"/>
    <n v="13"/>
    <n v="58"/>
    <n v="44"/>
    <s v="US President"/>
    <s v="Clark, Edward &quot;&quot;Ed&quot;&quot;"/>
    <s v="libertarian"/>
    <b v="0"/>
    <n v="15627"/>
    <n v="1596805"/>
  </r>
  <r>
    <x v="1"/>
    <s v="Hawaii"/>
    <x v="11"/>
    <n v="15"/>
    <n v="95"/>
    <n v="82"/>
    <s v="US President"/>
    <s v="Carter, Jimmy"/>
    <s v="democrat"/>
    <b v="0"/>
    <n v="135879"/>
    <n v="303287"/>
  </r>
  <r>
    <x v="1"/>
    <s v="Hawaii"/>
    <x v="11"/>
    <n v="15"/>
    <n v="95"/>
    <n v="82"/>
    <s v="US President"/>
    <s v="Reagan, Ronald"/>
    <s v="republican"/>
    <b v="0"/>
    <n v="130112"/>
    <n v="303287"/>
  </r>
  <r>
    <x v="1"/>
    <s v="Hawaii"/>
    <x v="11"/>
    <n v="15"/>
    <n v="95"/>
    <n v="82"/>
    <s v="US President"/>
    <s v="Anderson, John B."/>
    <s v="independent"/>
    <b v="0"/>
    <n v="32021"/>
    <n v="303287"/>
  </r>
  <r>
    <x v="1"/>
    <s v="Hawaii"/>
    <x v="11"/>
    <n v="15"/>
    <n v="95"/>
    <n v="82"/>
    <s v="US President"/>
    <s v="Clark, Edward &quot;&quot;Ed&quot;&quot;"/>
    <s v="libertarian"/>
    <b v="0"/>
    <n v="3269"/>
    <n v="303287"/>
  </r>
  <r>
    <x v="1"/>
    <s v="Hawaii"/>
    <x v="11"/>
    <n v="15"/>
    <n v="95"/>
    <n v="82"/>
    <s v="US President"/>
    <s v="Commoner, Barry"/>
    <s v="citizens"/>
    <b v="0"/>
    <n v="1548"/>
    <n v="303287"/>
  </r>
  <r>
    <x v="1"/>
    <s v="Hawaii"/>
    <x v="11"/>
    <n v="15"/>
    <n v="95"/>
    <n v="82"/>
    <s v="US President"/>
    <s v="Hall, Gus"/>
    <s v="communist party use"/>
    <b v="0"/>
    <n v="458"/>
    <n v="303287"/>
  </r>
  <r>
    <x v="1"/>
    <s v="Idaho"/>
    <x v="12"/>
    <n v="16"/>
    <n v="82"/>
    <n v="63"/>
    <s v="US President"/>
    <s v="Reagan, Ronald"/>
    <s v="republican"/>
    <b v="0"/>
    <n v="290699"/>
    <n v="437431"/>
  </r>
  <r>
    <x v="1"/>
    <s v="Idaho"/>
    <x v="12"/>
    <n v="16"/>
    <n v="82"/>
    <n v="63"/>
    <s v="US President"/>
    <s v="Carter, Jimmy"/>
    <s v="democrat"/>
    <b v="0"/>
    <n v="110192"/>
    <n v="437431"/>
  </r>
  <r>
    <x v="1"/>
    <s v="Idaho"/>
    <x v="12"/>
    <n v="16"/>
    <n v="82"/>
    <n v="63"/>
    <s v="US President"/>
    <s v="Anderson, John B."/>
    <s v="independent"/>
    <b v="0"/>
    <n v="27058"/>
    <n v="437431"/>
  </r>
  <r>
    <x v="1"/>
    <s v="Idaho"/>
    <x v="12"/>
    <n v="16"/>
    <n v="82"/>
    <n v="63"/>
    <s v="US President"/>
    <s v="Clark, Edward &quot;&quot;Ed&quot;&quot;"/>
    <s v="libertarian"/>
    <b v="0"/>
    <n v="8425"/>
    <n v="437431"/>
  </r>
  <r>
    <x v="1"/>
    <s v="Idaho"/>
    <x v="12"/>
    <n v="16"/>
    <n v="82"/>
    <n v="63"/>
    <s v="US President"/>
    <s v="Rarick, John"/>
    <s v="american independent party"/>
    <b v="0"/>
    <n v="1057"/>
    <n v="437431"/>
  </r>
  <r>
    <x v="1"/>
    <s v="Illinois"/>
    <x v="13"/>
    <n v="17"/>
    <n v="33"/>
    <n v="21"/>
    <s v="US President"/>
    <s v="Reagan, Ronald"/>
    <s v="republican"/>
    <b v="0"/>
    <n v="2358049"/>
    <n v="4749721"/>
  </r>
  <r>
    <x v="1"/>
    <s v="Illinois"/>
    <x v="13"/>
    <n v="17"/>
    <n v="33"/>
    <n v="21"/>
    <s v="US President"/>
    <s v="Carter, Jimmy"/>
    <s v="democrat"/>
    <b v="0"/>
    <n v="1981413"/>
    <n v="4749721"/>
  </r>
  <r>
    <x v="1"/>
    <s v="Illinois"/>
    <x v="13"/>
    <n v="17"/>
    <n v="33"/>
    <n v="21"/>
    <s v="US President"/>
    <s v="Anderson, John B."/>
    <s v="independent"/>
    <b v="0"/>
    <n v="346754"/>
    <n v="4749721"/>
  </r>
  <r>
    <x v="1"/>
    <s v="Illinois"/>
    <x v="13"/>
    <n v="17"/>
    <n v="33"/>
    <n v="21"/>
    <s v="US President"/>
    <s v="Clark, Edward &quot;&quot;Ed&quot;&quot;"/>
    <s v="libertarian"/>
    <b v="0"/>
    <n v="38939"/>
    <n v="4749721"/>
  </r>
  <r>
    <x v="1"/>
    <s v="Illinois"/>
    <x v="13"/>
    <n v="17"/>
    <n v="33"/>
    <n v="21"/>
    <s v="US President"/>
    <s v="Commoner, Barry"/>
    <s v="citizens"/>
    <b v="0"/>
    <n v="10692"/>
    <n v="4749721"/>
  </r>
  <r>
    <x v="1"/>
    <s v="Illinois"/>
    <x v="13"/>
    <n v="17"/>
    <n v="33"/>
    <n v="21"/>
    <s v="US President"/>
    <s v="Hall, Gus"/>
    <s v="communist party use"/>
    <b v="0"/>
    <n v="9711"/>
    <n v="4749721"/>
  </r>
  <r>
    <x v="1"/>
    <s v="Illinois"/>
    <x v="13"/>
    <n v="17"/>
    <n v="33"/>
    <n v="21"/>
    <s v="US President"/>
    <s v="Griswold, Deirdre"/>
    <s v="workers world"/>
    <b v="0"/>
    <n v="2257"/>
    <n v="4749721"/>
  </r>
  <r>
    <x v="1"/>
    <s v="Illinois"/>
    <x v="13"/>
    <n v="17"/>
    <n v="33"/>
    <n v="21"/>
    <s v="US President"/>
    <s v="Deberry, Clifton"/>
    <s v="socialist workers"/>
    <b v="0"/>
    <n v="1302"/>
    <n v="4749721"/>
  </r>
  <r>
    <x v="1"/>
    <s v="Illinois"/>
    <x v="13"/>
    <n v="17"/>
    <n v="33"/>
    <n v="21"/>
    <s v="US President"/>
    <m/>
    <m/>
    <b v="1"/>
    <n v="604"/>
    <n v="4749721"/>
  </r>
  <r>
    <x v="1"/>
    <s v="Indiana"/>
    <x v="14"/>
    <n v="18"/>
    <n v="32"/>
    <n v="22"/>
    <s v="US President"/>
    <s v="Reagan, Ronald"/>
    <s v="republican"/>
    <b v="0"/>
    <n v="1255656"/>
    <n v="2242033"/>
  </r>
  <r>
    <x v="1"/>
    <s v="Indiana"/>
    <x v="14"/>
    <n v="18"/>
    <n v="32"/>
    <n v="22"/>
    <s v="US President"/>
    <s v="Carter, Jimmy"/>
    <s v="democrat"/>
    <b v="0"/>
    <n v="844197"/>
    <n v="2242033"/>
  </r>
  <r>
    <x v="1"/>
    <s v="Indiana"/>
    <x v="14"/>
    <n v="18"/>
    <n v="32"/>
    <n v="22"/>
    <s v="US President"/>
    <s v="Anderson, John B."/>
    <s v="independent"/>
    <b v="0"/>
    <n v="111639"/>
    <n v="2242033"/>
  </r>
  <r>
    <x v="1"/>
    <s v="Indiana"/>
    <x v="14"/>
    <n v="18"/>
    <n v="32"/>
    <n v="22"/>
    <s v="US President"/>
    <s v="Clark, Edward &quot;&quot;Ed&quot;&quot;"/>
    <s v="libertarian"/>
    <b v="0"/>
    <n v="19627"/>
    <n v="2242033"/>
  </r>
  <r>
    <x v="1"/>
    <s v="Indiana"/>
    <x v="14"/>
    <n v="18"/>
    <n v="32"/>
    <n v="22"/>
    <s v="US President"/>
    <s v="Commoner, Barry"/>
    <s v="citizens"/>
    <b v="0"/>
    <n v="4852"/>
    <n v="2242033"/>
  </r>
  <r>
    <x v="1"/>
    <s v="Indiana"/>
    <x v="14"/>
    <n v="18"/>
    <n v="32"/>
    <n v="22"/>
    <s v="US President"/>
    <s v="Greaves, Percy L, Jr."/>
    <s v="american"/>
    <b v="0"/>
    <n v="4750"/>
    <n v="2242033"/>
  </r>
  <r>
    <x v="1"/>
    <s v="Indiana"/>
    <x v="14"/>
    <n v="18"/>
    <n v="32"/>
    <n v="22"/>
    <s v="US President"/>
    <s v="Hall, Gus"/>
    <s v="communist party use"/>
    <b v="0"/>
    <n v="702"/>
    <n v="2242033"/>
  </r>
  <r>
    <x v="1"/>
    <s v="Indiana"/>
    <x v="14"/>
    <n v="18"/>
    <n v="32"/>
    <n v="22"/>
    <s v="US President"/>
    <s v="Deberry, Clifton"/>
    <s v="socialist workers"/>
    <b v="0"/>
    <n v="610"/>
    <n v="2242033"/>
  </r>
  <r>
    <x v="1"/>
    <s v="Iowa"/>
    <x v="15"/>
    <n v="19"/>
    <n v="42"/>
    <n v="31"/>
    <s v="US President"/>
    <s v="Reagan, Ronald"/>
    <s v="republican"/>
    <b v="0"/>
    <n v="676026"/>
    <n v="1317661"/>
  </r>
  <r>
    <x v="1"/>
    <s v="Iowa"/>
    <x v="15"/>
    <n v="19"/>
    <n v="42"/>
    <n v="31"/>
    <s v="US President"/>
    <s v="Carter, Jimmy"/>
    <s v="democrat"/>
    <b v="0"/>
    <n v="508672"/>
    <n v="1317661"/>
  </r>
  <r>
    <x v="1"/>
    <s v="Iowa"/>
    <x v="15"/>
    <n v="19"/>
    <n v="42"/>
    <n v="31"/>
    <s v="US President"/>
    <s v="Anderson, John B."/>
    <s v="nominated by petition"/>
    <b v="0"/>
    <n v="115633"/>
    <n v="1317661"/>
  </r>
  <r>
    <x v="1"/>
    <s v="Iowa"/>
    <x v="15"/>
    <n v="19"/>
    <n v="42"/>
    <n v="31"/>
    <s v="US President"/>
    <s v="Clark, Edward &quot;&quot;Ed&quot;&quot;"/>
    <s v="libertarian"/>
    <b v="0"/>
    <n v="13123"/>
    <n v="1317661"/>
  </r>
  <r>
    <x v="1"/>
    <s v="Iowa"/>
    <x v="15"/>
    <n v="19"/>
    <n v="42"/>
    <n v="31"/>
    <s v="US President"/>
    <s v="Commoner, Barry"/>
    <s v="citizens"/>
    <b v="0"/>
    <n v="2273"/>
    <n v="1317661"/>
  </r>
  <r>
    <x v="1"/>
    <s v="Iowa"/>
    <x v="15"/>
    <n v="19"/>
    <n v="42"/>
    <n v="31"/>
    <s v="US President"/>
    <s v="McReynolds, David"/>
    <s v="socialist"/>
    <b v="0"/>
    <n v="534"/>
    <n v="1317661"/>
  </r>
  <r>
    <x v="1"/>
    <s v="Iowa"/>
    <x v="15"/>
    <n v="19"/>
    <n v="42"/>
    <n v="31"/>
    <s v="US President"/>
    <m/>
    <m/>
    <b v="1"/>
    <n v="519"/>
    <n v="1317661"/>
  </r>
  <r>
    <x v="1"/>
    <s v="Iowa"/>
    <x v="15"/>
    <n v="19"/>
    <n v="42"/>
    <n v="31"/>
    <s v="US President"/>
    <s v="Hall, Gus"/>
    <s v="communist party use"/>
    <b v="0"/>
    <n v="298"/>
    <n v="1317661"/>
  </r>
  <r>
    <x v="1"/>
    <s v="Iowa"/>
    <x v="15"/>
    <n v="19"/>
    <n v="42"/>
    <n v="31"/>
    <s v="US President"/>
    <s v="Deberry, Clifton"/>
    <s v="socialist workers"/>
    <b v="0"/>
    <n v="244"/>
    <n v="1317661"/>
  </r>
  <r>
    <x v="1"/>
    <s v="Iowa"/>
    <x v="15"/>
    <n v="19"/>
    <n v="42"/>
    <n v="31"/>
    <s v="US President"/>
    <s v="Greaves, Percy L, Jr."/>
    <s v="american"/>
    <b v="0"/>
    <n v="189"/>
    <n v="1317661"/>
  </r>
  <r>
    <x v="1"/>
    <s v="Iowa"/>
    <x v="15"/>
    <n v="19"/>
    <n v="42"/>
    <n v="31"/>
    <s v="US President"/>
    <s v="Bubar, Benjamin &quot;&quot;Ben&quot;&quot;"/>
    <s v="statesman"/>
    <b v="0"/>
    <n v="150"/>
    <n v="1317661"/>
  </r>
  <r>
    <x v="1"/>
    <s v="Kansas"/>
    <x v="16"/>
    <n v="20"/>
    <n v="47"/>
    <n v="32"/>
    <s v="US President"/>
    <s v="Reagan, Ronald"/>
    <s v="republican"/>
    <b v="0"/>
    <n v="566812"/>
    <n v="979795"/>
  </r>
  <r>
    <x v="1"/>
    <s v="Kansas"/>
    <x v="16"/>
    <n v="20"/>
    <n v="47"/>
    <n v="32"/>
    <s v="US President"/>
    <s v="Carter, Jimmy"/>
    <s v="democrat"/>
    <b v="0"/>
    <n v="326150"/>
    <n v="979795"/>
  </r>
  <r>
    <x v="1"/>
    <s v="Kansas"/>
    <x v="16"/>
    <n v="20"/>
    <n v="47"/>
    <n v="32"/>
    <s v="US President"/>
    <s v="Anderson, John B."/>
    <s v="independent"/>
    <b v="0"/>
    <n v="68231"/>
    <n v="979795"/>
  </r>
  <r>
    <x v="1"/>
    <s v="Kansas"/>
    <x v="16"/>
    <n v="20"/>
    <n v="47"/>
    <n v="32"/>
    <s v="US President"/>
    <s v="Clark, Edward &quot;&quot;Ed&quot;&quot;"/>
    <s v="libertarian"/>
    <b v="0"/>
    <n v="14470"/>
    <n v="979795"/>
  </r>
  <r>
    <x v="1"/>
    <s v="Kansas"/>
    <x v="16"/>
    <n v="20"/>
    <n v="47"/>
    <n v="32"/>
    <s v="US President"/>
    <s v="Shelton, Frank, Jr."/>
    <s v="american"/>
    <b v="0"/>
    <n v="1555"/>
    <n v="979795"/>
  </r>
  <r>
    <x v="1"/>
    <s v="Kansas"/>
    <x v="16"/>
    <n v="20"/>
    <n v="47"/>
    <n v="32"/>
    <s v="US President"/>
    <s v="Hall, Gus"/>
    <s v="communist party use"/>
    <b v="0"/>
    <n v="967"/>
    <n v="979795"/>
  </r>
  <r>
    <x v="1"/>
    <s v="Kansas"/>
    <x v="16"/>
    <n v="20"/>
    <n v="47"/>
    <n v="32"/>
    <s v="US President"/>
    <s v="Bubar, Benjamin &quot;&quot;Ben&quot;&quot;"/>
    <s v="statesman"/>
    <b v="0"/>
    <n v="821"/>
    <n v="979795"/>
  </r>
  <r>
    <x v="1"/>
    <s v="Kansas"/>
    <x v="16"/>
    <n v="20"/>
    <n v="47"/>
    <n v="32"/>
    <s v="US President"/>
    <s v="Rarick, John"/>
    <s v="american independent party"/>
    <b v="0"/>
    <n v="789"/>
    <n v="979795"/>
  </r>
  <r>
    <x v="1"/>
    <s v="Kentucky"/>
    <x v="17"/>
    <n v="21"/>
    <n v="61"/>
    <n v="51"/>
    <s v="US President"/>
    <s v="Reagan, Ronald"/>
    <s v="republican"/>
    <b v="0"/>
    <n v="635274"/>
    <n v="1295627"/>
  </r>
  <r>
    <x v="1"/>
    <s v="Kentucky"/>
    <x v="17"/>
    <n v="21"/>
    <n v="61"/>
    <n v="51"/>
    <s v="US President"/>
    <s v="Carter, Jimmy"/>
    <s v="democrat"/>
    <b v="0"/>
    <n v="617417"/>
    <n v="1295627"/>
  </r>
  <r>
    <x v="1"/>
    <s v="Kentucky"/>
    <x v="17"/>
    <n v="21"/>
    <n v="61"/>
    <n v="51"/>
    <s v="US President"/>
    <s v="Anderson, John B."/>
    <s v="independent"/>
    <b v="0"/>
    <n v="31127"/>
    <n v="1295627"/>
  </r>
  <r>
    <x v="1"/>
    <s v="Kentucky"/>
    <x v="17"/>
    <n v="21"/>
    <n v="61"/>
    <n v="51"/>
    <s v="US President"/>
    <s v="Clark, Edward &quot;&quot;Ed&quot;&quot;"/>
    <s v="libertarian"/>
    <b v="0"/>
    <n v="5531"/>
    <n v="1295627"/>
  </r>
  <r>
    <x v="1"/>
    <s v="Kentucky"/>
    <x v="17"/>
    <n v="21"/>
    <n v="61"/>
    <n v="51"/>
    <s v="US President"/>
    <s v="McCormack, Ellen"/>
    <s v="respect for life"/>
    <b v="0"/>
    <n v="4233"/>
    <n v="1295627"/>
  </r>
  <r>
    <x v="1"/>
    <s v="Kentucky"/>
    <x v="17"/>
    <n v="21"/>
    <n v="61"/>
    <n v="51"/>
    <s v="US President"/>
    <s v="Commoner, Barry"/>
    <s v="citizens"/>
    <b v="0"/>
    <n v="1304"/>
    <n v="1295627"/>
  </r>
  <r>
    <x v="1"/>
    <s v="Kentucky"/>
    <x v="17"/>
    <n v="21"/>
    <n v="61"/>
    <n v="51"/>
    <s v="US President"/>
    <s v="Pulley, Andrew"/>
    <s v="socialist workers"/>
    <b v="0"/>
    <n v="393"/>
    <n v="1295627"/>
  </r>
  <r>
    <x v="1"/>
    <s v="Kentucky"/>
    <x v="17"/>
    <n v="21"/>
    <n v="61"/>
    <n v="51"/>
    <s v="US President"/>
    <s v="Hall, Gus"/>
    <s v="communist party use"/>
    <b v="0"/>
    <n v="348"/>
    <n v="1295627"/>
  </r>
  <r>
    <x v="1"/>
    <s v="Louisiana"/>
    <x v="18"/>
    <n v="22"/>
    <n v="72"/>
    <n v="45"/>
    <s v="US President"/>
    <s v="Reagan, Ronald"/>
    <s v="republican"/>
    <b v="0"/>
    <n v="792853"/>
    <n v="1548591"/>
  </r>
  <r>
    <x v="1"/>
    <s v="Louisiana"/>
    <x v="18"/>
    <n v="22"/>
    <n v="72"/>
    <n v="45"/>
    <s v="US President"/>
    <s v="Carter, Jimmy"/>
    <s v="democrat"/>
    <b v="0"/>
    <n v="708453"/>
    <n v="1548591"/>
  </r>
  <r>
    <x v="1"/>
    <s v="Louisiana"/>
    <x v="18"/>
    <n v="22"/>
    <n v="72"/>
    <n v="45"/>
    <s v="US President"/>
    <s v="Anderson, John B."/>
    <s v="independent"/>
    <b v="0"/>
    <n v="26345"/>
    <n v="1548591"/>
  </r>
  <r>
    <x v="1"/>
    <s v="Louisiana"/>
    <x v="18"/>
    <n v="22"/>
    <n v="72"/>
    <n v="45"/>
    <s v="US President"/>
    <s v="Rarick, John"/>
    <s v="american independent party"/>
    <b v="0"/>
    <n v="10333"/>
    <n v="1548591"/>
  </r>
  <r>
    <x v="1"/>
    <s v="Louisiana"/>
    <x v="18"/>
    <n v="22"/>
    <n v="72"/>
    <n v="45"/>
    <s v="US President"/>
    <s v="Clark, Edward &quot;&quot;Ed&quot;&quot;"/>
    <s v="libertarian"/>
    <b v="0"/>
    <n v="8240"/>
    <n v="1548591"/>
  </r>
  <r>
    <x v="1"/>
    <s v="Louisiana"/>
    <x v="18"/>
    <n v="22"/>
    <n v="72"/>
    <n v="45"/>
    <s v="US President"/>
    <s v="Commoner, Barry"/>
    <s v="citizens"/>
    <b v="0"/>
    <n v="1584"/>
    <n v="1548591"/>
  </r>
  <r>
    <x v="1"/>
    <s v="Louisiana"/>
    <x v="18"/>
    <n v="22"/>
    <n v="72"/>
    <n v="45"/>
    <s v="US President"/>
    <s v="Deberry, Clifton"/>
    <s v="socialist workers"/>
    <b v="0"/>
    <n v="783"/>
    <n v="1548591"/>
  </r>
  <r>
    <x v="1"/>
    <s v="Maine"/>
    <x v="19"/>
    <n v="23"/>
    <n v="11"/>
    <n v="2"/>
    <s v="US President"/>
    <s v="Reagan, Ronald"/>
    <s v="republican"/>
    <b v="0"/>
    <n v="238522"/>
    <n v="523011"/>
  </r>
  <r>
    <x v="1"/>
    <s v="Maine"/>
    <x v="19"/>
    <n v="23"/>
    <n v="11"/>
    <n v="2"/>
    <s v="US President"/>
    <s v="Carter, Jimmy"/>
    <s v="democrat"/>
    <b v="0"/>
    <n v="220974"/>
    <n v="523011"/>
  </r>
  <r>
    <x v="1"/>
    <s v="Maine"/>
    <x v="19"/>
    <n v="23"/>
    <n v="11"/>
    <n v="2"/>
    <s v="US President"/>
    <s v="Anderson, John B."/>
    <s v="independent"/>
    <b v="0"/>
    <n v="53327"/>
    <n v="523011"/>
  </r>
  <r>
    <x v="1"/>
    <s v="Maine"/>
    <x v="19"/>
    <n v="23"/>
    <n v="11"/>
    <n v="2"/>
    <s v="US President"/>
    <s v="Clark, Edward &quot;&quot;Ed&quot;&quot;"/>
    <s v="libertarian"/>
    <b v="0"/>
    <n v="5119"/>
    <n v="523011"/>
  </r>
  <r>
    <x v="1"/>
    <s v="Maine"/>
    <x v="19"/>
    <n v="23"/>
    <n v="11"/>
    <n v="2"/>
    <s v="US President"/>
    <s v="Commoner, Barry"/>
    <s v="citizens"/>
    <b v="0"/>
    <n v="4394"/>
    <n v="523011"/>
  </r>
  <r>
    <x v="1"/>
    <s v="Maine"/>
    <x v="19"/>
    <n v="23"/>
    <n v="11"/>
    <n v="2"/>
    <s v="US President"/>
    <s v="Hall, Gus"/>
    <s v="communist party use"/>
    <b v="0"/>
    <n v="591"/>
    <n v="523011"/>
  </r>
  <r>
    <x v="1"/>
    <s v="Maine"/>
    <x v="19"/>
    <n v="23"/>
    <n v="11"/>
    <n v="2"/>
    <s v="US President"/>
    <m/>
    <m/>
    <b v="1"/>
    <n v="84"/>
    <n v="523011"/>
  </r>
  <r>
    <x v="1"/>
    <s v="Maryland"/>
    <x v="20"/>
    <n v="24"/>
    <n v="52"/>
    <n v="52"/>
    <s v="US President"/>
    <s v="Carter, Jimmy"/>
    <s v="democrat"/>
    <b v="0"/>
    <n v="726161"/>
    <n v="1540496"/>
  </r>
  <r>
    <x v="1"/>
    <s v="Maryland"/>
    <x v="20"/>
    <n v="24"/>
    <n v="52"/>
    <n v="52"/>
    <s v="US President"/>
    <s v="Reagan, Ronald"/>
    <s v="republican"/>
    <b v="0"/>
    <n v="680606"/>
    <n v="1540496"/>
  </r>
  <r>
    <x v="1"/>
    <s v="Maryland"/>
    <x v="20"/>
    <n v="24"/>
    <n v="52"/>
    <n v="52"/>
    <s v="US President"/>
    <s v="Anderson, John B."/>
    <s v="independent"/>
    <b v="0"/>
    <n v="119537"/>
    <n v="1540496"/>
  </r>
  <r>
    <x v="1"/>
    <s v="Maryland"/>
    <x v="20"/>
    <n v="24"/>
    <n v="52"/>
    <n v="52"/>
    <s v="US President"/>
    <s v="Clark, Edward &quot;&quot;Ed&quot;&quot;"/>
    <s v="libertarian"/>
    <b v="0"/>
    <n v="14192"/>
    <n v="1540496"/>
  </r>
  <r>
    <x v="1"/>
    <s v="Massachusetts"/>
    <x v="21"/>
    <n v="25"/>
    <n v="14"/>
    <n v="3"/>
    <s v="US President"/>
    <s v="Reagan, Ronald"/>
    <s v="republican"/>
    <b v="0"/>
    <n v="1057631"/>
    <n v="2524090"/>
  </r>
  <r>
    <x v="1"/>
    <s v="Massachusetts"/>
    <x v="21"/>
    <n v="25"/>
    <n v="14"/>
    <n v="3"/>
    <s v="US President"/>
    <s v="Carter, Jimmy"/>
    <s v="democrat"/>
    <b v="0"/>
    <n v="1053802"/>
    <n v="2524090"/>
  </r>
  <r>
    <x v="1"/>
    <s v="Massachusetts"/>
    <x v="21"/>
    <n v="25"/>
    <n v="14"/>
    <n v="3"/>
    <s v="US President"/>
    <s v="Anderson, John B."/>
    <s v="independent"/>
    <b v="0"/>
    <n v="382539"/>
    <n v="2524090"/>
  </r>
  <r>
    <x v="1"/>
    <s v="Massachusetts"/>
    <x v="21"/>
    <n v="25"/>
    <n v="14"/>
    <n v="3"/>
    <s v="US President"/>
    <s v="Clark, Edward &quot;&quot;Ed&quot;&quot;"/>
    <s v="libertarian"/>
    <b v="0"/>
    <n v="22038"/>
    <n v="2524090"/>
  </r>
  <r>
    <x v="1"/>
    <s v="Massachusetts"/>
    <x v="21"/>
    <n v="25"/>
    <n v="14"/>
    <n v="3"/>
    <s v="US President"/>
    <s v="Deberry, Clifton"/>
    <s v="socialist workers"/>
    <b v="0"/>
    <n v="3735"/>
    <n v="2524090"/>
  </r>
  <r>
    <x v="1"/>
    <s v="Massachusetts"/>
    <x v="21"/>
    <n v="25"/>
    <n v="14"/>
    <n v="3"/>
    <s v="US President"/>
    <m/>
    <m/>
    <b v="1"/>
    <n v="2289"/>
    <n v="2524090"/>
  </r>
  <r>
    <x v="1"/>
    <s v="Massachusetts"/>
    <x v="21"/>
    <n v="25"/>
    <n v="14"/>
    <n v="3"/>
    <s v="US President"/>
    <s v="Commoner, Barry"/>
    <s v="citizens"/>
    <b v="0"/>
    <n v="2056"/>
    <n v="2524090"/>
  </r>
  <r>
    <x v="1"/>
    <s v="Michigan"/>
    <x v="22"/>
    <n v="26"/>
    <n v="34"/>
    <n v="23"/>
    <s v="US President"/>
    <s v="Reagan, Ronald"/>
    <s v="republican"/>
    <b v="0"/>
    <n v="1915225"/>
    <n v="3909725"/>
  </r>
  <r>
    <x v="1"/>
    <s v="Michigan"/>
    <x v="22"/>
    <n v="26"/>
    <n v="34"/>
    <n v="23"/>
    <s v="US President"/>
    <s v="Carter, Jimmy"/>
    <s v="democrat"/>
    <b v="0"/>
    <n v="1661532"/>
    <n v="3909725"/>
  </r>
  <r>
    <x v="1"/>
    <s v="Michigan"/>
    <x v="22"/>
    <n v="26"/>
    <n v="34"/>
    <n v="23"/>
    <s v="US President"/>
    <s v="Anderson, John B."/>
    <s v="independent"/>
    <b v="0"/>
    <n v="275223"/>
    <n v="3909725"/>
  </r>
  <r>
    <x v="1"/>
    <s v="Michigan"/>
    <x v="22"/>
    <n v="26"/>
    <n v="34"/>
    <n v="23"/>
    <s v="US President"/>
    <s v="Clark, Edward &quot;&quot;Ed&quot;&quot;"/>
    <s v="libertarian"/>
    <b v="0"/>
    <n v="41597"/>
    <n v="3909725"/>
  </r>
  <r>
    <x v="1"/>
    <s v="Michigan"/>
    <x v="22"/>
    <n v="26"/>
    <n v="34"/>
    <n v="23"/>
    <s v="US President"/>
    <s v="Commoner, Barry"/>
    <s v="citizens"/>
    <b v="0"/>
    <n v="11930"/>
    <n v="3909725"/>
  </r>
  <r>
    <x v="1"/>
    <s v="Michigan"/>
    <x v="22"/>
    <n v="26"/>
    <n v="34"/>
    <n v="23"/>
    <s v="US President"/>
    <s v="Hall, Gus"/>
    <s v="communist party use"/>
    <b v="0"/>
    <n v="3262"/>
    <n v="3909725"/>
  </r>
  <r>
    <x v="1"/>
    <s v="Michigan"/>
    <x v="22"/>
    <n v="26"/>
    <n v="34"/>
    <n v="23"/>
    <s v="US President"/>
    <m/>
    <m/>
    <b v="1"/>
    <n v="956"/>
    <n v="3909725"/>
  </r>
  <r>
    <x v="1"/>
    <s v="Minnesota"/>
    <x v="23"/>
    <n v="27"/>
    <n v="41"/>
    <n v="33"/>
    <s v="US President"/>
    <s v="Carter, Jimmy"/>
    <s v="democrat"/>
    <b v="0"/>
    <n v="954173"/>
    <n v="2051916"/>
  </r>
  <r>
    <x v="1"/>
    <s v="Minnesota"/>
    <x v="23"/>
    <n v="27"/>
    <n v="41"/>
    <n v="33"/>
    <s v="US President"/>
    <s v="Reagan, Ronald"/>
    <s v="republican"/>
    <b v="0"/>
    <n v="873268"/>
    <n v="2051916"/>
  </r>
  <r>
    <x v="1"/>
    <s v="Minnesota"/>
    <x v="23"/>
    <n v="27"/>
    <n v="41"/>
    <n v="33"/>
    <s v="US President"/>
    <s v="Anderson, John B."/>
    <s v="independent"/>
    <b v="0"/>
    <n v="174997"/>
    <n v="2051916"/>
  </r>
  <r>
    <x v="1"/>
    <s v="Minnesota"/>
    <x v="23"/>
    <n v="27"/>
    <n v="41"/>
    <n v="33"/>
    <s v="US President"/>
    <s v="Clark, Edward &quot;&quot;Ed&quot;&quot;"/>
    <s v="libertarian"/>
    <b v="0"/>
    <n v="31593"/>
    <n v="2051916"/>
  </r>
  <r>
    <x v="1"/>
    <s v="Minnesota"/>
    <x v="23"/>
    <n v="27"/>
    <n v="41"/>
    <n v="33"/>
    <s v="US President"/>
    <s v="Commoner, Barry"/>
    <s v="citizens"/>
    <b v="0"/>
    <n v="8406"/>
    <n v="2051916"/>
  </r>
  <r>
    <x v="1"/>
    <s v="Minnesota"/>
    <x v="23"/>
    <n v="27"/>
    <n v="41"/>
    <n v="33"/>
    <s v="US President"/>
    <m/>
    <s v="american"/>
    <b v="0"/>
    <n v="6136"/>
    <n v="2051916"/>
  </r>
  <r>
    <x v="1"/>
    <s v="Minnesota"/>
    <x v="23"/>
    <n v="27"/>
    <n v="41"/>
    <n v="33"/>
    <s v="US President"/>
    <s v="Hall, Gus"/>
    <s v="communist party use"/>
    <b v="0"/>
    <n v="1117"/>
    <n v="2051916"/>
  </r>
  <r>
    <x v="1"/>
    <s v="Minnesota"/>
    <x v="23"/>
    <n v="27"/>
    <n v="41"/>
    <n v="33"/>
    <s v="US President"/>
    <s v="Deberry, Clifton"/>
    <s v="socialist workers"/>
    <b v="0"/>
    <n v="711"/>
    <n v="2051916"/>
  </r>
  <r>
    <x v="1"/>
    <s v="Minnesota"/>
    <x v="23"/>
    <n v="27"/>
    <n v="41"/>
    <n v="33"/>
    <s v="US President"/>
    <s v="Griswold, Deirdre"/>
    <s v="workers world"/>
    <b v="0"/>
    <n v="698"/>
    <n v="2051916"/>
  </r>
  <r>
    <x v="1"/>
    <s v="Minnesota"/>
    <x v="23"/>
    <n v="27"/>
    <n v="41"/>
    <n v="33"/>
    <s v="US President"/>
    <s v="McReynolds, David"/>
    <s v="socialist"/>
    <b v="0"/>
    <n v="536"/>
    <n v="2051916"/>
  </r>
  <r>
    <x v="1"/>
    <s v="Minnesota"/>
    <x v="23"/>
    <n v="27"/>
    <n v="41"/>
    <n v="33"/>
    <s v="US President"/>
    <m/>
    <m/>
    <b v="1"/>
    <n v="281"/>
    <n v="2051916"/>
  </r>
  <r>
    <x v="1"/>
    <s v="Mississippi"/>
    <x v="24"/>
    <n v="28"/>
    <n v="64"/>
    <n v="46"/>
    <s v="US President"/>
    <s v="Reagan, Ronald"/>
    <s v="republican"/>
    <b v="0"/>
    <n v="441089"/>
    <n v="891750"/>
  </r>
  <r>
    <x v="1"/>
    <s v="Mississippi"/>
    <x v="24"/>
    <n v="28"/>
    <n v="64"/>
    <n v="46"/>
    <s v="US President"/>
    <s v="Carter, Jimmy"/>
    <s v="democrat"/>
    <b v="0"/>
    <n v="429281"/>
    <n v="891750"/>
  </r>
  <r>
    <x v="1"/>
    <s v="Mississippi"/>
    <x v="24"/>
    <n v="28"/>
    <n v="64"/>
    <n v="46"/>
    <s v="US President"/>
    <s v="Anderson, John B."/>
    <s v="independent"/>
    <b v="0"/>
    <n v="12036"/>
    <n v="891750"/>
  </r>
  <r>
    <x v="1"/>
    <s v="Mississippi"/>
    <x v="24"/>
    <n v="28"/>
    <n v="64"/>
    <n v="46"/>
    <s v="US President"/>
    <s v="Clark, Edward &quot;&quot;Ed&quot;&quot;"/>
    <s v="libertarian"/>
    <b v="0"/>
    <n v="4702"/>
    <n v="891750"/>
  </r>
  <r>
    <x v="1"/>
    <s v="Mississippi"/>
    <x v="24"/>
    <n v="28"/>
    <n v="64"/>
    <n v="46"/>
    <s v="US President"/>
    <s v="Griswold, Deirdre"/>
    <s v="workers world"/>
    <b v="0"/>
    <n v="2402"/>
    <n v="891750"/>
  </r>
  <r>
    <x v="1"/>
    <s v="Mississippi"/>
    <x v="24"/>
    <n v="28"/>
    <n v="64"/>
    <n v="46"/>
    <s v="US President"/>
    <s v="Pulley, Andrew"/>
    <s v="socialist workers"/>
    <b v="0"/>
    <n v="2240"/>
    <n v="891750"/>
  </r>
  <r>
    <x v="1"/>
    <s v="Missouri"/>
    <x v="25"/>
    <n v="29"/>
    <n v="43"/>
    <n v="34"/>
    <s v="US President"/>
    <s v="Reagan, Ronald"/>
    <s v="republican"/>
    <b v="0"/>
    <n v="1074181"/>
    <n v="2099824"/>
  </r>
  <r>
    <x v="1"/>
    <s v="Missouri"/>
    <x v="25"/>
    <n v="29"/>
    <n v="43"/>
    <n v="34"/>
    <s v="US President"/>
    <s v="Carter, Jimmy"/>
    <s v="democrat"/>
    <b v="0"/>
    <n v="931182"/>
    <n v="2099824"/>
  </r>
  <r>
    <x v="1"/>
    <s v="Missouri"/>
    <x v="25"/>
    <n v="29"/>
    <n v="43"/>
    <n v="34"/>
    <s v="US President"/>
    <s v="Anderson, John B."/>
    <s v="independent"/>
    <b v="0"/>
    <n v="77920"/>
    <n v="2099824"/>
  </r>
  <r>
    <x v="1"/>
    <s v="Missouri"/>
    <x v="25"/>
    <n v="29"/>
    <n v="43"/>
    <n v="34"/>
    <s v="US President"/>
    <s v="Clark, Edward &quot;&quot;Ed&quot;&quot;"/>
    <s v="libertarian"/>
    <b v="0"/>
    <n v="14422"/>
    <n v="2099824"/>
  </r>
  <r>
    <x v="1"/>
    <s v="Missouri"/>
    <x v="25"/>
    <n v="29"/>
    <n v="43"/>
    <n v="34"/>
    <s v="US President"/>
    <s v="Deberry, Clifton"/>
    <s v="socialist workers"/>
    <b v="0"/>
    <n v="1515"/>
    <n v="2099824"/>
  </r>
  <r>
    <x v="1"/>
    <s v="Missouri"/>
    <x v="25"/>
    <n v="29"/>
    <n v="43"/>
    <n v="34"/>
    <s v="US President"/>
    <m/>
    <m/>
    <b v="1"/>
    <n v="604"/>
    <n v="2099824"/>
  </r>
  <r>
    <x v="1"/>
    <s v="Montana"/>
    <x v="26"/>
    <n v="30"/>
    <n v="81"/>
    <n v="64"/>
    <s v="US President"/>
    <s v="Reagan, Ronald"/>
    <s v="republican"/>
    <b v="0"/>
    <n v="206814"/>
    <n v="363952"/>
  </r>
  <r>
    <x v="1"/>
    <s v="Montana"/>
    <x v="26"/>
    <n v="30"/>
    <n v="81"/>
    <n v="64"/>
    <s v="US President"/>
    <s v="Carter, Jimmy"/>
    <s v="democrat"/>
    <b v="0"/>
    <n v="118032"/>
    <n v="363952"/>
  </r>
  <r>
    <x v="1"/>
    <s v="Montana"/>
    <x v="26"/>
    <n v="30"/>
    <n v="81"/>
    <n v="64"/>
    <s v="US President"/>
    <s v="Anderson, John B."/>
    <s v="independent"/>
    <b v="0"/>
    <n v="29281"/>
    <n v="363952"/>
  </r>
  <r>
    <x v="1"/>
    <s v="Montana"/>
    <x v="26"/>
    <n v="30"/>
    <n v="81"/>
    <n v="64"/>
    <s v="US President"/>
    <s v="Clark, Edward &quot;&quot;Ed&quot;&quot;"/>
    <s v="libertarian"/>
    <b v="0"/>
    <n v="9825"/>
    <n v="363952"/>
  </r>
  <r>
    <x v="1"/>
    <s v="Nebraska"/>
    <x v="27"/>
    <n v="31"/>
    <n v="46"/>
    <n v="35"/>
    <s v="US President"/>
    <s v="Reagan, Ronald"/>
    <s v="republican"/>
    <b v="0"/>
    <n v="419214"/>
    <n v="639533"/>
  </r>
  <r>
    <x v="1"/>
    <s v="Nebraska"/>
    <x v="27"/>
    <n v="31"/>
    <n v="46"/>
    <n v="35"/>
    <s v="US President"/>
    <s v="Carter, Jimmy"/>
    <s v="democrat"/>
    <b v="0"/>
    <n v="166424"/>
    <n v="639533"/>
  </r>
  <r>
    <x v="1"/>
    <s v="Nebraska"/>
    <x v="27"/>
    <n v="31"/>
    <n v="46"/>
    <n v="35"/>
    <s v="US President"/>
    <s v="Anderson, John B."/>
    <s v="independent"/>
    <b v="0"/>
    <n v="44854"/>
    <n v="639533"/>
  </r>
  <r>
    <x v="1"/>
    <s v="Nebraska"/>
    <x v="27"/>
    <n v="31"/>
    <n v="46"/>
    <n v="35"/>
    <s v="US President"/>
    <s v="Clark, Edward &quot;&quot;Ed&quot;&quot;"/>
    <s v="libertarian"/>
    <b v="0"/>
    <n v="9041"/>
    <n v="639533"/>
  </r>
  <r>
    <x v="1"/>
    <s v="Nevada"/>
    <x v="28"/>
    <n v="32"/>
    <n v="88"/>
    <n v="65"/>
    <s v="US President"/>
    <s v="Reagan, Ronald"/>
    <s v="republican"/>
    <b v="0"/>
    <n v="155017"/>
    <n v="243692"/>
  </r>
  <r>
    <x v="1"/>
    <s v="Nevada"/>
    <x v="28"/>
    <n v="32"/>
    <n v="88"/>
    <n v="65"/>
    <s v="US President"/>
    <s v="Carter, Jimmy"/>
    <s v="democrat"/>
    <b v="0"/>
    <n v="66666"/>
    <n v="243692"/>
  </r>
  <r>
    <x v="1"/>
    <s v="Nevada"/>
    <x v="28"/>
    <n v="32"/>
    <n v="88"/>
    <n v="65"/>
    <s v="US President"/>
    <s v="Anderson, John B."/>
    <s v="independent"/>
    <b v="0"/>
    <n v="17651"/>
    <n v="243692"/>
  </r>
  <r>
    <x v="1"/>
    <s v="Nevada"/>
    <x v="28"/>
    <n v="32"/>
    <n v="88"/>
    <n v="65"/>
    <s v="US President"/>
    <s v="Clark, Edward &quot;&quot;Ed&quot;&quot;"/>
    <s v="libertarian"/>
    <b v="0"/>
    <n v="4358"/>
    <n v="243692"/>
  </r>
  <r>
    <x v="1"/>
    <s v="New Hampshire"/>
    <x v="29"/>
    <n v="33"/>
    <n v="12"/>
    <n v="4"/>
    <s v="US President"/>
    <s v="Reagan, Ronald"/>
    <s v="republican"/>
    <b v="0"/>
    <n v="221705"/>
    <n v="383990"/>
  </r>
  <r>
    <x v="1"/>
    <s v="New Hampshire"/>
    <x v="29"/>
    <n v="33"/>
    <n v="12"/>
    <n v="4"/>
    <s v="US President"/>
    <s v="Carter, Jimmy"/>
    <s v="democrat"/>
    <b v="0"/>
    <n v="108864"/>
    <n v="383990"/>
  </r>
  <r>
    <x v="1"/>
    <s v="New Hampshire"/>
    <x v="29"/>
    <n v="33"/>
    <n v="12"/>
    <n v="4"/>
    <s v="US President"/>
    <s v="Anderson, John B."/>
    <s v="independent"/>
    <b v="0"/>
    <n v="49693"/>
    <n v="383990"/>
  </r>
  <r>
    <x v="1"/>
    <s v="New Hampshire"/>
    <x v="29"/>
    <n v="33"/>
    <n v="12"/>
    <n v="4"/>
    <s v="US President"/>
    <s v="Clark, Edward &quot;&quot;Ed&quot;&quot;"/>
    <s v="libertarian"/>
    <b v="0"/>
    <n v="2064"/>
    <n v="383990"/>
  </r>
  <r>
    <x v="1"/>
    <s v="New Hampshire"/>
    <x v="29"/>
    <n v="33"/>
    <n v="12"/>
    <n v="4"/>
    <s v="US President"/>
    <s v="Commoner, Barry"/>
    <s v="citizens"/>
    <b v="0"/>
    <n v="1320"/>
    <n v="383990"/>
  </r>
  <r>
    <x v="1"/>
    <s v="New Hampshire"/>
    <x v="29"/>
    <n v="33"/>
    <n v="12"/>
    <n v="4"/>
    <s v="US President"/>
    <s v="Hall, Gus"/>
    <s v="communist party use"/>
    <b v="0"/>
    <n v="129"/>
    <n v="383990"/>
  </r>
  <r>
    <x v="1"/>
    <s v="New Hampshire"/>
    <x v="29"/>
    <n v="33"/>
    <n v="12"/>
    <n v="4"/>
    <s v="US President"/>
    <s v="Griswold, Deirdre"/>
    <s v="workers world"/>
    <b v="0"/>
    <n v="76"/>
    <n v="383990"/>
  </r>
  <r>
    <x v="1"/>
    <s v="New Hampshire"/>
    <x v="29"/>
    <n v="33"/>
    <n v="12"/>
    <n v="4"/>
    <s v="US President"/>
    <s v="Deberry, Clifton"/>
    <s v="socialist workers"/>
    <b v="0"/>
    <n v="71"/>
    <n v="383990"/>
  </r>
  <r>
    <x v="1"/>
    <s v="New Hampshire"/>
    <x v="29"/>
    <n v="33"/>
    <n v="12"/>
    <n v="4"/>
    <s v="US President"/>
    <m/>
    <m/>
    <b v="1"/>
    <n v="68"/>
    <n v="383990"/>
  </r>
  <r>
    <x v="1"/>
    <s v="New Jersey"/>
    <x v="30"/>
    <n v="34"/>
    <n v="22"/>
    <n v="12"/>
    <s v="US President"/>
    <s v="Reagan, Ronald"/>
    <s v="republican"/>
    <b v="0"/>
    <n v="1546557"/>
    <n v="2975684"/>
  </r>
  <r>
    <x v="1"/>
    <s v="New Jersey"/>
    <x v="30"/>
    <n v="34"/>
    <n v="22"/>
    <n v="12"/>
    <s v="US President"/>
    <s v="Carter, Jimmy"/>
    <s v="democrat"/>
    <b v="0"/>
    <n v="1147364"/>
    <n v="2975684"/>
  </r>
  <r>
    <x v="1"/>
    <s v="New Jersey"/>
    <x v="30"/>
    <n v="34"/>
    <n v="22"/>
    <n v="12"/>
    <s v="US President"/>
    <s v="Anderson, John B."/>
    <s v="independent"/>
    <b v="0"/>
    <n v="234632"/>
    <n v="2975684"/>
  </r>
  <r>
    <x v="1"/>
    <s v="New Jersey"/>
    <x v="30"/>
    <n v="34"/>
    <n v="22"/>
    <n v="12"/>
    <s v="US President"/>
    <s v="Clark, Edward &quot;&quot;Ed&quot;&quot;"/>
    <s v="libertarian"/>
    <b v="0"/>
    <n v="20652"/>
    <n v="2975684"/>
  </r>
  <r>
    <x v="1"/>
    <s v="New Jersey"/>
    <x v="30"/>
    <n v="34"/>
    <n v="22"/>
    <n v="12"/>
    <s v="US President"/>
    <s v="Commoner, Barry"/>
    <s v="citizens"/>
    <b v="0"/>
    <n v="8203"/>
    <n v="2975684"/>
  </r>
  <r>
    <x v="1"/>
    <s v="New Jersey"/>
    <x v="30"/>
    <n v="34"/>
    <n v="22"/>
    <n v="12"/>
    <s v="US President"/>
    <s v="McCormack, Ellen"/>
    <s v="right-to-life"/>
    <b v="0"/>
    <n v="3927"/>
    <n v="2975684"/>
  </r>
  <r>
    <x v="1"/>
    <s v="New Jersey"/>
    <x v="30"/>
    <n v="34"/>
    <n v="22"/>
    <n v="12"/>
    <s v="US President"/>
    <s v="Lynen, Kurt"/>
    <s v="middle class candidate"/>
    <b v="0"/>
    <n v="3694"/>
    <n v="2975684"/>
  </r>
  <r>
    <x v="1"/>
    <s v="New Jersey"/>
    <x v="30"/>
    <n v="34"/>
    <n v="22"/>
    <n v="12"/>
    <s v="US President"/>
    <s v="Hall, Gus"/>
    <s v="communist party use"/>
    <b v="0"/>
    <n v="2555"/>
    <n v="2975684"/>
  </r>
  <r>
    <x v="1"/>
    <s v="New Jersey"/>
    <x v="30"/>
    <n v="34"/>
    <n v="22"/>
    <n v="12"/>
    <s v="US President"/>
    <s v="Pulley, Andrew"/>
    <s v="socialist workers"/>
    <b v="0"/>
    <n v="2198"/>
    <n v="2975684"/>
  </r>
  <r>
    <x v="1"/>
    <s v="New Jersey"/>
    <x v="30"/>
    <n v="34"/>
    <n v="22"/>
    <n v="12"/>
    <s v="US President"/>
    <s v="McReynolds, David"/>
    <s v="socialist"/>
    <b v="0"/>
    <n v="1973"/>
    <n v="2975684"/>
  </r>
  <r>
    <x v="1"/>
    <s v="New Jersey"/>
    <x v="30"/>
    <n v="34"/>
    <n v="22"/>
    <n v="12"/>
    <s v="US President"/>
    <s v="Gahres, William &quot;&quot;Bill&quot;&quot;"/>
    <s v="down with lawyers"/>
    <b v="0"/>
    <n v="1718"/>
    <n v="2975684"/>
  </r>
  <r>
    <x v="1"/>
    <s v="New Jersey"/>
    <x v="30"/>
    <n v="34"/>
    <n v="22"/>
    <n v="12"/>
    <s v="US President"/>
    <s v="Griswold, Deirdre"/>
    <s v="workers world"/>
    <b v="0"/>
    <n v="1288"/>
    <n v="2975684"/>
  </r>
  <r>
    <x v="1"/>
    <s v="New Jersey"/>
    <x v="30"/>
    <n v="34"/>
    <n v="22"/>
    <n v="12"/>
    <s v="US President"/>
    <s v="Wendelken, Martin E."/>
    <s v="independent"/>
    <b v="0"/>
    <n v="923"/>
    <n v="2975684"/>
  </r>
  <r>
    <x v="1"/>
    <s v="New Mexico"/>
    <x v="31"/>
    <n v="35"/>
    <n v="85"/>
    <n v="66"/>
    <s v="US President"/>
    <s v="Reagan, Ronald"/>
    <s v="republican"/>
    <b v="0"/>
    <n v="250779"/>
    <n v="456237"/>
  </r>
  <r>
    <x v="1"/>
    <s v="New Mexico"/>
    <x v="31"/>
    <n v="35"/>
    <n v="85"/>
    <n v="66"/>
    <s v="US President"/>
    <s v="Carter, Jimmy"/>
    <s v="democrat"/>
    <b v="0"/>
    <n v="167826"/>
    <n v="456237"/>
  </r>
  <r>
    <x v="1"/>
    <s v="New Mexico"/>
    <x v="31"/>
    <n v="35"/>
    <n v="85"/>
    <n v="66"/>
    <s v="US President"/>
    <s v="Anderson, John B."/>
    <s v="independent"/>
    <b v="0"/>
    <n v="29459"/>
    <n v="456237"/>
  </r>
  <r>
    <x v="1"/>
    <s v="New Mexico"/>
    <x v="31"/>
    <n v="35"/>
    <n v="85"/>
    <n v="66"/>
    <s v="US President"/>
    <s v="Clark, Edward &quot;&quot;Ed&quot;&quot;"/>
    <s v="libertarian"/>
    <b v="0"/>
    <n v="4365"/>
    <n v="456237"/>
  </r>
  <r>
    <x v="1"/>
    <s v="New Mexico"/>
    <x v="31"/>
    <n v="35"/>
    <n v="85"/>
    <n v="66"/>
    <s v="US President"/>
    <s v="Commoner, Barry"/>
    <s v="citizens"/>
    <b v="0"/>
    <n v="2202"/>
    <n v="456237"/>
  </r>
  <r>
    <x v="1"/>
    <s v="New Mexico"/>
    <x v="31"/>
    <n v="35"/>
    <n v="85"/>
    <n v="66"/>
    <s v="US President"/>
    <s v="Bubar, Benjamin &quot;&quot;Ben&quot;&quot;"/>
    <s v="statesman"/>
    <b v="0"/>
    <n v="1281"/>
    <n v="456237"/>
  </r>
  <r>
    <x v="1"/>
    <s v="New Mexico"/>
    <x v="31"/>
    <n v="35"/>
    <n v="85"/>
    <n v="66"/>
    <s v="US President"/>
    <s v="Pulley, Andrew"/>
    <s v="socialist workers"/>
    <b v="0"/>
    <n v="325"/>
    <n v="456237"/>
  </r>
  <r>
    <x v="1"/>
    <s v="New York"/>
    <x v="32"/>
    <n v="36"/>
    <n v="21"/>
    <n v="13"/>
    <s v="US President"/>
    <s v="Carter, Jimmy"/>
    <s v="democrat"/>
    <b v="0"/>
    <n v="2728372"/>
    <n v="6201959"/>
  </r>
  <r>
    <x v="1"/>
    <s v="New York"/>
    <x v="32"/>
    <n v="36"/>
    <n v="21"/>
    <n v="13"/>
    <s v="US President"/>
    <s v="Reagan, Ronald"/>
    <s v="republican"/>
    <b v="0"/>
    <n v="2637700"/>
    <n v="6201959"/>
  </r>
  <r>
    <x v="1"/>
    <s v="New York"/>
    <x v="32"/>
    <n v="36"/>
    <n v="21"/>
    <n v="13"/>
    <s v="US President"/>
    <s v="Anderson, John B."/>
    <s v="liberal party"/>
    <b v="0"/>
    <n v="467801"/>
    <n v="6201959"/>
  </r>
  <r>
    <x v="1"/>
    <s v="New York"/>
    <x v="32"/>
    <n v="36"/>
    <n v="21"/>
    <n v="13"/>
    <s v="US President"/>
    <s v="Reagan, Ronald"/>
    <s v="conservative"/>
    <b v="0"/>
    <n v="256131"/>
    <n v="6201959"/>
  </r>
  <r>
    <x v="1"/>
    <s v="New York"/>
    <x v="32"/>
    <n v="36"/>
    <n v="21"/>
    <n v="13"/>
    <s v="US President"/>
    <s v="Clark, Edward &quot;&quot;Ed&quot;&quot;"/>
    <s v="free libertarian"/>
    <b v="0"/>
    <n v="52648"/>
    <n v="6201959"/>
  </r>
  <r>
    <x v="1"/>
    <s v="New York"/>
    <x v="32"/>
    <n v="36"/>
    <n v="21"/>
    <n v="13"/>
    <s v="US President"/>
    <s v="McCormack, Ellen"/>
    <s v="right-to-life"/>
    <b v="0"/>
    <n v="24159"/>
    <n v="6201959"/>
  </r>
  <r>
    <x v="1"/>
    <s v="New York"/>
    <x v="32"/>
    <n v="36"/>
    <n v="21"/>
    <n v="13"/>
    <s v="US President"/>
    <s v="Commoner, Barry"/>
    <s v="citizens"/>
    <b v="0"/>
    <n v="23186"/>
    <n v="6201959"/>
  </r>
  <r>
    <x v="1"/>
    <s v="New York"/>
    <x v="32"/>
    <n v="36"/>
    <n v="21"/>
    <n v="13"/>
    <s v="US President"/>
    <s v="Hall, Gus"/>
    <s v="communist party use"/>
    <b v="0"/>
    <n v="7414"/>
    <n v="6201959"/>
  </r>
  <r>
    <x v="1"/>
    <s v="New York"/>
    <x v="32"/>
    <n v="36"/>
    <n v="21"/>
    <n v="13"/>
    <s v="US President"/>
    <s v="Deberry, Clifton"/>
    <s v="socialist workers"/>
    <b v="0"/>
    <n v="2068"/>
    <n v="6201959"/>
  </r>
  <r>
    <x v="1"/>
    <s v="New York"/>
    <x v="32"/>
    <n v="36"/>
    <n v="21"/>
    <n v="13"/>
    <s v="US President"/>
    <s v="Griswold, Deirdre"/>
    <s v="workers world"/>
    <b v="0"/>
    <n v="1416"/>
    <n v="6201959"/>
  </r>
  <r>
    <x v="1"/>
    <s v="New York"/>
    <x v="32"/>
    <n v="36"/>
    <n v="21"/>
    <n v="13"/>
    <s v="US President"/>
    <m/>
    <m/>
    <b v="1"/>
    <n v="1064"/>
    <n v="6201959"/>
  </r>
  <r>
    <x v="1"/>
    <s v="North Carolina"/>
    <x v="33"/>
    <n v="37"/>
    <n v="56"/>
    <n v="47"/>
    <s v="US President"/>
    <s v="Reagan, Ronald"/>
    <s v="republican"/>
    <b v="0"/>
    <n v="915018"/>
    <n v="1855833"/>
  </r>
  <r>
    <x v="1"/>
    <s v="North Carolina"/>
    <x v="33"/>
    <n v="37"/>
    <n v="56"/>
    <n v="47"/>
    <s v="US President"/>
    <s v="Carter, Jimmy"/>
    <s v="democrat"/>
    <b v="0"/>
    <n v="875635"/>
    <n v="1855833"/>
  </r>
  <r>
    <x v="1"/>
    <s v="North Carolina"/>
    <x v="33"/>
    <n v="37"/>
    <n v="56"/>
    <n v="47"/>
    <s v="US President"/>
    <s v="Anderson, John B."/>
    <s v="independent"/>
    <b v="0"/>
    <n v="52800"/>
    <n v="1855833"/>
  </r>
  <r>
    <x v="1"/>
    <s v="North Carolina"/>
    <x v="33"/>
    <n v="37"/>
    <n v="56"/>
    <n v="47"/>
    <s v="US President"/>
    <s v="Clark, Edward &quot;&quot;Ed&quot;&quot;"/>
    <s v="libertarian"/>
    <b v="0"/>
    <n v="9677"/>
    <n v="1855833"/>
  </r>
  <r>
    <x v="1"/>
    <s v="North Carolina"/>
    <x v="33"/>
    <n v="37"/>
    <n v="56"/>
    <n v="47"/>
    <s v="US President"/>
    <s v="Commoner, Barry"/>
    <s v="citizens"/>
    <b v="0"/>
    <n v="2287"/>
    <n v="1855833"/>
  </r>
  <r>
    <x v="1"/>
    <s v="North Carolina"/>
    <x v="33"/>
    <n v="37"/>
    <n v="56"/>
    <n v="47"/>
    <s v="US President"/>
    <s v="Deberry, Clifton"/>
    <s v="socialist workers"/>
    <b v="0"/>
    <n v="416"/>
    <n v="1855833"/>
  </r>
  <r>
    <x v="1"/>
    <s v="North Dakota"/>
    <x v="34"/>
    <n v="38"/>
    <n v="44"/>
    <n v="36"/>
    <s v="US President"/>
    <s v="Reagan, Ronald"/>
    <s v="republican"/>
    <b v="0"/>
    <n v="193695"/>
    <n v="301116"/>
  </r>
  <r>
    <x v="1"/>
    <s v="North Dakota"/>
    <x v="34"/>
    <n v="38"/>
    <n v="44"/>
    <n v="36"/>
    <s v="US President"/>
    <s v="Carter, Jimmy"/>
    <s v="democrat"/>
    <b v="0"/>
    <n v="79189"/>
    <n v="301116"/>
  </r>
  <r>
    <x v="1"/>
    <s v="North Dakota"/>
    <x v="34"/>
    <n v="38"/>
    <n v="44"/>
    <n v="36"/>
    <s v="US President"/>
    <s v="Anderson, John B."/>
    <s v="independent"/>
    <b v="0"/>
    <n v="23640"/>
    <n v="301116"/>
  </r>
  <r>
    <x v="1"/>
    <s v="North Dakota"/>
    <x v="34"/>
    <n v="38"/>
    <n v="44"/>
    <n v="36"/>
    <s v="US President"/>
    <s v="Clark, Edward &quot;&quot;Ed&quot;&quot;"/>
    <s v="libertarian"/>
    <b v="0"/>
    <n v="3743"/>
    <n v="301116"/>
  </r>
  <r>
    <x v="1"/>
    <s v="North Dakota"/>
    <x v="34"/>
    <n v="38"/>
    <n v="44"/>
    <n v="36"/>
    <s v="US President"/>
    <s v="McLain, Harley"/>
    <s v="natural people's league"/>
    <b v="0"/>
    <n v="296"/>
    <n v="301116"/>
  </r>
  <r>
    <x v="1"/>
    <s v="North Dakota"/>
    <x v="34"/>
    <n v="38"/>
    <n v="44"/>
    <n v="36"/>
    <s v="US President"/>
    <s v="Greaves, Percy L, Jr."/>
    <s v="american"/>
    <b v="0"/>
    <n v="235"/>
    <n v="301116"/>
  </r>
  <r>
    <x v="1"/>
    <s v="North Dakota"/>
    <x v="34"/>
    <n v="38"/>
    <n v="44"/>
    <n v="36"/>
    <s v="US President"/>
    <s v="Hall, Gus"/>
    <s v="communist party use"/>
    <b v="0"/>
    <n v="93"/>
    <n v="301116"/>
  </r>
  <r>
    <x v="1"/>
    <s v="North Dakota"/>
    <x v="34"/>
    <n v="38"/>
    <n v="44"/>
    <n v="36"/>
    <s v="US President"/>
    <s v="Deberry, Clifton"/>
    <s v="socialist workers"/>
    <b v="0"/>
    <n v="89"/>
    <n v="301116"/>
  </r>
  <r>
    <x v="1"/>
    <s v="North Dakota"/>
    <x v="34"/>
    <n v="38"/>
    <n v="44"/>
    <n v="36"/>
    <s v="US President"/>
    <s v="McReynolds, David"/>
    <s v="socialist"/>
    <b v="0"/>
    <n v="82"/>
    <n v="301116"/>
  </r>
  <r>
    <x v="1"/>
    <s v="North Dakota"/>
    <x v="34"/>
    <n v="38"/>
    <n v="44"/>
    <n v="36"/>
    <s v="US President"/>
    <s v="Bubar, Benjamin &quot;&quot;Ben&quot;&quot;"/>
    <s v="statesman"/>
    <b v="0"/>
    <n v="54"/>
    <n v="301116"/>
  </r>
  <r>
    <x v="1"/>
    <s v="Ohio"/>
    <x v="35"/>
    <n v="39"/>
    <n v="31"/>
    <n v="24"/>
    <s v="US President"/>
    <s v="Reagan, Ronald"/>
    <s v="republican"/>
    <b v="0"/>
    <n v="2206545"/>
    <n v="4283603"/>
  </r>
  <r>
    <x v="1"/>
    <s v="Ohio"/>
    <x v="35"/>
    <n v="39"/>
    <n v="31"/>
    <n v="24"/>
    <s v="US President"/>
    <s v="Carter, Jimmy"/>
    <s v="democrat"/>
    <b v="0"/>
    <n v="1752414"/>
    <n v="4283603"/>
  </r>
  <r>
    <x v="1"/>
    <s v="Ohio"/>
    <x v="35"/>
    <n v="39"/>
    <n v="31"/>
    <n v="24"/>
    <s v="US President"/>
    <s v="Anderson, John B."/>
    <s v="independent"/>
    <b v="0"/>
    <n v="254472"/>
    <n v="4283603"/>
  </r>
  <r>
    <x v="1"/>
    <s v="Ohio"/>
    <x v="35"/>
    <n v="39"/>
    <n v="31"/>
    <n v="24"/>
    <s v="US President"/>
    <s v="Clark, Edward &quot;&quot;Ed&quot;&quot;"/>
    <s v="libertarian"/>
    <b v="0"/>
    <n v="49033"/>
    <n v="4283603"/>
  </r>
  <r>
    <x v="1"/>
    <s v="Ohio"/>
    <x v="35"/>
    <n v="39"/>
    <n v="31"/>
    <n v="24"/>
    <s v="US President"/>
    <s v="Commoner, Barry"/>
    <s v="citizens"/>
    <b v="0"/>
    <n v="8564"/>
    <n v="4283603"/>
  </r>
  <r>
    <x v="1"/>
    <s v="Ohio"/>
    <x v="35"/>
    <n v="39"/>
    <n v="31"/>
    <n v="24"/>
    <s v="US President"/>
    <s v="Hall, Gus"/>
    <s v="communist party use"/>
    <b v="0"/>
    <n v="4729"/>
    <n v="4283603"/>
  </r>
  <r>
    <x v="1"/>
    <s v="Ohio"/>
    <x v="35"/>
    <n v="39"/>
    <n v="31"/>
    <n v="24"/>
    <s v="US President"/>
    <s v="Congress, Richard"/>
    <s v="socialist workers"/>
    <b v="0"/>
    <n v="4029"/>
    <n v="4283603"/>
  </r>
  <r>
    <x v="1"/>
    <s v="Ohio"/>
    <x v="35"/>
    <n v="39"/>
    <n v="31"/>
    <n v="24"/>
    <s v="US President"/>
    <s v="Griswold, Deirdre"/>
    <s v="workers world"/>
    <b v="0"/>
    <n v="3790"/>
    <n v="4283603"/>
  </r>
  <r>
    <x v="1"/>
    <s v="Ohio"/>
    <x v="35"/>
    <n v="39"/>
    <n v="31"/>
    <n v="24"/>
    <s v="US President"/>
    <s v="Bubar, Benjamin &quot;&quot;Ben&quot;&quot;"/>
    <s v="statesman"/>
    <b v="0"/>
    <n v="27"/>
    <n v="4283603"/>
  </r>
  <r>
    <x v="1"/>
    <s v="Oklahoma"/>
    <x v="36"/>
    <n v="40"/>
    <n v="73"/>
    <n v="53"/>
    <s v="US President"/>
    <s v="Reagan, Ronald"/>
    <s v="republican"/>
    <b v="0"/>
    <n v="695570"/>
    <n v="1149708"/>
  </r>
  <r>
    <x v="1"/>
    <s v="Oklahoma"/>
    <x v="36"/>
    <n v="40"/>
    <n v="73"/>
    <n v="53"/>
    <s v="US President"/>
    <s v="Carter, Jimmy"/>
    <s v="democrat"/>
    <b v="0"/>
    <n v="402026"/>
    <n v="1149708"/>
  </r>
  <r>
    <x v="1"/>
    <s v="Oklahoma"/>
    <x v="36"/>
    <n v="40"/>
    <n v="73"/>
    <n v="53"/>
    <s v="US President"/>
    <s v="Anderson, John B."/>
    <s v="independent"/>
    <b v="0"/>
    <n v="38284"/>
    <n v="1149708"/>
  </r>
  <r>
    <x v="1"/>
    <s v="Oklahoma"/>
    <x v="36"/>
    <n v="40"/>
    <n v="73"/>
    <n v="53"/>
    <s v="US President"/>
    <s v="Clark, Edward &quot;&quot;Ed&quot;&quot;"/>
    <s v="libertarian"/>
    <b v="0"/>
    <n v="13828"/>
    <n v="1149708"/>
  </r>
  <r>
    <x v="1"/>
    <s v="Oregon"/>
    <x v="37"/>
    <n v="41"/>
    <n v="92"/>
    <n v="72"/>
    <s v="US President"/>
    <s v="Reagan, Ronald"/>
    <s v="republican"/>
    <b v="0"/>
    <n v="571044"/>
    <n v="1181516"/>
  </r>
  <r>
    <x v="1"/>
    <s v="Oregon"/>
    <x v="37"/>
    <n v="41"/>
    <n v="92"/>
    <n v="72"/>
    <s v="US President"/>
    <s v="Carter, Jimmy"/>
    <s v="democrat"/>
    <b v="0"/>
    <n v="456890"/>
    <n v="1181516"/>
  </r>
  <r>
    <x v="1"/>
    <s v="Oregon"/>
    <x v="37"/>
    <n v="41"/>
    <n v="92"/>
    <n v="72"/>
    <s v="US President"/>
    <s v="Anderson, John B."/>
    <s v="independent"/>
    <b v="0"/>
    <n v="112389"/>
    <n v="1181516"/>
  </r>
  <r>
    <x v="1"/>
    <s v="Oregon"/>
    <x v="37"/>
    <n v="41"/>
    <n v="92"/>
    <n v="72"/>
    <s v="US President"/>
    <s v="Clark, Edward &quot;&quot;Ed&quot;&quot;"/>
    <s v="libertarian"/>
    <b v="0"/>
    <n v="25838"/>
    <n v="1181516"/>
  </r>
  <r>
    <x v="1"/>
    <s v="Oregon"/>
    <x v="37"/>
    <n v="41"/>
    <n v="92"/>
    <n v="72"/>
    <s v="US President"/>
    <s v="Commoner, Barry"/>
    <s v="citizens"/>
    <b v="0"/>
    <n v="13642"/>
    <n v="1181516"/>
  </r>
  <r>
    <x v="1"/>
    <s v="Oregon"/>
    <x v="37"/>
    <n v="41"/>
    <n v="92"/>
    <n v="72"/>
    <s v="US President"/>
    <m/>
    <m/>
    <b v="1"/>
    <n v="1713"/>
    <n v="1181516"/>
  </r>
  <r>
    <x v="1"/>
    <s v="Pennsylvania"/>
    <x v="38"/>
    <n v="42"/>
    <n v="23"/>
    <n v="14"/>
    <s v="US President"/>
    <s v="Reagan, Ronald"/>
    <s v="republican"/>
    <b v="0"/>
    <n v="2261872"/>
    <n v="4561501"/>
  </r>
  <r>
    <x v="1"/>
    <s v="Pennsylvania"/>
    <x v="38"/>
    <n v="42"/>
    <n v="23"/>
    <n v="14"/>
    <s v="US President"/>
    <s v="Carter, Jimmy"/>
    <s v="democrat"/>
    <b v="0"/>
    <n v="1937540"/>
    <n v="4561501"/>
  </r>
  <r>
    <x v="1"/>
    <s v="Pennsylvania"/>
    <x v="38"/>
    <n v="42"/>
    <n v="23"/>
    <n v="14"/>
    <s v="US President"/>
    <s v="Anderson, John B."/>
    <s v="independent"/>
    <b v="0"/>
    <n v="292921"/>
    <n v="4561501"/>
  </r>
  <r>
    <x v="1"/>
    <s v="Pennsylvania"/>
    <x v="38"/>
    <n v="42"/>
    <n v="23"/>
    <n v="14"/>
    <s v="US President"/>
    <s v="Clark, Edward &quot;&quot;Ed&quot;&quot;"/>
    <s v="libertarian"/>
    <b v="0"/>
    <n v="33263"/>
    <n v="4561501"/>
  </r>
  <r>
    <x v="1"/>
    <s v="Pennsylvania"/>
    <x v="38"/>
    <n v="42"/>
    <n v="23"/>
    <n v="14"/>
    <s v="US President"/>
    <s v="Deberry, Clifton"/>
    <s v="socialist workers"/>
    <b v="0"/>
    <n v="20291"/>
    <n v="4561501"/>
  </r>
  <r>
    <x v="1"/>
    <s v="Pennsylvania"/>
    <x v="38"/>
    <n v="42"/>
    <n v="23"/>
    <n v="14"/>
    <s v="US President"/>
    <s v="Commoner, Barry"/>
    <s v="citizens"/>
    <b v="0"/>
    <n v="10430"/>
    <n v="4561501"/>
  </r>
  <r>
    <x v="1"/>
    <s v="Pennsylvania"/>
    <x v="38"/>
    <n v="42"/>
    <n v="23"/>
    <n v="14"/>
    <s v="US President"/>
    <s v="Hall, Gus"/>
    <s v="communist party use"/>
    <b v="0"/>
    <n v="5184"/>
    <n v="4561501"/>
  </r>
  <r>
    <x v="1"/>
    <s v="Rhode Island"/>
    <x v="39"/>
    <n v="44"/>
    <n v="15"/>
    <n v="5"/>
    <s v="US President"/>
    <s v="Carter, Jimmy"/>
    <s v="democrat"/>
    <b v="0"/>
    <n v="198342"/>
    <n v="415967"/>
  </r>
  <r>
    <x v="1"/>
    <s v="Rhode Island"/>
    <x v="39"/>
    <n v="44"/>
    <n v="15"/>
    <n v="5"/>
    <s v="US President"/>
    <s v="Reagan, Ronald"/>
    <s v="republican"/>
    <b v="0"/>
    <n v="154793"/>
    <n v="415967"/>
  </r>
  <r>
    <x v="1"/>
    <s v="Rhode Island"/>
    <x v="39"/>
    <n v="44"/>
    <n v="15"/>
    <n v="5"/>
    <s v="US President"/>
    <s v="Anderson, John B."/>
    <s v="independent"/>
    <b v="0"/>
    <n v="59819"/>
    <n v="415967"/>
  </r>
  <r>
    <x v="1"/>
    <s v="Rhode Island"/>
    <x v="39"/>
    <n v="44"/>
    <n v="15"/>
    <n v="5"/>
    <s v="US President"/>
    <s v="Clark, Edward &quot;&quot;Ed&quot;&quot;"/>
    <s v="libertarian"/>
    <b v="0"/>
    <n v="2458"/>
    <n v="415967"/>
  </r>
  <r>
    <x v="1"/>
    <s v="Rhode Island"/>
    <x v="39"/>
    <n v="44"/>
    <n v="15"/>
    <n v="5"/>
    <s v="US President"/>
    <s v="Hall, Gus"/>
    <s v="communist party use"/>
    <b v="0"/>
    <n v="218"/>
    <n v="415967"/>
  </r>
  <r>
    <x v="1"/>
    <s v="Rhode Island"/>
    <x v="39"/>
    <n v="44"/>
    <n v="15"/>
    <n v="5"/>
    <s v="US President"/>
    <s v="McReynolds, David"/>
    <s v="socialist"/>
    <b v="0"/>
    <n v="170"/>
    <n v="415967"/>
  </r>
  <r>
    <x v="1"/>
    <s v="Rhode Island"/>
    <x v="39"/>
    <n v="44"/>
    <n v="15"/>
    <n v="5"/>
    <s v="US President"/>
    <s v="Deberry, Clifton"/>
    <s v="socialist workers"/>
    <b v="0"/>
    <n v="90"/>
    <n v="415967"/>
  </r>
  <r>
    <x v="1"/>
    <s v="Rhode Island"/>
    <x v="39"/>
    <n v="44"/>
    <n v="15"/>
    <n v="5"/>
    <s v="US President"/>
    <s v="Griswold, Deirdre"/>
    <s v="workers world"/>
    <b v="0"/>
    <n v="77"/>
    <n v="415967"/>
  </r>
  <r>
    <x v="1"/>
    <s v="South Carolina"/>
    <x v="40"/>
    <n v="45"/>
    <n v="57"/>
    <n v="48"/>
    <s v="US President"/>
    <s v="Reagan, Ronald"/>
    <s v="republican"/>
    <b v="0"/>
    <n v="439277"/>
    <n v="888258"/>
  </r>
  <r>
    <x v="1"/>
    <s v="South Carolina"/>
    <x v="40"/>
    <n v="45"/>
    <n v="57"/>
    <n v="48"/>
    <s v="US President"/>
    <s v="Carter, Jimmy"/>
    <s v="democrat"/>
    <b v="0"/>
    <n v="428220"/>
    <n v="888258"/>
  </r>
  <r>
    <x v="1"/>
    <s v="South Carolina"/>
    <x v="40"/>
    <n v="45"/>
    <n v="57"/>
    <n v="48"/>
    <s v="US President"/>
    <s v="Anderson, John B."/>
    <s v="independent"/>
    <b v="0"/>
    <n v="13868"/>
    <n v="888258"/>
  </r>
  <r>
    <x v="1"/>
    <s v="South Carolina"/>
    <x v="40"/>
    <n v="45"/>
    <n v="57"/>
    <n v="48"/>
    <s v="US President"/>
    <s v="Clark, Edward &quot;&quot;Ed&quot;&quot;"/>
    <s v="libertarian"/>
    <b v="0"/>
    <n v="4807"/>
    <n v="888258"/>
  </r>
  <r>
    <x v="1"/>
    <s v="South Carolina"/>
    <x v="40"/>
    <n v="45"/>
    <n v="57"/>
    <n v="48"/>
    <s v="US President"/>
    <s v="Rarick, John"/>
    <s v="american independent party"/>
    <b v="0"/>
    <n v="2086"/>
    <n v="888258"/>
  </r>
  <r>
    <x v="1"/>
    <s v="South Dakota"/>
    <x v="41"/>
    <n v="46"/>
    <n v="45"/>
    <n v="37"/>
    <s v="US President"/>
    <s v="Reagan, Ronald"/>
    <s v="republican"/>
    <b v="0"/>
    <n v="198343"/>
    <n v="327703"/>
  </r>
  <r>
    <x v="1"/>
    <s v="South Dakota"/>
    <x v="41"/>
    <n v="46"/>
    <n v="45"/>
    <n v="37"/>
    <s v="US President"/>
    <s v="Carter, Jimmy"/>
    <s v="democrat"/>
    <b v="0"/>
    <n v="103855"/>
    <n v="327703"/>
  </r>
  <r>
    <x v="1"/>
    <s v="South Dakota"/>
    <x v="41"/>
    <n v="46"/>
    <n v="45"/>
    <n v="37"/>
    <s v="US President"/>
    <s v="Anderson, John B."/>
    <s v="independent"/>
    <b v="0"/>
    <n v="21431"/>
    <n v="327703"/>
  </r>
  <r>
    <x v="1"/>
    <s v="South Dakota"/>
    <x v="41"/>
    <n v="46"/>
    <n v="45"/>
    <n v="37"/>
    <s v="US President"/>
    <s v="Clark, Edward &quot;&quot;Ed&quot;&quot;"/>
    <s v="libertarian"/>
    <b v="0"/>
    <n v="3824"/>
    <n v="327703"/>
  </r>
  <r>
    <x v="1"/>
    <s v="South Dakota"/>
    <x v="41"/>
    <n v="46"/>
    <n v="45"/>
    <n v="37"/>
    <s v="US President"/>
    <s v="Pulley, Andrew"/>
    <s v="socialist workers"/>
    <b v="0"/>
    <n v="250"/>
    <n v="327703"/>
  </r>
  <r>
    <x v="1"/>
    <s v="Tennessee"/>
    <x v="42"/>
    <n v="47"/>
    <n v="62"/>
    <n v="54"/>
    <s v="US President"/>
    <s v="Reagan, Ronald"/>
    <s v="republican"/>
    <b v="0"/>
    <n v="787761"/>
    <n v="1617616"/>
  </r>
  <r>
    <x v="1"/>
    <s v="Tennessee"/>
    <x v="42"/>
    <n v="47"/>
    <n v="62"/>
    <n v="54"/>
    <s v="US President"/>
    <s v="Carter, Jimmy"/>
    <s v="democrat"/>
    <b v="0"/>
    <n v="783051"/>
    <n v="1617616"/>
  </r>
  <r>
    <x v="1"/>
    <s v="Tennessee"/>
    <x v="42"/>
    <n v="47"/>
    <n v="62"/>
    <n v="54"/>
    <s v="US President"/>
    <s v="Anderson, John B."/>
    <s v="independent"/>
    <b v="0"/>
    <n v="35991"/>
    <n v="1617616"/>
  </r>
  <r>
    <x v="1"/>
    <s v="Tennessee"/>
    <x v="42"/>
    <n v="47"/>
    <n v="62"/>
    <n v="54"/>
    <s v="US President"/>
    <s v="Clark, Edward &quot;&quot;Ed&quot;&quot;"/>
    <s v="libertarian"/>
    <b v="0"/>
    <n v="7116"/>
    <n v="1617616"/>
  </r>
  <r>
    <x v="1"/>
    <s v="Tennessee"/>
    <x v="42"/>
    <n v="47"/>
    <n v="62"/>
    <n v="54"/>
    <s v="US President"/>
    <s v="Commoner, Barry"/>
    <s v="citizens"/>
    <b v="0"/>
    <n v="1112"/>
    <n v="1617616"/>
  </r>
  <r>
    <x v="1"/>
    <s v="Tennessee"/>
    <x v="42"/>
    <n v="47"/>
    <n v="62"/>
    <n v="54"/>
    <s v="US President"/>
    <s v="Bubar, Benjamin &quot;&quot;Ben&quot;&quot;"/>
    <s v="statesman"/>
    <b v="0"/>
    <n v="521"/>
    <n v="1617616"/>
  </r>
  <r>
    <x v="1"/>
    <s v="Tennessee"/>
    <x v="42"/>
    <n v="47"/>
    <n v="62"/>
    <n v="54"/>
    <s v="US President"/>
    <s v="McReynolds, David"/>
    <s v="socialist"/>
    <b v="0"/>
    <n v="519"/>
    <n v="1617616"/>
  </r>
  <r>
    <x v="1"/>
    <s v="Tennessee"/>
    <x v="42"/>
    <n v="47"/>
    <n v="62"/>
    <n v="54"/>
    <s v="US President"/>
    <s v="Hall, Gus"/>
    <s v="communist party use"/>
    <b v="0"/>
    <n v="503"/>
    <n v="1617616"/>
  </r>
  <r>
    <x v="1"/>
    <s v="Tennessee"/>
    <x v="42"/>
    <n v="47"/>
    <n v="62"/>
    <n v="54"/>
    <s v="US President"/>
    <s v="Deberry, Clifton"/>
    <s v="socialist workers"/>
    <b v="0"/>
    <n v="490"/>
    <n v="1617616"/>
  </r>
  <r>
    <x v="1"/>
    <s v="Tennessee"/>
    <x v="42"/>
    <n v="47"/>
    <n v="62"/>
    <n v="54"/>
    <s v="US President"/>
    <s v="Griswold, Deirdre"/>
    <s v="workers world"/>
    <b v="0"/>
    <n v="400"/>
    <n v="1617616"/>
  </r>
  <r>
    <x v="1"/>
    <s v="Tennessee"/>
    <x v="42"/>
    <n v="47"/>
    <n v="62"/>
    <n v="54"/>
    <s v="US President"/>
    <m/>
    <m/>
    <b v="1"/>
    <n v="152"/>
    <n v="1617616"/>
  </r>
  <r>
    <x v="1"/>
    <s v="Texas"/>
    <x v="43"/>
    <n v="48"/>
    <n v="74"/>
    <n v="49"/>
    <s v="US President"/>
    <s v="Reagan, Ronald"/>
    <s v="republican"/>
    <b v="0"/>
    <n v="2510705"/>
    <n v="4541636"/>
  </r>
  <r>
    <x v="1"/>
    <s v="Texas"/>
    <x v="43"/>
    <n v="48"/>
    <n v="74"/>
    <n v="49"/>
    <s v="US President"/>
    <s v="Carter, Jimmy"/>
    <s v="democrat"/>
    <b v="0"/>
    <n v="1881147"/>
    <n v="4541636"/>
  </r>
  <r>
    <x v="1"/>
    <s v="Texas"/>
    <x v="43"/>
    <n v="48"/>
    <n v="74"/>
    <n v="49"/>
    <s v="US President"/>
    <s v="Anderson, John B."/>
    <s v="independent"/>
    <b v="0"/>
    <n v="111613"/>
    <n v="4541636"/>
  </r>
  <r>
    <x v="1"/>
    <s v="Texas"/>
    <x v="43"/>
    <n v="48"/>
    <n v="74"/>
    <n v="49"/>
    <s v="US President"/>
    <s v="Clark, Edward &quot;&quot;Ed&quot;&quot;"/>
    <s v="libertarian"/>
    <b v="0"/>
    <n v="37643"/>
    <n v="4541636"/>
  </r>
  <r>
    <x v="1"/>
    <s v="Texas"/>
    <x v="43"/>
    <n v="48"/>
    <n v="74"/>
    <n v="49"/>
    <s v="US President"/>
    <m/>
    <m/>
    <b v="1"/>
    <n v="528"/>
    <n v="4541636"/>
  </r>
  <r>
    <x v="1"/>
    <s v="Utah"/>
    <x v="44"/>
    <n v="49"/>
    <n v="87"/>
    <n v="67"/>
    <s v="US President"/>
    <s v="Reagan, Ronald"/>
    <s v="republican"/>
    <b v="0"/>
    <n v="439687"/>
    <n v="604152"/>
  </r>
  <r>
    <x v="1"/>
    <s v="Utah"/>
    <x v="44"/>
    <n v="49"/>
    <n v="87"/>
    <n v="67"/>
    <s v="US President"/>
    <s v="Carter, Jimmy"/>
    <s v="democrat"/>
    <b v="0"/>
    <n v="124266"/>
    <n v="604152"/>
  </r>
  <r>
    <x v="1"/>
    <s v="Utah"/>
    <x v="44"/>
    <n v="49"/>
    <n v="87"/>
    <n v="67"/>
    <s v="US President"/>
    <s v="Anderson, John B."/>
    <s v="independent"/>
    <b v="0"/>
    <n v="30284"/>
    <n v="604152"/>
  </r>
  <r>
    <x v="1"/>
    <s v="Utah"/>
    <x v="44"/>
    <n v="49"/>
    <n v="87"/>
    <n v="67"/>
    <s v="US President"/>
    <s v="Clark, Edward &quot;&quot;Ed&quot;&quot;"/>
    <s v="libertarian"/>
    <b v="0"/>
    <n v="7156"/>
    <n v="604152"/>
  </r>
  <r>
    <x v="1"/>
    <s v="Utah"/>
    <x v="44"/>
    <n v="49"/>
    <n v="87"/>
    <n v="67"/>
    <s v="US President"/>
    <s v="Commoner, Barry"/>
    <s v="citizens"/>
    <b v="0"/>
    <n v="1009"/>
    <n v="604152"/>
  </r>
  <r>
    <x v="1"/>
    <s v="Utah"/>
    <x v="44"/>
    <n v="49"/>
    <n v="87"/>
    <n v="67"/>
    <s v="US President"/>
    <s v="Greaves, Percy L, Jr."/>
    <s v="american"/>
    <b v="0"/>
    <n v="965"/>
    <n v="604152"/>
  </r>
  <r>
    <x v="1"/>
    <s v="Utah"/>
    <x v="44"/>
    <n v="49"/>
    <n v="87"/>
    <n v="67"/>
    <s v="US President"/>
    <s v="Rarick, John"/>
    <s v="american independent party"/>
    <b v="0"/>
    <n v="522"/>
    <n v="604152"/>
  </r>
  <r>
    <x v="1"/>
    <s v="Utah"/>
    <x v="44"/>
    <n v="49"/>
    <n v="87"/>
    <n v="67"/>
    <s v="US President"/>
    <s v="Hall, Gus"/>
    <s v="communist party use"/>
    <b v="0"/>
    <n v="139"/>
    <n v="604152"/>
  </r>
  <r>
    <x v="1"/>
    <s v="Utah"/>
    <x v="44"/>
    <n v="49"/>
    <n v="87"/>
    <n v="67"/>
    <s v="US President"/>
    <s v="Deberry, Clifton"/>
    <s v="socialist workers"/>
    <b v="0"/>
    <n v="124"/>
    <n v="604152"/>
  </r>
  <r>
    <x v="1"/>
    <s v="Vermont"/>
    <x v="45"/>
    <n v="50"/>
    <n v="13"/>
    <n v="6"/>
    <s v="US President"/>
    <s v="Reagan, Ronald"/>
    <s v="republican"/>
    <b v="0"/>
    <n v="94628"/>
    <n v="213299"/>
  </r>
  <r>
    <x v="1"/>
    <s v="Vermont"/>
    <x v="45"/>
    <n v="50"/>
    <n v="13"/>
    <n v="6"/>
    <s v="US President"/>
    <s v="Carter, Jimmy"/>
    <s v="democrat"/>
    <b v="0"/>
    <n v="81952"/>
    <n v="213299"/>
  </r>
  <r>
    <x v="1"/>
    <s v="Vermont"/>
    <x v="45"/>
    <n v="50"/>
    <n v="13"/>
    <n v="6"/>
    <s v="US President"/>
    <s v="Anderson, John B."/>
    <s v="independent"/>
    <b v="0"/>
    <n v="31761"/>
    <n v="213299"/>
  </r>
  <r>
    <x v="1"/>
    <s v="Vermont"/>
    <x v="45"/>
    <n v="50"/>
    <n v="13"/>
    <n v="6"/>
    <s v="US President"/>
    <s v="Commoner, Barry"/>
    <s v="citizens"/>
    <b v="0"/>
    <n v="2316"/>
    <n v="213299"/>
  </r>
  <r>
    <x v="1"/>
    <s v="Vermont"/>
    <x v="45"/>
    <n v="50"/>
    <n v="13"/>
    <n v="6"/>
    <s v="US President"/>
    <s v="Clark, Edward &quot;&quot;Ed&quot;&quot;"/>
    <s v="libertarian"/>
    <b v="0"/>
    <n v="1900"/>
    <n v="213299"/>
  </r>
  <r>
    <x v="1"/>
    <s v="Vermont"/>
    <x v="45"/>
    <n v="50"/>
    <n v="13"/>
    <n v="6"/>
    <s v="US President"/>
    <m/>
    <m/>
    <b v="1"/>
    <n v="413"/>
    <n v="213299"/>
  </r>
  <r>
    <x v="1"/>
    <s v="Vermont"/>
    <x v="45"/>
    <n v="50"/>
    <n v="13"/>
    <n v="6"/>
    <s v="US President"/>
    <s v="McReynolds, David"/>
    <s v="socialist"/>
    <b v="0"/>
    <n v="136"/>
    <n v="213299"/>
  </r>
  <r>
    <x v="1"/>
    <s v="Vermont"/>
    <x v="45"/>
    <n v="50"/>
    <n v="13"/>
    <n v="6"/>
    <s v="US President"/>
    <s v="Hall, Gus"/>
    <s v="communist party use"/>
    <b v="0"/>
    <n v="118"/>
    <n v="213299"/>
  </r>
  <r>
    <x v="1"/>
    <s v="Vermont"/>
    <x v="45"/>
    <n v="50"/>
    <n v="13"/>
    <n v="6"/>
    <s v="US President"/>
    <s v="Deberry, Clifton"/>
    <s v="socialist workers"/>
    <b v="0"/>
    <n v="75"/>
    <n v="213299"/>
  </r>
  <r>
    <x v="1"/>
    <s v="Virginia"/>
    <x v="46"/>
    <n v="51"/>
    <n v="54"/>
    <n v="40"/>
    <s v="US President"/>
    <s v="Reagan, Ronald"/>
    <s v="republican"/>
    <b v="0"/>
    <n v="989609"/>
    <n v="1866032"/>
  </r>
  <r>
    <x v="1"/>
    <s v="Virginia"/>
    <x v="46"/>
    <n v="51"/>
    <n v="54"/>
    <n v="40"/>
    <s v="US President"/>
    <s v="Carter, Jimmy"/>
    <s v="democrat"/>
    <b v="0"/>
    <n v="752174"/>
    <n v="1866032"/>
  </r>
  <r>
    <x v="1"/>
    <s v="Virginia"/>
    <x v="46"/>
    <n v="51"/>
    <n v="54"/>
    <n v="40"/>
    <s v="US President"/>
    <s v="Anderson, John B."/>
    <s v="independent"/>
    <b v="0"/>
    <n v="95418"/>
    <n v="1866032"/>
  </r>
  <r>
    <x v="1"/>
    <s v="Virginia"/>
    <x v="46"/>
    <n v="51"/>
    <n v="54"/>
    <n v="40"/>
    <s v="US President"/>
    <s v="Commoner, Barry"/>
    <s v="citizens"/>
    <b v="0"/>
    <n v="14024"/>
    <n v="1866032"/>
  </r>
  <r>
    <x v="1"/>
    <s v="Virginia"/>
    <x v="46"/>
    <n v="51"/>
    <n v="54"/>
    <n v="40"/>
    <s v="US President"/>
    <s v="Clark, Edward &quot;&quot;Ed&quot;&quot;"/>
    <s v="libertarian"/>
    <b v="0"/>
    <n v="12821"/>
    <n v="1866032"/>
  </r>
  <r>
    <x v="1"/>
    <s v="Virginia"/>
    <x v="46"/>
    <n v="51"/>
    <n v="54"/>
    <n v="40"/>
    <s v="US President"/>
    <s v="Deberry, Clifton"/>
    <s v="socialist workers"/>
    <b v="0"/>
    <n v="1986"/>
    <n v="1866032"/>
  </r>
  <r>
    <x v="1"/>
    <s v="Washington"/>
    <x v="47"/>
    <n v="53"/>
    <n v="91"/>
    <n v="73"/>
    <s v="US President"/>
    <s v="Reagan, Ronald"/>
    <s v="republican"/>
    <b v="0"/>
    <n v="865244"/>
    <n v="1742394"/>
  </r>
  <r>
    <x v="1"/>
    <s v="Washington"/>
    <x v="47"/>
    <n v="53"/>
    <n v="91"/>
    <n v="73"/>
    <s v="US President"/>
    <s v="Carter, Jimmy"/>
    <s v="democrat"/>
    <b v="0"/>
    <n v="650193"/>
    <n v="1742394"/>
  </r>
  <r>
    <x v="1"/>
    <s v="Washington"/>
    <x v="47"/>
    <n v="53"/>
    <n v="91"/>
    <n v="73"/>
    <s v="US President"/>
    <s v="Anderson, John B."/>
    <s v="independent"/>
    <b v="0"/>
    <n v="185073"/>
    <n v="1742394"/>
  </r>
  <r>
    <x v="1"/>
    <s v="Washington"/>
    <x v="47"/>
    <n v="53"/>
    <n v="91"/>
    <n v="73"/>
    <s v="US President"/>
    <s v="Clark, Edward &quot;&quot;Ed&quot;&quot;"/>
    <s v="libertarian"/>
    <b v="0"/>
    <n v="29213"/>
    <n v="1742394"/>
  </r>
  <r>
    <x v="1"/>
    <s v="Washington"/>
    <x v="47"/>
    <n v="53"/>
    <n v="91"/>
    <n v="73"/>
    <s v="US President"/>
    <s v="Commoner, Barry"/>
    <s v="citizens"/>
    <b v="0"/>
    <n v="9403"/>
    <n v="1742394"/>
  </r>
  <r>
    <x v="1"/>
    <s v="Washington"/>
    <x v="47"/>
    <n v="53"/>
    <n v="91"/>
    <n v="73"/>
    <s v="US President"/>
    <s v="Deberry, Clifton"/>
    <s v="socialist workers"/>
    <b v="0"/>
    <n v="1137"/>
    <n v="1742394"/>
  </r>
  <r>
    <x v="1"/>
    <s v="Washington"/>
    <x v="47"/>
    <n v="53"/>
    <n v="91"/>
    <n v="73"/>
    <s v="US President"/>
    <s v="McReynolds, David"/>
    <s v="socialist"/>
    <b v="0"/>
    <n v="956"/>
    <n v="1742394"/>
  </r>
  <r>
    <x v="1"/>
    <s v="Washington"/>
    <x v="47"/>
    <n v="53"/>
    <n v="91"/>
    <n v="73"/>
    <s v="US President"/>
    <s v="Hall, Gus"/>
    <s v="communist party use"/>
    <b v="0"/>
    <n v="834"/>
    <n v="1742394"/>
  </r>
  <r>
    <x v="1"/>
    <s v="Washington"/>
    <x v="47"/>
    <n v="53"/>
    <n v="91"/>
    <n v="73"/>
    <s v="US President"/>
    <s v="Griswold, Deirdre"/>
    <s v="workers world"/>
    <b v="0"/>
    <n v="341"/>
    <n v="1742394"/>
  </r>
  <r>
    <x v="1"/>
    <s v="West Virginia"/>
    <x v="48"/>
    <n v="54"/>
    <n v="55"/>
    <n v="56"/>
    <s v="US President"/>
    <s v="Carter, Jimmy"/>
    <s v="democrat"/>
    <b v="0"/>
    <n v="367462"/>
    <n v="737715"/>
  </r>
  <r>
    <x v="1"/>
    <s v="West Virginia"/>
    <x v="48"/>
    <n v="54"/>
    <n v="55"/>
    <n v="56"/>
    <s v="US President"/>
    <s v="Reagan, Ronald"/>
    <s v="republican"/>
    <b v="0"/>
    <n v="334206"/>
    <n v="737715"/>
  </r>
  <r>
    <x v="1"/>
    <s v="West Virginia"/>
    <x v="48"/>
    <n v="54"/>
    <n v="55"/>
    <n v="56"/>
    <s v="US President"/>
    <s v="Anderson, John B."/>
    <s v="independent"/>
    <b v="0"/>
    <n v="31691"/>
    <n v="737715"/>
  </r>
  <r>
    <x v="1"/>
    <s v="West Virginia"/>
    <x v="48"/>
    <n v="54"/>
    <n v="55"/>
    <n v="56"/>
    <s v="US President"/>
    <s v="Clark, Edward &quot;&quot;Ed&quot;&quot;"/>
    <s v="libertarian"/>
    <b v="0"/>
    <n v="4356"/>
    <n v="737715"/>
  </r>
  <r>
    <x v="1"/>
    <s v="Wisconsin"/>
    <x v="49"/>
    <n v="55"/>
    <n v="35"/>
    <n v="25"/>
    <s v="US President"/>
    <s v="Reagan, Ronald"/>
    <s v="republican"/>
    <b v="0"/>
    <n v="1088845"/>
    <n v="2273221"/>
  </r>
  <r>
    <x v="1"/>
    <s v="Wisconsin"/>
    <x v="49"/>
    <n v="55"/>
    <n v="35"/>
    <n v="25"/>
    <s v="US President"/>
    <s v="Carter, Jimmy"/>
    <s v="democrat"/>
    <b v="0"/>
    <n v="981584"/>
    <n v="2273221"/>
  </r>
  <r>
    <x v="1"/>
    <s v="Wisconsin"/>
    <x v="49"/>
    <n v="55"/>
    <n v="35"/>
    <n v="25"/>
    <s v="US President"/>
    <s v="Anderson, John B."/>
    <s v="independent"/>
    <b v="0"/>
    <n v="160657"/>
    <n v="2273221"/>
  </r>
  <r>
    <x v="1"/>
    <s v="Wisconsin"/>
    <x v="49"/>
    <n v="55"/>
    <n v="35"/>
    <n v="25"/>
    <s v="US President"/>
    <s v="Clark, Edward &quot;&quot;Ed&quot;&quot;"/>
    <s v="libertarian"/>
    <b v="0"/>
    <n v="29135"/>
    <n v="2273221"/>
  </r>
  <r>
    <x v="1"/>
    <s v="Wisconsin"/>
    <x v="49"/>
    <n v="55"/>
    <n v="35"/>
    <n v="25"/>
    <s v="US President"/>
    <s v="Commoner, Barry"/>
    <s v="citizens"/>
    <b v="0"/>
    <n v="7767"/>
    <n v="2273221"/>
  </r>
  <r>
    <x v="1"/>
    <s v="Wisconsin"/>
    <x v="49"/>
    <n v="55"/>
    <n v="35"/>
    <n v="25"/>
    <s v="US President"/>
    <s v="Rarick, John"/>
    <s v="american independent party"/>
    <b v="0"/>
    <n v="1519"/>
    <n v="2273221"/>
  </r>
  <r>
    <x v="1"/>
    <s v="Wisconsin"/>
    <x v="49"/>
    <n v="55"/>
    <n v="35"/>
    <n v="25"/>
    <s v="US President"/>
    <m/>
    <m/>
    <b v="1"/>
    <n v="1337"/>
    <n v="2273221"/>
  </r>
  <r>
    <x v="1"/>
    <s v="Wisconsin"/>
    <x v="49"/>
    <n v="55"/>
    <n v="35"/>
    <n v="25"/>
    <s v="US President"/>
    <s v="McReynolds, David"/>
    <s v="socialist"/>
    <b v="0"/>
    <n v="808"/>
    <n v="2273221"/>
  </r>
  <r>
    <x v="1"/>
    <s v="Wisconsin"/>
    <x v="49"/>
    <n v="55"/>
    <n v="35"/>
    <n v="25"/>
    <s v="US President"/>
    <s v="Hall, Gus"/>
    <s v="communist party use"/>
    <b v="0"/>
    <n v="772"/>
    <n v="2273221"/>
  </r>
  <r>
    <x v="1"/>
    <s v="Wisconsin"/>
    <x v="49"/>
    <n v="55"/>
    <n v="35"/>
    <n v="25"/>
    <s v="US President"/>
    <s v="Griswold, Deirdre"/>
    <s v="workers world"/>
    <b v="0"/>
    <n v="414"/>
    <n v="2273221"/>
  </r>
  <r>
    <x v="1"/>
    <s v="Wisconsin"/>
    <x v="49"/>
    <n v="55"/>
    <n v="35"/>
    <n v="25"/>
    <s v="US President"/>
    <s v="Deberry, Clifton"/>
    <s v="socialist workers"/>
    <b v="0"/>
    <n v="383"/>
    <n v="2273221"/>
  </r>
  <r>
    <x v="1"/>
    <s v="Wyoming"/>
    <x v="50"/>
    <n v="56"/>
    <n v="83"/>
    <n v="68"/>
    <s v="US President"/>
    <s v="Reagan, Ronald"/>
    <s v="republican"/>
    <b v="0"/>
    <n v="110700"/>
    <n v="176713"/>
  </r>
  <r>
    <x v="1"/>
    <s v="Wyoming"/>
    <x v="50"/>
    <n v="56"/>
    <n v="83"/>
    <n v="68"/>
    <s v="US President"/>
    <s v="Carter, Jimmy"/>
    <s v="democrat"/>
    <b v="0"/>
    <n v="49427"/>
    <n v="176713"/>
  </r>
  <r>
    <x v="1"/>
    <s v="Wyoming"/>
    <x v="50"/>
    <n v="56"/>
    <n v="83"/>
    <n v="68"/>
    <s v="US President"/>
    <s v="Anderson, John B."/>
    <s v="independent"/>
    <b v="0"/>
    <n v="12072"/>
    <n v="176713"/>
  </r>
  <r>
    <x v="1"/>
    <s v="Wyoming"/>
    <x v="50"/>
    <n v="56"/>
    <n v="83"/>
    <n v="68"/>
    <s v="US President"/>
    <s v="Clark, Edward &quot;&quot;Ed&quot;&quot;"/>
    <s v="libertarian"/>
    <b v="0"/>
    <n v="4514"/>
    <n v="176713"/>
  </r>
  <r>
    <x v="2"/>
    <s v="Alabama"/>
    <x v="0"/>
    <n v="1"/>
    <n v="63"/>
    <n v="41"/>
    <s v="US President"/>
    <s v="Reagan, Ronald"/>
    <s v="republican"/>
    <b v="0"/>
    <n v="872849"/>
    <n v="1441713"/>
  </r>
  <r>
    <x v="2"/>
    <s v="Alabama"/>
    <x v="0"/>
    <n v="1"/>
    <n v="63"/>
    <n v="41"/>
    <s v="US President"/>
    <s v="Mondale, Walter"/>
    <s v="democrat"/>
    <b v="0"/>
    <n v="551899"/>
    <n v="1441713"/>
  </r>
  <r>
    <x v="2"/>
    <s v="Alabama"/>
    <x v="0"/>
    <n v="1"/>
    <n v="63"/>
    <n v="41"/>
    <s v="US President"/>
    <s v="Bergland, David"/>
    <s v="libertarian"/>
    <b v="0"/>
    <n v="9504"/>
    <n v="1441713"/>
  </r>
  <r>
    <x v="2"/>
    <s v="Alabama"/>
    <x v="0"/>
    <n v="1"/>
    <n v="63"/>
    <n v="41"/>
    <s v="US President"/>
    <s v="Hall, Gus"/>
    <s v="communist party use"/>
    <b v="0"/>
    <n v="4671"/>
    <n v="1441713"/>
  </r>
  <r>
    <x v="2"/>
    <s v="Alabama"/>
    <x v="0"/>
    <n v="1"/>
    <n v="63"/>
    <n v="41"/>
    <s v="US President"/>
    <s v="Richards, Bob"/>
    <s v="populist"/>
    <b v="0"/>
    <n v="1401"/>
    <n v="1441713"/>
  </r>
  <r>
    <x v="2"/>
    <s v="Alabama"/>
    <x v="0"/>
    <n v="1"/>
    <n v="63"/>
    <n v="41"/>
    <s v="US President"/>
    <s v="Mason, Melvin"/>
    <s v="socialist workers"/>
    <b v="0"/>
    <n v="730"/>
    <n v="1441713"/>
  </r>
  <r>
    <x v="2"/>
    <s v="Alabama"/>
    <x v="0"/>
    <n v="1"/>
    <n v="63"/>
    <n v="41"/>
    <s v="US President"/>
    <s v="Serrette, Dennis"/>
    <s v="alliance"/>
    <b v="0"/>
    <n v="659"/>
    <n v="1441713"/>
  </r>
  <r>
    <x v="2"/>
    <s v="Alaska"/>
    <x v="1"/>
    <n v="2"/>
    <n v="94"/>
    <n v="81"/>
    <s v="US President"/>
    <s v="Reagan, Ronald"/>
    <s v="republican"/>
    <b v="0"/>
    <n v="138377"/>
    <n v="207605"/>
  </r>
  <r>
    <x v="2"/>
    <s v="Alaska"/>
    <x v="1"/>
    <n v="2"/>
    <n v="94"/>
    <n v="81"/>
    <s v="US President"/>
    <s v="Mondale, Walter"/>
    <s v="democrat"/>
    <b v="0"/>
    <n v="62007"/>
    <n v="207605"/>
  </r>
  <r>
    <x v="2"/>
    <s v="Alaska"/>
    <x v="1"/>
    <n v="2"/>
    <n v="94"/>
    <n v="81"/>
    <s v="US President"/>
    <s v="Bergland, David"/>
    <s v="libertarian"/>
    <b v="0"/>
    <n v="6378"/>
    <n v="207605"/>
  </r>
  <r>
    <x v="2"/>
    <s v="Alaska"/>
    <x v="1"/>
    <n v="2"/>
    <n v="94"/>
    <n v="81"/>
    <s v="US President"/>
    <s v="Other"/>
    <m/>
    <b v="0"/>
    <n v="843"/>
    <n v="207605"/>
  </r>
  <r>
    <x v="2"/>
    <s v="Arizona"/>
    <x v="2"/>
    <n v="4"/>
    <n v="86"/>
    <n v="61"/>
    <s v="US President"/>
    <s v="Reagan, Ronald"/>
    <s v="republican"/>
    <b v="0"/>
    <n v="681416"/>
    <n v="1025897"/>
  </r>
  <r>
    <x v="2"/>
    <s v="Arizona"/>
    <x v="2"/>
    <n v="4"/>
    <n v="86"/>
    <n v="61"/>
    <s v="US President"/>
    <s v="Mondale, Walter"/>
    <s v="democrat"/>
    <b v="0"/>
    <n v="333854"/>
    <n v="1025897"/>
  </r>
  <r>
    <x v="2"/>
    <s v="Arizona"/>
    <x v="2"/>
    <n v="4"/>
    <n v="86"/>
    <n v="61"/>
    <s v="US President"/>
    <s v="Bergland, David"/>
    <s v="libertarian"/>
    <b v="0"/>
    <n v="10585"/>
    <n v="1025897"/>
  </r>
  <r>
    <x v="2"/>
    <s v="Arizona"/>
    <x v="2"/>
    <n v="4"/>
    <n v="86"/>
    <n v="61"/>
    <s v="US President"/>
    <s v="Other"/>
    <m/>
    <b v="0"/>
    <n v="42"/>
    <n v="1025897"/>
  </r>
  <r>
    <x v="2"/>
    <s v="Arkansas"/>
    <x v="3"/>
    <n v="5"/>
    <n v="71"/>
    <n v="42"/>
    <s v="US President"/>
    <s v="Reagan, Ronald"/>
    <s v="republican"/>
    <b v="0"/>
    <n v="534774"/>
    <n v="884406"/>
  </r>
  <r>
    <x v="2"/>
    <s v="Arkansas"/>
    <x v="3"/>
    <n v="5"/>
    <n v="71"/>
    <n v="42"/>
    <s v="US President"/>
    <s v="Mondale, Walter"/>
    <s v="democrat"/>
    <b v="0"/>
    <n v="338646"/>
    <n v="884406"/>
  </r>
  <r>
    <x v="2"/>
    <s v="Arkansas"/>
    <x v="3"/>
    <n v="5"/>
    <n v="71"/>
    <n v="42"/>
    <s v="US President"/>
    <s v="Bergland, David"/>
    <s v="libertarian"/>
    <b v="0"/>
    <n v="2221"/>
    <n v="884406"/>
  </r>
  <r>
    <x v="2"/>
    <s v="Arkansas"/>
    <x v="3"/>
    <n v="5"/>
    <n v="71"/>
    <n v="42"/>
    <s v="US President"/>
    <s v="Larouche, Lyndon, Jr."/>
    <s v="independent"/>
    <b v="0"/>
    <n v="1890"/>
    <n v="884406"/>
  </r>
  <r>
    <x v="2"/>
    <s v="Arkansas"/>
    <x v="3"/>
    <n v="5"/>
    <n v="71"/>
    <n v="42"/>
    <s v="US President"/>
    <s v="Hall, Gus"/>
    <s v="communist party use"/>
    <b v="0"/>
    <n v="1499"/>
    <n v="884406"/>
  </r>
  <r>
    <x v="2"/>
    <s v="Arkansas"/>
    <x v="3"/>
    <n v="5"/>
    <n v="71"/>
    <n v="42"/>
    <s v="US President"/>
    <s v="Richards, Bob"/>
    <s v="populist"/>
    <b v="0"/>
    <n v="1461"/>
    <n v="884406"/>
  </r>
  <r>
    <x v="2"/>
    <s v="Arkansas"/>
    <x v="3"/>
    <n v="5"/>
    <n v="71"/>
    <n v="42"/>
    <s v="US President"/>
    <s v="Serrette, Dennis"/>
    <s v="alliance"/>
    <b v="0"/>
    <n v="1291"/>
    <n v="884406"/>
  </r>
  <r>
    <x v="2"/>
    <s v="Arkansas"/>
    <x v="3"/>
    <n v="5"/>
    <n v="71"/>
    <n v="42"/>
    <s v="US President"/>
    <s v="Johnson, Sonia"/>
    <s v="citizens"/>
    <b v="0"/>
    <n v="960"/>
    <n v="884406"/>
  </r>
  <r>
    <x v="2"/>
    <s v="Arkansas"/>
    <x v="3"/>
    <n v="5"/>
    <n v="71"/>
    <n v="42"/>
    <s v="US President"/>
    <s v="Dodge, Earl"/>
    <s v="prohibition"/>
    <b v="0"/>
    <n v="842"/>
    <n v="884406"/>
  </r>
  <r>
    <x v="2"/>
    <s v="Arkansas"/>
    <x v="3"/>
    <n v="5"/>
    <n v="71"/>
    <n v="42"/>
    <s v="US President"/>
    <s v="Lowery, Arthur"/>
    <s v="united sovereign citizens"/>
    <b v="0"/>
    <n v="822"/>
    <n v="884406"/>
  </r>
  <r>
    <x v="2"/>
    <s v="California"/>
    <x v="4"/>
    <n v="6"/>
    <n v="93"/>
    <n v="71"/>
    <s v="US President"/>
    <s v="Reagan, Ronald"/>
    <s v="republican"/>
    <b v="0"/>
    <n v="5467009"/>
    <n v="9505041"/>
  </r>
  <r>
    <x v="2"/>
    <s v="California"/>
    <x v="4"/>
    <n v="6"/>
    <n v="93"/>
    <n v="71"/>
    <s v="US President"/>
    <s v="Mondale, Walter"/>
    <s v="democrat"/>
    <b v="0"/>
    <n v="3922519"/>
    <n v="9505041"/>
  </r>
  <r>
    <x v="2"/>
    <s v="California"/>
    <x v="4"/>
    <n v="6"/>
    <n v="93"/>
    <n v="71"/>
    <s v="US President"/>
    <s v="Bergland, David"/>
    <s v="libertarian"/>
    <b v="0"/>
    <n v="49951"/>
    <n v="9505041"/>
  </r>
  <r>
    <x v="2"/>
    <s v="California"/>
    <x v="4"/>
    <n v="6"/>
    <n v="93"/>
    <n v="71"/>
    <s v="US President"/>
    <s v="Richards, Bob"/>
    <s v="populist"/>
    <b v="0"/>
    <n v="39265"/>
    <n v="9505041"/>
  </r>
  <r>
    <x v="2"/>
    <s v="California"/>
    <x v="4"/>
    <n v="6"/>
    <n v="93"/>
    <n v="71"/>
    <s v="US President"/>
    <s v="Johnson, Sonia"/>
    <s v="citizens"/>
    <b v="0"/>
    <n v="26297"/>
    <n v="9505041"/>
  </r>
  <r>
    <x v="2"/>
    <s v="Colorado"/>
    <x v="5"/>
    <n v="8"/>
    <n v="84"/>
    <n v="62"/>
    <s v="US President"/>
    <s v="Reagan, Ronald"/>
    <s v="republican"/>
    <b v="0"/>
    <n v="821817"/>
    <n v="1295380"/>
  </r>
  <r>
    <x v="2"/>
    <s v="Colorado"/>
    <x v="5"/>
    <n v="8"/>
    <n v="84"/>
    <n v="62"/>
    <s v="US President"/>
    <s v="Mondale, Walter"/>
    <s v="democrat"/>
    <b v="0"/>
    <n v="454975"/>
    <n v="1295380"/>
  </r>
  <r>
    <x v="2"/>
    <s v="Colorado"/>
    <x v="5"/>
    <n v="8"/>
    <n v="84"/>
    <n v="62"/>
    <s v="US President"/>
    <s v="Bergland, David"/>
    <s v="libertarian"/>
    <b v="0"/>
    <n v="11257"/>
    <n v="1295380"/>
  </r>
  <r>
    <x v="2"/>
    <s v="Colorado"/>
    <x v="5"/>
    <n v="8"/>
    <n v="84"/>
    <n v="62"/>
    <s v="US President"/>
    <s v="Larouche, Lyndon, Jr."/>
    <s v="independent"/>
    <b v="0"/>
    <n v="4662"/>
    <n v="1295380"/>
  </r>
  <r>
    <x v="2"/>
    <s v="Colorado"/>
    <x v="5"/>
    <n v="8"/>
    <n v="84"/>
    <n v="62"/>
    <s v="US President"/>
    <s v="Serrette, Dennis"/>
    <s v="alliance"/>
    <b v="0"/>
    <n v="978"/>
    <n v="1295380"/>
  </r>
  <r>
    <x v="2"/>
    <s v="Colorado"/>
    <x v="5"/>
    <n v="8"/>
    <n v="84"/>
    <n v="62"/>
    <s v="US President"/>
    <s v="Dodge, Earl"/>
    <s v="prohibition"/>
    <b v="0"/>
    <n v="858"/>
    <n v="1295380"/>
  </r>
  <r>
    <x v="2"/>
    <s v="Colorado"/>
    <x v="5"/>
    <n v="8"/>
    <n v="84"/>
    <n v="62"/>
    <s v="US President"/>
    <s v="Mason, Melvin"/>
    <s v="socialist workers"/>
    <b v="0"/>
    <n v="810"/>
    <n v="1295380"/>
  </r>
  <r>
    <x v="2"/>
    <s v="Colorado"/>
    <x v="5"/>
    <n v="8"/>
    <n v="84"/>
    <n v="62"/>
    <s v="US President"/>
    <s v="Other"/>
    <m/>
    <b v="0"/>
    <n v="23"/>
    <n v="1295380"/>
  </r>
  <r>
    <x v="2"/>
    <s v="Connecticut"/>
    <x v="6"/>
    <n v="9"/>
    <n v="16"/>
    <n v="1"/>
    <s v="US President"/>
    <s v="Reagan, Ronald"/>
    <s v="republican"/>
    <b v="0"/>
    <n v="890877"/>
    <n v="1466900"/>
  </r>
  <r>
    <x v="2"/>
    <s v="Connecticut"/>
    <x v="6"/>
    <n v="9"/>
    <n v="16"/>
    <n v="1"/>
    <s v="US President"/>
    <s v="Mondale, Walter"/>
    <s v="democrat"/>
    <b v="0"/>
    <n v="569597"/>
    <n v="1466900"/>
  </r>
  <r>
    <x v="2"/>
    <s v="Connecticut"/>
    <x v="6"/>
    <n v="9"/>
    <n v="16"/>
    <n v="1"/>
    <s v="US President"/>
    <s v="Hall, Gus"/>
    <s v="communist party use"/>
    <b v="0"/>
    <n v="4826"/>
    <n v="1466900"/>
  </r>
  <r>
    <x v="2"/>
    <s v="Connecticut"/>
    <x v="6"/>
    <n v="9"/>
    <n v="16"/>
    <n v="1"/>
    <s v="US President"/>
    <s v="Serrette, Dennis"/>
    <s v="alliance"/>
    <b v="0"/>
    <n v="1374"/>
    <n v="1466900"/>
  </r>
  <r>
    <x v="2"/>
    <s v="Connecticut"/>
    <x v="6"/>
    <n v="9"/>
    <n v="16"/>
    <n v="1"/>
    <s v="US President"/>
    <s v="Other"/>
    <m/>
    <b v="0"/>
    <n v="226"/>
    <n v="1466900"/>
  </r>
  <r>
    <x v="2"/>
    <s v="Delaware"/>
    <x v="7"/>
    <n v="10"/>
    <n v="51"/>
    <n v="11"/>
    <s v="US President"/>
    <s v="Reagan, Ronald"/>
    <s v="republican"/>
    <b v="0"/>
    <n v="152190"/>
    <n v="254572"/>
  </r>
  <r>
    <x v="2"/>
    <s v="Delaware"/>
    <x v="7"/>
    <n v="10"/>
    <n v="51"/>
    <n v="11"/>
    <s v="US President"/>
    <s v="Mondale, Walter"/>
    <s v="democrat"/>
    <b v="0"/>
    <n v="101656"/>
    <n v="254572"/>
  </r>
  <r>
    <x v="2"/>
    <s v="Delaware"/>
    <x v="7"/>
    <n v="10"/>
    <n v="51"/>
    <n v="11"/>
    <s v="US President"/>
    <s v="Dennis, Delmar"/>
    <s v="american"/>
    <b v="0"/>
    <n v="269"/>
    <n v="254572"/>
  </r>
  <r>
    <x v="2"/>
    <s v="Delaware"/>
    <x v="7"/>
    <n v="10"/>
    <n v="51"/>
    <n v="11"/>
    <s v="US President"/>
    <s v="Bergland, David"/>
    <s v="libertarian"/>
    <b v="0"/>
    <n v="268"/>
    <n v="254572"/>
  </r>
  <r>
    <x v="2"/>
    <s v="Delaware"/>
    <x v="7"/>
    <n v="10"/>
    <n v="51"/>
    <n v="11"/>
    <s v="US President"/>
    <s v="Johnson, Sonia"/>
    <s v="citizens"/>
    <b v="0"/>
    <n v="121"/>
    <n v="254572"/>
  </r>
  <r>
    <x v="2"/>
    <s v="Delaware"/>
    <x v="7"/>
    <n v="10"/>
    <n v="51"/>
    <n v="11"/>
    <s v="US President"/>
    <s v="Serrette, Dennis"/>
    <s v="alliance"/>
    <b v="0"/>
    <n v="68"/>
    <n v="254572"/>
  </r>
  <r>
    <x v="2"/>
    <s v="District of Columbia"/>
    <x v="8"/>
    <n v="11"/>
    <n v="53"/>
    <n v="55"/>
    <s v="US President"/>
    <s v="Mondale, Walter"/>
    <s v="democrat"/>
    <b v="0"/>
    <n v="180408"/>
    <n v="211288"/>
  </r>
  <r>
    <x v="2"/>
    <s v="District of Columbia"/>
    <x v="8"/>
    <n v="11"/>
    <n v="53"/>
    <n v="55"/>
    <s v="US President"/>
    <s v="Reagan, Ronald"/>
    <s v="republican"/>
    <b v="0"/>
    <n v="29009"/>
    <n v="211288"/>
  </r>
  <r>
    <x v="2"/>
    <s v="District of Columbia"/>
    <x v="8"/>
    <n v="11"/>
    <n v="53"/>
    <n v="55"/>
    <s v="US President"/>
    <s v="Other"/>
    <m/>
    <b v="0"/>
    <n v="809"/>
    <n v="211288"/>
  </r>
  <r>
    <x v="2"/>
    <s v="District of Columbia"/>
    <x v="8"/>
    <n v="11"/>
    <n v="53"/>
    <n v="55"/>
    <s v="US President"/>
    <s v="Bergland, David"/>
    <s v="libertarian"/>
    <b v="0"/>
    <n v="279"/>
    <n v="211288"/>
  </r>
  <r>
    <x v="2"/>
    <s v="District of Columbia"/>
    <x v="8"/>
    <n v="11"/>
    <n v="53"/>
    <n v="55"/>
    <s v="US President"/>
    <s v="Hall, Gus"/>
    <s v="communist party use"/>
    <b v="0"/>
    <n v="257"/>
    <n v="211288"/>
  </r>
  <r>
    <x v="2"/>
    <s v="District of Columbia"/>
    <x v="8"/>
    <n v="11"/>
    <n v="53"/>
    <n v="55"/>
    <s v="US President"/>
    <s v="Serrette, Dennis"/>
    <s v="alliance"/>
    <b v="0"/>
    <n v="165"/>
    <n v="211288"/>
  </r>
  <r>
    <x v="2"/>
    <s v="District of Columbia"/>
    <x v="8"/>
    <n v="11"/>
    <n v="53"/>
    <n v="55"/>
    <s v="US President"/>
    <s v="Larouche, Lyndon, Jr."/>
    <s v="independent"/>
    <b v="0"/>
    <n v="127"/>
    <n v="211288"/>
  </r>
  <r>
    <x v="2"/>
    <s v="District of Columbia"/>
    <x v="8"/>
    <n v="11"/>
    <n v="53"/>
    <n v="55"/>
    <s v="US President"/>
    <s v="Mason, Melvin"/>
    <s v="socialist workers"/>
    <b v="0"/>
    <n v="127"/>
    <n v="211288"/>
  </r>
  <r>
    <x v="2"/>
    <s v="District of Columbia"/>
    <x v="8"/>
    <n v="11"/>
    <n v="53"/>
    <n v="55"/>
    <s v="US President"/>
    <s v="Holmes, Larry"/>
    <s v="workers world"/>
    <b v="0"/>
    <n v="107"/>
    <n v="211288"/>
  </r>
  <r>
    <x v="2"/>
    <s v="Florida"/>
    <x v="9"/>
    <n v="12"/>
    <n v="59"/>
    <n v="43"/>
    <s v="US President"/>
    <s v="Reagan, Ronald"/>
    <s v="republican"/>
    <b v="0"/>
    <n v="2730350"/>
    <n v="4180051"/>
  </r>
  <r>
    <x v="2"/>
    <s v="Florida"/>
    <x v="9"/>
    <n v="12"/>
    <n v="59"/>
    <n v="43"/>
    <s v="US President"/>
    <s v="Mondale, Walter"/>
    <s v="democrat"/>
    <b v="0"/>
    <n v="1448816"/>
    <n v="4180051"/>
  </r>
  <r>
    <x v="2"/>
    <s v="Florida"/>
    <x v="9"/>
    <n v="12"/>
    <n v="59"/>
    <n v="43"/>
    <s v="US President"/>
    <s v="Other"/>
    <m/>
    <b v="0"/>
    <n v="885"/>
    <n v="4180051"/>
  </r>
  <r>
    <x v="2"/>
    <s v="Georgia"/>
    <x v="10"/>
    <n v="13"/>
    <n v="58"/>
    <n v="44"/>
    <s v="US President"/>
    <s v="Reagan, Ronald"/>
    <s v="republican"/>
    <b v="0"/>
    <n v="1068722"/>
    <n v="1776103"/>
  </r>
  <r>
    <x v="2"/>
    <s v="Georgia"/>
    <x v="10"/>
    <n v="13"/>
    <n v="58"/>
    <n v="44"/>
    <s v="US President"/>
    <s v="Mondale, Walter"/>
    <s v="democrat"/>
    <b v="0"/>
    <n v="706628"/>
    <n v="1776103"/>
  </r>
  <r>
    <x v="2"/>
    <s v="Georgia"/>
    <x v="10"/>
    <n v="13"/>
    <n v="58"/>
    <n v="44"/>
    <s v="US President"/>
    <s v="Other"/>
    <m/>
    <b v="0"/>
    <n v="753"/>
    <n v="1776103"/>
  </r>
  <r>
    <x v="2"/>
    <s v="Hawaii"/>
    <x v="11"/>
    <n v="15"/>
    <n v="95"/>
    <n v="82"/>
    <s v="US President"/>
    <s v="Reagan, Ronald"/>
    <s v="republican"/>
    <b v="0"/>
    <n v="185050"/>
    <n v="335846"/>
  </r>
  <r>
    <x v="2"/>
    <s v="Hawaii"/>
    <x v="11"/>
    <n v="15"/>
    <n v="95"/>
    <n v="82"/>
    <s v="US President"/>
    <s v="Mondale, Walter"/>
    <s v="democrat"/>
    <b v="0"/>
    <n v="147154"/>
    <n v="335846"/>
  </r>
  <r>
    <x v="2"/>
    <s v="Hawaii"/>
    <x v="11"/>
    <n v="15"/>
    <n v="95"/>
    <n v="82"/>
    <s v="US President"/>
    <s v="Bergland, David"/>
    <s v="libertarian"/>
    <b v="0"/>
    <n v="2167"/>
    <n v="335846"/>
  </r>
  <r>
    <x v="2"/>
    <s v="Hawaii"/>
    <x v="11"/>
    <n v="15"/>
    <n v="95"/>
    <n v="82"/>
    <s v="US President"/>
    <s v="Hall, Gus"/>
    <s v="communist party use"/>
    <b v="0"/>
    <n v="821"/>
    <n v="335846"/>
  </r>
  <r>
    <x v="2"/>
    <s v="Hawaii"/>
    <x v="11"/>
    <n v="15"/>
    <n v="95"/>
    <n v="82"/>
    <s v="US President"/>
    <s v="Larouche, Lyndon, Jr."/>
    <s v="independent"/>
    <b v="0"/>
    <n v="654"/>
    <n v="335846"/>
  </r>
  <r>
    <x v="2"/>
    <s v="Idaho"/>
    <x v="12"/>
    <n v="16"/>
    <n v="82"/>
    <n v="63"/>
    <s v="US President"/>
    <s v="Reagan, Ronald"/>
    <s v="republican"/>
    <b v="0"/>
    <n v="297523"/>
    <n v="411144"/>
  </r>
  <r>
    <x v="2"/>
    <s v="Idaho"/>
    <x v="12"/>
    <n v="16"/>
    <n v="82"/>
    <n v="63"/>
    <s v="US President"/>
    <s v="Mondale, Walter"/>
    <s v="democrat"/>
    <b v="0"/>
    <n v="108510"/>
    <n v="411144"/>
  </r>
  <r>
    <x v="2"/>
    <s v="Idaho"/>
    <x v="12"/>
    <n v="16"/>
    <n v="82"/>
    <n v="63"/>
    <s v="US President"/>
    <s v="Bergland, David"/>
    <s v="libertarian"/>
    <b v="0"/>
    <n v="2823"/>
    <n v="411144"/>
  </r>
  <r>
    <x v="2"/>
    <s v="Idaho"/>
    <x v="12"/>
    <n v="16"/>
    <n v="82"/>
    <n v="63"/>
    <s v="US President"/>
    <s v="Richards, Bob"/>
    <s v="populist"/>
    <b v="0"/>
    <n v="2288"/>
    <n v="411144"/>
  </r>
  <r>
    <x v="2"/>
    <s v="Illinois"/>
    <x v="13"/>
    <n v="17"/>
    <n v="33"/>
    <n v="21"/>
    <s v="US President"/>
    <s v="Reagan, Ronald"/>
    <s v="republican"/>
    <b v="0"/>
    <n v="2707103"/>
    <n v="4819088"/>
  </r>
  <r>
    <x v="2"/>
    <s v="Illinois"/>
    <x v="13"/>
    <n v="17"/>
    <n v="33"/>
    <n v="21"/>
    <s v="US President"/>
    <s v="Mondale, Walter"/>
    <s v="democrat"/>
    <b v="0"/>
    <n v="2086499"/>
    <n v="4819088"/>
  </r>
  <r>
    <x v="2"/>
    <s v="Illinois"/>
    <x v="13"/>
    <n v="17"/>
    <n v="33"/>
    <n v="21"/>
    <s v="US President"/>
    <s v="Bergland, David"/>
    <s v="libertarian"/>
    <b v="0"/>
    <n v="10086"/>
    <n v="4819088"/>
  </r>
  <r>
    <x v="2"/>
    <s v="Illinois"/>
    <x v="13"/>
    <n v="17"/>
    <n v="33"/>
    <n v="21"/>
    <s v="US President"/>
    <s v="Hall, Gus"/>
    <s v="communist party use"/>
    <b v="0"/>
    <n v="4672"/>
    <n v="4819088"/>
  </r>
  <r>
    <x v="2"/>
    <s v="Illinois"/>
    <x v="13"/>
    <n v="17"/>
    <n v="33"/>
    <n v="21"/>
    <s v="US President"/>
    <s v="Johnson, Sonia"/>
    <s v="citizens"/>
    <b v="0"/>
    <n v="2716"/>
    <n v="4819088"/>
  </r>
  <r>
    <x v="2"/>
    <s v="Illinois"/>
    <x v="13"/>
    <n v="17"/>
    <n v="33"/>
    <n v="21"/>
    <s v="US President"/>
    <s v="Winn, Edward"/>
    <s v="workers league"/>
    <b v="0"/>
    <n v="2632"/>
    <n v="4819088"/>
  </r>
  <r>
    <x v="2"/>
    <s v="Illinois"/>
    <x v="13"/>
    <n v="17"/>
    <n v="33"/>
    <n v="21"/>
    <s v="US President"/>
    <s v="Serrette, Dennis"/>
    <s v="alliance"/>
    <b v="0"/>
    <n v="2386"/>
    <n v="4819088"/>
  </r>
  <r>
    <x v="2"/>
    <s v="Illinois"/>
    <x v="13"/>
    <n v="17"/>
    <n v="33"/>
    <n v="21"/>
    <s v="US President"/>
    <s v="Mason, Melvin"/>
    <s v="socialist workers"/>
    <b v="0"/>
    <n v="2132"/>
    <n v="4819088"/>
  </r>
  <r>
    <x v="2"/>
    <s v="Illinois"/>
    <x v="13"/>
    <n v="17"/>
    <n v="33"/>
    <n v="21"/>
    <s v="US President"/>
    <s v="Other"/>
    <m/>
    <b v="0"/>
    <n v="862"/>
    <n v="4819088"/>
  </r>
  <r>
    <x v="2"/>
    <s v="Indiana"/>
    <x v="14"/>
    <n v="18"/>
    <n v="32"/>
    <n v="22"/>
    <s v="US President"/>
    <s v="Reagan, Ronald"/>
    <s v="republican"/>
    <b v="0"/>
    <n v="1377230"/>
    <n v="2233069"/>
  </r>
  <r>
    <x v="2"/>
    <s v="Indiana"/>
    <x v="14"/>
    <n v="18"/>
    <n v="32"/>
    <n v="22"/>
    <s v="US President"/>
    <s v="Mondale, Walter"/>
    <s v="democrat"/>
    <b v="0"/>
    <n v="841481"/>
    <n v="2233069"/>
  </r>
  <r>
    <x v="2"/>
    <s v="Indiana"/>
    <x v="14"/>
    <n v="18"/>
    <n v="32"/>
    <n v="22"/>
    <s v="US President"/>
    <s v="Dennis, Delmar"/>
    <s v="american"/>
    <b v="0"/>
    <n v="7617"/>
    <n v="2233069"/>
  </r>
  <r>
    <x v="2"/>
    <s v="Indiana"/>
    <x v="14"/>
    <n v="18"/>
    <n v="32"/>
    <n v="22"/>
    <s v="US President"/>
    <s v="Bergland, David"/>
    <s v="libertarian"/>
    <b v="0"/>
    <n v="6741"/>
    <n v="2233069"/>
  </r>
  <r>
    <x v="2"/>
    <s v="Iowa"/>
    <x v="15"/>
    <n v="19"/>
    <n v="42"/>
    <n v="31"/>
    <s v="US President"/>
    <s v="Reagan, Ronald"/>
    <s v="republican"/>
    <b v="0"/>
    <n v="703088"/>
    <n v="1319805"/>
  </r>
  <r>
    <x v="2"/>
    <s v="Iowa"/>
    <x v="15"/>
    <n v="19"/>
    <n v="42"/>
    <n v="31"/>
    <s v="US President"/>
    <s v="Mondale, Walter"/>
    <s v="democrat"/>
    <b v="0"/>
    <n v="605620"/>
    <n v="1319805"/>
  </r>
  <r>
    <x v="2"/>
    <s v="Iowa"/>
    <x v="15"/>
    <n v="19"/>
    <n v="42"/>
    <n v="31"/>
    <s v="US President"/>
    <s v="Larouche, Lyndon, Jr."/>
    <s v="independent"/>
    <b v="0"/>
    <n v="6248"/>
    <n v="1319805"/>
  </r>
  <r>
    <x v="2"/>
    <s v="Iowa"/>
    <x v="15"/>
    <n v="19"/>
    <n v="42"/>
    <n v="31"/>
    <s v="US President"/>
    <s v="Bergland, David"/>
    <s v="libertarian"/>
    <b v="0"/>
    <n v="1844"/>
    <n v="1319805"/>
  </r>
  <r>
    <x v="2"/>
    <s v="Iowa"/>
    <x v="15"/>
    <n v="19"/>
    <n v="42"/>
    <n v="31"/>
    <s v="US President"/>
    <s v="Other"/>
    <m/>
    <b v="0"/>
    <n v="1051"/>
    <n v="1319805"/>
  </r>
  <r>
    <x v="2"/>
    <s v="Iowa"/>
    <x v="15"/>
    <n v="19"/>
    <n v="42"/>
    <n v="31"/>
    <s v="US President"/>
    <s v="Baker, Gerald"/>
    <s v="big deal party"/>
    <b v="0"/>
    <n v="892"/>
    <n v="1319805"/>
  </r>
  <r>
    <x v="2"/>
    <s v="Iowa"/>
    <x v="15"/>
    <n v="19"/>
    <n v="42"/>
    <n v="31"/>
    <s v="US President"/>
    <s v="Serrette, Dennis"/>
    <s v="alliance"/>
    <b v="0"/>
    <n v="463"/>
    <n v="1319805"/>
  </r>
  <r>
    <x v="2"/>
    <s v="Iowa"/>
    <x v="15"/>
    <n v="19"/>
    <n v="42"/>
    <n v="31"/>
    <s v="US President"/>
    <s v="Mason, Melvin"/>
    <s v="socialist workers"/>
    <b v="0"/>
    <n v="313"/>
    <n v="1319805"/>
  </r>
  <r>
    <x v="2"/>
    <s v="Iowa"/>
    <x v="15"/>
    <n v="19"/>
    <n v="42"/>
    <n v="31"/>
    <s v="US President"/>
    <s v="Hall, Gus"/>
    <s v="communist party use"/>
    <b v="0"/>
    <n v="286"/>
    <n v="1319805"/>
  </r>
  <r>
    <x v="2"/>
    <s v="Kansas"/>
    <x v="16"/>
    <n v="20"/>
    <n v="47"/>
    <n v="32"/>
    <s v="US President"/>
    <s v="Reagan, Ronald"/>
    <s v="republican"/>
    <b v="0"/>
    <n v="677296"/>
    <n v="1021991"/>
  </r>
  <r>
    <x v="2"/>
    <s v="Kansas"/>
    <x v="16"/>
    <n v="20"/>
    <n v="47"/>
    <n v="32"/>
    <s v="US President"/>
    <s v="Mondale, Walter"/>
    <s v="democrat"/>
    <b v="0"/>
    <n v="333149"/>
    <n v="1021991"/>
  </r>
  <r>
    <x v="2"/>
    <s v="Kansas"/>
    <x v="16"/>
    <n v="20"/>
    <n v="47"/>
    <n v="32"/>
    <s v="US President"/>
    <s v="Richards, Bob"/>
    <s v="populist"/>
    <b v="0"/>
    <n v="3564"/>
    <n v="1021991"/>
  </r>
  <r>
    <x v="2"/>
    <s v="Kansas"/>
    <x v="16"/>
    <n v="20"/>
    <n v="47"/>
    <n v="32"/>
    <s v="US President"/>
    <s v="Bergland, David"/>
    <s v="libertarian"/>
    <b v="0"/>
    <n v="3329"/>
    <n v="1021991"/>
  </r>
  <r>
    <x v="2"/>
    <s v="Kansas"/>
    <x v="16"/>
    <n v="20"/>
    <n v="47"/>
    <n v="32"/>
    <s v="US President"/>
    <s v="Serrette, Dennis"/>
    <s v="alliance"/>
    <b v="0"/>
    <n v="2544"/>
    <n v="1021991"/>
  </r>
  <r>
    <x v="2"/>
    <s v="Kansas"/>
    <x v="16"/>
    <n v="20"/>
    <n v="47"/>
    <n v="32"/>
    <s v="US President"/>
    <s v="Dodge, Earl"/>
    <s v="prohibition"/>
    <b v="0"/>
    <n v="2109"/>
    <n v="1021991"/>
  </r>
  <r>
    <x v="2"/>
    <s v="Kentucky"/>
    <x v="17"/>
    <n v="21"/>
    <n v="61"/>
    <n v="51"/>
    <s v="US President"/>
    <s v="Reagan, Ronald"/>
    <s v="republican"/>
    <b v="0"/>
    <n v="821702"/>
    <n v="1369345"/>
  </r>
  <r>
    <x v="2"/>
    <s v="Kentucky"/>
    <x v="17"/>
    <n v="21"/>
    <n v="61"/>
    <n v="51"/>
    <s v="US President"/>
    <s v="Mondale, Walter"/>
    <s v="democrat"/>
    <b v="0"/>
    <n v="539539"/>
    <n v="1369345"/>
  </r>
  <r>
    <x v="2"/>
    <s v="Kentucky"/>
    <x v="17"/>
    <n v="21"/>
    <n v="61"/>
    <n v="51"/>
    <s v="US President"/>
    <s v="Mason, Melvin"/>
    <s v="socialist workers"/>
    <b v="0"/>
    <n v="3129"/>
    <n v="1369345"/>
  </r>
  <r>
    <x v="2"/>
    <s v="Kentucky"/>
    <x v="17"/>
    <n v="21"/>
    <n v="61"/>
    <n v="51"/>
    <s v="US President"/>
    <s v="Larouche, Lyndon, Jr."/>
    <s v="independent"/>
    <b v="0"/>
    <n v="1776"/>
    <n v="1369345"/>
  </r>
  <r>
    <x v="2"/>
    <s v="Kentucky"/>
    <x v="17"/>
    <n v="21"/>
    <n v="61"/>
    <n v="51"/>
    <s v="US President"/>
    <s v="Anderson, John B."/>
    <s v="national unity"/>
    <b v="0"/>
    <n v="1479"/>
    <n v="1369345"/>
  </r>
  <r>
    <x v="2"/>
    <s v="Kentucky"/>
    <x v="17"/>
    <n v="21"/>
    <n v="61"/>
    <n v="51"/>
    <s v="US President"/>
    <s v="Johnson, Sonia"/>
    <s v="citizens"/>
    <b v="0"/>
    <n v="599"/>
    <n v="1369345"/>
  </r>
  <r>
    <x v="2"/>
    <s v="Kentucky"/>
    <x v="17"/>
    <n v="21"/>
    <n v="61"/>
    <n v="51"/>
    <s v="US President"/>
    <s v="Dennis, Delmar"/>
    <s v="american"/>
    <b v="0"/>
    <n v="428"/>
    <n v="1369345"/>
  </r>
  <r>
    <x v="2"/>
    <s v="Kentucky"/>
    <x v="17"/>
    <n v="21"/>
    <n v="61"/>
    <n v="51"/>
    <s v="US President"/>
    <s v="Serrette, Dennis"/>
    <s v="alliance"/>
    <b v="0"/>
    <n v="365"/>
    <n v="1369345"/>
  </r>
  <r>
    <x v="2"/>
    <s v="Kentucky"/>
    <x v="17"/>
    <n v="21"/>
    <n v="61"/>
    <n v="51"/>
    <s v="US President"/>
    <s v="Hall, Gus"/>
    <s v="communist party use"/>
    <b v="0"/>
    <n v="328"/>
    <n v="1369345"/>
  </r>
  <r>
    <x v="2"/>
    <s v="Louisiana"/>
    <x v="18"/>
    <n v="22"/>
    <n v="72"/>
    <n v="45"/>
    <s v="US President"/>
    <s v="Reagan, Ronald"/>
    <s v="republican"/>
    <b v="0"/>
    <n v="1037299"/>
    <n v="1706822"/>
  </r>
  <r>
    <x v="2"/>
    <s v="Louisiana"/>
    <x v="18"/>
    <n v="22"/>
    <n v="72"/>
    <n v="45"/>
    <s v="US President"/>
    <s v="Mondale, Walter"/>
    <s v="democrat"/>
    <b v="0"/>
    <n v="651586"/>
    <n v="1706822"/>
  </r>
  <r>
    <x v="2"/>
    <s v="Louisiana"/>
    <x v="18"/>
    <n v="22"/>
    <n v="72"/>
    <n v="45"/>
    <s v="US President"/>
    <s v="Johnson, Sonia"/>
    <s v="citizens"/>
    <b v="0"/>
    <n v="9502"/>
    <n v="1706822"/>
  </r>
  <r>
    <x v="2"/>
    <s v="Louisiana"/>
    <x v="18"/>
    <n v="22"/>
    <n v="72"/>
    <n v="45"/>
    <s v="US President"/>
    <s v="Larouche, Lyndon, Jr."/>
    <s v="independent"/>
    <b v="0"/>
    <n v="3552"/>
    <n v="1706822"/>
  </r>
  <r>
    <x v="2"/>
    <s v="Louisiana"/>
    <x v="18"/>
    <n v="22"/>
    <n v="72"/>
    <n v="45"/>
    <s v="US President"/>
    <s v="Bergland, David"/>
    <s v="libertarian"/>
    <b v="0"/>
    <n v="1876"/>
    <n v="1706822"/>
  </r>
  <r>
    <x v="2"/>
    <s v="Louisiana"/>
    <x v="18"/>
    <n v="22"/>
    <n v="72"/>
    <n v="45"/>
    <s v="US President"/>
    <s v="Richards, Bob"/>
    <s v="populist"/>
    <b v="0"/>
    <n v="1310"/>
    <n v="1706822"/>
  </r>
  <r>
    <x v="2"/>
    <s v="Louisiana"/>
    <x v="18"/>
    <n v="22"/>
    <n v="72"/>
    <n v="45"/>
    <s v="US President"/>
    <s v="Mason, Melvin"/>
    <s v="socialist workers"/>
    <b v="0"/>
    <n v="1164"/>
    <n v="1706822"/>
  </r>
  <r>
    <x v="2"/>
    <s v="Louisiana"/>
    <x v="18"/>
    <n v="22"/>
    <n v="72"/>
    <n v="45"/>
    <s v="US President"/>
    <s v="Serrette, Dennis"/>
    <s v="alliance"/>
    <b v="0"/>
    <n v="533"/>
    <n v="1706822"/>
  </r>
  <r>
    <x v="2"/>
    <s v="Maine"/>
    <x v="19"/>
    <n v="23"/>
    <n v="11"/>
    <n v="2"/>
    <s v="US President"/>
    <s v="Reagan, Ronald"/>
    <s v="republican"/>
    <b v="0"/>
    <n v="336500"/>
    <n v="553144"/>
  </r>
  <r>
    <x v="2"/>
    <s v="Maine"/>
    <x v="19"/>
    <n v="23"/>
    <n v="11"/>
    <n v="2"/>
    <s v="US President"/>
    <s v="Mondale, Walter"/>
    <s v="democrat"/>
    <b v="0"/>
    <n v="214515"/>
    <n v="553144"/>
  </r>
  <r>
    <x v="2"/>
    <s v="Maine"/>
    <x v="19"/>
    <n v="23"/>
    <n v="11"/>
    <n v="2"/>
    <s v="US President"/>
    <s v="Hall, Gus"/>
    <s v="communist party use"/>
    <b v="0"/>
    <n v="1292"/>
    <n v="553144"/>
  </r>
  <r>
    <x v="2"/>
    <s v="Maine"/>
    <x v="19"/>
    <n v="23"/>
    <n v="11"/>
    <n v="2"/>
    <s v="US President"/>
    <s v="Serrette, Dennis"/>
    <s v="alliance"/>
    <b v="0"/>
    <n v="755"/>
    <n v="553144"/>
  </r>
  <r>
    <x v="2"/>
    <s v="Maine"/>
    <x v="19"/>
    <n v="23"/>
    <n v="11"/>
    <n v="2"/>
    <s v="US President"/>
    <s v="Other"/>
    <m/>
    <b v="0"/>
    <n v="82"/>
    <n v="553144"/>
  </r>
  <r>
    <x v="2"/>
    <s v="Maryland"/>
    <x v="20"/>
    <n v="24"/>
    <n v="52"/>
    <n v="52"/>
    <s v="US President"/>
    <s v="Reagan, Ronald"/>
    <s v="republican"/>
    <b v="0"/>
    <n v="879918"/>
    <n v="1675873"/>
  </r>
  <r>
    <x v="2"/>
    <s v="Maryland"/>
    <x v="20"/>
    <n v="24"/>
    <n v="52"/>
    <n v="52"/>
    <s v="US President"/>
    <s v="Mondale, Walter"/>
    <s v="democrat"/>
    <b v="0"/>
    <n v="787935"/>
    <n v="1675873"/>
  </r>
  <r>
    <x v="2"/>
    <s v="Maryland"/>
    <x v="20"/>
    <n v="24"/>
    <n v="52"/>
    <n v="52"/>
    <s v="US President"/>
    <s v="Bergland, David"/>
    <s v="libertarian"/>
    <b v="0"/>
    <n v="5721"/>
    <n v="1675873"/>
  </r>
  <r>
    <x v="2"/>
    <s v="Maryland"/>
    <x v="20"/>
    <n v="24"/>
    <n v="52"/>
    <n v="52"/>
    <s v="US President"/>
    <s v="Hall, Gus"/>
    <s v="communist party use"/>
    <b v="0"/>
    <n v="898"/>
    <n v="1675873"/>
  </r>
  <r>
    <x v="2"/>
    <s v="Maryland"/>
    <x v="20"/>
    <n v="24"/>
    <n v="52"/>
    <n v="52"/>
    <s v="US President"/>
    <s v="Holmes, Larry"/>
    <s v="workers world"/>
    <b v="0"/>
    <n v="745"/>
    <n v="1675873"/>
  </r>
  <r>
    <x v="2"/>
    <s v="Maryland"/>
    <x v="20"/>
    <n v="24"/>
    <n v="52"/>
    <n v="52"/>
    <s v="US President"/>
    <s v="Serrette, Dennis"/>
    <s v="alliance"/>
    <b v="0"/>
    <n v="656"/>
    <n v="1675873"/>
  </r>
  <r>
    <x v="2"/>
    <s v="Massachusetts"/>
    <x v="21"/>
    <n v="25"/>
    <n v="14"/>
    <n v="3"/>
    <s v="US President"/>
    <s v="Reagan, Ronald"/>
    <s v="republican"/>
    <b v="0"/>
    <n v="1310936"/>
    <n v="2559383"/>
  </r>
  <r>
    <x v="2"/>
    <s v="Massachusetts"/>
    <x v="21"/>
    <n v="25"/>
    <n v="14"/>
    <n v="3"/>
    <s v="US President"/>
    <s v="Mondale, Walter"/>
    <s v="democrat"/>
    <b v="0"/>
    <n v="1239606"/>
    <n v="2559383"/>
  </r>
  <r>
    <x v="2"/>
    <s v="Massachusetts"/>
    <x v="21"/>
    <n v="25"/>
    <n v="14"/>
    <n v="3"/>
    <s v="US President"/>
    <s v="Serrette, Dennis"/>
    <s v="alliance"/>
    <b v="0"/>
    <n v="7998"/>
    <n v="2559383"/>
  </r>
  <r>
    <x v="2"/>
    <s v="Massachusetts"/>
    <x v="21"/>
    <n v="25"/>
    <n v="14"/>
    <n v="3"/>
    <s v="US President"/>
    <s v="Other"/>
    <m/>
    <b v="0"/>
    <n v="843"/>
    <n v="2559383"/>
  </r>
  <r>
    <x v="2"/>
    <s v="Michigan"/>
    <x v="22"/>
    <n v="26"/>
    <n v="34"/>
    <n v="23"/>
    <s v="US President"/>
    <s v="Reagan, Ronald"/>
    <s v="republican"/>
    <b v="0"/>
    <n v="2251571"/>
    <n v="3801658"/>
  </r>
  <r>
    <x v="2"/>
    <s v="Michigan"/>
    <x v="22"/>
    <n v="26"/>
    <n v="34"/>
    <n v="23"/>
    <s v="US President"/>
    <s v="Mondale, Walter"/>
    <s v="democrat"/>
    <b v="0"/>
    <n v="1529638"/>
    <n v="3801658"/>
  </r>
  <r>
    <x v="2"/>
    <s v="Michigan"/>
    <x v="22"/>
    <n v="26"/>
    <n v="34"/>
    <n v="23"/>
    <s v="US President"/>
    <s v="Bergland, David"/>
    <s v="libertarian"/>
    <b v="0"/>
    <n v="10055"/>
    <n v="3801658"/>
  </r>
  <r>
    <x v="2"/>
    <s v="Michigan"/>
    <x v="22"/>
    <n v="26"/>
    <n v="34"/>
    <n v="23"/>
    <s v="US President"/>
    <s v="Larouche, Lyndon, Jr."/>
    <s v="independent"/>
    <b v="0"/>
    <n v="3862"/>
    <n v="3801658"/>
  </r>
  <r>
    <x v="2"/>
    <s v="Michigan"/>
    <x v="22"/>
    <n v="26"/>
    <n v="34"/>
    <n v="23"/>
    <s v="US President"/>
    <s v="Holmes, Larry"/>
    <s v="workers world"/>
    <b v="0"/>
    <n v="1416"/>
    <n v="3801658"/>
  </r>
  <r>
    <x v="2"/>
    <s v="Michigan"/>
    <x v="22"/>
    <n v="26"/>
    <n v="34"/>
    <n v="23"/>
    <s v="US President"/>
    <s v="Johnson, Sonia"/>
    <s v="citizens"/>
    <b v="0"/>
    <n v="1191"/>
    <n v="3801658"/>
  </r>
  <r>
    <x v="2"/>
    <s v="Michigan"/>
    <x v="22"/>
    <n v="26"/>
    <n v="34"/>
    <n v="23"/>
    <s v="US President"/>
    <s v="Mason, Melvin"/>
    <s v="socialist workers"/>
    <b v="0"/>
    <n v="1049"/>
    <n v="3801658"/>
  </r>
  <r>
    <x v="2"/>
    <s v="Michigan"/>
    <x v="22"/>
    <n v="26"/>
    <n v="34"/>
    <n v="23"/>
    <s v="US President"/>
    <s v="Hall, Gus"/>
    <s v="communist party use"/>
    <b v="0"/>
    <n v="1048"/>
    <n v="3801658"/>
  </r>
  <r>
    <x v="2"/>
    <s v="Michigan"/>
    <x v="22"/>
    <n v="26"/>
    <n v="34"/>
    <n v="23"/>
    <s v="US President"/>
    <s v="Serrette, Dennis"/>
    <s v="alliance"/>
    <b v="0"/>
    <n v="665"/>
    <n v="3801658"/>
  </r>
  <r>
    <x v="2"/>
    <s v="Michigan"/>
    <x v="22"/>
    <n v="26"/>
    <n v="34"/>
    <n v="23"/>
    <s v="US President"/>
    <s v="Other"/>
    <m/>
    <b v="0"/>
    <n v="602"/>
    <n v="3801658"/>
  </r>
  <r>
    <x v="2"/>
    <s v="Michigan"/>
    <x v="22"/>
    <n v="26"/>
    <n v="34"/>
    <n v="23"/>
    <s v="US President"/>
    <s v="Winn, Edward"/>
    <s v="workers league"/>
    <b v="0"/>
    <n v="561"/>
    <n v="3801658"/>
  </r>
  <r>
    <x v="2"/>
    <s v="Minnesota"/>
    <x v="23"/>
    <n v="27"/>
    <n v="41"/>
    <n v="33"/>
    <s v="US President"/>
    <s v="Mondale, Walter"/>
    <s v="democrat"/>
    <b v="0"/>
    <n v="1036364"/>
    <n v="2084449"/>
  </r>
  <r>
    <x v="2"/>
    <s v="Minnesota"/>
    <x v="23"/>
    <n v="27"/>
    <n v="41"/>
    <n v="33"/>
    <s v="US President"/>
    <s v="Reagan, Ronald"/>
    <s v="republican"/>
    <b v="0"/>
    <n v="1032603"/>
    <n v="2084449"/>
  </r>
  <r>
    <x v="2"/>
    <s v="Minnesota"/>
    <x v="23"/>
    <n v="27"/>
    <n v="41"/>
    <n v="33"/>
    <s v="US President"/>
    <s v="Larouche, Lyndon, Jr."/>
    <s v="independent"/>
    <b v="0"/>
    <n v="3865"/>
    <n v="2084449"/>
  </r>
  <r>
    <x v="2"/>
    <s v="Minnesota"/>
    <x v="23"/>
    <n v="27"/>
    <n v="41"/>
    <n v="33"/>
    <s v="US President"/>
    <s v="Mason, Melvin"/>
    <s v="socialist workers"/>
    <b v="0"/>
    <n v="3180"/>
    <n v="2084449"/>
  </r>
  <r>
    <x v="2"/>
    <s v="Minnesota"/>
    <x v="23"/>
    <n v="27"/>
    <n v="41"/>
    <n v="33"/>
    <s v="US President"/>
    <s v="Bergland, David"/>
    <s v="libertarian"/>
    <b v="0"/>
    <n v="2996"/>
    <n v="2084449"/>
  </r>
  <r>
    <x v="2"/>
    <s v="Minnesota"/>
    <x v="23"/>
    <n v="27"/>
    <n v="41"/>
    <n v="33"/>
    <s v="US President"/>
    <s v="Richards, Bob"/>
    <s v="populist"/>
    <b v="0"/>
    <n v="2377"/>
    <n v="2084449"/>
  </r>
  <r>
    <x v="2"/>
    <s v="Minnesota"/>
    <x v="23"/>
    <n v="27"/>
    <n v="41"/>
    <n v="33"/>
    <s v="US President"/>
    <s v="Johnson, Sonia"/>
    <s v="citizens"/>
    <b v="0"/>
    <n v="1219"/>
    <n v="2084449"/>
  </r>
  <r>
    <x v="2"/>
    <s v="Minnesota"/>
    <x v="23"/>
    <n v="27"/>
    <n v="41"/>
    <n v="33"/>
    <s v="US President"/>
    <s v="Other"/>
    <m/>
    <b v="0"/>
    <n v="723"/>
    <n v="2084449"/>
  </r>
  <r>
    <x v="2"/>
    <s v="Minnesota"/>
    <x v="23"/>
    <n v="27"/>
    <n v="41"/>
    <n v="33"/>
    <s v="US President"/>
    <s v="Hall, Gus"/>
    <s v="communist party use"/>
    <b v="0"/>
    <n v="630"/>
    <n v="2084449"/>
  </r>
  <r>
    <x v="2"/>
    <s v="Minnesota"/>
    <x v="23"/>
    <n v="27"/>
    <n v="41"/>
    <n v="33"/>
    <s v="US President"/>
    <s v="Winn, Edward"/>
    <s v="workers league"/>
    <b v="0"/>
    <n v="260"/>
    <n v="2084449"/>
  </r>
  <r>
    <x v="2"/>
    <s v="Minnesota"/>
    <x v="23"/>
    <n v="27"/>
    <n v="41"/>
    <n v="33"/>
    <s v="US President"/>
    <s v="Serrette, Dennis"/>
    <s v="alliance"/>
    <b v="0"/>
    <n v="232"/>
    <n v="2084449"/>
  </r>
  <r>
    <x v="2"/>
    <s v="Mississippi"/>
    <x v="24"/>
    <n v="28"/>
    <n v="64"/>
    <n v="46"/>
    <s v="US President"/>
    <s v="Reagan, Ronald"/>
    <s v="republican"/>
    <b v="0"/>
    <n v="582377"/>
    <n v="941104"/>
  </r>
  <r>
    <x v="2"/>
    <s v="Mississippi"/>
    <x v="24"/>
    <n v="28"/>
    <n v="64"/>
    <n v="46"/>
    <s v="US President"/>
    <s v="Mondale, Walter"/>
    <s v="democrat"/>
    <b v="0"/>
    <n v="352192"/>
    <n v="941104"/>
  </r>
  <r>
    <x v="2"/>
    <s v="Mississippi"/>
    <x v="24"/>
    <n v="28"/>
    <n v="64"/>
    <n v="46"/>
    <s v="US President"/>
    <s v="Bergland, David"/>
    <s v="libertarian"/>
    <b v="0"/>
    <n v="2336"/>
    <n v="941104"/>
  </r>
  <r>
    <x v="2"/>
    <s v="Mississippi"/>
    <x v="24"/>
    <n v="28"/>
    <n v="64"/>
    <n v="46"/>
    <s v="US President"/>
    <s v="Holmes, Larry"/>
    <s v="workers world"/>
    <b v="0"/>
    <n v="1169"/>
    <n v="941104"/>
  </r>
  <r>
    <x v="2"/>
    <s v="Mississippi"/>
    <x v="24"/>
    <n v="28"/>
    <n v="64"/>
    <n v="46"/>
    <s v="US President"/>
    <s v="Mason, Melvin"/>
    <s v="socialist workers"/>
    <b v="0"/>
    <n v="1032"/>
    <n v="941104"/>
  </r>
  <r>
    <x v="2"/>
    <s v="Mississippi"/>
    <x v="24"/>
    <n v="28"/>
    <n v="64"/>
    <n v="46"/>
    <s v="US President"/>
    <s v="Larouche, Lyndon, Jr."/>
    <s v="independent"/>
    <b v="0"/>
    <n v="1001"/>
    <n v="941104"/>
  </r>
  <r>
    <x v="2"/>
    <s v="Mississippi"/>
    <x v="24"/>
    <n v="28"/>
    <n v="64"/>
    <n v="46"/>
    <s v="US President"/>
    <s v="Richards, Bob"/>
    <s v="populist"/>
    <b v="0"/>
    <n v="641"/>
    <n v="941104"/>
  </r>
  <r>
    <x v="2"/>
    <s v="Mississippi"/>
    <x v="24"/>
    <n v="28"/>
    <n v="64"/>
    <n v="46"/>
    <s v="US President"/>
    <s v="Serrette, Dennis"/>
    <s v="alliance"/>
    <b v="0"/>
    <n v="356"/>
    <n v="941104"/>
  </r>
  <r>
    <x v="2"/>
    <s v="Missouri"/>
    <x v="25"/>
    <n v="29"/>
    <n v="43"/>
    <n v="34"/>
    <s v="US President"/>
    <s v="Reagan, Ronald"/>
    <s v="republican"/>
    <b v="0"/>
    <n v="1274188"/>
    <n v="2122771"/>
  </r>
  <r>
    <x v="2"/>
    <s v="Missouri"/>
    <x v="25"/>
    <n v="29"/>
    <n v="43"/>
    <n v="34"/>
    <s v="US President"/>
    <s v="Mondale, Walter"/>
    <s v="democrat"/>
    <b v="0"/>
    <n v="848583"/>
    <n v="2122771"/>
  </r>
  <r>
    <x v="2"/>
    <s v="Montana"/>
    <x v="26"/>
    <n v="30"/>
    <n v="81"/>
    <n v="64"/>
    <s v="US President"/>
    <s v="Reagan, Ronald"/>
    <s v="republican"/>
    <b v="0"/>
    <n v="232450"/>
    <n v="384377"/>
  </r>
  <r>
    <x v="2"/>
    <s v="Montana"/>
    <x v="26"/>
    <n v="30"/>
    <n v="81"/>
    <n v="64"/>
    <s v="US President"/>
    <s v="Mondale, Walter"/>
    <s v="democrat"/>
    <b v="0"/>
    <n v="146742"/>
    <n v="384377"/>
  </r>
  <r>
    <x v="2"/>
    <s v="Montana"/>
    <x v="26"/>
    <n v="30"/>
    <n v="81"/>
    <n v="64"/>
    <s v="US President"/>
    <s v="Bergland, David"/>
    <s v="libertarian"/>
    <b v="0"/>
    <n v="5185"/>
    <n v="384377"/>
  </r>
  <r>
    <x v="2"/>
    <s v="Nebraska"/>
    <x v="27"/>
    <n v="31"/>
    <n v="46"/>
    <n v="35"/>
    <s v="US President"/>
    <s v="Reagan, Ronald"/>
    <s v="republican"/>
    <b v="0"/>
    <n v="460054"/>
    <n v="652090"/>
  </r>
  <r>
    <x v="2"/>
    <s v="Nebraska"/>
    <x v="27"/>
    <n v="31"/>
    <n v="46"/>
    <n v="35"/>
    <s v="US President"/>
    <s v="Mondale, Walter"/>
    <s v="democrat"/>
    <b v="0"/>
    <n v="187866"/>
    <n v="652090"/>
  </r>
  <r>
    <x v="2"/>
    <s v="Nebraska"/>
    <x v="27"/>
    <n v="31"/>
    <n v="46"/>
    <n v="35"/>
    <s v="US President"/>
    <s v="Bergland, David"/>
    <s v="libertarian"/>
    <b v="0"/>
    <n v="2079"/>
    <n v="652090"/>
  </r>
  <r>
    <x v="2"/>
    <s v="Nebraska"/>
    <x v="27"/>
    <n v="31"/>
    <n v="46"/>
    <n v="35"/>
    <s v="US President"/>
    <s v="Mason, Melvin"/>
    <s v="socialist workers"/>
    <b v="0"/>
    <n v="1066"/>
    <n v="652090"/>
  </r>
  <r>
    <x v="2"/>
    <s v="Nebraska"/>
    <x v="27"/>
    <n v="31"/>
    <n v="46"/>
    <n v="35"/>
    <s v="US President"/>
    <s v="Serrette, Dennis"/>
    <s v="alliance"/>
    <b v="0"/>
    <n v="1025"/>
    <n v="652090"/>
  </r>
  <r>
    <x v="2"/>
    <s v="Nevada"/>
    <x v="28"/>
    <n v="32"/>
    <n v="88"/>
    <n v="65"/>
    <s v="US President"/>
    <s v="Reagan, Ronald"/>
    <s v="republican"/>
    <b v="0"/>
    <n v="188770"/>
    <n v="282717"/>
  </r>
  <r>
    <x v="2"/>
    <s v="Nevada"/>
    <x v="28"/>
    <n v="32"/>
    <n v="88"/>
    <n v="65"/>
    <s v="US President"/>
    <s v="Mondale, Walter"/>
    <s v="democrat"/>
    <b v="0"/>
    <n v="91655"/>
    <n v="282717"/>
  </r>
  <r>
    <x v="2"/>
    <s v="Nevada"/>
    <x v="28"/>
    <n v="32"/>
    <n v="88"/>
    <n v="65"/>
    <s v="US President"/>
    <s v="Bergland, David"/>
    <s v="libertarian"/>
    <b v="0"/>
    <n v="2292"/>
    <n v="282717"/>
  </r>
  <r>
    <x v="2"/>
    <s v="New Hampshire"/>
    <x v="29"/>
    <n v="33"/>
    <n v="12"/>
    <n v="4"/>
    <s v="US President"/>
    <s v="Reagan, Ronald"/>
    <s v="republican"/>
    <b v="0"/>
    <n v="267050"/>
    <n v="388904"/>
  </r>
  <r>
    <x v="2"/>
    <s v="New Hampshire"/>
    <x v="29"/>
    <n v="33"/>
    <n v="12"/>
    <n v="4"/>
    <s v="US President"/>
    <s v="Mondale, Walter"/>
    <s v="democrat"/>
    <b v="0"/>
    <n v="120347"/>
    <n v="388904"/>
  </r>
  <r>
    <x v="2"/>
    <s v="New Hampshire"/>
    <x v="29"/>
    <n v="33"/>
    <n v="12"/>
    <n v="4"/>
    <s v="US President"/>
    <s v="Bergland, David"/>
    <s v="libertarian"/>
    <b v="0"/>
    <n v="735"/>
    <n v="388904"/>
  </r>
  <r>
    <x v="2"/>
    <s v="New Hampshire"/>
    <x v="29"/>
    <n v="33"/>
    <n v="12"/>
    <n v="4"/>
    <s v="US President"/>
    <s v="Larouche, Lyndon, Jr."/>
    <s v="independent"/>
    <b v="0"/>
    <n v="467"/>
    <n v="388904"/>
  </r>
  <r>
    <x v="2"/>
    <s v="New Hampshire"/>
    <x v="29"/>
    <n v="33"/>
    <n v="12"/>
    <n v="4"/>
    <s v="US President"/>
    <s v="Serrette, Dennis"/>
    <s v="alliance"/>
    <b v="0"/>
    <n v="305"/>
    <n v="388904"/>
  </r>
  <r>
    <x v="2"/>
    <s v="New Jersey"/>
    <x v="30"/>
    <n v="34"/>
    <n v="22"/>
    <n v="12"/>
    <s v="US President"/>
    <s v="Reagan, Ronald"/>
    <s v="republican"/>
    <b v="0"/>
    <n v="1933630"/>
    <n v="3217862"/>
  </r>
  <r>
    <x v="2"/>
    <s v="New Jersey"/>
    <x v="30"/>
    <n v="34"/>
    <n v="22"/>
    <n v="12"/>
    <s v="US President"/>
    <s v="Mondale, Walter"/>
    <s v="democrat"/>
    <b v="0"/>
    <n v="1261323"/>
    <n v="3217862"/>
  </r>
  <r>
    <x v="2"/>
    <s v="New Jersey"/>
    <x v="30"/>
    <n v="34"/>
    <n v="22"/>
    <n v="12"/>
    <s v="US President"/>
    <s v="Holmes, Larry"/>
    <s v="workers world"/>
    <b v="0"/>
    <n v="8404"/>
    <n v="3217862"/>
  </r>
  <r>
    <x v="2"/>
    <s v="New Jersey"/>
    <x v="30"/>
    <n v="34"/>
    <n v="22"/>
    <n v="12"/>
    <s v="US President"/>
    <s v="Bergland, David"/>
    <s v="libertarian"/>
    <b v="0"/>
    <n v="6416"/>
    <n v="3217862"/>
  </r>
  <r>
    <x v="2"/>
    <s v="New Jersey"/>
    <x v="30"/>
    <n v="34"/>
    <n v="22"/>
    <n v="12"/>
    <s v="US President"/>
    <s v="Serrette, Dennis"/>
    <s v="alliance"/>
    <b v="0"/>
    <n v="2293"/>
    <n v="3217862"/>
  </r>
  <r>
    <x v="2"/>
    <s v="New Jersey"/>
    <x v="30"/>
    <n v="34"/>
    <n v="22"/>
    <n v="12"/>
    <s v="US President"/>
    <s v="Winn, Edward"/>
    <s v="workers league"/>
    <b v="0"/>
    <n v="1721"/>
    <n v="3217862"/>
  </r>
  <r>
    <x v="2"/>
    <s v="New Jersey"/>
    <x v="30"/>
    <n v="34"/>
    <n v="22"/>
    <n v="12"/>
    <s v="US President"/>
    <s v="Hall, Gus"/>
    <s v="communist party use"/>
    <b v="0"/>
    <n v="1564"/>
    <n v="3217862"/>
  </r>
  <r>
    <x v="2"/>
    <s v="New Jersey"/>
    <x v="30"/>
    <n v="34"/>
    <n v="22"/>
    <n v="12"/>
    <s v="US President"/>
    <s v="Mason, Melvin"/>
    <s v="socialist workers"/>
    <b v="0"/>
    <n v="1264"/>
    <n v="3217862"/>
  </r>
  <r>
    <x v="2"/>
    <s v="New Jersey"/>
    <x v="30"/>
    <n v="34"/>
    <n v="22"/>
    <n v="12"/>
    <s v="US President"/>
    <s v="Johnson, Sonia"/>
    <s v="citizens"/>
    <b v="0"/>
    <n v="1247"/>
    <n v="3217862"/>
  </r>
  <r>
    <x v="2"/>
    <s v="New Mexico"/>
    <x v="31"/>
    <n v="35"/>
    <n v="85"/>
    <n v="66"/>
    <s v="US President"/>
    <s v="Reagan, Ronald"/>
    <s v="republican"/>
    <b v="0"/>
    <n v="307101"/>
    <n v="514370"/>
  </r>
  <r>
    <x v="2"/>
    <s v="New Mexico"/>
    <x v="31"/>
    <n v="35"/>
    <n v="85"/>
    <n v="66"/>
    <s v="US President"/>
    <s v="Mondale, Walter"/>
    <s v="democrat"/>
    <b v="0"/>
    <n v="201769"/>
    <n v="514370"/>
  </r>
  <r>
    <x v="2"/>
    <s v="New Mexico"/>
    <x v="31"/>
    <n v="35"/>
    <n v="85"/>
    <n v="66"/>
    <s v="US President"/>
    <s v="Bergland, David"/>
    <s v="libertarian"/>
    <b v="0"/>
    <n v="4459"/>
    <n v="514370"/>
  </r>
  <r>
    <x v="2"/>
    <s v="New Mexico"/>
    <x v="31"/>
    <n v="35"/>
    <n v="85"/>
    <n v="66"/>
    <s v="US President"/>
    <s v="Johnson, Sonia"/>
    <s v="citizens"/>
    <b v="0"/>
    <n v="455"/>
    <n v="514370"/>
  </r>
  <r>
    <x v="2"/>
    <s v="New Mexico"/>
    <x v="31"/>
    <n v="35"/>
    <n v="85"/>
    <n v="66"/>
    <s v="US President"/>
    <s v="Mason, Melvin"/>
    <s v="socialist workers"/>
    <b v="0"/>
    <n v="224"/>
    <n v="514370"/>
  </r>
  <r>
    <x v="2"/>
    <s v="New Mexico"/>
    <x v="31"/>
    <n v="35"/>
    <n v="85"/>
    <n v="66"/>
    <s v="US President"/>
    <s v="Dodge, Earl"/>
    <s v="prohibition"/>
    <b v="0"/>
    <n v="206"/>
    <n v="514370"/>
  </r>
  <r>
    <x v="2"/>
    <s v="New Mexico"/>
    <x v="31"/>
    <n v="35"/>
    <n v="85"/>
    <n v="66"/>
    <s v="US President"/>
    <s v="Serrette, Dennis"/>
    <s v="alliance"/>
    <b v="0"/>
    <n v="155"/>
    <n v="514370"/>
  </r>
  <r>
    <x v="2"/>
    <s v="New Mexico"/>
    <x v="31"/>
    <n v="35"/>
    <n v="85"/>
    <n v="66"/>
    <s v="US President"/>
    <s v="Other"/>
    <m/>
    <b v="0"/>
    <n v="1"/>
    <n v="514370"/>
  </r>
  <r>
    <x v="2"/>
    <s v="New York"/>
    <x v="32"/>
    <n v="36"/>
    <n v="21"/>
    <n v="13"/>
    <s v="US President"/>
    <s v="Reagan, Ronald"/>
    <s v="republican"/>
    <b v="0"/>
    <n v="3376519"/>
    <n v="6806810"/>
  </r>
  <r>
    <x v="2"/>
    <s v="New York"/>
    <x v="32"/>
    <n v="36"/>
    <n v="21"/>
    <n v="13"/>
    <s v="US President"/>
    <s v="Mondale, Walter"/>
    <s v="democrat"/>
    <b v="0"/>
    <n v="3001285"/>
    <n v="6806810"/>
  </r>
  <r>
    <x v="2"/>
    <s v="New York"/>
    <x v="32"/>
    <n v="36"/>
    <n v="21"/>
    <n v="13"/>
    <s v="US President"/>
    <s v="Reagan, Ronald"/>
    <s v="conservative"/>
    <b v="0"/>
    <n v="288244"/>
    <n v="6806810"/>
  </r>
  <r>
    <x v="2"/>
    <s v="New York"/>
    <x v="32"/>
    <n v="36"/>
    <n v="21"/>
    <n v="13"/>
    <s v="US President"/>
    <s v="Mondale, Walter"/>
    <s v="liberal party"/>
    <b v="0"/>
    <n v="118324"/>
    <n v="6806810"/>
  </r>
  <r>
    <x v="2"/>
    <s v="New York"/>
    <x v="32"/>
    <n v="36"/>
    <n v="21"/>
    <n v="13"/>
    <s v="US President"/>
    <s v="Bergland, David"/>
    <s v="libertarian"/>
    <b v="0"/>
    <n v="11949"/>
    <n v="6806810"/>
  </r>
  <r>
    <x v="2"/>
    <s v="New York"/>
    <x v="32"/>
    <n v="36"/>
    <n v="21"/>
    <n v="13"/>
    <s v="US President"/>
    <s v="Hall, Gus"/>
    <s v="communist party use"/>
    <b v="0"/>
    <n v="4226"/>
    <n v="6806810"/>
  </r>
  <r>
    <x v="2"/>
    <s v="New York"/>
    <x v="32"/>
    <n v="36"/>
    <n v="21"/>
    <n v="13"/>
    <s v="US President"/>
    <s v="Serrette, Dennis"/>
    <s v="alliance"/>
    <b v="0"/>
    <n v="3200"/>
    <n v="6806810"/>
  </r>
  <r>
    <x v="2"/>
    <s v="New York"/>
    <x v="32"/>
    <n v="36"/>
    <n v="21"/>
    <n v="13"/>
    <s v="US President"/>
    <s v="Holmes, Larry"/>
    <s v="workers world"/>
    <b v="0"/>
    <n v="2226"/>
    <n v="6806810"/>
  </r>
  <r>
    <x v="2"/>
    <s v="New York"/>
    <x v="32"/>
    <n v="36"/>
    <n v="21"/>
    <n v="13"/>
    <s v="US President"/>
    <s v="Other"/>
    <m/>
    <b v="0"/>
    <n v="837"/>
    <n v="6806810"/>
  </r>
  <r>
    <x v="2"/>
    <s v="North Carolina"/>
    <x v="33"/>
    <n v="37"/>
    <n v="56"/>
    <n v="47"/>
    <s v="US President"/>
    <s v="Reagan, Ronald"/>
    <s v="republican"/>
    <b v="0"/>
    <n v="1346481"/>
    <n v="2175361"/>
  </r>
  <r>
    <x v="2"/>
    <s v="North Carolina"/>
    <x v="33"/>
    <n v="37"/>
    <n v="56"/>
    <n v="47"/>
    <s v="US President"/>
    <s v="Mondale, Walter"/>
    <s v="democrat"/>
    <b v="0"/>
    <n v="824287"/>
    <n v="2175361"/>
  </r>
  <r>
    <x v="2"/>
    <s v="North Carolina"/>
    <x v="33"/>
    <n v="37"/>
    <n v="56"/>
    <n v="47"/>
    <s v="US President"/>
    <s v="Bergland, David"/>
    <s v="libertarian"/>
    <b v="0"/>
    <n v="3794"/>
    <n v="2175361"/>
  </r>
  <r>
    <x v="2"/>
    <s v="North Carolina"/>
    <x v="33"/>
    <n v="37"/>
    <n v="56"/>
    <n v="47"/>
    <s v="US President"/>
    <s v="Mason, Melvin"/>
    <s v="socialist workers"/>
    <b v="0"/>
    <n v="799"/>
    <n v="2175361"/>
  </r>
  <r>
    <x v="2"/>
    <s v="North Dakota"/>
    <x v="34"/>
    <n v="38"/>
    <n v="44"/>
    <n v="36"/>
    <s v="US President"/>
    <s v="Reagan, Ronald"/>
    <s v="republican"/>
    <b v="0"/>
    <n v="200336"/>
    <n v="308971"/>
  </r>
  <r>
    <x v="2"/>
    <s v="North Dakota"/>
    <x v="34"/>
    <n v="38"/>
    <n v="44"/>
    <n v="36"/>
    <s v="US President"/>
    <s v="Mondale, Walter"/>
    <s v="democrat"/>
    <b v="0"/>
    <n v="104429"/>
    <n v="308971"/>
  </r>
  <r>
    <x v="2"/>
    <s v="North Dakota"/>
    <x v="34"/>
    <n v="38"/>
    <n v="44"/>
    <n v="36"/>
    <s v="US President"/>
    <s v="Larouche, Lyndon, Jr."/>
    <s v="independent"/>
    <b v="0"/>
    <n v="1278"/>
    <n v="308971"/>
  </r>
  <r>
    <x v="2"/>
    <s v="North Dakota"/>
    <x v="34"/>
    <n v="38"/>
    <n v="44"/>
    <n v="36"/>
    <s v="US President"/>
    <s v="Richards, Bob"/>
    <s v="populist"/>
    <b v="0"/>
    <n v="1077"/>
    <n v="308971"/>
  </r>
  <r>
    <x v="2"/>
    <s v="North Dakota"/>
    <x v="34"/>
    <n v="38"/>
    <n v="44"/>
    <n v="36"/>
    <s v="US President"/>
    <s v="Bergland, David"/>
    <s v="libertarian"/>
    <b v="0"/>
    <n v="703"/>
    <n v="308971"/>
  </r>
  <r>
    <x v="2"/>
    <s v="North Dakota"/>
    <x v="34"/>
    <n v="38"/>
    <n v="44"/>
    <n v="36"/>
    <s v="US President"/>
    <s v="Johnson, Sonia"/>
    <s v="citizens"/>
    <b v="0"/>
    <n v="368"/>
    <n v="308971"/>
  </r>
  <r>
    <x v="2"/>
    <s v="North Dakota"/>
    <x v="34"/>
    <n v="38"/>
    <n v="44"/>
    <n v="36"/>
    <s v="US President"/>
    <s v="Mason, Melvin"/>
    <s v="socialist workers"/>
    <b v="0"/>
    <n v="239"/>
    <n v="308971"/>
  </r>
  <r>
    <x v="2"/>
    <s v="North Dakota"/>
    <x v="34"/>
    <n v="38"/>
    <n v="44"/>
    <n v="36"/>
    <s v="US President"/>
    <s v="Dodge, Earl"/>
    <s v="prohibition"/>
    <b v="0"/>
    <n v="220"/>
    <n v="308971"/>
  </r>
  <r>
    <x v="2"/>
    <s v="North Dakota"/>
    <x v="34"/>
    <n v="38"/>
    <n v="44"/>
    <n v="36"/>
    <s v="US President"/>
    <s v="Hall, Gus"/>
    <s v="communist party use"/>
    <b v="0"/>
    <n v="169"/>
    <n v="308971"/>
  </r>
  <r>
    <x v="2"/>
    <s v="North Dakota"/>
    <x v="34"/>
    <n v="38"/>
    <n v="44"/>
    <n v="36"/>
    <s v="US President"/>
    <s v="Serrette, Dennis"/>
    <s v="alliance"/>
    <b v="0"/>
    <n v="152"/>
    <n v="308971"/>
  </r>
  <r>
    <x v="2"/>
    <s v="Ohio"/>
    <x v="35"/>
    <n v="39"/>
    <n v="31"/>
    <n v="24"/>
    <s v="US President"/>
    <s v="Reagan, Ronald"/>
    <s v="republican"/>
    <b v="0"/>
    <n v="2678559"/>
    <n v="4563235"/>
  </r>
  <r>
    <x v="2"/>
    <s v="Ohio"/>
    <x v="35"/>
    <n v="39"/>
    <n v="31"/>
    <n v="24"/>
    <s v="US President"/>
    <s v="Mondale, Walter"/>
    <s v="democrat"/>
    <b v="0"/>
    <n v="1825440"/>
    <n v="4563235"/>
  </r>
  <r>
    <x v="2"/>
    <s v="Ohio"/>
    <x v="35"/>
    <n v="39"/>
    <n v="31"/>
    <n v="24"/>
    <s v="US President"/>
    <s v="Serrette, Dennis"/>
    <s v="alliance"/>
    <b v="0"/>
    <n v="24180"/>
    <n v="4563235"/>
  </r>
  <r>
    <x v="2"/>
    <s v="Ohio"/>
    <x v="35"/>
    <n v="39"/>
    <n v="31"/>
    <n v="24"/>
    <s v="US President"/>
    <s v="Larouche, Lyndon, Jr."/>
    <s v="independent"/>
    <b v="0"/>
    <n v="10693"/>
    <n v="4563235"/>
  </r>
  <r>
    <x v="2"/>
    <s v="Ohio"/>
    <x v="35"/>
    <n v="39"/>
    <n v="31"/>
    <n v="24"/>
    <s v="US President"/>
    <s v="Winn, Edward"/>
    <s v="workers league"/>
    <b v="0"/>
    <n v="7130"/>
    <n v="4563235"/>
  </r>
  <r>
    <x v="2"/>
    <s v="Ohio"/>
    <x v="35"/>
    <n v="39"/>
    <n v="31"/>
    <n v="24"/>
    <s v="US President"/>
    <s v="Bergland, David"/>
    <s v="libertarian"/>
    <b v="0"/>
    <n v="5886"/>
    <n v="4563235"/>
  </r>
  <r>
    <x v="2"/>
    <s v="Ohio"/>
    <x v="35"/>
    <n v="39"/>
    <n v="31"/>
    <n v="24"/>
    <s v="US President"/>
    <s v="Hall, Gus"/>
    <s v="communist party use"/>
    <b v="0"/>
    <n v="4438"/>
    <n v="4563235"/>
  </r>
  <r>
    <x v="2"/>
    <s v="Ohio"/>
    <x v="35"/>
    <n v="39"/>
    <n v="31"/>
    <n v="24"/>
    <s v="US President"/>
    <s v="Mason, Melvin"/>
    <s v="socialist workers"/>
    <b v="0"/>
    <n v="4344"/>
    <n v="4563235"/>
  </r>
  <r>
    <x v="2"/>
    <s v="Ohio"/>
    <x v="35"/>
    <n v="39"/>
    <n v="31"/>
    <n v="24"/>
    <s v="US President"/>
    <s v="Holmes, Larry"/>
    <s v="workers world"/>
    <b v="0"/>
    <n v="2565"/>
    <n v="4563235"/>
  </r>
  <r>
    <x v="2"/>
    <s v="Oklahoma"/>
    <x v="36"/>
    <n v="40"/>
    <n v="73"/>
    <n v="53"/>
    <s v="US President"/>
    <s v="Reagan, Ronald"/>
    <s v="republican"/>
    <b v="0"/>
    <n v="861530"/>
    <n v="1255676"/>
  </r>
  <r>
    <x v="2"/>
    <s v="Oklahoma"/>
    <x v="36"/>
    <n v="40"/>
    <n v="73"/>
    <n v="53"/>
    <s v="US President"/>
    <s v="Mondale, Walter"/>
    <s v="democrat"/>
    <b v="0"/>
    <n v="385080"/>
    <n v="1255676"/>
  </r>
  <r>
    <x v="2"/>
    <s v="Oklahoma"/>
    <x v="36"/>
    <n v="40"/>
    <n v="73"/>
    <n v="53"/>
    <s v="US President"/>
    <s v="Bergland, David"/>
    <s v="libertarian"/>
    <b v="0"/>
    <n v="9066"/>
    <n v="1255676"/>
  </r>
  <r>
    <x v="2"/>
    <s v="Oregon"/>
    <x v="37"/>
    <n v="41"/>
    <n v="92"/>
    <n v="72"/>
    <s v="US President"/>
    <s v="Reagan, Ronald"/>
    <s v="republican"/>
    <b v="0"/>
    <n v="685700"/>
    <n v="1226527"/>
  </r>
  <r>
    <x v="2"/>
    <s v="Oregon"/>
    <x v="37"/>
    <n v="41"/>
    <n v="92"/>
    <n v="72"/>
    <s v="US President"/>
    <s v="Mondale, Walter"/>
    <s v="democrat"/>
    <b v="0"/>
    <n v="536479"/>
    <n v="1226527"/>
  </r>
  <r>
    <x v="2"/>
    <s v="Oregon"/>
    <x v="37"/>
    <n v="41"/>
    <n v="92"/>
    <n v="72"/>
    <s v="US President"/>
    <s v="Other"/>
    <m/>
    <b v="0"/>
    <n v="4348"/>
    <n v="1226527"/>
  </r>
  <r>
    <x v="2"/>
    <s v="Pennsylvania"/>
    <x v="38"/>
    <n v="42"/>
    <n v="23"/>
    <n v="14"/>
    <s v="US President"/>
    <s v="Reagan, Ronald"/>
    <s v="republican"/>
    <b v="0"/>
    <n v="2584323"/>
    <n v="4844903"/>
  </r>
  <r>
    <x v="2"/>
    <s v="Pennsylvania"/>
    <x v="38"/>
    <n v="42"/>
    <n v="23"/>
    <n v="14"/>
    <s v="US President"/>
    <s v="Mondale, Walter"/>
    <s v="democrat"/>
    <b v="0"/>
    <n v="2228131"/>
    <n v="4844903"/>
  </r>
  <r>
    <x v="2"/>
    <s v="Pennsylvania"/>
    <x v="38"/>
    <n v="42"/>
    <n v="23"/>
    <n v="14"/>
    <s v="US President"/>
    <s v="Johnson, Sonia"/>
    <s v="citizens"/>
    <b v="0"/>
    <n v="21628"/>
    <n v="4844903"/>
  </r>
  <r>
    <x v="2"/>
    <s v="Pennsylvania"/>
    <x v="38"/>
    <n v="42"/>
    <n v="23"/>
    <n v="14"/>
    <s v="US President"/>
    <s v="Bergland, David"/>
    <s v="libertarian"/>
    <b v="0"/>
    <n v="6982"/>
    <n v="4844903"/>
  </r>
  <r>
    <x v="2"/>
    <s v="Pennsylvania"/>
    <x v="38"/>
    <n v="42"/>
    <n v="23"/>
    <n v="14"/>
    <s v="US President"/>
    <s v="Winn, Edward"/>
    <s v="workers league"/>
    <b v="0"/>
    <n v="2059"/>
    <n v="4844903"/>
  </r>
  <r>
    <x v="2"/>
    <s v="Pennsylvania"/>
    <x v="38"/>
    <n v="42"/>
    <n v="23"/>
    <n v="14"/>
    <s v="US President"/>
    <s v="Hall, Gus"/>
    <s v="communist party use"/>
    <b v="0"/>
    <n v="1780"/>
    <n v="4844903"/>
  </r>
  <r>
    <x v="2"/>
    <s v="Rhode Island"/>
    <x v="39"/>
    <n v="44"/>
    <n v="15"/>
    <n v="5"/>
    <s v="US President"/>
    <s v="Reagan, Ronald"/>
    <s v="republican"/>
    <b v="0"/>
    <n v="212080"/>
    <n v="410489"/>
  </r>
  <r>
    <x v="2"/>
    <s v="Rhode Island"/>
    <x v="39"/>
    <n v="44"/>
    <n v="15"/>
    <n v="5"/>
    <s v="US President"/>
    <s v="Mondale, Walter"/>
    <s v="democrat"/>
    <b v="0"/>
    <n v="197106"/>
    <n v="410489"/>
  </r>
  <r>
    <x v="2"/>
    <s v="Rhode Island"/>
    <x v="39"/>
    <n v="44"/>
    <n v="15"/>
    <n v="5"/>
    <s v="US President"/>
    <s v="Richards, Bob"/>
    <s v="populist"/>
    <b v="0"/>
    <n v="510"/>
    <n v="410489"/>
  </r>
  <r>
    <x v="2"/>
    <s v="Rhode Island"/>
    <x v="39"/>
    <n v="44"/>
    <n v="15"/>
    <n v="5"/>
    <s v="US President"/>
    <s v="Bergland, David"/>
    <s v="libertarian"/>
    <b v="0"/>
    <n v="277"/>
    <n v="410489"/>
  </r>
  <r>
    <x v="2"/>
    <s v="Rhode Island"/>
    <x v="39"/>
    <n v="44"/>
    <n v="15"/>
    <n v="5"/>
    <s v="US President"/>
    <s v="Johnson, Sonia"/>
    <s v="citizens"/>
    <b v="0"/>
    <n v="240"/>
    <n v="410489"/>
  </r>
  <r>
    <x v="2"/>
    <s v="Rhode Island"/>
    <x v="39"/>
    <n v="44"/>
    <n v="15"/>
    <n v="5"/>
    <s v="US President"/>
    <s v="Holmes, Larry"/>
    <s v="workers world"/>
    <b v="0"/>
    <n v="91"/>
    <n v="410489"/>
  </r>
  <r>
    <x v="2"/>
    <s v="Rhode Island"/>
    <x v="39"/>
    <n v="44"/>
    <n v="15"/>
    <n v="5"/>
    <s v="US President"/>
    <s v="Hall, Gus"/>
    <s v="communist party use"/>
    <b v="0"/>
    <n v="75"/>
    <n v="410489"/>
  </r>
  <r>
    <x v="2"/>
    <s v="Rhode Island"/>
    <x v="39"/>
    <n v="44"/>
    <n v="15"/>
    <n v="5"/>
    <s v="US President"/>
    <s v="Mason, Melvin"/>
    <s v="socialist workers"/>
    <b v="0"/>
    <n v="61"/>
    <n v="410489"/>
  </r>
  <r>
    <x v="2"/>
    <s v="Rhode Island"/>
    <x v="39"/>
    <n v="44"/>
    <n v="15"/>
    <n v="5"/>
    <s v="US President"/>
    <s v="Serrette, Dennis"/>
    <s v="alliance"/>
    <b v="0"/>
    <n v="49"/>
    <n v="410489"/>
  </r>
  <r>
    <x v="2"/>
    <s v="South Carolina"/>
    <x v="40"/>
    <n v="45"/>
    <n v="57"/>
    <n v="48"/>
    <s v="US President"/>
    <s v="Reagan, Ronald"/>
    <s v="republican"/>
    <b v="0"/>
    <n v="615539"/>
    <n v="968529"/>
  </r>
  <r>
    <x v="2"/>
    <s v="South Carolina"/>
    <x v="40"/>
    <n v="45"/>
    <n v="57"/>
    <n v="48"/>
    <s v="US President"/>
    <s v="Mondale, Walter"/>
    <s v="democrat"/>
    <b v="0"/>
    <n v="344459"/>
    <n v="968529"/>
  </r>
  <r>
    <x v="2"/>
    <s v="South Carolina"/>
    <x v="40"/>
    <n v="45"/>
    <n v="57"/>
    <n v="48"/>
    <s v="US President"/>
    <s v="Bergland, David"/>
    <s v="libertarian"/>
    <b v="0"/>
    <n v="4359"/>
    <n v="968529"/>
  </r>
  <r>
    <x v="2"/>
    <s v="South Carolina"/>
    <x v="40"/>
    <n v="45"/>
    <n v="57"/>
    <n v="48"/>
    <s v="US President"/>
    <s v="Dennis, Delmar"/>
    <s v="american"/>
    <b v="0"/>
    <n v="3490"/>
    <n v="968529"/>
  </r>
  <r>
    <x v="2"/>
    <s v="South Carolina"/>
    <x v="40"/>
    <n v="45"/>
    <n v="57"/>
    <n v="48"/>
    <s v="US President"/>
    <s v="Serrette, Dennis"/>
    <s v="alliance"/>
    <b v="0"/>
    <n v="682"/>
    <n v="968529"/>
  </r>
  <r>
    <x v="2"/>
    <s v="South Dakota"/>
    <x v="41"/>
    <n v="46"/>
    <n v="45"/>
    <n v="37"/>
    <s v="US President"/>
    <s v="Reagan, Ronald"/>
    <s v="republican"/>
    <b v="0"/>
    <n v="200267"/>
    <n v="317867"/>
  </r>
  <r>
    <x v="2"/>
    <s v="South Dakota"/>
    <x v="41"/>
    <n v="46"/>
    <n v="45"/>
    <n v="37"/>
    <s v="US President"/>
    <s v="Mondale, Walter"/>
    <s v="democrat"/>
    <b v="0"/>
    <n v="116113"/>
    <n v="317867"/>
  </r>
  <r>
    <x v="2"/>
    <s v="South Dakota"/>
    <x v="41"/>
    <n v="46"/>
    <n v="45"/>
    <n v="37"/>
    <s v="US President"/>
    <s v="Serrette, Dennis"/>
    <s v="alliance"/>
    <b v="0"/>
    <n v="1150"/>
    <n v="317867"/>
  </r>
  <r>
    <x v="2"/>
    <s v="South Dakota"/>
    <x v="41"/>
    <n v="46"/>
    <n v="45"/>
    <n v="37"/>
    <s v="US President"/>
    <s v="Mason, Melvin"/>
    <s v="socialist workers"/>
    <b v="0"/>
    <n v="337"/>
    <n v="317867"/>
  </r>
  <r>
    <x v="2"/>
    <s v="Tennessee"/>
    <x v="42"/>
    <n v="47"/>
    <n v="62"/>
    <n v="54"/>
    <s v="US President"/>
    <s v="Reagan, Ronald"/>
    <s v="republican"/>
    <b v="0"/>
    <n v="990212"/>
    <n v="1711993"/>
  </r>
  <r>
    <x v="2"/>
    <s v="Tennessee"/>
    <x v="42"/>
    <n v="47"/>
    <n v="62"/>
    <n v="54"/>
    <s v="US President"/>
    <s v="Mondale, Walter"/>
    <s v="democrat"/>
    <b v="0"/>
    <n v="711714"/>
    <n v="1711993"/>
  </r>
  <r>
    <x v="2"/>
    <s v="Tennessee"/>
    <x v="42"/>
    <n v="47"/>
    <n v="62"/>
    <n v="54"/>
    <s v="US President"/>
    <s v="Bergland, David"/>
    <s v="libertarian"/>
    <b v="0"/>
    <n v="3072"/>
    <n v="1711993"/>
  </r>
  <r>
    <x v="2"/>
    <s v="Tennessee"/>
    <x v="42"/>
    <n v="47"/>
    <n v="62"/>
    <n v="54"/>
    <s v="US President"/>
    <s v="Larouche, Lyndon, Jr."/>
    <s v="independent"/>
    <b v="0"/>
    <n v="1852"/>
    <n v="1711993"/>
  </r>
  <r>
    <x v="2"/>
    <s v="Tennessee"/>
    <x v="42"/>
    <n v="47"/>
    <n v="62"/>
    <n v="54"/>
    <s v="US President"/>
    <s v="Richards, Bob"/>
    <s v="populist"/>
    <b v="0"/>
    <n v="1763"/>
    <n v="1711993"/>
  </r>
  <r>
    <x v="2"/>
    <s v="Tennessee"/>
    <x v="42"/>
    <n v="47"/>
    <n v="62"/>
    <n v="54"/>
    <s v="US President"/>
    <s v="Hall, Gus"/>
    <s v="communist party use"/>
    <b v="0"/>
    <n v="1036"/>
    <n v="1711993"/>
  </r>
  <r>
    <x v="2"/>
    <s v="Tennessee"/>
    <x v="42"/>
    <n v="47"/>
    <n v="62"/>
    <n v="54"/>
    <s v="US President"/>
    <s v="Johnson, Sonia"/>
    <s v="citizens"/>
    <b v="0"/>
    <n v="978"/>
    <n v="1711993"/>
  </r>
  <r>
    <x v="2"/>
    <s v="Tennessee"/>
    <x v="42"/>
    <n v="47"/>
    <n v="62"/>
    <n v="54"/>
    <s v="US President"/>
    <s v="Mason, Melvin"/>
    <s v="socialist workers"/>
    <b v="0"/>
    <n v="715"/>
    <n v="1711993"/>
  </r>
  <r>
    <x v="2"/>
    <s v="Tennessee"/>
    <x v="42"/>
    <n v="47"/>
    <n v="62"/>
    <n v="54"/>
    <s v="US President"/>
    <s v="Serrette, Dennis"/>
    <s v="alliance"/>
    <b v="0"/>
    <n v="524"/>
    <n v="1711993"/>
  </r>
  <r>
    <x v="2"/>
    <s v="Tennessee"/>
    <x v="42"/>
    <n v="47"/>
    <n v="62"/>
    <n v="54"/>
    <s v="US President"/>
    <s v="Other"/>
    <m/>
    <b v="0"/>
    <n v="127"/>
    <n v="1711993"/>
  </r>
  <r>
    <x v="2"/>
    <s v="Texas"/>
    <x v="43"/>
    <n v="48"/>
    <n v="74"/>
    <n v="49"/>
    <s v="US President"/>
    <s v="Reagan, Ronald"/>
    <s v="republican"/>
    <b v="0"/>
    <n v="3433428"/>
    <n v="5397571"/>
  </r>
  <r>
    <x v="2"/>
    <s v="Texas"/>
    <x v="43"/>
    <n v="48"/>
    <n v="74"/>
    <n v="49"/>
    <s v="US President"/>
    <s v="Mondale, Walter"/>
    <s v="democrat"/>
    <b v="0"/>
    <n v="1949276"/>
    <n v="5397571"/>
  </r>
  <r>
    <x v="2"/>
    <s v="Texas"/>
    <x v="43"/>
    <n v="48"/>
    <n v="74"/>
    <n v="49"/>
    <s v="US President"/>
    <s v="Larouche, Lyndon, Jr."/>
    <s v="independent"/>
    <b v="0"/>
    <n v="14613"/>
    <n v="5397571"/>
  </r>
  <r>
    <x v="2"/>
    <s v="Texas"/>
    <x v="43"/>
    <n v="48"/>
    <n v="74"/>
    <n v="49"/>
    <s v="US President"/>
    <s v="Other"/>
    <m/>
    <b v="0"/>
    <n v="254"/>
    <n v="5397571"/>
  </r>
  <r>
    <x v="2"/>
    <s v="Utah"/>
    <x v="44"/>
    <n v="49"/>
    <n v="87"/>
    <n v="67"/>
    <s v="US President"/>
    <s v="Reagan, Ronald"/>
    <s v="republican"/>
    <b v="0"/>
    <n v="469105"/>
    <n v="629656"/>
  </r>
  <r>
    <x v="2"/>
    <s v="Utah"/>
    <x v="44"/>
    <n v="49"/>
    <n v="87"/>
    <n v="67"/>
    <s v="US President"/>
    <s v="Mondale, Walter"/>
    <s v="democrat"/>
    <b v="0"/>
    <n v="155369"/>
    <n v="629656"/>
  </r>
  <r>
    <x v="2"/>
    <s v="Utah"/>
    <x v="44"/>
    <n v="49"/>
    <n v="87"/>
    <n v="67"/>
    <s v="US President"/>
    <s v="Bergland, David"/>
    <s v="libertarian"/>
    <b v="0"/>
    <n v="2447"/>
    <n v="629656"/>
  </r>
  <r>
    <x v="2"/>
    <s v="Utah"/>
    <x v="44"/>
    <n v="49"/>
    <n v="87"/>
    <n v="67"/>
    <s v="US President"/>
    <s v="Dennis, Delmar"/>
    <s v="american"/>
    <b v="0"/>
    <n v="1345"/>
    <n v="629656"/>
  </r>
  <r>
    <x v="2"/>
    <s v="Utah"/>
    <x v="44"/>
    <n v="49"/>
    <n v="87"/>
    <n v="67"/>
    <s v="US President"/>
    <s v="Johnson, Sonia"/>
    <s v="citizens"/>
    <b v="0"/>
    <n v="844"/>
    <n v="629656"/>
  </r>
  <r>
    <x v="2"/>
    <s v="Utah"/>
    <x v="44"/>
    <n v="49"/>
    <n v="87"/>
    <n v="67"/>
    <s v="US President"/>
    <s v="Serrette, Dennis"/>
    <s v="alliance"/>
    <b v="0"/>
    <n v="220"/>
    <n v="629656"/>
  </r>
  <r>
    <x v="2"/>
    <s v="Utah"/>
    <x v="44"/>
    <n v="49"/>
    <n v="87"/>
    <n v="67"/>
    <s v="US President"/>
    <s v="Hall, Gus"/>
    <s v="communist party use"/>
    <b v="0"/>
    <n v="184"/>
    <n v="629656"/>
  </r>
  <r>
    <x v="2"/>
    <s v="Utah"/>
    <x v="44"/>
    <n v="49"/>
    <n v="87"/>
    <n v="67"/>
    <s v="US President"/>
    <s v="Mason, Melvin"/>
    <s v="socialist workers"/>
    <b v="0"/>
    <n v="142"/>
    <n v="629656"/>
  </r>
  <r>
    <x v="2"/>
    <s v="Vermont"/>
    <x v="45"/>
    <n v="50"/>
    <n v="13"/>
    <n v="6"/>
    <s v="US President"/>
    <s v="Reagan, Ronald"/>
    <s v="republican"/>
    <b v="0"/>
    <n v="135865"/>
    <n v="234561"/>
  </r>
  <r>
    <x v="2"/>
    <s v="Vermont"/>
    <x v="45"/>
    <n v="50"/>
    <n v="13"/>
    <n v="6"/>
    <s v="US President"/>
    <s v="Mondale, Walter"/>
    <s v="democrat"/>
    <b v="0"/>
    <n v="95730"/>
    <n v="234561"/>
  </r>
  <r>
    <x v="2"/>
    <s v="Vermont"/>
    <x v="45"/>
    <n v="50"/>
    <n v="13"/>
    <n v="6"/>
    <s v="US President"/>
    <s v="Bergland, David"/>
    <s v="libertarian"/>
    <b v="0"/>
    <n v="1002"/>
    <n v="234561"/>
  </r>
  <r>
    <x v="2"/>
    <s v="Vermont"/>
    <x v="45"/>
    <n v="50"/>
    <n v="13"/>
    <n v="6"/>
    <s v="US President"/>
    <s v="Other"/>
    <m/>
    <b v="0"/>
    <n v="712"/>
    <n v="234561"/>
  </r>
  <r>
    <x v="2"/>
    <s v="Vermont"/>
    <x v="45"/>
    <n v="50"/>
    <n v="13"/>
    <n v="6"/>
    <s v="US President"/>
    <s v="Larouche, Lyndon, Jr."/>
    <s v="independent"/>
    <b v="0"/>
    <n v="423"/>
    <n v="234561"/>
  </r>
  <r>
    <x v="2"/>
    <s v="Vermont"/>
    <x v="45"/>
    <n v="50"/>
    <n v="13"/>
    <n v="6"/>
    <s v="US President"/>
    <s v="Serrette, Dennis"/>
    <s v="alliance"/>
    <b v="0"/>
    <n v="323"/>
    <n v="234561"/>
  </r>
  <r>
    <x v="2"/>
    <s v="Vermont"/>
    <x v="45"/>
    <n v="50"/>
    <n v="13"/>
    <n v="6"/>
    <s v="US President"/>
    <s v="Johnson, Sonia"/>
    <s v="citizens"/>
    <b v="0"/>
    <n v="264"/>
    <n v="234561"/>
  </r>
  <r>
    <x v="2"/>
    <s v="Vermont"/>
    <x v="45"/>
    <n v="50"/>
    <n v="13"/>
    <n v="6"/>
    <s v="US President"/>
    <s v="Mason, Melvin"/>
    <s v="socialist workers"/>
    <b v="0"/>
    <n v="127"/>
    <n v="234561"/>
  </r>
  <r>
    <x v="2"/>
    <s v="Vermont"/>
    <x v="45"/>
    <n v="50"/>
    <n v="13"/>
    <n v="6"/>
    <s v="US President"/>
    <s v="Hall, Gus"/>
    <s v="communist party use"/>
    <b v="0"/>
    <n v="115"/>
    <n v="234561"/>
  </r>
  <r>
    <x v="2"/>
    <s v="Virginia"/>
    <x v="46"/>
    <n v="51"/>
    <n v="54"/>
    <n v="40"/>
    <s v="US President"/>
    <s v="Reagan, Ronald"/>
    <s v="republican"/>
    <b v="0"/>
    <n v="1337078"/>
    <n v="2146635"/>
  </r>
  <r>
    <x v="2"/>
    <s v="Virginia"/>
    <x v="46"/>
    <n v="51"/>
    <n v="54"/>
    <n v="40"/>
    <s v="US President"/>
    <s v="Mondale, Walter"/>
    <s v="democrat"/>
    <b v="0"/>
    <n v="796250"/>
    <n v="2146635"/>
  </r>
  <r>
    <x v="2"/>
    <s v="Virginia"/>
    <x v="46"/>
    <n v="51"/>
    <n v="54"/>
    <n v="40"/>
    <s v="US President"/>
    <s v="Larouche, Lyndon, Jr."/>
    <s v="independent"/>
    <b v="0"/>
    <n v="13307"/>
    <n v="2146635"/>
  </r>
  <r>
    <x v="2"/>
    <s v="Washington"/>
    <x v="47"/>
    <n v="53"/>
    <n v="91"/>
    <n v="73"/>
    <s v="US President"/>
    <s v="Reagan, Ronald"/>
    <s v="republican"/>
    <b v="0"/>
    <n v="1051670"/>
    <n v="1874910"/>
  </r>
  <r>
    <x v="2"/>
    <s v="Washington"/>
    <x v="47"/>
    <n v="53"/>
    <n v="91"/>
    <n v="73"/>
    <s v="US President"/>
    <s v="Mondale, Walter"/>
    <s v="democrat"/>
    <b v="0"/>
    <n v="798352"/>
    <n v="1874910"/>
  </r>
  <r>
    <x v="2"/>
    <s v="Washington"/>
    <x v="47"/>
    <n v="53"/>
    <n v="91"/>
    <n v="73"/>
    <s v="US President"/>
    <s v="Bergland, David"/>
    <s v="libertarian"/>
    <b v="0"/>
    <n v="8844"/>
    <n v="1874910"/>
  </r>
  <r>
    <x v="2"/>
    <s v="Washington"/>
    <x v="47"/>
    <n v="53"/>
    <n v="91"/>
    <n v="73"/>
    <s v="US President"/>
    <s v="Richards, Bob"/>
    <s v="populist"/>
    <b v="0"/>
    <n v="5724"/>
    <n v="1874910"/>
  </r>
  <r>
    <x v="2"/>
    <s v="Washington"/>
    <x v="47"/>
    <n v="53"/>
    <n v="91"/>
    <n v="73"/>
    <s v="US President"/>
    <s v="Larouche, Lyndon, Jr."/>
    <s v="independent"/>
    <b v="0"/>
    <n v="4712"/>
    <n v="1874910"/>
  </r>
  <r>
    <x v="2"/>
    <s v="Washington"/>
    <x v="47"/>
    <n v="53"/>
    <n v="91"/>
    <n v="73"/>
    <s v="US President"/>
    <s v="Johnson, Sonia"/>
    <s v="citizens"/>
    <b v="0"/>
    <n v="1891"/>
    <n v="1874910"/>
  </r>
  <r>
    <x v="2"/>
    <s v="Washington"/>
    <x v="47"/>
    <n v="53"/>
    <n v="91"/>
    <n v="73"/>
    <s v="US President"/>
    <s v="Serrette, Dennis"/>
    <s v="alliance"/>
    <b v="0"/>
    <n v="1654"/>
    <n v="1874910"/>
  </r>
  <r>
    <x v="2"/>
    <s v="Washington"/>
    <x v="47"/>
    <n v="53"/>
    <n v="91"/>
    <n v="73"/>
    <s v="US President"/>
    <s v="Hall, Gus"/>
    <s v="communist party use"/>
    <b v="0"/>
    <n v="814"/>
    <n v="1874910"/>
  </r>
  <r>
    <x v="2"/>
    <s v="Washington"/>
    <x v="47"/>
    <n v="53"/>
    <n v="91"/>
    <n v="73"/>
    <s v="US President"/>
    <s v="Holmes, Larry"/>
    <s v="workers world"/>
    <b v="0"/>
    <n v="641"/>
    <n v="1874910"/>
  </r>
  <r>
    <x v="2"/>
    <s v="Washington"/>
    <x v="47"/>
    <n v="53"/>
    <n v="91"/>
    <n v="73"/>
    <s v="US President"/>
    <s v="Mason, Melvin"/>
    <s v="socialist workers"/>
    <b v="0"/>
    <n v="608"/>
    <n v="1874910"/>
  </r>
  <r>
    <x v="2"/>
    <s v="West Virginia"/>
    <x v="48"/>
    <n v="54"/>
    <n v="55"/>
    <n v="56"/>
    <s v="US President"/>
    <s v="Reagan, Ronald"/>
    <s v="republican"/>
    <b v="0"/>
    <n v="405483"/>
    <n v="735742"/>
  </r>
  <r>
    <x v="2"/>
    <s v="West Virginia"/>
    <x v="48"/>
    <n v="54"/>
    <n v="55"/>
    <n v="56"/>
    <s v="US President"/>
    <s v="Mondale, Walter"/>
    <s v="democrat"/>
    <b v="0"/>
    <n v="328125"/>
    <n v="735742"/>
  </r>
  <r>
    <x v="2"/>
    <s v="West Virginia"/>
    <x v="48"/>
    <n v="54"/>
    <n v="55"/>
    <n v="56"/>
    <s v="US President"/>
    <s v="Richards, Bob"/>
    <s v="populist"/>
    <b v="0"/>
    <n v="996"/>
    <n v="735742"/>
  </r>
  <r>
    <x v="2"/>
    <s v="West Virginia"/>
    <x v="48"/>
    <n v="54"/>
    <n v="55"/>
    <n v="56"/>
    <s v="US President"/>
    <s v="Mason, Melvin"/>
    <s v="socialist workers"/>
    <b v="0"/>
    <n v="645"/>
    <n v="735742"/>
  </r>
  <r>
    <x v="2"/>
    <s v="West Virginia"/>
    <x v="48"/>
    <n v="54"/>
    <n v="55"/>
    <n v="56"/>
    <s v="US President"/>
    <s v="Serrette, Dennis"/>
    <s v="alliance"/>
    <b v="0"/>
    <n v="493"/>
    <n v="735742"/>
  </r>
  <r>
    <x v="2"/>
    <s v="Wisconsin"/>
    <x v="49"/>
    <n v="55"/>
    <n v="35"/>
    <n v="25"/>
    <s v="US President"/>
    <s v="Reagan, Ronald"/>
    <s v="republican"/>
    <b v="0"/>
    <n v="1198584"/>
    <n v="2211689"/>
  </r>
  <r>
    <x v="2"/>
    <s v="Wisconsin"/>
    <x v="49"/>
    <n v="55"/>
    <n v="35"/>
    <n v="25"/>
    <s v="US President"/>
    <s v="Mondale, Walter"/>
    <s v="democrat"/>
    <b v="0"/>
    <n v="995740"/>
    <n v="2211689"/>
  </r>
  <r>
    <x v="2"/>
    <s v="Wisconsin"/>
    <x v="49"/>
    <n v="55"/>
    <n v="35"/>
    <n v="25"/>
    <s v="US President"/>
    <s v="Bergland, David"/>
    <s v="libertarian"/>
    <b v="0"/>
    <n v="4883"/>
    <n v="2211689"/>
  </r>
  <r>
    <x v="2"/>
    <s v="Wisconsin"/>
    <x v="49"/>
    <n v="55"/>
    <n v="35"/>
    <n v="25"/>
    <s v="US President"/>
    <s v="Richards, Bob"/>
    <s v="populist"/>
    <b v="0"/>
    <n v="3864"/>
    <n v="2211689"/>
  </r>
  <r>
    <x v="2"/>
    <s v="Wisconsin"/>
    <x v="49"/>
    <n v="55"/>
    <n v="35"/>
    <n v="25"/>
    <s v="US President"/>
    <s v="Larouche, Lyndon, Jr."/>
    <s v="independent"/>
    <b v="0"/>
    <n v="3791"/>
    <n v="2211689"/>
  </r>
  <r>
    <x v="2"/>
    <s v="Wisconsin"/>
    <x v="49"/>
    <n v="55"/>
    <n v="35"/>
    <n v="25"/>
    <s v="US President"/>
    <s v="Johnson, Sonia"/>
    <s v="citizens"/>
    <b v="0"/>
    <n v="1456"/>
    <n v="2211689"/>
  </r>
  <r>
    <x v="2"/>
    <s v="Wisconsin"/>
    <x v="49"/>
    <n v="55"/>
    <n v="35"/>
    <n v="25"/>
    <s v="US President"/>
    <s v="Serrette, Dennis"/>
    <s v="alliance"/>
    <b v="0"/>
    <n v="1006"/>
    <n v="2211689"/>
  </r>
  <r>
    <x v="2"/>
    <s v="Wisconsin"/>
    <x v="49"/>
    <n v="55"/>
    <n v="35"/>
    <n v="25"/>
    <s v="US President"/>
    <s v="Other"/>
    <m/>
    <b v="0"/>
    <n v="706"/>
    <n v="2211689"/>
  </r>
  <r>
    <x v="2"/>
    <s v="Wisconsin"/>
    <x v="49"/>
    <n v="55"/>
    <n v="35"/>
    <n v="25"/>
    <s v="US President"/>
    <s v="Holmes, Larry"/>
    <s v="workers world"/>
    <b v="0"/>
    <n v="619"/>
    <n v="2211689"/>
  </r>
  <r>
    <x v="2"/>
    <s v="Wisconsin"/>
    <x v="49"/>
    <n v="55"/>
    <n v="35"/>
    <n v="25"/>
    <s v="US President"/>
    <s v="Hall, Gus"/>
    <s v="communist party use"/>
    <b v="0"/>
    <n v="596"/>
    <n v="2211689"/>
  </r>
  <r>
    <x v="2"/>
    <s v="Wisconsin"/>
    <x v="49"/>
    <n v="55"/>
    <n v="35"/>
    <n v="25"/>
    <s v="US President"/>
    <s v="Mason, Melvin"/>
    <s v="socialist workers"/>
    <b v="0"/>
    <n v="444"/>
    <n v="2211689"/>
  </r>
  <r>
    <x v="2"/>
    <s v="Wyoming"/>
    <x v="50"/>
    <n v="56"/>
    <n v="83"/>
    <n v="68"/>
    <s v="US President"/>
    <s v="Reagan, Ronald"/>
    <s v="republican"/>
    <b v="0"/>
    <n v="133241"/>
    <n v="188968"/>
  </r>
  <r>
    <x v="2"/>
    <s v="Wyoming"/>
    <x v="50"/>
    <n v="56"/>
    <n v="83"/>
    <n v="68"/>
    <s v="US President"/>
    <s v="Mondale, Walter"/>
    <s v="democrat"/>
    <b v="0"/>
    <n v="53370"/>
    <n v="188968"/>
  </r>
  <r>
    <x v="2"/>
    <s v="Wyoming"/>
    <x v="50"/>
    <n v="56"/>
    <n v="83"/>
    <n v="68"/>
    <s v="US President"/>
    <s v="Bergland, David"/>
    <s v="libertarian"/>
    <b v="0"/>
    <n v="2357"/>
    <n v="188968"/>
  </r>
  <r>
    <x v="3"/>
    <s v="Alabama"/>
    <x v="0"/>
    <n v="1"/>
    <n v="63"/>
    <n v="41"/>
    <s v="US President"/>
    <s v="Bush, George H.W."/>
    <s v="republican"/>
    <b v="0"/>
    <n v="815576"/>
    <n v="1378476"/>
  </r>
  <r>
    <x v="3"/>
    <s v="Alabama"/>
    <x v="0"/>
    <n v="1"/>
    <n v="63"/>
    <n v="41"/>
    <s v="US President"/>
    <s v="Dukakis, Michael"/>
    <s v="democrat"/>
    <b v="0"/>
    <n v="549506"/>
    <n v="1378476"/>
  </r>
  <r>
    <x v="3"/>
    <s v="Alabama"/>
    <x v="0"/>
    <n v="1"/>
    <n v="63"/>
    <n v="41"/>
    <s v="US President"/>
    <s v="Paul, Ronald &quot;&quot;Ron&quot;&quot;"/>
    <s v="libertarian"/>
    <b v="0"/>
    <n v="8460"/>
    <n v="1378476"/>
  </r>
  <r>
    <x v="3"/>
    <s v="Alabama"/>
    <x v="0"/>
    <n v="1"/>
    <n v="63"/>
    <n v="41"/>
    <s v="US President"/>
    <s v="Winn, Edward"/>
    <s v="independent"/>
    <b v="0"/>
    <n v="4428"/>
    <n v="1378476"/>
  </r>
  <r>
    <x v="3"/>
    <s v="Alabama"/>
    <x v="0"/>
    <n v="1"/>
    <n v="63"/>
    <n v="41"/>
    <s v="US President"/>
    <m/>
    <m/>
    <b v="1"/>
    <n v="506"/>
    <n v="1378476"/>
  </r>
  <r>
    <x v="3"/>
    <s v="Alaska"/>
    <x v="1"/>
    <n v="2"/>
    <n v="94"/>
    <n v="81"/>
    <s v="US President"/>
    <s v="Bush, George H.W."/>
    <s v="republican"/>
    <b v="0"/>
    <n v="119251"/>
    <n v="200116"/>
  </r>
  <r>
    <x v="3"/>
    <s v="Alaska"/>
    <x v="1"/>
    <n v="2"/>
    <n v="94"/>
    <n v="81"/>
    <s v="US President"/>
    <s v="Dukakis, Michael"/>
    <s v="democrat"/>
    <b v="0"/>
    <n v="72584"/>
    <n v="200116"/>
  </r>
  <r>
    <x v="3"/>
    <s v="Alaska"/>
    <x v="1"/>
    <n v="2"/>
    <n v="94"/>
    <n v="81"/>
    <s v="US President"/>
    <s v="Paul, Ronald &quot;&quot;Ron&quot;&quot;"/>
    <s v="libertarian"/>
    <b v="0"/>
    <n v="5484"/>
    <n v="200116"/>
  </r>
  <r>
    <x v="3"/>
    <s v="Alaska"/>
    <x v="1"/>
    <n v="2"/>
    <n v="94"/>
    <n v="81"/>
    <s v="US President"/>
    <s v="Fulani, Lenora"/>
    <s v="new alliance"/>
    <b v="0"/>
    <n v="1024"/>
    <n v="200116"/>
  </r>
  <r>
    <x v="3"/>
    <s v="Alaska"/>
    <x v="1"/>
    <n v="2"/>
    <n v="94"/>
    <n v="81"/>
    <s v="US President"/>
    <m/>
    <m/>
    <b v="1"/>
    <n v="957"/>
    <n v="200116"/>
  </r>
  <r>
    <x v="3"/>
    <s v="Alaska"/>
    <x v="1"/>
    <n v="2"/>
    <n v="94"/>
    <n v="81"/>
    <s v="US President"/>
    <s v="Larouche, Lyndon, Jr."/>
    <s v="national economic recovery"/>
    <b v="0"/>
    <n v="816"/>
    <n v="200116"/>
  </r>
  <r>
    <x v="3"/>
    <s v="Arizona"/>
    <x v="2"/>
    <n v="4"/>
    <n v="86"/>
    <n v="61"/>
    <s v="US President"/>
    <s v="Bush, George H.W."/>
    <s v="republican"/>
    <b v="0"/>
    <n v="702541"/>
    <n v="1171873"/>
  </r>
  <r>
    <x v="3"/>
    <s v="Arizona"/>
    <x v="2"/>
    <n v="4"/>
    <n v="86"/>
    <n v="61"/>
    <s v="US President"/>
    <s v="Dukakis, Michael"/>
    <s v="democrat"/>
    <b v="0"/>
    <n v="454029"/>
    <n v="1171873"/>
  </r>
  <r>
    <x v="3"/>
    <s v="Arizona"/>
    <x v="2"/>
    <n v="4"/>
    <n v="86"/>
    <n v="61"/>
    <s v="US President"/>
    <s v="Paul, Ronald &quot;&quot;Ron&quot;&quot;"/>
    <s v="libertarian"/>
    <b v="0"/>
    <n v="13351"/>
    <n v="1171873"/>
  </r>
  <r>
    <x v="3"/>
    <s v="Arizona"/>
    <x v="2"/>
    <n v="4"/>
    <n v="86"/>
    <n v="61"/>
    <s v="US President"/>
    <s v="Fulani, Lenora"/>
    <s v="new alliance"/>
    <b v="0"/>
    <n v="1662"/>
    <n v="1171873"/>
  </r>
  <r>
    <x v="3"/>
    <s v="Arizona"/>
    <x v="2"/>
    <n v="4"/>
    <n v="86"/>
    <n v="61"/>
    <s v="US President"/>
    <m/>
    <m/>
    <b v="1"/>
    <n v="290"/>
    <n v="1171873"/>
  </r>
  <r>
    <x v="3"/>
    <s v="Arkansas"/>
    <x v="3"/>
    <n v="5"/>
    <n v="71"/>
    <n v="42"/>
    <s v="US President"/>
    <s v="Bush, George H.W."/>
    <s v="republican"/>
    <b v="0"/>
    <n v="466578"/>
    <n v="827738"/>
  </r>
  <r>
    <x v="3"/>
    <s v="Arkansas"/>
    <x v="3"/>
    <n v="5"/>
    <n v="71"/>
    <n v="42"/>
    <s v="US President"/>
    <s v="Dukakis, Michael"/>
    <s v="democrat"/>
    <b v="0"/>
    <n v="349237"/>
    <n v="827738"/>
  </r>
  <r>
    <x v="3"/>
    <s v="Arkansas"/>
    <x v="3"/>
    <n v="5"/>
    <n v="71"/>
    <n v="42"/>
    <s v="US President"/>
    <s v="Dodge, Earl"/>
    <s v="populist"/>
    <b v="0"/>
    <n v="5146"/>
    <n v="827738"/>
  </r>
  <r>
    <x v="3"/>
    <s v="Arkansas"/>
    <x v="3"/>
    <n v="5"/>
    <n v="71"/>
    <n v="42"/>
    <s v="US President"/>
    <s v="Paul, Ronald &quot;&quot;Ron&quot;&quot;"/>
    <s v="libertarian"/>
    <b v="0"/>
    <n v="3297"/>
    <n v="827738"/>
  </r>
  <r>
    <x v="3"/>
    <s v="Arkansas"/>
    <x v="3"/>
    <n v="5"/>
    <n v="71"/>
    <n v="42"/>
    <s v="US President"/>
    <s v="Fulani, Lenora"/>
    <s v="new alliance"/>
    <b v="0"/>
    <n v="2161"/>
    <n v="827738"/>
  </r>
  <r>
    <x v="3"/>
    <s v="Arkansas"/>
    <x v="3"/>
    <n v="5"/>
    <n v="71"/>
    <n v="42"/>
    <s v="US President"/>
    <s v="Dodge, Earl"/>
    <s v="prohibition"/>
    <b v="0"/>
    <n v="1319"/>
    <n v="827738"/>
  </r>
  <r>
    <x v="3"/>
    <s v="California"/>
    <x v="4"/>
    <n v="6"/>
    <n v="93"/>
    <n v="71"/>
    <s v="US President"/>
    <s v="Bush, George H.W."/>
    <s v="republican"/>
    <b v="0"/>
    <n v="5054917"/>
    <n v="9887065"/>
  </r>
  <r>
    <x v="3"/>
    <s v="California"/>
    <x v="4"/>
    <n v="6"/>
    <n v="93"/>
    <n v="71"/>
    <s v="US President"/>
    <s v="Dukakis, Michael"/>
    <s v="democrat"/>
    <b v="0"/>
    <n v="4702233"/>
    <n v="9887065"/>
  </r>
  <r>
    <x v="3"/>
    <s v="California"/>
    <x v="4"/>
    <n v="6"/>
    <n v="93"/>
    <n v="71"/>
    <s v="US President"/>
    <s v="Paul, Ronald &quot;&quot;Ron&quot;&quot;"/>
    <s v="libertarian"/>
    <b v="0"/>
    <n v="70105"/>
    <n v="9887065"/>
  </r>
  <r>
    <x v="3"/>
    <s v="California"/>
    <x v="4"/>
    <n v="6"/>
    <n v="93"/>
    <n v="71"/>
    <s v="US President"/>
    <s v="Fulani, Lenora"/>
    <s v="independent"/>
    <b v="0"/>
    <n v="58999"/>
    <n v="9887065"/>
  </r>
  <r>
    <x v="3"/>
    <s v="California"/>
    <x v="4"/>
    <n v="6"/>
    <n v="93"/>
    <n v="71"/>
    <s v="US President"/>
    <m/>
    <m/>
    <b v="1"/>
    <n v="811"/>
    <n v="9887065"/>
  </r>
  <r>
    <x v="3"/>
    <s v="Colorado"/>
    <x v="5"/>
    <n v="8"/>
    <n v="84"/>
    <n v="62"/>
    <s v="US President"/>
    <s v="Bush, George H.W."/>
    <s v="republican"/>
    <b v="0"/>
    <n v="728177"/>
    <n v="1372394"/>
  </r>
  <r>
    <x v="3"/>
    <s v="Colorado"/>
    <x v="5"/>
    <n v="8"/>
    <n v="84"/>
    <n v="62"/>
    <s v="US President"/>
    <s v="Dukakis, Michael"/>
    <s v="democrat"/>
    <b v="0"/>
    <n v="621453"/>
    <n v="1372394"/>
  </r>
  <r>
    <x v="3"/>
    <s v="Colorado"/>
    <x v="5"/>
    <n v="8"/>
    <n v="84"/>
    <n v="62"/>
    <s v="US President"/>
    <s v="Paul, Ronald &quot;&quot;Ron&quot;&quot;"/>
    <s v="libertarian"/>
    <b v="0"/>
    <n v="15482"/>
    <n v="1372394"/>
  </r>
  <r>
    <x v="3"/>
    <s v="Colorado"/>
    <x v="5"/>
    <n v="8"/>
    <n v="84"/>
    <n v="62"/>
    <s v="US President"/>
    <s v="Dodge, Earl"/>
    <s v="prohibition"/>
    <b v="0"/>
    <n v="4604"/>
    <n v="1372394"/>
  </r>
  <r>
    <x v="3"/>
    <s v="Colorado"/>
    <x v="5"/>
    <n v="8"/>
    <n v="84"/>
    <n v="62"/>
    <s v="US President"/>
    <s v="Fulani, Lenora"/>
    <s v="new alliance"/>
    <b v="0"/>
    <n v="2539"/>
    <n v="1372394"/>
  </r>
  <r>
    <x v="3"/>
    <s v="Colorado"/>
    <x v="5"/>
    <n v="8"/>
    <n v="84"/>
    <n v="62"/>
    <s v="US President"/>
    <m/>
    <m/>
    <b v="1"/>
    <n v="139"/>
    <n v="1372394"/>
  </r>
  <r>
    <x v="3"/>
    <s v="Connecticut"/>
    <x v="6"/>
    <n v="9"/>
    <n v="16"/>
    <n v="1"/>
    <s v="US President"/>
    <s v="Bush, George H.W."/>
    <s v="republican"/>
    <b v="0"/>
    <n v="750241"/>
    <n v="1443394"/>
  </r>
  <r>
    <x v="3"/>
    <s v="Connecticut"/>
    <x v="6"/>
    <n v="9"/>
    <n v="16"/>
    <n v="1"/>
    <s v="US President"/>
    <s v="Dukakis, Michael"/>
    <s v="democrat"/>
    <b v="0"/>
    <n v="676584"/>
    <n v="1443394"/>
  </r>
  <r>
    <x v="3"/>
    <s v="Connecticut"/>
    <x v="6"/>
    <n v="9"/>
    <n v="16"/>
    <n v="1"/>
    <s v="US President"/>
    <s v="Paul, Ronald &quot;&quot;Ron&quot;&quot;"/>
    <s v="libertarian"/>
    <b v="0"/>
    <n v="14071"/>
    <n v="1443394"/>
  </r>
  <r>
    <x v="3"/>
    <s v="Connecticut"/>
    <x v="6"/>
    <n v="9"/>
    <n v="16"/>
    <n v="1"/>
    <s v="US President"/>
    <s v="Fulani, Lenora"/>
    <s v="new alliance"/>
    <b v="0"/>
    <n v="2491"/>
    <n v="1443394"/>
  </r>
  <r>
    <x v="3"/>
    <s v="Connecticut"/>
    <x v="6"/>
    <n v="9"/>
    <n v="16"/>
    <n v="1"/>
    <s v="US President"/>
    <m/>
    <m/>
    <b v="1"/>
    <n v="7"/>
    <n v="1443394"/>
  </r>
  <r>
    <x v="3"/>
    <s v="Delaware"/>
    <x v="7"/>
    <n v="10"/>
    <n v="51"/>
    <n v="11"/>
    <s v="US President"/>
    <s v="Bush, George H.W."/>
    <s v="republican"/>
    <b v="0"/>
    <n v="139639"/>
    <n v="249891"/>
  </r>
  <r>
    <x v="3"/>
    <s v="Delaware"/>
    <x v="7"/>
    <n v="10"/>
    <n v="51"/>
    <n v="11"/>
    <s v="US President"/>
    <s v="Dukakis, Michael"/>
    <s v="democrat"/>
    <b v="0"/>
    <n v="108647"/>
    <n v="249891"/>
  </r>
  <r>
    <x v="3"/>
    <s v="Delaware"/>
    <x v="7"/>
    <n v="10"/>
    <n v="51"/>
    <n v="11"/>
    <s v="US President"/>
    <s v="Paul, Ronald &quot;&quot;Ron&quot;&quot;"/>
    <s v="libertarian"/>
    <b v="0"/>
    <n v="1162"/>
    <n v="249891"/>
  </r>
  <r>
    <x v="3"/>
    <s v="Delaware"/>
    <x v="7"/>
    <n v="10"/>
    <n v="51"/>
    <n v="11"/>
    <s v="US President"/>
    <s v="Fulani, Lenora"/>
    <s v="new alliance"/>
    <b v="0"/>
    <n v="443"/>
    <n v="249891"/>
  </r>
  <r>
    <x v="3"/>
    <s v="District of Columbia"/>
    <x v="8"/>
    <n v="11"/>
    <n v="53"/>
    <n v="55"/>
    <s v="US President"/>
    <s v="Dukakis, Michael"/>
    <s v="democrat"/>
    <b v="0"/>
    <n v="159407"/>
    <n v="192877"/>
  </r>
  <r>
    <x v="3"/>
    <s v="District of Columbia"/>
    <x v="8"/>
    <n v="11"/>
    <n v="53"/>
    <n v="55"/>
    <s v="US President"/>
    <s v="Bush, George H.W."/>
    <s v="republican"/>
    <b v="0"/>
    <n v="27590"/>
    <n v="192877"/>
  </r>
  <r>
    <x v="3"/>
    <s v="District of Columbia"/>
    <x v="8"/>
    <n v="11"/>
    <n v="53"/>
    <n v="55"/>
    <s v="US President"/>
    <m/>
    <s v="independent"/>
    <b v="0"/>
    <n v="3064"/>
    <n v="192877"/>
  </r>
  <r>
    <x v="3"/>
    <s v="District of Columbia"/>
    <x v="8"/>
    <n v="11"/>
    <n v="53"/>
    <n v="55"/>
    <s v="US President"/>
    <m/>
    <m/>
    <b v="1"/>
    <n v="1553"/>
    <n v="192877"/>
  </r>
  <r>
    <x v="3"/>
    <s v="District of Columbia"/>
    <x v="8"/>
    <n v="11"/>
    <n v="53"/>
    <n v="55"/>
    <s v="US President"/>
    <s v="Paul, Ronald &quot;&quot;Ron&quot;&quot;"/>
    <s v="libertarian"/>
    <b v="0"/>
    <n v="554"/>
    <n v="192877"/>
  </r>
  <r>
    <x v="3"/>
    <s v="District of Columbia"/>
    <x v="8"/>
    <n v="11"/>
    <n v="53"/>
    <n v="55"/>
    <s v="US President"/>
    <m/>
    <s v="third world assembly"/>
    <b v="0"/>
    <n v="236"/>
    <n v="192877"/>
  </r>
  <r>
    <x v="3"/>
    <s v="District of Columbia"/>
    <x v="8"/>
    <n v="11"/>
    <n v="53"/>
    <n v="55"/>
    <s v="US President"/>
    <s v="Winn, Edward"/>
    <s v="workers league"/>
    <b v="0"/>
    <n v="208"/>
    <n v="192877"/>
  </r>
  <r>
    <x v="3"/>
    <s v="District of Columbia"/>
    <x v="8"/>
    <n v="11"/>
    <n v="53"/>
    <n v="55"/>
    <s v="US President"/>
    <s v="Kenoyer, Willa"/>
    <s v="socialist"/>
    <b v="0"/>
    <n v="142"/>
    <n v="192877"/>
  </r>
  <r>
    <x v="3"/>
    <s v="District of Columbia"/>
    <x v="8"/>
    <n v="11"/>
    <n v="53"/>
    <n v="55"/>
    <s v="US President"/>
    <s v="Warren, James &quot;&quot;Mac&quot;&quot;"/>
    <s v="socialist workers"/>
    <b v="0"/>
    <n v="123"/>
    <n v="192877"/>
  </r>
  <r>
    <x v="3"/>
    <s v="Florida"/>
    <x v="9"/>
    <n v="12"/>
    <n v="59"/>
    <n v="43"/>
    <s v="US President"/>
    <s v="Bush, George H.W."/>
    <s v="republican"/>
    <b v="0"/>
    <n v="2618885"/>
    <n v="4302313"/>
  </r>
  <r>
    <x v="3"/>
    <s v="Florida"/>
    <x v="9"/>
    <n v="12"/>
    <n v="59"/>
    <n v="43"/>
    <s v="US President"/>
    <s v="Dukakis, Michael"/>
    <s v="democrat"/>
    <b v="0"/>
    <n v="1656701"/>
    <n v="4302313"/>
  </r>
  <r>
    <x v="3"/>
    <s v="Florida"/>
    <x v="9"/>
    <n v="12"/>
    <n v="59"/>
    <n v="43"/>
    <s v="US President"/>
    <s v="Paul, Ronald &quot;&quot;Ron&quot;&quot;"/>
    <s v="libertarian"/>
    <b v="0"/>
    <n v="19796"/>
    <n v="4302313"/>
  </r>
  <r>
    <x v="3"/>
    <s v="Florida"/>
    <x v="9"/>
    <n v="12"/>
    <n v="59"/>
    <n v="43"/>
    <s v="US President"/>
    <s v="Fulani, Lenora"/>
    <s v="new alliance"/>
    <b v="0"/>
    <n v="6655"/>
    <n v="4302313"/>
  </r>
  <r>
    <x v="3"/>
    <s v="Florida"/>
    <x v="9"/>
    <n v="12"/>
    <n v="59"/>
    <n v="43"/>
    <s v="US President"/>
    <m/>
    <m/>
    <b v="1"/>
    <n v="276"/>
    <n v="4302313"/>
  </r>
  <r>
    <x v="3"/>
    <s v="Georgia"/>
    <x v="10"/>
    <n v="13"/>
    <n v="58"/>
    <n v="44"/>
    <s v="US President"/>
    <s v="Bush, George H.W."/>
    <s v="republican"/>
    <b v="0"/>
    <n v="1081331"/>
    <n v="1809672"/>
  </r>
  <r>
    <x v="3"/>
    <s v="Georgia"/>
    <x v="10"/>
    <n v="13"/>
    <n v="58"/>
    <n v="44"/>
    <s v="US President"/>
    <s v="Dukakis, Michael"/>
    <s v="democrat"/>
    <b v="0"/>
    <n v="714792"/>
    <n v="1809672"/>
  </r>
  <r>
    <x v="3"/>
    <s v="Georgia"/>
    <x v="10"/>
    <n v="13"/>
    <n v="58"/>
    <n v="44"/>
    <s v="US President"/>
    <s v="Paul, Ronald &quot;&quot;Ron&quot;&quot;"/>
    <s v="libertarian"/>
    <b v="0"/>
    <n v="8435"/>
    <n v="1809672"/>
  </r>
  <r>
    <x v="3"/>
    <s v="Georgia"/>
    <x v="10"/>
    <n v="13"/>
    <n v="58"/>
    <n v="44"/>
    <s v="US President"/>
    <s v="Fulani, Lenora"/>
    <s v="new alliance"/>
    <b v="0"/>
    <n v="5099"/>
    <n v="1809672"/>
  </r>
  <r>
    <x v="3"/>
    <s v="Georgia"/>
    <x v="10"/>
    <n v="13"/>
    <n v="58"/>
    <n v="44"/>
    <s v="US President"/>
    <m/>
    <m/>
    <b v="1"/>
    <n v="15"/>
    <n v="1809672"/>
  </r>
  <r>
    <x v="3"/>
    <s v="Hawaii"/>
    <x v="11"/>
    <n v="15"/>
    <n v="95"/>
    <n v="82"/>
    <s v="US President"/>
    <s v="Dukakis, Michael"/>
    <s v="democrat"/>
    <b v="0"/>
    <n v="192364"/>
    <n v="354461"/>
  </r>
  <r>
    <x v="3"/>
    <s v="Hawaii"/>
    <x v="11"/>
    <n v="15"/>
    <n v="95"/>
    <n v="82"/>
    <s v="US President"/>
    <s v="Bush, George H.W."/>
    <s v="republican"/>
    <b v="0"/>
    <n v="158625"/>
    <n v="354461"/>
  </r>
  <r>
    <x v="3"/>
    <s v="Hawaii"/>
    <x v="11"/>
    <n v="15"/>
    <n v="95"/>
    <n v="82"/>
    <s v="US President"/>
    <s v="Paul, Ronald &quot;&quot;Ron&quot;&quot;"/>
    <s v="libertarian"/>
    <b v="0"/>
    <n v="1999"/>
    <n v="354461"/>
  </r>
  <r>
    <x v="3"/>
    <s v="Hawaii"/>
    <x v="11"/>
    <n v="15"/>
    <n v="95"/>
    <n v="82"/>
    <s v="US President"/>
    <s v="Fulani, Lenora"/>
    <s v="no party affiliation"/>
    <b v="0"/>
    <n v="1003"/>
    <n v="354461"/>
  </r>
  <r>
    <x v="3"/>
    <s v="Hawaii"/>
    <x v="11"/>
    <n v="15"/>
    <n v="95"/>
    <n v="82"/>
    <s v="US President"/>
    <s v="Larouche, Lyndon, Jr."/>
    <s v="national economic recovery"/>
    <b v="0"/>
    <n v="470"/>
    <n v="354461"/>
  </r>
  <r>
    <x v="3"/>
    <s v="Idaho"/>
    <x v="12"/>
    <n v="16"/>
    <n v="82"/>
    <n v="63"/>
    <s v="US President"/>
    <s v="Bush, George H.W."/>
    <s v="republican"/>
    <b v="0"/>
    <n v="253881"/>
    <n v="408968"/>
  </r>
  <r>
    <x v="3"/>
    <s v="Idaho"/>
    <x v="12"/>
    <n v="16"/>
    <n v="82"/>
    <n v="63"/>
    <s v="US President"/>
    <s v="Dukakis, Michael"/>
    <s v="democrat"/>
    <b v="0"/>
    <n v="147272"/>
    <n v="408968"/>
  </r>
  <r>
    <x v="3"/>
    <s v="Idaho"/>
    <x v="12"/>
    <n v="16"/>
    <n v="82"/>
    <n v="63"/>
    <s v="US President"/>
    <s v="Paul, Ronald &quot;&quot;Ron&quot;&quot;"/>
    <s v="libertarian"/>
    <b v="0"/>
    <n v="5313"/>
    <n v="408968"/>
  </r>
  <r>
    <x v="3"/>
    <s v="Idaho"/>
    <x v="12"/>
    <n v="16"/>
    <n v="82"/>
    <n v="63"/>
    <s v="US President"/>
    <s v="Fulani, Lenora"/>
    <s v="independent"/>
    <b v="0"/>
    <n v="2502"/>
    <n v="408968"/>
  </r>
  <r>
    <x v="3"/>
    <s v="Illinois"/>
    <x v="13"/>
    <n v="17"/>
    <n v="33"/>
    <n v="21"/>
    <s v="US President"/>
    <s v="Bush, George H.W."/>
    <s v="republican"/>
    <b v="0"/>
    <n v="2310939"/>
    <n v="4559120"/>
  </r>
  <r>
    <x v="3"/>
    <s v="Illinois"/>
    <x v="13"/>
    <n v="17"/>
    <n v="33"/>
    <n v="21"/>
    <s v="US President"/>
    <s v="Dukakis, Michael"/>
    <s v="democrat"/>
    <b v="0"/>
    <n v="2215940"/>
    <n v="4559120"/>
  </r>
  <r>
    <x v="3"/>
    <s v="Illinois"/>
    <x v="13"/>
    <n v="17"/>
    <n v="33"/>
    <n v="21"/>
    <s v="US President"/>
    <s v="Paul, Ronald &quot;&quot;Ron&quot;&quot;"/>
    <s v="libertarian"/>
    <b v="0"/>
    <n v="14944"/>
    <n v="4559120"/>
  </r>
  <r>
    <x v="3"/>
    <s v="Illinois"/>
    <x v="13"/>
    <n v="17"/>
    <n v="33"/>
    <n v="21"/>
    <s v="US President"/>
    <s v="Fulani, Lenora"/>
    <s v="solidarity"/>
    <b v="0"/>
    <n v="10276"/>
    <n v="4559120"/>
  </r>
  <r>
    <x v="3"/>
    <s v="Illinois"/>
    <x v="13"/>
    <n v="17"/>
    <n v="33"/>
    <n v="21"/>
    <s v="US President"/>
    <s v="Winn, Edward"/>
    <s v="independent"/>
    <b v="0"/>
    <n v="7021"/>
    <n v="4559120"/>
  </r>
  <r>
    <x v="3"/>
    <s v="Indiana"/>
    <x v="14"/>
    <n v="18"/>
    <n v="32"/>
    <n v="22"/>
    <s v="US President"/>
    <s v="Bush, George H.W."/>
    <s v="republican"/>
    <b v="0"/>
    <n v="1297763"/>
    <n v="2168621"/>
  </r>
  <r>
    <x v="3"/>
    <s v="Indiana"/>
    <x v="14"/>
    <n v="18"/>
    <n v="32"/>
    <n v="22"/>
    <s v="US President"/>
    <s v="Dukakis, Michael"/>
    <s v="democrat"/>
    <b v="0"/>
    <n v="860643"/>
    <n v="2168621"/>
  </r>
  <r>
    <x v="3"/>
    <s v="Indiana"/>
    <x v="14"/>
    <n v="18"/>
    <n v="32"/>
    <n v="22"/>
    <s v="US President"/>
    <s v="Fulani, Lenora"/>
    <s v="new alliance"/>
    <b v="0"/>
    <n v="10215"/>
    <n v="2168621"/>
  </r>
  <r>
    <x v="3"/>
    <s v="Iowa"/>
    <x v="15"/>
    <n v="19"/>
    <n v="42"/>
    <n v="31"/>
    <s v="US President"/>
    <s v="Dukakis, Michael"/>
    <s v="democrat"/>
    <b v="0"/>
    <n v="670557"/>
    <n v="1225614"/>
  </r>
  <r>
    <x v="3"/>
    <s v="Iowa"/>
    <x v="15"/>
    <n v="19"/>
    <n v="42"/>
    <n v="31"/>
    <s v="US President"/>
    <s v="Bush, George H.W."/>
    <s v="republican"/>
    <b v="0"/>
    <n v="545355"/>
    <n v="1225614"/>
  </r>
  <r>
    <x v="3"/>
    <s v="Iowa"/>
    <x v="15"/>
    <n v="19"/>
    <n v="42"/>
    <n v="31"/>
    <s v="US President"/>
    <s v="Larouche, Lyndon, Jr."/>
    <s v="nominated by petition"/>
    <b v="0"/>
    <n v="3526"/>
    <n v="1225614"/>
  </r>
  <r>
    <x v="3"/>
    <s v="Iowa"/>
    <x v="15"/>
    <n v="19"/>
    <n v="42"/>
    <n v="31"/>
    <s v="US President"/>
    <s v="Paul, Ronald &quot;&quot;Ron&quot;&quot;"/>
    <s v="libertarian"/>
    <b v="0"/>
    <n v="2494"/>
    <n v="1225614"/>
  </r>
  <r>
    <x v="3"/>
    <s v="Iowa"/>
    <x v="15"/>
    <n v="19"/>
    <n v="42"/>
    <n v="31"/>
    <s v="US President"/>
    <s v="Scattering"/>
    <m/>
    <b v="0"/>
    <n v="1613"/>
    <n v="1225614"/>
  </r>
  <r>
    <x v="3"/>
    <s v="Iowa"/>
    <x v="15"/>
    <n v="19"/>
    <n v="42"/>
    <n v="31"/>
    <s v="US President"/>
    <s v="Duke, David"/>
    <s v="patriotic party"/>
    <b v="0"/>
    <n v="755"/>
    <n v="1225614"/>
  </r>
  <r>
    <x v="3"/>
    <s v="Iowa"/>
    <x v="15"/>
    <n v="19"/>
    <n v="42"/>
    <n v="31"/>
    <s v="US President"/>
    <s v="Fulani, Lenora"/>
    <s v="new alliance"/>
    <b v="0"/>
    <n v="540"/>
    <n v="1225614"/>
  </r>
  <r>
    <x v="3"/>
    <s v="Iowa"/>
    <x v="15"/>
    <n v="19"/>
    <n v="42"/>
    <n v="31"/>
    <s v="US President"/>
    <s v="Kenoyer, Willa"/>
    <s v="socialist"/>
    <b v="0"/>
    <n v="334"/>
    <n v="1225614"/>
  </r>
  <r>
    <x v="3"/>
    <s v="Iowa"/>
    <x v="15"/>
    <n v="19"/>
    <n v="42"/>
    <n v="31"/>
    <s v="US President"/>
    <s v="Winn, Edward"/>
    <s v="workers league"/>
    <b v="0"/>
    <n v="235"/>
    <n v="1225614"/>
  </r>
  <r>
    <x v="3"/>
    <s v="Iowa"/>
    <x v="15"/>
    <n v="19"/>
    <n v="42"/>
    <n v="31"/>
    <s v="US President"/>
    <s v="Warren, James &quot;&quot;Mac&quot;&quot;"/>
    <s v="socialist workers"/>
    <b v="0"/>
    <n v="205"/>
    <n v="1225614"/>
  </r>
  <r>
    <x v="3"/>
    <s v="Kansas"/>
    <x v="16"/>
    <n v="20"/>
    <n v="47"/>
    <n v="32"/>
    <s v="US President"/>
    <s v="Bush, George H.W."/>
    <s v="republican"/>
    <b v="0"/>
    <n v="554049"/>
    <n v="993044"/>
  </r>
  <r>
    <x v="3"/>
    <s v="Kansas"/>
    <x v="16"/>
    <n v="20"/>
    <n v="47"/>
    <n v="32"/>
    <s v="US President"/>
    <s v="Dukakis, Michael"/>
    <s v="democrat"/>
    <b v="0"/>
    <n v="422636"/>
    <n v="993044"/>
  </r>
  <r>
    <x v="3"/>
    <s v="Kansas"/>
    <x v="16"/>
    <n v="20"/>
    <n v="47"/>
    <n v="32"/>
    <s v="US President"/>
    <m/>
    <s v="independent"/>
    <b v="0"/>
    <n v="16359"/>
    <n v="993044"/>
  </r>
  <r>
    <x v="3"/>
    <s v="Kentucky"/>
    <x v="17"/>
    <n v="21"/>
    <n v="61"/>
    <n v="51"/>
    <s v="US President"/>
    <s v="Bush, George H.W."/>
    <s v="republican"/>
    <b v="0"/>
    <n v="734281"/>
    <n v="1322517"/>
  </r>
  <r>
    <x v="3"/>
    <s v="Kentucky"/>
    <x v="17"/>
    <n v="21"/>
    <n v="61"/>
    <n v="51"/>
    <s v="US President"/>
    <s v="Dukakis, Michael"/>
    <s v="democrat"/>
    <b v="0"/>
    <n v="580368"/>
    <n v="1322517"/>
  </r>
  <r>
    <x v="3"/>
    <s v="Kentucky"/>
    <x v="17"/>
    <n v="21"/>
    <n v="61"/>
    <n v="51"/>
    <s v="US President"/>
    <s v="Duke, David"/>
    <s v="populist"/>
    <b v="0"/>
    <n v="4494"/>
    <n v="1322517"/>
  </r>
  <r>
    <x v="3"/>
    <s v="Kentucky"/>
    <x v="17"/>
    <n v="21"/>
    <n v="61"/>
    <n v="51"/>
    <s v="US President"/>
    <s v="Paul, Ronald &quot;&quot;Ron&quot;&quot;"/>
    <s v="libertarian"/>
    <b v="0"/>
    <n v="2118"/>
    <n v="1322517"/>
  </r>
  <r>
    <x v="3"/>
    <s v="Kentucky"/>
    <x v="17"/>
    <n v="21"/>
    <n v="61"/>
    <n v="51"/>
    <s v="US President"/>
    <s v="Fulani, Lenora"/>
    <s v="new alliance"/>
    <b v="0"/>
    <n v="1256"/>
    <n v="1322517"/>
  </r>
  <r>
    <x v="3"/>
    <s v="Louisiana"/>
    <x v="18"/>
    <n v="22"/>
    <n v="72"/>
    <n v="45"/>
    <s v="US President"/>
    <s v="Bush, George H.W."/>
    <s v="republican"/>
    <b v="0"/>
    <n v="883702"/>
    <n v="1628202"/>
  </r>
  <r>
    <x v="3"/>
    <s v="Louisiana"/>
    <x v="18"/>
    <n v="22"/>
    <n v="72"/>
    <n v="45"/>
    <s v="US President"/>
    <s v="Dukakis, Michael"/>
    <s v="democrat"/>
    <b v="0"/>
    <n v="717460"/>
    <n v="1628202"/>
  </r>
  <r>
    <x v="3"/>
    <s v="Louisiana"/>
    <x v="18"/>
    <n v="22"/>
    <n v="72"/>
    <n v="45"/>
    <s v="US President"/>
    <s v="Duke, David"/>
    <s v="populist"/>
    <b v="0"/>
    <n v="18612"/>
    <n v="1628202"/>
  </r>
  <r>
    <x v="3"/>
    <s v="Louisiana"/>
    <x v="18"/>
    <n v="22"/>
    <n v="72"/>
    <n v="45"/>
    <s v="US President"/>
    <s v="Paul, Ronald &quot;&quot;Ron&quot;&quot;"/>
    <s v="libertarian"/>
    <b v="0"/>
    <n v="4115"/>
    <n v="1628202"/>
  </r>
  <r>
    <x v="3"/>
    <s v="Louisiana"/>
    <x v="18"/>
    <n v="22"/>
    <n v="72"/>
    <n v="45"/>
    <s v="US President"/>
    <s v="Fulani, Lenora"/>
    <s v="new alliance"/>
    <b v="0"/>
    <n v="2355"/>
    <n v="1628202"/>
  </r>
  <r>
    <x v="3"/>
    <s v="Louisiana"/>
    <x v="18"/>
    <n v="22"/>
    <n v="72"/>
    <n v="45"/>
    <s v="US President"/>
    <s v="Larouche, Lyndon, Jr."/>
    <s v="national economic recovery"/>
    <b v="0"/>
    <n v="1958"/>
    <n v="1628202"/>
  </r>
  <r>
    <x v="3"/>
    <s v="Maine"/>
    <x v="19"/>
    <n v="23"/>
    <n v="11"/>
    <n v="2"/>
    <s v="US President"/>
    <s v="Bush, George H.W."/>
    <s v="republican"/>
    <b v="0"/>
    <n v="307131"/>
    <n v="555035"/>
  </r>
  <r>
    <x v="3"/>
    <s v="Maine"/>
    <x v="19"/>
    <n v="23"/>
    <n v="11"/>
    <n v="2"/>
    <s v="US President"/>
    <s v="Dukakis, Michael"/>
    <s v="democrat"/>
    <b v="0"/>
    <n v="243569"/>
    <n v="555035"/>
  </r>
  <r>
    <x v="3"/>
    <s v="Maine"/>
    <x v="19"/>
    <n v="23"/>
    <n v="11"/>
    <n v="2"/>
    <s v="US President"/>
    <s v="Paul, Ronald &quot;&quot;Ron&quot;&quot;"/>
    <s v="libertarian"/>
    <b v="0"/>
    <n v="2700"/>
    <n v="555035"/>
  </r>
  <r>
    <x v="3"/>
    <s v="Maine"/>
    <x v="19"/>
    <n v="23"/>
    <n v="11"/>
    <n v="2"/>
    <s v="US President"/>
    <s v="Fulani, Lenora"/>
    <s v="new alliance"/>
    <b v="0"/>
    <n v="1405"/>
    <n v="555035"/>
  </r>
  <r>
    <x v="3"/>
    <s v="Maine"/>
    <x v="19"/>
    <n v="23"/>
    <n v="11"/>
    <n v="2"/>
    <s v="US President"/>
    <m/>
    <s v="other"/>
    <b v="0"/>
    <n v="230"/>
    <n v="555035"/>
  </r>
  <r>
    <x v="3"/>
    <s v="Maryland"/>
    <x v="20"/>
    <n v="24"/>
    <n v="52"/>
    <n v="52"/>
    <s v="US President"/>
    <s v="Bush, George H.W."/>
    <s v="republican"/>
    <b v="0"/>
    <n v="876167"/>
    <n v="1714358"/>
  </r>
  <r>
    <x v="3"/>
    <s v="Maryland"/>
    <x v="20"/>
    <n v="24"/>
    <n v="52"/>
    <n v="52"/>
    <s v="US President"/>
    <s v="Dukakis, Michael"/>
    <s v="democrat"/>
    <b v="0"/>
    <n v="826304"/>
    <n v="1714358"/>
  </r>
  <r>
    <x v="3"/>
    <s v="Maryland"/>
    <x v="20"/>
    <n v="24"/>
    <n v="52"/>
    <n v="52"/>
    <s v="US President"/>
    <s v="Paul, Ronald &quot;&quot;Ron&quot;&quot;"/>
    <s v="libertarian"/>
    <b v="0"/>
    <n v="6748"/>
    <n v="1714358"/>
  </r>
  <r>
    <x v="3"/>
    <s v="Maryland"/>
    <x v="20"/>
    <n v="24"/>
    <n v="52"/>
    <n v="52"/>
    <s v="US President"/>
    <s v="Fulani, Lenora"/>
    <s v="new alliance"/>
    <b v="0"/>
    <n v="5115"/>
    <n v="1714358"/>
  </r>
  <r>
    <x v="3"/>
    <s v="Maryland"/>
    <x v="20"/>
    <n v="24"/>
    <n v="52"/>
    <n v="52"/>
    <s v="US President"/>
    <m/>
    <m/>
    <b v="1"/>
    <n v="24"/>
    <n v="1714358"/>
  </r>
  <r>
    <x v="3"/>
    <s v="Massachusetts"/>
    <x v="21"/>
    <n v="25"/>
    <n v="14"/>
    <n v="3"/>
    <s v="US President"/>
    <s v="Dukakis, Michael"/>
    <s v="democrat"/>
    <b v="0"/>
    <n v="1401415"/>
    <n v="2632801"/>
  </r>
  <r>
    <x v="3"/>
    <s v="Massachusetts"/>
    <x v="21"/>
    <n v="25"/>
    <n v="14"/>
    <n v="3"/>
    <s v="US President"/>
    <s v="Bush, George H.W."/>
    <s v="republican"/>
    <b v="0"/>
    <n v="1194635"/>
    <n v="2632801"/>
  </r>
  <r>
    <x v="3"/>
    <s v="Massachusetts"/>
    <x v="21"/>
    <n v="25"/>
    <n v="14"/>
    <n v="3"/>
    <s v="US President"/>
    <s v="Paul, Ronald &quot;&quot;Ron&quot;&quot;"/>
    <s v="libertarian"/>
    <b v="0"/>
    <n v="24251"/>
    <n v="2632801"/>
  </r>
  <r>
    <x v="3"/>
    <s v="Massachusetts"/>
    <x v="21"/>
    <n v="25"/>
    <n v="14"/>
    <n v="3"/>
    <s v="US President"/>
    <s v="Fulani, Lenora"/>
    <s v="new alliance"/>
    <b v="0"/>
    <n v="9561"/>
    <n v="2632801"/>
  </r>
  <r>
    <x v="3"/>
    <s v="Massachusetts"/>
    <x v="21"/>
    <n v="25"/>
    <n v="14"/>
    <n v="3"/>
    <s v="US President"/>
    <m/>
    <s v="other"/>
    <b v="0"/>
    <n v="2939"/>
    <n v="2632801"/>
  </r>
  <r>
    <x v="3"/>
    <s v="Michigan"/>
    <x v="22"/>
    <n v="26"/>
    <n v="34"/>
    <n v="23"/>
    <s v="US President"/>
    <s v="Bush, George H.W."/>
    <s v="republican"/>
    <b v="0"/>
    <n v="1965486"/>
    <n v="3669163"/>
  </r>
  <r>
    <x v="3"/>
    <s v="Michigan"/>
    <x v="22"/>
    <n v="26"/>
    <n v="34"/>
    <n v="23"/>
    <s v="US President"/>
    <s v="Dukakis, Michael"/>
    <s v="democrat"/>
    <b v="0"/>
    <n v="1675783"/>
    <n v="3669163"/>
  </r>
  <r>
    <x v="3"/>
    <s v="Michigan"/>
    <x v="22"/>
    <n v="26"/>
    <n v="34"/>
    <n v="23"/>
    <s v="US President"/>
    <s v="Paul, Ronald &quot;&quot;Ron&quot;&quot;"/>
    <s v="libertarian"/>
    <b v="0"/>
    <n v="18336"/>
    <n v="3669163"/>
  </r>
  <r>
    <x v="3"/>
    <s v="Michigan"/>
    <x v="22"/>
    <n v="26"/>
    <n v="34"/>
    <n v="23"/>
    <s v="US President"/>
    <m/>
    <s v="other"/>
    <b v="0"/>
    <n v="7600"/>
    <n v="3669163"/>
  </r>
  <r>
    <x v="3"/>
    <s v="Michigan"/>
    <x v="22"/>
    <n v="26"/>
    <n v="34"/>
    <n v="23"/>
    <s v="US President"/>
    <s v="Winn, Edward"/>
    <s v="workers league"/>
    <b v="0"/>
    <n v="1958"/>
    <n v="3669163"/>
  </r>
  <r>
    <x v="3"/>
    <s v="Minnesota"/>
    <x v="23"/>
    <n v="27"/>
    <n v="41"/>
    <n v="33"/>
    <s v="US President"/>
    <s v="Dukakis, Michael"/>
    <s v="democrat"/>
    <b v="0"/>
    <n v="1109471"/>
    <n v="2096790"/>
  </r>
  <r>
    <x v="3"/>
    <s v="Minnesota"/>
    <x v="23"/>
    <n v="27"/>
    <n v="41"/>
    <n v="33"/>
    <s v="US President"/>
    <s v="Bush, George H.W."/>
    <s v="republican"/>
    <b v="0"/>
    <n v="962337"/>
    <n v="2096790"/>
  </r>
  <r>
    <x v="3"/>
    <s v="Minnesota"/>
    <x v="23"/>
    <n v="27"/>
    <n v="41"/>
    <n v="33"/>
    <s v="US President"/>
    <s v="McCarthy, Eugene &quot;&quot;Gene&quot;&quot;"/>
    <s v="progressive"/>
    <b v="0"/>
    <n v="5403"/>
    <n v="2096790"/>
  </r>
  <r>
    <x v="3"/>
    <s v="Minnesota"/>
    <x v="23"/>
    <n v="27"/>
    <n v="41"/>
    <n v="33"/>
    <s v="US President"/>
    <s v="Paul, Ronald &quot;&quot;Ron&quot;&quot;"/>
    <s v="libertarian"/>
    <b v="0"/>
    <n v="5109"/>
    <n v="2096790"/>
  </r>
  <r>
    <x v="3"/>
    <s v="Minnesota"/>
    <x v="23"/>
    <n v="27"/>
    <n v="41"/>
    <n v="33"/>
    <s v="US President"/>
    <m/>
    <m/>
    <b v="1"/>
    <n v="3614"/>
    <n v="2096790"/>
  </r>
  <r>
    <x v="3"/>
    <s v="Minnesota"/>
    <x v="23"/>
    <n v="27"/>
    <n v="41"/>
    <n v="33"/>
    <s v="US President"/>
    <s v="Warren, James &quot;&quot;Mac&quot;&quot;"/>
    <s v="socialist workers"/>
    <b v="0"/>
    <n v="2155"/>
    <n v="2096790"/>
  </r>
  <r>
    <x v="3"/>
    <s v="Minnesota"/>
    <x v="23"/>
    <n v="27"/>
    <n v="41"/>
    <n v="33"/>
    <s v="US President"/>
    <s v="Herer, Jack"/>
    <s v="grassroots"/>
    <b v="0"/>
    <n v="1949"/>
    <n v="2096790"/>
  </r>
  <r>
    <x v="3"/>
    <s v="Minnesota"/>
    <x v="23"/>
    <n v="27"/>
    <n v="41"/>
    <n v="33"/>
    <s v="US President"/>
    <s v="Fulani, Lenora"/>
    <s v="new alliance"/>
    <b v="0"/>
    <n v="1734"/>
    <n v="2096790"/>
  </r>
  <r>
    <x v="3"/>
    <s v="Minnesota"/>
    <x v="23"/>
    <n v="27"/>
    <n v="41"/>
    <n v="33"/>
    <s v="US President"/>
    <s v="Larouche, Lyndon, Jr."/>
    <s v="national economic recovery"/>
    <b v="0"/>
    <n v="1702"/>
    <n v="2096790"/>
  </r>
  <r>
    <x v="3"/>
    <s v="Minnesota"/>
    <x v="23"/>
    <n v="27"/>
    <n v="41"/>
    <n v="33"/>
    <s v="US President"/>
    <s v="Duke, David"/>
    <s v="populist"/>
    <b v="0"/>
    <n v="1529"/>
    <n v="2096790"/>
  </r>
  <r>
    <x v="3"/>
    <s v="Minnesota"/>
    <x v="23"/>
    <n v="27"/>
    <n v="41"/>
    <n v="33"/>
    <s v="US President"/>
    <s v="Dennis, Delmar"/>
    <s v="american"/>
    <b v="0"/>
    <n v="1298"/>
    <n v="2096790"/>
  </r>
  <r>
    <x v="3"/>
    <s v="Minnesota"/>
    <x v="23"/>
    <n v="27"/>
    <n v="41"/>
    <n v="33"/>
    <s v="US President"/>
    <s v="Winn, Edward"/>
    <s v="workers league"/>
    <b v="0"/>
    <n v="489"/>
    <n v="2096790"/>
  </r>
  <r>
    <x v="3"/>
    <s v="Mississippi"/>
    <x v="24"/>
    <n v="28"/>
    <n v="64"/>
    <n v="46"/>
    <s v="US President"/>
    <s v="Bush, George H.W."/>
    <s v="republican"/>
    <b v="0"/>
    <n v="557890"/>
    <n v="931527"/>
  </r>
  <r>
    <x v="3"/>
    <s v="Mississippi"/>
    <x v="24"/>
    <n v="28"/>
    <n v="64"/>
    <n v="46"/>
    <s v="US President"/>
    <s v="Dukakis, Michael"/>
    <s v="democrat"/>
    <b v="0"/>
    <n v="363921"/>
    <n v="931527"/>
  </r>
  <r>
    <x v="3"/>
    <s v="Mississippi"/>
    <x v="24"/>
    <n v="28"/>
    <n v="64"/>
    <n v="46"/>
    <s v="US President"/>
    <m/>
    <s v="independent"/>
    <b v="0"/>
    <n v="6387"/>
    <n v="931527"/>
  </r>
  <r>
    <x v="3"/>
    <s v="Mississippi"/>
    <x v="24"/>
    <n v="28"/>
    <n v="64"/>
    <n v="46"/>
    <s v="US President"/>
    <s v="Paul, Ronald &quot;&quot;Ron&quot;&quot;"/>
    <s v="libertarian"/>
    <b v="0"/>
    <n v="3329"/>
    <n v="931527"/>
  </r>
  <r>
    <x v="3"/>
    <s v="Missouri"/>
    <x v="25"/>
    <n v="29"/>
    <n v="43"/>
    <n v="34"/>
    <s v="US President"/>
    <s v="Bush, George H.W."/>
    <s v="republican"/>
    <b v="0"/>
    <n v="1084953"/>
    <n v="2093228"/>
  </r>
  <r>
    <x v="3"/>
    <s v="Missouri"/>
    <x v="25"/>
    <n v="29"/>
    <n v="43"/>
    <n v="34"/>
    <s v="US President"/>
    <s v="Dukakis, Michael"/>
    <s v="democrat"/>
    <b v="0"/>
    <n v="1001619"/>
    <n v="2093228"/>
  </r>
  <r>
    <x v="3"/>
    <s v="Missouri"/>
    <x v="25"/>
    <n v="29"/>
    <n v="43"/>
    <n v="34"/>
    <s v="US President"/>
    <s v="Fulani, Lenora"/>
    <s v="new alliance"/>
    <b v="0"/>
    <n v="6656"/>
    <n v="2093228"/>
  </r>
  <r>
    <x v="3"/>
    <s v="Montana"/>
    <x v="26"/>
    <n v="30"/>
    <n v="81"/>
    <n v="64"/>
    <s v="US President"/>
    <s v="Bush, George H.W."/>
    <s v="republican"/>
    <b v="0"/>
    <n v="190412"/>
    <n v="365674"/>
  </r>
  <r>
    <x v="3"/>
    <s v="Montana"/>
    <x v="26"/>
    <n v="30"/>
    <n v="81"/>
    <n v="64"/>
    <s v="US President"/>
    <s v="Dukakis, Michael"/>
    <s v="democrat"/>
    <b v="0"/>
    <n v="168936"/>
    <n v="365674"/>
  </r>
  <r>
    <x v="3"/>
    <s v="Montana"/>
    <x v="26"/>
    <n v="30"/>
    <n v="81"/>
    <n v="64"/>
    <s v="US President"/>
    <s v="Paul, Ronald &quot;&quot;Ron&quot;&quot;"/>
    <s v="libertarian"/>
    <b v="0"/>
    <n v="5047"/>
    <n v="365674"/>
  </r>
  <r>
    <x v="3"/>
    <s v="Montana"/>
    <x v="26"/>
    <n v="30"/>
    <n v="81"/>
    <n v="64"/>
    <s v="US President"/>
    <s v="Fulani, Lenora"/>
    <s v="new alliance"/>
    <b v="0"/>
    <n v="1279"/>
    <n v="365674"/>
  </r>
  <r>
    <x v="3"/>
    <s v="Nebraska"/>
    <x v="27"/>
    <n v="31"/>
    <n v="46"/>
    <n v="35"/>
    <s v="US President"/>
    <s v="Bush, George H.W."/>
    <s v="republican"/>
    <b v="0"/>
    <n v="397956"/>
    <n v="661465"/>
  </r>
  <r>
    <x v="3"/>
    <s v="Nebraska"/>
    <x v="27"/>
    <n v="31"/>
    <n v="46"/>
    <n v="35"/>
    <s v="US President"/>
    <s v="Dukakis, Michael"/>
    <s v="democrat"/>
    <b v="0"/>
    <n v="259235"/>
    <n v="661465"/>
  </r>
  <r>
    <x v="3"/>
    <s v="Nebraska"/>
    <x v="27"/>
    <n v="31"/>
    <n v="46"/>
    <n v="35"/>
    <s v="US President"/>
    <s v="Paul, Ronald &quot;&quot;Ron&quot;&quot;"/>
    <s v="libertarian"/>
    <b v="0"/>
    <n v="2534"/>
    <n v="661465"/>
  </r>
  <r>
    <x v="3"/>
    <s v="Nebraska"/>
    <x v="27"/>
    <n v="31"/>
    <n v="46"/>
    <n v="35"/>
    <s v="US President"/>
    <s v="Fulani, Lenora"/>
    <s v="new alliance"/>
    <b v="0"/>
    <n v="1740"/>
    <n v="661465"/>
  </r>
  <r>
    <x v="3"/>
    <s v="Nevada"/>
    <x v="28"/>
    <n v="32"/>
    <n v="88"/>
    <n v="65"/>
    <s v="US President"/>
    <s v="Bush, George H.W."/>
    <s v="republican"/>
    <b v="0"/>
    <n v="206040"/>
    <n v="343133"/>
  </r>
  <r>
    <x v="3"/>
    <s v="Nevada"/>
    <x v="28"/>
    <n v="32"/>
    <n v="88"/>
    <n v="65"/>
    <s v="US President"/>
    <s v="Dukakis, Michael"/>
    <s v="democrat"/>
    <b v="0"/>
    <n v="132738"/>
    <n v="343133"/>
  </r>
  <r>
    <x v="3"/>
    <s v="Nevada"/>
    <x v="28"/>
    <n v="32"/>
    <n v="88"/>
    <n v="65"/>
    <s v="US President"/>
    <s v="Paul, Ronald &quot;&quot;Ron&quot;&quot;"/>
    <s v="libertarian"/>
    <b v="0"/>
    <n v="3520"/>
    <n v="343133"/>
  </r>
  <r>
    <x v="3"/>
    <s v="Nevada"/>
    <x v="28"/>
    <n v="32"/>
    <n v="88"/>
    <n v="65"/>
    <s v="US President"/>
    <s v="Fulani, Lenora"/>
    <s v="new alliance"/>
    <b v="0"/>
    <n v="835"/>
    <n v="343133"/>
  </r>
  <r>
    <x v="3"/>
    <s v="New Hampshire"/>
    <x v="29"/>
    <n v="33"/>
    <n v="12"/>
    <n v="4"/>
    <s v="US President"/>
    <s v="Bush, George H.W."/>
    <s v="republican"/>
    <b v="0"/>
    <n v="281537"/>
    <n v="450525"/>
  </r>
  <r>
    <x v="3"/>
    <s v="New Hampshire"/>
    <x v="29"/>
    <n v="33"/>
    <n v="12"/>
    <n v="4"/>
    <s v="US President"/>
    <s v="Dukakis, Michael"/>
    <s v="democrat"/>
    <b v="0"/>
    <n v="163696"/>
    <n v="450525"/>
  </r>
  <r>
    <x v="3"/>
    <s v="New Hampshire"/>
    <x v="29"/>
    <n v="33"/>
    <n v="12"/>
    <n v="4"/>
    <s v="US President"/>
    <s v="Paul, Ronald &quot;&quot;Ron&quot;&quot;"/>
    <s v="libertarian"/>
    <b v="0"/>
    <n v="4502"/>
    <n v="450525"/>
  </r>
  <r>
    <x v="3"/>
    <s v="New Hampshire"/>
    <x v="29"/>
    <n v="33"/>
    <n v="12"/>
    <n v="4"/>
    <s v="US President"/>
    <s v="Fulani, Lenora"/>
    <s v="new alliance"/>
    <b v="0"/>
    <n v="790"/>
    <n v="450525"/>
  </r>
  <r>
    <x v="3"/>
    <s v="New Jersey"/>
    <x v="30"/>
    <n v="34"/>
    <n v="22"/>
    <n v="12"/>
    <s v="US President"/>
    <s v="Bush, George H.W."/>
    <s v="republican"/>
    <b v="0"/>
    <n v="1743192"/>
    <n v="3099553"/>
  </r>
  <r>
    <x v="3"/>
    <s v="New Jersey"/>
    <x v="30"/>
    <n v="34"/>
    <n v="22"/>
    <n v="12"/>
    <s v="US President"/>
    <s v="Dukakis, Michael"/>
    <s v="democrat"/>
    <b v="0"/>
    <n v="1320352"/>
    <n v="3099553"/>
  </r>
  <r>
    <x v="3"/>
    <s v="New Jersey"/>
    <x v="30"/>
    <n v="34"/>
    <n v="22"/>
    <n v="12"/>
    <s v="US President"/>
    <s v="Herberg G., Lewin"/>
    <s v="peace &amp; freedom"/>
    <b v="0"/>
    <n v="9953"/>
    <n v="3099553"/>
  </r>
  <r>
    <x v="3"/>
    <s v="New Jersey"/>
    <x v="30"/>
    <n v="34"/>
    <n v="22"/>
    <n v="12"/>
    <s v="US President"/>
    <s v="Paul, Ronald &quot;&quot;Ron&quot;&quot;"/>
    <s v="libertarian"/>
    <b v="0"/>
    <n v="8421"/>
    <n v="3099553"/>
  </r>
  <r>
    <x v="3"/>
    <s v="New Jersey"/>
    <x v="30"/>
    <n v="34"/>
    <n v="22"/>
    <n v="12"/>
    <s v="US President"/>
    <s v="Fulani, Lenora"/>
    <s v="new alliance"/>
    <b v="0"/>
    <n v="5139"/>
    <n v="3099553"/>
  </r>
  <r>
    <x v="3"/>
    <s v="New Jersey"/>
    <x v="30"/>
    <n v="34"/>
    <n v="22"/>
    <n v="12"/>
    <s v="US President"/>
    <s v="McCarthy, Eugene &quot;&quot;Gene&quot;&quot;"/>
    <s v="consumer"/>
    <b v="0"/>
    <n v="3454"/>
    <n v="3099553"/>
  </r>
  <r>
    <x v="3"/>
    <s v="New Jersey"/>
    <x v="30"/>
    <n v="34"/>
    <n v="22"/>
    <n v="12"/>
    <s v="US President"/>
    <s v="Kenoyer, Willa"/>
    <s v="socialist"/>
    <b v="0"/>
    <n v="2587"/>
    <n v="3099553"/>
  </r>
  <r>
    <x v="3"/>
    <s v="New Jersey"/>
    <x v="30"/>
    <n v="34"/>
    <n v="22"/>
    <n v="12"/>
    <s v="US President"/>
    <s v="Duke, David"/>
    <s v="populist"/>
    <b v="0"/>
    <n v="2446"/>
    <n v="3099553"/>
  </r>
  <r>
    <x v="3"/>
    <s v="New Jersey"/>
    <x v="30"/>
    <n v="34"/>
    <n v="22"/>
    <n v="12"/>
    <s v="US President"/>
    <s v="Warren, James &quot;&quot;Mac&quot;&quot;"/>
    <s v="socialist workers"/>
    <b v="0"/>
    <n v="2298"/>
    <n v="3099553"/>
  </r>
  <r>
    <x v="3"/>
    <s v="New Jersey"/>
    <x v="30"/>
    <n v="34"/>
    <n v="22"/>
    <n v="12"/>
    <s v="US President"/>
    <s v="Holmes, Larry"/>
    <s v="workers world"/>
    <b v="0"/>
    <n v="1020"/>
    <n v="3099553"/>
  </r>
  <r>
    <x v="3"/>
    <s v="New Jersey"/>
    <x v="30"/>
    <n v="34"/>
    <n v="22"/>
    <n v="12"/>
    <s v="US President"/>
    <s v="Winn, Edward"/>
    <s v="workers league"/>
    <b v="0"/>
    <n v="691"/>
    <n v="3099553"/>
  </r>
  <r>
    <x v="3"/>
    <s v="New Mexico"/>
    <x v="31"/>
    <n v="35"/>
    <n v="85"/>
    <n v="66"/>
    <s v="US President"/>
    <s v="Bush, George H.W."/>
    <s v="republican"/>
    <b v="0"/>
    <n v="270341"/>
    <n v="521387"/>
  </r>
  <r>
    <x v="3"/>
    <s v="New Mexico"/>
    <x v="31"/>
    <n v="35"/>
    <n v="85"/>
    <n v="66"/>
    <s v="US President"/>
    <s v="Dukakis, Michael"/>
    <s v="democrat"/>
    <b v="0"/>
    <n v="244497"/>
    <n v="521387"/>
  </r>
  <r>
    <x v="3"/>
    <s v="New Mexico"/>
    <x v="31"/>
    <n v="35"/>
    <n v="85"/>
    <n v="66"/>
    <s v="US President"/>
    <s v="Paul, Ronald &quot;&quot;Ron&quot;&quot;"/>
    <s v="libertarian"/>
    <b v="0"/>
    <n v="3368"/>
    <n v="521387"/>
  </r>
  <r>
    <x v="3"/>
    <s v="New Mexico"/>
    <x v="31"/>
    <n v="35"/>
    <n v="85"/>
    <n v="66"/>
    <s v="US President"/>
    <s v="Fulani, Lenora"/>
    <s v="new alliance"/>
    <b v="0"/>
    <n v="2237"/>
    <n v="521387"/>
  </r>
  <r>
    <x v="3"/>
    <s v="New Mexico"/>
    <x v="31"/>
    <n v="35"/>
    <n v="85"/>
    <n v="66"/>
    <s v="US President"/>
    <s v="Warren, James &quot;&quot;Mac&quot;&quot;"/>
    <s v="socialist workers"/>
    <b v="0"/>
    <n v="344"/>
    <n v="521387"/>
  </r>
  <r>
    <x v="3"/>
    <s v="New Mexico"/>
    <x v="31"/>
    <n v="35"/>
    <n v="85"/>
    <n v="66"/>
    <s v="US President"/>
    <s v="Holmes, Larry"/>
    <s v="workers world"/>
    <b v="0"/>
    <n v="258"/>
    <n v="521387"/>
  </r>
  <r>
    <x v="3"/>
    <s v="New Mexico"/>
    <x v="31"/>
    <n v="35"/>
    <n v="85"/>
    <n v="66"/>
    <s v="US President"/>
    <s v="Dodge, Earl"/>
    <s v="prohibition"/>
    <b v="0"/>
    <n v="249"/>
    <n v="521387"/>
  </r>
  <r>
    <x v="3"/>
    <s v="New Mexico"/>
    <x v="31"/>
    <n v="35"/>
    <n v="85"/>
    <n v="66"/>
    <s v="US President"/>
    <m/>
    <s v="write-in"/>
    <b v="1"/>
    <n v="93"/>
    <n v="521387"/>
  </r>
  <r>
    <x v="3"/>
    <s v="New York"/>
    <x v="32"/>
    <n v="36"/>
    <n v="21"/>
    <n v="13"/>
    <s v="US President"/>
    <s v="Dukakis, Michael"/>
    <s v="democrat"/>
    <b v="0"/>
    <n v="3255487"/>
    <n v="6485683"/>
  </r>
  <r>
    <x v="3"/>
    <s v="New York"/>
    <x v="32"/>
    <n v="36"/>
    <n v="21"/>
    <n v="13"/>
    <s v="US President"/>
    <s v="Bush, George H.W."/>
    <s v="republican"/>
    <b v="0"/>
    <n v="2838414"/>
    <n v="6485683"/>
  </r>
  <r>
    <x v="3"/>
    <s v="New York"/>
    <x v="32"/>
    <n v="36"/>
    <n v="21"/>
    <n v="13"/>
    <s v="US President"/>
    <s v="Bush, George H.W."/>
    <s v="conservative"/>
    <b v="0"/>
    <n v="243457"/>
    <n v="6485683"/>
  </r>
  <r>
    <x v="3"/>
    <s v="New York"/>
    <x v="32"/>
    <n v="36"/>
    <n v="21"/>
    <n v="13"/>
    <s v="US President"/>
    <s v="Dukakis, Michael"/>
    <s v="liberal party"/>
    <b v="0"/>
    <n v="92395"/>
    <n v="6485683"/>
  </r>
  <r>
    <x v="3"/>
    <s v="New York"/>
    <x v="32"/>
    <n v="36"/>
    <n v="21"/>
    <n v="13"/>
    <s v="US President"/>
    <s v="Marra, William A."/>
    <s v="right-to-life"/>
    <b v="0"/>
    <n v="20497"/>
    <n v="6485683"/>
  </r>
  <r>
    <x v="3"/>
    <s v="New York"/>
    <x v="32"/>
    <n v="36"/>
    <n v="21"/>
    <n v="13"/>
    <s v="US President"/>
    <s v="Fulani, Lenora"/>
    <s v="new alliance"/>
    <b v="0"/>
    <n v="15845"/>
    <n v="6485683"/>
  </r>
  <r>
    <x v="3"/>
    <s v="New York"/>
    <x v="32"/>
    <n v="36"/>
    <n v="21"/>
    <n v="13"/>
    <s v="US President"/>
    <s v="Paul, Ronald &quot;&quot;Ron&quot;&quot;"/>
    <s v="libertarian"/>
    <b v="0"/>
    <n v="12109"/>
    <n v="6485683"/>
  </r>
  <r>
    <x v="3"/>
    <s v="New York"/>
    <x v="32"/>
    <n v="36"/>
    <n v="21"/>
    <n v="13"/>
    <s v="US President"/>
    <s v="Holmes, Larry"/>
    <s v="workers world"/>
    <b v="0"/>
    <n v="4179"/>
    <n v="6485683"/>
  </r>
  <r>
    <x v="3"/>
    <s v="New York"/>
    <x v="32"/>
    <n v="36"/>
    <n v="21"/>
    <n v="13"/>
    <s v="US President"/>
    <s v="Warren, James &quot;&quot;Mac&quot;&quot;"/>
    <s v="socialist workers"/>
    <b v="0"/>
    <n v="3287"/>
    <n v="6485683"/>
  </r>
  <r>
    <x v="3"/>
    <s v="New York"/>
    <x v="32"/>
    <n v="36"/>
    <n v="21"/>
    <n v="13"/>
    <s v="US President"/>
    <m/>
    <s v="other"/>
    <b v="0"/>
    <n v="13"/>
    <n v="6485683"/>
  </r>
  <r>
    <x v="3"/>
    <s v="North Carolina"/>
    <x v="33"/>
    <n v="37"/>
    <n v="56"/>
    <n v="47"/>
    <s v="US President"/>
    <s v="Bush, George H.W."/>
    <s v="republican"/>
    <b v="0"/>
    <n v="1237258"/>
    <n v="2134370"/>
  </r>
  <r>
    <x v="3"/>
    <s v="North Carolina"/>
    <x v="33"/>
    <n v="37"/>
    <n v="56"/>
    <n v="47"/>
    <s v="US President"/>
    <s v="Dukakis, Michael"/>
    <s v="democrat"/>
    <b v="0"/>
    <n v="890167"/>
    <n v="2134370"/>
  </r>
  <r>
    <x v="3"/>
    <s v="North Carolina"/>
    <x v="33"/>
    <n v="37"/>
    <n v="56"/>
    <n v="47"/>
    <s v="US President"/>
    <s v="Fulani, Lenora"/>
    <s v="new alliance"/>
    <b v="0"/>
    <n v="5682"/>
    <n v="2134370"/>
  </r>
  <r>
    <x v="3"/>
    <s v="North Carolina"/>
    <x v="33"/>
    <n v="37"/>
    <n v="56"/>
    <n v="47"/>
    <s v="US President"/>
    <s v="Paul, Ronald &quot;&quot;Ron&quot;&quot;"/>
    <m/>
    <b v="1"/>
    <n v="1263"/>
    <n v="2134370"/>
  </r>
  <r>
    <x v="3"/>
    <s v="North Dakota"/>
    <x v="34"/>
    <n v="38"/>
    <n v="44"/>
    <n v="36"/>
    <s v="US President"/>
    <s v="Bush, George H.W."/>
    <s v="republican"/>
    <b v="0"/>
    <n v="166559"/>
    <n v="297261"/>
  </r>
  <r>
    <x v="3"/>
    <s v="North Dakota"/>
    <x v="34"/>
    <n v="38"/>
    <n v="44"/>
    <n v="36"/>
    <s v="US President"/>
    <s v="Dukakis, Michael"/>
    <s v="democrat"/>
    <b v="0"/>
    <n v="127739"/>
    <n v="297261"/>
  </r>
  <r>
    <x v="3"/>
    <s v="North Dakota"/>
    <x v="34"/>
    <n v="38"/>
    <n v="44"/>
    <n v="36"/>
    <s v="US President"/>
    <s v="Paul, Ronald &quot;&quot;Ron&quot;&quot;"/>
    <s v="libertarian"/>
    <b v="0"/>
    <n v="1315"/>
    <n v="297261"/>
  </r>
  <r>
    <x v="3"/>
    <s v="North Dakota"/>
    <x v="34"/>
    <n v="38"/>
    <n v="44"/>
    <n v="36"/>
    <s v="US President"/>
    <s v="Larouche, Lyndon, Jr."/>
    <s v="national economic recovery"/>
    <b v="0"/>
    <n v="905"/>
    <n v="297261"/>
  </r>
  <r>
    <x v="3"/>
    <s v="North Dakota"/>
    <x v="34"/>
    <n v="38"/>
    <n v="44"/>
    <n v="36"/>
    <s v="US President"/>
    <s v="Fulani, Lenora"/>
    <s v="new alliance"/>
    <b v="0"/>
    <n v="396"/>
    <n v="297261"/>
  </r>
  <r>
    <x v="3"/>
    <s v="North Dakota"/>
    <x v="34"/>
    <n v="38"/>
    <n v="44"/>
    <n v="36"/>
    <s v="US President"/>
    <s v="Warren, James &quot;&quot;Mac&quot;&quot;"/>
    <s v="socialist workers"/>
    <b v="0"/>
    <n v="347"/>
    <n v="297261"/>
  </r>
  <r>
    <x v="3"/>
    <s v="Ohio"/>
    <x v="35"/>
    <n v="39"/>
    <n v="31"/>
    <n v="24"/>
    <s v="US President"/>
    <s v="Bush, George H.W."/>
    <s v="republican"/>
    <b v="0"/>
    <n v="2416549"/>
    <n v="4393585"/>
  </r>
  <r>
    <x v="3"/>
    <s v="Ohio"/>
    <x v="35"/>
    <n v="39"/>
    <n v="31"/>
    <n v="24"/>
    <s v="US President"/>
    <s v="Dukakis, Michael"/>
    <s v="democrat"/>
    <b v="0"/>
    <n v="1939629"/>
    <n v="4393585"/>
  </r>
  <r>
    <x v="3"/>
    <s v="Ohio"/>
    <x v="35"/>
    <n v="39"/>
    <n v="31"/>
    <n v="24"/>
    <s v="US President"/>
    <s v="Fulani, Lenora"/>
    <s v="new alliance"/>
    <b v="0"/>
    <n v="12017"/>
    <n v="4393585"/>
  </r>
  <r>
    <x v="3"/>
    <s v="Ohio"/>
    <x v="35"/>
    <n v="39"/>
    <n v="31"/>
    <n v="24"/>
    <s v="US President"/>
    <s v="Paul, Ronald &quot;&quot;Ron&quot;&quot;"/>
    <s v="libertarian"/>
    <b v="0"/>
    <n v="11926"/>
    <n v="4393585"/>
  </r>
  <r>
    <x v="3"/>
    <s v="Ohio"/>
    <x v="35"/>
    <n v="39"/>
    <n v="31"/>
    <n v="24"/>
    <s v="US President"/>
    <m/>
    <s v="independent"/>
    <b v="0"/>
    <n v="7713"/>
    <n v="4393585"/>
  </r>
  <r>
    <x v="3"/>
    <s v="Ohio"/>
    <x v="35"/>
    <n v="39"/>
    <n v="31"/>
    <n v="24"/>
    <s v="US President"/>
    <s v="Winn, Edward"/>
    <s v="workers league"/>
    <b v="0"/>
    <n v="5401"/>
    <n v="4393585"/>
  </r>
  <r>
    <x v="3"/>
    <s v="Ohio"/>
    <x v="35"/>
    <n v="39"/>
    <n v="31"/>
    <n v="24"/>
    <s v="US President"/>
    <m/>
    <m/>
    <b v="1"/>
    <n v="350"/>
    <n v="4393585"/>
  </r>
  <r>
    <x v="3"/>
    <s v="Oklahoma"/>
    <x v="36"/>
    <n v="40"/>
    <n v="73"/>
    <n v="53"/>
    <s v="US President"/>
    <s v="Bush, George H.W."/>
    <s v="republican"/>
    <b v="0"/>
    <n v="678367"/>
    <n v="1171036"/>
  </r>
  <r>
    <x v="3"/>
    <s v="Oklahoma"/>
    <x v="36"/>
    <n v="40"/>
    <n v="73"/>
    <n v="53"/>
    <s v="US President"/>
    <s v="Dukakis, Michael"/>
    <s v="democrat"/>
    <b v="0"/>
    <n v="483423"/>
    <n v="1171036"/>
  </r>
  <r>
    <x v="3"/>
    <s v="Oklahoma"/>
    <x v="36"/>
    <n v="40"/>
    <n v="73"/>
    <n v="53"/>
    <s v="US President"/>
    <s v="Paul, Ronald &quot;&quot;Ron&quot;&quot;"/>
    <s v="libertarian"/>
    <b v="0"/>
    <n v="6261"/>
    <n v="1171036"/>
  </r>
  <r>
    <x v="3"/>
    <s v="Oklahoma"/>
    <x v="36"/>
    <n v="40"/>
    <n v="73"/>
    <n v="53"/>
    <s v="US President"/>
    <s v="Fulani, Lenora"/>
    <s v="new alliance"/>
    <b v="0"/>
    <n v="2985"/>
    <n v="1171036"/>
  </r>
  <r>
    <x v="3"/>
    <s v="Oregon"/>
    <x v="37"/>
    <n v="41"/>
    <n v="92"/>
    <n v="72"/>
    <s v="US President"/>
    <s v="Dukakis, Michael"/>
    <s v="democrat"/>
    <b v="0"/>
    <n v="616206"/>
    <n v="1201694"/>
  </r>
  <r>
    <x v="3"/>
    <s v="Oregon"/>
    <x v="37"/>
    <n v="41"/>
    <n v="92"/>
    <n v="72"/>
    <s v="US President"/>
    <s v="Bush, George H.W."/>
    <s v="republican"/>
    <b v="0"/>
    <n v="560126"/>
    <n v="1201694"/>
  </r>
  <r>
    <x v="3"/>
    <s v="Oregon"/>
    <x v="37"/>
    <n v="41"/>
    <n v="92"/>
    <n v="72"/>
    <s v="US President"/>
    <s v="Paul, Ronald &quot;&quot;Ron&quot;&quot;"/>
    <s v="libertarian"/>
    <b v="0"/>
    <n v="14811"/>
    <n v="1201694"/>
  </r>
  <r>
    <x v="3"/>
    <s v="Oregon"/>
    <x v="37"/>
    <n v="41"/>
    <n v="92"/>
    <n v="72"/>
    <s v="US President"/>
    <s v="Fulani, Lenora"/>
    <s v="independent"/>
    <b v="0"/>
    <n v="6487"/>
    <n v="1201694"/>
  </r>
  <r>
    <x v="3"/>
    <s v="Oregon"/>
    <x v="37"/>
    <n v="41"/>
    <n v="92"/>
    <n v="72"/>
    <s v="US President"/>
    <m/>
    <s v="other"/>
    <b v="0"/>
    <n v="4064"/>
    <n v="1201694"/>
  </r>
  <r>
    <x v="3"/>
    <s v="Pennsylvania"/>
    <x v="38"/>
    <n v="42"/>
    <n v="23"/>
    <n v="14"/>
    <s v="US President"/>
    <s v="Bush, George H.W."/>
    <s v="republican"/>
    <b v="0"/>
    <n v="2300087"/>
    <n v="4536251"/>
  </r>
  <r>
    <x v="3"/>
    <s v="Pennsylvania"/>
    <x v="38"/>
    <n v="42"/>
    <n v="23"/>
    <n v="14"/>
    <s v="US President"/>
    <s v="Dukakis, Michael"/>
    <s v="democrat"/>
    <b v="0"/>
    <n v="2194944"/>
    <n v="4536251"/>
  </r>
  <r>
    <x v="3"/>
    <s v="Pennsylvania"/>
    <x v="38"/>
    <n v="42"/>
    <n v="23"/>
    <n v="14"/>
    <s v="US President"/>
    <s v="McCarthy, Eugene &quot;&quot;Gene&quot;&quot;"/>
    <s v="consumer"/>
    <b v="0"/>
    <n v="19158"/>
    <n v="4536251"/>
  </r>
  <r>
    <x v="3"/>
    <s v="Pennsylvania"/>
    <x v="38"/>
    <n v="42"/>
    <n v="23"/>
    <n v="14"/>
    <s v="US President"/>
    <s v="Paul, Ronald &quot;&quot;Ron&quot;&quot;"/>
    <s v="libertarian"/>
    <b v="0"/>
    <n v="12051"/>
    <n v="4536251"/>
  </r>
  <r>
    <x v="3"/>
    <s v="Pennsylvania"/>
    <x v="38"/>
    <n v="42"/>
    <n v="23"/>
    <n v="14"/>
    <s v="US President"/>
    <s v="Fulani, Lenora"/>
    <s v="new alliance"/>
    <b v="0"/>
    <n v="4379"/>
    <n v="4536251"/>
  </r>
  <r>
    <x v="3"/>
    <s v="Pennsylvania"/>
    <x v="38"/>
    <n v="42"/>
    <n v="23"/>
    <n v="14"/>
    <s v="US President"/>
    <s v="Duke, David"/>
    <s v="populist"/>
    <b v="0"/>
    <n v="3444"/>
    <n v="4536251"/>
  </r>
  <r>
    <x v="3"/>
    <s v="Pennsylvania"/>
    <x v="38"/>
    <n v="42"/>
    <n v="23"/>
    <n v="14"/>
    <s v="US President"/>
    <s v="Winn, Edward"/>
    <s v="workers league"/>
    <b v="0"/>
    <n v="2188"/>
    <n v="4536251"/>
  </r>
  <r>
    <x v="3"/>
    <s v="Rhode Island"/>
    <x v="39"/>
    <n v="44"/>
    <n v="15"/>
    <n v="5"/>
    <s v="US President"/>
    <s v="Dukakis, Michael"/>
    <s v="democrat"/>
    <b v="0"/>
    <n v="225123"/>
    <n v="404622"/>
  </r>
  <r>
    <x v="3"/>
    <s v="Rhode Island"/>
    <x v="39"/>
    <n v="44"/>
    <n v="15"/>
    <n v="5"/>
    <s v="US President"/>
    <s v="Bush, George H.W."/>
    <s v="republican"/>
    <b v="0"/>
    <n v="177761"/>
    <n v="404622"/>
  </r>
  <r>
    <x v="3"/>
    <s v="Rhode Island"/>
    <x v="39"/>
    <n v="44"/>
    <n v="15"/>
    <n v="5"/>
    <s v="US President"/>
    <s v="Paul, Ronald &quot;&quot;Ron&quot;&quot;"/>
    <s v="libertarian"/>
    <b v="0"/>
    <n v="825"/>
    <n v="404622"/>
  </r>
  <r>
    <x v="3"/>
    <s v="Rhode Island"/>
    <x v="39"/>
    <n v="44"/>
    <n v="15"/>
    <n v="5"/>
    <s v="US President"/>
    <s v="Fulani, Lenora"/>
    <s v="new alliance"/>
    <b v="0"/>
    <n v="280"/>
    <n v="404622"/>
  </r>
  <r>
    <x v="3"/>
    <s v="Rhode Island"/>
    <x v="39"/>
    <n v="44"/>
    <n v="15"/>
    <n v="5"/>
    <s v="US President"/>
    <s v="Herberg G., Lewin"/>
    <s v="peace &amp; freedom"/>
    <b v="0"/>
    <n v="195"/>
    <n v="404622"/>
  </r>
  <r>
    <x v="3"/>
    <s v="Rhode Island"/>
    <x v="39"/>
    <n v="44"/>
    <n v="15"/>
    <n v="5"/>
    <s v="US President"/>
    <s v="Duke, David"/>
    <s v="populist"/>
    <b v="0"/>
    <n v="159"/>
    <n v="404622"/>
  </r>
  <r>
    <x v="3"/>
    <s v="Rhode Island"/>
    <x v="39"/>
    <n v="44"/>
    <n v="15"/>
    <n v="5"/>
    <s v="US President"/>
    <s v="Warren, James &quot;&quot;Mac&quot;&quot;"/>
    <s v="socialist workers"/>
    <b v="0"/>
    <n v="130"/>
    <n v="404622"/>
  </r>
  <r>
    <x v="3"/>
    <s v="Rhode Island"/>
    <x v="39"/>
    <n v="44"/>
    <n v="15"/>
    <n v="5"/>
    <s v="US President"/>
    <s v="Kenoyer, Willa"/>
    <s v="socialist"/>
    <b v="0"/>
    <n v="96"/>
    <n v="404622"/>
  </r>
  <r>
    <x v="3"/>
    <s v="Rhode Island"/>
    <x v="39"/>
    <n v="44"/>
    <n v="15"/>
    <n v="5"/>
    <s v="US President"/>
    <m/>
    <m/>
    <b v="1"/>
    <n v="53"/>
    <n v="404622"/>
  </r>
  <r>
    <x v="3"/>
    <s v="South Carolina"/>
    <x v="40"/>
    <n v="45"/>
    <n v="57"/>
    <n v="48"/>
    <s v="US President"/>
    <s v="Bush, George H.W."/>
    <s v="republican"/>
    <b v="0"/>
    <n v="606443"/>
    <n v="986009"/>
  </r>
  <r>
    <x v="3"/>
    <s v="South Carolina"/>
    <x v="40"/>
    <n v="45"/>
    <n v="57"/>
    <n v="48"/>
    <s v="US President"/>
    <s v="Dukakis, Michael"/>
    <s v="democrat"/>
    <b v="0"/>
    <n v="370554"/>
    <n v="986009"/>
  </r>
  <r>
    <x v="3"/>
    <s v="South Carolina"/>
    <x v="40"/>
    <n v="45"/>
    <n v="57"/>
    <n v="48"/>
    <s v="US President"/>
    <s v="Paul, Ronald &quot;&quot;Ron&quot;&quot;"/>
    <s v="libertarian"/>
    <b v="0"/>
    <n v="4935"/>
    <n v="986009"/>
  </r>
  <r>
    <x v="3"/>
    <s v="South Carolina"/>
    <x v="40"/>
    <n v="45"/>
    <n v="57"/>
    <n v="48"/>
    <s v="US President"/>
    <s v="Fulani, Lenora"/>
    <s v="united citizens"/>
    <b v="0"/>
    <n v="4077"/>
    <n v="986009"/>
  </r>
  <r>
    <x v="3"/>
    <s v="South Dakota"/>
    <x v="41"/>
    <n v="46"/>
    <n v="45"/>
    <n v="37"/>
    <s v="US President"/>
    <s v="Bush, George H.W."/>
    <s v="republican"/>
    <b v="0"/>
    <n v="165415"/>
    <n v="312991"/>
  </r>
  <r>
    <x v="3"/>
    <s v="South Dakota"/>
    <x v="41"/>
    <n v="46"/>
    <n v="45"/>
    <n v="37"/>
    <s v="US President"/>
    <s v="Dukakis, Michael"/>
    <s v="democrat"/>
    <b v="0"/>
    <n v="145560"/>
    <n v="312991"/>
  </r>
  <r>
    <x v="3"/>
    <s v="South Dakota"/>
    <x v="41"/>
    <n v="46"/>
    <n v="45"/>
    <n v="37"/>
    <s v="US President"/>
    <m/>
    <s v="independent"/>
    <b v="0"/>
    <n v="2016"/>
    <n v="312991"/>
  </r>
  <r>
    <x v="3"/>
    <s v="Tennessee"/>
    <x v="42"/>
    <n v="47"/>
    <n v="62"/>
    <n v="54"/>
    <s v="US President"/>
    <s v="Bush, George H.W."/>
    <s v="republican"/>
    <b v="0"/>
    <n v="947233"/>
    <n v="1636250"/>
  </r>
  <r>
    <x v="3"/>
    <s v="Tennessee"/>
    <x v="42"/>
    <n v="47"/>
    <n v="62"/>
    <n v="54"/>
    <s v="US President"/>
    <s v="Dukakis, Michael"/>
    <s v="democrat"/>
    <b v="0"/>
    <n v="679794"/>
    <n v="1636250"/>
  </r>
  <r>
    <x v="3"/>
    <s v="Tennessee"/>
    <x v="42"/>
    <n v="47"/>
    <n v="62"/>
    <n v="54"/>
    <s v="US President"/>
    <m/>
    <s v="independent"/>
    <b v="0"/>
    <n v="8938"/>
    <n v="1636250"/>
  </r>
  <r>
    <x v="3"/>
    <s v="Tennessee"/>
    <x v="42"/>
    <n v="47"/>
    <n v="62"/>
    <n v="54"/>
    <s v="US President"/>
    <m/>
    <m/>
    <b v="1"/>
    <n v="285"/>
    <n v="1636250"/>
  </r>
  <r>
    <x v="3"/>
    <s v="Texas"/>
    <x v="43"/>
    <n v="48"/>
    <n v="74"/>
    <n v="49"/>
    <s v="US President"/>
    <s v="Bush, George H.W."/>
    <s v="republican"/>
    <b v="0"/>
    <n v="3036829"/>
    <n v="5427410"/>
  </r>
  <r>
    <x v="3"/>
    <s v="Texas"/>
    <x v="43"/>
    <n v="48"/>
    <n v="74"/>
    <n v="49"/>
    <s v="US President"/>
    <s v="Dukakis, Michael"/>
    <s v="democrat"/>
    <b v="0"/>
    <n v="2352748"/>
    <n v="5427410"/>
  </r>
  <r>
    <x v="3"/>
    <s v="Texas"/>
    <x v="43"/>
    <n v="48"/>
    <n v="74"/>
    <n v="49"/>
    <s v="US President"/>
    <s v="Paul, Ronald &quot;&quot;Ron&quot;&quot;"/>
    <s v="libertarian"/>
    <b v="0"/>
    <n v="30355"/>
    <n v="5427410"/>
  </r>
  <r>
    <x v="3"/>
    <s v="Texas"/>
    <x v="43"/>
    <n v="48"/>
    <n v="74"/>
    <n v="49"/>
    <s v="US President"/>
    <s v="Fulani, Lenora"/>
    <s v="new alliance"/>
    <b v="0"/>
    <n v="7208"/>
    <n v="5427410"/>
  </r>
  <r>
    <x v="3"/>
    <s v="Texas"/>
    <x v="43"/>
    <n v="48"/>
    <n v="74"/>
    <n v="49"/>
    <s v="US President"/>
    <m/>
    <m/>
    <b v="1"/>
    <n v="270"/>
    <n v="5427410"/>
  </r>
  <r>
    <x v="3"/>
    <s v="Utah"/>
    <x v="44"/>
    <n v="49"/>
    <n v="87"/>
    <n v="67"/>
    <s v="US President"/>
    <s v="Bush, George H.W."/>
    <s v="republican"/>
    <b v="0"/>
    <n v="428442"/>
    <n v="647008"/>
  </r>
  <r>
    <x v="3"/>
    <s v="Utah"/>
    <x v="44"/>
    <n v="49"/>
    <n v="87"/>
    <n v="67"/>
    <s v="US President"/>
    <s v="Dukakis, Michael"/>
    <s v="democrat"/>
    <b v="0"/>
    <n v="207343"/>
    <n v="647008"/>
  </r>
  <r>
    <x v="3"/>
    <s v="Utah"/>
    <x v="44"/>
    <n v="49"/>
    <n v="87"/>
    <n v="67"/>
    <s v="US President"/>
    <s v="Paul, Ronald &quot;&quot;Ron&quot;&quot;"/>
    <s v="libertarian"/>
    <b v="0"/>
    <n v="7473"/>
    <n v="647008"/>
  </r>
  <r>
    <x v="3"/>
    <s v="Utah"/>
    <x v="44"/>
    <n v="49"/>
    <n v="87"/>
    <n v="67"/>
    <s v="US President"/>
    <s v="Dennis, Delmar"/>
    <s v="american"/>
    <b v="0"/>
    <n v="2158"/>
    <n v="647008"/>
  </r>
  <r>
    <x v="3"/>
    <s v="Utah"/>
    <x v="44"/>
    <n v="49"/>
    <n v="87"/>
    <n v="67"/>
    <s v="US President"/>
    <s v="Fulani, Lenora"/>
    <s v="new alliance"/>
    <b v="0"/>
    <n v="455"/>
    <n v="647008"/>
  </r>
  <r>
    <x v="3"/>
    <s v="Utah"/>
    <x v="44"/>
    <n v="49"/>
    <n v="87"/>
    <n v="67"/>
    <s v="US President"/>
    <s v="Larouche, Lyndon, Jr."/>
    <s v="national economic recovery"/>
    <b v="0"/>
    <n v="427"/>
    <n v="647008"/>
  </r>
  <r>
    <x v="3"/>
    <s v="Utah"/>
    <x v="44"/>
    <n v="49"/>
    <n v="87"/>
    <n v="67"/>
    <s v="US President"/>
    <s v="Youngkeit, Louie G."/>
    <s v="independent"/>
    <b v="0"/>
    <n v="372"/>
    <n v="647008"/>
  </r>
  <r>
    <x v="3"/>
    <s v="Utah"/>
    <x v="44"/>
    <n v="49"/>
    <n v="87"/>
    <n v="67"/>
    <s v="US President"/>
    <s v="Warren, James &quot;&quot;Mac&quot;&quot;"/>
    <s v="socialist workers"/>
    <b v="0"/>
    <n v="209"/>
    <n v="647008"/>
  </r>
  <r>
    <x v="3"/>
    <s v="Utah"/>
    <x v="44"/>
    <n v="49"/>
    <n v="87"/>
    <n v="67"/>
    <s v="US President"/>
    <s v="Kenoyer, Willa"/>
    <s v="socialist"/>
    <b v="0"/>
    <n v="129"/>
    <n v="647008"/>
  </r>
  <r>
    <x v="3"/>
    <s v="Vermont"/>
    <x v="45"/>
    <n v="50"/>
    <n v="13"/>
    <n v="6"/>
    <s v="US President"/>
    <s v="Bush, George H.W."/>
    <s v="republican"/>
    <b v="0"/>
    <n v="124331"/>
    <n v="243328"/>
  </r>
  <r>
    <x v="3"/>
    <s v="Vermont"/>
    <x v="45"/>
    <n v="50"/>
    <n v="13"/>
    <n v="6"/>
    <s v="US President"/>
    <s v="Dukakis, Michael"/>
    <s v="democrat"/>
    <b v="0"/>
    <n v="115775"/>
    <n v="243328"/>
  </r>
  <r>
    <x v="3"/>
    <s v="Vermont"/>
    <x v="45"/>
    <n v="50"/>
    <n v="13"/>
    <n v="6"/>
    <s v="US President"/>
    <s v="Scattering"/>
    <m/>
    <b v="0"/>
    <n v="1134"/>
    <n v="243328"/>
  </r>
  <r>
    <x v="3"/>
    <s v="Vermont"/>
    <x v="45"/>
    <n v="50"/>
    <n v="13"/>
    <n v="6"/>
    <s v="US President"/>
    <s v="Paul, Ronald &quot;&quot;Ron&quot;&quot;"/>
    <s v="libertarian"/>
    <b v="0"/>
    <n v="1000"/>
    <n v="243328"/>
  </r>
  <r>
    <x v="3"/>
    <s v="Vermont"/>
    <x v="45"/>
    <n v="50"/>
    <n v="13"/>
    <n v="6"/>
    <s v="US President"/>
    <s v="Larouche, Lyndon, Jr."/>
    <s v="independent"/>
    <b v="0"/>
    <n v="275"/>
    <n v="243328"/>
  </r>
  <r>
    <x v="3"/>
    <s v="Vermont"/>
    <x v="45"/>
    <n v="50"/>
    <n v="13"/>
    <n v="6"/>
    <s v="US President"/>
    <s v="Fulani, Lenora"/>
    <s v="new alliance"/>
    <b v="0"/>
    <n v="205"/>
    <n v="243328"/>
  </r>
  <r>
    <x v="3"/>
    <s v="Vermont"/>
    <x v="45"/>
    <n v="50"/>
    <n v="13"/>
    <n v="6"/>
    <s v="US President"/>
    <s v="Duke, David"/>
    <s v="populist"/>
    <b v="0"/>
    <n v="189"/>
    <n v="243328"/>
  </r>
  <r>
    <x v="3"/>
    <s v="Vermont"/>
    <x v="45"/>
    <n v="50"/>
    <n v="13"/>
    <n v="6"/>
    <s v="US President"/>
    <s v="Herberg G., Lewin"/>
    <s v="peace &amp; freedom"/>
    <b v="0"/>
    <n v="164"/>
    <n v="243328"/>
  </r>
  <r>
    <x v="3"/>
    <s v="Vermont"/>
    <x v="45"/>
    <n v="50"/>
    <n v="13"/>
    <n v="6"/>
    <s v="US President"/>
    <s v="Kenoyer, Willa"/>
    <s v="liberty union party"/>
    <b v="0"/>
    <n v="142"/>
    <n v="243328"/>
  </r>
  <r>
    <x v="3"/>
    <s v="Vermont"/>
    <x v="45"/>
    <n v="50"/>
    <n v="13"/>
    <n v="6"/>
    <s v="US President"/>
    <s v="Warren, James &quot;&quot;Mac&quot;&quot;"/>
    <s v="socialist workers"/>
    <b v="0"/>
    <n v="113"/>
    <n v="243328"/>
  </r>
  <r>
    <x v="3"/>
    <s v="Virginia"/>
    <x v="46"/>
    <n v="51"/>
    <n v="54"/>
    <n v="40"/>
    <s v="US President"/>
    <s v="Bush, George H.W."/>
    <s v="republican"/>
    <b v="0"/>
    <n v="1309162"/>
    <n v="2191609"/>
  </r>
  <r>
    <x v="3"/>
    <s v="Virginia"/>
    <x v="46"/>
    <n v="51"/>
    <n v="54"/>
    <n v="40"/>
    <s v="US President"/>
    <s v="Dukakis, Michael"/>
    <s v="democrat"/>
    <b v="0"/>
    <n v="859799"/>
    <n v="2191609"/>
  </r>
  <r>
    <x v="3"/>
    <s v="Virginia"/>
    <x v="46"/>
    <n v="51"/>
    <n v="54"/>
    <n v="40"/>
    <s v="US President"/>
    <s v="Fulani, Lenora"/>
    <s v="independent"/>
    <b v="0"/>
    <n v="14312"/>
    <n v="2191609"/>
  </r>
  <r>
    <x v="3"/>
    <s v="Virginia"/>
    <x v="46"/>
    <n v="51"/>
    <n v="54"/>
    <n v="40"/>
    <s v="US President"/>
    <s v="Paul, Ronald &quot;&quot;Ron&quot;&quot;"/>
    <s v="libertarian"/>
    <b v="0"/>
    <n v="8336"/>
    <n v="2191609"/>
  </r>
  <r>
    <x v="3"/>
    <s v="Washington"/>
    <x v="47"/>
    <n v="53"/>
    <n v="91"/>
    <n v="73"/>
    <s v="US President"/>
    <s v="Dukakis, Michael"/>
    <s v="democrat"/>
    <b v="0"/>
    <n v="933516"/>
    <n v="1865253"/>
  </r>
  <r>
    <x v="3"/>
    <s v="Washington"/>
    <x v="47"/>
    <n v="53"/>
    <n v="91"/>
    <n v="73"/>
    <s v="US President"/>
    <s v="Bush, George H.W."/>
    <s v="republican"/>
    <b v="0"/>
    <n v="903835"/>
    <n v="1865253"/>
  </r>
  <r>
    <x v="3"/>
    <s v="Washington"/>
    <x v="47"/>
    <n v="53"/>
    <n v="91"/>
    <n v="73"/>
    <s v="US President"/>
    <s v="Paul, Ronald &quot;&quot;Ron&quot;&quot;"/>
    <s v="libertarian"/>
    <b v="0"/>
    <n v="17240"/>
    <n v="1865253"/>
  </r>
  <r>
    <x v="3"/>
    <s v="Washington"/>
    <x v="47"/>
    <n v="53"/>
    <n v="91"/>
    <n v="73"/>
    <s v="US President"/>
    <s v="Larouche, Lyndon, Jr."/>
    <s v="independent"/>
    <b v="0"/>
    <n v="4412"/>
    <n v="1865253"/>
  </r>
  <r>
    <x v="3"/>
    <s v="Washington"/>
    <x v="47"/>
    <n v="53"/>
    <n v="91"/>
    <n v="73"/>
    <s v="US President"/>
    <s v="Fulani, Lenora"/>
    <s v="new alliance"/>
    <b v="0"/>
    <n v="3520"/>
    <n v="1865253"/>
  </r>
  <r>
    <x v="3"/>
    <s v="Washington"/>
    <x v="47"/>
    <n v="53"/>
    <n v="91"/>
    <n v="73"/>
    <s v="US President"/>
    <s v="Holmes, Larry"/>
    <s v="workers world"/>
    <b v="0"/>
    <n v="1440"/>
    <n v="1865253"/>
  </r>
  <r>
    <x v="3"/>
    <s v="Washington"/>
    <x v="47"/>
    <n v="53"/>
    <n v="91"/>
    <n v="73"/>
    <s v="US President"/>
    <s v="Warren, James &quot;&quot;Mac&quot;&quot;"/>
    <s v="socialist workers"/>
    <b v="0"/>
    <n v="1290"/>
    <n v="1865253"/>
  </r>
  <r>
    <x v="3"/>
    <s v="West Virginia"/>
    <x v="48"/>
    <n v="54"/>
    <n v="55"/>
    <n v="56"/>
    <s v="US President"/>
    <s v="Dukakis, Michael"/>
    <s v="democrat"/>
    <b v="0"/>
    <n v="341016"/>
    <n v="653311"/>
  </r>
  <r>
    <x v="3"/>
    <s v="West Virginia"/>
    <x v="48"/>
    <n v="54"/>
    <n v="55"/>
    <n v="56"/>
    <s v="US President"/>
    <s v="Bush, George H.W."/>
    <s v="republican"/>
    <b v="0"/>
    <n v="310065"/>
    <n v="653311"/>
  </r>
  <r>
    <x v="3"/>
    <s v="West Virginia"/>
    <x v="48"/>
    <n v="54"/>
    <n v="55"/>
    <n v="56"/>
    <s v="US President"/>
    <s v="Fulani, Lenora"/>
    <s v="new alliance"/>
    <b v="0"/>
    <n v="2230"/>
    <n v="653311"/>
  </r>
  <r>
    <x v="3"/>
    <s v="Wisconsin"/>
    <x v="49"/>
    <n v="55"/>
    <n v="35"/>
    <n v="25"/>
    <s v="US President"/>
    <s v="Dukakis, Michael"/>
    <s v="democrat"/>
    <b v="0"/>
    <n v="1126794"/>
    <n v="2191608"/>
  </r>
  <r>
    <x v="3"/>
    <s v="Wisconsin"/>
    <x v="49"/>
    <n v="55"/>
    <n v="35"/>
    <n v="25"/>
    <s v="US President"/>
    <s v="Bush, George H.W."/>
    <s v="republican"/>
    <b v="0"/>
    <n v="1047499"/>
    <n v="2191608"/>
  </r>
  <r>
    <x v="3"/>
    <s v="Wisconsin"/>
    <x v="49"/>
    <n v="55"/>
    <n v="35"/>
    <n v="25"/>
    <s v="US President"/>
    <m/>
    <s v="independent"/>
    <b v="0"/>
    <n v="15042"/>
    <n v="2191608"/>
  </r>
  <r>
    <x v="3"/>
    <s v="Wisconsin"/>
    <x v="49"/>
    <n v="55"/>
    <n v="35"/>
    <n v="25"/>
    <s v="US President"/>
    <s v="Scattering"/>
    <m/>
    <b v="0"/>
    <n v="2273"/>
    <n v="2191608"/>
  </r>
  <r>
    <x v="3"/>
    <s v="Wyoming"/>
    <x v="50"/>
    <n v="56"/>
    <n v="83"/>
    <n v="68"/>
    <s v="US President"/>
    <s v="Bush, George H.W."/>
    <s v="republican"/>
    <b v="0"/>
    <n v="106867"/>
    <n v="176551"/>
  </r>
  <r>
    <x v="3"/>
    <s v="Wyoming"/>
    <x v="50"/>
    <n v="56"/>
    <n v="83"/>
    <n v="68"/>
    <s v="US President"/>
    <s v="Dukakis, Michael"/>
    <s v="democrat"/>
    <b v="0"/>
    <n v="67113"/>
    <n v="176551"/>
  </r>
  <r>
    <x v="3"/>
    <s v="Wyoming"/>
    <x v="50"/>
    <n v="56"/>
    <n v="83"/>
    <n v="68"/>
    <s v="US President"/>
    <s v="Paul, Ronald &quot;&quot;Ron&quot;&quot;"/>
    <s v="libertarian"/>
    <b v="0"/>
    <n v="2026"/>
    <n v="176551"/>
  </r>
  <r>
    <x v="3"/>
    <s v="Wyoming"/>
    <x v="50"/>
    <n v="56"/>
    <n v="83"/>
    <n v="68"/>
    <s v="US President"/>
    <s v="Fulani, Lenora"/>
    <s v="new alliance"/>
    <b v="0"/>
    <n v="545"/>
    <n v="176551"/>
  </r>
  <r>
    <x v="4"/>
    <s v="Alabama"/>
    <x v="0"/>
    <n v="1"/>
    <n v="63"/>
    <n v="41"/>
    <s v="US President"/>
    <s v="Bush, George H.W."/>
    <s v="republican"/>
    <b v="0"/>
    <n v="804283"/>
    <n v="1688060"/>
  </r>
  <r>
    <x v="4"/>
    <s v="Alabama"/>
    <x v="0"/>
    <n v="1"/>
    <n v="63"/>
    <n v="41"/>
    <s v="US President"/>
    <s v="Clinton, Bill"/>
    <s v="democrat"/>
    <b v="0"/>
    <n v="690080"/>
    <n v="1688060"/>
  </r>
  <r>
    <x v="4"/>
    <s v="Alabama"/>
    <x v="0"/>
    <n v="1"/>
    <n v="63"/>
    <n v="41"/>
    <s v="US President"/>
    <s v="Perot, Ross"/>
    <s v="independent"/>
    <b v="0"/>
    <n v="183109"/>
    <n v="1688060"/>
  </r>
  <r>
    <x v="4"/>
    <s v="Alabama"/>
    <x v="0"/>
    <n v="1"/>
    <n v="63"/>
    <n v="41"/>
    <s v="US President"/>
    <s v="Marrou, Andre"/>
    <s v="libertarian"/>
    <b v="0"/>
    <n v="5737"/>
    <n v="1688060"/>
  </r>
  <r>
    <x v="4"/>
    <s v="Alabama"/>
    <x v="0"/>
    <n v="1"/>
    <n v="63"/>
    <n v="41"/>
    <s v="US President"/>
    <s v="Other"/>
    <s v="independent"/>
    <b v="0"/>
    <n v="4128"/>
    <n v="1688060"/>
  </r>
  <r>
    <x v="4"/>
    <s v="Alabama"/>
    <x v="0"/>
    <n v="1"/>
    <n v="63"/>
    <n v="41"/>
    <s v="US President"/>
    <m/>
    <m/>
    <b v="1"/>
    <n v="723"/>
    <n v="1688060"/>
  </r>
  <r>
    <x v="4"/>
    <s v="Alaska"/>
    <x v="1"/>
    <n v="2"/>
    <n v="94"/>
    <n v="81"/>
    <s v="US President"/>
    <s v="Bush, George H.W."/>
    <s v="republican"/>
    <b v="0"/>
    <n v="102000"/>
    <n v="258506"/>
  </r>
  <r>
    <x v="4"/>
    <s v="Alaska"/>
    <x v="1"/>
    <n v="2"/>
    <n v="94"/>
    <n v="81"/>
    <s v="US President"/>
    <s v="Clinton, Bill"/>
    <s v="democrat"/>
    <b v="0"/>
    <n v="78294"/>
    <n v="258506"/>
  </r>
  <r>
    <x v="4"/>
    <s v="Alaska"/>
    <x v="1"/>
    <n v="2"/>
    <n v="94"/>
    <n v="81"/>
    <s v="US President"/>
    <s v="Perot, Ross"/>
    <s v="independent"/>
    <b v="0"/>
    <n v="73481"/>
    <n v="258506"/>
  </r>
  <r>
    <x v="4"/>
    <s v="Alaska"/>
    <x v="1"/>
    <n v="2"/>
    <n v="94"/>
    <n v="81"/>
    <s v="US President"/>
    <s v="Gritz, James &quot;&quot;Bo&quot;&quot;"/>
    <s v="america first"/>
    <b v="0"/>
    <n v="1379"/>
    <n v="258506"/>
  </r>
  <r>
    <x v="4"/>
    <s v="Alaska"/>
    <x v="1"/>
    <n v="2"/>
    <n v="94"/>
    <n v="81"/>
    <s v="US President"/>
    <s v="Marrou, Andre"/>
    <s v="libertarian"/>
    <b v="0"/>
    <n v="1378"/>
    <n v="258506"/>
  </r>
  <r>
    <x v="4"/>
    <s v="Alaska"/>
    <x v="1"/>
    <n v="2"/>
    <n v="94"/>
    <n v="81"/>
    <s v="US President"/>
    <s v="Larouche, Lyndon, Jr."/>
    <s v="independents for economic recovery"/>
    <b v="0"/>
    <n v="469"/>
    <n v="258506"/>
  </r>
  <r>
    <x v="4"/>
    <s v="Alaska"/>
    <x v="1"/>
    <n v="2"/>
    <n v="94"/>
    <n v="81"/>
    <s v="US President"/>
    <s v="Hagelin, John"/>
    <s v="natural law"/>
    <b v="0"/>
    <n v="433"/>
    <n v="258506"/>
  </r>
  <r>
    <x v="4"/>
    <s v="Alaska"/>
    <x v="1"/>
    <n v="2"/>
    <n v="94"/>
    <n v="81"/>
    <s v="US President"/>
    <s v="Phillips, Howard"/>
    <s v="taxpayers party"/>
    <b v="0"/>
    <n v="377"/>
    <n v="258506"/>
  </r>
  <r>
    <x v="4"/>
    <s v="Alaska"/>
    <x v="1"/>
    <n v="2"/>
    <n v="94"/>
    <n v="81"/>
    <s v="US President"/>
    <m/>
    <m/>
    <b v="1"/>
    <n v="365"/>
    <n v="258506"/>
  </r>
  <r>
    <x v="4"/>
    <s v="Alaska"/>
    <x v="1"/>
    <n v="2"/>
    <n v="94"/>
    <n v="81"/>
    <s v="US President"/>
    <s v="Fulani, Lenora"/>
    <s v="new alliance"/>
    <b v="0"/>
    <n v="330"/>
    <n v="258506"/>
  </r>
  <r>
    <x v="4"/>
    <s v="Arizona"/>
    <x v="2"/>
    <n v="4"/>
    <n v="86"/>
    <n v="61"/>
    <s v="US President"/>
    <s v="Bush, George H.W."/>
    <s v="republican"/>
    <b v="0"/>
    <n v="572086"/>
    <n v="1486975"/>
  </r>
  <r>
    <x v="4"/>
    <s v="Arizona"/>
    <x v="2"/>
    <n v="4"/>
    <n v="86"/>
    <n v="61"/>
    <s v="US President"/>
    <s v="Clinton, Bill"/>
    <s v="democrat"/>
    <b v="0"/>
    <n v="543050"/>
    <n v="1486975"/>
  </r>
  <r>
    <x v="4"/>
    <s v="Arizona"/>
    <x v="2"/>
    <n v="4"/>
    <n v="86"/>
    <n v="61"/>
    <s v="US President"/>
    <s v="Perot, Ross"/>
    <s v="independent"/>
    <b v="0"/>
    <n v="353741"/>
    <n v="1486975"/>
  </r>
  <r>
    <x v="4"/>
    <s v="Arizona"/>
    <x v="2"/>
    <n v="4"/>
    <n v="86"/>
    <n v="61"/>
    <s v="US President"/>
    <s v="Gritz, James &quot;&quot;Bo&quot;&quot;"/>
    <s v="independent"/>
    <b v="0"/>
    <n v="8141"/>
    <n v="1486975"/>
  </r>
  <r>
    <x v="4"/>
    <s v="Arizona"/>
    <x v="2"/>
    <n v="4"/>
    <n v="86"/>
    <n v="61"/>
    <s v="US President"/>
    <s v="Marrou, Andre"/>
    <s v="libertarian"/>
    <b v="0"/>
    <n v="6759"/>
    <n v="1486975"/>
  </r>
  <r>
    <x v="4"/>
    <s v="Arizona"/>
    <x v="2"/>
    <n v="4"/>
    <n v="86"/>
    <n v="61"/>
    <s v="US President"/>
    <s v="Hagelin, John"/>
    <s v="natural law"/>
    <b v="0"/>
    <n v="2267"/>
    <n v="1486975"/>
  </r>
  <r>
    <x v="4"/>
    <s v="Arizona"/>
    <x v="2"/>
    <n v="4"/>
    <n v="86"/>
    <n v="61"/>
    <s v="US President"/>
    <s v="Fulani, Lenora"/>
    <s v="new alliance"/>
    <b v="0"/>
    <n v="923"/>
    <n v="1486975"/>
  </r>
  <r>
    <x v="4"/>
    <s v="Arizona"/>
    <x v="2"/>
    <n v="4"/>
    <n v="86"/>
    <n v="61"/>
    <s v="US President"/>
    <m/>
    <m/>
    <b v="1"/>
    <n v="8"/>
    <n v="1486975"/>
  </r>
  <r>
    <x v="4"/>
    <s v="Arkansas"/>
    <x v="3"/>
    <n v="5"/>
    <n v="71"/>
    <n v="42"/>
    <s v="US President"/>
    <s v="Clinton, Bill"/>
    <s v="democrat"/>
    <b v="0"/>
    <n v="505823"/>
    <n v="950653"/>
  </r>
  <r>
    <x v="4"/>
    <s v="Arkansas"/>
    <x v="3"/>
    <n v="5"/>
    <n v="71"/>
    <n v="42"/>
    <s v="US President"/>
    <s v="Bush, George H.W."/>
    <s v="republican"/>
    <b v="0"/>
    <n v="337324"/>
    <n v="950653"/>
  </r>
  <r>
    <x v="4"/>
    <s v="Arkansas"/>
    <x v="3"/>
    <n v="5"/>
    <n v="71"/>
    <n v="42"/>
    <s v="US President"/>
    <s v="Perot, Ross"/>
    <s v="independent"/>
    <b v="0"/>
    <n v="99132"/>
    <n v="950653"/>
  </r>
  <r>
    <x v="4"/>
    <s v="Arkansas"/>
    <x v="3"/>
    <n v="5"/>
    <n v="71"/>
    <n v="42"/>
    <s v="US President"/>
    <s v="Other"/>
    <s v="independent"/>
    <b v="0"/>
    <n v="8374"/>
    <n v="950653"/>
  </r>
  <r>
    <x v="4"/>
    <s v="California"/>
    <x v="4"/>
    <n v="6"/>
    <n v="93"/>
    <n v="71"/>
    <s v="US President"/>
    <s v="Clinton, Bill"/>
    <s v="democrat"/>
    <b v="0"/>
    <n v="5121325"/>
    <n v="11131721"/>
  </r>
  <r>
    <x v="4"/>
    <s v="California"/>
    <x v="4"/>
    <n v="6"/>
    <n v="93"/>
    <n v="71"/>
    <s v="US President"/>
    <s v="Bush, George H.W."/>
    <s v="republican"/>
    <b v="0"/>
    <n v="3630574"/>
    <n v="11131721"/>
  </r>
  <r>
    <x v="4"/>
    <s v="California"/>
    <x v="4"/>
    <n v="6"/>
    <n v="93"/>
    <n v="71"/>
    <s v="US President"/>
    <s v="Perot, Ross"/>
    <s v="independent"/>
    <b v="0"/>
    <n v="2296006"/>
    <n v="11131721"/>
  </r>
  <r>
    <x v="4"/>
    <s v="California"/>
    <x v="4"/>
    <n v="6"/>
    <n v="93"/>
    <n v="71"/>
    <s v="US President"/>
    <s v="Marrou, Andre"/>
    <s v="libertarian"/>
    <b v="0"/>
    <n v="48139"/>
    <n v="11131721"/>
  </r>
  <r>
    <x v="4"/>
    <s v="California"/>
    <x v="4"/>
    <n v="6"/>
    <n v="93"/>
    <n v="71"/>
    <s v="US President"/>
    <s v="Daniels, Ron"/>
    <s v="peace &amp; freedom"/>
    <b v="0"/>
    <n v="18597"/>
    <n v="11131721"/>
  </r>
  <r>
    <x v="4"/>
    <s v="California"/>
    <x v="4"/>
    <n v="6"/>
    <n v="93"/>
    <n v="71"/>
    <s v="US President"/>
    <s v="Phillips, Howard"/>
    <s v="american independent party"/>
    <b v="0"/>
    <n v="12711"/>
    <n v="11131721"/>
  </r>
  <r>
    <x v="4"/>
    <s v="California"/>
    <x v="4"/>
    <n v="6"/>
    <n v="93"/>
    <n v="71"/>
    <s v="US President"/>
    <m/>
    <m/>
    <b v="1"/>
    <n v="4369"/>
    <n v="11131721"/>
  </r>
  <r>
    <x v="4"/>
    <s v="Colorado"/>
    <x v="5"/>
    <n v="8"/>
    <n v="84"/>
    <n v="62"/>
    <s v="US President"/>
    <s v="Clinton, Bill"/>
    <s v="democrat"/>
    <b v="0"/>
    <n v="629681"/>
    <n v="1569180"/>
  </r>
  <r>
    <x v="4"/>
    <s v="Colorado"/>
    <x v="5"/>
    <n v="8"/>
    <n v="84"/>
    <n v="62"/>
    <s v="US President"/>
    <s v="Bush, George H.W."/>
    <s v="republican"/>
    <b v="0"/>
    <n v="562850"/>
    <n v="1569180"/>
  </r>
  <r>
    <x v="4"/>
    <s v="Colorado"/>
    <x v="5"/>
    <n v="8"/>
    <n v="84"/>
    <n v="62"/>
    <s v="US President"/>
    <s v="Perot, Ross"/>
    <s v="independent"/>
    <b v="0"/>
    <n v="366010"/>
    <n v="1569180"/>
  </r>
  <r>
    <x v="4"/>
    <s v="Colorado"/>
    <x v="5"/>
    <n v="8"/>
    <n v="84"/>
    <n v="62"/>
    <s v="US President"/>
    <s v="Marrou, Andre"/>
    <s v="libertarian"/>
    <b v="0"/>
    <n v="8669"/>
    <n v="1569180"/>
  </r>
  <r>
    <x v="4"/>
    <s v="Colorado"/>
    <x v="5"/>
    <n v="8"/>
    <n v="84"/>
    <n v="62"/>
    <s v="US President"/>
    <s v="Fulani, Lenora"/>
    <s v="new alliance"/>
    <b v="0"/>
    <n v="1608"/>
    <n v="1569180"/>
  </r>
  <r>
    <x v="4"/>
    <s v="Colorado"/>
    <x v="5"/>
    <n v="8"/>
    <n v="84"/>
    <n v="62"/>
    <s v="US President"/>
    <s v="Gritz, James &quot;&quot;Bo&quot;&quot;"/>
    <s v="democrat/republican"/>
    <b v="0"/>
    <n v="274"/>
    <n v="1569180"/>
  </r>
  <r>
    <x v="4"/>
    <s v="Colorado"/>
    <x v="5"/>
    <n v="8"/>
    <n v="84"/>
    <n v="62"/>
    <s v="US President"/>
    <s v="Hagelin, John"/>
    <s v="natural law"/>
    <b v="0"/>
    <n v="47"/>
    <n v="1569180"/>
  </r>
  <r>
    <x v="4"/>
    <s v="Colorado"/>
    <x v="5"/>
    <n v="8"/>
    <n v="84"/>
    <n v="62"/>
    <s v="US President"/>
    <s v="Prohibition"/>
    <s v="prohibition"/>
    <b v="0"/>
    <n v="21"/>
    <n v="1569180"/>
  </r>
  <r>
    <x v="4"/>
    <s v="Colorado"/>
    <x v="5"/>
    <n v="8"/>
    <n v="84"/>
    <n v="62"/>
    <s v="US President"/>
    <s v="Unaffiliated"/>
    <s v="unaffiliated"/>
    <b v="0"/>
    <n v="20"/>
    <n v="1569180"/>
  </r>
  <r>
    <x v="4"/>
    <s v="Connecticut"/>
    <x v="6"/>
    <n v="9"/>
    <n v="16"/>
    <n v="1"/>
    <s v="US President"/>
    <s v="Clinton, Bill"/>
    <s v="democrat"/>
    <b v="0"/>
    <n v="682318"/>
    <n v="1616156"/>
  </r>
  <r>
    <x v="4"/>
    <s v="Connecticut"/>
    <x v="6"/>
    <n v="9"/>
    <n v="16"/>
    <n v="1"/>
    <s v="US President"/>
    <s v="Bush, George H.W."/>
    <s v="republican"/>
    <b v="0"/>
    <n v="578313"/>
    <n v="1616156"/>
  </r>
  <r>
    <x v="4"/>
    <s v="Connecticut"/>
    <x v="6"/>
    <n v="9"/>
    <n v="16"/>
    <n v="1"/>
    <s v="US President"/>
    <s v="Perot, Ross"/>
    <s v="independent"/>
    <b v="0"/>
    <n v="348771"/>
    <n v="1616156"/>
  </r>
  <r>
    <x v="4"/>
    <s v="Connecticut"/>
    <x v="6"/>
    <n v="9"/>
    <n v="16"/>
    <n v="1"/>
    <s v="US President"/>
    <s v="Marrou, Andre"/>
    <s v="libertarian"/>
    <b v="0"/>
    <n v="5391"/>
    <n v="1616156"/>
  </r>
  <r>
    <x v="4"/>
    <s v="Connecticut"/>
    <x v="6"/>
    <n v="9"/>
    <n v="16"/>
    <n v="1"/>
    <s v="US President"/>
    <s v="Fulani, Lenora"/>
    <s v="new alliance"/>
    <b v="0"/>
    <n v="1363"/>
    <n v="1616156"/>
  </r>
  <r>
    <x v="4"/>
    <s v="Delaware"/>
    <x v="7"/>
    <n v="10"/>
    <n v="51"/>
    <n v="11"/>
    <s v="US President"/>
    <s v="Clinton, Bill"/>
    <s v="democrat"/>
    <b v="0"/>
    <n v="126054"/>
    <n v="289620"/>
  </r>
  <r>
    <x v="4"/>
    <s v="Delaware"/>
    <x v="7"/>
    <n v="10"/>
    <n v="51"/>
    <n v="11"/>
    <s v="US President"/>
    <s v="Bush, George H.W."/>
    <s v="republican"/>
    <b v="0"/>
    <n v="102313"/>
    <n v="289620"/>
  </r>
  <r>
    <x v="4"/>
    <s v="Delaware"/>
    <x v="7"/>
    <n v="10"/>
    <n v="51"/>
    <n v="11"/>
    <s v="US President"/>
    <s v="Perot, Ross"/>
    <s v="independent"/>
    <b v="0"/>
    <n v="59213"/>
    <n v="289620"/>
  </r>
  <r>
    <x v="4"/>
    <s v="Delaware"/>
    <x v="7"/>
    <n v="10"/>
    <n v="51"/>
    <n v="11"/>
    <s v="US President"/>
    <s v="Fulani, Lenora"/>
    <s v="new alliance"/>
    <b v="0"/>
    <n v="1105"/>
    <n v="289620"/>
  </r>
  <r>
    <x v="4"/>
    <s v="Delaware"/>
    <x v="7"/>
    <n v="10"/>
    <n v="51"/>
    <n v="11"/>
    <s v="US President"/>
    <s v="Marrou, Andre"/>
    <s v="libertarian"/>
    <b v="0"/>
    <n v="935"/>
    <n v="289620"/>
  </r>
  <r>
    <x v="4"/>
    <s v="District of Columbia"/>
    <x v="8"/>
    <n v="11"/>
    <n v="53"/>
    <n v="55"/>
    <s v="US President"/>
    <s v="Clinton, Bill"/>
    <s v="democrat"/>
    <b v="0"/>
    <n v="192619"/>
    <n v="227572"/>
  </r>
  <r>
    <x v="4"/>
    <s v="District of Columbia"/>
    <x v="8"/>
    <n v="11"/>
    <n v="53"/>
    <n v="55"/>
    <s v="US President"/>
    <s v="Bush, George H.W."/>
    <s v="republican"/>
    <b v="0"/>
    <n v="20698"/>
    <n v="227572"/>
  </r>
  <r>
    <x v="4"/>
    <s v="District of Columbia"/>
    <x v="8"/>
    <n v="11"/>
    <n v="53"/>
    <n v="55"/>
    <s v="US President"/>
    <s v="Perot, Ross"/>
    <s v="independent"/>
    <b v="0"/>
    <n v="9681"/>
    <n v="227572"/>
  </r>
  <r>
    <x v="4"/>
    <s v="District of Columbia"/>
    <x v="8"/>
    <n v="11"/>
    <n v="53"/>
    <n v="55"/>
    <s v="US President"/>
    <s v="Fulani, Lenora"/>
    <s v="new alliance"/>
    <b v="0"/>
    <n v="1459"/>
    <n v="227572"/>
  </r>
  <r>
    <x v="4"/>
    <s v="District of Columbia"/>
    <x v="8"/>
    <n v="11"/>
    <n v="53"/>
    <n v="55"/>
    <s v="US President"/>
    <s v="Daniels, Ronald"/>
    <s v="independent"/>
    <b v="0"/>
    <n v="1446"/>
    <n v="227572"/>
  </r>
  <r>
    <x v="4"/>
    <s v="District of Columbia"/>
    <x v="8"/>
    <n v="11"/>
    <n v="53"/>
    <n v="55"/>
    <s v="US President"/>
    <m/>
    <m/>
    <b v="1"/>
    <n v="676"/>
    <n v="227572"/>
  </r>
  <r>
    <x v="4"/>
    <s v="District of Columbia"/>
    <x v="8"/>
    <n v="11"/>
    <n v="53"/>
    <n v="55"/>
    <s v="US President"/>
    <s v="Marrou, Andre"/>
    <s v="libertarian"/>
    <b v="0"/>
    <n v="467"/>
    <n v="227572"/>
  </r>
  <r>
    <x v="4"/>
    <s v="District of Columbia"/>
    <x v="8"/>
    <n v="11"/>
    <n v="53"/>
    <n v="55"/>
    <s v="US President"/>
    <s v="Hagelin, John"/>
    <s v="natural law"/>
    <b v="0"/>
    <n v="230"/>
    <n v="227572"/>
  </r>
  <r>
    <x v="4"/>
    <s v="District of Columbia"/>
    <x v="8"/>
    <n v="11"/>
    <n v="53"/>
    <n v="55"/>
    <s v="US President"/>
    <s v="Other"/>
    <s v="socialist"/>
    <b v="0"/>
    <n v="191"/>
    <n v="227572"/>
  </r>
  <r>
    <x v="4"/>
    <s v="District of Columbia"/>
    <x v="8"/>
    <n v="11"/>
    <n v="53"/>
    <n v="55"/>
    <s v="US President"/>
    <s v="Other"/>
    <s v="socialist workers"/>
    <b v="0"/>
    <n v="105"/>
    <n v="227572"/>
  </r>
  <r>
    <x v="4"/>
    <s v="Florida"/>
    <x v="9"/>
    <n v="12"/>
    <n v="59"/>
    <n v="43"/>
    <s v="US President"/>
    <s v="Bush, George H.W."/>
    <s v="republican"/>
    <b v="0"/>
    <n v="2173310"/>
    <n v="5313392"/>
  </r>
  <r>
    <x v="4"/>
    <s v="Florida"/>
    <x v="9"/>
    <n v="12"/>
    <n v="59"/>
    <n v="43"/>
    <s v="US President"/>
    <s v="Clinton, Bill"/>
    <s v="democrat"/>
    <b v="0"/>
    <n v="2071698"/>
    <n v="5313392"/>
  </r>
  <r>
    <x v="4"/>
    <s v="Florida"/>
    <x v="9"/>
    <n v="12"/>
    <n v="59"/>
    <n v="43"/>
    <s v="US President"/>
    <s v="Perot, Ross"/>
    <s v="independent"/>
    <b v="0"/>
    <n v="1053067"/>
    <n v="5313392"/>
  </r>
  <r>
    <x v="4"/>
    <s v="Florida"/>
    <x v="9"/>
    <n v="12"/>
    <n v="59"/>
    <n v="43"/>
    <s v="US President"/>
    <s v="Marrou, Andre"/>
    <s v="libertarian"/>
    <b v="0"/>
    <n v="15079"/>
    <n v="5313392"/>
  </r>
  <r>
    <x v="4"/>
    <s v="Florida"/>
    <x v="9"/>
    <n v="12"/>
    <n v="59"/>
    <n v="43"/>
    <s v="US President"/>
    <m/>
    <m/>
    <b v="1"/>
    <n v="238"/>
    <n v="5313392"/>
  </r>
  <r>
    <x v="4"/>
    <s v="Georgia"/>
    <x v="10"/>
    <n v="13"/>
    <n v="58"/>
    <n v="44"/>
    <s v="US President"/>
    <s v="Clinton, Bill"/>
    <s v="democrat"/>
    <b v="0"/>
    <n v="1008966"/>
    <n v="2321133"/>
  </r>
  <r>
    <x v="4"/>
    <s v="Georgia"/>
    <x v="10"/>
    <n v="13"/>
    <n v="58"/>
    <n v="44"/>
    <s v="US President"/>
    <s v="Bush, George H.W."/>
    <s v="republican"/>
    <b v="0"/>
    <n v="995252"/>
    <n v="2321133"/>
  </r>
  <r>
    <x v="4"/>
    <s v="Georgia"/>
    <x v="10"/>
    <n v="13"/>
    <n v="58"/>
    <n v="44"/>
    <s v="US President"/>
    <s v="Perot, Ross"/>
    <s v="independent"/>
    <b v="0"/>
    <n v="309657"/>
    <n v="2321133"/>
  </r>
  <r>
    <x v="4"/>
    <s v="Georgia"/>
    <x v="10"/>
    <n v="13"/>
    <n v="58"/>
    <n v="44"/>
    <s v="US President"/>
    <s v="Marrou, Andre"/>
    <s v="libertarian"/>
    <b v="0"/>
    <n v="7110"/>
    <n v="2321133"/>
  </r>
  <r>
    <x v="4"/>
    <s v="Georgia"/>
    <x v="10"/>
    <n v="13"/>
    <n v="58"/>
    <n v="44"/>
    <s v="US President"/>
    <m/>
    <m/>
    <b v="1"/>
    <n v="148"/>
    <n v="2321133"/>
  </r>
  <r>
    <x v="4"/>
    <s v="Hawaii"/>
    <x v="11"/>
    <n v="15"/>
    <n v="95"/>
    <n v="82"/>
    <s v="US President"/>
    <s v="Clinton, Bill"/>
    <s v="democrat"/>
    <b v="0"/>
    <n v="179310"/>
    <n v="372842"/>
  </r>
  <r>
    <x v="4"/>
    <s v="Hawaii"/>
    <x v="11"/>
    <n v="15"/>
    <n v="95"/>
    <n v="82"/>
    <s v="US President"/>
    <s v="Bush, George H.W."/>
    <s v="republican"/>
    <b v="0"/>
    <n v="136822"/>
    <n v="372842"/>
  </r>
  <r>
    <x v="4"/>
    <s v="Hawaii"/>
    <x v="11"/>
    <n v="15"/>
    <n v="95"/>
    <n v="82"/>
    <s v="US President"/>
    <s v="Perot, Ross"/>
    <s v="independent"/>
    <b v="0"/>
    <n v="53003"/>
    <n v="372842"/>
  </r>
  <r>
    <x v="4"/>
    <s v="Hawaii"/>
    <x v="11"/>
    <n v="15"/>
    <n v="95"/>
    <n v="82"/>
    <s v="US President"/>
    <s v="Gritz, James &quot;&quot;Bo&quot;&quot;"/>
    <s v="independent"/>
    <b v="0"/>
    <n v="1452"/>
    <n v="372842"/>
  </r>
  <r>
    <x v="4"/>
    <s v="Hawaii"/>
    <x v="11"/>
    <n v="15"/>
    <n v="95"/>
    <n v="82"/>
    <s v="US President"/>
    <s v="Marrou, Andre"/>
    <s v="libertarian"/>
    <b v="0"/>
    <n v="1119"/>
    <n v="372842"/>
  </r>
  <r>
    <x v="4"/>
    <s v="Hawaii"/>
    <x v="11"/>
    <n v="15"/>
    <n v="95"/>
    <n v="82"/>
    <s v="US President"/>
    <s v="Fulani, Lenora"/>
    <s v="new alliance"/>
    <b v="0"/>
    <n v="720"/>
    <n v="372842"/>
  </r>
  <r>
    <x v="4"/>
    <s v="Hawaii"/>
    <x v="11"/>
    <n v="15"/>
    <n v="95"/>
    <n v="82"/>
    <s v="US President"/>
    <s v="Hagelin, John"/>
    <s v="natural law"/>
    <b v="0"/>
    <n v="416"/>
    <n v="372842"/>
  </r>
  <r>
    <x v="4"/>
    <s v="Idaho"/>
    <x v="12"/>
    <n v="16"/>
    <n v="82"/>
    <n v="63"/>
    <s v="US President"/>
    <s v="Bush, George H.W."/>
    <s v="republican"/>
    <b v="0"/>
    <n v="202645"/>
    <n v="482114"/>
  </r>
  <r>
    <x v="4"/>
    <s v="Idaho"/>
    <x v="12"/>
    <n v="16"/>
    <n v="82"/>
    <n v="63"/>
    <s v="US President"/>
    <s v="Clinton, Bill"/>
    <s v="democrat"/>
    <b v="0"/>
    <n v="137013"/>
    <n v="482114"/>
  </r>
  <r>
    <x v="4"/>
    <s v="Idaho"/>
    <x v="12"/>
    <n v="16"/>
    <n v="82"/>
    <n v="63"/>
    <s v="US President"/>
    <s v="Perot, Ross"/>
    <s v="independent"/>
    <b v="0"/>
    <n v="130395"/>
    <n v="482114"/>
  </r>
  <r>
    <x v="4"/>
    <s v="Idaho"/>
    <x v="12"/>
    <n v="16"/>
    <n v="82"/>
    <n v="63"/>
    <s v="US President"/>
    <s v="Gritz, James &quot;&quot;Bo&quot;&quot;"/>
    <s v="independent"/>
    <b v="0"/>
    <n v="10894"/>
    <n v="482114"/>
  </r>
  <r>
    <x v="4"/>
    <s v="Idaho"/>
    <x v="12"/>
    <n v="16"/>
    <n v="82"/>
    <n v="63"/>
    <s v="US President"/>
    <s v="Marrou, Andre"/>
    <s v="libertarian"/>
    <b v="0"/>
    <n v="1167"/>
    <n v="482114"/>
  </r>
  <r>
    <x v="4"/>
    <s v="Illinois"/>
    <x v="13"/>
    <n v="17"/>
    <n v="33"/>
    <n v="21"/>
    <s v="US President"/>
    <s v="Clinton, Bill"/>
    <s v="democrat"/>
    <b v="0"/>
    <n v="2453350"/>
    <n v="5050157"/>
  </r>
  <r>
    <x v="4"/>
    <s v="Illinois"/>
    <x v="13"/>
    <n v="17"/>
    <n v="33"/>
    <n v="21"/>
    <s v="US President"/>
    <s v="Bush, George H.W."/>
    <s v="republican"/>
    <b v="0"/>
    <n v="1734096"/>
    <n v="5050157"/>
  </r>
  <r>
    <x v="4"/>
    <s v="Illinois"/>
    <x v="13"/>
    <n v="17"/>
    <n v="33"/>
    <n v="21"/>
    <s v="US President"/>
    <s v="Perot, Ross"/>
    <s v="independent"/>
    <b v="0"/>
    <n v="840515"/>
    <n v="5050157"/>
  </r>
  <r>
    <x v="4"/>
    <s v="Illinois"/>
    <x v="13"/>
    <n v="17"/>
    <n v="33"/>
    <n v="21"/>
    <s v="US President"/>
    <s v="Marrou, Andre"/>
    <s v="libertarian"/>
    <b v="0"/>
    <n v="9218"/>
    <n v="5050157"/>
  </r>
  <r>
    <x v="4"/>
    <s v="Illinois"/>
    <x v="13"/>
    <n v="17"/>
    <n v="33"/>
    <n v="21"/>
    <s v="US President"/>
    <s v="Fulani, Lenora"/>
    <s v="new alliance"/>
    <b v="0"/>
    <n v="5267"/>
    <n v="5050157"/>
  </r>
  <r>
    <x v="4"/>
    <s v="Illinois"/>
    <x v="13"/>
    <n v="17"/>
    <n v="33"/>
    <n v="21"/>
    <s v="US President"/>
    <s v="Gritz, James &quot;&quot;Bo&quot;&quot;"/>
    <s v="populist"/>
    <b v="0"/>
    <n v="3577"/>
    <n v="5050157"/>
  </r>
  <r>
    <x v="4"/>
    <s v="Illinois"/>
    <x v="13"/>
    <n v="17"/>
    <n v="33"/>
    <n v="21"/>
    <s v="US President"/>
    <s v="Hagelin, John"/>
    <s v="natural law"/>
    <b v="0"/>
    <n v="2751"/>
    <n v="5050157"/>
  </r>
  <r>
    <x v="4"/>
    <s v="Illinois"/>
    <x v="13"/>
    <n v="17"/>
    <n v="33"/>
    <n v="21"/>
    <s v="US President"/>
    <s v="Warren, James &quot;&quot;Mac&quot;&quot;"/>
    <s v="socialist workers"/>
    <b v="0"/>
    <n v="1361"/>
    <n v="5050157"/>
  </r>
  <r>
    <x v="4"/>
    <s v="Illinois"/>
    <x v="13"/>
    <n v="17"/>
    <n v="33"/>
    <n v="21"/>
    <s v="US President"/>
    <m/>
    <m/>
    <b v="1"/>
    <n v="22"/>
    <n v="5050157"/>
  </r>
  <r>
    <x v="4"/>
    <s v="Indiana"/>
    <x v="14"/>
    <n v="18"/>
    <n v="32"/>
    <n v="22"/>
    <s v="US President"/>
    <s v="Bush, George H.W."/>
    <s v="republican"/>
    <b v="0"/>
    <n v="989375"/>
    <n v="2305871"/>
  </r>
  <r>
    <x v="4"/>
    <s v="Indiana"/>
    <x v="14"/>
    <n v="18"/>
    <n v="32"/>
    <n v="22"/>
    <s v="US President"/>
    <s v="Clinton, Bill"/>
    <s v="democrat"/>
    <b v="0"/>
    <n v="848420"/>
    <n v="2305871"/>
  </r>
  <r>
    <x v="4"/>
    <s v="Indiana"/>
    <x v="14"/>
    <n v="18"/>
    <n v="32"/>
    <n v="22"/>
    <s v="US President"/>
    <s v="Perot, Ross"/>
    <s v="independent"/>
    <b v="0"/>
    <n v="455934"/>
    <n v="2305871"/>
  </r>
  <r>
    <x v="4"/>
    <s v="Indiana"/>
    <x v="14"/>
    <n v="18"/>
    <n v="32"/>
    <n v="22"/>
    <s v="US President"/>
    <s v="Marrou, Andre"/>
    <s v="libertarian"/>
    <b v="0"/>
    <n v="7936"/>
    <n v="2305871"/>
  </r>
  <r>
    <x v="4"/>
    <s v="Indiana"/>
    <x v="14"/>
    <n v="18"/>
    <n v="32"/>
    <n v="22"/>
    <s v="US President"/>
    <s v="Fulani, Lenora"/>
    <s v="new alliance"/>
    <b v="0"/>
    <n v="2583"/>
    <n v="2305871"/>
  </r>
  <r>
    <x v="4"/>
    <s v="Indiana"/>
    <x v="14"/>
    <n v="18"/>
    <n v="32"/>
    <n v="22"/>
    <s v="US President"/>
    <m/>
    <m/>
    <b v="1"/>
    <n v="1623"/>
    <n v="2305871"/>
  </r>
  <r>
    <x v="4"/>
    <s v="Iowa"/>
    <x v="15"/>
    <n v="19"/>
    <n v="42"/>
    <n v="31"/>
    <s v="US President"/>
    <s v="Clinton, Bill"/>
    <s v="democrat"/>
    <b v="0"/>
    <n v="586353"/>
    <n v="1354607"/>
  </r>
  <r>
    <x v="4"/>
    <s v="Iowa"/>
    <x v="15"/>
    <n v="19"/>
    <n v="42"/>
    <n v="31"/>
    <s v="US President"/>
    <s v="Bush, George H.W."/>
    <s v="republican"/>
    <b v="0"/>
    <n v="504891"/>
    <n v="1354607"/>
  </r>
  <r>
    <x v="4"/>
    <s v="Iowa"/>
    <x v="15"/>
    <n v="19"/>
    <n v="42"/>
    <n v="31"/>
    <s v="US President"/>
    <s v="Perot, Ross"/>
    <s v="independent"/>
    <b v="0"/>
    <n v="253468"/>
    <n v="1354607"/>
  </r>
  <r>
    <x v="4"/>
    <s v="Iowa"/>
    <x v="15"/>
    <n v="19"/>
    <n v="42"/>
    <n v="31"/>
    <s v="US President"/>
    <s v="Hagelin, John"/>
    <s v="natural law"/>
    <b v="0"/>
    <n v="3079"/>
    <n v="1354607"/>
  </r>
  <r>
    <x v="4"/>
    <s v="Iowa"/>
    <x v="15"/>
    <n v="19"/>
    <n v="42"/>
    <n v="31"/>
    <s v="US President"/>
    <s v="Other"/>
    <m/>
    <b v="0"/>
    <n v="1753"/>
    <n v="1354607"/>
  </r>
  <r>
    <x v="4"/>
    <s v="Iowa"/>
    <x v="15"/>
    <n v="19"/>
    <n v="42"/>
    <n v="31"/>
    <s v="US President"/>
    <s v="Gritz, James &quot;&quot;Bo&quot;&quot;"/>
    <s v="america first"/>
    <b v="0"/>
    <n v="1177"/>
    <n v="1354607"/>
  </r>
  <r>
    <x v="4"/>
    <s v="Iowa"/>
    <x v="15"/>
    <n v="19"/>
    <n v="42"/>
    <n v="31"/>
    <s v="US President"/>
    <s v="Marrou, Andre"/>
    <s v="libertarian"/>
    <b v="0"/>
    <n v="1076"/>
    <n v="1354607"/>
  </r>
  <r>
    <x v="4"/>
    <s v="Iowa"/>
    <x v="15"/>
    <n v="19"/>
    <n v="42"/>
    <n v="31"/>
    <s v="US President"/>
    <s v="Blank Vote/Scattering"/>
    <m/>
    <b v="0"/>
    <n v="741"/>
    <n v="1354607"/>
  </r>
  <r>
    <x v="4"/>
    <s v="Iowa"/>
    <x v="15"/>
    <n v="19"/>
    <n v="42"/>
    <n v="31"/>
    <s v="US President"/>
    <s v="Herer, Jack"/>
    <s v="grassroots"/>
    <b v="0"/>
    <n v="669"/>
    <n v="1354607"/>
  </r>
  <r>
    <x v="4"/>
    <s v="Iowa"/>
    <x v="15"/>
    <n v="19"/>
    <n v="42"/>
    <n v="31"/>
    <s v="US President"/>
    <s v="Phillips, Howard"/>
    <s v="taxpayers party"/>
    <b v="0"/>
    <n v="480"/>
    <n v="1354607"/>
  </r>
  <r>
    <x v="4"/>
    <s v="Iowa"/>
    <x v="15"/>
    <n v="19"/>
    <n v="42"/>
    <n v="31"/>
    <s v="US President"/>
    <s v="Warren, James &quot;&quot;Mac&quot;&quot;"/>
    <s v="socialist workers"/>
    <b v="0"/>
    <n v="273"/>
    <n v="1354607"/>
  </r>
  <r>
    <x v="4"/>
    <s v="Iowa"/>
    <x v="15"/>
    <n v="19"/>
    <n v="42"/>
    <n v="31"/>
    <s v="US President"/>
    <s v="Larouche, Lyndon, Jr."/>
    <s v="independents for economic recovery"/>
    <b v="0"/>
    <n v="238"/>
    <n v="1354607"/>
  </r>
  <r>
    <x v="4"/>
    <s v="Iowa"/>
    <x v="15"/>
    <n v="19"/>
    <n v="42"/>
    <n v="31"/>
    <s v="US President"/>
    <s v="Other"/>
    <s v="campaign for a new tomorrow"/>
    <b v="0"/>
    <n v="212"/>
    <n v="1354607"/>
  </r>
  <r>
    <x v="4"/>
    <s v="Iowa"/>
    <x v="15"/>
    <n v="19"/>
    <n v="42"/>
    <n v="31"/>
    <s v="US President"/>
    <s v="Fulani, Lenora"/>
    <s v="new alliance"/>
    <b v="0"/>
    <n v="197"/>
    <n v="1354607"/>
  </r>
  <r>
    <x v="4"/>
    <s v="Kansas"/>
    <x v="16"/>
    <n v="20"/>
    <n v="47"/>
    <n v="32"/>
    <s v="US President"/>
    <s v="Bush, George H.W."/>
    <s v="republican"/>
    <b v="0"/>
    <n v="449951"/>
    <n v="1157236"/>
  </r>
  <r>
    <x v="4"/>
    <s v="Kansas"/>
    <x v="16"/>
    <n v="20"/>
    <n v="47"/>
    <n v="32"/>
    <s v="US President"/>
    <s v="Clinton, Bill"/>
    <s v="democrat"/>
    <b v="0"/>
    <n v="390434"/>
    <n v="1157236"/>
  </r>
  <r>
    <x v="4"/>
    <s v="Kansas"/>
    <x v="16"/>
    <n v="20"/>
    <n v="47"/>
    <n v="32"/>
    <s v="US President"/>
    <s v="Perot, Ross"/>
    <s v="independent"/>
    <b v="0"/>
    <n v="312358"/>
    <n v="1157236"/>
  </r>
  <r>
    <x v="4"/>
    <s v="Kansas"/>
    <x v="16"/>
    <n v="20"/>
    <n v="47"/>
    <n v="32"/>
    <s v="US President"/>
    <s v="Marrou, Andre"/>
    <s v="libertarian"/>
    <b v="0"/>
    <n v="4314"/>
    <n v="1157236"/>
  </r>
  <r>
    <x v="4"/>
    <s v="Kansas"/>
    <x v="16"/>
    <n v="20"/>
    <n v="47"/>
    <n v="32"/>
    <s v="US President"/>
    <m/>
    <m/>
    <b v="1"/>
    <n v="179"/>
    <n v="1157236"/>
  </r>
  <r>
    <x v="4"/>
    <s v="Kentucky"/>
    <x v="17"/>
    <n v="21"/>
    <n v="61"/>
    <n v="51"/>
    <s v="US President"/>
    <s v="Clinton, Bill"/>
    <s v="democrat"/>
    <b v="0"/>
    <n v="665104"/>
    <n v="1492900"/>
  </r>
  <r>
    <x v="4"/>
    <s v="Kentucky"/>
    <x v="17"/>
    <n v="21"/>
    <n v="61"/>
    <n v="51"/>
    <s v="US President"/>
    <s v="Bush, George H.W."/>
    <s v="republican"/>
    <b v="0"/>
    <n v="617178"/>
    <n v="1492900"/>
  </r>
  <r>
    <x v="4"/>
    <s v="Kentucky"/>
    <x v="17"/>
    <n v="21"/>
    <n v="61"/>
    <n v="51"/>
    <s v="US President"/>
    <s v="Perot, Ross"/>
    <s v="independent"/>
    <b v="0"/>
    <n v="203944"/>
    <n v="1492900"/>
  </r>
  <r>
    <x v="4"/>
    <s v="Kentucky"/>
    <x v="17"/>
    <n v="21"/>
    <n v="61"/>
    <n v="51"/>
    <s v="US President"/>
    <s v="Marrou, Andre"/>
    <s v="libertarian"/>
    <b v="0"/>
    <n v="4513"/>
    <n v="1492900"/>
  </r>
  <r>
    <x v="4"/>
    <s v="Kentucky"/>
    <x v="17"/>
    <n v="21"/>
    <n v="61"/>
    <n v="51"/>
    <s v="US President"/>
    <s v="Phillips, Howard"/>
    <s v="taxpayers party"/>
    <b v="0"/>
    <n v="989"/>
    <n v="1492900"/>
  </r>
  <r>
    <x v="4"/>
    <s v="Kentucky"/>
    <x v="17"/>
    <n v="21"/>
    <n v="61"/>
    <n v="51"/>
    <s v="US President"/>
    <s v="Hagelin, John"/>
    <s v="natural law"/>
    <b v="0"/>
    <n v="695"/>
    <n v="1492900"/>
  </r>
  <r>
    <x v="4"/>
    <s v="Kentucky"/>
    <x v="17"/>
    <n v="21"/>
    <n v="61"/>
    <n v="51"/>
    <s v="US President"/>
    <s v="Fulani, Lenora"/>
    <s v="new alliance"/>
    <b v="0"/>
    <n v="430"/>
    <n v="1492900"/>
  </r>
  <r>
    <x v="4"/>
    <s v="Kentucky"/>
    <x v="17"/>
    <n v="21"/>
    <n v="61"/>
    <n v="51"/>
    <s v="US President"/>
    <m/>
    <m/>
    <b v="1"/>
    <n v="47"/>
    <n v="1492900"/>
  </r>
  <r>
    <x v="4"/>
    <s v="Louisiana"/>
    <x v="18"/>
    <n v="22"/>
    <n v="72"/>
    <n v="45"/>
    <s v="US President"/>
    <s v="Clinton, Bill"/>
    <s v="democrat"/>
    <b v="0"/>
    <n v="815971"/>
    <n v="1790017"/>
  </r>
  <r>
    <x v="4"/>
    <s v="Louisiana"/>
    <x v="18"/>
    <n v="22"/>
    <n v="72"/>
    <n v="45"/>
    <s v="US President"/>
    <s v="Bush, George H.W."/>
    <s v="republican"/>
    <b v="0"/>
    <n v="733386"/>
    <n v="1790017"/>
  </r>
  <r>
    <x v="4"/>
    <s v="Louisiana"/>
    <x v="18"/>
    <n v="22"/>
    <n v="72"/>
    <n v="45"/>
    <s v="US President"/>
    <s v="Perot, Ross"/>
    <s v="independent"/>
    <b v="0"/>
    <n v="211478"/>
    <n v="1790017"/>
  </r>
  <r>
    <x v="4"/>
    <s v="Louisiana"/>
    <x v="18"/>
    <n v="22"/>
    <n v="72"/>
    <n v="45"/>
    <s v="US President"/>
    <s v="Gritz, James &quot;&quot;Bo&quot;&quot;"/>
    <s v="america first"/>
    <b v="0"/>
    <n v="18545"/>
    <n v="1790017"/>
  </r>
  <r>
    <x v="4"/>
    <s v="Louisiana"/>
    <x v="18"/>
    <n v="22"/>
    <n v="72"/>
    <n v="45"/>
    <s v="US President"/>
    <s v="Marrou, Andre"/>
    <s v="libertarian"/>
    <b v="0"/>
    <n v="3155"/>
    <n v="1790017"/>
  </r>
  <r>
    <x v="4"/>
    <s v="Louisiana"/>
    <x v="18"/>
    <n v="22"/>
    <n v="72"/>
    <n v="45"/>
    <s v="US President"/>
    <s v="Other"/>
    <s v="equal justice and opportunity"/>
    <b v="0"/>
    <n v="1663"/>
    <n v="1790017"/>
  </r>
  <r>
    <x v="4"/>
    <s v="Louisiana"/>
    <x v="18"/>
    <n v="22"/>
    <n v="72"/>
    <n v="45"/>
    <s v="US President"/>
    <s v="Phillips, Howard"/>
    <s v="taxpayers party"/>
    <b v="0"/>
    <n v="1552"/>
    <n v="1790017"/>
  </r>
  <r>
    <x v="4"/>
    <s v="Louisiana"/>
    <x v="18"/>
    <n v="22"/>
    <n v="72"/>
    <n v="45"/>
    <s v="US President"/>
    <s v="Fulani, Lenora"/>
    <s v="more perfect democracy"/>
    <b v="0"/>
    <n v="1434"/>
    <n v="1790017"/>
  </r>
  <r>
    <x v="4"/>
    <s v="Louisiana"/>
    <x v="18"/>
    <n v="22"/>
    <n v="72"/>
    <n v="45"/>
    <s v="US President"/>
    <s v="Larouche, Lyndon, Jr."/>
    <s v="justice, industry, and agriculture"/>
    <b v="0"/>
    <n v="1136"/>
    <n v="1790017"/>
  </r>
  <r>
    <x v="4"/>
    <s v="Louisiana"/>
    <x v="18"/>
    <n v="22"/>
    <n v="72"/>
    <n v="45"/>
    <s v="US President"/>
    <s v="Hagelin, John"/>
    <s v="natural law"/>
    <b v="0"/>
    <n v="889"/>
    <n v="1790017"/>
  </r>
  <r>
    <x v="4"/>
    <s v="Louisiana"/>
    <x v="18"/>
    <n v="22"/>
    <n v="72"/>
    <n v="45"/>
    <s v="US President"/>
    <s v="Yiamouyiannis, John"/>
    <s v="independent"/>
    <b v="0"/>
    <n v="808"/>
    <n v="1790017"/>
  </r>
  <r>
    <x v="4"/>
    <s v="Maine"/>
    <x v="19"/>
    <n v="23"/>
    <n v="11"/>
    <n v="2"/>
    <s v="US President"/>
    <s v="Clinton, Bill"/>
    <s v="democrat"/>
    <b v="0"/>
    <n v="263420"/>
    <n v="679499"/>
  </r>
  <r>
    <x v="4"/>
    <s v="Maine"/>
    <x v="19"/>
    <n v="23"/>
    <n v="11"/>
    <n v="2"/>
    <s v="US President"/>
    <s v="Perot, Ross"/>
    <s v="independent"/>
    <b v="0"/>
    <n v="206820"/>
    <n v="679499"/>
  </r>
  <r>
    <x v="4"/>
    <s v="Maine"/>
    <x v="19"/>
    <n v="23"/>
    <n v="11"/>
    <n v="2"/>
    <s v="US President"/>
    <s v="Bush, George H.W."/>
    <s v="republican"/>
    <b v="0"/>
    <n v="206504"/>
    <n v="679499"/>
  </r>
  <r>
    <x v="4"/>
    <s v="Maine"/>
    <x v="19"/>
    <n v="23"/>
    <n v="11"/>
    <n v="2"/>
    <s v="US President"/>
    <s v="Marrou, Andre"/>
    <s v="libertarian"/>
    <b v="0"/>
    <n v="1681"/>
    <n v="679499"/>
  </r>
  <r>
    <x v="4"/>
    <s v="Maine"/>
    <x v="19"/>
    <n v="23"/>
    <n v="11"/>
    <n v="2"/>
    <s v="US President"/>
    <s v="Fulani, Lenora"/>
    <s v="new alliance"/>
    <b v="0"/>
    <n v="519"/>
    <n v="679499"/>
  </r>
  <r>
    <x v="4"/>
    <s v="Maine"/>
    <x v="19"/>
    <n v="23"/>
    <n v="11"/>
    <n v="2"/>
    <s v="US President"/>
    <s v="Phillips, Howard"/>
    <s v="taxpayers party"/>
    <b v="0"/>
    <n v="464"/>
    <n v="679499"/>
  </r>
  <r>
    <x v="4"/>
    <s v="Maine"/>
    <x v="19"/>
    <n v="23"/>
    <n v="11"/>
    <n v="2"/>
    <s v="US President"/>
    <s v="Other"/>
    <m/>
    <b v="0"/>
    <n v="91"/>
    <n v="679499"/>
  </r>
  <r>
    <x v="4"/>
    <s v="Maryland"/>
    <x v="20"/>
    <n v="24"/>
    <n v="52"/>
    <n v="52"/>
    <s v="US President"/>
    <s v="Clinton, Bill"/>
    <s v="democrat"/>
    <b v="0"/>
    <n v="988571"/>
    <n v="1984580"/>
  </r>
  <r>
    <x v="4"/>
    <s v="Maryland"/>
    <x v="20"/>
    <n v="24"/>
    <n v="52"/>
    <n v="52"/>
    <s v="US President"/>
    <s v="Bush, George H.W."/>
    <s v="republican"/>
    <b v="0"/>
    <n v="707094"/>
    <n v="1984580"/>
  </r>
  <r>
    <x v="4"/>
    <s v="Maryland"/>
    <x v="20"/>
    <n v="24"/>
    <n v="52"/>
    <n v="52"/>
    <s v="US President"/>
    <s v="Perot, Ross"/>
    <s v="independent"/>
    <b v="0"/>
    <n v="281414"/>
    <n v="1984580"/>
  </r>
  <r>
    <x v="4"/>
    <s v="Maryland"/>
    <x v="20"/>
    <n v="24"/>
    <n v="52"/>
    <n v="52"/>
    <s v="US President"/>
    <s v="Marrou, Andre"/>
    <s v="libertarian"/>
    <b v="0"/>
    <n v="4715"/>
    <n v="1984580"/>
  </r>
  <r>
    <x v="4"/>
    <s v="Maryland"/>
    <x v="20"/>
    <n v="24"/>
    <n v="52"/>
    <n v="52"/>
    <s v="US President"/>
    <s v="Fulani, Lenora"/>
    <s v="new alliance"/>
    <b v="0"/>
    <n v="2786"/>
    <n v="1984580"/>
  </r>
  <r>
    <x v="4"/>
    <s v="Massachusetts"/>
    <x v="21"/>
    <n v="25"/>
    <n v="14"/>
    <n v="3"/>
    <s v="US President"/>
    <s v="Clinton, Bill"/>
    <s v="democrat"/>
    <b v="0"/>
    <n v="1318639"/>
    <n v="2773664"/>
  </r>
  <r>
    <x v="4"/>
    <s v="Massachusetts"/>
    <x v="21"/>
    <n v="25"/>
    <n v="14"/>
    <n v="3"/>
    <s v="US President"/>
    <s v="Bush, George H.W."/>
    <s v="republican"/>
    <b v="0"/>
    <n v="805039"/>
    <n v="2773664"/>
  </r>
  <r>
    <x v="4"/>
    <s v="Massachusetts"/>
    <x v="21"/>
    <n v="25"/>
    <n v="14"/>
    <n v="3"/>
    <s v="US President"/>
    <s v="Perot, Ross"/>
    <s v="independent"/>
    <b v="0"/>
    <n v="630731"/>
    <n v="2773664"/>
  </r>
  <r>
    <x v="4"/>
    <s v="Massachusetts"/>
    <x v="21"/>
    <n v="25"/>
    <n v="14"/>
    <n v="3"/>
    <s v="US President"/>
    <s v="Marrou, Andre"/>
    <s v="libertarian"/>
    <b v="0"/>
    <n v="9021"/>
    <n v="2773664"/>
  </r>
  <r>
    <x v="4"/>
    <s v="Massachusetts"/>
    <x v="21"/>
    <n v="25"/>
    <n v="14"/>
    <n v="3"/>
    <s v="US President"/>
    <s v="Fulani, Lenora"/>
    <s v="new alliance"/>
    <b v="0"/>
    <n v="3172"/>
    <n v="2773664"/>
  </r>
  <r>
    <x v="4"/>
    <s v="Massachusetts"/>
    <x v="21"/>
    <n v="25"/>
    <n v="14"/>
    <n v="3"/>
    <s v="US President"/>
    <s v="Other"/>
    <s v="independent voters"/>
    <b v="0"/>
    <n v="2218"/>
    <n v="2773664"/>
  </r>
  <r>
    <x v="4"/>
    <s v="Massachusetts"/>
    <x v="21"/>
    <n v="25"/>
    <n v="14"/>
    <n v="3"/>
    <s v="US President"/>
    <s v="Other"/>
    <m/>
    <b v="0"/>
    <n v="1990"/>
    <n v="2773664"/>
  </r>
  <r>
    <x v="4"/>
    <s v="Massachusetts"/>
    <x v="21"/>
    <n v="25"/>
    <n v="14"/>
    <n v="3"/>
    <s v="US President"/>
    <s v="Hagelin, John"/>
    <s v="natural law"/>
    <b v="0"/>
    <n v="1812"/>
    <n v="2773664"/>
  </r>
  <r>
    <x v="4"/>
    <s v="Massachusetts"/>
    <x v="21"/>
    <n v="25"/>
    <n v="14"/>
    <n v="3"/>
    <s v="US President"/>
    <s v="Larouche, Lyndon, Jr."/>
    <s v="larouche for president party"/>
    <b v="0"/>
    <n v="1027"/>
    <n v="2773664"/>
  </r>
  <r>
    <x v="4"/>
    <s v="Massachusetts"/>
    <x v="21"/>
    <n v="25"/>
    <n v="14"/>
    <n v="3"/>
    <s v="US President"/>
    <s v="Brisben, J. Quinn"/>
    <s v="socialist party usa"/>
    <b v="0"/>
    <n v="13"/>
    <n v="2773664"/>
  </r>
  <r>
    <x v="4"/>
    <s v="Massachusetts"/>
    <x v="21"/>
    <n v="25"/>
    <n v="14"/>
    <n v="3"/>
    <s v="US President"/>
    <s v="Dodge, Earl"/>
    <s v="prohibition"/>
    <b v="0"/>
    <n v="2"/>
    <n v="2773664"/>
  </r>
  <r>
    <x v="4"/>
    <s v="Michigan"/>
    <x v="22"/>
    <n v="26"/>
    <n v="34"/>
    <n v="23"/>
    <s v="US President"/>
    <s v="Clinton, Bill"/>
    <s v="democrat"/>
    <b v="0"/>
    <n v="1871182"/>
    <n v="4274673"/>
  </r>
  <r>
    <x v="4"/>
    <s v="Michigan"/>
    <x v="22"/>
    <n v="26"/>
    <n v="34"/>
    <n v="23"/>
    <s v="US President"/>
    <s v="Bush, George H.W."/>
    <s v="republican"/>
    <b v="0"/>
    <n v="1554940"/>
    <n v="4274673"/>
  </r>
  <r>
    <x v="4"/>
    <s v="Michigan"/>
    <x v="22"/>
    <n v="26"/>
    <n v="34"/>
    <n v="23"/>
    <s v="US President"/>
    <s v="Perot, Ross"/>
    <s v="independent"/>
    <b v="0"/>
    <n v="824813"/>
    <n v="4274673"/>
  </r>
  <r>
    <x v="4"/>
    <s v="Michigan"/>
    <x v="22"/>
    <n v="26"/>
    <n v="34"/>
    <n v="23"/>
    <s v="US President"/>
    <s v="Marrou, Andre"/>
    <s v="libertarian"/>
    <b v="0"/>
    <n v="10175"/>
    <n v="4274673"/>
  </r>
  <r>
    <x v="4"/>
    <s v="Michigan"/>
    <x v="22"/>
    <n v="26"/>
    <n v="34"/>
    <n v="23"/>
    <s v="US President"/>
    <s v="Phillips, Howard"/>
    <s v="tisch independent citizens"/>
    <b v="0"/>
    <n v="8263"/>
    <n v="4274673"/>
  </r>
  <r>
    <x v="4"/>
    <s v="Michigan"/>
    <x v="22"/>
    <n v="26"/>
    <n v="34"/>
    <n v="23"/>
    <s v="US President"/>
    <s v="Hagelin, John"/>
    <s v="natural law"/>
    <b v="0"/>
    <n v="2954"/>
    <n v="4274673"/>
  </r>
  <r>
    <x v="4"/>
    <s v="Michigan"/>
    <x v="22"/>
    <n v="26"/>
    <n v="34"/>
    <n v="23"/>
    <s v="US President"/>
    <s v="Halyard, Helen"/>
    <s v="workers world"/>
    <b v="0"/>
    <n v="1432"/>
    <n v="4274673"/>
  </r>
  <r>
    <x v="4"/>
    <s v="Michigan"/>
    <x v="22"/>
    <n v="26"/>
    <n v="34"/>
    <n v="23"/>
    <s v="US President"/>
    <m/>
    <m/>
    <b v="1"/>
    <n v="914"/>
    <n v="4274673"/>
  </r>
  <r>
    <x v="4"/>
    <s v="Minnesota"/>
    <x v="23"/>
    <n v="27"/>
    <n v="41"/>
    <n v="33"/>
    <s v="US President"/>
    <s v="Clinton, Bill"/>
    <s v="democrat"/>
    <b v="0"/>
    <n v="1020997"/>
    <n v="2347948"/>
  </r>
  <r>
    <x v="4"/>
    <s v="Minnesota"/>
    <x v="23"/>
    <n v="27"/>
    <n v="41"/>
    <n v="33"/>
    <s v="US President"/>
    <s v="Bush, George H.W."/>
    <s v="republican"/>
    <b v="0"/>
    <n v="747841"/>
    <n v="2347948"/>
  </r>
  <r>
    <x v="4"/>
    <s v="Minnesota"/>
    <x v="23"/>
    <n v="27"/>
    <n v="41"/>
    <n v="33"/>
    <s v="US President"/>
    <s v="Perot, Ross"/>
    <s v="independent"/>
    <b v="0"/>
    <n v="562506"/>
    <n v="2347948"/>
  </r>
  <r>
    <x v="4"/>
    <s v="Minnesota"/>
    <x v="23"/>
    <n v="27"/>
    <n v="41"/>
    <n v="33"/>
    <s v="US President"/>
    <s v="Marrou, Andre"/>
    <s v="libertarian"/>
    <b v="0"/>
    <n v="3374"/>
    <n v="2347948"/>
  </r>
  <r>
    <x v="4"/>
    <s v="Minnesota"/>
    <x v="23"/>
    <n v="27"/>
    <n v="41"/>
    <n v="33"/>
    <s v="US President"/>
    <s v="Gritz, James &quot;&quot;Bo&quot;&quot;"/>
    <s v="constitution party"/>
    <b v="0"/>
    <n v="3363"/>
    <n v="2347948"/>
  </r>
  <r>
    <x v="4"/>
    <s v="Minnesota"/>
    <x v="23"/>
    <n v="27"/>
    <n v="41"/>
    <n v="33"/>
    <s v="US President"/>
    <s v="Herer, Jack"/>
    <s v="grassroots"/>
    <b v="0"/>
    <n v="2659"/>
    <n v="2347948"/>
  </r>
  <r>
    <x v="4"/>
    <s v="Minnesota"/>
    <x v="23"/>
    <n v="27"/>
    <n v="41"/>
    <n v="33"/>
    <s v="US President"/>
    <m/>
    <m/>
    <b v="1"/>
    <n v="2499"/>
    <n v="2347948"/>
  </r>
  <r>
    <x v="4"/>
    <s v="Minnesota"/>
    <x v="23"/>
    <n v="27"/>
    <n v="41"/>
    <n v="33"/>
    <s v="US President"/>
    <s v="Hagelin, John"/>
    <s v="natural law"/>
    <b v="0"/>
    <n v="1406"/>
    <n v="2347948"/>
  </r>
  <r>
    <x v="4"/>
    <s v="Minnesota"/>
    <x v="23"/>
    <n v="27"/>
    <n v="41"/>
    <n v="33"/>
    <s v="US President"/>
    <s v="Warren, James &quot;&quot;Mac&quot;&quot;"/>
    <s v="socialist workers"/>
    <b v="0"/>
    <n v="990"/>
    <n v="2347948"/>
  </r>
  <r>
    <x v="4"/>
    <s v="Minnesota"/>
    <x v="23"/>
    <n v="27"/>
    <n v="41"/>
    <n v="33"/>
    <s v="US President"/>
    <s v="Fulani, Lenora"/>
    <s v="new alliance"/>
    <b v="0"/>
    <n v="958"/>
    <n v="2347948"/>
  </r>
  <r>
    <x v="4"/>
    <s v="Minnesota"/>
    <x v="23"/>
    <n v="27"/>
    <n v="41"/>
    <n v="33"/>
    <s v="US President"/>
    <s v="Phillips, Howard"/>
    <s v="taxpayers party"/>
    <b v="0"/>
    <n v="733"/>
    <n v="2347948"/>
  </r>
  <r>
    <x v="4"/>
    <s v="Minnesota"/>
    <x v="23"/>
    <n v="27"/>
    <n v="41"/>
    <n v="33"/>
    <s v="US President"/>
    <s v="Larouche, Lyndon, Jr."/>
    <s v="independents for economic recovery"/>
    <b v="0"/>
    <n v="622"/>
    <n v="2347948"/>
  </r>
  <r>
    <x v="4"/>
    <s v="Mississippi"/>
    <x v="24"/>
    <n v="28"/>
    <n v="64"/>
    <n v="46"/>
    <s v="US President"/>
    <s v="Bush, George H.W."/>
    <s v="republican"/>
    <b v="0"/>
    <n v="487793"/>
    <n v="981793"/>
  </r>
  <r>
    <x v="4"/>
    <s v="Mississippi"/>
    <x v="24"/>
    <n v="28"/>
    <n v="64"/>
    <n v="46"/>
    <s v="US President"/>
    <s v="Clinton, Bill"/>
    <s v="democrat"/>
    <b v="0"/>
    <n v="400258"/>
    <n v="981793"/>
  </r>
  <r>
    <x v="4"/>
    <s v="Mississippi"/>
    <x v="24"/>
    <n v="28"/>
    <n v="64"/>
    <n v="46"/>
    <s v="US President"/>
    <s v="Perot, Ross"/>
    <s v="independent"/>
    <b v="0"/>
    <n v="85626"/>
    <n v="981793"/>
  </r>
  <r>
    <x v="4"/>
    <s v="Mississippi"/>
    <x v="24"/>
    <n v="28"/>
    <n v="64"/>
    <n v="46"/>
    <s v="US President"/>
    <s v="Other"/>
    <s v="independent"/>
    <b v="0"/>
    <n v="4310"/>
    <n v="981793"/>
  </r>
  <r>
    <x v="4"/>
    <s v="Mississippi"/>
    <x v="24"/>
    <n v="28"/>
    <n v="64"/>
    <n v="46"/>
    <s v="US President"/>
    <s v="Marrou, Andre"/>
    <s v="libertarian"/>
    <b v="0"/>
    <n v="2154"/>
    <n v="981793"/>
  </r>
  <r>
    <x v="4"/>
    <s v="Mississippi"/>
    <x v="24"/>
    <n v="28"/>
    <n v="64"/>
    <n v="46"/>
    <s v="US President"/>
    <s v="Phillips, Howard"/>
    <s v="taxpayers party"/>
    <b v="0"/>
    <n v="1652"/>
    <n v="981793"/>
  </r>
  <r>
    <x v="4"/>
    <s v="Missouri"/>
    <x v="25"/>
    <n v="29"/>
    <n v="43"/>
    <n v="34"/>
    <s v="US President"/>
    <s v="Clinton, Bill"/>
    <s v="democrat"/>
    <b v="0"/>
    <n v="1053873"/>
    <n v="2391270"/>
  </r>
  <r>
    <x v="4"/>
    <s v="Missouri"/>
    <x v="25"/>
    <n v="29"/>
    <n v="43"/>
    <n v="34"/>
    <s v="US President"/>
    <s v="Bush, George H.W."/>
    <s v="republican"/>
    <b v="0"/>
    <n v="811159"/>
    <n v="2391270"/>
  </r>
  <r>
    <x v="4"/>
    <s v="Missouri"/>
    <x v="25"/>
    <n v="29"/>
    <n v="43"/>
    <n v="34"/>
    <s v="US President"/>
    <s v="Perot, Ross"/>
    <s v="independent"/>
    <b v="0"/>
    <n v="518741"/>
    <n v="2391270"/>
  </r>
  <r>
    <x v="4"/>
    <s v="Missouri"/>
    <x v="25"/>
    <n v="29"/>
    <n v="43"/>
    <n v="34"/>
    <s v="US President"/>
    <s v="Marrou, Andre"/>
    <s v="libertarian"/>
    <b v="0"/>
    <n v="7497"/>
    <n v="2391270"/>
  </r>
  <r>
    <x v="4"/>
    <s v="Montana"/>
    <x v="26"/>
    <n v="30"/>
    <n v="81"/>
    <n v="64"/>
    <s v="US President"/>
    <s v="Clinton, Bill"/>
    <s v="democrat"/>
    <b v="0"/>
    <n v="154507"/>
    <n v="410583"/>
  </r>
  <r>
    <x v="4"/>
    <s v="Montana"/>
    <x v="26"/>
    <n v="30"/>
    <n v="81"/>
    <n v="64"/>
    <s v="US President"/>
    <s v="Bush, George H.W."/>
    <s v="republican"/>
    <b v="0"/>
    <n v="144207"/>
    <n v="410583"/>
  </r>
  <r>
    <x v="4"/>
    <s v="Montana"/>
    <x v="26"/>
    <n v="30"/>
    <n v="81"/>
    <n v="64"/>
    <s v="US President"/>
    <s v="Perot, Ross"/>
    <s v="independent"/>
    <b v="0"/>
    <n v="107225"/>
    <n v="410583"/>
  </r>
  <r>
    <x v="4"/>
    <s v="Montana"/>
    <x v="26"/>
    <n v="30"/>
    <n v="81"/>
    <n v="64"/>
    <s v="US President"/>
    <s v="Other"/>
    <s v="independent"/>
    <b v="0"/>
    <n v="3658"/>
    <n v="410583"/>
  </r>
  <r>
    <x v="4"/>
    <s v="Montana"/>
    <x v="26"/>
    <n v="30"/>
    <n v="81"/>
    <n v="64"/>
    <s v="US President"/>
    <s v="Marrou, Andre"/>
    <s v="libertarian"/>
    <b v="0"/>
    <n v="986"/>
    <n v="410583"/>
  </r>
  <r>
    <x v="4"/>
    <s v="Nebraska"/>
    <x v="27"/>
    <n v="31"/>
    <n v="46"/>
    <n v="35"/>
    <s v="US President"/>
    <s v="Bush, George H.W."/>
    <s v="republican"/>
    <b v="0"/>
    <n v="343678"/>
    <n v="737546"/>
  </r>
  <r>
    <x v="4"/>
    <s v="Nebraska"/>
    <x v="27"/>
    <n v="31"/>
    <n v="46"/>
    <n v="35"/>
    <s v="US President"/>
    <s v="Clinton, Bill"/>
    <s v="democrat"/>
    <b v="0"/>
    <n v="216864"/>
    <n v="737546"/>
  </r>
  <r>
    <x v="4"/>
    <s v="Nebraska"/>
    <x v="27"/>
    <n v="31"/>
    <n v="46"/>
    <n v="35"/>
    <s v="US President"/>
    <s v="Perot, Ross"/>
    <s v="independent"/>
    <b v="0"/>
    <n v="174104"/>
    <n v="737546"/>
  </r>
  <r>
    <x v="4"/>
    <s v="Nebraska"/>
    <x v="27"/>
    <n v="31"/>
    <n v="46"/>
    <n v="35"/>
    <s v="US President"/>
    <s v="Other"/>
    <s v="independent"/>
    <b v="0"/>
    <n v="1560"/>
    <n v="737546"/>
  </r>
  <r>
    <x v="4"/>
    <s v="Nebraska"/>
    <x v="27"/>
    <n v="31"/>
    <n v="46"/>
    <n v="35"/>
    <s v="US President"/>
    <s v="Marrou, Andre"/>
    <s v="libertarian"/>
    <b v="0"/>
    <n v="1340"/>
    <n v="737546"/>
  </r>
  <r>
    <x v="4"/>
    <s v="Nevada"/>
    <x v="28"/>
    <n v="32"/>
    <n v="88"/>
    <n v="65"/>
    <s v="US President"/>
    <s v="Clinton, Bill"/>
    <s v="democrat"/>
    <b v="0"/>
    <n v="189148"/>
    <n v="506318"/>
  </r>
  <r>
    <x v="4"/>
    <s v="Nevada"/>
    <x v="28"/>
    <n v="32"/>
    <n v="88"/>
    <n v="65"/>
    <s v="US President"/>
    <s v="Bush, George H.W."/>
    <s v="republican"/>
    <b v="0"/>
    <n v="175828"/>
    <n v="506318"/>
  </r>
  <r>
    <x v="4"/>
    <s v="Nevada"/>
    <x v="28"/>
    <n v="32"/>
    <n v="88"/>
    <n v="65"/>
    <s v="US President"/>
    <s v="Perot, Ross"/>
    <s v="independent"/>
    <b v="0"/>
    <n v="132580"/>
    <n v="506318"/>
  </r>
  <r>
    <x v="4"/>
    <s v="Nevada"/>
    <x v="28"/>
    <n v="32"/>
    <n v="88"/>
    <n v="65"/>
    <s v="US President"/>
    <s v="Gritz, James &quot;&quot;Bo&quot;&quot;"/>
    <s v="populist"/>
    <b v="0"/>
    <n v="2892"/>
    <n v="506318"/>
  </r>
  <r>
    <x v="4"/>
    <s v="Nevada"/>
    <x v="28"/>
    <n v="32"/>
    <n v="88"/>
    <n v="65"/>
    <s v="US President"/>
    <s v="Other"/>
    <m/>
    <b v="0"/>
    <n v="2537"/>
    <n v="506318"/>
  </r>
  <r>
    <x v="4"/>
    <s v="Nevada"/>
    <x v="28"/>
    <n v="32"/>
    <n v="88"/>
    <n v="65"/>
    <s v="US President"/>
    <s v="Marrou, Andre"/>
    <s v="libertarian"/>
    <b v="0"/>
    <n v="1835"/>
    <n v="506318"/>
  </r>
  <r>
    <x v="4"/>
    <s v="Nevada"/>
    <x v="28"/>
    <n v="32"/>
    <n v="88"/>
    <n v="65"/>
    <s v="US President"/>
    <s v="Phillips, Howard"/>
    <s v="independent american"/>
    <b v="0"/>
    <n v="677"/>
    <n v="506318"/>
  </r>
  <r>
    <x v="4"/>
    <s v="Nevada"/>
    <x v="28"/>
    <n v="32"/>
    <n v="88"/>
    <n v="65"/>
    <s v="US President"/>
    <s v="Fulani, Lenora"/>
    <s v="independent"/>
    <b v="0"/>
    <n v="483"/>
    <n v="506318"/>
  </r>
  <r>
    <x v="4"/>
    <s v="Nevada"/>
    <x v="28"/>
    <n v="32"/>
    <n v="88"/>
    <n v="65"/>
    <s v="US President"/>
    <s v="Hagelin, John"/>
    <s v="natural law"/>
    <b v="0"/>
    <n v="338"/>
    <n v="506318"/>
  </r>
  <r>
    <x v="4"/>
    <s v="New Hampshire"/>
    <x v="29"/>
    <n v="33"/>
    <n v="12"/>
    <n v="4"/>
    <s v="US President"/>
    <s v="Clinton, Bill"/>
    <s v="democrat"/>
    <b v="0"/>
    <n v="209040"/>
    <n v="537215"/>
  </r>
  <r>
    <x v="4"/>
    <s v="New Hampshire"/>
    <x v="29"/>
    <n v="33"/>
    <n v="12"/>
    <n v="4"/>
    <s v="US President"/>
    <s v="Bush, George H.W."/>
    <s v="republican"/>
    <b v="0"/>
    <n v="202484"/>
    <n v="537215"/>
  </r>
  <r>
    <x v="4"/>
    <s v="New Hampshire"/>
    <x v="29"/>
    <n v="33"/>
    <n v="12"/>
    <n v="4"/>
    <s v="US President"/>
    <s v="Perot, Ross"/>
    <s v="independent"/>
    <b v="0"/>
    <n v="121337"/>
    <n v="537215"/>
  </r>
  <r>
    <x v="4"/>
    <s v="New Hampshire"/>
    <x v="29"/>
    <n v="33"/>
    <n v="12"/>
    <n v="4"/>
    <s v="US President"/>
    <s v="Marrou, Andre"/>
    <s v="libertarian"/>
    <b v="0"/>
    <n v="3548"/>
    <n v="537215"/>
  </r>
  <r>
    <x v="4"/>
    <s v="New Hampshire"/>
    <x v="29"/>
    <n v="33"/>
    <n v="12"/>
    <n v="4"/>
    <s v="US President"/>
    <s v="Fulani, Lenora"/>
    <s v="new alliance"/>
    <b v="0"/>
    <n v="512"/>
    <n v="537215"/>
  </r>
  <r>
    <x v="4"/>
    <s v="New Hampshire"/>
    <x v="29"/>
    <n v="33"/>
    <n v="12"/>
    <n v="4"/>
    <s v="US President"/>
    <s v="Hagelin, John"/>
    <s v="natural law"/>
    <b v="0"/>
    <n v="294"/>
    <n v="537215"/>
  </r>
  <r>
    <x v="4"/>
    <s v="New Jersey"/>
    <x v="30"/>
    <n v="34"/>
    <n v="22"/>
    <n v="12"/>
    <s v="US President"/>
    <s v="Clinton, Bill"/>
    <s v="democrat"/>
    <b v="0"/>
    <n v="1436206"/>
    <n v="3343594"/>
  </r>
  <r>
    <x v="4"/>
    <s v="New Jersey"/>
    <x v="30"/>
    <n v="34"/>
    <n v="22"/>
    <n v="12"/>
    <s v="US President"/>
    <s v="Bush, George H.W."/>
    <s v="republican"/>
    <b v="0"/>
    <n v="1356865"/>
    <n v="3343594"/>
  </r>
  <r>
    <x v="4"/>
    <s v="New Jersey"/>
    <x v="30"/>
    <n v="34"/>
    <n v="22"/>
    <n v="12"/>
    <s v="US President"/>
    <s v="Perot, Ross"/>
    <s v="independent"/>
    <b v="0"/>
    <n v="521829"/>
    <n v="3343594"/>
  </r>
  <r>
    <x v="4"/>
    <s v="New Jersey"/>
    <x v="30"/>
    <n v="34"/>
    <n v="22"/>
    <n v="12"/>
    <s v="US President"/>
    <s v="Marrou, Andre"/>
    <s v="libertarian"/>
    <b v="0"/>
    <n v="6822"/>
    <n v="3343594"/>
  </r>
  <r>
    <x v="4"/>
    <s v="New Jersey"/>
    <x v="30"/>
    <n v="34"/>
    <n v="22"/>
    <n v="12"/>
    <s v="US President"/>
    <s v="Bradford, Drew"/>
    <s v="independent"/>
    <b v="0"/>
    <n v="4749"/>
    <n v="3343594"/>
  </r>
  <r>
    <x v="4"/>
    <s v="New Jersey"/>
    <x v="30"/>
    <n v="34"/>
    <n v="22"/>
    <n v="12"/>
    <s v="US President"/>
    <s v="Fulani, Lenora"/>
    <s v="new alliance"/>
    <b v="0"/>
    <n v="3513"/>
    <n v="3343594"/>
  </r>
  <r>
    <x v="4"/>
    <s v="New Jersey"/>
    <x v="30"/>
    <n v="34"/>
    <n v="22"/>
    <n v="12"/>
    <s v="US President"/>
    <s v="Phillips, Howard"/>
    <s v="taxpayers party"/>
    <b v="0"/>
    <n v="2670"/>
    <n v="3343594"/>
  </r>
  <r>
    <x v="4"/>
    <s v="New Jersey"/>
    <x v="30"/>
    <n v="34"/>
    <n v="22"/>
    <n v="12"/>
    <s v="US President"/>
    <s v="Larouche, Lyndon, Jr."/>
    <s v="6 million jobs"/>
    <b v="0"/>
    <n v="2095"/>
    <n v="3343594"/>
  </r>
  <r>
    <x v="4"/>
    <s v="New Jersey"/>
    <x v="30"/>
    <n v="34"/>
    <n v="22"/>
    <n v="12"/>
    <s v="US President"/>
    <s v="Warren, James &quot;&quot;Mac&quot;&quot;"/>
    <s v="socialist workers"/>
    <b v="0"/>
    <n v="2011"/>
    <n v="3343594"/>
  </r>
  <r>
    <x v="4"/>
    <s v="New Jersey"/>
    <x v="30"/>
    <n v="34"/>
    <n v="22"/>
    <n v="12"/>
    <s v="US President"/>
    <s v="Daniels, Ron"/>
    <s v="ron daniels independent"/>
    <b v="0"/>
    <n v="1996"/>
    <n v="3343594"/>
  </r>
  <r>
    <x v="4"/>
    <s v="New Jersey"/>
    <x v="30"/>
    <n v="34"/>
    <n v="22"/>
    <n v="12"/>
    <s v="US President"/>
    <s v="Gritz, James &quot;&quot;Bo&quot;&quot;"/>
    <s v="america first populist"/>
    <b v="0"/>
    <n v="1867"/>
    <n v="3343594"/>
  </r>
  <r>
    <x v="4"/>
    <s v="New Jersey"/>
    <x v="30"/>
    <n v="34"/>
    <n v="22"/>
    <n v="12"/>
    <s v="US President"/>
    <s v="Haylard, Helen"/>
    <s v="workers league"/>
    <b v="0"/>
    <n v="1618"/>
    <n v="3343594"/>
  </r>
  <r>
    <x v="4"/>
    <s v="New Jersey"/>
    <x v="30"/>
    <n v="34"/>
    <n v="22"/>
    <n v="12"/>
    <s v="US President"/>
    <s v="Hagelin, John"/>
    <s v="natural law"/>
    <b v="0"/>
    <n v="1353"/>
    <n v="3343594"/>
  </r>
  <r>
    <x v="4"/>
    <s v="New Mexico"/>
    <x v="31"/>
    <n v="35"/>
    <n v="85"/>
    <n v="66"/>
    <s v="US President"/>
    <s v="Clinton, Bill"/>
    <s v="democrat"/>
    <b v="0"/>
    <n v="261617"/>
    <n v="569986"/>
  </r>
  <r>
    <x v="4"/>
    <s v="New Mexico"/>
    <x v="31"/>
    <n v="35"/>
    <n v="85"/>
    <n v="66"/>
    <s v="US President"/>
    <s v="Bush, George H.W."/>
    <s v="republican"/>
    <b v="0"/>
    <n v="212824"/>
    <n v="569986"/>
  </r>
  <r>
    <x v="4"/>
    <s v="New Mexico"/>
    <x v="31"/>
    <n v="35"/>
    <n v="85"/>
    <n v="66"/>
    <s v="US President"/>
    <s v="Perot, Ross"/>
    <s v="independent"/>
    <b v="0"/>
    <n v="91895"/>
    <n v="569986"/>
  </r>
  <r>
    <x v="4"/>
    <s v="New Mexico"/>
    <x v="31"/>
    <n v="35"/>
    <n v="85"/>
    <n v="66"/>
    <s v="US President"/>
    <s v="Marrou, Andre"/>
    <s v="libertarian"/>
    <b v="0"/>
    <n v="1615"/>
    <n v="569986"/>
  </r>
  <r>
    <x v="4"/>
    <s v="New Mexico"/>
    <x v="31"/>
    <n v="35"/>
    <n v="85"/>
    <n v="66"/>
    <s v="US President"/>
    <s v="Phillips, Howard"/>
    <s v="taxpayers party"/>
    <b v="0"/>
    <n v="620"/>
    <n v="569986"/>
  </r>
  <r>
    <x v="4"/>
    <s v="New Mexico"/>
    <x v="31"/>
    <n v="35"/>
    <n v="85"/>
    <n v="66"/>
    <s v="US President"/>
    <s v="Hagelin, John"/>
    <s v="natural law"/>
    <b v="0"/>
    <n v="562"/>
    <n v="569986"/>
  </r>
  <r>
    <x v="4"/>
    <s v="New Mexico"/>
    <x v="31"/>
    <n v="35"/>
    <n v="85"/>
    <n v="66"/>
    <s v="US President"/>
    <s v="Fulani, Lenora"/>
    <s v="new alliance"/>
    <b v="0"/>
    <n v="369"/>
    <n v="569986"/>
  </r>
  <r>
    <x v="4"/>
    <s v="New Mexico"/>
    <x v="31"/>
    <n v="35"/>
    <n v="85"/>
    <n v="66"/>
    <s v="US President"/>
    <s v="Warren, James &quot;&quot;Mac&quot;&quot;"/>
    <s v="socialist workers"/>
    <b v="0"/>
    <n v="183"/>
    <n v="569986"/>
  </r>
  <r>
    <x v="4"/>
    <s v="New Mexico"/>
    <x v="31"/>
    <n v="35"/>
    <n v="85"/>
    <n v="66"/>
    <s v="US President"/>
    <s v="La Riva, Gloria Estella"/>
    <s v="workers world"/>
    <b v="0"/>
    <n v="181"/>
    <n v="569986"/>
  </r>
  <r>
    <x v="4"/>
    <s v="New Mexico"/>
    <x v="31"/>
    <n v="35"/>
    <n v="85"/>
    <n v="66"/>
    <s v="US President"/>
    <s v="Dodge, Earl"/>
    <s v="prohibition"/>
    <b v="0"/>
    <n v="120"/>
    <n v="569986"/>
  </r>
  <r>
    <x v="4"/>
    <s v="New York"/>
    <x v="32"/>
    <n v="36"/>
    <n v="21"/>
    <n v="13"/>
    <s v="US President"/>
    <s v="Clinton, Bill"/>
    <s v="democrat"/>
    <b v="0"/>
    <n v="3346894"/>
    <n v="7079432"/>
  </r>
  <r>
    <x v="4"/>
    <s v="New York"/>
    <x v="32"/>
    <n v="36"/>
    <n v="21"/>
    <n v="13"/>
    <s v="US President"/>
    <s v="Bush, George H.W."/>
    <s v="republican"/>
    <b v="0"/>
    <n v="2041690"/>
    <n v="7079432"/>
  </r>
  <r>
    <x v="4"/>
    <s v="New York"/>
    <x v="32"/>
    <n v="36"/>
    <n v="21"/>
    <n v="13"/>
    <s v="US President"/>
    <s v="Perot, Ross"/>
    <s v="independent"/>
    <b v="0"/>
    <n v="1090721"/>
    <n v="7079432"/>
  </r>
  <r>
    <x v="4"/>
    <s v="New York"/>
    <x v="32"/>
    <n v="36"/>
    <n v="21"/>
    <n v="13"/>
    <s v="US President"/>
    <s v="Bush, George H.W."/>
    <s v="conservative"/>
    <b v="0"/>
    <n v="177000"/>
    <n v="7079432"/>
  </r>
  <r>
    <x v="4"/>
    <s v="New York"/>
    <x v="32"/>
    <n v="36"/>
    <n v="21"/>
    <n v="13"/>
    <s v="US President"/>
    <s v="Blank Vote/Scattering"/>
    <m/>
    <b v="0"/>
    <n v="152951"/>
    <n v="7079432"/>
  </r>
  <r>
    <x v="4"/>
    <s v="New York"/>
    <x v="32"/>
    <n v="36"/>
    <n v="21"/>
    <n v="13"/>
    <s v="US President"/>
    <s v="Bush, George H.W."/>
    <s v="right-to-life"/>
    <b v="0"/>
    <n v="127959"/>
    <n v="7079432"/>
  </r>
  <r>
    <x v="4"/>
    <s v="New York"/>
    <x v="32"/>
    <n v="36"/>
    <n v="21"/>
    <n v="13"/>
    <s v="US President"/>
    <s v="Clinton, Bill"/>
    <s v="liberal party"/>
    <b v="0"/>
    <n v="97556"/>
    <n v="7079432"/>
  </r>
  <r>
    <x v="4"/>
    <s v="New York"/>
    <x v="32"/>
    <n v="36"/>
    <n v="21"/>
    <n v="13"/>
    <s v="US President"/>
    <s v="Warren, James &quot;&quot;Mac&quot;&quot;"/>
    <s v="socialist workers"/>
    <b v="0"/>
    <n v="15472"/>
    <n v="7079432"/>
  </r>
  <r>
    <x v="4"/>
    <s v="New York"/>
    <x v="32"/>
    <n v="36"/>
    <n v="21"/>
    <n v="13"/>
    <s v="US President"/>
    <s v="Marrou, Andre"/>
    <s v="libertarian"/>
    <b v="0"/>
    <n v="13451"/>
    <n v="7079432"/>
  </r>
  <r>
    <x v="4"/>
    <s v="New York"/>
    <x v="32"/>
    <n v="36"/>
    <n v="21"/>
    <n v="13"/>
    <s v="US President"/>
    <s v="Fulani, Lenora"/>
    <s v="new alliance"/>
    <b v="0"/>
    <n v="11318"/>
    <n v="7079432"/>
  </r>
  <r>
    <x v="4"/>
    <s v="New York"/>
    <x v="32"/>
    <n v="36"/>
    <n v="21"/>
    <n v="13"/>
    <s v="US President"/>
    <s v="Hagelin, John"/>
    <s v="natural law"/>
    <b v="0"/>
    <n v="4420"/>
    <n v="7079432"/>
  </r>
  <r>
    <x v="4"/>
    <s v="North Carolina"/>
    <x v="33"/>
    <n v="37"/>
    <n v="56"/>
    <n v="47"/>
    <s v="US President"/>
    <s v="Bush, George H.W."/>
    <s v="republican"/>
    <b v="0"/>
    <n v="1134661"/>
    <n v="2611850"/>
  </r>
  <r>
    <x v="4"/>
    <s v="North Carolina"/>
    <x v="33"/>
    <n v="37"/>
    <n v="56"/>
    <n v="47"/>
    <s v="US President"/>
    <s v="Clinton, Bill"/>
    <s v="democrat"/>
    <b v="0"/>
    <n v="1114042"/>
    <n v="2611850"/>
  </r>
  <r>
    <x v="4"/>
    <s v="North Carolina"/>
    <x v="33"/>
    <n v="37"/>
    <n v="56"/>
    <n v="47"/>
    <s v="US President"/>
    <s v="Perot, Ross"/>
    <s v="independent"/>
    <b v="0"/>
    <n v="357864"/>
    <n v="2611850"/>
  </r>
  <r>
    <x v="4"/>
    <s v="North Carolina"/>
    <x v="33"/>
    <n v="37"/>
    <n v="56"/>
    <n v="47"/>
    <s v="US President"/>
    <s v="Marrou, Andre"/>
    <s v="libertarian"/>
    <b v="0"/>
    <n v="5171"/>
    <n v="2611850"/>
  </r>
  <r>
    <x v="4"/>
    <s v="North Carolina"/>
    <x v="33"/>
    <n v="37"/>
    <n v="56"/>
    <n v="47"/>
    <s v="US President"/>
    <s v="Fulani, Lenora"/>
    <s v="new alliance"/>
    <b v="0"/>
    <n v="59"/>
    <n v="2611850"/>
  </r>
  <r>
    <x v="4"/>
    <s v="North Carolina"/>
    <x v="33"/>
    <n v="37"/>
    <n v="56"/>
    <n v="47"/>
    <s v="US President"/>
    <s v="Hagelin, John"/>
    <s v="natural law"/>
    <b v="0"/>
    <n v="41"/>
    <n v="2611850"/>
  </r>
  <r>
    <x v="4"/>
    <s v="North Carolina"/>
    <x v="33"/>
    <n v="37"/>
    <n v="56"/>
    <n v="47"/>
    <s v="US President"/>
    <s v="Warren, James &quot;&quot;Mac&quot;&quot;"/>
    <s v="socialist workers"/>
    <b v="0"/>
    <n v="12"/>
    <n v="2611850"/>
  </r>
  <r>
    <x v="4"/>
    <s v="North Dakota"/>
    <x v="34"/>
    <n v="38"/>
    <n v="44"/>
    <n v="36"/>
    <s v="US President"/>
    <s v="Bush, George H.W."/>
    <s v="republican"/>
    <b v="0"/>
    <n v="136244"/>
    <n v="308133"/>
  </r>
  <r>
    <x v="4"/>
    <s v="North Dakota"/>
    <x v="34"/>
    <n v="38"/>
    <n v="44"/>
    <n v="36"/>
    <s v="US President"/>
    <s v="Clinton, Bill"/>
    <s v="democrat"/>
    <b v="0"/>
    <n v="99168"/>
    <n v="308133"/>
  </r>
  <r>
    <x v="4"/>
    <s v="North Dakota"/>
    <x v="34"/>
    <n v="38"/>
    <n v="44"/>
    <n v="36"/>
    <s v="US President"/>
    <s v="Perot, Ross"/>
    <s v="independent"/>
    <b v="0"/>
    <n v="71084"/>
    <n v="308133"/>
  </r>
  <r>
    <x v="4"/>
    <s v="North Dakota"/>
    <x v="34"/>
    <n v="38"/>
    <n v="44"/>
    <n v="36"/>
    <s v="US President"/>
    <s v="Other"/>
    <m/>
    <b v="0"/>
    <n v="1637"/>
    <n v="308133"/>
  </r>
  <r>
    <x v="4"/>
    <s v="Ohio"/>
    <x v="35"/>
    <n v="39"/>
    <n v="31"/>
    <n v="24"/>
    <s v="US President"/>
    <s v="Clinton, Bill"/>
    <s v="democrat"/>
    <b v="0"/>
    <n v="1984942"/>
    <n v="4939967"/>
  </r>
  <r>
    <x v="4"/>
    <s v="Ohio"/>
    <x v="35"/>
    <n v="39"/>
    <n v="31"/>
    <n v="24"/>
    <s v="US President"/>
    <s v="Bush, George H.W."/>
    <s v="republican"/>
    <b v="0"/>
    <n v="1894310"/>
    <n v="4939967"/>
  </r>
  <r>
    <x v="4"/>
    <s v="Ohio"/>
    <x v="35"/>
    <n v="39"/>
    <n v="31"/>
    <n v="24"/>
    <s v="US President"/>
    <s v="Perot, Ross"/>
    <s v="independent"/>
    <b v="0"/>
    <n v="1036426"/>
    <n v="4939967"/>
  </r>
  <r>
    <x v="4"/>
    <s v="Ohio"/>
    <x v="35"/>
    <n v="39"/>
    <n v="31"/>
    <n v="24"/>
    <s v="US President"/>
    <s v="Other"/>
    <s v="independent"/>
    <b v="0"/>
    <n v="24247"/>
    <n v="4939967"/>
  </r>
  <r>
    <x v="4"/>
    <s v="Ohio"/>
    <x v="35"/>
    <n v="39"/>
    <n v="31"/>
    <n v="24"/>
    <s v="US President"/>
    <m/>
    <m/>
    <b v="1"/>
    <n v="42"/>
    <n v="4939967"/>
  </r>
  <r>
    <x v="4"/>
    <s v="Oklahoma"/>
    <x v="36"/>
    <n v="40"/>
    <n v="73"/>
    <n v="53"/>
    <s v="US President"/>
    <s v="Bush, George H.W."/>
    <s v="republican"/>
    <b v="0"/>
    <n v="592929"/>
    <n v="1390359"/>
  </r>
  <r>
    <x v="4"/>
    <s v="Oklahoma"/>
    <x v="36"/>
    <n v="40"/>
    <n v="73"/>
    <n v="53"/>
    <s v="US President"/>
    <s v="Clinton, Bill"/>
    <s v="democrat"/>
    <b v="0"/>
    <n v="473066"/>
    <n v="1390359"/>
  </r>
  <r>
    <x v="4"/>
    <s v="Oklahoma"/>
    <x v="36"/>
    <n v="40"/>
    <n v="73"/>
    <n v="53"/>
    <s v="US President"/>
    <s v="Perot, Ross"/>
    <s v="independent"/>
    <b v="0"/>
    <n v="319878"/>
    <n v="1390359"/>
  </r>
  <r>
    <x v="4"/>
    <s v="Oklahoma"/>
    <x v="36"/>
    <n v="40"/>
    <n v="73"/>
    <n v="53"/>
    <s v="US President"/>
    <s v="Marrou, Andre"/>
    <s v="libertarian"/>
    <b v="0"/>
    <n v="4486"/>
    <n v="1390359"/>
  </r>
  <r>
    <x v="4"/>
    <s v="Oregon"/>
    <x v="37"/>
    <n v="41"/>
    <n v="92"/>
    <n v="72"/>
    <s v="US President"/>
    <s v="Clinton, Bill"/>
    <s v="democrat"/>
    <b v="0"/>
    <n v="621314"/>
    <n v="1462643"/>
  </r>
  <r>
    <x v="4"/>
    <s v="Oregon"/>
    <x v="37"/>
    <n v="41"/>
    <n v="92"/>
    <n v="72"/>
    <s v="US President"/>
    <s v="Bush, George H.W."/>
    <s v="republican"/>
    <b v="0"/>
    <n v="475757"/>
    <n v="1462643"/>
  </r>
  <r>
    <x v="4"/>
    <s v="Oregon"/>
    <x v="37"/>
    <n v="41"/>
    <n v="92"/>
    <n v="72"/>
    <s v="US President"/>
    <s v="Perot, Ross"/>
    <s v="independent"/>
    <b v="0"/>
    <n v="354091"/>
    <n v="1462643"/>
  </r>
  <r>
    <x v="4"/>
    <s v="Oregon"/>
    <x v="37"/>
    <n v="41"/>
    <n v="92"/>
    <n v="72"/>
    <s v="US President"/>
    <s v="Marrou, Andre"/>
    <s v="libertarian"/>
    <b v="0"/>
    <n v="4277"/>
    <n v="1462643"/>
  </r>
  <r>
    <x v="4"/>
    <s v="Oregon"/>
    <x v="37"/>
    <n v="41"/>
    <n v="92"/>
    <n v="72"/>
    <s v="US President"/>
    <s v="Fulani, Lenora"/>
    <s v="new alliance"/>
    <b v="0"/>
    <n v="3030"/>
    <n v="1462643"/>
  </r>
  <r>
    <x v="4"/>
    <s v="Oregon"/>
    <x v="37"/>
    <n v="41"/>
    <n v="92"/>
    <n v="72"/>
    <s v="US President"/>
    <s v="Other"/>
    <m/>
    <b v="0"/>
    <n v="2609"/>
    <n v="1462643"/>
  </r>
  <r>
    <x v="4"/>
    <s v="Oregon"/>
    <x v="37"/>
    <n v="41"/>
    <n v="92"/>
    <n v="72"/>
    <s v="US President"/>
    <m/>
    <m/>
    <b v="1"/>
    <n v="1565"/>
    <n v="1462643"/>
  </r>
  <r>
    <x v="4"/>
    <s v="Pennsylvania"/>
    <x v="38"/>
    <n v="42"/>
    <n v="23"/>
    <n v="14"/>
    <s v="US President"/>
    <s v="Clinton, Bill"/>
    <s v="democrat"/>
    <b v="0"/>
    <n v="2239164"/>
    <n v="4959810"/>
  </r>
  <r>
    <x v="4"/>
    <s v="Pennsylvania"/>
    <x v="38"/>
    <n v="42"/>
    <n v="23"/>
    <n v="14"/>
    <s v="US President"/>
    <s v="Bush, George H.W."/>
    <s v="republican"/>
    <b v="0"/>
    <n v="1791841"/>
    <n v="4959810"/>
  </r>
  <r>
    <x v="4"/>
    <s v="Pennsylvania"/>
    <x v="38"/>
    <n v="42"/>
    <n v="23"/>
    <n v="14"/>
    <s v="US President"/>
    <s v="Perot, Ross"/>
    <s v="independent"/>
    <b v="0"/>
    <n v="902667"/>
    <n v="4959810"/>
  </r>
  <r>
    <x v="4"/>
    <s v="Pennsylvania"/>
    <x v="38"/>
    <n v="42"/>
    <n v="23"/>
    <n v="14"/>
    <s v="US President"/>
    <s v="Marrou, Andre"/>
    <s v="libertarian"/>
    <b v="0"/>
    <n v="21477"/>
    <n v="4959810"/>
  </r>
  <r>
    <x v="4"/>
    <s v="Pennsylvania"/>
    <x v="38"/>
    <n v="42"/>
    <n v="23"/>
    <n v="14"/>
    <s v="US President"/>
    <s v="Fulani, Lenora"/>
    <s v="new alliance"/>
    <b v="0"/>
    <n v="4661"/>
    <n v="4959810"/>
  </r>
  <r>
    <x v="4"/>
    <s v="Rhode Island"/>
    <x v="39"/>
    <n v="44"/>
    <n v="15"/>
    <n v="5"/>
    <s v="US President"/>
    <s v="Clinton, Bill"/>
    <s v="democrat"/>
    <b v="0"/>
    <n v="213299"/>
    <n v="453365"/>
  </r>
  <r>
    <x v="4"/>
    <s v="Rhode Island"/>
    <x v="39"/>
    <n v="44"/>
    <n v="15"/>
    <n v="5"/>
    <s v="US President"/>
    <s v="Bush, George H.W."/>
    <s v="republican"/>
    <b v="0"/>
    <n v="131601"/>
    <n v="453365"/>
  </r>
  <r>
    <x v="4"/>
    <s v="Rhode Island"/>
    <x v="39"/>
    <n v="44"/>
    <n v="15"/>
    <n v="5"/>
    <s v="US President"/>
    <s v="Perot, Ross"/>
    <s v="independent"/>
    <b v="0"/>
    <n v="105045"/>
    <n v="453365"/>
  </r>
  <r>
    <x v="4"/>
    <s v="Rhode Island"/>
    <x v="39"/>
    <n v="44"/>
    <n v="15"/>
    <n v="5"/>
    <s v="US President"/>
    <s v="Fulani, Lenora"/>
    <s v="new alliance"/>
    <b v="0"/>
    <n v="1878"/>
    <n v="453365"/>
  </r>
  <r>
    <x v="4"/>
    <s v="Rhode Island"/>
    <x v="39"/>
    <n v="44"/>
    <n v="15"/>
    <n v="5"/>
    <s v="US President"/>
    <s v="Marrou, Andre"/>
    <s v="libertarian"/>
    <b v="0"/>
    <n v="571"/>
    <n v="453365"/>
  </r>
  <r>
    <x v="4"/>
    <s v="Rhode Island"/>
    <x v="39"/>
    <n v="44"/>
    <n v="15"/>
    <n v="5"/>
    <s v="US President"/>
    <s v="Larouche, Lyndon, Jr."/>
    <s v="independents for larouche"/>
    <b v="0"/>
    <n v="494"/>
    <n v="453365"/>
  </r>
  <r>
    <x v="4"/>
    <s v="Rhode Island"/>
    <x v="39"/>
    <n v="44"/>
    <n v="15"/>
    <n v="5"/>
    <s v="US President"/>
    <s v="Hagelin, John"/>
    <s v="natural law"/>
    <b v="0"/>
    <n v="262"/>
    <n v="453365"/>
  </r>
  <r>
    <x v="4"/>
    <s v="Rhode Island"/>
    <x v="39"/>
    <n v="44"/>
    <n v="15"/>
    <n v="5"/>
    <s v="US President"/>
    <s v="Phillips, Howard"/>
    <s v="taxpayers party"/>
    <b v="0"/>
    <n v="215"/>
    <n v="453365"/>
  </r>
  <r>
    <x v="4"/>
    <s v="South Carolina"/>
    <x v="40"/>
    <n v="45"/>
    <n v="57"/>
    <n v="48"/>
    <s v="US President"/>
    <s v="Bush, George H.W."/>
    <s v="republican"/>
    <b v="0"/>
    <n v="577507"/>
    <n v="1228912"/>
  </r>
  <r>
    <x v="4"/>
    <s v="South Carolina"/>
    <x v="40"/>
    <n v="45"/>
    <n v="57"/>
    <n v="48"/>
    <s v="US President"/>
    <s v="Clinton, Bill"/>
    <s v="democrat"/>
    <b v="0"/>
    <n v="525514"/>
    <n v="1228912"/>
  </r>
  <r>
    <x v="4"/>
    <s v="South Carolina"/>
    <x v="40"/>
    <n v="45"/>
    <n v="57"/>
    <n v="48"/>
    <s v="US President"/>
    <s v="Perot, Ross"/>
    <s v="independent"/>
    <b v="0"/>
    <n v="119257"/>
    <n v="1228912"/>
  </r>
  <r>
    <x v="4"/>
    <s v="South Carolina"/>
    <x v="40"/>
    <n v="45"/>
    <n v="57"/>
    <n v="48"/>
    <s v="US President"/>
    <s v="Marrou, Andre"/>
    <s v="libertarian"/>
    <b v="0"/>
    <n v="2719"/>
    <n v="1228912"/>
  </r>
  <r>
    <x v="4"/>
    <s v="South Carolina"/>
    <x v="40"/>
    <n v="45"/>
    <n v="57"/>
    <n v="48"/>
    <s v="US President"/>
    <s v="Phillips, Howard"/>
    <s v="american"/>
    <b v="0"/>
    <n v="2680"/>
    <n v="1228912"/>
  </r>
  <r>
    <x v="4"/>
    <s v="South Carolina"/>
    <x v="40"/>
    <n v="45"/>
    <n v="57"/>
    <n v="48"/>
    <s v="US President"/>
    <s v="Fulani, Lenora"/>
    <s v="united citizens"/>
    <b v="0"/>
    <n v="1235"/>
    <n v="1228912"/>
  </r>
  <r>
    <x v="4"/>
    <s v="South Dakota"/>
    <x v="41"/>
    <n v="46"/>
    <n v="45"/>
    <n v="37"/>
    <s v="US President"/>
    <s v="Bush, George H.W."/>
    <s v="republican"/>
    <b v="0"/>
    <n v="136718"/>
    <n v="336254"/>
  </r>
  <r>
    <x v="4"/>
    <s v="South Dakota"/>
    <x v="41"/>
    <n v="46"/>
    <n v="45"/>
    <n v="37"/>
    <s v="US President"/>
    <s v="Clinton, Bill"/>
    <s v="democrat"/>
    <b v="0"/>
    <n v="124888"/>
    <n v="336254"/>
  </r>
  <r>
    <x v="4"/>
    <s v="South Dakota"/>
    <x v="41"/>
    <n v="46"/>
    <n v="45"/>
    <n v="37"/>
    <s v="US President"/>
    <s v="Perot, Ross"/>
    <s v="independent"/>
    <b v="0"/>
    <n v="73295"/>
    <n v="336254"/>
  </r>
  <r>
    <x v="4"/>
    <s v="South Dakota"/>
    <x v="41"/>
    <n v="46"/>
    <n v="45"/>
    <n v="37"/>
    <s v="US President"/>
    <s v="Marrou, Andre"/>
    <s v="libertarian"/>
    <b v="0"/>
    <n v="814"/>
    <n v="336254"/>
  </r>
  <r>
    <x v="4"/>
    <s v="South Dakota"/>
    <x v="41"/>
    <n v="46"/>
    <n v="45"/>
    <n v="37"/>
    <s v="US President"/>
    <s v="Other"/>
    <s v="independent"/>
    <b v="0"/>
    <n v="539"/>
    <n v="336254"/>
  </r>
  <r>
    <x v="4"/>
    <s v="Tennessee"/>
    <x v="42"/>
    <n v="47"/>
    <n v="62"/>
    <n v="54"/>
    <s v="US President"/>
    <s v="Clinton, Bill"/>
    <s v="democrat"/>
    <b v="0"/>
    <n v="933521"/>
    <n v="1982638"/>
  </r>
  <r>
    <x v="4"/>
    <s v="Tennessee"/>
    <x v="42"/>
    <n v="47"/>
    <n v="62"/>
    <n v="54"/>
    <s v="US President"/>
    <s v="Bush, George H.W."/>
    <s v="republican"/>
    <b v="0"/>
    <n v="841300"/>
    <n v="1982638"/>
  </r>
  <r>
    <x v="4"/>
    <s v="Tennessee"/>
    <x v="42"/>
    <n v="47"/>
    <n v="62"/>
    <n v="54"/>
    <s v="US President"/>
    <s v="Perot, Ross"/>
    <s v="independent"/>
    <b v="0"/>
    <n v="199968"/>
    <n v="1982638"/>
  </r>
  <r>
    <x v="4"/>
    <s v="Tennessee"/>
    <x v="42"/>
    <n v="47"/>
    <n v="62"/>
    <n v="54"/>
    <s v="US President"/>
    <s v="Other"/>
    <s v="independent"/>
    <b v="0"/>
    <n v="7688"/>
    <n v="1982638"/>
  </r>
  <r>
    <x v="4"/>
    <s v="Tennessee"/>
    <x v="42"/>
    <n v="47"/>
    <n v="62"/>
    <n v="54"/>
    <s v="US President"/>
    <m/>
    <m/>
    <b v="1"/>
    <n v="161"/>
    <n v="1982638"/>
  </r>
  <r>
    <x v="4"/>
    <s v="Texas"/>
    <x v="43"/>
    <n v="48"/>
    <n v="74"/>
    <n v="49"/>
    <s v="US President"/>
    <s v="Bush, George H.W."/>
    <s v="republican"/>
    <b v="0"/>
    <n v="2496071"/>
    <n v="6154018"/>
  </r>
  <r>
    <x v="4"/>
    <s v="Texas"/>
    <x v="43"/>
    <n v="48"/>
    <n v="74"/>
    <n v="49"/>
    <s v="US President"/>
    <s v="Clinton, Bill"/>
    <s v="democrat"/>
    <b v="0"/>
    <n v="2281815"/>
    <n v="6154018"/>
  </r>
  <r>
    <x v="4"/>
    <s v="Texas"/>
    <x v="43"/>
    <n v="48"/>
    <n v="74"/>
    <n v="49"/>
    <s v="US President"/>
    <s v="Perot, Ross"/>
    <s v="independent"/>
    <b v="0"/>
    <n v="1354781"/>
    <n v="6154018"/>
  </r>
  <r>
    <x v="4"/>
    <s v="Texas"/>
    <x v="43"/>
    <n v="48"/>
    <n v="74"/>
    <n v="49"/>
    <s v="US President"/>
    <s v="Marrou, Andre"/>
    <s v="libertarian"/>
    <b v="0"/>
    <n v="19699"/>
    <n v="6154018"/>
  </r>
  <r>
    <x v="4"/>
    <s v="Texas"/>
    <x v="43"/>
    <n v="48"/>
    <n v="74"/>
    <n v="49"/>
    <s v="US President"/>
    <m/>
    <m/>
    <b v="1"/>
    <n v="1652"/>
    <n v="6154018"/>
  </r>
  <r>
    <x v="4"/>
    <s v="Utah"/>
    <x v="44"/>
    <n v="49"/>
    <n v="87"/>
    <n v="67"/>
    <s v="US President"/>
    <s v="Bush, George H.W."/>
    <s v="republican"/>
    <b v="0"/>
    <n v="322632"/>
    <n v="743998"/>
  </r>
  <r>
    <x v="4"/>
    <s v="Utah"/>
    <x v="44"/>
    <n v="49"/>
    <n v="87"/>
    <n v="67"/>
    <s v="US President"/>
    <s v="Perot, Ross"/>
    <s v="independent"/>
    <b v="0"/>
    <n v="203400"/>
    <n v="743998"/>
  </r>
  <r>
    <x v="4"/>
    <s v="Utah"/>
    <x v="44"/>
    <n v="49"/>
    <n v="87"/>
    <n v="67"/>
    <s v="US President"/>
    <s v="Clinton, Bill"/>
    <s v="democrat"/>
    <b v="0"/>
    <n v="183429"/>
    <n v="743998"/>
  </r>
  <r>
    <x v="4"/>
    <s v="Utah"/>
    <x v="44"/>
    <n v="49"/>
    <n v="87"/>
    <n v="67"/>
    <s v="US President"/>
    <s v="Gritz, James &quot;&quot;Bo&quot;&quot;"/>
    <s v="populist"/>
    <b v="0"/>
    <n v="28602"/>
    <n v="743998"/>
  </r>
  <r>
    <x v="4"/>
    <s v="Utah"/>
    <x v="44"/>
    <n v="49"/>
    <n v="87"/>
    <n v="67"/>
    <s v="US President"/>
    <s v="Marrou, Andre"/>
    <s v="libertarian"/>
    <b v="0"/>
    <n v="1900"/>
    <n v="743998"/>
  </r>
  <r>
    <x v="4"/>
    <s v="Utah"/>
    <x v="44"/>
    <n v="49"/>
    <n v="87"/>
    <n v="67"/>
    <s v="US President"/>
    <s v="Hagelin, John"/>
    <s v="natural law"/>
    <b v="0"/>
    <n v="1319"/>
    <n v="743998"/>
  </r>
  <r>
    <x v="4"/>
    <s v="Utah"/>
    <x v="44"/>
    <n v="49"/>
    <n v="87"/>
    <n v="67"/>
    <s v="US President"/>
    <s v="Larouche, Lyndon, Jr."/>
    <s v="independents for economic recovery"/>
    <b v="0"/>
    <n v="1089"/>
    <n v="743998"/>
  </r>
  <r>
    <x v="4"/>
    <s v="Utah"/>
    <x v="44"/>
    <n v="49"/>
    <n v="87"/>
    <n v="67"/>
    <s v="US President"/>
    <s v="Fulani, Lenora"/>
    <s v="new alliance"/>
    <b v="0"/>
    <n v="414"/>
    <n v="743998"/>
  </r>
  <r>
    <x v="4"/>
    <s v="Utah"/>
    <x v="44"/>
    <n v="49"/>
    <n v="87"/>
    <n v="67"/>
    <s v="US President"/>
    <s v="Phillips, Howard"/>
    <s v="taxpayers party"/>
    <b v="0"/>
    <n v="393"/>
    <n v="743998"/>
  </r>
  <r>
    <x v="4"/>
    <s v="Utah"/>
    <x v="44"/>
    <n v="49"/>
    <n v="87"/>
    <n v="67"/>
    <s v="US President"/>
    <s v="Other"/>
    <s v="american"/>
    <b v="0"/>
    <n v="292"/>
    <n v="743998"/>
  </r>
  <r>
    <x v="4"/>
    <s v="Utah"/>
    <x v="44"/>
    <n v="49"/>
    <n v="87"/>
    <n v="67"/>
    <s v="US President"/>
    <s v="Warren, James &quot;&quot;Mac&quot;&quot;"/>
    <s v="socialist workers"/>
    <b v="0"/>
    <n v="200"/>
    <n v="743998"/>
  </r>
  <r>
    <x v="4"/>
    <s v="Utah"/>
    <x v="44"/>
    <n v="49"/>
    <n v="87"/>
    <n v="67"/>
    <s v="US President"/>
    <s v="Daniels, Ron"/>
    <s v="campaign for a new tomorrow"/>
    <b v="0"/>
    <n v="177"/>
    <n v="743998"/>
  </r>
  <r>
    <x v="4"/>
    <s v="Utah"/>
    <x v="44"/>
    <n v="49"/>
    <n v="87"/>
    <n v="67"/>
    <s v="US President"/>
    <s v="Brisben, J. Quinn"/>
    <s v="socialist workers"/>
    <b v="0"/>
    <n v="151"/>
    <n v="743998"/>
  </r>
  <r>
    <x v="4"/>
    <s v="Vermont"/>
    <x v="45"/>
    <n v="50"/>
    <n v="13"/>
    <n v="6"/>
    <s v="US President"/>
    <s v="Clinton, Bill"/>
    <s v="democrat"/>
    <b v="0"/>
    <n v="133592"/>
    <n v="289701"/>
  </r>
  <r>
    <x v="4"/>
    <s v="Vermont"/>
    <x v="45"/>
    <n v="50"/>
    <n v="13"/>
    <n v="6"/>
    <s v="US President"/>
    <s v="Bush, George H.W."/>
    <s v="republican"/>
    <b v="0"/>
    <n v="88122"/>
    <n v="289701"/>
  </r>
  <r>
    <x v="4"/>
    <s v="Vermont"/>
    <x v="45"/>
    <n v="50"/>
    <n v="13"/>
    <n v="6"/>
    <s v="US President"/>
    <s v="Perot, Ross"/>
    <s v="independent"/>
    <b v="0"/>
    <n v="65991"/>
    <n v="289701"/>
  </r>
  <r>
    <x v="4"/>
    <s v="Vermont"/>
    <x v="45"/>
    <n v="50"/>
    <n v="13"/>
    <n v="6"/>
    <s v="US President"/>
    <s v="Marrou, Andre"/>
    <s v="libertarian"/>
    <b v="0"/>
    <n v="501"/>
    <n v="289701"/>
  </r>
  <r>
    <x v="4"/>
    <s v="Vermont"/>
    <x v="45"/>
    <n v="50"/>
    <n v="13"/>
    <n v="6"/>
    <s v="US President"/>
    <m/>
    <m/>
    <b v="1"/>
    <n v="488"/>
    <n v="289701"/>
  </r>
  <r>
    <x v="4"/>
    <s v="Vermont"/>
    <x v="45"/>
    <n v="50"/>
    <n v="13"/>
    <n v="6"/>
    <s v="US President"/>
    <s v="Other"/>
    <s v="liberty union party"/>
    <b v="0"/>
    <n v="329"/>
    <n v="289701"/>
  </r>
  <r>
    <x v="4"/>
    <s v="Vermont"/>
    <x v="45"/>
    <n v="50"/>
    <n v="13"/>
    <n v="6"/>
    <s v="US President"/>
    <s v="Hagelin, John"/>
    <s v="natural law"/>
    <b v="0"/>
    <n v="315"/>
    <n v="289701"/>
  </r>
  <r>
    <x v="4"/>
    <s v="Vermont"/>
    <x v="45"/>
    <n v="50"/>
    <n v="13"/>
    <n v="6"/>
    <s v="US President"/>
    <s v="Phillips, Howard"/>
    <s v="taxpayers party"/>
    <b v="0"/>
    <n v="124"/>
    <n v="289701"/>
  </r>
  <r>
    <x v="4"/>
    <s v="Vermont"/>
    <x v="45"/>
    <n v="50"/>
    <n v="13"/>
    <n v="6"/>
    <s v="US President"/>
    <s v="Fulani, Lenora"/>
    <s v="new alliance"/>
    <b v="0"/>
    <n v="100"/>
    <n v="289701"/>
  </r>
  <r>
    <x v="4"/>
    <s v="Vermont"/>
    <x v="45"/>
    <n v="50"/>
    <n v="13"/>
    <n v="6"/>
    <s v="US President"/>
    <s v="Warren, James &quot;&quot;Mac&quot;&quot;"/>
    <s v="socialist workers"/>
    <b v="0"/>
    <n v="82"/>
    <n v="289701"/>
  </r>
  <r>
    <x v="4"/>
    <s v="Vermont"/>
    <x v="45"/>
    <n v="50"/>
    <n v="13"/>
    <n v="6"/>
    <s v="US President"/>
    <s v="Larouche, Lyndon, Jr."/>
    <s v="freedom for larouche"/>
    <b v="0"/>
    <n v="57"/>
    <n v="289701"/>
  </r>
  <r>
    <x v="4"/>
    <s v="Virginia"/>
    <x v="46"/>
    <n v="51"/>
    <n v="54"/>
    <n v="40"/>
    <s v="US President"/>
    <s v="Bush, George H.W."/>
    <s v="republican"/>
    <b v="0"/>
    <n v="1150517"/>
    <n v="2559129"/>
  </r>
  <r>
    <x v="4"/>
    <s v="Virginia"/>
    <x v="46"/>
    <n v="51"/>
    <n v="54"/>
    <n v="40"/>
    <s v="US President"/>
    <s v="Clinton, Bill"/>
    <s v="democrat"/>
    <b v="0"/>
    <n v="1038650"/>
    <n v="2559129"/>
  </r>
  <r>
    <x v="4"/>
    <s v="Virginia"/>
    <x v="46"/>
    <n v="51"/>
    <n v="54"/>
    <n v="40"/>
    <s v="US President"/>
    <s v="Perot, Ross"/>
    <s v="independent"/>
    <b v="0"/>
    <n v="348639"/>
    <n v="2559129"/>
  </r>
  <r>
    <x v="4"/>
    <s v="Virginia"/>
    <x v="46"/>
    <n v="51"/>
    <n v="54"/>
    <n v="40"/>
    <s v="US President"/>
    <s v="Other"/>
    <s v="independent"/>
    <b v="0"/>
    <n v="15129"/>
    <n v="2559129"/>
  </r>
  <r>
    <x v="4"/>
    <s v="Virginia"/>
    <x v="46"/>
    <n v="51"/>
    <n v="54"/>
    <n v="40"/>
    <s v="US President"/>
    <s v="Marrou, Andre"/>
    <s v="libertarian"/>
    <b v="0"/>
    <n v="5730"/>
    <n v="2559129"/>
  </r>
  <r>
    <x v="4"/>
    <s v="Virginia"/>
    <x v="46"/>
    <n v="51"/>
    <n v="54"/>
    <n v="40"/>
    <s v="US President"/>
    <m/>
    <m/>
    <b v="1"/>
    <n v="464"/>
    <n v="2559129"/>
  </r>
  <r>
    <x v="4"/>
    <s v="Washington"/>
    <x v="47"/>
    <n v="53"/>
    <n v="91"/>
    <n v="73"/>
    <s v="US President"/>
    <s v="Clinton, Bill"/>
    <s v="democrat"/>
    <b v="0"/>
    <n v="993037"/>
    <n v="2287565"/>
  </r>
  <r>
    <x v="4"/>
    <s v="Washington"/>
    <x v="47"/>
    <n v="53"/>
    <n v="91"/>
    <n v="73"/>
    <s v="US President"/>
    <s v="Bush, George H.W."/>
    <s v="republican"/>
    <b v="0"/>
    <n v="731234"/>
    <n v="2287565"/>
  </r>
  <r>
    <x v="4"/>
    <s v="Washington"/>
    <x v="47"/>
    <n v="53"/>
    <n v="91"/>
    <n v="73"/>
    <s v="US President"/>
    <s v="Perot, Ross"/>
    <s v="independent"/>
    <b v="0"/>
    <n v="541780"/>
    <n v="2287565"/>
  </r>
  <r>
    <x v="4"/>
    <s v="Washington"/>
    <x v="47"/>
    <n v="53"/>
    <n v="91"/>
    <n v="73"/>
    <s v="US President"/>
    <s v="Marrou, Andre"/>
    <s v="libertarian"/>
    <b v="0"/>
    <n v="7533"/>
    <n v="2287565"/>
  </r>
  <r>
    <x v="4"/>
    <s v="Washington"/>
    <x v="47"/>
    <n v="53"/>
    <n v="91"/>
    <n v="73"/>
    <s v="US President"/>
    <s v="Gritz, James &quot;&quot;Bo&quot;&quot;"/>
    <s v="populist"/>
    <b v="0"/>
    <n v="4854"/>
    <n v="2287565"/>
  </r>
  <r>
    <x v="4"/>
    <s v="Washington"/>
    <x v="47"/>
    <n v="53"/>
    <n v="91"/>
    <n v="73"/>
    <s v="US President"/>
    <s v="Hagelin, John"/>
    <s v="natural law"/>
    <b v="0"/>
    <n v="2456"/>
    <n v="2287565"/>
  </r>
  <r>
    <x v="4"/>
    <s v="Washington"/>
    <x v="47"/>
    <n v="53"/>
    <n v="91"/>
    <n v="73"/>
    <s v="US President"/>
    <s v="Phillips, Howard"/>
    <s v="taxpayers party"/>
    <b v="0"/>
    <n v="2354"/>
    <n v="2287565"/>
  </r>
  <r>
    <x v="4"/>
    <s v="Washington"/>
    <x v="47"/>
    <n v="53"/>
    <n v="91"/>
    <n v="73"/>
    <s v="US President"/>
    <s v="Other"/>
    <s v="independent"/>
    <b v="0"/>
    <n v="2026"/>
    <n v="2287565"/>
  </r>
  <r>
    <x v="4"/>
    <s v="Washington"/>
    <x v="47"/>
    <n v="53"/>
    <n v="91"/>
    <n v="73"/>
    <s v="US President"/>
    <s v="Fulani, Lenora"/>
    <s v="new alliance"/>
    <b v="0"/>
    <n v="1776"/>
    <n v="2287565"/>
  </r>
  <r>
    <x v="4"/>
    <s v="Washington"/>
    <x v="47"/>
    <n v="53"/>
    <n v="91"/>
    <n v="73"/>
    <s v="US President"/>
    <s v="Warren, James &quot;&quot;Mac&quot;&quot;"/>
    <s v="socialist workers"/>
    <b v="0"/>
    <n v="515"/>
    <n v="2287565"/>
  </r>
  <r>
    <x v="4"/>
    <s v="West Virginia"/>
    <x v="48"/>
    <n v="54"/>
    <n v="55"/>
    <n v="56"/>
    <s v="US President"/>
    <s v="Clinton, Bill"/>
    <s v="democrat"/>
    <b v="0"/>
    <n v="331001"/>
    <n v="683677"/>
  </r>
  <r>
    <x v="4"/>
    <s v="West Virginia"/>
    <x v="48"/>
    <n v="54"/>
    <n v="55"/>
    <n v="56"/>
    <s v="US President"/>
    <s v="Bush, George H.W."/>
    <s v="republican"/>
    <b v="0"/>
    <n v="241974"/>
    <n v="683677"/>
  </r>
  <r>
    <x v="4"/>
    <s v="West Virginia"/>
    <x v="48"/>
    <n v="54"/>
    <n v="55"/>
    <n v="56"/>
    <s v="US President"/>
    <s v="Perot, Ross"/>
    <s v="independent"/>
    <b v="0"/>
    <n v="108829"/>
    <n v="683677"/>
  </r>
  <r>
    <x v="4"/>
    <s v="West Virginia"/>
    <x v="48"/>
    <n v="54"/>
    <n v="55"/>
    <n v="56"/>
    <s v="US President"/>
    <s v="Marrou, Andre"/>
    <s v="libertarian"/>
    <b v="0"/>
    <n v="1873"/>
    <n v="683677"/>
  </r>
  <r>
    <x v="4"/>
    <s v="Wisconsin"/>
    <x v="49"/>
    <n v="55"/>
    <n v="35"/>
    <n v="25"/>
    <s v="US President"/>
    <s v="Clinton, Bill"/>
    <s v="democrat"/>
    <b v="0"/>
    <n v="1041066"/>
    <n v="2531064"/>
  </r>
  <r>
    <x v="4"/>
    <s v="Wisconsin"/>
    <x v="49"/>
    <n v="55"/>
    <n v="35"/>
    <n v="25"/>
    <s v="US President"/>
    <s v="Bush, George H.W."/>
    <s v="republican"/>
    <b v="0"/>
    <n v="930855"/>
    <n v="2531064"/>
  </r>
  <r>
    <x v="4"/>
    <s v="Wisconsin"/>
    <x v="49"/>
    <n v="55"/>
    <n v="35"/>
    <n v="25"/>
    <s v="US President"/>
    <s v="Perot, Ross"/>
    <s v="independent"/>
    <b v="0"/>
    <n v="544479"/>
    <n v="2531064"/>
  </r>
  <r>
    <x v="4"/>
    <s v="Wisconsin"/>
    <x v="49"/>
    <n v="55"/>
    <n v="35"/>
    <n v="25"/>
    <s v="US President"/>
    <s v="Other"/>
    <s v="independent"/>
    <b v="0"/>
    <n v="7518"/>
    <n v="2531064"/>
  </r>
  <r>
    <x v="4"/>
    <s v="Wisconsin"/>
    <x v="49"/>
    <n v="55"/>
    <n v="35"/>
    <n v="25"/>
    <s v="US President"/>
    <s v="Marrou, Andre"/>
    <s v="libertarian"/>
    <b v="0"/>
    <n v="2877"/>
    <n v="2531064"/>
  </r>
  <r>
    <x v="4"/>
    <s v="Wisconsin"/>
    <x v="49"/>
    <n v="55"/>
    <n v="35"/>
    <n v="25"/>
    <s v="US President"/>
    <s v="Daniels, Ron"/>
    <s v="labor-farm-laborista-agrario"/>
    <b v="0"/>
    <n v="1833"/>
    <n v="2531064"/>
  </r>
  <r>
    <x v="4"/>
    <s v="Wisconsin"/>
    <x v="49"/>
    <n v="55"/>
    <n v="35"/>
    <n v="25"/>
    <s v="US President"/>
    <s v="Hagelin, John"/>
    <s v="natural law"/>
    <b v="0"/>
    <n v="1070"/>
    <n v="2531064"/>
  </r>
  <r>
    <x v="4"/>
    <s v="Wisconsin"/>
    <x v="49"/>
    <n v="55"/>
    <n v="35"/>
    <n v="25"/>
    <s v="US President"/>
    <s v="Blank Vote/Scattering"/>
    <m/>
    <b v="0"/>
    <n v="961"/>
    <n v="2531064"/>
  </r>
  <r>
    <x v="4"/>
    <s v="Wisconsin"/>
    <x v="49"/>
    <n v="55"/>
    <n v="35"/>
    <n v="25"/>
    <s v="US President"/>
    <s v="Hem, Roland"/>
    <s v="third party"/>
    <b v="0"/>
    <n v="405"/>
    <n v="2531064"/>
  </r>
  <r>
    <x v="4"/>
    <s v="Wyoming"/>
    <x v="50"/>
    <n v="56"/>
    <n v="83"/>
    <n v="68"/>
    <s v="US President"/>
    <s v="Bush, George H.W."/>
    <s v="republican"/>
    <b v="0"/>
    <n v="79347"/>
    <n v="199884"/>
  </r>
  <r>
    <x v="4"/>
    <s v="Wyoming"/>
    <x v="50"/>
    <n v="56"/>
    <n v="83"/>
    <n v="68"/>
    <s v="US President"/>
    <s v="Clinton, Bill"/>
    <s v="democrat"/>
    <b v="0"/>
    <n v="68160"/>
    <n v="199884"/>
  </r>
  <r>
    <x v="4"/>
    <s v="Wyoming"/>
    <x v="50"/>
    <n v="56"/>
    <n v="83"/>
    <n v="68"/>
    <s v="US President"/>
    <s v="Perot, Ross"/>
    <s v="independent"/>
    <b v="0"/>
    <n v="51263"/>
    <n v="199884"/>
  </r>
  <r>
    <x v="4"/>
    <s v="Wyoming"/>
    <x v="50"/>
    <n v="56"/>
    <n v="83"/>
    <n v="68"/>
    <s v="US President"/>
    <s v="Marrou, Andre"/>
    <s v="libertarian"/>
    <b v="0"/>
    <n v="844"/>
    <n v="199884"/>
  </r>
  <r>
    <x v="4"/>
    <s v="Wyoming"/>
    <x v="50"/>
    <n v="56"/>
    <n v="83"/>
    <n v="68"/>
    <s v="US President"/>
    <s v="Fulani, Lenora"/>
    <s v="independent"/>
    <b v="0"/>
    <n v="270"/>
    <n v="199884"/>
  </r>
  <r>
    <x v="5"/>
    <s v="Alabama"/>
    <x v="0"/>
    <n v="1"/>
    <n v="63"/>
    <n v="41"/>
    <s v="US President"/>
    <s v="Dole, Robert"/>
    <s v="republican"/>
    <b v="0"/>
    <n v="769044"/>
    <n v="1534349"/>
  </r>
  <r>
    <x v="5"/>
    <s v="Alabama"/>
    <x v="0"/>
    <n v="1"/>
    <n v="63"/>
    <n v="41"/>
    <s v="US President"/>
    <s v="Clinton, Bill"/>
    <s v="democrat"/>
    <b v="0"/>
    <n v="662165"/>
    <n v="1534349"/>
  </r>
  <r>
    <x v="5"/>
    <s v="Alabama"/>
    <x v="0"/>
    <n v="1"/>
    <n v="63"/>
    <n v="41"/>
    <s v="US President"/>
    <m/>
    <s v="independent"/>
    <b v="0"/>
    <n v="95030"/>
    <n v="1534349"/>
  </r>
  <r>
    <x v="5"/>
    <s v="Alabama"/>
    <x v="0"/>
    <n v="1"/>
    <n v="63"/>
    <n v="41"/>
    <s v="US President"/>
    <s v="Browne, Harry"/>
    <s v="libertarian"/>
    <b v="0"/>
    <n v="5290"/>
    <n v="1534349"/>
  </r>
  <r>
    <x v="5"/>
    <s v="Alabama"/>
    <x v="0"/>
    <n v="1"/>
    <n v="63"/>
    <n v="41"/>
    <s v="US President"/>
    <s v="Hagelin, John"/>
    <s v="natural law"/>
    <b v="0"/>
    <n v="1697"/>
    <n v="1534349"/>
  </r>
  <r>
    <x v="5"/>
    <s v="Alabama"/>
    <x v="0"/>
    <n v="1"/>
    <n v="63"/>
    <n v="41"/>
    <s v="US President"/>
    <m/>
    <m/>
    <b v="1"/>
    <n v="1123"/>
    <n v="1534349"/>
  </r>
  <r>
    <x v="5"/>
    <s v="Alaska"/>
    <x v="1"/>
    <n v="2"/>
    <n v="94"/>
    <n v="81"/>
    <s v="US President"/>
    <s v="Dole, Robert"/>
    <s v="republican"/>
    <b v="0"/>
    <n v="122746"/>
    <n v="241620"/>
  </r>
  <r>
    <x v="5"/>
    <s v="Alaska"/>
    <x v="1"/>
    <n v="2"/>
    <n v="94"/>
    <n v="81"/>
    <s v="US President"/>
    <s v="Clinton, Bill"/>
    <s v="democrat"/>
    <b v="0"/>
    <n v="80380"/>
    <n v="241620"/>
  </r>
  <r>
    <x v="5"/>
    <s v="Alaska"/>
    <x v="1"/>
    <n v="2"/>
    <n v="94"/>
    <n v="81"/>
    <s v="US President"/>
    <s v="Perot, Ross"/>
    <s v="reform party"/>
    <b v="0"/>
    <n v="26333"/>
    <n v="241620"/>
  </r>
  <r>
    <x v="5"/>
    <s v="Alaska"/>
    <x v="1"/>
    <n v="2"/>
    <n v="94"/>
    <n v="81"/>
    <s v="US President"/>
    <s v="Nader, Ralph"/>
    <s v="green"/>
    <b v="0"/>
    <n v="7597"/>
    <n v="241620"/>
  </r>
  <r>
    <x v="5"/>
    <s v="Alaska"/>
    <x v="1"/>
    <n v="2"/>
    <n v="94"/>
    <n v="81"/>
    <s v="US President"/>
    <s v="Browne, Harry"/>
    <s v="libertarian"/>
    <b v="0"/>
    <n v="2276"/>
    <n v="241620"/>
  </r>
  <r>
    <x v="5"/>
    <s v="Alaska"/>
    <x v="1"/>
    <n v="2"/>
    <n v="94"/>
    <n v="81"/>
    <s v="US President"/>
    <s v="Phillips, Howard"/>
    <s v="u.s. taxpayers party"/>
    <b v="0"/>
    <n v="925"/>
    <n v="241620"/>
  </r>
  <r>
    <x v="5"/>
    <s v="Alaska"/>
    <x v="1"/>
    <n v="2"/>
    <n v="94"/>
    <n v="81"/>
    <s v="US President"/>
    <s v="Hagelin, John"/>
    <s v="natural law"/>
    <b v="0"/>
    <n v="729"/>
    <n v="241620"/>
  </r>
  <r>
    <x v="5"/>
    <s v="Alaska"/>
    <x v="1"/>
    <n v="2"/>
    <n v="94"/>
    <n v="81"/>
    <s v="US President"/>
    <m/>
    <m/>
    <b v="1"/>
    <n v="634"/>
    <n v="241620"/>
  </r>
  <r>
    <x v="5"/>
    <s v="Arizona"/>
    <x v="2"/>
    <n v="4"/>
    <n v="86"/>
    <n v="61"/>
    <s v="US President"/>
    <s v="Clinton, Bill"/>
    <s v="democrat"/>
    <b v="0"/>
    <n v="653288"/>
    <n v="1404405"/>
  </r>
  <r>
    <x v="5"/>
    <s v="Arizona"/>
    <x v="2"/>
    <n v="4"/>
    <n v="86"/>
    <n v="61"/>
    <s v="US President"/>
    <s v="Dole, Robert"/>
    <s v="republican"/>
    <b v="0"/>
    <n v="622073"/>
    <n v="1404405"/>
  </r>
  <r>
    <x v="5"/>
    <s v="Arizona"/>
    <x v="2"/>
    <n v="4"/>
    <n v="86"/>
    <n v="61"/>
    <s v="US President"/>
    <s v="Perot, Ross"/>
    <s v="reform party"/>
    <b v="0"/>
    <n v="112072"/>
    <n v="1404405"/>
  </r>
  <r>
    <x v="5"/>
    <s v="Arizona"/>
    <x v="2"/>
    <n v="4"/>
    <n v="86"/>
    <n v="61"/>
    <s v="US President"/>
    <s v="Browne, Harry"/>
    <s v="libertarian"/>
    <b v="0"/>
    <n v="14358"/>
    <n v="1404405"/>
  </r>
  <r>
    <x v="5"/>
    <s v="Arizona"/>
    <x v="2"/>
    <n v="4"/>
    <n v="86"/>
    <n v="61"/>
    <s v="US President"/>
    <m/>
    <m/>
    <b v="1"/>
    <n v="2573"/>
    <n v="1404405"/>
  </r>
  <r>
    <x v="5"/>
    <s v="Arizona"/>
    <x v="2"/>
    <n v="4"/>
    <n v="86"/>
    <n v="61"/>
    <s v="US President"/>
    <s v="Other"/>
    <m/>
    <b v="0"/>
    <n v="41"/>
    <n v="1404405"/>
  </r>
  <r>
    <x v="5"/>
    <s v="Arkansas"/>
    <x v="3"/>
    <n v="5"/>
    <n v="71"/>
    <n v="42"/>
    <s v="US President"/>
    <s v="Clinton, Bill"/>
    <s v="democrat"/>
    <b v="0"/>
    <n v="475171"/>
    <n v="884262"/>
  </r>
  <r>
    <x v="5"/>
    <s v="Arkansas"/>
    <x v="3"/>
    <n v="5"/>
    <n v="71"/>
    <n v="42"/>
    <s v="US President"/>
    <s v="Dole, Robert"/>
    <s v="republican"/>
    <b v="0"/>
    <n v="325416"/>
    <n v="884262"/>
  </r>
  <r>
    <x v="5"/>
    <s v="Arkansas"/>
    <x v="3"/>
    <n v="5"/>
    <n v="71"/>
    <n v="42"/>
    <s v="US President"/>
    <s v="Perot, Ross"/>
    <s v="reform party"/>
    <b v="0"/>
    <n v="69884"/>
    <n v="884262"/>
  </r>
  <r>
    <x v="5"/>
    <s v="Arkansas"/>
    <x v="3"/>
    <n v="5"/>
    <n v="71"/>
    <n v="42"/>
    <s v="US President"/>
    <s v="Nader, Ralph"/>
    <s v="green"/>
    <b v="0"/>
    <n v="3649"/>
    <n v="884262"/>
  </r>
  <r>
    <x v="5"/>
    <s v="Arkansas"/>
    <x v="3"/>
    <n v="5"/>
    <n v="71"/>
    <n v="42"/>
    <s v="US President"/>
    <s v="Browne, Harry"/>
    <s v="libertarian"/>
    <b v="0"/>
    <n v="3076"/>
    <n v="884262"/>
  </r>
  <r>
    <x v="5"/>
    <s v="Arkansas"/>
    <x v="3"/>
    <n v="5"/>
    <n v="71"/>
    <n v="42"/>
    <s v="US President"/>
    <s v="Phillips, Howard"/>
    <s v="u.s. taxpayers party"/>
    <b v="0"/>
    <n v="2065"/>
    <n v="884262"/>
  </r>
  <r>
    <x v="5"/>
    <s v="Arkansas"/>
    <x v="3"/>
    <n v="5"/>
    <n v="71"/>
    <n v="42"/>
    <s v="US President"/>
    <s v="Forbes, Ralph"/>
    <s v="america first"/>
    <b v="0"/>
    <n v="932"/>
    <n v="884262"/>
  </r>
  <r>
    <x v="5"/>
    <s v="Arkansas"/>
    <x v="3"/>
    <n v="5"/>
    <n v="71"/>
    <n v="42"/>
    <s v="US President"/>
    <s v="Collins, Charles"/>
    <s v="unaffiliated"/>
    <b v="0"/>
    <n v="823"/>
    <n v="884262"/>
  </r>
  <r>
    <x v="5"/>
    <s v="Arkansas"/>
    <x v="3"/>
    <n v="5"/>
    <n v="71"/>
    <n v="42"/>
    <s v="US President"/>
    <s v="Masters, Isabell"/>
    <s v="looking back party"/>
    <b v="0"/>
    <n v="749"/>
    <n v="884262"/>
  </r>
  <r>
    <x v="5"/>
    <s v="Arkansas"/>
    <x v="3"/>
    <n v="5"/>
    <n v="71"/>
    <n v="42"/>
    <s v="US President"/>
    <s v="Moorehead, Monica"/>
    <s v="workers world"/>
    <b v="0"/>
    <n v="747"/>
    <n v="884262"/>
  </r>
  <r>
    <x v="5"/>
    <s v="Arkansas"/>
    <x v="3"/>
    <n v="5"/>
    <n v="71"/>
    <n v="42"/>
    <s v="US President"/>
    <s v="Hagelin, John"/>
    <s v="natural law"/>
    <b v="0"/>
    <n v="729"/>
    <n v="884262"/>
  </r>
  <r>
    <x v="5"/>
    <s v="Arkansas"/>
    <x v="3"/>
    <n v="5"/>
    <n v="71"/>
    <n v="42"/>
    <s v="US President"/>
    <s v="Hollis, Mary Cal"/>
    <s v="socialist"/>
    <b v="0"/>
    <n v="538"/>
    <n v="884262"/>
  </r>
  <r>
    <x v="5"/>
    <s v="Arkansas"/>
    <x v="3"/>
    <n v="5"/>
    <n v="71"/>
    <n v="42"/>
    <s v="US President"/>
    <s v="Dodge, Earl"/>
    <s v="prohibition"/>
    <b v="0"/>
    <n v="483"/>
    <n v="884262"/>
  </r>
  <r>
    <x v="5"/>
    <s v="California"/>
    <x v="4"/>
    <n v="6"/>
    <n v="93"/>
    <n v="71"/>
    <s v="US President"/>
    <s v="Clinton, Bill"/>
    <s v="democrat"/>
    <b v="0"/>
    <n v="5119835"/>
    <n v="10019469"/>
  </r>
  <r>
    <x v="5"/>
    <s v="California"/>
    <x v="4"/>
    <n v="6"/>
    <n v="93"/>
    <n v="71"/>
    <s v="US President"/>
    <s v="Dole, Robert"/>
    <s v="republican"/>
    <b v="0"/>
    <n v="3828381"/>
    <n v="10019469"/>
  </r>
  <r>
    <x v="5"/>
    <s v="California"/>
    <x v="4"/>
    <n v="6"/>
    <n v="93"/>
    <n v="71"/>
    <s v="US President"/>
    <s v="Perot, Ross"/>
    <s v="reform party"/>
    <b v="0"/>
    <n v="697847"/>
    <n v="10019469"/>
  </r>
  <r>
    <x v="5"/>
    <s v="California"/>
    <x v="4"/>
    <n v="6"/>
    <n v="93"/>
    <n v="71"/>
    <s v="US President"/>
    <s v="Nader, Ralph"/>
    <s v="green"/>
    <b v="0"/>
    <n v="237016"/>
    <n v="10019469"/>
  </r>
  <r>
    <x v="5"/>
    <s v="California"/>
    <x v="4"/>
    <n v="6"/>
    <n v="93"/>
    <n v="71"/>
    <s v="US President"/>
    <s v="Browne, Harry"/>
    <s v="libertarian"/>
    <b v="0"/>
    <n v="73600"/>
    <n v="10019469"/>
  </r>
  <r>
    <x v="5"/>
    <s v="California"/>
    <x v="4"/>
    <n v="6"/>
    <n v="93"/>
    <n v="71"/>
    <s v="US President"/>
    <s v="Feinland, Marsha"/>
    <s v="peace &amp; freedom"/>
    <b v="0"/>
    <n v="25332"/>
    <n v="10019469"/>
  </r>
  <r>
    <x v="5"/>
    <s v="California"/>
    <x v="4"/>
    <n v="6"/>
    <n v="93"/>
    <n v="71"/>
    <s v="US President"/>
    <s v="Phillips, Howard"/>
    <s v="american independent party"/>
    <b v="0"/>
    <n v="21202"/>
    <n v="10019469"/>
  </r>
  <r>
    <x v="5"/>
    <s v="California"/>
    <x v="4"/>
    <n v="6"/>
    <n v="93"/>
    <n v="71"/>
    <s v="US President"/>
    <s v="Hagelin, John"/>
    <s v="natural law"/>
    <b v="0"/>
    <n v="15403"/>
    <n v="10019469"/>
  </r>
  <r>
    <x v="5"/>
    <s v="California"/>
    <x v="4"/>
    <n v="6"/>
    <n v="93"/>
    <n v="71"/>
    <s v="US President"/>
    <m/>
    <m/>
    <b v="1"/>
    <n v="853"/>
    <n v="10019469"/>
  </r>
  <r>
    <x v="5"/>
    <s v="Colorado"/>
    <x v="5"/>
    <n v="8"/>
    <n v="84"/>
    <n v="62"/>
    <s v="US President"/>
    <s v="Dole, Robert"/>
    <s v="republican"/>
    <b v="0"/>
    <n v="691848"/>
    <n v="1510702"/>
  </r>
  <r>
    <x v="5"/>
    <s v="Colorado"/>
    <x v="5"/>
    <n v="8"/>
    <n v="84"/>
    <n v="62"/>
    <s v="US President"/>
    <s v="Clinton, Bill"/>
    <s v="democrat"/>
    <b v="0"/>
    <n v="671152"/>
    <n v="1510702"/>
  </r>
  <r>
    <x v="5"/>
    <s v="Colorado"/>
    <x v="5"/>
    <n v="8"/>
    <n v="84"/>
    <n v="62"/>
    <s v="US President"/>
    <s v="Perot, Ross"/>
    <s v="reform party"/>
    <b v="0"/>
    <n v="99629"/>
    <n v="1510702"/>
  </r>
  <r>
    <x v="5"/>
    <s v="Colorado"/>
    <x v="5"/>
    <n v="8"/>
    <n v="84"/>
    <n v="62"/>
    <s v="US President"/>
    <s v="Nader, Ralph"/>
    <s v="green"/>
    <b v="0"/>
    <n v="25070"/>
    <n v="1510702"/>
  </r>
  <r>
    <x v="5"/>
    <s v="Colorado"/>
    <x v="5"/>
    <n v="8"/>
    <n v="84"/>
    <n v="62"/>
    <s v="US President"/>
    <s v="Browne, Harry"/>
    <s v="libertarian"/>
    <b v="0"/>
    <n v="12392"/>
    <n v="1510702"/>
  </r>
  <r>
    <x v="5"/>
    <s v="Colorado"/>
    <x v="5"/>
    <n v="8"/>
    <n v="84"/>
    <n v="62"/>
    <s v="US President"/>
    <s v="Phillips, Howard"/>
    <s v="constitution party"/>
    <b v="0"/>
    <n v="2813"/>
    <n v="1510702"/>
  </r>
  <r>
    <x v="5"/>
    <s v="Colorado"/>
    <x v="5"/>
    <n v="8"/>
    <n v="84"/>
    <n v="62"/>
    <s v="US President"/>
    <s v="Collins, Charles"/>
    <s v="independent"/>
    <b v="0"/>
    <n v="2809"/>
    <n v="1510702"/>
  </r>
  <r>
    <x v="5"/>
    <s v="Colorado"/>
    <x v="5"/>
    <n v="8"/>
    <n v="84"/>
    <n v="62"/>
    <s v="US President"/>
    <s v="Hagelin, John"/>
    <s v="natural law"/>
    <b v="0"/>
    <n v="2545"/>
    <n v="1510702"/>
  </r>
  <r>
    <x v="5"/>
    <s v="Colorado"/>
    <x v="5"/>
    <n v="8"/>
    <n v="84"/>
    <n v="62"/>
    <s v="US President"/>
    <s v="Hollis, Mary Cal"/>
    <s v="socialist"/>
    <b v="0"/>
    <n v="669"/>
    <n v="1510702"/>
  </r>
  <r>
    <x v="5"/>
    <s v="Colorado"/>
    <x v="5"/>
    <n v="8"/>
    <n v="84"/>
    <n v="62"/>
    <s v="US President"/>
    <s v="Moorehead, Monica"/>
    <s v="workers world"/>
    <b v="0"/>
    <n v="599"/>
    <n v="1510702"/>
  </r>
  <r>
    <x v="5"/>
    <s v="Colorado"/>
    <x v="5"/>
    <n v="8"/>
    <n v="84"/>
    <n v="62"/>
    <s v="US President"/>
    <s v="Templin, Diane"/>
    <s v="american"/>
    <b v="0"/>
    <n v="557"/>
    <n v="1510702"/>
  </r>
  <r>
    <x v="5"/>
    <s v="Colorado"/>
    <x v="5"/>
    <n v="8"/>
    <n v="84"/>
    <n v="62"/>
    <s v="US President"/>
    <s v="Dodge, Earl"/>
    <s v="prohibition"/>
    <b v="0"/>
    <n v="375"/>
    <n v="1510702"/>
  </r>
  <r>
    <x v="5"/>
    <s v="Colorado"/>
    <x v="5"/>
    <n v="8"/>
    <n v="84"/>
    <n v="62"/>
    <s v="US President"/>
    <s v="Harris, James"/>
    <s v="socialist workers"/>
    <b v="0"/>
    <n v="244"/>
    <n v="1510702"/>
  </r>
  <r>
    <x v="5"/>
    <s v="Connecticut"/>
    <x v="6"/>
    <n v="9"/>
    <n v="16"/>
    <n v="1"/>
    <s v="US President"/>
    <s v="Clinton, Bill"/>
    <s v="democrat"/>
    <b v="0"/>
    <n v="735740"/>
    <n v="1392614"/>
  </r>
  <r>
    <x v="5"/>
    <s v="Connecticut"/>
    <x v="6"/>
    <n v="9"/>
    <n v="16"/>
    <n v="1"/>
    <s v="US President"/>
    <s v="Dole, Robert"/>
    <s v="republican"/>
    <b v="0"/>
    <n v="483109"/>
    <n v="1392614"/>
  </r>
  <r>
    <x v="5"/>
    <s v="Connecticut"/>
    <x v="6"/>
    <n v="9"/>
    <n v="16"/>
    <n v="1"/>
    <s v="US President"/>
    <s v="Perot, Ross"/>
    <s v="reform party"/>
    <b v="0"/>
    <n v="139523"/>
    <n v="1392614"/>
  </r>
  <r>
    <x v="5"/>
    <s v="Connecticut"/>
    <x v="6"/>
    <n v="9"/>
    <n v="16"/>
    <n v="1"/>
    <s v="US President"/>
    <s v="Nader, Ralph"/>
    <s v="green"/>
    <b v="0"/>
    <n v="24321"/>
    <n v="1392614"/>
  </r>
  <r>
    <x v="5"/>
    <s v="Connecticut"/>
    <x v="6"/>
    <n v="9"/>
    <n v="16"/>
    <n v="1"/>
    <s v="US President"/>
    <s v="Browne, Harry"/>
    <s v="libertarian"/>
    <b v="0"/>
    <n v="5788"/>
    <n v="1392614"/>
  </r>
  <r>
    <x v="5"/>
    <s v="Connecticut"/>
    <x v="6"/>
    <n v="9"/>
    <n v="16"/>
    <n v="1"/>
    <s v="US President"/>
    <s v="Phillips, Howard"/>
    <s v="concerned citizens"/>
    <b v="0"/>
    <n v="2425"/>
    <n v="1392614"/>
  </r>
  <r>
    <x v="5"/>
    <s v="Connecticut"/>
    <x v="6"/>
    <n v="9"/>
    <n v="16"/>
    <n v="1"/>
    <s v="US President"/>
    <s v="Hagelin, John"/>
    <s v="natural law"/>
    <b v="0"/>
    <n v="1703"/>
    <n v="1392614"/>
  </r>
  <r>
    <x v="5"/>
    <s v="Connecticut"/>
    <x v="6"/>
    <n v="9"/>
    <n v="16"/>
    <n v="1"/>
    <s v="US President"/>
    <m/>
    <m/>
    <b v="1"/>
    <n v="5"/>
    <n v="1392614"/>
  </r>
  <r>
    <x v="5"/>
    <s v="Delaware"/>
    <x v="7"/>
    <n v="10"/>
    <n v="51"/>
    <n v="11"/>
    <s v="US President"/>
    <s v="Clinton, Bill"/>
    <s v="democrat"/>
    <b v="0"/>
    <n v="140355"/>
    <n v="270810"/>
  </r>
  <r>
    <x v="5"/>
    <s v="Delaware"/>
    <x v="7"/>
    <n v="10"/>
    <n v="51"/>
    <n v="11"/>
    <s v="US President"/>
    <s v="Dole, Robert"/>
    <s v="republican"/>
    <b v="0"/>
    <n v="99062"/>
    <n v="270810"/>
  </r>
  <r>
    <x v="5"/>
    <s v="Delaware"/>
    <x v="7"/>
    <n v="10"/>
    <n v="51"/>
    <n v="11"/>
    <s v="US President"/>
    <s v="Perot, Ross"/>
    <s v="unaffiliated"/>
    <b v="0"/>
    <n v="28719"/>
    <n v="270810"/>
  </r>
  <r>
    <x v="5"/>
    <s v="Delaware"/>
    <x v="7"/>
    <n v="10"/>
    <n v="51"/>
    <n v="11"/>
    <s v="US President"/>
    <s v="Browne, Harry"/>
    <s v="libertarian"/>
    <b v="0"/>
    <n v="2052"/>
    <n v="270810"/>
  </r>
  <r>
    <x v="5"/>
    <s v="Delaware"/>
    <x v="7"/>
    <n v="10"/>
    <n v="51"/>
    <n v="11"/>
    <s v="US President"/>
    <s v="Phillips, Howard"/>
    <s v="u.s. taxpayers party"/>
    <b v="0"/>
    <n v="348"/>
    <n v="270810"/>
  </r>
  <r>
    <x v="5"/>
    <s v="Delaware"/>
    <x v="7"/>
    <n v="10"/>
    <n v="51"/>
    <n v="11"/>
    <s v="US President"/>
    <s v="Hagelin, John"/>
    <s v="natural law"/>
    <b v="0"/>
    <n v="274"/>
    <n v="270810"/>
  </r>
  <r>
    <x v="5"/>
    <s v="District of Columbia"/>
    <x v="8"/>
    <n v="11"/>
    <n v="53"/>
    <n v="55"/>
    <s v="US President"/>
    <s v="Clinton, Bill"/>
    <s v="democrat"/>
    <b v="0"/>
    <n v="158220"/>
    <n v="185726"/>
  </r>
  <r>
    <x v="5"/>
    <s v="District of Columbia"/>
    <x v="8"/>
    <n v="11"/>
    <n v="53"/>
    <n v="55"/>
    <s v="US President"/>
    <s v="Dole, Robert"/>
    <s v="republican"/>
    <b v="0"/>
    <n v="17339"/>
    <n v="185726"/>
  </r>
  <r>
    <x v="5"/>
    <s v="District of Columbia"/>
    <x v="8"/>
    <n v="11"/>
    <n v="53"/>
    <n v="55"/>
    <s v="US President"/>
    <s v="Nader, Ralph"/>
    <s v="green"/>
    <b v="0"/>
    <n v="4780"/>
    <n v="185726"/>
  </r>
  <r>
    <x v="5"/>
    <s v="District of Columbia"/>
    <x v="8"/>
    <n v="11"/>
    <n v="53"/>
    <n v="55"/>
    <s v="US President"/>
    <s v="Perot, Ross"/>
    <s v="reform party"/>
    <b v="0"/>
    <n v="3611"/>
    <n v="185726"/>
  </r>
  <r>
    <x v="5"/>
    <s v="District of Columbia"/>
    <x v="8"/>
    <n v="11"/>
    <n v="53"/>
    <n v="55"/>
    <s v="US President"/>
    <m/>
    <m/>
    <b v="1"/>
    <n v="648"/>
    <n v="185726"/>
  </r>
  <r>
    <x v="5"/>
    <s v="District of Columbia"/>
    <x v="8"/>
    <n v="11"/>
    <n v="53"/>
    <n v="55"/>
    <s v="US President"/>
    <s v="Browne, Harry"/>
    <s v="libertarian"/>
    <b v="0"/>
    <n v="588"/>
    <n v="185726"/>
  </r>
  <r>
    <x v="5"/>
    <s v="District of Columbia"/>
    <x v="8"/>
    <n v="11"/>
    <n v="53"/>
    <n v="55"/>
    <s v="US President"/>
    <s v="Hagelin, John"/>
    <s v="natural law"/>
    <b v="0"/>
    <n v="283"/>
    <n v="185726"/>
  </r>
  <r>
    <x v="5"/>
    <s v="District of Columbia"/>
    <x v="8"/>
    <n v="11"/>
    <n v="53"/>
    <n v="55"/>
    <s v="US President"/>
    <s v="Harris, James"/>
    <s v="socialist workers"/>
    <b v="0"/>
    <n v="257"/>
    <n v="185726"/>
  </r>
  <r>
    <x v="5"/>
    <s v="Florida"/>
    <x v="9"/>
    <n v="12"/>
    <n v="59"/>
    <n v="43"/>
    <s v="US President"/>
    <s v="Clinton, Bill"/>
    <s v="democrat"/>
    <b v="0"/>
    <n v="2546870"/>
    <n v="5303154"/>
  </r>
  <r>
    <x v="5"/>
    <s v="Florida"/>
    <x v="9"/>
    <n v="12"/>
    <n v="59"/>
    <n v="43"/>
    <s v="US President"/>
    <s v="Dole, Robert"/>
    <s v="republican"/>
    <b v="0"/>
    <n v="2244536"/>
    <n v="5303154"/>
  </r>
  <r>
    <x v="5"/>
    <s v="Florida"/>
    <x v="9"/>
    <n v="12"/>
    <n v="59"/>
    <n v="43"/>
    <s v="US President"/>
    <s v="Perot, Ross"/>
    <s v="reform party"/>
    <b v="0"/>
    <n v="483870"/>
    <n v="5303154"/>
  </r>
  <r>
    <x v="5"/>
    <s v="Florida"/>
    <x v="9"/>
    <n v="12"/>
    <n v="59"/>
    <n v="43"/>
    <s v="US President"/>
    <s v="Browne, Harry"/>
    <s v="libertarian"/>
    <b v="0"/>
    <n v="23326"/>
    <n v="5303154"/>
  </r>
  <r>
    <x v="5"/>
    <s v="Florida"/>
    <x v="9"/>
    <n v="12"/>
    <n v="59"/>
    <n v="43"/>
    <s v="US President"/>
    <m/>
    <m/>
    <b v="1"/>
    <n v="4552"/>
    <n v="5303154"/>
  </r>
  <r>
    <x v="5"/>
    <s v="Georgia"/>
    <x v="10"/>
    <n v="13"/>
    <n v="58"/>
    <n v="44"/>
    <s v="US President"/>
    <s v="Dole, Robert"/>
    <s v="republican"/>
    <b v="0"/>
    <n v="1080843"/>
    <n v="2298899"/>
  </r>
  <r>
    <x v="5"/>
    <s v="Georgia"/>
    <x v="10"/>
    <n v="13"/>
    <n v="58"/>
    <n v="44"/>
    <s v="US President"/>
    <s v="Clinton, Bill"/>
    <s v="democrat"/>
    <b v="0"/>
    <n v="1053849"/>
    <n v="2298899"/>
  </r>
  <r>
    <x v="5"/>
    <s v="Georgia"/>
    <x v="10"/>
    <n v="13"/>
    <n v="58"/>
    <n v="44"/>
    <s v="US President"/>
    <s v="Perot, Ross"/>
    <s v="reform party"/>
    <b v="0"/>
    <n v="146337"/>
    <n v="2298899"/>
  </r>
  <r>
    <x v="5"/>
    <s v="Georgia"/>
    <x v="10"/>
    <n v="13"/>
    <n v="58"/>
    <n v="44"/>
    <s v="US President"/>
    <s v="Browne, Harry"/>
    <s v="libertarian"/>
    <b v="0"/>
    <n v="17870"/>
    <n v="2298899"/>
  </r>
  <r>
    <x v="5"/>
    <s v="Hawaii"/>
    <x v="11"/>
    <n v="15"/>
    <n v="95"/>
    <n v="82"/>
    <s v="US President"/>
    <s v="Clinton, Bill"/>
    <s v="democrat"/>
    <b v="0"/>
    <n v="205012"/>
    <n v="360120"/>
  </r>
  <r>
    <x v="5"/>
    <s v="Hawaii"/>
    <x v="11"/>
    <n v="15"/>
    <n v="95"/>
    <n v="82"/>
    <s v="US President"/>
    <s v="Dole, Robert"/>
    <s v="republican"/>
    <b v="0"/>
    <n v="113943"/>
    <n v="360120"/>
  </r>
  <r>
    <x v="5"/>
    <s v="Hawaii"/>
    <x v="11"/>
    <n v="15"/>
    <n v="95"/>
    <n v="82"/>
    <s v="US President"/>
    <s v="Perot, Ross"/>
    <s v="reform party"/>
    <b v="0"/>
    <n v="27358"/>
    <n v="360120"/>
  </r>
  <r>
    <x v="5"/>
    <s v="Hawaii"/>
    <x v="11"/>
    <n v="15"/>
    <n v="95"/>
    <n v="82"/>
    <s v="US President"/>
    <s v="Nader, Ralph"/>
    <s v="green"/>
    <b v="0"/>
    <n v="10386"/>
    <n v="360120"/>
  </r>
  <r>
    <x v="5"/>
    <s v="Hawaii"/>
    <x v="11"/>
    <n v="15"/>
    <n v="95"/>
    <n v="82"/>
    <s v="US President"/>
    <s v="Browne, Harry"/>
    <s v="libertarian"/>
    <b v="0"/>
    <n v="2493"/>
    <n v="360120"/>
  </r>
  <r>
    <x v="5"/>
    <s v="Hawaii"/>
    <x v="11"/>
    <n v="15"/>
    <n v="95"/>
    <n v="82"/>
    <s v="US President"/>
    <s v="Hagelin, John"/>
    <s v="natural law"/>
    <b v="0"/>
    <n v="570"/>
    <n v="360120"/>
  </r>
  <r>
    <x v="5"/>
    <s v="Hawaii"/>
    <x v="11"/>
    <n v="15"/>
    <n v="95"/>
    <n v="82"/>
    <s v="US President"/>
    <s v="Phillips, Howard"/>
    <s v="u.s. taxpayers party"/>
    <b v="0"/>
    <n v="358"/>
    <n v="360120"/>
  </r>
  <r>
    <x v="5"/>
    <s v="Idaho"/>
    <x v="12"/>
    <n v="16"/>
    <n v="82"/>
    <n v="63"/>
    <s v="US President"/>
    <s v="Dole, Robert"/>
    <s v="republican"/>
    <b v="0"/>
    <n v="256595"/>
    <n v="491711"/>
  </r>
  <r>
    <x v="5"/>
    <s v="Idaho"/>
    <x v="12"/>
    <n v="16"/>
    <n v="82"/>
    <n v="63"/>
    <s v="US President"/>
    <s v="Clinton, Bill"/>
    <s v="democrat"/>
    <b v="0"/>
    <n v="165443"/>
    <n v="491711"/>
  </r>
  <r>
    <x v="5"/>
    <s v="Idaho"/>
    <x v="12"/>
    <n v="16"/>
    <n v="82"/>
    <n v="63"/>
    <s v="US President"/>
    <s v="Perot, Ross"/>
    <s v="reform party"/>
    <b v="0"/>
    <n v="62518"/>
    <n v="491711"/>
  </r>
  <r>
    <x v="5"/>
    <s v="Idaho"/>
    <x v="12"/>
    <n v="16"/>
    <n v="82"/>
    <n v="63"/>
    <s v="US President"/>
    <s v="Browne, Harry"/>
    <s v="libertarian"/>
    <b v="0"/>
    <n v="3325"/>
    <n v="491711"/>
  </r>
  <r>
    <x v="5"/>
    <s v="Idaho"/>
    <x v="12"/>
    <n v="16"/>
    <n v="82"/>
    <n v="63"/>
    <s v="US President"/>
    <s v="Phillips, Howard"/>
    <s v="u.s. taxpayers party"/>
    <b v="0"/>
    <n v="2230"/>
    <n v="491711"/>
  </r>
  <r>
    <x v="5"/>
    <s v="Idaho"/>
    <x v="12"/>
    <n v="16"/>
    <n v="82"/>
    <n v="63"/>
    <s v="US President"/>
    <s v="Hagelin, John"/>
    <s v="natural law"/>
    <b v="0"/>
    <n v="1600"/>
    <n v="491711"/>
  </r>
  <r>
    <x v="5"/>
    <s v="Illinois"/>
    <x v="13"/>
    <n v="17"/>
    <n v="33"/>
    <n v="21"/>
    <s v="US President"/>
    <s v="Clinton, Bill"/>
    <s v="democrat"/>
    <b v="0"/>
    <n v="2341744"/>
    <n v="4311391"/>
  </r>
  <r>
    <x v="5"/>
    <s v="Illinois"/>
    <x v="13"/>
    <n v="17"/>
    <n v="33"/>
    <n v="21"/>
    <s v="US President"/>
    <s v="Dole, Robert"/>
    <s v="republican"/>
    <b v="0"/>
    <n v="1587021"/>
    <n v="4311391"/>
  </r>
  <r>
    <x v="5"/>
    <s v="Illinois"/>
    <x v="13"/>
    <n v="17"/>
    <n v="33"/>
    <n v="21"/>
    <s v="US President"/>
    <s v="Perot, Ross"/>
    <s v="reform party"/>
    <b v="0"/>
    <n v="346408"/>
    <n v="4311391"/>
  </r>
  <r>
    <x v="5"/>
    <s v="Illinois"/>
    <x v="13"/>
    <n v="17"/>
    <n v="33"/>
    <n v="21"/>
    <s v="US President"/>
    <s v="Browne, Harry"/>
    <s v="libertarian"/>
    <b v="0"/>
    <n v="22548"/>
    <n v="4311391"/>
  </r>
  <r>
    <x v="5"/>
    <s v="Illinois"/>
    <x v="13"/>
    <n v="17"/>
    <n v="33"/>
    <n v="21"/>
    <s v="US President"/>
    <s v="Phillips, Howard"/>
    <s v="u.s. taxpayers party"/>
    <b v="0"/>
    <n v="7606"/>
    <n v="4311391"/>
  </r>
  <r>
    <x v="5"/>
    <s v="Illinois"/>
    <x v="13"/>
    <n v="17"/>
    <n v="33"/>
    <n v="21"/>
    <s v="US President"/>
    <s v="Hagelin, John"/>
    <s v="natural law"/>
    <b v="0"/>
    <n v="4606"/>
    <n v="4311391"/>
  </r>
  <r>
    <x v="5"/>
    <s v="Illinois"/>
    <x v="13"/>
    <n v="17"/>
    <n v="33"/>
    <n v="21"/>
    <s v="US President"/>
    <m/>
    <m/>
    <b v="1"/>
    <n v="1458"/>
    <n v="4311391"/>
  </r>
  <r>
    <x v="5"/>
    <s v="Indiana"/>
    <x v="14"/>
    <n v="18"/>
    <n v="32"/>
    <n v="22"/>
    <s v="US President"/>
    <s v="Dole, Robert"/>
    <s v="republican"/>
    <b v="0"/>
    <n v="1006693"/>
    <n v="2135431"/>
  </r>
  <r>
    <x v="5"/>
    <s v="Indiana"/>
    <x v="14"/>
    <n v="18"/>
    <n v="32"/>
    <n v="22"/>
    <s v="US President"/>
    <s v="Clinton, Bill"/>
    <s v="democrat"/>
    <b v="0"/>
    <n v="887424"/>
    <n v="2135431"/>
  </r>
  <r>
    <x v="5"/>
    <s v="Indiana"/>
    <x v="14"/>
    <n v="18"/>
    <n v="32"/>
    <n v="22"/>
    <s v="US President"/>
    <s v="Perot, Ross"/>
    <s v="reform party"/>
    <b v="0"/>
    <n v="224299"/>
    <n v="2135431"/>
  </r>
  <r>
    <x v="5"/>
    <s v="Indiana"/>
    <x v="14"/>
    <n v="18"/>
    <n v="32"/>
    <n v="22"/>
    <s v="US President"/>
    <s v="Browne, Harry"/>
    <s v="libertarian"/>
    <b v="0"/>
    <n v="15632"/>
    <n v="2135431"/>
  </r>
  <r>
    <x v="5"/>
    <s v="Indiana"/>
    <x v="14"/>
    <n v="18"/>
    <n v="32"/>
    <n v="22"/>
    <s v="US President"/>
    <m/>
    <m/>
    <b v="1"/>
    <n v="1383"/>
    <n v="2135431"/>
  </r>
  <r>
    <x v="5"/>
    <s v="Iowa"/>
    <x v="15"/>
    <n v="19"/>
    <n v="42"/>
    <n v="31"/>
    <s v="US President"/>
    <s v="Clinton, Bill"/>
    <s v="democrat"/>
    <b v="0"/>
    <n v="620258"/>
    <n v="1234075"/>
  </r>
  <r>
    <x v="5"/>
    <s v="Iowa"/>
    <x v="15"/>
    <n v="19"/>
    <n v="42"/>
    <n v="31"/>
    <s v="US President"/>
    <s v="Dole, Robert"/>
    <s v="republican"/>
    <b v="0"/>
    <n v="492644"/>
    <n v="1234075"/>
  </r>
  <r>
    <x v="5"/>
    <s v="Iowa"/>
    <x v="15"/>
    <n v="19"/>
    <n v="42"/>
    <n v="31"/>
    <s v="US President"/>
    <s v="Perot, Ross"/>
    <s v="reform party"/>
    <b v="0"/>
    <n v="105159"/>
    <n v="1234075"/>
  </r>
  <r>
    <x v="5"/>
    <s v="Iowa"/>
    <x v="15"/>
    <n v="19"/>
    <n v="42"/>
    <n v="31"/>
    <s v="US President"/>
    <s v="Nader, Ralph"/>
    <s v="green"/>
    <b v="0"/>
    <n v="6550"/>
    <n v="1234075"/>
  </r>
  <r>
    <x v="5"/>
    <s v="Iowa"/>
    <x v="15"/>
    <n v="19"/>
    <n v="42"/>
    <n v="31"/>
    <s v="US President"/>
    <s v="Hagelin, John"/>
    <s v="natural law"/>
    <b v="0"/>
    <n v="3349"/>
    <n v="1234075"/>
  </r>
  <r>
    <x v="5"/>
    <s v="Iowa"/>
    <x v="15"/>
    <n v="19"/>
    <n v="42"/>
    <n v="31"/>
    <s v="US President"/>
    <s v="Browne, Harry"/>
    <s v="libertarian"/>
    <b v="0"/>
    <n v="2315"/>
    <n v="1234075"/>
  </r>
  <r>
    <x v="5"/>
    <s v="Iowa"/>
    <x v="15"/>
    <n v="19"/>
    <n v="42"/>
    <n v="31"/>
    <s v="US President"/>
    <s v="Phillips, Howard"/>
    <s v="u.s. taxpayers party"/>
    <b v="0"/>
    <n v="2229"/>
    <n v="1234075"/>
  </r>
  <r>
    <x v="5"/>
    <s v="Iowa"/>
    <x v="15"/>
    <n v="19"/>
    <n v="42"/>
    <n v="31"/>
    <s v="US President"/>
    <s v="Scattering"/>
    <m/>
    <b v="0"/>
    <n v="1240"/>
    <n v="1234075"/>
  </r>
  <r>
    <x v="5"/>
    <s v="Iowa"/>
    <x v="15"/>
    <n v="19"/>
    <n v="42"/>
    <n v="31"/>
    <s v="US President"/>
    <s v="Harris, James"/>
    <s v="socialist workers"/>
    <b v="0"/>
    <n v="331"/>
    <n v="1234075"/>
  </r>
  <r>
    <x v="5"/>
    <s v="Kansas"/>
    <x v="16"/>
    <n v="20"/>
    <n v="47"/>
    <n v="32"/>
    <s v="US President"/>
    <s v="Dole, Robert"/>
    <s v="republican"/>
    <b v="0"/>
    <n v="583245"/>
    <n v="1074300"/>
  </r>
  <r>
    <x v="5"/>
    <s v="Kansas"/>
    <x v="16"/>
    <n v="20"/>
    <n v="47"/>
    <n v="32"/>
    <s v="US President"/>
    <s v="Clinton, Bill"/>
    <s v="democrat"/>
    <b v="0"/>
    <n v="387659"/>
    <n v="1074300"/>
  </r>
  <r>
    <x v="5"/>
    <s v="Kansas"/>
    <x v="16"/>
    <n v="20"/>
    <n v="47"/>
    <n v="32"/>
    <s v="US President"/>
    <s v="Perot, Ross"/>
    <s v="reform party"/>
    <b v="0"/>
    <n v="92639"/>
    <n v="1074300"/>
  </r>
  <r>
    <x v="5"/>
    <s v="Kansas"/>
    <x v="16"/>
    <n v="20"/>
    <n v="47"/>
    <n v="32"/>
    <s v="US President"/>
    <m/>
    <s v="independent"/>
    <b v="0"/>
    <n v="5174"/>
    <n v="1074300"/>
  </r>
  <r>
    <x v="5"/>
    <s v="Kansas"/>
    <x v="16"/>
    <n v="20"/>
    <n v="47"/>
    <n v="32"/>
    <s v="US President"/>
    <s v="Browne, Harry"/>
    <s v="libertarian"/>
    <b v="0"/>
    <n v="4557"/>
    <n v="1074300"/>
  </r>
  <r>
    <x v="5"/>
    <s v="Kansas"/>
    <x v="16"/>
    <n v="20"/>
    <n v="47"/>
    <n v="32"/>
    <s v="US President"/>
    <m/>
    <m/>
    <b v="1"/>
    <n v="1026"/>
    <n v="1074300"/>
  </r>
  <r>
    <x v="5"/>
    <s v="Kentucky"/>
    <x v="17"/>
    <n v="21"/>
    <n v="61"/>
    <n v="51"/>
    <s v="US President"/>
    <s v="Clinton, Bill"/>
    <s v="democrat"/>
    <b v="0"/>
    <n v="636614"/>
    <n v="1388708"/>
  </r>
  <r>
    <x v="5"/>
    <s v="Kentucky"/>
    <x v="17"/>
    <n v="21"/>
    <n v="61"/>
    <n v="51"/>
    <s v="US President"/>
    <s v="Dole, Robert"/>
    <s v="republican"/>
    <b v="0"/>
    <n v="623283"/>
    <n v="1388708"/>
  </r>
  <r>
    <x v="5"/>
    <s v="Kentucky"/>
    <x v="17"/>
    <n v="21"/>
    <n v="61"/>
    <n v="51"/>
    <s v="US President"/>
    <s v="Perot, Ross"/>
    <s v="reform party"/>
    <b v="0"/>
    <n v="120396"/>
    <n v="1388708"/>
  </r>
  <r>
    <x v="5"/>
    <s v="Kentucky"/>
    <x v="17"/>
    <n v="21"/>
    <n v="61"/>
    <n v="51"/>
    <s v="US President"/>
    <s v="Browne, Harry"/>
    <s v="libertarian"/>
    <b v="0"/>
    <n v="4009"/>
    <n v="1388708"/>
  </r>
  <r>
    <x v="5"/>
    <s v="Kentucky"/>
    <x v="17"/>
    <n v="21"/>
    <n v="61"/>
    <n v="51"/>
    <s v="US President"/>
    <s v="Phillips, Howard"/>
    <s v="u.s. taxpayers party"/>
    <b v="0"/>
    <n v="2204"/>
    <n v="1388708"/>
  </r>
  <r>
    <x v="5"/>
    <s v="Kentucky"/>
    <x v="17"/>
    <n v="21"/>
    <n v="61"/>
    <n v="51"/>
    <s v="US President"/>
    <s v="Hagelin, John"/>
    <s v="natural law"/>
    <b v="0"/>
    <n v="1493"/>
    <n v="1388708"/>
  </r>
  <r>
    <x v="5"/>
    <s v="Kentucky"/>
    <x v="17"/>
    <n v="21"/>
    <n v="61"/>
    <n v="51"/>
    <s v="US President"/>
    <m/>
    <m/>
    <b v="1"/>
    <n v="709"/>
    <n v="1388708"/>
  </r>
  <r>
    <x v="5"/>
    <s v="Louisiana"/>
    <x v="18"/>
    <n v="22"/>
    <n v="72"/>
    <n v="45"/>
    <s v="US President"/>
    <s v="Clinton, Bill"/>
    <s v="democrat"/>
    <b v="0"/>
    <n v="927837"/>
    <n v="1783959"/>
  </r>
  <r>
    <x v="5"/>
    <s v="Louisiana"/>
    <x v="18"/>
    <n v="22"/>
    <n v="72"/>
    <n v="45"/>
    <s v="US President"/>
    <s v="Dole, Robert"/>
    <s v="republican"/>
    <b v="0"/>
    <n v="712586"/>
    <n v="1783959"/>
  </r>
  <r>
    <x v="5"/>
    <s v="Louisiana"/>
    <x v="18"/>
    <n v="22"/>
    <n v="72"/>
    <n v="45"/>
    <s v="US President"/>
    <s v="Perot, Ross"/>
    <s v="reform party"/>
    <b v="0"/>
    <n v="123293"/>
    <n v="1783959"/>
  </r>
  <r>
    <x v="5"/>
    <s v="Louisiana"/>
    <x v="18"/>
    <n v="22"/>
    <n v="72"/>
    <n v="45"/>
    <s v="US President"/>
    <s v="Browne, Harry"/>
    <s v="libertarian"/>
    <b v="0"/>
    <n v="7499"/>
    <n v="1783959"/>
  </r>
  <r>
    <x v="5"/>
    <s v="Louisiana"/>
    <x v="18"/>
    <n v="22"/>
    <n v="72"/>
    <n v="45"/>
    <s v="US President"/>
    <s v="Nader, Ralph"/>
    <s v="liberty, ecology, community"/>
    <b v="0"/>
    <n v="4719"/>
    <n v="1783959"/>
  </r>
  <r>
    <x v="5"/>
    <s v="Louisiana"/>
    <x v="18"/>
    <n v="22"/>
    <n v="72"/>
    <n v="45"/>
    <s v="US President"/>
    <s v="Phillips, Howard"/>
    <s v="u.s. taxpayers party"/>
    <b v="0"/>
    <n v="3366"/>
    <n v="1783959"/>
  </r>
  <r>
    <x v="5"/>
    <s v="Louisiana"/>
    <x v="18"/>
    <n v="22"/>
    <n v="72"/>
    <n v="45"/>
    <s v="US President"/>
    <s v="Hagelin, John"/>
    <s v="natural law"/>
    <b v="0"/>
    <n v="2981"/>
    <n v="1783959"/>
  </r>
  <r>
    <x v="5"/>
    <s v="Louisiana"/>
    <x v="18"/>
    <n v="22"/>
    <n v="72"/>
    <n v="45"/>
    <s v="US President"/>
    <s v="Moorehead, Monica"/>
    <s v="workers world"/>
    <b v="0"/>
    <n v="1678"/>
    <n v="1783959"/>
  </r>
  <r>
    <x v="5"/>
    <s v="Maine"/>
    <x v="19"/>
    <n v="23"/>
    <n v="11"/>
    <n v="2"/>
    <s v="US President"/>
    <s v="Clinton, Bill"/>
    <s v="democrat"/>
    <b v="0"/>
    <n v="312788"/>
    <n v="605897"/>
  </r>
  <r>
    <x v="5"/>
    <s v="Maine"/>
    <x v="19"/>
    <n v="23"/>
    <n v="11"/>
    <n v="2"/>
    <s v="US President"/>
    <s v="Dole, Robert"/>
    <s v="republican"/>
    <b v="0"/>
    <n v="186378"/>
    <n v="605897"/>
  </r>
  <r>
    <x v="5"/>
    <s v="Maine"/>
    <x v="19"/>
    <n v="23"/>
    <n v="11"/>
    <n v="2"/>
    <s v="US President"/>
    <s v="Perot, Ross"/>
    <s v="reform party"/>
    <b v="0"/>
    <n v="85970"/>
    <n v="605897"/>
  </r>
  <r>
    <x v="5"/>
    <s v="Maine"/>
    <x v="19"/>
    <n v="23"/>
    <n v="11"/>
    <n v="2"/>
    <s v="US President"/>
    <s v="Nader, Ralph"/>
    <s v="green"/>
    <b v="0"/>
    <n v="15279"/>
    <n v="605897"/>
  </r>
  <r>
    <x v="5"/>
    <s v="Maine"/>
    <x v="19"/>
    <n v="23"/>
    <n v="11"/>
    <n v="2"/>
    <s v="US President"/>
    <s v="Browne, Harry"/>
    <s v="libertarian"/>
    <b v="0"/>
    <n v="2996"/>
    <n v="605897"/>
  </r>
  <r>
    <x v="5"/>
    <s v="Maine"/>
    <x v="19"/>
    <n v="23"/>
    <n v="11"/>
    <n v="2"/>
    <s v="US President"/>
    <s v="Phillips, Howard"/>
    <s v="u.s. taxpayers party"/>
    <b v="0"/>
    <n v="1517"/>
    <n v="605897"/>
  </r>
  <r>
    <x v="5"/>
    <s v="Maine"/>
    <x v="19"/>
    <n v="23"/>
    <n v="11"/>
    <n v="2"/>
    <s v="US President"/>
    <s v="Hagelin, John"/>
    <s v="natural law"/>
    <b v="0"/>
    <n v="825"/>
    <n v="605897"/>
  </r>
  <r>
    <x v="5"/>
    <s v="Maine"/>
    <x v="19"/>
    <n v="23"/>
    <n v="11"/>
    <n v="2"/>
    <s v="US President"/>
    <s v="Other"/>
    <m/>
    <b v="0"/>
    <n v="144"/>
    <n v="605897"/>
  </r>
  <r>
    <x v="5"/>
    <s v="Maryland"/>
    <x v="20"/>
    <n v="24"/>
    <n v="52"/>
    <n v="52"/>
    <s v="US President"/>
    <s v="Clinton, Bill"/>
    <s v="democrat"/>
    <b v="0"/>
    <n v="966207"/>
    <n v="1780870"/>
  </r>
  <r>
    <x v="5"/>
    <s v="Maryland"/>
    <x v="20"/>
    <n v="24"/>
    <n v="52"/>
    <n v="52"/>
    <s v="US President"/>
    <s v="Dole, Robert"/>
    <s v="republican"/>
    <b v="0"/>
    <n v="681530"/>
    <n v="1780870"/>
  </r>
  <r>
    <x v="5"/>
    <s v="Maryland"/>
    <x v="20"/>
    <n v="24"/>
    <n v="52"/>
    <n v="52"/>
    <s v="US President"/>
    <s v="Perot, Ross"/>
    <s v="reform party"/>
    <b v="0"/>
    <n v="115812"/>
    <n v="1780870"/>
  </r>
  <r>
    <x v="5"/>
    <s v="Maryland"/>
    <x v="20"/>
    <n v="24"/>
    <n v="52"/>
    <n v="52"/>
    <s v="US President"/>
    <s v="Browne, Harry"/>
    <s v="libertarian"/>
    <b v="0"/>
    <n v="8765"/>
    <n v="1780870"/>
  </r>
  <r>
    <x v="5"/>
    <s v="Maryland"/>
    <x v="20"/>
    <n v="24"/>
    <n v="52"/>
    <n v="52"/>
    <s v="US President"/>
    <s v="Phillips, Howard"/>
    <s v="u.s. taxpayers party"/>
    <b v="0"/>
    <n v="3402"/>
    <n v="1780870"/>
  </r>
  <r>
    <x v="5"/>
    <s v="Maryland"/>
    <x v="20"/>
    <n v="24"/>
    <n v="52"/>
    <n v="52"/>
    <s v="US President"/>
    <m/>
    <m/>
    <b v="1"/>
    <n v="2637"/>
    <n v="1780870"/>
  </r>
  <r>
    <x v="5"/>
    <s v="Maryland"/>
    <x v="20"/>
    <n v="24"/>
    <n v="52"/>
    <n v="52"/>
    <s v="US President"/>
    <s v="Hagelin, John"/>
    <s v="natural law"/>
    <b v="0"/>
    <n v="2517"/>
    <n v="1780870"/>
  </r>
  <r>
    <x v="5"/>
    <s v="Massachusetts"/>
    <x v="21"/>
    <n v="25"/>
    <n v="14"/>
    <n v="3"/>
    <s v="US President"/>
    <s v="Clinton, Bill"/>
    <s v="democrat"/>
    <b v="0"/>
    <n v="1571509"/>
    <n v="2556459"/>
  </r>
  <r>
    <x v="5"/>
    <s v="Massachusetts"/>
    <x v="21"/>
    <n v="25"/>
    <n v="14"/>
    <n v="3"/>
    <s v="US President"/>
    <s v="Dole, Robert"/>
    <s v="republican"/>
    <b v="0"/>
    <n v="718058"/>
    <n v="2556459"/>
  </r>
  <r>
    <x v="5"/>
    <s v="Massachusetts"/>
    <x v="21"/>
    <n v="25"/>
    <n v="14"/>
    <n v="3"/>
    <s v="US President"/>
    <s v="Perot, Ross"/>
    <s v="reform party"/>
    <b v="0"/>
    <n v="227206"/>
    <n v="2556459"/>
  </r>
  <r>
    <x v="5"/>
    <s v="Massachusetts"/>
    <x v="21"/>
    <n v="25"/>
    <n v="14"/>
    <n v="3"/>
    <s v="US President"/>
    <s v="Browne, Harry"/>
    <s v="libertarian"/>
    <b v="0"/>
    <n v="20424"/>
    <n v="2556459"/>
  </r>
  <r>
    <x v="5"/>
    <s v="Massachusetts"/>
    <x v="21"/>
    <n v="25"/>
    <n v="14"/>
    <n v="3"/>
    <s v="US President"/>
    <s v="Other"/>
    <m/>
    <b v="0"/>
    <n v="6180"/>
    <n v="2556459"/>
  </r>
  <r>
    <x v="5"/>
    <s v="Massachusetts"/>
    <x v="21"/>
    <n v="25"/>
    <n v="14"/>
    <n v="3"/>
    <s v="US President"/>
    <s v="Hagelin, John"/>
    <s v="natural law"/>
    <b v="0"/>
    <n v="5183"/>
    <n v="2556459"/>
  </r>
  <r>
    <x v="5"/>
    <s v="Massachusetts"/>
    <x v="21"/>
    <n v="25"/>
    <n v="14"/>
    <n v="3"/>
    <s v="US President"/>
    <m/>
    <m/>
    <b v="1"/>
    <n v="4623"/>
    <n v="2556459"/>
  </r>
  <r>
    <x v="5"/>
    <s v="Massachusetts"/>
    <x v="21"/>
    <n v="25"/>
    <n v="14"/>
    <n v="3"/>
    <s v="US President"/>
    <s v="Moorehead, Monica"/>
    <s v="workers world"/>
    <b v="0"/>
    <n v="3276"/>
    <n v="2556459"/>
  </r>
  <r>
    <x v="5"/>
    <s v="Michigan"/>
    <x v="22"/>
    <n v="26"/>
    <n v="34"/>
    <n v="23"/>
    <s v="US President"/>
    <s v="Clinton, Bill"/>
    <s v="democrat"/>
    <b v="0"/>
    <n v="1989653"/>
    <n v="3848844"/>
  </r>
  <r>
    <x v="5"/>
    <s v="Michigan"/>
    <x v="22"/>
    <n v="26"/>
    <n v="34"/>
    <n v="23"/>
    <s v="US President"/>
    <s v="Dole, Robert"/>
    <s v="republican"/>
    <b v="0"/>
    <n v="1481212"/>
    <n v="3848844"/>
  </r>
  <r>
    <x v="5"/>
    <s v="Michigan"/>
    <x v="22"/>
    <n v="26"/>
    <n v="34"/>
    <n v="23"/>
    <s v="US President"/>
    <s v="Perot, Ross"/>
    <s v="reform party"/>
    <b v="0"/>
    <n v="336670"/>
    <n v="3848844"/>
  </r>
  <r>
    <x v="5"/>
    <s v="Michigan"/>
    <x v="22"/>
    <n v="26"/>
    <n v="34"/>
    <n v="23"/>
    <s v="US President"/>
    <s v="Browne, Harry"/>
    <s v="libertarian"/>
    <b v="0"/>
    <n v="27670"/>
    <n v="3848844"/>
  </r>
  <r>
    <x v="5"/>
    <s v="Michigan"/>
    <x v="22"/>
    <n v="26"/>
    <n v="34"/>
    <n v="23"/>
    <s v="US President"/>
    <m/>
    <m/>
    <b v="1"/>
    <n v="4678"/>
    <n v="3848844"/>
  </r>
  <r>
    <x v="5"/>
    <s v="Michigan"/>
    <x v="22"/>
    <n v="26"/>
    <n v="34"/>
    <n v="23"/>
    <s v="US President"/>
    <s v="Hagelin, John"/>
    <s v="natural law"/>
    <b v="0"/>
    <n v="4254"/>
    <n v="3848844"/>
  </r>
  <r>
    <x v="5"/>
    <s v="Michigan"/>
    <x v="22"/>
    <n v="26"/>
    <n v="34"/>
    <n v="23"/>
    <s v="US President"/>
    <s v="Moorehead, Monica"/>
    <s v="workers world"/>
    <b v="0"/>
    <n v="3153"/>
    <n v="3848844"/>
  </r>
  <r>
    <x v="5"/>
    <s v="Michigan"/>
    <x v="22"/>
    <n v="26"/>
    <n v="34"/>
    <n v="23"/>
    <s v="US President"/>
    <s v="White, Jerome &quot;&quot;Jerry&quot;&quot;"/>
    <s v="socialist equality party"/>
    <b v="0"/>
    <n v="1554"/>
    <n v="3848844"/>
  </r>
  <r>
    <x v="5"/>
    <s v="Minnesota"/>
    <x v="23"/>
    <n v="27"/>
    <n v="41"/>
    <n v="33"/>
    <s v="US President"/>
    <s v="Clinton, Bill"/>
    <s v="democrat"/>
    <b v="0"/>
    <n v="1120380"/>
    <n v="2192492"/>
  </r>
  <r>
    <x v="5"/>
    <s v="Minnesota"/>
    <x v="23"/>
    <n v="27"/>
    <n v="41"/>
    <n v="33"/>
    <s v="US President"/>
    <s v="Dole, Robert"/>
    <s v="republican"/>
    <b v="0"/>
    <n v="766395"/>
    <n v="2192492"/>
  </r>
  <r>
    <x v="5"/>
    <s v="Minnesota"/>
    <x v="23"/>
    <n v="27"/>
    <n v="41"/>
    <n v="33"/>
    <s v="US President"/>
    <s v="Perot, Ross"/>
    <s v="reform party"/>
    <b v="0"/>
    <n v="257698"/>
    <n v="2192492"/>
  </r>
  <r>
    <x v="5"/>
    <s v="Minnesota"/>
    <x v="23"/>
    <n v="27"/>
    <n v="41"/>
    <n v="33"/>
    <s v="US President"/>
    <s v="Nader, Ralph"/>
    <s v="green"/>
    <b v="0"/>
    <n v="24906"/>
    <n v="2192492"/>
  </r>
  <r>
    <x v="5"/>
    <s v="Minnesota"/>
    <x v="23"/>
    <n v="27"/>
    <n v="41"/>
    <n v="33"/>
    <s v="US President"/>
    <s v="Browne, Harry"/>
    <s v="libertarian"/>
    <b v="0"/>
    <n v="8271"/>
    <n v="2192492"/>
  </r>
  <r>
    <x v="5"/>
    <s v="Minnesota"/>
    <x v="23"/>
    <n v="27"/>
    <n v="41"/>
    <n v="33"/>
    <s v="US President"/>
    <s v="Peron, Dennis"/>
    <s v="grassroots"/>
    <b v="0"/>
    <n v="4898"/>
    <n v="2192492"/>
  </r>
  <r>
    <x v="5"/>
    <s v="Minnesota"/>
    <x v="23"/>
    <n v="27"/>
    <n v="41"/>
    <n v="33"/>
    <s v="US President"/>
    <s v="Phillips, Howard"/>
    <s v="u.s. taxpayers party"/>
    <b v="0"/>
    <n v="3415"/>
    <n v="2192492"/>
  </r>
  <r>
    <x v="5"/>
    <s v="Minnesota"/>
    <x v="23"/>
    <n v="27"/>
    <n v="41"/>
    <n v="33"/>
    <s v="US President"/>
    <m/>
    <m/>
    <b v="1"/>
    <n v="2903"/>
    <n v="2192492"/>
  </r>
  <r>
    <x v="5"/>
    <s v="Minnesota"/>
    <x v="23"/>
    <n v="27"/>
    <n v="41"/>
    <n v="33"/>
    <s v="US President"/>
    <s v="Hagelin, John"/>
    <s v="natural law"/>
    <b v="0"/>
    <n v="1808"/>
    <n v="2192492"/>
  </r>
  <r>
    <x v="5"/>
    <s v="Minnesota"/>
    <x v="23"/>
    <n v="27"/>
    <n v="41"/>
    <n v="33"/>
    <s v="US President"/>
    <s v="Birrenback, John"/>
    <s v="independent grassroots"/>
    <b v="0"/>
    <n v="787"/>
    <n v="2192492"/>
  </r>
  <r>
    <x v="5"/>
    <s v="Minnesota"/>
    <x v="23"/>
    <n v="27"/>
    <n v="41"/>
    <n v="33"/>
    <s v="US President"/>
    <s v="Harris, James"/>
    <s v="socialist workers"/>
    <b v="0"/>
    <n v="684"/>
    <n v="2192492"/>
  </r>
  <r>
    <x v="5"/>
    <s v="Minnesota"/>
    <x v="23"/>
    <n v="27"/>
    <n v="41"/>
    <n v="33"/>
    <s v="US President"/>
    <s v="White, Jerome &quot;&quot;Jerry&quot;&quot;"/>
    <s v="socialist equality party"/>
    <b v="0"/>
    <n v="347"/>
    <n v="2192492"/>
  </r>
  <r>
    <x v="5"/>
    <s v="Mississippi"/>
    <x v="24"/>
    <n v="28"/>
    <n v="64"/>
    <n v="46"/>
    <s v="US President"/>
    <s v="Dole, Robert"/>
    <s v="republican"/>
    <b v="0"/>
    <n v="439838"/>
    <n v="893857"/>
  </r>
  <r>
    <x v="5"/>
    <s v="Mississippi"/>
    <x v="24"/>
    <n v="28"/>
    <n v="64"/>
    <n v="46"/>
    <s v="US President"/>
    <s v="Clinton, Bill"/>
    <s v="democrat"/>
    <b v="0"/>
    <n v="394022"/>
    <n v="893857"/>
  </r>
  <r>
    <x v="5"/>
    <s v="Mississippi"/>
    <x v="24"/>
    <n v="28"/>
    <n v="64"/>
    <n v="46"/>
    <s v="US President"/>
    <m/>
    <s v="independent"/>
    <b v="0"/>
    <n v="53427"/>
    <n v="893857"/>
  </r>
  <r>
    <x v="5"/>
    <s v="Mississippi"/>
    <x v="24"/>
    <n v="28"/>
    <n v="64"/>
    <n v="46"/>
    <s v="US President"/>
    <s v="Browne, Harry"/>
    <s v="libertarian"/>
    <b v="0"/>
    <n v="2809"/>
    <n v="893857"/>
  </r>
  <r>
    <x v="5"/>
    <s v="Mississippi"/>
    <x v="24"/>
    <n v="28"/>
    <n v="64"/>
    <n v="46"/>
    <s v="US President"/>
    <s v="Phillips, Howard"/>
    <s v="u.s. taxpayers party"/>
    <b v="0"/>
    <n v="2314"/>
    <n v="893857"/>
  </r>
  <r>
    <x v="5"/>
    <s v="Mississippi"/>
    <x v="24"/>
    <n v="28"/>
    <n v="64"/>
    <n v="46"/>
    <s v="US President"/>
    <s v="Hagelin, John"/>
    <s v="natural law"/>
    <b v="0"/>
    <n v="1447"/>
    <n v="893857"/>
  </r>
  <r>
    <x v="5"/>
    <s v="Missouri"/>
    <x v="25"/>
    <n v="29"/>
    <n v="43"/>
    <n v="34"/>
    <s v="US President"/>
    <s v="Clinton, Bill"/>
    <s v="democrat"/>
    <b v="0"/>
    <n v="1025935"/>
    <n v="2158065"/>
  </r>
  <r>
    <x v="5"/>
    <s v="Missouri"/>
    <x v="25"/>
    <n v="29"/>
    <n v="43"/>
    <n v="34"/>
    <s v="US President"/>
    <s v="Dole, Robert"/>
    <s v="republican"/>
    <b v="0"/>
    <n v="890016"/>
    <n v="2158065"/>
  </r>
  <r>
    <x v="5"/>
    <s v="Missouri"/>
    <x v="25"/>
    <n v="29"/>
    <n v="43"/>
    <n v="34"/>
    <s v="US President"/>
    <s v="Perot, Ross"/>
    <s v="reform party"/>
    <b v="0"/>
    <n v="217188"/>
    <n v="2158065"/>
  </r>
  <r>
    <x v="5"/>
    <s v="Missouri"/>
    <x v="25"/>
    <n v="29"/>
    <n v="43"/>
    <n v="34"/>
    <s v="US President"/>
    <s v="Phillips, Howard"/>
    <s v="u.s. taxpayers party"/>
    <b v="0"/>
    <n v="11521"/>
    <n v="2158065"/>
  </r>
  <r>
    <x v="5"/>
    <s v="Missouri"/>
    <x v="25"/>
    <n v="29"/>
    <n v="43"/>
    <n v="34"/>
    <s v="US President"/>
    <s v="Browne, Harry"/>
    <s v="libertarian"/>
    <b v="0"/>
    <n v="10522"/>
    <n v="2158065"/>
  </r>
  <r>
    <x v="5"/>
    <s v="Missouri"/>
    <x v="25"/>
    <n v="29"/>
    <n v="43"/>
    <n v="34"/>
    <s v="US President"/>
    <s v="Hagelin, John"/>
    <s v="natural law"/>
    <b v="0"/>
    <n v="2287"/>
    <n v="2158065"/>
  </r>
  <r>
    <x v="5"/>
    <s v="Missouri"/>
    <x v="25"/>
    <n v="29"/>
    <n v="43"/>
    <n v="34"/>
    <s v="US President"/>
    <m/>
    <s v="independent"/>
    <b v="0"/>
    <n v="596"/>
    <n v="2158065"/>
  </r>
  <r>
    <x v="5"/>
    <s v="Montana"/>
    <x v="26"/>
    <n v="30"/>
    <n v="81"/>
    <n v="64"/>
    <s v="US President"/>
    <s v="Dole, Robert"/>
    <s v="republican"/>
    <b v="0"/>
    <n v="179652"/>
    <n v="407083"/>
  </r>
  <r>
    <x v="5"/>
    <s v="Montana"/>
    <x v="26"/>
    <n v="30"/>
    <n v="81"/>
    <n v="64"/>
    <s v="US President"/>
    <s v="Clinton, Bill"/>
    <s v="democrat"/>
    <b v="0"/>
    <n v="167922"/>
    <n v="407083"/>
  </r>
  <r>
    <x v="5"/>
    <s v="Montana"/>
    <x v="26"/>
    <n v="30"/>
    <n v="81"/>
    <n v="64"/>
    <s v="US President"/>
    <s v="Perot, Ross"/>
    <s v="reform party"/>
    <b v="0"/>
    <n v="55229"/>
    <n v="407083"/>
  </r>
  <r>
    <x v="5"/>
    <s v="Montana"/>
    <x v="26"/>
    <n v="30"/>
    <n v="81"/>
    <n v="64"/>
    <s v="US President"/>
    <s v="Browne, Harry"/>
    <s v="libertarian"/>
    <b v="0"/>
    <n v="2526"/>
    <n v="407083"/>
  </r>
  <r>
    <x v="5"/>
    <s v="Montana"/>
    <x v="26"/>
    <n v="30"/>
    <n v="81"/>
    <n v="64"/>
    <s v="US President"/>
    <s v="Hagelin, John"/>
    <s v="natural law"/>
    <b v="0"/>
    <n v="1754"/>
    <n v="407083"/>
  </r>
  <r>
    <x v="5"/>
    <s v="Nebraska"/>
    <x v="27"/>
    <n v="31"/>
    <n v="46"/>
    <n v="35"/>
    <s v="US President"/>
    <s v="Dole, Robert"/>
    <s v="republican"/>
    <b v="0"/>
    <n v="363467"/>
    <n v="677415"/>
  </r>
  <r>
    <x v="5"/>
    <s v="Nebraska"/>
    <x v="27"/>
    <n v="31"/>
    <n v="46"/>
    <n v="35"/>
    <s v="US President"/>
    <s v="Clinton, Bill"/>
    <s v="democrat"/>
    <b v="0"/>
    <n v="236761"/>
    <n v="677415"/>
  </r>
  <r>
    <x v="5"/>
    <s v="Nebraska"/>
    <x v="27"/>
    <n v="31"/>
    <n v="46"/>
    <n v="35"/>
    <s v="US President"/>
    <s v="Perot, Ross"/>
    <s v="reform party"/>
    <b v="0"/>
    <n v="71278"/>
    <n v="677415"/>
  </r>
  <r>
    <x v="5"/>
    <s v="Nebraska"/>
    <x v="27"/>
    <n v="31"/>
    <n v="46"/>
    <n v="35"/>
    <s v="US President"/>
    <s v="Browne, Harry"/>
    <s v="libertarian"/>
    <b v="0"/>
    <n v="2792"/>
    <n v="677415"/>
  </r>
  <r>
    <x v="5"/>
    <s v="Nebraska"/>
    <x v="27"/>
    <n v="31"/>
    <n v="46"/>
    <n v="35"/>
    <s v="US President"/>
    <s v="Phillips, Howard"/>
    <s v="u.s. taxpayers party"/>
    <b v="0"/>
    <n v="1928"/>
    <n v="677415"/>
  </r>
  <r>
    <x v="5"/>
    <s v="Nebraska"/>
    <x v="27"/>
    <n v="31"/>
    <n v="46"/>
    <n v="35"/>
    <s v="US President"/>
    <s v="Hagelin, John"/>
    <s v="natural law"/>
    <b v="0"/>
    <n v="1189"/>
    <n v="677415"/>
  </r>
  <r>
    <x v="5"/>
    <s v="Nevada"/>
    <x v="28"/>
    <n v="32"/>
    <n v="88"/>
    <n v="65"/>
    <s v="US President"/>
    <s v="Clinton, Bill"/>
    <s v="democrat"/>
    <b v="0"/>
    <n v="203974"/>
    <n v="464279"/>
  </r>
  <r>
    <x v="5"/>
    <s v="Nevada"/>
    <x v="28"/>
    <n v="32"/>
    <n v="88"/>
    <n v="65"/>
    <s v="US President"/>
    <s v="Dole, Robert"/>
    <s v="republican"/>
    <b v="0"/>
    <n v="199244"/>
    <n v="464279"/>
  </r>
  <r>
    <x v="5"/>
    <s v="Nevada"/>
    <x v="28"/>
    <n v="32"/>
    <n v="88"/>
    <n v="65"/>
    <s v="US President"/>
    <s v="Perot, Ross"/>
    <s v="reform party"/>
    <b v="0"/>
    <n v="43986"/>
    <n v="464279"/>
  </r>
  <r>
    <x v="5"/>
    <s v="Nevada"/>
    <x v="28"/>
    <n v="32"/>
    <n v="88"/>
    <n v="65"/>
    <s v="US President"/>
    <s v="None Of The Above"/>
    <m/>
    <b v="0"/>
    <n v="5608"/>
    <n v="464279"/>
  </r>
  <r>
    <x v="5"/>
    <s v="Nevada"/>
    <x v="28"/>
    <n v="32"/>
    <n v="88"/>
    <n v="65"/>
    <s v="US President"/>
    <s v="Nader, Ralph"/>
    <s v="green"/>
    <b v="0"/>
    <n v="4730"/>
    <n v="464279"/>
  </r>
  <r>
    <x v="5"/>
    <s v="Nevada"/>
    <x v="28"/>
    <n v="32"/>
    <n v="88"/>
    <n v="65"/>
    <s v="US President"/>
    <s v="Browne, Harry"/>
    <s v="libertarian"/>
    <b v="0"/>
    <n v="4460"/>
    <n v="464279"/>
  </r>
  <r>
    <x v="5"/>
    <s v="Nevada"/>
    <x v="28"/>
    <n v="32"/>
    <n v="88"/>
    <n v="65"/>
    <s v="US President"/>
    <s v="Phillips, Howard"/>
    <s v="independent american"/>
    <b v="0"/>
    <n v="1732"/>
    <n v="464279"/>
  </r>
  <r>
    <x v="5"/>
    <s v="Nevada"/>
    <x v="28"/>
    <n v="32"/>
    <n v="88"/>
    <n v="65"/>
    <s v="US President"/>
    <s v="Hagelin, John"/>
    <s v="natural law"/>
    <b v="0"/>
    <n v="545"/>
    <n v="464279"/>
  </r>
  <r>
    <x v="5"/>
    <s v="New Hampshire"/>
    <x v="29"/>
    <n v="33"/>
    <n v="12"/>
    <n v="4"/>
    <s v="US President"/>
    <s v="Clinton, Bill"/>
    <s v="democrat"/>
    <b v="0"/>
    <n v="246166"/>
    <n v="496597"/>
  </r>
  <r>
    <x v="5"/>
    <s v="New Hampshire"/>
    <x v="29"/>
    <n v="33"/>
    <n v="12"/>
    <n v="4"/>
    <s v="US President"/>
    <s v="Dole, Robert"/>
    <s v="republican"/>
    <b v="0"/>
    <n v="196486"/>
    <n v="496597"/>
  </r>
  <r>
    <x v="5"/>
    <s v="New Hampshire"/>
    <x v="29"/>
    <n v="33"/>
    <n v="12"/>
    <n v="4"/>
    <s v="US President"/>
    <s v="Perot, Ross"/>
    <s v="reform party"/>
    <b v="0"/>
    <n v="48387"/>
    <n v="496597"/>
  </r>
  <r>
    <x v="5"/>
    <s v="New Hampshire"/>
    <x v="29"/>
    <n v="33"/>
    <n v="12"/>
    <n v="4"/>
    <s v="US President"/>
    <s v="Browne, Harry"/>
    <s v="libertarian"/>
    <b v="0"/>
    <n v="4214"/>
    <n v="496597"/>
  </r>
  <r>
    <x v="5"/>
    <s v="New Hampshire"/>
    <x v="29"/>
    <n v="33"/>
    <n v="12"/>
    <n v="4"/>
    <s v="US President"/>
    <s v="Phillips, Howard"/>
    <s v="u.s. taxpayers party"/>
    <b v="0"/>
    <n v="1344"/>
    <n v="496597"/>
  </r>
  <r>
    <x v="5"/>
    <s v="New Jersey"/>
    <x v="30"/>
    <n v="34"/>
    <n v="22"/>
    <n v="12"/>
    <s v="US President"/>
    <s v="Clinton, Bill"/>
    <s v="democrat"/>
    <b v="0"/>
    <n v="1652361"/>
    <n v="3075860"/>
  </r>
  <r>
    <x v="5"/>
    <s v="New Jersey"/>
    <x v="30"/>
    <n v="34"/>
    <n v="22"/>
    <n v="12"/>
    <s v="US President"/>
    <s v="Dole, Robert"/>
    <s v="republican"/>
    <b v="0"/>
    <n v="1103099"/>
    <n v="3075860"/>
  </r>
  <r>
    <x v="5"/>
    <s v="New Jersey"/>
    <x v="30"/>
    <n v="34"/>
    <n v="22"/>
    <n v="12"/>
    <s v="US President"/>
    <m/>
    <s v="independent"/>
    <b v="0"/>
    <n v="320400"/>
    <n v="3075860"/>
  </r>
  <r>
    <x v="5"/>
    <s v="New Mexico"/>
    <x v="31"/>
    <n v="35"/>
    <n v="85"/>
    <n v="66"/>
    <s v="US President"/>
    <s v="Clinton, Bill"/>
    <s v="democrat"/>
    <b v="0"/>
    <n v="273495"/>
    <n v="556074"/>
  </r>
  <r>
    <x v="5"/>
    <s v="New Mexico"/>
    <x v="31"/>
    <n v="35"/>
    <n v="85"/>
    <n v="66"/>
    <s v="US President"/>
    <s v="Dole, Robert"/>
    <s v="republican"/>
    <b v="0"/>
    <n v="232751"/>
    <n v="556074"/>
  </r>
  <r>
    <x v="5"/>
    <s v="New Mexico"/>
    <x v="31"/>
    <n v="35"/>
    <n v="85"/>
    <n v="66"/>
    <s v="US President"/>
    <s v="Perot, Ross"/>
    <s v="reform party"/>
    <b v="0"/>
    <n v="32257"/>
    <n v="556074"/>
  </r>
  <r>
    <x v="5"/>
    <s v="New Mexico"/>
    <x v="31"/>
    <n v="35"/>
    <n v="85"/>
    <n v="66"/>
    <s v="US President"/>
    <s v="Nader, Ralph"/>
    <s v="green"/>
    <b v="0"/>
    <n v="13218"/>
    <n v="556074"/>
  </r>
  <r>
    <x v="5"/>
    <s v="New Mexico"/>
    <x v="31"/>
    <n v="35"/>
    <n v="85"/>
    <n v="66"/>
    <s v="US President"/>
    <s v="Browne, Harry"/>
    <s v="libertarian"/>
    <b v="0"/>
    <n v="2996"/>
    <n v="556074"/>
  </r>
  <r>
    <x v="5"/>
    <s v="New Mexico"/>
    <x v="31"/>
    <n v="35"/>
    <n v="85"/>
    <n v="66"/>
    <s v="US President"/>
    <s v="Phillips, Howard"/>
    <s v="u.s. taxpayers party"/>
    <b v="0"/>
    <n v="713"/>
    <n v="556074"/>
  </r>
  <r>
    <x v="5"/>
    <s v="New Mexico"/>
    <x v="31"/>
    <n v="35"/>
    <n v="85"/>
    <n v="66"/>
    <s v="US President"/>
    <s v="Hagelin, John"/>
    <s v="natural law"/>
    <b v="0"/>
    <n v="644"/>
    <n v="556074"/>
  </r>
  <r>
    <x v="5"/>
    <s v="New York"/>
    <x v="32"/>
    <n v="36"/>
    <n v="21"/>
    <n v="13"/>
    <s v="US President"/>
    <s v="Clinton, Bill"/>
    <s v="democrat"/>
    <b v="0"/>
    <n v="3649630"/>
    <n v="6439129"/>
  </r>
  <r>
    <x v="5"/>
    <s v="New York"/>
    <x v="32"/>
    <n v="36"/>
    <n v="21"/>
    <n v="13"/>
    <s v="US President"/>
    <s v="Dole, Robert"/>
    <s v="republican"/>
    <b v="0"/>
    <n v="1738707"/>
    <n v="6439129"/>
  </r>
  <r>
    <x v="5"/>
    <s v="New York"/>
    <x v="32"/>
    <n v="36"/>
    <n v="21"/>
    <n v="13"/>
    <s v="US President"/>
    <s v="Perot, Ross"/>
    <s v="independence"/>
    <b v="0"/>
    <n v="503458"/>
    <n v="6439129"/>
  </r>
  <r>
    <x v="5"/>
    <s v="New York"/>
    <x v="32"/>
    <n v="36"/>
    <n v="21"/>
    <n v="13"/>
    <s v="US President"/>
    <s v="Dole, Robert"/>
    <s v="conservative"/>
    <b v="0"/>
    <n v="183392"/>
    <n v="6439129"/>
  </r>
  <r>
    <x v="5"/>
    <s v="New York"/>
    <x v="32"/>
    <n v="36"/>
    <n v="21"/>
    <n v="13"/>
    <s v="US President"/>
    <s v="Blank Vote/Scattering"/>
    <m/>
    <b v="0"/>
    <n v="123000"/>
    <n v="6439129"/>
  </r>
  <r>
    <x v="5"/>
    <s v="New York"/>
    <x v="32"/>
    <n v="36"/>
    <n v="21"/>
    <n v="13"/>
    <s v="US President"/>
    <s v="Clinton, Bill"/>
    <s v="liberal party"/>
    <b v="0"/>
    <n v="106547"/>
    <n v="6439129"/>
  </r>
  <r>
    <x v="5"/>
    <s v="New York"/>
    <x v="32"/>
    <n v="36"/>
    <n v="21"/>
    <n v="13"/>
    <s v="US President"/>
    <s v="Nader, Ralph"/>
    <s v="green"/>
    <b v="0"/>
    <n v="75956"/>
    <n v="6439129"/>
  </r>
  <r>
    <x v="5"/>
    <s v="New York"/>
    <x v="32"/>
    <n v="36"/>
    <n v="21"/>
    <n v="13"/>
    <s v="US President"/>
    <s v="Phillips, Howard"/>
    <s v="right-to-life"/>
    <b v="0"/>
    <n v="23580"/>
    <n v="6439129"/>
  </r>
  <r>
    <x v="5"/>
    <s v="New York"/>
    <x v="32"/>
    <n v="36"/>
    <n v="21"/>
    <n v="13"/>
    <s v="US President"/>
    <s v="Browne, Harry"/>
    <s v="libertarian"/>
    <b v="0"/>
    <n v="12220"/>
    <n v="6439129"/>
  </r>
  <r>
    <x v="5"/>
    <s v="New York"/>
    <x v="32"/>
    <n v="36"/>
    <n v="21"/>
    <n v="13"/>
    <s v="US President"/>
    <s v="Dole, Robert"/>
    <s v="freedom"/>
    <b v="0"/>
    <n v="11393"/>
    <n v="6439129"/>
  </r>
  <r>
    <x v="5"/>
    <s v="New York"/>
    <x v="32"/>
    <n v="36"/>
    <n v="21"/>
    <n v="13"/>
    <s v="US President"/>
    <s v="Hagelin, John"/>
    <s v="natural law"/>
    <b v="0"/>
    <n v="5011"/>
    <n v="6439129"/>
  </r>
  <r>
    <x v="5"/>
    <s v="New York"/>
    <x v="32"/>
    <n v="36"/>
    <n v="21"/>
    <n v="13"/>
    <s v="US President"/>
    <s v="Moorehead, Monica"/>
    <s v="workers world"/>
    <b v="0"/>
    <n v="3473"/>
    <n v="6439129"/>
  </r>
  <r>
    <x v="5"/>
    <s v="New York"/>
    <x v="32"/>
    <n v="36"/>
    <n v="21"/>
    <n v="13"/>
    <s v="US President"/>
    <s v="Harris, James"/>
    <s v="socialist workers"/>
    <b v="0"/>
    <n v="2762"/>
    <n v="6439129"/>
  </r>
  <r>
    <x v="5"/>
    <s v="North Carolina"/>
    <x v="33"/>
    <n v="37"/>
    <n v="56"/>
    <n v="47"/>
    <s v="US President"/>
    <s v="Dole, Robert"/>
    <s v="republican"/>
    <b v="0"/>
    <n v="1225938"/>
    <n v="2515807"/>
  </r>
  <r>
    <x v="5"/>
    <s v="North Carolina"/>
    <x v="33"/>
    <n v="37"/>
    <n v="56"/>
    <n v="47"/>
    <s v="US President"/>
    <s v="Clinton, Bill"/>
    <s v="democrat"/>
    <b v="0"/>
    <n v="1107849"/>
    <n v="2515807"/>
  </r>
  <r>
    <x v="5"/>
    <s v="North Carolina"/>
    <x v="33"/>
    <n v="37"/>
    <n v="56"/>
    <n v="47"/>
    <s v="US President"/>
    <s v="Perot, Ross"/>
    <s v="reform party"/>
    <b v="0"/>
    <n v="168059"/>
    <n v="2515807"/>
  </r>
  <r>
    <x v="5"/>
    <s v="North Carolina"/>
    <x v="33"/>
    <n v="37"/>
    <n v="56"/>
    <n v="47"/>
    <s v="US President"/>
    <s v="Browne, Harry"/>
    <s v="libertarian"/>
    <b v="0"/>
    <n v="8740"/>
    <n v="2515807"/>
  </r>
  <r>
    <x v="5"/>
    <s v="North Carolina"/>
    <x v="33"/>
    <n v="37"/>
    <n v="56"/>
    <n v="47"/>
    <s v="US President"/>
    <s v="Hagelin, John"/>
    <s v="natural law"/>
    <b v="0"/>
    <n v="2771"/>
    <n v="2515807"/>
  </r>
  <r>
    <x v="5"/>
    <s v="North Carolina"/>
    <x v="33"/>
    <n v="37"/>
    <n v="56"/>
    <n v="47"/>
    <s v="US President"/>
    <m/>
    <m/>
    <b v="1"/>
    <n v="2450"/>
    <n v="2515807"/>
  </r>
  <r>
    <x v="5"/>
    <s v="North Dakota"/>
    <x v="34"/>
    <n v="38"/>
    <n v="44"/>
    <n v="36"/>
    <s v="US President"/>
    <s v="Dole, Robert"/>
    <s v="republican"/>
    <b v="0"/>
    <n v="125050"/>
    <n v="266411"/>
  </r>
  <r>
    <x v="5"/>
    <s v="North Dakota"/>
    <x v="34"/>
    <n v="38"/>
    <n v="44"/>
    <n v="36"/>
    <s v="US President"/>
    <s v="Clinton, Bill"/>
    <s v="democrat"/>
    <b v="0"/>
    <n v="106905"/>
    <n v="266411"/>
  </r>
  <r>
    <x v="5"/>
    <s v="North Dakota"/>
    <x v="34"/>
    <n v="38"/>
    <n v="44"/>
    <n v="36"/>
    <s v="US President"/>
    <s v="Perot, Ross"/>
    <s v="reform party"/>
    <b v="0"/>
    <n v="32515"/>
    <n v="266411"/>
  </r>
  <r>
    <x v="5"/>
    <s v="North Dakota"/>
    <x v="34"/>
    <n v="38"/>
    <n v="44"/>
    <n v="36"/>
    <s v="US President"/>
    <s v="Browne, Harry"/>
    <s v="libertarian"/>
    <b v="0"/>
    <n v="847"/>
    <n v="266411"/>
  </r>
  <r>
    <x v="5"/>
    <s v="North Dakota"/>
    <x v="34"/>
    <n v="38"/>
    <n v="44"/>
    <n v="36"/>
    <s v="US President"/>
    <s v="Phillips, Howard"/>
    <s v="independent nomination"/>
    <b v="0"/>
    <n v="745"/>
    <n v="266411"/>
  </r>
  <r>
    <x v="5"/>
    <s v="North Dakota"/>
    <x v="34"/>
    <n v="38"/>
    <n v="44"/>
    <n v="36"/>
    <s v="US President"/>
    <s v="Hagelin, John"/>
    <s v="natural law"/>
    <b v="0"/>
    <n v="349"/>
    <n v="266411"/>
  </r>
  <r>
    <x v="5"/>
    <s v="Ohio"/>
    <x v="35"/>
    <n v="39"/>
    <n v="31"/>
    <n v="24"/>
    <s v="US President"/>
    <s v="Clinton, Bill"/>
    <s v="democrat"/>
    <b v="0"/>
    <n v="2148222"/>
    <n v="4534434"/>
  </r>
  <r>
    <x v="5"/>
    <s v="Ohio"/>
    <x v="35"/>
    <n v="39"/>
    <n v="31"/>
    <n v="24"/>
    <s v="US President"/>
    <s v="Dole, Robert"/>
    <s v="republican"/>
    <b v="0"/>
    <n v="1859883"/>
    <n v="4534434"/>
  </r>
  <r>
    <x v="5"/>
    <s v="Ohio"/>
    <x v="35"/>
    <n v="39"/>
    <n v="31"/>
    <n v="24"/>
    <s v="US President"/>
    <s v="Perot, Ross"/>
    <s v="reform party"/>
    <b v="0"/>
    <n v="483207"/>
    <n v="4534434"/>
  </r>
  <r>
    <x v="5"/>
    <s v="Ohio"/>
    <x v="35"/>
    <n v="39"/>
    <n v="31"/>
    <n v="24"/>
    <s v="US President"/>
    <s v="Browne, Harry"/>
    <s v="libertarian"/>
    <b v="0"/>
    <n v="12851"/>
    <n v="4534434"/>
  </r>
  <r>
    <x v="5"/>
    <s v="Ohio"/>
    <x v="35"/>
    <n v="39"/>
    <n v="31"/>
    <n v="24"/>
    <s v="US President"/>
    <s v="Moorehead, Monica"/>
    <s v="workers world"/>
    <b v="0"/>
    <n v="10813"/>
    <n v="4534434"/>
  </r>
  <r>
    <x v="5"/>
    <s v="Ohio"/>
    <x v="35"/>
    <n v="39"/>
    <n v="31"/>
    <n v="24"/>
    <s v="US President"/>
    <s v="Hagelin, John"/>
    <s v="natural law"/>
    <b v="0"/>
    <n v="9120"/>
    <n v="4534434"/>
  </r>
  <r>
    <x v="5"/>
    <s v="Ohio"/>
    <x v="35"/>
    <n v="39"/>
    <n v="31"/>
    <n v="24"/>
    <s v="US President"/>
    <s v="Phillips, Howard"/>
    <s v="u.s. taxpayers party"/>
    <b v="0"/>
    <n v="7361"/>
    <n v="4534434"/>
  </r>
  <r>
    <x v="5"/>
    <s v="Ohio"/>
    <x v="35"/>
    <n v="39"/>
    <n v="31"/>
    <n v="24"/>
    <s v="US President"/>
    <s v="Nader, Ralph"/>
    <s v="green"/>
    <b v="0"/>
    <n v="2962"/>
    <n v="4534434"/>
  </r>
  <r>
    <x v="5"/>
    <s v="Ohio"/>
    <x v="35"/>
    <n v="39"/>
    <n v="31"/>
    <n v="24"/>
    <s v="US President"/>
    <s v="Other"/>
    <m/>
    <b v="0"/>
    <n v="15"/>
    <n v="4534434"/>
  </r>
  <r>
    <x v="5"/>
    <s v="Oklahoma"/>
    <x v="36"/>
    <n v="40"/>
    <n v="73"/>
    <n v="53"/>
    <s v="US President"/>
    <s v="Dole, Robert"/>
    <s v="republican"/>
    <b v="0"/>
    <n v="582315"/>
    <n v="1206713"/>
  </r>
  <r>
    <x v="5"/>
    <s v="Oklahoma"/>
    <x v="36"/>
    <n v="40"/>
    <n v="73"/>
    <n v="53"/>
    <s v="US President"/>
    <s v="Clinton, Bill"/>
    <s v="democrat"/>
    <b v="0"/>
    <n v="488105"/>
    <n v="1206713"/>
  </r>
  <r>
    <x v="5"/>
    <s v="Oklahoma"/>
    <x v="36"/>
    <n v="40"/>
    <n v="73"/>
    <n v="53"/>
    <s v="US President"/>
    <s v="Perot, Ross"/>
    <s v="reform party"/>
    <b v="0"/>
    <n v="130788"/>
    <n v="1206713"/>
  </r>
  <r>
    <x v="5"/>
    <s v="Oklahoma"/>
    <x v="36"/>
    <n v="40"/>
    <n v="73"/>
    <n v="53"/>
    <s v="US President"/>
    <s v="Browne, Harry"/>
    <s v="libertarian"/>
    <b v="0"/>
    <n v="5505"/>
    <n v="1206713"/>
  </r>
  <r>
    <x v="5"/>
    <s v="Oregon"/>
    <x v="37"/>
    <n v="41"/>
    <n v="92"/>
    <n v="72"/>
    <s v="US President"/>
    <s v="Clinton, Bill"/>
    <s v="democrat"/>
    <b v="0"/>
    <n v="649641"/>
    <n v="1377760"/>
  </r>
  <r>
    <x v="5"/>
    <s v="Oregon"/>
    <x v="37"/>
    <n v="41"/>
    <n v="92"/>
    <n v="72"/>
    <s v="US President"/>
    <s v="Dole, Robert"/>
    <s v="republican"/>
    <b v="0"/>
    <n v="538152"/>
    <n v="1377760"/>
  </r>
  <r>
    <x v="5"/>
    <s v="Oregon"/>
    <x v="37"/>
    <n v="41"/>
    <n v="92"/>
    <n v="72"/>
    <s v="US President"/>
    <s v="Perot, Ross"/>
    <s v="reform party"/>
    <b v="0"/>
    <n v="121221"/>
    <n v="1377760"/>
  </r>
  <r>
    <x v="5"/>
    <s v="Oregon"/>
    <x v="37"/>
    <n v="41"/>
    <n v="92"/>
    <n v="72"/>
    <s v="US President"/>
    <s v="Nader, Ralph"/>
    <s v="green"/>
    <b v="0"/>
    <n v="49415"/>
    <n v="1377760"/>
  </r>
  <r>
    <x v="5"/>
    <s v="Oregon"/>
    <x v="37"/>
    <n v="41"/>
    <n v="92"/>
    <n v="72"/>
    <s v="US President"/>
    <s v="Browne, Harry"/>
    <s v="libertarian"/>
    <b v="0"/>
    <n v="8903"/>
    <n v="1377760"/>
  </r>
  <r>
    <x v="5"/>
    <s v="Oregon"/>
    <x v="37"/>
    <n v="41"/>
    <n v="92"/>
    <n v="72"/>
    <s v="US President"/>
    <s v="Phillips, Howard"/>
    <s v="u.s. taxpayers party"/>
    <b v="0"/>
    <n v="3379"/>
    <n v="1377760"/>
  </r>
  <r>
    <x v="5"/>
    <s v="Oregon"/>
    <x v="37"/>
    <n v="41"/>
    <n v="92"/>
    <n v="72"/>
    <s v="US President"/>
    <s v="Hagelin, John"/>
    <s v="natural law"/>
    <b v="0"/>
    <n v="2798"/>
    <n v="1377760"/>
  </r>
  <r>
    <x v="5"/>
    <s v="Oregon"/>
    <x v="37"/>
    <n v="41"/>
    <n v="92"/>
    <n v="72"/>
    <s v="US President"/>
    <s v="Other"/>
    <m/>
    <b v="0"/>
    <n v="2329"/>
    <n v="1377760"/>
  </r>
  <r>
    <x v="5"/>
    <s v="Oregon"/>
    <x v="37"/>
    <n v="41"/>
    <n v="92"/>
    <n v="72"/>
    <s v="US President"/>
    <s v="Hollis, Mary Cal"/>
    <s v="socialist"/>
    <b v="0"/>
    <n v="1922"/>
    <n v="1377760"/>
  </r>
  <r>
    <x v="5"/>
    <s v="Pennsylvania"/>
    <x v="38"/>
    <n v="42"/>
    <n v="23"/>
    <n v="14"/>
    <s v="US President"/>
    <s v="Clinton, Bill"/>
    <s v="democrat"/>
    <b v="0"/>
    <n v="2215819"/>
    <n v="4501307"/>
  </r>
  <r>
    <x v="5"/>
    <s v="Pennsylvania"/>
    <x v="38"/>
    <n v="42"/>
    <n v="23"/>
    <n v="14"/>
    <s v="US President"/>
    <s v="Dole, Robert"/>
    <s v="republican"/>
    <b v="0"/>
    <n v="1801169"/>
    <n v="4501307"/>
  </r>
  <r>
    <x v="5"/>
    <s v="Pennsylvania"/>
    <x v="38"/>
    <n v="42"/>
    <n v="23"/>
    <n v="14"/>
    <s v="US President"/>
    <s v="Perot, Ross"/>
    <s v="reform party"/>
    <b v="0"/>
    <n v="430984"/>
    <n v="4501307"/>
  </r>
  <r>
    <x v="5"/>
    <s v="Pennsylvania"/>
    <x v="38"/>
    <n v="42"/>
    <n v="23"/>
    <n v="14"/>
    <s v="US President"/>
    <s v="Browne, Harry"/>
    <s v="libertarian"/>
    <b v="0"/>
    <n v="28000"/>
    <n v="4501307"/>
  </r>
  <r>
    <x v="5"/>
    <s v="Pennsylvania"/>
    <x v="38"/>
    <n v="42"/>
    <n v="23"/>
    <n v="14"/>
    <s v="US President"/>
    <s v="Phillips, Howard"/>
    <s v="constitution party"/>
    <b v="0"/>
    <n v="19552"/>
    <n v="4501307"/>
  </r>
  <r>
    <x v="5"/>
    <s v="Pennsylvania"/>
    <x v="38"/>
    <n v="42"/>
    <n v="23"/>
    <n v="14"/>
    <s v="US President"/>
    <s v="Hagelin, John"/>
    <s v="natural law"/>
    <b v="0"/>
    <n v="5783"/>
    <n v="4501307"/>
  </r>
  <r>
    <x v="5"/>
    <s v="Rhode Island"/>
    <x v="39"/>
    <n v="44"/>
    <n v="15"/>
    <n v="5"/>
    <s v="US President"/>
    <s v="Clinton, Bill"/>
    <s v="democrat"/>
    <b v="0"/>
    <n v="233050"/>
    <n v="390247"/>
  </r>
  <r>
    <x v="5"/>
    <s v="Rhode Island"/>
    <x v="39"/>
    <n v="44"/>
    <n v="15"/>
    <n v="5"/>
    <s v="US President"/>
    <s v="Dole, Robert"/>
    <s v="republican"/>
    <b v="0"/>
    <n v="104683"/>
    <n v="390247"/>
  </r>
  <r>
    <x v="5"/>
    <s v="Rhode Island"/>
    <x v="39"/>
    <n v="44"/>
    <n v="15"/>
    <n v="5"/>
    <s v="US President"/>
    <s v="Perot, Ross"/>
    <s v="reform party"/>
    <b v="0"/>
    <n v="43723"/>
    <n v="390247"/>
  </r>
  <r>
    <x v="5"/>
    <s v="Rhode Island"/>
    <x v="39"/>
    <n v="44"/>
    <n v="15"/>
    <n v="5"/>
    <s v="US President"/>
    <s v="Nader, Ralph"/>
    <s v="green"/>
    <b v="0"/>
    <n v="6040"/>
    <n v="390247"/>
  </r>
  <r>
    <x v="5"/>
    <s v="Rhode Island"/>
    <x v="39"/>
    <n v="44"/>
    <n v="15"/>
    <n v="5"/>
    <s v="US President"/>
    <s v="Browne, Harry"/>
    <s v="libertarian"/>
    <b v="0"/>
    <n v="1109"/>
    <n v="390247"/>
  </r>
  <r>
    <x v="5"/>
    <s v="Rhode Island"/>
    <x v="39"/>
    <n v="44"/>
    <n v="15"/>
    <n v="5"/>
    <s v="US President"/>
    <s v="Phillips, Howard"/>
    <s v="u.s. taxpayers party"/>
    <b v="0"/>
    <n v="1021"/>
    <n v="390247"/>
  </r>
  <r>
    <x v="5"/>
    <s v="Rhode Island"/>
    <x v="39"/>
    <n v="44"/>
    <n v="15"/>
    <n v="5"/>
    <s v="US President"/>
    <s v="Hagelin, John"/>
    <s v="natural law"/>
    <b v="0"/>
    <n v="435"/>
    <n v="390247"/>
  </r>
  <r>
    <x v="5"/>
    <s v="Rhode Island"/>
    <x v="39"/>
    <n v="44"/>
    <n v="15"/>
    <n v="5"/>
    <s v="US President"/>
    <s v="Moorehead, Monica"/>
    <s v="workers world"/>
    <b v="0"/>
    <n v="186"/>
    <n v="390247"/>
  </r>
  <r>
    <x v="5"/>
    <s v="South Carolina"/>
    <x v="40"/>
    <n v="45"/>
    <n v="57"/>
    <n v="48"/>
    <s v="US President"/>
    <s v="Dole, Robert"/>
    <s v="republican"/>
    <b v="0"/>
    <n v="573339"/>
    <n v="1150182"/>
  </r>
  <r>
    <x v="5"/>
    <s v="South Carolina"/>
    <x v="40"/>
    <n v="45"/>
    <n v="57"/>
    <n v="48"/>
    <s v="US President"/>
    <s v="Clinton, Bill"/>
    <s v="democrat"/>
    <b v="0"/>
    <n v="506152"/>
    <n v="1150182"/>
  </r>
  <r>
    <x v="5"/>
    <s v="South Carolina"/>
    <x v="40"/>
    <n v="45"/>
    <n v="57"/>
    <n v="48"/>
    <s v="US President"/>
    <s v="Perot, Ross"/>
    <s v="patriot party"/>
    <b v="0"/>
    <n v="36913"/>
    <n v="1150182"/>
  </r>
  <r>
    <x v="5"/>
    <s v="South Carolina"/>
    <x v="40"/>
    <n v="45"/>
    <n v="57"/>
    <n v="48"/>
    <s v="US President"/>
    <s v="Perot, Ross"/>
    <s v="reform party"/>
    <b v="0"/>
    <n v="27464"/>
    <n v="1150182"/>
  </r>
  <r>
    <x v="5"/>
    <s v="South Carolina"/>
    <x v="40"/>
    <n v="45"/>
    <n v="57"/>
    <n v="48"/>
    <s v="US President"/>
    <s v="Browne, Harry"/>
    <s v="libertarian"/>
    <b v="0"/>
    <n v="4271"/>
    <n v="1150182"/>
  </r>
  <r>
    <x v="5"/>
    <s v="South Carolina"/>
    <x v="40"/>
    <n v="45"/>
    <n v="57"/>
    <n v="48"/>
    <s v="US President"/>
    <s v="Phillips, Howard"/>
    <s v="u.s. taxpayers party"/>
    <b v="0"/>
    <n v="2043"/>
    <n v="1150182"/>
  </r>
  <r>
    <x v="5"/>
    <s v="South Dakota"/>
    <x v="41"/>
    <n v="46"/>
    <n v="45"/>
    <n v="37"/>
    <s v="US President"/>
    <s v="Dole, Robert"/>
    <s v="republican"/>
    <b v="0"/>
    <n v="150543"/>
    <n v="323826"/>
  </r>
  <r>
    <x v="5"/>
    <s v="South Dakota"/>
    <x v="41"/>
    <n v="46"/>
    <n v="45"/>
    <n v="37"/>
    <s v="US President"/>
    <s v="Clinton, Bill"/>
    <s v="democrat"/>
    <b v="0"/>
    <n v="139333"/>
    <n v="323826"/>
  </r>
  <r>
    <x v="5"/>
    <s v="South Dakota"/>
    <x v="41"/>
    <n v="46"/>
    <n v="45"/>
    <n v="37"/>
    <s v="US President"/>
    <m/>
    <s v="independent"/>
    <b v="0"/>
    <n v="32478"/>
    <n v="323826"/>
  </r>
  <r>
    <x v="5"/>
    <s v="South Dakota"/>
    <x v="41"/>
    <n v="46"/>
    <n v="45"/>
    <n v="37"/>
    <s v="US President"/>
    <s v="Browne, Harry"/>
    <s v="libertarian"/>
    <b v="0"/>
    <n v="1472"/>
    <n v="323826"/>
  </r>
  <r>
    <x v="5"/>
    <s v="Tennessee"/>
    <x v="42"/>
    <n v="47"/>
    <n v="62"/>
    <n v="54"/>
    <s v="US President"/>
    <s v="Clinton, Bill"/>
    <s v="democrat"/>
    <b v="0"/>
    <n v="909146"/>
    <n v="1894105"/>
  </r>
  <r>
    <x v="5"/>
    <s v="Tennessee"/>
    <x v="42"/>
    <n v="47"/>
    <n v="62"/>
    <n v="54"/>
    <s v="US President"/>
    <s v="Dole, Robert"/>
    <s v="republican"/>
    <b v="0"/>
    <n v="863530"/>
    <n v="1894105"/>
  </r>
  <r>
    <x v="5"/>
    <s v="Tennessee"/>
    <x v="42"/>
    <n v="47"/>
    <n v="62"/>
    <n v="54"/>
    <s v="US President"/>
    <m/>
    <s v="independent"/>
    <b v="0"/>
    <n v="121239"/>
    <n v="1894105"/>
  </r>
  <r>
    <x v="5"/>
    <s v="Tennessee"/>
    <x v="42"/>
    <n v="47"/>
    <n v="62"/>
    <n v="54"/>
    <s v="US President"/>
    <m/>
    <m/>
    <b v="1"/>
    <n v="190"/>
    <n v="1894105"/>
  </r>
  <r>
    <x v="5"/>
    <s v="Texas"/>
    <x v="43"/>
    <n v="48"/>
    <n v="74"/>
    <n v="49"/>
    <s v="US President"/>
    <s v="Dole, Robert"/>
    <s v="republican"/>
    <b v="0"/>
    <n v="2736167"/>
    <n v="5611644"/>
  </r>
  <r>
    <x v="5"/>
    <s v="Texas"/>
    <x v="43"/>
    <n v="48"/>
    <n v="74"/>
    <n v="49"/>
    <s v="US President"/>
    <s v="Clinton, Bill"/>
    <s v="democrat"/>
    <b v="0"/>
    <n v="2459683"/>
    <n v="5611644"/>
  </r>
  <r>
    <x v="5"/>
    <s v="Texas"/>
    <x v="43"/>
    <n v="48"/>
    <n v="74"/>
    <n v="49"/>
    <s v="US President"/>
    <s v="Perot, Ross"/>
    <s v="independent"/>
    <b v="0"/>
    <n v="378537"/>
    <n v="5611644"/>
  </r>
  <r>
    <x v="5"/>
    <s v="Texas"/>
    <x v="43"/>
    <n v="48"/>
    <n v="74"/>
    <n v="49"/>
    <s v="US President"/>
    <s v="Browne, Harry"/>
    <s v="libertarian"/>
    <b v="0"/>
    <n v="20256"/>
    <n v="5611644"/>
  </r>
  <r>
    <x v="5"/>
    <s v="Texas"/>
    <x v="43"/>
    <n v="48"/>
    <n v="74"/>
    <n v="49"/>
    <s v="US President"/>
    <s v="Phillips, Howard"/>
    <s v="u.s. taxpayers party"/>
    <b v="0"/>
    <n v="7472"/>
    <n v="5611644"/>
  </r>
  <r>
    <x v="5"/>
    <s v="Texas"/>
    <x v="43"/>
    <n v="48"/>
    <n v="74"/>
    <n v="49"/>
    <s v="US President"/>
    <m/>
    <m/>
    <b v="1"/>
    <n v="5107"/>
    <n v="5611644"/>
  </r>
  <r>
    <x v="5"/>
    <s v="Texas"/>
    <x v="43"/>
    <n v="48"/>
    <n v="74"/>
    <n v="49"/>
    <s v="US President"/>
    <s v="Hagelin, John"/>
    <s v="natural law"/>
    <b v="0"/>
    <n v="4422"/>
    <n v="5611644"/>
  </r>
  <r>
    <x v="5"/>
    <s v="Utah"/>
    <x v="44"/>
    <n v="49"/>
    <n v="87"/>
    <n v="67"/>
    <s v="US President"/>
    <s v="Dole, Robert"/>
    <s v="republican"/>
    <b v="0"/>
    <n v="361911"/>
    <n v="665629"/>
  </r>
  <r>
    <x v="5"/>
    <s v="Utah"/>
    <x v="44"/>
    <n v="49"/>
    <n v="87"/>
    <n v="67"/>
    <s v="US President"/>
    <s v="Clinton, Bill"/>
    <s v="democrat"/>
    <b v="0"/>
    <n v="221633"/>
    <n v="665629"/>
  </r>
  <r>
    <x v="5"/>
    <s v="Utah"/>
    <x v="44"/>
    <n v="49"/>
    <n v="87"/>
    <n v="67"/>
    <s v="US President"/>
    <s v="Perot, Ross"/>
    <s v="reform party"/>
    <b v="0"/>
    <n v="66461"/>
    <n v="665629"/>
  </r>
  <r>
    <x v="5"/>
    <s v="Utah"/>
    <x v="44"/>
    <n v="49"/>
    <n v="87"/>
    <n v="67"/>
    <s v="US President"/>
    <s v="Nader, Ralph"/>
    <s v="green"/>
    <b v="0"/>
    <n v="4615"/>
    <n v="665629"/>
  </r>
  <r>
    <x v="5"/>
    <s v="Utah"/>
    <x v="44"/>
    <n v="49"/>
    <n v="87"/>
    <n v="67"/>
    <s v="US President"/>
    <s v="Browne, Harry"/>
    <s v="libertarian"/>
    <b v="0"/>
    <n v="4129"/>
    <n v="665629"/>
  </r>
  <r>
    <x v="5"/>
    <s v="Utah"/>
    <x v="44"/>
    <n v="49"/>
    <n v="87"/>
    <n v="67"/>
    <s v="US President"/>
    <s v="Phillips, Howard"/>
    <s v="u.s. taxpayers party"/>
    <b v="0"/>
    <n v="2601"/>
    <n v="665629"/>
  </r>
  <r>
    <x v="5"/>
    <s v="Utah"/>
    <x v="44"/>
    <n v="49"/>
    <n v="87"/>
    <n v="67"/>
    <s v="US President"/>
    <s v="Templin, Diane"/>
    <s v="independent american"/>
    <b v="0"/>
    <n v="1290"/>
    <n v="665629"/>
  </r>
  <r>
    <x v="5"/>
    <s v="Utah"/>
    <x v="44"/>
    <n v="49"/>
    <n v="87"/>
    <n v="67"/>
    <s v="US President"/>
    <s v="Crane, Peter"/>
    <s v="independent"/>
    <b v="0"/>
    <n v="1101"/>
    <n v="665629"/>
  </r>
  <r>
    <x v="5"/>
    <s v="Utah"/>
    <x v="44"/>
    <n v="49"/>
    <n v="87"/>
    <n v="67"/>
    <s v="US President"/>
    <s v="Hagelin, John"/>
    <s v="natural law"/>
    <b v="0"/>
    <n v="1085"/>
    <n v="665629"/>
  </r>
  <r>
    <x v="5"/>
    <s v="Utah"/>
    <x v="44"/>
    <n v="49"/>
    <n v="87"/>
    <n v="67"/>
    <s v="US President"/>
    <s v="Moorehead, Monica"/>
    <s v="workers world"/>
    <b v="0"/>
    <n v="298"/>
    <n v="665629"/>
  </r>
  <r>
    <x v="5"/>
    <s v="Utah"/>
    <x v="44"/>
    <n v="49"/>
    <n v="87"/>
    <n v="67"/>
    <s v="US President"/>
    <s v="Harris, James"/>
    <s v="socialist workers"/>
    <b v="0"/>
    <n v="235"/>
    <n v="665629"/>
  </r>
  <r>
    <x v="5"/>
    <s v="Utah"/>
    <x v="44"/>
    <n v="49"/>
    <n v="87"/>
    <n v="67"/>
    <s v="US President"/>
    <m/>
    <m/>
    <b v="1"/>
    <n v="159"/>
    <n v="665629"/>
  </r>
  <r>
    <x v="5"/>
    <s v="Utah"/>
    <x v="44"/>
    <n v="49"/>
    <n v="87"/>
    <n v="67"/>
    <s v="US President"/>
    <s v="Dodge, Earl"/>
    <s v="prohibition"/>
    <b v="0"/>
    <n v="111"/>
    <n v="665629"/>
  </r>
  <r>
    <x v="5"/>
    <s v="Vermont"/>
    <x v="45"/>
    <n v="50"/>
    <n v="13"/>
    <n v="6"/>
    <s v="US President"/>
    <s v="Clinton, Bill"/>
    <s v="democrat"/>
    <b v="0"/>
    <n v="137894"/>
    <n v="258449"/>
  </r>
  <r>
    <x v="5"/>
    <s v="Vermont"/>
    <x v="45"/>
    <n v="50"/>
    <n v="13"/>
    <n v="6"/>
    <s v="US President"/>
    <s v="Dole, Robert"/>
    <s v="republican"/>
    <b v="0"/>
    <n v="80352"/>
    <n v="258449"/>
  </r>
  <r>
    <x v="5"/>
    <s v="Vermont"/>
    <x v="45"/>
    <n v="50"/>
    <n v="13"/>
    <n v="6"/>
    <s v="US President"/>
    <s v="Perot, Ross"/>
    <s v="reform party"/>
    <b v="0"/>
    <n v="31024"/>
    <n v="258449"/>
  </r>
  <r>
    <x v="5"/>
    <s v="Vermont"/>
    <x v="45"/>
    <n v="50"/>
    <n v="13"/>
    <n v="6"/>
    <s v="US President"/>
    <s v="Nader, Ralph"/>
    <s v="green"/>
    <b v="0"/>
    <n v="5585"/>
    <n v="258449"/>
  </r>
  <r>
    <x v="5"/>
    <s v="Vermont"/>
    <x v="45"/>
    <n v="50"/>
    <n v="13"/>
    <n v="6"/>
    <s v="US President"/>
    <s v="Browne, Harry"/>
    <s v="libertarian"/>
    <b v="0"/>
    <n v="1183"/>
    <n v="258449"/>
  </r>
  <r>
    <x v="5"/>
    <s v="Vermont"/>
    <x v="45"/>
    <n v="50"/>
    <n v="13"/>
    <n v="6"/>
    <s v="US President"/>
    <m/>
    <m/>
    <b v="1"/>
    <n v="560"/>
    <n v="258449"/>
  </r>
  <r>
    <x v="5"/>
    <s v="Vermont"/>
    <x v="45"/>
    <n v="50"/>
    <n v="13"/>
    <n v="6"/>
    <s v="US President"/>
    <s v="Hagelin, John"/>
    <s v="natural law"/>
    <b v="0"/>
    <n v="498"/>
    <n v="258449"/>
  </r>
  <r>
    <x v="5"/>
    <s v="Vermont"/>
    <x v="45"/>
    <n v="50"/>
    <n v="13"/>
    <n v="6"/>
    <s v="US President"/>
    <s v="Peron, Dennis"/>
    <s v="grassroots"/>
    <b v="0"/>
    <n v="480"/>
    <n v="258449"/>
  </r>
  <r>
    <x v="5"/>
    <s v="Vermont"/>
    <x v="45"/>
    <n v="50"/>
    <n v="13"/>
    <n v="6"/>
    <s v="US President"/>
    <s v="Phillips, Howard"/>
    <s v="u.s. taxpayers party"/>
    <b v="0"/>
    <n v="382"/>
    <n v="258449"/>
  </r>
  <r>
    <x v="5"/>
    <s v="Vermont"/>
    <x v="45"/>
    <n v="50"/>
    <n v="13"/>
    <n v="6"/>
    <s v="US President"/>
    <s v="Hollis, Mary Cal"/>
    <s v="liberty union party"/>
    <b v="0"/>
    <n v="292"/>
    <n v="258449"/>
  </r>
  <r>
    <x v="5"/>
    <s v="Vermont"/>
    <x v="45"/>
    <n v="50"/>
    <n v="13"/>
    <n v="6"/>
    <s v="US President"/>
    <s v="Harris, James"/>
    <s v="socialist workers"/>
    <b v="0"/>
    <n v="199"/>
    <n v="258449"/>
  </r>
  <r>
    <x v="5"/>
    <s v="Virginia"/>
    <x v="46"/>
    <n v="51"/>
    <n v="54"/>
    <n v="40"/>
    <s v="US President"/>
    <s v="Dole, Robert"/>
    <s v="republican"/>
    <b v="0"/>
    <n v="1138350"/>
    <n v="2416642"/>
  </r>
  <r>
    <x v="5"/>
    <s v="Virginia"/>
    <x v="46"/>
    <n v="51"/>
    <n v="54"/>
    <n v="40"/>
    <s v="US President"/>
    <s v="Clinton, Bill"/>
    <s v="democrat"/>
    <b v="0"/>
    <n v="1091060"/>
    <n v="2416642"/>
  </r>
  <r>
    <x v="5"/>
    <s v="Virginia"/>
    <x v="46"/>
    <n v="51"/>
    <n v="54"/>
    <n v="40"/>
    <s v="US President"/>
    <s v="Perot, Ross"/>
    <s v="reform party"/>
    <b v="0"/>
    <n v="159861"/>
    <n v="2416642"/>
  </r>
  <r>
    <x v="5"/>
    <s v="Virginia"/>
    <x v="46"/>
    <n v="51"/>
    <n v="54"/>
    <n v="40"/>
    <s v="US President"/>
    <s v="Phillips, Howard"/>
    <s v="u.s. taxpayers party"/>
    <b v="0"/>
    <n v="13687"/>
    <n v="2416642"/>
  </r>
  <r>
    <x v="5"/>
    <s v="Virginia"/>
    <x v="46"/>
    <n v="51"/>
    <n v="54"/>
    <n v="40"/>
    <s v="US President"/>
    <s v="Browne, Harry"/>
    <s v="libertarian"/>
    <b v="0"/>
    <n v="9174"/>
    <n v="2416642"/>
  </r>
  <r>
    <x v="5"/>
    <s v="Virginia"/>
    <x v="46"/>
    <n v="51"/>
    <n v="54"/>
    <n v="40"/>
    <s v="US President"/>
    <s v="Hagelin, John"/>
    <s v="natural law"/>
    <b v="0"/>
    <n v="4510"/>
    <n v="2416642"/>
  </r>
  <r>
    <x v="5"/>
    <s v="Washington"/>
    <x v="47"/>
    <n v="53"/>
    <n v="91"/>
    <n v="73"/>
    <s v="US President"/>
    <s v="Clinton, Bill"/>
    <s v="democrat"/>
    <b v="0"/>
    <n v="1123323"/>
    <n v="2253837"/>
  </r>
  <r>
    <x v="5"/>
    <s v="Washington"/>
    <x v="47"/>
    <n v="53"/>
    <n v="91"/>
    <n v="73"/>
    <s v="US President"/>
    <s v="Dole, Robert"/>
    <s v="republican"/>
    <b v="0"/>
    <n v="840712"/>
    <n v="2253837"/>
  </r>
  <r>
    <x v="5"/>
    <s v="Washington"/>
    <x v="47"/>
    <n v="53"/>
    <n v="91"/>
    <n v="73"/>
    <s v="US President"/>
    <s v="Perot, Ross"/>
    <s v="reform party"/>
    <b v="0"/>
    <n v="201003"/>
    <n v="2253837"/>
  </r>
  <r>
    <x v="5"/>
    <s v="Washington"/>
    <x v="47"/>
    <n v="53"/>
    <n v="91"/>
    <n v="73"/>
    <s v="US President"/>
    <m/>
    <s v="independent"/>
    <b v="0"/>
    <n v="62696"/>
    <n v="2253837"/>
  </r>
  <r>
    <x v="5"/>
    <s v="Washington"/>
    <x v="47"/>
    <n v="53"/>
    <n v="91"/>
    <n v="73"/>
    <s v="US President"/>
    <s v="Browne, Harry"/>
    <s v="libertarian"/>
    <b v="0"/>
    <n v="12522"/>
    <n v="2253837"/>
  </r>
  <r>
    <x v="5"/>
    <s v="Washington"/>
    <x v="47"/>
    <n v="53"/>
    <n v="91"/>
    <n v="73"/>
    <s v="US President"/>
    <s v="Hagelin, John"/>
    <s v="natural law"/>
    <b v="0"/>
    <n v="6076"/>
    <n v="2253837"/>
  </r>
  <r>
    <x v="5"/>
    <s v="Washington"/>
    <x v="47"/>
    <n v="53"/>
    <n v="91"/>
    <n v="73"/>
    <s v="US President"/>
    <s v="Phillips, Howard"/>
    <s v="u.s. taxpayers party"/>
    <b v="0"/>
    <n v="4578"/>
    <n v="2253837"/>
  </r>
  <r>
    <x v="5"/>
    <s v="Washington"/>
    <x v="47"/>
    <n v="53"/>
    <n v="91"/>
    <n v="73"/>
    <s v="US President"/>
    <s v="Moorehead, Monica"/>
    <s v="workers world"/>
    <b v="0"/>
    <n v="2189"/>
    <n v="2253837"/>
  </r>
  <r>
    <x v="5"/>
    <s v="Washington"/>
    <x v="47"/>
    <n v="53"/>
    <n v="91"/>
    <n v="73"/>
    <s v="US President"/>
    <s v="Harris, James"/>
    <s v="socialist workers"/>
    <b v="0"/>
    <n v="738"/>
    <n v="2253837"/>
  </r>
  <r>
    <x v="5"/>
    <s v="West Virginia"/>
    <x v="48"/>
    <n v="54"/>
    <n v="55"/>
    <n v="56"/>
    <s v="US President"/>
    <s v="Clinton, Bill"/>
    <s v="democrat"/>
    <b v="0"/>
    <n v="327812"/>
    <n v="636459"/>
  </r>
  <r>
    <x v="5"/>
    <s v="West Virginia"/>
    <x v="48"/>
    <n v="54"/>
    <n v="55"/>
    <n v="56"/>
    <s v="US President"/>
    <s v="Dole, Robert"/>
    <s v="republican"/>
    <b v="0"/>
    <n v="233946"/>
    <n v="636459"/>
  </r>
  <r>
    <x v="5"/>
    <s v="West Virginia"/>
    <x v="48"/>
    <n v="54"/>
    <n v="55"/>
    <n v="56"/>
    <s v="US President"/>
    <s v="Perot, Ross"/>
    <s v="reform party"/>
    <b v="0"/>
    <n v="71639"/>
    <n v="636459"/>
  </r>
  <r>
    <x v="5"/>
    <s v="West Virginia"/>
    <x v="48"/>
    <n v="54"/>
    <n v="55"/>
    <n v="56"/>
    <s v="US President"/>
    <s v="Browne, Harry"/>
    <s v="libertarian"/>
    <b v="0"/>
    <n v="3062"/>
    <n v="636459"/>
  </r>
  <r>
    <x v="5"/>
    <s v="Wisconsin"/>
    <x v="49"/>
    <n v="55"/>
    <n v="35"/>
    <n v="25"/>
    <s v="US President"/>
    <s v="Clinton, Bill"/>
    <s v="democrat"/>
    <b v="0"/>
    <n v="1071971"/>
    <n v="2196169"/>
  </r>
  <r>
    <x v="5"/>
    <s v="Wisconsin"/>
    <x v="49"/>
    <n v="55"/>
    <n v="35"/>
    <n v="25"/>
    <s v="US President"/>
    <s v="Dole, Robert"/>
    <s v="republican"/>
    <b v="0"/>
    <n v="845029"/>
    <n v="2196169"/>
  </r>
  <r>
    <x v="5"/>
    <s v="Wisconsin"/>
    <x v="49"/>
    <n v="55"/>
    <n v="35"/>
    <n v="25"/>
    <s v="US President"/>
    <s v="Perot, Ross"/>
    <s v="reform party"/>
    <b v="0"/>
    <n v="227339"/>
    <n v="2196169"/>
  </r>
  <r>
    <x v="5"/>
    <s v="Wisconsin"/>
    <x v="49"/>
    <n v="55"/>
    <n v="35"/>
    <n v="25"/>
    <s v="US President"/>
    <m/>
    <s v="independent"/>
    <b v="0"/>
    <n v="32766"/>
    <n v="2196169"/>
  </r>
  <r>
    <x v="5"/>
    <s v="Wisconsin"/>
    <x v="49"/>
    <n v="55"/>
    <n v="35"/>
    <n v="25"/>
    <s v="US President"/>
    <s v="Phillips, Howard"/>
    <s v="u.s. taxpayers party"/>
    <b v="0"/>
    <n v="8811"/>
    <n v="2196169"/>
  </r>
  <r>
    <x v="5"/>
    <s v="Wisconsin"/>
    <x v="49"/>
    <n v="55"/>
    <n v="35"/>
    <n v="25"/>
    <s v="US President"/>
    <s v="Browne, Harry"/>
    <s v="libertarian"/>
    <b v="0"/>
    <n v="7929"/>
    <n v="2196169"/>
  </r>
  <r>
    <x v="5"/>
    <s v="Wisconsin"/>
    <x v="49"/>
    <n v="55"/>
    <n v="35"/>
    <n v="25"/>
    <s v="US President"/>
    <s v="Scattering"/>
    <m/>
    <b v="0"/>
    <n v="2324"/>
    <n v="2196169"/>
  </r>
  <r>
    <x v="5"/>
    <s v="Wyoming"/>
    <x v="50"/>
    <n v="56"/>
    <n v="83"/>
    <n v="68"/>
    <s v="US President"/>
    <s v="Dole, Robert"/>
    <s v="republican"/>
    <b v="0"/>
    <n v="105388"/>
    <n v="211571"/>
  </r>
  <r>
    <x v="5"/>
    <s v="Wyoming"/>
    <x v="50"/>
    <n v="56"/>
    <n v="83"/>
    <n v="68"/>
    <s v="US President"/>
    <s v="Clinton, Bill"/>
    <s v="democrat"/>
    <b v="0"/>
    <n v="77934"/>
    <n v="211571"/>
  </r>
  <r>
    <x v="5"/>
    <s v="Wyoming"/>
    <x v="50"/>
    <n v="56"/>
    <n v="83"/>
    <n v="68"/>
    <s v="US President"/>
    <s v="Perot, Ross"/>
    <s v="independent"/>
    <b v="0"/>
    <n v="25928"/>
    <n v="211571"/>
  </r>
  <r>
    <x v="5"/>
    <s v="Wyoming"/>
    <x v="50"/>
    <n v="56"/>
    <n v="83"/>
    <n v="68"/>
    <s v="US President"/>
    <s v="Browne, Harry"/>
    <s v="libertarian"/>
    <b v="0"/>
    <n v="1739"/>
    <n v="211571"/>
  </r>
  <r>
    <x v="5"/>
    <s v="Wyoming"/>
    <x v="50"/>
    <n v="56"/>
    <n v="83"/>
    <n v="68"/>
    <s v="US President"/>
    <s v="Hagelin, John"/>
    <s v="natural law"/>
    <b v="0"/>
    <n v="582"/>
    <n v="211571"/>
  </r>
  <r>
    <x v="6"/>
    <s v="Alabama"/>
    <x v="0"/>
    <n v="1"/>
    <n v="63"/>
    <n v="41"/>
    <s v="US President"/>
    <s v="Bush, George W."/>
    <s v="republican"/>
    <b v="0"/>
    <n v="941173"/>
    <n v="1666272"/>
  </r>
  <r>
    <x v="6"/>
    <s v="Alabama"/>
    <x v="0"/>
    <n v="1"/>
    <n v="63"/>
    <n v="41"/>
    <s v="US President"/>
    <s v="Gore, Al"/>
    <s v="democrat"/>
    <b v="0"/>
    <n v="692611"/>
    <n v="1666272"/>
  </r>
  <r>
    <x v="6"/>
    <s v="Alabama"/>
    <x v="0"/>
    <n v="1"/>
    <n v="63"/>
    <n v="41"/>
    <s v="US President"/>
    <m/>
    <s v="independent"/>
    <b v="0"/>
    <n v="25896"/>
    <n v="1666272"/>
  </r>
  <r>
    <x v="6"/>
    <s v="Alabama"/>
    <x v="0"/>
    <n v="1"/>
    <n v="63"/>
    <n v="41"/>
    <s v="US President"/>
    <s v="Browne, Harry"/>
    <s v="libertarian"/>
    <b v="0"/>
    <n v="5893"/>
    <n v="1666272"/>
  </r>
  <r>
    <x v="6"/>
    <s v="Alabama"/>
    <x v="0"/>
    <n v="1"/>
    <n v="63"/>
    <n v="41"/>
    <s v="US President"/>
    <m/>
    <m/>
    <b v="1"/>
    <n v="699"/>
    <n v="1666272"/>
  </r>
  <r>
    <x v="6"/>
    <s v="Alaska"/>
    <x v="1"/>
    <n v="2"/>
    <n v="94"/>
    <n v="81"/>
    <s v="US President"/>
    <s v="Bush, George W."/>
    <s v="republican"/>
    <b v="0"/>
    <n v="167398"/>
    <n v="285560"/>
  </r>
  <r>
    <x v="6"/>
    <s v="Alaska"/>
    <x v="1"/>
    <n v="2"/>
    <n v="94"/>
    <n v="81"/>
    <s v="US President"/>
    <s v="Gore, Al"/>
    <s v="democrat"/>
    <b v="0"/>
    <n v="79004"/>
    <n v="285560"/>
  </r>
  <r>
    <x v="6"/>
    <s v="Alaska"/>
    <x v="1"/>
    <n v="2"/>
    <n v="94"/>
    <n v="81"/>
    <s v="US President"/>
    <s v="Nader, Ralph"/>
    <s v="green"/>
    <b v="0"/>
    <n v="28747"/>
    <n v="285560"/>
  </r>
  <r>
    <x v="6"/>
    <s v="Alaska"/>
    <x v="1"/>
    <n v="2"/>
    <n v="94"/>
    <n v="81"/>
    <s v="US President"/>
    <s v="Buchanan, Patrick &quot;&quot;Pat&quot;&quot;"/>
    <s v="reform party"/>
    <b v="0"/>
    <n v="5192"/>
    <n v="285560"/>
  </r>
  <r>
    <x v="6"/>
    <s v="Alaska"/>
    <x v="1"/>
    <n v="2"/>
    <n v="94"/>
    <n v="81"/>
    <s v="US President"/>
    <s v="Browne, Harry"/>
    <s v="libertarian"/>
    <b v="0"/>
    <n v="2636"/>
    <n v="285560"/>
  </r>
  <r>
    <x v="6"/>
    <s v="Alaska"/>
    <x v="1"/>
    <n v="2"/>
    <n v="94"/>
    <n v="81"/>
    <s v="US President"/>
    <m/>
    <m/>
    <b v="1"/>
    <n v="1068"/>
    <n v="285560"/>
  </r>
  <r>
    <x v="6"/>
    <s v="Alaska"/>
    <x v="1"/>
    <n v="2"/>
    <n v="94"/>
    <n v="81"/>
    <s v="US President"/>
    <s v="Hagelin, John"/>
    <s v="natural law"/>
    <b v="0"/>
    <n v="919"/>
    <n v="285560"/>
  </r>
  <r>
    <x v="6"/>
    <s v="Alaska"/>
    <x v="1"/>
    <n v="2"/>
    <n v="94"/>
    <n v="81"/>
    <s v="US President"/>
    <s v="Phillips, Howard"/>
    <s v="constitution party"/>
    <b v="0"/>
    <n v="596"/>
    <n v="285560"/>
  </r>
  <r>
    <x v="6"/>
    <s v="Arizona"/>
    <x v="2"/>
    <n v="4"/>
    <n v="86"/>
    <n v="61"/>
    <s v="US President"/>
    <s v="Bush, George W."/>
    <s v="republican"/>
    <b v="0"/>
    <n v="781652"/>
    <n v="1532016"/>
  </r>
  <r>
    <x v="6"/>
    <s v="Arizona"/>
    <x v="2"/>
    <n v="4"/>
    <n v="86"/>
    <n v="61"/>
    <s v="US President"/>
    <s v="Gore, Al"/>
    <s v="democrat"/>
    <b v="0"/>
    <n v="685341"/>
    <n v="1532016"/>
  </r>
  <r>
    <x v="6"/>
    <s v="Arizona"/>
    <x v="2"/>
    <n v="4"/>
    <n v="86"/>
    <n v="61"/>
    <s v="US President"/>
    <s v="Nader, Ralph"/>
    <s v="green"/>
    <b v="0"/>
    <n v="45645"/>
    <n v="1532016"/>
  </r>
  <r>
    <x v="6"/>
    <s v="Arizona"/>
    <x v="2"/>
    <n v="4"/>
    <n v="86"/>
    <n v="61"/>
    <s v="US President"/>
    <s v="Buchanan, Patrick &quot;&quot;Pat&quot;&quot;"/>
    <s v="reform party"/>
    <b v="0"/>
    <n v="12373"/>
    <n v="1532016"/>
  </r>
  <r>
    <x v="6"/>
    <s v="Arizona"/>
    <x v="2"/>
    <n v="4"/>
    <n v="86"/>
    <n v="61"/>
    <s v="US President"/>
    <s v="L. Neil, Smith"/>
    <s v="libertarian"/>
    <b v="0"/>
    <n v="5775"/>
    <n v="1532016"/>
  </r>
  <r>
    <x v="6"/>
    <s v="Arizona"/>
    <x v="2"/>
    <n v="4"/>
    <n v="86"/>
    <n v="61"/>
    <s v="US President"/>
    <s v="Hagelin, John"/>
    <s v="natural law"/>
    <b v="0"/>
    <n v="1120"/>
    <n v="1532016"/>
  </r>
  <r>
    <x v="6"/>
    <s v="Arizona"/>
    <x v="2"/>
    <n v="4"/>
    <n v="86"/>
    <n v="61"/>
    <s v="US President"/>
    <m/>
    <m/>
    <b v="1"/>
    <n v="110"/>
    <n v="1532016"/>
  </r>
  <r>
    <x v="6"/>
    <s v="Arkansas"/>
    <x v="3"/>
    <n v="5"/>
    <n v="71"/>
    <n v="42"/>
    <s v="US President"/>
    <s v="Bush, George W."/>
    <s v="republican"/>
    <b v="0"/>
    <n v="472940"/>
    <n v="921781"/>
  </r>
  <r>
    <x v="6"/>
    <s v="Arkansas"/>
    <x v="3"/>
    <n v="5"/>
    <n v="71"/>
    <n v="42"/>
    <s v="US President"/>
    <s v="Gore, Al"/>
    <s v="democrat"/>
    <b v="0"/>
    <n v="422768"/>
    <n v="921781"/>
  </r>
  <r>
    <x v="6"/>
    <s v="Arkansas"/>
    <x v="3"/>
    <n v="5"/>
    <n v="71"/>
    <n v="42"/>
    <s v="US President"/>
    <s v="Nader, Ralph"/>
    <s v="green"/>
    <b v="0"/>
    <n v="13421"/>
    <n v="921781"/>
  </r>
  <r>
    <x v="6"/>
    <s v="Arkansas"/>
    <x v="3"/>
    <n v="5"/>
    <n v="71"/>
    <n v="42"/>
    <s v="US President"/>
    <s v="Buchanan, Patrick &quot;&quot;Pat&quot;&quot;"/>
    <s v="reform party"/>
    <b v="0"/>
    <n v="7358"/>
    <n v="921781"/>
  </r>
  <r>
    <x v="6"/>
    <s v="Arkansas"/>
    <x v="3"/>
    <n v="5"/>
    <n v="71"/>
    <n v="42"/>
    <s v="US President"/>
    <s v="Browne, Harry"/>
    <s v="libertarian"/>
    <b v="0"/>
    <n v="2781"/>
    <n v="921781"/>
  </r>
  <r>
    <x v="6"/>
    <s v="Arkansas"/>
    <x v="3"/>
    <n v="5"/>
    <n v="71"/>
    <n v="42"/>
    <s v="US President"/>
    <s v="Phillips, Howard"/>
    <s v="constitution party"/>
    <b v="0"/>
    <n v="1415"/>
    <n v="921781"/>
  </r>
  <r>
    <x v="6"/>
    <s v="Arkansas"/>
    <x v="3"/>
    <n v="5"/>
    <n v="71"/>
    <n v="42"/>
    <s v="US President"/>
    <s v="Hagelin, John"/>
    <s v="natural law"/>
    <b v="0"/>
    <n v="1098"/>
    <n v="921781"/>
  </r>
  <r>
    <x v="6"/>
    <s v="California"/>
    <x v="4"/>
    <n v="6"/>
    <n v="93"/>
    <n v="71"/>
    <s v="US President"/>
    <s v="Gore, Al"/>
    <s v="democrat"/>
    <b v="0"/>
    <n v="5861203"/>
    <n v="10965822"/>
  </r>
  <r>
    <x v="6"/>
    <s v="California"/>
    <x v="4"/>
    <n v="6"/>
    <n v="93"/>
    <n v="71"/>
    <s v="US President"/>
    <s v="Bush, George W."/>
    <s v="republican"/>
    <b v="0"/>
    <n v="4567429"/>
    <n v="10965822"/>
  </r>
  <r>
    <x v="6"/>
    <s v="California"/>
    <x v="4"/>
    <n v="6"/>
    <n v="93"/>
    <n v="71"/>
    <s v="US President"/>
    <s v="Nader, Ralph"/>
    <s v="green"/>
    <b v="0"/>
    <n v="418707"/>
    <n v="10965822"/>
  </r>
  <r>
    <x v="6"/>
    <s v="California"/>
    <x v="4"/>
    <n v="6"/>
    <n v="93"/>
    <n v="71"/>
    <s v="US President"/>
    <s v="Browne, Harry"/>
    <s v="libertarian"/>
    <b v="0"/>
    <n v="45520"/>
    <n v="10965822"/>
  </r>
  <r>
    <x v="6"/>
    <s v="California"/>
    <x v="4"/>
    <n v="6"/>
    <n v="93"/>
    <n v="71"/>
    <s v="US President"/>
    <s v="Buchanan, Patrick &quot;&quot;Pat&quot;&quot;"/>
    <s v="reform party"/>
    <b v="0"/>
    <n v="44987"/>
    <n v="10965822"/>
  </r>
  <r>
    <x v="6"/>
    <s v="California"/>
    <x v="4"/>
    <n v="6"/>
    <n v="93"/>
    <n v="71"/>
    <s v="US President"/>
    <s v="Phillips, Howard"/>
    <s v="american independent party"/>
    <b v="0"/>
    <n v="17042"/>
    <n v="10965822"/>
  </r>
  <r>
    <x v="6"/>
    <s v="California"/>
    <x v="4"/>
    <n v="6"/>
    <n v="93"/>
    <n v="71"/>
    <s v="US President"/>
    <s v="Hagelin, John"/>
    <s v="natural law"/>
    <b v="0"/>
    <n v="10934"/>
    <n v="10965822"/>
  </r>
  <r>
    <x v="6"/>
    <s v="Colorado"/>
    <x v="5"/>
    <n v="8"/>
    <n v="84"/>
    <n v="62"/>
    <s v="US President"/>
    <s v="Bush, George W."/>
    <s v="republican"/>
    <b v="0"/>
    <n v="883748"/>
    <n v="1741368"/>
  </r>
  <r>
    <x v="6"/>
    <s v="Colorado"/>
    <x v="5"/>
    <n v="8"/>
    <n v="84"/>
    <n v="62"/>
    <s v="US President"/>
    <s v="Gore, Al"/>
    <s v="democrat"/>
    <b v="0"/>
    <n v="738227"/>
    <n v="1741368"/>
  </r>
  <r>
    <x v="6"/>
    <s v="Colorado"/>
    <x v="5"/>
    <n v="8"/>
    <n v="84"/>
    <n v="62"/>
    <s v="US President"/>
    <s v="Nader, Ralph"/>
    <s v="green"/>
    <b v="0"/>
    <n v="91434"/>
    <n v="1741368"/>
  </r>
  <r>
    <x v="6"/>
    <s v="Colorado"/>
    <x v="5"/>
    <n v="8"/>
    <n v="84"/>
    <n v="62"/>
    <s v="US President"/>
    <s v="Browne, Harry"/>
    <s v="libertarian"/>
    <b v="0"/>
    <n v="12799"/>
    <n v="1741368"/>
  </r>
  <r>
    <x v="6"/>
    <s v="Colorado"/>
    <x v="5"/>
    <n v="8"/>
    <n v="84"/>
    <n v="62"/>
    <s v="US President"/>
    <s v="Hagelin, John"/>
    <s v="freedom"/>
    <b v="0"/>
    <n v="10465"/>
    <n v="1741368"/>
  </r>
  <r>
    <x v="6"/>
    <s v="Colorado"/>
    <x v="5"/>
    <n v="8"/>
    <n v="84"/>
    <n v="62"/>
    <s v="US President"/>
    <s v="Hagelin, John"/>
    <s v="natural law"/>
    <b v="0"/>
    <n v="2240"/>
    <n v="1741368"/>
  </r>
  <r>
    <x v="6"/>
    <s v="Colorado"/>
    <x v="5"/>
    <n v="8"/>
    <n v="84"/>
    <n v="62"/>
    <s v="US President"/>
    <s v="Phillips, Howard"/>
    <s v="constitution party"/>
    <b v="0"/>
    <n v="1319"/>
    <n v="1741368"/>
  </r>
  <r>
    <x v="6"/>
    <s v="Colorado"/>
    <x v="5"/>
    <n v="8"/>
    <n v="84"/>
    <n v="62"/>
    <s v="US President"/>
    <s v="McReynolds, David"/>
    <s v="socialist"/>
    <b v="0"/>
    <n v="712"/>
    <n v="1741368"/>
  </r>
  <r>
    <x v="6"/>
    <s v="Colorado"/>
    <x v="5"/>
    <n v="8"/>
    <n v="84"/>
    <n v="62"/>
    <s v="US President"/>
    <s v="Harris, James"/>
    <s v="socialist workers"/>
    <b v="0"/>
    <n v="216"/>
    <n v="1741368"/>
  </r>
  <r>
    <x v="6"/>
    <s v="Colorado"/>
    <x v="5"/>
    <n v="8"/>
    <n v="84"/>
    <n v="62"/>
    <s v="US President"/>
    <s v="Dodge, Earl"/>
    <s v="prohibition"/>
    <b v="0"/>
    <n v="208"/>
    <n v="1741368"/>
  </r>
  <r>
    <x v="6"/>
    <s v="Connecticut"/>
    <x v="6"/>
    <n v="9"/>
    <n v="16"/>
    <n v="1"/>
    <s v="US President"/>
    <s v="Gore, Al"/>
    <s v="democrat"/>
    <b v="0"/>
    <n v="816015"/>
    <n v="1459525"/>
  </r>
  <r>
    <x v="6"/>
    <s v="Connecticut"/>
    <x v="6"/>
    <n v="9"/>
    <n v="16"/>
    <n v="1"/>
    <s v="US President"/>
    <s v="Bush, George W."/>
    <s v="republican"/>
    <b v="0"/>
    <n v="561094"/>
    <n v="1459525"/>
  </r>
  <r>
    <x v="6"/>
    <s v="Connecticut"/>
    <x v="6"/>
    <n v="9"/>
    <n v="16"/>
    <n v="1"/>
    <s v="US President"/>
    <s v="Nader, Ralph"/>
    <s v="green"/>
    <b v="0"/>
    <n v="64452"/>
    <n v="1459525"/>
  </r>
  <r>
    <x v="6"/>
    <s v="Connecticut"/>
    <x v="6"/>
    <n v="9"/>
    <n v="16"/>
    <n v="1"/>
    <s v="US President"/>
    <s v="Phillips, Howard"/>
    <s v="concerned citizens"/>
    <b v="0"/>
    <n v="9695"/>
    <n v="1459525"/>
  </r>
  <r>
    <x v="6"/>
    <s v="Connecticut"/>
    <x v="6"/>
    <n v="9"/>
    <n v="16"/>
    <n v="1"/>
    <s v="US President"/>
    <s v="Buchanan, Patrick &quot;&quot;Pat&quot;&quot;"/>
    <s v="reform party"/>
    <b v="0"/>
    <n v="4731"/>
    <n v="1459525"/>
  </r>
  <r>
    <x v="6"/>
    <s v="Connecticut"/>
    <x v="6"/>
    <n v="9"/>
    <n v="16"/>
    <n v="1"/>
    <s v="US President"/>
    <s v="Browne, Harry"/>
    <s v="libertarian"/>
    <b v="0"/>
    <n v="3484"/>
    <n v="1459525"/>
  </r>
  <r>
    <x v="6"/>
    <s v="Connecticut"/>
    <x v="6"/>
    <n v="9"/>
    <n v="16"/>
    <n v="1"/>
    <s v="US President"/>
    <m/>
    <m/>
    <b v="1"/>
    <n v="54"/>
    <n v="1459525"/>
  </r>
  <r>
    <x v="6"/>
    <s v="Delaware"/>
    <x v="7"/>
    <n v="10"/>
    <n v="51"/>
    <n v="11"/>
    <s v="US President"/>
    <s v="Gore, Al"/>
    <s v="democrat"/>
    <b v="0"/>
    <n v="180068"/>
    <n v="327529"/>
  </r>
  <r>
    <x v="6"/>
    <s v="Delaware"/>
    <x v="7"/>
    <n v="10"/>
    <n v="51"/>
    <n v="11"/>
    <s v="US President"/>
    <s v="Bush, George W."/>
    <s v="republican"/>
    <b v="0"/>
    <n v="137288"/>
    <n v="327529"/>
  </r>
  <r>
    <x v="6"/>
    <s v="Delaware"/>
    <x v="7"/>
    <n v="10"/>
    <n v="51"/>
    <n v="11"/>
    <s v="US President"/>
    <s v="Nader, Ralph"/>
    <s v="green"/>
    <b v="0"/>
    <n v="8307"/>
    <n v="327529"/>
  </r>
  <r>
    <x v="6"/>
    <s v="Delaware"/>
    <x v="7"/>
    <n v="10"/>
    <n v="51"/>
    <n v="11"/>
    <s v="US President"/>
    <s v="Buchanan, Patrick &quot;&quot;Pat&quot;&quot;"/>
    <s v="reform party"/>
    <b v="0"/>
    <n v="777"/>
    <n v="327529"/>
  </r>
  <r>
    <x v="6"/>
    <s v="Delaware"/>
    <x v="7"/>
    <n v="10"/>
    <n v="51"/>
    <n v="11"/>
    <s v="US President"/>
    <s v="Browne, Harry"/>
    <s v="libertarian"/>
    <b v="0"/>
    <n v="774"/>
    <n v="327529"/>
  </r>
  <r>
    <x v="6"/>
    <s v="Delaware"/>
    <x v="7"/>
    <n v="10"/>
    <n v="51"/>
    <n v="11"/>
    <s v="US President"/>
    <s v="Phillips, Howard"/>
    <s v="constitution party"/>
    <b v="0"/>
    <n v="208"/>
    <n v="327529"/>
  </r>
  <r>
    <x v="6"/>
    <s v="Delaware"/>
    <x v="7"/>
    <n v="10"/>
    <n v="51"/>
    <n v="11"/>
    <s v="US President"/>
    <s v="Hagelin, John"/>
    <s v="natural law"/>
    <b v="0"/>
    <n v="107"/>
    <n v="327529"/>
  </r>
  <r>
    <x v="6"/>
    <s v="District of Columbia"/>
    <x v="8"/>
    <n v="11"/>
    <n v="53"/>
    <n v="55"/>
    <s v="US President"/>
    <s v="Gore, Al"/>
    <s v="democrat"/>
    <b v="0"/>
    <n v="171923"/>
    <n v="201894"/>
  </r>
  <r>
    <x v="6"/>
    <s v="District of Columbia"/>
    <x v="8"/>
    <n v="11"/>
    <n v="53"/>
    <n v="55"/>
    <s v="US President"/>
    <s v="Bush, George W."/>
    <s v="republican"/>
    <b v="0"/>
    <n v="18073"/>
    <n v="201894"/>
  </r>
  <r>
    <x v="6"/>
    <s v="District of Columbia"/>
    <x v="8"/>
    <n v="11"/>
    <n v="53"/>
    <n v="55"/>
    <s v="US President"/>
    <s v="Nader, Ralph"/>
    <s v="green"/>
    <b v="0"/>
    <n v="10576"/>
    <n v="201894"/>
  </r>
  <r>
    <x v="6"/>
    <s v="District of Columbia"/>
    <x v="8"/>
    <n v="11"/>
    <n v="53"/>
    <n v="55"/>
    <s v="US President"/>
    <s v="Browne, Harry"/>
    <s v="libertarian"/>
    <b v="0"/>
    <n v="669"/>
    <n v="201894"/>
  </r>
  <r>
    <x v="6"/>
    <s v="District of Columbia"/>
    <x v="8"/>
    <n v="11"/>
    <n v="53"/>
    <n v="55"/>
    <s v="US President"/>
    <m/>
    <m/>
    <b v="1"/>
    <n v="539"/>
    <n v="201894"/>
  </r>
  <r>
    <x v="6"/>
    <s v="District of Columbia"/>
    <x v="8"/>
    <n v="11"/>
    <n v="53"/>
    <n v="55"/>
    <s v="US President"/>
    <s v="Harris, James"/>
    <s v="socialist workers"/>
    <b v="0"/>
    <n v="114"/>
    <n v="201894"/>
  </r>
  <r>
    <x v="6"/>
    <s v="Florida"/>
    <x v="9"/>
    <n v="12"/>
    <n v="59"/>
    <n v="43"/>
    <s v="US President"/>
    <s v="Bush, George W."/>
    <s v="republican"/>
    <b v="0"/>
    <n v="2912790"/>
    <n v="5963110"/>
  </r>
  <r>
    <x v="6"/>
    <s v="Florida"/>
    <x v="9"/>
    <n v="12"/>
    <n v="59"/>
    <n v="43"/>
    <s v="US President"/>
    <s v="Gore, Al"/>
    <s v="democrat"/>
    <b v="0"/>
    <n v="2912253"/>
    <n v="5963110"/>
  </r>
  <r>
    <x v="6"/>
    <s v="Florida"/>
    <x v="9"/>
    <n v="12"/>
    <n v="59"/>
    <n v="43"/>
    <s v="US President"/>
    <s v="Nader, Ralph"/>
    <s v="green"/>
    <b v="0"/>
    <n v="97488"/>
    <n v="5963110"/>
  </r>
  <r>
    <x v="6"/>
    <s v="Florida"/>
    <x v="9"/>
    <n v="12"/>
    <n v="59"/>
    <n v="43"/>
    <s v="US President"/>
    <s v="Buchanan, Patrick &quot;&quot;Pat&quot;&quot;"/>
    <s v="reform party"/>
    <b v="0"/>
    <n v="17484"/>
    <n v="5963110"/>
  </r>
  <r>
    <x v="6"/>
    <s v="Florida"/>
    <x v="9"/>
    <n v="12"/>
    <n v="59"/>
    <n v="43"/>
    <s v="US President"/>
    <s v="Browne, Harry"/>
    <s v="libertarian"/>
    <b v="0"/>
    <n v="16415"/>
    <n v="5963110"/>
  </r>
  <r>
    <x v="6"/>
    <s v="Florida"/>
    <x v="9"/>
    <n v="12"/>
    <n v="59"/>
    <n v="43"/>
    <s v="US President"/>
    <s v="Hagelin, John"/>
    <s v="natural law"/>
    <b v="0"/>
    <n v="2281"/>
    <n v="5963110"/>
  </r>
  <r>
    <x v="6"/>
    <s v="Florida"/>
    <x v="9"/>
    <n v="12"/>
    <n v="59"/>
    <n v="43"/>
    <s v="US President"/>
    <s v="Moorehead, Monica"/>
    <s v="workers world"/>
    <b v="0"/>
    <n v="1804"/>
    <n v="5963110"/>
  </r>
  <r>
    <x v="6"/>
    <s v="Florida"/>
    <x v="9"/>
    <n v="12"/>
    <n v="59"/>
    <n v="43"/>
    <s v="US President"/>
    <s v="Phillips, Howard"/>
    <s v="constitution party"/>
    <b v="0"/>
    <n v="1371"/>
    <n v="5963110"/>
  </r>
  <r>
    <x v="6"/>
    <s v="Florida"/>
    <x v="9"/>
    <n v="12"/>
    <n v="59"/>
    <n v="43"/>
    <s v="US President"/>
    <s v="McReynolds, David"/>
    <s v="socialist"/>
    <b v="0"/>
    <n v="622"/>
    <n v="5963110"/>
  </r>
  <r>
    <x v="6"/>
    <s v="Florida"/>
    <x v="9"/>
    <n v="12"/>
    <n v="59"/>
    <n v="43"/>
    <s v="US President"/>
    <s v="Harris, James"/>
    <s v="socialist workers"/>
    <b v="0"/>
    <n v="562"/>
    <n v="5963110"/>
  </r>
  <r>
    <x v="6"/>
    <s v="Florida"/>
    <x v="9"/>
    <n v="12"/>
    <n v="59"/>
    <n v="43"/>
    <s v="US President"/>
    <m/>
    <m/>
    <b v="1"/>
    <n v="40"/>
    <n v="5963110"/>
  </r>
  <r>
    <x v="6"/>
    <s v="Georgia"/>
    <x v="10"/>
    <n v="13"/>
    <n v="58"/>
    <n v="44"/>
    <s v="US President"/>
    <s v="Bush, George W."/>
    <s v="republican"/>
    <b v="0"/>
    <n v="1419720"/>
    <n v="2583208"/>
  </r>
  <r>
    <x v="6"/>
    <s v="Georgia"/>
    <x v="10"/>
    <n v="13"/>
    <n v="58"/>
    <n v="44"/>
    <s v="US President"/>
    <s v="Gore, Al"/>
    <s v="democrat"/>
    <b v="0"/>
    <n v="1116230"/>
    <n v="2583208"/>
  </r>
  <r>
    <x v="6"/>
    <s v="Georgia"/>
    <x v="10"/>
    <n v="13"/>
    <n v="58"/>
    <n v="44"/>
    <s v="US President"/>
    <s v="Browne, Harry"/>
    <s v="libertarian"/>
    <b v="0"/>
    <n v="36332"/>
    <n v="2583208"/>
  </r>
  <r>
    <x v="6"/>
    <s v="Georgia"/>
    <x v="10"/>
    <n v="13"/>
    <n v="58"/>
    <n v="44"/>
    <s v="US President"/>
    <s v="Buchanan, Patrick &quot;&quot;Pat&quot;&quot;"/>
    <s v="independent"/>
    <b v="0"/>
    <n v="10926"/>
    <n v="2583208"/>
  </r>
  <r>
    <x v="6"/>
    <s v="Hawaii"/>
    <x v="11"/>
    <n v="15"/>
    <n v="95"/>
    <n v="82"/>
    <s v="US President"/>
    <s v="Gore, Al"/>
    <s v="democrat"/>
    <b v="0"/>
    <n v="205286"/>
    <n v="367951"/>
  </r>
  <r>
    <x v="6"/>
    <s v="Hawaii"/>
    <x v="11"/>
    <n v="15"/>
    <n v="95"/>
    <n v="82"/>
    <s v="US President"/>
    <s v="Bush, George W."/>
    <s v="republican"/>
    <b v="0"/>
    <n v="137845"/>
    <n v="367951"/>
  </r>
  <r>
    <x v="6"/>
    <s v="Hawaii"/>
    <x v="11"/>
    <n v="15"/>
    <n v="95"/>
    <n v="82"/>
    <s v="US President"/>
    <s v="Nader, Ralph"/>
    <s v="green"/>
    <b v="0"/>
    <n v="21623"/>
    <n v="367951"/>
  </r>
  <r>
    <x v="6"/>
    <s v="Hawaii"/>
    <x v="11"/>
    <n v="15"/>
    <n v="95"/>
    <n v="82"/>
    <s v="US President"/>
    <s v="Browne, Harry"/>
    <s v="libertarian"/>
    <b v="0"/>
    <n v="1477"/>
    <n v="367951"/>
  </r>
  <r>
    <x v="6"/>
    <s v="Hawaii"/>
    <x v="11"/>
    <n v="15"/>
    <n v="95"/>
    <n v="82"/>
    <s v="US President"/>
    <s v="Buchanan, Patrick &quot;&quot;Pat&quot;&quot;"/>
    <s v="reform party"/>
    <b v="0"/>
    <n v="1071"/>
    <n v="367951"/>
  </r>
  <r>
    <x v="6"/>
    <s v="Hawaii"/>
    <x v="11"/>
    <n v="15"/>
    <n v="95"/>
    <n v="82"/>
    <s v="US President"/>
    <s v="Phillips, Howard"/>
    <s v="constitution party"/>
    <b v="0"/>
    <n v="343"/>
    <n v="367951"/>
  </r>
  <r>
    <x v="6"/>
    <s v="Hawaii"/>
    <x v="11"/>
    <n v="15"/>
    <n v="95"/>
    <n v="82"/>
    <s v="US President"/>
    <s v="Hagelin, John"/>
    <s v="natural law"/>
    <b v="0"/>
    <n v="306"/>
    <n v="367951"/>
  </r>
  <r>
    <x v="6"/>
    <s v="Idaho"/>
    <x v="12"/>
    <n v="16"/>
    <n v="82"/>
    <n v="63"/>
    <s v="US President"/>
    <s v="Bush, George W."/>
    <s v="republican"/>
    <b v="0"/>
    <n v="336937"/>
    <n v="501615"/>
  </r>
  <r>
    <x v="6"/>
    <s v="Idaho"/>
    <x v="12"/>
    <n v="16"/>
    <n v="82"/>
    <n v="63"/>
    <s v="US President"/>
    <s v="Gore, Al"/>
    <s v="democrat"/>
    <b v="0"/>
    <n v="138637"/>
    <n v="501615"/>
  </r>
  <r>
    <x v="6"/>
    <s v="Idaho"/>
    <x v="12"/>
    <n v="16"/>
    <n v="82"/>
    <n v="63"/>
    <s v="US President"/>
    <s v="Nader, Ralph"/>
    <s v="green"/>
    <b v="1"/>
    <n v="12292"/>
    <n v="501615"/>
  </r>
  <r>
    <x v="6"/>
    <s v="Idaho"/>
    <x v="12"/>
    <n v="16"/>
    <n v="82"/>
    <n v="63"/>
    <s v="US President"/>
    <s v="Buchanan, Patrick &quot;&quot;Pat&quot;&quot;"/>
    <s v="reform party"/>
    <b v="0"/>
    <n v="7615"/>
    <n v="501615"/>
  </r>
  <r>
    <x v="6"/>
    <s v="Idaho"/>
    <x v="12"/>
    <n v="16"/>
    <n v="82"/>
    <n v="63"/>
    <s v="US President"/>
    <s v="Browne, Harry"/>
    <s v="libertarian"/>
    <b v="0"/>
    <n v="3488"/>
    <n v="501615"/>
  </r>
  <r>
    <x v="6"/>
    <s v="Idaho"/>
    <x v="12"/>
    <n v="16"/>
    <n v="82"/>
    <n v="63"/>
    <s v="US President"/>
    <s v="Phillips, Howard"/>
    <s v="constitution party"/>
    <b v="0"/>
    <n v="1469"/>
    <n v="501615"/>
  </r>
  <r>
    <x v="6"/>
    <s v="Idaho"/>
    <x v="12"/>
    <n v="16"/>
    <n v="82"/>
    <n v="63"/>
    <s v="US President"/>
    <s v="Hagelin, John"/>
    <s v="natural law"/>
    <b v="0"/>
    <n v="1177"/>
    <n v="501615"/>
  </r>
  <r>
    <x v="6"/>
    <s v="Illinois"/>
    <x v="13"/>
    <n v="17"/>
    <n v="33"/>
    <n v="21"/>
    <s v="US President"/>
    <s v="Gore, Al"/>
    <s v="democrat"/>
    <b v="0"/>
    <n v="2589026"/>
    <n v="4742108"/>
  </r>
  <r>
    <x v="6"/>
    <s v="Illinois"/>
    <x v="13"/>
    <n v="17"/>
    <n v="33"/>
    <n v="21"/>
    <s v="US President"/>
    <s v="Bush, George W."/>
    <s v="republican"/>
    <b v="0"/>
    <n v="2019421"/>
    <n v="4742108"/>
  </r>
  <r>
    <x v="6"/>
    <s v="Illinois"/>
    <x v="13"/>
    <n v="17"/>
    <n v="33"/>
    <n v="21"/>
    <s v="US President"/>
    <s v="Nader, Ralph"/>
    <s v="green"/>
    <b v="0"/>
    <n v="103759"/>
    <n v="4742108"/>
  </r>
  <r>
    <x v="6"/>
    <s v="Illinois"/>
    <x v="13"/>
    <n v="17"/>
    <n v="33"/>
    <n v="21"/>
    <s v="US President"/>
    <m/>
    <s v="independent"/>
    <b v="0"/>
    <n v="16106"/>
    <n v="4742108"/>
  </r>
  <r>
    <x v="6"/>
    <s v="Illinois"/>
    <x v="13"/>
    <n v="17"/>
    <n v="33"/>
    <n v="21"/>
    <s v="US President"/>
    <s v="Browne, Harry"/>
    <s v="libertarian"/>
    <b v="0"/>
    <n v="11623"/>
    <n v="4742108"/>
  </r>
  <r>
    <x v="6"/>
    <s v="Illinois"/>
    <x v="13"/>
    <n v="17"/>
    <n v="33"/>
    <n v="21"/>
    <s v="US President"/>
    <s v="Buchanan, Patrick &quot;&quot;Pat&quot;&quot;"/>
    <s v="reform party"/>
    <b v="0"/>
    <n v="2127"/>
    <n v="4742108"/>
  </r>
  <r>
    <x v="6"/>
    <s v="Illinois"/>
    <x v="13"/>
    <n v="17"/>
    <n v="33"/>
    <n v="21"/>
    <s v="US President"/>
    <m/>
    <m/>
    <b v="1"/>
    <n v="46"/>
    <n v="4742108"/>
  </r>
  <r>
    <x v="6"/>
    <s v="Indiana"/>
    <x v="14"/>
    <n v="18"/>
    <n v="32"/>
    <n v="22"/>
    <s v="US President"/>
    <s v="Bush, George W."/>
    <s v="republican"/>
    <b v="0"/>
    <n v="1245836"/>
    <n v="2199302"/>
  </r>
  <r>
    <x v="6"/>
    <s v="Indiana"/>
    <x v="14"/>
    <n v="18"/>
    <n v="32"/>
    <n v="22"/>
    <s v="US President"/>
    <s v="Gore, Al"/>
    <s v="democrat"/>
    <b v="0"/>
    <n v="901980"/>
    <n v="2199302"/>
  </r>
  <r>
    <x v="6"/>
    <s v="Indiana"/>
    <x v="14"/>
    <n v="18"/>
    <n v="32"/>
    <n v="22"/>
    <s v="US President"/>
    <m/>
    <m/>
    <b v="1"/>
    <n v="18997"/>
    <n v="2199302"/>
  </r>
  <r>
    <x v="6"/>
    <s v="Indiana"/>
    <x v="14"/>
    <n v="18"/>
    <n v="32"/>
    <n v="22"/>
    <s v="US President"/>
    <s v="Buchanan, Patrick &quot;&quot;Pat&quot;&quot;"/>
    <s v="independent"/>
    <b v="0"/>
    <n v="16959"/>
    <n v="2199302"/>
  </r>
  <r>
    <x v="6"/>
    <s v="Indiana"/>
    <x v="14"/>
    <n v="18"/>
    <n v="32"/>
    <n v="22"/>
    <s v="US President"/>
    <s v="Browne, Harry"/>
    <s v="libertarian"/>
    <b v="0"/>
    <n v="15530"/>
    <n v="2199302"/>
  </r>
  <r>
    <x v="6"/>
    <s v="Iowa"/>
    <x v="15"/>
    <n v="19"/>
    <n v="42"/>
    <n v="31"/>
    <s v="US President"/>
    <s v="Gore, Al"/>
    <s v="democrat"/>
    <b v="0"/>
    <n v="638517"/>
    <n v="1353022"/>
  </r>
  <r>
    <x v="6"/>
    <s v="Iowa"/>
    <x v="15"/>
    <n v="19"/>
    <n v="42"/>
    <n v="31"/>
    <s v="US President"/>
    <s v="Bush, George W."/>
    <s v="republican"/>
    <b v="0"/>
    <n v="634373"/>
    <n v="1353022"/>
  </r>
  <r>
    <x v="6"/>
    <s v="Iowa"/>
    <x v="15"/>
    <n v="19"/>
    <n v="42"/>
    <n v="31"/>
    <s v="US President"/>
    <m/>
    <s v="independent"/>
    <b v="0"/>
    <n v="37459"/>
    <n v="1353022"/>
  </r>
  <r>
    <x v="6"/>
    <s v="Iowa"/>
    <x v="15"/>
    <n v="19"/>
    <n v="42"/>
    <n v="31"/>
    <s v="US President"/>
    <s v="Nader, Ralph"/>
    <s v="green"/>
    <b v="0"/>
    <n v="29374"/>
    <n v="1353022"/>
  </r>
  <r>
    <x v="6"/>
    <s v="Iowa"/>
    <x v="15"/>
    <n v="19"/>
    <n v="42"/>
    <n v="31"/>
    <s v="US President"/>
    <s v="Buchanan, Patrick &quot;&quot;Pat&quot;&quot;"/>
    <s v="reform party"/>
    <b v="0"/>
    <n v="5731"/>
    <n v="1353022"/>
  </r>
  <r>
    <x v="6"/>
    <s v="Iowa"/>
    <x v="15"/>
    <n v="19"/>
    <n v="42"/>
    <n v="31"/>
    <s v="US President"/>
    <s v="Browne, Harry"/>
    <s v="libertarian"/>
    <b v="0"/>
    <n v="3209"/>
    <n v="1353022"/>
  </r>
  <r>
    <x v="6"/>
    <s v="Iowa"/>
    <x v="15"/>
    <n v="19"/>
    <n v="42"/>
    <n v="31"/>
    <s v="US President"/>
    <s v="Hagelin, John"/>
    <s v="nominated by petition"/>
    <b v="0"/>
    <n v="2281"/>
    <n v="1353022"/>
  </r>
  <r>
    <x v="6"/>
    <s v="Iowa"/>
    <x v="15"/>
    <n v="19"/>
    <n v="42"/>
    <n v="31"/>
    <s v="US President"/>
    <s v="Scattering"/>
    <m/>
    <b v="0"/>
    <n v="1168"/>
    <n v="1353022"/>
  </r>
  <r>
    <x v="6"/>
    <s v="Iowa"/>
    <x v="15"/>
    <n v="19"/>
    <n v="42"/>
    <n v="31"/>
    <s v="US President"/>
    <s v="Phillips, Howard"/>
    <s v="constitution party"/>
    <b v="0"/>
    <n v="613"/>
    <n v="1353022"/>
  </r>
  <r>
    <x v="6"/>
    <s v="Iowa"/>
    <x v="15"/>
    <n v="19"/>
    <n v="42"/>
    <n v="31"/>
    <s v="US President"/>
    <s v="Harris, James"/>
    <s v="socialist workers"/>
    <b v="0"/>
    <n v="190"/>
    <n v="1353022"/>
  </r>
  <r>
    <x v="6"/>
    <s v="Iowa"/>
    <x v="15"/>
    <n v="19"/>
    <n v="42"/>
    <n v="31"/>
    <s v="US President"/>
    <s v="McReynolds, David"/>
    <s v="socialist"/>
    <b v="0"/>
    <n v="107"/>
    <n v="1353022"/>
  </r>
  <r>
    <x v="6"/>
    <s v="Kansas"/>
    <x v="16"/>
    <n v="20"/>
    <n v="47"/>
    <n v="32"/>
    <s v="US President"/>
    <s v="Bush, George W."/>
    <s v="republican"/>
    <b v="0"/>
    <n v="622332"/>
    <n v="1072216"/>
  </r>
  <r>
    <x v="6"/>
    <s v="Kansas"/>
    <x v="16"/>
    <n v="20"/>
    <n v="47"/>
    <n v="32"/>
    <s v="US President"/>
    <s v="Gore, Al"/>
    <s v="democrat"/>
    <b v="0"/>
    <n v="399276"/>
    <n v="1072216"/>
  </r>
  <r>
    <x v="6"/>
    <s v="Kansas"/>
    <x v="16"/>
    <n v="20"/>
    <n v="47"/>
    <n v="32"/>
    <s v="US President"/>
    <m/>
    <s v="independent"/>
    <b v="0"/>
    <n v="37459"/>
    <n v="1072216"/>
  </r>
  <r>
    <x v="6"/>
    <s v="Kansas"/>
    <x v="16"/>
    <n v="20"/>
    <n v="47"/>
    <n v="32"/>
    <s v="US President"/>
    <s v="Buchanan, Patrick &quot;&quot;Pat&quot;&quot;"/>
    <s v="reform party"/>
    <b v="0"/>
    <n v="7370"/>
    <n v="1072216"/>
  </r>
  <r>
    <x v="6"/>
    <s v="Kansas"/>
    <x v="16"/>
    <n v="20"/>
    <n v="47"/>
    <n v="32"/>
    <s v="US President"/>
    <s v="Browne, Harry"/>
    <s v="libertarian"/>
    <b v="0"/>
    <n v="4525"/>
    <n v="1072216"/>
  </r>
  <r>
    <x v="6"/>
    <s v="Kansas"/>
    <x v="16"/>
    <n v="20"/>
    <n v="47"/>
    <n v="32"/>
    <s v="US President"/>
    <s v="Phillips, Howard"/>
    <s v="constitution party"/>
    <b v="0"/>
    <n v="1254"/>
    <n v="1072216"/>
  </r>
  <r>
    <x v="6"/>
    <s v="Kentucky"/>
    <x v="17"/>
    <n v="21"/>
    <n v="61"/>
    <n v="51"/>
    <s v="US President"/>
    <s v="Bush, George W."/>
    <s v="republican"/>
    <b v="0"/>
    <n v="872520"/>
    <n v="1544106"/>
  </r>
  <r>
    <x v="6"/>
    <s v="Kentucky"/>
    <x v="17"/>
    <n v="21"/>
    <n v="61"/>
    <n v="51"/>
    <s v="US President"/>
    <s v="Gore, Al"/>
    <s v="democrat"/>
    <b v="0"/>
    <n v="638923"/>
    <n v="1544106"/>
  </r>
  <r>
    <x v="6"/>
    <s v="Kentucky"/>
    <x v="17"/>
    <n v="21"/>
    <n v="61"/>
    <n v="51"/>
    <s v="US President"/>
    <s v="Nader, Ralph"/>
    <s v="green"/>
    <b v="0"/>
    <n v="23118"/>
    <n v="1544106"/>
  </r>
  <r>
    <x v="6"/>
    <s v="Kentucky"/>
    <x v="17"/>
    <n v="21"/>
    <n v="61"/>
    <n v="51"/>
    <s v="US President"/>
    <s v="Buchanan, Patrick &quot;&quot;Pat&quot;&quot;"/>
    <s v="reform party"/>
    <b v="0"/>
    <n v="4152"/>
    <n v="1544106"/>
  </r>
  <r>
    <x v="6"/>
    <s v="Kentucky"/>
    <x v="17"/>
    <n v="21"/>
    <n v="61"/>
    <n v="51"/>
    <s v="US President"/>
    <s v="Browne, Harry"/>
    <s v="libertarian"/>
    <b v="0"/>
    <n v="2885"/>
    <n v="1544106"/>
  </r>
  <r>
    <x v="6"/>
    <s v="Kentucky"/>
    <x v="17"/>
    <n v="21"/>
    <n v="61"/>
    <n v="51"/>
    <s v="US President"/>
    <s v="Hagelin, John"/>
    <s v="natural law"/>
    <b v="0"/>
    <n v="1513"/>
    <n v="1544106"/>
  </r>
  <r>
    <x v="6"/>
    <s v="Kentucky"/>
    <x v="17"/>
    <n v="21"/>
    <n v="61"/>
    <n v="51"/>
    <s v="US President"/>
    <m/>
    <s v="constitution party"/>
    <b v="0"/>
    <n v="915"/>
    <n v="1544106"/>
  </r>
  <r>
    <x v="6"/>
    <s v="Kentucky"/>
    <x v="17"/>
    <n v="21"/>
    <n v="61"/>
    <n v="51"/>
    <s v="US President"/>
    <m/>
    <m/>
    <b v="1"/>
    <n v="80"/>
    <n v="1544106"/>
  </r>
  <r>
    <x v="6"/>
    <s v="Louisiana"/>
    <x v="18"/>
    <n v="22"/>
    <n v="72"/>
    <n v="45"/>
    <s v="US President"/>
    <s v="Bush, George W."/>
    <s v="republican"/>
    <b v="0"/>
    <n v="927871"/>
    <n v="1765656"/>
  </r>
  <r>
    <x v="6"/>
    <s v="Louisiana"/>
    <x v="18"/>
    <n v="22"/>
    <n v="72"/>
    <n v="45"/>
    <s v="US President"/>
    <s v="Gore, Al"/>
    <s v="democrat"/>
    <b v="0"/>
    <n v="792344"/>
    <n v="1765656"/>
  </r>
  <r>
    <x v="6"/>
    <s v="Louisiana"/>
    <x v="18"/>
    <n v="22"/>
    <n v="72"/>
    <n v="45"/>
    <s v="US President"/>
    <s v="Nader, Ralph"/>
    <s v="green"/>
    <b v="0"/>
    <n v="20473"/>
    <n v="1765656"/>
  </r>
  <r>
    <x v="6"/>
    <s v="Louisiana"/>
    <x v="18"/>
    <n v="22"/>
    <n v="72"/>
    <n v="45"/>
    <s v="US President"/>
    <s v="Buchanan, Patrick &quot;&quot;Pat&quot;&quot;"/>
    <s v="reform party"/>
    <b v="0"/>
    <n v="14356"/>
    <n v="1765656"/>
  </r>
  <r>
    <x v="6"/>
    <s v="Louisiana"/>
    <x v="18"/>
    <n v="22"/>
    <n v="72"/>
    <n v="45"/>
    <s v="US President"/>
    <s v="Phillips, Howard"/>
    <s v="constitution party"/>
    <b v="0"/>
    <n v="5483"/>
    <n v="1765656"/>
  </r>
  <r>
    <x v="6"/>
    <s v="Louisiana"/>
    <x v="18"/>
    <n v="22"/>
    <n v="72"/>
    <n v="45"/>
    <s v="US President"/>
    <s v="Browne, Harry"/>
    <s v="libertarian"/>
    <b v="0"/>
    <n v="2951"/>
    <n v="1765656"/>
  </r>
  <r>
    <x v="6"/>
    <s v="Louisiana"/>
    <x v="18"/>
    <n v="22"/>
    <n v="72"/>
    <n v="45"/>
    <s v="US President"/>
    <s v="Harris, James"/>
    <s v="socialist workers"/>
    <b v="0"/>
    <n v="1103"/>
    <n v="1765656"/>
  </r>
  <r>
    <x v="6"/>
    <s v="Louisiana"/>
    <x v="18"/>
    <n v="22"/>
    <n v="72"/>
    <n v="45"/>
    <s v="US President"/>
    <s v="Hagelin, John"/>
    <s v="natural law"/>
    <b v="0"/>
    <n v="1075"/>
    <n v="1765656"/>
  </r>
  <r>
    <x v="6"/>
    <s v="Maine"/>
    <x v="19"/>
    <n v="23"/>
    <n v="11"/>
    <n v="2"/>
    <s v="US President"/>
    <s v="Gore, Al"/>
    <s v="democrat"/>
    <b v="0"/>
    <n v="319951"/>
    <n v="651817"/>
  </r>
  <r>
    <x v="6"/>
    <s v="Maine"/>
    <x v="19"/>
    <n v="23"/>
    <n v="11"/>
    <n v="2"/>
    <s v="US President"/>
    <s v="Bush, George W."/>
    <s v="republican"/>
    <b v="0"/>
    <n v="286616"/>
    <n v="651817"/>
  </r>
  <r>
    <x v="6"/>
    <s v="Maine"/>
    <x v="19"/>
    <n v="23"/>
    <n v="11"/>
    <n v="2"/>
    <s v="US President"/>
    <s v="Nader, Ralph"/>
    <s v="green"/>
    <b v="0"/>
    <n v="37127"/>
    <n v="651817"/>
  </r>
  <r>
    <x v="6"/>
    <s v="Maine"/>
    <x v="19"/>
    <n v="23"/>
    <n v="11"/>
    <n v="2"/>
    <s v="US President"/>
    <s v="Buchanan, Patrick &quot;&quot;Pat&quot;&quot;"/>
    <s v="reform party"/>
    <b v="0"/>
    <n v="4443"/>
    <n v="651817"/>
  </r>
  <r>
    <x v="6"/>
    <s v="Maine"/>
    <x v="19"/>
    <n v="23"/>
    <n v="11"/>
    <n v="2"/>
    <s v="US President"/>
    <s v="Browne, Harry"/>
    <s v="libertarian"/>
    <b v="0"/>
    <n v="3074"/>
    <n v="651817"/>
  </r>
  <r>
    <x v="6"/>
    <s v="Maine"/>
    <x v="19"/>
    <n v="23"/>
    <n v="11"/>
    <n v="2"/>
    <s v="US President"/>
    <s v="Phillips, Howard"/>
    <s v="constitution party"/>
    <b v="0"/>
    <n v="579"/>
    <n v="651817"/>
  </r>
  <r>
    <x v="6"/>
    <s v="Maine"/>
    <x v="19"/>
    <n v="23"/>
    <n v="11"/>
    <n v="2"/>
    <s v="US President"/>
    <s v="Other"/>
    <m/>
    <b v="0"/>
    <n v="27"/>
    <n v="651817"/>
  </r>
  <r>
    <x v="6"/>
    <s v="Maryland"/>
    <x v="20"/>
    <n v="24"/>
    <n v="52"/>
    <n v="52"/>
    <s v="US President"/>
    <s v="Gore, Al"/>
    <s v="democrat"/>
    <b v="0"/>
    <n v="1144008"/>
    <n v="2025212"/>
  </r>
  <r>
    <x v="6"/>
    <s v="Maryland"/>
    <x v="20"/>
    <n v="24"/>
    <n v="52"/>
    <n v="52"/>
    <s v="US President"/>
    <s v="Bush, George W."/>
    <s v="republican"/>
    <b v="0"/>
    <n v="813827"/>
    <n v="2025212"/>
  </r>
  <r>
    <x v="6"/>
    <s v="Maryland"/>
    <x v="20"/>
    <n v="24"/>
    <n v="52"/>
    <n v="52"/>
    <s v="US President"/>
    <s v="Nader, Ralph"/>
    <s v="green"/>
    <b v="0"/>
    <n v="53768"/>
    <n v="2025212"/>
  </r>
  <r>
    <x v="6"/>
    <s v="Maryland"/>
    <x v="20"/>
    <n v="24"/>
    <n v="52"/>
    <n v="52"/>
    <s v="US President"/>
    <s v="Browne, Harry"/>
    <s v="libertarian"/>
    <b v="0"/>
    <n v="5310"/>
    <n v="2025212"/>
  </r>
  <r>
    <x v="6"/>
    <s v="Maryland"/>
    <x v="20"/>
    <n v="24"/>
    <n v="52"/>
    <n v="52"/>
    <s v="US President"/>
    <s v="Buchanan, Patrick &quot;&quot;Pat&quot;&quot;"/>
    <s v="reform party"/>
    <b v="0"/>
    <n v="4248"/>
    <n v="2025212"/>
  </r>
  <r>
    <x v="6"/>
    <s v="Maryland"/>
    <x v="20"/>
    <n v="24"/>
    <n v="52"/>
    <n v="52"/>
    <s v="US President"/>
    <m/>
    <m/>
    <b v="1"/>
    <n v="1656"/>
    <n v="2025212"/>
  </r>
  <r>
    <x v="6"/>
    <s v="Maryland"/>
    <x v="20"/>
    <n v="24"/>
    <n v="52"/>
    <n v="52"/>
    <s v="US President"/>
    <s v="Other"/>
    <m/>
    <b v="0"/>
    <n v="1477"/>
    <n v="2025212"/>
  </r>
  <r>
    <x v="6"/>
    <s v="Maryland"/>
    <x v="20"/>
    <n v="24"/>
    <n v="52"/>
    <n v="52"/>
    <s v="US President"/>
    <s v="Phillips, Howard"/>
    <s v="constitution party"/>
    <b v="0"/>
    <n v="918"/>
    <n v="2025212"/>
  </r>
  <r>
    <x v="6"/>
    <s v="Massachusetts"/>
    <x v="21"/>
    <n v="25"/>
    <n v="14"/>
    <n v="3"/>
    <s v="US President"/>
    <s v="Gore, Al"/>
    <s v="democrat"/>
    <b v="0"/>
    <n v="1616487"/>
    <n v="2733964"/>
  </r>
  <r>
    <x v="6"/>
    <s v="Massachusetts"/>
    <x v="21"/>
    <n v="25"/>
    <n v="14"/>
    <n v="3"/>
    <s v="US President"/>
    <s v="Bush, George W."/>
    <s v="republican"/>
    <b v="0"/>
    <n v="878502"/>
    <n v="2733964"/>
  </r>
  <r>
    <x v="6"/>
    <s v="Massachusetts"/>
    <x v="21"/>
    <n v="25"/>
    <n v="14"/>
    <n v="3"/>
    <s v="US President"/>
    <s v="Nader, Ralph"/>
    <s v="green"/>
    <b v="0"/>
    <n v="173564"/>
    <n v="2733964"/>
  </r>
  <r>
    <x v="6"/>
    <s v="Massachusetts"/>
    <x v="21"/>
    <n v="25"/>
    <n v="14"/>
    <n v="3"/>
    <s v="US President"/>
    <s v="Blank Vote/Scattering"/>
    <m/>
    <b v="0"/>
    <n v="31022"/>
    <n v="2733964"/>
  </r>
  <r>
    <x v="6"/>
    <s v="Massachusetts"/>
    <x v="21"/>
    <n v="25"/>
    <n v="14"/>
    <n v="3"/>
    <s v="US President"/>
    <s v="Browne, Harry"/>
    <s v="libertarian"/>
    <b v="0"/>
    <n v="16366"/>
    <n v="2733964"/>
  </r>
  <r>
    <x v="6"/>
    <s v="Massachusetts"/>
    <x v="21"/>
    <n v="25"/>
    <n v="14"/>
    <n v="3"/>
    <s v="US President"/>
    <s v="Buchanan, Patrick &quot;&quot;Pat&quot;&quot;"/>
    <s v="reform party"/>
    <b v="0"/>
    <n v="11149"/>
    <n v="2733964"/>
  </r>
  <r>
    <x v="6"/>
    <s v="Massachusetts"/>
    <x v="21"/>
    <n v="25"/>
    <n v="14"/>
    <n v="3"/>
    <s v="US President"/>
    <s v="Other"/>
    <m/>
    <b v="0"/>
    <n v="3990"/>
    <n v="2733964"/>
  </r>
  <r>
    <x v="6"/>
    <s v="Massachusetts"/>
    <x v="21"/>
    <n v="25"/>
    <n v="14"/>
    <n v="3"/>
    <s v="US President"/>
    <s v="Hagelin, John"/>
    <s v="unenrolled"/>
    <b v="0"/>
    <n v="2884"/>
    <n v="2733964"/>
  </r>
  <r>
    <x v="6"/>
    <s v="Michigan"/>
    <x v="22"/>
    <n v="26"/>
    <n v="34"/>
    <n v="23"/>
    <s v="US President"/>
    <s v="Gore, Al"/>
    <s v="democrat"/>
    <b v="0"/>
    <n v="2170418"/>
    <n v="4232501"/>
  </r>
  <r>
    <x v="6"/>
    <s v="Michigan"/>
    <x v="22"/>
    <n v="26"/>
    <n v="34"/>
    <n v="23"/>
    <s v="US President"/>
    <s v="Bush, George W."/>
    <s v="republican"/>
    <b v="0"/>
    <n v="1953139"/>
    <n v="4232501"/>
  </r>
  <r>
    <x v="6"/>
    <s v="Michigan"/>
    <x v="22"/>
    <n v="26"/>
    <n v="34"/>
    <n v="23"/>
    <s v="US President"/>
    <s v="Nader, Ralph"/>
    <s v="green"/>
    <b v="0"/>
    <n v="84165"/>
    <n v="4232501"/>
  </r>
  <r>
    <x v="6"/>
    <s v="Michigan"/>
    <x v="22"/>
    <n v="26"/>
    <n v="34"/>
    <n v="23"/>
    <s v="US President"/>
    <s v="Browne, Harry"/>
    <s v="libertarian"/>
    <b v="0"/>
    <n v="16711"/>
    <n v="4232501"/>
  </r>
  <r>
    <x v="6"/>
    <s v="Michigan"/>
    <x v="22"/>
    <n v="26"/>
    <n v="34"/>
    <n v="23"/>
    <s v="US President"/>
    <s v="Phillips, Howard"/>
    <s v="u.s. taxpayers party"/>
    <b v="0"/>
    <n v="3791"/>
    <n v="4232501"/>
  </r>
  <r>
    <x v="6"/>
    <s v="Michigan"/>
    <x v="22"/>
    <n v="26"/>
    <n v="34"/>
    <n v="23"/>
    <s v="US President"/>
    <s v="Hagelin, John"/>
    <s v="natural law"/>
    <b v="0"/>
    <n v="2426"/>
    <n v="4232501"/>
  </r>
  <r>
    <x v="6"/>
    <s v="Michigan"/>
    <x v="22"/>
    <n v="26"/>
    <n v="34"/>
    <n v="23"/>
    <s v="US President"/>
    <m/>
    <m/>
    <b v="1"/>
    <n v="1851"/>
    <n v="4232501"/>
  </r>
  <r>
    <x v="6"/>
    <s v="Minnesota"/>
    <x v="23"/>
    <n v="27"/>
    <n v="41"/>
    <n v="33"/>
    <s v="US President"/>
    <s v="Gore, Al"/>
    <s v="democratic-farmer-labor"/>
    <b v="0"/>
    <n v="1168266"/>
    <n v="2438685"/>
  </r>
  <r>
    <x v="6"/>
    <s v="Minnesota"/>
    <x v="23"/>
    <n v="27"/>
    <n v="41"/>
    <n v="33"/>
    <s v="US President"/>
    <s v="Bush, George W."/>
    <s v="republican"/>
    <b v="0"/>
    <n v="1109659"/>
    <n v="2438685"/>
  </r>
  <r>
    <x v="6"/>
    <s v="Minnesota"/>
    <x v="23"/>
    <n v="27"/>
    <n v="41"/>
    <n v="33"/>
    <s v="US President"/>
    <s v="Nader, Ralph"/>
    <s v="green"/>
    <b v="0"/>
    <n v="126696"/>
    <n v="2438685"/>
  </r>
  <r>
    <x v="6"/>
    <s v="Minnesota"/>
    <x v="23"/>
    <n v="27"/>
    <n v="41"/>
    <n v="33"/>
    <s v="US President"/>
    <s v="Buchanan, Patrick &quot;&quot;Pat&quot;&quot;"/>
    <s v="reform party minnesota"/>
    <b v="0"/>
    <n v="22166"/>
    <n v="2438685"/>
  </r>
  <r>
    <x v="6"/>
    <s v="Minnesota"/>
    <x v="23"/>
    <n v="27"/>
    <n v="41"/>
    <n v="33"/>
    <s v="US President"/>
    <s v="Browne, Harry"/>
    <s v="libertarian"/>
    <b v="0"/>
    <n v="5282"/>
    <n v="2438685"/>
  </r>
  <r>
    <x v="6"/>
    <s v="Minnesota"/>
    <x v="23"/>
    <n v="27"/>
    <n v="41"/>
    <n v="33"/>
    <s v="US President"/>
    <s v="Phillips, Howard"/>
    <s v="constitution party"/>
    <b v="0"/>
    <n v="3272"/>
    <n v="2438685"/>
  </r>
  <r>
    <x v="6"/>
    <s v="Minnesota"/>
    <x v="23"/>
    <n v="27"/>
    <n v="41"/>
    <n v="33"/>
    <s v="US President"/>
    <s v="Buchanan, Patrick &quot;&quot;Pat&quot;&quot;"/>
    <s v="reform party"/>
    <b v="0"/>
    <n v="2294"/>
    <n v="2438685"/>
  </r>
  <r>
    <x v="6"/>
    <s v="Minnesota"/>
    <x v="23"/>
    <n v="27"/>
    <n v="41"/>
    <n v="33"/>
    <s v="US President"/>
    <s v="Harris, James"/>
    <s v="socialist workers"/>
    <b v="0"/>
    <n v="1022"/>
    <n v="2438685"/>
  </r>
  <r>
    <x v="6"/>
    <s v="Minnesota"/>
    <x v="23"/>
    <n v="27"/>
    <n v="41"/>
    <n v="33"/>
    <s v="US President"/>
    <m/>
    <m/>
    <b v="1"/>
    <n v="28"/>
    <n v="2438685"/>
  </r>
  <r>
    <x v="6"/>
    <s v="Mississippi"/>
    <x v="24"/>
    <n v="28"/>
    <n v="64"/>
    <n v="46"/>
    <s v="US President"/>
    <s v="Bush, George W."/>
    <s v="republican"/>
    <b v="0"/>
    <n v="572844"/>
    <n v="994184"/>
  </r>
  <r>
    <x v="6"/>
    <s v="Mississippi"/>
    <x v="24"/>
    <n v="28"/>
    <n v="64"/>
    <n v="46"/>
    <s v="US President"/>
    <s v="Gore, Al"/>
    <s v="democrat"/>
    <b v="0"/>
    <n v="404614"/>
    <n v="994184"/>
  </r>
  <r>
    <x v="6"/>
    <s v="Mississippi"/>
    <x v="24"/>
    <n v="28"/>
    <n v="64"/>
    <n v="46"/>
    <s v="US President"/>
    <m/>
    <s v="independent"/>
    <b v="0"/>
    <n v="8735"/>
    <n v="994184"/>
  </r>
  <r>
    <x v="6"/>
    <s v="Mississippi"/>
    <x v="24"/>
    <n v="28"/>
    <n v="64"/>
    <n v="46"/>
    <s v="US President"/>
    <s v="Phillips, Howard"/>
    <s v="constitution party"/>
    <b v="0"/>
    <n v="3267"/>
    <n v="994184"/>
  </r>
  <r>
    <x v="6"/>
    <s v="Mississippi"/>
    <x v="24"/>
    <n v="28"/>
    <n v="64"/>
    <n v="46"/>
    <s v="US President"/>
    <s v="Buchanan, Patrick &quot;&quot;Pat&quot;&quot;"/>
    <s v="reform party"/>
    <b v="0"/>
    <n v="2265"/>
    <n v="994184"/>
  </r>
  <r>
    <x v="6"/>
    <s v="Mississippi"/>
    <x v="24"/>
    <n v="28"/>
    <n v="64"/>
    <n v="46"/>
    <s v="US President"/>
    <s v="Browne, Harry"/>
    <s v="libertarian"/>
    <b v="0"/>
    <n v="2009"/>
    <n v="994184"/>
  </r>
  <r>
    <x v="6"/>
    <s v="Mississippi"/>
    <x v="24"/>
    <n v="28"/>
    <n v="64"/>
    <n v="46"/>
    <s v="US President"/>
    <s v="Hagelin, John"/>
    <s v="natural law"/>
    <b v="0"/>
    <n v="450"/>
    <n v="994184"/>
  </r>
  <r>
    <x v="6"/>
    <s v="Missouri"/>
    <x v="25"/>
    <n v="29"/>
    <n v="43"/>
    <n v="34"/>
    <s v="US President"/>
    <s v="Bush, George W."/>
    <s v="republican"/>
    <b v="0"/>
    <n v="1189924"/>
    <n v="2359892"/>
  </r>
  <r>
    <x v="6"/>
    <s v="Missouri"/>
    <x v="25"/>
    <n v="29"/>
    <n v="43"/>
    <n v="34"/>
    <s v="US President"/>
    <s v="Gore, Al"/>
    <s v="democrat"/>
    <b v="0"/>
    <n v="1111138"/>
    <n v="2359892"/>
  </r>
  <r>
    <x v="6"/>
    <s v="Missouri"/>
    <x v="25"/>
    <n v="29"/>
    <n v="43"/>
    <n v="34"/>
    <s v="US President"/>
    <s v="Nader, Ralph"/>
    <s v="green"/>
    <b v="0"/>
    <n v="38515"/>
    <n v="2359892"/>
  </r>
  <r>
    <x v="6"/>
    <s v="Missouri"/>
    <x v="25"/>
    <n v="29"/>
    <n v="43"/>
    <n v="34"/>
    <s v="US President"/>
    <s v="Buchanan, Patrick &quot;&quot;Pat&quot;&quot;"/>
    <s v="reform party"/>
    <b v="0"/>
    <n v="9818"/>
    <n v="2359892"/>
  </r>
  <r>
    <x v="6"/>
    <s v="Missouri"/>
    <x v="25"/>
    <n v="29"/>
    <n v="43"/>
    <n v="34"/>
    <s v="US President"/>
    <s v="Browne, Harry"/>
    <s v="libertarian"/>
    <b v="0"/>
    <n v="7436"/>
    <n v="2359892"/>
  </r>
  <r>
    <x v="6"/>
    <s v="Missouri"/>
    <x v="25"/>
    <n v="29"/>
    <n v="43"/>
    <n v="34"/>
    <s v="US President"/>
    <s v="Phillips, Howard"/>
    <s v="constitution party"/>
    <b v="0"/>
    <n v="1957"/>
    <n v="2359892"/>
  </r>
  <r>
    <x v="6"/>
    <s v="Missouri"/>
    <x v="25"/>
    <n v="29"/>
    <n v="43"/>
    <n v="34"/>
    <s v="US President"/>
    <s v="Hagelin, John"/>
    <s v="natural law"/>
    <b v="0"/>
    <n v="1104"/>
    <n v="2359892"/>
  </r>
  <r>
    <x v="6"/>
    <s v="Montana"/>
    <x v="26"/>
    <n v="30"/>
    <n v="81"/>
    <n v="64"/>
    <s v="US President"/>
    <s v="Bush, George W."/>
    <s v="republican"/>
    <b v="0"/>
    <n v="240178"/>
    <n v="410986"/>
  </r>
  <r>
    <x v="6"/>
    <s v="Montana"/>
    <x v="26"/>
    <n v="30"/>
    <n v="81"/>
    <n v="64"/>
    <s v="US President"/>
    <s v="Gore, Al"/>
    <s v="democrat"/>
    <b v="0"/>
    <n v="137126"/>
    <n v="410986"/>
  </r>
  <r>
    <x v="6"/>
    <s v="Montana"/>
    <x v="26"/>
    <n v="30"/>
    <n v="81"/>
    <n v="64"/>
    <s v="US President"/>
    <s v="Nader, Ralph"/>
    <s v="green"/>
    <b v="0"/>
    <n v="24437"/>
    <n v="410986"/>
  </r>
  <r>
    <x v="6"/>
    <s v="Montana"/>
    <x v="26"/>
    <n v="30"/>
    <n v="81"/>
    <n v="64"/>
    <s v="US President"/>
    <s v="Buchanan, Patrick &quot;&quot;Pat&quot;&quot;"/>
    <s v="reform party"/>
    <b v="0"/>
    <n v="5697"/>
    <n v="410986"/>
  </r>
  <r>
    <x v="6"/>
    <s v="Montana"/>
    <x v="26"/>
    <n v="30"/>
    <n v="81"/>
    <n v="64"/>
    <s v="US President"/>
    <s v="Browne, Harry"/>
    <s v="libertarian"/>
    <b v="0"/>
    <n v="1718"/>
    <n v="410986"/>
  </r>
  <r>
    <x v="6"/>
    <s v="Montana"/>
    <x v="26"/>
    <n v="30"/>
    <n v="81"/>
    <n v="64"/>
    <s v="US President"/>
    <s v="Phillips, Howard"/>
    <s v="constitution party"/>
    <b v="0"/>
    <n v="1155"/>
    <n v="410986"/>
  </r>
  <r>
    <x v="6"/>
    <s v="Montana"/>
    <x v="26"/>
    <n v="30"/>
    <n v="81"/>
    <n v="64"/>
    <s v="US President"/>
    <s v="Hagelin, John"/>
    <s v="natural law"/>
    <b v="0"/>
    <n v="675"/>
    <n v="410986"/>
  </r>
  <r>
    <x v="6"/>
    <s v="Nebraska"/>
    <x v="27"/>
    <n v="31"/>
    <n v="46"/>
    <n v="35"/>
    <s v="US President"/>
    <s v="Bush, George W."/>
    <s v="republican"/>
    <b v="0"/>
    <n v="433862"/>
    <n v="697019"/>
  </r>
  <r>
    <x v="6"/>
    <s v="Nebraska"/>
    <x v="27"/>
    <n v="31"/>
    <n v="46"/>
    <n v="35"/>
    <s v="US President"/>
    <s v="Gore, Al"/>
    <s v="democrat"/>
    <b v="0"/>
    <n v="231780"/>
    <n v="697019"/>
  </r>
  <r>
    <x v="6"/>
    <s v="Nebraska"/>
    <x v="27"/>
    <n v="31"/>
    <n v="46"/>
    <n v="35"/>
    <s v="US President"/>
    <s v="Nader, Ralph"/>
    <s v="green"/>
    <b v="0"/>
    <n v="24540"/>
    <n v="697019"/>
  </r>
  <r>
    <x v="6"/>
    <s v="Nebraska"/>
    <x v="27"/>
    <n v="31"/>
    <n v="46"/>
    <n v="35"/>
    <s v="US President"/>
    <m/>
    <s v="nominated by petition"/>
    <b v="0"/>
    <n v="4114"/>
    <n v="697019"/>
  </r>
  <r>
    <x v="6"/>
    <s v="Nebraska"/>
    <x v="27"/>
    <n v="31"/>
    <n v="46"/>
    <n v="35"/>
    <s v="US President"/>
    <s v="Browne, Harry"/>
    <s v="libertarian"/>
    <b v="0"/>
    <n v="2245"/>
    <n v="697019"/>
  </r>
  <r>
    <x v="6"/>
    <s v="Nebraska"/>
    <x v="27"/>
    <n v="31"/>
    <n v="46"/>
    <n v="35"/>
    <s v="US President"/>
    <m/>
    <s v="natural law"/>
    <b v="0"/>
    <n v="478"/>
    <n v="967019"/>
  </r>
  <r>
    <x v="6"/>
    <s v="Nevada"/>
    <x v="28"/>
    <n v="32"/>
    <n v="88"/>
    <n v="65"/>
    <s v="US President"/>
    <s v="Bush, George W."/>
    <s v="republican"/>
    <b v="0"/>
    <n v="301575"/>
    <n v="609426"/>
  </r>
  <r>
    <x v="6"/>
    <s v="Nevada"/>
    <x v="28"/>
    <n v="32"/>
    <n v="88"/>
    <n v="65"/>
    <s v="US President"/>
    <s v="Gore, Al"/>
    <s v="democrat"/>
    <b v="0"/>
    <n v="279978"/>
    <n v="609426"/>
  </r>
  <r>
    <x v="6"/>
    <s v="Nevada"/>
    <x v="28"/>
    <n v="32"/>
    <n v="88"/>
    <n v="65"/>
    <s v="US President"/>
    <s v="Nader, Ralph"/>
    <s v="green"/>
    <b v="0"/>
    <n v="15008"/>
    <n v="609426"/>
  </r>
  <r>
    <x v="6"/>
    <s v="Nevada"/>
    <x v="28"/>
    <n v="32"/>
    <n v="88"/>
    <n v="65"/>
    <s v="US President"/>
    <s v="Buchanan, Patrick &quot;&quot;Pat&quot;&quot;"/>
    <s v="citizens first"/>
    <b v="0"/>
    <n v="4747"/>
    <n v="609426"/>
  </r>
  <r>
    <x v="6"/>
    <s v="Nevada"/>
    <x v="28"/>
    <n v="32"/>
    <n v="88"/>
    <n v="65"/>
    <s v="US President"/>
    <s v="None Of These Candidates"/>
    <m/>
    <b v="0"/>
    <n v="3315"/>
    <n v="609426"/>
  </r>
  <r>
    <x v="6"/>
    <s v="Nevada"/>
    <x v="28"/>
    <n v="32"/>
    <n v="88"/>
    <n v="65"/>
    <s v="US President"/>
    <s v="Browne, Harry"/>
    <s v="libertarian"/>
    <b v="0"/>
    <n v="3311"/>
    <n v="609426"/>
  </r>
  <r>
    <x v="6"/>
    <s v="Nevada"/>
    <x v="28"/>
    <n v="32"/>
    <n v="88"/>
    <n v="65"/>
    <s v="US President"/>
    <s v="Phillips, Howard"/>
    <s v="independent american"/>
    <b v="0"/>
    <n v="621"/>
    <n v="609426"/>
  </r>
  <r>
    <x v="6"/>
    <s v="Nevada"/>
    <x v="28"/>
    <n v="32"/>
    <n v="88"/>
    <n v="65"/>
    <s v="US President"/>
    <s v="Hagelin, John"/>
    <s v="natural law"/>
    <b v="0"/>
    <n v="415"/>
    <n v="609426"/>
  </r>
  <r>
    <x v="6"/>
    <s v="Nevada"/>
    <x v="28"/>
    <n v="32"/>
    <n v="88"/>
    <n v="65"/>
    <s v="US President"/>
    <s v="Blank Vote"/>
    <m/>
    <b v="0"/>
    <n v="282"/>
    <n v="609426"/>
  </r>
  <r>
    <x v="6"/>
    <s v="Nevada"/>
    <x v="28"/>
    <n v="32"/>
    <n v="88"/>
    <n v="65"/>
    <s v="US President"/>
    <s v="Over Vote"/>
    <m/>
    <b v="0"/>
    <n v="174"/>
    <n v="609426"/>
  </r>
  <r>
    <x v="6"/>
    <s v="New Hampshire"/>
    <x v="29"/>
    <n v="33"/>
    <n v="12"/>
    <n v="4"/>
    <s v="US President"/>
    <s v="Bush, George W."/>
    <s v="republican"/>
    <b v="0"/>
    <n v="273559"/>
    <n v="569081"/>
  </r>
  <r>
    <x v="6"/>
    <s v="New Hampshire"/>
    <x v="29"/>
    <n v="33"/>
    <n v="12"/>
    <n v="4"/>
    <s v="US President"/>
    <s v="Gore, Al"/>
    <s v="democrat"/>
    <b v="0"/>
    <n v="266348"/>
    <n v="569081"/>
  </r>
  <r>
    <x v="6"/>
    <s v="New Hampshire"/>
    <x v="29"/>
    <n v="33"/>
    <n v="12"/>
    <n v="4"/>
    <s v="US President"/>
    <s v="Nader, Ralph"/>
    <s v="green"/>
    <b v="0"/>
    <n v="22198"/>
    <n v="569081"/>
  </r>
  <r>
    <x v="6"/>
    <s v="New Hampshire"/>
    <x v="29"/>
    <n v="33"/>
    <n v="12"/>
    <n v="4"/>
    <s v="US President"/>
    <s v="Browne, Harry"/>
    <s v="libertarian"/>
    <b v="0"/>
    <n v="2757"/>
    <n v="569081"/>
  </r>
  <r>
    <x v="6"/>
    <s v="New Hampshire"/>
    <x v="29"/>
    <n v="33"/>
    <n v="12"/>
    <n v="4"/>
    <s v="US President"/>
    <s v="Buchanan, Patrick &quot;&quot;Pat&quot;&quot;"/>
    <s v="independence"/>
    <b v="0"/>
    <n v="2615"/>
    <n v="569081"/>
  </r>
  <r>
    <x v="6"/>
    <s v="New Hampshire"/>
    <x v="29"/>
    <n v="33"/>
    <n v="12"/>
    <n v="4"/>
    <s v="US President"/>
    <m/>
    <m/>
    <b v="1"/>
    <n v="1276"/>
    <n v="569081"/>
  </r>
  <r>
    <x v="6"/>
    <s v="New Hampshire"/>
    <x v="29"/>
    <n v="33"/>
    <n v="12"/>
    <n v="4"/>
    <s v="US President"/>
    <m/>
    <s v="constitution party"/>
    <b v="0"/>
    <n v="328"/>
    <n v="569081"/>
  </r>
  <r>
    <x v="6"/>
    <s v="New Jersey"/>
    <x v="30"/>
    <n v="34"/>
    <n v="22"/>
    <n v="12"/>
    <s v="US President"/>
    <s v="Gore, Al"/>
    <s v="democrat"/>
    <b v="0"/>
    <n v="1788850"/>
    <n v="3187226"/>
  </r>
  <r>
    <x v="6"/>
    <s v="New Jersey"/>
    <x v="30"/>
    <n v="34"/>
    <n v="22"/>
    <n v="12"/>
    <s v="US President"/>
    <s v="Bush, George W."/>
    <s v="republican"/>
    <b v="0"/>
    <n v="1284173"/>
    <n v="3187226"/>
  </r>
  <r>
    <x v="6"/>
    <s v="New Jersey"/>
    <x v="30"/>
    <n v="34"/>
    <n v="22"/>
    <n v="12"/>
    <s v="US President"/>
    <m/>
    <s v="independent"/>
    <b v="0"/>
    <n v="114203"/>
    <n v="3187226"/>
  </r>
  <r>
    <x v="6"/>
    <s v="New Mexico"/>
    <x v="31"/>
    <n v="35"/>
    <n v="85"/>
    <n v="66"/>
    <s v="US President"/>
    <s v="Gore, Al"/>
    <s v="democrat"/>
    <b v="0"/>
    <n v="286783"/>
    <n v="598605"/>
  </r>
  <r>
    <x v="6"/>
    <s v="New Mexico"/>
    <x v="31"/>
    <n v="35"/>
    <n v="85"/>
    <n v="66"/>
    <s v="US President"/>
    <s v="Bush, George W."/>
    <s v="republican"/>
    <b v="0"/>
    <n v="286417"/>
    <n v="598605"/>
  </r>
  <r>
    <x v="6"/>
    <s v="New Mexico"/>
    <x v="31"/>
    <n v="35"/>
    <n v="85"/>
    <n v="66"/>
    <s v="US President"/>
    <s v="Nader, Ralph"/>
    <s v="green"/>
    <b v="0"/>
    <n v="21251"/>
    <n v="598605"/>
  </r>
  <r>
    <x v="6"/>
    <s v="New Mexico"/>
    <x v="31"/>
    <n v="35"/>
    <n v="85"/>
    <n v="66"/>
    <s v="US President"/>
    <s v="Browne, Harry"/>
    <s v="libertarian"/>
    <b v="0"/>
    <n v="2058"/>
    <n v="598605"/>
  </r>
  <r>
    <x v="6"/>
    <s v="New Mexico"/>
    <x v="31"/>
    <n v="35"/>
    <n v="85"/>
    <n v="66"/>
    <s v="US President"/>
    <s v="Buchanan, Patrick &quot;&quot;Pat&quot;&quot;"/>
    <s v="reform party"/>
    <b v="0"/>
    <n v="1392"/>
    <n v="598605"/>
  </r>
  <r>
    <x v="6"/>
    <s v="New Mexico"/>
    <x v="31"/>
    <n v="35"/>
    <n v="85"/>
    <n v="66"/>
    <s v="US President"/>
    <s v="Hagelin, John"/>
    <s v="natural law"/>
    <b v="0"/>
    <n v="361"/>
    <n v="598605"/>
  </r>
  <r>
    <x v="6"/>
    <s v="New Mexico"/>
    <x v="31"/>
    <n v="35"/>
    <n v="85"/>
    <n v="66"/>
    <s v="US President"/>
    <s v="Phillips, Howard"/>
    <s v="constitution party"/>
    <b v="0"/>
    <n v="343"/>
    <n v="598605"/>
  </r>
  <r>
    <x v="6"/>
    <s v="New York"/>
    <x v="32"/>
    <n v="36"/>
    <n v="21"/>
    <n v="13"/>
    <s v="US President"/>
    <s v="Gore, Al"/>
    <s v="democrat"/>
    <b v="0"/>
    <n v="3942215"/>
    <n v="6960215"/>
  </r>
  <r>
    <x v="6"/>
    <s v="New York"/>
    <x v="32"/>
    <n v="36"/>
    <n v="21"/>
    <n v="13"/>
    <s v="US President"/>
    <s v="Bush, George W."/>
    <s v="republican"/>
    <b v="0"/>
    <n v="2258577"/>
    <n v="6960215"/>
  </r>
  <r>
    <x v="6"/>
    <s v="New York"/>
    <x v="32"/>
    <n v="36"/>
    <n v="21"/>
    <n v="13"/>
    <s v="US President"/>
    <s v="Nader, Ralph"/>
    <s v="green"/>
    <b v="0"/>
    <n v="244030"/>
    <n v="6960215"/>
  </r>
  <r>
    <x v="6"/>
    <s v="New York"/>
    <x v="32"/>
    <n v="36"/>
    <n v="21"/>
    <n v="13"/>
    <s v="US President"/>
    <s v="Bush, George W."/>
    <s v="conservative"/>
    <b v="0"/>
    <n v="144797"/>
    <n v="6960215"/>
  </r>
  <r>
    <x v="6"/>
    <s v="New York"/>
    <x v="32"/>
    <n v="36"/>
    <n v="21"/>
    <n v="13"/>
    <s v="US President"/>
    <s v="Blank Vote/Scattering"/>
    <m/>
    <b v="0"/>
    <n v="138216"/>
    <n v="6960215"/>
  </r>
  <r>
    <x v="6"/>
    <s v="New York"/>
    <x v="32"/>
    <n v="36"/>
    <n v="21"/>
    <n v="13"/>
    <s v="US President"/>
    <s v="Gore, Al"/>
    <s v="working families"/>
    <b v="0"/>
    <n v="88395"/>
    <n v="6960215"/>
  </r>
  <r>
    <x v="6"/>
    <s v="New York"/>
    <x v="32"/>
    <n v="36"/>
    <n v="21"/>
    <n v="13"/>
    <s v="US President"/>
    <s v="Gore, Al"/>
    <s v="liberal party"/>
    <b v="0"/>
    <n v="77087"/>
    <n v="6960215"/>
  </r>
  <r>
    <x v="6"/>
    <s v="New York"/>
    <x v="32"/>
    <n v="36"/>
    <n v="21"/>
    <n v="13"/>
    <s v="US President"/>
    <s v="Buchanan, Patrick &quot;&quot;Pat&quot;&quot;"/>
    <s v="right-to-life"/>
    <b v="0"/>
    <n v="25175"/>
    <n v="6960215"/>
  </r>
  <r>
    <x v="6"/>
    <s v="New York"/>
    <x v="32"/>
    <n v="36"/>
    <n v="21"/>
    <n v="13"/>
    <s v="US President"/>
    <s v="Hagelin, John"/>
    <s v="independence"/>
    <b v="0"/>
    <n v="24361"/>
    <n v="6960215"/>
  </r>
  <r>
    <x v="6"/>
    <s v="New York"/>
    <x v="32"/>
    <n v="36"/>
    <n v="21"/>
    <n v="13"/>
    <s v="US President"/>
    <s v="Browne, Harry"/>
    <s v="libertarian"/>
    <b v="0"/>
    <n v="7649"/>
    <n v="6960215"/>
  </r>
  <r>
    <x v="6"/>
    <s v="New York"/>
    <x v="32"/>
    <n v="36"/>
    <n v="21"/>
    <n v="13"/>
    <s v="US President"/>
    <s v="Buchanan, Patrick &quot;&quot;Pat&quot;&quot;"/>
    <s v="reform party"/>
    <b v="0"/>
    <n v="6424"/>
    <n v="6960215"/>
  </r>
  <r>
    <x v="6"/>
    <s v="New York"/>
    <x v="32"/>
    <n v="36"/>
    <n v="21"/>
    <n v="13"/>
    <s v="US President"/>
    <s v="Harris, James"/>
    <s v="socialist workers"/>
    <b v="0"/>
    <n v="1789"/>
    <n v="6960215"/>
  </r>
  <r>
    <x v="6"/>
    <s v="New York"/>
    <x v="32"/>
    <n v="36"/>
    <n v="21"/>
    <n v="13"/>
    <s v="US President"/>
    <s v="Phillips, Howard"/>
    <s v="constitution party"/>
    <b v="0"/>
    <n v="1498"/>
    <n v="6960215"/>
  </r>
  <r>
    <x v="6"/>
    <s v="New York"/>
    <x v="32"/>
    <n v="36"/>
    <n v="21"/>
    <n v="13"/>
    <s v="US President"/>
    <m/>
    <s v="socialist"/>
    <b v="1"/>
    <n v="2"/>
    <n v="6960215"/>
  </r>
  <r>
    <x v="6"/>
    <s v="North Carolina"/>
    <x v="33"/>
    <n v="37"/>
    <n v="56"/>
    <n v="47"/>
    <s v="US President"/>
    <s v="Bush, George W."/>
    <s v="republican"/>
    <b v="0"/>
    <n v="1631163"/>
    <n v="2914990"/>
  </r>
  <r>
    <x v="6"/>
    <s v="North Carolina"/>
    <x v="33"/>
    <n v="37"/>
    <n v="56"/>
    <n v="47"/>
    <s v="US President"/>
    <s v="Gore, Al"/>
    <s v="democrat"/>
    <b v="0"/>
    <n v="1257692"/>
    <n v="2914990"/>
  </r>
  <r>
    <x v="6"/>
    <s v="North Carolina"/>
    <x v="33"/>
    <n v="37"/>
    <n v="56"/>
    <n v="47"/>
    <s v="US President"/>
    <s v="Browne, Harry"/>
    <s v="libertarian"/>
    <b v="0"/>
    <n v="13891"/>
    <n v="2914990"/>
  </r>
  <r>
    <x v="6"/>
    <s v="North Carolina"/>
    <x v="33"/>
    <n v="37"/>
    <n v="56"/>
    <n v="47"/>
    <s v="US President"/>
    <s v="Buchanan, Patrick &quot;&quot;Pat&quot;&quot;"/>
    <s v="reform party"/>
    <b v="0"/>
    <n v="8874"/>
    <n v="2914990"/>
  </r>
  <r>
    <x v="6"/>
    <s v="North Carolina"/>
    <x v="33"/>
    <n v="37"/>
    <n v="56"/>
    <n v="47"/>
    <s v="US President"/>
    <s v="Not Designated"/>
    <s v="socialist"/>
    <b v="0"/>
    <n v="3370"/>
    <n v="2914990"/>
  </r>
  <r>
    <x v="6"/>
    <s v="North Dakota"/>
    <x v="34"/>
    <n v="38"/>
    <n v="44"/>
    <n v="36"/>
    <s v="US President"/>
    <s v="Bush, George W."/>
    <s v="republican"/>
    <b v="0"/>
    <n v="174852"/>
    <n v="288256"/>
  </r>
  <r>
    <x v="6"/>
    <s v="North Dakota"/>
    <x v="34"/>
    <n v="38"/>
    <n v="44"/>
    <n v="36"/>
    <s v="US President"/>
    <s v="Gore, Al"/>
    <s v="democrat"/>
    <b v="0"/>
    <n v="95284"/>
    <n v="288256"/>
  </r>
  <r>
    <x v="6"/>
    <s v="North Dakota"/>
    <x v="34"/>
    <n v="38"/>
    <n v="44"/>
    <n v="36"/>
    <s v="US President"/>
    <m/>
    <s v="independent"/>
    <b v="0"/>
    <n v="10459"/>
    <n v="288256"/>
  </r>
  <r>
    <x v="6"/>
    <s v="North Dakota"/>
    <x v="34"/>
    <n v="38"/>
    <n v="44"/>
    <n v="36"/>
    <s v="US President"/>
    <s v="Buchanan, Patrick &quot;&quot;Pat&quot;&quot;"/>
    <s v="reform party"/>
    <b v="0"/>
    <n v="7288"/>
    <n v="288256"/>
  </r>
  <r>
    <x v="6"/>
    <s v="North Dakota"/>
    <x v="34"/>
    <n v="38"/>
    <n v="44"/>
    <n v="36"/>
    <s v="US President"/>
    <s v="Phillips, Howard"/>
    <s v="constitution party"/>
    <b v="0"/>
    <n v="373"/>
    <n v="288256"/>
  </r>
  <r>
    <x v="6"/>
    <s v="Ohio"/>
    <x v="35"/>
    <n v="39"/>
    <n v="31"/>
    <n v="24"/>
    <s v="US President"/>
    <s v="Bush, George W."/>
    <s v="republican"/>
    <b v="0"/>
    <n v="2350363"/>
    <n v="4701998"/>
  </r>
  <r>
    <x v="6"/>
    <s v="Ohio"/>
    <x v="35"/>
    <n v="39"/>
    <n v="31"/>
    <n v="24"/>
    <s v="US President"/>
    <s v="Gore, Al"/>
    <s v="democrat"/>
    <b v="0"/>
    <n v="2183628"/>
    <n v="4701998"/>
  </r>
  <r>
    <x v="6"/>
    <s v="Ohio"/>
    <x v="35"/>
    <n v="39"/>
    <n v="31"/>
    <n v="24"/>
    <s v="US President"/>
    <s v="Not Designated"/>
    <m/>
    <b v="0"/>
    <n v="148353"/>
    <n v="4701998"/>
  </r>
  <r>
    <x v="6"/>
    <s v="Ohio"/>
    <x v="35"/>
    <n v="39"/>
    <n v="31"/>
    <n v="24"/>
    <s v="US President"/>
    <s v="Browne, Harry"/>
    <s v="libertarian"/>
    <b v="0"/>
    <n v="13473"/>
    <n v="4701998"/>
  </r>
  <r>
    <x v="6"/>
    <s v="Ohio"/>
    <x v="35"/>
    <n v="39"/>
    <n v="31"/>
    <n v="24"/>
    <s v="US President"/>
    <s v="Hagelin, John"/>
    <s v="natural law"/>
    <b v="0"/>
    <n v="6181"/>
    <n v="4701998"/>
  </r>
  <r>
    <x v="6"/>
    <s v="Oklahoma"/>
    <x v="36"/>
    <n v="40"/>
    <n v="73"/>
    <n v="53"/>
    <s v="US President"/>
    <s v="Bush, George W."/>
    <s v="republican"/>
    <b v="0"/>
    <n v="744337"/>
    <n v="1234229"/>
  </r>
  <r>
    <x v="6"/>
    <s v="Oklahoma"/>
    <x v="36"/>
    <n v="40"/>
    <n v="73"/>
    <n v="53"/>
    <s v="US President"/>
    <s v="Gore, Al"/>
    <s v="democrat"/>
    <b v="0"/>
    <n v="474276"/>
    <n v="1234229"/>
  </r>
  <r>
    <x v="6"/>
    <s v="Oklahoma"/>
    <x v="36"/>
    <n v="40"/>
    <n v="73"/>
    <n v="53"/>
    <s v="US President"/>
    <s v="Buchanan, Patrick &quot;&quot;Pat&quot;&quot;"/>
    <s v="reform party"/>
    <b v="0"/>
    <n v="9014"/>
    <n v="1234229"/>
  </r>
  <r>
    <x v="6"/>
    <s v="Oklahoma"/>
    <x v="36"/>
    <n v="40"/>
    <n v="73"/>
    <n v="53"/>
    <s v="US President"/>
    <s v="Browne, Harry"/>
    <s v="libertarian"/>
    <b v="0"/>
    <n v="6602"/>
    <n v="1234229"/>
  </r>
  <r>
    <x v="6"/>
    <s v="Oregon"/>
    <x v="37"/>
    <n v="41"/>
    <n v="92"/>
    <n v="72"/>
    <s v="US President"/>
    <s v="Gore, Al"/>
    <s v="democrat"/>
    <b v="0"/>
    <n v="720342"/>
    <n v="1533950"/>
  </r>
  <r>
    <x v="6"/>
    <s v="Oregon"/>
    <x v="37"/>
    <n v="41"/>
    <n v="92"/>
    <n v="72"/>
    <s v="US President"/>
    <s v="Bush, George W."/>
    <s v="republican"/>
    <b v="0"/>
    <n v="713577"/>
    <n v="1533950"/>
  </r>
  <r>
    <x v="6"/>
    <s v="Oregon"/>
    <x v="37"/>
    <n v="41"/>
    <n v="92"/>
    <n v="72"/>
    <s v="US President"/>
    <s v="Nader, Ralph"/>
    <s v="green"/>
    <b v="0"/>
    <n v="77357"/>
    <n v="1533950"/>
  </r>
  <r>
    <x v="6"/>
    <s v="Oregon"/>
    <x v="37"/>
    <n v="41"/>
    <n v="92"/>
    <n v="72"/>
    <s v="US President"/>
    <s v="Browne, Harry"/>
    <s v="libertarian"/>
    <b v="0"/>
    <n v="7447"/>
    <n v="1533950"/>
  </r>
  <r>
    <x v="6"/>
    <s v="Oregon"/>
    <x v="37"/>
    <n v="41"/>
    <n v="92"/>
    <n v="72"/>
    <s v="US President"/>
    <s v="Buchanan, Patrick &quot;&quot;Pat&quot;&quot;"/>
    <s v="independent"/>
    <b v="0"/>
    <n v="7063"/>
    <n v="1533950"/>
  </r>
  <r>
    <x v="6"/>
    <s v="Oregon"/>
    <x v="37"/>
    <n v="41"/>
    <n v="92"/>
    <n v="72"/>
    <s v="US President"/>
    <s v="Other"/>
    <m/>
    <b v="0"/>
    <n v="3401"/>
    <n v="1533950"/>
  </r>
  <r>
    <x v="6"/>
    <s v="Oregon"/>
    <x v="37"/>
    <n v="41"/>
    <n v="92"/>
    <n v="72"/>
    <s v="US President"/>
    <s v="Buchanan, Patrick &quot;&quot;Pat&quot;&quot;"/>
    <s v="reform party"/>
    <b v="0"/>
    <n v="2574"/>
    <n v="1533950"/>
  </r>
  <r>
    <x v="6"/>
    <s v="Oregon"/>
    <x v="37"/>
    <n v="41"/>
    <n v="92"/>
    <n v="72"/>
    <s v="US President"/>
    <s v="Phillips, Howard"/>
    <s v="constitution party"/>
    <b v="0"/>
    <n v="2189"/>
    <n v="1533950"/>
  </r>
  <r>
    <x v="6"/>
    <s v="Pennsylvania"/>
    <x v="38"/>
    <n v="42"/>
    <n v="23"/>
    <n v="14"/>
    <s v="US President"/>
    <s v="Gore, Al"/>
    <s v="democrat"/>
    <b v="0"/>
    <n v="2485967"/>
    <n v="4912185"/>
  </r>
  <r>
    <x v="6"/>
    <s v="Pennsylvania"/>
    <x v="38"/>
    <n v="42"/>
    <n v="23"/>
    <n v="14"/>
    <s v="US President"/>
    <s v="Bush, George W."/>
    <s v="republican"/>
    <b v="0"/>
    <n v="2281127"/>
    <n v="4912185"/>
  </r>
  <r>
    <x v="6"/>
    <s v="Pennsylvania"/>
    <x v="38"/>
    <n v="42"/>
    <n v="23"/>
    <n v="14"/>
    <s v="US President"/>
    <s v="Nader, Ralph"/>
    <s v="green"/>
    <b v="0"/>
    <n v="103392"/>
    <n v="4912185"/>
  </r>
  <r>
    <x v="6"/>
    <s v="Pennsylvania"/>
    <x v="38"/>
    <n v="42"/>
    <n v="23"/>
    <n v="14"/>
    <s v="US President"/>
    <s v="Buchanan, Patrick &quot;&quot;Pat&quot;&quot;"/>
    <s v="reform party"/>
    <b v="0"/>
    <n v="16023"/>
    <n v="4912185"/>
  </r>
  <r>
    <x v="6"/>
    <s v="Pennsylvania"/>
    <x v="38"/>
    <n v="42"/>
    <n v="23"/>
    <n v="14"/>
    <s v="US President"/>
    <s v="Phillips, Howard"/>
    <s v="constitution party"/>
    <b v="0"/>
    <n v="14428"/>
    <n v="4912185"/>
  </r>
  <r>
    <x v="6"/>
    <s v="Pennsylvania"/>
    <x v="38"/>
    <n v="42"/>
    <n v="23"/>
    <n v="14"/>
    <s v="US President"/>
    <s v="Browne, Harry"/>
    <s v="libertarian"/>
    <b v="0"/>
    <n v="11248"/>
    <n v="4912185"/>
  </r>
  <r>
    <x v="6"/>
    <s v="Rhode Island"/>
    <x v="39"/>
    <n v="44"/>
    <n v="15"/>
    <n v="5"/>
    <s v="US President"/>
    <s v="Gore, Al"/>
    <s v="democrat"/>
    <b v="0"/>
    <n v="249508"/>
    <n v="409112"/>
  </r>
  <r>
    <x v="6"/>
    <s v="Rhode Island"/>
    <x v="39"/>
    <n v="44"/>
    <n v="15"/>
    <n v="5"/>
    <s v="US President"/>
    <s v="Bush, George W."/>
    <s v="republican"/>
    <b v="0"/>
    <n v="130555"/>
    <n v="409112"/>
  </r>
  <r>
    <x v="6"/>
    <s v="Rhode Island"/>
    <x v="39"/>
    <n v="44"/>
    <n v="15"/>
    <n v="5"/>
    <s v="US President"/>
    <s v="Nader, Ralph"/>
    <s v="green"/>
    <b v="0"/>
    <n v="25052"/>
    <n v="409112"/>
  </r>
  <r>
    <x v="6"/>
    <s v="Rhode Island"/>
    <x v="39"/>
    <n v="44"/>
    <n v="15"/>
    <n v="5"/>
    <s v="US President"/>
    <s v="Buchanan, Patrick &quot;&quot;Pat&quot;&quot;"/>
    <s v="reform party"/>
    <b v="0"/>
    <n v="2273"/>
    <n v="409112"/>
  </r>
  <r>
    <x v="6"/>
    <s v="Rhode Island"/>
    <x v="39"/>
    <n v="44"/>
    <n v="15"/>
    <n v="5"/>
    <s v="US President"/>
    <s v="Browne, Harry"/>
    <s v="libertarian"/>
    <b v="0"/>
    <n v="742"/>
    <n v="409112"/>
  </r>
  <r>
    <x v="6"/>
    <s v="Rhode Island"/>
    <x v="39"/>
    <n v="44"/>
    <n v="15"/>
    <n v="5"/>
    <s v="US President"/>
    <m/>
    <m/>
    <b v="1"/>
    <n v="329"/>
    <n v="409112"/>
  </r>
  <r>
    <x v="6"/>
    <s v="Rhode Island"/>
    <x v="39"/>
    <n v="44"/>
    <n v="15"/>
    <n v="5"/>
    <s v="US President"/>
    <s v="Hagelin, John"/>
    <s v="natural law"/>
    <b v="0"/>
    <n v="271"/>
    <n v="409112"/>
  </r>
  <r>
    <x v="6"/>
    <s v="Rhode Island"/>
    <x v="39"/>
    <n v="44"/>
    <n v="15"/>
    <n v="5"/>
    <s v="US President"/>
    <s v="Moorehead, Monica"/>
    <s v="workers world"/>
    <b v="0"/>
    <n v="199"/>
    <n v="409112"/>
  </r>
  <r>
    <x v="6"/>
    <s v="Rhode Island"/>
    <x v="39"/>
    <n v="44"/>
    <n v="15"/>
    <n v="5"/>
    <s v="US President"/>
    <s v="Phillips, Howard"/>
    <s v="constitution party"/>
    <b v="0"/>
    <n v="97"/>
    <n v="409112"/>
  </r>
  <r>
    <x v="6"/>
    <s v="Rhode Island"/>
    <x v="39"/>
    <n v="44"/>
    <n v="15"/>
    <n v="5"/>
    <s v="US President"/>
    <m/>
    <s v="socialist"/>
    <b v="0"/>
    <n v="52"/>
    <n v="409112"/>
  </r>
  <r>
    <x v="6"/>
    <s v="Rhode Island"/>
    <x v="39"/>
    <n v="44"/>
    <n v="15"/>
    <n v="5"/>
    <s v="US President"/>
    <m/>
    <s v="socialist workers"/>
    <b v="0"/>
    <n v="34"/>
    <n v="409112"/>
  </r>
  <r>
    <x v="6"/>
    <s v="South Carolina"/>
    <x v="40"/>
    <n v="45"/>
    <n v="57"/>
    <n v="48"/>
    <s v="US President"/>
    <s v="Bush, George W."/>
    <s v="republican"/>
    <b v="0"/>
    <n v="786892"/>
    <n v="1383902"/>
  </r>
  <r>
    <x v="6"/>
    <s v="South Carolina"/>
    <x v="40"/>
    <n v="45"/>
    <n v="57"/>
    <n v="48"/>
    <s v="US President"/>
    <s v="Gore, Al"/>
    <s v="democrat"/>
    <b v="0"/>
    <n v="566037"/>
    <n v="1383902"/>
  </r>
  <r>
    <x v="6"/>
    <s v="South Carolina"/>
    <x v="40"/>
    <n v="45"/>
    <n v="57"/>
    <n v="48"/>
    <s v="US President"/>
    <s v="Nader, Ralph"/>
    <s v="united citizens"/>
    <b v="0"/>
    <n v="20279"/>
    <n v="1383902"/>
  </r>
  <r>
    <x v="6"/>
    <s v="South Carolina"/>
    <x v="40"/>
    <n v="45"/>
    <n v="57"/>
    <n v="48"/>
    <s v="US President"/>
    <s v="Browne, Harry"/>
    <s v="libertarian"/>
    <b v="0"/>
    <n v="4760"/>
    <n v="1383902"/>
  </r>
  <r>
    <x v="6"/>
    <s v="South Carolina"/>
    <x v="40"/>
    <n v="45"/>
    <n v="57"/>
    <n v="48"/>
    <s v="US President"/>
    <s v="Buchanan, Patrick &quot;&quot;Pat&quot;&quot;"/>
    <s v="reform party"/>
    <b v="0"/>
    <n v="3309"/>
    <n v="1383902"/>
  </r>
  <r>
    <x v="6"/>
    <s v="South Carolina"/>
    <x v="40"/>
    <n v="45"/>
    <n v="57"/>
    <n v="48"/>
    <s v="US President"/>
    <m/>
    <s v="constitution party"/>
    <b v="0"/>
    <n v="1682"/>
    <n v="1383902"/>
  </r>
  <r>
    <x v="6"/>
    <s v="South Carolina"/>
    <x v="40"/>
    <n v="45"/>
    <n v="57"/>
    <n v="48"/>
    <s v="US President"/>
    <s v="Hagelin, John"/>
    <s v="natural law"/>
    <b v="0"/>
    <n v="943"/>
    <n v="1383902"/>
  </r>
  <r>
    <x v="6"/>
    <s v="South Dakota"/>
    <x v="41"/>
    <n v="46"/>
    <n v="45"/>
    <n v="37"/>
    <s v="US President"/>
    <s v="Bush, George W."/>
    <s v="republican"/>
    <b v="0"/>
    <n v="190700"/>
    <n v="316269"/>
  </r>
  <r>
    <x v="6"/>
    <s v="South Dakota"/>
    <x v="41"/>
    <n v="46"/>
    <n v="45"/>
    <n v="37"/>
    <s v="US President"/>
    <s v="Gore, Al"/>
    <s v="democrat"/>
    <b v="0"/>
    <n v="118804"/>
    <n v="316269"/>
  </r>
  <r>
    <x v="6"/>
    <s v="South Dakota"/>
    <x v="41"/>
    <n v="46"/>
    <n v="45"/>
    <n v="37"/>
    <s v="US President"/>
    <s v="Buchanan, Patrick &quot;&quot;Pat&quot;&quot;"/>
    <s v="reform party"/>
    <b v="0"/>
    <n v="3322"/>
    <n v="316269"/>
  </r>
  <r>
    <x v="6"/>
    <s v="South Dakota"/>
    <x v="41"/>
    <n v="46"/>
    <n v="45"/>
    <n v="37"/>
    <s v="US President"/>
    <s v="Phillips, Howard"/>
    <s v="independent"/>
    <b v="0"/>
    <n v="1781"/>
    <n v="316269"/>
  </r>
  <r>
    <x v="6"/>
    <s v="South Dakota"/>
    <x v="41"/>
    <n v="46"/>
    <n v="45"/>
    <n v="37"/>
    <s v="US President"/>
    <s v="Browne, Harry"/>
    <s v="libertarian"/>
    <b v="0"/>
    <n v="1662"/>
    <n v="316269"/>
  </r>
  <r>
    <x v="6"/>
    <s v="Tennessee"/>
    <x v="42"/>
    <n v="47"/>
    <n v="62"/>
    <n v="54"/>
    <s v="US President"/>
    <s v="Bush, George W."/>
    <s v="republican"/>
    <b v="0"/>
    <n v="1061949"/>
    <n v="2076181"/>
  </r>
  <r>
    <x v="6"/>
    <s v="Tennessee"/>
    <x v="42"/>
    <n v="47"/>
    <n v="62"/>
    <n v="54"/>
    <s v="US President"/>
    <s v="Gore, Al"/>
    <s v="democrat"/>
    <b v="0"/>
    <n v="981720"/>
    <n v="2076181"/>
  </r>
  <r>
    <x v="6"/>
    <s v="Tennessee"/>
    <x v="42"/>
    <n v="47"/>
    <n v="62"/>
    <n v="54"/>
    <s v="US President"/>
    <m/>
    <s v="independent"/>
    <b v="0"/>
    <n v="32084"/>
    <n v="2076181"/>
  </r>
  <r>
    <x v="6"/>
    <s v="Tennessee"/>
    <x v="42"/>
    <n v="47"/>
    <n v="62"/>
    <n v="54"/>
    <s v="US President"/>
    <m/>
    <m/>
    <b v="1"/>
    <n v="428"/>
    <n v="2076181"/>
  </r>
  <r>
    <x v="6"/>
    <s v="Texas"/>
    <x v="43"/>
    <n v="48"/>
    <n v="74"/>
    <n v="49"/>
    <s v="US President"/>
    <s v="Bush, George W."/>
    <s v="republican"/>
    <b v="0"/>
    <n v="3799639"/>
    <n v="6407637"/>
  </r>
  <r>
    <x v="6"/>
    <s v="Texas"/>
    <x v="43"/>
    <n v="48"/>
    <n v="74"/>
    <n v="49"/>
    <s v="US President"/>
    <s v="Gore, Al"/>
    <s v="democrat"/>
    <b v="0"/>
    <n v="2433746"/>
    <n v="6407637"/>
  </r>
  <r>
    <x v="6"/>
    <s v="Texas"/>
    <x v="43"/>
    <n v="48"/>
    <n v="74"/>
    <n v="49"/>
    <s v="US President"/>
    <s v="Nader, Ralph"/>
    <s v="green"/>
    <b v="0"/>
    <n v="137994"/>
    <n v="6407637"/>
  </r>
  <r>
    <x v="6"/>
    <s v="Texas"/>
    <x v="43"/>
    <n v="48"/>
    <n v="74"/>
    <n v="49"/>
    <s v="US President"/>
    <s v="Browne, Harry"/>
    <s v="libertarian"/>
    <b v="0"/>
    <n v="23160"/>
    <n v="6407637"/>
  </r>
  <r>
    <x v="6"/>
    <s v="Texas"/>
    <x v="43"/>
    <n v="48"/>
    <n v="74"/>
    <n v="49"/>
    <s v="US President"/>
    <m/>
    <s v="independent"/>
    <b v="0"/>
    <n v="12394"/>
    <n v="6407637"/>
  </r>
  <r>
    <x v="6"/>
    <s v="Texas"/>
    <x v="43"/>
    <n v="48"/>
    <n v="74"/>
    <n v="49"/>
    <s v="US President"/>
    <m/>
    <m/>
    <b v="1"/>
    <n v="704"/>
    <n v="6407637"/>
  </r>
  <r>
    <x v="6"/>
    <s v="Utah"/>
    <x v="44"/>
    <n v="49"/>
    <n v="87"/>
    <n v="67"/>
    <s v="US President"/>
    <s v="Bush, George W."/>
    <s v="republican"/>
    <b v="0"/>
    <n v="515096"/>
    <n v="770754"/>
  </r>
  <r>
    <x v="6"/>
    <s v="Utah"/>
    <x v="44"/>
    <n v="49"/>
    <n v="87"/>
    <n v="67"/>
    <s v="US President"/>
    <s v="Gore, Al"/>
    <s v="democrat"/>
    <b v="0"/>
    <n v="203053"/>
    <n v="770754"/>
  </r>
  <r>
    <x v="6"/>
    <s v="Utah"/>
    <x v="44"/>
    <n v="49"/>
    <n v="87"/>
    <n v="67"/>
    <s v="US President"/>
    <s v="Nader, Ralph"/>
    <s v="green"/>
    <b v="0"/>
    <n v="35850"/>
    <n v="770754"/>
  </r>
  <r>
    <x v="6"/>
    <s v="Utah"/>
    <x v="44"/>
    <n v="49"/>
    <n v="87"/>
    <n v="67"/>
    <s v="US President"/>
    <s v="Buchanan, Patrick &quot;&quot;Pat&quot;&quot;"/>
    <s v="reform party"/>
    <b v="0"/>
    <n v="9319"/>
    <n v="770754"/>
  </r>
  <r>
    <x v="6"/>
    <s v="Utah"/>
    <x v="44"/>
    <n v="49"/>
    <n v="87"/>
    <n v="67"/>
    <s v="US President"/>
    <s v="Browne, Harry"/>
    <s v="libertarian"/>
    <b v="0"/>
    <n v="3616"/>
    <n v="770754"/>
  </r>
  <r>
    <x v="6"/>
    <s v="Utah"/>
    <x v="44"/>
    <n v="49"/>
    <n v="87"/>
    <n v="67"/>
    <s v="US President"/>
    <s v="Phillips, Howard"/>
    <s v="independent american"/>
    <b v="0"/>
    <n v="2709"/>
    <n v="770754"/>
  </r>
  <r>
    <x v="6"/>
    <s v="Utah"/>
    <x v="44"/>
    <n v="49"/>
    <n v="87"/>
    <n v="67"/>
    <s v="US President"/>
    <s v="Hagelin, John"/>
    <s v="natural law"/>
    <b v="0"/>
    <n v="763"/>
    <n v="770754"/>
  </r>
  <r>
    <x v="6"/>
    <s v="Utah"/>
    <x v="44"/>
    <n v="49"/>
    <n v="87"/>
    <n v="67"/>
    <s v="US President"/>
    <s v="Harris, James"/>
    <s v="socialist workers"/>
    <b v="0"/>
    <n v="186"/>
    <n v="770754"/>
  </r>
  <r>
    <x v="6"/>
    <s v="Utah"/>
    <x v="44"/>
    <n v="49"/>
    <n v="87"/>
    <n v="67"/>
    <s v="US President"/>
    <m/>
    <s v="no party affiliation"/>
    <b v="0"/>
    <n v="161"/>
    <n v="770754"/>
  </r>
  <r>
    <x v="6"/>
    <s v="Utah"/>
    <x v="44"/>
    <n v="49"/>
    <n v="87"/>
    <n v="67"/>
    <s v="US President"/>
    <m/>
    <m/>
    <b v="1"/>
    <n v="1"/>
    <n v="770754"/>
  </r>
  <r>
    <x v="6"/>
    <s v="Vermont"/>
    <x v="45"/>
    <n v="50"/>
    <n v="13"/>
    <n v="6"/>
    <s v="US President"/>
    <s v="Gore, Al"/>
    <s v="democrat"/>
    <b v="0"/>
    <n v="149022"/>
    <n v="294308"/>
  </r>
  <r>
    <x v="6"/>
    <s v="Vermont"/>
    <x v="45"/>
    <n v="50"/>
    <n v="13"/>
    <n v="6"/>
    <s v="US President"/>
    <s v="Bush, George W."/>
    <s v="republican"/>
    <b v="0"/>
    <n v="119775"/>
    <n v="294308"/>
  </r>
  <r>
    <x v="6"/>
    <s v="Vermont"/>
    <x v="45"/>
    <n v="50"/>
    <n v="13"/>
    <n v="6"/>
    <s v="US President"/>
    <s v="Nader, Ralph"/>
    <s v="progressive/green"/>
    <b v="0"/>
    <n v="20374"/>
    <n v="294308"/>
  </r>
  <r>
    <x v="6"/>
    <s v="Vermont"/>
    <x v="45"/>
    <n v="50"/>
    <n v="13"/>
    <n v="6"/>
    <s v="US President"/>
    <s v="Buchanan, Patrick &quot;&quot;Pat&quot;&quot;"/>
    <s v="reform party"/>
    <b v="0"/>
    <n v="2192"/>
    <n v="294308"/>
  </r>
  <r>
    <x v="6"/>
    <s v="Vermont"/>
    <x v="45"/>
    <n v="50"/>
    <n v="13"/>
    <n v="6"/>
    <s v="US President"/>
    <s v="Dennis &quot;&quot;Denny&quot;&quot;, Lane"/>
    <s v="vermont grassroots"/>
    <b v="0"/>
    <n v="1044"/>
    <n v="294308"/>
  </r>
  <r>
    <x v="6"/>
    <s v="Vermont"/>
    <x v="45"/>
    <n v="50"/>
    <n v="13"/>
    <n v="6"/>
    <s v="US President"/>
    <s v="Browne, Harry"/>
    <s v="libertarian"/>
    <b v="0"/>
    <n v="784"/>
    <n v="294308"/>
  </r>
  <r>
    <x v="6"/>
    <s v="Vermont"/>
    <x v="45"/>
    <n v="50"/>
    <n v="13"/>
    <n v="6"/>
    <s v="US President"/>
    <m/>
    <m/>
    <b v="1"/>
    <n v="514"/>
    <n v="294308"/>
  </r>
  <r>
    <x v="6"/>
    <s v="Vermont"/>
    <x v="45"/>
    <n v="50"/>
    <n v="13"/>
    <n v="6"/>
    <s v="US President"/>
    <s v="Hagelin, John"/>
    <s v="natural law"/>
    <b v="0"/>
    <n v="219"/>
    <n v="294308"/>
  </r>
  <r>
    <x v="6"/>
    <s v="Vermont"/>
    <x v="45"/>
    <n v="50"/>
    <n v="13"/>
    <n v="6"/>
    <s v="US President"/>
    <s v="McReynolds, David"/>
    <s v="liberty union party"/>
    <b v="0"/>
    <n v="161"/>
    <n v="294308"/>
  </r>
  <r>
    <x v="6"/>
    <s v="Vermont"/>
    <x v="45"/>
    <n v="50"/>
    <n v="13"/>
    <n v="6"/>
    <s v="US President"/>
    <s v="Phillips, Howard"/>
    <s v="constitution party"/>
    <b v="0"/>
    <n v="153"/>
    <n v="294308"/>
  </r>
  <r>
    <x v="6"/>
    <s v="Vermont"/>
    <x v="45"/>
    <n v="50"/>
    <n v="13"/>
    <n v="6"/>
    <s v="US President"/>
    <s v="Harris, James"/>
    <s v="socialist workers"/>
    <b v="0"/>
    <n v="70"/>
    <n v="294308"/>
  </r>
  <r>
    <x v="6"/>
    <s v="Virginia"/>
    <x v="46"/>
    <n v="51"/>
    <n v="54"/>
    <n v="40"/>
    <s v="US President"/>
    <s v="Bush, George W."/>
    <s v="republican"/>
    <b v="0"/>
    <n v="1437490"/>
    <n v="2739447"/>
  </r>
  <r>
    <x v="6"/>
    <s v="Virginia"/>
    <x v="46"/>
    <n v="51"/>
    <n v="54"/>
    <n v="40"/>
    <s v="US President"/>
    <s v="Gore, Al"/>
    <s v="democrat"/>
    <b v="0"/>
    <n v="1217290"/>
    <n v="2739447"/>
  </r>
  <r>
    <x v="6"/>
    <s v="Virginia"/>
    <x v="46"/>
    <n v="51"/>
    <n v="54"/>
    <n v="40"/>
    <s v="US President"/>
    <s v="Nader, Ralph"/>
    <s v="green"/>
    <b v="0"/>
    <n v="59398"/>
    <n v="2739447"/>
  </r>
  <r>
    <x v="6"/>
    <s v="Virginia"/>
    <x v="46"/>
    <n v="51"/>
    <n v="54"/>
    <n v="40"/>
    <s v="US President"/>
    <s v="Browne, Harry"/>
    <s v="libertarian"/>
    <b v="0"/>
    <n v="15198"/>
    <n v="2739447"/>
  </r>
  <r>
    <x v="6"/>
    <s v="Virginia"/>
    <x v="46"/>
    <n v="51"/>
    <n v="54"/>
    <n v="40"/>
    <s v="US President"/>
    <s v="Buchanan, Patrick &quot;&quot;Pat&quot;&quot;"/>
    <s v="reform party"/>
    <b v="0"/>
    <n v="5455"/>
    <n v="2739447"/>
  </r>
  <r>
    <x v="6"/>
    <s v="Virginia"/>
    <x v="46"/>
    <n v="51"/>
    <n v="54"/>
    <n v="40"/>
    <s v="US President"/>
    <m/>
    <m/>
    <b v="1"/>
    <n v="2807"/>
    <n v="2739447"/>
  </r>
  <r>
    <x v="6"/>
    <s v="Virginia"/>
    <x v="46"/>
    <n v="51"/>
    <n v="54"/>
    <n v="40"/>
    <s v="US President"/>
    <s v="Phillips, Howard"/>
    <s v="conservative"/>
    <b v="0"/>
    <n v="1809"/>
    <n v="2739447"/>
  </r>
  <r>
    <x v="6"/>
    <s v="Washington"/>
    <x v="47"/>
    <n v="53"/>
    <n v="91"/>
    <n v="73"/>
    <s v="US President"/>
    <s v="Gore, Al"/>
    <s v="democrat"/>
    <b v="0"/>
    <n v="1247652"/>
    <n v="2487433"/>
  </r>
  <r>
    <x v="6"/>
    <s v="Washington"/>
    <x v="47"/>
    <n v="53"/>
    <n v="91"/>
    <n v="73"/>
    <s v="US President"/>
    <s v="Bush, George W."/>
    <s v="republican"/>
    <b v="0"/>
    <n v="1108864"/>
    <n v="2487433"/>
  </r>
  <r>
    <x v="6"/>
    <s v="Washington"/>
    <x v="47"/>
    <n v="53"/>
    <n v="91"/>
    <n v="73"/>
    <s v="US President"/>
    <s v="Nader, Ralph"/>
    <s v="green"/>
    <b v="0"/>
    <n v="103002"/>
    <n v="2487433"/>
  </r>
  <r>
    <x v="6"/>
    <s v="Washington"/>
    <x v="47"/>
    <n v="53"/>
    <n v="91"/>
    <n v="73"/>
    <s v="US President"/>
    <s v="Browne, Harry"/>
    <s v="libertarian"/>
    <b v="0"/>
    <n v="13135"/>
    <n v="2487433"/>
  </r>
  <r>
    <x v="6"/>
    <s v="Washington"/>
    <x v="47"/>
    <n v="53"/>
    <n v="91"/>
    <n v="73"/>
    <s v="US President"/>
    <s v="Buchanan, Patrick &quot;&quot;Pat&quot;&quot;"/>
    <s v="freedom"/>
    <b v="0"/>
    <n v="7171"/>
    <n v="2487433"/>
  </r>
  <r>
    <x v="6"/>
    <s v="Washington"/>
    <x v="47"/>
    <n v="53"/>
    <n v="91"/>
    <n v="73"/>
    <s v="US President"/>
    <s v="Hagelin, John"/>
    <s v="natural law"/>
    <b v="0"/>
    <n v="2927"/>
    <n v="2487433"/>
  </r>
  <r>
    <x v="6"/>
    <s v="Washington"/>
    <x v="47"/>
    <n v="53"/>
    <n v="91"/>
    <n v="73"/>
    <s v="US President"/>
    <s v="Phillips, Howard"/>
    <s v="constitution party"/>
    <b v="0"/>
    <n v="1989"/>
    <n v="2487433"/>
  </r>
  <r>
    <x v="6"/>
    <s v="Washington"/>
    <x v="47"/>
    <n v="53"/>
    <n v="91"/>
    <n v="73"/>
    <s v="US President"/>
    <s v="Moorehead, Monica"/>
    <s v="workers world"/>
    <b v="0"/>
    <n v="1729"/>
    <n v="2487433"/>
  </r>
  <r>
    <x v="6"/>
    <s v="Washington"/>
    <x v="47"/>
    <n v="53"/>
    <n v="91"/>
    <n v="73"/>
    <s v="US President"/>
    <s v="McReynolds, David"/>
    <s v="socialist"/>
    <b v="0"/>
    <n v="660"/>
    <n v="2487433"/>
  </r>
  <r>
    <x v="6"/>
    <s v="Washington"/>
    <x v="47"/>
    <n v="53"/>
    <n v="91"/>
    <n v="73"/>
    <s v="US President"/>
    <s v="Harris, James"/>
    <s v="socialist workers"/>
    <b v="0"/>
    <n v="304"/>
    <n v="2487433"/>
  </r>
  <r>
    <x v="6"/>
    <s v="West Virginia"/>
    <x v="48"/>
    <n v="54"/>
    <n v="55"/>
    <n v="56"/>
    <s v="US President"/>
    <s v="Bush, George W."/>
    <s v="republican"/>
    <b v="0"/>
    <n v="336475"/>
    <n v="648124"/>
  </r>
  <r>
    <x v="6"/>
    <s v="West Virginia"/>
    <x v="48"/>
    <n v="54"/>
    <n v="55"/>
    <n v="56"/>
    <s v="US President"/>
    <s v="Gore, Al"/>
    <s v="democrat"/>
    <b v="0"/>
    <n v="295497"/>
    <n v="648124"/>
  </r>
  <r>
    <x v="6"/>
    <s v="West Virginia"/>
    <x v="48"/>
    <n v="54"/>
    <n v="55"/>
    <n v="56"/>
    <s v="US President"/>
    <s v="Nader, Ralph"/>
    <s v="green"/>
    <b v="0"/>
    <n v="10680"/>
    <n v="648124"/>
  </r>
  <r>
    <x v="6"/>
    <s v="West Virginia"/>
    <x v="48"/>
    <n v="54"/>
    <n v="55"/>
    <n v="56"/>
    <s v="US President"/>
    <s v="Buchanan, Patrick &quot;&quot;Pat&quot;&quot;"/>
    <s v="reform party"/>
    <b v="0"/>
    <n v="3169"/>
    <n v="648124"/>
  </r>
  <r>
    <x v="6"/>
    <s v="West Virginia"/>
    <x v="48"/>
    <n v="54"/>
    <n v="55"/>
    <n v="56"/>
    <s v="US President"/>
    <s v="Browne, Harry"/>
    <s v="libertarian"/>
    <b v="0"/>
    <n v="1912"/>
    <n v="648124"/>
  </r>
  <r>
    <x v="6"/>
    <s v="West Virginia"/>
    <x v="48"/>
    <n v="54"/>
    <n v="55"/>
    <n v="56"/>
    <s v="US President"/>
    <s v="Hagelin, John"/>
    <s v="natural law"/>
    <b v="0"/>
    <n v="367"/>
    <n v="648124"/>
  </r>
  <r>
    <x v="6"/>
    <s v="West Virginia"/>
    <x v="48"/>
    <n v="54"/>
    <n v="55"/>
    <n v="56"/>
    <s v="US President"/>
    <m/>
    <m/>
    <b v="1"/>
    <n v="24"/>
    <n v="648124"/>
  </r>
  <r>
    <x v="6"/>
    <s v="Wisconsin"/>
    <x v="49"/>
    <n v="55"/>
    <n v="35"/>
    <n v="25"/>
    <s v="US President"/>
    <s v="Gore, Al"/>
    <s v="democrat"/>
    <b v="0"/>
    <n v="1242987"/>
    <n v="2598607"/>
  </r>
  <r>
    <x v="6"/>
    <s v="Wisconsin"/>
    <x v="49"/>
    <n v="55"/>
    <n v="35"/>
    <n v="25"/>
    <s v="US President"/>
    <s v="Bush, George W."/>
    <s v="republican"/>
    <b v="0"/>
    <n v="1237279"/>
    <n v="2598607"/>
  </r>
  <r>
    <x v="6"/>
    <s v="Wisconsin"/>
    <x v="49"/>
    <n v="55"/>
    <n v="35"/>
    <n v="25"/>
    <s v="US President"/>
    <s v="Nader, Ralph"/>
    <s v="green"/>
    <b v="0"/>
    <n v="94070"/>
    <n v="2598607"/>
  </r>
  <r>
    <x v="6"/>
    <s v="Wisconsin"/>
    <x v="49"/>
    <n v="55"/>
    <n v="35"/>
    <n v="25"/>
    <s v="US President"/>
    <m/>
    <s v="independent"/>
    <b v="0"/>
    <n v="13693"/>
    <n v="2598607"/>
  </r>
  <r>
    <x v="6"/>
    <s v="Wisconsin"/>
    <x v="49"/>
    <n v="55"/>
    <n v="35"/>
    <n v="25"/>
    <s v="US President"/>
    <s v="Browne, Harry"/>
    <s v="libertarian"/>
    <b v="0"/>
    <n v="6640"/>
    <n v="2598607"/>
  </r>
  <r>
    <x v="6"/>
    <s v="Wisconsin"/>
    <x v="49"/>
    <n v="55"/>
    <n v="35"/>
    <n v="25"/>
    <s v="US President"/>
    <m/>
    <s v="constitution party"/>
    <b v="0"/>
    <n v="2042"/>
    <n v="2598607"/>
  </r>
  <r>
    <x v="6"/>
    <s v="Wisconsin"/>
    <x v="49"/>
    <n v="55"/>
    <n v="35"/>
    <n v="25"/>
    <s v="US President"/>
    <s v="Scattering"/>
    <m/>
    <b v="0"/>
    <n v="1896"/>
    <n v="2598607"/>
  </r>
  <r>
    <x v="6"/>
    <s v="Wyoming"/>
    <x v="50"/>
    <n v="56"/>
    <n v="83"/>
    <n v="68"/>
    <s v="US President"/>
    <s v="Bush, George W."/>
    <s v="republican"/>
    <b v="0"/>
    <n v="147947"/>
    <n v="213726"/>
  </r>
  <r>
    <x v="6"/>
    <s v="Wyoming"/>
    <x v="50"/>
    <n v="56"/>
    <n v="83"/>
    <n v="68"/>
    <s v="US President"/>
    <s v="Gore, Al"/>
    <s v="democrat"/>
    <b v="0"/>
    <n v="60481"/>
    <n v="213726"/>
  </r>
  <r>
    <x v="6"/>
    <s v="Wyoming"/>
    <x v="50"/>
    <n v="56"/>
    <n v="83"/>
    <n v="68"/>
    <s v="US President"/>
    <s v="Buchanan, Patrick &quot;&quot;Pat&quot;&quot;"/>
    <s v="reform party"/>
    <b v="0"/>
    <n v="2724"/>
    <n v="213726"/>
  </r>
  <r>
    <x v="6"/>
    <s v="Wyoming"/>
    <x v="50"/>
    <n v="56"/>
    <n v="83"/>
    <n v="68"/>
    <s v="US President"/>
    <s v="Browne, Harry"/>
    <s v="libertarian"/>
    <b v="0"/>
    <n v="1443"/>
    <n v="213726"/>
  </r>
  <r>
    <x v="6"/>
    <s v="Wyoming"/>
    <x v="50"/>
    <n v="56"/>
    <n v="83"/>
    <n v="68"/>
    <s v="US President"/>
    <s v="Phillips, Howard"/>
    <s v="independent"/>
    <b v="0"/>
    <n v="720"/>
    <n v="213726"/>
  </r>
  <r>
    <x v="6"/>
    <s v="Wyoming"/>
    <x v="50"/>
    <n v="56"/>
    <n v="83"/>
    <n v="68"/>
    <s v="US President"/>
    <s v="Hagelin, John"/>
    <s v="natural law"/>
    <b v="0"/>
    <n v="411"/>
    <n v="213726"/>
  </r>
  <r>
    <x v="7"/>
    <s v="Alabama"/>
    <x v="0"/>
    <n v="1"/>
    <n v="63"/>
    <n v="41"/>
    <s v="US President"/>
    <s v="Bush, George W."/>
    <s v="republican"/>
    <b v="0"/>
    <n v="1176394"/>
    <n v="1883415"/>
  </r>
  <r>
    <x v="7"/>
    <s v="Alabama"/>
    <x v="0"/>
    <n v="1"/>
    <n v="63"/>
    <n v="41"/>
    <s v="US President"/>
    <s v="Kerry, John"/>
    <s v="democrat"/>
    <b v="0"/>
    <n v="693933"/>
    <n v="1883415"/>
  </r>
  <r>
    <x v="7"/>
    <s v="Alabama"/>
    <x v="0"/>
    <n v="1"/>
    <n v="63"/>
    <n v="41"/>
    <s v="US President"/>
    <s v="Other"/>
    <s v="independent"/>
    <b v="0"/>
    <n v="12190"/>
    <n v="1883415"/>
  </r>
  <r>
    <x v="7"/>
    <s v="Alabama"/>
    <x v="0"/>
    <n v="1"/>
    <n v="63"/>
    <n v="41"/>
    <s v="US President"/>
    <s v="Other"/>
    <m/>
    <b v="1"/>
    <n v="898"/>
    <n v="1883415"/>
  </r>
  <r>
    <x v="7"/>
    <s v="Alaska"/>
    <x v="1"/>
    <n v="2"/>
    <n v="94"/>
    <n v="81"/>
    <s v="US President"/>
    <s v="Bush, George W."/>
    <s v="republican"/>
    <b v="0"/>
    <n v="190889"/>
    <n v="312598"/>
  </r>
  <r>
    <x v="7"/>
    <s v="Alaska"/>
    <x v="1"/>
    <n v="2"/>
    <n v="94"/>
    <n v="81"/>
    <s v="US President"/>
    <s v="Kerry, John"/>
    <s v="democrat"/>
    <b v="0"/>
    <n v="111025"/>
    <n v="312598"/>
  </r>
  <r>
    <x v="7"/>
    <s v="Alaska"/>
    <x v="1"/>
    <n v="2"/>
    <n v="94"/>
    <n v="81"/>
    <s v="US President"/>
    <s v="Nader, Ralph"/>
    <s v="populist"/>
    <b v="0"/>
    <n v="5069"/>
    <n v="312598"/>
  </r>
  <r>
    <x v="7"/>
    <s v="Alaska"/>
    <x v="1"/>
    <n v="2"/>
    <n v="94"/>
    <n v="81"/>
    <s v="US President"/>
    <s v="Peroutka, Michael"/>
    <s v="alaskan independence party"/>
    <b v="0"/>
    <n v="2092"/>
    <n v="312598"/>
  </r>
  <r>
    <x v="7"/>
    <s v="Alaska"/>
    <x v="1"/>
    <n v="2"/>
    <n v="94"/>
    <n v="81"/>
    <s v="US President"/>
    <s v="Badnarik, Michael"/>
    <s v="libertarian"/>
    <b v="0"/>
    <n v="1675"/>
    <n v="312598"/>
  </r>
  <r>
    <x v="7"/>
    <s v="Alaska"/>
    <x v="1"/>
    <n v="2"/>
    <n v="94"/>
    <n v="81"/>
    <s v="US President"/>
    <s v="Cobb, David"/>
    <s v="green"/>
    <b v="0"/>
    <n v="1058"/>
    <n v="312598"/>
  </r>
  <r>
    <x v="7"/>
    <s v="Alaska"/>
    <x v="1"/>
    <n v="2"/>
    <n v="94"/>
    <n v="81"/>
    <s v="US President"/>
    <s v="Other"/>
    <m/>
    <b v="1"/>
    <n v="790"/>
    <n v="312598"/>
  </r>
  <r>
    <x v="7"/>
    <s v="Arizona"/>
    <x v="2"/>
    <n v="4"/>
    <n v="86"/>
    <n v="61"/>
    <s v="US President"/>
    <s v="Bush, George W."/>
    <s v="republican"/>
    <b v="0"/>
    <n v="1104294"/>
    <n v="2012585"/>
  </r>
  <r>
    <x v="7"/>
    <s v="Arizona"/>
    <x v="2"/>
    <n v="4"/>
    <n v="86"/>
    <n v="61"/>
    <s v="US President"/>
    <s v="Kerry, John"/>
    <s v="democrat"/>
    <b v="0"/>
    <n v="893524"/>
    <n v="2012585"/>
  </r>
  <r>
    <x v="7"/>
    <s v="Arizona"/>
    <x v="2"/>
    <n v="4"/>
    <n v="86"/>
    <n v="61"/>
    <s v="US President"/>
    <s v="Badnarik, Michael"/>
    <s v="libertarian"/>
    <b v="0"/>
    <n v="11856"/>
    <n v="2012585"/>
  </r>
  <r>
    <x v="7"/>
    <s v="Arizona"/>
    <x v="2"/>
    <n v="4"/>
    <n v="86"/>
    <n v="61"/>
    <s v="US President"/>
    <s v="Other"/>
    <m/>
    <b v="1"/>
    <n v="2911"/>
    <n v="2012585"/>
  </r>
  <r>
    <x v="7"/>
    <s v="Arkansas"/>
    <x v="3"/>
    <n v="5"/>
    <n v="71"/>
    <n v="42"/>
    <s v="US President"/>
    <s v="Bush, George W."/>
    <s v="republican"/>
    <b v="0"/>
    <n v="572898"/>
    <n v="1054945"/>
  </r>
  <r>
    <x v="7"/>
    <s v="Arkansas"/>
    <x v="3"/>
    <n v="5"/>
    <n v="71"/>
    <n v="42"/>
    <s v="US President"/>
    <s v="Kerry, John"/>
    <s v="democrat"/>
    <b v="0"/>
    <n v="469953"/>
    <n v="1054945"/>
  </r>
  <r>
    <x v="7"/>
    <s v="Arkansas"/>
    <x v="3"/>
    <n v="5"/>
    <n v="71"/>
    <n v="42"/>
    <s v="US President"/>
    <s v="Nader, Ralph"/>
    <s v="populist"/>
    <b v="0"/>
    <n v="6171"/>
    <n v="1054945"/>
  </r>
  <r>
    <x v="7"/>
    <s v="Arkansas"/>
    <x v="3"/>
    <n v="5"/>
    <n v="71"/>
    <n v="42"/>
    <s v="US President"/>
    <s v="Badnarik, Michael"/>
    <s v="libertarian"/>
    <b v="0"/>
    <n v="2352"/>
    <n v="1054945"/>
  </r>
  <r>
    <x v="7"/>
    <s v="Arkansas"/>
    <x v="3"/>
    <n v="5"/>
    <n v="71"/>
    <n v="42"/>
    <s v="US President"/>
    <s v="Peroutka, Michael"/>
    <s v="constitution party"/>
    <b v="0"/>
    <n v="2083"/>
    <n v="1054945"/>
  </r>
  <r>
    <x v="7"/>
    <s v="Arkansas"/>
    <x v="3"/>
    <n v="5"/>
    <n v="71"/>
    <n v="42"/>
    <s v="US President"/>
    <s v="Cobb, David"/>
    <s v="green"/>
    <b v="0"/>
    <n v="1488"/>
    <n v="1054945"/>
  </r>
  <r>
    <x v="7"/>
    <s v="California"/>
    <x v="4"/>
    <n v="6"/>
    <n v="93"/>
    <n v="71"/>
    <s v="US President"/>
    <s v="Kerry, John"/>
    <s v="democrat"/>
    <b v="0"/>
    <n v="6745485"/>
    <n v="12421353"/>
  </r>
  <r>
    <x v="7"/>
    <s v="California"/>
    <x v="4"/>
    <n v="6"/>
    <n v="93"/>
    <n v="71"/>
    <s v="US President"/>
    <s v="Bush, George W."/>
    <s v="republican"/>
    <b v="0"/>
    <n v="5509826"/>
    <n v="12421353"/>
  </r>
  <r>
    <x v="7"/>
    <s v="California"/>
    <x v="4"/>
    <n v="6"/>
    <n v="93"/>
    <n v="71"/>
    <s v="US President"/>
    <s v="Badnarik, Michael"/>
    <s v="libertarian"/>
    <b v="0"/>
    <n v="50165"/>
    <n v="12421353"/>
  </r>
  <r>
    <x v="7"/>
    <s v="California"/>
    <x v="4"/>
    <n v="6"/>
    <n v="93"/>
    <n v="71"/>
    <s v="US President"/>
    <s v="Cobb, David"/>
    <s v="green"/>
    <b v="0"/>
    <n v="40771"/>
    <n v="12421353"/>
  </r>
  <r>
    <x v="7"/>
    <s v="California"/>
    <x v="4"/>
    <n v="6"/>
    <n v="93"/>
    <n v="71"/>
    <s v="US President"/>
    <s v="Peltier, Leonard"/>
    <s v="peace &amp; freedom"/>
    <b v="0"/>
    <n v="27607"/>
    <n v="12421353"/>
  </r>
  <r>
    <x v="7"/>
    <s v="California"/>
    <x v="4"/>
    <n v="6"/>
    <n v="93"/>
    <n v="71"/>
    <s v="US President"/>
    <s v="Peroutka, Michael"/>
    <s v="american independent party"/>
    <b v="0"/>
    <n v="26645"/>
    <n v="12421353"/>
  </r>
  <r>
    <x v="7"/>
    <s v="California"/>
    <x v="4"/>
    <n v="6"/>
    <n v="93"/>
    <n v="71"/>
    <s v="US President"/>
    <s v="Other"/>
    <m/>
    <b v="1"/>
    <n v="20854"/>
    <n v="12421353"/>
  </r>
  <r>
    <x v="7"/>
    <s v="Colorado"/>
    <x v="5"/>
    <n v="8"/>
    <n v="84"/>
    <n v="62"/>
    <s v="US President"/>
    <s v="Bush, George W."/>
    <s v="republican"/>
    <b v="0"/>
    <n v="1101255"/>
    <n v="2129630"/>
  </r>
  <r>
    <x v="7"/>
    <s v="Colorado"/>
    <x v="5"/>
    <n v="8"/>
    <n v="84"/>
    <n v="62"/>
    <s v="US President"/>
    <s v="Kerry, John"/>
    <s v="democrat"/>
    <b v="0"/>
    <n v="1001732"/>
    <n v="2129630"/>
  </r>
  <r>
    <x v="7"/>
    <s v="Colorado"/>
    <x v="5"/>
    <n v="8"/>
    <n v="84"/>
    <n v="62"/>
    <s v="US President"/>
    <s v="Nader, Ralph"/>
    <s v="reform party"/>
    <b v="0"/>
    <n v="12718"/>
    <n v="2129630"/>
  </r>
  <r>
    <x v="7"/>
    <s v="Colorado"/>
    <x v="5"/>
    <n v="8"/>
    <n v="84"/>
    <n v="62"/>
    <s v="US President"/>
    <s v="Badnarik, Michael"/>
    <s v="libertarian"/>
    <b v="0"/>
    <n v="7664"/>
    <n v="2129630"/>
  </r>
  <r>
    <x v="7"/>
    <s v="Colorado"/>
    <x v="5"/>
    <n v="8"/>
    <n v="84"/>
    <n v="62"/>
    <s v="US President"/>
    <s v="Peroutka, Michael"/>
    <s v="american constitution party"/>
    <b v="0"/>
    <n v="2562"/>
    <n v="2129630"/>
  </r>
  <r>
    <x v="7"/>
    <s v="Colorado"/>
    <x v="5"/>
    <n v="8"/>
    <n v="84"/>
    <n v="62"/>
    <s v="US President"/>
    <s v="Cobb, David"/>
    <s v="green"/>
    <b v="0"/>
    <n v="1591"/>
    <n v="2129630"/>
  </r>
  <r>
    <x v="7"/>
    <s v="Colorado"/>
    <x v="5"/>
    <n v="8"/>
    <n v="84"/>
    <n v="62"/>
    <s v="US President"/>
    <s v="Andress, Stanford"/>
    <s v="unaffiliated"/>
    <b v="0"/>
    <n v="804"/>
    <n v="2129630"/>
  </r>
  <r>
    <x v="7"/>
    <s v="Colorado"/>
    <x v="5"/>
    <n v="8"/>
    <n v="84"/>
    <n v="62"/>
    <s v="US President"/>
    <s v="Amondson, Gene"/>
    <s v="concerns of people"/>
    <b v="0"/>
    <n v="378"/>
    <n v="2129630"/>
  </r>
  <r>
    <x v="7"/>
    <s v="Colorado"/>
    <x v="5"/>
    <n v="8"/>
    <n v="84"/>
    <n v="62"/>
    <s v="US President"/>
    <s v="Van Auken, Bill"/>
    <s v="socialist equality party"/>
    <b v="0"/>
    <n v="329"/>
    <n v="2129630"/>
  </r>
  <r>
    <x v="7"/>
    <s v="Colorado"/>
    <x v="5"/>
    <n v="8"/>
    <n v="84"/>
    <n v="62"/>
    <s v="US President"/>
    <s v="Calero, Roger"/>
    <s v="socialist workers"/>
    <b v="0"/>
    <n v="241"/>
    <n v="2129630"/>
  </r>
  <r>
    <x v="7"/>
    <s v="Colorado"/>
    <x v="5"/>
    <n v="8"/>
    <n v="84"/>
    <n v="62"/>
    <s v="US President"/>
    <s v="Brown, Walt"/>
    <s v="socialist"/>
    <b v="0"/>
    <n v="216"/>
    <n v="2129630"/>
  </r>
  <r>
    <x v="7"/>
    <s v="Colorado"/>
    <x v="5"/>
    <n v="8"/>
    <n v="84"/>
    <n v="62"/>
    <s v="US President"/>
    <s v="Dodge, Earl"/>
    <s v="prohibition"/>
    <b v="0"/>
    <n v="140"/>
    <n v="2129630"/>
  </r>
  <r>
    <x v="7"/>
    <s v="Connecticut"/>
    <x v="6"/>
    <n v="9"/>
    <n v="16"/>
    <n v="1"/>
    <s v="US President"/>
    <s v="Kerry, John"/>
    <s v="democrat"/>
    <b v="0"/>
    <n v="857488"/>
    <n v="1578769"/>
  </r>
  <r>
    <x v="7"/>
    <s v="Connecticut"/>
    <x v="6"/>
    <n v="9"/>
    <n v="16"/>
    <n v="1"/>
    <s v="US President"/>
    <s v="Bush, George W."/>
    <s v="republican"/>
    <b v="0"/>
    <n v="693826"/>
    <n v="1578769"/>
  </r>
  <r>
    <x v="7"/>
    <s v="Connecticut"/>
    <x v="6"/>
    <n v="9"/>
    <n v="16"/>
    <n v="1"/>
    <s v="US President"/>
    <s v="Nader, Ralph"/>
    <s v="petitioning candidate"/>
    <b v="0"/>
    <n v="12969"/>
    <n v="1578769"/>
  </r>
  <r>
    <x v="7"/>
    <s v="Connecticut"/>
    <x v="6"/>
    <n v="9"/>
    <n v="16"/>
    <n v="1"/>
    <s v="US President"/>
    <s v="Cobb, David"/>
    <s v="green"/>
    <b v="0"/>
    <n v="9564"/>
    <n v="1578769"/>
  </r>
  <r>
    <x v="7"/>
    <s v="Connecticut"/>
    <x v="6"/>
    <n v="9"/>
    <n v="16"/>
    <n v="1"/>
    <s v="US President"/>
    <s v="Badnarik, Michael"/>
    <s v="libertarian"/>
    <b v="0"/>
    <n v="3367"/>
    <n v="1578769"/>
  </r>
  <r>
    <x v="7"/>
    <s v="Connecticut"/>
    <x v="6"/>
    <n v="9"/>
    <n v="16"/>
    <n v="1"/>
    <s v="US President"/>
    <s v="Peroutka, Michael"/>
    <s v="concerned citizens"/>
    <b v="0"/>
    <n v="1543"/>
    <n v="1578769"/>
  </r>
  <r>
    <x v="7"/>
    <s v="Connecticut"/>
    <x v="6"/>
    <n v="9"/>
    <n v="16"/>
    <n v="1"/>
    <s v="US President"/>
    <s v="Calero, Roger"/>
    <s v="socialist workers"/>
    <b v="1"/>
    <n v="12"/>
    <n v="1578769"/>
  </r>
  <r>
    <x v="7"/>
    <s v="Delaware"/>
    <x v="7"/>
    <n v="10"/>
    <n v="51"/>
    <n v="11"/>
    <s v="US President"/>
    <s v="Kerry, John"/>
    <s v="democrat"/>
    <b v="0"/>
    <n v="200152"/>
    <n v="375190"/>
  </r>
  <r>
    <x v="7"/>
    <s v="Delaware"/>
    <x v="7"/>
    <n v="10"/>
    <n v="51"/>
    <n v="11"/>
    <s v="US President"/>
    <s v="Bush, George W."/>
    <s v="republican"/>
    <b v="0"/>
    <n v="171660"/>
    <n v="375190"/>
  </r>
  <r>
    <x v="7"/>
    <s v="Delaware"/>
    <x v="7"/>
    <n v="10"/>
    <n v="51"/>
    <n v="11"/>
    <s v="US President"/>
    <s v="Nader, Ralph"/>
    <s v="independent"/>
    <b v="0"/>
    <n v="2153"/>
    <n v="375190"/>
  </r>
  <r>
    <x v="7"/>
    <s v="Delaware"/>
    <x v="7"/>
    <n v="10"/>
    <n v="51"/>
    <n v="11"/>
    <s v="US President"/>
    <s v="Badnarik, Michael"/>
    <s v="libertarian"/>
    <b v="0"/>
    <n v="586"/>
    <n v="375190"/>
  </r>
  <r>
    <x v="7"/>
    <s v="Delaware"/>
    <x v="7"/>
    <n v="10"/>
    <n v="51"/>
    <n v="11"/>
    <s v="US President"/>
    <s v="Peroutka, Michael"/>
    <s v="constitution party"/>
    <b v="0"/>
    <n v="289"/>
    <n v="375190"/>
  </r>
  <r>
    <x v="7"/>
    <s v="Delaware"/>
    <x v="7"/>
    <n v="10"/>
    <n v="51"/>
    <n v="11"/>
    <s v="US President"/>
    <s v="Cobb, David"/>
    <s v="green"/>
    <b v="0"/>
    <n v="250"/>
    <n v="375190"/>
  </r>
  <r>
    <x v="7"/>
    <s v="Delaware"/>
    <x v="7"/>
    <n v="10"/>
    <n v="51"/>
    <n v="11"/>
    <s v="US President"/>
    <s v="Brown, Walt"/>
    <s v="natural law"/>
    <b v="0"/>
    <n v="100"/>
    <n v="375190"/>
  </r>
  <r>
    <x v="7"/>
    <s v="District of Columbia"/>
    <x v="8"/>
    <n v="11"/>
    <n v="53"/>
    <n v="55"/>
    <s v="US President"/>
    <s v="Kerry, John"/>
    <s v="democrat"/>
    <b v="0"/>
    <n v="202970"/>
    <n v="227586"/>
  </r>
  <r>
    <x v="7"/>
    <s v="District of Columbia"/>
    <x v="8"/>
    <n v="11"/>
    <n v="53"/>
    <n v="55"/>
    <s v="US President"/>
    <s v="Bush, George W."/>
    <s v="republican"/>
    <b v="0"/>
    <n v="21256"/>
    <n v="227586"/>
  </r>
  <r>
    <x v="7"/>
    <s v="District of Columbia"/>
    <x v="8"/>
    <n v="11"/>
    <n v="53"/>
    <n v="55"/>
    <s v="US President"/>
    <s v="Nader, Ralph"/>
    <s v="independent"/>
    <b v="0"/>
    <n v="1485"/>
    <n v="227586"/>
  </r>
  <r>
    <x v="7"/>
    <s v="District of Columbia"/>
    <x v="8"/>
    <n v="11"/>
    <n v="53"/>
    <n v="55"/>
    <s v="US President"/>
    <s v="Cobb, David"/>
    <s v="d.c. statehood green"/>
    <b v="0"/>
    <n v="737"/>
    <n v="227586"/>
  </r>
  <r>
    <x v="7"/>
    <s v="District of Columbia"/>
    <x v="8"/>
    <n v="11"/>
    <n v="53"/>
    <n v="55"/>
    <s v="US President"/>
    <s v="Others"/>
    <m/>
    <b v="1"/>
    <n v="506"/>
    <n v="227586"/>
  </r>
  <r>
    <x v="7"/>
    <s v="District of Columbia"/>
    <x v="8"/>
    <n v="11"/>
    <n v="53"/>
    <n v="55"/>
    <s v="US President"/>
    <s v="Badnarik, Michael"/>
    <s v="libertarian"/>
    <b v="0"/>
    <n v="502"/>
    <n v="227586"/>
  </r>
  <r>
    <x v="7"/>
    <s v="District of Columbia"/>
    <x v="8"/>
    <n v="11"/>
    <n v="53"/>
    <n v="55"/>
    <s v="US President"/>
    <s v="Calero, Roger"/>
    <s v="socialist workers"/>
    <b v="0"/>
    <n v="130"/>
    <n v="227586"/>
  </r>
  <r>
    <x v="7"/>
    <s v="Florida"/>
    <x v="9"/>
    <n v="12"/>
    <n v="59"/>
    <n v="43"/>
    <s v="US President"/>
    <s v="Bush, George W."/>
    <s v="republican"/>
    <b v="0"/>
    <n v="3964522"/>
    <n v="7609810"/>
  </r>
  <r>
    <x v="7"/>
    <s v="Florida"/>
    <x v="9"/>
    <n v="12"/>
    <n v="59"/>
    <n v="43"/>
    <s v="US President"/>
    <s v="Kerry, John"/>
    <s v="democrat"/>
    <b v="0"/>
    <n v="3583544"/>
    <n v="7609810"/>
  </r>
  <r>
    <x v="7"/>
    <s v="Florida"/>
    <x v="9"/>
    <n v="12"/>
    <n v="59"/>
    <n v="43"/>
    <s v="US President"/>
    <s v="Nader, Ralph"/>
    <s v="reform party"/>
    <b v="0"/>
    <n v="32971"/>
    <n v="7609810"/>
  </r>
  <r>
    <x v="7"/>
    <s v="Florida"/>
    <x v="9"/>
    <n v="12"/>
    <n v="59"/>
    <n v="43"/>
    <s v="US President"/>
    <s v="Badnarik, Michael"/>
    <s v="libertarian"/>
    <b v="0"/>
    <n v="11996"/>
    <n v="7609810"/>
  </r>
  <r>
    <x v="7"/>
    <s v="Florida"/>
    <x v="9"/>
    <n v="12"/>
    <n v="59"/>
    <n v="43"/>
    <s v="US President"/>
    <s v="Peroutka, Michael"/>
    <s v="constitution party of florida"/>
    <b v="0"/>
    <n v="6626"/>
    <n v="7609810"/>
  </r>
  <r>
    <x v="7"/>
    <s v="Florida"/>
    <x v="9"/>
    <n v="12"/>
    <n v="59"/>
    <n v="43"/>
    <s v="US President"/>
    <s v="Cobb, David"/>
    <s v="green"/>
    <b v="0"/>
    <n v="3917"/>
    <n v="7609810"/>
  </r>
  <r>
    <x v="7"/>
    <s v="Florida"/>
    <x v="9"/>
    <n v="12"/>
    <n v="59"/>
    <n v="43"/>
    <s v="US President"/>
    <s v="Brown, Walt"/>
    <s v="socialist party of florida"/>
    <b v="0"/>
    <n v="3502"/>
    <n v="7609810"/>
  </r>
  <r>
    <x v="7"/>
    <s v="Florida"/>
    <x v="9"/>
    <n v="12"/>
    <n v="59"/>
    <n v="43"/>
    <s v="US President"/>
    <s v="Calero, Roger"/>
    <s v="socialist workers"/>
    <b v="0"/>
    <n v="2732"/>
    <n v="7609810"/>
  </r>
  <r>
    <x v="7"/>
    <s v="Georgia"/>
    <x v="10"/>
    <n v="13"/>
    <n v="58"/>
    <n v="44"/>
    <s v="US President"/>
    <s v="Bush, George W."/>
    <s v="republican"/>
    <b v="0"/>
    <n v="1914254"/>
    <n v="3301875"/>
  </r>
  <r>
    <x v="7"/>
    <s v="Georgia"/>
    <x v="10"/>
    <n v="13"/>
    <n v="58"/>
    <n v="44"/>
    <s v="US President"/>
    <s v="Kerry, John"/>
    <s v="democrat"/>
    <b v="0"/>
    <n v="1366149"/>
    <n v="3301875"/>
  </r>
  <r>
    <x v="7"/>
    <s v="Georgia"/>
    <x v="10"/>
    <n v="13"/>
    <n v="58"/>
    <n v="44"/>
    <s v="US President"/>
    <s v="Badnarik, Michael"/>
    <s v="libertarian"/>
    <b v="0"/>
    <n v="18387"/>
    <n v="3301875"/>
  </r>
  <r>
    <x v="7"/>
    <s v="Georgia"/>
    <x v="10"/>
    <n v="13"/>
    <n v="58"/>
    <n v="44"/>
    <s v="US President"/>
    <s v="Other"/>
    <m/>
    <b v="1"/>
    <n v="3085"/>
    <n v="3301875"/>
  </r>
  <r>
    <x v="7"/>
    <s v="Hawaii"/>
    <x v="11"/>
    <n v="15"/>
    <n v="95"/>
    <n v="82"/>
    <s v="US President"/>
    <s v="Kerry, John"/>
    <s v="democrat"/>
    <b v="0"/>
    <n v="231708"/>
    <n v="429013"/>
  </r>
  <r>
    <x v="7"/>
    <s v="Hawaii"/>
    <x v="11"/>
    <n v="15"/>
    <n v="95"/>
    <n v="82"/>
    <s v="US President"/>
    <s v="Bush, George W."/>
    <s v="republican"/>
    <b v="0"/>
    <n v="194191"/>
    <n v="429013"/>
  </r>
  <r>
    <x v="7"/>
    <s v="Hawaii"/>
    <x v="11"/>
    <n v="15"/>
    <n v="95"/>
    <n v="82"/>
    <s v="US President"/>
    <s v="Cobb, David"/>
    <s v="green"/>
    <b v="0"/>
    <n v="1737"/>
    <n v="429013"/>
  </r>
  <r>
    <x v="7"/>
    <s v="Hawaii"/>
    <x v="11"/>
    <n v="15"/>
    <n v="95"/>
    <n v="82"/>
    <s v="US President"/>
    <s v="Badnarik, Michael"/>
    <s v="libertarian"/>
    <b v="0"/>
    <n v="1377"/>
    <n v="429013"/>
  </r>
  <r>
    <x v="7"/>
    <s v="Idaho"/>
    <x v="12"/>
    <n v="16"/>
    <n v="82"/>
    <n v="63"/>
    <s v="US President"/>
    <s v="Bush, George W."/>
    <s v="republican"/>
    <b v="0"/>
    <n v="409235"/>
    <n v="598376"/>
  </r>
  <r>
    <x v="7"/>
    <s v="Idaho"/>
    <x v="12"/>
    <n v="16"/>
    <n v="82"/>
    <n v="63"/>
    <s v="US President"/>
    <s v="Kerry, John"/>
    <s v="democrat"/>
    <b v="0"/>
    <n v="181098"/>
    <n v="598376"/>
  </r>
  <r>
    <x v="7"/>
    <s v="Idaho"/>
    <x v="12"/>
    <n v="16"/>
    <n v="82"/>
    <n v="63"/>
    <s v="US President"/>
    <s v="Badnarik, Michael"/>
    <s v="libertarian"/>
    <b v="0"/>
    <n v="3844"/>
    <n v="598376"/>
  </r>
  <r>
    <x v="7"/>
    <s v="Idaho"/>
    <x v="12"/>
    <n v="16"/>
    <n v="82"/>
    <n v="63"/>
    <s v="US President"/>
    <s v="Peroutka, Michael"/>
    <s v="constitution party"/>
    <b v="0"/>
    <n v="3084"/>
    <n v="598376"/>
  </r>
  <r>
    <x v="7"/>
    <s v="Idaho"/>
    <x v="12"/>
    <n v="16"/>
    <n v="82"/>
    <n v="63"/>
    <s v="US President"/>
    <s v="Nader, Ralph"/>
    <s v="independent"/>
    <b v="0"/>
    <n v="1115"/>
    <n v="598376"/>
  </r>
  <r>
    <x v="7"/>
    <s v="Illinois"/>
    <x v="13"/>
    <n v="17"/>
    <n v="33"/>
    <n v="21"/>
    <s v="US President"/>
    <s v="Kerry, John"/>
    <s v="democrat"/>
    <b v="0"/>
    <n v="2891550"/>
    <n v="5274322"/>
  </r>
  <r>
    <x v="7"/>
    <s v="Illinois"/>
    <x v="13"/>
    <n v="17"/>
    <n v="33"/>
    <n v="21"/>
    <s v="US President"/>
    <s v="Bush, George W."/>
    <s v="republican"/>
    <b v="0"/>
    <n v="2345946"/>
    <n v="5274322"/>
  </r>
  <r>
    <x v="7"/>
    <s v="Illinois"/>
    <x v="13"/>
    <n v="17"/>
    <n v="33"/>
    <n v="21"/>
    <s v="US President"/>
    <s v="Badnarik, Michael"/>
    <s v="libertarian"/>
    <b v="0"/>
    <n v="32442"/>
    <n v="5274322"/>
  </r>
  <r>
    <x v="7"/>
    <s v="Illinois"/>
    <x v="13"/>
    <n v="17"/>
    <n v="33"/>
    <n v="21"/>
    <s v="US President"/>
    <s v="Other"/>
    <m/>
    <b v="1"/>
    <n v="4384"/>
    <n v="5274322"/>
  </r>
  <r>
    <x v="7"/>
    <s v="Indiana"/>
    <x v="14"/>
    <n v="18"/>
    <n v="32"/>
    <n v="22"/>
    <s v="US President"/>
    <s v="Bush, George W."/>
    <s v="republican"/>
    <b v="0"/>
    <n v="1479438"/>
    <n v="2468002"/>
  </r>
  <r>
    <x v="7"/>
    <s v="Indiana"/>
    <x v="14"/>
    <n v="18"/>
    <n v="32"/>
    <n v="22"/>
    <s v="US President"/>
    <s v="Kerry, John"/>
    <s v="democrat"/>
    <b v="0"/>
    <n v="969011"/>
    <n v="2468002"/>
  </r>
  <r>
    <x v="7"/>
    <s v="Indiana"/>
    <x v="14"/>
    <n v="18"/>
    <n v="32"/>
    <n v="22"/>
    <s v="US President"/>
    <s v="Badnarik, Michael"/>
    <s v="libertarian"/>
    <b v="0"/>
    <n v="18058"/>
    <n v="2468002"/>
  </r>
  <r>
    <x v="7"/>
    <s v="Indiana"/>
    <x v="14"/>
    <n v="18"/>
    <n v="32"/>
    <n v="22"/>
    <s v="US President"/>
    <s v="Other"/>
    <m/>
    <b v="1"/>
    <n v="1495"/>
    <n v="2468002"/>
  </r>
  <r>
    <x v="7"/>
    <s v="Iowa"/>
    <x v="15"/>
    <n v="19"/>
    <n v="42"/>
    <n v="31"/>
    <s v="US President"/>
    <s v="Bush, George W."/>
    <s v="republican"/>
    <b v="0"/>
    <n v="751957"/>
    <n v="1506908"/>
  </r>
  <r>
    <x v="7"/>
    <s v="Iowa"/>
    <x v="15"/>
    <n v="19"/>
    <n v="42"/>
    <n v="31"/>
    <s v="US President"/>
    <s v="Kerry, John"/>
    <s v="democrat"/>
    <b v="0"/>
    <n v="741898"/>
    <n v="1506908"/>
  </r>
  <r>
    <x v="7"/>
    <s v="Iowa"/>
    <x v="15"/>
    <n v="19"/>
    <n v="42"/>
    <n v="31"/>
    <s v="US President"/>
    <s v="Other"/>
    <m/>
    <b v="0"/>
    <n v="6149"/>
    <n v="1506908"/>
  </r>
  <r>
    <x v="7"/>
    <s v="Iowa"/>
    <x v="15"/>
    <n v="19"/>
    <n v="42"/>
    <n v="31"/>
    <s v="US President"/>
    <s v="Badnarik, Michael"/>
    <s v="libertarian"/>
    <b v="0"/>
    <n v="2992"/>
    <n v="1506908"/>
  </r>
  <r>
    <x v="7"/>
    <s v="Iowa"/>
    <x v="15"/>
    <n v="19"/>
    <n v="42"/>
    <n v="31"/>
    <s v="US President"/>
    <s v="Peroutka, Michael"/>
    <s v="constitution party"/>
    <b v="0"/>
    <n v="1304"/>
    <n v="1506908"/>
  </r>
  <r>
    <x v="7"/>
    <s v="Iowa"/>
    <x v="15"/>
    <n v="19"/>
    <n v="42"/>
    <n v="31"/>
    <s v="US President"/>
    <s v="Cobb, David"/>
    <s v="green"/>
    <b v="0"/>
    <n v="1141"/>
    <n v="1506908"/>
  </r>
  <r>
    <x v="7"/>
    <s v="Iowa"/>
    <x v="15"/>
    <n v="19"/>
    <n v="42"/>
    <n v="31"/>
    <s v="US President"/>
    <s v="Other"/>
    <m/>
    <b v="1"/>
    <n v="1094"/>
    <n v="1506908"/>
  </r>
  <r>
    <x v="7"/>
    <s v="Iowa"/>
    <x v="15"/>
    <n v="19"/>
    <n v="42"/>
    <n v="31"/>
    <s v="US President"/>
    <s v="Calero, Roger"/>
    <s v="socialist workers"/>
    <b v="0"/>
    <n v="373"/>
    <n v="1506908"/>
  </r>
  <r>
    <x v="7"/>
    <s v="Kansas"/>
    <x v="16"/>
    <n v="20"/>
    <n v="47"/>
    <n v="32"/>
    <s v="US President"/>
    <s v="Bush, George W."/>
    <s v="republican"/>
    <b v="0"/>
    <n v="736456"/>
    <n v="1187756"/>
  </r>
  <r>
    <x v="7"/>
    <s v="Kansas"/>
    <x v="16"/>
    <n v="20"/>
    <n v="47"/>
    <n v="32"/>
    <s v="US President"/>
    <s v="Kerry, John"/>
    <s v="democrat"/>
    <b v="0"/>
    <n v="434993"/>
    <n v="1187756"/>
  </r>
  <r>
    <x v="7"/>
    <s v="Kansas"/>
    <x v="16"/>
    <n v="20"/>
    <n v="47"/>
    <n v="32"/>
    <s v="US President"/>
    <s v="Nader, Ralph"/>
    <s v="reform party"/>
    <b v="0"/>
    <n v="9348"/>
    <n v="1187756"/>
  </r>
  <r>
    <x v="7"/>
    <s v="Kansas"/>
    <x v="16"/>
    <n v="20"/>
    <n v="47"/>
    <n v="32"/>
    <s v="US President"/>
    <s v="Badnarik, Michael"/>
    <s v="libertarian"/>
    <b v="0"/>
    <n v="4013"/>
    <n v="1187756"/>
  </r>
  <r>
    <x v="7"/>
    <s v="Kansas"/>
    <x v="16"/>
    <n v="20"/>
    <n v="47"/>
    <n v="32"/>
    <s v="US President"/>
    <s v="Peroutka, Michael"/>
    <s v="independent"/>
    <b v="0"/>
    <n v="2899"/>
    <n v="1187756"/>
  </r>
  <r>
    <x v="7"/>
    <s v="Kansas"/>
    <x v="16"/>
    <n v="20"/>
    <n v="47"/>
    <n v="32"/>
    <s v="US President"/>
    <s v="Other"/>
    <m/>
    <b v="1"/>
    <n v="47"/>
    <n v="1187756"/>
  </r>
  <r>
    <x v="7"/>
    <s v="Kentucky"/>
    <x v="17"/>
    <n v="21"/>
    <n v="61"/>
    <n v="51"/>
    <s v="US President"/>
    <s v="Bush, George W."/>
    <s v="republican"/>
    <b v="0"/>
    <n v="1069439"/>
    <n v="1795882"/>
  </r>
  <r>
    <x v="7"/>
    <s v="Kentucky"/>
    <x v="17"/>
    <n v="21"/>
    <n v="61"/>
    <n v="51"/>
    <s v="US President"/>
    <s v="Kerry, John"/>
    <s v="democrat"/>
    <b v="0"/>
    <n v="712733"/>
    <n v="1795882"/>
  </r>
  <r>
    <x v="7"/>
    <s v="Kentucky"/>
    <x v="17"/>
    <n v="21"/>
    <n v="61"/>
    <n v="51"/>
    <s v="US President"/>
    <s v="Nader, Ralph"/>
    <s v="independent"/>
    <b v="0"/>
    <n v="8856"/>
    <n v="1795882"/>
  </r>
  <r>
    <x v="7"/>
    <s v="Kentucky"/>
    <x v="17"/>
    <n v="21"/>
    <n v="61"/>
    <n v="51"/>
    <s v="US President"/>
    <s v="Badnarik, Michael"/>
    <s v="libertarian"/>
    <b v="0"/>
    <n v="2619"/>
    <n v="1795882"/>
  </r>
  <r>
    <x v="7"/>
    <s v="Kentucky"/>
    <x v="17"/>
    <n v="21"/>
    <n v="61"/>
    <n v="51"/>
    <s v="US President"/>
    <s v="Peroutka, Michael"/>
    <s v="constitution party"/>
    <b v="0"/>
    <n v="2213"/>
    <n v="1795882"/>
  </r>
  <r>
    <x v="7"/>
    <s v="Kentucky"/>
    <x v="17"/>
    <n v="21"/>
    <n v="61"/>
    <n v="51"/>
    <s v="US President"/>
    <s v="Other"/>
    <m/>
    <b v="1"/>
    <n v="22"/>
    <n v="1795882"/>
  </r>
  <r>
    <x v="7"/>
    <s v="Louisiana"/>
    <x v="18"/>
    <n v="22"/>
    <n v="72"/>
    <n v="45"/>
    <s v="US President"/>
    <s v="Bush, George W."/>
    <s v="republican"/>
    <b v="0"/>
    <n v="1102169"/>
    <n v="1943106"/>
  </r>
  <r>
    <x v="7"/>
    <s v="Louisiana"/>
    <x v="18"/>
    <n v="22"/>
    <n v="72"/>
    <n v="45"/>
    <s v="US President"/>
    <s v="Kerry, John"/>
    <s v="democrat"/>
    <b v="0"/>
    <n v="820299"/>
    <n v="1943106"/>
  </r>
  <r>
    <x v="7"/>
    <s v="Louisiana"/>
    <x v="18"/>
    <n v="22"/>
    <n v="72"/>
    <n v="45"/>
    <s v="US President"/>
    <s v="Nader, Ralph"/>
    <s v="independent"/>
    <b v="0"/>
    <n v="7032"/>
    <n v="1943106"/>
  </r>
  <r>
    <x v="7"/>
    <s v="Louisiana"/>
    <x v="18"/>
    <n v="22"/>
    <n v="72"/>
    <n v="45"/>
    <s v="US President"/>
    <s v="Peroutka, Michael"/>
    <s v="constitution party"/>
    <b v="0"/>
    <n v="5203"/>
    <n v="1943106"/>
  </r>
  <r>
    <x v="7"/>
    <s v="Louisiana"/>
    <x v="18"/>
    <n v="22"/>
    <n v="72"/>
    <n v="45"/>
    <s v="US President"/>
    <s v="Badnarik, Michael"/>
    <s v="libertarian"/>
    <b v="0"/>
    <n v="2781"/>
    <n v="1943106"/>
  </r>
  <r>
    <x v="7"/>
    <s v="Louisiana"/>
    <x v="18"/>
    <n v="22"/>
    <n v="72"/>
    <n v="45"/>
    <s v="US President"/>
    <s v="Brown, Walt"/>
    <s v="protecting working families"/>
    <b v="0"/>
    <n v="1795"/>
    <n v="1943106"/>
  </r>
  <r>
    <x v="7"/>
    <s v="Louisiana"/>
    <x v="18"/>
    <n v="22"/>
    <n v="72"/>
    <n v="45"/>
    <s v="US President"/>
    <s v="Amondson, Gene"/>
    <s v="prohibition"/>
    <b v="0"/>
    <n v="1566"/>
    <n v="1943106"/>
  </r>
  <r>
    <x v="7"/>
    <s v="Louisiana"/>
    <x v="18"/>
    <n v="22"/>
    <n v="72"/>
    <n v="45"/>
    <s v="US President"/>
    <s v="Cobb, David"/>
    <s v="green"/>
    <b v="0"/>
    <n v="1276"/>
    <n v="1943106"/>
  </r>
  <r>
    <x v="7"/>
    <s v="Louisiana"/>
    <x v="18"/>
    <n v="22"/>
    <n v="72"/>
    <n v="45"/>
    <s v="US President"/>
    <s v="Calero, Roger"/>
    <s v="socialist"/>
    <b v="0"/>
    <n v="985"/>
    <n v="1943106"/>
  </r>
  <r>
    <x v="7"/>
    <s v="Maine"/>
    <x v="19"/>
    <n v="23"/>
    <n v="11"/>
    <n v="2"/>
    <s v="US President"/>
    <s v="Kerry, John"/>
    <s v="democrat"/>
    <b v="0"/>
    <n v="396842"/>
    <n v="740752"/>
  </r>
  <r>
    <x v="7"/>
    <s v="Maine"/>
    <x v="19"/>
    <n v="23"/>
    <n v="11"/>
    <n v="2"/>
    <s v="US President"/>
    <s v="Bush, George W."/>
    <s v="republican"/>
    <b v="0"/>
    <n v="330201"/>
    <n v="740752"/>
  </r>
  <r>
    <x v="7"/>
    <s v="Maine"/>
    <x v="19"/>
    <n v="23"/>
    <n v="11"/>
    <n v="2"/>
    <s v="US President"/>
    <s v="The Better Life,"/>
    <s v="independent"/>
    <b v="0"/>
    <n v="8069"/>
    <n v="740752"/>
  </r>
  <r>
    <x v="7"/>
    <s v="Maine"/>
    <x v="19"/>
    <n v="23"/>
    <n v="11"/>
    <n v="2"/>
    <s v="US President"/>
    <s v="Cobb, David"/>
    <s v="green"/>
    <b v="0"/>
    <n v="2936"/>
    <n v="740752"/>
  </r>
  <r>
    <x v="7"/>
    <s v="Maine"/>
    <x v="19"/>
    <n v="23"/>
    <n v="11"/>
    <n v="2"/>
    <s v="US President"/>
    <s v="Badnarik, Michael"/>
    <s v="libertarian"/>
    <b v="0"/>
    <n v="1965"/>
    <n v="740752"/>
  </r>
  <r>
    <x v="7"/>
    <s v="Maine"/>
    <x v="19"/>
    <n v="23"/>
    <n v="11"/>
    <n v="2"/>
    <s v="US President"/>
    <s v="Peroutka, Michael"/>
    <s v="constitution party"/>
    <b v="0"/>
    <n v="735"/>
    <n v="740752"/>
  </r>
  <r>
    <x v="7"/>
    <s v="Maine"/>
    <x v="19"/>
    <n v="23"/>
    <n v="11"/>
    <n v="2"/>
    <s v="US President"/>
    <s v="Blank Vote/Scattering"/>
    <m/>
    <b v="0"/>
    <n v="4"/>
    <n v="740752"/>
  </r>
  <r>
    <x v="7"/>
    <s v="Maryland"/>
    <x v="20"/>
    <n v="24"/>
    <n v="52"/>
    <n v="52"/>
    <s v="US President"/>
    <s v="Kerry, John"/>
    <s v="democrat"/>
    <b v="0"/>
    <n v="1334493"/>
    <n v="2384238"/>
  </r>
  <r>
    <x v="7"/>
    <s v="Maryland"/>
    <x v="20"/>
    <n v="24"/>
    <n v="52"/>
    <n v="52"/>
    <s v="US President"/>
    <s v="Bush, George W."/>
    <s v="republican"/>
    <b v="0"/>
    <n v="1024703"/>
    <n v="2384238"/>
  </r>
  <r>
    <x v="7"/>
    <s v="Maryland"/>
    <x v="20"/>
    <n v="24"/>
    <n v="52"/>
    <n v="52"/>
    <s v="US President"/>
    <s v="Nader, Ralph"/>
    <s v="populist"/>
    <b v="0"/>
    <n v="11854"/>
    <n v="2384238"/>
  </r>
  <r>
    <x v="7"/>
    <s v="Maryland"/>
    <x v="20"/>
    <n v="24"/>
    <n v="52"/>
    <n v="52"/>
    <s v="US President"/>
    <s v="Badnarik, Michael"/>
    <s v="libertarian"/>
    <b v="0"/>
    <n v="6094"/>
    <n v="2384238"/>
  </r>
  <r>
    <x v="7"/>
    <s v="Maryland"/>
    <x v="20"/>
    <n v="24"/>
    <n v="52"/>
    <n v="52"/>
    <s v="US President"/>
    <s v="Cobb, David"/>
    <s v="green"/>
    <b v="0"/>
    <n v="3632"/>
    <n v="2384238"/>
  </r>
  <r>
    <x v="7"/>
    <s v="Maryland"/>
    <x v="20"/>
    <n v="24"/>
    <n v="52"/>
    <n v="52"/>
    <s v="US President"/>
    <s v="Peroutka, Michael"/>
    <s v="constitution party"/>
    <b v="0"/>
    <n v="3421"/>
    <n v="2384238"/>
  </r>
  <r>
    <x v="7"/>
    <s v="Maryland"/>
    <x v="20"/>
    <n v="24"/>
    <n v="52"/>
    <n v="52"/>
    <s v="US President"/>
    <s v="Other"/>
    <s v="unaffiliated"/>
    <b v="1"/>
    <n v="34"/>
    <n v="2384238"/>
  </r>
  <r>
    <x v="7"/>
    <s v="Maryland"/>
    <x v="20"/>
    <n v="24"/>
    <n v="52"/>
    <n v="52"/>
    <s v="US President"/>
    <s v="Other"/>
    <s v="democrat"/>
    <b v="1"/>
    <n v="7"/>
    <n v="2384238"/>
  </r>
  <r>
    <x v="7"/>
    <s v="Massachusetts"/>
    <x v="21"/>
    <n v="25"/>
    <n v="14"/>
    <n v="3"/>
    <s v="US President"/>
    <s v="Kerry, John"/>
    <s v="democrat"/>
    <b v="0"/>
    <n v="1803800"/>
    <n v="2927455"/>
  </r>
  <r>
    <x v="7"/>
    <s v="Massachusetts"/>
    <x v="21"/>
    <n v="25"/>
    <n v="14"/>
    <n v="3"/>
    <s v="US President"/>
    <s v="Bush, George W."/>
    <s v="republican"/>
    <b v="0"/>
    <n v="1071109"/>
    <n v="2927455"/>
  </r>
  <r>
    <x v="7"/>
    <s v="Massachusetts"/>
    <x v="21"/>
    <n v="25"/>
    <n v="14"/>
    <n v="3"/>
    <s v="US President"/>
    <s v="Blank Vote/Scattering"/>
    <m/>
    <b v="0"/>
    <n v="15067"/>
    <n v="2927455"/>
  </r>
  <r>
    <x v="7"/>
    <s v="Massachusetts"/>
    <x v="21"/>
    <n v="25"/>
    <n v="14"/>
    <n v="3"/>
    <s v="US President"/>
    <s v="Badnarik, Michael"/>
    <s v="libertarian"/>
    <b v="0"/>
    <n v="15022"/>
    <n v="2927455"/>
  </r>
  <r>
    <x v="7"/>
    <s v="Massachusetts"/>
    <x v="21"/>
    <n v="25"/>
    <n v="14"/>
    <n v="3"/>
    <s v="US President"/>
    <s v="Cobb, David"/>
    <s v="green-rainbow"/>
    <b v="0"/>
    <n v="10623"/>
    <n v="2927455"/>
  </r>
  <r>
    <x v="7"/>
    <s v="Massachusetts"/>
    <x v="21"/>
    <n v="25"/>
    <n v="14"/>
    <n v="3"/>
    <s v="US President"/>
    <s v="Other"/>
    <m/>
    <b v="0"/>
    <n v="7028"/>
    <n v="2927455"/>
  </r>
  <r>
    <x v="7"/>
    <s v="Massachusetts"/>
    <x v="21"/>
    <n v="25"/>
    <n v="14"/>
    <n v="3"/>
    <s v="US President"/>
    <s v="Nader, Ralph"/>
    <s v="independent"/>
    <b v="1"/>
    <n v="4806"/>
    <n v="2927455"/>
  </r>
  <r>
    <x v="7"/>
    <s v="Michigan"/>
    <x v="22"/>
    <n v="26"/>
    <n v="34"/>
    <n v="23"/>
    <s v="US President"/>
    <s v="Kerry, John"/>
    <s v="democrat"/>
    <b v="0"/>
    <n v="2479183"/>
    <n v="4839252"/>
  </r>
  <r>
    <x v="7"/>
    <s v="Michigan"/>
    <x v="22"/>
    <n v="26"/>
    <n v="34"/>
    <n v="23"/>
    <s v="US President"/>
    <s v="Bush, George W."/>
    <s v="republican"/>
    <b v="0"/>
    <n v="2313746"/>
    <n v="4839252"/>
  </r>
  <r>
    <x v="7"/>
    <s v="Michigan"/>
    <x v="22"/>
    <n v="26"/>
    <n v="34"/>
    <n v="23"/>
    <s v="US President"/>
    <s v="Nader, Ralph"/>
    <s v="no party affiliation"/>
    <b v="0"/>
    <n v="24035"/>
    <n v="4839252"/>
  </r>
  <r>
    <x v="7"/>
    <s v="Michigan"/>
    <x v="22"/>
    <n v="26"/>
    <n v="34"/>
    <n v="23"/>
    <s v="US President"/>
    <s v="Badnarik, Michael"/>
    <s v="libertarian"/>
    <b v="0"/>
    <n v="10552"/>
    <n v="4839252"/>
  </r>
  <r>
    <x v="7"/>
    <s v="Michigan"/>
    <x v="22"/>
    <n v="26"/>
    <n v="34"/>
    <n v="23"/>
    <s v="US President"/>
    <s v="Cobb, David"/>
    <s v="green"/>
    <b v="0"/>
    <n v="5325"/>
    <n v="4839252"/>
  </r>
  <r>
    <x v="7"/>
    <s v="Michigan"/>
    <x v="22"/>
    <n v="26"/>
    <n v="34"/>
    <n v="23"/>
    <s v="US President"/>
    <s v="Peroutka, Michael"/>
    <s v="u.s. taxpayers party"/>
    <b v="0"/>
    <n v="4980"/>
    <n v="4839252"/>
  </r>
  <r>
    <x v="7"/>
    <s v="Michigan"/>
    <x v="22"/>
    <n v="26"/>
    <n v="34"/>
    <n v="23"/>
    <s v="US President"/>
    <s v="Brown, Walt"/>
    <s v="natural law"/>
    <b v="0"/>
    <n v="1431"/>
    <n v="4839252"/>
  </r>
  <r>
    <x v="7"/>
    <s v="Minnesota"/>
    <x v="23"/>
    <n v="27"/>
    <n v="41"/>
    <n v="33"/>
    <s v="US President"/>
    <s v="Kerry, John"/>
    <s v="democratic-farmer-labor"/>
    <b v="0"/>
    <n v="1445014"/>
    <n v="2828387"/>
  </r>
  <r>
    <x v="7"/>
    <s v="Minnesota"/>
    <x v="23"/>
    <n v="27"/>
    <n v="41"/>
    <n v="33"/>
    <s v="US President"/>
    <s v="Bush, George W."/>
    <s v="republican"/>
    <b v="0"/>
    <n v="1346695"/>
    <n v="2828387"/>
  </r>
  <r>
    <x v="7"/>
    <s v="Minnesota"/>
    <x v="23"/>
    <n v="27"/>
    <n v="41"/>
    <n v="33"/>
    <s v="US President"/>
    <s v="Nader, Ralph"/>
    <s v="better life"/>
    <b v="0"/>
    <n v="18683"/>
    <n v="2828387"/>
  </r>
  <r>
    <x v="7"/>
    <s v="Minnesota"/>
    <x v="23"/>
    <n v="27"/>
    <n v="41"/>
    <n v="33"/>
    <s v="US President"/>
    <s v="Badnarik, Michael"/>
    <s v="libertarian"/>
    <b v="0"/>
    <n v="4639"/>
    <n v="2828387"/>
  </r>
  <r>
    <x v="7"/>
    <s v="Minnesota"/>
    <x v="23"/>
    <n v="27"/>
    <n v="41"/>
    <n v="33"/>
    <s v="US President"/>
    <s v="Cobb, David"/>
    <s v="green"/>
    <b v="0"/>
    <n v="4408"/>
    <n v="2828387"/>
  </r>
  <r>
    <x v="7"/>
    <s v="Minnesota"/>
    <x v="23"/>
    <n v="27"/>
    <n v="41"/>
    <n v="33"/>
    <s v="US President"/>
    <s v="Peroutka, Michael"/>
    <s v="constitution party"/>
    <b v="0"/>
    <n v="3074"/>
    <n v="2828387"/>
  </r>
  <r>
    <x v="7"/>
    <s v="Minnesota"/>
    <x v="23"/>
    <n v="27"/>
    <n v="41"/>
    <n v="33"/>
    <s v="US President"/>
    <s v="Other"/>
    <m/>
    <b v="1"/>
    <n v="2532"/>
    <n v="2828387"/>
  </r>
  <r>
    <x v="7"/>
    <s v="Minnesota"/>
    <x v="23"/>
    <n v="27"/>
    <n v="41"/>
    <n v="33"/>
    <s v="US President"/>
    <s v="Harens, Thomas"/>
    <s v="christian freedom party"/>
    <b v="0"/>
    <n v="2387"/>
    <n v="2828387"/>
  </r>
  <r>
    <x v="7"/>
    <s v="Minnesota"/>
    <x v="23"/>
    <n v="27"/>
    <n v="41"/>
    <n v="33"/>
    <s v="US President"/>
    <s v="Van Auken, Bill"/>
    <s v="socialist equality party"/>
    <b v="0"/>
    <n v="539"/>
    <n v="2828387"/>
  </r>
  <r>
    <x v="7"/>
    <s v="Minnesota"/>
    <x v="23"/>
    <n v="27"/>
    <n v="41"/>
    <n v="33"/>
    <s v="US President"/>
    <s v="Calero, Roger"/>
    <s v="socialist workers"/>
    <b v="0"/>
    <n v="416"/>
    <n v="2828387"/>
  </r>
  <r>
    <x v="7"/>
    <s v="Mississippi"/>
    <x v="24"/>
    <n v="28"/>
    <n v="64"/>
    <n v="46"/>
    <s v="US President"/>
    <s v="Bush, George W."/>
    <s v="republican"/>
    <b v="0"/>
    <n v="672660"/>
    <n v="1139824"/>
  </r>
  <r>
    <x v="7"/>
    <s v="Mississippi"/>
    <x v="24"/>
    <n v="28"/>
    <n v="64"/>
    <n v="46"/>
    <s v="US President"/>
    <s v="Kerry, John"/>
    <s v="democrat"/>
    <b v="0"/>
    <n v="457766"/>
    <n v="1139824"/>
  </r>
  <r>
    <x v="7"/>
    <s v="Mississippi"/>
    <x v="24"/>
    <n v="28"/>
    <n v="64"/>
    <n v="46"/>
    <s v="US President"/>
    <s v="Nader, Ralph"/>
    <s v="reform party"/>
    <b v="0"/>
    <n v="3175"/>
    <n v="1139824"/>
  </r>
  <r>
    <x v="7"/>
    <s v="Mississippi"/>
    <x v="24"/>
    <n v="28"/>
    <n v="64"/>
    <n v="46"/>
    <s v="US President"/>
    <s v="Badnarik, Michael"/>
    <s v="libertarian"/>
    <b v="0"/>
    <n v="1793"/>
    <n v="1139824"/>
  </r>
  <r>
    <x v="7"/>
    <s v="Mississippi"/>
    <x v="24"/>
    <n v="28"/>
    <n v="64"/>
    <n v="46"/>
    <s v="US President"/>
    <s v="Peroutka, Michael"/>
    <s v="constitution party"/>
    <b v="0"/>
    <n v="1758"/>
    <n v="1139824"/>
  </r>
  <r>
    <x v="7"/>
    <s v="Mississippi"/>
    <x v="24"/>
    <n v="28"/>
    <n v="64"/>
    <n v="46"/>
    <s v="US President"/>
    <s v="Calero, Roger"/>
    <s v="independent"/>
    <b v="0"/>
    <n v="1599"/>
    <n v="1139824"/>
  </r>
  <r>
    <x v="7"/>
    <s v="Mississippi"/>
    <x v="24"/>
    <n v="28"/>
    <n v="64"/>
    <n v="46"/>
    <s v="US President"/>
    <s v="Cobb, David"/>
    <s v="green"/>
    <b v="0"/>
    <n v="1073"/>
    <n v="1139824"/>
  </r>
  <r>
    <x v="7"/>
    <s v="Missouri"/>
    <x v="25"/>
    <n v="29"/>
    <n v="43"/>
    <n v="34"/>
    <s v="US President"/>
    <s v="Bush, George W."/>
    <s v="republican"/>
    <b v="0"/>
    <n v="1455713"/>
    <n v="2731364"/>
  </r>
  <r>
    <x v="7"/>
    <s v="Missouri"/>
    <x v="25"/>
    <n v="29"/>
    <n v="43"/>
    <n v="34"/>
    <s v="US President"/>
    <s v="Kerry, John"/>
    <s v="democrat"/>
    <b v="0"/>
    <n v="1259171"/>
    <n v="2731364"/>
  </r>
  <r>
    <x v="7"/>
    <s v="Missouri"/>
    <x v="25"/>
    <n v="29"/>
    <n v="43"/>
    <n v="34"/>
    <s v="US President"/>
    <s v="Badnarik, Michael"/>
    <s v="libertarian"/>
    <b v="0"/>
    <n v="9831"/>
    <n v="2731364"/>
  </r>
  <r>
    <x v="7"/>
    <s v="Missouri"/>
    <x v="25"/>
    <n v="29"/>
    <n v="43"/>
    <n v="34"/>
    <s v="US President"/>
    <s v="Peroutka, Michael"/>
    <s v="constitution party"/>
    <b v="0"/>
    <n v="5355"/>
    <n v="2731364"/>
  </r>
  <r>
    <x v="7"/>
    <s v="Missouri"/>
    <x v="25"/>
    <n v="29"/>
    <n v="43"/>
    <n v="34"/>
    <s v="US President"/>
    <s v="Nader, Ralph"/>
    <s v="independent"/>
    <b v="1"/>
    <n v="1294"/>
    <n v="2731364"/>
  </r>
  <r>
    <x v="7"/>
    <s v="Montana"/>
    <x v="26"/>
    <n v="30"/>
    <n v="81"/>
    <n v="64"/>
    <s v="US President"/>
    <s v="Bush, George W."/>
    <s v="republican"/>
    <b v="0"/>
    <n v="266063"/>
    <n v="450434"/>
  </r>
  <r>
    <x v="7"/>
    <s v="Montana"/>
    <x v="26"/>
    <n v="30"/>
    <n v="81"/>
    <n v="64"/>
    <s v="US President"/>
    <s v="Kerry, John"/>
    <s v="democrat"/>
    <b v="0"/>
    <n v="173710"/>
    <n v="450434"/>
  </r>
  <r>
    <x v="7"/>
    <s v="Montana"/>
    <x v="26"/>
    <n v="30"/>
    <n v="81"/>
    <n v="64"/>
    <s v="US President"/>
    <s v="Nader, Ralph"/>
    <s v="independent"/>
    <b v="0"/>
    <n v="6168"/>
    <n v="450434"/>
  </r>
  <r>
    <x v="7"/>
    <s v="Montana"/>
    <x v="26"/>
    <n v="30"/>
    <n v="81"/>
    <n v="64"/>
    <s v="US President"/>
    <s v="Peroutka, Michael"/>
    <s v="constitution party"/>
    <b v="0"/>
    <n v="1764"/>
    <n v="450434"/>
  </r>
  <r>
    <x v="7"/>
    <s v="Montana"/>
    <x v="26"/>
    <n v="30"/>
    <n v="81"/>
    <n v="64"/>
    <s v="US President"/>
    <s v="Badnarik, Michael"/>
    <s v="libertarian"/>
    <b v="0"/>
    <n v="1733"/>
    <n v="450434"/>
  </r>
  <r>
    <x v="7"/>
    <s v="Montana"/>
    <x v="26"/>
    <n v="30"/>
    <n v="81"/>
    <n v="64"/>
    <s v="US President"/>
    <s v="Cobb, David"/>
    <s v="green"/>
    <b v="0"/>
    <n v="996"/>
    <n v="450434"/>
  </r>
  <r>
    <x v="7"/>
    <s v="Nebraska"/>
    <x v="27"/>
    <n v="31"/>
    <n v="46"/>
    <n v="35"/>
    <s v="US President"/>
    <s v="Bush, George W."/>
    <s v="republican"/>
    <b v="0"/>
    <n v="512814"/>
    <n v="778186"/>
  </r>
  <r>
    <x v="7"/>
    <s v="Nebraska"/>
    <x v="27"/>
    <n v="31"/>
    <n v="46"/>
    <n v="35"/>
    <s v="US President"/>
    <s v="Kerry, John"/>
    <s v="democrat"/>
    <b v="0"/>
    <n v="254328"/>
    <n v="778186"/>
  </r>
  <r>
    <x v="7"/>
    <s v="Nebraska"/>
    <x v="27"/>
    <n v="31"/>
    <n v="46"/>
    <n v="35"/>
    <s v="US President"/>
    <s v="Nader, Ralph"/>
    <s v="reform party"/>
    <b v="0"/>
    <n v="5780"/>
    <n v="778186"/>
  </r>
  <r>
    <x v="7"/>
    <s v="Nebraska"/>
    <x v="27"/>
    <n v="31"/>
    <n v="46"/>
    <n v="35"/>
    <s v="US President"/>
    <s v="Badnarik, Michael"/>
    <s v="libertarian"/>
    <b v="0"/>
    <n v="2041"/>
    <n v="778186"/>
  </r>
  <r>
    <x v="7"/>
    <s v="Nebraska"/>
    <x v="27"/>
    <n v="31"/>
    <n v="46"/>
    <n v="35"/>
    <s v="US President"/>
    <s v="Other"/>
    <s v="nebraska party"/>
    <b v="0"/>
    <n v="1314"/>
    <n v="778186"/>
  </r>
  <r>
    <x v="7"/>
    <s v="Nebraska"/>
    <x v="27"/>
    <n v="31"/>
    <n v="46"/>
    <n v="35"/>
    <s v="US President"/>
    <s v="Cobb, David"/>
    <s v="green"/>
    <b v="0"/>
    <n v="978"/>
    <n v="778186"/>
  </r>
  <r>
    <x v="7"/>
    <s v="Nebraska"/>
    <x v="27"/>
    <n v="31"/>
    <n v="46"/>
    <n v="35"/>
    <s v="US President"/>
    <s v="Other"/>
    <m/>
    <b v="1"/>
    <n v="931"/>
    <n v="778186"/>
  </r>
  <r>
    <x v="7"/>
    <s v="Nevada"/>
    <x v="28"/>
    <n v="32"/>
    <n v="88"/>
    <n v="65"/>
    <s v="US President"/>
    <s v="Bush, George W."/>
    <s v="republican"/>
    <b v="0"/>
    <n v="418690"/>
    <n v="829587"/>
  </r>
  <r>
    <x v="7"/>
    <s v="Nevada"/>
    <x v="28"/>
    <n v="32"/>
    <n v="88"/>
    <n v="65"/>
    <s v="US President"/>
    <s v="Kerry, John"/>
    <s v="democrat"/>
    <b v="0"/>
    <n v="397190"/>
    <n v="829587"/>
  </r>
  <r>
    <x v="7"/>
    <s v="Nevada"/>
    <x v="28"/>
    <n v="32"/>
    <n v="88"/>
    <n v="65"/>
    <s v="US President"/>
    <s v="Nader, Ralph"/>
    <s v="independent"/>
    <b v="0"/>
    <n v="4838"/>
    <n v="829587"/>
  </r>
  <r>
    <x v="7"/>
    <s v="Nevada"/>
    <x v="28"/>
    <n v="32"/>
    <n v="88"/>
    <n v="65"/>
    <s v="US President"/>
    <s v="Other"/>
    <m/>
    <b v="0"/>
    <n v="3688"/>
    <n v="829587"/>
  </r>
  <r>
    <x v="7"/>
    <s v="Nevada"/>
    <x v="28"/>
    <n v="32"/>
    <n v="88"/>
    <n v="65"/>
    <s v="US President"/>
    <s v="Badnarik, Michael"/>
    <s v="libertarian"/>
    <b v="0"/>
    <n v="3176"/>
    <n v="829587"/>
  </r>
  <r>
    <x v="7"/>
    <s v="Nevada"/>
    <x v="28"/>
    <n v="32"/>
    <n v="88"/>
    <n v="65"/>
    <s v="US President"/>
    <s v="Peroutka, Michael"/>
    <s v="independent american"/>
    <b v="0"/>
    <n v="1152"/>
    <n v="829587"/>
  </r>
  <r>
    <x v="7"/>
    <s v="Nevada"/>
    <x v="28"/>
    <n v="32"/>
    <n v="88"/>
    <n v="65"/>
    <s v="US President"/>
    <s v="Cobb, David"/>
    <s v="green"/>
    <b v="0"/>
    <n v="853"/>
    <n v="829587"/>
  </r>
  <r>
    <x v="7"/>
    <s v="New Hampshire"/>
    <x v="29"/>
    <n v="33"/>
    <n v="12"/>
    <n v="4"/>
    <s v="US President"/>
    <s v="Kerry, John"/>
    <s v="democrat"/>
    <b v="0"/>
    <n v="340511"/>
    <n v="678287"/>
  </r>
  <r>
    <x v="7"/>
    <s v="New Hampshire"/>
    <x v="29"/>
    <n v="33"/>
    <n v="12"/>
    <n v="4"/>
    <s v="US President"/>
    <s v="Bush, George W."/>
    <s v="republican"/>
    <b v="0"/>
    <n v="331237"/>
    <n v="678287"/>
  </r>
  <r>
    <x v="7"/>
    <s v="New Hampshire"/>
    <x v="29"/>
    <n v="33"/>
    <n v="12"/>
    <n v="4"/>
    <s v="US President"/>
    <s v="Nader, Ralph"/>
    <s v="independent"/>
    <b v="0"/>
    <n v="4479"/>
    <n v="678287"/>
  </r>
  <r>
    <x v="7"/>
    <s v="New Hampshire"/>
    <x v="29"/>
    <n v="33"/>
    <n v="12"/>
    <n v="4"/>
    <s v="US President"/>
    <s v="Other"/>
    <m/>
    <b v="0"/>
    <n v="1095"/>
    <n v="678287"/>
  </r>
  <r>
    <x v="7"/>
    <s v="New Hampshire"/>
    <x v="29"/>
    <n v="33"/>
    <n v="12"/>
    <n v="4"/>
    <s v="US President"/>
    <s v="Other"/>
    <m/>
    <b v="1"/>
    <n v="965"/>
    <n v="678287"/>
  </r>
  <r>
    <x v="7"/>
    <s v="New Jersey"/>
    <x v="30"/>
    <n v="34"/>
    <n v="22"/>
    <n v="12"/>
    <s v="US President"/>
    <s v="Kerry, John"/>
    <s v="democrat"/>
    <b v="0"/>
    <n v="1911430"/>
    <n v="3611691"/>
  </r>
  <r>
    <x v="7"/>
    <s v="New Jersey"/>
    <x v="30"/>
    <n v="34"/>
    <n v="22"/>
    <n v="12"/>
    <s v="US President"/>
    <s v="Bush, George W."/>
    <s v="republican"/>
    <b v="0"/>
    <n v="1670003"/>
    <n v="3611691"/>
  </r>
  <r>
    <x v="7"/>
    <s v="New Jersey"/>
    <x v="30"/>
    <n v="34"/>
    <n v="22"/>
    <n v="12"/>
    <s v="US President"/>
    <s v="Other"/>
    <s v="independent"/>
    <b v="0"/>
    <n v="30258"/>
    <n v="3611691"/>
  </r>
  <r>
    <x v="7"/>
    <s v="New Mexico"/>
    <x v="31"/>
    <n v="35"/>
    <n v="85"/>
    <n v="66"/>
    <s v="US President"/>
    <s v="Bush, George W."/>
    <s v="republican"/>
    <b v="0"/>
    <n v="376930"/>
    <n v="756304"/>
  </r>
  <r>
    <x v="7"/>
    <s v="New Mexico"/>
    <x v="31"/>
    <n v="35"/>
    <n v="85"/>
    <n v="66"/>
    <s v="US President"/>
    <s v="Kerry, John"/>
    <s v="democrat"/>
    <b v="0"/>
    <n v="370942"/>
    <n v="756304"/>
  </r>
  <r>
    <x v="7"/>
    <s v="New Mexico"/>
    <x v="31"/>
    <n v="35"/>
    <n v="85"/>
    <n v="66"/>
    <s v="US President"/>
    <s v="Nader, Ralph"/>
    <s v="independent"/>
    <b v="0"/>
    <n v="4053"/>
    <n v="756304"/>
  </r>
  <r>
    <x v="7"/>
    <s v="New Mexico"/>
    <x v="31"/>
    <n v="35"/>
    <n v="85"/>
    <n v="66"/>
    <s v="US President"/>
    <s v="Badnarik, Michael"/>
    <s v="libertarian"/>
    <b v="0"/>
    <n v="2382"/>
    <n v="756304"/>
  </r>
  <r>
    <x v="7"/>
    <s v="New Mexico"/>
    <x v="31"/>
    <n v="35"/>
    <n v="85"/>
    <n v="66"/>
    <s v="US President"/>
    <s v="Cobb, David"/>
    <s v="green"/>
    <b v="0"/>
    <n v="1226"/>
    <n v="756304"/>
  </r>
  <r>
    <x v="7"/>
    <s v="New Mexico"/>
    <x v="31"/>
    <n v="35"/>
    <n v="85"/>
    <n v="66"/>
    <s v="US President"/>
    <s v="Peroutka, Michael"/>
    <s v="constitution party"/>
    <b v="0"/>
    <n v="771"/>
    <n v="756304"/>
  </r>
  <r>
    <x v="7"/>
    <s v="New York"/>
    <x v="32"/>
    <n v="36"/>
    <n v="21"/>
    <n v="13"/>
    <s v="US President"/>
    <s v="Kerry, John"/>
    <s v="democrat"/>
    <b v="0"/>
    <n v="4180755"/>
    <n v="7448266"/>
  </r>
  <r>
    <x v="7"/>
    <s v="New York"/>
    <x v="32"/>
    <n v="36"/>
    <n v="21"/>
    <n v="13"/>
    <s v="US President"/>
    <s v="Bush, George W."/>
    <s v="republican"/>
    <b v="0"/>
    <n v="2806993"/>
    <n v="7448266"/>
  </r>
  <r>
    <x v="7"/>
    <s v="New York"/>
    <x v="32"/>
    <n v="36"/>
    <n v="21"/>
    <n v="13"/>
    <s v="US President"/>
    <s v="Bush, George W."/>
    <s v="conservative"/>
    <b v="0"/>
    <n v="155574"/>
    <n v="7448266"/>
  </r>
  <r>
    <x v="7"/>
    <s v="New York"/>
    <x v="32"/>
    <n v="36"/>
    <n v="21"/>
    <n v="13"/>
    <s v="US President"/>
    <s v="Kerry, John"/>
    <s v="working families"/>
    <b v="0"/>
    <n v="133525"/>
    <n v="7448266"/>
  </r>
  <r>
    <x v="7"/>
    <s v="New York"/>
    <x v="32"/>
    <n v="36"/>
    <n v="21"/>
    <n v="13"/>
    <s v="US President"/>
    <s v="Nader, Ralph"/>
    <s v="independence"/>
    <b v="0"/>
    <n v="84247"/>
    <n v="7448266"/>
  </r>
  <r>
    <x v="7"/>
    <s v="New York"/>
    <x v="32"/>
    <n v="36"/>
    <n v="21"/>
    <n v="13"/>
    <s v="US President"/>
    <s v="Blank Vote/Scattering"/>
    <m/>
    <b v="0"/>
    <n v="57230"/>
    <n v="7448266"/>
  </r>
  <r>
    <x v="7"/>
    <s v="New York"/>
    <x v="32"/>
    <n v="36"/>
    <n v="21"/>
    <n v="13"/>
    <s v="US President"/>
    <s v="Nader, Ralph"/>
    <s v="peace and justice"/>
    <b v="0"/>
    <n v="15626"/>
    <n v="7448266"/>
  </r>
  <r>
    <x v="7"/>
    <s v="New York"/>
    <x v="32"/>
    <n v="36"/>
    <n v="21"/>
    <n v="13"/>
    <s v="US President"/>
    <s v="Badnarik, Michael"/>
    <s v="libertarian"/>
    <b v="0"/>
    <n v="11607"/>
    <n v="7448266"/>
  </r>
  <r>
    <x v="7"/>
    <s v="New York"/>
    <x v="32"/>
    <n v="36"/>
    <n v="21"/>
    <n v="13"/>
    <s v="US President"/>
    <s v="Calero, Roger"/>
    <s v="socialist workers"/>
    <b v="0"/>
    <n v="2405"/>
    <n v="7448266"/>
  </r>
  <r>
    <x v="7"/>
    <s v="New York"/>
    <x v="32"/>
    <n v="36"/>
    <n v="21"/>
    <n v="13"/>
    <s v="US President"/>
    <s v="Other"/>
    <m/>
    <b v="1"/>
    <n v="304"/>
    <n v="7448266"/>
  </r>
  <r>
    <x v="7"/>
    <s v="North Carolina"/>
    <x v="33"/>
    <n v="37"/>
    <n v="56"/>
    <n v="47"/>
    <s v="US President"/>
    <s v="Bush, George W."/>
    <s v="republican"/>
    <b v="0"/>
    <n v="1961166"/>
    <n v="3501007"/>
  </r>
  <r>
    <x v="7"/>
    <s v="North Carolina"/>
    <x v="33"/>
    <n v="37"/>
    <n v="56"/>
    <n v="47"/>
    <s v="US President"/>
    <s v="Kerry, John"/>
    <s v="democrat"/>
    <b v="0"/>
    <n v="1525849"/>
    <n v="3501007"/>
  </r>
  <r>
    <x v="7"/>
    <s v="North Carolina"/>
    <x v="33"/>
    <n v="37"/>
    <n v="56"/>
    <n v="47"/>
    <s v="US President"/>
    <s v="Badnarik, Michael"/>
    <s v="libertarian"/>
    <b v="0"/>
    <n v="11731"/>
    <n v="3501007"/>
  </r>
  <r>
    <x v="7"/>
    <s v="North Carolina"/>
    <x v="33"/>
    <n v="37"/>
    <n v="56"/>
    <n v="47"/>
    <s v="US President"/>
    <s v="Other"/>
    <s v="unaffiliated"/>
    <b v="1"/>
    <n v="2261"/>
    <n v="3501007"/>
  </r>
  <r>
    <x v="7"/>
    <s v="North Dakota"/>
    <x v="34"/>
    <n v="38"/>
    <n v="44"/>
    <n v="36"/>
    <s v="US President"/>
    <s v="Bush, George W."/>
    <s v="republican"/>
    <b v="0"/>
    <n v="196651"/>
    <n v="312833"/>
  </r>
  <r>
    <x v="7"/>
    <s v="North Dakota"/>
    <x v="34"/>
    <n v="38"/>
    <n v="44"/>
    <n v="36"/>
    <s v="US President"/>
    <s v="Kerry, John"/>
    <s v="democrat"/>
    <b v="0"/>
    <n v="111052"/>
    <n v="312833"/>
  </r>
  <r>
    <x v="7"/>
    <s v="North Dakota"/>
    <x v="34"/>
    <n v="38"/>
    <n v="44"/>
    <n v="36"/>
    <s v="US President"/>
    <s v="Nader, Ralph"/>
    <s v="independent"/>
    <b v="0"/>
    <n v="3756"/>
    <n v="312833"/>
  </r>
  <r>
    <x v="7"/>
    <s v="North Dakota"/>
    <x v="34"/>
    <n v="38"/>
    <n v="44"/>
    <n v="36"/>
    <s v="US President"/>
    <s v="Badnarik, Michael"/>
    <s v="libertarian"/>
    <b v="0"/>
    <n v="851"/>
    <n v="312833"/>
  </r>
  <r>
    <x v="7"/>
    <s v="North Dakota"/>
    <x v="34"/>
    <n v="38"/>
    <n v="44"/>
    <n v="36"/>
    <s v="US President"/>
    <s v="Peroutka, Michael"/>
    <s v="constitution party"/>
    <b v="0"/>
    <n v="514"/>
    <n v="312833"/>
  </r>
  <r>
    <x v="7"/>
    <s v="North Dakota"/>
    <x v="34"/>
    <n v="38"/>
    <n v="44"/>
    <n v="36"/>
    <s v="US President"/>
    <s v="Other"/>
    <m/>
    <b v="1"/>
    <n v="9"/>
    <n v="312833"/>
  </r>
  <r>
    <x v="7"/>
    <s v="Ohio"/>
    <x v="35"/>
    <n v="39"/>
    <n v="31"/>
    <n v="24"/>
    <s v="US President"/>
    <s v="Bush, George W."/>
    <s v="republican"/>
    <b v="0"/>
    <n v="2859764"/>
    <n v="5627903"/>
  </r>
  <r>
    <x v="7"/>
    <s v="Ohio"/>
    <x v="35"/>
    <n v="39"/>
    <n v="31"/>
    <n v="24"/>
    <s v="US President"/>
    <s v="Kerry, John"/>
    <s v="democrat"/>
    <b v="0"/>
    <n v="2741165"/>
    <n v="5627903"/>
  </r>
  <r>
    <x v="7"/>
    <s v="Ohio"/>
    <x v="35"/>
    <n v="39"/>
    <n v="31"/>
    <n v="24"/>
    <s v="US President"/>
    <s v="Other"/>
    <m/>
    <b v="0"/>
    <n v="26616"/>
    <n v="5627903"/>
  </r>
  <r>
    <x v="7"/>
    <s v="Ohio"/>
    <x v="35"/>
    <n v="39"/>
    <n v="31"/>
    <n v="24"/>
    <s v="US President"/>
    <s v="Other"/>
    <m/>
    <b v="1"/>
    <n v="358"/>
    <n v="5627903"/>
  </r>
  <r>
    <x v="7"/>
    <s v="Oklahoma"/>
    <x v="36"/>
    <n v="40"/>
    <n v="73"/>
    <n v="53"/>
    <s v="US President"/>
    <s v="Bush, George W."/>
    <s v="republican"/>
    <b v="0"/>
    <n v="959792"/>
    <n v="1463758"/>
  </r>
  <r>
    <x v="7"/>
    <s v="Oklahoma"/>
    <x v="36"/>
    <n v="40"/>
    <n v="73"/>
    <n v="53"/>
    <s v="US President"/>
    <s v="Kerry, John"/>
    <s v="democrat"/>
    <b v="0"/>
    <n v="503966"/>
    <n v="1463758"/>
  </r>
  <r>
    <x v="7"/>
    <s v="Oregon"/>
    <x v="37"/>
    <n v="41"/>
    <n v="92"/>
    <n v="72"/>
    <s v="US President"/>
    <s v="Kerry, John"/>
    <s v="democrat"/>
    <b v="0"/>
    <n v="943163"/>
    <n v="1836782"/>
  </r>
  <r>
    <x v="7"/>
    <s v="Oregon"/>
    <x v="37"/>
    <n v="41"/>
    <n v="92"/>
    <n v="72"/>
    <s v="US President"/>
    <s v="Bush, George W."/>
    <s v="republican"/>
    <b v="0"/>
    <n v="866831"/>
    <n v="1836782"/>
  </r>
  <r>
    <x v="7"/>
    <s v="Oregon"/>
    <x v="37"/>
    <n v="41"/>
    <n v="92"/>
    <n v="72"/>
    <s v="US President"/>
    <s v="Other"/>
    <m/>
    <b v="0"/>
    <n v="8956"/>
    <n v="1836782"/>
  </r>
  <r>
    <x v="7"/>
    <s v="Oregon"/>
    <x v="37"/>
    <n v="41"/>
    <n v="92"/>
    <n v="72"/>
    <s v="US President"/>
    <s v="Badnarik, Michael"/>
    <s v="libertarian"/>
    <b v="0"/>
    <n v="7260"/>
    <n v="1836782"/>
  </r>
  <r>
    <x v="7"/>
    <s v="Oregon"/>
    <x v="37"/>
    <n v="41"/>
    <n v="92"/>
    <n v="72"/>
    <s v="US President"/>
    <s v="Cobb, David"/>
    <s v="pacific green"/>
    <b v="0"/>
    <n v="5315"/>
    <n v="1836782"/>
  </r>
  <r>
    <x v="7"/>
    <s v="Oregon"/>
    <x v="37"/>
    <n v="41"/>
    <n v="92"/>
    <n v="72"/>
    <s v="US President"/>
    <s v="Peroutka, Michael"/>
    <s v="constitution party"/>
    <b v="0"/>
    <n v="5257"/>
    <n v="1836782"/>
  </r>
  <r>
    <x v="7"/>
    <s v="Pennsylvania"/>
    <x v="38"/>
    <n v="42"/>
    <n v="23"/>
    <n v="14"/>
    <s v="US President"/>
    <s v="Kerry, John"/>
    <s v="democrat"/>
    <b v="0"/>
    <n v="2938095"/>
    <n v="5769590"/>
  </r>
  <r>
    <x v="7"/>
    <s v="Pennsylvania"/>
    <x v="38"/>
    <n v="42"/>
    <n v="23"/>
    <n v="14"/>
    <s v="US President"/>
    <s v="Bush, George W."/>
    <s v="republican"/>
    <b v="0"/>
    <n v="2793847"/>
    <n v="5769590"/>
  </r>
  <r>
    <x v="7"/>
    <s v="Pennsylvania"/>
    <x v="38"/>
    <n v="42"/>
    <n v="23"/>
    <n v="14"/>
    <s v="US President"/>
    <s v="Badnarik, Michael"/>
    <s v="libertarian"/>
    <b v="0"/>
    <n v="21185"/>
    <n v="5769590"/>
  </r>
  <r>
    <x v="7"/>
    <s v="Pennsylvania"/>
    <x v="38"/>
    <n v="42"/>
    <n v="23"/>
    <n v="14"/>
    <s v="US President"/>
    <s v="Cobb, David"/>
    <s v="green"/>
    <b v="0"/>
    <n v="6319"/>
    <n v="5769590"/>
  </r>
  <r>
    <x v="7"/>
    <s v="Pennsylvania"/>
    <x v="38"/>
    <n v="42"/>
    <n v="23"/>
    <n v="14"/>
    <s v="US President"/>
    <s v="Peroutka, Michael"/>
    <s v="constitution party"/>
    <b v="0"/>
    <n v="6318"/>
    <n v="5769590"/>
  </r>
  <r>
    <x v="7"/>
    <s v="Pennsylvania"/>
    <x v="38"/>
    <n v="42"/>
    <n v="23"/>
    <n v="14"/>
    <s v="US President"/>
    <s v="Independent Party Candidate,"/>
    <s v="independent"/>
    <b v="1"/>
    <n v="2656"/>
    <n v="5769590"/>
  </r>
  <r>
    <x v="7"/>
    <s v="Pennsylvania"/>
    <x v="38"/>
    <n v="42"/>
    <n v="23"/>
    <n v="14"/>
    <s v="US President"/>
    <s v="Blank Vote/Scattering"/>
    <m/>
    <b v="0"/>
    <n v="1170"/>
    <n v="5769590"/>
  </r>
  <r>
    <x v="7"/>
    <s v="Rhode Island"/>
    <x v="39"/>
    <n v="44"/>
    <n v="15"/>
    <n v="5"/>
    <s v="US President"/>
    <s v="Kerry, John"/>
    <s v="democrat"/>
    <b v="0"/>
    <n v="259760"/>
    <n v="437134"/>
  </r>
  <r>
    <x v="7"/>
    <s v="Rhode Island"/>
    <x v="39"/>
    <n v="44"/>
    <n v="15"/>
    <n v="5"/>
    <s v="US President"/>
    <s v="Bush, George W."/>
    <s v="republican"/>
    <b v="0"/>
    <n v="169046"/>
    <n v="437134"/>
  </r>
  <r>
    <x v="7"/>
    <s v="Rhode Island"/>
    <x v="39"/>
    <n v="44"/>
    <n v="15"/>
    <n v="5"/>
    <s v="US President"/>
    <s v="Nader, Ralph"/>
    <s v="reform party"/>
    <b v="0"/>
    <n v="4651"/>
    <n v="437134"/>
  </r>
  <r>
    <x v="7"/>
    <s v="Rhode Island"/>
    <x v="39"/>
    <n v="44"/>
    <n v="15"/>
    <n v="5"/>
    <s v="US President"/>
    <s v="Cobb, David"/>
    <s v="green"/>
    <b v="0"/>
    <n v="1333"/>
    <n v="437134"/>
  </r>
  <r>
    <x v="7"/>
    <s v="Rhode Island"/>
    <x v="39"/>
    <n v="44"/>
    <n v="15"/>
    <n v="5"/>
    <s v="US President"/>
    <s v="Badnarik, Michael"/>
    <s v="libertarian"/>
    <b v="0"/>
    <n v="907"/>
    <n v="437134"/>
  </r>
  <r>
    <x v="7"/>
    <s v="Rhode Island"/>
    <x v="39"/>
    <n v="44"/>
    <n v="15"/>
    <n v="5"/>
    <s v="US President"/>
    <s v="Nonpartisan"/>
    <s v="nonpartisan"/>
    <b v="0"/>
    <n v="845"/>
    <n v="437134"/>
  </r>
  <r>
    <x v="7"/>
    <s v="Rhode Island"/>
    <x v="39"/>
    <n v="44"/>
    <n v="15"/>
    <n v="5"/>
    <s v="US President"/>
    <s v="Peroutka, Michael"/>
    <s v="constitution party"/>
    <b v="0"/>
    <n v="339"/>
    <n v="437134"/>
  </r>
  <r>
    <x v="7"/>
    <s v="Rhode Island"/>
    <x v="39"/>
    <n v="44"/>
    <n v="15"/>
    <n v="5"/>
    <s v="US President"/>
    <s v="Workers World"/>
    <s v="workers world"/>
    <b v="0"/>
    <n v="253"/>
    <n v="437134"/>
  </r>
  <r>
    <x v="7"/>
    <s v="South Carolina"/>
    <x v="40"/>
    <n v="45"/>
    <n v="57"/>
    <n v="48"/>
    <s v="US President"/>
    <s v="Bush, George W."/>
    <s v="republican"/>
    <b v="0"/>
    <n v="937974"/>
    <n v="1617700"/>
  </r>
  <r>
    <x v="7"/>
    <s v="South Carolina"/>
    <x v="40"/>
    <n v="45"/>
    <n v="57"/>
    <n v="48"/>
    <s v="US President"/>
    <s v="Kerry, John"/>
    <s v="democrat"/>
    <b v="0"/>
    <n v="661669"/>
    <n v="1617700"/>
  </r>
  <r>
    <x v="7"/>
    <s v="South Carolina"/>
    <x v="40"/>
    <n v="45"/>
    <n v="57"/>
    <n v="48"/>
    <s v="US President"/>
    <s v="Nader, Ralph"/>
    <s v="independence"/>
    <b v="0"/>
    <n v="5520"/>
    <n v="1617700"/>
  </r>
  <r>
    <x v="7"/>
    <s v="South Carolina"/>
    <x v="40"/>
    <n v="45"/>
    <n v="57"/>
    <n v="48"/>
    <s v="US President"/>
    <s v="Peroutka, Michael"/>
    <s v="constitution party"/>
    <b v="0"/>
    <n v="5317"/>
    <n v="1617700"/>
  </r>
  <r>
    <x v="7"/>
    <s v="South Carolina"/>
    <x v="40"/>
    <n v="45"/>
    <n v="57"/>
    <n v="48"/>
    <s v="US President"/>
    <s v="Badnarik, Michael"/>
    <s v="libertarian"/>
    <b v="0"/>
    <n v="3608"/>
    <n v="1617700"/>
  </r>
  <r>
    <x v="7"/>
    <s v="South Carolina"/>
    <x v="40"/>
    <n v="45"/>
    <n v="57"/>
    <n v="48"/>
    <s v="US President"/>
    <s v="Brown, Walt"/>
    <s v="united citizens"/>
    <b v="0"/>
    <n v="2124"/>
    <n v="1617700"/>
  </r>
  <r>
    <x v="7"/>
    <s v="South Carolina"/>
    <x v="40"/>
    <n v="45"/>
    <n v="57"/>
    <n v="48"/>
    <s v="US President"/>
    <s v="Cobb, David"/>
    <s v="green"/>
    <b v="0"/>
    <n v="1488"/>
    <n v="1617700"/>
  </r>
  <r>
    <x v="7"/>
    <s v="South Dakota"/>
    <x v="41"/>
    <n v="46"/>
    <n v="45"/>
    <n v="37"/>
    <s v="US President"/>
    <s v="Bush, George W."/>
    <s v="republican"/>
    <b v="0"/>
    <n v="232584"/>
    <n v="388215"/>
  </r>
  <r>
    <x v="7"/>
    <s v="South Dakota"/>
    <x v="41"/>
    <n v="46"/>
    <n v="45"/>
    <n v="37"/>
    <s v="US President"/>
    <s v="Kerry, John"/>
    <s v="democrat"/>
    <b v="0"/>
    <n v="149244"/>
    <n v="388215"/>
  </r>
  <r>
    <x v="7"/>
    <s v="South Dakota"/>
    <x v="41"/>
    <n v="46"/>
    <n v="45"/>
    <n v="37"/>
    <s v="US President"/>
    <s v="Nader, Ralph"/>
    <s v="independent"/>
    <b v="0"/>
    <n v="4320"/>
    <n v="388215"/>
  </r>
  <r>
    <x v="7"/>
    <s v="South Dakota"/>
    <x v="41"/>
    <n v="46"/>
    <n v="45"/>
    <n v="37"/>
    <s v="US President"/>
    <s v="Peroutka, Michael"/>
    <s v="constitution party"/>
    <b v="0"/>
    <n v="1103"/>
    <n v="388215"/>
  </r>
  <r>
    <x v="7"/>
    <s v="South Dakota"/>
    <x v="41"/>
    <n v="46"/>
    <n v="45"/>
    <n v="37"/>
    <s v="US President"/>
    <s v="Badnarik, Michael"/>
    <s v="libertarian"/>
    <b v="0"/>
    <n v="964"/>
    <n v="388215"/>
  </r>
  <r>
    <x v="7"/>
    <s v="Tennessee"/>
    <x v="42"/>
    <n v="47"/>
    <n v="62"/>
    <n v="54"/>
    <s v="US President"/>
    <s v="Bush, George W."/>
    <s v="republican"/>
    <b v="0"/>
    <n v="1384375"/>
    <n v="2437319"/>
  </r>
  <r>
    <x v="7"/>
    <s v="Tennessee"/>
    <x v="42"/>
    <n v="47"/>
    <n v="62"/>
    <n v="54"/>
    <s v="US President"/>
    <s v="Kerry, John"/>
    <s v="democrat"/>
    <b v="0"/>
    <n v="1036477"/>
    <n v="2437319"/>
  </r>
  <r>
    <x v="7"/>
    <s v="Tennessee"/>
    <x v="42"/>
    <n v="47"/>
    <n v="62"/>
    <n v="54"/>
    <s v="US President"/>
    <s v="Other"/>
    <s v="independent"/>
    <b v="0"/>
    <n v="16428"/>
    <n v="2437319"/>
  </r>
  <r>
    <x v="7"/>
    <s v="Tennessee"/>
    <x v="42"/>
    <n v="47"/>
    <n v="62"/>
    <n v="54"/>
    <s v="US President"/>
    <s v="Other"/>
    <m/>
    <b v="1"/>
    <n v="39"/>
    <n v="2437319"/>
  </r>
  <r>
    <x v="7"/>
    <s v="Texas"/>
    <x v="43"/>
    <n v="48"/>
    <n v="74"/>
    <n v="49"/>
    <s v="US President"/>
    <s v="Bush, George W."/>
    <s v="republican"/>
    <b v="0"/>
    <n v="4526917"/>
    <n v="7410749"/>
  </r>
  <r>
    <x v="7"/>
    <s v="Texas"/>
    <x v="43"/>
    <n v="48"/>
    <n v="74"/>
    <n v="49"/>
    <s v="US President"/>
    <s v="Kerry, John"/>
    <s v="democrat"/>
    <b v="0"/>
    <n v="2832704"/>
    <n v="7410749"/>
  </r>
  <r>
    <x v="7"/>
    <s v="Texas"/>
    <x v="43"/>
    <n v="48"/>
    <n v="74"/>
    <n v="49"/>
    <s v="US President"/>
    <s v="Badnarik, Michael"/>
    <s v="libertarian"/>
    <b v="0"/>
    <n v="38787"/>
    <n v="7410749"/>
  </r>
  <r>
    <x v="7"/>
    <s v="Texas"/>
    <x v="43"/>
    <n v="48"/>
    <n v="74"/>
    <n v="49"/>
    <s v="US President"/>
    <s v="Other"/>
    <m/>
    <b v="1"/>
    <n v="12341"/>
    <n v="7410749"/>
  </r>
  <r>
    <x v="7"/>
    <s v="Utah"/>
    <x v="44"/>
    <n v="49"/>
    <n v="87"/>
    <n v="67"/>
    <s v="US President"/>
    <s v="Bush, George W."/>
    <s v="republican"/>
    <b v="0"/>
    <n v="663742"/>
    <n v="927844"/>
  </r>
  <r>
    <x v="7"/>
    <s v="Utah"/>
    <x v="44"/>
    <n v="49"/>
    <n v="87"/>
    <n v="67"/>
    <s v="US President"/>
    <s v="Kerry, John"/>
    <s v="democrat"/>
    <b v="0"/>
    <n v="241199"/>
    <n v="927844"/>
  </r>
  <r>
    <x v="7"/>
    <s v="Utah"/>
    <x v="44"/>
    <n v="49"/>
    <n v="87"/>
    <n v="67"/>
    <s v="US President"/>
    <s v="Nader, Ralph"/>
    <s v="unaffiliated"/>
    <b v="0"/>
    <n v="11305"/>
    <n v="927844"/>
  </r>
  <r>
    <x v="7"/>
    <s v="Utah"/>
    <x v="44"/>
    <n v="49"/>
    <n v="87"/>
    <n v="67"/>
    <s v="US President"/>
    <s v="Peroutka, Michael"/>
    <s v="constitution party"/>
    <b v="0"/>
    <n v="6841"/>
    <n v="927844"/>
  </r>
  <r>
    <x v="7"/>
    <s v="Utah"/>
    <x v="44"/>
    <n v="49"/>
    <n v="87"/>
    <n v="67"/>
    <s v="US President"/>
    <s v="Badnarik, Michael"/>
    <s v="libertarian"/>
    <b v="0"/>
    <n v="3375"/>
    <n v="927844"/>
  </r>
  <r>
    <x v="7"/>
    <s v="Utah"/>
    <x v="44"/>
    <n v="49"/>
    <n v="87"/>
    <n v="67"/>
    <s v="US President"/>
    <s v="Jay, Charles"/>
    <s v="personal choice"/>
    <b v="0"/>
    <n v="946"/>
    <n v="927844"/>
  </r>
  <r>
    <x v="7"/>
    <s v="Utah"/>
    <x v="44"/>
    <n v="49"/>
    <n v="87"/>
    <n v="67"/>
    <s v="US President"/>
    <s v="Calero, Roger"/>
    <s v="socialist workers"/>
    <b v="0"/>
    <n v="393"/>
    <n v="927844"/>
  </r>
  <r>
    <x v="7"/>
    <s v="Utah"/>
    <x v="44"/>
    <n v="49"/>
    <n v="87"/>
    <n v="67"/>
    <s v="US President"/>
    <s v="Other"/>
    <m/>
    <b v="1"/>
    <n v="43"/>
    <n v="927844"/>
  </r>
  <r>
    <x v="7"/>
    <s v="Vermont"/>
    <x v="45"/>
    <n v="50"/>
    <n v="13"/>
    <n v="6"/>
    <s v="US President"/>
    <s v="Kerry, John"/>
    <s v="democrat"/>
    <b v="0"/>
    <n v="184067"/>
    <n v="312309"/>
  </r>
  <r>
    <x v="7"/>
    <s v="Vermont"/>
    <x v="45"/>
    <n v="50"/>
    <n v="13"/>
    <n v="6"/>
    <s v="US President"/>
    <s v="Bush, George W."/>
    <s v="republican"/>
    <b v="0"/>
    <n v="121180"/>
    <n v="312309"/>
  </r>
  <r>
    <x v="7"/>
    <s v="Vermont"/>
    <x v="45"/>
    <n v="50"/>
    <n v="13"/>
    <n v="6"/>
    <s v="US President"/>
    <s v="Nader, Ralph"/>
    <s v="independent"/>
    <b v="0"/>
    <n v="4494"/>
    <n v="312309"/>
  </r>
  <r>
    <x v="7"/>
    <s v="Vermont"/>
    <x v="45"/>
    <n v="50"/>
    <n v="13"/>
    <n v="6"/>
    <s v="US President"/>
    <s v="Badnarik, Michael"/>
    <s v="libertarian"/>
    <b v="0"/>
    <n v="1102"/>
    <n v="312309"/>
  </r>
  <r>
    <x v="7"/>
    <s v="Vermont"/>
    <x v="45"/>
    <n v="50"/>
    <n v="13"/>
    <n v="6"/>
    <s v="US President"/>
    <s v="Other"/>
    <m/>
    <b v="1"/>
    <n v="957"/>
    <n v="312309"/>
  </r>
  <r>
    <x v="7"/>
    <s v="Vermont"/>
    <x v="45"/>
    <n v="50"/>
    <n v="13"/>
    <n v="6"/>
    <s v="US President"/>
    <s v="Parker, John"/>
    <s v="liberty union party"/>
    <b v="0"/>
    <n v="265"/>
    <n v="312309"/>
  </r>
  <r>
    <x v="7"/>
    <s v="Vermont"/>
    <x v="45"/>
    <n v="50"/>
    <n v="13"/>
    <n v="6"/>
    <s v="US President"/>
    <s v="Calero, Roger"/>
    <s v="socialist workers"/>
    <b v="0"/>
    <n v="244"/>
    <n v="312309"/>
  </r>
  <r>
    <x v="7"/>
    <s v="Virginia"/>
    <x v="46"/>
    <n v="51"/>
    <n v="54"/>
    <n v="40"/>
    <s v="US President"/>
    <s v="Bush, George W."/>
    <s v="republican"/>
    <b v="0"/>
    <n v="1716959"/>
    <n v="3195415"/>
  </r>
  <r>
    <x v="7"/>
    <s v="Virginia"/>
    <x v="46"/>
    <n v="51"/>
    <n v="54"/>
    <n v="40"/>
    <s v="US President"/>
    <s v="Kerry, John"/>
    <s v="democrat"/>
    <b v="0"/>
    <n v="1454742"/>
    <n v="3195415"/>
  </r>
  <r>
    <x v="7"/>
    <s v="Virginia"/>
    <x v="46"/>
    <n v="51"/>
    <n v="54"/>
    <n v="40"/>
    <s v="US President"/>
    <s v="Badnarik, Michael"/>
    <s v="libertarian"/>
    <b v="0"/>
    <n v="11032"/>
    <n v="3195415"/>
  </r>
  <r>
    <x v="7"/>
    <s v="Virginia"/>
    <x v="46"/>
    <n v="51"/>
    <n v="54"/>
    <n v="40"/>
    <s v="US President"/>
    <s v="Peroutka, Michael"/>
    <s v="constitution party"/>
    <b v="0"/>
    <n v="10161"/>
    <n v="3195415"/>
  </r>
  <r>
    <x v="7"/>
    <s v="Virginia"/>
    <x v="46"/>
    <n v="51"/>
    <n v="54"/>
    <n v="40"/>
    <s v="US President"/>
    <s v="Other"/>
    <m/>
    <b v="1"/>
    <n v="2521"/>
    <n v="3195415"/>
  </r>
  <r>
    <x v="7"/>
    <s v="Washington"/>
    <x v="47"/>
    <n v="53"/>
    <n v="91"/>
    <n v="73"/>
    <s v="US President"/>
    <s v="Kerry, John"/>
    <s v="democrat"/>
    <b v="0"/>
    <n v="1510201"/>
    <n v="2859084"/>
  </r>
  <r>
    <x v="7"/>
    <s v="Washington"/>
    <x v="47"/>
    <n v="53"/>
    <n v="91"/>
    <n v="73"/>
    <s v="US President"/>
    <s v="Bush, George W."/>
    <s v="republican"/>
    <b v="0"/>
    <n v="1304894"/>
    <n v="2859084"/>
  </r>
  <r>
    <x v="7"/>
    <s v="Washington"/>
    <x v="47"/>
    <n v="53"/>
    <n v="91"/>
    <n v="73"/>
    <s v="US President"/>
    <s v="Nader, Ralph"/>
    <s v="independent"/>
    <b v="0"/>
    <n v="23283"/>
    <n v="2859084"/>
  </r>
  <r>
    <x v="7"/>
    <s v="Washington"/>
    <x v="47"/>
    <n v="53"/>
    <n v="91"/>
    <n v="73"/>
    <s v="US President"/>
    <s v="Badnarik, Michael"/>
    <s v="libertarian"/>
    <b v="0"/>
    <n v="11955"/>
    <n v="2859084"/>
  </r>
  <r>
    <x v="7"/>
    <s v="Washington"/>
    <x v="47"/>
    <n v="53"/>
    <n v="91"/>
    <n v="73"/>
    <s v="US President"/>
    <s v="Peroutka, Michael"/>
    <s v="constitution party"/>
    <b v="0"/>
    <n v="3922"/>
    <n v="2859084"/>
  </r>
  <r>
    <x v="7"/>
    <s v="Washington"/>
    <x v="47"/>
    <n v="53"/>
    <n v="91"/>
    <n v="73"/>
    <s v="US President"/>
    <s v="Cobb, David"/>
    <s v="green"/>
    <b v="0"/>
    <n v="2974"/>
    <n v="2859084"/>
  </r>
  <r>
    <x v="7"/>
    <s v="Washington"/>
    <x v="47"/>
    <n v="53"/>
    <n v="91"/>
    <n v="73"/>
    <s v="US President"/>
    <s v="Parker, John"/>
    <s v="workers world"/>
    <b v="0"/>
    <n v="1077"/>
    <n v="2859084"/>
  </r>
  <r>
    <x v="7"/>
    <s v="Washington"/>
    <x v="47"/>
    <n v="53"/>
    <n v="91"/>
    <n v="73"/>
    <s v="US President"/>
    <s v="Calero, Roger"/>
    <s v="socialist workers"/>
    <b v="0"/>
    <n v="547"/>
    <n v="2859084"/>
  </r>
  <r>
    <x v="7"/>
    <s v="Washington"/>
    <x v="47"/>
    <n v="53"/>
    <n v="91"/>
    <n v="73"/>
    <s v="US President"/>
    <s v="Van Auken, Bill"/>
    <s v="socialist equality party"/>
    <b v="0"/>
    <n v="231"/>
    <n v="2859084"/>
  </r>
  <r>
    <x v="7"/>
    <s v="West Virginia"/>
    <x v="48"/>
    <n v="54"/>
    <n v="55"/>
    <n v="56"/>
    <s v="US President"/>
    <s v="Bush, George W."/>
    <s v="republican"/>
    <b v="0"/>
    <n v="423778"/>
    <n v="755792"/>
  </r>
  <r>
    <x v="7"/>
    <s v="West Virginia"/>
    <x v="48"/>
    <n v="54"/>
    <n v="55"/>
    <n v="56"/>
    <s v="US President"/>
    <s v="Kerry, John"/>
    <s v="democrat"/>
    <b v="0"/>
    <n v="326541"/>
    <n v="755792"/>
  </r>
  <r>
    <x v="7"/>
    <s v="West Virginia"/>
    <x v="48"/>
    <n v="54"/>
    <n v="55"/>
    <n v="56"/>
    <s v="US President"/>
    <s v="Nader, Ralph"/>
    <s v="independent"/>
    <b v="0"/>
    <n v="4063"/>
    <n v="755792"/>
  </r>
  <r>
    <x v="7"/>
    <s v="West Virginia"/>
    <x v="48"/>
    <n v="54"/>
    <n v="55"/>
    <n v="56"/>
    <s v="US President"/>
    <s v="Badnarik, Michael"/>
    <s v="libertarian"/>
    <b v="0"/>
    <n v="1405"/>
    <n v="755792"/>
  </r>
  <r>
    <x v="7"/>
    <s v="West Virginia"/>
    <x v="48"/>
    <n v="54"/>
    <n v="55"/>
    <n v="56"/>
    <s v="US President"/>
    <s v="Cobb, David"/>
    <m/>
    <b v="1"/>
    <n v="5"/>
    <n v="755792"/>
  </r>
  <r>
    <x v="7"/>
    <s v="Wisconsin"/>
    <x v="49"/>
    <n v="55"/>
    <n v="35"/>
    <n v="25"/>
    <s v="US President"/>
    <s v="Kerry, John"/>
    <s v="democrat"/>
    <b v="0"/>
    <n v="1489504"/>
    <n v="2997007"/>
  </r>
  <r>
    <x v="7"/>
    <s v="Wisconsin"/>
    <x v="49"/>
    <n v="55"/>
    <n v="35"/>
    <n v="25"/>
    <s v="US President"/>
    <s v="Bush, George W."/>
    <s v="republican"/>
    <b v="0"/>
    <n v="1478120"/>
    <n v="2997007"/>
  </r>
  <r>
    <x v="7"/>
    <s v="Wisconsin"/>
    <x v="49"/>
    <n v="55"/>
    <n v="35"/>
    <n v="25"/>
    <s v="US President"/>
    <s v="Nader, Ralph"/>
    <s v="independent"/>
    <b v="0"/>
    <n v="17272"/>
    <n v="2997007"/>
  </r>
  <r>
    <x v="7"/>
    <s v="Wisconsin"/>
    <x v="49"/>
    <n v="55"/>
    <n v="35"/>
    <n v="25"/>
    <s v="US President"/>
    <s v="Badnarik, Michael"/>
    <s v="libertarian"/>
    <b v="0"/>
    <n v="6464"/>
    <n v="2997007"/>
  </r>
  <r>
    <x v="7"/>
    <s v="Wisconsin"/>
    <x v="49"/>
    <n v="55"/>
    <n v="35"/>
    <n v="25"/>
    <s v="US President"/>
    <s v="Blank Vote/Scattering"/>
    <m/>
    <b v="0"/>
    <n v="2986"/>
    <n v="2997007"/>
  </r>
  <r>
    <x v="7"/>
    <s v="Wisconsin"/>
    <x v="49"/>
    <n v="55"/>
    <n v="35"/>
    <n v="25"/>
    <s v="US President"/>
    <s v="Cobb, David"/>
    <s v="wisconsin green"/>
    <b v="0"/>
    <n v="2661"/>
    <n v="2997007"/>
  </r>
  <r>
    <x v="7"/>
    <s v="Wyoming"/>
    <x v="50"/>
    <n v="56"/>
    <n v="83"/>
    <n v="68"/>
    <s v="US President"/>
    <s v="Bush, George W."/>
    <s v="republican"/>
    <b v="0"/>
    <n v="167629"/>
    <n v="243861"/>
  </r>
  <r>
    <x v="7"/>
    <s v="Wyoming"/>
    <x v="50"/>
    <n v="56"/>
    <n v="83"/>
    <n v="68"/>
    <s v="US President"/>
    <s v="Kerry, John"/>
    <s v="democrat"/>
    <b v="0"/>
    <n v="70776"/>
    <n v="243861"/>
  </r>
  <r>
    <x v="7"/>
    <s v="Wyoming"/>
    <x v="50"/>
    <n v="56"/>
    <n v="83"/>
    <n v="68"/>
    <s v="US President"/>
    <s v="Nader, Ralph"/>
    <s v="independent"/>
    <b v="0"/>
    <n v="3372"/>
    <n v="243861"/>
  </r>
  <r>
    <x v="7"/>
    <s v="Wyoming"/>
    <x v="50"/>
    <n v="56"/>
    <n v="83"/>
    <n v="68"/>
    <s v="US President"/>
    <s v="Badnarik, Michael"/>
    <s v="libertarian"/>
    <b v="0"/>
    <n v="1171"/>
    <n v="243861"/>
  </r>
  <r>
    <x v="7"/>
    <s v="Wyoming"/>
    <x v="50"/>
    <n v="56"/>
    <n v="83"/>
    <n v="68"/>
    <s v="US President"/>
    <s v="Other"/>
    <m/>
    <b v="1"/>
    <n v="480"/>
    <n v="243861"/>
  </r>
  <r>
    <x v="7"/>
    <s v="Wyoming"/>
    <x v="50"/>
    <n v="56"/>
    <n v="83"/>
    <n v="68"/>
    <s v="US President"/>
    <s v="Other"/>
    <m/>
    <b v="0"/>
    <n v="433"/>
    <n v="243861"/>
  </r>
  <r>
    <x v="8"/>
    <s v="Alabama"/>
    <x v="0"/>
    <n v="1"/>
    <n v="63"/>
    <n v="41"/>
    <s v="US President"/>
    <s v="McCain, John"/>
    <s v="republican"/>
    <b v="0"/>
    <n v="1266546"/>
    <n v="2099819"/>
  </r>
  <r>
    <x v="8"/>
    <s v="Alabama"/>
    <x v="0"/>
    <n v="1"/>
    <n v="63"/>
    <n v="41"/>
    <s v="US President"/>
    <s v="Obama, Barack H."/>
    <s v="democrat"/>
    <b v="0"/>
    <n v="813479"/>
    <n v="2099819"/>
  </r>
  <r>
    <x v="8"/>
    <s v="Alabama"/>
    <x v="0"/>
    <n v="1"/>
    <n v="63"/>
    <n v="41"/>
    <s v="US President"/>
    <m/>
    <s v="independent"/>
    <b v="0"/>
    <n v="16089"/>
    <n v="2099819"/>
  </r>
  <r>
    <x v="8"/>
    <s v="Alabama"/>
    <x v="0"/>
    <n v="1"/>
    <n v="63"/>
    <n v="41"/>
    <s v="US President"/>
    <m/>
    <m/>
    <b v="1"/>
    <n v="3705"/>
    <n v="2099819"/>
  </r>
  <r>
    <x v="8"/>
    <s v="Alaska"/>
    <x v="1"/>
    <n v="2"/>
    <n v="94"/>
    <n v="81"/>
    <s v="US President"/>
    <s v="McCain, John"/>
    <s v="republican"/>
    <b v="0"/>
    <n v="193841"/>
    <n v="326197"/>
  </r>
  <r>
    <x v="8"/>
    <s v="Alaska"/>
    <x v="1"/>
    <n v="2"/>
    <n v="94"/>
    <n v="81"/>
    <s v="US President"/>
    <s v="Obama, Barack H."/>
    <s v="democrat"/>
    <b v="0"/>
    <n v="123594"/>
    <n v="326197"/>
  </r>
  <r>
    <x v="8"/>
    <s v="Alaska"/>
    <x v="1"/>
    <n v="2"/>
    <n v="94"/>
    <n v="81"/>
    <s v="US President"/>
    <s v="Nader, Ralph"/>
    <s v="independent"/>
    <b v="0"/>
    <n v="3783"/>
    <n v="326197"/>
  </r>
  <r>
    <x v="8"/>
    <s v="Alaska"/>
    <x v="1"/>
    <n v="2"/>
    <n v="94"/>
    <n v="81"/>
    <s v="US President"/>
    <m/>
    <m/>
    <b v="1"/>
    <n v="1730"/>
    <n v="326197"/>
  </r>
  <r>
    <x v="8"/>
    <s v="Alaska"/>
    <x v="1"/>
    <n v="2"/>
    <n v="94"/>
    <n v="81"/>
    <s v="US President"/>
    <s v="Baldwin, Charles &quot;&quot;Chuck&quot;&quot;"/>
    <s v="alaskan independence party"/>
    <b v="0"/>
    <n v="1660"/>
    <n v="326197"/>
  </r>
  <r>
    <x v="8"/>
    <s v="Alaska"/>
    <x v="1"/>
    <n v="2"/>
    <n v="94"/>
    <n v="81"/>
    <s v="US President"/>
    <s v="Barr, Bob"/>
    <s v="libertarian"/>
    <b v="0"/>
    <n v="1589"/>
    <n v="326197"/>
  </r>
  <r>
    <x v="8"/>
    <s v="Arizona"/>
    <x v="2"/>
    <n v="4"/>
    <n v="86"/>
    <n v="61"/>
    <s v="US President"/>
    <s v="McCain, John"/>
    <s v="republican"/>
    <b v="0"/>
    <n v="1230111"/>
    <n v="2293475"/>
  </r>
  <r>
    <x v="8"/>
    <s v="Arizona"/>
    <x v="2"/>
    <n v="4"/>
    <n v="86"/>
    <n v="61"/>
    <s v="US President"/>
    <s v="Obama, Barack H."/>
    <s v="democrat"/>
    <b v="0"/>
    <n v="1034707"/>
    <n v="2293475"/>
  </r>
  <r>
    <x v="8"/>
    <s v="Arizona"/>
    <x v="2"/>
    <n v="4"/>
    <n v="86"/>
    <n v="61"/>
    <s v="US President"/>
    <s v="Barr, Bob"/>
    <s v="libertarian"/>
    <b v="0"/>
    <n v="12555"/>
    <n v="2293475"/>
  </r>
  <r>
    <x v="8"/>
    <s v="Arizona"/>
    <x v="2"/>
    <n v="4"/>
    <n v="86"/>
    <n v="61"/>
    <s v="US President"/>
    <s v="Nader, Ralph"/>
    <s v="independent"/>
    <b v="0"/>
    <n v="11301"/>
    <n v="2293475"/>
  </r>
  <r>
    <x v="8"/>
    <s v="Arizona"/>
    <x v="2"/>
    <n v="4"/>
    <n v="86"/>
    <n v="61"/>
    <s v="US President"/>
    <s v="McKinney, Cynthia"/>
    <s v="green"/>
    <b v="0"/>
    <n v="3406"/>
    <n v="2293475"/>
  </r>
  <r>
    <x v="8"/>
    <s v="Arizona"/>
    <x v="2"/>
    <n v="4"/>
    <n v="86"/>
    <n v="61"/>
    <s v="US President"/>
    <m/>
    <m/>
    <b v="1"/>
    <n v="1395"/>
    <n v="2293475"/>
  </r>
  <r>
    <x v="8"/>
    <s v="Arkansas"/>
    <x v="3"/>
    <n v="5"/>
    <n v="71"/>
    <n v="42"/>
    <s v="US President"/>
    <s v="McCain, John"/>
    <s v="republican"/>
    <b v="0"/>
    <n v="638017"/>
    <n v="1086617"/>
  </r>
  <r>
    <x v="8"/>
    <s v="Arkansas"/>
    <x v="3"/>
    <n v="5"/>
    <n v="71"/>
    <n v="42"/>
    <s v="US President"/>
    <s v="Obama, Barack H."/>
    <s v="democrat"/>
    <b v="0"/>
    <n v="422310"/>
    <n v="1086617"/>
  </r>
  <r>
    <x v="8"/>
    <s v="Arkansas"/>
    <x v="3"/>
    <n v="5"/>
    <n v="71"/>
    <n v="42"/>
    <s v="US President"/>
    <s v="Nader, Ralph"/>
    <s v="independent"/>
    <b v="0"/>
    <n v="12882"/>
    <n v="1086617"/>
  </r>
  <r>
    <x v="8"/>
    <s v="Arkansas"/>
    <x v="3"/>
    <n v="5"/>
    <n v="71"/>
    <n v="42"/>
    <s v="US President"/>
    <s v="Barr, Bob"/>
    <s v="libertarian"/>
    <b v="0"/>
    <n v="4776"/>
    <n v="1086617"/>
  </r>
  <r>
    <x v="8"/>
    <s v="Arkansas"/>
    <x v="3"/>
    <n v="5"/>
    <n v="71"/>
    <n v="42"/>
    <s v="US President"/>
    <s v="Baldwin, Charles &quot;&quot;Chuck&quot;&quot;"/>
    <s v="constitution party"/>
    <b v="0"/>
    <n v="4023"/>
    <n v="1086617"/>
  </r>
  <r>
    <x v="8"/>
    <s v="Arkansas"/>
    <x v="3"/>
    <n v="5"/>
    <n v="71"/>
    <n v="42"/>
    <s v="US President"/>
    <s v="McKinney, Cynthia"/>
    <s v="green"/>
    <b v="0"/>
    <n v="3470"/>
    <n v="1086617"/>
  </r>
  <r>
    <x v="8"/>
    <s v="Arkansas"/>
    <x v="3"/>
    <n v="5"/>
    <n v="71"/>
    <n v="42"/>
    <s v="US President"/>
    <s v="La Riva, Gloria Estella"/>
    <s v="socialism and liberation party"/>
    <b v="0"/>
    <n v="1139"/>
    <n v="1086617"/>
  </r>
  <r>
    <x v="8"/>
    <s v="California"/>
    <x v="4"/>
    <n v="6"/>
    <n v="93"/>
    <n v="71"/>
    <s v="US President"/>
    <s v="Obama, Barack H."/>
    <s v="democrat"/>
    <b v="0"/>
    <n v="8274473"/>
    <n v="13561900"/>
  </r>
  <r>
    <x v="8"/>
    <s v="California"/>
    <x v="4"/>
    <n v="6"/>
    <n v="93"/>
    <n v="71"/>
    <s v="US President"/>
    <s v="McCain, John"/>
    <s v="republican"/>
    <b v="0"/>
    <n v="5011781"/>
    <n v="13561900"/>
  </r>
  <r>
    <x v="8"/>
    <s v="California"/>
    <x v="4"/>
    <n v="6"/>
    <n v="93"/>
    <n v="71"/>
    <s v="US President"/>
    <s v="Nader, Ralph"/>
    <s v="peace &amp; freedom"/>
    <b v="0"/>
    <n v="108381"/>
    <n v="13561900"/>
  </r>
  <r>
    <x v="8"/>
    <s v="California"/>
    <x v="4"/>
    <n v="6"/>
    <n v="93"/>
    <n v="71"/>
    <s v="US President"/>
    <s v="Barr, Bob"/>
    <s v="libertarian"/>
    <b v="0"/>
    <n v="67582"/>
    <n v="13561900"/>
  </r>
  <r>
    <x v="8"/>
    <s v="California"/>
    <x v="4"/>
    <n v="6"/>
    <n v="93"/>
    <n v="71"/>
    <s v="US President"/>
    <s v="Keyes, Alan"/>
    <s v="american independent party"/>
    <b v="0"/>
    <n v="40673"/>
    <n v="13561900"/>
  </r>
  <r>
    <x v="8"/>
    <s v="California"/>
    <x v="4"/>
    <n v="6"/>
    <n v="93"/>
    <n v="71"/>
    <s v="US President"/>
    <s v="McKinney, Cynthia"/>
    <s v="green"/>
    <b v="0"/>
    <n v="38774"/>
    <n v="13561900"/>
  </r>
  <r>
    <x v="8"/>
    <s v="California"/>
    <x v="4"/>
    <n v="6"/>
    <n v="93"/>
    <n v="71"/>
    <s v="US President"/>
    <m/>
    <s v="independent"/>
    <b v="1"/>
    <n v="20236"/>
    <n v="13561900"/>
  </r>
  <r>
    <x v="8"/>
    <s v="Colorado"/>
    <x v="5"/>
    <n v="8"/>
    <n v="84"/>
    <n v="62"/>
    <s v="US President"/>
    <s v="Obama, Barack H."/>
    <s v="democrat"/>
    <b v="0"/>
    <n v="1288576"/>
    <n v="2401361"/>
  </r>
  <r>
    <x v="8"/>
    <s v="Colorado"/>
    <x v="5"/>
    <n v="8"/>
    <n v="84"/>
    <n v="62"/>
    <s v="US President"/>
    <s v="McCain, John"/>
    <s v="republican"/>
    <b v="0"/>
    <n v="1073589"/>
    <n v="2401361"/>
  </r>
  <r>
    <x v="8"/>
    <s v="Colorado"/>
    <x v="5"/>
    <n v="8"/>
    <n v="84"/>
    <n v="62"/>
    <s v="US President"/>
    <s v="Nader, Ralph"/>
    <s v="independent"/>
    <b v="0"/>
    <n v="13350"/>
    <n v="2401361"/>
  </r>
  <r>
    <x v="8"/>
    <s v="Colorado"/>
    <x v="5"/>
    <n v="8"/>
    <n v="84"/>
    <n v="62"/>
    <s v="US President"/>
    <s v="Barr, Bob"/>
    <s v="libertarian"/>
    <b v="0"/>
    <n v="10897"/>
    <n v="2401361"/>
  </r>
  <r>
    <x v="8"/>
    <s v="Colorado"/>
    <x v="5"/>
    <n v="8"/>
    <n v="84"/>
    <n v="62"/>
    <s v="US President"/>
    <s v="Baldwin, Charles &quot;&quot;Chuck&quot;&quot;"/>
    <s v="constitution party"/>
    <b v="0"/>
    <n v="6233"/>
    <n v="2401361"/>
  </r>
  <r>
    <x v="8"/>
    <s v="Colorado"/>
    <x v="5"/>
    <n v="8"/>
    <n v="84"/>
    <n v="62"/>
    <s v="US President"/>
    <s v="Keyes, Alan"/>
    <s v="america's independent party"/>
    <b v="0"/>
    <n v="3051"/>
    <n v="2401361"/>
  </r>
  <r>
    <x v="8"/>
    <s v="Colorado"/>
    <x v="5"/>
    <n v="8"/>
    <n v="84"/>
    <n v="62"/>
    <s v="US President"/>
    <s v="McKinney, Cynthia"/>
    <s v="green"/>
    <b v="0"/>
    <n v="2822"/>
    <n v="2401361"/>
  </r>
  <r>
    <x v="8"/>
    <s v="Colorado"/>
    <x v="5"/>
    <n v="8"/>
    <n v="84"/>
    <n v="62"/>
    <s v="US President"/>
    <s v="McEnulty, Frank"/>
    <s v="unaffiliated"/>
    <b v="0"/>
    <n v="828"/>
    <n v="2401361"/>
  </r>
  <r>
    <x v="8"/>
    <s v="Colorado"/>
    <x v="5"/>
    <n v="8"/>
    <n v="84"/>
    <n v="62"/>
    <s v="US President"/>
    <s v="Jay, Charles"/>
    <s v="boston tea party"/>
    <b v="0"/>
    <n v="598"/>
    <n v="2401361"/>
  </r>
  <r>
    <x v="8"/>
    <s v="Colorado"/>
    <x v="5"/>
    <n v="8"/>
    <n v="84"/>
    <n v="62"/>
    <s v="US President"/>
    <s v="Allen, Jonathan"/>
    <s v="heartquake '08"/>
    <b v="0"/>
    <n v="348"/>
    <n v="2401361"/>
  </r>
  <r>
    <x v="8"/>
    <s v="Colorado"/>
    <x v="5"/>
    <n v="8"/>
    <n v="84"/>
    <n v="62"/>
    <s v="US President"/>
    <s v="Stevens, Thomas R."/>
    <s v="objectivist party"/>
    <b v="0"/>
    <n v="336"/>
    <n v="2401361"/>
  </r>
  <r>
    <x v="8"/>
    <s v="Colorado"/>
    <x v="5"/>
    <n v="8"/>
    <n v="84"/>
    <n v="62"/>
    <s v="US President"/>
    <s v="Moore, Brian"/>
    <s v="socialist"/>
    <b v="0"/>
    <n v="226"/>
    <n v="2401361"/>
  </r>
  <r>
    <x v="8"/>
    <s v="Colorado"/>
    <x v="5"/>
    <n v="8"/>
    <n v="84"/>
    <n v="62"/>
    <s v="US President"/>
    <s v="La Riva, Gloria Estella"/>
    <s v="socialism and liberation party"/>
    <b v="0"/>
    <n v="158"/>
    <n v="2401361"/>
  </r>
  <r>
    <x v="8"/>
    <s v="Colorado"/>
    <x v="5"/>
    <n v="8"/>
    <n v="84"/>
    <n v="62"/>
    <s v="US President"/>
    <s v="Harris, James"/>
    <s v="socialist workers"/>
    <b v="0"/>
    <n v="154"/>
    <n v="2401361"/>
  </r>
  <r>
    <x v="8"/>
    <s v="Colorado"/>
    <x v="5"/>
    <n v="8"/>
    <n v="84"/>
    <n v="62"/>
    <s v="US President"/>
    <s v="Lyttle, Bradford"/>
    <s v="u.s. pacifist party"/>
    <b v="0"/>
    <n v="110"/>
    <n v="2401361"/>
  </r>
  <r>
    <x v="8"/>
    <s v="Colorado"/>
    <x v="5"/>
    <n v="8"/>
    <n v="84"/>
    <n v="62"/>
    <s v="US President"/>
    <s v="Amondson, Gene"/>
    <s v="prohibition"/>
    <b v="0"/>
    <n v="85"/>
    <n v="2401361"/>
  </r>
  <r>
    <x v="8"/>
    <s v="Connecticut"/>
    <x v="6"/>
    <n v="9"/>
    <n v="16"/>
    <n v="1"/>
    <s v="US President"/>
    <s v="Obama, Barack H."/>
    <s v="democrat"/>
    <b v="0"/>
    <n v="997772"/>
    <n v="1646792"/>
  </r>
  <r>
    <x v="8"/>
    <s v="Connecticut"/>
    <x v="6"/>
    <n v="9"/>
    <n v="16"/>
    <n v="1"/>
    <s v="US President"/>
    <s v="McCain, John"/>
    <s v="republican"/>
    <b v="0"/>
    <n v="629428"/>
    <n v="1646792"/>
  </r>
  <r>
    <x v="8"/>
    <s v="Connecticut"/>
    <x v="6"/>
    <n v="9"/>
    <n v="16"/>
    <n v="1"/>
    <s v="US President"/>
    <s v="Nader, Ralph"/>
    <s v="independent"/>
    <b v="0"/>
    <n v="19162"/>
    <n v="1646792"/>
  </r>
  <r>
    <x v="8"/>
    <s v="Connecticut"/>
    <x v="6"/>
    <n v="9"/>
    <n v="16"/>
    <n v="1"/>
    <s v="US President"/>
    <m/>
    <m/>
    <b v="1"/>
    <n v="430"/>
    <n v="1646792"/>
  </r>
  <r>
    <x v="8"/>
    <s v="Delaware"/>
    <x v="7"/>
    <n v="10"/>
    <n v="51"/>
    <n v="11"/>
    <s v="US President"/>
    <s v="Obama, Barack H."/>
    <s v="democrat"/>
    <b v="0"/>
    <n v="255459"/>
    <n v="412412"/>
  </r>
  <r>
    <x v="8"/>
    <s v="Delaware"/>
    <x v="7"/>
    <n v="10"/>
    <n v="51"/>
    <n v="11"/>
    <s v="US President"/>
    <s v="McCain, John"/>
    <s v="republican"/>
    <b v="0"/>
    <n v="152374"/>
    <n v="412412"/>
  </r>
  <r>
    <x v="8"/>
    <s v="Delaware"/>
    <x v="7"/>
    <n v="10"/>
    <n v="51"/>
    <n v="11"/>
    <s v="US President"/>
    <s v="Nader, Ralph"/>
    <s v="independent"/>
    <b v="0"/>
    <n v="2401"/>
    <n v="412412"/>
  </r>
  <r>
    <x v="8"/>
    <s v="Delaware"/>
    <x v="7"/>
    <n v="10"/>
    <n v="51"/>
    <n v="11"/>
    <s v="US President"/>
    <s v="Barr, Bob"/>
    <s v="libertarian"/>
    <b v="0"/>
    <n v="1109"/>
    <n v="412412"/>
  </r>
  <r>
    <x v="8"/>
    <s v="Delaware"/>
    <x v="7"/>
    <n v="10"/>
    <n v="51"/>
    <n v="11"/>
    <s v="US President"/>
    <s v="Baldwin, Charles &quot;&quot;Chuck&quot;&quot;"/>
    <s v="constitution party"/>
    <b v="0"/>
    <n v="626"/>
    <n v="412412"/>
  </r>
  <r>
    <x v="8"/>
    <s v="Delaware"/>
    <x v="7"/>
    <n v="10"/>
    <n v="51"/>
    <n v="11"/>
    <s v="US President"/>
    <s v="McKinney, Cynthia"/>
    <s v="green"/>
    <b v="0"/>
    <n v="385"/>
    <n v="412412"/>
  </r>
  <r>
    <x v="8"/>
    <s v="Delaware"/>
    <x v="7"/>
    <n v="10"/>
    <n v="51"/>
    <n v="11"/>
    <s v="US President"/>
    <s v="Calero, Roger"/>
    <s v="socialist workers"/>
    <b v="0"/>
    <n v="58"/>
    <n v="412412"/>
  </r>
  <r>
    <x v="8"/>
    <s v="District of Columbia"/>
    <x v="8"/>
    <n v="11"/>
    <n v="53"/>
    <n v="55"/>
    <s v="US President"/>
    <s v="Obama, Barack H."/>
    <s v="democrat"/>
    <b v="0"/>
    <n v="245800"/>
    <n v="265853"/>
  </r>
  <r>
    <x v="8"/>
    <s v="District of Columbia"/>
    <x v="8"/>
    <n v="11"/>
    <n v="53"/>
    <n v="55"/>
    <s v="US President"/>
    <s v="McCain, John"/>
    <s v="republican"/>
    <b v="0"/>
    <n v="17367"/>
    <n v="265853"/>
  </r>
  <r>
    <x v="8"/>
    <s v="District of Columbia"/>
    <x v="8"/>
    <n v="11"/>
    <n v="53"/>
    <n v="55"/>
    <s v="US President"/>
    <m/>
    <m/>
    <b v="1"/>
    <n v="1138"/>
    <n v="265853"/>
  </r>
  <r>
    <x v="8"/>
    <s v="District of Columbia"/>
    <x v="8"/>
    <n v="11"/>
    <n v="53"/>
    <n v="55"/>
    <s v="US President"/>
    <s v="Nader, Ralph"/>
    <s v="independent"/>
    <b v="0"/>
    <n v="958"/>
    <n v="265853"/>
  </r>
  <r>
    <x v="8"/>
    <s v="District of Columbia"/>
    <x v="8"/>
    <n v="11"/>
    <n v="53"/>
    <n v="55"/>
    <s v="US President"/>
    <s v="McKinney, Cynthia"/>
    <s v="green"/>
    <b v="0"/>
    <n v="590"/>
    <n v="265853"/>
  </r>
  <r>
    <x v="8"/>
    <s v="Florida"/>
    <x v="9"/>
    <n v="12"/>
    <n v="59"/>
    <n v="43"/>
    <s v="US President"/>
    <s v="Obama, Barack H."/>
    <s v="democrat"/>
    <b v="0"/>
    <n v="4282074"/>
    <n v="8390744"/>
  </r>
  <r>
    <x v="8"/>
    <s v="Florida"/>
    <x v="9"/>
    <n v="12"/>
    <n v="59"/>
    <n v="43"/>
    <s v="US President"/>
    <s v="McCain, John"/>
    <s v="republican"/>
    <b v="0"/>
    <n v="4045624"/>
    <n v="8390744"/>
  </r>
  <r>
    <x v="8"/>
    <s v="Florida"/>
    <x v="9"/>
    <n v="12"/>
    <n v="59"/>
    <n v="43"/>
    <s v="US President"/>
    <s v="Nader, Ralph"/>
    <s v="ecology party of florida"/>
    <b v="0"/>
    <n v="28124"/>
    <n v="8390744"/>
  </r>
  <r>
    <x v="8"/>
    <s v="Florida"/>
    <x v="9"/>
    <n v="12"/>
    <n v="59"/>
    <n v="43"/>
    <s v="US President"/>
    <s v="Barr, Bob"/>
    <s v="libertarian"/>
    <b v="0"/>
    <n v="17218"/>
    <n v="8390744"/>
  </r>
  <r>
    <x v="8"/>
    <s v="Florida"/>
    <x v="9"/>
    <n v="12"/>
    <n v="59"/>
    <n v="43"/>
    <s v="US President"/>
    <s v="Baldwin, Charles &quot;&quot;Chuck&quot;&quot;"/>
    <s v="constitution party"/>
    <b v="0"/>
    <n v="7915"/>
    <n v="8390744"/>
  </r>
  <r>
    <x v="8"/>
    <s v="Florida"/>
    <x v="9"/>
    <n v="12"/>
    <n v="59"/>
    <n v="43"/>
    <s v="US President"/>
    <s v="McKinney, Cynthia"/>
    <s v="green"/>
    <b v="0"/>
    <n v="2887"/>
    <n v="8390744"/>
  </r>
  <r>
    <x v="8"/>
    <s v="Florida"/>
    <x v="9"/>
    <n v="12"/>
    <n v="59"/>
    <n v="43"/>
    <s v="US President"/>
    <s v="Keyes, Alan"/>
    <s v="america's independent party"/>
    <b v="0"/>
    <n v="2550"/>
    <n v="8390744"/>
  </r>
  <r>
    <x v="8"/>
    <s v="Florida"/>
    <x v="9"/>
    <n v="12"/>
    <n v="59"/>
    <n v="43"/>
    <s v="US President"/>
    <s v="La Riva, Gloria Estella"/>
    <s v="socialism and liberation party"/>
    <b v="0"/>
    <n v="1516"/>
    <n v="8390744"/>
  </r>
  <r>
    <x v="8"/>
    <s v="Florida"/>
    <x v="9"/>
    <n v="12"/>
    <n v="59"/>
    <n v="43"/>
    <s v="US President"/>
    <s v="Jay, Charles"/>
    <s v="boston tea party"/>
    <b v="0"/>
    <n v="795"/>
    <n v="8390744"/>
  </r>
  <r>
    <x v="8"/>
    <s v="Florida"/>
    <x v="9"/>
    <n v="12"/>
    <n v="59"/>
    <n v="43"/>
    <s v="US President"/>
    <s v="Calero, Roger"/>
    <s v="socialist workers"/>
    <b v="0"/>
    <n v="533"/>
    <n v="8390744"/>
  </r>
  <r>
    <x v="8"/>
    <s v="Florida"/>
    <x v="9"/>
    <n v="12"/>
    <n v="59"/>
    <n v="43"/>
    <s v="US President"/>
    <s v="Stevens, Thomas R."/>
    <s v="objectivist party"/>
    <b v="0"/>
    <n v="419"/>
    <n v="8390744"/>
  </r>
  <r>
    <x v="8"/>
    <s v="Florida"/>
    <x v="9"/>
    <n v="12"/>
    <n v="59"/>
    <n v="43"/>
    <s v="US President"/>
    <s v="Moore, Brian"/>
    <s v="socialist"/>
    <b v="0"/>
    <n v="405"/>
    <n v="8390744"/>
  </r>
  <r>
    <x v="8"/>
    <s v="Florida"/>
    <x v="9"/>
    <n v="12"/>
    <n v="59"/>
    <n v="43"/>
    <s v="US President"/>
    <m/>
    <m/>
    <b v="1"/>
    <n v="391"/>
    <n v="8390744"/>
  </r>
  <r>
    <x v="8"/>
    <s v="Florida"/>
    <x v="9"/>
    <n v="12"/>
    <n v="59"/>
    <n v="43"/>
    <s v="US President"/>
    <s v="Amondson, Gene"/>
    <s v="prohibition"/>
    <b v="0"/>
    <n v="293"/>
    <n v="8390744"/>
  </r>
  <r>
    <x v="8"/>
    <s v="Georgia"/>
    <x v="10"/>
    <n v="13"/>
    <n v="58"/>
    <n v="44"/>
    <s v="US President"/>
    <s v="McCain, John"/>
    <s v="republican"/>
    <b v="0"/>
    <n v="2048759"/>
    <n v="3924486"/>
  </r>
  <r>
    <x v="8"/>
    <s v="Georgia"/>
    <x v="10"/>
    <n v="13"/>
    <n v="58"/>
    <n v="44"/>
    <s v="US President"/>
    <s v="Obama, Barack H."/>
    <s v="democrat"/>
    <b v="0"/>
    <n v="1844123"/>
    <n v="3924486"/>
  </r>
  <r>
    <x v="8"/>
    <s v="Georgia"/>
    <x v="10"/>
    <n v="13"/>
    <n v="58"/>
    <n v="44"/>
    <s v="US President"/>
    <s v="Barr, Bob"/>
    <s v="libertarian"/>
    <b v="0"/>
    <n v="28731"/>
    <n v="3924486"/>
  </r>
  <r>
    <x v="8"/>
    <s v="Georgia"/>
    <x v="10"/>
    <n v="13"/>
    <n v="58"/>
    <n v="44"/>
    <s v="US President"/>
    <m/>
    <m/>
    <b v="1"/>
    <n v="1715"/>
    <n v="3924486"/>
  </r>
  <r>
    <x v="8"/>
    <s v="Georgia"/>
    <x v="10"/>
    <n v="13"/>
    <n v="58"/>
    <n v="44"/>
    <s v="US President"/>
    <m/>
    <s v="independent"/>
    <b v="1"/>
    <n v="1158"/>
    <n v="3924486"/>
  </r>
  <r>
    <x v="8"/>
    <s v="Hawaii"/>
    <x v="11"/>
    <n v="15"/>
    <n v="95"/>
    <n v="82"/>
    <s v="US President"/>
    <s v="Obama, Barack H."/>
    <s v="democrat"/>
    <b v="0"/>
    <n v="325871"/>
    <n v="456064"/>
  </r>
  <r>
    <x v="8"/>
    <s v="Hawaii"/>
    <x v="11"/>
    <n v="15"/>
    <n v="95"/>
    <n v="82"/>
    <s v="US President"/>
    <s v="McCain, John"/>
    <s v="republican"/>
    <b v="0"/>
    <n v="120566"/>
    <n v="456064"/>
  </r>
  <r>
    <x v="8"/>
    <s v="Hawaii"/>
    <x v="11"/>
    <n v="15"/>
    <n v="95"/>
    <n v="82"/>
    <s v="US President"/>
    <s v="Nader, Ralph"/>
    <s v="independent"/>
    <b v="0"/>
    <n v="3825"/>
    <n v="456064"/>
  </r>
  <r>
    <x v="8"/>
    <s v="Hawaii"/>
    <x v="11"/>
    <n v="15"/>
    <n v="95"/>
    <n v="82"/>
    <s v="US President"/>
    <s v="Blank Vote"/>
    <m/>
    <b v="0"/>
    <n v="2193"/>
    <n v="456064"/>
  </r>
  <r>
    <x v="8"/>
    <s v="Hawaii"/>
    <x v="11"/>
    <n v="15"/>
    <n v="95"/>
    <n v="82"/>
    <s v="US President"/>
    <s v="Barr, Bob"/>
    <s v="libertarian"/>
    <b v="0"/>
    <n v="1314"/>
    <n v="456064"/>
  </r>
  <r>
    <x v="8"/>
    <s v="Hawaii"/>
    <x v="11"/>
    <n v="15"/>
    <n v="95"/>
    <n v="82"/>
    <s v="US President"/>
    <s v="Baldwin, Charles &quot;&quot;Chuck&quot;&quot;"/>
    <s v="constitution party"/>
    <b v="0"/>
    <n v="1013"/>
    <n v="456064"/>
  </r>
  <r>
    <x v="8"/>
    <s v="Hawaii"/>
    <x v="11"/>
    <n v="15"/>
    <n v="95"/>
    <n v="82"/>
    <s v="US President"/>
    <s v="McKinney, Cynthia"/>
    <s v="green"/>
    <b v="0"/>
    <n v="979"/>
    <n v="456064"/>
  </r>
  <r>
    <x v="8"/>
    <s v="Hawaii"/>
    <x v="11"/>
    <n v="15"/>
    <n v="95"/>
    <n v="82"/>
    <s v="US President"/>
    <s v="Over Vote"/>
    <m/>
    <b v="0"/>
    <n v="303"/>
    <n v="456064"/>
  </r>
  <r>
    <x v="8"/>
    <s v="Idaho"/>
    <x v="12"/>
    <n v="16"/>
    <n v="82"/>
    <n v="63"/>
    <s v="US President"/>
    <s v="McCain, John"/>
    <s v="republican"/>
    <b v="0"/>
    <n v="403012"/>
    <n v="655122"/>
  </r>
  <r>
    <x v="8"/>
    <s v="Idaho"/>
    <x v="12"/>
    <n v="16"/>
    <n v="82"/>
    <n v="63"/>
    <s v="US President"/>
    <s v="Obama, Barack H."/>
    <s v="democrat"/>
    <b v="0"/>
    <n v="236440"/>
    <n v="655122"/>
  </r>
  <r>
    <x v="8"/>
    <s v="Idaho"/>
    <x v="12"/>
    <n v="16"/>
    <n v="82"/>
    <n v="63"/>
    <s v="US President"/>
    <s v="Nader, Ralph"/>
    <s v="independent"/>
    <b v="0"/>
    <n v="7175"/>
    <n v="655122"/>
  </r>
  <r>
    <x v="8"/>
    <s v="Idaho"/>
    <x v="12"/>
    <n v="16"/>
    <n v="82"/>
    <n v="63"/>
    <s v="US President"/>
    <s v="Baldwin, Charles &quot;&quot;Chuck&quot;&quot;"/>
    <s v="constitution party"/>
    <b v="0"/>
    <n v="4747"/>
    <n v="655122"/>
  </r>
  <r>
    <x v="8"/>
    <s v="Idaho"/>
    <x v="12"/>
    <n v="16"/>
    <n v="82"/>
    <n v="63"/>
    <s v="US President"/>
    <s v="Barr, Bob"/>
    <s v="libertarian"/>
    <b v="0"/>
    <n v="3658"/>
    <n v="655122"/>
  </r>
  <r>
    <x v="8"/>
    <s v="Idaho"/>
    <x v="12"/>
    <n v="16"/>
    <n v="82"/>
    <n v="63"/>
    <s v="US President"/>
    <m/>
    <m/>
    <b v="1"/>
    <n v="90"/>
    <n v="655122"/>
  </r>
  <r>
    <x v="8"/>
    <s v="Illinois"/>
    <x v="13"/>
    <n v="17"/>
    <n v="33"/>
    <n v="21"/>
    <s v="US President"/>
    <s v="Obama, Barack H."/>
    <s v="democrat"/>
    <b v="0"/>
    <n v="3419348"/>
    <n v="5522371"/>
  </r>
  <r>
    <x v="8"/>
    <s v="Illinois"/>
    <x v="13"/>
    <n v="17"/>
    <n v="33"/>
    <n v="21"/>
    <s v="US President"/>
    <s v="McCain, John"/>
    <s v="republican"/>
    <b v="0"/>
    <n v="2031179"/>
    <n v="5522371"/>
  </r>
  <r>
    <x v="8"/>
    <s v="Illinois"/>
    <x v="13"/>
    <n v="17"/>
    <n v="33"/>
    <n v="21"/>
    <s v="US President"/>
    <s v="Nader, Ralph"/>
    <s v="independent"/>
    <b v="0"/>
    <n v="30948"/>
    <n v="5522371"/>
  </r>
  <r>
    <x v="8"/>
    <s v="Illinois"/>
    <x v="13"/>
    <n v="17"/>
    <n v="33"/>
    <n v="21"/>
    <s v="US President"/>
    <s v="Barr, Bob"/>
    <s v="libertarian"/>
    <b v="0"/>
    <n v="19642"/>
    <n v="5522371"/>
  </r>
  <r>
    <x v="8"/>
    <s v="Illinois"/>
    <x v="13"/>
    <n v="17"/>
    <n v="33"/>
    <n v="21"/>
    <s v="US President"/>
    <s v="McKinney, Cynthia"/>
    <s v="green"/>
    <b v="0"/>
    <n v="11838"/>
    <n v="5522371"/>
  </r>
  <r>
    <x v="8"/>
    <s v="Illinois"/>
    <x v="13"/>
    <n v="17"/>
    <n v="33"/>
    <n v="21"/>
    <s v="US President"/>
    <s v="Baldwin, Charles &quot;&quot;Chuck&quot;&quot;"/>
    <s v="constitution party"/>
    <b v="0"/>
    <n v="8256"/>
    <n v="5522371"/>
  </r>
  <r>
    <x v="8"/>
    <s v="Illinois"/>
    <x v="13"/>
    <n v="17"/>
    <n v="33"/>
    <n v="21"/>
    <s v="US President"/>
    <m/>
    <s v="new"/>
    <b v="0"/>
    <n v="1149"/>
    <n v="5522371"/>
  </r>
  <r>
    <x v="8"/>
    <s v="Illinois"/>
    <x v="13"/>
    <n v="17"/>
    <n v="33"/>
    <n v="21"/>
    <s v="US President"/>
    <m/>
    <m/>
    <b v="1"/>
    <n v="11"/>
    <n v="5522371"/>
  </r>
  <r>
    <x v="8"/>
    <s v="Indiana"/>
    <x v="14"/>
    <n v="18"/>
    <n v="32"/>
    <n v="22"/>
    <s v="US President"/>
    <s v="Obama, Barack H."/>
    <s v="democrat"/>
    <b v="0"/>
    <n v="1374039"/>
    <n v="2751054"/>
  </r>
  <r>
    <x v="8"/>
    <s v="Indiana"/>
    <x v="14"/>
    <n v="18"/>
    <n v="32"/>
    <n v="22"/>
    <s v="US President"/>
    <s v="McCain, John"/>
    <s v="republican"/>
    <b v="0"/>
    <n v="1345648"/>
    <n v="2751054"/>
  </r>
  <r>
    <x v="8"/>
    <s v="Indiana"/>
    <x v="14"/>
    <n v="18"/>
    <n v="32"/>
    <n v="22"/>
    <s v="US President"/>
    <s v="Barr, Bob"/>
    <s v="libertarian"/>
    <b v="0"/>
    <n v="29257"/>
    <n v="2751054"/>
  </r>
  <r>
    <x v="8"/>
    <s v="Indiana"/>
    <x v="14"/>
    <n v="18"/>
    <n v="32"/>
    <n v="22"/>
    <s v="US President"/>
    <m/>
    <m/>
    <b v="1"/>
    <n v="1201"/>
    <n v="2751054"/>
  </r>
  <r>
    <x v="8"/>
    <s v="Indiana"/>
    <x v="14"/>
    <n v="18"/>
    <n v="32"/>
    <n v="22"/>
    <s v="US President"/>
    <s v="Nader, Ralph"/>
    <s v="independent"/>
    <b v="1"/>
    <n v="909"/>
    <n v="2751054"/>
  </r>
  <r>
    <x v="8"/>
    <s v="Iowa"/>
    <x v="15"/>
    <n v="19"/>
    <n v="42"/>
    <n v="31"/>
    <s v="US President"/>
    <s v="Obama, Barack H."/>
    <s v="democrat"/>
    <b v="0"/>
    <n v="828940"/>
    <n v="1537123"/>
  </r>
  <r>
    <x v="8"/>
    <s v="Iowa"/>
    <x v="15"/>
    <n v="19"/>
    <n v="42"/>
    <n v="31"/>
    <s v="US President"/>
    <s v="McCain, John"/>
    <s v="republican"/>
    <b v="0"/>
    <n v="682379"/>
    <n v="1537123"/>
  </r>
  <r>
    <x v="8"/>
    <s v="Iowa"/>
    <x v="15"/>
    <n v="19"/>
    <n v="42"/>
    <n v="31"/>
    <s v="US President"/>
    <s v="Nader, Ralph"/>
    <s v="peace &amp; freedom"/>
    <b v="0"/>
    <n v="8014"/>
    <n v="1537123"/>
  </r>
  <r>
    <x v="8"/>
    <s v="Iowa"/>
    <x v="15"/>
    <n v="19"/>
    <n v="42"/>
    <n v="31"/>
    <s v="US President"/>
    <m/>
    <m/>
    <b v="1"/>
    <n v="6737"/>
    <n v="1537123"/>
  </r>
  <r>
    <x v="8"/>
    <s v="Iowa"/>
    <x v="15"/>
    <n v="19"/>
    <n v="42"/>
    <n v="31"/>
    <s v="US President"/>
    <s v="Barr, Bob"/>
    <s v="libertarian"/>
    <b v="0"/>
    <n v="4590"/>
    <n v="1537123"/>
  </r>
  <r>
    <x v="8"/>
    <s v="Iowa"/>
    <x v="15"/>
    <n v="19"/>
    <n v="42"/>
    <n v="31"/>
    <s v="US President"/>
    <s v="Baldwin, Charles &quot;&quot;Chuck&quot;&quot;"/>
    <s v="constitution party"/>
    <b v="0"/>
    <n v="4445"/>
    <n v="1537123"/>
  </r>
  <r>
    <x v="8"/>
    <s v="Iowa"/>
    <x v="15"/>
    <n v="19"/>
    <n v="42"/>
    <n v="31"/>
    <s v="US President"/>
    <s v="McKinney, Cynthia"/>
    <s v="green"/>
    <b v="0"/>
    <n v="1423"/>
    <n v="1537123"/>
  </r>
  <r>
    <x v="8"/>
    <s v="Iowa"/>
    <x v="15"/>
    <n v="19"/>
    <n v="42"/>
    <n v="31"/>
    <s v="US President"/>
    <s v="Harris, James"/>
    <s v="socialist workers"/>
    <b v="0"/>
    <n v="292"/>
    <n v="1537123"/>
  </r>
  <r>
    <x v="8"/>
    <s v="Iowa"/>
    <x v="15"/>
    <n v="19"/>
    <n v="42"/>
    <n v="31"/>
    <s v="US President"/>
    <s v="Moore, Brian"/>
    <s v="socialist"/>
    <b v="0"/>
    <n v="182"/>
    <n v="1537123"/>
  </r>
  <r>
    <x v="8"/>
    <s v="Iowa"/>
    <x v="15"/>
    <n v="19"/>
    <n v="42"/>
    <n v="31"/>
    <s v="US President"/>
    <s v="La Riva, Gloria Estella"/>
    <s v="socialism and liberation party"/>
    <b v="0"/>
    <n v="121"/>
    <n v="1537123"/>
  </r>
  <r>
    <x v="8"/>
    <s v="Kansas"/>
    <x v="16"/>
    <n v="20"/>
    <n v="47"/>
    <n v="32"/>
    <s v="US President"/>
    <s v="McCain, John"/>
    <s v="republican"/>
    <b v="0"/>
    <n v="699655"/>
    <n v="1235872"/>
  </r>
  <r>
    <x v="8"/>
    <s v="Kansas"/>
    <x v="16"/>
    <n v="20"/>
    <n v="47"/>
    <n v="32"/>
    <s v="US President"/>
    <s v="Obama, Barack H."/>
    <s v="democrat"/>
    <b v="0"/>
    <n v="514765"/>
    <n v="1235872"/>
  </r>
  <r>
    <x v="8"/>
    <s v="Kansas"/>
    <x v="16"/>
    <n v="20"/>
    <n v="47"/>
    <n v="32"/>
    <s v="US President"/>
    <s v="Nader, Ralph"/>
    <s v="independent"/>
    <b v="0"/>
    <n v="10598"/>
    <n v="1235872"/>
  </r>
  <r>
    <x v="8"/>
    <s v="Kansas"/>
    <x v="16"/>
    <n v="20"/>
    <n v="47"/>
    <n v="32"/>
    <s v="US President"/>
    <s v="Barr, Bob"/>
    <s v="libertarian"/>
    <b v="0"/>
    <n v="6706"/>
    <n v="1235872"/>
  </r>
  <r>
    <x v="8"/>
    <s v="Kansas"/>
    <x v="16"/>
    <n v="20"/>
    <n v="47"/>
    <n v="32"/>
    <s v="US President"/>
    <s v="Baldwin, Charles &quot;&quot;Chuck&quot;&quot;"/>
    <s v="reform party"/>
    <b v="0"/>
    <n v="4148"/>
    <n v="1235872"/>
  </r>
  <r>
    <x v="8"/>
    <s v="Kentucky"/>
    <x v="17"/>
    <n v="21"/>
    <n v="61"/>
    <n v="51"/>
    <s v="US President"/>
    <s v="McCain, John"/>
    <s v="republican"/>
    <b v="0"/>
    <n v="1048462"/>
    <n v="1826620"/>
  </r>
  <r>
    <x v="8"/>
    <s v="Kentucky"/>
    <x v="17"/>
    <n v="21"/>
    <n v="61"/>
    <n v="51"/>
    <s v="US President"/>
    <s v="Obama, Barack H."/>
    <s v="democrat"/>
    <b v="0"/>
    <n v="751985"/>
    <n v="1826620"/>
  </r>
  <r>
    <x v="8"/>
    <s v="Kentucky"/>
    <x v="17"/>
    <n v="21"/>
    <n v="61"/>
    <n v="51"/>
    <s v="US President"/>
    <s v="Nader, Ralph"/>
    <s v="independent"/>
    <b v="0"/>
    <n v="15378"/>
    <n v="1826620"/>
  </r>
  <r>
    <x v="8"/>
    <s v="Kentucky"/>
    <x v="17"/>
    <n v="21"/>
    <n v="61"/>
    <n v="51"/>
    <s v="US President"/>
    <s v="Barr, Bob"/>
    <s v="libertarian"/>
    <b v="0"/>
    <n v="5989"/>
    <n v="1826620"/>
  </r>
  <r>
    <x v="8"/>
    <s v="Kentucky"/>
    <x v="17"/>
    <n v="21"/>
    <n v="61"/>
    <n v="51"/>
    <s v="US President"/>
    <s v="Baldwin, Charles &quot;&quot;Chuck&quot;&quot;"/>
    <s v="constitution party"/>
    <b v="0"/>
    <n v="4694"/>
    <n v="1826620"/>
  </r>
  <r>
    <x v="8"/>
    <s v="Kentucky"/>
    <x v="17"/>
    <n v="21"/>
    <n v="61"/>
    <n v="51"/>
    <s v="US President"/>
    <m/>
    <m/>
    <b v="1"/>
    <n v="112"/>
    <n v="1826620"/>
  </r>
  <r>
    <x v="8"/>
    <s v="Louisiana"/>
    <x v="18"/>
    <n v="22"/>
    <n v="72"/>
    <n v="45"/>
    <s v="US President"/>
    <s v="McCain, John"/>
    <s v="republican"/>
    <b v="0"/>
    <n v="1148275"/>
    <n v="1960761"/>
  </r>
  <r>
    <x v="8"/>
    <s v="Louisiana"/>
    <x v="18"/>
    <n v="22"/>
    <n v="72"/>
    <n v="45"/>
    <s v="US President"/>
    <s v="Obama, Barack H."/>
    <s v="democrat"/>
    <b v="0"/>
    <n v="782989"/>
    <n v="1960761"/>
  </r>
  <r>
    <x v="8"/>
    <s v="Louisiana"/>
    <x v="18"/>
    <n v="22"/>
    <n v="72"/>
    <n v="45"/>
    <s v="US President"/>
    <s v="Paul, Ronald &quot;&quot;Ron&quot;&quot;"/>
    <s v="louisiana taxpayers party"/>
    <b v="0"/>
    <n v="9368"/>
    <n v="1960761"/>
  </r>
  <r>
    <x v="8"/>
    <s v="Louisiana"/>
    <x v="18"/>
    <n v="22"/>
    <n v="72"/>
    <n v="45"/>
    <s v="US President"/>
    <s v="McKinney, Cynthia"/>
    <s v="green"/>
    <b v="0"/>
    <n v="9187"/>
    <n v="1960761"/>
  </r>
  <r>
    <x v="8"/>
    <s v="Louisiana"/>
    <x v="18"/>
    <n v="22"/>
    <n v="72"/>
    <n v="45"/>
    <s v="US President"/>
    <s v="Nader, Ralph"/>
    <s v="independent"/>
    <b v="0"/>
    <n v="6997"/>
    <n v="1960761"/>
  </r>
  <r>
    <x v="8"/>
    <s v="Louisiana"/>
    <x v="18"/>
    <n v="22"/>
    <n v="72"/>
    <n v="45"/>
    <s v="US President"/>
    <s v="Baldwin, Charles &quot;&quot;Chuck&quot;&quot;"/>
    <s v="constitution party"/>
    <b v="0"/>
    <n v="2581"/>
    <n v="1960761"/>
  </r>
  <r>
    <x v="8"/>
    <s v="Louisiana"/>
    <x v="18"/>
    <n v="22"/>
    <n v="72"/>
    <n v="45"/>
    <s v="US President"/>
    <s v="Harris, James"/>
    <s v="socialist workers"/>
    <b v="0"/>
    <n v="735"/>
    <n v="1960761"/>
  </r>
  <r>
    <x v="8"/>
    <s v="Louisiana"/>
    <x v="18"/>
    <n v="22"/>
    <n v="72"/>
    <n v="45"/>
    <s v="US President"/>
    <s v="La Riva, Gloria Estella"/>
    <s v="socialism and liberation party"/>
    <b v="0"/>
    <n v="354"/>
    <n v="1960761"/>
  </r>
  <r>
    <x v="8"/>
    <s v="Louisiana"/>
    <x v="18"/>
    <n v="22"/>
    <n v="72"/>
    <n v="45"/>
    <s v="US President"/>
    <s v="Amondson, Gene"/>
    <s v="prohibition"/>
    <b v="0"/>
    <n v="275"/>
    <n v="1960761"/>
  </r>
  <r>
    <x v="8"/>
    <s v="Maine"/>
    <x v="19"/>
    <n v="23"/>
    <n v="11"/>
    <n v="2"/>
    <s v="US President"/>
    <s v="Obama, Barack H."/>
    <s v="democrat"/>
    <b v="0"/>
    <n v="421923"/>
    <n v="731163"/>
  </r>
  <r>
    <x v="8"/>
    <s v="Maine"/>
    <x v="19"/>
    <n v="23"/>
    <n v="11"/>
    <n v="2"/>
    <s v="US President"/>
    <s v="McCain, John"/>
    <s v="republican"/>
    <b v="0"/>
    <n v="295273"/>
    <n v="731163"/>
  </r>
  <r>
    <x v="8"/>
    <s v="Maine"/>
    <x v="19"/>
    <n v="23"/>
    <n v="11"/>
    <n v="2"/>
    <s v="US President"/>
    <s v="Nader, Ralph"/>
    <s v="independent"/>
    <b v="0"/>
    <n v="10636"/>
    <n v="731163"/>
  </r>
  <r>
    <x v="8"/>
    <s v="Maine"/>
    <x v="19"/>
    <n v="23"/>
    <n v="11"/>
    <n v="2"/>
    <s v="US President"/>
    <s v="McKinney, Cynthia"/>
    <s v="green"/>
    <b v="0"/>
    <n v="2900"/>
    <n v="731163"/>
  </r>
  <r>
    <x v="8"/>
    <s v="Maine"/>
    <x v="19"/>
    <n v="23"/>
    <n v="11"/>
    <n v="2"/>
    <s v="US President"/>
    <s v="Other"/>
    <m/>
    <b v="0"/>
    <n v="431"/>
    <n v="731163"/>
  </r>
  <r>
    <x v="8"/>
    <s v="Maryland"/>
    <x v="20"/>
    <n v="24"/>
    <n v="52"/>
    <n v="52"/>
    <s v="US President"/>
    <s v="Obama, Barack H."/>
    <s v="democrat"/>
    <b v="0"/>
    <n v="1629467"/>
    <n v="2631596"/>
  </r>
  <r>
    <x v="8"/>
    <s v="Maryland"/>
    <x v="20"/>
    <n v="24"/>
    <n v="52"/>
    <n v="52"/>
    <s v="US President"/>
    <s v="McCain, John"/>
    <s v="republican"/>
    <b v="0"/>
    <n v="959862"/>
    <n v="2631596"/>
  </r>
  <r>
    <x v="8"/>
    <s v="Maryland"/>
    <x v="20"/>
    <n v="24"/>
    <n v="52"/>
    <n v="52"/>
    <s v="US President"/>
    <s v="Nader, Ralph"/>
    <s v="independent"/>
    <b v="0"/>
    <n v="14713"/>
    <n v="2631596"/>
  </r>
  <r>
    <x v="8"/>
    <s v="Maryland"/>
    <x v="20"/>
    <n v="24"/>
    <n v="52"/>
    <n v="52"/>
    <s v="US President"/>
    <s v="Barr, Bob"/>
    <s v="libertarian"/>
    <b v="0"/>
    <n v="9842"/>
    <n v="2631596"/>
  </r>
  <r>
    <x v="8"/>
    <s v="Maryland"/>
    <x v="20"/>
    <n v="24"/>
    <n v="52"/>
    <n v="52"/>
    <s v="US President"/>
    <m/>
    <m/>
    <b v="1"/>
    <n v="9205"/>
    <n v="2631596"/>
  </r>
  <r>
    <x v="8"/>
    <s v="Maryland"/>
    <x v="20"/>
    <n v="24"/>
    <n v="52"/>
    <n v="52"/>
    <s v="US President"/>
    <s v="McKinney, Cynthia"/>
    <s v="green"/>
    <b v="0"/>
    <n v="4747"/>
    <n v="2631596"/>
  </r>
  <r>
    <x v="8"/>
    <s v="Maryland"/>
    <x v="20"/>
    <n v="24"/>
    <n v="52"/>
    <n v="52"/>
    <s v="US President"/>
    <s v="Baldwin, Charles &quot;&quot;Chuck&quot;&quot;"/>
    <s v="constitution party"/>
    <b v="0"/>
    <n v="3760"/>
    <n v="2631596"/>
  </r>
  <r>
    <x v="8"/>
    <s v="Massachusetts"/>
    <x v="21"/>
    <n v="25"/>
    <n v="14"/>
    <n v="3"/>
    <s v="US President"/>
    <s v="Obama, Barack H."/>
    <s v="democrat"/>
    <b v="0"/>
    <n v="1904097"/>
    <n v="3102995"/>
  </r>
  <r>
    <x v="8"/>
    <s v="Massachusetts"/>
    <x v="21"/>
    <n v="25"/>
    <n v="14"/>
    <n v="3"/>
    <s v="US President"/>
    <s v="McCain, John"/>
    <s v="republican"/>
    <b v="0"/>
    <n v="1108854"/>
    <n v="3102995"/>
  </r>
  <r>
    <x v="8"/>
    <s v="Massachusetts"/>
    <x v="21"/>
    <n v="25"/>
    <n v="14"/>
    <n v="3"/>
    <s v="US President"/>
    <s v="Nader, Ralph"/>
    <s v="independent"/>
    <b v="0"/>
    <n v="28841"/>
    <n v="3102995"/>
  </r>
  <r>
    <x v="8"/>
    <s v="Massachusetts"/>
    <x v="21"/>
    <n v="25"/>
    <n v="14"/>
    <n v="3"/>
    <s v="US President"/>
    <s v="Blank Vote/Scattering"/>
    <m/>
    <b v="0"/>
    <n v="22010"/>
    <n v="3102995"/>
  </r>
  <r>
    <x v="8"/>
    <s v="Massachusetts"/>
    <x v="21"/>
    <n v="25"/>
    <n v="14"/>
    <n v="3"/>
    <s v="US President"/>
    <s v="Other"/>
    <m/>
    <b v="0"/>
    <n v="14483"/>
    <n v="3102995"/>
  </r>
  <r>
    <x v="8"/>
    <s v="Massachusetts"/>
    <x v="21"/>
    <n v="25"/>
    <n v="14"/>
    <n v="3"/>
    <s v="US President"/>
    <s v="Barr, Bob"/>
    <s v="libertarian"/>
    <b v="0"/>
    <n v="13189"/>
    <n v="3102995"/>
  </r>
  <r>
    <x v="8"/>
    <s v="Massachusetts"/>
    <x v="21"/>
    <n v="25"/>
    <n v="14"/>
    <n v="3"/>
    <s v="US President"/>
    <s v="McKinney, Cynthia"/>
    <s v="green"/>
    <b v="0"/>
    <n v="6550"/>
    <n v="3102995"/>
  </r>
  <r>
    <x v="8"/>
    <s v="Massachusetts"/>
    <x v="21"/>
    <n v="25"/>
    <n v="14"/>
    <n v="3"/>
    <s v="US President"/>
    <s v="Baldwin, Charles &quot;&quot;Chuck&quot;&quot;"/>
    <s v="constitution party"/>
    <b v="0"/>
    <n v="4971"/>
    <n v="3102995"/>
  </r>
  <r>
    <x v="8"/>
    <s v="Michigan"/>
    <x v="22"/>
    <n v="26"/>
    <n v="34"/>
    <n v="23"/>
    <s v="US President"/>
    <s v="Obama, Barack H."/>
    <s v="democrat"/>
    <b v="0"/>
    <n v="2872579"/>
    <n v="5001596"/>
  </r>
  <r>
    <x v="8"/>
    <s v="Michigan"/>
    <x v="22"/>
    <n v="26"/>
    <n v="34"/>
    <n v="23"/>
    <s v="US President"/>
    <s v="McCain, John"/>
    <s v="republican"/>
    <b v="0"/>
    <n v="2048639"/>
    <n v="5001596"/>
  </r>
  <r>
    <x v="8"/>
    <s v="Michigan"/>
    <x v="22"/>
    <n v="26"/>
    <n v="34"/>
    <n v="23"/>
    <s v="US President"/>
    <s v="Nader, Ralph"/>
    <s v="natural law"/>
    <b v="0"/>
    <n v="33085"/>
    <n v="5001596"/>
  </r>
  <r>
    <x v="8"/>
    <s v="Michigan"/>
    <x v="22"/>
    <n v="26"/>
    <n v="34"/>
    <n v="23"/>
    <s v="US President"/>
    <s v="Barr, Bob"/>
    <s v="libertarian"/>
    <b v="0"/>
    <n v="23716"/>
    <n v="5001596"/>
  </r>
  <r>
    <x v="8"/>
    <s v="Michigan"/>
    <x v="22"/>
    <n v="26"/>
    <n v="34"/>
    <n v="23"/>
    <s v="US President"/>
    <s v="Baldwin, Charles &quot;&quot;Chuck&quot;&quot;"/>
    <s v="u.s. taxpayers party"/>
    <b v="0"/>
    <n v="14685"/>
    <n v="5001596"/>
  </r>
  <r>
    <x v="8"/>
    <s v="Michigan"/>
    <x v="22"/>
    <n v="26"/>
    <n v="34"/>
    <n v="23"/>
    <s v="US President"/>
    <s v="McKinney, Cynthia"/>
    <s v="green"/>
    <b v="0"/>
    <n v="8892"/>
    <n v="5001596"/>
  </r>
  <r>
    <x v="8"/>
    <s v="Minnesota"/>
    <x v="23"/>
    <n v="27"/>
    <n v="41"/>
    <n v="33"/>
    <s v="US President"/>
    <s v="Obama, Barack H."/>
    <s v="democrat"/>
    <b v="0"/>
    <n v="1573354"/>
    <n v="2910369"/>
  </r>
  <r>
    <x v="8"/>
    <s v="Minnesota"/>
    <x v="23"/>
    <n v="27"/>
    <n v="41"/>
    <n v="33"/>
    <s v="US President"/>
    <s v="McCain, John"/>
    <s v="republican"/>
    <b v="0"/>
    <n v="1275409"/>
    <n v="2910369"/>
  </r>
  <r>
    <x v="8"/>
    <s v="Minnesota"/>
    <x v="23"/>
    <n v="27"/>
    <n v="41"/>
    <n v="33"/>
    <s v="US President"/>
    <s v="Nader, Ralph"/>
    <s v="independent"/>
    <b v="0"/>
    <n v="30152"/>
    <n v="2910369"/>
  </r>
  <r>
    <x v="8"/>
    <s v="Minnesota"/>
    <x v="23"/>
    <n v="27"/>
    <n v="41"/>
    <n v="33"/>
    <s v="US President"/>
    <m/>
    <m/>
    <b v="1"/>
    <n v="9529"/>
    <n v="2910369"/>
  </r>
  <r>
    <x v="8"/>
    <s v="Minnesota"/>
    <x v="23"/>
    <n v="27"/>
    <n v="41"/>
    <n v="33"/>
    <s v="US President"/>
    <s v="Barr, Bob"/>
    <s v="libertarian"/>
    <b v="0"/>
    <n v="9174"/>
    <n v="2910369"/>
  </r>
  <r>
    <x v="8"/>
    <s v="Minnesota"/>
    <x v="23"/>
    <n v="27"/>
    <n v="41"/>
    <n v="33"/>
    <s v="US President"/>
    <s v="Baldwin, Charles &quot;&quot;Chuck&quot;&quot;"/>
    <s v="constitution party"/>
    <b v="0"/>
    <n v="6787"/>
    <n v="2910369"/>
  </r>
  <r>
    <x v="8"/>
    <s v="Minnesota"/>
    <x v="23"/>
    <n v="27"/>
    <n v="41"/>
    <n v="33"/>
    <s v="US President"/>
    <s v="McKinney, Cynthia"/>
    <s v="green"/>
    <b v="0"/>
    <n v="5174"/>
    <n v="2910369"/>
  </r>
  <r>
    <x v="8"/>
    <s v="Minnesota"/>
    <x v="23"/>
    <n v="27"/>
    <n v="41"/>
    <n v="33"/>
    <s v="US President"/>
    <s v="Calero, Roger"/>
    <s v="socialist workers"/>
    <b v="0"/>
    <n v="790"/>
    <n v="2910369"/>
  </r>
  <r>
    <x v="8"/>
    <s v="Mississippi"/>
    <x v="24"/>
    <n v="28"/>
    <n v="64"/>
    <n v="46"/>
    <s v="US President"/>
    <s v="McCain, John"/>
    <s v="republican"/>
    <b v="0"/>
    <n v="724597"/>
    <n v="1289865"/>
  </r>
  <r>
    <x v="8"/>
    <s v="Mississippi"/>
    <x v="24"/>
    <n v="28"/>
    <n v="64"/>
    <n v="46"/>
    <s v="US President"/>
    <s v="Obama, Barack H."/>
    <s v="democrat"/>
    <b v="0"/>
    <n v="554662"/>
    <n v="1289865"/>
  </r>
  <r>
    <x v="8"/>
    <s v="Mississippi"/>
    <x v="24"/>
    <n v="28"/>
    <n v="64"/>
    <n v="46"/>
    <s v="US President"/>
    <s v="Nader, Ralph"/>
    <s v="independent"/>
    <b v="0"/>
    <n v="4011"/>
    <n v="1289865"/>
  </r>
  <r>
    <x v="8"/>
    <s v="Mississippi"/>
    <x v="24"/>
    <n v="28"/>
    <n v="64"/>
    <n v="46"/>
    <s v="US President"/>
    <s v="Baldwin, Charles &quot;&quot;Chuck&quot;&quot;"/>
    <s v="constitution party"/>
    <b v="0"/>
    <n v="2551"/>
    <n v="1289865"/>
  </r>
  <r>
    <x v="8"/>
    <s v="Mississippi"/>
    <x v="24"/>
    <n v="28"/>
    <n v="64"/>
    <n v="46"/>
    <s v="US President"/>
    <s v="Barr, Bob"/>
    <s v="libertarian"/>
    <b v="0"/>
    <n v="2529"/>
    <n v="1289865"/>
  </r>
  <r>
    <x v="8"/>
    <s v="Mississippi"/>
    <x v="24"/>
    <n v="28"/>
    <n v="64"/>
    <n v="46"/>
    <s v="US President"/>
    <s v="McKinney, Cynthia"/>
    <s v="green"/>
    <b v="0"/>
    <n v="1034"/>
    <n v="1289865"/>
  </r>
  <r>
    <x v="8"/>
    <s v="Mississippi"/>
    <x v="24"/>
    <n v="28"/>
    <n v="64"/>
    <n v="46"/>
    <s v="US President"/>
    <s v="Weill, Ted"/>
    <s v="reform party"/>
    <b v="0"/>
    <n v="481"/>
    <n v="1289865"/>
  </r>
  <r>
    <x v="8"/>
    <s v="Missouri"/>
    <x v="25"/>
    <n v="29"/>
    <n v="43"/>
    <n v="34"/>
    <s v="US President"/>
    <s v="McCain, John"/>
    <s v="republican"/>
    <b v="0"/>
    <n v="1445814"/>
    <n v="2925205"/>
  </r>
  <r>
    <x v="8"/>
    <s v="Missouri"/>
    <x v="25"/>
    <n v="29"/>
    <n v="43"/>
    <n v="34"/>
    <s v="US President"/>
    <s v="Obama, Barack H."/>
    <s v="democrat"/>
    <b v="0"/>
    <n v="1441911"/>
    <n v="2925205"/>
  </r>
  <r>
    <x v="8"/>
    <s v="Missouri"/>
    <x v="25"/>
    <n v="29"/>
    <n v="43"/>
    <n v="34"/>
    <s v="US President"/>
    <s v="Nader, Ralph"/>
    <s v="independent"/>
    <b v="0"/>
    <n v="17813"/>
    <n v="2925205"/>
  </r>
  <r>
    <x v="8"/>
    <s v="Missouri"/>
    <x v="25"/>
    <n v="29"/>
    <n v="43"/>
    <n v="34"/>
    <s v="US President"/>
    <s v="Barr, Bob"/>
    <s v="libertarian"/>
    <b v="0"/>
    <n v="11386"/>
    <n v="2925205"/>
  </r>
  <r>
    <x v="8"/>
    <s v="Missouri"/>
    <x v="25"/>
    <n v="29"/>
    <n v="43"/>
    <n v="34"/>
    <s v="US President"/>
    <s v="Baldwin, Charles &quot;&quot;Chuck&quot;&quot;"/>
    <s v="constitution party"/>
    <b v="0"/>
    <n v="8201"/>
    <n v="2925205"/>
  </r>
  <r>
    <x v="8"/>
    <s v="Missouri"/>
    <x v="25"/>
    <n v="29"/>
    <n v="43"/>
    <n v="34"/>
    <s v="US President"/>
    <s v="McKinney, Cynthia"/>
    <m/>
    <b v="1"/>
    <n v="80"/>
    <n v="2925205"/>
  </r>
  <r>
    <x v="8"/>
    <s v="Montana"/>
    <x v="26"/>
    <n v="30"/>
    <n v="81"/>
    <n v="64"/>
    <s v="US President"/>
    <s v="McCain, John"/>
    <s v="republican"/>
    <b v="0"/>
    <n v="242763"/>
    <n v="490109"/>
  </r>
  <r>
    <x v="8"/>
    <s v="Montana"/>
    <x v="26"/>
    <n v="30"/>
    <n v="81"/>
    <n v="64"/>
    <s v="US President"/>
    <s v="Obama, Barack H."/>
    <s v="democrat"/>
    <b v="0"/>
    <n v="231667"/>
    <n v="490109"/>
  </r>
  <r>
    <x v="8"/>
    <s v="Montana"/>
    <x v="26"/>
    <n v="30"/>
    <n v="81"/>
    <n v="64"/>
    <s v="US President"/>
    <s v="Paul, Ronald &quot;&quot;Ron&quot;&quot;"/>
    <s v="constitution party"/>
    <b v="0"/>
    <n v="10638"/>
    <n v="490109"/>
  </r>
  <r>
    <x v="8"/>
    <s v="Montana"/>
    <x v="26"/>
    <n v="30"/>
    <n v="81"/>
    <n v="64"/>
    <s v="US President"/>
    <s v="Nader, Ralph"/>
    <s v="independent"/>
    <b v="0"/>
    <n v="3686"/>
    <n v="490109"/>
  </r>
  <r>
    <x v="8"/>
    <s v="Montana"/>
    <x v="26"/>
    <n v="30"/>
    <n v="81"/>
    <n v="64"/>
    <s v="US President"/>
    <s v="Barr, Bob"/>
    <s v="libertarian"/>
    <b v="0"/>
    <n v="1355"/>
    <n v="490109"/>
  </r>
  <r>
    <x v="8"/>
    <s v="Nebraska"/>
    <x v="27"/>
    <n v="31"/>
    <n v="46"/>
    <n v="35"/>
    <s v="US President"/>
    <s v="McCain, John"/>
    <s v="republican"/>
    <b v="0"/>
    <n v="452979"/>
    <n v="801281"/>
  </r>
  <r>
    <x v="8"/>
    <s v="Nebraska"/>
    <x v="27"/>
    <n v="31"/>
    <n v="46"/>
    <n v="35"/>
    <s v="US President"/>
    <s v="Obama, Barack H."/>
    <s v="democrat"/>
    <b v="0"/>
    <n v="333319"/>
    <n v="801281"/>
  </r>
  <r>
    <x v="8"/>
    <s v="Nebraska"/>
    <x v="27"/>
    <n v="31"/>
    <n v="46"/>
    <n v="35"/>
    <s v="US President"/>
    <s v="Nader, Ralph"/>
    <s v="independent"/>
    <b v="0"/>
    <n v="5406"/>
    <n v="801281"/>
  </r>
  <r>
    <x v="8"/>
    <s v="Nebraska"/>
    <x v="27"/>
    <n v="31"/>
    <n v="46"/>
    <n v="35"/>
    <s v="US President"/>
    <s v="Baldwin, Charles &quot;&quot;Chuck&quot;&quot;"/>
    <s v="nebraska party"/>
    <b v="0"/>
    <n v="2972"/>
    <n v="801281"/>
  </r>
  <r>
    <x v="8"/>
    <s v="Nebraska"/>
    <x v="27"/>
    <n v="31"/>
    <n v="46"/>
    <n v="35"/>
    <s v="US President"/>
    <m/>
    <m/>
    <b v="1"/>
    <n v="2837"/>
    <n v="801281"/>
  </r>
  <r>
    <x v="8"/>
    <s v="Nebraska"/>
    <x v="27"/>
    <n v="31"/>
    <n v="46"/>
    <n v="35"/>
    <s v="US President"/>
    <s v="Barr, Bob"/>
    <s v="libertarian"/>
    <b v="0"/>
    <n v="2740"/>
    <n v="801281"/>
  </r>
  <r>
    <x v="8"/>
    <s v="Nebraska"/>
    <x v="27"/>
    <n v="31"/>
    <n v="46"/>
    <n v="35"/>
    <s v="US President"/>
    <s v="McKinney, Cynthia"/>
    <s v="green"/>
    <b v="0"/>
    <n v="1028"/>
    <n v="801281"/>
  </r>
  <r>
    <x v="8"/>
    <s v="Nevada"/>
    <x v="28"/>
    <n v="32"/>
    <n v="88"/>
    <n v="65"/>
    <s v="US President"/>
    <s v="Obama, Barack H."/>
    <s v="democrat"/>
    <b v="0"/>
    <n v="533736"/>
    <n v="967848"/>
  </r>
  <r>
    <x v="8"/>
    <s v="Nevada"/>
    <x v="28"/>
    <n v="32"/>
    <n v="88"/>
    <n v="65"/>
    <s v="US President"/>
    <s v="McCain, John"/>
    <s v="republican"/>
    <b v="0"/>
    <n v="412827"/>
    <n v="967848"/>
  </r>
  <r>
    <x v="8"/>
    <s v="Nevada"/>
    <x v="28"/>
    <n v="32"/>
    <n v="88"/>
    <n v="65"/>
    <s v="US President"/>
    <s v="None Of These Candidates"/>
    <m/>
    <b v="0"/>
    <n v="6267"/>
    <n v="967848"/>
  </r>
  <r>
    <x v="8"/>
    <s v="Nevada"/>
    <x v="28"/>
    <n v="32"/>
    <n v="88"/>
    <n v="65"/>
    <s v="US President"/>
    <s v="Nader, Ralph"/>
    <s v="independent"/>
    <b v="0"/>
    <n v="6150"/>
    <n v="967848"/>
  </r>
  <r>
    <x v="8"/>
    <s v="Nevada"/>
    <x v="28"/>
    <n v="32"/>
    <n v="88"/>
    <n v="65"/>
    <s v="US President"/>
    <s v="Barr, Bob"/>
    <s v="libertarian"/>
    <b v="0"/>
    <n v="4263"/>
    <n v="967848"/>
  </r>
  <r>
    <x v="8"/>
    <s v="Nevada"/>
    <x v="28"/>
    <n v="32"/>
    <n v="88"/>
    <n v="65"/>
    <s v="US President"/>
    <s v="Baldwin, Charles &quot;&quot;Chuck&quot;&quot;"/>
    <s v="independent american"/>
    <b v="0"/>
    <n v="3194"/>
    <n v="967848"/>
  </r>
  <r>
    <x v="8"/>
    <s v="Nevada"/>
    <x v="28"/>
    <n v="32"/>
    <n v="88"/>
    <n v="65"/>
    <s v="US President"/>
    <s v="McKinney, Cynthia"/>
    <s v="green"/>
    <b v="0"/>
    <n v="1411"/>
    <n v="967848"/>
  </r>
  <r>
    <x v="8"/>
    <s v="New Hampshire"/>
    <x v="29"/>
    <n v="33"/>
    <n v="12"/>
    <n v="4"/>
    <s v="US President"/>
    <s v="Obama, Barack H."/>
    <s v="democrat"/>
    <b v="0"/>
    <n v="384826"/>
    <n v="710970"/>
  </r>
  <r>
    <x v="8"/>
    <s v="New Hampshire"/>
    <x v="29"/>
    <n v="33"/>
    <n v="12"/>
    <n v="4"/>
    <s v="US President"/>
    <s v="McCain, John"/>
    <s v="republican"/>
    <b v="0"/>
    <n v="316534"/>
    <n v="710970"/>
  </r>
  <r>
    <x v="8"/>
    <s v="New Hampshire"/>
    <x v="29"/>
    <n v="33"/>
    <n v="12"/>
    <n v="4"/>
    <s v="US President"/>
    <s v="Nader, Ralph"/>
    <s v="independent"/>
    <b v="0"/>
    <n v="3503"/>
    <n v="710970"/>
  </r>
  <r>
    <x v="8"/>
    <s v="New Hampshire"/>
    <x v="29"/>
    <n v="33"/>
    <n v="12"/>
    <n v="4"/>
    <s v="US President"/>
    <m/>
    <m/>
    <b v="1"/>
    <n v="3359"/>
    <n v="710970"/>
  </r>
  <r>
    <x v="8"/>
    <s v="New Hampshire"/>
    <x v="29"/>
    <n v="33"/>
    <n v="12"/>
    <n v="4"/>
    <s v="US President"/>
    <s v="Barr, Bob"/>
    <s v="libertarian"/>
    <b v="0"/>
    <n v="2748"/>
    <n v="710970"/>
  </r>
  <r>
    <x v="8"/>
    <s v="New Jersey"/>
    <x v="30"/>
    <n v="34"/>
    <n v="22"/>
    <n v="12"/>
    <s v="US President"/>
    <s v="Obama, Barack H."/>
    <s v="democrat"/>
    <b v="0"/>
    <n v="2215422"/>
    <n v="3868237"/>
  </r>
  <r>
    <x v="8"/>
    <s v="New Jersey"/>
    <x v="30"/>
    <n v="34"/>
    <n v="22"/>
    <n v="12"/>
    <s v="US President"/>
    <s v="McCain, John"/>
    <s v="republican"/>
    <b v="0"/>
    <n v="1613207"/>
    <n v="3868237"/>
  </r>
  <r>
    <x v="8"/>
    <s v="New Jersey"/>
    <x v="30"/>
    <n v="34"/>
    <n v="22"/>
    <n v="12"/>
    <s v="US President"/>
    <s v="Nader, Ralph"/>
    <s v="independent"/>
    <b v="0"/>
    <n v="21298"/>
    <n v="3868237"/>
  </r>
  <r>
    <x v="8"/>
    <s v="New Jersey"/>
    <x v="30"/>
    <n v="34"/>
    <n v="22"/>
    <n v="12"/>
    <s v="US President"/>
    <s v="Barr, Bob"/>
    <s v="libertarian"/>
    <b v="0"/>
    <n v="8441"/>
    <n v="3868237"/>
  </r>
  <r>
    <x v="8"/>
    <s v="New Jersey"/>
    <x v="30"/>
    <n v="34"/>
    <n v="22"/>
    <n v="12"/>
    <s v="US President"/>
    <s v="Baldwin, Charles &quot;&quot;Chuck&quot;&quot;"/>
    <s v="constitution party"/>
    <b v="0"/>
    <n v="3956"/>
    <n v="3868237"/>
  </r>
  <r>
    <x v="8"/>
    <s v="New Jersey"/>
    <x v="30"/>
    <n v="34"/>
    <n v="22"/>
    <n v="12"/>
    <s v="US President"/>
    <s v="McKinney, Cynthia"/>
    <s v="green"/>
    <b v="0"/>
    <n v="3636"/>
    <n v="3868237"/>
  </r>
  <r>
    <x v="8"/>
    <s v="New Jersey"/>
    <x v="30"/>
    <n v="34"/>
    <n v="22"/>
    <n v="12"/>
    <s v="US President"/>
    <s v="Moore, Brian"/>
    <s v="socialist"/>
    <b v="0"/>
    <n v="699"/>
    <n v="3868237"/>
  </r>
  <r>
    <x v="8"/>
    <s v="New Jersey"/>
    <x v="30"/>
    <n v="34"/>
    <n v="22"/>
    <n v="12"/>
    <s v="US President"/>
    <s v="Boss, Jeffery"/>
    <s v="vote here"/>
    <b v="0"/>
    <n v="639"/>
    <n v="3868237"/>
  </r>
  <r>
    <x v="8"/>
    <s v="New Jersey"/>
    <x v="30"/>
    <n v="34"/>
    <n v="22"/>
    <n v="12"/>
    <s v="US President"/>
    <s v="Calero, Roger"/>
    <s v="socialist workers"/>
    <b v="0"/>
    <n v="523"/>
    <n v="3868237"/>
  </r>
  <r>
    <x v="8"/>
    <s v="New Jersey"/>
    <x v="30"/>
    <n v="34"/>
    <n v="22"/>
    <n v="12"/>
    <s v="US President"/>
    <s v="La Riva, Gloria Estella"/>
    <s v="socialism and liberation party"/>
    <b v="0"/>
    <n v="416"/>
    <n v="3868237"/>
  </r>
  <r>
    <x v="8"/>
    <s v="New Mexico"/>
    <x v="31"/>
    <n v="35"/>
    <n v="85"/>
    <n v="66"/>
    <s v="US President"/>
    <s v="Obama, Barack H."/>
    <s v="democrat"/>
    <b v="0"/>
    <n v="472422"/>
    <n v="830158"/>
  </r>
  <r>
    <x v="8"/>
    <s v="New Mexico"/>
    <x v="31"/>
    <n v="35"/>
    <n v="85"/>
    <n v="66"/>
    <s v="US President"/>
    <s v="McCain, John"/>
    <s v="republican"/>
    <b v="0"/>
    <n v="346832"/>
    <n v="830158"/>
  </r>
  <r>
    <x v="8"/>
    <s v="New Mexico"/>
    <x v="31"/>
    <n v="35"/>
    <n v="85"/>
    <n v="66"/>
    <s v="US President"/>
    <s v="Nader, Ralph"/>
    <s v="independent"/>
    <b v="0"/>
    <n v="5327"/>
    <n v="830158"/>
  </r>
  <r>
    <x v="8"/>
    <s v="New Mexico"/>
    <x v="31"/>
    <n v="35"/>
    <n v="85"/>
    <n v="66"/>
    <s v="US President"/>
    <s v="Barr, Bob"/>
    <s v="libertarian"/>
    <b v="0"/>
    <n v="2428"/>
    <n v="830158"/>
  </r>
  <r>
    <x v="8"/>
    <s v="New Mexico"/>
    <x v="31"/>
    <n v="35"/>
    <n v="85"/>
    <n v="66"/>
    <s v="US President"/>
    <s v="Baldwin, Charles &quot;&quot;Chuck&quot;&quot;"/>
    <s v="constitution party"/>
    <b v="0"/>
    <n v="1597"/>
    <n v="830158"/>
  </r>
  <r>
    <x v="8"/>
    <s v="New Mexico"/>
    <x v="31"/>
    <n v="35"/>
    <n v="85"/>
    <n v="66"/>
    <s v="US President"/>
    <s v="McKinney, Cynthia"/>
    <s v="green"/>
    <b v="0"/>
    <n v="1552"/>
    <n v="830158"/>
  </r>
  <r>
    <x v="8"/>
    <s v="New York"/>
    <x v="32"/>
    <n v="36"/>
    <n v="21"/>
    <n v="13"/>
    <s v="US President"/>
    <s v="Obama, Barack H."/>
    <s v="democrat"/>
    <b v="0"/>
    <n v="4645332"/>
    <n v="7722019"/>
  </r>
  <r>
    <x v="8"/>
    <s v="New York"/>
    <x v="32"/>
    <n v="36"/>
    <n v="21"/>
    <n v="13"/>
    <s v="US President"/>
    <s v="McCain, John"/>
    <s v="republican"/>
    <b v="0"/>
    <n v="2418323"/>
    <n v="7722019"/>
  </r>
  <r>
    <x v="8"/>
    <s v="New York"/>
    <x v="32"/>
    <n v="36"/>
    <n v="21"/>
    <n v="13"/>
    <s v="US President"/>
    <s v="McCain, John"/>
    <s v="conservative"/>
    <b v="0"/>
    <n v="170475"/>
    <n v="7722019"/>
  </r>
  <r>
    <x v="8"/>
    <s v="New York"/>
    <x v="32"/>
    <n v="36"/>
    <n v="21"/>
    <n v="13"/>
    <s v="US President"/>
    <s v="McCain, John"/>
    <s v="independence"/>
    <b v="0"/>
    <n v="163973"/>
    <n v="7722019"/>
  </r>
  <r>
    <x v="8"/>
    <s v="New York"/>
    <x v="32"/>
    <n v="36"/>
    <n v="21"/>
    <n v="13"/>
    <s v="US President"/>
    <s v="Obama, Barack H."/>
    <s v="working families"/>
    <b v="0"/>
    <n v="159613"/>
    <n v="7722019"/>
  </r>
  <r>
    <x v="8"/>
    <s v="New York"/>
    <x v="32"/>
    <n v="36"/>
    <n v="21"/>
    <n v="13"/>
    <s v="US President"/>
    <s v="Blank Vote/Scattering"/>
    <m/>
    <b v="0"/>
    <n v="84701"/>
    <n v="7722019"/>
  </r>
  <r>
    <x v="8"/>
    <s v="New York"/>
    <x v="32"/>
    <n v="36"/>
    <n v="21"/>
    <n v="13"/>
    <s v="US President"/>
    <s v="Nader, Ralph"/>
    <s v="populist"/>
    <b v="0"/>
    <n v="41249"/>
    <n v="7722019"/>
  </r>
  <r>
    <x v="8"/>
    <s v="New York"/>
    <x v="32"/>
    <n v="36"/>
    <n v="21"/>
    <n v="13"/>
    <s v="US President"/>
    <s v="Barr, Bob"/>
    <s v="libertarian"/>
    <b v="0"/>
    <n v="19596"/>
    <n v="7722019"/>
  </r>
  <r>
    <x v="8"/>
    <s v="New York"/>
    <x v="32"/>
    <n v="36"/>
    <n v="21"/>
    <n v="13"/>
    <s v="US President"/>
    <s v="McKinney, Cynthia"/>
    <s v="green"/>
    <b v="0"/>
    <n v="12801"/>
    <n v="7722019"/>
  </r>
  <r>
    <x v="8"/>
    <s v="New York"/>
    <x v="32"/>
    <n v="36"/>
    <n v="21"/>
    <n v="13"/>
    <s v="US President"/>
    <s v="Harris, James"/>
    <s v="socialist workers"/>
    <b v="0"/>
    <n v="3615"/>
    <n v="7722019"/>
  </r>
  <r>
    <x v="8"/>
    <s v="New York"/>
    <x v="32"/>
    <n v="36"/>
    <n v="21"/>
    <n v="13"/>
    <s v="US President"/>
    <s v="La Riva, Gloria Estella"/>
    <s v="socialism and liberation party"/>
    <b v="0"/>
    <n v="1639"/>
    <n v="7722019"/>
  </r>
  <r>
    <x v="8"/>
    <s v="New York"/>
    <x v="32"/>
    <n v="36"/>
    <n v="21"/>
    <n v="13"/>
    <s v="US President"/>
    <m/>
    <m/>
    <b v="1"/>
    <n v="702"/>
    <n v="7722019"/>
  </r>
  <r>
    <x v="8"/>
    <s v="North Carolina"/>
    <x v="33"/>
    <n v="37"/>
    <n v="56"/>
    <n v="47"/>
    <s v="US President"/>
    <s v="Obama, Barack H."/>
    <s v="democrat"/>
    <b v="0"/>
    <n v="2142651"/>
    <n v="4310851"/>
  </r>
  <r>
    <x v="8"/>
    <s v="North Carolina"/>
    <x v="33"/>
    <n v="37"/>
    <n v="56"/>
    <n v="47"/>
    <s v="US President"/>
    <s v="McCain, John"/>
    <s v="republican"/>
    <b v="0"/>
    <n v="2128474"/>
    <n v="4310851"/>
  </r>
  <r>
    <x v="8"/>
    <s v="North Carolina"/>
    <x v="33"/>
    <n v="37"/>
    <n v="56"/>
    <n v="47"/>
    <s v="US President"/>
    <s v="Barr, Bob"/>
    <s v="libertarian"/>
    <b v="0"/>
    <n v="25722"/>
    <n v="4310851"/>
  </r>
  <r>
    <x v="8"/>
    <s v="North Carolina"/>
    <x v="33"/>
    <n v="37"/>
    <n v="56"/>
    <n v="47"/>
    <s v="US President"/>
    <m/>
    <m/>
    <b v="1"/>
    <n v="12494"/>
    <n v="4310851"/>
  </r>
  <r>
    <x v="8"/>
    <s v="North Carolina"/>
    <x v="33"/>
    <n v="37"/>
    <n v="56"/>
    <n v="47"/>
    <s v="US President"/>
    <s v="Nader, Ralph"/>
    <s v="independent"/>
    <b v="1"/>
    <n v="1510"/>
    <n v="4310851"/>
  </r>
  <r>
    <x v="8"/>
    <s v="North Dakota"/>
    <x v="34"/>
    <n v="38"/>
    <n v="44"/>
    <n v="36"/>
    <s v="US President"/>
    <s v="McCain, John"/>
    <s v="republican"/>
    <b v="0"/>
    <n v="168601"/>
    <n v="316621"/>
  </r>
  <r>
    <x v="8"/>
    <s v="North Dakota"/>
    <x v="34"/>
    <n v="38"/>
    <n v="44"/>
    <n v="36"/>
    <s v="US President"/>
    <s v="Obama, Barack H."/>
    <s v="democrat"/>
    <b v="0"/>
    <n v="141278"/>
    <n v="316621"/>
  </r>
  <r>
    <x v="8"/>
    <s v="North Dakota"/>
    <x v="34"/>
    <n v="38"/>
    <n v="44"/>
    <n v="36"/>
    <s v="US President"/>
    <s v="Nader, Ralph"/>
    <s v="independent"/>
    <b v="0"/>
    <n v="4189"/>
    <n v="316621"/>
  </r>
  <r>
    <x v="8"/>
    <s v="North Dakota"/>
    <x v="34"/>
    <n v="38"/>
    <n v="44"/>
    <n v="36"/>
    <s v="US President"/>
    <s v="Barr, Bob"/>
    <s v="libertarian"/>
    <b v="0"/>
    <n v="1354"/>
    <n v="316621"/>
  </r>
  <r>
    <x v="8"/>
    <s v="North Dakota"/>
    <x v="34"/>
    <n v="38"/>
    <n v="44"/>
    <n v="36"/>
    <s v="US President"/>
    <s v="Baldwin, Charles &quot;&quot;Chuck&quot;&quot;"/>
    <s v="constitution party"/>
    <b v="0"/>
    <n v="1199"/>
    <n v="316621"/>
  </r>
  <r>
    <x v="8"/>
    <s v="Ohio"/>
    <x v="35"/>
    <n v="39"/>
    <n v="31"/>
    <n v="24"/>
    <s v="US President"/>
    <s v="Obama, Barack H."/>
    <s v="democrat"/>
    <b v="0"/>
    <n v="2940044"/>
    <n v="5708350"/>
  </r>
  <r>
    <x v="8"/>
    <s v="Ohio"/>
    <x v="35"/>
    <n v="39"/>
    <n v="31"/>
    <n v="24"/>
    <s v="US President"/>
    <s v="McCain, John"/>
    <s v="republican"/>
    <b v="0"/>
    <n v="2677820"/>
    <n v="5708350"/>
  </r>
  <r>
    <x v="8"/>
    <s v="Ohio"/>
    <x v="35"/>
    <n v="39"/>
    <n v="31"/>
    <n v="24"/>
    <s v="US President"/>
    <s v="Nader, Ralph"/>
    <s v="independent"/>
    <b v="0"/>
    <n v="46242"/>
    <n v="5708350"/>
  </r>
  <r>
    <x v="8"/>
    <s v="Ohio"/>
    <x v="35"/>
    <n v="39"/>
    <n v="31"/>
    <n v="24"/>
    <s v="US President"/>
    <s v="Barr, Bob"/>
    <s v="libertarian"/>
    <b v="0"/>
    <n v="19917"/>
    <n v="5708350"/>
  </r>
  <r>
    <x v="8"/>
    <s v="Ohio"/>
    <x v="35"/>
    <n v="39"/>
    <n v="31"/>
    <n v="24"/>
    <s v="US President"/>
    <s v="Baldwin, Charles &quot;&quot;Chuck&quot;&quot;"/>
    <s v="constitution party"/>
    <b v="0"/>
    <n v="12565"/>
    <n v="5708350"/>
  </r>
  <r>
    <x v="8"/>
    <s v="Ohio"/>
    <x v="35"/>
    <n v="39"/>
    <n v="31"/>
    <n v="24"/>
    <s v="US President"/>
    <s v="McKinney, Cynthia"/>
    <s v="green"/>
    <b v="0"/>
    <n v="8518"/>
    <n v="5708350"/>
  </r>
  <r>
    <x v="8"/>
    <s v="Ohio"/>
    <x v="35"/>
    <n v="39"/>
    <n v="31"/>
    <n v="24"/>
    <s v="US President"/>
    <s v="Moore, Brian"/>
    <s v="socialist"/>
    <b v="0"/>
    <n v="2735"/>
    <n v="5708350"/>
  </r>
  <r>
    <x v="8"/>
    <s v="Ohio"/>
    <x v="35"/>
    <n v="39"/>
    <n v="31"/>
    <n v="24"/>
    <s v="US President"/>
    <m/>
    <s v="independent"/>
    <b v="1"/>
    <n v="509"/>
    <n v="5708350"/>
  </r>
  <r>
    <x v="8"/>
    <s v="Oklahoma"/>
    <x v="36"/>
    <n v="40"/>
    <n v="73"/>
    <n v="53"/>
    <s v="US President"/>
    <s v="McCain, John"/>
    <s v="republican"/>
    <b v="0"/>
    <n v="960165"/>
    <n v="1462661"/>
  </r>
  <r>
    <x v="8"/>
    <s v="Oklahoma"/>
    <x v="36"/>
    <n v="40"/>
    <n v="73"/>
    <n v="53"/>
    <s v="US President"/>
    <s v="Obama, Barack H."/>
    <s v="democrat"/>
    <b v="0"/>
    <n v="502496"/>
    <n v="1462661"/>
  </r>
  <r>
    <x v="8"/>
    <s v="Oregon"/>
    <x v="37"/>
    <n v="41"/>
    <n v="92"/>
    <n v="72"/>
    <s v="US President"/>
    <s v="Obama, Barack H."/>
    <s v="democrat"/>
    <b v="0"/>
    <n v="1037291"/>
    <n v="1827864"/>
  </r>
  <r>
    <x v="8"/>
    <s v="Oregon"/>
    <x v="37"/>
    <n v="41"/>
    <n v="92"/>
    <n v="72"/>
    <s v="US President"/>
    <s v="McCain, John"/>
    <s v="republican"/>
    <b v="0"/>
    <n v="738475"/>
    <n v="1827864"/>
  </r>
  <r>
    <x v="8"/>
    <s v="Oregon"/>
    <x v="37"/>
    <n v="41"/>
    <n v="92"/>
    <n v="72"/>
    <s v="US President"/>
    <s v="Nader, Ralph"/>
    <s v="peace party"/>
    <b v="0"/>
    <n v="18614"/>
    <n v="1827864"/>
  </r>
  <r>
    <x v="8"/>
    <s v="Oregon"/>
    <x v="37"/>
    <n v="41"/>
    <n v="92"/>
    <n v="72"/>
    <s v="US President"/>
    <s v="Other"/>
    <m/>
    <b v="0"/>
    <n v="13613"/>
    <n v="1827864"/>
  </r>
  <r>
    <x v="8"/>
    <s v="Oregon"/>
    <x v="37"/>
    <n v="41"/>
    <n v="92"/>
    <n v="72"/>
    <s v="US President"/>
    <s v="Baldwin, Charles &quot;&quot;Chuck&quot;&quot;"/>
    <s v="constitution party"/>
    <b v="0"/>
    <n v="7693"/>
    <n v="1827864"/>
  </r>
  <r>
    <x v="8"/>
    <s v="Oregon"/>
    <x v="37"/>
    <n v="41"/>
    <n v="92"/>
    <n v="72"/>
    <s v="US President"/>
    <m/>
    <s v="libertarian"/>
    <b v="0"/>
    <n v="7635"/>
    <n v="1827864"/>
  </r>
  <r>
    <x v="8"/>
    <s v="Oregon"/>
    <x v="37"/>
    <n v="41"/>
    <n v="92"/>
    <n v="72"/>
    <s v="US President"/>
    <s v="McKinney, Cynthia"/>
    <s v="green"/>
    <b v="0"/>
    <n v="4543"/>
    <n v="1827864"/>
  </r>
  <r>
    <x v="8"/>
    <s v="Pennsylvania"/>
    <x v="38"/>
    <n v="42"/>
    <n v="23"/>
    <n v="14"/>
    <s v="US President"/>
    <s v="Obama, Barack H."/>
    <s v="democrat"/>
    <b v="0"/>
    <n v="3276363"/>
    <n v="6013272"/>
  </r>
  <r>
    <x v="8"/>
    <s v="Pennsylvania"/>
    <x v="38"/>
    <n v="42"/>
    <n v="23"/>
    <n v="14"/>
    <s v="US President"/>
    <s v="McCain, John"/>
    <s v="republican"/>
    <b v="0"/>
    <n v="2655885"/>
    <n v="6013272"/>
  </r>
  <r>
    <x v="8"/>
    <s v="Pennsylvania"/>
    <x v="38"/>
    <n v="42"/>
    <n v="23"/>
    <n v="14"/>
    <s v="US President"/>
    <s v="Nader, Ralph"/>
    <s v="independent"/>
    <b v="0"/>
    <n v="42977"/>
    <n v="6013272"/>
  </r>
  <r>
    <x v="8"/>
    <s v="Pennsylvania"/>
    <x v="38"/>
    <n v="42"/>
    <n v="23"/>
    <n v="14"/>
    <s v="US President"/>
    <s v="Barr, Bob"/>
    <s v="libertarian"/>
    <b v="0"/>
    <n v="19912"/>
    <n v="6013272"/>
  </r>
  <r>
    <x v="8"/>
    <s v="Pennsylvania"/>
    <x v="38"/>
    <n v="42"/>
    <n v="23"/>
    <n v="14"/>
    <s v="US President"/>
    <m/>
    <m/>
    <b v="1"/>
    <n v="9955"/>
    <n v="6013272"/>
  </r>
  <r>
    <x v="8"/>
    <s v="Pennsylvania"/>
    <x v="38"/>
    <n v="42"/>
    <n v="23"/>
    <n v="14"/>
    <s v="US President"/>
    <s v="Scattering"/>
    <m/>
    <b v="0"/>
    <n v="8180"/>
    <n v="6013272"/>
  </r>
  <r>
    <x v="8"/>
    <s v="Rhode Island"/>
    <x v="39"/>
    <n v="44"/>
    <n v="15"/>
    <n v="5"/>
    <s v="US President"/>
    <s v="Obama, Barack H."/>
    <s v="democrat"/>
    <b v="0"/>
    <n v="296571"/>
    <n v="471766"/>
  </r>
  <r>
    <x v="8"/>
    <s v="Rhode Island"/>
    <x v="39"/>
    <n v="44"/>
    <n v="15"/>
    <n v="5"/>
    <s v="US President"/>
    <s v="McCain, John"/>
    <s v="republican"/>
    <b v="0"/>
    <n v="165391"/>
    <n v="471766"/>
  </r>
  <r>
    <x v="8"/>
    <s v="Rhode Island"/>
    <x v="39"/>
    <n v="44"/>
    <n v="15"/>
    <n v="5"/>
    <s v="US President"/>
    <s v="Nader, Ralph"/>
    <s v="independent"/>
    <b v="0"/>
    <n v="4829"/>
    <n v="471766"/>
  </r>
  <r>
    <x v="8"/>
    <s v="Rhode Island"/>
    <x v="39"/>
    <n v="44"/>
    <n v="15"/>
    <n v="5"/>
    <s v="US President"/>
    <m/>
    <m/>
    <b v="1"/>
    <n v="1999"/>
    <n v="471766"/>
  </r>
  <r>
    <x v="8"/>
    <s v="Rhode Island"/>
    <x v="39"/>
    <n v="44"/>
    <n v="15"/>
    <n v="5"/>
    <s v="US President"/>
    <s v="Barr, Bob"/>
    <s v="libertarian"/>
    <b v="0"/>
    <n v="1382"/>
    <n v="471766"/>
  </r>
  <r>
    <x v="8"/>
    <s v="Rhode Island"/>
    <x v="39"/>
    <n v="44"/>
    <n v="15"/>
    <n v="5"/>
    <s v="US President"/>
    <s v="McKinney, Cynthia"/>
    <s v="green"/>
    <b v="0"/>
    <n v="797"/>
    <n v="471766"/>
  </r>
  <r>
    <x v="8"/>
    <s v="Rhode Island"/>
    <x v="39"/>
    <n v="44"/>
    <n v="15"/>
    <n v="5"/>
    <s v="US President"/>
    <s v="Baldwin, Charles &quot;&quot;Chuck&quot;&quot;"/>
    <s v="constitution party"/>
    <b v="0"/>
    <n v="675"/>
    <n v="471766"/>
  </r>
  <r>
    <x v="8"/>
    <s v="Rhode Island"/>
    <x v="39"/>
    <n v="44"/>
    <n v="15"/>
    <n v="5"/>
    <s v="US President"/>
    <s v="La Riva, Gloria Estella"/>
    <s v="socialism and liberation party"/>
    <b v="0"/>
    <n v="122"/>
    <n v="471766"/>
  </r>
  <r>
    <x v="8"/>
    <s v="South Carolina"/>
    <x v="40"/>
    <n v="45"/>
    <n v="57"/>
    <n v="48"/>
    <s v="US President"/>
    <s v="McCain, John"/>
    <s v="republican"/>
    <b v="0"/>
    <n v="1034896"/>
    <n v="1920969"/>
  </r>
  <r>
    <x v="8"/>
    <s v="South Carolina"/>
    <x v="40"/>
    <n v="45"/>
    <n v="57"/>
    <n v="48"/>
    <s v="US President"/>
    <s v="Obama, Barack H."/>
    <s v="democrat"/>
    <b v="0"/>
    <n v="862449"/>
    <n v="1920969"/>
  </r>
  <r>
    <x v="8"/>
    <s v="South Carolina"/>
    <x v="40"/>
    <n v="45"/>
    <n v="57"/>
    <n v="48"/>
    <s v="US President"/>
    <s v="Barr, Bob"/>
    <s v="libertarian"/>
    <b v="0"/>
    <n v="7283"/>
    <n v="1920969"/>
  </r>
  <r>
    <x v="8"/>
    <s v="South Carolina"/>
    <x v="40"/>
    <n v="45"/>
    <n v="57"/>
    <n v="48"/>
    <s v="US President"/>
    <s v="Baldwin, Charles &quot;&quot;Chuck&quot;&quot;"/>
    <s v="constitution party"/>
    <b v="0"/>
    <n v="6827"/>
    <n v="1920969"/>
  </r>
  <r>
    <x v="8"/>
    <s v="South Carolina"/>
    <x v="40"/>
    <n v="45"/>
    <n v="57"/>
    <n v="48"/>
    <s v="US President"/>
    <s v="Nader, Ralph"/>
    <s v="independent"/>
    <b v="0"/>
    <n v="5053"/>
    <n v="1920969"/>
  </r>
  <r>
    <x v="8"/>
    <s v="South Carolina"/>
    <x v="40"/>
    <n v="45"/>
    <n v="57"/>
    <n v="48"/>
    <s v="US President"/>
    <s v="McKinney, Cynthia"/>
    <s v="green"/>
    <b v="0"/>
    <n v="4461"/>
    <n v="1920969"/>
  </r>
  <r>
    <x v="8"/>
    <s v="South Dakota"/>
    <x v="41"/>
    <n v="46"/>
    <n v="45"/>
    <n v="37"/>
    <s v="US President"/>
    <s v="McCain, John"/>
    <s v="republican"/>
    <b v="0"/>
    <n v="203054"/>
    <n v="381975"/>
  </r>
  <r>
    <x v="8"/>
    <s v="South Dakota"/>
    <x v="41"/>
    <n v="46"/>
    <n v="45"/>
    <n v="37"/>
    <s v="US President"/>
    <s v="Obama, Barack H."/>
    <s v="democrat"/>
    <b v="0"/>
    <n v="170924"/>
    <n v="381975"/>
  </r>
  <r>
    <x v="8"/>
    <s v="South Dakota"/>
    <x v="41"/>
    <n v="46"/>
    <n v="45"/>
    <n v="37"/>
    <s v="US President"/>
    <s v="Nader, Ralph"/>
    <s v="independent"/>
    <b v="0"/>
    <n v="4267"/>
    <n v="381975"/>
  </r>
  <r>
    <x v="8"/>
    <s v="South Dakota"/>
    <x v="41"/>
    <n v="46"/>
    <n v="45"/>
    <n v="37"/>
    <s v="US President"/>
    <s v="Baldwin, Charles &quot;&quot;Chuck&quot;&quot;"/>
    <s v="constitution party"/>
    <b v="0"/>
    <n v="1895"/>
    <n v="381975"/>
  </r>
  <r>
    <x v="8"/>
    <s v="South Dakota"/>
    <x v="41"/>
    <n v="46"/>
    <n v="45"/>
    <n v="37"/>
    <s v="US President"/>
    <s v="Barr, Bob"/>
    <s v="libertarian"/>
    <b v="0"/>
    <n v="1835"/>
    <n v="381975"/>
  </r>
  <r>
    <x v="8"/>
    <s v="Tennessee"/>
    <x v="42"/>
    <n v="47"/>
    <n v="62"/>
    <n v="54"/>
    <s v="US President"/>
    <s v="McCain, John"/>
    <s v="republican"/>
    <b v="0"/>
    <n v="1479178"/>
    <n v="2599749"/>
  </r>
  <r>
    <x v="8"/>
    <s v="Tennessee"/>
    <x v="42"/>
    <n v="47"/>
    <n v="62"/>
    <n v="54"/>
    <s v="US President"/>
    <s v="Obama, Barack H."/>
    <s v="democrat"/>
    <b v="0"/>
    <n v="1087437"/>
    <n v="2599749"/>
  </r>
  <r>
    <x v="8"/>
    <s v="Tennessee"/>
    <x v="42"/>
    <n v="47"/>
    <n v="62"/>
    <n v="54"/>
    <s v="US President"/>
    <m/>
    <s v="independent"/>
    <b v="0"/>
    <n v="33134"/>
    <n v="2599749"/>
  </r>
  <r>
    <x v="8"/>
    <s v="Texas"/>
    <x v="43"/>
    <n v="48"/>
    <n v="74"/>
    <n v="49"/>
    <s v="US President"/>
    <s v="McCain, John"/>
    <s v="republican"/>
    <b v="0"/>
    <n v="4479328"/>
    <n v="8077795"/>
  </r>
  <r>
    <x v="8"/>
    <s v="Texas"/>
    <x v="43"/>
    <n v="48"/>
    <n v="74"/>
    <n v="49"/>
    <s v="US President"/>
    <s v="Obama, Barack H."/>
    <s v="democrat"/>
    <b v="0"/>
    <n v="3528633"/>
    <n v="8077795"/>
  </r>
  <r>
    <x v="8"/>
    <s v="Texas"/>
    <x v="43"/>
    <n v="48"/>
    <n v="74"/>
    <n v="49"/>
    <s v="US President"/>
    <s v="Barr, Bob"/>
    <s v="libertarian"/>
    <b v="0"/>
    <n v="56116"/>
    <n v="8077795"/>
  </r>
  <r>
    <x v="8"/>
    <s v="Texas"/>
    <x v="43"/>
    <n v="48"/>
    <n v="74"/>
    <n v="49"/>
    <s v="US President"/>
    <m/>
    <m/>
    <b v="1"/>
    <n v="7967"/>
    <n v="8077795"/>
  </r>
  <r>
    <x v="8"/>
    <s v="Texas"/>
    <x v="43"/>
    <n v="48"/>
    <n v="74"/>
    <n v="49"/>
    <s v="US President"/>
    <s v="Nader, Ralph"/>
    <s v="independent"/>
    <b v="1"/>
    <n v="5751"/>
    <n v="8077795"/>
  </r>
  <r>
    <x v="8"/>
    <s v="Utah"/>
    <x v="44"/>
    <n v="49"/>
    <n v="87"/>
    <n v="67"/>
    <s v="US President"/>
    <s v="McCain, John"/>
    <s v="republican"/>
    <b v="0"/>
    <n v="596030"/>
    <n v="952370"/>
  </r>
  <r>
    <x v="8"/>
    <s v="Utah"/>
    <x v="44"/>
    <n v="49"/>
    <n v="87"/>
    <n v="67"/>
    <s v="US President"/>
    <s v="Obama, Barack H."/>
    <s v="democrat"/>
    <b v="0"/>
    <n v="327670"/>
    <n v="952370"/>
  </r>
  <r>
    <x v="8"/>
    <s v="Utah"/>
    <x v="44"/>
    <n v="49"/>
    <n v="87"/>
    <n v="67"/>
    <s v="US President"/>
    <s v="Baldwin, Charles &quot;&quot;Chuck&quot;&quot;"/>
    <s v="constitution party"/>
    <b v="0"/>
    <n v="12012"/>
    <n v="952370"/>
  </r>
  <r>
    <x v="8"/>
    <s v="Utah"/>
    <x v="44"/>
    <n v="49"/>
    <n v="87"/>
    <n v="67"/>
    <s v="US President"/>
    <s v="Nader, Ralph"/>
    <s v="peace &amp; freedom"/>
    <b v="0"/>
    <n v="8416"/>
    <n v="952370"/>
  </r>
  <r>
    <x v="8"/>
    <s v="Utah"/>
    <x v="44"/>
    <n v="49"/>
    <n v="87"/>
    <n v="67"/>
    <s v="US President"/>
    <s v="Barr, Bob"/>
    <s v="libertarian"/>
    <b v="0"/>
    <n v="6966"/>
    <n v="952370"/>
  </r>
  <r>
    <x v="8"/>
    <s v="Utah"/>
    <x v="44"/>
    <n v="49"/>
    <n v="87"/>
    <n v="67"/>
    <s v="US President"/>
    <s v="McKinney, Cynthia"/>
    <s v="green"/>
    <b v="0"/>
    <n v="982"/>
    <n v="952370"/>
  </r>
  <r>
    <x v="8"/>
    <s v="Utah"/>
    <x v="44"/>
    <n v="49"/>
    <n v="87"/>
    <n v="67"/>
    <s v="US President"/>
    <s v="La Riva, Gloria Estella"/>
    <s v="socialism and liberation party"/>
    <b v="0"/>
    <n v="262"/>
    <n v="952370"/>
  </r>
  <r>
    <x v="8"/>
    <s v="Utah"/>
    <x v="44"/>
    <n v="49"/>
    <n v="87"/>
    <n v="67"/>
    <s v="US President"/>
    <m/>
    <m/>
    <b v="1"/>
    <n v="32"/>
    <n v="952370"/>
  </r>
  <r>
    <x v="8"/>
    <s v="Vermont"/>
    <x v="45"/>
    <n v="50"/>
    <n v="13"/>
    <n v="6"/>
    <s v="US President"/>
    <s v="Obama, Barack H."/>
    <s v="democrat"/>
    <b v="0"/>
    <n v="219262"/>
    <n v="325046"/>
  </r>
  <r>
    <x v="8"/>
    <s v="Vermont"/>
    <x v="45"/>
    <n v="50"/>
    <n v="13"/>
    <n v="6"/>
    <s v="US President"/>
    <s v="McCain, John"/>
    <s v="republican"/>
    <b v="0"/>
    <n v="98974"/>
    <n v="325046"/>
  </r>
  <r>
    <x v="8"/>
    <s v="Vermont"/>
    <x v="45"/>
    <n v="50"/>
    <n v="13"/>
    <n v="6"/>
    <s v="US President"/>
    <s v="Nader, Ralph"/>
    <s v="independent"/>
    <b v="0"/>
    <n v="3339"/>
    <n v="325046"/>
  </r>
  <r>
    <x v="8"/>
    <s v="Vermont"/>
    <x v="45"/>
    <n v="50"/>
    <n v="13"/>
    <n v="6"/>
    <s v="US President"/>
    <m/>
    <m/>
    <b v="1"/>
    <n v="1464"/>
    <n v="325046"/>
  </r>
  <r>
    <x v="8"/>
    <s v="Vermont"/>
    <x v="45"/>
    <n v="50"/>
    <n v="13"/>
    <n v="6"/>
    <s v="US President"/>
    <s v="Barr, Bob"/>
    <s v="libertarian"/>
    <b v="0"/>
    <n v="1067"/>
    <n v="325046"/>
  </r>
  <r>
    <x v="8"/>
    <s v="Vermont"/>
    <x v="45"/>
    <n v="50"/>
    <n v="13"/>
    <n v="6"/>
    <s v="US President"/>
    <s v="Baldwin, Charles &quot;&quot;Chuck&quot;&quot;"/>
    <s v="constitution party"/>
    <b v="0"/>
    <n v="500"/>
    <n v="325046"/>
  </r>
  <r>
    <x v="8"/>
    <s v="Vermont"/>
    <x v="45"/>
    <n v="50"/>
    <n v="13"/>
    <n v="6"/>
    <s v="US President"/>
    <s v="Calero, Roger"/>
    <s v="socialist workers"/>
    <b v="0"/>
    <n v="150"/>
    <n v="325046"/>
  </r>
  <r>
    <x v="8"/>
    <s v="Vermont"/>
    <x v="45"/>
    <n v="50"/>
    <n v="13"/>
    <n v="6"/>
    <s v="US President"/>
    <s v="La Riva, Gloria Estella"/>
    <s v="socialism and liberation party"/>
    <b v="0"/>
    <n v="149"/>
    <n v="325046"/>
  </r>
  <r>
    <x v="8"/>
    <s v="Vermont"/>
    <x v="45"/>
    <n v="50"/>
    <n v="13"/>
    <n v="6"/>
    <s v="US President"/>
    <s v="Moore, Brian"/>
    <s v="liberty union party"/>
    <b v="0"/>
    <n v="141"/>
    <n v="325046"/>
  </r>
  <r>
    <x v="8"/>
    <s v="Virginia"/>
    <x v="46"/>
    <n v="51"/>
    <n v="54"/>
    <n v="40"/>
    <s v="US President"/>
    <s v="Obama, Barack H."/>
    <s v="democrat"/>
    <b v="0"/>
    <n v="1959532"/>
    <n v="3723260"/>
  </r>
  <r>
    <x v="8"/>
    <s v="Virginia"/>
    <x v="46"/>
    <n v="51"/>
    <n v="54"/>
    <n v="40"/>
    <s v="US President"/>
    <s v="McCain, John"/>
    <s v="republican"/>
    <b v="0"/>
    <n v="1725005"/>
    <n v="3723260"/>
  </r>
  <r>
    <x v="8"/>
    <s v="Virginia"/>
    <x v="46"/>
    <n v="51"/>
    <n v="54"/>
    <n v="40"/>
    <s v="US President"/>
    <s v="Nader, Ralph"/>
    <s v="independent"/>
    <b v="0"/>
    <n v="11483"/>
    <n v="3723260"/>
  </r>
  <r>
    <x v="8"/>
    <s v="Virginia"/>
    <x v="46"/>
    <n v="51"/>
    <n v="54"/>
    <n v="40"/>
    <s v="US President"/>
    <s v="Barr, Bob"/>
    <s v="libertarian"/>
    <b v="0"/>
    <n v="11067"/>
    <n v="3723260"/>
  </r>
  <r>
    <x v="8"/>
    <s v="Virginia"/>
    <x v="46"/>
    <n v="51"/>
    <n v="54"/>
    <n v="40"/>
    <s v="US President"/>
    <s v="Baldwin, Charles &quot;&quot;Chuck&quot;&quot;"/>
    <s v="independent green"/>
    <b v="0"/>
    <n v="7474"/>
    <n v="3723260"/>
  </r>
  <r>
    <x v="8"/>
    <s v="Virginia"/>
    <x v="46"/>
    <n v="51"/>
    <n v="54"/>
    <n v="40"/>
    <s v="US President"/>
    <m/>
    <m/>
    <b v="1"/>
    <n v="6355"/>
    <n v="3723260"/>
  </r>
  <r>
    <x v="8"/>
    <s v="Virginia"/>
    <x v="46"/>
    <n v="51"/>
    <n v="54"/>
    <n v="40"/>
    <s v="US President"/>
    <s v="McKinney, Cynthia"/>
    <s v="green"/>
    <b v="0"/>
    <n v="2344"/>
    <n v="3723260"/>
  </r>
  <r>
    <x v="8"/>
    <s v="Washington"/>
    <x v="47"/>
    <n v="53"/>
    <n v="91"/>
    <n v="73"/>
    <s v="US President"/>
    <s v="Obama, Barack H."/>
    <s v="democrat"/>
    <b v="0"/>
    <n v="1750848"/>
    <n v="3036878"/>
  </r>
  <r>
    <x v="8"/>
    <s v="Washington"/>
    <x v="47"/>
    <n v="53"/>
    <n v="91"/>
    <n v="73"/>
    <s v="US President"/>
    <s v="McCain, John"/>
    <s v="republican"/>
    <b v="0"/>
    <n v="1229216"/>
    <n v="3036878"/>
  </r>
  <r>
    <x v="8"/>
    <s v="Washington"/>
    <x v="47"/>
    <n v="53"/>
    <n v="91"/>
    <n v="73"/>
    <s v="US President"/>
    <s v="Nader, Ralph"/>
    <s v="independent"/>
    <b v="0"/>
    <n v="29489"/>
    <n v="3036878"/>
  </r>
  <r>
    <x v="8"/>
    <s v="Washington"/>
    <x v="47"/>
    <n v="53"/>
    <n v="91"/>
    <n v="73"/>
    <s v="US President"/>
    <s v="Barr, Bob"/>
    <s v="libertarian"/>
    <b v="0"/>
    <n v="12728"/>
    <n v="3036878"/>
  </r>
  <r>
    <x v="8"/>
    <s v="Washington"/>
    <x v="47"/>
    <n v="53"/>
    <n v="91"/>
    <n v="73"/>
    <s v="US President"/>
    <s v="Baldwin, Charles &quot;&quot;Chuck&quot;&quot;"/>
    <s v="constitution party"/>
    <b v="0"/>
    <n v="9432"/>
    <n v="3036878"/>
  </r>
  <r>
    <x v="8"/>
    <s v="Washington"/>
    <x v="47"/>
    <n v="53"/>
    <n v="91"/>
    <n v="73"/>
    <s v="US President"/>
    <s v="McKinney, Cynthia"/>
    <s v="green"/>
    <b v="0"/>
    <n v="3819"/>
    <n v="3036878"/>
  </r>
  <r>
    <x v="8"/>
    <s v="Washington"/>
    <x v="47"/>
    <n v="53"/>
    <n v="91"/>
    <n v="73"/>
    <s v="US President"/>
    <s v="La Riva, Gloria Estella"/>
    <s v="socialism and liberation party"/>
    <b v="0"/>
    <n v="705"/>
    <n v="3036878"/>
  </r>
  <r>
    <x v="8"/>
    <s v="Washington"/>
    <x v="47"/>
    <n v="53"/>
    <n v="91"/>
    <n v="73"/>
    <s v="US President"/>
    <s v="Harris, James"/>
    <s v="socialist workers"/>
    <b v="0"/>
    <n v="641"/>
    <n v="3036878"/>
  </r>
  <r>
    <x v="8"/>
    <s v="West Virginia"/>
    <x v="48"/>
    <n v="54"/>
    <n v="55"/>
    <n v="56"/>
    <s v="US President"/>
    <s v="McCain, John"/>
    <s v="republican"/>
    <b v="0"/>
    <n v="397466"/>
    <n v="713451"/>
  </r>
  <r>
    <x v="8"/>
    <s v="West Virginia"/>
    <x v="48"/>
    <n v="54"/>
    <n v="55"/>
    <n v="56"/>
    <s v="US President"/>
    <s v="Obama, Barack H."/>
    <s v="democrat"/>
    <b v="0"/>
    <n v="303857"/>
    <n v="713451"/>
  </r>
  <r>
    <x v="8"/>
    <s v="West Virginia"/>
    <x v="48"/>
    <n v="54"/>
    <n v="55"/>
    <n v="56"/>
    <s v="US President"/>
    <s v="Nader, Ralph"/>
    <s v="independent"/>
    <b v="0"/>
    <n v="7219"/>
    <n v="713451"/>
  </r>
  <r>
    <x v="8"/>
    <s v="West Virginia"/>
    <x v="48"/>
    <n v="54"/>
    <n v="55"/>
    <n v="56"/>
    <s v="US President"/>
    <s v="Baldwin, Charles &quot;&quot;Chuck&quot;&quot;"/>
    <s v="constitution party"/>
    <b v="0"/>
    <n v="2465"/>
    <n v="713451"/>
  </r>
  <r>
    <x v="8"/>
    <s v="West Virginia"/>
    <x v="48"/>
    <n v="54"/>
    <n v="55"/>
    <n v="56"/>
    <s v="US President"/>
    <s v="McKinney, Cynthia"/>
    <s v="mountain party"/>
    <b v="0"/>
    <n v="2355"/>
    <n v="713451"/>
  </r>
  <r>
    <x v="8"/>
    <s v="West Virginia"/>
    <x v="48"/>
    <n v="54"/>
    <n v="55"/>
    <n v="56"/>
    <s v="US President"/>
    <m/>
    <m/>
    <b v="1"/>
    <n v="89"/>
    <n v="713451"/>
  </r>
  <r>
    <x v="8"/>
    <s v="Wisconsin"/>
    <x v="49"/>
    <n v="55"/>
    <n v="35"/>
    <n v="25"/>
    <s v="US President"/>
    <s v="Obama, Barack H."/>
    <s v="democrat"/>
    <b v="0"/>
    <n v="1677211"/>
    <n v="2983417"/>
  </r>
  <r>
    <x v="8"/>
    <s v="Wisconsin"/>
    <x v="49"/>
    <n v="55"/>
    <n v="35"/>
    <n v="25"/>
    <s v="US President"/>
    <s v="McCain, John"/>
    <s v="republican"/>
    <b v="0"/>
    <n v="1262393"/>
    <n v="2983417"/>
  </r>
  <r>
    <x v="8"/>
    <s v="Wisconsin"/>
    <x v="49"/>
    <n v="55"/>
    <n v="35"/>
    <n v="25"/>
    <s v="US President"/>
    <s v="Nader, Ralph"/>
    <s v="independent"/>
    <b v="0"/>
    <n v="17605"/>
    <n v="2983417"/>
  </r>
  <r>
    <x v="8"/>
    <s v="Wisconsin"/>
    <x v="49"/>
    <n v="55"/>
    <n v="35"/>
    <n v="25"/>
    <s v="US President"/>
    <s v="Barr, Bob"/>
    <s v="libertarian"/>
    <b v="0"/>
    <n v="8858"/>
    <n v="2983417"/>
  </r>
  <r>
    <x v="8"/>
    <s v="Wisconsin"/>
    <x v="49"/>
    <n v="55"/>
    <n v="35"/>
    <n v="25"/>
    <s v="US President"/>
    <s v="Scattering"/>
    <m/>
    <b v="0"/>
    <n v="6521"/>
    <n v="2983417"/>
  </r>
  <r>
    <x v="8"/>
    <s v="Wisconsin"/>
    <x v="49"/>
    <n v="55"/>
    <n v="35"/>
    <n v="25"/>
    <s v="US President"/>
    <s v="Baldwin, Charles &quot;&quot;Chuck&quot;&quot;"/>
    <s v="constitution party"/>
    <b v="0"/>
    <n v="5072"/>
    <n v="2983417"/>
  </r>
  <r>
    <x v="8"/>
    <s v="Wisconsin"/>
    <x v="49"/>
    <n v="55"/>
    <n v="35"/>
    <n v="25"/>
    <s v="US President"/>
    <s v="McKinney, Cynthia"/>
    <s v="green"/>
    <b v="0"/>
    <n v="4216"/>
    <n v="2983417"/>
  </r>
  <r>
    <x v="8"/>
    <s v="Wisconsin"/>
    <x v="49"/>
    <n v="55"/>
    <n v="35"/>
    <n v="25"/>
    <s v="US President"/>
    <s v="Wamboldt, Jeffrey"/>
    <s v="we the people"/>
    <b v="0"/>
    <n v="764"/>
    <n v="2983417"/>
  </r>
  <r>
    <x v="8"/>
    <s v="Wisconsin"/>
    <x v="49"/>
    <n v="55"/>
    <n v="35"/>
    <n v="25"/>
    <s v="US President"/>
    <s v="Moore, Brian"/>
    <s v="socialist party usa"/>
    <b v="0"/>
    <n v="540"/>
    <n v="2983417"/>
  </r>
  <r>
    <x v="8"/>
    <s v="Wisconsin"/>
    <x v="49"/>
    <n v="55"/>
    <n v="35"/>
    <n v="25"/>
    <s v="US President"/>
    <s v="La Riva, Gloria Estella"/>
    <s v="socialism and liberation party"/>
    <b v="0"/>
    <n v="237"/>
    <n v="2983417"/>
  </r>
  <r>
    <x v="8"/>
    <s v="Wyoming"/>
    <x v="50"/>
    <n v="56"/>
    <n v="83"/>
    <n v="68"/>
    <s v="US President"/>
    <s v="McCain, John"/>
    <s v="republican"/>
    <b v="0"/>
    <n v="164958"/>
    <n v="254904"/>
  </r>
  <r>
    <x v="8"/>
    <s v="Wyoming"/>
    <x v="50"/>
    <n v="56"/>
    <n v="83"/>
    <n v="68"/>
    <s v="US President"/>
    <s v="Obama, Barack H."/>
    <s v="democrat"/>
    <b v="0"/>
    <n v="82868"/>
    <n v="254904"/>
  </r>
  <r>
    <x v="8"/>
    <s v="Wyoming"/>
    <x v="50"/>
    <n v="56"/>
    <n v="83"/>
    <n v="68"/>
    <s v="US President"/>
    <m/>
    <s v="independent"/>
    <b v="0"/>
    <n v="3717"/>
    <n v="254904"/>
  </r>
  <r>
    <x v="8"/>
    <s v="Wyoming"/>
    <x v="50"/>
    <n v="56"/>
    <n v="83"/>
    <n v="68"/>
    <s v="US President"/>
    <s v="Barr, Bob"/>
    <s v="libertarian"/>
    <b v="0"/>
    <n v="1594"/>
    <n v="254904"/>
  </r>
  <r>
    <x v="8"/>
    <s v="Wyoming"/>
    <x v="50"/>
    <n v="56"/>
    <n v="83"/>
    <n v="68"/>
    <s v="US President"/>
    <m/>
    <m/>
    <b v="1"/>
    <n v="1521"/>
    <n v="254904"/>
  </r>
  <r>
    <x v="8"/>
    <s v="Wyoming"/>
    <x v="50"/>
    <n v="56"/>
    <n v="83"/>
    <n v="68"/>
    <s v="US President"/>
    <s v="Over Vote"/>
    <m/>
    <b v="0"/>
    <n v="246"/>
    <n v="254904"/>
  </r>
  <r>
    <x v="9"/>
    <s v="Alabama"/>
    <x v="0"/>
    <n v="1"/>
    <n v="63"/>
    <n v="41"/>
    <s v="US President"/>
    <s v="Romney, Mitt"/>
    <s v="republican"/>
    <b v="0"/>
    <n v="1255925"/>
    <n v="2074338"/>
  </r>
  <r>
    <x v="9"/>
    <s v="Alabama"/>
    <x v="0"/>
    <n v="1"/>
    <n v="63"/>
    <n v="41"/>
    <s v="US President"/>
    <s v="Obama, Barack H."/>
    <s v="democrat"/>
    <b v="0"/>
    <n v="795696"/>
    <n v="2074338"/>
  </r>
  <r>
    <x v="9"/>
    <s v="Alabama"/>
    <x v="0"/>
    <n v="1"/>
    <n v="63"/>
    <n v="41"/>
    <s v="US President"/>
    <m/>
    <s v="independent"/>
    <b v="0"/>
    <n v="18706"/>
    <n v="2074338"/>
  </r>
  <r>
    <x v="9"/>
    <s v="Alabama"/>
    <x v="0"/>
    <n v="1"/>
    <n v="63"/>
    <n v="41"/>
    <s v="US President"/>
    <m/>
    <m/>
    <b v="1"/>
    <n v="4011"/>
    <n v="2074338"/>
  </r>
  <r>
    <x v="9"/>
    <s v="Alaska"/>
    <x v="1"/>
    <n v="2"/>
    <n v="94"/>
    <n v="81"/>
    <s v="US President"/>
    <s v="Romney, Mitt"/>
    <s v="republican"/>
    <b v="0"/>
    <n v="164676"/>
    <n v="300495"/>
  </r>
  <r>
    <x v="9"/>
    <s v="Alaska"/>
    <x v="1"/>
    <n v="2"/>
    <n v="94"/>
    <n v="81"/>
    <s v="US President"/>
    <s v="Obama, Barack H."/>
    <s v="democrat"/>
    <b v="0"/>
    <n v="122640"/>
    <n v="300495"/>
  </r>
  <r>
    <x v="9"/>
    <s v="Alaska"/>
    <x v="1"/>
    <n v="2"/>
    <n v="94"/>
    <n v="81"/>
    <s v="US President"/>
    <s v="Johnson, Gary"/>
    <s v="libertarian"/>
    <b v="0"/>
    <n v="7392"/>
    <n v="300495"/>
  </r>
  <r>
    <x v="9"/>
    <s v="Alaska"/>
    <x v="1"/>
    <n v="2"/>
    <n v="94"/>
    <n v="81"/>
    <s v="US President"/>
    <s v="Stein, Jill"/>
    <s v="green"/>
    <b v="0"/>
    <n v="2917"/>
    <n v="300495"/>
  </r>
  <r>
    <x v="9"/>
    <s v="Alaska"/>
    <x v="1"/>
    <n v="2"/>
    <n v="94"/>
    <n v="81"/>
    <s v="US President"/>
    <m/>
    <m/>
    <b v="1"/>
    <n v="2870"/>
    <n v="300495"/>
  </r>
  <r>
    <x v="9"/>
    <s v="Arizona"/>
    <x v="2"/>
    <n v="4"/>
    <n v="86"/>
    <n v="61"/>
    <s v="US President"/>
    <s v="Romney, Mitt"/>
    <s v="republican"/>
    <b v="0"/>
    <n v="1233654"/>
    <n v="2299254"/>
  </r>
  <r>
    <x v="9"/>
    <s v="Arizona"/>
    <x v="2"/>
    <n v="4"/>
    <n v="86"/>
    <n v="61"/>
    <s v="US President"/>
    <s v="Obama, Barack H."/>
    <s v="democrat"/>
    <b v="0"/>
    <n v="1025232"/>
    <n v="2299254"/>
  </r>
  <r>
    <x v="9"/>
    <s v="Arizona"/>
    <x v="2"/>
    <n v="4"/>
    <n v="86"/>
    <n v="61"/>
    <s v="US President"/>
    <s v="Johnson, Gary"/>
    <s v="libertarian"/>
    <b v="0"/>
    <n v="32100"/>
    <n v="2299254"/>
  </r>
  <r>
    <x v="9"/>
    <s v="Arizona"/>
    <x v="2"/>
    <n v="4"/>
    <n v="86"/>
    <n v="61"/>
    <s v="US President"/>
    <s v="Stein, Jill"/>
    <s v="green"/>
    <b v="0"/>
    <n v="7816"/>
    <n v="2299254"/>
  </r>
  <r>
    <x v="9"/>
    <s v="Arizona"/>
    <x v="2"/>
    <n v="4"/>
    <n v="86"/>
    <n v="61"/>
    <s v="US President"/>
    <m/>
    <m/>
    <b v="1"/>
    <n v="452"/>
    <n v="2299254"/>
  </r>
  <r>
    <x v="9"/>
    <s v="Arkansas"/>
    <x v="3"/>
    <n v="5"/>
    <n v="71"/>
    <n v="42"/>
    <s v="US President"/>
    <s v="Romney, Mitt"/>
    <s v="republican"/>
    <b v="0"/>
    <n v="647744"/>
    <n v="1069468"/>
  </r>
  <r>
    <x v="9"/>
    <s v="Arkansas"/>
    <x v="3"/>
    <n v="5"/>
    <n v="71"/>
    <n v="42"/>
    <s v="US President"/>
    <s v="Obama, Barack H."/>
    <s v="democrat"/>
    <b v="0"/>
    <n v="394409"/>
    <n v="1069468"/>
  </r>
  <r>
    <x v="9"/>
    <s v="Arkansas"/>
    <x v="3"/>
    <n v="5"/>
    <n v="71"/>
    <n v="42"/>
    <s v="US President"/>
    <s v="Johnson, Gary"/>
    <s v="libertarian"/>
    <b v="0"/>
    <n v="16276"/>
    <n v="1069468"/>
  </r>
  <r>
    <x v="9"/>
    <s v="Arkansas"/>
    <x v="3"/>
    <n v="5"/>
    <n v="71"/>
    <n v="42"/>
    <s v="US President"/>
    <s v="Stein, Jill"/>
    <s v="green"/>
    <b v="0"/>
    <n v="9305"/>
    <n v="1069468"/>
  </r>
  <r>
    <x v="9"/>
    <s v="Arkansas"/>
    <x v="3"/>
    <n v="5"/>
    <n v="71"/>
    <n v="42"/>
    <s v="US President"/>
    <s v="La Riva, Gloria Estella"/>
    <s v="socialism and liberation party"/>
    <b v="0"/>
    <n v="1734"/>
    <n v="1069468"/>
  </r>
  <r>
    <x v="9"/>
    <s v="California"/>
    <x v="4"/>
    <n v="6"/>
    <n v="93"/>
    <n v="71"/>
    <s v="US President"/>
    <s v="Obama, Barack H."/>
    <s v="democrat"/>
    <b v="0"/>
    <n v="7854285"/>
    <n v="13038547"/>
  </r>
  <r>
    <x v="9"/>
    <s v="California"/>
    <x v="4"/>
    <n v="6"/>
    <n v="93"/>
    <n v="71"/>
    <s v="US President"/>
    <s v="Romney, Mitt"/>
    <s v="republican"/>
    <b v="0"/>
    <n v="4839958"/>
    <n v="13038547"/>
  </r>
  <r>
    <x v="9"/>
    <s v="California"/>
    <x v="4"/>
    <n v="6"/>
    <n v="93"/>
    <n v="71"/>
    <s v="US President"/>
    <s v="Johnson, Gary"/>
    <s v="libertarian"/>
    <b v="0"/>
    <n v="143221"/>
    <n v="13038547"/>
  </r>
  <r>
    <x v="9"/>
    <s v="California"/>
    <x v="4"/>
    <n v="6"/>
    <n v="93"/>
    <n v="71"/>
    <s v="US President"/>
    <s v="Stein, Jill"/>
    <s v="green"/>
    <b v="0"/>
    <n v="85638"/>
    <n v="13038547"/>
  </r>
  <r>
    <x v="9"/>
    <s v="California"/>
    <x v="4"/>
    <n v="6"/>
    <n v="93"/>
    <n v="71"/>
    <s v="US President"/>
    <s v="Barr, Roseanne"/>
    <s v="peace &amp; freedom"/>
    <b v="0"/>
    <n v="53824"/>
    <n v="13038547"/>
  </r>
  <r>
    <x v="9"/>
    <s v="California"/>
    <x v="4"/>
    <n v="6"/>
    <n v="93"/>
    <n v="71"/>
    <s v="US President"/>
    <s v="Hoefling, Thomas Conrad &quot;&quot;Tom&quot;&quot;"/>
    <s v="american independent party"/>
    <b v="0"/>
    <n v="38372"/>
    <n v="13038547"/>
  </r>
  <r>
    <x v="9"/>
    <s v="California"/>
    <x v="4"/>
    <n v="6"/>
    <n v="93"/>
    <n v="71"/>
    <s v="US President"/>
    <m/>
    <m/>
    <b v="1"/>
    <n v="23249"/>
    <n v="13038547"/>
  </r>
  <r>
    <x v="9"/>
    <s v="Colorado"/>
    <x v="5"/>
    <n v="8"/>
    <n v="84"/>
    <n v="62"/>
    <s v="US President"/>
    <s v="Obama, Barack H."/>
    <s v="democrat"/>
    <b v="0"/>
    <n v="1323101"/>
    <n v="2569516"/>
  </r>
  <r>
    <x v="9"/>
    <s v="Colorado"/>
    <x v="5"/>
    <n v="8"/>
    <n v="84"/>
    <n v="62"/>
    <s v="US President"/>
    <s v="Romney, Mitt"/>
    <s v="republican"/>
    <b v="0"/>
    <n v="1185243"/>
    <n v="2569516"/>
  </r>
  <r>
    <x v="9"/>
    <s v="Colorado"/>
    <x v="5"/>
    <n v="8"/>
    <n v="84"/>
    <n v="62"/>
    <s v="US President"/>
    <s v="Johnson, Gary"/>
    <s v="libertarian"/>
    <b v="0"/>
    <n v="35545"/>
    <n v="2569516"/>
  </r>
  <r>
    <x v="9"/>
    <s v="Colorado"/>
    <x v="5"/>
    <n v="8"/>
    <n v="84"/>
    <n v="62"/>
    <s v="US President"/>
    <s v="Stein, Jill"/>
    <s v="green"/>
    <b v="0"/>
    <n v="7508"/>
    <n v="2569516"/>
  </r>
  <r>
    <x v="9"/>
    <s v="Colorado"/>
    <x v="5"/>
    <n v="8"/>
    <n v="84"/>
    <n v="62"/>
    <s v="US President"/>
    <s v="Goode, Virgil Hamlin, Jr."/>
    <s v="american constitution party"/>
    <b v="0"/>
    <n v="6234"/>
    <n v="2569516"/>
  </r>
  <r>
    <x v="9"/>
    <s v="Colorado"/>
    <x v="5"/>
    <n v="8"/>
    <n v="84"/>
    <n v="62"/>
    <s v="US President"/>
    <s v="Barr, Roseanne"/>
    <s v="peace &amp; freedom"/>
    <b v="0"/>
    <n v="5057"/>
    <n v="2569516"/>
  </r>
  <r>
    <x v="9"/>
    <s v="Colorado"/>
    <x v="5"/>
    <n v="8"/>
    <n v="84"/>
    <n v="62"/>
    <s v="US President"/>
    <s v="Reed, Jill Ann"/>
    <s v="no party affiliation"/>
    <b v="0"/>
    <n v="2588"/>
    <n v="2569516"/>
  </r>
  <r>
    <x v="9"/>
    <s v="Colorado"/>
    <x v="5"/>
    <n v="8"/>
    <n v="84"/>
    <n v="62"/>
    <s v="US President"/>
    <s v="Anderson, Ross Carl &quot;&quot;Rocky&quot;&quot;"/>
    <s v="justice"/>
    <b v="0"/>
    <n v="1262"/>
    <n v="2569516"/>
  </r>
  <r>
    <x v="9"/>
    <s v="Colorado"/>
    <x v="5"/>
    <n v="8"/>
    <n v="84"/>
    <n v="62"/>
    <s v="US President"/>
    <s v="Tittle, Sheila &quot;&quot;Samm&quot;&quot;"/>
    <s v="we the people"/>
    <b v="0"/>
    <n v="791"/>
    <n v="2569516"/>
  </r>
  <r>
    <x v="9"/>
    <s v="Colorado"/>
    <x v="5"/>
    <n v="8"/>
    <n v="84"/>
    <n v="62"/>
    <s v="US President"/>
    <s v="Hoefling, Thomas Conrad &quot;&quot;Tom&quot;&quot;"/>
    <s v="america's party"/>
    <b v="0"/>
    <n v="679"/>
    <n v="2569516"/>
  </r>
  <r>
    <x v="9"/>
    <s v="Colorado"/>
    <x v="5"/>
    <n v="8"/>
    <n v="84"/>
    <n v="62"/>
    <s v="US President"/>
    <s v="La Riva, Gloria Estella"/>
    <s v="socialism and liberation party"/>
    <b v="0"/>
    <n v="317"/>
    <n v="2569516"/>
  </r>
  <r>
    <x v="9"/>
    <s v="Colorado"/>
    <x v="5"/>
    <n v="8"/>
    <n v="84"/>
    <n v="62"/>
    <s v="US President"/>
    <s v="Alexander, Stewart"/>
    <s v="socialist"/>
    <b v="0"/>
    <n v="308"/>
    <n v="2569516"/>
  </r>
  <r>
    <x v="9"/>
    <s v="Colorado"/>
    <x v="5"/>
    <n v="8"/>
    <n v="84"/>
    <n v="62"/>
    <s v="US President"/>
    <s v="Miller, Merlin"/>
    <s v="american third position"/>
    <b v="0"/>
    <n v="267"/>
    <n v="2569516"/>
  </r>
  <r>
    <x v="9"/>
    <s v="Colorado"/>
    <x v="5"/>
    <n v="8"/>
    <n v="84"/>
    <n v="62"/>
    <s v="US President"/>
    <s v="Stevens, Thomas Robert &quot;&quot;Tom&quot;&quot;"/>
    <s v="objectivist party"/>
    <b v="0"/>
    <n v="235"/>
    <n v="2569516"/>
  </r>
  <r>
    <x v="9"/>
    <s v="Colorado"/>
    <x v="5"/>
    <n v="8"/>
    <n v="84"/>
    <n v="62"/>
    <s v="US President"/>
    <s v="Harris, James"/>
    <s v="socialist workers"/>
    <b v="0"/>
    <n v="192"/>
    <n v="2569516"/>
  </r>
  <r>
    <x v="9"/>
    <s v="Colorado"/>
    <x v="5"/>
    <n v="8"/>
    <n v="84"/>
    <n v="62"/>
    <s v="US President"/>
    <s v="White, Jerry"/>
    <s v="socialist equality party"/>
    <b v="0"/>
    <n v="189"/>
    <n v="2569516"/>
  </r>
  <r>
    <x v="9"/>
    <s v="Connecticut"/>
    <x v="6"/>
    <n v="9"/>
    <n v="16"/>
    <n v="1"/>
    <s v="US President"/>
    <s v="Obama, Barack H."/>
    <s v="democrat"/>
    <b v="0"/>
    <n v="905083"/>
    <n v="1558204"/>
  </r>
  <r>
    <x v="9"/>
    <s v="Connecticut"/>
    <x v="6"/>
    <n v="9"/>
    <n v="16"/>
    <n v="1"/>
    <s v="US President"/>
    <s v="Romney, Mitt"/>
    <s v="republican"/>
    <b v="0"/>
    <n v="634892"/>
    <n v="1558204"/>
  </r>
  <r>
    <x v="9"/>
    <s v="Connecticut"/>
    <x v="6"/>
    <n v="9"/>
    <n v="16"/>
    <n v="1"/>
    <s v="US President"/>
    <s v="Johnson, Gary"/>
    <s v="libertarian"/>
    <b v="0"/>
    <n v="12340"/>
    <n v="1558204"/>
  </r>
  <r>
    <x v="9"/>
    <s v="Connecticut"/>
    <x v="6"/>
    <n v="9"/>
    <n v="16"/>
    <n v="1"/>
    <s v="US President"/>
    <m/>
    <s v="independent"/>
    <b v="0"/>
    <n v="4971"/>
    <n v="1558204"/>
  </r>
  <r>
    <x v="9"/>
    <s v="Connecticut"/>
    <x v="6"/>
    <n v="9"/>
    <n v="16"/>
    <n v="1"/>
    <s v="US President"/>
    <m/>
    <m/>
    <b v="1"/>
    <n v="918"/>
    <n v="1558204"/>
  </r>
  <r>
    <x v="9"/>
    <s v="Delaware"/>
    <x v="7"/>
    <n v="10"/>
    <n v="51"/>
    <n v="11"/>
    <s v="US President"/>
    <s v="Obama, Barack H."/>
    <s v="democrat"/>
    <b v="0"/>
    <n v="242584"/>
    <n v="413890"/>
  </r>
  <r>
    <x v="9"/>
    <s v="Delaware"/>
    <x v="7"/>
    <n v="10"/>
    <n v="51"/>
    <n v="11"/>
    <s v="US President"/>
    <s v="Romney, Mitt"/>
    <s v="republican"/>
    <b v="0"/>
    <n v="165484"/>
    <n v="413890"/>
  </r>
  <r>
    <x v="9"/>
    <s v="Delaware"/>
    <x v="7"/>
    <n v="10"/>
    <n v="51"/>
    <n v="11"/>
    <s v="US President"/>
    <s v="Johnson, Gary"/>
    <s v="libertarian"/>
    <b v="0"/>
    <n v="3882"/>
    <n v="413890"/>
  </r>
  <r>
    <x v="9"/>
    <s v="Delaware"/>
    <x v="7"/>
    <n v="10"/>
    <n v="51"/>
    <n v="11"/>
    <s v="US President"/>
    <s v="Stein, Jill"/>
    <s v="green"/>
    <b v="0"/>
    <n v="1940"/>
    <n v="413890"/>
  </r>
  <r>
    <x v="9"/>
    <s v="District of Columbia"/>
    <x v="8"/>
    <n v="11"/>
    <n v="53"/>
    <n v="55"/>
    <s v="US President"/>
    <s v="Obama, Barack H."/>
    <s v="democrat"/>
    <b v="0"/>
    <n v="267070"/>
    <n v="293764"/>
  </r>
  <r>
    <x v="9"/>
    <s v="District of Columbia"/>
    <x v="8"/>
    <n v="11"/>
    <n v="53"/>
    <n v="55"/>
    <s v="US President"/>
    <s v="Romney, Mitt"/>
    <s v="republican"/>
    <b v="0"/>
    <n v="21381"/>
    <n v="293764"/>
  </r>
  <r>
    <x v="9"/>
    <s v="District of Columbia"/>
    <x v="8"/>
    <n v="11"/>
    <n v="53"/>
    <n v="55"/>
    <s v="US President"/>
    <s v="Stein, Jill"/>
    <s v="d.c. statehood green"/>
    <b v="0"/>
    <n v="2458"/>
    <n v="293764"/>
  </r>
  <r>
    <x v="9"/>
    <s v="District of Columbia"/>
    <x v="8"/>
    <n v="11"/>
    <n v="53"/>
    <n v="55"/>
    <s v="US President"/>
    <s v="Johnson, Gary"/>
    <s v="libertarian"/>
    <b v="0"/>
    <n v="2083"/>
    <n v="293764"/>
  </r>
  <r>
    <x v="9"/>
    <s v="District of Columbia"/>
    <x v="8"/>
    <n v="11"/>
    <n v="53"/>
    <n v="55"/>
    <s v="US President"/>
    <m/>
    <m/>
    <b v="1"/>
    <n v="772"/>
    <n v="293764"/>
  </r>
  <r>
    <x v="9"/>
    <s v="Florida"/>
    <x v="9"/>
    <n v="12"/>
    <n v="59"/>
    <n v="43"/>
    <s v="US President"/>
    <s v="Obama, Barack H."/>
    <s v="democrat"/>
    <b v="0"/>
    <n v="4237756"/>
    <n v="8474179"/>
  </r>
  <r>
    <x v="9"/>
    <s v="Florida"/>
    <x v="9"/>
    <n v="12"/>
    <n v="59"/>
    <n v="43"/>
    <s v="US President"/>
    <s v="Romney, Mitt"/>
    <s v="republican"/>
    <b v="0"/>
    <n v="4163447"/>
    <n v="8474179"/>
  </r>
  <r>
    <x v="9"/>
    <s v="Florida"/>
    <x v="9"/>
    <n v="12"/>
    <n v="59"/>
    <n v="43"/>
    <s v="US President"/>
    <s v="Johnson, Gary"/>
    <s v="libertarian"/>
    <b v="0"/>
    <n v="44726"/>
    <n v="8474179"/>
  </r>
  <r>
    <x v="9"/>
    <s v="Florida"/>
    <x v="9"/>
    <n v="12"/>
    <n v="59"/>
    <n v="43"/>
    <s v="US President"/>
    <s v="Stein, Jill"/>
    <s v="green"/>
    <b v="0"/>
    <n v="8947"/>
    <n v="8474179"/>
  </r>
  <r>
    <x v="9"/>
    <s v="Florida"/>
    <x v="9"/>
    <n v="12"/>
    <n v="59"/>
    <n v="43"/>
    <s v="US President"/>
    <s v="Barr, Roseanne"/>
    <s v="peace &amp; freedom"/>
    <b v="0"/>
    <n v="8154"/>
    <n v="8474179"/>
  </r>
  <r>
    <x v="9"/>
    <s v="Florida"/>
    <x v="9"/>
    <n v="12"/>
    <n v="59"/>
    <n v="43"/>
    <s v="US President"/>
    <s v="Stevens, Thomas Robert &quot;&quot;Tom&quot;&quot;"/>
    <s v="objectivist party"/>
    <b v="0"/>
    <n v="3856"/>
    <n v="8474179"/>
  </r>
  <r>
    <x v="9"/>
    <s v="Florida"/>
    <x v="9"/>
    <n v="12"/>
    <n v="59"/>
    <n v="43"/>
    <s v="US President"/>
    <s v="Goode, Virgil Hamlin, Jr."/>
    <s v="constitution party"/>
    <b v="0"/>
    <n v="2607"/>
    <n v="8474179"/>
  </r>
  <r>
    <x v="9"/>
    <s v="Florida"/>
    <x v="9"/>
    <n v="12"/>
    <n v="59"/>
    <n v="43"/>
    <s v="US President"/>
    <s v="Anderson, Ross Carl &quot;&quot;Rocky&quot;&quot;"/>
    <s v="justice"/>
    <b v="0"/>
    <n v="1754"/>
    <n v="8474179"/>
  </r>
  <r>
    <x v="9"/>
    <s v="Florida"/>
    <x v="9"/>
    <n v="12"/>
    <n v="59"/>
    <n v="43"/>
    <s v="US President"/>
    <s v="Hoefling, Thomas Conrad &quot;&quot;Tom&quot;&quot;"/>
    <s v="american independent"/>
    <b v="0"/>
    <n v="946"/>
    <n v="8474179"/>
  </r>
  <r>
    <x v="9"/>
    <s v="Florida"/>
    <x v="9"/>
    <n v="12"/>
    <n v="59"/>
    <n v="43"/>
    <s v="US President"/>
    <s v="Barnett, Andre"/>
    <s v="reform party"/>
    <b v="0"/>
    <n v="820"/>
    <n v="8474179"/>
  </r>
  <r>
    <x v="9"/>
    <s v="Florida"/>
    <x v="9"/>
    <n v="12"/>
    <n v="59"/>
    <n v="43"/>
    <s v="US President"/>
    <s v="Alexander, Stewart"/>
    <s v="socialist"/>
    <b v="0"/>
    <n v="799"/>
    <n v="8474179"/>
  </r>
  <r>
    <x v="9"/>
    <s v="Florida"/>
    <x v="9"/>
    <n v="12"/>
    <n v="59"/>
    <n v="43"/>
    <s v="US President"/>
    <s v="Lindsay, Peta"/>
    <s v="socialism and liberation party"/>
    <b v="0"/>
    <n v="322"/>
    <n v="8474179"/>
  </r>
  <r>
    <x v="9"/>
    <s v="Florida"/>
    <x v="9"/>
    <n v="12"/>
    <n v="59"/>
    <n v="43"/>
    <s v="US President"/>
    <m/>
    <m/>
    <b v="1"/>
    <n v="45"/>
    <n v="8474179"/>
  </r>
  <r>
    <x v="9"/>
    <s v="Georgia"/>
    <x v="10"/>
    <n v="13"/>
    <n v="58"/>
    <n v="44"/>
    <s v="US President"/>
    <s v="Romney, Mitt"/>
    <s v="republican"/>
    <b v="0"/>
    <n v="2078688"/>
    <n v="3897839"/>
  </r>
  <r>
    <x v="9"/>
    <s v="Georgia"/>
    <x v="10"/>
    <n v="13"/>
    <n v="58"/>
    <n v="44"/>
    <s v="US President"/>
    <s v="Obama, Barack H."/>
    <s v="democrat"/>
    <b v="0"/>
    <n v="1773827"/>
    <n v="3897839"/>
  </r>
  <r>
    <x v="9"/>
    <s v="Georgia"/>
    <x v="10"/>
    <n v="13"/>
    <n v="58"/>
    <n v="44"/>
    <s v="US President"/>
    <s v="Johnson, Gary"/>
    <s v="libertarian"/>
    <b v="0"/>
    <n v="45324"/>
    <n v="3897839"/>
  </r>
  <r>
    <x v="9"/>
    <s v="Hawaii"/>
    <x v="11"/>
    <n v="15"/>
    <n v="95"/>
    <n v="82"/>
    <s v="US President"/>
    <s v="Obama, Barack H."/>
    <s v="democrat"/>
    <b v="0"/>
    <n v="306658"/>
    <n v="437159"/>
  </r>
  <r>
    <x v="9"/>
    <s v="Hawaii"/>
    <x v="11"/>
    <n v="15"/>
    <n v="95"/>
    <n v="82"/>
    <s v="US President"/>
    <s v="Romney, Mitt"/>
    <s v="republican"/>
    <b v="0"/>
    <n v="121015"/>
    <n v="437159"/>
  </r>
  <r>
    <x v="9"/>
    <s v="Hawaii"/>
    <x v="11"/>
    <n v="15"/>
    <n v="95"/>
    <n v="82"/>
    <s v="US President"/>
    <s v="Johnson, Gary"/>
    <s v="libertarian"/>
    <b v="0"/>
    <n v="3840"/>
    <n v="437159"/>
  </r>
  <r>
    <x v="9"/>
    <s v="Hawaii"/>
    <x v="11"/>
    <n v="15"/>
    <n v="95"/>
    <n v="82"/>
    <s v="US President"/>
    <s v="Stein, Jill"/>
    <s v="green"/>
    <b v="0"/>
    <n v="3184"/>
    <n v="437159"/>
  </r>
  <r>
    <x v="9"/>
    <s v="Hawaii"/>
    <x v="11"/>
    <n v="15"/>
    <n v="95"/>
    <n v="82"/>
    <s v="US President"/>
    <s v="Blank Vote"/>
    <m/>
    <b v="0"/>
    <n v="2227"/>
    <n v="437159"/>
  </r>
  <r>
    <x v="9"/>
    <s v="Hawaii"/>
    <x v="11"/>
    <n v="15"/>
    <n v="95"/>
    <n v="82"/>
    <s v="US President"/>
    <s v="Over Vote"/>
    <m/>
    <b v="0"/>
    <n v="235"/>
    <n v="437159"/>
  </r>
  <r>
    <x v="9"/>
    <s v="Idaho"/>
    <x v="12"/>
    <n v="16"/>
    <n v="82"/>
    <n v="63"/>
    <s v="US President"/>
    <s v="Romney, Mitt"/>
    <s v="republican"/>
    <b v="0"/>
    <n v="420911"/>
    <n v="652274"/>
  </r>
  <r>
    <x v="9"/>
    <s v="Idaho"/>
    <x v="12"/>
    <n v="16"/>
    <n v="82"/>
    <n v="63"/>
    <s v="US President"/>
    <s v="Obama, Barack H."/>
    <s v="democrat"/>
    <b v="0"/>
    <n v="212787"/>
    <n v="652274"/>
  </r>
  <r>
    <x v="9"/>
    <s v="Idaho"/>
    <x v="12"/>
    <n v="16"/>
    <n v="82"/>
    <n v="63"/>
    <s v="US President"/>
    <s v="Johnson, Gary"/>
    <s v="libertarian"/>
    <b v="0"/>
    <n v="9453"/>
    <n v="652274"/>
  </r>
  <r>
    <x v="9"/>
    <s v="Idaho"/>
    <x v="12"/>
    <n v="16"/>
    <n v="82"/>
    <n v="63"/>
    <s v="US President"/>
    <m/>
    <s v="independent"/>
    <b v="0"/>
    <n v="6901"/>
    <n v="652274"/>
  </r>
  <r>
    <x v="9"/>
    <s v="Idaho"/>
    <x v="12"/>
    <n v="16"/>
    <n v="82"/>
    <n v="63"/>
    <s v="US President"/>
    <s v="Goode, Virgil Hamlin, Jr."/>
    <s v="constitution party"/>
    <b v="0"/>
    <n v="2222"/>
    <n v="652274"/>
  </r>
  <r>
    <x v="9"/>
    <s v="Illinois"/>
    <x v="13"/>
    <n v="17"/>
    <n v="33"/>
    <n v="21"/>
    <s v="US President"/>
    <s v="Obama, Barack H."/>
    <s v="democrat"/>
    <b v="0"/>
    <n v="3019512"/>
    <n v="5242014"/>
  </r>
  <r>
    <x v="9"/>
    <s v="Illinois"/>
    <x v="13"/>
    <n v="17"/>
    <n v="33"/>
    <n v="21"/>
    <s v="US President"/>
    <s v="Romney, Mitt"/>
    <s v="republican"/>
    <b v="0"/>
    <n v="2135216"/>
    <n v="5242014"/>
  </r>
  <r>
    <x v="9"/>
    <s v="Illinois"/>
    <x v="13"/>
    <n v="17"/>
    <n v="33"/>
    <n v="21"/>
    <s v="US President"/>
    <s v="Johnson, Gary"/>
    <s v="libertarian"/>
    <b v="0"/>
    <n v="56229"/>
    <n v="5242014"/>
  </r>
  <r>
    <x v="9"/>
    <s v="Illinois"/>
    <x v="13"/>
    <n v="17"/>
    <n v="33"/>
    <n v="21"/>
    <s v="US President"/>
    <s v="Stein, Jill"/>
    <s v="green"/>
    <b v="0"/>
    <n v="30222"/>
    <n v="5242014"/>
  </r>
  <r>
    <x v="9"/>
    <s v="Illinois"/>
    <x v="13"/>
    <n v="17"/>
    <n v="33"/>
    <n v="21"/>
    <s v="US President"/>
    <m/>
    <m/>
    <b v="1"/>
    <n v="835"/>
    <n v="5242014"/>
  </r>
  <r>
    <x v="9"/>
    <s v="Indiana"/>
    <x v="14"/>
    <n v="18"/>
    <n v="32"/>
    <n v="22"/>
    <s v="US President"/>
    <s v="Romney, Mitt"/>
    <s v="republican"/>
    <b v="0"/>
    <n v="1420543"/>
    <n v="2624534"/>
  </r>
  <r>
    <x v="9"/>
    <s v="Indiana"/>
    <x v="14"/>
    <n v="18"/>
    <n v="32"/>
    <n v="22"/>
    <s v="US President"/>
    <s v="Obama, Barack H."/>
    <s v="democrat"/>
    <b v="0"/>
    <n v="1152887"/>
    <n v="2624534"/>
  </r>
  <r>
    <x v="9"/>
    <s v="Indiana"/>
    <x v="14"/>
    <n v="18"/>
    <n v="32"/>
    <n v="22"/>
    <s v="US President"/>
    <s v="Johnson, Gary"/>
    <s v="libertarian"/>
    <b v="0"/>
    <n v="50111"/>
    <n v="2624534"/>
  </r>
  <r>
    <x v="9"/>
    <s v="Indiana"/>
    <x v="14"/>
    <n v="18"/>
    <n v="32"/>
    <n v="22"/>
    <s v="US President"/>
    <m/>
    <m/>
    <b v="1"/>
    <n v="993"/>
    <n v="2624534"/>
  </r>
  <r>
    <x v="9"/>
    <s v="Iowa"/>
    <x v="15"/>
    <n v="19"/>
    <n v="42"/>
    <n v="31"/>
    <s v="US President"/>
    <s v="Obama, Barack H."/>
    <s v="democrat"/>
    <b v="0"/>
    <n v="822544"/>
    <n v="1582180"/>
  </r>
  <r>
    <x v="9"/>
    <s v="Iowa"/>
    <x v="15"/>
    <n v="19"/>
    <n v="42"/>
    <n v="31"/>
    <s v="US President"/>
    <s v="Romney, Mitt"/>
    <s v="republican"/>
    <b v="0"/>
    <n v="730617"/>
    <n v="1582180"/>
  </r>
  <r>
    <x v="9"/>
    <s v="Iowa"/>
    <x v="15"/>
    <n v="19"/>
    <n v="42"/>
    <n v="31"/>
    <s v="US President"/>
    <s v="Johnson, Gary"/>
    <s v="libertarian"/>
    <b v="0"/>
    <n v="12926"/>
    <n v="1582180"/>
  </r>
  <r>
    <x v="9"/>
    <s v="Iowa"/>
    <x v="15"/>
    <n v="19"/>
    <n v="42"/>
    <n v="31"/>
    <s v="US President"/>
    <m/>
    <m/>
    <b v="1"/>
    <n v="7442"/>
    <n v="1582180"/>
  </r>
  <r>
    <x v="9"/>
    <s v="Iowa"/>
    <x v="15"/>
    <n v="19"/>
    <n v="42"/>
    <n v="31"/>
    <s v="US President"/>
    <s v="Stein, Jill"/>
    <s v="green"/>
    <b v="0"/>
    <n v="3769"/>
    <n v="1582180"/>
  </r>
  <r>
    <x v="9"/>
    <s v="Iowa"/>
    <x v="15"/>
    <n v="19"/>
    <n v="42"/>
    <n v="31"/>
    <s v="US President"/>
    <s v="Goode, Virgil Hamlin, Jr."/>
    <s v="constitution party"/>
    <b v="0"/>
    <n v="3038"/>
    <n v="1582180"/>
  </r>
  <r>
    <x v="9"/>
    <s v="Iowa"/>
    <x v="15"/>
    <n v="19"/>
    <n v="42"/>
    <n v="31"/>
    <s v="US President"/>
    <m/>
    <s v="nominated by petition"/>
    <b v="0"/>
    <n v="1027"/>
    <n v="1582180"/>
  </r>
  <r>
    <x v="9"/>
    <s v="Iowa"/>
    <x v="15"/>
    <n v="19"/>
    <n v="42"/>
    <n v="31"/>
    <s v="US President"/>
    <s v="Harris, James"/>
    <s v="socialist workers"/>
    <b v="0"/>
    <n v="445"/>
    <n v="1582180"/>
  </r>
  <r>
    <x v="9"/>
    <s v="Iowa"/>
    <x v="15"/>
    <n v="19"/>
    <n v="42"/>
    <n v="31"/>
    <s v="US President"/>
    <s v="La Riva, Gloria Estella"/>
    <s v="socialism and liberation party"/>
    <b v="0"/>
    <n v="372"/>
    <n v="1582180"/>
  </r>
  <r>
    <x v="9"/>
    <s v="Kansas"/>
    <x v="16"/>
    <n v="20"/>
    <n v="47"/>
    <n v="32"/>
    <s v="US President"/>
    <s v="Romney, Mitt"/>
    <s v="republican"/>
    <b v="0"/>
    <n v="692634"/>
    <n v="1159971"/>
  </r>
  <r>
    <x v="9"/>
    <s v="Kansas"/>
    <x v="16"/>
    <n v="20"/>
    <n v="47"/>
    <n v="32"/>
    <s v="US President"/>
    <s v="Obama, Barack H."/>
    <s v="democrat"/>
    <b v="0"/>
    <n v="440726"/>
    <n v="1159971"/>
  </r>
  <r>
    <x v="9"/>
    <s v="Kansas"/>
    <x v="16"/>
    <n v="20"/>
    <n v="47"/>
    <n v="32"/>
    <s v="US President"/>
    <s v="Johnson, Gary"/>
    <s v="libertarian"/>
    <b v="0"/>
    <n v="20456"/>
    <n v="1159971"/>
  </r>
  <r>
    <x v="9"/>
    <s v="Kansas"/>
    <x v="16"/>
    <n v="20"/>
    <n v="47"/>
    <n v="32"/>
    <s v="US President"/>
    <s v="Baldwin, Charles &quot;&quot;Chuck&quot;&quot;"/>
    <s v="reform party"/>
    <b v="0"/>
    <n v="5017"/>
    <n v="1159971"/>
  </r>
  <r>
    <x v="9"/>
    <s v="Kansas"/>
    <x v="16"/>
    <n v="20"/>
    <n v="47"/>
    <n v="32"/>
    <s v="US President"/>
    <m/>
    <m/>
    <b v="1"/>
    <n v="1138"/>
    <n v="1159971"/>
  </r>
  <r>
    <x v="9"/>
    <s v="Kentucky"/>
    <x v="17"/>
    <n v="21"/>
    <n v="61"/>
    <n v="51"/>
    <s v="US President"/>
    <s v="Romney, Mitt"/>
    <s v="republican"/>
    <b v="0"/>
    <n v="1087190"/>
    <n v="1797212"/>
  </r>
  <r>
    <x v="9"/>
    <s v="Kentucky"/>
    <x v="17"/>
    <n v="21"/>
    <n v="61"/>
    <n v="51"/>
    <s v="US President"/>
    <s v="Obama, Barack H."/>
    <s v="democrat"/>
    <b v="0"/>
    <n v="679370"/>
    <n v="1797212"/>
  </r>
  <r>
    <x v="9"/>
    <s v="Kentucky"/>
    <x v="17"/>
    <n v="21"/>
    <n v="61"/>
    <n v="51"/>
    <s v="US President"/>
    <s v="Johnson, Gary"/>
    <s v="libertarian"/>
    <b v="0"/>
    <n v="17063"/>
    <n v="1797212"/>
  </r>
  <r>
    <x v="9"/>
    <s v="Kentucky"/>
    <x v="17"/>
    <n v="21"/>
    <n v="61"/>
    <n v="51"/>
    <s v="US President"/>
    <s v="Terry, Randall"/>
    <s v="independent"/>
    <b v="0"/>
    <n v="6872"/>
    <n v="1797212"/>
  </r>
  <r>
    <x v="9"/>
    <s v="Kentucky"/>
    <x v="17"/>
    <n v="21"/>
    <n v="61"/>
    <n v="51"/>
    <s v="US President"/>
    <s v="Stein, Jill"/>
    <s v="green"/>
    <b v="0"/>
    <n v="6337"/>
    <n v="1797212"/>
  </r>
  <r>
    <x v="9"/>
    <s v="Kentucky"/>
    <x v="17"/>
    <n v="21"/>
    <n v="61"/>
    <n v="51"/>
    <s v="US President"/>
    <m/>
    <m/>
    <b v="1"/>
    <n v="380"/>
    <n v="1797212"/>
  </r>
  <r>
    <x v="9"/>
    <s v="Louisiana"/>
    <x v="18"/>
    <n v="22"/>
    <n v="72"/>
    <n v="45"/>
    <s v="US President"/>
    <s v="Romney, Mitt"/>
    <s v="republican"/>
    <b v="0"/>
    <n v="1152262"/>
    <n v="1994065"/>
  </r>
  <r>
    <x v="9"/>
    <s v="Louisiana"/>
    <x v="18"/>
    <n v="22"/>
    <n v="72"/>
    <n v="45"/>
    <s v="US President"/>
    <s v="Obama, Barack H."/>
    <s v="democrat"/>
    <b v="0"/>
    <n v="809141"/>
    <n v="1994065"/>
  </r>
  <r>
    <x v="9"/>
    <s v="Louisiana"/>
    <x v="18"/>
    <n v="22"/>
    <n v="72"/>
    <n v="45"/>
    <s v="US President"/>
    <s v="Johnson, Gary"/>
    <s v="libertarian"/>
    <b v="0"/>
    <n v="18157"/>
    <n v="1994065"/>
  </r>
  <r>
    <x v="9"/>
    <s v="Louisiana"/>
    <x v="18"/>
    <n v="22"/>
    <n v="72"/>
    <n v="45"/>
    <s v="US President"/>
    <s v="Stein, Jill"/>
    <s v="green"/>
    <b v="0"/>
    <n v="6978"/>
    <n v="1994065"/>
  </r>
  <r>
    <x v="9"/>
    <s v="Louisiana"/>
    <x v="18"/>
    <n v="22"/>
    <n v="72"/>
    <n v="45"/>
    <s v="US President"/>
    <s v="Goode, Virgil Hamlin, Jr."/>
    <s v="constitution party"/>
    <b v="0"/>
    <n v="2508"/>
    <n v="1994065"/>
  </r>
  <r>
    <x v="9"/>
    <s v="Louisiana"/>
    <x v="18"/>
    <n v="22"/>
    <n v="72"/>
    <n v="45"/>
    <s v="US President"/>
    <s v="Tittle, Sheila &quot;&quot;Samm&quot;&quot;"/>
    <s v="we the people"/>
    <b v="0"/>
    <n v="1767"/>
    <n v="1994065"/>
  </r>
  <r>
    <x v="9"/>
    <s v="Louisiana"/>
    <x v="18"/>
    <n v="22"/>
    <n v="72"/>
    <n v="45"/>
    <s v="US President"/>
    <s v="Anderson, Ross Carl &quot;&quot;Rocky&quot;&quot;"/>
    <s v="justice"/>
    <b v="0"/>
    <n v="1368"/>
    <n v="1994065"/>
  </r>
  <r>
    <x v="9"/>
    <s v="Louisiana"/>
    <x v="18"/>
    <n v="22"/>
    <n v="72"/>
    <n v="45"/>
    <s v="US President"/>
    <s v="Lindsay, Peta"/>
    <s v="socialism and liberation party"/>
    <b v="0"/>
    <n v="622"/>
    <n v="1994065"/>
  </r>
  <r>
    <x v="9"/>
    <s v="Louisiana"/>
    <x v="18"/>
    <n v="22"/>
    <n v="72"/>
    <n v="45"/>
    <s v="US President"/>
    <s v="Fellure, Lowell Jackson &quot;&quot;Jack&quot;&quot;"/>
    <s v="prohibition"/>
    <b v="0"/>
    <n v="518"/>
    <n v="1994065"/>
  </r>
  <r>
    <x v="9"/>
    <s v="Louisiana"/>
    <x v="18"/>
    <n v="22"/>
    <n v="72"/>
    <n v="45"/>
    <s v="US President"/>
    <s v="Harris, James"/>
    <s v="socialist workers"/>
    <b v="0"/>
    <n v="389"/>
    <n v="1994065"/>
  </r>
  <r>
    <x v="9"/>
    <s v="Louisiana"/>
    <x v="18"/>
    <n v="22"/>
    <n v="72"/>
    <n v="45"/>
    <s v="US President"/>
    <s v="White, Jerome &quot;&quot;Jerry&quot;&quot;"/>
    <s v="socialist equality party"/>
    <b v="0"/>
    <n v="355"/>
    <n v="1994065"/>
  </r>
  <r>
    <x v="9"/>
    <s v="Maine"/>
    <x v="19"/>
    <n v="23"/>
    <n v="11"/>
    <n v="2"/>
    <s v="US President"/>
    <s v="Obama, Barack H."/>
    <s v="democrat"/>
    <b v="0"/>
    <n v="401306"/>
    <n v="724758"/>
  </r>
  <r>
    <x v="9"/>
    <s v="Maine"/>
    <x v="19"/>
    <n v="23"/>
    <n v="11"/>
    <n v="2"/>
    <s v="US President"/>
    <s v="Romney, Mitt"/>
    <s v="republican"/>
    <b v="0"/>
    <n v="292276"/>
    <n v="724758"/>
  </r>
  <r>
    <x v="9"/>
    <s v="Maine"/>
    <x v="19"/>
    <n v="23"/>
    <n v="11"/>
    <n v="2"/>
    <s v="US President"/>
    <s v="Blank Vote"/>
    <m/>
    <b v="0"/>
    <n v="11578"/>
    <n v="724758"/>
  </r>
  <r>
    <x v="9"/>
    <s v="Maine"/>
    <x v="19"/>
    <n v="23"/>
    <n v="11"/>
    <n v="2"/>
    <s v="US President"/>
    <s v="Johnson, Gary"/>
    <s v="libertarian"/>
    <b v="0"/>
    <n v="9352"/>
    <n v="724758"/>
  </r>
  <r>
    <x v="9"/>
    <s v="Maine"/>
    <x v="19"/>
    <n v="23"/>
    <n v="11"/>
    <n v="2"/>
    <s v="US President"/>
    <s v="Stein, Jill"/>
    <s v="green"/>
    <b v="0"/>
    <n v="8119"/>
    <n v="724758"/>
  </r>
  <r>
    <x v="9"/>
    <s v="Maine"/>
    <x v="19"/>
    <n v="23"/>
    <n v="11"/>
    <n v="2"/>
    <s v="US President"/>
    <m/>
    <m/>
    <b v="1"/>
    <n v="2127"/>
    <n v="724758"/>
  </r>
  <r>
    <x v="9"/>
    <s v="Maryland"/>
    <x v="20"/>
    <n v="24"/>
    <n v="52"/>
    <n v="52"/>
    <s v="US President"/>
    <s v="Obama, Barack H."/>
    <s v="democrat"/>
    <b v="0"/>
    <n v="1677844"/>
    <n v="2707327"/>
  </r>
  <r>
    <x v="9"/>
    <s v="Maryland"/>
    <x v="20"/>
    <n v="24"/>
    <n v="52"/>
    <n v="52"/>
    <s v="US President"/>
    <s v="Romney, Mitt"/>
    <s v="republican"/>
    <b v="0"/>
    <n v="971869"/>
    <n v="2707327"/>
  </r>
  <r>
    <x v="9"/>
    <s v="Maryland"/>
    <x v="20"/>
    <n v="24"/>
    <n v="52"/>
    <n v="52"/>
    <s v="US President"/>
    <s v="Johnson, Gary"/>
    <s v="libertarian"/>
    <b v="0"/>
    <n v="30195"/>
    <n v="2707327"/>
  </r>
  <r>
    <x v="9"/>
    <s v="Maryland"/>
    <x v="20"/>
    <n v="24"/>
    <n v="52"/>
    <n v="52"/>
    <s v="US President"/>
    <s v="Stein, Jill"/>
    <s v="green"/>
    <b v="0"/>
    <n v="17110"/>
    <n v="2707327"/>
  </r>
  <r>
    <x v="9"/>
    <s v="Maryland"/>
    <x v="20"/>
    <n v="24"/>
    <n v="52"/>
    <n v="52"/>
    <s v="US President"/>
    <m/>
    <m/>
    <b v="1"/>
    <n v="10309"/>
    <n v="2707327"/>
  </r>
  <r>
    <x v="9"/>
    <s v="Massachusetts"/>
    <x v="21"/>
    <n v="25"/>
    <n v="14"/>
    <n v="3"/>
    <s v="US President"/>
    <s v="Obama, Barack H."/>
    <s v="democrat"/>
    <b v="0"/>
    <n v="1921290"/>
    <n v="3184196"/>
  </r>
  <r>
    <x v="9"/>
    <s v="Massachusetts"/>
    <x v="21"/>
    <n v="25"/>
    <n v="14"/>
    <n v="3"/>
    <s v="US President"/>
    <s v="Romney, Mitt"/>
    <s v="republican"/>
    <b v="0"/>
    <n v="1188314"/>
    <n v="3184196"/>
  </r>
  <r>
    <x v="9"/>
    <s v="Massachusetts"/>
    <x v="21"/>
    <n v="25"/>
    <n v="14"/>
    <n v="3"/>
    <s v="US President"/>
    <s v="Johnson, Gary"/>
    <s v="libertarian"/>
    <b v="0"/>
    <n v="30920"/>
    <n v="3184196"/>
  </r>
  <r>
    <x v="9"/>
    <s v="Massachusetts"/>
    <x v="21"/>
    <n v="25"/>
    <n v="14"/>
    <n v="3"/>
    <s v="US President"/>
    <s v="Stein, Jill"/>
    <s v="green-rainbow"/>
    <b v="0"/>
    <n v="20691"/>
    <n v="3184196"/>
  </r>
  <r>
    <x v="9"/>
    <s v="Massachusetts"/>
    <x v="21"/>
    <n v="25"/>
    <n v="14"/>
    <n v="3"/>
    <s v="US President"/>
    <s v="Blank Vote/Scattering"/>
    <m/>
    <b v="0"/>
    <n v="16429"/>
    <n v="3184196"/>
  </r>
  <r>
    <x v="9"/>
    <s v="Massachusetts"/>
    <x v="21"/>
    <n v="25"/>
    <n v="14"/>
    <n v="3"/>
    <s v="US President"/>
    <s v="Other"/>
    <m/>
    <b v="0"/>
    <n v="6552"/>
    <n v="3184196"/>
  </r>
  <r>
    <x v="9"/>
    <s v="Michigan"/>
    <x v="22"/>
    <n v="26"/>
    <n v="34"/>
    <n v="23"/>
    <s v="US President"/>
    <s v="Obama, Barack H."/>
    <s v="democrat"/>
    <b v="0"/>
    <n v="2564569"/>
    <n v="4730961"/>
  </r>
  <r>
    <x v="9"/>
    <s v="Michigan"/>
    <x v="22"/>
    <n v="26"/>
    <n v="34"/>
    <n v="23"/>
    <s v="US President"/>
    <s v="Romney, Mitt"/>
    <s v="republican"/>
    <b v="0"/>
    <n v="2115256"/>
    <n v="4730961"/>
  </r>
  <r>
    <x v="9"/>
    <s v="Michigan"/>
    <x v="22"/>
    <n v="26"/>
    <n v="34"/>
    <n v="23"/>
    <s v="US President"/>
    <s v="Stein, Jill"/>
    <s v="green"/>
    <b v="0"/>
    <n v="21897"/>
    <n v="4730961"/>
  </r>
  <r>
    <x v="9"/>
    <s v="Michigan"/>
    <x v="22"/>
    <n v="26"/>
    <n v="34"/>
    <n v="23"/>
    <s v="US President"/>
    <s v="Goode, Virgil Hamlin, Jr."/>
    <s v="u.s. taxpayers party"/>
    <b v="0"/>
    <n v="16119"/>
    <n v="4730961"/>
  </r>
  <r>
    <x v="9"/>
    <s v="Michigan"/>
    <x v="22"/>
    <n v="26"/>
    <n v="34"/>
    <n v="23"/>
    <s v="US President"/>
    <m/>
    <m/>
    <b v="1"/>
    <n v="7973"/>
    <n v="4730961"/>
  </r>
  <r>
    <x v="9"/>
    <s v="Michigan"/>
    <x v="22"/>
    <n v="26"/>
    <n v="34"/>
    <n v="23"/>
    <s v="US President"/>
    <s v="Anderson, Ross Carl &quot;&quot;Rocky&quot;&quot;"/>
    <s v="natural law"/>
    <b v="0"/>
    <n v="5147"/>
    <n v="4730961"/>
  </r>
  <r>
    <x v="9"/>
    <s v="Minnesota"/>
    <x v="23"/>
    <n v="27"/>
    <n v="41"/>
    <n v="33"/>
    <s v="US President"/>
    <s v="Obama, Barack H."/>
    <s v="democratic-farmer-labor"/>
    <b v="0"/>
    <n v="1546167"/>
    <n v="2936561"/>
  </r>
  <r>
    <x v="9"/>
    <s v="Minnesota"/>
    <x v="23"/>
    <n v="27"/>
    <n v="41"/>
    <n v="33"/>
    <s v="US President"/>
    <s v="Romney, Mitt"/>
    <s v="republican"/>
    <b v="0"/>
    <n v="1320225"/>
    <n v="2936561"/>
  </r>
  <r>
    <x v="9"/>
    <s v="Minnesota"/>
    <x v="23"/>
    <n v="27"/>
    <n v="41"/>
    <n v="33"/>
    <s v="US President"/>
    <s v="Johnson, Gary"/>
    <s v="libertarian"/>
    <b v="0"/>
    <n v="35098"/>
    <n v="2936561"/>
  </r>
  <r>
    <x v="9"/>
    <s v="Minnesota"/>
    <x v="23"/>
    <n v="27"/>
    <n v="41"/>
    <n v="33"/>
    <s v="US President"/>
    <s v="Stein, Jill"/>
    <s v="green"/>
    <b v="0"/>
    <n v="13023"/>
    <n v="2936561"/>
  </r>
  <r>
    <x v="9"/>
    <s v="Minnesota"/>
    <x v="23"/>
    <n v="27"/>
    <n v="41"/>
    <n v="33"/>
    <s v="US President"/>
    <m/>
    <m/>
    <b v="1"/>
    <n v="10641"/>
    <n v="2936561"/>
  </r>
  <r>
    <x v="9"/>
    <s v="Minnesota"/>
    <x v="23"/>
    <n v="27"/>
    <n v="41"/>
    <n v="33"/>
    <s v="US President"/>
    <s v="Goode, Virgil Hamlin, Jr."/>
    <s v="constitution party"/>
    <b v="0"/>
    <n v="3722"/>
    <n v="2936561"/>
  </r>
  <r>
    <x v="9"/>
    <s v="Minnesota"/>
    <x v="23"/>
    <n v="27"/>
    <n v="41"/>
    <n v="33"/>
    <s v="US President"/>
    <s v="Carlson, Jim"/>
    <s v="grassroots"/>
    <b v="0"/>
    <n v="3149"/>
    <n v="2936561"/>
  </r>
  <r>
    <x v="9"/>
    <s v="Minnesota"/>
    <x v="23"/>
    <n v="27"/>
    <n v="41"/>
    <n v="33"/>
    <s v="US President"/>
    <s v="Anderson, Ross Carl &quot;&quot;Rocky&quot;&quot;"/>
    <s v="justice"/>
    <b v="0"/>
    <n v="1996"/>
    <n v="2936561"/>
  </r>
  <r>
    <x v="9"/>
    <s v="Minnesota"/>
    <x v="23"/>
    <n v="27"/>
    <n v="41"/>
    <n v="33"/>
    <s v="US President"/>
    <s v="Morstad, Dean"/>
    <s v="constitutional government"/>
    <b v="0"/>
    <n v="1092"/>
    <n v="2936561"/>
  </r>
  <r>
    <x v="9"/>
    <s v="Minnesota"/>
    <x v="23"/>
    <n v="27"/>
    <n v="41"/>
    <n v="33"/>
    <s v="US President"/>
    <s v="Harris, James"/>
    <s v="socialist workers"/>
    <b v="0"/>
    <n v="1051"/>
    <n v="2936561"/>
  </r>
  <r>
    <x v="9"/>
    <s v="Minnesota"/>
    <x v="23"/>
    <n v="27"/>
    <n v="41"/>
    <n v="33"/>
    <s v="US President"/>
    <s v="Lindsay, Peta"/>
    <s v="socialism and liberation party"/>
    <b v="0"/>
    <n v="397"/>
    <n v="2936561"/>
  </r>
  <r>
    <x v="9"/>
    <s v="Mississippi"/>
    <x v="24"/>
    <n v="28"/>
    <n v="64"/>
    <n v="46"/>
    <s v="US President"/>
    <s v="Romney, Mitt"/>
    <s v="republican"/>
    <b v="0"/>
    <n v="710746"/>
    <n v="1285584"/>
  </r>
  <r>
    <x v="9"/>
    <s v="Mississippi"/>
    <x v="24"/>
    <n v="28"/>
    <n v="64"/>
    <n v="46"/>
    <s v="US President"/>
    <s v="Obama, Barack H."/>
    <s v="democrat"/>
    <b v="0"/>
    <n v="562949"/>
    <n v="1285584"/>
  </r>
  <r>
    <x v="9"/>
    <s v="Mississippi"/>
    <x v="24"/>
    <n v="28"/>
    <n v="64"/>
    <n v="46"/>
    <s v="US President"/>
    <s v="Johnson, Gary"/>
    <s v="libertarian"/>
    <b v="0"/>
    <n v="6676"/>
    <n v="1285584"/>
  </r>
  <r>
    <x v="9"/>
    <s v="Mississippi"/>
    <x v="24"/>
    <n v="28"/>
    <n v="64"/>
    <n v="46"/>
    <s v="US President"/>
    <s v="Goode, Virgil Hamlin, Jr."/>
    <s v="constitution party"/>
    <b v="0"/>
    <n v="2609"/>
    <n v="1285584"/>
  </r>
  <r>
    <x v="9"/>
    <s v="Mississippi"/>
    <x v="24"/>
    <n v="28"/>
    <n v="64"/>
    <n v="46"/>
    <s v="US President"/>
    <s v="Stein, Jill"/>
    <s v="green"/>
    <b v="0"/>
    <n v="1588"/>
    <n v="1285584"/>
  </r>
  <r>
    <x v="9"/>
    <s v="Mississippi"/>
    <x v="24"/>
    <n v="28"/>
    <n v="64"/>
    <n v="46"/>
    <s v="US President"/>
    <s v="Washer, Barbara Dale"/>
    <s v="reform party"/>
    <b v="0"/>
    <n v="1016"/>
    <n v="1285584"/>
  </r>
  <r>
    <x v="9"/>
    <s v="Missouri"/>
    <x v="25"/>
    <n v="29"/>
    <n v="43"/>
    <n v="34"/>
    <s v="US President"/>
    <s v="Romney, Mitt"/>
    <s v="republican"/>
    <b v="0"/>
    <n v="1482440"/>
    <n v="2757323"/>
  </r>
  <r>
    <x v="9"/>
    <s v="Missouri"/>
    <x v="25"/>
    <n v="29"/>
    <n v="43"/>
    <n v="34"/>
    <s v="US President"/>
    <s v="Obama, Barack H."/>
    <s v="democrat"/>
    <b v="0"/>
    <n v="1223796"/>
    <n v="2757323"/>
  </r>
  <r>
    <x v="9"/>
    <s v="Missouri"/>
    <x v="25"/>
    <n v="29"/>
    <n v="43"/>
    <n v="34"/>
    <s v="US President"/>
    <s v="Johnson, Gary"/>
    <s v="libertarian"/>
    <b v="0"/>
    <n v="43151"/>
    <n v="2757323"/>
  </r>
  <r>
    <x v="9"/>
    <s v="Missouri"/>
    <x v="25"/>
    <n v="29"/>
    <n v="43"/>
    <n v="34"/>
    <s v="US President"/>
    <s v="Goode, Virgil Hamlin, Jr."/>
    <s v="constitution party"/>
    <b v="0"/>
    <n v="7936"/>
    <n v="2757323"/>
  </r>
  <r>
    <x v="9"/>
    <s v="Montana"/>
    <x v="26"/>
    <n v="30"/>
    <n v="81"/>
    <n v="64"/>
    <s v="US President"/>
    <s v="Romney, Mitt"/>
    <s v="republican"/>
    <b v="0"/>
    <n v="267928"/>
    <n v="484048"/>
  </r>
  <r>
    <x v="9"/>
    <s v="Montana"/>
    <x v="26"/>
    <n v="30"/>
    <n v="81"/>
    <n v="64"/>
    <s v="US President"/>
    <s v="Obama, Barack H."/>
    <s v="democrat"/>
    <b v="0"/>
    <n v="201839"/>
    <n v="484048"/>
  </r>
  <r>
    <x v="9"/>
    <s v="Montana"/>
    <x v="26"/>
    <n v="30"/>
    <n v="81"/>
    <n v="64"/>
    <s v="US President"/>
    <s v="Johnson, Gary"/>
    <s v="libertarian"/>
    <b v="0"/>
    <n v="14165"/>
    <n v="484048"/>
  </r>
  <r>
    <x v="9"/>
    <s v="Montana"/>
    <x v="26"/>
    <n v="30"/>
    <n v="81"/>
    <n v="64"/>
    <s v="US President"/>
    <m/>
    <m/>
    <b v="1"/>
    <n v="116"/>
    <n v="484048"/>
  </r>
  <r>
    <x v="9"/>
    <s v="Nebraska"/>
    <x v="27"/>
    <n v="31"/>
    <n v="46"/>
    <n v="35"/>
    <s v="US President"/>
    <s v="Romney, Mitt"/>
    <s v="republican"/>
    <b v="0"/>
    <n v="475064"/>
    <n v="794379"/>
  </r>
  <r>
    <x v="9"/>
    <s v="Nebraska"/>
    <x v="27"/>
    <n v="31"/>
    <n v="46"/>
    <n v="35"/>
    <s v="US President"/>
    <s v="Obama, Barack H."/>
    <s v="democrat"/>
    <b v="0"/>
    <n v="302081"/>
    <n v="794379"/>
  </r>
  <r>
    <x v="9"/>
    <s v="Nebraska"/>
    <x v="27"/>
    <n v="31"/>
    <n v="46"/>
    <n v="35"/>
    <s v="US President"/>
    <s v="Johnson, Gary"/>
    <s v="libertarian"/>
    <b v="0"/>
    <n v="11109"/>
    <n v="794379"/>
  </r>
  <r>
    <x v="9"/>
    <s v="Nebraska"/>
    <x v="27"/>
    <n v="31"/>
    <n v="46"/>
    <n v="35"/>
    <s v="US President"/>
    <m/>
    <m/>
    <b v="1"/>
    <n v="3717"/>
    <n v="794379"/>
  </r>
  <r>
    <x v="9"/>
    <s v="Nebraska"/>
    <x v="27"/>
    <n v="31"/>
    <n v="46"/>
    <n v="35"/>
    <s v="US President"/>
    <m/>
    <s v="nominated by petition"/>
    <b v="0"/>
    <n v="2408"/>
    <n v="794379"/>
  </r>
  <r>
    <x v="9"/>
    <s v="Nevada"/>
    <x v="28"/>
    <n v="32"/>
    <n v="88"/>
    <n v="65"/>
    <s v="US President"/>
    <s v="Obama, Barack H."/>
    <s v="democrat"/>
    <b v="0"/>
    <n v="531373"/>
    <n v="1014918"/>
  </r>
  <r>
    <x v="9"/>
    <s v="Nevada"/>
    <x v="28"/>
    <n v="32"/>
    <n v="88"/>
    <n v="65"/>
    <s v="US President"/>
    <s v="Romney, Mitt"/>
    <s v="republican"/>
    <b v="0"/>
    <n v="463567"/>
    <n v="1014918"/>
  </r>
  <r>
    <x v="9"/>
    <s v="Nevada"/>
    <x v="28"/>
    <n v="32"/>
    <n v="88"/>
    <n v="65"/>
    <s v="US President"/>
    <s v="Johnson, Gary"/>
    <s v="libertarian"/>
    <b v="0"/>
    <n v="10968"/>
    <n v="1014918"/>
  </r>
  <r>
    <x v="9"/>
    <s v="Nevada"/>
    <x v="28"/>
    <n v="32"/>
    <n v="88"/>
    <n v="65"/>
    <s v="US President"/>
    <s v="None Of These Candidates"/>
    <m/>
    <b v="0"/>
    <n v="5770"/>
    <n v="1014918"/>
  </r>
  <r>
    <x v="9"/>
    <s v="Nevada"/>
    <x v="28"/>
    <n v="32"/>
    <n v="88"/>
    <n v="65"/>
    <s v="US President"/>
    <s v="Goode, Virgil Hamlin, Jr."/>
    <s v="independent american"/>
    <b v="0"/>
    <n v="3240"/>
    <n v="1014918"/>
  </r>
  <r>
    <x v="9"/>
    <s v="New Hampshire"/>
    <x v="29"/>
    <n v="33"/>
    <n v="12"/>
    <n v="4"/>
    <s v="US President"/>
    <s v="Obama, Barack H."/>
    <s v="democrat"/>
    <b v="0"/>
    <n v="369561"/>
    <n v="710972"/>
  </r>
  <r>
    <x v="9"/>
    <s v="New Hampshire"/>
    <x v="29"/>
    <n v="33"/>
    <n v="12"/>
    <n v="4"/>
    <s v="US President"/>
    <s v="Romney, Mitt"/>
    <s v="republican"/>
    <b v="0"/>
    <n v="329918"/>
    <n v="710972"/>
  </r>
  <r>
    <x v="9"/>
    <s v="New Hampshire"/>
    <x v="29"/>
    <n v="33"/>
    <n v="12"/>
    <n v="4"/>
    <s v="US President"/>
    <s v="Johnson, Gary"/>
    <s v="libertarian"/>
    <b v="0"/>
    <n v="8212"/>
    <n v="710972"/>
  </r>
  <r>
    <x v="9"/>
    <s v="New Hampshire"/>
    <x v="29"/>
    <n v="33"/>
    <n v="12"/>
    <n v="4"/>
    <s v="US President"/>
    <m/>
    <m/>
    <b v="1"/>
    <n v="1698"/>
    <n v="710972"/>
  </r>
  <r>
    <x v="9"/>
    <s v="New Hampshire"/>
    <x v="29"/>
    <n v="33"/>
    <n v="12"/>
    <n v="4"/>
    <s v="US President"/>
    <s v="Scattering"/>
    <m/>
    <b v="0"/>
    <n v="875"/>
    <n v="710972"/>
  </r>
  <r>
    <x v="9"/>
    <s v="New Hampshire"/>
    <x v="29"/>
    <n v="33"/>
    <n v="12"/>
    <n v="4"/>
    <s v="US President"/>
    <s v="Goode, Virgil Hamlin, Jr."/>
    <s v="constitution party"/>
    <b v="0"/>
    <n v="708"/>
    <n v="710972"/>
  </r>
  <r>
    <x v="9"/>
    <s v="New Jersey"/>
    <x v="30"/>
    <n v="34"/>
    <n v="22"/>
    <n v="12"/>
    <s v="US President"/>
    <s v="Obama, Barack H."/>
    <s v="democrat"/>
    <b v="0"/>
    <n v="2122786"/>
    <n v="3638499"/>
  </r>
  <r>
    <x v="9"/>
    <s v="New Jersey"/>
    <x v="30"/>
    <n v="34"/>
    <n v="22"/>
    <n v="12"/>
    <s v="US President"/>
    <s v="Romney, Mitt"/>
    <s v="republican"/>
    <b v="0"/>
    <n v="1478088"/>
    <n v="3638499"/>
  </r>
  <r>
    <x v="9"/>
    <s v="New Jersey"/>
    <x v="30"/>
    <n v="34"/>
    <n v="22"/>
    <n v="12"/>
    <s v="US President"/>
    <s v="Johnson, Gary"/>
    <s v="libertarian"/>
    <b v="0"/>
    <n v="21035"/>
    <n v="3638499"/>
  </r>
  <r>
    <x v="9"/>
    <s v="New Jersey"/>
    <x v="30"/>
    <n v="34"/>
    <n v="22"/>
    <n v="12"/>
    <s v="US President"/>
    <s v="Stein, Jill"/>
    <s v="green"/>
    <b v="0"/>
    <n v="9886"/>
    <n v="3638499"/>
  </r>
  <r>
    <x v="9"/>
    <s v="New Jersey"/>
    <x v="30"/>
    <n v="34"/>
    <n v="22"/>
    <n v="12"/>
    <s v="US President"/>
    <s v="Goode, Virgil Hamlin, Jr."/>
    <s v="constitution party"/>
    <b v="0"/>
    <n v="2063"/>
    <n v="3638499"/>
  </r>
  <r>
    <x v="9"/>
    <s v="New Jersey"/>
    <x v="30"/>
    <n v="34"/>
    <n v="22"/>
    <n v="12"/>
    <s v="US President"/>
    <s v="Anderson, Ross Carl &quot;&quot;Rocky&quot;&quot;"/>
    <s v="justice"/>
    <b v="0"/>
    <n v="1723"/>
    <n v="3638499"/>
  </r>
  <r>
    <x v="9"/>
    <s v="New Jersey"/>
    <x v="30"/>
    <n v="34"/>
    <n v="22"/>
    <n v="12"/>
    <s v="US President"/>
    <s v="Boss, Jeffery"/>
    <s v="nsa did 911"/>
    <b v="0"/>
    <n v="1024"/>
    <n v="3638499"/>
  </r>
  <r>
    <x v="9"/>
    <s v="New Jersey"/>
    <x v="30"/>
    <n v="34"/>
    <n v="22"/>
    <n v="12"/>
    <s v="US President"/>
    <s v="Harris, James"/>
    <s v="socialist workers"/>
    <b v="0"/>
    <n v="709"/>
    <n v="3638499"/>
  </r>
  <r>
    <x v="9"/>
    <s v="New Jersey"/>
    <x v="30"/>
    <n v="34"/>
    <n v="22"/>
    <n v="12"/>
    <s v="US President"/>
    <s v="Miller, Merlin"/>
    <s v="american third position"/>
    <b v="0"/>
    <n v="664"/>
    <n v="3638499"/>
  </r>
  <r>
    <x v="9"/>
    <s v="New Jersey"/>
    <x v="30"/>
    <n v="34"/>
    <n v="22"/>
    <n v="12"/>
    <s v="US President"/>
    <s v="Lindsay, Peta"/>
    <s v="socialism and liberation party"/>
    <b v="0"/>
    <n v="521"/>
    <n v="3638499"/>
  </r>
  <r>
    <x v="9"/>
    <s v="New Mexico"/>
    <x v="31"/>
    <n v="35"/>
    <n v="85"/>
    <n v="66"/>
    <s v="US President"/>
    <s v="Obama, Barack H."/>
    <s v="democrat"/>
    <b v="0"/>
    <n v="415335"/>
    <n v="783758"/>
  </r>
  <r>
    <x v="9"/>
    <s v="New Mexico"/>
    <x v="31"/>
    <n v="35"/>
    <n v="85"/>
    <n v="66"/>
    <s v="US President"/>
    <s v="Romney, Mitt"/>
    <s v="republican"/>
    <b v="0"/>
    <n v="335788"/>
    <n v="783758"/>
  </r>
  <r>
    <x v="9"/>
    <s v="New Mexico"/>
    <x v="31"/>
    <n v="35"/>
    <n v="85"/>
    <n v="66"/>
    <s v="US President"/>
    <s v="Johnson, Gary"/>
    <s v="libertarian"/>
    <b v="0"/>
    <n v="27788"/>
    <n v="783758"/>
  </r>
  <r>
    <x v="9"/>
    <s v="New Mexico"/>
    <x v="31"/>
    <n v="35"/>
    <n v="85"/>
    <n v="66"/>
    <s v="US President"/>
    <s v="Stein, Jill"/>
    <s v="green"/>
    <b v="0"/>
    <n v="2691"/>
    <n v="783758"/>
  </r>
  <r>
    <x v="9"/>
    <s v="New Mexico"/>
    <x v="31"/>
    <n v="35"/>
    <n v="85"/>
    <n v="66"/>
    <s v="US President"/>
    <m/>
    <s v="new mexico independent party"/>
    <b v="0"/>
    <n v="1174"/>
    <n v="783758"/>
  </r>
  <r>
    <x v="9"/>
    <s v="New Mexico"/>
    <x v="31"/>
    <n v="35"/>
    <n v="85"/>
    <n v="66"/>
    <s v="US President"/>
    <s v="Goode, Virgil Hamlin, Jr."/>
    <s v="constitution party"/>
    <b v="0"/>
    <n v="982"/>
    <n v="783758"/>
  </r>
  <r>
    <x v="9"/>
    <s v="New York"/>
    <x v="32"/>
    <n v="36"/>
    <n v="21"/>
    <n v="13"/>
    <s v="US President"/>
    <s v="Obama, Barack H."/>
    <s v="democrat"/>
    <b v="0"/>
    <n v="4324228"/>
    <n v="7116784"/>
  </r>
  <r>
    <x v="9"/>
    <s v="New York"/>
    <x v="32"/>
    <n v="36"/>
    <n v="21"/>
    <n v="13"/>
    <s v="US President"/>
    <s v="Romney, Mitt"/>
    <s v="republican"/>
    <b v="0"/>
    <n v="2223397"/>
    <n v="7116784"/>
  </r>
  <r>
    <x v="9"/>
    <s v="New York"/>
    <x v="32"/>
    <n v="36"/>
    <n v="21"/>
    <n v="13"/>
    <s v="US President"/>
    <s v="Romney, Mitt"/>
    <s v="conservative"/>
    <b v="0"/>
    <n v="262035"/>
    <n v="7116784"/>
  </r>
  <r>
    <x v="9"/>
    <s v="New York"/>
    <x v="32"/>
    <n v="36"/>
    <n v="21"/>
    <n v="13"/>
    <s v="US President"/>
    <s v="Obama, Barack H."/>
    <s v="working families"/>
    <b v="0"/>
    <n v="147643"/>
    <n v="7116784"/>
  </r>
  <r>
    <x v="9"/>
    <s v="New York"/>
    <x v="32"/>
    <n v="36"/>
    <n v="21"/>
    <n v="13"/>
    <s v="US President"/>
    <s v="Blank Vote/Void Vote/Scattering"/>
    <m/>
    <b v="0"/>
    <n v="63881"/>
    <n v="7116784"/>
  </r>
  <r>
    <x v="9"/>
    <s v="New York"/>
    <x v="32"/>
    <n v="36"/>
    <n v="21"/>
    <n v="13"/>
    <s v="US President"/>
    <s v="Johnson, Gary"/>
    <s v="libertarian"/>
    <b v="0"/>
    <n v="47092"/>
    <n v="7116784"/>
  </r>
  <r>
    <x v="9"/>
    <s v="New York"/>
    <x v="32"/>
    <n v="36"/>
    <n v="21"/>
    <n v="13"/>
    <s v="US President"/>
    <s v="Stein, Jill"/>
    <s v="green"/>
    <b v="0"/>
    <n v="39856"/>
    <n v="7116784"/>
  </r>
  <r>
    <x v="9"/>
    <s v="New York"/>
    <x v="32"/>
    <n v="36"/>
    <n v="21"/>
    <n v="13"/>
    <s v="US President"/>
    <s v="Goode, Virgil Hamlin, Jr."/>
    <s v="constitution party"/>
    <b v="0"/>
    <n v="6270"/>
    <n v="7116784"/>
  </r>
  <r>
    <x v="9"/>
    <s v="New York"/>
    <x v="32"/>
    <n v="36"/>
    <n v="21"/>
    <n v="13"/>
    <s v="US President"/>
    <s v="Lindsay, Peta"/>
    <s v="socialism and liberation party"/>
    <b v="0"/>
    <n v="2039"/>
    <n v="7116784"/>
  </r>
  <r>
    <x v="9"/>
    <s v="New York"/>
    <x v="32"/>
    <n v="36"/>
    <n v="21"/>
    <n v="13"/>
    <s v="US President"/>
    <m/>
    <m/>
    <b v="1"/>
    <n v="343"/>
    <n v="7116784"/>
  </r>
  <r>
    <x v="9"/>
    <s v="North Carolina"/>
    <x v="33"/>
    <n v="37"/>
    <n v="56"/>
    <n v="47"/>
    <s v="US President"/>
    <s v="Romney, Mitt"/>
    <s v="republican"/>
    <b v="0"/>
    <n v="2270395"/>
    <n v="4505372"/>
  </r>
  <r>
    <x v="9"/>
    <s v="North Carolina"/>
    <x v="33"/>
    <n v="37"/>
    <n v="56"/>
    <n v="47"/>
    <s v="US President"/>
    <s v="Obama, Barack H."/>
    <s v="democrat"/>
    <b v="0"/>
    <n v="2178391"/>
    <n v="4505372"/>
  </r>
  <r>
    <x v="9"/>
    <s v="North Carolina"/>
    <x v="33"/>
    <n v="37"/>
    <n v="56"/>
    <n v="47"/>
    <s v="US President"/>
    <s v="Johnson, Gary"/>
    <s v="libertarian"/>
    <b v="0"/>
    <n v="44515"/>
    <n v="4505372"/>
  </r>
  <r>
    <x v="9"/>
    <s v="North Carolina"/>
    <x v="33"/>
    <n v="37"/>
    <n v="56"/>
    <n v="47"/>
    <s v="US President"/>
    <m/>
    <m/>
    <b v="1"/>
    <n v="12071"/>
    <n v="4505372"/>
  </r>
  <r>
    <x v="9"/>
    <s v="North Dakota"/>
    <x v="34"/>
    <n v="38"/>
    <n v="44"/>
    <n v="36"/>
    <s v="US President"/>
    <s v="Romney, Mitt"/>
    <s v="republican"/>
    <b v="0"/>
    <n v="188320"/>
    <n v="322932"/>
  </r>
  <r>
    <x v="9"/>
    <s v="North Dakota"/>
    <x v="34"/>
    <n v="38"/>
    <n v="44"/>
    <n v="36"/>
    <s v="US President"/>
    <s v="Obama, Barack H."/>
    <s v="democrat"/>
    <b v="0"/>
    <n v="124966"/>
    <n v="322932"/>
  </r>
  <r>
    <x v="9"/>
    <s v="North Dakota"/>
    <x v="34"/>
    <n v="38"/>
    <n v="44"/>
    <n v="36"/>
    <s v="US President"/>
    <s v="Johnson, Gary"/>
    <s v="libertarian"/>
    <b v="0"/>
    <n v="5238"/>
    <n v="322932"/>
  </r>
  <r>
    <x v="9"/>
    <s v="North Dakota"/>
    <x v="34"/>
    <n v="38"/>
    <n v="44"/>
    <n v="36"/>
    <s v="US President"/>
    <m/>
    <m/>
    <b v="1"/>
    <n v="1860"/>
    <n v="322932"/>
  </r>
  <r>
    <x v="9"/>
    <s v="North Dakota"/>
    <x v="34"/>
    <n v="38"/>
    <n v="44"/>
    <n v="36"/>
    <s v="US President"/>
    <s v="Goode, Virgil Hamlin, Jr."/>
    <s v="constitution party"/>
    <b v="0"/>
    <n v="1186"/>
    <n v="322932"/>
  </r>
  <r>
    <x v="9"/>
    <s v="North Dakota"/>
    <x v="34"/>
    <n v="38"/>
    <n v="44"/>
    <n v="36"/>
    <s v="US President"/>
    <s v="Stein, Jill"/>
    <s v="green"/>
    <b v="0"/>
    <n v="1362"/>
    <n v="322932"/>
  </r>
  <r>
    <x v="9"/>
    <s v="Ohio"/>
    <x v="35"/>
    <n v="39"/>
    <n v="31"/>
    <n v="24"/>
    <s v="US President"/>
    <s v="Obama, Barack H."/>
    <s v="democrat"/>
    <b v="0"/>
    <n v="2827621"/>
    <n v="5580822"/>
  </r>
  <r>
    <x v="9"/>
    <s v="Ohio"/>
    <x v="35"/>
    <n v="39"/>
    <n v="31"/>
    <n v="24"/>
    <s v="US President"/>
    <s v="Romney, Mitt"/>
    <s v="republican"/>
    <b v="0"/>
    <n v="2661407"/>
    <n v="5580822"/>
  </r>
  <r>
    <x v="9"/>
    <s v="Ohio"/>
    <x v="35"/>
    <n v="39"/>
    <n v="31"/>
    <n v="24"/>
    <s v="US President"/>
    <s v="Johnson, Gary"/>
    <s v="libertarian"/>
    <b v="0"/>
    <n v="49493"/>
    <n v="5580822"/>
  </r>
  <r>
    <x v="9"/>
    <s v="Ohio"/>
    <x v="35"/>
    <n v="39"/>
    <n v="31"/>
    <n v="24"/>
    <s v="US President"/>
    <s v="Stein, Jill"/>
    <s v="green"/>
    <b v="0"/>
    <n v="18574"/>
    <n v="5580822"/>
  </r>
  <r>
    <x v="9"/>
    <s v="Ohio"/>
    <x v="35"/>
    <n v="39"/>
    <n v="31"/>
    <n v="24"/>
    <s v="US President"/>
    <s v="Duncan, Richard"/>
    <s v="independent"/>
    <b v="0"/>
    <n v="12502"/>
    <n v="5580822"/>
  </r>
  <r>
    <x v="9"/>
    <s v="Ohio"/>
    <x v="35"/>
    <n v="39"/>
    <n v="31"/>
    <n v="24"/>
    <s v="US President"/>
    <s v="Goode, Virgil Hamlin, Jr."/>
    <s v="constitution party"/>
    <b v="0"/>
    <n v="8151"/>
    <n v="5580822"/>
  </r>
  <r>
    <x v="9"/>
    <s v="Ohio"/>
    <x v="35"/>
    <n v="39"/>
    <n v="31"/>
    <n v="24"/>
    <s v="US President"/>
    <s v="Alexander, Stewart"/>
    <s v="socialist"/>
    <b v="0"/>
    <n v="2967"/>
    <n v="5580822"/>
  </r>
  <r>
    <x v="9"/>
    <s v="Ohio"/>
    <x v="35"/>
    <n v="39"/>
    <n v="31"/>
    <n v="24"/>
    <s v="US President"/>
    <m/>
    <m/>
    <b v="1"/>
    <n v="107"/>
    <n v="5580822"/>
  </r>
  <r>
    <x v="9"/>
    <s v="Oklahoma"/>
    <x v="36"/>
    <n v="40"/>
    <n v="73"/>
    <n v="53"/>
    <s v="US President"/>
    <s v="Romney, Mitt"/>
    <s v="republican"/>
    <b v="0"/>
    <n v="891325"/>
    <n v="1334872"/>
  </r>
  <r>
    <x v="9"/>
    <s v="Oklahoma"/>
    <x v="36"/>
    <n v="40"/>
    <n v="73"/>
    <n v="53"/>
    <s v="US President"/>
    <s v="Obama, Barack H."/>
    <s v="democrat"/>
    <b v="0"/>
    <n v="443547"/>
    <n v="1334872"/>
  </r>
  <r>
    <x v="9"/>
    <s v="Oregon"/>
    <x v="37"/>
    <n v="41"/>
    <n v="92"/>
    <n v="72"/>
    <s v="US President"/>
    <s v="Obama, Barack H."/>
    <s v="democrat"/>
    <b v="0"/>
    <n v="970488"/>
    <n v="1789270"/>
  </r>
  <r>
    <x v="9"/>
    <s v="Oregon"/>
    <x v="37"/>
    <n v="41"/>
    <n v="92"/>
    <n v="72"/>
    <s v="US President"/>
    <s v="Romney, Mitt"/>
    <s v="republican"/>
    <b v="0"/>
    <n v="754175"/>
    <n v="1789270"/>
  </r>
  <r>
    <x v="9"/>
    <s v="Oregon"/>
    <x v="37"/>
    <n v="41"/>
    <n v="92"/>
    <n v="72"/>
    <s v="US President"/>
    <s v="Johnson, Gary"/>
    <s v="libertarian"/>
    <b v="0"/>
    <n v="24089"/>
    <n v="1789270"/>
  </r>
  <r>
    <x v="9"/>
    <s v="Oregon"/>
    <x v="37"/>
    <n v="41"/>
    <n v="92"/>
    <n v="72"/>
    <s v="US President"/>
    <s v="Stein, Jill"/>
    <s v="pacific green"/>
    <b v="0"/>
    <n v="19427"/>
    <n v="1789270"/>
  </r>
  <r>
    <x v="9"/>
    <s v="Oregon"/>
    <x v="37"/>
    <n v="41"/>
    <n v="92"/>
    <n v="72"/>
    <s v="US President"/>
    <s v="Other"/>
    <m/>
    <b v="0"/>
    <n v="13275"/>
    <n v="1789270"/>
  </r>
  <r>
    <x v="9"/>
    <s v="Oregon"/>
    <x v="37"/>
    <n v="41"/>
    <n v="92"/>
    <n v="72"/>
    <s v="US President"/>
    <s v="Christensen, Will"/>
    <s v="constitution party"/>
    <b v="0"/>
    <n v="4432"/>
    <n v="1789270"/>
  </r>
  <r>
    <x v="9"/>
    <s v="Oregon"/>
    <x v="37"/>
    <n v="41"/>
    <n v="92"/>
    <n v="72"/>
    <s v="US President"/>
    <s v="Anderson, Ross Carl &quot;&quot;Rocky&quot;&quot;"/>
    <s v="progressive"/>
    <b v="0"/>
    <n v="3384"/>
    <n v="1789270"/>
  </r>
  <r>
    <x v="9"/>
    <s v="Pennsylvania"/>
    <x v="38"/>
    <n v="42"/>
    <n v="23"/>
    <n v="14"/>
    <s v="US President"/>
    <s v="Obama, Barack H."/>
    <s v="democrat"/>
    <b v="0"/>
    <n v="2990274"/>
    <n v="5742040"/>
  </r>
  <r>
    <x v="9"/>
    <s v="Pennsylvania"/>
    <x v="38"/>
    <n v="42"/>
    <n v="23"/>
    <n v="14"/>
    <s v="US President"/>
    <s v="Romney, Mitt"/>
    <s v="republican"/>
    <b v="0"/>
    <n v="2680434"/>
    <n v="5742040"/>
  </r>
  <r>
    <x v="9"/>
    <s v="Pennsylvania"/>
    <x v="38"/>
    <n v="42"/>
    <n v="23"/>
    <n v="14"/>
    <s v="US President"/>
    <s v="Johnson, Gary"/>
    <s v="libertarian"/>
    <b v="0"/>
    <n v="49991"/>
    <n v="5742040"/>
  </r>
  <r>
    <x v="9"/>
    <s v="Pennsylvania"/>
    <x v="38"/>
    <n v="42"/>
    <n v="23"/>
    <n v="14"/>
    <s v="US President"/>
    <s v="Stein, Jill"/>
    <s v="green"/>
    <b v="0"/>
    <n v="21341"/>
    <n v="5742040"/>
  </r>
  <r>
    <x v="9"/>
    <s v="Rhode Island"/>
    <x v="39"/>
    <n v="44"/>
    <n v="15"/>
    <n v="5"/>
    <s v="US President"/>
    <s v="Obama, Barack H."/>
    <s v="democrat"/>
    <b v="0"/>
    <n v="279677"/>
    <n v="446049"/>
  </r>
  <r>
    <x v="9"/>
    <s v="Rhode Island"/>
    <x v="39"/>
    <n v="44"/>
    <n v="15"/>
    <n v="5"/>
    <s v="US President"/>
    <s v="Romney, Mitt"/>
    <s v="republican"/>
    <b v="0"/>
    <n v="157204"/>
    <n v="446049"/>
  </r>
  <r>
    <x v="9"/>
    <s v="Rhode Island"/>
    <x v="39"/>
    <n v="44"/>
    <n v="15"/>
    <n v="5"/>
    <s v="US President"/>
    <s v="Johnson, Gary"/>
    <s v="libertarian"/>
    <b v="0"/>
    <n v="4388"/>
    <n v="446049"/>
  </r>
  <r>
    <x v="9"/>
    <s v="Rhode Island"/>
    <x v="39"/>
    <n v="44"/>
    <n v="15"/>
    <n v="5"/>
    <s v="US President"/>
    <s v="Stein, Jill"/>
    <s v="green"/>
    <b v="0"/>
    <n v="2421"/>
    <n v="446049"/>
  </r>
  <r>
    <x v="9"/>
    <s v="Rhode Island"/>
    <x v="39"/>
    <n v="44"/>
    <n v="15"/>
    <n v="5"/>
    <s v="US President"/>
    <m/>
    <m/>
    <b v="1"/>
    <n v="1381"/>
    <n v="446049"/>
  </r>
  <r>
    <x v="9"/>
    <s v="Rhode Island"/>
    <x v="39"/>
    <n v="44"/>
    <n v="15"/>
    <n v="5"/>
    <s v="US President"/>
    <s v="Goode, Virgil Hamlin, Jr."/>
    <s v="constitution party"/>
    <b v="0"/>
    <n v="430"/>
    <n v="446049"/>
  </r>
  <r>
    <x v="9"/>
    <s v="Rhode Island"/>
    <x v="39"/>
    <n v="44"/>
    <n v="15"/>
    <n v="5"/>
    <s v="US President"/>
    <s v="Anderson, Ross Carl &quot;&quot;Rocky&quot;&quot;"/>
    <s v="justice"/>
    <b v="0"/>
    <n v="416"/>
    <n v="446049"/>
  </r>
  <r>
    <x v="9"/>
    <s v="Rhode Island"/>
    <x v="39"/>
    <n v="44"/>
    <n v="15"/>
    <n v="5"/>
    <s v="US President"/>
    <s v="Lindsay, Peta"/>
    <s v="socialism and liberation party"/>
    <b v="0"/>
    <n v="132"/>
    <n v="446049"/>
  </r>
  <r>
    <x v="9"/>
    <s v="South Carolina"/>
    <x v="40"/>
    <n v="45"/>
    <n v="57"/>
    <n v="48"/>
    <s v="US President"/>
    <s v="Romney, Mitt"/>
    <s v="republican"/>
    <b v="0"/>
    <n v="1071645"/>
    <n v="1964118"/>
  </r>
  <r>
    <x v="9"/>
    <s v="South Carolina"/>
    <x v="40"/>
    <n v="45"/>
    <n v="57"/>
    <n v="48"/>
    <s v="US President"/>
    <s v="Obama, Barack H."/>
    <s v="democrat"/>
    <b v="0"/>
    <n v="865941"/>
    <n v="1964118"/>
  </r>
  <r>
    <x v="9"/>
    <s v="South Carolina"/>
    <x v="40"/>
    <n v="45"/>
    <n v="57"/>
    <n v="48"/>
    <s v="US President"/>
    <s v="Johnson, Gary"/>
    <s v="libertarian"/>
    <b v="0"/>
    <n v="16321"/>
    <n v="1964118"/>
  </r>
  <r>
    <x v="9"/>
    <s v="South Carolina"/>
    <x v="40"/>
    <n v="45"/>
    <n v="57"/>
    <n v="48"/>
    <s v="US President"/>
    <s v="Stein, Jill"/>
    <s v="green"/>
    <b v="0"/>
    <n v="5446"/>
    <n v="1964118"/>
  </r>
  <r>
    <x v="9"/>
    <s v="South Carolina"/>
    <x v="40"/>
    <n v="45"/>
    <n v="57"/>
    <n v="48"/>
    <s v="US President"/>
    <s v="Goode, Virgil Hamlin, Jr."/>
    <s v="constitution party"/>
    <b v="0"/>
    <n v="4765"/>
    <n v="1964118"/>
  </r>
  <r>
    <x v="9"/>
    <s v="South Dakota"/>
    <x v="41"/>
    <n v="46"/>
    <n v="45"/>
    <n v="37"/>
    <s v="US President"/>
    <s v="Romney, Mitt"/>
    <s v="republican"/>
    <b v="0"/>
    <n v="210610"/>
    <n v="363815"/>
  </r>
  <r>
    <x v="9"/>
    <s v="South Dakota"/>
    <x v="41"/>
    <n v="46"/>
    <n v="45"/>
    <n v="37"/>
    <s v="US President"/>
    <s v="Obama, Barack H."/>
    <s v="democrat"/>
    <b v="0"/>
    <n v="145039"/>
    <n v="363815"/>
  </r>
  <r>
    <x v="9"/>
    <s v="South Dakota"/>
    <x v="41"/>
    <n v="46"/>
    <n v="45"/>
    <n v="37"/>
    <s v="US President"/>
    <s v="Johnson, Gary"/>
    <s v="libertarian"/>
    <b v="0"/>
    <n v="5795"/>
    <n v="363815"/>
  </r>
  <r>
    <x v="9"/>
    <s v="South Dakota"/>
    <x v="41"/>
    <n v="46"/>
    <n v="45"/>
    <n v="37"/>
    <s v="US President"/>
    <s v="Goode, Virgil Hamlin, Jr."/>
    <s v="constitution party"/>
    <b v="0"/>
    <n v="2371"/>
    <n v="363815"/>
  </r>
  <r>
    <x v="9"/>
    <s v="Tennessee"/>
    <x v="42"/>
    <n v="47"/>
    <n v="62"/>
    <n v="54"/>
    <s v="US President"/>
    <s v="Romney, Mitt"/>
    <s v="republican"/>
    <b v="0"/>
    <n v="1462330"/>
    <n v="2458577"/>
  </r>
  <r>
    <x v="9"/>
    <s v="Tennessee"/>
    <x v="42"/>
    <n v="47"/>
    <n v="62"/>
    <n v="54"/>
    <s v="US President"/>
    <s v="Obama, Barack H."/>
    <s v="democrat"/>
    <b v="0"/>
    <n v="960709"/>
    <n v="2458577"/>
  </r>
  <r>
    <x v="9"/>
    <s v="Tennessee"/>
    <x v="42"/>
    <n v="47"/>
    <n v="62"/>
    <n v="54"/>
    <s v="US President"/>
    <m/>
    <s v="independent"/>
    <b v="0"/>
    <n v="23001"/>
    <n v="2458577"/>
  </r>
  <r>
    <x v="9"/>
    <s v="Tennessee"/>
    <x v="42"/>
    <n v="47"/>
    <n v="62"/>
    <n v="54"/>
    <s v="US President"/>
    <s v="Stein, Jill"/>
    <s v="green"/>
    <b v="0"/>
    <n v="6515"/>
    <n v="2458577"/>
  </r>
  <r>
    <x v="9"/>
    <s v="Tennessee"/>
    <x v="42"/>
    <n v="47"/>
    <n v="62"/>
    <n v="54"/>
    <s v="US President"/>
    <s v="Goode, Virgil Hamlin, Jr."/>
    <s v="constitution party"/>
    <b v="0"/>
    <n v="6022"/>
    <n v="2458577"/>
  </r>
  <r>
    <x v="9"/>
    <s v="Texas"/>
    <x v="43"/>
    <n v="48"/>
    <n v="74"/>
    <n v="49"/>
    <s v="US President"/>
    <s v="Romney, Mitt"/>
    <s v="republican"/>
    <b v="0"/>
    <n v="4569843"/>
    <n v="7993851"/>
  </r>
  <r>
    <x v="9"/>
    <s v="Texas"/>
    <x v="43"/>
    <n v="48"/>
    <n v="74"/>
    <n v="49"/>
    <s v="US President"/>
    <s v="Obama, Barack H."/>
    <s v="democrat"/>
    <b v="0"/>
    <n v="3308124"/>
    <n v="7993851"/>
  </r>
  <r>
    <x v="9"/>
    <s v="Texas"/>
    <x v="43"/>
    <n v="48"/>
    <n v="74"/>
    <n v="49"/>
    <s v="US President"/>
    <s v="Johnson, Gary"/>
    <s v="libertarian"/>
    <b v="0"/>
    <n v="88580"/>
    <n v="7993851"/>
  </r>
  <r>
    <x v="9"/>
    <s v="Texas"/>
    <x v="43"/>
    <n v="48"/>
    <n v="74"/>
    <n v="49"/>
    <s v="US President"/>
    <s v="Stein, Jill"/>
    <s v="green"/>
    <b v="0"/>
    <n v="24657"/>
    <n v="7993851"/>
  </r>
  <r>
    <x v="9"/>
    <s v="Texas"/>
    <x v="43"/>
    <n v="48"/>
    <n v="74"/>
    <n v="49"/>
    <s v="US President"/>
    <m/>
    <m/>
    <b v="1"/>
    <n v="2647"/>
    <n v="7993851"/>
  </r>
  <r>
    <x v="9"/>
    <s v="Utah"/>
    <x v="44"/>
    <n v="49"/>
    <n v="87"/>
    <n v="67"/>
    <s v="US President"/>
    <s v="Romney, Mitt"/>
    <s v="republican"/>
    <b v="0"/>
    <n v="740600"/>
    <n v="1017440"/>
  </r>
  <r>
    <x v="9"/>
    <s v="Utah"/>
    <x v="44"/>
    <n v="49"/>
    <n v="87"/>
    <n v="67"/>
    <s v="US President"/>
    <s v="Obama, Barack H."/>
    <s v="democrat"/>
    <b v="0"/>
    <n v="251813"/>
    <n v="1017440"/>
  </r>
  <r>
    <x v="9"/>
    <s v="Utah"/>
    <x v="44"/>
    <n v="49"/>
    <n v="87"/>
    <n v="67"/>
    <s v="US President"/>
    <s v="Johnson, Gary"/>
    <s v="libertarian"/>
    <b v="0"/>
    <n v="12572"/>
    <n v="1017440"/>
  </r>
  <r>
    <x v="9"/>
    <s v="Utah"/>
    <x v="44"/>
    <n v="49"/>
    <n v="87"/>
    <n v="67"/>
    <s v="US President"/>
    <s v="Anderson, Ross Carl &quot;&quot;Rocky&quot;&quot;"/>
    <s v="justice"/>
    <b v="0"/>
    <n v="5335"/>
    <n v="1017440"/>
  </r>
  <r>
    <x v="9"/>
    <s v="Utah"/>
    <x v="44"/>
    <n v="49"/>
    <n v="87"/>
    <n v="67"/>
    <s v="US President"/>
    <s v="Stein, Jill"/>
    <s v="green"/>
    <b v="0"/>
    <n v="3817"/>
    <n v="1017440"/>
  </r>
  <r>
    <x v="9"/>
    <s v="Utah"/>
    <x v="44"/>
    <n v="49"/>
    <n v="87"/>
    <n v="67"/>
    <s v="US President"/>
    <s v="Goode, Virgil Hamlin, Jr."/>
    <s v="constitution party"/>
    <b v="0"/>
    <n v="2871"/>
    <n v="1017440"/>
  </r>
  <r>
    <x v="9"/>
    <s v="Utah"/>
    <x v="44"/>
    <n v="49"/>
    <n v="87"/>
    <n v="67"/>
    <s v="US President"/>
    <m/>
    <s v="no party affiliation"/>
    <b v="0"/>
    <n v="393"/>
    <n v="1017440"/>
  </r>
  <r>
    <x v="9"/>
    <s v="Utah"/>
    <x v="44"/>
    <n v="49"/>
    <n v="87"/>
    <n v="67"/>
    <s v="US President"/>
    <m/>
    <m/>
    <b v="1"/>
    <n v="39"/>
    <n v="1017440"/>
  </r>
  <r>
    <x v="9"/>
    <s v="Vermont"/>
    <x v="45"/>
    <n v="50"/>
    <n v="13"/>
    <n v="6"/>
    <s v="US President"/>
    <s v="Obama, Barack H."/>
    <s v="democrat"/>
    <b v="0"/>
    <n v="199239"/>
    <n v="299290"/>
  </r>
  <r>
    <x v="9"/>
    <s v="Vermont"/>
    <x v="45"/>
    <n v="50"/>
    <n v="13"/>
    <n v="6"/>
    <s v="US President"/>
    <s v="Romney, Mitt"/>
    <s v="republican"/>
    <b v="0"/>
    <n v="92698"/>
    <n v="299290"/>
  </r>
  <r>
    <x v="9"/>
    <s v="Vermont"/>
    <x v="45"/>
    <n v="50"/>
    <n v="13"/>
    <n v="6"/>
    <s v="US President"/>
    <s v="Johnson, Gary"/>
    <s v="libertarian"/>
    <b v="0"/>
    <n v="3487"/>
    <n v="299290"/>
  </r>
  <r>
    <x v="9"/>
    <s v="Vermont"/>
    <x v="45"/>
    <n v="50"/>
    <n v="13"/>
    <n v="6"/>
    <s v="US President"/>
    <m/>
    <m/>
    <b v="1"/>
    <n v="2043"/>
    <n v="299290"/>
  </r>
  <r>
    <x v="9"/>
    <s v="Vermont"/>
    <x v="45"/>
    <n v="50"/>
    <n v="13"/>
    <n v="6"/>
    <s v="US President"/>
    <s v="Anderson, Ross Carl &quot;&quot;Rocky&quot;&quot;"/>
    <s v="justice"/>
    <b v="0"/>
    <n v="1128"/>
    <n v="299290"/>
  </r>
  <r>
    <x v="9"/>
    <s v="Vermont"/>
    <x v="45"/>
    <n v="50"/>
    <n v="13"/>
    <n v="6"/>
    <s v="US President"/>
    <s v="Lindsay, Peta"/>
    <s v="socialism and liberation party"/>
    <b v="0"/>
    <n v="695"/>
    <n v="299290"/>
  </r>
  <r>
    <x v="9"/>
    <s v="Virginia"/>
    <x v="46"/>
    <n v="51"/>
    <n v="54"/>
    <n v="40"/>
    <s v="US President"/>
    <s v="Obama, Barack H."/>
    <s v="democrat"/>
    <b v="0"/>
    <n v="1971820"/>
    <n v="3854489"/>
  </r>
  <r>
    <x v="9"/>
    <s v="Virginia"/>
    <x v="46"/>
    <n v="51"/>
    <n v="54"/>
    <n v="40"/>
    <s v="US President"/>
    <s v="Romney, Mitt"/>
    <s v="republican"/>
    <b v="0"/>
    <n v="1822522"/>
    <n v="3854489"/>
  </r>
  <r>
    <x v="9"/>
    <s v="Virginia"/>
    <x v="46"/>
    <n v="51"/>
    <n v="54"/>
    <n v="40"/>
    <s v="US President"/>
    <s v="Johnson, Gary"/>
    <s v="libertarian"/>
    <b v="0"/>
    <n v="31216"/>
    <n v="3854489"/>
  </r>
  <r>
    <x v="9"/>
    <s v="Virginia"/>
    <x v="46"/>
    <n v="51"/>
    <n v="54"/>
    <n v="40"/>
    <s v="US President"/>
    <s v="Goode, Virgil Hamlin, Jr."/>
    <s v="constitution party"/>
    <b v="0"/>
    <n v="13058"/>
    <n v="3854489"/>
  </r>
  <r>
    <x v="9"/>
    <s v="Virginia"/>
    <x v="46"/>
    <n v="51"/>
    <n v="54"/>
    <n v="40"/>
    <s v="US President"/>
    <s v="Stein, Jill"/>
    <s v="green"/>
    <b v="0"/>
    <n v="8627"/>
    <n v="3854489"/>
  </r>
  <r>
    <x v="9"/>
    <s v="Virginia"/>
    <x v="46"/>
    <n v="51"/>
    <n v="54"/>
    <n v="40"/>
    <s v="US President"/>
    <m/>
    <m/>
    <b v="1"/>
    <n v="7246"/>
    <n v="3854489"/>
  </r>
  <r>
    <x v="9"/>
    <s v="Washington"/>
    <x v="47"/>
    <n v="53"/>
    <n v="91"/>
    <n v="73"/>
    <s v="US President"/>
    <s v="Obama, Barack H."/>
    <s v="democrat"/>
    <b v="0"/>
    <n v="1755396"/>
    <n v="3125516"/>
  </r>
  <r>
    <x v="9"/>
    <s v="Washington"/>
    <x v="47"/>
    <n v="53"/>
    <n v="91"/>
    <n v="73"/>
    <s v="US President"/>
    <s v="Mitt, Romney"/>
    <s v="republican"/>
    <b v="0"/>
    <n v="1290670"/>
    <n v="3125516"/>
  </r>
  <r>
    <x v="9"/>
    <s v="Washington"/>
    <x v="47"/>
    <n v="53"/>
    <n v="91"/>
    <n v="73"/>
    <s v="US President"/>
    <s v="Johnson, Gary"/>
    <s v="libertarian"/>
    <b v="0"/>
    <n v="42202"/>
    <n v="3125516"/>
  </r>
  <r>
    <x v="9"/>
    <s v="Washington"/>
    <x v="47"/>
    <n v="53"/>
    <n v="91"/>
    <n v="73"/>
    <s v="US President"/>
    <s v="Stein, Jill"/>
    <s v="green"/>
    <b v="0"/>
    <n v="20928"/>
    <n v="3125516"/>
  </r>
  <r>
    <x v="9"/>
    <s v="Washington"/>
    <x v="47"/>
    <n v="53"/>
    <n v="91"/>
    <n v="73"/>
    <s v="US President"/>
    <s v="Goode, Virgil Hamlin, Jr."/>
    <s v="constitution party"/>
    <b v="0"/>
    <n v="8851"/>
    <n v="3125516"/>
  </r>
  <r>
    <x v="9"/>
    <s v="Washington"/>
    <x v="47"/>
    <n v="53"/>
    <n v="91"/>
    <n v="73"/>
    <s v="US President"/>
    <s v="Anderson, Ross Carl &quot;&quot;Rocky&quot;&quot;"/>
    <s v="justice"/>
    <b v="0"/>
    <n v="4946"/>
    <n v="3125516"/>
  </r>
  <r>
    <x v="9"/>
    <s v="Washington"/>
    <x v="47"/>
    <n v="53"/>
    <n v="91"/>
    <n v="73"/>
    <s v="US President"/>
    <s v="Lindsay, Peta"/>
    <s v="socialism and liberation party"/>
    <b v="0"/>
    <n v="1318"/>
    <n v="3125516"/>
  </r>
  <r>
    <x v="9"/>
    <s v="Washington"/>
    <x v="47"/>
    <n v="53"/>
    <n v="91"/>
    <n v="73"/>
    <s v="US President"/>
    <s v="Harris, James"/>
    <s v="socialist workers"/>
    <b v="0"/>
    <n v="1205"/>
    <n v="3125516"/>
  </r>
  <r>
    <x v="9"/>
    <s v="West Virginia"/>
    <x v="48"/>
    <n v="54"/>
    <n v="55"/>
    <n v="56"/>
    <s v="US President"/>
    <s v="Romney, Mitt"/>
    <s v="republican"/>
    <b v="0"/>
    <n v="417655"/>
    <n v="670438"/>
  </r>
  <r>
    <x v="9"/>
    <s v="West Virginia"/>
    <x v="48"/>
    <n v="54"/>
    <n v="55"/>
    <n v="56"/>
    <s v="US President"/>
    <s v="Obama, Barack H."/>
    <s v="democrat"/>
    <b v="0"/>
    <n v="238269"/>
    <n v="670438"/>
  </r>
  <r>
    <x v="9"/>
    <s v="West Virginia"/>
    <x v="48"/>
    <n v="54"/>
    <n v="55"/>
    <n v="56"/>
    <s v="US President"/>
    <s v="Johnson, Gary"/>
    <s v="libertarian"/>
    <b v="0"/>
    <n v="6302"/>
    <n v="670438"/>
  </r>
  <r>
    <x v="9"/>
    <s v="West Virginia"/>
    <x v="48"/>
    <n v="54"/>
    <n v="55"/>
    <n v="56"/>
    <s v="US President"/>
    <s v="Stein, Jill"/>
    <s v="mountain party"/>
    <b v="0"/>
    <n v="4406"/>
    <n v="670438"/>
  </r>
  <r>
    <x v="9"/>
    <s v="West Virginia"/>
    <x v="48"/>
    <n v="54"/>
    <n v="55"/>
    <n v="56"/>
    <s v="US President"/>
    <m/>
    <s v="no party affiliation"/>
    <b v="0"/>
    <n v="3806"/>
    <n v="670438"/>
  </r>
  <r>
    <x v="9"/>
    <s v="Wisconsin"/>
    <x v="49"/>
    <n v="55"/>
    <n v="35"/>
    <n v="25"/>
    <s v="US President"/>
    <s v="Obama, Barack H."/>
    <s v="democrat"/>
    <b v="0"/>
    <n v="1620985"/>
    <n v="3071434"/>
  </r>
  <r>
    <x v="9"/>
    <s v="Wisconsin"/>
    <x v="49"/>
    <n v="55"/>
    <n v="35"/>
    <n v="25"/>
    <s v="US President"/>
    <s v="Romney, Mitt"/>
    <s v="republican"/>
    <b v="0"/>
    <n v="1410966"/>
    <n v="3071434"/>
  </r>
  <r>
    <x v="9"/>
    <s v="Wisconsin"/>
    <x v="49"/>
    <n v="55"/>
    <n v="35"/>
    <n v="25"/>
    <s v="US President"/>
    <m/>
    <s v="independent"/>
    <b v="0"/>
    <n v="29383"/>
    <n v="3071434"/>
  </r>
  <r>
    <x v="9"/>
    <s v="Wisconsin"/>
    <x v="49"/>
    <n v="55"/>
    <n v="35"/>
    <n v="25"/>
    <s v="US President"/>
    <s v="Scattering"/>
    <m/>
    <b v="0"/>
    <n v="5170"/>
    <n v="3071434"/>
  </r>
  <r>
    <x v="9"/>
    <s v="Wisconsin"/>
    <x v="49"/>
    <n v="55"/>
    <n v="35"/>
    <n v="25"/>
    <s v="US President"/>
    <s v="Goode, Virgil Hamlin, Jr."/>
    <s v="constitution party"/>
    <b v="0"/>
    <n v="4930"/>
    <n v="3071434"/>
  </r>
  <r>
    <x v="9"/>
    <s v="Wyoming"/>
    <x v="50"/>
    <n v="56"/>
    <n v="83"/>
    <n v="68"/>
    <s v="US President"/>
    <s v="Romney, Mitt"/>
    <s v="republican"/>
    <b v="0"/>
    <n v="170962"/>
    <n v="250701"/>
  </r>
  <r>
    <x v="9"/>
    <s v="Wyoming"/>
    <x v="50"/>
    <n v="56"/>
    <n v="83"/>
    <n v="68"/>
    <s v="US President"/>
    <s v="Obama, Barack H."/>
    <s v="democrat"/>
    <b v="0"/>
    <n v="69286"/>
    <n v="250701"/>
  </r>
  <r>
    <x v="9"/>
    <s v="Wyoming"/>
    <x v="50"/>
    <n v="56"/>
    <n v="83"/>
    <n v="68"/>
    <s v="US President"/>
    <s v="Johnson, Gary"/>
    <s v="libertarian"/>
    <b v="0"/>
    <n v="5326"/>
    <n v="250701"/>
  </r>
  <r>
    <x v="9"/>
    <s v="Wyoming"/>
    <x v="50"/>
    <n v="56"/>
    <n v="83"/>
    <n v="68"/>
    <s v="US President"/>
    <m/>
    <m/>
    <b v="1"/>
    <n v="2035"/>
    <n v="250701"/>
  </r>
  <r>
    <x v="9"/>
    <s v="Wyoming"/>
    <x v="50"/>
    <n v="56"/>
    <n v="83"/>
    <n v="68"/>
    <s v="US President"/>
    <s v="Goode, Virgil Hamlin, Jr."/>
    <s v="constitution party"/>
    <b v="0"/>
    <n v="1452"/>
    <n v="250701"/>
  </r>
  <r>
    <x v="9"/>
    <s v="Wyoming"/>
    <x v="50"/>
    <n v="56"/>
    <n v="83"/>
    <n v="68"/>
    <s v="US President"/>
    <s v="Blank Vote"/>
    <m/>
    <b v="0"/>
    <n v="1367"/>
    <n v="250701"/>
  </r>
  <r>
    <x v="9"/>
    <s v="Wyoming"/>
    <x v="50"/>
    <n v="56"/>
    <n v="83"/>
    <n v="68"/>
    <s v="US President"/>
    <s v="Over Vote"/>
    <m/>
    <b v="0"/>
    <n v="273"/>
    <n v="250701"/>
  </r>
  <r>
    <x v="10"/>
    <s v="Alabama"/>
    <x v="0"/>
    <n v="1"/>
    <n v="63"/>
    <n v="41"/>
    <s v="US President"/>
    <s v="Trump, Donald J."/>
    <s v="republican"/>
    <b v="0"/>
    <n v="1318255"/>
    <n v="2123372"/>
  </r>
  <r>
    <x v="10"/>
    <s v="Alabama"/>
    <x v="0"/>
    <n v="1"/>
    <n v="63"/>
    <n v="41"/>
    <s v="US President"/>
    <s v="Clinton, Hillary"/>
    <s v="democrat"/>
    <b v="0"/>
    <n v="729547"/>
    <n v="2123372"/>
  </r>
  <r>
    <x v="10"/>
    <s v="Alabama"/>
    <x v="0"/>
    <n v="1"/>
    <n v="63"/>
    <n v="41"/>
    <s v="US President"/>
    <s v="Johnson, Gary"/>
    <s v="libertarian"/>
    <b v="0"/>
    <n v="44467"/>
    <n v="2123372"/>
  </r>
  <r>
    <x v="10"/>
    <s v="Alabama"/>
    <x v="0"/>
    <n v="1"/>
    <n v="63"/>
    <n v="41"/>
    <s v="US President"/>
    <m/>
    <m/>
    <b v="1"/>
    <n v="21712"/>
    <n v="2123372"/>
  </r>
  <r>
    <x v="10"/>
    <s v="Alabama"/>
    <x v="0"/>
    <n v="1"/>
    <n v="63"/>
    <n v="41"/>
    <s v="US President"/>
    <s v="Stein, Jill"/>
    <s v="green"/>
    <b v="0"/>
    <n v="9391"/>
    <n v="2123372"/>
  </r>
  <r>
    <x v="10"/>
    <s v="Alaska"/>
    <x v="1"/>
    <n v="2"/>
    <n v="94"/>
    <n v="81"/>
    <s v="US President"/>
    <s v="Trump, Donald J."/>
    <s v="republican"/>
    <b v="0"/>
    <n v="163387"/>
    <n v="318608"/>
  </r>
  <r>
    <x v="10"/>
    <s v="Alaska"/>
    <x v="1"/>
    <n v="2"/>
    <n v="94"/>
    <n v="81"/>
    <s v="US President"/>
    <s v="Clinton, Hillary"/>
    <s v="democrat"/>
    <b v="0"/>
    <n v="116454"/>
    <n v="318608"/>
  </r>
  <r>
    <x v="10"/>
    <s v="Alaska"/>
    <x v="1"/>
    <n v="2"/>
    <n v="94"/>
    <n v="81"/>
    <s v="US President"/>
    <s v="Johnson, Gary"/>
    <s v="libertarian"/>
    <b v="0"/>
    <n v="18725"/>
    <n v="318608"/>
  </r>
  <r>
    <x v="10"/>
    <s v="Alaska"/>
    <x v="1"/>
    <n v="2"/>
    <n v="94"/>
    <n v="81"/>
    <s v="US President"/>
    <m/>
    <m/>
    <b v="1"/>
    <n v="9201"/>
    <n v="318608"/>
  </r>
  <r>
    <x v="10"/>
    <s v="Alaska"/>
    <x v="1"/>
    <n v="2"/>
    <n v="94"/>
    <n v="81"/>
    <s v="US President"/>
    <s v="Stein, Jill"/>
    <s v="green"/>
    <b v="0"/>
    <n v="5735"/>
    <n v="318608"/>
  </r>
  <r>
    <x v="10"/>
    <s v="Alaska"/>
    <x v="1"/>
    <n v="2"/>
    <n v="94"/>
    <n v="81"/>
    <s v="US President"/>
    <s v="Castle, Darrell L."/>
    <s v="constitution party"/>
    <b v="0"/>
    <n v="3866"/>
    <n v="318608"/>
  </r>
  <r>
    <x v="10"/>
    <s v="Alaska"/>
    <x v="1"/>
    <n v="2"/>
    <n v="94"/>
    <n v="81"/>
    <s v="US President"/>
    <s v="De La Fuente, Roque &quot;&quot;Rocky&quot;&quot;"/>
    <s v="no party affiliation"/>
    <b v="0"/>
    <n v="1240"/>
    <n v="318608"/>
  </r>
  <r>
    <x v="10"/>
    <s v="Arizona"/>
    <x v="2"/>
    <n v="4"/>
    <n v="86"/>
    <n v="61"/>
    <s v="US President"/>
    <s v="Trump, Donald J."/>
    <s v="republican"/>
    <b v="0"/>
    <n v="1252401"/>
    <n v="2573165"/>
  </r>
  <r>
    <x v="10"/>
    <s v="Arizona"/>
    <x v="2"/>
    <n v="4"/>
    <n v="86"/>
    <n v="61"/>
    <s v="US President"/>
    <s v="Clinton, Hillary"/>
    <s v="democrat"/>
    <b v="0"/>
    <n v="1161167"/>
    <n v="2573165"/>
  </r>
  <r>
    <x v="10"/>
    <s v="Arizona"/>
    <x v="2"/>
    <n v="4"/>
    <n v="86"/>
    <n v="61"/>
    <s v="US President"/>
    <s v="Johnson, Gary"/>
    <s v="libertarian"/>
    <b v="0"/>
    <n v="106327"/>
    <n v="2573165"/>
  </r>
  <r>
    <x v="10"/>
    <s v="Arizona"/>
    <x v="2"/>
    <n v="4"/>
    <n v="86"/>
    <n v="61"/>
    <s v="US President"/>
    <s v="Stein, Jill"/>
    <s v="green"/>
    <b v="0"/>
    <n v="34345"/>
    <n v="2573165"/>
  </r>
  <r>
    <x v="10"/>
    <s v="Arizona"/>
    <x v="2"/>
    <n v="4"/>
    <n v="86"/>
    <n v="61"/>
    <s v="US President"/>
    <m/>
    <s v="independent"/>
    <b v="1"/>
    <n v="17473"/>
    <n v="2573165"/>
  </r>
  <r>
    <x v="10"/>
    <s v="Arizona"/>
    <x v="2"/>
    <n v="4"/>
    <n v="86"/>
    <n v="61"/>
    <s v="US President"/>
    <s v="Castle, Darrell L."/>
    <s v="constitution party"/>
    <b v="1"/>
    <n v="1058"/>
    <n v="2573165"/>
  </r>
  <r>
    <x v="10"/>
    <s v="Arizona"/>
    <x v="2"/>
    <n v="4"/>
    <n v="86"/>
    <n v="61"/>
    <s v="US President"/>
    <m/>
    <s v="no party affiliation"/>
    <b v="1"/>
    <n v="311"/>
    <n v="2573165"/>
  </r>
  <r>
    <x v="10"/>
    <s v="Arizona"/>
    <x v="2"/>
    <n v="4"/>
    <n v="86"/>
    <n v="61"/>
    <s v="US President"/>
    <m/>
    <s v="democrat"/>
    <b v="1"/>
    <n v="42"/>
    <n v="2573165"/>
  </r>
  <r>
    <x v="10"/>
    <s v="Arizona"/>
    <x v="2"/>
    <n v="4"/>
    <n v="86"/>
    <n v="61"/>
    <s v="US President"/>
    <s v="De La Fuente, Roque &quot;&quot;Rocky&quot;&quot;"/>
    <s v="american delta party"/>
    <b v="1"/>
    <n v="29"/>
    <n v="2573165"/>
  </r>
  <r>
    <x v="10"/>
    <s v="Arizona"/>
    <x v="2"/>
    <n v="4"/>
    <n v="86"/>
    <n v="61"/>
    <s v="US President"/>
    <s v="Tittle, Sheila &quot;&quot;Samm&quot;&quot;"/>
    <s v="we the people"/>
    <b v="1"/>
    <n v="12"/>
    <n v="2573165"/>
  </r>
  <r>
    <x v="10"/>
    <s v="Arkansas"/>
    <x v="3"/>
    <n v="5"/>
    <n v="71"/>
    <n v="42"/>
    <s v="US President"/>
    <s v="Trump, Donald J."/>
    <s v="republican"/>
    <b v="0"/>
    <n v="684872"/>
    <n v="1130635"/>
  </r>
  <r>
    <x v="10"/>
    <s v="Arkansas"/>
    <x v="3"/>
    <n v="5"/>
    <n v="71"/>
    <n v="42"/>
    <s v="US President"/>
    <s v="Clinton, Hillary"/>
    <s v="democrat"/>
    <b v="0"/>
    <n v="380494"/>
    <n v="1130635"/>
  </r>
  <r>
    <x v="10"/>
    <s v="Arkansas"/>
    <x v="3"/>
    <n v="5"/>
    <n v="71"/>
    <n v="42"/>
    <s v="US President"/>
    <s v="Johnson, Gary"/>
    <s v="libertarian"/>
    <b v="0"/>
    <n v="29829"/>
    <n v="1130635"/>
  </r>
  <r>
    <x v="10"/>
    <s v="Arkansas"/>
    <x v="3"/>
    <n v="5"/>
    <n v="71"/>
    <n v="42"/>
    <s v="US President"/>
    <s v="McMullin, Evan"/>
    <s v="better for america"/>
    <b v="0"/>
    <n v="13255"/>
    <n v="1130635"/>
  </r>
  <r>
    <x v="10"/>
    <s v="Arkansas"/>
    <x v="3"/>
    <n v="5"/>
    <n v="71"/>
    <n v="42"/>
    <s v="US President"/>
    <s v="Stein, Jill"/>
    <s v="green"/>
    <b v="0"/>
    <n v="9473"/>
    <n v="1130635"/>
  </r>
  <r>
    <x v="10"/>
    <s v="Arkansas"/>
    <x v="3"/>
    <n v="5"/>
    <n v="71"/>
    <n v="42"/>
    <s v="US President"/>
    <s v="Hedges, Jim"/>
    <s v="prohibition"/>
    <b v="0"/>
    <n v="4709"/>
    <n v="1130635"/>
  </r>
  <r>
    <x v="10"/>
    <s v="Arkansas"/>
    <x v="3"/>
    <n v="5"/>
    <n v="71"/>
    <n v="42"/>
    <s v="US President"/>
    <s v="Castle, Darrell L."/>
    <s v="constitution party"/>
    <b v="0"/>
    <n v="4613"/>
    <n v="1130635"/>
  </r>
  <r>
    <x v="10"/>
    <s v="Arkansas"/>
    <x v="3"/>
    <n v="5"/>
    <n v="71"/>
    <n v="42"/>
    <s v="US President"/>
    <s v="Kahn, Lynn S."/>
    <s v="independent"/>
    <b v="0"/>
    <n v="3390"/>
    <n v="1130635"/>
  </r>
  <r>
    <x v="10"/>
    <s v="California"/>
    <x v="4"/>
    <n v="6"/>
    <n v="93"/>
    <n v="71"/>
    <s v="US President"/>
    <s v="Clinton, Hillary"/>
    <s v="democrat"/>
    <b v="0"/>
    <n v="8753788"/>
    <n v="14181595"/>
  </r>
  <r>
    <x v="10"/>
    <s v="California"/>
    <x v="4"/>
    <n v="6"/>
    <n v="93"/>
    <n v="71"/>
    <s v="US President"/>
    <s v="Trump, Donald J."/>
    <s v="republican"/>
    <b v="0"/>
    <n v="4483810"/>
    <n v="14181595"/>
  </r>
  <r>
    <x v="10"/>
    <s v="California"/>
    <x v="4"/>
    <n v="6"/>
    <n v="93"/>
    <n v="71"/>
    <s v="US President"/>
    <s v="Johnson, Gary"/>
    <s v="libertarian"/>
    <b v="0"/>
    <n v="478500"/>
    <n v="14181595"/>
  </r>
  <r>
    <x v="10"/>
    <s v="California"/>
    <x v="4"/>
    <n v="6"/>
    <n v="93"/>
    <n v="71"/>
    <s v="US President"/>
    <s v="Stein, Jill"/>
    <s v="green"/>
    <b v="0"/>
    <n v="278657"/>
    <n v="14181595"/>
  </r>
  <r>
    <x v="10"/>
    <s v="California"/>
    <x v="4"/>
    <n v="6"/>
    <n v="93"/>
    <n v="71"/>
    <s v="US President"/>
    <m/>
    <m/>
    <b v="1"/>
    <n v="120739"/>
    <n v="14181595"/>
  </r>
  <r>
    <x v="10"/>
    <s v="California"/>
    <x v="4"/>
    <n v="6"/>
    <n v="93"/>
    <n v="71"/>
    <s v="US President"/>
    <s v="La Riva, Gloria Estella"/>
    <s v="peace &amp; freedom"/>
    <b v="0"/>
    <n v="66101"/>
    <n v="14181595"/>
  </r>
  <r>
    <x v="10"/>
    <s v="Colorado"/>
    <x v="5"/>
    <n v="8"/>
    <n v="84"/>
    <n v="62"/>
    <s v="US President"/>
    <s v="Clinton, Hillary"/>
    <s v="democrat"/>
    <b v="0"/>
    <n v="1338870"/>
    <n v="2780220"/>
  </r>
  <r>
    <x v="10"/>
    <s v="Colorado"/>
    <x v="5"/>
    <n v="8"/>
    <n v="84"/>
    <n v="62"/>
    <s v="US President"/>
    <s v="Trump, Donald J."/>
    <s v="republican"/>
    <b v="0"/>
    <n v="1202484"/>
    <n v="2780220"/>
  </r>
  <r>
    <x v="10"/>
    <s v="Colorado"/>
    <x v="5"/>
    <n v="8"/>
    <n v="84"/>
    <n v="62"/>
    <s v="US President"/>
    <s v="Johnson, Gary"/>
    <s v="libertarian"/>
    <b v="0"/>
    <n v="144121"/>
    <n v="2780220"/>
  </r>
  <r>
    <x v="10"/>
    <s v="Colorado"/>
    <x v="5"/>
    <n v="8"/>
    <n v="84"/>
    <n v="62"/>
    <s v="US President"/>
    <s v="Stein, Jill"/>
    <s v="green"/>
    <b v="0"/>
    <n v="38437"/>
    <n v="2780220"/>
  </r>
  <r>
    <x v="10"/>
    <s v="Colorado"/>
    <x v="5"/>
    <n v="8"/>
    <n v="84"/>
    <n v="62"/>
    <s v="US President"/>
    <s v="Scattering"/>
    <s v="unaffiliated"/>
    <b v="0"/>
    <n v="31485"/>
    <n v="2780220"/>
  </r>
  <r>
    <x v="10"/>
    <s v="Colorado"/>
    <x v="5"/>
    <n v="8"/>
    <n v="84"/>
    <n v="62"/>
    <s v="US President"/>
    <s v="Castle, Darrell L."/>
    <s v="american constitution party"/>
    <b v="0"/>
    <n v="11699"/>
    <n v="2780220"/>
  </r>
  <r>
    <x v="10"/>
    <s v="Colorado"/>
    <x v="5"/>
    <n v="8"/>
    <n v="84"/>
    <n v="62"/>
    <s v="US President"/>
    <s v="Keniston, Chris"/>
    <s v="veterans party of america"/>
    <b v="0"/>
    <n v="5028"/>
    <n v="2780220"/>
  </r>
  <r>
    <x v="10"/>
    <s v="Colorado"/>
    <x v="5"/>
    <n v="8"/>
    <n v="84"/>
    <n v="62"/>
    <s v="US President"/>
    <s v="De La Fuente, Roque &quot;&quot;Rocky&quot;&quot;"/>
    <s v="american delta party"/>
    <b v="0"/>
    <n v="1255"/>
    <n v="2780220"/>
  </r>
  <r>
    <x v="10"/>
    <s v="Colorado"/>
    <x v="5"/>
    <n v="8"/>
    <n v="84"/>
    <n v="62"/>
    <s v="US President"/>
    <s v="Kopitke, Kyle Kenley"/>
    <s v="independent american"/>
    <b v="0"/>
    <n v="1096"/>
    <n v="2780220"/>
  </r>
  <r>
    <x v="10"/>
    <s v="Colorado"/>
    <x v="5"/>
    <n v="8"/>
    <n v="84"/>
    <n v="62"/>
    <s v="US President"/>
    <s v="Maldonado, Joseph Allen"/>
    <s v="independent people of colorado"/>
    <b v="0"/>
    <n v="872"/>
    <n v="2780220"/>
  </r>
  <r>
    <x v="10"/>
    <s v="Colorado"/>
    <x v="5"/>
    <n v="8"/>
    <n v="84"/>
    <n v="62"/>
    <s v="US President"/>
    <s v="Maturen, Michael A."/>
    <s v="american solidarity party"/>
    <b v="0"/>
    <n v="862"/>
    <n v="2780220"/>
  </r>
  <r>
    <x v="10"/>
    <s v="Colorado"/>
    <x v="5"/>
    <n v="8"/>
    <n v="84"/>
    <n v="62"/>
    <s v="US President"/>
    <s v="Silva, Rod"/>
    <s v="nutrition party"/>
    <b v="0"/>
    <n v="751"/>
    <n v="2780220"/>
  </r>
  <r>
    <x v="10"/>
    <s v="Colorado"/>
    <x v="5"/>
    <n v="8"/>
    <n v="84"/>
    <n v="62"/>
    <s v="US President"/>
    <s v="Hoefling, Tom"/>
    <s v="america's party"/>
    <b v="0"/>
    <n v="710"/>
    <n v="2780220"/>
  </r>
  <r>
    <x v="10"/>
    <s v="Colorado"/>
    <x v="5"/>
    <n v="8"/>
    <n v="84"/>
    <n v="62"/>
    <s v="US President"/>
    <s v="La Riva, Gloria Estella"/>
    <s v="socialism and liberation party"/>
    <b v="0"/>
    <n v="531"/>
    <n v="2780220"/>
  </r>
  <r>
    <x v="10"/>
    <s v="Colorado"/>
    <x v="5"/>
    <n v="8"/>
    <n v="84"/>
    <n v="62"/>
    <s v="US President"/>
    <s v="Kennedy, Alyson"/>
    <s v="socialist workers"/>
    <b v="0"/>
    <n v="452"/>
    <n v="2780220"/>
  </r>
  <r>
    <x v="10"/>
    <s v="Colorado"/>
    <x v="5"/>
    <n v="8"/>
    <n v="84"/>
    <n v="62"/>
    <s v="US President"/>
    <s v="Kotlikoff, Laurence"/>
    <s v="kotlikoff for president"/>
    <b v="0"/>
    <n v="392"/>
    <n v="2780220"/>
  </r>
  <r>
    <x v="10"/>
    <s v="Colorado"/>
    <x v="5"/>
    <n v="8"/>
    <n v="84"/>
    <n v="62"/>
    <s v="US President"/>
    <s v="Lyttle, Bradford"/>
    <s v="nonviolent resistance/pacifist"/>
    <b v="0"/>
    <n v="382"/>
    <n v="2780220"/>
  </r>
  <r>
    <x v="10"/>
    <s v="Colorado"/>
    <x v="5"/>
    <n v="8"/>
    <n v="84"/>
    <n v="62"/>
    <s v="US President"/>
    <s v="Atwood, Frank"/>
    <s v="approval voting party"/>
    <b v="0"/>
    <n v="337"/>
    <n v="2780220"/>
  </r>
  <r>
    <x v="10"/>
    <s v="Colorado"/>
    <x v="5"/>
    <n v="8"/>
    <n v="84"/>
    <n v="62"/>
    <s v="US President"/>
    <s v="Emidio &quot;&quot;Mimi&quot;&quot;, Soltysik"/>
    <s v="socialist party usa"/>
    <b v="0"/>
    <n v="271"/>
    <n v="2780220"/>
  </r>
  <r>
    <x v="10"/>
    <s v="Colorado"/>
    <x v="5"/>
    <n v="8"/>
    <n v="84"/>
    <n v="62"/>
    <s v="US President"/>
    <s v="Hedges, James"/>
    <s v="prohibition"/>
    <b v="0"/>
    <n v="185"/>
    <n v="2780220"/>
  </r>
  <r>
    <x v="10"/>
    <s v="Connecticut"/>
    <x v="6"/>
    <n v="9"/>
    <n v="16"/>
    <n v="1"/>
    <s v="US President"/>
    <s v="Clinton, Hillary"/>
    <s v="democrat"/>
    <b v="0"/>
    <n v="897572"/>
    <n v="1644920"/>
  </r>
  <r>
    <x v="10"/>
    <s v="Connecticut"/>
    <x v="6"/>
    <n v="9"/>
    <n v="16"/>
    <n v="1"/>
    <s v="US President"/>
    <s v="Trump, Donald J."/>
    <s v="republican"/>
    <b v="0"/>
    <n v="673215"/>
    <n v="1644920"/>
  </r>
  <r>
    <x v="10"/>
    <s v="Connecticut"/>
    <x v="6"/>
    <n v="9"/>
    <n v="16"/>
    <n v="1"/>
    <s v="US President"/>
    <s v="Johnson, Gary"/>
    <s v="libertarian"/>
    <b v="0"/>
    <n v="48676"/>
    <n v="1644920"/>
  </r>
  <r>
    <x v="10"/>
    <s v="Connecticut"/>
    <x v="6"/>
    <n v="9"/>
    <n v="16"/>
    <n v="1"/>
    <s v="US President"/>
    <s v="Stein, Jill"/>
    <s v="green"/>
    <b v="0"/>
    <n v="22841"/>
    <n v="1644920"/>
  </r>
  <r>
    <x v="10"/>
    <s v="Connecticut"/>
    <x v="6"/>
    <n v="9"/>
    <n v="16"/>
    <n v="1"/>
    <s v="US President"/>
    <m/>
    <m/>
    <b v="1"/>
    <n v="2616"/>
    <n v="1644920"/>
  </r>
  <r>
    <x v="10"/>
    <s v="Delaware"/>
    <x v="7"/>
    <n v="10"/>
    <n v="51"/>
    <n v="11"/>
    <s v="US President"/>
    <s v="Clinton, Hillary"/>
    <s v="democrat"/>
    <b v="0"/>
    <n v="235603"/>
    <n v="441590"/>
  </r>
  <r>
    <x v="10"/>
    <s v="Delaware"/>
    <x v="7"/>
    <n v="10"/>
    <n v="51"/>
    <n v="11"/>
    <s v="US President"/>
    <s v="Trump, Donald J."/>
    <s v="republican"/>
    <b v="0"/>
    <n v="185127"/>
    <n v="441590"/>
  </r>
  <r>
    <x v="10"/>
    <s v="Delaware"/>
    <x v="7"/>
    <n v="10"/>
    <n v="51"/>
    <n v="11"/>
    <s v="US President"/>
    <s v="Johnson, Gary"/>
    <s v="libertarian"/>
    <b v="0"/>
    <n v="14757"/>
    <n v="441590"/>
  </r>
  <r>
    <x v="10"/>
    <s v="Delaware"/>
    <x v="7"/>
    <n v="10"/>
    <n v="51"/>
    <n v="11"/>
    <s v="US President"/>
    <s v="Stein, Jill"/>
    <s v="green"/>
    <b v="0"/>
    <n v="6103"/>
    <n v="441590"/>
  </r>
  <r>
    <x v="10"/>
    <s v="District of Columbia"/>
    <x v="8"/>
    <n v="11"/>
    <n v="53"/>
    <n v="55"/>
    <s v="US President"/>
    <s v="Clinton, Hillary"/>
    <s v="democrat"/>
    <b v="0"/>
    <n v="282830"/>
    <n v="312575"/>
  </r>
  <r>
    <x v="10"/>
    <s v="District of Columbia"/>
    <x v="8"/>
    <n v="11"/>
    <n v="53"/>
    <n v="55"/>
    <s v="US President"/>
    <s v="Trump, Donald J."/>
    <s v="republican"/>
    <b v="0"/>
    <n v="12723"/>
    <n v="312575"/>
  </r>
  <r>
    <x v="10"/>
    <s v="District of Columbia"/>
    <x v="8"/>
    <n v="11"/>
    <n v="53"/>
    <n v="55"/>
    <s v="US President"/>
    <m/>
    <m/>
    <b v="1"/>
    <n v="6551"/>
    <n v="312575"/>
  </r>
  <r>
    <x v="10"/>
    <s v="District of Columbia"/>
    <x v="8"/>
    <n v="11"/>
    <n v="53"/>
    <n v="55"/>
    <s v="US President"/>
    <s v="Johnson, Gary"/>
    <s v="libertarian"/>
    <b v="0"/>
    <n v="4906"/>
    <n v="312575"/>
  </r>
  <r>
    <x v="10"/>
    <s v="District of Columbia"/>
    <x v="8"/>
    <n v="11"/>
    <n v="53"/>
    <n v="55"/>
    <s v="US President"/>
    <s v="Stein, Jill"/>
    <s v="green"/>
    <b v="0"/>
    <n v="4258"/>
    <n v="312575"/>
  </r>
  <r>
    <x v="10"/>
    <s v="District of Columbia"/>
    <x v="8"/>
    <n v="11"/>
    <n v="53"/>
    <n v="55"/>
    <s v="US President"/>
    <s v="Blank Vote"/>
    <m/>
    <b v="0"/>
    <n v="1064"/>
    <n v="312575"/>
  </r>
  <r>
    <x v="10"/>
    <s v="District of Columbia"/>
    <x v="8"/>
    <n v="11"/>
    <n v="53"/>
    <n v="55"/>
    <s v="US President"/>
    <s v="Over Vote"/>
    <m/>
    <b v="0"/>
    <n v="243"/>
    <n v="312575"/>
  </r>
  <r>
    <x v="10"/>
    <s v="Florida"/>
    <x v="9"/>
    <n v="12"/>
    <n v="59"/>
    <n v="43"/>
    <s v="US President"/>
    <s v="Trump, Donald J."/>
    <s v="republican"/>
    <b v="0"/>
    <n v="4617886"/>
    <n v="9420039"/>
  </r>
  <r>
    <x v="10"/>
    <s v="Florida"/>
    <x v="9"/>
    <n v="12"/>
    <n v="59"/>
    <n v="43"/>
    <s v="US President"/>
    <s v="Clinton, Hillary"/>
    <s v="democrat"/>
    <b v="0"/>
    <n v="4504975"/>
    <n v="9420039"/>
  </r>
  <r>
    <x v="10"/>
    <s v="Florida"/>
    <x v="9"/>
    <n v="12"/>
    <n v="59"/>
    <n v="43"/>
    <s v="US President"/>
    <s v="Johnson, Gary"/>
    <s v="libertarian"/>
    <b v="0"/>
    <n v="207043"/>
    <n v="9420039"/>
  </r>
  <r>
    <x v="10"/>
    <s v="Florida"/>
    <x v="9"/>
    <n v="12"/>
    <n v="59"/>
    <n v="43"/>
    <s v="US President"/>
    <s v="Stein, Jill"/>
    <s v="green"/>
    <b v="0"/>
    <n v="64399"/>
    <n v="9420039"/>
  </r>
  <r>
    <x v="10"/>
    <s v="Florida"/>
    <x v="9"/>
    <n v="12"/>
    <n v="59"/>
    <n v="43"/>
    <s v="US President"/>
    <s v="Castle, Darrell L."/>
    <s v="constitution party"/>
    <b v="0"/>
    <n v="16475"/>
    <n v="9420039"/>
  </r>
  <r>
    <x v="10"/>
    <s v="Florida"/>
    <x v="9"/>
    <n v="12"/>
    <n v="59"/>
    <n v="43"/>
    <s v="US President"/>
    <s v="De La Fuente, Roque &quot;&quot;Rocky&quot;&quot;"/>
    <s v="reform party"/>
    <b v="0"/>
    <n v="9108"/>
    <n v="9420039"/>
  </r>
  <r>
    <x v="10"/>
    <s v="Florida"/>
    <x v="9"/>
    <n v="12"/>
    <n v="59"/>
    <n v="43"/>
    <s v="US President"/>
    <m/>
    <m/>
    <b v="1"/>
    <n v="153"/>
    <n v="9420039"/>
  </r>
  <r>
    <x v="10"/>
    <s v="Georgia"/>
    <x v="10"/>
    <n v="13"/>
    <n v="58"/>
    <n v="44"/>
    <s v="US President"/>
    <s v="Trump, Donald J."/>
    <s v="republican"/>
    <b v="0"/>
    <n v="2089104"/>
    <n v="4114732"/>
  </r>
  <r>
    <x v="10"/>
    <s v="Georgia"/>
    <x v="10"/>
    <n v="13"/>
    <n v="58"/>
    <n v="44"/>
    <s v="US President"/>
    <s v="Clinton, Hillary"/>
    <s v="democrat"/>
    <b v="0"/>
    <n v="1877963"/>
    <n v="4114732"/>
  </r>
  <r>
    <x v="10"/>
    <s v="Georgia"/>
    <x v="10"/>
    <n v="13"/>
    <n v="58"/>
    <n v="44"/>
    <s v="US President"/>
    <s v="Johnson, Gary"/>
    <s v="libertarian"/>
    <b v="0"/>
    <n v="125306"/>
    <n v="4114732"/>
  </r>
  <r>
    <x v="10"/>
    <s v="Georgia"/>
    <x v="10"/>
    <n v="13"/>
    <n v="58"/>
    <n v="44"/>
    <s v="US President"/>
    <m/>
    <m/>
    <b v="1"/>
    <n v="22359"/>
    <n v="4114732"/>
  </r>
  <r>
    <x v="10"/>
    <s v="Hawaii"/>
    <x v="11"/>
    <n v="15"/>
    <n v="95"/>
    <n v="82"/>
    <s v="US President"/>
    <s v="Clinton, Hillary"/>
    <s v="democrat"/>
    <b v="0"/>
    <n v="266891"/>
    <n v="437664"/>
  </r>
  <r>
    <x v="10"/>
    <s v="Hawaii"/>
    <x v="11"/>
    <n v="15"/>
    <n v="95"/>
    <n v="82"/>
    <s v="US President"/>
    <s v="Trump, Donald J."/>
    <s v="republican"/>
    <b v="0"/>
    <n v="128847"/>
    <n v="437664"/>
  </r>
  <r>
    <x v="10"/>
    <s v="Hawaii"/>
    <x v="11"/>
    <n v="15"/>
    <n v="95"/>
    <n v="82"/>
    <s v="US President"/>
    <s v="Johnson, Gary"/>
    <s v="libertarian"/>
    <b v="0"/>
    <n v="15954"/>
    <n v="437664"/>
  </r>
  <r>
    <x v="10"/>
    <s v="Hawaii"/>
    <x v="11"/>
    <n v="15"/>
    <n v="95"/>
    <n v="82"/>
    <s v="US President"/>
    <s v="Stein, Jill"/>
    <s v="green"/>
    <b v="0"/>
    <n v="12737"/>
    <n v="437664"/>
  </r>
  <r>
    <x v="10"/>
    <s v="Hawaii"/>
    <x v="11"/>
    <n v="15"/>
    <n v="95"/>
    <n v="82"/>
    <s v="US President"/>
    <s v="Blank Vote"/>
    <m/>
    <b v="0"/>
    <n v="8289"/>
    <n v="437664"/>
  </r>
  <r>
    <x v="10"/>
    <s v="Hawaii"/>
    <x v="11"/>
    <n v="15"/>
    <n v="95"/>
    <n v="82"/>
    <s v="US President"/>
    <s v="Castle, Darrell L."/>
    <s v="constitution party"/>
    <b v="0"/>
    <n v="4508"/>
    <n v="437664"/>
  </r>
  <r>
    <x v="10"/>
    <s v="Hawaii"/>
    <x v="11"/>
    <n v="15"/>
    <n v="95"/>
    <n v="82"/>
    <s v="US President"/>
    <s v="Over Vote"/>
    <m/>
    <b v="0"/>
    <n v="438"/>
    <n v="437664"/>
  </r>
  <r>
    <x v="10"/>
    <s v="Idaho"/>
    <x v="12"/>
    <n v="16"/>
    <n v="82"/>
    <n v="63"/>
    <s v="US President"/>
    <s v="Trump, Donald J."/>
    <s v="republican"/>
    <b v="0"/>
    <n v="409055"/>
    <n v="690255"/>
  </r>
  <r>
    <x v="10"/>
    <s v="Idaho"/>
    <x v="12"/>
    <n v="16"/>
    <n v="82"/>
    <n v="63"/>
    <s v="US President"/>
    <s v="Clinton, Hillary"/>
    <s v="democrat"/>
    <b v="0"/>
    <n v="189765"/>
    <n v="690255"/>
  </r>
  <r>
    <x v="10"/>
    <s v="Idaho"/>
    <x v="12"/>
    <n v="16"/>
    <n v="82"/>
    <n v="63"/>
    <s v="US President"/>
    <s v="McMullin, Evan"/>
    <s v="independent"/>
    <b v="0"/>
    <n v="60748"/>
    <n v="690255"/>
  </r>
  <r>
    <x v="10"/>
    <s v="Idaho"/>
    <x v="12"/>
    <n v="16"/>
    <n v="82"/>
    <n v="63"/>
    <s v="US President"/>
    <s v="Johnson, Gary"/>
    <s v="libertarian"/>
    <b v="0"/>
    <n v="28331"/>
    <n v="690255"/>
  </r>
  <r>
    <x v="10"/>
    <s v="Idaho"/>
    <x v="12"/>
    <n v="16"/>
    <n v="82"/>
    <n v="63"/>
    <s v="US President"/>
    <s v="Castle, Darrell L."/>
    <s v="constitution party"/>
    <b v="0"/>
    <n v="2356"/>
    <n v="690255"/>
  </r>
  <r>
    <x v="10"/>
    <s v="Illinois"/>
    <x v="13"/>
    <n v="17"/>
    <n v="33"/>
    <n v="21"/>
    <s v="US President"/>
    <s v="Clinton, Hillary"/>
    <s v="democrat"/>
    <b v="0"/>
    <n v="3090729"/>
    <n v="5536424"/>
  </r>
  <r>
    <x v="10"/>
    <s v="Illinois"/>
    <x v="13"/>
    <n v="17"/>
    <n v="33"/>
    <n v="21"/>
    <s v="US President"/>
    <s v="Trump, Donald J."/>
    <s v="republican"/>
    <b v="0"/>
    <n v="2146015"/>
    <n v="5536424"/>
  </r>
  <r>
    <x v="10"/>
    <s v="Illinois"/>
    <x v="13"/>
    <n v="17"/>
    <n v="33"/>
    <n v="21"/>
    <s v="US President"/>
    <s v="Johnson, Gary"/>
    <s v="libertarian"/>
    <b v="0"/>
    <n v="209596"/>
    <n v="5536424"/>
  </r>
  <r>
    <x v="10"/>
    <s v="Illinois"/>
    <x v="13"/>
    <n v="17"/>
    <n v="33"/>
    <n v="21"/>
    <s v="US President"/>
    <s v="Stein, Jill"/>
    <s v="green"/>
    <b v="0"/>
    <n v="76802"/>
    <n v="5536424"/>
  </r>
  <r>
    <x v="10"/>
    <s v="Illinois"/>
    <x v="13"/>
    <n v="17"/>
    <n v="33"/>
    <n v="21"/>
    <s v="US President"/>
    <m/>
    <m/>
    <b v="1"/>
    <n v="13282"/>
    <n v="5536424"/>
  </r>
  <r>
    <x v="10"/>
    <s v="Indiana"/>
    <x v="14"/>
    <n v="18"/>
    <n v="32"/>
    <n v="22"/>
    <s v="US President"/>
    <s v="Trump, Donald J."/>
    <s v="republican"/>
    <b v="0"/>
    <n v="1557286"/>
    <n v="2734958"/>
  </r>
  <r>
    <x v="10"/>
    <s v="Indiana"/>
    <x v="14"/>
    <n v="18"/>
    <n v="32"/>
    <n v="22"/>
    <s v="US President"/>
    <s v="Clinton, Hillary"/>
    <s v="democrat"/>
    <b v="0"/>
    <n v="1033126"/>
    <n v="2734958"/>
  </r>
  <r>
    <x v="10"/>
    <s v="Indiana"/>
    <x v="14"/>
    <n v="18"/>
    <n v="32"/>
    <n v="22"/>
    <s v="US President"/>
    <s v="Johnson, Gary"/>
    <s v="libertarian"/>
    <b v="0"/>
    <n v="133993"/>
    <n v="2734958"/>
  </r>
  <r>
    <x v="10"/>
    <s v="Indiana"/>
    <x v="14"/>
    <n v="18"/>
    <n v="32"/>
    <n v="22"/>
    <s v="US President"/>
    <m/>
    <s v="green"/>
    <b v="1"/>
    <n v="7841"/>
    <n v="2734958"/>
  </r>
  <r>
    <x v="10"/>
    <s v="Indiana"/>
    <x v="14"/>
    <n v="18"/>
    <n v="32"/>
    <n v="22"/>
    <s v="US President"/>
    <s v="Castle, Darrell L."/>
    <s v="constitution party"/>
    <b v="1"/>
    <n v="1937"/>
    <n v="2734958"/>
  </r>
  <r>
    <x v="10"/>
    <s v="Indiana"/>
    <x v="14"/>
    <n v="18"/>
    <n v="32"/>
    <n v="22"/>
    <s v="US President"/>
    <m/>
    <s v="independent"/>
    <b v="1"/>
    <n v="718"/>
    <n v="2734958"/>
  </r>
  <r>
    <x v="10"/>
    <s v="Indiana"/>
    <x v="14"/>
    <n v="18"/>
    <n v="32"/>
    <n v="22"/>
    <s v="US President"/>
    <s v="Emidio &quot;&quot;Mimi&quot;&quot;, Soltysik"/>
    <s v="socialist party usa"/>
    <b v="1"/>
    <n v="57"/>
    <n v="2734958"/>
  </r>
  <r>
    <x v="10"/>
    <s v="Iowa"/>
    <x v="15"/>
    <n v="19"/>
    <n v="42"/>
    <n v="31"/>
    <s v="US President"/>
    <s v="Trump, Donald J."/>
    <s v="republican"/>
    <b v="0"/>
    <n v="800983"/>
    <n v="1565580"/>
  </r>
  <r>
    <x v="10"/>
    <s v="Iowa"/>
    <x v="15"/>
    <n v="19"/>
    <n v="42"/>
    <n v="31"/>
    <s v="US President"/>
    <s v="Clinton, Hillary"/>
    <s v="democrat"/>
    <b v="0"/>
    <n v="653669"/>
    <n v="1565580"/>
  </r>
  <r>
    <x v="10"/>
    <s v="Iowa"/>
    <x v="15"/>
    <n v="19"/>
    <n v="42"/>
    <n v="31"/>
    <s v="US President"/>
    <s v="Johnson, Gary"/>
    <s v="libertarian"/>
    <b v="0"/>
    <n v="59186"/>
    <n v="1565580"/>
  </r>
  <r>
    <x v="10"/>
    <s v="Iowa"/>
    <x v="15"/>
    <n v="19"/>
    <n v="42"/>
    <n v="31"/>
    <s v="US President"/>
    <m/>
    <m/>
    <b v="1"/>
    <n v="17746"/>
    <n v="1565580"/>
  </r>
  <r>
    <x v="10"/>
    <s v="Iowa"/>
    <x v="15"/>
    <n v="19"/>
    <n v="42"/>
    <n v="31"/>
    <s v="US President"/>
    <s v="McMullin, Evan"/>
    <s v="nominated by petition"/>
    <b v="0"/>
    <n v="12366"/>
    <n v="1565580"/>
  </r>
  <r>
    <x v="10"/>
    <s v="Iowa"/>
    <x v="15"/>
    <n v="19"/>
    <n v="42"/>
    <n v="31"/>
    <s v="US President"/>
    <s v="Stein, Jill"/>
    <s v="green"/>
    <b v="0"/>
    <n v="11479"/>
    <n v="1565580"/>
  </r>
  <r>
    <x v="10"/>
    <s v="Iowa"/>
    <x v="15"/>
    <n v="19"/>
    <n v="42"/>
    <n v="31"/>
    <s v="US President"/>
    <s v="Castle, Darrell L."/>
    <s v="constitution party"/>
    <b v="0"/>
    <n v="5335"/>
    <n v="1565580"/>
  </r>
  <r>
    <x v="10"/>
    <s v="Iowa"/>
    <x v="15"/>
    <n v="19"/>
    <n v="42"/>
    <n v="31"/>
    <s v="US President"/>
    <s v="Kahn, Lynn S."/>
    <s v="new independent party iowa"/>
    <b v="0"/>
    <n v="2247"/>
    <n v="1565580"/>
  </r>
  <r>
    <x v="10"/>
    <s v="Iowa"/>
    <x v="15"/>
    <n v="19"/>
    <n v="42"/>
    <n v="31"/>
    <s v="US President"/>
    <s v="Vacek, Dan"/>
    <s v="legal marijuana now"/>
    <b v="0"/>
    <n v="2246"/>
    <n v="1565580"/>
  </r>
  <r>
    <x v="10"/>
    <s v="Iowa"/>
    <x v="15"/>
    <n v="19"/>
    <n v="42"/>
    <n v="31"/>
    <s v="US President"/>
    <s v="La Riva, Gloria Estella"/>
    <s v="socialism and liberation party"/>
    <b v="0"/>
    <n v="323"/>
    <n v="1565580"/>
  </r>
  <r>
    <x v="10"/>
    <s v="Kansas"/>
    <x v="16"/>
    <n v="20"/>
    <n v="47"/>
    <n v="32"/>
    <s v="US President"/>
    <s v="Trump, Donald J."/>
    <s v="republican"/>
    <b v="0"/>
    <n v="671018"/>
    <n v="1184402"/>
  </r>
  <r>
    <x v="10"/>
    <s v="Kansas"/>
    <x v="16"/>
    <n v="20"/>
    <n v="47"/>
    <n v="32"/>
    <s v="US President"/>
    <s v="Clinton, Hillary"/>
    <s v="democrat"/>
    <b v="0"/>
    <n v="427005"/>
    <n v="1184402"/>
  </r>
  <r>
    <x v="10"/>
    <s v="Kansas"/>
    <x v="16"/>
    <n v="20"/>
    <n v="47"/>
    <n v="32"/>
    <s v="US President"/>
    <s v="Johnson, Gary"/>
    <s v="libertarian"/>
    <b v="0"/>
    <n v="55406"/>
    <n v="1184402"/>
  </r>
  <r>
    <x v="10"/>
    <s v="Kansas"/>
    <x v="16"/>
    <n v="20"/>
    <n v="47"/>
    <n v="32"/>
    <s v="US President"/>
    <s v="Stein, Jill"/>
    <s v="independent"/>
    <b v="0"/>
    <n v="23506"/>
    <n v="1184402"/>
  </r>
  <r>
    <x v="10"/>
    <s v="Kansas"/>
    <x v="16"/>
    <n v="20"/>
    <n v="47"/>
    <n v="32"/>
    <s v="US President"/>
    <m/>
    <m/>
    <b v="1"/>
    <n v="7467"/>
    <n v="1184402"/>
  </r>
  <r>
    <x v="10"/>
    <s v="Kentucky"/>
    <x v="17"/>
    <n v="21"/>
    <n v="61"/>
    <n v="51"/>
    <s v="US President"/>
    <s v="Trump, Donald J."/>
    <s v="republican"/>
    <b v="0"/>
    <n v="1202971"/>
    <n v="1924149"/>
  </r>
  <r>
    <x v="10"/>
    <s v="Kentucky"/>
    <x v="17"/>
    <n v="21"/>
    <n v="61"/>
    <n v="51"/>
    <s v="US President"/>
    <s v="Clinton, Hillary"/>
    <s v="democrat"/>
    <b v="0"/>
    <n v="628854"/>
    <n v="1924149"/>
  </r>
  <r>
    <x v="10"/>
    <s v="Kentucky"/>
    <x v="17"/>
    <n v="21"/>
    <n v="61"/>
    <n v="51"/>
    <s v="US President"/>
    <s v="Johnson, Gary"/>
    <s v="libertarian"/>
    <b v="0"/>
    <n v="53752"/>
    <n v="1924149"/>
  </r>
  <r>
    <x v="10"/>
    <s v="Kentucky"/>
    <x v="17"/>
    <n v="21"/>
    <n v="61"/>
    <n v="51"/>
    <s v="US President"/>
    <s v="McMullin, Evan"/>
    <s v="independent"/>
    <b v="0"/>
    <n v="22780"/>
    <n v="1924149"/>
  </r>
  <r>
    <x v="10"/>
    <s v="Kentucky"/>
    <x v="17"/>
    <n v="21"/>
    <n v="61"/>
    <n v="51"/>
    <s v="US President"/>
    <s v="Stein, Jill"/>
    <s v="green"/>
    <b v="0"/>
    <n v="13913"/>
    <n v="1924149"/>
  </r>
  <r>
    <x v="10"/>
    <s v="Kentucky"/>
    <x v="17"/>
    <n v="21"/>
    <n v="61"/>
    <n v="51"/>
    <s v="US President"/>
    <s v="De La Fuente, Roque &quot;&quot;Rocky&quot;&quot;"/>
    <s v="american delta party"/>
    <b v="0"/>
    <n v="1128"/>
    <n v="1924149"/>
  </r>
  <r>
    <x v="10"/>
    <s v="Kentucky"/>
    <x v="17"/>
    <n v="21"/>
    <n v="61"/>
    <n v="51"/>
    <s v="US President"/>
    <m/>
    <m/>
    <b v="1"/>
    <n v="751"/>
    <n v="1924149"/>
  </r>
  <r>
    <x v="10"/>
    <s v="Louisiana"/>
    <x v="18"/>
    <n v="22"/>
    <n v="72"/>
    <n v="45"/>
    <s v="US President"/>
    <s v="Trump, Donald J."/>
    <s v="republican"/>
    <b v="0"/>
    <n v="1178638"/>
    <n v="2029032"/>
  </r>
  <r>
    <x v="10"/>
    <s v="Louisiana"/>
    <x v="18"/>
    <n v="22"/>
    <n v="72"/>
    <n v="45"/>
    <s v="US President"/>
    <s v="Clinton, Hillary"/>
    <s v="democrat"/>
    <b v="0"/>
    <n v="780154"/>
    <n v="2029032"/>
  </r>
  <r>
    <x v="10"/>
    <s v="Louisiana"/>
    <x v="18"/>
    <n v="22"/>
    <n v="72"/>
    <n v="45"/>
    <s v="US President"/>
    <s v="Johnson, Gary"/>
    <s v="libertarian"/>
    <b v="0"/>
    <n v="37978"/>
    <n v="2029032"/>
  </r>
  <r>
    <x v="10"/>
    <s v="Louisiana"/>
    <x v="18"/>
    <n v="22"/>
    <n v="72"/>
    <n v="45"/>
    <s v="US President"/>
    <s v="Other"/>
    <m/>
    <b v="0"/>
    <n v="18231"/>
    <n v="2029032"/>
  </r>
  <r>
    <x v="10"/>
    <s v="Louisiana"/>
    <x v="18"/>
    <n v="22"/>
    <n v="72"/>
    <n v="45"/>
    <s v="US President"/>
    <s v="Stein, Jill"/>
    <s v="green"/>
    <b v="0"/>
    <n v="14031"/>
    <n v="2029032"/>
  </r>
  <r>
    <x v="10"/>
    <s v="Maine"/>
    <x v="19"/>
    <n v="23"/>
    <n v="11"/>
    <n v="2"/>
    <s v="US President"/>
    <s v="Clinton, Hillary"/>
    <s v="democrat"/>
    <b v="0"/>
    <n v="357735"/>
    <n v="771892"/>
  </r>
  <r>
    <x v="10"/>
    <s v="Maine"/>
    <x v="19"/>
    <n v="23"/>
    <n v="11"/>
    <n v="2"/>
    <s v="US President"/>
    <s v="Trump, Donald J."/>
    <s v="republican"/>
    <b v="0"/>
    <n v="335593"/>
    <n v="771892"/>
  </r>
  <r>
    <x v="10"/>
    <s v="Maine"/>
    <x v="19"/>
    <n v="23"/>
    <n v="11"/>
    <n v="2"/>
    <s v="US President"/>
    <s v="Johnson, Gary"/>
    <s v="libertarian"/>
    <b v="0"/>
    <n v="38105"/>
    <n v="771892"/>
  </r>
  <r>
    <x v="10"/>
    <s v="Maine"/>
    <x v="19"/>
    <n v="23"/>
    <n v="11"/>
    <n v="2"/>
    <s v="US President"/>
    <s v="Blank Vote"/>
    <m/>
    <b v="0"/>
    <n v="23965"/>
    <n v="771892"/>
  </r>
  <r>
    <x v="10"/>
    <s v="Maine"/>
    <x v="19"/>
    <n v="23"/>
    <n v="11"/>
    <n v="2"/>
    <s v="US President"/>
    <s v="Stein, Jill"/>
    <s v="green"/>
    <b v="0"/>
    <n v="14251"/>
    <n v="771892"/>
  </r>
  <r>
    <x v="10"/>
    <s v="Maine"/>
    <x v="19"/>
    <n v="23"/>
    <n v="11"/>
    <n v="2"/>
    <s v="US President"/>
    <m/>
    <s v="unenrolled"/>
    <b v="0"/>
    <n v="2243"/>
    <n v="771892"/>
  </r>
  <r>
    <x v="10"/>
    <s v="Maryland"/>
    <x v="20"/>
    <n v="24"/>
    <n v="52"/>
    <n v="52"/>
    <s v="US President"/>
    <s v="Clinton, Hillary"/>
    <s v="democrat"/>
    <b v="0"/>
    <n v="1677928"/>
    <n v="2781446"/>
  </r>
  <r>
    <x v="10"/>
    <s v="Maryland"/>
    <x v="20"/>
    <n v="24"/>
    <n v="52"/>
    <n v="52"/>
    <s v="US President"/>
    <s v="Trump, Donald J."/>
    <s v="republican"/>
    <b v="0"/>
    <n v="943169"/>
    <n v="2781446"/>
  </r>
  <r>
    <x v="10"/>
    <s v="Maryland"/>
    <x v="20"/>
    <n v="24"/>
    <n v="52"/>
    <n v="52"/>
    <s v="US President"/>
    <s v="Johnson, Gary"/>
    <s v="libertarian"/>
    <b v="0"/>
    <n v="79605"/>
    <n v="2781446"/>
  </r>
  <r>
    <x v="10"/>
    <s v="Maryland"/>
    <x v="20"/>
    <n v="24"/>
    <n v="52"/>
    <n v="52"/>
    <s v="US President"/>
    <s v="Stein, Jill"/>
    <s v="green"/>
    <b v="0"/>
    <n v="35945"/>
    <n v="2781446"/>
  </r>
  <r>
    <x v="10"/>
    <s v="Maryland"/>
    <x v="20"/>
    <n v="24"/>
    <n v="52"/>
    <n v="52"/>
    <s v="US President"/>
    <m/>
    <m/>
    <b v="1"/>
    <n v="33263"/>
    <n v="2781446"/>
  </r>
  <r>
    <x v="10"/>
    <s v="Maryland"/>
    <x v="20"/>
    <n v="24"/>
    <n v="52"/>
    <n v="52"/>
    <s v="US President"/>
    <s v="Other"/>
    <m/>
    <b v="1"/>
    <n v="10921"/>
    <n v="2781446"/>
  </r>
  <r>
    <x v="10"/>
    <s v="Maryland"/>
    <x v="20"/>
    <n v="24"/>
    <n v="52"/>
    <n v="52"/>
    <s v="US President"/>
    <m/>
    <s v="no party affiliation"/>
    <b v="1"/>
    <n v="278"/>
    <n v="2781446"/>
  </r>
  <r>
    <x v="10"/>
    <s v="Maryland"/>
    <x v="20"/>
    <n v="24"/>
    <n v="52"/>
    <n v="52"/>
    <s v="US President"/>
    <s v="Trump, Donald J."/>
    <s v="republican"/>
    <b v="1"/>
    <n v="259"/>
    <n v="2781446"/>
  </r>
  <r>
    <x v="10"/>
    <s v="Maryland"/>
    <x v="20"/>
    <n v="24"/>
    <n v="52"/>
    <n v="52"/>
    <s v="US President"/>
    <s v="Clinton, Hillary"/>
    <s v="democrat"/>
    <b v="1"/>
    <n v="78"/>
    <n v="2781446"/>
  </r>
  <r>
    <x v="10"/>
    <s v="Massachusetts"/>
    <x v="21"/>
    <n v="25"/>
    <n v="14"/>
    <n v="3"/>
    <s v="US President"/>
    <s v="Clinton, Hillary"/>
    <s v="democrat"/>
    <b v="0"/>
    <n v="1995196"/>
    <n v="3378821"/>
  </r>
  <r>
    <x v="10"/>
    <s v="Massachusetts"/>
    <x v="21"/>
    <n v="25"/>
    <n v="14"/>
    <n v="3"/>
    <s v="US President"/>
    <s v="Trump, Donald J."/>
    <s v="republican"/>
    <b v="0"/>
    <n v="1090893"/>
    <n v="3378821"/>
  </r>
  <r>
    <x v="10"/>
    <s v="Massachusetts"/>
    <x v="21"/>
    <n v="25"/>
    <n v="14"/>
    <n v="3"/>
    <s v="US President"/>
    <s v="Johnson, Gary"/>
    <s v="libertarian"/>
    <b v="0"/>
    <n v="138018"/>
    <n v="3378821"/>
  </r>
  <r>
    <x v="10"/>
    <s v="Massachusetts"/>
    <x v="21"/>
    <n v="25"/>
    <n v="14"/>
    <n v="3"/>
    <s v="US President"/>
    <s v="Blank Vote"/>
    <m/>
    <b v="0"/>
    <n v="53775"/>
    <n v="3378821"/>
  </r>
  <r>
    <x v="10"/>
    <s v="Massachusetts"/>
    <x v="21"/>
    <n v="25"/>
    <n v="14"/>
    <n v="3"/>
    <s v="US President"/>
    <s v="Other"/>
    <m/>
    <b v="0"/>
    <n v="50488"/>
    <n v="3378821"/>
  </r>
  <r>
    <x v="10"/>
    <s v="Massachusetts"/>
    <x v="21"/>
    <n v="25"/>
    <n v="14"/>
    <n v="3"/>
    <s v="US President"/>
    <s v="Stein, Jill"/>
    <s v="green"/>
    <b v="0"/>
    <n v="47661"/>
    <n v="3378821"/>
  </r>
  <r>
    <x v="10"/>
    <s v="Massachusetts"/>
    <x v="21"/>
    <n v="25"/>
    <n v="14"/>
    <n v="3"/>
    <s v="US President"/>
    <m/>
    <m/>
    <b v="1"/>
    <n v="2790"/>
    <n v="3378821"/>
  </r>
  <r>
    <x v="10"/>
    <s v="Michigan"/>
    <x v="22"/>
    <n v="26"/>
    <n v="34"/>
    <n v="23"/>
    <s v="US President"/>
    <s v="Trump, Donald J."/>
    <s v="republican"/>
    <b v="0"/>
    <n v="2279543"/>
    <n v="4799284"/>
  </r>
  <r>
    <x v="10"/>
    <s v="Michigan"/>
    <x v="22"/>
    <n v="26"/>
    <n v="34"/>
    <n v="23"/>
    <s v="US President"/>
    <s v="Clinton, Hillary"/>
    <s v="democrat"/>
    <b v="0"/>
    <n v="2268839"/>
    <n v="4799284"/>
  </r>
  <r>
    <x v="10"/>
    <s v="Michigan"/>
    <x v="22"/>
    <n v="26"/>
    <n v="34"/>
    <n v="23"/>
    <s v="US President"/>
    <s v="Johnson, Gary"/>
    <s v="libertarian"/>
    <b v="0"/>
    <n v="172136"/>
    <n v="4799284"/>
  </r>
  <r>
    <x v="10"/>
    <s v="Michigan"/>
    <x v="22"/>
    <n v="26"/>
    <n v="34"/>
    <n v="23"/>
    <s v="US President"/>
    <s v="Stein, Jill"/>
    <s v="green"/>
    <b v="0"/>
    <n v="51463"/>
    <n v="4799284"/>
  </r>
  <r>
    <x v="10"/>
    <s v="Michigan"/>
    <x v="22"/>
    <n v="26"/>
    <n v="34"/>
    <n v="23"/>
    <s v="US President"/>
    <s v="Castle, Darrell L."/>
    <s v="u.s. taxpayers party"/>
    <b v="0"/>
    <n v="16139"/>
    <n v="4799284"/>
  </r>
  <r>
    <x v="10"/>
    <s v="Michigan"/>
    <x v="22"/>
    <n v="26"/>
    <n v="34"/>
    <n v="23"/>
    <s v="US President"/>
    <m/>
    <m/>
    <b v="1"/>
    <n v="8955"/>
    <n v="4799284"/>
  </r>
  <r>
    <x v="10"/>
    <s v="Michigan"/>
    <x v="22"/>
    <n v="26"/>
    <n v="34"/>
    <n v="23"/>
    <s v="US President"/>
    <s v="Emidio &quot;&quot;Mimi&quot;&quot;, Soltysik"/>
    <s v="natural law"/>
    <b v="0"/>
    <n v="2209"/>
    <n v="4799284"/>
  </r>
  <r>
    <x v="10"/>
    <s v="Minnesota"/>
    <x v="23"/>
    <n v="27"/>
    <n v="41"/>
    <n v="33"/>
    <s v="US President"/>
    <s v="Clinton, Hillary"/>
    <s v="democrat"/>
    <b v="0"/>
    <n v="1367705"/>
    <n v="2944782"/>
  </r>
  <r>
    <x v="10"/>
    <s v="Minnesota"/>
    <x v="23"/>
    <n v="27"/>
    <n v="41"/>
    <n v="33"/>
    <s v="US President"/>
    <s v="Trump, Donald J."/>
    <s v="republican"/>
    <b v="0"/>
    <n v="1322949"/>
    <n v="2944782"/>
  </r>
  <r>
    <x v="10"/>
    <s v="Minnesota"/>
    <x v="23"/>
    <n v="27"/>
    <n v="41"/>
    <n v="33"/>
    <s v="US President"/>
    <s v="Johnson, Gary"/>
    <s v="libertarian"/>
    <b v="0"/>
    <n v="112972"/>
    <n v="2944782"/>
  </r>
  <r>
    <x v="10"/>
    <s v="Minnesota"/>
    <x v="23"/>
    <n v="27"/>
    <n v="41"/>
    <n v="33"/>
    <s v="US President"/>
    <s v="McMullin, Evan"/>
    <s v="independence"/>
    <b v="0"/>
    <n v="53075"/>
    <n v="2944782"/>
  </r>
  <r>
    <x v="10"/>
    <s v="Minnesota"/>
    <x v="23"/>
    <n v="27"/>
    <n v="41"/>
    <n v="33"/>
    <s v="US President"/>
    <s v="Stein, Jill"/>
    <s v="green"/>
    <b v="0"/>
    <n v="36986"/>
    <n v="2944782"/>
  </r>
  <r>
    <x v="10"/>
    <s v="Minnesota"/>
    <x v="23"/>
    <n v="27"/>
    <n v="41"/>
    <n v="33"/>
    <s v="US President"/>
    <m/>
    <m/>
    <b v="1"/>
    <n v="27247"/>
    <n v="2944782"/>
  </r>
  <r>
    <x v="10"/>
    <s v="Minnesota"/>
    <x v="23"/>
    <n v="27"/>
    <n v="41"/>
    <n v="33"/>
    <s v="US President"/>
    <s v="Vacek, Dan"/>
    <s v="legal marijuana now"/>
    <b v="0"/>
    <n v="11291"/>
    <n v="2944782"/>
  </r>
  <r>
    <x v="10"/>
    <s v="Minnesota"/>
    <x v="23"/>
    <n v="27"/>
    <n v="41"/>
    <n v="33"/>
    <s v="US President"/>
    <s v="Castle, Darrell L."/>
    <s v="constitution party"/>
    <b v="0"/>
    <n v="9456"/>
    <n v="2944782"/>
  </r>
  <r>
    <x v="10"/>
    <s v="Minnesota"/>
    <x v="23"/>
    <n v="27"/>
    <n v="41"/>
    <n v="33"/>
    <s v="US President"/>
    <s v="Kennedy, Alyson"/>
    <s v="socialist workers"/>
    <b v="0"/>
    <n v="1671"/>
    <n v="2944782"/>
  </r>
  <r>
    <x v="10"/>
    <s v="Minnesota"/>
    <x v="23"/>
    <n v="27"/>
    <n v="41"/>
    <n v="33"/>
    <s v="US President"/>
    <s v="De La Fuente, Roque &quot;&quot;Rocky&quot;&quot;"/>
    <s v="american delta party"/>
    <b v="0"/>
    <n v="1430"/>
    <n v="2944782"/>
  </r>
  <r>
    <x v="10"/>
    <s v="Mississippi"/>
    <x v="24"/>
    <n v="28"/>
    <n v="64"/>
    <n v="46"/>
    <s v="US President"/>
    <s v="Trump, Donald J."/>
    <s v="republican"/>
    <b v="0"/>
    <n v="700714"/>
    <n v="1209357"/>
  </r>
  <r>
    <x v="10"/>
    <s v="Mississippi"/>
    <x v="24"/>
    <n v="28"/>
    <n v="64"/>
    <n v="46"/>
    <s v="US President"/>
    <s v="Clinton, Hillary"/>
    <s v="democrat"/>
    <b v="0"/>
    <n v="485131"/>
    <n v="1209357"/>
  </r>
  <r>
    <x v="10"/>
    <s v="Mississippi"/>
    <x v="24"/>
    <n v="28"/>
    <n v="64"/>
    <n v="46"/>
    <s v="US President"/>
    <s v="Johnson, Gary"/>
    <s v="libertarian"/>
    <b v="0"/>
    <n v="14435"/>
    <n v="1209357"/>
  </r>
  <r>
    <x v="10"/>
    <s v="Mississippi"/>
    <x v="24"/>
    <n v="28"/>
    <n v="64"/>
    <n v="46"/>
    <s v="US President"/>
    <s v="Castle, Darrell L."/>
    <s v="constitution party"/>
    <b v="0"/>
    <n v="3987"/>
    <n v="1209357"/>
  </r>
  <r>
    <x v="10"/>
    <s v="Mississippi"/>
    <x v="24"/>
    <n v="28"/>
    <n v="64"/>
    <n v="46"/>
    <s v="US President"/>
    <s v="Stein, Jill"/>
    <s v="green"/>
    <b v="0"/>
    <n v="3731"/>
    <n v="1209357"/>
  </r>
  <r>
    <x v="10"/>
    <s v="Mississippi"/>
    <x v="24"/>
    <n v="28"/>
    <n v="64"/>
    <n v="46"/>
    <s v="US President"/>
    <s v="Hedges, James"/>
    <s v="prohibition"/>
    <b v="0"/>
    <n v="715"/>
    <n v="1209357"/>
  </r>
  <r>
    <x v="10"/>
    <s v="Mississippi"/>
    <x v="24"/>
    <n v="28"/>
    <n v="64"/>
    <n v="46"/>
    <s v="US President"/>
    <s v="De La Fuente, Roque &quot;&quot;Rocky&quot;&quot;"/>
    <s v="american delta party"/>
    <b v="0"/>
    <n v="644"/>
    <n v="1209357"/>
  </r>
  <r>
    <x v="10"/>
    <s v="Missouri"/>
    <x v="25"/>
    <n v="29"/>
    <n v="43"/>
    <n v="34"/>
    <s v="US President"/>
    <s v="Trump, Donald J."/>
    <s v="republican"/>
    <b v="0"/>
    <n v="1594511"/>
    <n v="2808605"/>
  </r>
  <r>
    <x v="10"/>
    <s v="Missouri"/>
    <x v="25"/>
    <n v="29"/>
    <n v="43"/>
    <n v="34"/>
    <s v="US President"/>
    <s v="Clinton, Hillary"/>
    <s v="democrat"/>
    <b v="0"/>
    <n v="1071068"/>
    <n v="2808605"/>
  </r>
  <r>
    <x v="10"/>
    <s v="Missouri"/>
    <x v="25"/>
    <n v="29"/>
    <n v="43"/>
    <n v="34"/>
    <s v="US President"/>
    <s v="Johnson, Gary"/>
    <s v="libertarian"/>
    <b v="0"/>
    <n v="97359"/>
    <n v="2808605"/>
  </r>
  <r>
    <x v="10"/>
    <s v="Missouri"/>
    <x v="25"/>
    <n v="29"/>
    <n v="43"/>
    <n v="34"/>
    <s v="US President"/>
    <s v="Stein, Jill"/>
    <s v="green"/>
    <b v="0"/>
    <n v="25419"/>
    <n v="2808605"/>
  </r>
  <r>
    <x v="10"/>
    <s v="Missouri"/>
    <x v="25"/>
    <n v="29"/>
    <n v="43"/>
    <n v="34"/>
    <s v="US President"/>
    <s v="Castle, Darrell L."/>
    <s v="constitution party"/>
    <b v="0"/>
    <n v="13092"/>
    <n v="2808605"/>
  </r>
  <r>
    <x v="10"/>
    <s v="Missouri"/>
    <x v="25"/>
    <n v="29"/>
    <n v="43"/>
    <n v="34"/>
    <s v="US President"/>
    <m/>
    <m/>
    <b v="1"/>
    <n v="7156"/>
    <n v="2808605"/>
  </r>
  <r>
    <x v="10"/>
    <s v="Montana"/>
    <x v="26"/>
    <n v="30"/>
    <n v="81"/>
    <n v="64"/>
    <s v="US President"/>
    <s v="Trump, Donald J."/>
    <s v="republican"/>
    <b v="0"/>
    <n v="279240"/>
    <n v="494526"/>
  </r>
  <r>
    <x v="10"/>
    <s v="Montana"/>
    <x v="26"/>
    <n v="30"/>
    <n v="81"/>
    <n v="64"/>
    <s v="US President"/>
    <s v="Clinton, Hillary"/>
    <s v="democrat"/>
    <b v="0"/>
    <n v="177709"/>
    <n v="494526"/>
  </r>
  <r>
    <x v="10"/>
    <s v="Montana"/>
    <x v="26"/>
    <n v="30"/>
    <n v="81"/>
    <n v="64"/>
    <s v="US President"/>
    <s v="Johnson, Gary"/>
    <s v="libertarian"/>
    <b v="0"/>
    <n v="28037"/>
    <n v="494526"/>
  </r>
  <r>
    <x v="10"/>
    <s v="Montana"/>
    <x v="26"/>
    <n v="30"/>
    <n v="81"/>
    <n v="64"/>
    <s v="US President"/>
    <s v="Stein, Jill"/>
    <s v="green"/>
    <b v="0"/>
    <n v="7970"/>
    <n v="494526"/>
  </r>
  <r>
    <x v="10"/>
    <s v="Montana"/>
    <x v="26"/>
    <n v="30"/>
    <n v="81"/>
    <n v="64"/>
    <s v="US President"/>
    <s v="De La Fuente, Roque &quot;&quot;Rocky&quot;&quot;"/>
    <s v="american delta party"/>
    <b v="0"/>
    <n v="1570"/>
    <n v="494526"/>
  </r>
  <r>
    <x v="10"/>
    <s v="Nebraska"/>
    <x v="27"/>
    <n v="31"/>
    <n v="46"/>
    <n v="35"/>
    <s v="US President"/>
    <s v="Trump, Donald J."/>
    <s v="republican"/>
    <b v="0"/>
    <n v="495961"/>
    <n v="844227"/>
  </r>
  <r>
    <x v="10"/>
    <s v="Nebraska"/>
    <x v="27"/>
    <n v="31"/>
    <n v="46"/>
    <n v="35"/>
    <s v="US President"/>
    <s v="Clinton, Hillary"/>
    <s v="democrat"/>
    <b v="0"/>
    <n v="284494"/>
    <n v="844227"/>
  </r>
  <r>
    <x v="10"/>
    <s v="Nebraska"/>
    <x v="27"/>
    <n v="31"/>
    <n v="46"/>
    <n v="35"/>
    <s v="US President"/>
    <s v="Johnson, Gary"/>
    <s v="libertarian"/>
    <b v="0"/>
    <n v="38946"/>
    <n v="844227"/>
  </r>
  <r>
    <x v="10"/>
    <s v="Nebraska"/>
    <x v="27"/>
    <n v="31"/>
    <n v="46"/>
    <n v="35"/>
    <s v="US President"/>
    <m/>
    <m/>
    <b v="1"/>
    <n v="16051"/>
    <n v="844227"/>
  </r>
  <r>
    <x v="10"/>
    <s v="Nebraska"/>
    <x v="27"/>
    <n v="31"/>
    <n v="46"/>
    <n v="35"/>
    <s v="US President"/>
    <s v="Stein, Jill"/>
    <s v="nominated by petition"/>
    <b v="0"/>
    <n v="8775"/>
    <n v="844227"/>
  </r>
  <r>
    <x v="10"/>
    <s v="Nevada"/>
    <x v="28"/>
    <n v="32"/>
    <n v="88"/>
    <n v="65"/>
    <s v="US President"/>
    <s v="Clinton, Hillary"/>
    <s v="democrat"/>
    <b v="0"/>
    <n v="539260"/>
    <n v="1125385"/>
  </r>
  <r>
    <x v="10"/>
    <s v="Nevada"/>
    <x v="28"/>
    <n v="32"/>
    <n v="88"/>
    <n v="65"/>
    <s v="US President"/>
    <s v="Trump, Donald J."/>
    <s v="republican"/>
    <b v="0"/>
    <n v="512058"/>
    <n v="1125385"/>
  </r>
  <r>
    <x v="10"/>
    <s v="Nevada"/>
    <x v="28"/>
    <n v="32"/>
    <n v="88"/>
    <n v="65"/>
    <s v="US President"/>
    <s v="Johnson, Gary"/>
    <s v="libertarian"/>
    <b v="0"/>
    <n v="37384"/>
    <n v="1125385"/>
  </r>
  <r>
    <x v="10"/>
    <s v="Nevada"/>
    <x v="28"/>
    <n v="32"/>
    <n v="88"/>
    <n v="65"/>
    <s v="US President"/>
    <s v="None Of The Above"/>
    <m/>
    <b v="0"/>
    <n v="28863"/>
    <n v="1125385"/>
  </r>
  <r>
    <x v="10"/>
    <s v="Nevada"/>
    <x v="28"/>
    <n v="32"/>
    <n v="88"/>
    <n v="65"/>
    <s v="US President"/>
    <s v="Kopitke, Kyle Kenley"/>
    <s v="independent american"/>
    <b v="0"/>
    <n v="5268"/>
    <n v="1125385"/>
  </r>
  <r>
    <x v="10"/>
    <s v="Nevada"/>
    <x v="28"/>
    <n v="32"/>
    <n v="88"/>
    <n v="65"/>
    <s v="US President"/>
    <s v="De La Fuente, Roque &quot;&quot;Rocky&quot;&quot;"/>
    <s v="no party affiliation"/>
    <b v="0"/>
    <n v="2552"/>
    <n v="1125385"/>
  </r>
  <r>
    <x v="10"/>
    <s v="New Hampshire"/>
    <x v="29"/>
    <n v="33"/>
    <n v="12"/>
    <n v="4"/>
    <s v="US President"/>
    <s v="Clinton, Hillary"/>
    <s v="democrat"/>
    <b v="0"/>
    <n v="348526"/>
    <n v="744296"/>
  </r>
  <r>
    <x v="10"/>
    <s v="New Hampshire"/>
    <x v="29"/>
    <n v="33"/>
    <n v="12"/>
    <n v="4"/>
    <s v="US President"/>
    <s v="Trump, Donald J."/>
    <s v="republican"/>
    <b v="0"/>
    <n v="345790"/>
    <n v="744296"/>
  </r>
  <r>
    <x v="10"/>
    <s v="New Hampshire"/>
    <x v="29"/>
    <n v="33"/>
    <n v="12"/>
    <n v="4"/>
    <s v="US President"/>
    <s v="Johnson, Gary"/>
    <s v="libertarian"/>
    <b v="0"/>
    <n v="30777"/>
    <n v="744296"/>
  </r>
  <r>
    <x v="10"/>
    <s v="New Hampshire"/>
    <x v="29"/>
    <n v="33"/>
    <n v="12"/>
    <n v="4"/>
    <s v="US President"/>
    <m/>
    <m/>
    <b v="1"/>
    <n v="9618"/>
    <n v="744296"/>
  </r>
  <r>
    <x v="10"/>
    <s v="New Hampshire"/>
    <x v="29"/>
    <n v="33"/>
    <n v="12"/>
    <n v="4"/>
    <s v="US President"/>
    <s v="Stein, Jill"/>
    <s v="green"/>
    <b v="0"/>
    <n v="6496"/>
    <n v="744296"/>
  </r>
  <r>
    <x v="10"/>
    <s v="New Hampshire"/>
    <x v="29"/>
    <n v="33"/>
    <n v="12"/>
    <n v="4"/>
    <s v="US President"/>
    <s v="Scattering"/>
    <m/>
    <b v="1"/>
    <n v="2411"/>
    <n v="744296"/>
  </r>
  <r>
    <x v="10"/>
    <s v="New Hampshire"/>
    <x v="29"/>
    <n v="33"/>
    <n v="12"/>
    <n v="4"/>
    <s v="US President"/>
    <s v="De La Fuente, Roque &quot;&quot;Rocky&quot;&quot;"/>
    <s v="american delta party"/>
    <b v="0"/>
    <n v="678"/>
    <n v="744296"/>
  </r>
  <r>
    <x v="10"/>
    <s v="New Jersey"/>
    <x v="30"/>
    <n v="34"/>
    <n v="22"/>
    <n v="12"/>
    <s v="US President"/>
    <s v="Clinton, Hillary"/>
    <s v="democrat"/>
    <b v="0"/>
    <n v="2148278"/>
    <n v="3874046"/>
  </r>
  <r>
    <x v="10"/>
    <s v="New Jersey"/>
    <x v="30"/>
    <n v="34"/>
    <n v="22"/>
    <n v="12"/>
    <s v="US President"/>
    <s v="Trump, Donald J."/>
    <s v="republican"/>
    <b v="0"/>
    <n v="1601933"/>
    <n v="3874046"/>
  </r>
  <r>
    <x v="10"/>
    <s v="New Jersey"/>
    <x v="30"/>
    <n v="34"/>
    <n v="22"/>
    <n v="12"/>
    <s v="US President"/>
    <s v="Johnson, Gary"/>
    <s v="libertarian"/>
    <b v="0"/>
    <n v="72477"/>
    <n v="3874046"/>
  </r>
  <r>
    <x v="10"/>
    <s v="New Jersey"/>
    <x v="30"/>
    <n v="34"/>
    <n v="22"/>
    <n v="12"/>
    <s v="US President"/>
    <s v="Stein, Jill"/>
    <s v="green"/>
    <b v="0"/>
    <n v="37772"/>
    <n v="3874046"/>
  </r>
  <r>
    <x v="10"/>
    <s v="New Jersey"/>
    <x v="30"/>
    <n v="34"/>
    <n v="22"/>
    <n v="12"/>
    <s v="US President"/>
    <s v="Castle, Darrell L."/>
    <s v="constitution party"/>
    <b v="0"/>
    <n v="6161"/>
    <n v="3874046"/>
  </r>
  <r>
    <x v="10"/>
    <s v="New Jersey"/>
    <x v="30"/>
    <n v="34"/>
    <n v="22"/>
    <n v="12"/>
    <s v="US President"/>
    <s v="Kennedy, Alyson"/>
    <s v="socialist workers"/>
    <b v="0"/>
    <n v="2156"/>
    <n v="3874046"/>
  </r>
  <r>
    <x v="10"/>
    <s v="New Jersey"/>
    <x v="30"/>
    <n v="34"/>
    <n v="22"/>
    <n v="12"/>
    <s v="US President"/>
    <s v="De La Fuente, Roque &quot;&quot;Rocky&quot;&quot;"/>
    <s v="american delta party"/>
    <b v="0"/>
    <n v="1838"/>
    <n v="3874046"/>
  </r>
  <r>
    <x v="10"/>
    <s v="New Jersey"/>
    <x v="30"/>
    <n v="34"/>
    <n v="22"/>
    <n v="12"/>
    <s v="US President"/>
    <s v="Moorehead, Monica"/>
    <s v="workers world party"/>
    <b v="0"/>
    <n v="1749"/>
    <n v="3874046"/>
  </r>
  <r>
    <x v="10"/>
    <s v="New Jersey"/>
    <x v="30"/>
    <n v="34"/>
    <n v="22"/>
    <n v="12"/>
    <s v="US President"/>
    <s v="La Riva, Gloria Estella"/>
    <s v="socialism and liberation party"/>
    <b v="0"/>
    <n v="1682"/>
    <n v="3874046"/>
  </r>
  <r>
    <x v="10"/>
    <s v="New Mexico"/>
    <x v="31"/>
    <n v="35"/>
    <n v="85"/>
    <n v="66"/>
    <s v="US President"/>
    <s v="Clinton, Hillary"/>
    <s v="democrat"/>
    <b v="0"/>
    <n v="385234"/>
    <n v="798319"/>
  </r>
  <r>
    <x v="10"/>
    <s v="New Mexico"/>
    <x v="31"/>
    <n v="35"/>
    <n v="85"/>
    <n v="66"/>
    <s v="US President"/>
    <s v="Trump, Donald J."/>
    <s v="republican"/>
    <b v="0"/>
    <n v="319667"/>
    <n v="798319"/>
  </r>
  <r>
    <x v="10"/>
    <s v="New Mexico"/>
    <x v="31"/>
    <n v="35"/>
    <n v="85"/>
    <n v="66"/>
    <s v="US President"/>
    <s v="Johnson, Gary"/>
    <s v="libertarian"/>
    <b v="0"/>
    <n v="74541"/>
    <n v="798319"/>
  </r>
  <r>
    <x v="10"/>
    <s v="New Mexico"/>
    <x v="31"/>
    <n v="35"/>
    <n v="85"/>
    <n v="66"/>
    <s v="US President"/>
    <s v="Stein, Jill"/>
    <s v="green"/>
    <b v="0"/>
    <n v="9879"/>
    <n v="798319"/>
  </r>
  <r>
    <x v="10"/>
    <s v="New Mexico"/>
    <x v="31"/>
    <n v="35"/>
    <n v="85"/>
    <n v="66"/>
    <s v="US President"/>
    <s v="McMullin, Evan"/>
    <s v="better for america"/>
    <b v="0"/>
    <n v="5825"/>
    <n v="798319"/>
  </r>
  <r>
    <x v="10"/>
    <s v="New Mexico"/>
    <x v="31"/>
    <n v="35"/>
    <n v="85"/>
    <n v="66"/>
    <s v="US President"/>
    <s v="Castle, Darrell L."/>
    <s v="constitution party"/>
    <b v="0"/>
    <n v="1514"/>
    <n v="798319"/>
  </r>
  <r>
    <x v="10"/>
    <s v="New Mexico"/>
    <x v="31"/>
    <n v="35"/>
    <n v="85"/>
    <n v="66"/>
    <s v="US President"/>
    <s v="La Riva, Gloria Estella"/>
    <s v="socialism and liberation party"/>
    <b v="0"/>
    <n v="1184"/>
    <n v="798319"/>
  </r>
  <r>
    <x v="10"/>
    <s v="New Mexico"/>
    <x v="31"/>
    <n v="35"/>
    <n v="85"/>
    <n v="66"/>
    <s v="US President"/>
    <s v="De La Fuente, Roque &quot;&quot;Rocky&quot;&quot;"/>
    <s v="american delta party"/>
    <b v="0"/>
    <n v="475"/>
    <n v="798319"/>
  </r>
  <r>
    <x v="10"/>
    <s v="New York"/>
    <x v="32"/>
    <n v="36"/>
    <n v="21"/>
    <n v="13"/>
    <s v="US President"/>
    <s v="Clinton, Hillary"/>
    <s v="democrat"/>
    <b v="0"/>
    <n v="4379789"/>
    <n v="7802084"/>
  </r>
  <r>
    <x v="10"/>
    <s v="New York"/>
    <x v="32"/>
    <n v="36"/>
    <n v="21"/>
    <n v="13"/>
    <s v="US President"/>
    <s v="Trump, Donald J."/>
    <s v="republican"/>
    <b v="0"/>
    <n v="2527142"/>
    <n v="7802084"/>
  </r>
  <r>
    <x v="10"/>
    <s v="New York"/>
    <x v="32"/>
    <n v="36"/>
    <n v="21"/>
    <n v="13"/>
    <s v="US President"/>
    <s v="Trump, Donald J."/>
    <s v="conservative"/>
    <b v="0"/>
    <n v="292392"/>
    <n v="7802084"/>
  </r>
  <r>
    <x v="10"/>
    <s v="New York"/>
    <x v="32"/>
    <n v="36"/>
    <n v="21"/>
    <n v="13"/>
    <s v="US President"/>
    <s v="Clinton, Hillary"/>
    <s v="working families"/>
    <b v="0"/>
    <n v="140041"/>
    <n v="7802084"/>
  </r>
  <r>
    <x v="10"/>
    <s v="New York"/>
    <x v="32"/>
    <n v="36"/>
    <n v="21"/>
    <n v="13"/>
    <s v="US President"/>
    <s v="Johnson, Gary"/>
    <s v="independence"/>
    <b v="0"/>
    <n v="119156"/>
    <n v="7802084"/>
  </r>
  <r>
    <x v="10"/>
    <s v="New York"/>
    <x v="32"/>
    <n v="36"/>
    <n v="21"/>
    <n v="13"/>
    <s v="US President"/>
    <s v="Stein, Jill"/>
    <s v="green"/>
    <b v="0"/>
    <n v="107934"/>
    <n v="7802084"/>
  </r>
  <r>
    <x v="10"/>
    <s v="New York"/>
    <x v="32"/>
    <n v="36"/>
    <n v="21"/>
    <n v="13"/>
    <s v="US President"/>
    <s v="Blank Vote"/>
    <m/>
    <b v="0"/>
    <n v="77179"/>
    <n v="7802084"/>
  </r>
  <r>
    <x v="10"/>
    <s v="New York"/>
    <x v="32"/>
    <n v="36"/>
    <n v="21"/>
    <n v="13"/>
    <s v="US President"/>
    <s v="Johnson, Gary"/>
    <s v="libertarian"/>
    <b v="0"/>
    <n v="57442"/>
    <n v="7802084"/>
  </r>
  <r>
    <x v="10"/>
    <s v="New York"/>
    <x v="32"/>
    <n v="36"/>
    <n v="21"/>
    <n v="13"/>
    <s v="US President"/>
    <s v="Scattering"/>
    <m/>
    <b v="0"/>
    <n v="48447"/>
    <n v="7802084"/>
  </r>
  <r>
    <x v="10"/>
    <s v="New York"/>
    <x v="32"/>
    <n v="36"/>
    <n v="21"/>
    <n v="13"/>
    <s v="US President"/>
    <s v="Clinton, Hillary"/>
    <s v="women's equality"/>
    <b v="0"/>
    <n v="36294"/>
    <n v="7802084"/>
  </r>
  <r>
    <x v="10"/>
    <s v="New York"/>
    <x v="32"/>
    <n v="36"/>
    <n v="21"/>
    <n v="13"/>
    <s v="US President"/>
    <m/>
    <m/>
    <b v="1"/>
    <n v="12816"/>
    <n v="7802084"/>
  </r>
  <r>
    <x v="10"/>
    <s v="New York"/>
    <x v="32"/>
    <n v="36"/>
    <n v="21"/>
    <n v="13"/>
    <s v="US President"/>
    <s v="Void Vote"/>
    <m/>
    <b v="0"/>
    <n v="3452"/>
    <n v="7802084"/>
  </r>
  <r>
    <x v="10"/>
    <s v="North Carolina"/>
    <x v="33"/>
    <n v="37"/>
    <n v="56"/>
    <n v="47"/>
    <s v="US President"/>
    <s v="Trump, Donald J."/>
    <s v="republican"/>
    <b v="0"/>
    <n v="2362631"/>
    <n v="4741564"/>
  </r>
  <r>
    <x v="10"/>
    <s v="North Carolina"/>
    <x v="33"/>
    <n v="37"/>
    <n v="56"/>
    <n v="47"/>
    <s v="US President"/>
    <s v="Clinton, Hillary"/>
    <s v="democrat"/>
    <b v="0"/>
    <n v="2189316"/>
    <n v="4741564"/>
  </r>
  <r>
    <x v="10"/>
    <s v="North Carolina"/>
    <x v="33"/>
    <n v="37"/>
    <n v="56"/>
    <n v="47"/>
    <s v="US President"/>
    <s v="Johnson, Gary"/>
    <s v="libertarian"/>
    <b v="0"/>
    <n v="130126"/>
    <n v="4741564"/>
  </r>
  <r>
    <x v="10"/>
    <s v="North Carolina"/>
    <x v="33"/>
    <n v="37"/>
    <n v="56"/>
    <n v="47"/>
    <s v="US President"/>
    <s v="Scattering"/>
    <m/>
    <b v="1"/>
    <n v="47386"/>
    <n v="4741564"/>
  </r>
  <r>
    <x v="10"/>
    <s v="North Carolina"/>
    <x v="33"/>
    <n v="37"/>
    <n v="56"/>
    <n v="47"/>
    <s v="US President"/>
    <m/>
    <m/>
    <b v="1"/>
    <n v="12105"/>
    <n v="4741564"/>
  </r>
  <r>
    <x v="10"/>
    <s v="North Dakota"/>
    <x v="34"/>
    <n v="38"/>
    <n v="44"/>
    <n v="36"/>
    <s v="US President"/>
    <s v="Trump, Donald J."/>
    <s v="republican"/>
    <b v="0"/>
    <n v="216794"/>
    <n v="344360"/>
  </r>
  <r>
    <x v="10"/>
    <s v="North Dakota"/>
    <x v="34"/>
    <n v="38"/>
    <n v="44"/>
    <n v="36"/>
    <s v="US President"/>
    <s v="Clinton, Hillary"/>
    <s v="democrat"/>
    <b v="0"/>
    <n v="93758"/>
    <n v="344360"/>
  </r>
  <r>
    <x v="10"/>
    <s v="North Dakota"/>
    <x v="34"/>
    <n v="38"/>
    <n v="44"/>
    <n v="36"/>
    <s v="US President"/>
    <s v="Johnson, Gary"/>
    <s v="libertarian"/>
    <b v="0"/>
    <n v="21434"/>
    <n v="344360"/>
  </r>
  <r>
    <x v="10"/>
    <s v="North Dakota"/>
    <x v="34"/>
    <n v="38"/>
    <n v="44"/>
    <n v="36"/>
    <s v="US President"/>
    <m/>
    <m/>
    <b v="1"/>
    <n v="6397"/>
    <n v="344360"/>
  </r>
  <r>
    <x v="10"/>
    <s v="North Dakota"/>
    <x v="34"/>
    <n v="38"/>
    <n v="44"/>
    <n v="36"/>
    <s v="US President"/>
    <s v="Stein, Jill"/>
    <s v="green"/>
    <b v="0"/>
    <n v="3780"/>
    <n v="344360"/>
  </r>
  <r>
    <x v="10"/>
    <s v="North Dakota"/>
    <x v="34"/>
    <n v="38"/>
    <n v="44"/>
    <n v="36"/>
    <s v="US President"/>
    <s v="Castle, Darrell L."/>
    <s v="constitution party"/>
    <b v="0"/>
    <n v="1833"/>
    <n v="344360"/>
  </r>
  <r>
    <x v="10"/>
    <s v="North Dakota"/>
    <x v="34"/>
    <n v="38"/>
    <n v="44"/>
    <n v="36"/>
    <s v="US President"/>
    <s v="De La Fuente, Roque &quot;&quot;Rocky&quot;&quot;"/>
    <s v="american delta party"/>
    <b v="0"/>
    <n v="364"/>
    <n v="344360"/>
  </r>
  <r>
    <x v="10"/>
    <s v="Ohio"/>
    <x v="35"/>
    <n v="39"/>
    <n v="31"/>
    <n v="24"/>
    <s v="US President"/>
    <s v="Trump, Donald J."/>
    <s v="republican"/>
    <b v="0"/>
    <n v="2841005"/>
    <n v="5496487"/>
  </r>
  <r>
    <x v="10"/>
    <s v="Ohio"/>
    <x v="35"/>
    <n v="39"/>
    <n v="31"/>
    <n v="24"/>
    <s v="US President"/>
    <s v="Clinton, Hillary"/>
    <s v="democrat"/>
    <b v="0"/>
    <n v="2394164"/>
    <n v="5496487"/>
  </r>
  <r>
    <x v="10"/>
    <s v="Ohio"/>
    <x v="35"/>
    <n v="39"/>
    <n v="31"/>
    <n v="24"/>
    <s v="US President"/>
    <m/>
    <s v="no party affiliation"/>
    <b v="0"/>
    <n v="198733"/>
    <n v="5496487"/>
  </r>
  <r>
    <x v="10"/>
    <s v="Ohio"/>
    <x v="35"/>
    <n v="39"/>
    <n v="31"/>
    <n v="24"/>
    <s v="US President"/>
    <s v="Stein, Jill"/>
    <s v="green"/>
    <b v="0"/>
    <n v="46271"/>
    <n v="5496487"/>
  </r>
  <r>
    <x v="10"/>
    <s v="Ohio"/>
    <x v="35"/>
    <n v="39"/>
    <n v="31"/>
    <n v="24"/>
    <s v="US President"/>
    <m/>
    <m/>
    <b v="1"/>
    <n v="16314"/>
    <n v="5496487"/>
  </r>
  <r>
    <x v="10"/>
    <s v="Oklahoma"/>
    <x v="36"/>
    <n v="40"/>
    <n v="73"/>
    <n v="53"/>
    <s v="US President"/>
    <s v="Trump, Donald J."/>
    <s v="republican"/>
    <b v="0"/>
    <n v="949136"/>
    <n v="1452992"/>
  </r>
  <r>
    <x v="10"/>
    <s v="Oklahoma"/>
    <x v="36"/>
    <n v="40"/>
    <n v="73"/>
    <n v="53"/>
    <s v="US President"/>
    <s v="Clinton, Hillary"/>
    <s v="democrat"/>
    <b v="0"/>
    <n v="420375"/>
    <n v="1452992"/>
  </r>
  <r>
    <x v="10"/>
    <s v="Oklahoma"/>
    <x v="36"/>
    <n v="40"/>
    <n v="73"/>
    <n v="53"/>
    <s v="US President"/>
    <s v="Johnson, Gary"/>
    <s v="libertarian"/>
    <b v="0"/>
    <n v="83481"/>
    <n v="1452992"/>
  </r>
  <r>
    <x v="10"/>
    <s v="Oregon"/>
    <x v="37"/>
    <n v="41"/>
    <n v="92"/>
    <n v="72"/>
    <s v="US President"/>
    <s v="Clinton, Hillary"/>
    <s v="democrat"/>
    <b v="0"/>
    <n v="1002106"/>
    <n v="2001336"/>
  </r>
  <r>
    <x v="10"/>
    <s v="Oregon"/>
    <x v="37"/>
    <n v="41"/>
    <n v="92"/>
    <n v="72"/>
    <s v="US President"/>
    <s v="Trump, Donald J."/>
    <s v="republican"/>
    <b v="0"/>
    <n v="782403"/>
    <n v="2001336"/>
  </r>
  <r>
    <x v="10"/>
    <s v="Oregon"/>
    <x v="37"/>
    <n v="41"/>
    <n v="92"/>
    <n v="72"/>
    <s v="US President"/>
    <s v="Johnson, Gary"/>
    <s v="libertarian"/>
    <b v="0"/>
    <n v="94231"/>
    <n v="2001336"/>
  </r>
  <r>
    <x v="10"/>
    <s v="Oregon"/>
    <x v="37"/>
    <n v="41"/>
    <n v="92"/>
    <n v="72"/>
    <s v="US President"/>
    <s v="Other"/>
    <m/>
    <b v="0"/>
    <n v="72594"/>
    <n v="2001336"/>
  </r>
  <r>
    <x v="10"/>
    <s v="Oregon"/>
    <x v="37"/>
    <n v="41"/>
    <n v="92"/>
    <n v="72"/>
    <s v="US President"/>
    <s v="Stein, Jill"/>
    <s v="green"/>
    <b v="0"/>
    <n v="50002"/>
    <n v="2001336"/>
  </r>
  <r>
    <x v="10"/>
    <s v="Pennsylvania"/>
    <x v="38"/>
    <n v="42"/>
    <n v="23"/>
    <n v="14"/>
    <s v="US President"/>
    <s v="Trump, Donald J."/>
    <s v="republican"/>
    <b v="0"/>
    <n v="2970733"/>
    <n v="6115402"/>
  </r>
  <r>
    <x v="10"/>
    <s v="Pennsylvania"/>
    <x v="38"/>
    <n v="42"/>
    <n v="23"/>
    <n v="14"/>
    <s v="US President"/>
    <s v="Clinton, Hillary"/>
    <s v="democrat"/>
    <b v="0"/>
    <n v="2926441"/>
    <n v="6115402"/>
  </r>
  <r>
    <x v="10"/>
    <s v="Pennsylvania"/>
    <x v="38"/>
    <n v="42"/>
    <n v="23"/>
    <n v="14"/>
    <s v="US President"/>
    <s v="Johnson, Gary"/>
    <s v="libertarian"/>
    <b v="0"/>
    <n v="146715"/>
    <n v="6115402"/>
  </r>
  <r>
    <x v="10"/>
    <s v="Pennsylvania"/>
    <x v="38"/>
    <n v="42"/>
    <n v="23"/>
    <n v="14"/>
    <s v="US President"/>
    <s v="Stein, Jill"/>
    <s v="green"/>
    <b v="0"/>
    <n v="49941"/>
    <n v="6115402"/>
  </r>
  <r>
    <x v="10"/>
    <s v="Pennsylvania"/>
    <x v="38"/>
    <n v="42"/>
    <n v="23"/>
    <n v="14"/>
    <s v="US President"/>
    <s v="Castle, Darrell L."/>
    <s v="constitution party"/>
    <b v="0"/>
    <n v="21572"/>
    <n v="6115402"/>
  </r>
  <r>
    <x v="10"/>
    <s v="Rhode Island"/>
    <x v="39"/>
    <n v="44"/>
    <n v="15"/>
    <n v="5"/>
    <s v="US President"/>
    <s v="Clinton, Hillary"/>
    <s v="democrat"/>
    <b v="0"/>
    <n v="252525"/>
    <n v="464144"/>
  </r>
  <r>
    <x v="10"/>
    <s v="Rhode Island"/>
    <x v="39"/>
    <n v="44"/>
    <n v="15"/>
    <n v="5"/>
    <s v="US President"/>
    <s v="Trump, Donald J."/>
    <s v="republican"/>
    <b v="0"/>
    <n v="180543"/>
    <n v="464144"/>
  </r>
  <r>
    <x v="10"/>
    <s v="Rhode Island"/>
    <x v="39"/>
    <n v="44"/>
    <n v="15"/>
    <n v="5"/>
    <s v="US President"/>
    <s v="Johnson, Gary"/>
    <s v="libertarian"/>
    <b v="0"/>
    <n v="14746"/>
    <n v="464144"/>
  </r>
  <r>
    <x v="10"/>
    <s v="Rhode Island"/>
    <x v="39"/>
    <n v="44"/>
    <n v="15"/>
    <n v="5"/>
    <s v="US President"/>
    <m/>
    <m/>
    <b v="1"/>
    <n v="9439"/>
    <n v="464144"/>
  </r>
  <r>
    <x v="10"/>
    <s v="Rhode Island"/>
    <x v="39"/>
    <n v="44"/>
    <n v="15"/>
    <n v="5"/>
    <s v="US President"/>
    <s v="Stein, Jill"/>
    <s v="green"/>
    <b v="0"/>
    <n v="6220"/>
    <n v="464144"/>
  </r>
  <r>
    <x v="10"/>
    <s v="Rhode Island"/>
    <x v="39"/>
    <n v="44"/>
    <n v="15"/>
    <n v="5"/>
    <s v="US President"/>
    <s v="De La Fuente, Roque &quot;&quot;Rocky&quot;&quot;"/>
    <s v="american delta party"/>
    <b v="0"/>
    <n v="671"/>
    <n v="464144"/>
  </r>
  <r>
    <x v="10"/>
    <s v="South Carolina"/>
    <x v="40"/>
    <n v="45"/>
    <n v="57"/>
    <n v="48"/>
    <s v="US President"/>
    <s v="Trump, Donald J."/>
    <s v="republican"/>
    <b v="0"/>
    <n v="1155389"/>
    <n v="2103027"/>
  </r>
  <r>
    <x v="10"/>
    <s v="South Carolina"/>
    <x v="40"/>
    <n v="45"/>
    <n v="57"/>
    <n v="48"/>
    <s v="US President"/>
    <s v="Clinton, Hillary"/>
    <s v="democrat"/>
    <b v="0"/>
    <n v="855373"/>
    <n v="2103027"/>
  </r>
  <r>
    <x v="10"/>
    <s v="South Carolina"/>
    <x v="40"/>
    <n v="45"/>
    <n v="57"/>
    <n v="48"/>
    <s v="US President"/>
    <s v="Johnson, Gary"/>
    <s v="libertarian"/>
    <b v="0"/>
    <n v="49204"/>
    <n v="2103027"/>
  </r>
  <r>
    <x v="10"/>
    <s v="South Carolina"/>
    <x v="40"/>
    <n v="45"/>
    <n v="57"/>
    <n v="48"/>
    <s v="US President"/>
    <s v="McMullin, Evan"/>
    <s v="independence"/>
    <b v="0"/>
    <n v="21016"/>
    <n v="2103027"/>
  </r>
  <r>
    <x v="10"/>
    <s v="South Carolina"/>
    <x v="40"/>
    <n v="45"/>
    <n v="57"/>
    <n v="48"/>
    <s v="US President"/>
    <s v="Stein, Jill"/>
    <s v="green"/>
    <b v="0"/>
    <n v="13034"/>
    <n v="2103027"/>
  </r>
  <r>
    <x v="10"/>
    <s v="South Carolina"/>
    <x v="40"/>
    <n v="45"/>
    <n v="57"/>
    <n v="48"/>
    <s v="US President"/>
    <s v="Castle, Darrell L."/>
    <s v="constitution party"/>
    <b v="0"/>
    <n v="5765"/>
    <n v="2103027"/>
  </r>
  <r>
    <x v="10"/>
    <s v="South Carolina"/>
    <x v="40"/>
    <n v="45"/>
    <n v="57"/>
    <n v="48"/>
    <s v="US President"/>
    <s v="Skewes, Peter"/>
    <s v="american"/>
    <b v="0"/>
    <n v="3246"/>
    <n v="2103027"/>
  </r>
  <r>
    <x v="10"/>
    <s v="South Dakota"/>
    <x v="41"/>
    <n v="46"/>
    <n v="45"/>
    <n v="37"/>
    <s v="US President"/>
    <s v="Trump, Donald J."/>
    <s v="republican"/>
    <b v="0"/>
    <n v="227721"/>
    <n v="370093"/>
  </r>
  <r>
    <x v="10"/>
    <s v="South Dakota"/>
    <x v="41"/>
    <n v="46"/>
    <n v="45"/>
    <n v="37"/>
    <s v="US President"/>
    <s v="Clinton, Hillary"/>
    <s v="democrat"/>
    <b v="0"/>
    <n v="117458"/>
    <n v="370093"/>
  </r>
  <r>
    <x v="10"/>
    <s v="South Dakota"/>
    <x v="41"/>
    <n v="46"/>
    <n v="45"/>
    <n v="37"/>
    <s v="US President"/>
    <s v="Johnson, Gary"/>
    <s v="libertarian"/>
    <b v="0"/>
    <n v="20850"/>
    <n v="370093"/>
  </r>
  <r>
    <x v="10"/>
    <s v="South Dakota"/>
    <x v="41"/>
    <n v="46"/>
    <n v="45"/>
    <n v="37"/>
    <s v="US President"/>
    <s v="Castle, Darrell L."/>
    <s v="constitution party"/>
    <b v="0"/>
    <n v="4064"/>
    <n v="370093"/>
  </r>
  <r>
    <x v="10"/>
    <s v="Tennessee"/>
    <x v="42"/>
    <n v="47"/>
    <n v="62"/>
    <n v="54"/>
    <s v="US President"/>
    <s v="Trump, Donald J."/>
    <s v="republican"/>
    <b v="0"/>
    <n v="1522925"/>
    <n v="2508027"/>
  </r>
  <r>
    <x v="10"/>
    <s v="Tennessee"/>
    <x v="42"/>
    <n v="47"/>
    <n v="62"/>
    <n v="54"/>
    <s v="US President"/>
    <s v="Clinton, Hillary"/>
    <s v="democrat"/>
    <b v="0"/>
    <n v="870695"/>
    <n v="2508027"/>
  </r>
  <r>
    <x v="10"/>
    <s v="Tennessee"/>
    <x v="42"/>
    <n v="47"/>
    <n v="62"/>
    <n v="54"/>
    <s v="US President"/>
    <m/>
    <s v="independent"/>
    <b v="0"/>
    <n v="100618"/>
    <n v="2508027"/>
  </r>
  <r>
    <x v="10"/>
    <s v="Tennessee"/>
    <x v="42"/>
    <n v="47"/>
    <n v="62"/>
    <n v="54"/>
    <s v="US President"/>
    <m/>
    <m/>
    <b v="1"/>
    <n v="13789"/>
    <n v="2508027"/>
  </r>
  <r>
    <x v="10"/>
    <s v="Texas"/>
    <x v="43"/>
    <n v="48"/>
    <n v="74"/>
    <n v="49"/>
    <s v="US President"/>
    <s v="Trump, Donald J."/>
    <s v="republican"/>
    <b v="0"/>
    <n v="4685047"/>
    <n v="8969226"/>
  </r>
  <r>
    <x v="10"/>
    <s v="Texas"/>
    <x v="43"/>
    <n v="48"/>
    <n v="74"/>
    <n v="49"/>
    <s v="US President"/>
    <s v="Clinton, Hillary"/>
    <s v="democrat"/>
    <b v="0"/>
    <n v="3877868"/>
    <n v="8969226"/>
  </r>
  <r>
    <x v="10"/>
    <s v="Texas"/>
    <x v="43"/>
    <n v="48"/>
    <n v="74"/>
    <n v="49"/>
    <s v="US President"/>
    <s v="Johnson, Gary"/>
    <s v="libertarian"/>
    <b v="0"/>
    <n v="283492"/>
    <n v="8969226"/>
  </r>
  <r>
    <x v="10"/>
    <s v="Texas"/>
    <x v="43"/>
    <n v="48"/>
    <n v="74"/>
    <n v="49"/>
    <s v="US President"/>
    <s v="Stein, Jill"/>
    <s v="green"/>
    <b v="0"/>
    <n v="71558"/>
    <n v="8969226"/>
  </r>
  <r>
    <x v="10"/>
    <s v="Texas"/>
    <x v="43"/>
    <n v="48"/>
    <n v="74"/>
    <n v="49"/>
    <s v="US President"/>
    <m/>
    <m/>
    <b v="1"/>
    <n v="51261"/>
    <n v="8969226"/>
  </r>
  <r>
    <x v="10"/>
    <s v="Utah"/>
    <x v="44"/>
    <n v="49"/>
    <n v="87"/>
    <n v="67"/>
    <s v="US President"/>
    <s v="Trump, Donald J."/>
    <s v="republican"/>
    <b v="0"/>
    <n v="515211"/>
    <n v="1131317"/>
  </r>
  <r>
    <x v="10"/>
    <s v="Utah"/>
    <x v="44"/>
    <n v="49"/>
    <n v="87"/>
    <n v="67"/>
    <s v="US President"/>
    <s v="Clinton, Hillary"/>
    <s v="democrat"/>
    <b v="0"/>
    <n v="310674"/>
    <n v="1131317"/>
  </r>
  <r>
    <x v="10"/>
    <s v="Utah"/>
    <x v="44"/>
    <n v="49"/>
    <n v="87"/>
    <n v="67"/>
    <s v="US President"/>
    <s v="McMullin, Evan"/>
    <s v="no party affiliation"/>
    <b v="0"/>
    <n v="255060"/>
    <n v="1131317"/>
  </r>
  <r>
    <x v="10"/>
    <s v="Utah"/>
    <x v="44"/>
    <n v="49"/>
    <n v="87"/>
    <n v="67"/>
    <s v="US President"/>
    <s v="Johnson, Gary"/>
    <s v="libertarian"/>
    <b v="0"/>
    <n v="39608"/>
    <n v="1131317"/>
  </r>
  <r>
    <x v="10"/>
    <s v="Utah"/>
    <x v="44"/>
    <n v="49"/>
    <n v="87"/>
    <n v="67"/>
    <s v="US President"/>
    <s v="Castle, Darrell L."/>
    <s v="constitution party"/>
    <b v="0"/>
    <n v="8032"/>
    <n v="1131317"/>
  </r>
  <r>
    <x v="10"/>
    <s v="Utah"/>
    <x v="44"/>
    <n v="49"/>
    <n v="87"/>
    <n v="67"/>
    <s v="US President"/>
    <s v="Kopitke, Kyle Kenley"/>
    <s v="independent american"/>
    <b v="0"/>
    <n v="2732"/>
    <n v="1131317"/>
  </r>
  <r>
    <x v="10"/>
    <s v="Vermont"/>
    <x v="45"/>
    <n v="50"/>
    <n v="13"/>
    <n v="6"/>
    <s v="US President"/>
    <s v="Clinton, Hillary"/>
    <s v="democrat"/>
    <b v="0"/>
    <n v="178573"/>
    <n v="320467"/>
  </r>
  <r>
    <x v="10"/>
    <s v="Vermont"/>
    <x v="45"/>
    <n v="50"/>
    <n v="13"/>
    <n v="6"/>
    <s v="US President"/>
    <s v="Trump, Donald J."/>
    <s v="republican"/>
    <b v="0"/>
    <n v="95369"/>
    <n v="320467"/>
  </r>
  <r>
    <x v="10"/>
    <s v="Vermont"/>
    <x v="45"/>
    <n v="50"/>
    <n v="13"/>
    <n v="6"/>
    <s v="US President"/>
    <m/>
    <m/>
    <b v="1"/>
    <n v="22899"/>
    <n v="320467"/>
  </r>
  <r>
    <x v="10"/>
    <s v="Vermont"/>
    <x v="45"/>
    <n v="50"/>
    <n v="13"/>
    <n v="6"/>
    <s v="US President"/>
    <s v="Johnson, Gary"/>
    <s v="libertarian"/>
    <b v="0"/>
    <n v="10078"/>
    <n v="320467"/>
  </r>
  <r>
    <x v="10"/>
    <s v="Vermont"/>
    <x v="45"/>
    <n v="50"/>
    <n v="13"/>
    <n v="6"/>
    <s v="US President"/>
    <s v="Stein, Jill"/>
    <s v="green"/>
    <b v="0"/>
    <n v="6758"/>
    <n v="320467"/>
  </r>
  <r>
    <x v="10"/>
    <s v="Vermont"/>
    <x v="45"/>
    <n v="50"/>
    <n v="13"/>
    <n v="6"/>
    <s v="US President"/>
    <s v="Blank Vote"/>
    <m/>
    <b v="0"/>
    <n v="4574"/>
    <n v="320467"/>
  </r>
  <r>
    <x v="10"/>
    <s v="Vermont"/>
    <x v="45"/>
    <n v="50"/>
    <n v="13"/>
    <n v="6"/>
    <s v="US President"/>
    <s v="De La Fuente, Roque &quot;&quot;Rocky&quot;&quot;"/>
    <s v="independent"/>
    <b v="0"/>
    <n v="1063"/>
    <n v="320467"/>
  </r>
  <r>
    <x v="10"/>
    <s v="Vermont"/>
    <x v="45"/>
    <n v="50"/>
    <n v="13"/>
    <n v="6"/>
    <s v="US President"/>
    <s v="Void Vote"/>
    <m/>
    <b v="0"/>
    <n v="826"/>
    <n v="320467"/>
  </r>
  <r>
    <x v="10"/>
    <s v="Vermont"/>
    <x v="45"/>
    <n v="50"/>
    <n v="13"/>
    <n v="6"/>
    <s v="US President"/>
    <s v="La Riva, Gloria Estella"/>
    <s v="liberty union party"/>
    <b v="0"/>
    <n v="327"/>
    <n v="320467"/>
  </r>
  <r>
    <x v="10"/>
    <s v="Virginia"/>
    <x v="46"/>
    <n v="51"/>
    <n v="54"/>
    <n v="40"/>
    <s v="US President"/>
    <s v="Clinton, Hillary"/>
    <s v="democrat"/>
    <b v="0"/>
    <n v="1981473"/>
    <n v="3982752"/>
  </r>
  <r>
    <x v="10"/>
    <s v="Virginia"/>
    <x v="46"/>
    <n v="51"/>
    <n v="54"/>
    <n v="40"/>
    <s v="US President"/>
    <s v="Trump, Donald J."/>
    <s v="republican"/>
    <b v="0"/>
    <n v="1769443"/>
    <n v="3982752"/>
  </r>
  <r>
    <x v="10"/>
    <s v="Virginia"/>
    <x v="46"/>
    <n v="51"/>
    <n v="54"/>
    <n v="40"/>
    <s v="US President"/>
    <s v="Johnson, Gary"/>
    <s v="libertarian"/>
    <b v="0"/>
    <n v="118274"/>
    <n v="3982752"/>
  </r>
  <r>
    <x v="10"/>
    <s v="Virginia"/>
    <x v="46"/>
    <n v="51"/>
    <n v="54"/>
    <n v="40"/>
    <s v="US President"/>
    <s v="McMullin, Evan"/>
    <s v="independent"/>
    <b v="0"/>
    <n v="54054"/>
    <n v="3982752"/>
  </r>
  <r>
    <x v="10"/>
    <s v="Virginia"/>
    <x v="46"/>
    <n v="51"/>
    <n v="54"/>
    <n v="40"/>
    <s v="US President"/>
    <m/>
    <m/>
    <b v="1"/>
    <n v="31870"/>
    <n v="3982752"/>
  </r>
  <r>
    <x v="10"/>
    <s v="Virginia"/>
    <x v="46"/>
    <n v="51"/>
    <n v="54"/>
    <n v="40"/>
    <s v="US President"/>
    <s v="Stein, Jill"/>
    <s v="green"/>
    <b v="0"/>
    <n v="27638"/>
    <n v="3982752"/>
  </r>
  <r>
    <x v="10"/>
    <s v="Washington"/>
    <x v="47"/>
    <n v="53"/>
    <n v="91"/>
    <n v="73"/>
    <s v="US President"/>
    <s v="Clinton, Hillary"/>
    <s v="democrat"/>
    <b v="0"/>
    <n v="1742718"/>
    <n v="3317019"/>
  </r>
  <r>
    <x v="10"/>
    <s v="Washington"/>
    <x v="47"/>
    <n v="53"/>
    <n v="91"/>
    <n v="73"/>
    <s v="US President"/>
    <s v="Trump, Donald J."/>
    <s v="republican"/>
    <b v="0"/>
    <n v="1221747"/>
    <n v="3317019"/>
  </r>
  <r>
    <x v="10"/>
    <s v="Washington"/>
    <x v="47"/>
    <n v="53"/>
    <n v="91"/>
    <n v="73"/>
    <s v="US President"/>
    <s v="Johnson, Gary"/>
    <s v="libertarian"/>
    <b v="0"/>
    <n v="160879"/>
    <n v="3317019"/>
  </r>
  <r>
    <x v="10"/>
    <s v="Washington"/>
    <x v="47"/>
    <n v="53"/>
    <n v="91"/>
    <n v="73"/>
    <s v="US President"/>
    <m/>
    <m/>
    <b v="1"/>
    <n v="107805"/>
    <n v="3317019"/>
  </r>
  <r>
    <x v="10"/>
    <s v="Washington"/>
    <x v="47"/>
    <n v="53"/>
    <n v="91"/>
    <n v="73"/>
    <s v="US President"/>
    <s v="Stein, Jill"/>
    <s v="green"/>
    <b v="0"/>
    <n v="58417"/>
    <n v="3317019"/>
  </r>
  <r>
    <x v="10"/>
    <s v="Washington"/>
    <x v="47"/>
    <n v="53"/>
    <n v="91"/>
    <n v="73"/>
    <s v="US President"/>
    <s v="Castle, Darrell L."/>
    <s v="constitution party"/>
    <b v="0"/>
    <n v="17623"/>
    <n v="3317019"/>
  </r>
  <r>
    <x v="10"/>
    <s v="Washington"/>
    <x v="47"/>
    <n v="53"/>
    <n v="91"/>
    <n v="73"/>
    <s v="US President"/>
    <s v="Kennedy, Alyson"/>
    <s v="socialist workers"/>
    <b v="0"/>
    <n v="4307"/>
    <n v="3317019"/>
  </r>
  <r>
    <x v="10"/>
    <s v="Washington"/>
    <x v="47"/>
    <n v="53"/>
    <n v="91"/>
    <n v="73"/>
    <s v="US President"/>
    <s v="La Riva, Gloria Estella"/>
    <s v="socialism and liberation party"/>
    <b v="0"/>
    <n v="3523"/>
    <n v="3317019"/>
  </r>
  <r>
    <x v="10"/>
    <s v="West Virginia"/>
    <x v="48"/>
    <n v="54"/>
    <n v="55"/>
    <n v="56"/>
    <s v="US President"/>
    <s v="Trump, Donald J."/>
    <s v="republican"/>
    <b v="0"/>
    <n v="489371"/>
    <n v="713051"/>
  </r>
  <r>
    <x v="10"/>
    <s v="West Virginia"/>
    <x v="48"/>
    <n v="54"/>
    <n v="55"/>
    <n v="56"/>
    <s v="US President"/>
    <s v="Clinton, Hillary"/>
    <s v="democrat"/>
    <b v="0"/>
    <n v="188794"/>
    <n v="713051"/>
  </r>
  <r>
    <x v="10"/>
    <s v="West Virginia"/>
    <x v="48"/>
    <n v="54"/>
    <n v="55"/>
    <n v="56"/>
    <s v="US President"/>
    <s v="Johnson, Gary"/>
    <s v="libertarian"/>
    <b v="0"/>
    <n v="23004"/>
    <n v="713051"/>
  </r>
  <r>
    <x v="10"/>
    <s v="West Virginia"/>
    <x v="48"/>
    <n v="54"/>
    <n v="55"/>
    <n v="56"/>
    <s v="US President"/>
    <s v="Stein, Jill"/>
    <s v="green"/>
    <b v="0"/>
    <n v="8075"/>
    <n v="713051"/>
  </r>
  <r>
    <x v="10"/>
    <s v="West Virginia"/>
    <x v="48"/>
    <n v="54"/>
    <n v="55"/>
    <n v="56"/>
    <s v="US President"/>
    <s v="Castle, Darrell L."/>
    <s v="constitution party"/>
    <b v="0"/>
    <n v="3807"/>
    <n v="713051"/>
  </r>
  <r>
    <x v="10"/>
    <s v="Wisconsin"/>
    <x v="49"/>
    <n v="55"/>
    <n v="35"/>
    <n v="25"/>
    <s v="US President"/>
    <s v="Trump, Donald J."/>
    <s v="republican"/>
    <b v="0"/>
    <n v="1405284"/>
    <n v="2976150"/>
  </r>
  <r>
    <x v="10"/>
    <s v="Wisconsin"/>
    <x v="49"/>
    <n v="55"/>
    <n v="35"/>
    <n v="25"/>
    <s v="US President"/>
    <s v="Clinton, Hillary"/>
    <s v="democrat"/>
    <b v="0"/>
    <n v="1382536"/>
    <n v="2976150"/>
  </r>
  <r>
    <x v="10"/>
    <s v="Wisconsin"/>
    <x v="49"/>
    <n v="55"/>
    <n v="35"/>
    <n v="25"/>
    <s v="US President"/>
    <s v="Johnson, Gary"/>
    <s v="libertarian"/>
    <b v="0"/>
    <n v="106674"/>
    <n v="2976150"/>
  </r>
  <r>
    <x v="10"/>
    <s v="Wisconsin"/>
    <x v="49"/>
    <n v="55"/>
    <n v="35"/>
    <n v="25"/>
    <s v="US President"/>
    <s v="Stein, Jill"/>
    <s v="green"/>
    <b v="0"/>
    <n v="31072"/>
    <n v="2976150"/>
  </r>
  <r>
    <x v="10"/>
    <s v="Wisconsin"/>
    <x v="49"/>
    <n v="55"/>
    <n v="35"/>
    <n v="25"/>
    <s v="US President"/>
    <s v="Scattering"/>
    <m/>
    <b v="0"/>
    <n v="22764"/>
    <n v="2976150"/>
  </r>
  <r>
    <x v="10"/>
    <s v="Wisconsin"/>
    <x v="49"/>
    <n v="55"/>
    <n v="35"/>
    <n v="25"/>
    <s v="US President"/>
    <m/>
    <m/>
    <b v="1"/>
    <n v="12386"/>
    <n v="2976150"/>
  </r>
  <r>
    <x v="10"/>
    <s v="Wisconsin"/>
    <x v="49"/>
    <n v="55"/>
    <n v="35"/>
    <n v="25"/>
    <s v="US President"/>
    <s v="Castle, Darrell L."/>
    <s v="constitution party"/>
    <b v="0"/>
    <n v="12162"/>
    <n v="2976150"/>
  </r>
  <r>
    <x v="10"/>
    <s v="Wisconsin"/>
    <x v="49"/>
    <n v="55"/>
    <n v="35"/>
    <n v="25"/>
    <s v="US President"/>
    <s v="Moorehead, Monica"/>
    <s v="workers world party"/>
    <b v="0"/>
    <n v="1770"/>
    <n v="2976150"/>
  </r>
  <r>
    <x v="10"/>
    <s v="Wisconsin"/>
    <x v="49"/>
    <n v="55"/>
    <n v="35"/>
    <n v="25"/>
    <s v="US President"/>
    <s v="De La Fuente, Roque &quot;&quot;Rocky&quot;&quot;"/>
    <s v="american delta party"/>
    <b v="0"/>
    <n v="1502"/>
    <n v="2976150"/>
  </r>
  <r>
    <x v="10"/>
    <s v="Wyoming"/>
    <x v="50"/>
    <n v="56"/>
    <n v="83"/>
    <n v="68"/>
    <s v="US President"/>
    <s v="Trump, Donald J."/>
    <s v="republican"/>
    <b v="0"/>
    <n v="174419"/>
    <n v="258788"/>
  </r>
  <r>
    <x v="10"/>
    <s v="Wyoming"/>
    <x v="50"/>
    <n v="56"/>
    <n v="83"/>
    <n v="68"/>
    <s v="US President"/>
    <s v="Clinton, Hillary"/>
    <s v="democrat"/>
    <b v="0"/>
    <n v="55973"/>
    <n v="258788"/>
  </r>
  <r>
    <x v="10"/>
    <s v="Wyoming"/>
    <x v="50"/>
    <n v="56"/>
    <n v="83"/>
    <n v="68"/>
    <s v="US President"/>
    <s v="Johnson, Gary"/>
    <s v="libertarian"/>
    <b v="0"/>
    <n v="13287"/>
    <n v="258788"/>
  </r>
  <r>
    <x v="10"/>
    <s v="Wyoming"/>
    <x v="50"/>
    <n v="56"/>
    <n v="83"/>
    <n v="68"/>
    <s v="US President"/>
    <m/>
    <m/>
    <b v="1"/>
    <n v="6904"/>
    <n v="258788"/>
  </r>
  <r>
    <x v="10"/>
    <s v="Wyoming"/>
    <x v="50"/>
    <n v="56"/>
    <n v="83"/>
    <n v="68"/>
    <s v="US President"/>
    <m/>
    <s v="independent"/>
    <b v="0"/>
    <n v="3224"/>
    <n v="258788"/>
  </r>
  <r>
    <x v="10"/>
    <s v="Wyoming"/>
    <x v="50"/>
    <n v="56"/>
    <n v="83"/>
    <n v="68"/>
    <s v="US President"/>
    <s v="Blank Vote"/>
    <m/>
    <b v="0"/>
    <n v="2661"/>
    <n v="258788"/>
  </r>
  <r>
    <x v="10"/>
    <s v="Wyoming"/>
    <x v="50"/>
    <n v="56"/>
    <n v="83"/>
    <n v="68"/>
    <s v="US President"/>
    <s v="Castle, Darrell L."/>
    <s v="constitution party"/>
    <b v="0"/>
    <n v="2042"/>
    <n v="258788"/>
  </r>
  <r>
    <x v="10"/>
    <s v="Wyoming"/>
    <x v="50"/>
    <n v="56"/>
    <n v="83"/>
    <n v="68"/>
    <s v="US President"/>
    <s v="Over Vote"/>
    <m/>
    <b v="0"/>
    <n v="278"/>
    <n v="258788"/>
  </r>
  <r>
    <x v="11"/>
    <m/>
    <x v="51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Votes rec'd by winning candidate by state per year" cacheId="2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N55" firstHeaderRow="1" firstDataRow="2" firstDataCol="1"/>
  <pivotFields count="12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>
      <items count="53">
        <item x="1"/>
        <item x="0"/>
        <item x="3"/>
        <item x="2"/>
        <item x="4"/>
        <item x="5"/>
        <item x="6"/>
        <item x="8"/>
        <item x="7"/>
        <item x="9"/>
        <item x="10"/>
        <item x="11"/>
        <item x="15"/>
        <item x="12"/>
        <item x="13"/>
        <item x="14"/>
        <item x="16"/>
        <item x="17"/>
        <item x="18"/>
        <item x="21"/>
        <item x="20"/>
        <item x="19"/>
        <item x="22"/>
        <item x="23"/>
        <item x="25"/>
        <item x="24"/>
        <item x="26"/>
        <item x="33"/>
        <item x="34"/>
        <item x="27"/>
        <item x="29"/>
        <item x="30"/>
        <item x="31"/>
        <item x="28"/>
        <item x="32"/>
        <item x="35"/>
        <item x="36"/>
        <item x="37"/>
        <item x="38"/>
        <item x="39"/>
        <item x="40"/>
        <item x="41"/>
        <item x="42"/>
        <item x="43"/>
        <item x="44"/>
        <item x="46"/>
        <item x="45"/>
        <item x="47"/>
        <item x="49"/>
        <item x="48"/>
        <item x="50"/>
        <item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 maxSubtotal="1"/>
    <pivotField showAll="0"/>
  </pivotFields>
  <rowFields count="1">
    <field x="2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Max of candidatevotes" fld="10" subtotal="max" baseField="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C87791-6770-434C-B3F6-CF870AE74AEA}" name="Winners of the Presidential Race by State and Year" cacheId="238" applyNumberFormats="0" applyBorderFormats="0" applyFontFormats="0" applyPatternFormats="0" applyAlignmentFormats="0" applyWidthHeightFormats="1" dataCaption="Values" showMissing="0" updatedVersion="6" minRefreshableVersion="3" useAutoFormatting="1" rowGrandTotals="0" colGrandTotals="0" itemPrintTitles="1" createdVersion="6" indent="0" outline="1" outlineData="1" multipleFieldFilters="0">
  <location ref="A3:L55" firstHeaderRow="1" firstDataRow="2" firstDataCol="1"/>
  <pivotFields count="3">
    <pivotField axis="axisCol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allDrilled="1" subtotalTop="0" showAll="0" dataSourceSort="1" defaultSubtotal="0" defaultAttributeDrillState="1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</items>
    </pivotField>
    <pivotField dataField="1" subtotalTop="0" showAll="0" defaultSubtotal="0"/>
  </pivotFields>
  <rowFields count="1">
    <field x="1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0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dataFields count="1">
    <dataField fld="2" subtotal="count" baseField="0" baseItem="0"/>
  </dataFields>
  <formats count="3">
    <format dxfId="154">
      <pivotArea field="1" type="button" dataOnly="0" labelOnly="1" outline="0" axis="axisRow" fieldPosition="0"/>
    </format>
    <format dxfId="152">
      <pivotArea dataOnly="0" labelOnly="1" fieldPosition="0">
        <references count="1">
          <reference field="0" count="0"/>
        </references>
      </pivotArea>
    </format>
    <format dxfId="150">
      <pivotArea dataOnly="0" labelOnly="1" grandCol="1" outline="0" fieldPosition="0"/>
    </format>
  </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candidatevotes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3">
          <x14:conditionalFormat priority="3" id="{E500AA59-8634-47F1-8374-5CC111578B5C}">
            <x14:pivotAreas count="1">
              <pivotArea type="data" outline="0" collapsedLevelsAreSubtotals="1" fieldPosition="0">
                <references count="1">
                  <reference field="4294967294" count="1" selected="0">
                    <x v="0"/>
                  </reference>
                </references>
              </pivotArea>
            </x14:pivotAreas>
          </x14:conditionalFormat>
          <x14:conditionalFormat priority="2" id="{6AF2DCB0-D78B-4118-A868-F99A9321E76B}">
            <x14:pivotAreas count="1">
              <pivotArea type="data" outline="0" collapsedLevelsAreSubtotals="1" fieldPosition="0">
                <references count="1">
                  <reference field="4294967294" count="1" selected="0">
                    <x v="0"/>
                  </reference>
                </references>
              </pivotArea>
            </x14:pivotAreas>
          </x14:conditionalFormat>
          <x14:conditionalFormat priority="1" id="{C8E73CD1-4899-468E-B22B-510197A22BBB}">
            <x14:pivotAreas count="1">
              <pivotArea type="data" outline="0" collapsedLevelsAreSubtotals="1" fieldPosition="0">
                <references count="1">
                  <reference field="4294967294" count="1" selected="0">
                    <x v="0"/>
                  </reference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A7B30-8192-4CFF-B6FE-70F99CCC7BB3}" name="Winners of the Presidential Race by State and Year" cacheId="241" applyNumberFormats="0" applyBorderFormats="0" applyFontFormats="0" applyPatternFormats="0" applyAlignmentFormats="0" applyWidthHeightFormats="1" dataCaption="Values" showMissing="0" updatedVersion="6" minRefreshableVersion="3" useAutoFormatting="1" subtotalHiddenItems="1" rowGrandTotals="0" colGrandTotals="0" itemPrintTitles="1" createdVersion="6" indent="0" outline="1" outlineData="1" multipleFieldFilters="0">
  <location ref="A3:L55" firstHeaderRow="1" firstDataRow="2" firstDataCol="1"/>
  <pivotFields count="3">
    <pivotField axis="axisCol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allDrilled="1" subtotalTop="0" showAll="0" dataSourceSort="1" defaultSubtotal="0" defaultAttributeDrillState="1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</items>
    </pivotField>
    <pivotField dataField="1" subtotalTop="0" showAll="0" defaultSubtotal="0"/>
  </pivotFields>
  <rowFields count="1">
    <field x="1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0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dataFields count="1">
    <dataField fld="2" subtotal="count" baseField="0" baseItem="0"/>
  </dataFields>
  <formats count="3">
    <format dxfId="4">
      <pivotArea field="1" type="button" dataOnly="0" labelOnly="1" outline="0" axis="axisRow" fieldPosition="0"/>
    </format>
    <format dxfId="5">
      <pivotArea dataOnly="0" labelOnly="1" fieldPosition="0">
        <references count="1">
          <reference field="0" count="0"/>
        </references>
      </pivotArea>
    </format>
    <format dxfId="6">
      <pivotArea dataOnly="0" labelOnly="1" grandCol="1" outline="0" fieldPosition="0"/>
    </format>
  </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candidatevotes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priority="1" id="{CE5DB02D-5AD8-4171-B197-213646B65417}">
            <x14:pivotAreas count="1">
              <pivotArea type="data" outline="0" collapsedLevelsAreSubtotals="1" fieldPosition="0">
                <references count="1">
                  <reference field="4294967294" count="1" selected="0">
                    <x v="0"/>
                  </reference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741"/>
  <sheetViews>
    <sheetView workbookViewId="0">
      <selection activeCell="P2" sqref="P2"/>
    </sheetView>
  </sheetViews>
  <sheetFormatPr defaultRowHeight="15" x14ac:dyDescent="0.25"/>
  <cols>
    <col min="1" max="1" width="5" bestFit="1" customWidth="1"/>
    <col min="2" max="2" width="18.7109375" bestFit="1" customWidth="1"/>
    <col min="3" max="3" width="8.7109375" bestFit="1" customWidth="1"/>
    <col min="4" max="4" width="9.7109375" bestFit="1" customWidth="1"/>
    <col min="5" max="5" width="9.5703125" bestFit="1" customWidth="1"/>
    <col min="6" max="6" width="7.85546875" bestFit="1" customWidth="1"/>
    <col min="7" max="7" width="12.28515625" bestFit="1" customWidth="1"/>
    <col min="8" max="8" width="31.5703125" bestFit="1" customWidth="1"/>
    <col min="9" max="9" width="34.42578125" bestFit="1" customWidth="1"/>
    <col min="10" max="10" width="7.42578125" bestFit="1" customWidth="1"/>
    <col min="11" max="11" width="14.7109375" bestFit="1" customWidth="1"/>
    <col min="12" max="12" width="10" bestFit="1" customWidth="1"/>
    <col min="13" max="13" width="9" bestFit="1" customWidth="1"/>
    <col min="14" max="14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443</v>
      </c>
    </row>
    <row r="2" spans="1:16" x14ac:dyDescent="0.25">
      <c r="A2">
        <v>1976</v>
      </c>
      <c r="B2" t="s">
        <v>14</v>
      </c>
      <c r="C2" t="s">
        <v>15</v>
      </c>
      <c r="D2">
        <v>1</v>
      </c>
      <c r="E2">
        <v>63</v>
      </c>
      <c r="F2">
        <v>41</v>
      </c>
      <c r="G2" t="s">
        <v>16</v>
      </c>
      <c r="H2" t="s">
        <v>17</v>
      </c>
      <c r="I2" t="s">
        <v>18</v>
      </c>
      <c r="J2" t="b">
        <v>0</v>
      </c>
      <c r="K2">
        <v>659170</v>
      </c>
      <c r="L2">
        <v>1182850</v>
      </c>
      <c r="M2">
        <v>20171015</v>
      </c>
      <c r="N2" t="s">
        <v>19</v>
      </c>
      <c r="O2" t="str">
        <f>IF(VLOOKUP(A2,'national-winners'!$A$2:$B$13,2,0)=H2,"Y","N")</f>
        <v>Y</v>
      </c>
      <c r="P2" t="e" cm="1">
        <f t="array" ref="P2">look</f>
        <v>#NAME?</v>
      </c>
    </row>
    <row r="3" spans="1:16" x14ac:dyDescent="0.25">
      <c r="A3">
        <v>1976</v>
      </c>
      <c r="B3" t="s">
        <v>14</v>
      </c>
      <c r="C3" t="s">
        <v>15</v>
      </c>
      <c r="D3">
        <v>1</v>
      </c>
      <c r="E3">
        <v>63</v>
      </c>
      <c r="F3">
        <v>41</v>
      </c>
      <c r="G3" t="s">
        <v>16</v>
      </c>
      <c r="H3" t="s">
        <v>20</v>
      </c>
      <c r="I3" t="s">
        <v>21</v>
      </c>
      <c r="J3" t="b">
        <v>0</v>
      </c>
      <c r="K3">
        <v>504070</v>
      </c>
      <c r="L3">
        <v>1182850</v>
      </c>
      <c r="M3">
        <v>20171015</v>
      </c>
      <c r="N3" t="s">
        <v>19</v>
      </c>
      <c r="O3" t="str">
        <f>IF(VLOOKUP(A3,'national-winners'!$A$2:$B$13,2,0)=H3,"Y","N")</f>
        <v>N</v>
      </c>
    </row>
    <row r="4" spans="1:16" x14ac:dyDescent="0.25">
      <c r="A4">
        <v>1976</v>
      </c>
      <c r="B4" t="s">
        <v>14</v>
      </c>
      <c r="C4" t="s">
        <v>15</v>
      </c>
      <c r="D4">
        <v>1</v>
      </c>
      <c r="E4">
        <v>63</v>
      </c>
      <c r="F4">
        <v>41</v>
      </c>
      <c r="G4" t="s">
        <v>16</v>
      </c>
      <c r="H4" t="s">
        <v>22</v>
      </c>
      <c r="I4" t="s">
        <v>23</v>
      </c>
      <c r="J4" t="b">
        <v>0</v>
      </c>
      <c r="K4">
        <v>9198</v>
      </c>
      <c r="L4">
        <v>1182850</v>
      </c>
      <c r="M4">
        <v>20171015</v>
      </c>
      <c r="N4" t="s">
        <v>19</v>
      </c>
      <c r="O4" t="str">
        <f>IF(VLOOKUP(A4,'national-winners'!$A$2:$B$13,2,0)=H4,"Y","N")</f>
        <v>N</v>
      </c>
    </row>
    <row r="5" spans="1:16" x14ac:dyDescent="0.25">
      <c r="A5">
        <v>1976</v>
      </c>
      <c r="B5" t="s">
        <v>14</v>
      </c>
      <c r="C5" t="s">
        <v>15</v>
      </c>
      <c r="D5">
        <v>1</v>
      </c>
      <c r="E5">
        <v>63</v>
      </c>
      <c r="F5">
        <v>41</v>
      </c>
      <c r="G5" t="s">
        <v>16</v>
      </c>
      <c r="H5" t="s">
        <v>24</v>
      </c>
      <c r="I5" t="s">
        <v>25</v>
      </c>
      <c r="J5" t="b">
        <v>0</v>
      </c>
      <c r="K5">
        <v>6669</v>
      </c>
      <c r="L5">
        <v>1182850</v>
      </c>
      <c r="M5">
        <v>20171015</v>
      </c>
      <c r="N5" t="s">
        <v>19</v>
      </c>
      <c r="O5" t="str">
        <f>IF(VLOOKUP(A5,'national-winners'!$A$2:$B$13,2,0)=H5,"Y","N")</f>
        <v>N</v>
      </c>
    </row>
    <row r="6" spans="1:16" x14ac:dyDescent="0.25">
      <c r="A6">
        <v>1976</v>
      </c>
      <c r="B6" t="s">
        <v>14</v>
      </c>
      <c r="C6" t="s">
        <v>15</v>
      </c>
      <c r="D6">
        <v>1</v>
      </c>
      <c r="E6">
        <v>63</v>
      </c>
      <c r="F6">
        <v>41</v>
      </c>
      <c r="G6" t="s">
        <v>16</v>
      </c>
      <c r="H6" t="s">
        <v>26</v>
      </c>
      <c r="I6" t="s">
        <v>27</v>
      </c>
      <c r="J6" t="b">
        <v>0</v>
      </c>
      <c r="K6">
        <v>1954</v>
      </c>
      <c r="L6">
        <v>1182850</v>
      </c>
      <c r="M6">
        <v>20171015</v>
      </c>
      <c r="N6" t="s">
        <v>19</v>
      </c>
      <c r="O6" t="str">
        <f>IF(VLOOKUP(A6,'national-winners'!$A$2:$B$13,2,0)=H6,"Y","N")</f>
        <v>N</v>
      </c>
    </row>
    <row r="7" spans="1:16" x14ac:dyDescent="0.25">
      <c r="A7">
        <v>1976</v>
      </c>
      <c r="B7" t="s">
        <v>14</v>
      </c>
      <c r="C7" t="s">
        <v>15</v>
      </c>
      <c r="D7">
        <v>1</v>
      </c>
      <c r="E7">
        <v>63</v>
      </c>
      <c r="F7">
        <v>41</v>
      </c>
      <c r="G7" t="s">
        <v>16</v>
      </c>
      <c r="H7" t="s">
        <v>28</v>
      </c>
      <c r="I7" t="s">
        <v>29</v>
      </c>
      <c r="J7" t="b">
        <v>0</v>
      </c>
      <c r="K7">
        <v>1481</v>
      </c>
      <c r="L7">
        <v>1182850</v>
      </c>
      <c r="M7">
        <v>20171015</v>
      </c>
      <c r="N7" t="s">
        <v>19</v>
      </c>
      <c r="O7" t="str">
        <f>IF(VLOOKUP(A7,'national-winners'!$A$2:$B$13,2,0)=H7,"Y","N")</f>
        <v>N</v>
      </c>
    </row>
    <row r="8" spans="1:16" x14ac:dyDescent="0.25">
      <c r="A8">
        <v>1976</v>
      </c>
      <c r="B8" t="s">
        <v>14</v>
      </c>
      <c r="C8" t="s">
        <v>15</v>
      </c>
      <c r="D8">
        <v>1</v>
      </c>
      <c r="E8">
        <v>63</v>
      </c>
      <c r="F8">
        <v>41</v>
      </c>
      <c r="G8" t="s">
        <v>16</v>
      </c>
      <c r="J8" t="b">
        <v>1</v>
      </c>
      <c r="K8">
        <v>308</v>
      </c>
      <c r="L8">
        <v>1182850</v>
      </c>
      <c r="M8">
        <v>20171015</v>
      </c>
      <c r="N8" t="s">
        <v>19</v>
      </c>
      <c r="O8" t="str">
        <f>IF(VLOOKUP(A8,'national-winners'!$A$2:$B$13,2,0)=H8,"Y","N")</f>
        <v>N</v>
      </c>
    </row>
    <row r="9" spans="1:16" x14ac:dyDescent="0.25">
      <c r="A9">
        <v>1976</v>
      </c>
      <c r="B9" t="s">
        <v>30</v>
      </c>
      <c r="C9" t="s">
        <v>31</v>
      </c>
      <c r="D9">
        <v>2</v>
      </c>
      <c r="E9">
        <v>94</v>
      </c>
      <c r="F9">
        <v>81</v>
      </c>
      <c r="G9" t="s">
        <v>16</v>
      </c>
      <c r="H9" t="s">
        <v>20</v>
      </c>
      <c r="I9" t="s">
        <v>21</v>
      </c>
      <c r="J9" t="b">
        <v>0</v>
      </c>
      <c r="K9">
        <v>71555</v>
      </c>
      <c r="L9">
        <v>123574</v>
      </c>
      <c r="M9">
        <v>20171015</v>
      </c>
      <c r="N9" t="s">
        <v>19</v>
      </c>
      <c r="O9" t="str">
        <f>IF(VLOOKUP(A9,'national-winners'!$A$2:$B$13,2,0)=H9,"Y","N")</f>
        <v>N</v>
      </c>
    </row>
    <row r="10" spans="1:16" x14ac:dyDescent="0.25">
      <c r="A10">
        <v>1976</v>
      </c>
      <c r="B10" t="s">
        <v>30</v>
      </c>
      <c r="C10" t="s">
        <v>31</v>
      </c>
      <c r="D10">
        <v>2</v>
      </c>
      <c r="E10">
        <v>94</v>
      </c>
      <c r="F10">
        <v>81</v>
      </c>
      <c r="G10" t="s">
        <v>16</v>
      </c>
      <c r="H10" t="s">
        <v>17</v>
      </c>
      <c r="I10" t="s">
        <v>18</v>
      </c>
      <c r="J10" t="b">
        <v>0</v>
      </c>
      <c r="K10">
        <v>44058</v>
      </c>
      <c r="L10">
        <v>123574</v>
      </c>
      <c r="M10">
        <v>20171015</v>
      </c>
      <c r="N10" t="s">
        <v>19</v>
      </c>
      <c r="O10" t="str">
        <f>IF(VLOOKUP(A10,'national-winners'!$A$2:$B$13,2,0)=H10,"Y","N")</f>
        <v>Y</v>
      </c>
    </row>
    <row r="11" spans="1:16" x14ac:dyDescent="0.25">
      <c r="A11">
        <v>1976</v>
      </c>
      <c r="B11" t="s">
        <v>30</v>
      </c>
      <c r="C11" t="s">
        <v>31</v>
      </c>
      <c r="D11">
        <v>2</v>
      </c>
      <c r="E11">
        <v>94</v>
      </c>
      <c r="F11">
        <v>81</v>
      </c>
      <c r="G11" t="s">
        <v>16</v>
      </c>
      <c r="H11" t="s">
        <v>28</v>
      </c>
      <c r="I11" t="s">
        <v>29</v>
      </c>
      <c r="J11" t="b">
        <v>0</v>
      </c>
      <c r="K11">
        <v>6785</v>
      </c>
      <c r="L11">
        <v>123574</v>
      </c>
      <c r="M11">
        <v>20171015</v>
      </c>
      <c r="N11" t="s">
        <v>19</v>
      </c>
      <c r="O11" t="str">
        <f>IF(VLOOKUP(A11,'national-winners'!$A$2:$B$13,2,0)=H11,"Y","N")</f>
        <v>N</v>
      </c>
    </row>
    <row r="12" spans="1:16" x14ac:dyDescent="0.25">
      <c r="A12">
        <v>1976</v>
      </c>
      <c r="B12" t="s">
        <v>30</v>
      </c>
      <c r="C12" t="s">
        <v>31</v>
      </c>
      <c r="D12">
        <v>2</v>
      </c>
      <c r="E12">
        <v>94</v>
      </c>
      <c r="F12">
        <v>81</v>
      </c>
      <c r="G12" t="s">
        <v>16</v>
      </c>
      <c r="J12" t="b">
        <v>1</v>
      </c>
      <c r="K12">
        <v>1176</v>
      </c>
      <c r="L12">
        <v>123574</v>
      </c>
      <c r="M12">
        <v>20171015</v>
      </c>
      <c r="N12" t="s">
        <v>19</v>
      </c>
      <c r="O12" t="str">
        <f>IF(VLOOKUP(A12,'national-winners'!$A$2:$B$13,2,0)=H12,"Y","N")</f>
        <v>N</v>
      </c>
    </row>
    <row r="13" spans="1:16" x14ac:dyDescent="0.25">
      <c r="A13">
        <v>1976</v>
      </c>
      <c r="B13" t="s">
        <v>32</v>
      </c>
      <c r="C13" t="s">
        <v>33</v>
      </c>
      <c r="D13">
        <v>4</v>
      </c>
      <c r="E13">
        <v>86</v>
      </c>
      <c r="F13">
        <v>61</v>
      </c>
      <c r="G13" t="s">
        <v>16</v>
      </c>
      <c r="H13" t="s">
        <v>20</v>
      </c>
      <c r="I13" t="s">
        <v>21</v>
      </c>
      <c r="J13" t="b">
        <v>0</v>
      </c>
      <c r="K13">
        <v>418642</v>
      </c>
      <c r="L13">
        <v>742719</v>
      </c>
      <c r="M13">
        <v>20171015</v>
      </c>
      <c r="N13" t="s">
        <v>19</v>
      </c>
      <c r="O13" t="str">
        <f>IF(VLOOKUP(A13,'national-winners'!$A$2:$B$13,2,0)=H13,"Y","N")</f>
        <v>N</v>
      </c>
    </row>
    <row r="14" spans="1:16" x14ac:dyDescent="0.25">
      <c r="A14">
        <v>1976</v>
      </c>
      <c r="B14" t="s">
        <v>32</v>
      </c>
      <c r="C14" t="s">
        <v>33</v>
      </c>
      <c r="D14">
        <v>4</v>
      </c>
      <c r="E14">
        <v>86</v>
      </c>
      <c r="F14">
        <v>61</v>
      </c>
      <c r="G14" t="s">
        <v>16</v>
      </c>
      <c r="H14" t="s">
        <v>17</v>
      </c>
      <c r="I14" t="s">
        <v>18</v>
      </c>
      <c r="J14" t="b">
        <v>0</v>
      </c>
      <c r="K14">
        <v>295602</v>
      </c>
      <c r="L14">
        <v>742719</v>
      </c>
      <c r="M14">
        <v>20171015</v>
      </c>
      <c r="N14" t="s">
        <v>19</v>
      </c>
      <c r="O14" t="str">
        <f>IF(VLOOKUP(A14,'national-winners'!$A$2:$B$13,2,0)=H14,"Y","N")</f>
        <v>Y</v>
      </c>
    </row>
    <row r="15" spans="1:16" x14ac:dyDescent="0.25">
      <c r="A15">
        <v>1976</v>
      </c>
      <c r="B15" t="s">
        <v>32</v>
      </c>
      <c r="C15" t="s">
        <v>33</v>
      </c>
      <c r="D15">
        <v>4</v>
      </c>
      <c r="E15">
        <v>86</v>
      </c>
      <c r="F15">
        <v>61</v>
      </c>
      <c r="G15" t="s">
        <v>16</v>
      </c>
      <c r="H15" t="s">
        <v>34</v>
      </c>
      <c r="I15" t="s">
        <v>35</v>
      </c>
      <c r="J15" t="b">
        <v>0</v>
      </c>
      <c r="K15">
        <v>19229</v>
      </c>
      <c r="L15">
        <v>742719</v>
      </c>
      <c r="M15">
        <v>20171015</v>
      </c>
      <c r="N15" t="s">
        <v>19</v>
      </c>
      <c r="O15" t="str">
        <f>IF(VLOOKUP(A15,'national-winners'!$A$2:$B$13,2,0)=H15,"Y","N")</f>
        <v>N</v>
      </c>
    </row>
    <row r="16" spans="1:16" x14ac:dyDescent="0.25">
      <c r="A16">
        <v>1976</v>
      </c>
      <c r="B16" t="s">
        <v>32</v>
      </c>
      <c r="C16" t="s">
        <v>33</v>
      </c>
      <c r="D16">
        <v>4</v>
      </c>
      <c r="E16">
        <v>86</v>
      </c>
      <c r="F16">
        <v>61</v>
      </c>
      <c r="G16" t="s">
        <v>16</v>
      </c>
      <c r="H16" t="s">
        <v>28</v>
      </c>
      <c r="I16" t="s">
        <v>29</v>
      </c>
      <c r="J16" t="b">
        <v>0</v>
      </c>
      <c r="K16">
        <v>7647</v>
      </c>
      <c r="L16">
        <v>742719</v>
      </c>
      <c r="M16">
        <v>20171015</v>
      </c>
      <c r="N16" t="s">
        <v>19</v>
      </c>
      <c r="O16" t="str">
        <f>IF(VLOOKUP(A16,'national-winners'!$A$2:$B$13,2,0)=H16,"Y","N")</f>
        <v>N</v>
      </c>
    </row>
    <row r="17" spans="1:15" x14ac:dyDescent="0.25">
      <c r="A17">
        <v>1976</v>
      </c>
      <c r="B17" t="s">
        <v>32</v>
      </c>
      <c r="C17" t="s">
        <v>33</v>
      </c>
      <c r="D17">
        <v>4</v>
      </c>
      <c r="E17">
        <v>86</v>
      </c>
      <c r="F17">
        <v>61</v>
      </c>
      <c r="G17" t="s">
        <v>16</v>
      </c>
      <c r="H17" t="s">
        <v>36</v>
      </c>
      <c r="I17" t="s">
        <v>37</v>
      </c>
      <c r="J17" t="b">
        <v>0</v>
      </c>
      <c r="K17">
        <v>928</v>
      </c>
      <c r="L17">
        <v>742719</v>
      </c>
      <c r="M17">
        <v>20171015</v>
      </c>
      <c r="N17" t="s">
        <v>19</v>
      </c>
      <c r="O17" t="str">
        <f>IF(VLOOKUP(A17,'national-winners'!$A$2:$B$13,2,0)=H17,"Y","N")</f>
        <v>N</v>
      </c>
    </row>
    <row r="18" spans="1:15" x14ac:dyDescent="0.25">
      <c r="A18">
        <v>1976</v>
      </c>
      <c r="B18" t="s">
        <v>32</v>
      </c>
      <c r="C18" t="s">
        <v>33</v>
      </c>
      <c r="D18">
        <v>4</v>
      </c>
      <c r="E18">
        <v>86</v>
      </c>
      <c r="F18">
        <v>61</v>
      </c>
      <c r="G18" t="s">
        <v>16</v>
      </c>
      <c r="H18" t="s">
        <v>38</v>
      </c>
      <c r="I18" t="s">
        <v>39</v>
      </c>
      <c r="J18" t="b">
        <v>0</v>
      </c>
      <c r="K18">
        <v>564</v>
      </c>
      <c r="L18">
        <v>742719</v>
      </c>
      <c r="M18">
        <v>20171015</v>
      </c>
      <c r="N18" t="s">
        <v>19</v>
      </c>
      <c r="O18" t="str">
        <f>IF(VLOOKUP(A18,'national-winners'!$A$2:$B$13,2,0)=H18,"Y","N")</f>
        <v>N</v>
      </c>
    </row>
    <row r="19" spans="1:15" x14ac:dyDescent="0.25">
      <c r="A19">
        <v>1976</v>
      </c>
      <c r="B19" t="s">
        <v>32</v>
      </c>
      <c r="C19" t="s">
        <v>33</v>
      </c>
      <c r="D19">
        <v>4</v>
      </c>
      <c r="E19">
        <v>86</v>
      </c>
      <c r="F19">
        <v>61</v>
      </c>
      <c r="G19" t="s">
        <v>16</v>
      </c>
      <c r="H19" t="s">
        <v>22</v>
      </c>
      <c r="I19" t="s">
        <v>23</v>
      </c>
      <c r="J19" t="b">
        <v>0</v>
      </c>
      <c r="K19">
        <v>85</v>
      </c>
      <c r="L19">
        <v>742719</v>
      </c>
      <c r="M19">
        <v>20171015</v>
      </c>
      <c r="N19" t="s">
        <v>19</v>
      </c>
      <c r="O19" t="str">
        <f>IF(VLOOKUP(A19,'national-winners'!$A$2:$B$13,2,0)=H19,"Y","N")</f>
        <v>N</v>
      </c>
    </row>
    <row r="20" spans="1:15" x14ac:dyDescent="0.25">
      <c r="A20">
        <v>1976</v>
      </c>
      <c r="B20" t="s">
        <v>32</v>
      </c>
      <c r="C20" t="s">
        <v>33</v>
      </c>
      <c r="D20">
        <v>4</v>
      </c>
      <c r="E20">
        <v>86</v>
      </c>
      <c r="F20">
        <v>61</v>
      </c>
      <c r="G20" t="s">
        <v>16</v>
      </c>
      <c r="J20" t="b">
        <v>1</v>
      </c>
      <c r="K20">
        <v>22</v>
      </c>
      <c r="L20">
        <v>742719</v>
      </c>
      <c r="M20">
        <v>20171015</v>
      </c>
      <c r="N20" t="s">
        <v>19</v>
      </c>
      <c r="O20" t="str">
        <f>IF(VLOOKUP(A20,'national-winners'!$A$2:$B$13,2,0)=H20,"Y","N")</f>
        <v>N</v>
      </c>
    </row>
    <row r="21" spans="1:15" x14ac:dyDescent="0.25">
      <c r="A21">
        <v>1976</v>
      </c>
      <c r="B21" t="s">
        <v>40</v>
      </c>
      <c r="C21" t="s">
        <v>41</v>
      </c>
      <c r="D21">
        <v>5</v>
      </c>
      <c r="E21">
        <v>71</v>
      </c>
      <c r="F21">
        <v>42</v>
      </c>
      <c r="G21" t="s">
        <v>16</v>
      </c>
      <c r="H21" t="s">
        <v>17</v>
      </c>
      <c r="I21" t="s">
        <v>18</v>
      </c>
      <c r="J21" t="b">
        <v>0</v>
      </c>
      <c r="K21">
        <v>498604</v>
      </c>
      <c r="L21">
        <v>767535</v>
      </c>
      <c r="M21">
        <v>20171015</v>
      </c>
      <c r="N21" t="s">
        <v>19</v>
      </c>
      <c r="O21" t="str">
        <f>IF(VLOOKUP(A21,'national-winners'!$A$2:$B$13,2,0)=H21,"Y","N")</f>
        <v>Y</v>
      </c>
    </row>
    <row r="22" spans="1:15" x14ac:dyDescent="0.25">
      <c r="A22">
        <v>1976</v>
      </c>
      <c r="B22" t="s">
        <v>40</v>
      </c>
      <c r="C22" t="s">
        <v>41</v>
      </c>
      <c r="D22">
        <v>5</v>
      </c>
      <c r="E22">
        <v>71</v>
      </c>
      <c r="F22">
        <v>42</v>
      </c>
      <c r="G22" t="s">
        <v>16</v>
      </c>
      <c r="H22" t="s">
        <v>20</v>
      </c>
      <c r="I22" t="s">
        <v>21</v>
      </c>
      <c r="J22" t="b">
        <v>0</v>
      </c>
      <c r="K22">
        <v>267903</v>
      </c>
      <c r="L22">
        <v>767535</v>
      </c>
      <c r="M22">
        <v>20171015</v>
      </c>
      <c r="N22" t="s">
        <v>19</v>
      </c>
      <c r="O22" t="str">
        <f>IF(VLOOKUP(A22,'national-winners'!$A$2:$B$13,2,0)=H22,"Y","N")</f>
        <v>N</v>
      </c>
    </row>
    <row r="23" spans="1:15" x14ac:dyDescent="0.25">
      <c r="A23">
        <v>1976</v>
      </c>
      <c r="B23" t="s">
        <v>40</v>
      </c>
      <c r="C23" t="s">
        <v>41</v>
      </c>
      <c r="D23">
        <v>5</v>
      </c>
      <c r="E23">
        <v>71</v>
      </c>
      <c r="F23">
        <v>42</v>
      </c>
      <c r="G23" t="s">
        <v>16</v>
      </c>
      <c r="I23" t="s">
        <v>35</v>
      </c>
      <c r="J23" t="b">
        <v>0</v>
      </c>
      <c r="K23">
        <v>639</v>
      </c>
      <c r="L23">
        <v>767535</v>
      </c>
      <c r="M23">
        <v>20171015</v>
      </c>
      <c r="N23" t="s">
        <v>19</v>
      </c>
      <c r="O23" t="str">
        <f>IF(VLOOKUP(A23,'national-winners'!$A$2:$B$13,2,0)=H23,"Y","N")</f>
        <v>N</v>
      </c>
    </row>
    <row r="24" spans="1:15" x14ac:dyDescent="0.25">
      <c r="A24">
        <v>1976</v>
      </c>
      <c r="B24" t="s">
        <v>40</v>
      </c>
      <c r="C24" t="s">
        <v>41</v>
      </c>
      <c r="D24">
        <v>5</v>
      </c>
      <c r="E24">
        <v>71</v>
      </c>
      <c r="F24">
        <v>42</v>
      </c>
      <c r="G24" t="s">
        <v>16</v>
      </c>
      <c r="H24" t="s">
        <v>22</v>
      </c>
      <c r="I24" t="s">
        <v>23</v>
      </c>
      <c r="J24" t="b">
        <v>0</v>
      </c>
      <c r="K24">
        <v>389</v>
      </c>
      <c r="L24">
        <v>767535</v>
      </c>
      <c r="M24">
        <v>20171015</v>
      </c>
      <c r="N24" t="s">
        <v>19</v>
      </c>
      <c r="O24" t="str">
        <f>IF(VLOOKUP(A24,'national-winners'!$A$2:$B$13,2,0)=H24,"Y","N")</f>
        <v>N</v>
      </c>
    </row>
    <row r="25" spans="1:15" x14ac:dyDescent="0.25">
      <c r="A25">
        <v>1976</v>
      </c>
      <c r="B25" t="s">
        <v>42</v>
      </c>
      <c r="C25" t="s">
        <v>43</v>
      </c>
      <c r="D25">
        <v>6</v>
      </c>
      <c r="E25">
        <v>93</v>
      </c>
      <c r="F25">
        <v>71</v>
      </c>
      <c r="G25" t="s">
        <v>16</v>
      </c>
      <c r="H25" t="s">
        <v>20</v>
      </c>
      <c r="I25" t="s">
        <v>21</v>
      </c>
      <c r="J25" t="b">
        <v>0</v>
      </c>
      <c r="K25">
        <v>3882244</v>
      </c>
      <c r="L25">
        <v>7803770</v>
      </c>
      <c r="M25">
        <v>20171015</v>
      </c>
      <c r="N25" t="s">
        <v>19</v>
      </c>
      <c r="O25" t="str">
        <f>IF(VLOOKUP(A25,'national-winners'!$A$2:$B$13,2,0)=H25,"Y","N")</f>
        <v>N</v>
      </c>
    </row>
    <row r="26" spans="1:15" x14ac:dyDescent="0.25">
      <c r="A26">
        <v>1976</v>
      </c>
      <c r="B26" t="s">
        <v>42</v>
      </c>
      <c r="C26" t="s">
        <v>43</v>
      </c>
      <c r="D26">
        <v>6</v>
      </c>
      <c r="E26">
        <v>93</v>
      </c>
      <c r="F26">
        <v>71</v>
      </c>
      <c r="G26" t="s">
        <v>16</v>
      </c>
      <c r="H26" t="s">
        <v>17</v>
      </c>
      <c r="I26" t="s">
        <v>18</v>
      </c>
      <c r="J26" t="b">
        <v>0</v>
      </c>
      <c r="K26">
        <v>3742284</v>
      </c>
      <c r="L26">
        <v>7803770</v>
      </c>
      <c r="M26">
        <v>20171015</v>
      </c>
      <c r="N26" t="s">
        <v>19</v>
      </c>
      <c r="O26" t="str">
        <f>IF(VLOOKUP(A26,'national-winners'!$A$2:$B$13,2,0)=H26,"Y","N")</f>
        <v>Y</v>
      </c>
    </row>
    <row r="27" spans="1:15" x14ac:dyDescent="0.25">
      <c r="A27">
        <v>1976</v>
      </c>
      <c r="B27" t="s">
        <v>42</v>
      </c>
      <c r="C27" t="s">
        <v>43</v>
      </c>
      <c r="D27">
        <v>6</v>
      </c>
      <c r="E27">
        <v>93</v>
      </c>
      <c r="F27">
        <v>71</v>
      </c>
      <c r="G27" t="s">
        <v>16</v>
      </c>
      <c r="H27" t="s">
        <v>28</v>
      </c>
      <c r="I27" t="s">
        <v>35</v>
      </c>
      <c r="J27" t="b">
        <v>0</v>
      </c>
      <c r="K27">
        <v>56388</v>
      </c>
      <c r="L27">
        <v>7803770</v>
      </c>
      <c r="M27">
        <v>20171015</v>
      </c>
      <c r="N27" t="s">
        <v>19</v>
      </c>
      <c r="O27" t="str">
        <f>IF(VLOOKUP(A27,'national-winners'!$A$2:$B$13,2,0)=H27,"Y","N")</f>
        <v>N</v>
      </c>
    </row>
    <row r="28" spans="1:15" x14ac:dyDescent="0.25">
      <c r="A28">
        <v>1976</v>
      </c>
      <c r="B28" t="s">
        <v>42</v>
      </c>
      <c r="C28" t="s">
        <v>43</v>
      </c>
      <c r="D28">
        <v>6</v>
      </c>
      <c r="E28">
        <v>93</v>
      </c>
      <c r="F28">
        <v>71</v>
      </c>
      <c r="G28" t="s">
        <v>16</v>
      </c>
      <c r="H28" t="s">
        <v>22</v>
      </c>
      <c r="I28" t="s">
        <v>23</v>
      </c>
      <c r="J28" t="b">
        <v>0</v>
      </c>
      <c r="K28">
        <v>51098</v>
      </c>
      <c r="L28">
        <v>7803770</v>
      </c>
      <c r="M28">
        <v>20171015</v>
      </c>
      <c r="N28" t="s">
        <v>19</v>
      </c>
      <c r="O28" t="str">
        <f>IF(VLOOKUP(A28,'national-winners'!$A$2:$B$13,2,0)=H28,"Y","N")</f>
        <v>N</v>
      </c>
    </row>
    <row r="29" spans="1:15" x14ac:dyDescent="0.25">
      <c r="A29">
        <v>1976</v>
      </c>
      <c r="B29" t="s">
        <v>42</v>
      </c>
      <c r="C29" t="s">
        <v>43</v>
      </c>
      <c r="D29">
        <v>6</v>
      </c>
      <c r="E29">
        <v>93</v>
      </c>
      <c r="F29">
        <v>71</v>
      </c>
      <c r="G29" t="s">
        <v>16</v>
      </c>
      <c r="H29" t="s">
        <v>44</v>
      </c>
      <c r="I29" t="s">
        <v>45</v>
      </c>
      <c r="J29" t="b">
        <v>0</v>
      </c>
      <c r="K29">
        <v>41731</v>
      </c>
      <c r="L29">
        <v>7803770</v>
      </c>
      <c r="M29">
        <v>20171015</v>
      </c>
      <c r="N29" t="s">
        <v>19</v>
      </c>
      <c r="O29" t="str">
        <f>IF(VLOOKUP(A29,'national-winners'!$A$2:$B$13,2,0)=H29,"Y","N")</f>
        <v>N</v>
      </c>
    </row>
    <row r="30" spans="1:15" x14ac:dyDescent="0.25">
      <c r="A30">
        <v>1976</v>
      </c>
      <c r="B30" t="s">
        <v>42</v>
      </c>
      <c r="C30" t="s">
        <v>43</v>
      </c>
      <c r="D30">
        <v>6</v>
      </c>
      <c r="E30">
        <v>93</v>
      </c>
      <c r="F30">
        <v>71</v>
      </c>
      <c r="G30" t="s">
        <v>16</v>
      </c>
      <c r="H30" t="s">
        <v>36</v>
      </c>
      <c r="I30" t="s">
        <v>35</v>
      </c>
      <c r="J30" t="b">
        <v>0</v>
      </c>
      <c r="K30">
        <v>17259</v>
      </c>
      <c r="L30">
        <v>7803770</v>
      </c>
      <c r="M30">
        <v>20171015</v>
      </c>
      <c r="N30" t="s">
        <v>19</v>
      </c>
      <c r="O30" t="str">
        <f>IF(VLOOKUP(A30,'national-winners'!$A$2:$B$13,2,0)=H30,"Y","N")</f>
        <v>N</v>
      </c>
    </row>
    <row r="31" spans="1:15" x14ac:dyDescent="0.25">
      <c r="A31">
        <v>1976</v>
      </c>
      <c r="B31" t="s">
        <v>42</v>
      </c>
      <c r="C31" t="s">
        <v>43</v>
      </c>
      <c r="D31">
        <v>6</v>
      </c>
      <c r="E31">
        <v>93</v>
      </c>
      <c r="F31">
        <v>71</v>
      </c>
      <c r="G31" t="s">
        <v>16</v>
      </c>
      <c r="H31" t="s">
        <v>26</v>
      </c>
      <c r="I31" t="s">
        <v>35</v>
      </c>
      <c r="J31" t="b">
        <v>0</v>
      </c>
      <c r="K31">
        <v>12766</v>
      </c>
      <c r="L31">
        <v>7803770</v>
      </c>
      <c r="M31">
        <v>20171015</v>
      </c>
      <c r="N31" t="s">
        <v>19</v>
      </c>
      <c r="O31" t="str">
        <f>IF(VLOOKUP(A31,'national-winners'!$A$2:$B$13,2,0)=H31,"Y","N")</f>
        <v>N</v>
      </c>
    </row>
    <row r="32" spans="1:15" x14ac:dyDescent="0.25">
      <c r="A32">
        <v>1976</v>
      </c>
      <c r="B32" t="s">
        <v>46</v>
      </c>
      <c r="C32" t="s">
        <v>47</v>
      </c>
      <c r="D32">
        <v>8</v>
      </c>
      <c r="E32">
        <v>84</v>
      </c>
      <c r="F32">
        <v>62</v>
      </c>
      <c r="G32" t="s">
        <v>16</v>
      </c>
      <c r="H32" t="s">
        <v>20</v>
      </c>
      <c r="I32" t="s">
        <v>21</v>
      </c>
      <c r="J32" t="b">
        <v>0</v>
      </c>
      <c r="K32">
        <v>584278</v>
      </c>
      <c r="L32">
        <v>1081440</v>
      </c>
      <c r="M32">
        <v>20171015</v>
      </c>
      <c r="N32" t="s">
        <v>19</v>
      </c>
      <c r="O32" t="str">
        <f>IF(VLOOKUP(A32,'national-winners'!$A$2:$B$13,2,0)=H32,"Y","N")</f>
        <v>N</v>
      </c>
    </row>
    <row r="33" spans="1:15" x14ac:dyDescent="0.25">
      <c r="A33">
        <v>1976</v>
      </c>
      <c r="B33" t="s">
        <v>46</v>
      </c>
      <c r="C33" t="s">
        <v>47</v>
      </c>
      <c r="D33">
        <v>8</v>
      </c>
      <c r="E33">
        <v>84</v>
      </c>
      <c r="F33">
        <v>62</v>
      </c>
      <c r="G33" t="s">
        <v>16</v>
      </c>
      <c r="H33" t="s">
        <v>17</v>
      </c>
      <c r="I33" t="s">
        <v>18</v>
      </c>
      <c r="J33" t="b">
        <v>0</v>
      </c>
      <c r="K33">
        <v>460801</v>
      </c>
      <c r="L33">
        <v>1081440</v>
      </c>
      <c r="M33">
        <v>20171015</v>
      </c>
      <c r="N33" t="s">
        <v>19</v>
      </c>
      <c r="O33" t="str">
        <f>IF(VLOOKUP(A33,'national-winners'!$A$2:$B$13,2,0)=H33,"Y","N")</f>
        <v>Y</v>
      </c>
    </row>
    <row r="34" spans="1:15" x14ac:dyDescent="0.25">
      <c r="A34">
        <v>1976</v>
      </c>
      <c r="B34" t="s">
        <v>46</v>
      </c>
      <c r="C34" t="s">
        <v>47</v>
      </c>
      <c r="D34">
        <v>8</v>
      </c>
      <c r="E34">
        <v>84</v>
      </c>
      <c r="F34">
        <v>62</v>
      </c>
      <c r="G34" t="s">
        <v>16</v>
      </c>
      <c r="H34" t="s">
        <v>34</v>
      </c>
      <c r="I34" t="s">
        <v>35</v>
      </c>
      <c r="J34" t="b">
        <v>0</v>
      </c>
      <c r="K34">
        <v>26047</v>
      </c>
      <c r="L34">
        <v>1081440</v>
      </c>
      <c r="M34">
        <v>20171015</v>
      </c>
      <c r="N34" t="s">
        <v>19</v>
      </c>
      <c r="O34" t="str">
        <f>IF(VLOOKUP(A34,'national-winners'!$A$2:$B$13,2,0)=H34,"Y","N")</f>
        <v>N</v>
      </c>
    </row>
    <row r="35" spans="1:15" x14ac:dyDescent="0.25">
      <c r="A35">
        <v>1976</v>
      </c>
      <c r="B35" t="s">
        <v>46</v>
      </c>
      <c r="C35" t="s">
        <v>47</v>
      </c>
      <c r="D35">
        <v>8</v>
      </c>
      <c r="E35">
        <v>84</v>
      </c>
      <c r="F35">
        <v>62</v>
      </c>
      <c r="G35" t="s">
        <v>16</v>
      </c>
      <c r="H35" t="s">
        <v>28</v>
      </c>
      <c r="I35" t="s">
        <v>29</v>
      </c>
      <c r="J35" t="b">
        <v>0</v>
      </c>
      <c r="K35">
        <v>5338</v>
      </c>
      <c r="L35">
        <v>1081440</v>
      </c>
      <c r="M35">
        <v>20171015</v>
      </c>
      <c r="N35" t="s">
        <v>19</v>
      </c>
      <c r="O35" t="str">
        <f>IF(VLOOKUP(A35,'national-winners'!$A$2:$B$13,2,0)=H35,"Y","N")</f>
        <v>N</v>
      </c>
    </row>
    <row r="36" spans="1:15" x14ac:dyDescent="0.25">
      <c r="A36">
        <v>1976</v>
      </c>
      <c r="B36" t="s">
        <v>46</v>
      </c>
      <c r="C36" t="s">
        <v>47</v>
      </c>
      <c r="D36">
        <v>8</v>
      </c>
      <c r="E36">
        <v>84</v>
      </c>
      <c r="F36">
        <v>62</v>
      </c>
      <c r="G36" t="s">
        <v>16</v>
      </c>
      <c r="H36" t="s">
        <v>24</v>
      </c>
      <c r="I36" t="s">
        <v>25</v>
      </c>
      <c r="J36" t="b">
        <v>0</v>
      </c>
      <c r="K36">
        <v>2886</v>
      </c>
      <c r="L36">
        <v>1081440</v>
      </c>
      <c r="M36">
        <v>20171015</v>
      </c>
      <c r="N36" t="s">
        <v>19</v>
      </c>
      <c r="O36" t="str">
        <f>IF(VLOOKUP(A36,'national-winners'!$A$2:$B$13,2,0)=H36,"Y","N")</f>
        <v>N</v>
      </c>
    </row>
    <row r="37" spans="1:15" x14ac:dyDescent="0.25">
      <c r="A37">
        <v>1976</v>
      </c>
      <c r="B37" t="s">
        <v>46</v>
      </c>
      <c r="C37" t="s">
        <v>47</v>
      </c>
      <c r="D37">
        <v>8</v>
      </c>
      <c r="E37">
        <v>84</v>
      </c>
      <c r="F37">
        <v>62</v>
      </c>
      <c r="G37" t="s">
        <v>16</v>
      </c>
      <c r="H37" t="s">
        <v>36</v>
      </c>
      <c r="I37" t="s">
        <v>37</v>
      </c>
      <c r="J37" t="b">
        <v>0</v>
      </c>
      <c r="K37">
        <v>1122</v>
      </c>
      <c r="L37">
        <v>1081440</v>
      </c>
      <c r="M37">
        <v>20171015</v>
      </c>
      <c r="N37" t="s">
        <v>19</v>
      </c>
      <c r="O37" t="str">
        <f>IF(VLOOKUP(A37,'national-winners'!$A$2:$B$13,2,0)=H37,"Y","N")</f>
        <v>N</v>
      </c>
    </row>
    <row r="38" spans="1:15" x14ac:dyDescent="0.25">
      <c r="A38">
        <v>1976</v>
      </c>
      <c r="B38" t="s">
        <v>46</v>
      </c>
      <c r="C38" t="s">
        <v>47</v>
      </c>
      <c r="D38">
        <v>8</v>
      </c>
      <c r="E38">
        <v>84</v>
      </c>
      <c r="F38">
        <v>62</v>
      </c>
      <c r="G38" t="s">
        <v>16</v>
      </c>
      <c r="H38" t="s">
        <v>48</v>
      </c>
      <c r="I38" t="s">
        <v>49</v>
      </c>
      <c r="J38" t="b">
        <v>0</v>
      </c>
      <c r="K38">
        <v>565</v>
      </c>
      <c r="L38">
        <v>1081440</v>
      </c>
      <c r="M38">
        <v>20171015</v>
      </c>
      <c r="N38" t="s">
        <v>19</v>
      </c>
      <c r="O38" t="str">
        <f>IF(VLOOKUP(A38,'national-winners'!$A$2:$B$13,2,0)=H38,"Y","N")</f>
        <v>N</v>
      </c>
    </row>
    <row r="39" spans="1:15" x14ac:dyDescent="0.25">
      <c r="A39">
        <v>1976</v>
      </c>
      <c r="B39" t="s">
        <v>46</v>
      </c>
      <c r="C39" t="s">
        <v>47</v>
      </c>
      <c r="D39">
        <v>8</v>
      </c>
      <c r="E39">
        <v>84</v>
      </c>
      <c r="F39">
        <v>62</v>
      </c>
      <c r="G39" t="s">
        <v>16</v>
      </c>
      <c r="H39" t="s">
        <v>26</v>
      </c>
      <c r="I39" t="s">
        <v>27</v>
      </c>
      <c r="J39" t="b">
        <v>0</v>
      </c>
      <c r="K39">
        <v>403</v>
      </c>
      <c r="L39">
        <v>1081440</v>
      </c>
      <c r="M39">
        <v>20171015</v>
      </c>
      <c r="N39" t="s">
        <v>19</v>
      </c>
      <c r="O39" t="str">
        <f>IF(VLOOKUP(A39,'national-winners'!$A$2:$B$13,2,0)=H39,"Y","N")</f>
        <v>N</v>
      </c>
    </row>
    <row r="40" spans="1:15" x14ac:dyDescent="0.25">
      <c r="A40">
        <v>1976</v>
      </c>
      <c r="B40" t="s">
        <v>50</v>
      </c>
      <c r="C40" t="s">
        <v>51</v>
      </c>
      <c r="D40">
        <v>9</v>
      </c>
      <c r="E40">
        <v>16</v>
      </c>
      <c r="F40">
        <v>1</v>
      </c>
      <c r="G40" t="s">
        <v>16</v>
      </c>
      <c r="H40" t="s">
        <v>20</v>
      </c>
      <c r="I40" t="s">
        <v>21</v>
      </c>
      <c r="J40" t="b">
        <v>0</v>
      </c>
      <c r="K40">
        <v>719261</v>
      </c>
      <c r="L40">
        <v>1386355</v>
      </c>
      <c r="M40">
        <v>20171015</v>
      </c>
      <c r="N40" t="s">
        <v>19</v>
      </c>
      <c r="O40" t="str">
        <f>IF(VLOOKUP(A40,'national-winners'!$A$2:$B$13,2,0)=H40,"Y","N")</f>
        <v>N</v>
      </c>
    </row>
    <row r="41" spans="1:15" x14ac:dyDescent="0.25">
      <c r="A41">
        <v>1976</v>
      </c>
      <c r="B41" t="s">
        <v>50</v>
      </c>
      <c r="C41" t="s">
        <v>51</v>
      </c>
      <c r="D41">
        <v>9</v>
      </c>
      <c r="E41">
        <v>16</v>
      </c>
      <c r="F41">
        <v>1</v>
      </c>
      <c r="G41" t="s">
        <v>16</v>
      </c>
      <c r="H41" t="s">
        <v>17</v>
      </c>
      <c r="I41" t="s">
        <v>18</v>
      </c>
      <c r="J41" t="b">
        <v>0</v>
      </c>
      <c r="K41">
        <v>647895</v>
      </c>
      <c r="L41">
        <v>1386355</v>
      </c>
      <c r="M41">
        <v>20171015</v>
      </c>
      <c r="N41" t="s">
        <v>19</v>
      </c>
      <c r="O41" t="str">
        <f>IF(VLOOKUP(A41,'national-winners'!$A$2:$B$13,2,0)=H41,"Y","N")</f>
        <v>Y</v>
      </c>
    </row>
    <row r="42" spans="1:15" x14ac:dyDescent="0.25">
      <c r="A42">
        <v>1976</v>
      </c>
      <c r="B42" t="s">
        <v>50</v>
      </c>
      <c r="C42" t="s">
        <v>51</v>
      </c>
      <c r="D42">
        <v>9</v>
      </c>
      <c r="E42">
        <v>16</v>
      </c>
      <c r="F42">
        <v>1</v>
      </c>
      <c r="G42" t="s">
        <v>16</v>
      </c>
      <c r="H42" t="s">
        <v>52</v>
      </c>
      <c r="J42" t="b">
        <v>0</v>
      </c>
      <c r="K42">
        <v>10309</v>
      </c>
      <c r="L42">
        <v>1386355</v>
      </c>
      <c r="M42">
        <v>20171015</v>
      </c>
      <c r="N42" t="s">
        <v>19</v>
      </c>
      <c r="O42" t="str">
        <f>IF(VLOOKUP(A42,'national-winners'!$A$2:$B$13,2,0)=H42,"Y","N")</f>
        <v>N</v>
      </c>
    </row>
    <row r="43" spans="1:15" x14ac:dyDescent="0.25">
      <c r="A43">
        <v>1976</v>
      </c>
      <c r="B43" t="s">
        <v>50</v>
      </c>
      <c r="C43" t="s">
        <v>51</v>
      </c>
      <c r="D43">
        <v>9</v>
      </c>
      <c r="E43">
        <v>16</v>
      </c>
      <c r="F43">
        <v>1</v>
      </c>
      <c r="G43" t="s">
        <v>16</v>
      </c>
      <c r="H43" t="s">
        <v>22</v>
      </c>
      <c r="I43" t="s">
        <v>23</v>
      </c>
      <c r="J43" t="b">
        <v>0</v>
      </c>
      <c r="K43">
        <v>7101</v>
      </c>
      <c r="L43">
        <v>1386355</v>
      </c>
      <c r="M43">
        <v>20171015</v>
      </c>
      <c r="N43" t="s">
        <v>19</v>
      </c>
      <c r="O43" t="str">
        <f>IF(VLOOKUP(A43,'national-winners'!$A$2:$B$13,2,0)=H43,"Y","N")</f>
        <v>N</v>
      </c>
    </row>
    <row r="44" spans="1:15" x14ac:dyDescent="0.25">
      <c r="A44">
        <v>1976</v>
      </c>
      <c r="B44" t="s">
        <v>50</v>
      </c>
      <c r="C44" t="s">
        <v>51</v>
      </c>
      <c r="D44">
        <v>9</v>
      </c>
      <c r="E44">
        <v>16</v>
      </c>
      <c r="F44">
        <v>1</v>
      </c>
      <c r="G44" t="s">
        <v>16</v>
      </c>
      <c r="H44" t="s">
        <v>48</v>
      </c>
      <c r="I44" t="s">
        <v>49</v>
      </c>
      <c r="J44" t="b">
        <v>0</v>
      </c>
      <c r="K44">
        <v>1789</v>
      </c>
      <c r="L44">
        <v>1386355</v>
      </c>
      <c r="M44">
        <v>20171015</v>
      </c>
      <c r="N44" t="s">
        <v>19</v>
      </c>
      <c r="O44" t="str">
        <f>IF(VLOOKUP(A44,'national-winners'!$A$2:$B$13,2,0)=H44,"Y","N")</f>
        <v>N</v>
      </c>
    </row>
    <row r="45" spans="1:15" x14ac:dyDescent="0.25">
      <c r="A45">
        <v>1976</v>
      </c>
      <c r="B45" t="s">
        <v>53</v>
      </c>
      <c r="C45" t="s">
        <v>54</v>
      </c>
      <c r="D45">
        <v>10</v>
      </c>
      <c r="E45">
        <v>51</v>
      </c>
      <c r="F45">
        <v>11</v>
      </c>
      <c r="G45" t="s">
        <v>16</v>
      </c>
      <c r="H45" t="s">
        <v>17</v>
      </c>
      <c r="I45" t="s">
        <v>18</v>
      </c>
      <c r="J45" t="b">
        <v>0</v>
      </c>
      <c r="K45">
        <v>122461</v>
      </c>
      <c r="L45">
        <v>235642</v>
      </c>
      <c r="M45">
        <v>20171015</v>
      </c>
      <c r="N45" t="s">
        <v>19</v>
      </c>
      <c r="O45" t="str">
        <f>IF(VLOOKUP(A45,'national-winners'!$A$2:$B$13,2,0)=H45,"Y","N")</f>
        <v>Y</v>
      </c>
    </row>
    <row r="46" spans="1:15" x14ac:dyDescent="0.25">
      <c r="A46">
        <v>1976</v>
      </c>
      <c r="B46" t="s">
        <v>53</v>
      </c>
      <c r="C46" t="s">
        <v>54</v>
      </c>
      <c r="D46">
        <v>10</v>
      </c>
      <c r="E46">
        <v>51</v>
      </c>
      <c r="F46">
        <v>11</v>
      </c>
      <c r="G46" t="s">
        <v>16</v>
      </c>
      <c r="H46" t="s">
        <v>20</v>
      </c>
      <c r="I46" t="s">
        <v>21</v>
      </c>
      <c r="J46" t="b">
        <v>0</v>
      </c>
      <c r="K46">
        <v>109780</v>
      </c>
      <c r="L46">
        <v>235642</v>
      </c>
      <c r="M46">
        <v>20171015</v>
      </c>
      <c r="N46" t="s">
        <v>19</v>
      </c>
      <c r="O46" t="str">
        <f>IF(VLOOKUP(A46,'national-winners'!$A$2:$B$13,2,0)=H46,"Y","N")</f>
        <v>N</v>
      </c>
    </row>
    <row r="47" spans="1:15" x14ac:dyDescent="0.25">
      <c r="A47">
        <v>1976</v>
      </c>
      <c r="B47" t="s">
        <v>53</v>
      </c>
      <c r="C47" t="s">
        <v>54</v>
      </c>
      <c r="D47">
        <v>10</v>
      </c>
      <c r="E47">
        <v>51</v>
      </c>
      <c r="F47">
        <v>11</v>
      </c>
      <c r="G47" t="s">
        <v>16</v>
      </c>
      <c r="I47" t="s">
        <v>55</v>
      </c>
      <c r="J47" t="b">
        <v>0</v>
      </c>
      <c r="K47">
        <v>2432</v>
      </c>
      <c r="L47">
        <v>235642</v>
      </c>
      <c r="M47">
        <v>20171015</v>
      </c>
      <c r="N47" t="s">
        <v>19</v>
      </c>
      <c r="O47" t="str">
        <f>IF(VLOOKUP(A47,'national-winners'!$A$2:$B$13,2,0)=H47,"Y","N")</f>
        <v>N</v>
      </c>
    </row>
    <row r="48" spans="1:15" x14ac:dyDescent="0.25">
      <c r="A48">
        <v>1976</v>
      </c>
      <c r="B48" t="s">
        <v>53</v>
      </c>
      <c r="C48" t="s">
        <v>54</v>
      </c>
      <c r="D48">
        <v>10</v>
      </c>
      <c r="E48">
        <v>51</v>
      </c>
      <c r="F48">
        <v>11</v>
      </c>
      <c r="G48" t="s">
        <v>16</v>
      </c>
      <c r="H48" t="s">
        <v>38</v>
      </c>
      <c r="I48" t="s">
        <v>39</v>
      </c>
      <c r="J48" t="b">
        <v>0</v>
      </c>
      <c r="K48">
        <v>645</v>
      </c>
      <c r="L48">
        <v>235642</v>
      </c>
      <c r="M48">
        <v>20171015</v>
      </c>
      <c r="N48" t="s">
        <v>19</v>
      </c>
      <c r="O48" t="str">
        <f>IF(VLOOKUP(A48,'national-winners'!$A$2:$B$13,2,0)=H48,"Y","N")</f>
        <v>N</v>
      </c>
    </row>
    <row r="49" spans="1:15" x14ac:dyDescent="0.25">
      <c r="A49">
        <v>1976</v>
      </c>
      <c r="B49" t="s">
        <v>53</v>
      </c>
      <c r="C49" t="s">
        <v>54</v>
      </c>
      <c r="D49">
        <v>10</v>
      </c>
      <c r="E49">
        <v>51</v>
      </c>
      <c r="F49">
        <v>11</v>
      </c>
      <c r="G49" t="s">
        <v>16</v>
      </c>
      <c r="H49" t="s">
        <v>48</v>
      </c>
      <c r="I49" t="s">
        <v>49</v>
      </c>
      <c r="J49" t="b">
        <v>0</v>
      </c>
      <c r="K49">
        <v>135</v>
      </c>
      <c r="L49">
        <v>235642</v>
      </c>
      <c r="M49">
        <v>20171015</v>
      </c>
      <c r="N49" t="s">
        <v>19</v>
      </c>
      <c r="O49" t="str">
        <f>IF(VLOOKUP(A49,'national-winners'!$A$2:$B$13,2,0)=H49,"Y","N")</f>
        <v>N</v>
      </c>
    </row>
    <row r="50" spans="1:15" x14ac:dyDescent="0.25">
      <c r="A50">
        <v>1976</v>
      </c>
      <c r="B50" t="s">
        <v>53</v>
      </c>
      <c r="C50" t="s">
        <v>54</v>
      </c>
      <c r="D50">
        <v>10</v>
      </c>
      <c r="E50">
        <v>51</v>
      </c>
      <c r="F50">
        <v>11</v>
      </c>
      <c r="G50" t="s">
        <v>16</v>
      </c>
      <c r="H50" t="s">
        <v>24</v>
      </c>
      <c r="I50" t="s">
        <v>25</v>
      </c>
      <c r="J50" t="b">
        <v>0</v>
      </c>
      <c r="K50">
        <v>103</v>
      </c>
      <c r="L50">
        <v>235642</v>
      </c>
      <c r="M50">
        <v>20171015</v>
      </c>
      <c r="N50" t="s">
        <v>19</v>
      </c>
      <c r="O50" t="str">
        <f>IF(VLOOKUP(A50,'national-winners'!$A$2:$B$13,2,0)=H50,"Y","N")</f>
        <v>N</v>
      </c>
    </row>
    <row r="51" spans="1:15" x14ac:dyDescent="0.25">
      <c r="A51">
        <v>1976</v>
      </c>
      <c r="B51" t="s">
        <v>53</v>
      </c>
      <c r="C51" t="s">
        <v>54</v>
      </c>
      <c r="D51">
        <v>10</v>
      </c>
      <c r="E51">
        <v>51</v>
      </c>
      <c r="F51">
        <v>11</v>
      </c>
      <c r="G51" t="s">
        <v>16</v>
      </c>
      <c r="I51" t="s">
        <v>56</v>
      </c>
      <c r="J51" t="b">
        <v>0</v>
      </c>
      <c r="K51">
        <v>86</v>
      </c>
      <c r="L51">
        <v>235642</v>
      </c>
      <c r="M51">
        <v>20171015</v>
      </c>
      <c r="N51" t="s">
        <v>19</v>
      </c>
      <c r="O51" t="str">
        <f>IF(VLOOKUP(A51,'national-winners'!$A$2:$B$13,2,0)=H51,"Y","N")</f>
        <v>N</v>
      </c>
    </row>
    <row r="52" spans="1:15" x14ac:dyDescent="0.25">
      <c r="A52">
        <v>1976</v>
      </c>
      <c r="B52" t="s">
        <v>57</v>
      </c>
      <c r="C52" t="s">
        <v>58</v>
      </c>
      <c r="D52">
        <v>11</v>
      </c>
      <c r="E52">
        <v>53</v>
      </c>
      <c r="F52">
        <v>55</v>
      </c>
      <c r="G52" t="s">
        <v>16</v>
      </c>
      <c r="H52" t="s">
        <v>17</v>
      </c>
      <c r="I52" t="s">
        <v>18</v>
      </c>
      <c r="J52" t="b">
        <v>0</v>
      </c>
      <c r="K52">
        <v>137818</v>
      </c>
      <c r="L52">
        <v>168830</v>
      </c>
      <c r="M52">
        <v>20171015</v>
      </c>
      <c r="N52" t="s">
        <v>19</v>
      </c>
      <c r="O52" t="str">
        <f>IF(VLOOKUP(A52,'national-winners'!$A$2:$B$13,2,0)=H52,"Y","N")</f>
        <v>Y</v>
      </c>
    </row>
    <row r="53" spans="1:15" x14ac:dyDescent="0.25">
      <c r="A53">
        <v>1976</v>
      </c>
      <c r="B53" t="s">
        <v>57</v>
      </c>
      <c r="C53" t="s">
        <v>58</v>
      </c>
      <c r="D53">
        <v>11</v>
      </c>
      <c r="E53">
        <v>53</v>
      </c>
      <c r="F53">
        <v>55</v>
      </c>
      <c r="G53" t="s">
        <v>16</v>
      </c>
      <c r="H53" t="s">
        <v>20</v>
      </c>
      <c r="I53" t="s">
        <v>21</v>
      </c>
      <c r="J53" t="b">
        <v>0</v>
      </c>
      <c r="K53">
        <v>27873</v>
      </c>
      <c r="L53">
        <v>168830</v>
      </c>
      <c r="M53">
        <v>20171015</v>
      </c>
      <c r="N53" t="s">
        <v>19</v>
      </c>
      <c r="O53" t="str">
        <f>IF(VLOOKUP(A53,'national-winners'!$A$2:$B$13,2,0)=H53,"Y","N")</f>
        <v>N</v>
      </c>
    </row>
    <row r="54" spans="1:15" x14ac:dyDescent="0.25">
      <c r="A54">
        <v>1976</v>
      </c>
      <c r="B54" t="s">
        <v>57</v>
      </c>
      <c r="C54" t="s">
        <v>58</v>
      </c>
      <c r="D54">
        <v>11</v>
      </c>
      <c r="E54">
        <v>53</v>
      </c>
      <c r="F54">
        <v>55</v>
      </c>
      <c r="G54" t="s">
        <v>16</v>
      </c>
      <c r="H54" t="s">
        <v>59</v>
      </c>
      <c r="J54" t="b">
        <v>0</v>
      </c>
      <c r="K54">
        <v>1656</v>
      </c>
      <c r="L54">
        <v>168830</v>
      </c>
      <c r="M54">
        <v>20171015</v>
      </c>
      <c r="N54" t="s">
        <v>19</v>
      </c>
      <c r="O54" t="str">
        <f>IF(VLOOKUP(A54,'national-winners'!$A$2:$B$13,2,0)=H54,"Y","N")</f>
        <v>N</v>
      </c>
    </row>
    <row r="55" spans="1:15" x14ac:dyDescent="0.25">
      <c r="A55">
        <v>1976</v>
      </c>
      <c r="B55" t="s">
        <v>57</v>
      </c>
      <c r="C55" t="s">
        <v>58</v>
      </c>
      <c r="D55">
        <v>11</v>
      </c>
      <c r="E55">
        <v>53</v>
      </c>
      <c r="F55">
        <v>55</v>
      </c>
      <c r="G55" t="s">
        <v>16</v>
      </c>
      <c r="I55" t="s">
        <v>35</v>
      </c>
      <c r="J55" t="b">
        <v>0</v>
      </c>
      <c r="K55">
        <v>1195</v>
      </c>
      <c r="L55">
        <v>168830</v>
      </c>
      <c r="M55">
        <v>20171015</v>
      </c>
      <c r="N55" t="s">
        <v>19</v>
      </c>
      <c r="O55" t="str">
        <f>IF(VLOOKUP(A55,'national-winners'!$A$2:$B$13,2,0)=H55,"Y","N")</f>
        <v>N</v>
      </c>
    </row>
    <row r="56" spans="1:15" x14ac:dyDescent="0.25">
      <c r="A56">
        <v>1976</v>
      </c>
      <c r="B56" t="s">
        <v>57</v>
      </c>
      <c r="C56" t="s">
        <v>58</v>
      </c>
      <c r="D56">
        <v>11</v>
      </c>
      <c r="E56">
        <v>53</v>
      </c>
      <c r="F56">
        <v>55</v>
      </c>
      <c r="G56" t="s">
        <v>16</v>
      </c>
      <c r="J56" t="b">
        <v>1</v>
      </c>
      <c r="K56">
        <v>288</v>
      </c>
      <c r="L56">
        <v>168830</v>
      </c>
      <c r="M56">
        <v>20171015</v>
      </c>
      <c r="N56" t="s">
        <v>19</v>
      </c>
      <c r="O56" t="str">
        <f>IF(VLOOKUP(A56,'national-winners'!$A$2:$B$13,2,0)=H56,"Y","N")</f>
        <v>N</v>
      </c>
    </row>
    <row r="57" spans="1:15" x14ac:dyDescent="0.25">
      <c r="A57">
        <v>1976</v>
      </c>
      <c r="B57" t="s">
        <v>60</v>
      </c>
      <c r="C57" t="s">
        <v>61</v>
      </c>
      <c r="D57">
        <v>12</v>
      </c>
      <c r="E57">
        <v>59</v>
      </c>
      <c r="F57">
        <v>43</v>
      </c>
      <c r="G57" t="s">
        <v>16</v>
      </c>
      <c r="H57" t="s">
        <v>17</v>
      </c>
      <c r="I57" t="s">
        <v>18</v>
      </c>
      <c r="J57" t="b">
        <v>0</v>
      </c>
      <c r="K57">
        <v>1636000</v>
      </c>
      <c r="L57">
        <v>3150631</v>
      </c>
      <c r="M57">
        <v>20171015</v>
      </c>
      <c r="N57" t="s">
        <v>19</v>
      </c>
      <c r="O57" t="str">
        <f>IF(VLOOKUP(A57,'national-winners'!$A$2:$B$13,2,0)=H57,"Y","N")</f>
        <v>Y</v>
      </c>
    </row>
    <row r="58" spans="1:15" x14ac:dyDescent="0.25">
      <c r="A58">
        <v>1976</v>
      </c>
      <c r="B58" t="s">
        <v>60</v>
      </c>
      <c r="C58" t="s">
        <v>61</v>
      </c>
      <c r="D58">
        <v>12</v>
      </c>
      <c r="E58">
        <v>59</v>
      </c>
      <c r="F58">
        <v>43</v>
      </c>
      <c r="G58" t="s">
        <v>16</v>
      </c>
      <c r="H58" t="s">
        <v>20</v>
      </c>
      <c r="I58" t="s">
        <v>21</v>
      </c>
      <c r="J58" t="b">
        <v>0</v>
      </c>
      <c r="K58">
        <v>1469531</v>
      </c>
      <c r="L58">
        <v>3150631</v>
      </c>
      <c r="M58">
        <v>20171015</v>
      </c>
      <c r="N58" t="s">
        <v>19</v>
      </c>
      <c r="O58" t="str">
        <f>IF(VLOOKUP(A58,'national-winners'!$A$2:$B$13,2,0)=H58,"Y","N")</f>
        <v>N</v>
      </c>
    </row>
    <row r="59" spans="1:15" x14ac:dyDescent="0.25">
      <c r="A59">
        <v>1976</v>
      </c>
      <c r="B59" t="s">
        <v>60</v>
      </c>
      <c r="C59" t="s">
        <v>61</v>
      </c>
      <c r="D59">
        <v>12</v>
      </c>
      <c r="E59">
        <v>59</v>
      </c>
      <c r="F59">
        <v>43</v>
      </c>
      <c r="G59" t="s">
        <v>16</v>
      </c>
      <c r="H59" t="s">
        <v>34</v>
      </c>
      <c r="I59" t="s">
        <v>35</v>
      </c>
      <c r="J59" t="b">
        <v>0</v>
      </c>
      <c r="K59">
        <v>23643</v>
      </c>
      <c r="L59">
        <v>3150631</v>
      </c>
      <c r="M59">
        <v>20171015</v>
      </c>
      <c r="N59" t="s">
        <v>19</v>
      </c>
      <c r="O59" t="str">
        <f>IF(VLOOKUP(A59,'national-winners'!$A$2:$B$13,2,0)=H59,"Y","N")</f>
        <v>N</v>
      </c>
    </row>
    <row r="60" spans="1:15" x14ac:dyDescent="0.25">
      <c r="A60">
        <v>1976</v>
      </c>
      <c r="B60" t="s">
        <v>60</v>
      </c>
      <c r="C60" t="s">
        <v>61</v>
      </c>
      <c r="D60">
        <v>12</v>
      </c>
      <c r="E60">
        <v>59</v>
      </c>
      <c r="F60">
        <v>43</v>
      </c>
      <c r="G60" t="s">
        <v>16</v>
      </c>
      <c r="H60" t="s">
        <v>38</v>
      </c>
      <c r="I60" t="s">
        <v>39</v>
      </c>
      <c r="J60" t="b">
        <v>0</v>
      </c>
      <c r="K60">
        <v>21325</v>
      </c>
      <c r="L60">
        <v>3150631</v>
      </c>
      <c r="M60">
        <v>20171015</v>
      </c>
      <c r="N60" t="s">
        <v>19</v>
      </c>
      <c r="O60" t="str">
        <f>IF(VLOOKUP(A60,'national-winners'!$A$2:$B$13,2,0)=H60,"Y","N")</f>
        <v>N</v>
      </c>
    </row>
    <row r="61" spans="1:15" x14ac:dyDescent="0.25">
      <c r="A61">
        <v>1976</v>
      </c>
      <c r="B61" t="s">
        <v>60</v>
      </c>
      <c r="C61" t="s">
        <v>61</v>
      </c>
      <c r="D61">
        <v>12</v>
      </c>
      <c r="E61">
        <v>59</v>
      </c>
      <c r="F61">
        <v>43</v>
      </c>
      <c r="G61" t="s">
        <v>16</v>
      </c>
      <c r="J61" t="b">
        <v>1</v>
      </c>
      <c r="K61">
        <v>132</v>
      </c>
      <c r="L61">
        <v>3150631</v>
      </c>
      <c r="M61">
        <v>20171015</v>
      </c>
      <c r="N61" t="s">
        <v>19</v>
      </c>
      <c r="O61" t="str">
        <f>IF(VLOOKUP(A61,'national-winners'!$A$2:$B$13,2,0)=H61,"Y","N")</f>
        <v>N</v>
      </c>
    </row>
    <row r="62" spans="1:15" x14ac:dyDescent="0.25">
      <c r="A62">
        <v>1976</v>
      </c>
      <c r="B62" t="s">
        <v>62</v>
      </c>
      <c r="C62" t="s">
        <v>63</v>
      </c>
      <c r="D62">
        <v>13</v>
      </c>
      <c r="E62">
        <v>58</v>
      </c>
      <c r="F62">
        <v>44</v>
      </c>
      <c r="G62" t="s">
        <v>16</v>
      </c>
      <c r="H62" t="s">
        <v>17</v>
      </c>
      <c r="I62" t="s">
        <v>18</v>
      </c>
      <c r="J62" t="b">
        <v>0</v>
      </c>
      <c r="K62">
        <v>979409</v>
      </c>
      <c r="L62">
        <v>1463152</v>
      </c>
      <c r="M62">
        <v>20171015</v>
      </c>
      <c r="N62" t="s">
        <v>19</v>
      </c>
      <c r="O62" t="str">
        <f>IF(VLOOKUP(A62,'national-winners'!$A$2:$B$13,2,0)=H62,"Y","N")</f>
        <v>Y</v>
      </c>
    </row>
    <row r="63" spans="1:15" x14ac:dyDescent="0.25">
      <c r="A63">
        <v>1976</v>
      </c>
      <c r="B63" t="s">
        <v>62</v>
      </c>
      <c r="C63" t="s">
        <v>63</v>
      </c>
      <c r="D63">
        <v>13</v>
      </c>
      <c r="E63">
        <v>58</v>
      </c>
      <c r="F63">
        <v>44</v>
      </c>
      <c r="G63" t="s">
        <v>16</v>
      </c>
      <c r="H63" t="s">
        <v>20</v>
      </c>
      <c r="I63" t="s">
        <v>21</v>
      </c>
      <c r="J63" t="b">
        <v>0</v>
      </c>
      <c r="K63">
        <v>483743</v>
      </c>
      <c r="L63">
        <v>1463152</v>
      </c>
      <c r="M63">
        <v>20171015</v>
      </c>
      <c r="N63" t="s">
        <v>19</v>
      </c>
      <c r="O63" t="str">
        <f>IF(VLOOKUP(A63,'national-winners'!$A$2:$B$13,2,0)=H63,"Y","N")</f>
        <v>N</v>
      </c>
    </row>
    <row r="64" spans="1:15" x14ac:dyDescent="0.25">
      <c r="A64">
        <v>1976</v>
      </c>
      <c r="B64" t="s">
        <v>64</v>
      </c>
      <c r="C64" t="s">
        <v>65</v>
      </c>
      <c r="D64">
        <v>15</v>
      </c>
      <c r="E64">
        <v>95</v>
      </c>
      <c r="F64">
        <v>82</v>
      </c>
      <c r="G64" t="s">
        <v>16</v>
      </c>
      <c r="H64" t="s">
        <v>17</v>
      </c>
      <c r="I64" t="s">
        <v>18</v>
      </c>
      <c r="J64" t="b">
        <v>0</v>
      </c>
      <c r="K64">
        <v>147375</v>
      </c>
      <c r="L64">
        <v>291301</v>
      </c>
      <c r="M64">
        <v>20171015</v>
      </c>
      <c r="N64" t="s">
        <v>19</v>
      </c>
      <c r="O64" t="str">
        <f>IF(VLOOKUP(A64,'national-winners'!$A$2:$B$13,2,0)=H64,"Y","N")</f>
        <v>Y</v>
      </c>
    </row>
    <row r="65" spans="1:15" x14ac:dyDescent="0.25">
      <c r="A65">
        <v>1976</v>
      </c>
      <c r="B65" t="s">
        <v>64</v>
      </c>
      <c r="C65" t="s">
        <v>65</v>
      </c>
      <c r="D65">
        <v>15</v>
      </c>
      <c r="E65">
        <v>95</v>
      </c>
      <c r="F65">
        <v>82</v>
      </c>
      <c r="G65" t="s">
        <v>16</v>
      </c>
      <c r="H65" t="s">
        <v>20</v>
      </c>
      <c r="I65" t="s">
        <v>21</v>
      </c>
      <c r="J65" t="b">
        <v>0</v>
      </c>
      <c r="K65">
        <v>140003</v>
      </c>
      <c r="L65">
        <v>291301</v>
      </c>
      <c r="M65">
        <v>20171015</v>
      </c>
      <c r="N65" t="s">
        <v>19</v>
      </c>
      <c r="O65" t="str">
        <f>IF(VLOOKUP(A65,'national-winners'!$A$2:$B$13,2,0)=H65,"Y","N")</f>
        <v>N</v>
      </c>
    </row>
    <row r="66" spans="1:15" x14ac:dyDescent="0.25">
      <c r="A66">
        <v>1976</v>
      </c>
      <c r="B66" t="s">
        <v>64</v>
      </c>
      <c r="C66" t="s">
        <v>65</v>
      </c>
      <c r="D66">
        <v>15</v>
      </c>
      <c r="E66">
        <v>95</v>
      </c>
      <c r="F66">
        <v>82</v>
      </c>
      <c r="G66" t="s">
        <v>16</v>
      </c>
      <c r="H66" t="s">
        <v>28</v>
      </c>
      <c r="I66" t="s">
        <v>29</v>
      </c>
      <c r="J66" t="b">
        <v>0</v>
      </c>
      <c r="K66">
        <v>3923</v>
      </c>
      <c r="L66">
        <v>291301</v>
      </c>
      <c r="M66">
        <v>20171015</v>
      </c>
      <c r="N66" t="s">
        <v>19</v>
      </c>
      <c r="O66" t="str">
        <f>IF(VLOOKUP(A66,'national-winners'!$A$2:$B$13,2,0)=H66,"Y","N")</f>
        <v>N</v>
      </c>
    </row>
    <row r="67" spans="1:15" x14ac:dyDescent="0.25">
      <c r="A67">
        <v>1976</v>
      </c>
      <c r="B67" t="s">
        <v>66</v>
      </c>
      <c r="C67" t="s">
        <v>67</v>
      </c>
      <c r="D67">
        <v>16</v>
      </c>
      <c r="E67">
        <v>82</v>
      </c>
      <c r="F67">
        <v>63</v>
      </c>
      <c r="G67" t="s">
        <v>16</v>
      </c>
      <c r="H67" t="s">
        <v>20</v>
      </c>
      <c r="I67" t="s">
        <v>21</v>
      </c>
      <c r="J67" t="b">
        <v>0</v>
      </c>
      <c r="K67">
        <v>204151</v>
      </c>
      <c r="L67">
        <v>340932</v>
      </c>
      <c r="M67">
        <v>20171015</v>
      </c>
      <c r="N67" t="s">
        <v>19</v>
      </c>
      <c r="O67" t="str">
        <f>IF(VLOOKUP(A67,'national-winners'!$A$2:$B$13,2,0)=H67,"Y","N")</f>
        <v>N</v>
      </c>
    </row>
    <row r="68" spans="1:15" x14ac:dyDescent="0.25">
      <c r="A68">
        <v>1976</v>
      </c>
      <c r="B68" t="s">
        <v>66</v>
      </c>
      <c r="C68" t="s">
        <v>67</v>
      </c>
      <c r="D68">
        <v>16</v>
      </c>
      <c r="E68">
        <v>82</v>
      </c>
      <c r="F68">
        <v>63</v>
      </c>
      <c r="G68" t="s">
        <v>16</v>
      </c>
      <c r="H68" t="s">
        <v>17</v>
      </c>
      <c r="I68" t="s">
        <v>18</v>
      </c>
      <c r="J68" t="b">
        <v>0</v>
      </c>
      <c r="K68">
        <v>126549</v>
      </c>
      <c r="L68">
        <v>340932</v>
      </c>
      <c r="M68">
        <v>20171015</v>
      </c>
      <c r="N68" t="s">
        <v>19</v>
      </c>
      <c r="O68" t="str">
        <f>IF(VLOOKUP(A68,'national-winners'!$A$2:$B$13,2,0)=H68,"Y","N")</f>
        <v>Y</v>
      </c>
    </row>
    <row r="69" spans="1:15" x14ac:dyDescent="0.25">
      <c r="A69">
        <v>1976</v>
      </c>
      <c r="B69" t="s">
        <v>66</v>
      </c>
      <c r="C69" t="s">
        <v>67</v>
      </c>
      <c r="D69">
        <v>16</v>
      </c>
      <c r="E69">
        <v>82</v>
      </c>
      <c r="F69">
        <v>63</v>
      </c>
      <c r="G69" t="s">
        <v>16</v>
      </c>
      <c r="H69" t="s">
        <v>22</v>
      </c>
      <c r="I69" t="s">
        <v>39</v>
      </c>
      <c r="J69" t="b">
        <v>0</v>
      </c>
      <c r="K69">
        <v>5935</v>
      </c>
      <c r="L69">
        <v>340932</v>
      </c>
      <c r="M69">
        <v>20171015</v>
      </c>
      <c r="N69" t="s">
        <v>19</v>
      </c>
      <c r="O69" t="str">
        <f>IF(VLOOKUP(A69,'national-winners'!$A$2:$B$13,2,0)=H69,"Y","N")</f>
        <v>N</v>
      </c>
    </row>
    <row r="70" spans="1:15" x14ac:dyDescent="0.25">
      <c r="A70">
        <v>1976</v>
      </c>
      <c r="B70" t="s">
        <v>66</v>
      </c>
      <c r="C70" t="s">
        <v>67</v>
      </c>
      <c r="D70">
        <v>16</v>
      </c>
      <c r="E70">
        <v>82</v>
      </c>
      <c r="F70">
        <v>63</v>
      </c>
      <c r="G70" t="s">
        <v>16</v>
      </c>
      <c r="H70" t="s">
        <v>28</v>
      </c>
      <c r="I70" t="s">
        <v>29</v>
      </c>
      <c r="J70" t="b">
        <v>0</v>
      </c>
      <c r="K70">
        <v>3558</v>
      </c>
      <c r="L70">
        <v>340932</v>
      </c>
      <c r="M70">
        <v>20171015</v>
      </c>
      <c r="N70" t="s">
        <v>19</v>
      </c>
      <c r="O70" t="str">
        <f>IF(VLOOKUP(A70,'national-winners'!$A$2:$B$13,2,0)=H70,"Y","N")</f>
        <v>N</v>
      </c>
    </row>
    <row r="71" spans="1:15" x14ac:dyDescent="0.25">
      <c r="A71">
        <v>1976</v>
      </c>
      <c r="B71" t="s">
        <v>66</v>
      </c>
      <c r="C71" t="s">
        <v>67</v>
      </c>
      <c r="D71">
        <v>16</v>
      </c>
      <c r="E71">
        <v>82</v>
      </c>
      <c r="F71">
        <v>63</v>
      </c>
      <c r="G71" t="s">
        <v>16</v>
      </c>
      <c r="H71" t="s">
        <v>48</v>
      </c>
      <c r="I71" t="s">
        <v>49</v>
      </c>
      <c r="J71" t="b">
        <v>0</v>
      </c>
      <c r="K71">
        <v>739</v>
      </c>
      <c r="L71">
        <v>340932</v>
      </c>
      <c r="M71">
        <v>20171015</v>
      </c>
      <c r="N71" t="s">
        <v>19</v>
      </c>
      <c r="O71" t="str">
        <f>IF(VLOOKUP(A71,'national-winners'!$A$2:$B$13,2,0)=H71,"Y","N")</f>
        <v>N</v>
      </c>
    </row>
    <row r="72" spans="1:15" x14ac:dyDescent="0.25">
      <c r="A72">
        <v>1976</v>
      </c>
      <c r="B72" t="s">
        <v>68</v>
      </c>
      <c r="C72" t="s">
        <v>69</v>
      </c>
      <c r="D72">
        <v>17</v>
      </c>
      <c r="E72">
        <v>33</v>
      </c>
      <c r="F72">
        <v>21</v>
      </c>
      <c r="G72" t="s">
        <v>16</v>
      </c>
      <c r="H72" t="s">
        <v>20</v>
      </c>
      <c r="I72" t="s">
        <v>21</v>
      </c>
      <c r="J72" t="b">
        <v>0</v>
      </c>
      <c r="K72">
        <v>2364269</v>
      </c>
      <c r="L72">
        <v>4721282</v>
      </c>
      <c r="M72">
        <v>20171015</v>
      </c>
      <c r="N72" t="s">
        <v>19</v>
      </c>
      <c r="O72" t="str">
        <f>IF(VLOOKUP(A72,'national-winners'!$A$2:$B$13,2,0)=H72,"Y","N")</f>
        <v>N</v>
      </c>
    </row>
    <row r="73" spans="1:15" x14ac:dyDescent="0.25">
      <c r="A73">
        <v>1976</v>
      </c>
      <c r="B73" t="s">
        <v>68</v>
      </c>
      <c r="C73" t="s">
        <v>69</v>
      </c>
      <c r="D73">
        <v>17</v>
      </c>
      <c r="E73">
        <v>33</v>
      </c>
      <c r="F73">
        <v>21</v>
      </c>
      <c r="G73" t="s">
        <v>16</v>
      </c>
      <c r="H73" t="s">
        <v>17</v>
      </c>
      <c r="I73" t="s">
        <v>18</v>
      </c>
      <c r="J73" t="b">
        <v>0</v>
      </c>
      <c r="K73">
        <v>2271295</v>
      </c>
      <c r="L73">
        <v>4721282</v>
      </c>
      <c r="M73">
        <v>20171015</v>
      </c>
      <c r="N73" t="s">
        <v>19</v>
      </c>
      <c r="O73" t="str">
        <f>IF(VLOOKUP(A73,'national-winners'!$A$2:$B$13,2,0)=H73,"Y","N")</f>
        <v>Y</v>
      </c>
    </row>
    <row r="74" spans="1:15" x14ac:dyDescent="0.25">
      <c r="A74">
        <v>1976</v>
      </c>
      <c r="B74" t="s">
        <v>68</v>
      </c>
      <c r="C74" t="s">
        <v>69</v>
      </c>
      <c r="D74">
        <v>17</v>
      </c>
      <c r="E74">
        <v>33</v>
      </c>
      <c r="F74">
        <v>21</v>
      </c>
      <c r="G74" t="s">
        <v>16</v>
      </c>
      <c r="H74" t="s">
        <v>34</v>
      </c>
      <c r="I74" t="s">
        <v>35</v>
      </c>
      <c r="J74" t="b">
        <v>0</v>
      </c>
      <c r="K74">
        <v>55939</v>
      </c>
      <c r="L74">
        <v>4721282</v>
      </c>
      <c r="M74">
        <v>20171015</v>
      </c>
      <c r="N74" t="s">
        <v>19</v>
      </c>
      <c r="O74" t="str">
        <f>IF(VLOOKUP(A74,'national-winners'!$A$2:$B$13,2,0)=H74,"Y","N")</f>
        <v>N</v>
      </c>
    </row>
    <row r="75" spans="1:15" x14ac:dyDescent="0.25">
      <c r="A75">
        <v>1976</v>
      </c>
      <c r="B75" t="s">
        <v>68</v>
      </c>
      <c r="C75" t="s">
        <v>69</v>
      </c>
      <c r="D75">
        <v>17</v>
      </c>
      <c r="E75">
        <v>33</v>
      </c>
      <c r="F75">
        <v>21</v>
      </c>
      <c r="G75" t="s">
        <v>16</v>
      </c>
      <c r="H75" t="s">
        <v>26</v>
      </c>
      <c r="I75" t="s">
        <v>27</v>
      </c>
      <c r="J75" t="b">
        <v>0</v>
      </c>
      <c r="K75">
        <v>9250</v>
      </c>
      <c r="L75">
        <v>4721282</v>
      </c>
      <c r="M75">
        <v>20171015</v>
      </c>
      <c r="N75" t="s">
        <v>19</v>
      </c>
      <c r="O75" t="str">
        <f>IF(VLOOKUP(A75,'national-winners'!$A$2:$B$13,2,0)=H75,"Y","N")</f>
        <v>N</v>
      </c>
    </row>
    <row r="76" spans="1:15" x14ac:dyDescent="0.25">
      <c r="A76">
        <v>1976</v>
      </c>
      <c r="B76" t="s">
        <v>68</v>
      </c>
      <c r="C76" t="s">
        <v>69</v>
      </c>
      <c r="D76">
        <v>17</v>
      </c>
      <c r="E76">
        <v>33</v>
      </c>
      <c r="F76">
        <v>21</v>
      </c>
      <c r="G76" t="s">
        <v>16</v>
      </c>
      <c r="H76" t="s">
        <v>28</v>
      </c>
      <c r="I76" t="s">
        <v>29</v>
      </c>
      <c r="J76" t="b">
        <v>0</v>
      </c>
      <c r="K76">
        <v>8057</v>
      </c>
      <c r="L76">
        <v>4721282</v>
      </c>
      <c r="M76">
        <v>20171015</v>
      </c>
      <c r="N76" t="s">
        <v>19</v>
      </c>
      <c r="O76" t="str">
        <f>IF(VLOOKUP(A76,'national-winners'!$A$2:$B$13,2,0)=H76,"Y","N")</f>
        <v>N</v>
      </c>
    </row>
    <row r="77" spans="1:15" x14ac:dyDescent="0.25">
      <c r="A77">
        <v>1976</v>
      </c>
      <c r="B77" t="s">
        <v>68</v>
      </c>
      <c r="C77" t="s">
        <v>69</v>
      </c>
      <c r="D77">
        <v>17</v>
      </c>
      <c r="E77">
        <v>33</v>
      </c>
      <c r="F77">
        <v>21</v>
      </c>
      <c r="G77" t="s">
        <v>16</v>
      </c>
      <c r="J77" t="b">
        <v>1</v>
      </c>
      <c r="K77">
        <v>4417</v>
      </c>
      <c r="L77">
        <v>4721282</v>
      </c>
      <c r="M77">
        <v>20171015</v>
      </c>
      <c r="N77" t="s">
        <v>19</v>
      </c>
      <c r="O77" t="str">
        <f>IF(VLOOKUP(A77,'national-winners'!$A$2:$B$13,2,0)=H77,"Y","N")</f>
        <v>N</v>
      </c>
    </row>
    <row r="78" spans="1:15" x14ac:dyDescent="0.25">
      <c r="A78">
        <v>1976</v>
      </c>
      <c r="B78" t="s">
        <v>68</v>
      </c>
      <c r="C78" t="s">
        <v>69</v>
      </c>
      <c r="D78">
        <v>17</v>
      </c>
      <c r="E78">
        <v>33</v>
      </c>
      <c r="F78">
        <v>21</v>
      </c>
      <c r="G78" t="s">
        <v>16</v>
      </c>
      <c r="H78" t="s">
        <v>36</v>
      </c>
      <c r="I78" t="s">
        <v>37</v>
      </c>
      <c r="J78" t="b">
        <v>0</v>
      </c>
      <c r="K78">
        <v>3615</v>
      </c>
      <c r="L78">
        <v>4721282</v>
      </c>
      <c r="M78">
        <v>20171015</v>
      </c>
      <c r="N78" t="s">
        <v>19</v>
      </c>
      <c r="O78" t="str">
        <f>IF(VLOOKUP(A78,'national-winners'!$A$2:$B$13,2,0)=H78,"Y","N")</f>
        <v>N</v>
      </c>
    </row>
    <row r="79" spans="1:15" x14ac:dyDescent="0.25">
      <c r="A79">
        <v>1976</v>
      </c>
      <c r="B79" t="s">
        <v>68</v>
      </c>
      <c r="C79" t="s">
        <v>69</v>
      </c>
      <c r="D79">
        <v>17</v>
      </c>
      <c r="E79">
        <v>33</v>
      </c>
      <c r="F79">
        <v>21</v>
      </c>
      <c r="G79" t="s">
        <v>16</v>
      </c>
      <c r="H79" t="s">
        <v>70</v>
      </c>
      <c r="I79" t="s">
        <v>56</v>
      </c>
      <c r="J79" t="b">
        <v>0</v>
      </c>
      <c r="K79">
        <v>2422</v>
      </c>
      <c r="L79">
        <v>4721282</v>
      </c>
      <c r="M79">
        <v>20171015</v>
      </c>
      <c r="N79" t="s">
        <v>19</v>
      </c>
      <c r="O79" t="str">
        <f>IF(VLOOKUP(A79,'national-winners'!$A$2:$B$13,2,0)=H79,"Y","N")</f>
        <v>N</v>
      </c>
    </row>
    <row r="80" spans="1:15" x14ac:dyDescent="0.25">
      <c r="A80">
        <v>1976</v>
      </c>
      <c r="B80" t="s">
        <v>68</v>
      </c>
      <c r="C80" t="s">
        <v>69</v>
      </c>
      <c r="D80">
        <v>17</v>
      </c>
      <c r="E80">
        <v>33</v>
      </c>
      <c r="F80">
        <v>21</v>
      </c>
      <c r="G80" t="s">
        <v>16</v>
      </c>
      <c r="H80" t="s">
        <v>48</v>
      </c>
      <c r="I80" t="s">
        <v>49</v>
      </c>
      <c r="J80" t="b">
        <v>0</v>
      </c>
      <c r="K80">
        <v>2018</v>
      </c>
      <c r="L80">
        <v>4721282</v>
      </c>
      <c r="M80">
        <v>20171015</v>
      </c>
      <c r="N80" t="s">
        <v>19</v>
      </c>
      <c r="O80" t="str">
        <f>IF(VLOOKUP(A80,'national-winners'!$A$2:$B$13,2,0)=H80,"Y","N")</f>
        <v>N</v>
      </c>
    </row>
    <row r="81" spans="1:15" x14ac:dyDescent="0.25">
      <c r="A81">
        <v>1976</v>
      </c>
      <c r="B81" t="s">
        <v>71</v>
      </c>
      <c r="C81" t="s">
        <v>72</v>
      </c>
      <c r="D81">
        <v>18</v>
      </c>
      <c r="E81">
        <v>32</v>
      </c>
      <c r="F81">
        <v>22</v>
      </c>
      <c r="G81" t="s">
        <v>16</v>
      </c>
      <c r="H81" t="s">
        <v>20</v>
      </c>
      <c r="I81" t="s">
        <v>21</v>
      </c>
      <c r="J81" t="b">
        <v>0</v>
      </c>
      <c r="K81">
        <v>1183958</v>
      </c>
      <c r="L81">
        <v>2220362</v>
      </c>
      <c r="M81">
        <v>20171015</v>
      </c>
      <c r="N81" t="s">
        <v>19</v>
      </c>
      <c r="O81" t="str">
        <f>IF(VLOOKUP(A81,'national-winners'!$A$2:$B$13,2,0)=H81,"Y","N")</f>
        <v>N</v>
      </c>
    </row>
    <row r="82" spans="1:15" x14ac:dyDescent="0.25">
      <c r="A82">
        <v>1976</v>
      </c>
      <c r="B82" t="s">
        <v>71</v>
      </c>
      <c r="C82" t="s">
        <v>72</v>
      </c>
      <c r="D82">
        <v>18</v>
      </c>
      <c r="E82">
        <v>32</v>
      </c>
      <c r="F82">
        <v>22</v>
      </c>
      <c r="G82" t="s">
        <v>16</v>
      </c>
      <c r="H82" t="s">
        <v>17</v>
      </c>
      <c r="I82" t="s">
        <v>18</v>
      </c>
      <c r="J82" t="b">
        <v>0</v>
      </c>
      <c r="K82">
        <v>1014714</v>
      </c>
      <c r="L82">
        <v>2220362</v>
      </c>
      <c r="M82">
        <v>20171015</v>
      </c>
      <c r="N82" t="s">
        <v>19</v>
      </c>
      <c r="O82" t="str">
        <f>IF(VLOOKUP(A82,'national-winners'!$A$2:$B$13,2,0)=H82,"Y","N")</f>
        <v>Y</v>
      </c>
    </row>
    <row r="83" spans="1:15" x14ac:dyDescent="0.25">
      <c r="A83">
        <v>1976</v>
      </c>
      <c r="B83" t="s">
        <v>71</v>
      </c>
      <c r="C83" t="s">
        <v>72</v>
      </c>
      <c r="D83">
        <v>18</v>
      </c>
      <c r="E83">
        <v>32</v>
      </c>
      <c r="F83">
        <v>22</v>
      </c>
      <c r="G83" t="s">
        <v>16</v>
      </c>
      <c r="H83" t="s">
        <v>38</v>
      </c>
      <c r="I83" t="s">
        <v>39</v>
      </c>
      <c r="J83" t="b">
        <v>0</v>
      </c>
      <c r="K83">
        <v>14048</v>
      </c>
      <c r="L83">
        <v>2220362</v>
      </c>
      <c r="M83">
        <v>20171015</v>
      </c>
      <c r="N83" t="s">
        <v>19</v>
      </c>
      <c r="O83" t="str">
        <f>IF(VLOOKUP(A83,'national-winners'!$A$2:$B$13,2,0)=H83,"Y","N")</f>
        <v>N</v>
      </c>
    </row>
    <row r="84" spans="1:15" x14ac:dyDescent="0.25">
      <c r="A84">
        <v>1976</v>
      </c>
      <c r="B84" t="s">
        <v>71</v>
      </c>
      <c r="C84" t="s">
        <v>72</v>
      </c>
      <c r="D84">
        <v>18</v>
      </c>
      <c r="E84">
        <v>32</v>
      </c>
      <c r="F84">
        <v>22</v>
      </c>
      <c r="G84" t="s">
        <v>16</v>
      </c>
      <c r="H84" t="s">
        <v>36</v>
      </c>
      <c r="I84" t="s">
        <v>37</v>
      </c>
      <c r="J84" t="b">
        <v>0</v>
      </c>
      <c r="K84">
        <v>5695</v>
      </c>
      <c r="L84">
        <v>2220362</v>
      </c>
      <c r="M84">
        <v>20171015</v>
      </c>
      <c r="N84" t="s">
        <v>19</v>
      </c>
      <c r="O84" t="str">
        <f>IF(VLOOKUP(A84,'national-winners'!$A$2:$B$13,2,0)=H84,"Y","N")</f>
        <v>N</v>
      </c>
    </row>
    <row r="85" spans="1:15" x14ac:dyDescent="0.25">
      <c r="A85">
        <v>1976</v>
      </c>
      <c r="B85" t="s">
        <v>71</v>
      </c>
      <c r="C85" t="s">
        <v>72</v>
      </c>
      <c r="D85">
        <v>18</v>
      </c>
      <c r="E85">
        <v>32</v>
      </c>
      <c r="F85">
        <v>22</v>
      </c>
      <c r="G85" t="s">
        <v>16</v>
      </c>
      <c r="H85" t="s">
        <v>48</v>
      </c>
      <c r="I85" t="s">
        <v>49</v>
      </c>
      <c r="J85" t="b">
        <v>0</v>
      </c>
      <c r="K85">
        <v>1947</v>
      </c>
      <c r="L85">
        <v>2220362</v>
      </c>
      <c r="M85">
        <v>20171015</v>
      </c>
      <c r="N85" t="s">
        <v>19</v>
      </c>
      <c r="O85" t="str">
        <f>IF(VLOOKUP(A85,'national-winners'!$A$2:$B$13,2,0)=H85,"Y","N")</f>
        <v>N</v>
      </c>
    </row>
    <row r="86" spans="1:15" x14ac:dyDescent="0.25">
      <c r="A86">
        <v>1976</v>
      </c>
      <c r="B86" t="s">
        <v>73</v>
      </c>
      <c r="C86" t="s">
        <v>74</v>
      </c>
      <c r="D86">
        <v>19</v>
      </c>
      <c r="E86">
        <v>42</v>
      </c>
      <c r="F86">
        <v>31</v>
      </c>
      <c r="G86" t="s">
        <v>16</v>
      </c>
      <c r="H86" t="s">
        <v>20</v>
      </c>
      <c r="I86" t="s">
        <v>21</v>
      </c>
      <c r="J86" t="b">
        <v>0</v>
      </c>
      <c r="K86">
        <v>632864</v>
      </c>
      <c r="L86">
        <v>1279303</v>
      </c>
      <c r="M86">
        <v>20171015</v>
      </c>
      <c r="N86" t="s">
        <v>19</v>
      </c>
      <c r="O86" t="str">
        <f>IF(VLOOKUP(A86,'national-winners'!$A$2:$B$13,2,0)=H86,"Y","N")</f>
        <v>N</v>
      </c>
    </row>
    <row r="87" spans="1:15" x14ac:dyDescent="0.25">
      <c r="A87">
        <v>1976</v>
      </c>
      <c r="B87" t="s">
        <v>73</v>
      </c>
      <c r="C87" t="s">
        <v>74</v>
      </c>
      <c r="D87">
        <v>19</v>
      </c>
      <c r="E87">
        <v>42</v>
      </c>
      <c r="F87">
        <v>31</v>
      </c>
      <c r="G87" t="s">
        <v>16</v>
      </c>
      <c r="H87" t="s">
        <v>17</v>
      </c>
      <c r="I87" t="s">
        <v>18</v>
      </c>
      <c r="J87" t="b">
        <v>0</v>
      </c>
      <c r="K87">
        <v>619931</v>
      </c>
      <c r="L87">
        <v>1279303</v>
      </c>
      <c r="M87">
        <v>20171015</v>
      </c>
      <c r="N87" t="s">
        <v>19</v>
      </c>
      <c r="O87" t="str">
        <f>IF(VLOOKUP(A87,'national-winners'!$A$2:$B$13,2,0)=H87,"Y","N")</f>
        <v>Y</v>
      </c>
    </row>
    <row r="88" spans="1:15" x14ac:dyDescent="0.25">
      <c r="A88">
        <v>1976</v>
      </c>
      <c r="B88" t="s">
        <v>73</v>
      </c>
      <c r="C88" t="s">
        <v>74</v>
      </c>
      <c r="D88">
        <v>19</v>
      </c>
      <c r="E88">
        <v>42</v>
      </c>
      <c r="F88">
        <v>31</v>
      </c>
      <c r="G88" t="s">
        <v>16</v>
      </c>
      <c r="H88" t="s">
        <v>34</v>
      </c>
      <c r="I88" t="s">
        <v>35</v>
      </c>
      <c r="J88" t="b">
        <v>0</v>
      </c>
      <c r="K88">
        <v>20057</v>
      </c>
      <c r="L88">
        <v>1279303</v>
      </c>
      <c r="M88">
        <v>20171015</v>
      </c>
      <c r="N88" t="s">
        <v>19</v>
      </c>
      <c r="O88" t="str">
        <f>IF(VLOOKUP(A88,'national-winners'!$A$2:$B$13,2,0)=H88,"Y","N")</f>
        <v>N</v>
      </c>
    </row>
    <row r="89" spans="1:15" x14ac:dyDescent="0.25">
      <c r="A89">
        <v>1976</v>
      </c>
      <c r="B89" t="s">
        <v>73</v>
      </c>
      <c r="C89" t="s">
        <v>74</v>
      </c>
      <c r="D89">
        <v>19</v>
      </c>
      <c r="E89">
        <v>42</v>
      </c>
      <c r="F89">
        <v>31</v>
      </c>
      <c r="G89" t="s">
        <v>16</v>
      </c>
      <c r="H89" t="s">
        <v>38</v>
      </c>
      <c r="I89" t="s">
        <v>75</v>
      </c>
      <c r="J89" t="b">
        <v>0</v>
      </c>
      <c r="K89">
        <v>3041</v>
      </c>
      <c r="L89">
        <v>1279303</v>
      </c>
      <c r="M89">
        <v>20171015</v>
      </c>
      <c r="N89" t="s">
        <v>19</v>
      </c>
      <c r="O89" t="str">
        <f>IF(VLOOKUP(A89,'national-winners'!$A$2:$B$13,2,0)=H89,"Y","N")</f>
        <v>N</v>
      </c>
    </row>
    <row r="90" spans="1:15" x14ac:dyDescent="0.25">
      <c r="A90">
        <v>1976</v>
      </c>
      <c r="B90" t="s">
        <v>73</v>
      </c>
      <c r="C90" t="s">
        <v>74</v>
      </c>
      <c r="D90">
        <v>19</v>
      </c>
      <c r="E90">
        <v>42</v>
      </c>
      <c r="F90">
        <v>31</v>
      </c>
      <c r="G90" t="s">
        <v>16</v>
      </c>
      <c r="H90" t="s">
        <v>28</v>
      </c>
      <c r="I90" t="s">
        <v>29</v>
      </c>
      <c r="J90" t="b">
        <v>0</v>
      </c>
      <c r="K90">
        <v>1454</v>
      </c>
      <c r="L90">
        <v>1279303</v>
      </c>
      <c r="M90">
        <v>20171015</v>
      </c>
      <c r="N90" t="s">
        <v>19</v>
      </c>
      <c r="O90" t="str">
        <f>IF(VLOOKUP(A90,'national-winners'!$A$2:$B$13,2,0)=H90,"Y","N")</f>
        <v>N</v>
      </c>
    </row>
    <row r="91" spans="1:15" x14ac:dyDescent="0.25">
      <c r="A91">
        <v>1976</v>
      </c>
      <c r="B91" t="s">
        <v>73</v>
      </c>
      <c r="C91" t="s">
        <v>74</v>
      </c>
      <c r="D91">
        <v>19</v>
      </c>
      <c r="E91">
        <v>42</v>
      </c>
      <c r="F91">
        <v>31</v>
      </c>
      <c r="G91" t="s">
        <v>16</v>
      </c>
      <c r="H91" t="s">
        <v>26</v>
      </c>
      <c r="I91" t="s">
        <v>27</v>
      </c>
      <c r="J91" t="b">
        <v>0</v>
      </c>
      <c r="K91">
        <v>551</v>
      </c>
      <c r="L91">
        <v>1279303</v>
      </c>
      <c r="M91">
        <v>20171015</v>
      </c>
      <c r="N91" t="s">
        <v>19</v>
      </c>
      <c r="O91" t="str">
        <f>IF(VLOOKUP(A91,'national-winners'!$A$2:$B$13,2,0)=H91,"Y","N")</f>
        <v>N</v>
      </c>
    </row>
    <row r="92" spans="1:15" x14ac:dyDescent="0.25">
      <c r="A92">
        <v>1976</v>
      </c>
      <c r="B92" t="s">
        <v>73</v>
      </c>
      <c r="C92" t="s">
        <v>74</v>
      </c>
      <c r="D92">
        <v>19</v>
      </c>
      <c r="E92">
        <v>42</v>
      </c>
      <c r="F92">
        <v>31</v>
      </c>
      <c r="G92" t="s">
        <v>16</v>
      </c>
      <c r="H92" t="s">
        <v>52</v>
      </c>
      <c r="J92" t="b">
        <v>0</v>
      </c>
      <c r="K92">
        <v>509</v>
      </c>
      <c r="L92">
        <v>1279303</v>
      </c>
      <c r="M92">
        <v>20171015</v>
      </c>
      <c r="N92" t="s">
        <v>19</v>
      </c>
      <c r="O92" t="str">
        <f>IF(VLOOKUP(A92,'national-winners'!$A$2:$B$13,2,0)=H92,"Y","N")</f>
        <v>N</v>
      </c>
    </row>
    <row r="93" spans="1:15" x14ac:dyDescent="0.25">
      <c r="A93">
        <v>1976</v>
      </c>
      <c r="B93" t="s">
        <v>73</v>
      </c>
      <c r="C93" t="s">
        <v>74</v>
      </c>
      <c r="D93">
        <v>19</v>
      </c>
      <c r="E93">
        <v>42</v>
      </c>
      <c r="F93">
        <v>31</v>
      </c>
      <c r="G93" t="s">
        <v>16</v>
      </c>
      <c r="H93" t="s">
        <v>36</v>
      </c>
      <c r="I93" t="s">
        <v>37</v>
      </c>
      <c r="J93" t="b">
        <v>0</v>
      </c>
      <c r="K93">
        <v>262</v>
      </c>
      <c r="L93">
        <v>1279303</v>
      </c>
      <c r="M93">
        <v>20171015</v>
      </c>
      <c r="N93" t="s">
        <v>19</v>
      </c>
      <c r="O93" t="str">
        <f>IF(VLOOKUP(A93,'national-winners'!$A$2:$B$13,2,0)=H93,"Y","N")</f>
        <v>N</v>
      </c>
    </row>
    <row r="94" spans="1:15" x14ac:dyDescent="0.25">
      <c r="A94">
        <v>1976</v>
      </c>
      <c r="B94" t="s">
        <v>73</v>
      </c>
      <c r="C94" t="s">
        <v>74</v>
      </c>
      <c r="D94">
        <v>19</v>
      </c>
      <c r="E94">
        <v>42</v>
      </c>
      <c r="F94">
        <v>31</v>
      </c>
      <c r="G94" t="s">
        <v>16</v>
      </c>
      <c r="H94" t="s">
        <v>48</v>
      </c>
      <c r="I94" t="s">
        <v>49</v>
      </c>
      <c r="J94" t="b">
        <v>0</v>
      </c>
      <c r="K94">
        <v>241</v>
      </c>
      <c r="L94">
        <v>1279303</v>
      </c>
      <c r="M94">
        <v>20171015</v>
      </c>
      <c r="N94" t="s">
        <v>19</v>
      </c>
      <c r="O94" t="str">
        <f>IF(VLOOKUP(A94,'national-winners'!$A$2:$B$13,2,0)=H94,"Y","N")</f>
        <v>N</v>
      </c>
    </row>
    <row r="95" spans="1:15" x14ac:dyDescent="0.25">
      <c r="A95">
        <v>1976</v>
      </c>
      <c r="B95" t="s">
        <v>73</v>
      </c>
      <c r="C95" t="s">
        <v>74</v>
      </c>
      <c r="D95">
        <v>19</v>
      </c>
      <c r="E95">
        <v>42</v>
      </c>
      <c r="F95">
        <v>31</v>
      </c>
      <c r="G95" t="s">
        <v>16</v>
      </c>
      <c r="H95" t="s">
        <v>76</v>
      </c>
      <c r="I95" t="s">
        <v>77</v>
      </c>
      <c r="J95" t="b">
        <v>0</v>
      </c>
      <c r="K95">
        <v>233</v>
      </c>
      <c r="L95">
        <v>1279303</v>
      </c>
      <c r="M95">
        <v>20171015</v>
      </c>
      <c r="N95" t="s">
        <v>19</v>
      </c>
      <c r="O95" t="str">
        <f>IF(VLOOKUP(A95,'national-winners'!$A$2:$B$13,2,0)=H95,"Y","N")</f>
        <v>N</v>
      </c>
    </row>
    <row r="96" spans="1:15" x14ac:dyDescent="0.25">
      <c r="A96">
        <v>1976</v>
      </c>
      <c r="B96" t="s">
        <v>73</v>
      </c>
      <c r="C96" t="s">
        <v>74</v>
      </c>
      <c r="D96">
        <v>19</v>
      </c>
      <c r="E96">
        <v>42</v>
      </c>
      <c r="F96">
        <v>31</v>
      </c>
      <c r="G96" t="s">
        <v>16</v>
      </c>
      <c r="H96" t="s">
        <v>70</v>
      </c>
      <c r="I96" t="s">
        <v>56</v>
      </c>
      <c r="J96" t="b">
        <v>0</v>
      </c>
      <c r="K96">
        <v>160</v>
      </c>
      <c r="L96">
        <v>1279303</v>
      </c>
      <c r="M96">
        <v>20171015</v>
      </c>
      <c r="N96" t="s">
        <v>19</v>
      </c>
      <c r="O96" t="str">
        <f>IF(VLOOKUP(A96,'national-winners'!$A$2:$B$13,2,0)=H96,"Y","N")</f>
        <v>N</v>
      </c>
    </row>
    <row r="97" spans="1:15" x14ac:dyDescent="0.25">
      <c r="A97">
        <v>1976</v>
      </c>
      <c r="B97" t="s">
        <v>78</v>
      </c>
      <c r="C97" t="s">
        <v>79</v>
      </c>
      <c r="D97">
        <v>20</v>
      </c>
      <c r="E97">
        <v>47</v>
      </c>
      <c r="F97">
        <v>32</v>
      </c>
      <c r="G97" t="s">
        <v>16</v>
      </c>
      <c r="H97" t="s">
        <v>20</v>
      </c>
      <c r="I97" t="s">
        <v>21</v>
      </c>
      <c r="J97" t="b">
        <v>0</v>
      </c>
      <c r="K97">
        <v>502752</v>
      </c>
      <c r="L97">
        <v>957845</v>
      </c>
      <c r="M97">
        <v>20171015</v>
      </c>
      <c r="N97" t="s">
        <v>19</v>
      </c>
      <c r="O97" t="str">
        <f>IF(VLOOKUP(A97,'national-winners'!$A$2:$B$13,2,0)=H97,"Y","N")</f>
        <v>N</v>
      </c>
    </row>
    <row r="98" spans="1:15" x14ac:dyDescent="0.25">
      <c r="A98">
        <v>1976</v>
      </c>
      <c r="B98" t="s">
        <v>78</v>
      </c>
      <c r="C98" t="s">
        <v>79</v>
      </c>
      <c r="D98">
        <v>20</v>
      </c>
      <c r="E98">
        <v>47</v>
      </c>
      <c r="F98">
        <v>32</v>
      </c>
      <c r="G98" t="s">
        <v>16</v>
      </c>
      <c r="H98" t="s">
        <v>17</v>
      </c>
      <c r="I98" t="s">
        <v>18</v>
      </c>
      <c r="J98" t="b">
        <v>0</v>
      </c>
      <c r="K98">
        <v>430421</v>
      </c>
      <c r="L98">
        <v>957845</v>
      </c>
      <c r="M98">
        <v>20171015</v>
      </c>
      <c r="N98" t="s">
        <v>19</v>
      </c>
      <c r="O98" t="str">
        <f>IF(VLOOKUP(A98,'national-winners'!$A$2:$B$13,2,0)=H98,"Y","N")</f>
        <v>Y</v>
      </c>
    </row>
    <row r="99" spans="1:15" x14ac:dyDescent="0.25">
      <c r="A99">
        <v>1976</v>
      </c>
      <c r="B99" t="s">
        <v>78</v>
      </c>
      <c r="C99" t="s">
        <v>79</v>
      </c>
      <c r="D99">
        <v>20</v>
      </c>
      <c r="E99">
        <v>47</v>
      </c>
      <c r="F99">
        <v>32</v>
      </c>
      <c r="G99" t="s">
        <v>16</v>
      </c>
      <c r="H99" t="s">
        <v>34</v>
      </c>
      <c r="I99" t="s">
        <v>35</v>
      </c>
      <c r="J99" t="b">
        <v>0</v>
      </c>
      <c r="K99">
        <v>13185</v>
      </c>
      <c r="L99">
        <v>957845</v>
      </c>
      <c r="M99">
        <v>20171015</v>
      </c>
      <c r="N99" t="s">
        <v>19</v>
      </c>
      <c r="O99" t="str">
        <f>IF(VLOOKUP(A99,'national-winners'!$A$2:$B$13,2,0)=H99,"Y","N")</f>
        <v>N</v>
      </c>
    </row>
    <row r="100" spans="1:15" x14ac:dyDescent="0.25">
      <c r="A100">
        <v>1976</v>
      </c>
      <c r="B100" t="s">
        <v>78</v>
      </c>
      <c r="C100" t="s">
        <v>79</v>
      </c>
      <c r="D100">
        <v>20</v>
      </c>
      <c r="E100">
        <v>47</v>
      </c>
      <c r="F100">
        <v>32</v>
      </c>
      <c r="G100" t="s">
        <v>16</v>
      </c>
      <c r="H100" t="s">
        <v>38</v>
      </c>
      <c r="I100" t="s">
        <v>39</v>
      </c>
      <c r="J100" t="b">
        <v>0</v>
      </c>
      <c r="K100">
        <v>4724</v>
      </c>
      <c r="L100">
        <v>957845</v>
      </c>
      <c r="M100">
        <v>20171015</v>
      </c>
      <c r="N100" t="s">
        <v>19</v>
      </c>
      <c r="O100" t="str">
        <f>IF(VLOOKUP(A100,'national-winners'!$A$2:$B$13,2,0)=H100,"Y","N")</f>
        <v>N</v>
      </c>
    </row>
    <row r="101" spans="1:15" x14ac:dyDescent="0.25">
      <c r="A101">
        <v>1976</v>
      </c>
      <c r="B101" t="s">
        <v>78</v>
      </c>
      <c r="C101" t="s">
        <v>79</v>
      </c>
      <c r="D101">
        <v>20</v>
      </c>
      <c r="E101">
        <v>47</v>
      </c>
      <c r="F101">
        <v>32</v>
      </c>
      <c r="G101" t="s">
        <v>16</v>
      </c>
      <c r="H101" t="s">
        <v>28</v>
      </c>
      <c r="I101" t="s">
        <v>35</v>
      </c>
      <c r="J101" t="b">
        <v>0</v>
      </c>
      <c r="K101">
        <v>3242</v>
      </c>
      <c r="L101">
        <v>957845</v>
      </c>
      <c r="M101">
        <v>20171015</v>
      </c>
      <c r="N101" t="s">
        <v>19</v>
      </c>
      <c r="O101" t="str">
        <f>IF(VLOOKUP(A101,'national-winners'!$A$2:$B$13,2,0)=H101,"Y","N")</f>
        <v>N</v>
      </c>
    </row>
    <row r="102" spans="1:15" x14ac:dyDescent="0.25">
      <c r="A102">
        <v>1976</v>
      </c>
      <c r="B102" t="s">
        <v>78</v>
      </c>
      <c r="C102" t="s">
        <v>79</v>
      </c>
      <c r="D102">
        <v>20</v>
      </c>
      <c r="E102">
        <v>47</v>
      </c>
      <c r="F102">
        <v>32</v>
      </c>
      <c r="G102" t="s">
        <v>16</v>
      </c>
      <c r="H102" t="s">
        <v>22</v>
      </c>
      <c r="I102" t="s">
        <v>80</v>
      </c>
      <c r="J102" t="b">
        <v>0</v>
      </c>
      <c r="K102">
        <v>2118</v>
      </c>
      <c r="L102">
        <v>957845</v>
      </c>
      <c r="M102">
        <v>20171015</v>
      </c>
      <c r="N102" t="s">
        <v>19</v>
      </c>
      <c r="O102" t="str">
        <f>IF(VLOOKUP(A102,'national-winners'!$A$2:$B$13,2,0)=H102,"Y","N")</f>
        <v>N</v>
      </c>
    </row>
    <row r="103" spans="1:15" x14ac:dyDescent="0.25">
      <c r="A103">
        <v>1976</v>
      </c>
      <c r="B103" t="s">
        <v>78</v>
      </c>
      <c r="C103" t="s">
        <v>79</v>
      </c>
      <c r="D103">
        <v>20</v>
      </c>
      <c r="E103">
        <v>47</v>
      </c>
      <c r="F103">
        <v>32</v>
      </c>
      <c r="G103" t="s">
        <v>16</v>
      </c>
      <c r="H103" t="s">
        <v>24</v>
      </c>
      <c r="I103" t="s">
        <v>25</v>
      </c>
      <c r="J103" t="b">
        <v>0</v>
      </c>
      <c r="K103">
        <v>1403</v>
      </c>
      <c r="L103">
        <v>957845</v>
      </c>
      <c r="M103">
        <v>20171015</v>
      </c>
      <c r="N103" t="s">
        <v>19</v>
      </c>
      <c r="O103" t="str">
        <f>IF(VLOOKUP(A103,'national-winners'!$A$2:$B$13,2,0)=H103,"Y","N")</f>
        <v>N</v>
      </c>
    </row>
    <row r="104" spans="1:15" x14ac:dyDescent="0.25">
      <c r="A104">
        <v>1976</v>
      </c>
      <c r="B104" t="s">
        <v>81</v>
      </c>
      <c r="C104" t="s">
        <v>82</v>
      </c>
      <c r="D104">
        <v>21</v>
      </c>
      <c r="E104">
        <v>61</v>
      </c>
      <c r="F104">
        <v>51</v>
      </c>
      <c r="G104" t="s">
        <v>16</v>
      </c>
      <c r="H104" t="s">
        <v>17</v>
      </c>
      <c r="I104" t="s">
        <v>18</v>
      </c>
      <c r="J104" t="b">
        <v>0</v>
      </c>
      <c r="K104">
        <v>615717</v>
      </c>
      <c r="L104">
        <v>1167142</v>
      </c>
      <c r="M104">
        <v>20171015</v>
      </c>
      <c r="N104" t="s">
        <v>19</v>
      </c>
      <c r="O104" t="str">
        <f>IF(VLOOKUP(A104,'national-winners'!$A$2:$B$13,2,0)=H104,"Y","N")</f>
        <v>Y</v>
      </c>
    </row>
    <row r="105" spans="1:15" x14ac:dyDescent="0.25">
      <c r="A105">
        <v>1976</v>
      </c>
      <c r="B105" t="s">
        <v>81</v>
      </c>
      <c r="C105" t="s">
        <v>82</v>
      </c>
      <c r="D105">
        <v>21</v>
      </c>
      <c r="E105">
        <v>61</v>
      </c>
      <c r="F105">
        <v>51</v>
      </c>
      <c r="G105" t="s">
        <v>16</v>
      </c>
      <c r="H105" t="s">
        <v>20</v>
      </c>
      <c r="I105" t="s">
        <v>21</v>
      </c>
      <c r="J105" t="b">
        <v>0</v>
      </c>
      <c r="K105">
        <v>531852</v>
      </c>
      <c r="L105">
        <v>1167142</v>
      </c>
      <c r="M105">
        <v>20171015</v>
      </c>
      <c r="N105" t="s">
        <v>19</v>
      </c>
      <c r="O105" t="str">
        <f>IF(VLOOKUP(A105,'national-winners'!$A$2:$B$13,2,0)=H105,"Y","N")</f>
        <v>N</v>
      </c>
    </row>
    <row r="106" spans="1:15" x14ac:dyDescent="0.25">
      <c r="A106">
        <v>1976</v>
      </c>
      <c r="B106" t="s">
        <v>81</v>
      </c>
      <c r="C106" t="s">
        <v>82</v>
      </c>
      <c r="D106">
        <v>21</v>
      </c>
      <c r="E106">
        <v>61</v>
      </c>
      <c r="F106">
        <v>51</v>
      </c>
      <c r="G106" t="s">
        <v>16</v>
      </c>
      <c r="H106" t="s">
        <v>38</v>
      </c>
      <c r="I106" t="s">
        <v>39</v>
      </c>
      <c r="J106" t="b">
        <v>0</v>
      </c>
      <c r="K106">
        <v>8308</v>
      </c>
      <c r="L106">
        <v>1167142</v>
      </c>
      <c r="M106">
        <v>20171015</v>
      </c>
      <c r="N106" t="s">
        <v>19</v>
      </c>
      <c r="O106" t="str">
        <f>IF(VLOOKUP(A106,'national-winners'!$A$2:$B$13,2,0)=H106,"Y","N")</f>
        <v>N</v>
      </c>
    </row>
    <row r="107" spans="1:15" x14ac:dyDescent="0.25">
      <c r="A107">
        <v>1976</v>
      </c>
      <c r="B107" t="s">
        <v>81</v>
      </c>
      <c r="C107" t="s">
        <v>82</v>
      </c>
      <c r="D107">
        <v>21</v>
      </c>
      <c r="E107">
        <v>61</v>
      </c>
      <c r="F107">
        <v>51</v>
      </c>
      <c r="G107" t="s">
        <v>16</v>
      </c>
      <c r="H107" t="s">
        <v>34</v>
      </c>
      <c r="I107" t="s">
        <v>35</v>
      </c>
      <c r="J107" t="b">
        <v>0</v>
      </c>
      <c r="K107">
        <v>6837</v>
      </c>
      <c r="L107">
        <v>1167142</v>
      </c>
      <c r="M107">
        <v>20171015</v>
      </c>
      <c r="N107" t="s">
        <v>19</v>
      </c>
      <c r="O107" t="str">
        <f>IF(VLOOKUP(A107,'national-winners'!$A$2:$B$13,2,0)=H107,"Y","N")</f>
        <v>N</v>
      </c>
    </row>
    <row r="108" spans="1:15" x14ac:dyDescent="0.25">
      <c r="A108">
        <v>1976</v>
      </c>
      <c r="B108" t="s">
        <v>81</v>
      </c>
      <c r="C108" t="s">
        <v>82</v>
      </c>
      <c r="D108">
        <v>21</v>
      </c>
      <c r="E108">
        <v>61</v>
      </c>
      <c r="F108">
        <v>51</v>
      </c>
      <c r="G108" t="s">
        <v>16</v>
      </c>
      <c r="H108" t="s">
        <v>22</v>
      </c>
      <c r="I108" t="s">
        <v>23</v>
      </c>
      <c r="J108" t="b">
        <v>0</v>
      </c>
      <c r="K108">
        <v>2328</v>
      </c>
      <c r="L108">
        <v>1167142</v>
      </c>
      <c r="M108">
        <v>20171015</v>
      </c>
      <c r="N108" t="s">
        <v>19</v>
      </c>
      <c r="O108" t="str">
        <f>IF(VLOOKUP(A108,'national-winners'!$A$2:$B$13,2,0)=H108,"Y","N")</f>
        <v>N</v>
      </c>
    </row>
    <row r="109" spans="1:15" x14ac:dyDescent="0.25">
      <c r="A109">
        <v>1976</v>
      </c>
      <c r="B109" t="s">
        <v>81</v>
      </c>
      <c r="C109" t="s">
        <v>82</v>
      </c>
      <c r="D109">
        <v>21</v>
      </c>
      <c r="E109">
        <v>61</v>
      </c>
      <c r="F109">
        <v>51</v>
      </c>
      <c r="G109" t="s">
        <v>16</v>
      </c>
      <c r="H109" t="s">
        <v>28</v>
      </c>
      <c r="I109" t="s">
        <v>29</v>
      </c>
      <c r="J109" t="b">
        <v>0</v>
      </c>
      <c r="K109">
        <v>814</v>
      </c>
      <c r="L109">
        <v>1167142</v>
      </c>
      <c r="M109">
        <v>20171015</v>
      </c>
      <c r="N109" t="s">
        <v>19</v>
      </c>
      <c r="O109" t="str">
        <f>IF(VLOOKUP(A109,'national-winners'!$A$2:$B$13,2,0)=H109,"Y","N")</f>
        <v>N</v>
      </c>
    </row>
    <row r="110" spans="1:15" x14ac:dyDescent="0.25">
      <c r="A110">
        <v>1976</v>
      </c>
      <c r="B110" t="s">
        <v>81</v>
      </c>
      <c r="C110" t="s">
        <v>82</v>
      </c>
      <c r="D110">
        <v>21</v>
      </c>
      <c r="E110">
        <v>61</v>
      </c>
      <c r="F110">
        <v>51</v>
      </c>
      <c r="G110" t="s">
        <v>16</v>
      </c>
      <c r="H110" t="s">
        <v>48</v>
      </c>
      <c r="I110" t="s">
        <v>49</v>
      </c>
      <c r="J110" t="b">
        <v>0</v>
      </c>
      <c r="K110">
        <v>510</v>
      </c>
      <c r="L110">
        <v>1167142</v>
      </c>
      <c r="M110">
        <v>20171015</v>
      </c>
      <c r="N110" t="s">
        <v>19</v>
      </c>
      <c r="O110" t="str">
        <f>IF(VLOOKUP(A110,'national-winners'!$A$2:$B$13,2,0)=H110,"Y","N")</f>
        <v>N</v>
      </c>
    </row>
    <row r="111" spans="1:15" x14ac:dyDescent="0.25">
      <c r="A111">
        <v>1976</v>
      </c>
      <c r="B111" t="s">
        <v>81</v>
      </c>
      <c r="C111" t="s">
        <v>82</v>
      </c>
      <c r="D111">
        <v>21</v>
      </c>
      <c r="E111">
        <v>61</v>
      </c>
      <c r="F111">
        <v>51</v>
      </c>
      <c r="G111" t="s">
        <v>16</v>
      </c>
      <c r="H111" t="s">
        <v>26</v>
      </c>
      <c r="I111" t="s">
        <v>27</v>
      </c>
      <c r="J111" t="b">
        <v>0</v>
      </c>
      <c r="K111">
        <v>426</v>
      </c>
      <c r="L111">
        <v>1167142</v>
      </c>
      <c r="M111">
        <v>20171015</v>
      </c>
      <c r="N111" t="s">
        <v>19</v>
      </c>
      <c r="O111" t="str">
        <f>IF(VLOOKUP(A111,'national-winners'!$A$2:$B$13,2,0)=H111,"Y","N")</f>
        <v>N</v>
      </c>
    </row>
    <row r="112" spans="1:15" x14ac:dyDescent="0.25">
      <c r="A112">
        <v>1976</v>
      </c>
      <c r="B112" t="s">
        <v>81</v>
      </c>
      <c r="C112" t="s">
        <v>82</v>
      </c>
      <c r="D112">
        <v>21</v>
      </c>
      <c r="E112">
        <v>61</v>
      </c>
      <c r="F112">
        <v>51</v>
      </c>
      <c r="G112" t="s">
        <v>16</v>
      </c>
      <c r="H112" t="s">
        <v>36</v>
      </c>
      <c r="I112" t="s">
        <v>37</v>
      </c>
      <c r="J112" t="b">
        <v>0</v>
      </c>
      <c r="K112">
        <v>350</v>
      </c>
      <c r="L112">
        <v>1167142</v>
      </c>
      <c r="M112">
        <v>20171015</v>
      </c>
      <c r="N112" t="s">
        <v>19</v>
      </c>
      <c r="O112" t="str">
        <f>IF(VLOOKUP(A112,'national-winners'!$A$2:$B$13,2,0)=H112,"Y","N")</f>
        <v>N</v>
      </c>
    </row>
    <row r="113" spans="1:15" x14ac:dyDescent="0.25">
      <c r="A113">
        <v>1976</v>
      </c>
      <c r="B113" t="s">
        <v>83</v>
      </c>
      <c r="C113" t="s">
        <v>84</v>
      </c>
      <c r="D113">
        <v>22</v>
      </c>
      <c r="E113">
        <v>72</v>
      </c>
      <c r="F113">
        <v>45</v>
      </c>
      <c r="G113" t="s">
        <v>16</v>
      </c>
      <c r="H113" t="s">
        <v>17</v>
      </c>
      <c r="I113" t="s">
        <v>18</v>
      </c>
      <c r="J113" t="b">
        <v>0</v>
      </c>
      <c r="K113">
        <v>661365</v>
      </c>
      <c r="L113">
        <v>1277383</v>
      </c>
      <c r="M113">
        <v>20171015</v>
      </c>
      <c r="N113" t="s">
        <v>19</v>
      </c>
      <c r="O113" t="str">
        <f>IF(VLOOKUP(A113,'national-winners'!$A$2:$B$13,2,0)=H113,"Y","N")</f>
        <v>Y</v>
      </c>
    </row>
    <row r="114" spans="1:15" x14ac:dyDescent="0.25">
      <c r="A114">
        <v>1976</v>
      </c>
      <c r="B114" t="s">
        <v>83</v>
      </c>
      <c r="C114" t="s">
        <v>84</v>
      </c>
      <c r="D114">
        <v>22</v>
      </c>
      <c r="E114">
        <v>72</v>
      </c>
      <c r="F114">
        <v>45</v>
      </c>
      <c r="G114" t="s">
        <v>16</v>
      </c>
      <c r="H114" t="s">
        <v>20</v>
      </c>
      <c r="I114" t="s">
        <v>21</v>
      </c>
      <c r="J114" t="b">
        <v>0</v>
      </c>
      <c r="K114">
        <v>587446</v>
      </c>
      <c r="L114">
        <v>1277383</v>
      </c>
      <c r="M114">
        <v>20171015</v>
      </c>
      <c r="N114" t="s">
        <v>19</v>
      </c>
      <c r="O114" t="str">
        <f>IF(VLOOKUP(A114,'national-winners'!$A$2:$B$13,2,0)=H114,"Y","N")</f>
        <v>N</v>
      </c>
    </row>
    <row r="115" spans="1:15" x14ac:dyDescent="0.25">
      <c r="A115">
        <v>1976</v>
      </c>
      <c r="B115" t="s">
        <v>83</v>
      </c>
      <c r="C115" t="s">
        <v>84</v>
      </c>
      <c r="D115">
        <v>22</v>
      </c>
      <c r="E115">
        <v>72</v>
      </c>
      <c r="F115">
        <v>45</v>
      </c>
      <c r="G115" t="s">
        <v>16</v>
      </c>
      <c r="H115" t="s">
        <v>22</v>
      </c>
      <c r="I115" t="s">
        <v>23</v>
      </c>
      <c r="J115" t="b">
        <v>0</v>
      </c>
      <c r="K115">
        <v>10058</v>
      </c>
      <c r="L115">
        <v>1277383</v>
      </c>
      <c r="M115">
        <v>20171015</v>
      </c>
      <c r="N115" t="s">
        <v>19</v>
      </c>
      <c r="O115" t="str">
        <f>IF(VLOOKUP(A115,'national-winners'!$A$2:$B$13,2,0)=H115,"Y","N")</f>
        <v>N</v>
      </c>
    </row>
    <row r="116" spans="1:15" x14ac:dyDescent="0.25">
      <c r="A116">
        <v>1976</v>
      </c>
      <c r="B116" t="s">
        <v>83</v>
      </c>
      <c r="C116" t="s">
        <v>84</v>
      </c>
      <c r="D116">
        <v>22</v>
      </c>
      <c r="E116">
        <v>72</v>
      </c>
      <c r="F116">
        <v>45</v>
      </c>
      <c r="G116" t="s">
        <v>16</v>
      </c>
      <c r="H116" t="s">
        <v>26</v>
      </c>
      <c r="I116" t="s">
        <v>27</v>
      </c>
      <c r="J116" t="b">
        <v>0</v>
      </c>
      <c r="K116">
        <v>7417</v>
      </c>
      <c r="L116">
        <v>1277383</v>
      </c>
      <c r="M116">
        <v>20171015</v>
      </c>
      <c r="N116" t="s">
        <v>19</v>
      </c>
      <c r="O116" t="str">
        <f>IF(VLOOKUP(A116,'national-winners'!$A$2:$B$13,2,0)=H116,"Y","N")</f>
        <v>N</v>
      </c>
    </row>
    <row r="117" spans="1:15" x14ac:dyDescent="0.25">
      <c r="A117">
        <v>1976</v>
      </c>
      <c r="B117" t="s">
        <v>83</v>
      </c>
      <c r="C117" t="s">
        <v>84</v>
      </c>
      <c r="D117">
        <v>22</v>
      </c>
      <c r="E117">
        <v>72</v>
      </c>
      <c r="F117">
        <v>45</v>
      </c>
      <c r="G117" t="s">
        <v>16</v>
      </c>
      <c r="H117" t="s">
        <v>34</v>
      </c>
      <c r="I117" t="s">
        <v>35</v>
      </c>
      <c r="J117" t="b">
        <v>0</v>
      </c>
      <c r="K117">
        <v>6490</v>
      </c>
      <c r="L117">
        <v>1277383</v>
      </c>
      <c r="M117">
        <v>20171015</v>
      </c>
      <c r="N117" t="s">
        <v>19</v>
      </c>
      <c r="O117" t="str">
        <f>IF(VLOOKUP(A117,'national-winners'!$A$2:$B$13,2,0)=H117,"Y","N")</f>
        <v>N</v>
      </c>
    </row>
    <row r="118" spans="1:15" x14ac:dyDescent="0.25">
      <c r="A118">
        <v>1976</v>
      </c>
      <c r="B118" t="s">
        <v>83</v>
      </c>
      <c r="C118" t="s">
        <v>84</v>
      </c>
      <c r="D118">
        <v>22</v>
      </c>
      <c r="E118">
        <v>72</v>
      </c>
      <c r="F118">
        <v>45</v>
      </c>
      <c r="G118" t="s">
        <v>16</v>
      </c>
      <c r="H118" t="s">
        <v>28</v>
      </c>
      <c r="I118" t="s">
        <v>29</v>
      </c>
      <c r="J118" t="b">
        <v>0</v>
      </c>
      <c r="K118">
        <v>3134</v>
      </c>
      <c r="L118">
        <v>1277383</v>
      </c>
      <c r="M118">
        <v>20171015</v>
      </c>
      <c r="N118" t="s">
        <v>19</v>
      </c>
      <c r="O118" t="str">
        <f>IF(VLOOKUP(A118,'national-winners'!$A$2:$B$13,2,0)=H118,"Y","N")</f>
        <v>N</v>
      </c>
    </row>
    <row r="119" spans="1:15" x14ac:dyDescent="0.25">
      <c r="A119">
        <v>1976</v>
      </c>
      <c r="B119" t="s">
        <v>83</v>
      </c>
      <c r="C119" t="s">
        <v>84</v>
      </c>
      <c r="D119">
        <v>22</v>
      </c>
      <c r="E119">
        <v>72</v>
      </c>
      <c r="F119">
        <v>45</v>
      </c>
      <c r="G119" t="s">
        <v>16</v>
      </c>
      <c r="H119" t="s">
        <v>36</v>
      </c>
      <c r="I119" t="s">
        <v>37</v>
      </c>
      <c r="J119" t="b">
        <v>0</v>
      </c>
      <c r="K119">
        <v>1473</v>
      </c>
      <c r="L119">
        <v>1277383</v>
      </c>
      <c r="M119">
        <v>20171015</v>
      </c>
      <c r="N119" t="s">
        <v>19</v>
      </c>
      <c r="O119" t="str">
        <f>IF(VLOOKUP(A119,'national-winners'!$A$2:$B$13,2,0)=H119,"Y","N")</f>
        <v>N</v>
      </c>
    </row>
    <row r="120" spans="1:15" x14ac:dyDescent="0.25">
      <c r="A120">
        <v>1976</v>
      </c>
      <c r="B120" t="s">
        <v>85</v>
      </c>
      <c r="C120" t="s">
        <v>86</v>
      </c>
      <c r="D120">
        <v>23</v>
      </c>
      <c r="E120">
        <v>11</v>
      </c>
      <c r="F120">
        <v>2</v>
      </c>
      <c r="G120" t="s">
        <v>16</v>
      </c>
      <c r="H120" t="s">
        <v>20</v>
      </c>
      <c r="I120" t="s">
        <v>21</v>
      </c>
      <c r="J120" t="b">
        <v>0</v>
      </c>
      <c r="K120">
        <v>236320</v>
      </c>
      <c r="L120">
        <v>482968</v>
      </c>
      <c r="M120">
        <v>20171015</v>
      </c>
      <c r="N120" t="s">
        <v>19</v>
      </c>
      <c r="O120" t="str">
        <f>IF(VLOOKUP(A120,'national-winners'!$A$2:$B$13,2,0)=H120,"Y","N")</f>
        <v>N</v>
      </c>
    </row>
    <row r="121" spans="1:15" x14ac:dyDescent="0.25">
      <c r="A121">
        <v>1976</v>
      </c>
      <c r="B121" t="s">
        <v>85</v>
      </c>
      <c r="C121" t="s">
        <v>86</v>
      </c>
      <c r="D121">
        <v>23</v>
      </c>
      <c r="E121">
        <v>11</v>
      </c>
      <c r="F121">
        <v>2</v>
      </c>
      <c r="G121" t="s">
        <v>16</v>
      </c>
      <c r="H121" t="s">
        <v>17</v>
      </c>
      <c r="I121" t="s">
        <v>18</v>
      </c>
      <c r="J121" t="b">
        <v>0</v>
      </c>
      <c r="K121">
        <v>232279</v>
      </c>
      <c r="L121">
        <v>482968</v>
      </c>
      <c r="M121">
        <v>20171015</v>
      </c>
      <c r="N121" t="s">
        <v>19</v>
      </c>
      <c r="O121" t="str">
        <f>IF(VLOOKUP(A121,'national-winners'!$A$2:$B$13,2,0)=H121,"Y","N")</f>
        <v>Y</v>
      </c>
    </row>
    <row r="122" spans="1:15" x14ac:dyDescent="0.25">
      <c r="A122">
        <v>1976</v>
      </c>
      <c r="B122" t="s">
        <v>85</v>
      </c>
      <c r="C122" t="s">
        <v>86</v>
      </c>
      <c r="D122">
        <v>23</v>
      </c>
      <c r="E122">
        <v>11</v>
      </c>
      <c r="F122">
        <v>2</v>
      </c>
      <c r="G122" t="s">
        <v>16</v>
      </c>
      <c r="H122" t="s">
        <v>34</v>
      </c>
      <c r="I122" t="s">
        <v>35</v>
      </c>
      <c r="J122" t="b">
        <v>0</v>
      </c>
      <c r="K122">
        <v>10874</v>
      </c>
      <c r="L122">
        <v>482968</v>
      </c>
      <c r="M122">
        <v>20171015</v>
      </c>
      <c r="N122" t="s">
        <v>19</v>
      </c>
      <c r="O122" t="str">
        <f>IF(VLOOKUP(A122,'national-winners'!$A$2:$B$13,2,0)=H122,"Y","N")</f>
        <v>N</v>
      </c>
    </row>
    <row r="123" spans="1:15" x14ac:dyDescent="0.25">
      <c r="A123">
        <v>1976</v>
      </c>
      <c r="B123" t="s">
        <v>85</v>
      </c>
      <c r="C123" t="s">
        <v>86</v>
      </c>
      <c r="D123">
        <v>23</v>
      </c>
      <c r="E123">
        <v>11</v>
      </c>
      <c r="F123">
        <v>2</v>
      </c>
      <c r="G123" t="s">
        <v>16</v>
      </c>
      <c r="H123" t="s">
        <v>24</v>
      </c>
      <c r="I123" t="s">
        <v>25</v>
      </c>
      <c r="J123" t="b">
        <v>0</v>
      </c>
      <c r="K123">
        <v>3495</v>
      </c>
      <c r="L123">
        <v>482968</v>
      </c>
      <c r="M123">
        <v>20171015</v>
      </c>
      <c r="N123" t="s">
        <v>19</v>
      </c>
      <c r="O123" t="str">
        <f>IF(VLOOKUP(A123,'national-winners'!$A$2:$B$13,2,0)=H123,"Y","N")</f>
        <v>N</v>
      </c>
    </row>
    <row r="124" spans="1:15" x14ac:dyDescent="0.25">
      <c r="A124">
        <v>1976</v>
      </c>
      <c r="B124" t="s">
        <v>87</v>
      </c>
      <c r="C124" t="s">
        <v>88</v>
      </c>
      <c r="D124">
        <v>24</v>
      </c>
      <c r="E124">
        <v>52</v>
      </c>
      <c r="F124">
        <v>52</v>
      </c>
      <c r="G124" t="s">
        <v>16</v>
      </c>
      <c r="H124" t="s">
        <v>17</v>
      </c>
      <c r="I124" t="s">
        <v>18</v>
      </c>
      <c r="J124" t="b">
        <v>0</v>
      </c>
      <c r="K124">
        <v>759612</v>
      </c>
      <c r="L124">
        <v>1432273</v>
      </c>
      <c r="M124">
        <v>20171015</v>
      </c>
      <c r="N124" t="s">
        <v>19</v>
      </c>
      <c r="O124" t="str">
        <f>IF(VLOOKUP(A124,'national-winners'!$A$2:$B$13,2,0)=H124,"Y","N")</f>
        <v>Y</v>
      </c>
    </row>
    <row r="125" spans="1:15" x14ac:dyDescent="0.25">
      <c r="A125">
        <v>1976</v>
      </c>
      <c r="B125" t="s">
        <v>87</v>
      </c>
      <c r="C125" t="s">
        <v>88</v>
      </c>
      <c r="D125">
        <v>24</v>
      </c>
      <c r="E125">
        <v>52</v>
      </c>
      <c r="F125">
        <v>52</v>
      </c>
      <c r="G125" t="s">
        <v>16</v>
      </c>
      <c r="H125" t="s">
        <v>20</v>
      </c>
      <c r="I125" t="s">
        <v>21</v>
      </c>
      <c r="J125" t="b">
        <v>0</v>
      </c>
      <c r="K125">
        <v>672661</v>
      </c>
      <c r="L125">
        <v>1432273</v>
      </c>
      <c r="M125">
        <v>20171015</v>
      </c>
      <c r="N125" t="s">
        <v>19</v>
      </c>
      <c r="O125" t="str">
        <f>IF(VLOOKUP(A125,'national-winners'!$A$2:$B$13,2,0)=H125,"Y","N")</f>
        <v>N</v>
      </c>
    </row>
    <row r="126" spans="1:15" x14ac:dyDescent="0.25">
      <c r="A126">
        <v>1976</v>
      </c>
      <c r="B126" t="s">
        <v>89</v>
      </c>
      <c r="C126" t="s">
        <v>90</v>
      </c>
      <c r="D126">
        <v>25</v>
      </c>
      <c r="E126">
        <v>14</v>
      </c>
      <c r="F126">
        <v>3</v>
      </c>
      <c r="G126" t="s">
        <v>16</v>
      </c>
      <c r="H126" t="s">
        <v>17</v>
      </c>
      <c r="I126" t="s">
        <v>18</v>
      </c>
      <c r="J126" t="b">
        <v>0</v>
      </c>
      <c r="K126">
        <v>1429475</v>
      </c>
      <c r="L126">
        <v>2547558</v>
      </c>
      <c r="M126">
        <v>20171015</v>
      </c>
      <c r="N126" t="s">
        <v>19</v>
      </c>
      <c r="O126" t="str">
        <f>IF(VLOOKUP(A126,'national-winners'!$A$2:$B$13,2,0)=H126,"Y","N")</f>
        <v>Y</v>
      </c>
    </row>
    <row r="127" spans="1:15" x14ac:dyDescent="0.25">
      <c r="A127">
        <v>1976</v>
      </c>
      <c r="B127" t="s">
        <v>89</v>
      </c>
      <c r="C127" t="s">
        <v>90</v>
      </c>
      <c r="D127">
        <v>25</v>
      </c>
      <c r="E127">
        <v>14</v>
      </c>
      <c r="F127">
        <v>3</v>
      </c>
      <c r="G127" t="s">
        <v>16</v>
      </c>
      <c r="H127" t="s">
        <v>20</v>
      </c>
      <c r="I127" t="s">
        <v>21</v>
      </c>
      <c r="J127" t="b">
        <v>0</v>
      </c>
      <c r="K127">
        <v>1030276</v>
      </c>
      <c r="L127">
        <v>2547558</v>
      </c>
      <c r="M127">
        <v>20171015</v>
      </c>
      <c r="N127" t="s">
        <v>19</v>
      </c>
      <c r="O127" t="str">
        <f>IF(VLOOKUP(A127,'national-winners'!$A$2:$B$13,2,0)=H127,"Y","N")</f>
        <v>N</v>
      </c>
    </row>
    <row r="128" spans="1:15" x14ac:dyDescent="0.25">
      <c r="A128">
        <v>1976</v>
      </c>
      <c r="B128" t="s">
        <v>89</v>
      </c>
      <c r="C128" t="s">
        <v>90</v>
      </c>
      <c r="D128">
        <v>25</v>
      </c>
      <c r="E128">
        <v>14</v>
      </c>
      <c r="F128">
        <v>3</v>
      </c>
      <c r="G128" t="s">
        <v>16</v>
      </c>
      <c r="H128" t="s">
        <v>34</v>
      </c>
      <c r="I128" t="s">
        <v>35</v>
      </c>
      <c r="J128" t="b">
        <v>0</v>
      </c>
      <c r="K128">
        <v>65637</v>
      </c>
      <c r="L128">
        <v>2547558</v>
      </c>
      <c r="M128">
        <v>20171015</v>
      </c>
      <c r="N128" t="s">
        <v>19</v>
      </c>
      <c r="O128" t="str">
        <f>IF(VLOOKUP(A128,'national-winners'!$A$2:$B$13,2,0)=H128,"Y","N")</f>
        <v>N</v>
      </c>
    </row>
    <row r="129" spans="1:15" x14ac:dyDescent="0.25">
      <c r="A129">
        <v>1976</v>
      </c>
      <c r="B129" t="s">
        <v>89</v>
      </c>
      <c r="C129" t="s">
        <v>90</v>
      </c>
      <c r="D129">
        <v>25</v>
      </c>
      <c r="E129">
        <v>14</v>
      </c>
      <c r="F129">
        <v>3</v>
      </c>
      <c r="G129" t="s">
        <v>16</v>
      </c>
      <c r="H129" t="s">
        <v>36</v>
      </c>
      <c r="I129" t="s">
        <v>37</v>
      </c>
      <c r="J129" t="b">
        <v>0</v>
      </c>
      <c r="K129">
        <v>8138</v>
      </c>
      <c r="L129">
        <v>2547558</v>
      </c>
      <c r="M129">
        <v>20171015</v>
      </c>
      <c r="N129" t="s">
        <v>19</v>
      </c>
      <c r="O129" t="str">
        <f>IF(VLOOKUP(A129,'national-winners'!$A$2:$B$13,2,0)=H129,"Y","N")</f>
        <v>N</v>
      </c>
    </row>
    <row r="130" spans="1:15" x14ac:dyDescent="0.25">
      <c r="A130">
        <v>1976</v>
      </c>
      <c r="B130" t="s">
        <v>89</v>
      </c>
      <c r="C130" t="s">
        <v>90</v>
      </c>
      <c r="D130">
        <v>25</v>
      </c>
      <c r="E130">
        <v>14</v>
      </c>
      <c r="F130">
        <v>3</v>
      </c>
      <c r="G130" t="s">
        <v>16</v>
      </c>
      <c r="H130" t="s">
        <v>38</v>
      </c>
      <c r="I130" t="s">
        <v>39</v>
      </c>
      <c r="J130" t="b">
        <v>0</v>
      </c>
      <c r="K130">
        <v>7555</v>
      </c>
      <c r="L130">
        <v>2547558</v>
      </c>
      <c r="M130">
        <v>20171015</v>
      </c>
      <c r="N130" t="s">
        <v>19</v>
      </c>
      <c r="O130" t="str">
        <f>IF(VLOOKUP(A130,'national-winners'!$A$2:$B$13,2,0)=H130,"Y","N")</f>
        <v>N</v>
      </c>
    </row>
    <row r="131" spans="1:15" x14ac:dyDescent="0.25">
      <c r="A131">
        <v>1976</v>
      </c>
      <c r="B131" t="s">
        <v>89</v>
      </c>
      <c r="C131" t="s">
        <v>90</v>
      </c>
      <c r="D131">
        <v>25</v>
      </c>
      <c r="E131">
        <v>14</v>
      </c>
      <c r="F131">
        <v>3</v>
      </c>
      <c r="G131" t="s">
        <v>16</v>
      </c>
      <c r="H131" t="s">
        <v>48</v>
      </c>
      <c r="I131" t="s">
        <v>49</v>
      </c>
      <c r="J131" t="b">
        <v>0</v>
      </c>
      <c r="K131">
        <v>4922</v>
      </c>
      <c r="L131">
        <v>2547558</v>
      </c>
      <c r="M131">
        <v>20171015</v>
      </c>
      <c r="N131" t="s">
        <v>19</v>
      </c>
      <c r="O131" t="str">
        <f>IF(VLOOKUP(A131,'national-winners'!$A$2:$B$13,2,0)=H131,"Y","N")</f>
        <v>N</v>
      </c>
    </row>
    <row r="132" spans="1:15" x14ac:dyDescent="0.25">
      <c r="A132">
        <v>1976</v>
      </c>
      <c r="B132" t="s">
        <v>89</v>
      </c>
      <c r="C132" t="s">
        <v>90</v>
      </c>
      <c r="D132">
        <v>25</v>
      </c>
      <c r="E132">
        <v>14</v>
      </c>
      <c r="F132">
        <v>3</v>
      </c>
      <c r="G132" t="s">
        <v>16</v>
      </c>
      <c r="H132" t="s">
        <v>52</v>
      </c>
      <c r="J132" t="b">
        <v>0</v>
      </c>
      <c r="K132">
        <v>1401</v>
      </c>
      <c r="L132">
        <v>2547558</v>
      </c>
      <c r="M132">
        <v>20171015</v>
      </c>
      <c r="N132" t="s">
        <v>19</v>
      </c>
      <c r="O132" t="str">
        <f>IF(VLOOKUP(A132,'national-winners'!$A$2:$B$13,2,0)=H132,"Y","N")</f>
        <v>N</v>
      </c>
    </row>
    <row r="133" spans="1:15" x14ac:dyDescent="0.25">
      <c r="A133">
        <v>1976</v>
      </c>
      <c r="B133" t="s">
        <v>89</v>
      </c>
      <c r="C133" t="s">
        <v>90</v>
      </c>
      <c r="D133">
        <v>25</v>
      </c>
      <c r="E133">
        <v>14</v>
      </c>
      <c r="F133">
        <v>3</v>
      </c>
      <c r="G133" t="s">
        <v>16</v>
      </c>
      <c r="H133" t="s">
        <v>28</v>
      </c>
      <c r="I133" t="s">
        <v>29</v>
      </c>
      <c r="J133" t="b">
        <v>0</v>
      </c>
      <c r="K133">
        <v>135</v>
      </c>
      <c r="L133">
        <v>2547558</v>
      </c>
      <c r="M133">
        <v>20171015</v>
      </c>
      <c r="N133" t="s">
        <v>19</v>
      </c>
      <c r="O133" t="str">
        <f>IF(VLOOKUP(A133,'national-winners'!$A$2:$B$13,2,0)=H133,"Y","N")</f>
        <v>N</v>
      </c>
    </row>
    <row r="134" spans="1:15" x14ac:dyDescent="0.25">
      <c r="A134">
        <v>1976</v>
      </c>
      <c r="B134" t="s">
        <v>89</v>
      </c>
      <c r="C134" t="s">
        <v>90</v>
      </c>
      <c r="D134">
        <v>25</v>
      </c>
      <c r="E134">
        <v>14</v>
      </c>
      <c r="F134">
        <v>3</v>
      </c>
      <c r="G134" t="s">
        <v>16</v>
      </c>
      <c r="H134" t="s">
        <v>70</v>
      </c>
      <c r="I134" t="s">
        <v>56</v>
      </c>
      <c r="J134" t="b">
        <v>0</v>
      </c>
      <c r="K134">
        <v>19</v>
      </c>
      <c r="L134">
        <v>2547558</v>
      </c>
      <c r="M134">
        <v>20171015</v>
      </c>
      <c r="N134" t="s">
        <v>19</v>
      </c>
      <c r="O134" t="str">
        <f>IF(VLOOKUP(A134,'national-winners'!$A$2:$B$13,2,0)=H134,"Y","N")</f>
        <v>N</v>
      </c>
    </row>
    <row r="135" spans="1:15" x14ac:dyDescent="0.25">
      <c r="A135">
        <v>1976</v>
      </c>
      <c r="B135" t="s">
        <v>91</v>
      </c>
      <c r="C135" t="s">
        <v>92</v>
      </c>
      <c r="D135">
        <v>26</v>
      </c>
      <c r="E135">
        <v>34</v>
      </c>
      <c r="F135">
        <v>23</v>
      </c>
      <c r="G135" t="s">
        <v>16</v>
      </c>
      <c r="H135" t="s">
        <v>20</v>
      </c>
      <c r="I135" t="s">
        <v>21</v>
      </c>
      <c r="J135" t="b">
        <v>0</v>
      </c>
      <c r="K135">
        <v>1893742</v>
      </c>
      <c r="L135">
        <v>3651590</v>
      </c>
      <c r="M135">
        <v>20171015</v>
      </c>
      <c r="N135" t="s">
        <v>19</v>
      </c>
      <c r="O135" t="str">
        <f>IF(VLOOKUP(A135,'national-winners'!$A$2:$B$13,2,0)=H135,"Y","N")</f>
        <v>N</v>
      </c>
    </row>
    <row r="136" spans="1:15" x14ac:dyDescent="0.25">
      <c r="A136">
        <v>1976</v>
      </c>
      <c r="B136" t="s">
        <v>91</v>
      </c>
      <c r="C136" t="s">
        <v>92</v>
      </c>
      <c r="D136">
        <v>26</v>
      </c>
      <c r="E136">
        <v>34</v>
      </c>
      <c r="F136">
        <v>23</v>
      </c>
      <c r="G136" t="s">
        <v>16</v>
      </c>
      <c r="H136" t="s">
        <v>17</v>
      </c>
      <c r="I136" t="s">
        <v>18</v>
      </c>
      <c r="J136" t="b">
        <v>0</v>
      </c>
      <c r="K136">
        <v>1696714</v>
      </c>
      <c r="L136">
        <v>3651590</v>
      </c>
      <c r="M136">
        <v>20171015</v>
      </c>
      <c r="N136" t="s">
        <v>19</v>
      </c>
      <c r="O136" t="str">
        <f>IF(VLOOKUP(A136,'national-winners'!$A$2:$B$13,2,0)=H136,"Y","N")</f>
        <v>Y</v>
      </c>
    </row>
    <row r="137" spans="1:15" x14ac:dyDescent="0.25">
      <c r="A137">
        <v>1976</v>
      </c>
      <c r="B137" t="s">
        <v>91</v>
      </c>
      <c r="C137" t="s">
        <v>92</v>
      </c>
      <c r="D137">
        <v>26</v>
      </c>
      <c r="E137">
        <v>34</v>
      </c>
      <c r="F137">
        <v>23</v>
      </c>
      <c r="G137" t="s">
        <v>16</v>
      </c>
      <c r="H137" t="s">
        <v>34</v>
      </c>
      <c r="I137" t="s">
        <v>35</v>
      </c>
      <c r="J137" t="b">
        <v>0</v>
      </c>
      <c r="K137">
        <v>47905</v>
      </c>
      <c r="L137">
        <v>3651590</v>
      </c>
      <c r="M137">
        <v>20171015</v>
      </c>
      <c r="N137" t="s">
        <v>19</v>
      </c>
      <c r="O137" t="str">
        <f>IF(VLOOKUP(A137,'national-winners'!$A$2:$B$13,2,0)=H137,"Y","N")</f>
        <v>N</v>
      </c>
    </row>
    <row r="138" spans="1:15" x14ac:dyDescent="0.25">
      <c r="A138">
        <v>1976</v>
      </c>
      <c r="B138" t="s">
        <v>91</v>
      </c>
      <c r="C138" t="s">
        <v>92</v>
      </c>
      <c r="D138">
        <v>26</v>
      </c>
      <c r="E138">
        <v>34</v>
      </c>
      <c r="F138">
        <v>23</v>
      </c>
      <c r="G138" t="s">
        <v>16</v>
      </c>
      <c r="H138" t="s">
        <v>28</v>
      </c>
      <c r="I138" t="s">
        <v>29</v>
      </c>
      <c r="J138" t="b">
        <v>0</v>
      </c>
      <c r="K138">
        <v>5407</v>
      </c>
      <c r="L138">
        <v>3651590</v>
      </c>
      <c r="M138">
        <v>20171015</v>
      </c>
      <c r="N138" t="s">
        <v>19</v>
      </c>
      <c r="O138" t="str">
        <f>IF(VLOOKUP(A138,'national-winners'!$A$2:$B$13,2,0)=H138,"Y","N")</f>
        <v>N</v>
      </c>
    </row>
    <row r="139" spans="1:15" x14ac:dyDescent="0.25">
      <c r="A139">
        <v>1976</v>
      </c>
      <c r="B139" t="s">
        <v>91</v>
      </c>
      <c r="C139" t="s">
        <v>92</v>
      </c>
      <c r="D139">
        <v>26</v>
      </c>
      <c r="E139">
        <v>34</v>
      </c>
      <c r="F139">
        <v>23</v>
      </c>
      <c r="G139" t="s">
        <v>16</v>
      </c>
      <c r="H139" t="s">
        <v>44</v>
      </c>
      <c r="I139" t="s">
        <v>93</v>
      </c>
      <c r="J139" t="b">
        <v>0</v>
      </c>
      <c r="K139">
        <v>3504</v>
      </c>
      <c r="L139">
        <v>3651590</v>
      </c>
      <c r="M139">
        <v>20171015</v>
      </c>
      <c r="N139" t="s">
        <v>19</v>
      </c>
      <c r="O139" t="str">
        <f>IF(VLOOKUP(A139,'national-winners'!$A$2:$B$13,2,0)=H139,"Y","N")</f>
        <v>N</v>
      </c>
    </row>
    <row r="140" spans="1:15" x14ac:dyDescent="0.25">
      <c r="A140">
        <v>1976</v>
      </c>
      <c r="B140" t="s">
        <v>91</v>
      </c>
      <c r="C140" t="s">
        <v>92</v>
      </c>
      <c r="D140">
        <v>26</v>
      </c>
      <c r="E140">
        <v>34</v>
      </c>
      <c r="F140">
        <v>23</v>
      </c>
      <c r="G140" t="s">
        <v>16</v>
      </c>
      <c r="H140" t="s">
        <v>36</v>
      </c>
      <c r="I140" t="s">
        <v>37</v>
      </c>
      <c r="J140" t="b">
        <v>0</v>
      </c>
      <c r="K140">
        <v>1804</v>
      </c>
      <c r="L140">
        <v>3651590</v>
      </c>
      <c r="M140">
        <v>20171015</v>
      </c>
      <c r="N140" t="s">
        <v>19</v>
      </c>
      <c r="O140" t="str">
        <f>IF(VLOOKUP(A140,'national-winners'!$A$2:$B$13,2,0)=H140,"Y","N")</f>
        <v>N</v>
      </c>
    </row>
    <row r="141" spans="1:15" x14ac:dyDescent="0.25">
      <c r="A141">
        <v>1976</v>
      </c>
      <c r="B141" t="s">
        <v>91</v>
      </c>
      <c r="C141" t="s">
        <v>92</v>
      </c>
      <c r="D141">
        <v>26</v>
      </c>
      <c r="E141">
        <v>34</v>
      </c>
      <c r="F141">
        <v>23</v>
      </c>
      <c r="G141" t="s">
        <v>16</v>
      </c>
      <c r="H141" t="s">
        <v>48</v>
      </c>
      <c r="I141" t="s">
        <v>49</v>
      </c>
      <c r="J141" t="b">
        <v>0</v>
      </c>
      <c r="K141">
        <v>1366</v>
      </c>
      <c r="L141">
        <v>3651590</v>
      </c>
      <c r="M141">
        <v>20171015</v>
      </c>
      <c r="N141" t="s">
        <v>19</v>
      </c>
      <c r="O141" t="str">
        <f>IF(VLOOKUP(A141,'national-winners'!$A$2:$B$13,2,0)=H141,"Y","N")</f>
        <v>N</v>
      </c>
    </row>
    <row r="142" spans="1:15" x14ac:dyDescent="0.25">
      <c r="A142">
        <v>1976</v>
      </c>
      <c r="B142" t="s">
        <v>91</v>
      </c>
      <c r="C142" t="s">
        <v>92</v>
      </c>
      <c r="D142">
        <v>26</v>
      </c>
      <c r="E142">
        <v>34</v>
      </c>
      <c r="F142">
        <v>23</v>
      </c>
      <c r="G142" t="s">
        <v>16</v>
      </c>
      <c r="H142" t="s">
        <v>70</v>
      </c>
      <c r="I142" t="s">
        <v>56</v>
      </c>
      <c r="J142" t="b">
        <v>0</v>
      </c>
      <c r="K142">
        <v>1148</v>
      </c>
      <c r="L142">
        <v>3651590</v>
      </c>
      <c r="M142">
        <v>20171015</v>
      </c>
      <c r="N142" t="s">
        <v>19</v>
      </c>
      <c r="O142" t="str">
        <f>IF(VLOOKUP(A142,'national-winners'!$A$2:$B$13,2,0)=H142,"Y","N")</f>
        <v>N</v>
      </c>
    </row>
    <row r="143" spans="1:15" x14ac:dyDescent="0.25">
      <c r="A143">
        <v>1976</v>
      </c>
      <c r="B143" t="s">
        <v>94</v>
      </c>
      <c r="C143" t="s">
        <v>95</v>
      </c>
      <c r="D143">
        <v>27</v>
      </c>
      <c r="E143">
        <v>41</v>
      </c>
      <c r="F143">
        <v>33</v>
      </c>
      <c r="G143" t="s">
        <v>16</v>
      </c>
      <c r="H143" t="s">
        <v>17</v>
      </c>
      <c r="I143" t="s">
        <v>18</v>
      </c>
      <c r="J143" t="b">
        <v>0</v>
      </c>
      <c r="K143">
        <v>1070440</v>
      </c>
      <c r="L143">
        <v>1949931</v>
      </c>
      <c r="M143">
        <v>20171015</v>
      </c>
      <c r="N143" t="s">
        <v>19</v>
      </c>
      <c r="O143" t="str">
        <f>IF(VLOOKUP(A143,'national-winners'!$A$2:$B$13,2,0)=H143,"Y","N")</f>
        <v>Y</v>
      </c>
    </row>
    <row r="144" spans="1:15" x14ac:dyDescent="0.25">
      <c r="A144">
        <v>1976</v>
      </c>
      <c r="B144" t="s">
        <v>94</v>
      </c>
      <c r="C144" t="s">
        <v>95</v>
      </c>
      <c r="D144">
        <v>27</v>
      </c>
      <c r="E144">
        <v>41</v>
      </c>
      <c r="F144">
        <v>33</v>
      </c>
      <c r="G144" t="s">
        <v>16</v>
      </c>
      <c r="H144" t="s">
        <v>20</v>
      </c>
      <c r="I144" t="s">
        <v>21</v>
      </c>
      <c r="J144" t="b">
        <v>0</v>
      </c>
      <c r="K144">
        <v>819395</v>
      </c>
      <c r="L144">
        <v>1949931</v>
      </c>
      <c r="M144">
        <v>20171015</v>
      </c>
      <c r="N144" t="s">
        <v>19</v>
      </c>
      <c r="O144" t="str">
        <f>IF(VLOOKUP(A144,'national-winners'!$A$2:$B$13,2,0)=H144,"Y","N")</f>
        <v>N</v>
      </c>
    </row>
    <row r="145" spans="1:15" x14ac:dyDescent="0.25">
      <c r="A145">
        <v>1976</v>
      </c>
      <c r="B145" t="s">
        <v>94</v>
      </c>
      <c r="C145" t="s">
        <v>95</v>
      </c>
      <c r="D145">
        <v>27</v>
      </c>
      <c r="E145">
        <v>41</v>
      </c>
      <c r="F145">
        <v>33</v>
      </c>
      <c r="G145" t="s">
        <v>16</v>
      </c>
      <c r="H145" t="s">
        <v>34</v>
      </c>
      <c r="I145" t="s">
        <v>96</v>
      </c>
      <c r="J145" t="b">
        <v>0</v>
      </c>
      <c r="K145">
        <v>35490</v>
      </c>
      <c r="L145">
        <v>1949931</v>
      </c>
      <c r="M145">
        <v>20171015</v>
      </c>
      <c r="N145" t="s">
        <v>19</v>
      </c>
      <c r="O145" t="str">
        <f>IF(VLOOKUP(A145,'national-winners'!$A$2:$B$13,2,0)=H145,"Y","N")</f>
        <v>N</v>
      </c>
    </row>
    <row r="146" spans="1:15" x14ac:dyDescent="0.25">
      <c r="A146">
        <v>1976</v>
      </c>
      <c r="B146" t="s">
        <v>94</v>
      </c>
      <c r="C146" t="s">
        <v>95</v>
      </c>
      <c r="D146">
        <v>27</v>
      </c>
      <c r="E146">
        <v>41</v>
      </c>
      <c r="F146">
        <v>33</v>
      </c>
      <c r="G146" t="s">
        <v>16</v>
      </c>
      <c r="H146" t="s">
        <v>38</v>
      </c>
      <c r="I146" t="s">
        <v>39</v>
      </c>
      <c r="J146" t="b">
        <v>0</v>
      </c>
      <c r="K146">
        <v>13592</v>
      </c>
      <c r="L146">
        <v>1949931</v>
      </c>
      <c r="M146">
        <v>20171015</v>
      </c>
      <c r="N146" t="s">
        <v>19</v>
      </c>
      <c r="O146" t="str">
        <f>IF(VLOOKUP(A146,'national-winners'!$A$2:$B$13,2,0)=H146,"Y","N")</f>
        <v>N</v>
      </c>
    </row>
    <row r="147" spans="1:15" x14ac:dyDescent="0.25">
      <c r="A147">
        <v>1976</v>
      </c>
      <c r="B147" t="s">
        <v>94</v>
      </c>
      <c r="C147" t="s">
        <v>95</v>
      </c>
      <c r="D147">
        <v>27</v>
      </c>
      <c r="E147">
        <v>41</v>
      </c>
      <c r="F147">
        <v>33</v>
      </c>
      <c r="G147" t="s">
        <v>16</v>
      </c>
      <c r="H147" t="s">
        <v>36</v>
      </c>
      <c r="I147" t="s">
        <v>37</v>
      </c>
      <c r="J147" t="b">
        <v>0</v>
      </c>
      <c r="K147">
        <v>4149</v>
      </c>
      <c r="L147">
        <v>1949931</v>
      </c>
      <c r="M147">
        <v>20171015</v>
      </c>
      <c r="N147" t="s">
        <v>19</v>
      </c>
      <c r="O147" t="str">
        <f>IF(VLOOKUP(A147,'national-winners'!$A$2:$B$13,2,0)=H147,"Y","N")</f>
        <v>N</v>
      </c>
    </row>
    <row r="148" spans="1:15" x14ac:dyDescent="0.25">
      <c r="A148">
        <v>1976</v>
      </c>
      <c r="B148" t="s">
        <v>94</v>
      </c>
      <c r="C148" t="s">
        <v>95</v>
      </c>
      <c r="D148">
        <v>27</v>
      </c>
      <c r="E148">
        <v>41</v>
      </c>
      <c r="F148">
        <v>33</v>
      </c>
      <c r="G148" t="s">
        <v>16</v>
      </c>
      <c r="H148" t="s">
        <v>28</v>
      </c>
      <c r="I148" t="s">
        <v>29</v>
      </c>
      <c r="J148" t="b">
        <v>0</v>
      </c>
      <c r="K148">
        <v>3529</v>
      </c>
      <c r="L148">
        <v>1949931</v>
      </c>
      <c r="M148">
        <v>20171015</v>
      </c>
      <c r="N148" t="s">
        <v>19</v>
      </c>
      <c r="O148" t="str">
        <f>IF(VLOOKUP(A148,'national-winners'!$A$2:$B$13,2,0)=H148,"Y","N")</f>
        <v>N</v>
      </c>
    </row>
    <row r="149" spans="1:15" x14ac:dyDescent="0.25">
      <c r="A149">
        <v>1976</v>
      </c>
      <c r="B149" t="s">
        <v>94</v>
      </c>
      <c r="C149" t="s">
        <v>95</v>
      </c>
      <c r="D149">
        <v>27</v>
      </c>
      <c r="E149">
        <v>41</v>
      </c>
      <c r="F149">
        <v>33</v>
      </c>
      <c r="G149" t="s">
        <v>16</v>
      </c>
      <c r="H149" t="s">
        <v>26</v>
      </c>
      <c r="I149" t="s">
        <v>27</v>
      </c>
      <c r="J149" t="b">
        <v>0</v>
      </c>
      <c r="K149">
        <v>1092</v>
      </c>
      <c r="L149">
        <v>1949931</v>
      </c>
      <c r="M149">
        <v>20171015</v>
      </c>
      <c r="N149" t="s">
        <v>19</v>
      </c>
      <c r="O149" t="str">
        <f>IF(VLOOKUP(A149,'national-winners'!$A$2:$B$13,2,0)=H149,"Y","N")</f>
        <v>N</v>
      </c>
    </row>
    <row r="150" spans="1:15" x14ac:dyDescent="0.25">
      <c r="A150">
        <v>1976</v>
      </c>
      <c r="B150" t="s">
        <v>94</v>
      </c>
      <c r="C150" t="s">
        <v>95</v>
      </c>
      <c r="D150">
        <v>27</v>
      </c>
      <c r="E150">
        <v>41</v>
      </c>
      <c r="F150">
        <v>33</v>
      </c>
      <c r="G150" t="s">
        <v>16</v>
      </c>
      <c r="H150" t="s">
        <v>44</v>
      </c>
      <c r="I150" t="s">
        <v>97</v>
      </c>
      <c r="J150" t="b">
        <v>0</v>
      </c>
      <c r="K150">
        <v>635</v>
      </c>
      <c r="L150">
        <v>1949931</v>
      </c>
      <c r="M150">
        <v>20171015</v>
      </c>
      <c r="N150" t="s">
        <v>19</v>
      </c>
      <c r="O150" t="str">
        <f>IF(VLOOKUP(A150,'national-winners'!$A$2:$B$13,2,0)=H150,"Y","N")</f>
        <v>N</v>
      </c>
    </row>
    <row r="151" spans="1:15" x14ac:dyDescent="0.25">
      <c r="A151">
        <v>1976</v>
      </c>
      <c r="B151" t="s">
        <v>94</v>
      </c>
      <c r="C151" t="s">
        <v>95</v>
      </c>
      <c r="D151">
        <v>27</v>
      </c>
      <c r="E151">
        <v>41</v>
      </c>
      <c r="F151">
        <v>33</v>
      </c>
      <c r="G151" t="s">
        <v>16</v>
      </c>
      <c r="H151" t="s">
        <v>48</v>
      </c>
      <c r="I151" t="s">
        <v>98</v>
      </c>
      <c r="J151" t="b">
        <v>0</v>
      </c>
      <c r="K151">
        <v>543</v>
      </c>
      <c r="L151">
        <v>1949931</v>
      </c>
      <c r="M151">
        <v>20171015</v>
      </c>
      <c r="N151" t="s">
        <v>19</v>
      </c>
      <c r="O151" t="str">
        <f>IF(VLOOKUP(A151,'national-winners'!$A$2:$B$13,2,0)=H151,"Y","N")</f>
        <v>N</v>
      </c>
    </row>
    <row r="152" spans="1:15" x14ac:dyDescent="0.25">
      <c r="A152">
        <v>1976</v>
      </c>
      <c r="B152" t="s">
        <v>94</v>
      </c>
      <c r="C152" t="s">
        <v>95</v>
      </c>
      <c r="D152">
        <v>27</v>
      </c>
      <c r="E152">
        <v>41</v>
      </c>
      <c r="F152">
        <v>33</v>
      </c>
      <c r="G152" t="s">
        <v>16</v>
      </c>
      <c r="H152" t="s">
        <v>70</v>
      </c>
      <c r="I152" t="s">
        <v>99</v>
      </c>
      <c r="J152" t="b">
        <v>0</v>
      </c>
      <c r="K152">
        <v>370</v>
      </c>
      <c r="L152">
        <v>1949931</v>
      </c>
      <c r="M152">
        <v>20171015</v>
      </c>
      <c r="N152" t="s">
        <v>19</v>
      </c>
      <c r="O152" t="str">
        <f>IF(VLOOKUP(A152,'national-winners'!$A$2:$B$13,2,0)=H152,"Y","N")</f>
        <v>N</v>
      </c>
    </row>
    <row r="153" spans="1:15" x14ac:dyDescent="0.25">
      <c r="A153">
        <v>1976</v>
      </c>
      <c r="B153" t="s">
        <v>94</v>
      </c>
      <c r="C153" t="s">
        <v>95</v>
      </c>
      <c r="D153">
        <v>27</v>
      </c>
      <c r="E153">
        <v>41</v>
      </c>
      <c r="F153">
        <v>33</v>
      </c>
      <c r="G153" t="s">
        <v>16</v>
      </c>
      <c r="H153" t="s">
        <v>76</v>
      </c>
      <c r="I153" t="s">
        <v>100</v>
      </c>
      <c r="J153" t="b">
        <v>0</v>
      </c>
      <c r="K153">
        <v>354</v>
      </c>
      <c r="L153">
        <v>1949931</v>
      </c>
      <c r="M153">
        <v>20171015</v>
      </c>
      <c r="N153" t="s">
        <v>19</v>
      </c>
      <c r="O153" t="str">
        <f>IF(VLOOKUP(A153,'national-winners'!$A$2:$B$13,2,0)=H153,"Y","N")</f>
        <v>N</v>
      </c>
    </row>
    <row r="154" spans="1:15" x14ac:dyDescent="0.25">
      <c r="A154">
        <v>1976</v>
      </c>
      <c r="B154" t="s">
        <v>94</v>
      </c>
      <c r="C154" t="s">
        <v>95</v>
      </c>
      <c r="D154">
        <v>27</v>
      </c>
      <c r="E154">
        <v>41</v>
      </c>
      <c r="F154">
        <v>33</v>
      </c>
      <c r="G154" t="s">
        <v>16</v>
      </c>
      <c r="J154" t="b">
        <v>1</v>
      </c>
      <c r="K154">
        <v>342</v>
      </c>
      <c r="L154">
        <v>1949931</v>
      </c>
      <c r="M154">
        <v>20171015</v>
      </c>
      <c r="N154" t="s">
        <v>19</v>
      </c>
      <c r="O154" t="str">
        <f>IF(VLOOKUP(A154,'national-winners'!$A$2:$B$13,2,0)=H154,"Y","N")</f>
        <v>N</v>
      </c>
    </row>
    <row r="155" spans="1:15" x14ac:dyDescent="0.25">
      <c r="A155">
        <v>1976</v>
      </c>
      <c r="B155" t="s">
        <v>101</v>
      </c>
      <c r="C155" t="s">
        <v>102</v>
      </c>
      <c r="D155">
        <v>28</v>
      </c>
      <c r="E155">
        <v>64</v>
      </c>
      <c r="F155">
        <v>46</v>
      </c>
      <c r="G155" t="s">
        <v>16</v>
      </c>
      <c r="H155" t="s">
        <v>17</v>
      </c>
      <c r="I155" t="s">
        <v>18</v>
      </c>
      <c r="J155" t="b">
        <v>0</v>
      </c>
      <c r="K155">
        <v>381329</v>
      </c>
      <c r="L155">
        <v>768390</v>
      </c>
      <c r="M155">
        <v>20171015</v>
      </c>
      <c r="N155" t="s">
        <v>19</v>
      </c>
      <c r="O155" t="str">
        <f>IF(VLOOKUP(A155,'national-winners'!$A$2:$B$13,2,0)=H155,"Y","N")</f>
        <v>Y</v>
      </c>
    </row>
    <row r="156" spans="1:15" x14ac:dyDescent="0.25">
      <c r="A156">
        <v>1976</v>
      </c>
      <c r="B156" t="s">
        <v>101</v>
      </c>
      <c r="C156" t="s">
        <v>102</v>
      </c>
      <c r="D156">
        <v>28</v>
      </c>
      <c r="E156">
        <v>64</v>
      </c>
      <c r="F156">
        <v>46</v>
      </c>
      <c r="G156" t="s">
        <v>16</v>
      </c>
      <c r="H156" t="s">
        <v>20</v>
      </c>
      <c r="I156" t="s">
        <v>21</v>
      </c>
      <c r="J156" t="b">
        <v>0</v>
      </c>
      <c r="K156">
        <v>366846</v>
      </c>
      <c r="L156">
        <v>768390</v>
      </c>
      <c r="M156">
        <v>20171015</v>
      </c>
      <c r="N156" t="s">
        <v>19</v>
      </c>
      <c r="O156" t="str">
        <f>IF(VLOOKUP(A156,'national-winners'!$A$2:$B$13,2,0)=H156,"Y","N")</f>
        <v>N</v>
      </c>
    </row>
    <row r="157" spans="1:15" x14ac:dyDescent="0.25">
      <c r="A157">
        <v>1976</v>
      </c>
      <c r="B157" t="s">
        <v>101</v>
      </c>
      <c r="C157" t="s">
        <v>102</v>
      </c>
      <c r="D157">
        <v>28</v>
      </c>
      <c r="E157">
        <v>64</v>
      </c>
      <c r="F157">
        <v>46</v>
      </c>
      <c r="G157" t="s">
        <v>16</v>
      </c>
      <c r="H157" t="s">
        <v>38</v>
      </c>
      <c r="I157" t="s">
        <v>39</v>
      </c>
      <c r="J157" t="b">
        <v>0</v>
      </c>
      <c r="K157">
        <v>6678</v>
      </c>
      <c r="L157">
        <v>768390</v>
      </c>
      <c r="M157">
        <v>20171015</v>
      </c>
      <c r="N157" t="s">
        <v>19</v>
      </c>
      <c r="O157" t="str">
        <f>IF(VLOOKUP(A157,'national-winners'!$A$2:$B$13,2,0)=H157,"Y","N")</f>
        <v>N</v>
      </c>
    </row>
    <row r="158" spans="1:15" x14ac:dyDescent="0.25">
      <c r="A158">
        <v>1976</v>
      </c>
      <c r="B158" t="s">
        <v>101</v>
      </c>
      <c r="C158" t="s">
        <v>102</v>
      </c>
      <c r="D158">
        <v>28</v>
      </c>
      <c r="E158">
        <v>64</v>
      </c>
      <c r="F158">
        <v>46</v>
      </c>
      <c r="G158" t="s">
        <v>16</v>
      </c>
      <c r="H158" t="s">
        <v>34</v>
      </c>
      <c r="I158" t="s">
        <v>35</v>
      </c>
      <c r="J158" t="b">
        <v>0</v>
      </c>
      <c r="K158">
        <v>4074</v>
      </c>
      <c r="L158">
        <v>768390</v>
      </c>
      <c r="M158">
        <v>20171015</v>
      </c>
      <c r="N158" t="s">
        <v>19</v>
      </c>
      <c r="O158" t="str">
        <f>IF(VLOOKUP(A158,'national-winners'!$A$2:$B$13,2,0)=H158,"Y","N")</f>
        <v>N</v>
      </c>
    </row>
    <row r="159" spans="1:15" x14ac:dyDescent="0.25">
      <c r="A159">
        <v>1976</v>
      </c>
      <c r="B159" t="s">
        <v>101</v>
      </c>
      <c r="C159" t="s">
        <v>102</v>
      </c>
      <c r="D159">
        <v>28</v>
      </c>
      <c r="E159">
        <v>64</v>
      </c>
      <c r="F159">
        <v>46</v>
      </c>
      <c r="G159" t="s">
        <v>16</v>
      </c>
      <c r="H159" t="s">
        <v>22</v>
      </c>
      <c r="I159" t="s">
        <v>23</v>
      </c>
      <c r="J159" t="b">
        <v>0</v>
      </c>
      <c r="K159">
        <v>4049</v>
      </c>
      <c r="L159">
        <v>768390</v>
      </c>
      <c r="M159">
        <v>20171015</v>
      </c>
      <c r="N159" t="s">
        <v>19</v>
      </c>
      <c r="O159" t="str">
        <f>IF(VLOOKUP(A159,'national-winners'!$A$2:$B$13,2,0)=H159,"Y","N")</f>
        <v>N</v>
      </c>
    </row>
    <row r="160" spans="1:15" x14ac:dyDescent="0.25">
      <c r="A160">
        <v>1976</v>
      </c>
      <c r="B160" t="s">
        <v>101</v>
      </c>
      <c r="C160" t="s">
        <v>102</v>
      </c>
      <c r="D160">
        <v>28</v>
      </c>
      <c r="E160">
        <v>64</v>
      </c>
      <c r="F160">
        <v>46</v>
      </c>
      <c r="G160" t="s">
        <v>16</v>
      </c>
      <c r="H160" t="s">
        <v>36</v>
      </c>
      <c r="I160" t="s">
        <v>37</v>
      </c>
      <c r="J160" t="b">
        <v>0</v>
      </c>
      <c r="K160">
        <v>2805</v>
      </c>
      <c r="L160">
        <v>768390</v>
      </c>
      <c r="M160">
        <v>20171015</v>
      </c>
      <c r="N160" t="s">
        <v>19</v>
      </c>
      <c r="O160" t="str">
        <f>IF(VLOOKUP(A160,'national-winners'!$A$2:$B$13,2,0)=H160,"Y","N")</f>
        <v>N</v>
      </c>
    </row>
    <row r="161" spans="1:15" x14ac:dyDescent="0.25">
      <c r="A161">
        <v>1976</v>
      </c>
      <c r="B161" t="s">
        <v>101</v>
      </c>
      <c r="C161" t="s">
        <v>102</v>
      </c>
      <c r="D161">
        <v>28</v>
      </c>
      <c r="E161">
        <v>64</v>
      </c>
      <c r="F161">
        <v>46</v>
      </c>
      <c r="G161" t="s">
        <v>16</v>
      </c>
      <c r="H161" t="s">
        <v>28</v>
      </c>
      <c r="I161" t="s">
        <v>29</v>
      </c>
      <c r="J161" t="b">
        <v>0</v>
      </c>
      <c r="K161">
        <v>2609</v>
      </c>
      <c r="L161">
        <v>768390</v>
      </c>
      <c r="M161">
        <v>20171015</v>
      </c>
      <c r="N161" t="s">
        <v>19</v>
      </c>
      <c r="O161" t="str">
        <f>IF(VLOOKUP(A161,'national-winners'!$A$2:$B$13,2,0)=H161,"Y","N")</f>
        <v>N</v>
      </c>
    </row>
    <row r="162" spans="1:15" x14ac:dyDescent="0.25">
      <c r="A162">
        <v>1976</v>
      </c>
      <c r="B162" t="s">
        <v>103</v>
      </c>
      <c r="C162" t="s">
        <v>104</v>
      </c>
      <c r="D162">
        <v>29</v>
      </c>
      <c r="E162">
        <v>43</v>
      </c>
      <c r="F162">
        <v>34</v>
      </c>
      <c r="G162" t="s">
        <v>16</v>
      </c>
      <c r="H162" t="s">
        <v>17</v>
      </c>
      <c r="I162" t="s">
        <v>18</v>
      </c>
      <c r="J162" t="b">
        <v>0</v>
      </c>
      <c r="K162">
        <v>998387</v>
      </c>
      <c r="L162">
        <v>1953600</v>
      </c>
      <c r="M162">
        <v>20171015</v>
      </c>
      <c r="N162" t="s">
        <v>19</v>
      </c>
      <c r="O162" t="str">
        <f>IF(VLOOKUP(A162,'national-winners'!$A$2:$B$13,2,0)=H162,"Y","N")</f>
        <v>Y</v>
      </c>
    </row>
    <row r="163" spans="1:15" x14ac:dyDescent="0.25">
      <c r="A163">
        <v>1976</v>
      </c>
      <c r="B163" t="s">
        <v>103</v>
      </c>
      <c r="C163" t="s">
        <v>104</v>
      </c>
      <c r="D163">
        <v>29</v>
      </c>
      <c r="E163">
        <v>43</v>
      </c>
      <c r="F163">
        <v>34</v>
      </c>
      <c r="G163" t="s">
        <v>16</v>
      </c>
      <c r="H163" t="s">
        <v>20</v>
      </c>
      <c r="I163" t="s">
        <v>21</v>
      </c>
      <c r="J163" t="b">
        <v>0</v>
      </c>
      <c r="K163">
        <v>927443</v>
      </c>
      <c r="L163">
        <v>1953600</v>
      </c>
      <c r="M163">
        <v>20171015</v>
      </c>
      <c r="N163" t="s">
        <v>19</v>
      </c>
      <c r="O163" t="str">
        <f>IF(VLOOKUP(A163,'national-winners'!$A$2:$B$13,2,0)=H163,"Y","N")</f>
        <v>N</v>
      </c>
    </row>
    <row r="164" spans="1:15" x14ac:dyDescent="0.25">
      <c r="A164">
        <v>1976</v>
      </c>
      <c r="B164" t="s">
        <v>103</v>
      </c>
      <c r="C164" t="s">
        <v>104</v>
      </c>
      <c r="D164">
        <v>29</v>
      </c>
      <c r="E164">
        <v>43</v>
      </c>
      <c r="F164">
        <v>34</v>
      </c>
      <c r="G164" t="s">
        <v>16</v>
      </c>
      <c r="H164" t="s">
        <v>34</v>
      </c>
      <c r="I164" t="s">
        <v>35</v>
      </c>
      <c r="J164" t="b">
        <v>0</v>
      </c>
      <c r="K164">
        <v>24029</v>
      </c>
      <c r="L164">
        <v>1953600</v>
      </c>
      <c r="M164">
        <v>20171015</v>
      </c>
      <c r="N164" t="s">
        <v>19</v>
      </c>
      <c r="O164" t="str">
        <f>IF(VLOOKUP(A164,'national-winners'!$A$2:$B$13,2,0)=H164,"Y","N")</f>
        <v>N</v>
      </c>
    </row>
    <row r="165" spans="1:15" x14ac:dyDescent="0.25">
      <c r="A165">
        <v>1976</v>
      </c>
      <c r="B165" t="s">
        <v>103</v>
      </c>
      <c r="C165" t="s">
        <v>104</v>
      </c>
      <c r="D165">
        <v>29</v>
      </c>
      <c r="E165">
        <v>43</v>
      </c>
      <c r="F165">
        <v>34</v>
      </c>
      <c r="G165" t="s">
        <v>16</v>
      </c>
      <c r="H165" t="s">
        <v>59</v>
      </c>
      <c r="J165" t="b">
        <v>0</v>
      </c>
      <c r="K165">
        <v>3741</v>
      </c>
      <c r="L165">
        <v>1953600</v>
      </c>
      <c r="M165">
        <v>20171015</v>
      </c>
      <c r="N165" t="s">
        <v>19</v>
      </c>
      <c r="O165" t="str">
        <f>IF(VLOOKUP(A165,'national-winners'!$A$2:$B$13,2,0)=H165,"Y","N")</f>
        <v>N</v>
      </c>
    </row>
    <row r="166" spans="1:15" x14ac:dyDescent="0.25">
      <c r="A166">
        <v>1976</v>
      </c>
      <c r="B166" t="s">
        <v>105</v>
      </c>
      <c r="C166" t="s">
        <v>106</v>
      </c>
      <c r="D166">
        <v>30</v>
      </c>
      <c r="E166">
        <v>81</v>
      </c>
      <c r="F166">
        <v>64</v>
      </c>
      <c r="G166" t="s">
        <v>16</v>
      </c>
      <c r="H166" t="s">
        <v>20</v>
      </c>
      <c r="I166" t="s">
        <v>21</v>
      </c>
      <c r="J166" t="b">
        <v>0</v>
      </c>
      <c r="K166">
        <v>173703</v>
      </c>
      <c r="L166">
        <v>328734</v>
      </c>
      <c r="M166">
        <v>20171015</v>
      </c>
      <c r="N166" t="s">
        <v>19</v>
      </c>
      <c r="O166" t="str">
        <f>IF(VLOOKUP(A166,'national-winners'!$A$2:$B$13,2,0)=H166,"Y","N")</f>
        <v>N</v>
      </c>
    </row>
    <row r="167" spans="1:15" x14ac:dyDescent="0.25">
      <c r="A167">
        <v>1976</v>
      </c>
      <c r="B167" t="s">
        <v>105</v>
      </c>
      <c r="C167" t="s">
        <v>106</v>
      </c>
      <c r="D167">
        <v>30</v>
      </c>
      <c r="E167">
        <v>81</v>
      </c>
      <c r="F167">
        <v>64</v>
      </c>
      <c r="G167" t="s">
        <v>16</v>
      </c>
      <c r="H167" t="s">
        <v>17</v>
      </c>
      <c r="I167" t="s">
        <v>18</v>
      </c>
      <c r="J167" t="b">
        <v>0</v>
      </c>
      <c r="K167">
        <v>149259</v>
      </c>
      <c r="L167">
        <v>328734</v>
      </c>
      <c r="M167">
        <v>20171015</v>
      </c>
      <c r="N167" t="s">
        <v>19</v>
      </c>
      <c r="O167" t="str">
        <f>IF(VLOOKUP(A167,'national-winners'!$A$2:$B$13,2,0)=H167,"Y","N")</f>
        <v>Y</v>
      </c>
    </row>
    <row r="168" spans="1:15" x14ac:dyDescent="0.25">
      <c r="A168">
        <v>1976</v>
      </c>
      <c r="B168" t="s">
        <v>105</v>
      </c>
      <c r="C168" t="s">
        <v>106</v>
      </c>
      <c r="D168">
        <v>30</v>
      </c>
      <c r="E168">
        <v>81</v>
      </c>
      <c r="F168">
        <v>64</v>
      </c>
      <c r="G168" t="s">
        <v>16</v>
      </c>
      <c r="H168" t="s">
        <v>38</v>
      </c>
      <c r="I168" t="s">
        <v>39</v>
      </c>
      <c r="J168" t="b">
        <v>0</v>
      </c>
      <c r="K168">
        <v>5772</v>
      </c>
      <c r="L168">
        <v>328734</v>
      </c>
      <c r="M168">
        <v>20171015</v>
      </c>
      <c r="N168" t="s">
        <v>19</v>
      </c>
      <c r="O168" t="str">
        <f>IF(VLOOKUP(A168,'national-winners'!$A$2:$B$13,2,0)=H168,"Y","N")</f>
        <v>N</v>
      </c>
    </row>
    <row r="169" spans="1:15" x14ac:dyDescent="0.25">
      <c r="A169">
        <v>1976</v>
      </c>
      <c r="B169" t="s">
        <v>107</v>
      </c>
      <c r="C169" t="s">
        <v>108</v>
      </c>
      <c r="D169">
        <v>31</v>
      </c>
      <c r="E169">
        <v>46</v>
      </c>
      <c r="F169">
        <v>35</v>
      </c>
      <c r="G169" t="s">
        <v>16</v>
      </c>
      <c r="H169" t="s">
        <v>20</v>
      </c>
      <c r="I169" t="s">
        <v>21</v>
      </c>
      <c r="J169" t="b">
        <v>0</v>
      </c>
      <c r="K169">
        <v>359219</v>
      </c>
      <c r="L169">
        <v>606749</v>
      </c>
      <c r="M169">
        <v>20171015</v>
      </c>
      <c r="N169" t="s">
        <v>19</v>
      </c>
      <c r="O169" t="str">
        <f>IF(VLOOKUP(A169,'national-winners'!$A$2:$B$13,2,0)=H169,"Y","N")</f>
        <v>N</v>
      </c>
    </row>
    <row r="170" spans="1:15" x14ac:dyDescent="0.25">
      <c r="A170">
        <v>1976</v>
      </c>
      <c r="B170" t="s">
        <v>107</v>
      </c>
      <c r="C170" t="s">
        <v>108</v>
      </c>
      <c r="D170">
        <v>31</v>
      </c>
      <c r="E170">
        <v>46</v>
      </c>
      <c r="F170">
        <v>35</v>
      </c>
      <c r="G170" t="s">
        <v>16</v>
      </c>
      <c r="H170" t="s">
        <v>17</v>
      </c>
      <c r="I170" t="s">
        <v>18</v>
      </c>
      <c r="J170" t="b">
        <v>0</v>
      </c>
      <c r="K170">
        <v>233293</v>
      </c>
      <c r="L170">
        <v>606749</v>
      </c>
      <c r="M170">
        <v>20171015</v>
      </c>
      <c r="N170" t="s">
        <v>19</v>
      </c>
      <c r="O170" t="str">
        <f>IF(VLOOKUP(A170,'national-winners'!$A$2:$B$13,2,0)=H170,"Y","N")</f>
        <v>Y</v>
      </c>
    </row>
    <row r="171" spans="1:15" x14ac:dyDescent="0.25">
      <c r="A171">
        <v>1976</v>
      </c>
      <c r="B171" t="s">
        <v>107</v>
      </c>
      <c r="C171" t="s">
        <v>108</v>
      </c>
      <c r="D171">
        <v>31</v>
      </c>
      <c r="E171">
        <v>46</v>
      </c>
      <c r="F171">
        <v>35</v>
      </c>
      <c r="G171" t="s">
        <v>16</v>
      </c>
      <c r="H171" t="s">
        <v>34</v>
      </c>
      <c r="I171" t="s">
        <v>35</v>
      </c>
      <c r="J171" t="b">
        <v>0</v>
      </c>
      <c r="K171">
        <v>9383</v>
      </c>
      <c r="L171">
        <v>606749</v>
      </c>
      <c r="M171">
        <v>20171015</v>
      </c>
      <c r="N171" t="s">
        <v>19</v>
      </c>
      <c r="O171" t="str">
        <f>IF(VLOOKUP(A171,'national-winners'!$A$2:$B$13,2,0)=H171,"Y","N")</f>
        <v>N</v>
      </c>
    </row>
    <row r="172" spans="1:15" x14ac:dyDescent="0.25">
      <c r="A172">
        <v>1976</v>
      </c>
      <c r="B172" t="s">
        <v>107</v>
      </c>
      <c r="C172" t="s">
        <v>108</v>
      </c>
      <c r="D172">
        <v>31</v>
      </c>
      <c r="E172">
        <v>46</v>
      </c>
      <c r="F172">
        <v>35</v>
      </c>
      <c r="G172" t="s">
        <v>16</v>
      </c>
      <c r="H172" t="s">
        <v>22</v>
      </c>
      <c r="I172" t="s">
        <v>23</v>
      </c>
      <c r="J172" t="b">
        <v>0</v>
      </c>
      <c r="K172">
        <v>3378</v>
      </c>
      <c r="L172">
        <v>606749</v>
      </c>
      <c r="M172">
        <v>20171015</v>
      </c>
      <c r="N172" t="s">
        <v>19</v>
      </c>
      <c r="O172" t="str">
        <f>IF(VLOOKUP(A172,'national-winners'!$A$2:$B$13,2,0)=H172,"Y","N")</f>
        <v>N</v>
      </c>
    </row>
    <row r="173" spans="1:15" x14ac:dyDescent="0.25">
      <c r="A173">
        <v>1976</v>
      </c>
      <c r="B173" t="s">
        <v>107</v>
      </c>
      <c r="C173" t="s">
        <v>108</v>
      </c>
      <c r="D173">
        <v>31</v>
      </c>
      <c r="E173">
        <v>46</v>
      </c>
      <c r="F173">
        <v>35</v>
      </c>
      <c r="G173" t="s">
        <v>16</v>
      </c>
      <c r="H173" t="s">
        <v>28</v>
      </c>
      <c r="I173" t="s">
        <v>29</v>
      </c>
      <c r="J173" t="b">
        <v>0</v>
      </c>
      <c r="K173">
        <v>1476</v>
      </c>
      <c r="L173">
        <v>606749</v>
      </c>
      <c r="M173">
        <v>20171015</v>
      </c>
      <c r="N173" t="s">
        <v>19</v>
      </c>
      <c r="O173" t="str">
        <f>IF(VLOOKUP(A173,'national-winners'!$A$2:$B$13,2,0)=H173,"Y","N")</f>
        <v>N</v>
      </c>
    </row>
    <row r="174" spans="1:15" x14ac:dyDescent="0.25">
      <c r="A174">
        <v>1976</v>
      </c>
      <c r="B174" t="s">
        <v>109</v>
      </c>
      <c r="C174" t="s">
        <v>110</v>
      </c>
      <c r="D174">
        <v>32</v>
      </c>
      <c r="E174">
        <v>88</v>
      </c>
      <c r="F174">
        <v>65</v>
      </c>
      <c r="G174" t="s">
        <v>16</v>
      </c>
      <c r="H174" t="s">
        <v>20</v>
      </c>
      <c r="I174" t="s">
        <v>21</v>
      </c>
      <c r="J174" t="b">
        <v>0</v>
      </c>
      <c r="K174">
        <v>101273</v>
      </c>
      <c r="L174">
        <v>201876</v>
      </c>
      <c r="M174">
        <v>20171015</v>
      </c>
      <c r="N174" t="s">
        <v>19</v>
      </c>
      <c r="O174" t="str">
        <f>IF(VLOOKUP(A174,'national-winners'!$A$2:$B$13,2,0)=H174,"Y","N")</f>
        <v>N</v>
      </c>
    </row>
    <row r="175" spans="1:15" x14ac:dyDescent="0.25">
      <c r="A175">
        <v>1976</v>
      </c>
      <c r="B175" t="s">
        <v>109</v>
      </c>
      <c r="C175" t="s">
        <v>110</v>
      </c>
      <c r="D175">
        <v>32</v>
      </c>
      <c r="E175">
        <v>88</v>
      </c>
      <c r="F175">
        <v>65</v>
      </c>
      <c r="G175" t="s">
        <v>16</v>
      </c>
      <c r="H175" t="s">
        <v>17</v>
      </c>
      <c r="I175" t="s">
        <v>18</v>
      </c>
      <c r="J175" t="b">
        <v>0</v>
      </c>
      <c r="K175">
        <v>92479</v>
      </c>
      <c r="L175">
        <v>201876</v>
      </c>
      <c r="M175">
        <v>20171015</v>
      </c>
      <c r="N175" t="s">
        <v>19</v>
      </c>
      <c r="O175" t="str">
        <f>IF(VLOOKUP(A175,'national-winners'!$A$2:$B$13,2,0)=H175,"Y","N")</f>
        <v>Y</v>
      </c>
    </row>
    <row r="176" spans="1:15" x14ac:dyDescent="0.25">
      <c r="A176">
        <v>1976</v>
      </c>
      <c r="B176" t="s">
        <v>109</v>
      </c>
      <c r="C176" t="s">
        <v>110</v>
      </c>
      <c r="D176">
        <v>32</v>
      </c>
      <c r="E176">
        <v>88</v>
      </c>
      <c r="F176">
        <v>65</v>
      </c>
      <c r="G176" t="s">
        <v>16</v>
      </c>
      <c r="H176" t="s">
        <v>59</v>
      </c>
      <c r="J176" t="b">
        <v>0</v>
      </c>
      <c r="K176">
        <v>5108</v>
      </c>
      <c r="L176">
        <v>201876</v>
      </c>
      <c r="M176">
        <v>20171015</v>
      </c>
      <c r="N176" t="s">
        <v>19</v>
      </c>
      <c r="O176" t="str">
        <f>IF(VLOOKUP(A176,'national-winners'!$A$2:$B$13,2,0)=H176,"Y","N")</f>
        <v>N</v>
      </c>
    </row>
    <row r="177" spans="1:15" x14ac:dyDescent="0.25">
      <c r="A177">
        <v>1976</v>
      </c>
      <c r="B177" t="s">
        <v>109</v>
      </c>
      <c r="C177" t="s">
        <v>110</v>
      </c>
      <c r="D177">
        <v>32</v>
      </c>
      <c r="E177">
        <v>88</v>
      </c>
      <c r="F177">
        <v>65</v>
      </c>
      <c r="G177" t="s">
        <v>16</v>
      </c>
      <c r="H177" t="s">
        <v>28</v>
      </c>
      <c r="I177" t="s">
        <v>29</v>
      </c>
      <c r="J177" t="b">
        <v>0</v>
      </c>
      <c r="K177">
        <v>1519</v>
      </c>
      <c r="L177">
        <v>201876</v>
      </c>
      <c r="M177">
        <v>20171015</v>
      </c>
      <c r="N177" t="s">
        <v>19</v>
      </c>
      <c r="O177" t="str">
        <f>IF(VLOOKUP(A177,'national-winners'!$A$2:$B$13,2,0)=H177,"Y","N")</f>
        <v>N</v>
      </c>
    </row>
    <row r="178" spans="1:15" x14ac:dyDescent="0.25">
      <c r="A178">
        <v>1976</v>
      </c>
      <c r="B178" t="s">
        <v>109</v>
      </c>
      <c r="C178" t="s">
        <v>110</v>
      </c>
      <c r="D178">
        <v>32</v>
      </c>
      <c r="E178">
        <v>88</v>
      </c>
      <c r="F178">
        <v>65</v>
      </c>
      <c r="G178" t="s">
        <v>16</v>
      </c>
      <c r="H178" t="s">
        <v>22</v>
      </c>
      <c r="I178" t="s">
        <v>23</v>
      </c>
      <c r="J178" t="b">
        <v>0</v>
      </c>
      <c r="K178">
        <v>1497</v>
      </c>
      <c r="L178">
        <v>201876</v>
      </c>
      <c r="M178">
        <v>20171015</v>
      </c>
      <c r="N178" t="s">
        <v>19</v>
      </c>
      <c r="O178" t="str">
        <f>IF(VLOOKUP(A178,'national-winners'!$A$2:$B$13,2,0)=H178,"Y","N")</f>
        <v>N</v>
      </c>
    </row>
    <row r="179" spans="1:15" x14ac:dyDescent="0.25">
      <c r="A179">
        <v>1976</v>
      </c>
      <c r="B179" t="s">
        <v>111</v>
      </c>
      <c r="C179" t="s">
        <v>112</v>
      </c>
      <c r="D179">
        <v>33</v>
      </c>
      <c r="E179">
        <v>12</v>
      </c>
      <c r="F179">
        <v>4</v>
      </c>
      <c r="G179" t="s">
        <v>16</v>
      </c>
      <c r="H179" t="s">
        <v>20</v>
      </c>
      <c r="I179" t="s">
        <v>21</v>
      </c>
      <c r="J179" t="b">
        <v>0</v>
      </c>
      <c r="K179">
        <v>185935</v>
      </c>
      <c r="L179">
        <v>339627</v>
      </c>
      <c r="M179">
        <v>20171015</v>
      </c>
      <c r="N179" t="s">
        <v>19</v>
      </c>
      <c r="O179" t="str">
        <f>IF(VLOOKUP(A179,'national-winners'!$A$2:$B$13,2,0)=H179,"Y","N")</f>
        <v>N</v>
      </c>
    </row>
    <row r="180" spans="1:15" x14ac:dyDescent="0.25">
      <c r="A180">
        <v>1976</v>
      </c>
      <c r="B180" t="s">
        <v>111</v>
      </c>
      <c r="C180" t="s">
        <v>112</v>
      </c>
      <c r="D180">
        <v>33</v>
      </c>
      <c r="E180">
        <v>12</v>
      </c>
      <c r="F180">
        <v>4</v>
      </c>
      <c r="G180" t="s">
        <v>16</v>
      </c>
      <c r="H180" t="s">
        <v>17</v>
      </c>
      <c r="I180" t="s">
        <v>18</v>
      </c>
      <c r="J180" t="b">
        <v>0</v>
      </c>
      <c r="K180">
        <v>147645</v>
      </c>
      <c r="L180">
        <v>339627</v>
      </c>
      <c r="M180">
        <v>20171015</v>
      </c>
      <c r="N180" t="s">
        <v>19</v>
      </c>
      <c r="O180" t="str">
        <f>IF(VLOOKUP(A180,'national-winners'!$A$2:$B$13,2,0)=H180,"Y","N")</f>
        <v>Y</v>
      </c>
    </row>
    <row r="181" spans="1:15" x14ac:dyDescent="0.25">
      <c r="A181">
        <v>1976</v>
      </c>
      <c r="B181" t="s">
        <v>111</v>
      </c>
      <c r="C181" t="s">
        <v>112</v>
      </c>
      <c r="D181">
        <v>33</v>
      </c>
      <c r="E181">
        <v>12</v>
      </c>
      <c r="F181">
        <v>4</v>
      </c>
      <c r="G181" t="s">
        <v>16</v>
      </c>
      <c r="H181" t="s">
        <v>34</v>
      </c>
      <c r="I181" t="s">
        <v>35</v>
      </c>
      <c r="J181" t="b">
        <v>0</v>
      </c>
      <c r="K181">
        <v>4095</v>
      </c>
      <c r="L181">
        <v>339627</v>
      </c>
      <c r="M181">
        <v>20171015</v>
      </c>
      <c r="N181" t="s">
        <v>19</v>
      </c>
      <c r="O181" t="str">
        <f>IF(VLOOKUP(A181,'national-winners'!$A$2:$B$13,2,0)=H181,"Y","N")</f>
        <v>N</v>
      </c>
    </row>
    <row r="182" spans="1:15" x14ac:dyDescent="0.25">
      <c r="A182">
        <v>1976</v>
      </c>
      <c r="B182" t="s">
        <v>111</v>
      </c>
      <c r="C182" t="s">
        <v>112</v>
      </c>
      <c r="D182">
        <v>33</v>
      </c>
      <c r="E182">
        <v>12</v>
      </c>
      <c r="F182">
        <v>4</v>
      </c>
      <c r="G182" t="s">
        <v>16</v>
      </c>
      <c r="H182" t="s">
        <v>28</v>
      </c>
      <c r="I182" t="s">
        <v>29</v>
      </c>
      <c r="J182" t="b">
        <v>0</v>
      </c>
      <c r="K182">
        <v>936</v>
      </c>
      <c r="L182">
        <v>339627</v>
      </c>
      <c r="M182">
        <v>20171015</v>
      </c>
      <c r="N182" t="s">
        <v>19</v>
      </c>
      <c r="O182" t="str">
        <f>IF(VLOOKUP(A182,'national-winners'!$A$2:$B$13,2,0)=H182,"Y","N")</f>
        <v>N</v>
      </c>
    </row>
    <row r="183" spans="1:15" x14ac:dyDescent="0.25">
      <c r="A183">
        <v>1976</v>
      </c>
      <c r="B183" t="s">
        <v>111</v>
      </c>
      <c r="C183" t="s">
        <v>112</v>
      </c>
      <c r="D183">
        <v>33</v>
      </c>
      <c r="E183">
        <v>12</v>
      </c>
      <c r="F183">
        <v>4</v>
      </c>
      <c r="G183" t="s">
        <v>16</v>
      </c>
      <c r="H183" t="s">
        <v>52</v>
      </c>
      <c r="J183" t="b">
        <v>0</v>
      </c>
      <c r="K183">
        <v>603</v>
      </c>
      <c r="L183">
        <v>339627</v>
      </c>
      <c r="M183">
        <v>20171015</v>
      </c>
      <c r="N183" t="s">
        <v>19</v>
      </c>
      <c r="O183" t="str">
        <f>IF(VLOOKUP(A183,'national-winners'!$A$2:$B$13,2,0)=H183,"Y","N")</f>
        <v>N</v>
      </c>
    </row>
    <row r="184" spans="1:15" x14ac:dyDescent="0.25">
      <c r="A184">
        <v>1976</v>
      </c>
      <c r="B184" t="s">
        <v>111</v>
      </c>
      <c r="C184" t="s">
        <v>112</v>
      </c>
      <c r="D184">
        <v>33</v>
      </c>
      <c r="E184">
        <v>12</v>
      </c>
      <c r="F184">
        <v>4</v>
      </c>
      <c r="G184" t="s">
        <v>16</v>
      </c>
      <c r="H184" t="s">
        <v>48</v>
      </c>
      <c r="I184" t="s">
        <v>49</v>
      </c>
      <c r="J184" t="b">
        <v>0</v>
      </c>
      <c r="K184">
        <v>186</v>
      </c>
      <c r="L184">
        <v>339627</v>
      </c>
      <c r="M184">
        <v>20171015</v>
      </c>
      <c r="N184" t="s">
        <v>19</v>
      </c>
      <c r="O184" t="str">
        <f>IF(VLOOKUP(A184,'national-winners'!$A$2:$B$13,2,0)=H184,"Y","N")</f>
        <v>N</v>
      </c>
    </row>
    <row r="185" spans="1:15" x14ac:dyDescent="0.25">
      <c r="A185">
        <v>1976</v>
      </c>
      <c r="B185" t="s">
        <v>111</v>
      </c>
      <c r="C185" t="s">
        <v>112</v>
      </c>
      <c r="D185">
        <v>33</v>
      </c>
      <c r="E185">
        <v>12</v>
      </c>
      <c r="F185">
        <v>4</v>
      </c>
      <c r="G185" t="s">
        <v>16</v>
      </c>
      <c r="H185" t="s">
        <v>36</v>
      </c>
      <c r="I185" t="s">
        <v>37</v>
      </c>
      <c r="J185" t="b">
        <v>0</v>
      </c>
      <c r="K185">
        <v>161</v>
      </c>
      <c r="L185">
        <v>339627</v>
      </c>
      <c r="M185">
        <v>20171015</v>
      </c>
      <c r="N185" t="s">
        <v>19</v>
      </c>
      <c r="O185" t="str">
        <f>IF(VLOOKUP(A185,'national-winners'!$A$2:$B$13,2,0)=H185,"Y","N")</f>
        <v>N</v>
      </c>
    </row>
    <row r="186" spans="1:15" x14ac:dyDescent="0.25">
      <c r="A186">
        <v>1976</v>
      </c>
      <c r="B186" t="s">
        <v>111</v>
      </c>
      <c r="C186" t="s">
        <v>112</v>
      </c>
      <c r="D186">
        <v>33</v>
      </c>
      <c r="E186">
        <v>12</v>
      </c>
      <c r="F186">
        <v>4</v>
      </c>
      <c r="G186" t="s">
        <v>16</v>
      </c>
      <c r="H186" t="s">
        <v>70</v>
      </c>
      <c r="I186" t="s">
        <v>56</v>
      </c>
      <c r="J186" t="b">
        <v>0</v>
      </c>
      <c r="K186">
        <v>66</v>
      </c>
      <c r="L186">
        <v>339627</v>
      </c>
      <c r="M186">
        <v>20171015</v>
      </c>
      <c r="N186" t="s">
        <v>19</v>
      </c>
      <c r="O186" t="str">
        <f>IF(VLOOKUP(A186,'national-winners'!$A$2:$B$13,2,0)=H186,"Y","N")</f>
        <v>N</v>
      </c>
    </row>
    <row r="187" spans="1:15" x14ac:dyDescent="0.25">
      <c r="A187">
        <v>1976</v>
      </c>
      <c r="B187" t="s">
        <v>113</v>
      </c>
      <c r="C187" t="s">
        <v>114</v>
      </c>
      <c r="D187">
        <v>34</v>
      </c>
      <c r="E187">
        <v>22</v>
      </c>
      <c r="F187">
        <v>12</v>
      </c>
      <c r="G187" t="s">
        <v>16</v>
      </c>
      <c r="H187" t="s">
        <v>20</v>
      </c>
      <c r="I187" t="s">
        <v>21</v>
      </c>
      <c r="J187" t="b">
        <v>0</v>
      </c>
      <c r="K187">
        <v>1509688</v>
      </c>
      <c r="L187">
        <v>3014472</v>
      </c>
      <c r="M187">
        <v>20171015</v>
      </c>
      <c r="N187" t="s">
        <v>19</v>
      </c>
      <c r="O187" t="str">
        <f>IF(VLOOKUP(A187,'national-winners'!$A$2:$B$13,2,0)=H187,"Y","N")</f>
        <v>N</v>
      </c>
    </row>
    <row r="188" spans="1:15" x14ac:dyDescent="0.25">
      <c r="A188">
        <v>1976</v>
      </c>
      <c r="B188" t="s">
        <v>113</v>
      </c>
      <c r="C188" t="s">
        <v>114</v>
      </c>
      <c r="D188">
        <v>34</v>
      </c>
      <c r="E188">
        <v>22</v>
      </c>
      <c r="F188">
        <v>12</v>
      </c>
      <c r="G188" t="s">
        <v>16</v>
      </c>
      <c r="H188" t="s">
        <v>17</v>
      </c>
      <c r="I188" t="s">
        <v>18</v>
      </c>
      <c r="J188" t="b">
        <v>0</v>
      </c>
      <c r="K188">
        <v>1444653</v>
      </c>
      <c r="L188">
        <v>3014472</v>
      </c>
      <c r="M188">
        <v>20171015</v>
      </c>
      <c r="N188" t="s">
        <v>19</v>
      </c>
      <c r="O188" t="str">
        <f>IF(VLOOKUP(A188,'national-winners'!$A$2:$B$13,2,0)=H188,"Y","N")</f>
        <v>Y</v>
      </c>
    </row>
    <row r="189" spans="1:15" x14ac:dyDescent="0.25">
      <c r="A189">
        <v>1976</v>
      </c>
      <c r="B189" t="s">
        <v>113</v>
      </c>
      <c r="C189" t="s">
        <v>114</v>
      </c>
      <c r="D189">
        <v>34</v>
      </c>
      <c r="E189">
        <v>22</v>
      </c>
      <c r="F189">
        <v>12</v>
      </c>
      <c r="G189" t="s">
        <v>16</v>
      </c>
      <c r="H189" t="s">
        <v>34</v>
      </c>
      <c r="I189" t="s">
        <v>35</v>
      </c>
      <c r="J189" t="b">
        <v>0</v>
      </c>
      <c r="K189">
        <v>32717</v>
      </c>
      <c r="L189">
        <v>3014472</v>
      </c>
      <c r="M189">
        <v>20171015</v>
      </c>
      <c r="N189" t="s">
        <v>19</v>
      </c>
      <c r="O189" t="str">
        <f>IF(VLOOKUP(A189,'national-winners'!$A$2:$B$13,2,0)=H189,"Y","N")</f>
        <v>N</v>
      </c>
    </row>
    <row r="190" spans="1:15" x14ac:dyDescent="0.25">
      <c r="A190">
        <v>1976</v>
      </c>
      <c r="B190" t="s">
        <v>113</v>
      </c>
      <c r="C190" t="s">
        <v>114</v>
      </c>
      <c r="D190">
        <v>34</v>
      </c>
      <c r="E190">
        <v>22</v>
      </c>
      <c r="F190">
        <v>12</v>
      </c>
      <c r="G190" t="s">
        <v>16</v>
      </c>
      <c r="H190" t="s">
        <v>28</v>
      </c>
      <c r="I190" t="s">
        <v>29</v>
      </c>
      <c r="J190" t="b">
        <v>0</v>
      </c>
      <c r="K190">
        <v>9449</v>
      </c>
      <c r="L190">
        <v>3014472</v>
      </c>
      <c r="M190">
        <v>20171015</v>
      </c>
      <c r="N190" t="s">
        <v>19</v>
      </c>
      <c r="O190" t="str">
        <f>IF(VLOOKUP(A190,'national-winners'!$A$2:$B$13,2,0)=H190,"Y","N")</f>
        <v>N</v>
      </c>
    </row>
    <row r="191" spans="1:15" x14ac:dyDescent="0.25">
      <c r="A191">
        <v>1976</v>
      </c>
      <c r="B191" t="s">
        <v>113</v>
      </c>
      <c r="C191" t="s">
        <v>114</v>
      </c>
      <c r="D191">
        <v>34</v>
      </c>
      <c r="E191">
        <v>22</v>
      </c>
      <c r="F191">
        <v>12</v>
      </c>
      <c r="G191" t="s">
        <v>16</v>
      </c>
      <c r="H191" t="s">
        <v>22</v>
      </c>
      <c r="I191" t="s">
        <v>23</v>
      </c>
      <c r="J191" t="b">
        <v>0</v>
      </c>
      <c r="K191">
        <v>7716</v>
      </c>
      <c r="L191">
        <v>3014472</v>
      </c>
      <c r="M191">
        <v>20171015</v>
      </c>
      <c r="N191" t="s">
        <v>19</v>
      </c>
      <c r="O191" t="str">
        <f>IF(VLOOKUP(A191,'national-winners'!$A$2:$B$13,2,0)=H191,"Y","N")</f>
        <v>N</v>
      </c>
    </row>
    <row r="192" spans="1:15" x14ac:dyDescent="0.25">
      <c r="A192">
        <v>1976</v>
      </c>
      <c r="B192" t="s">
        <v>113</v>
      </c>
      <c r="C192" t="s">
        <v>114</v>
      </c>
      <c r="D192">
        <v>34</v>
      </c>
      <c r="E192">
        <v>22</v>
      </c>
      <c r="F192">
        <v>12</v>
      </c>
      <c r="G192" t="s">
        <v>16</v>
      </c>
      <c r="H192" t="s">
        <v>70</v>
      </c>
      <c r="I192" t="s">
        <v>56</v>
      </c>
      <c r="J192" t="b">
        <v>0</v>
      </c>
      <c r="K192">
        <v>3686</v>
      </c>
      <c r="L192">
        <v>3014472</v>
      </c>
      <c r="M192">
        <v>20171015</v>
      </c>
      <c r="N192" t="s">
        <v>19</v>
      </c>
      <c r="O192" t="str">
        <f>IF(VLOOKUP(A192,'national-winners'!$A$2:$B$13,2,0)=H192,"Y","N")</f>
        <v>N</v>
      </c>
    </row>
    <row r="193" spans="1:15" x14ac:dyDescent="0.25">
      <c r="A193">
        <v>1976</v>
      </c>
      <c r="B193" t="s">
        <v>113</v>
      </c>
      <c r="C193" t="s">
        <v>114</v>
      </c>
      <c r="D193">
        <v>34</v>
      </c>
      <c r="E193">
        <v>22</v>
      </c>
      <c r="F193">
        <v>12</v>
      </c>
      <c r="G193" t="s">
        <v>16</v>
      </c>
      <c r="H193" t="s">
        <v>26</v>
      </c>
      <c r="I193" t="s">
        <v>27</v>
      </c>
      <c r="J193" t="b">
        <v>0</v>
      </c>
      <c r="K193">
        <v>1662</v>
      </c>
      <c r="L193">
        <v>3014472</v>
      </c>
      <c r="M193">
        <v>20171015</v>
      </c>
      <c r="N193" t="s">
        <v>19</v>
      </c>
      <c r="O193" t="str">
        <f>IF(VLOOKUP(A193,'national-winners'!$A$2:$B$13,2,0)=H193,"Y","N")</f>
        <v>N</v>
      </c>
    </row>
    <row r="194" spans="1:15" x14ac:dyDescent="0.25">
      <c r="A194">
        <v>1976</v>
      </c>
      <c r="B194" t="s">
        <v>113</v>
      </c>
      <c r="C194" t="s">
        <v>114</v>
      </c>
      <c r="D194">
        <v>34</v>
      </c>
      <c r="E194">
        <v>22</v>
      </c>
      <c r="F194">
        <v>12</v>
      </c>
      <c r="G194" t="s">
        <v>16</v>
      </c>
      <c r="H194" t="s">
        <v>48</v>
      </c>
      <c r="I194" t="s">
        <v>49</v>
      </c>
      <c r="J194" t="b">
        <v>0</v>
      </c>
      <c r="K194">
        <v>1650</v>
      </c>
      <c r="L194">
        <v>3014472</v>
      </c>
      <c r="M194">
        <v>20171015</v>
      </c>
      <c r="N194" t="s">
        <v>19</v>
      </c>
      <c r="O194" t="str">
        <f>IF(VLOOKUP(A194,'national-winners'!$A$2:$B$13,2,0)=H194,"Y","N")</f>
        <v>N</v>
      </c>
    </row>
    <row r="195" spans="1:15" x14ac:dyDescent="0.25">
      <c r="A195">
        <v>1976</v>
      </c>
      <c r="B195" t="s">
        <v>113</v>
      </c>
      <c r="C195" t="s">
        <v>114</v>
      </c>
      <c r="D195">
        <v>34</v>
      </c>
      <c r="E195">
        <v>22</v>
      </c>
      <c r="F195">
        <v>12</v>
      </c>
      <c r="G195" t="s">
        <v>16</v>
      </c>
      <c r="H195" t="s">
        <v>36</v>
      </c>
      <c r="I195" t="s">
        <v>37</v>
      </c>
      <c r="J195" t="b">
        <v>0</v>
      </c>
      <c r="K195">
        <v>1184</v>
      </c>
      <c r="L195">
        <v>3014472</v>
      </c>
      <c r="M195">
        <v>20171015</v>
      </c>
      <c r="N195" t="s">
        <v>19</v>
      </c>
      <c r="O195" t="str">
        <f>IF(VLOOKUP(A195,'national-winners'!$A$2:$B$13,2,0)=H195,"Y","N")</f>
        <v>N</v>
      </c>
    </row>
    <row r="196" spans="1:15" x14ac:dyDescent="0.25">
      <c r="A196">
        <v>1976</v>
      </c>
      <c r="B196" t="s">
        <v>113</v>
      </c>
      <c r="C196" t="s">
        <v>114</v>
      </c>
      <c r="D196">
        <v>34</v>
      </c>
      <c r="E196">
        <v>22</v>
      </c>
      <c r="F196">
        <v>12</v>
      </c>
      <c r="G196" t="s">
        <v>16</v>
      </c>
      <c r="H196" t="s">
        <v>44</v>
      </c>
      <c r="I196" t="s">
        <v>45</v>
      </c>
      <c r="J196" t="b">
        <v>0</v>
      </c>
      <c r="K196">
        <v>1044</v>
      </c>
      <c r="L196">
        <v>3014472</v>
      </c>
      <c r="M196">
        <v>20171015</v>
      </c>
      <c r="N196" t="s">
        <v>19</v>
      </c>
      <c r="O196" t="str">
        <f>IF(VLOOKUP(A196,'national-winners'!$A$2:$B$13,2,0)=H196,"Y","N")</f>
        <v>N</v>
      </c>
    </row>
    <row r="197" spans="1:15" x14ac:dyDescent="0.25">
      <c r="A197">
        <v>1976</v>
      </c>
      <c r="B197" t="s">
        <v>113</v>
      </c>
      <c r="C197" t="s">
        <v>114</v>
      </c>
      <c r="D197">
        <v>34</v>
      </c>
      <c r="E197">
        <v>22</v>
      </c>
      <c r="F197">
        <v>12</v>
      </c>
      <c r="G197" t="s">
        <v>16</v>
      </c>
      <c r="H197" t="s">
        <v>24</v>
      </c>
      <c r="I197" t="s">
        <v>25</v>
      </c>
      <c r="J197" t="b">
        <v>0</v>
      </c>
      <c r="K197">
        <v>554</v>
      </c>
      <c r="L197">
        <v>3014472</v>
      </c>
      <c r="M197">
        <v>20171015</v>
      </c>
      <c r="N197" t="s">
        <v>19</v>
      </c>
      <c r="O197" t="str">
        <f>IF(VLOOKUP(A197,'national-winners'!$A$2:$B$13,2,0)=H197,"Y","N")</f>
        <v>N</v>
      </c>
    </row>
    <row r="198" spans="1:15" x14ac:dyDescent="0.25">
      <c r="A198">
        <v>1976</v>
      </c>
      <c r="B198" t="s">
        <v>113</v>
      </c>
      <c r="C198" t="s">
        <v>114</v>
      </c>
      <c r="D198">
        <v>34</v>
      </c>
      <c r="E198">
        <v>22</v>
      </c>
      <c r="F198">
        <v>12</v>
      </c>
      <c r="G198" t="s">
        <v>16</v>
      </c>
      <c r="H198" t="s">
        <v>76</v>
      </c>
      <c r="I198" t="s">
        <v>100</v>
      </c>
      <c r="J198" t="b">
        <v>0</v>
      </c>
      <c r="K198">
        <v>469</v>
      </c>
      <c r="L198">
        <v>3014472</v>
      </c>
      <c r="M198">
        <v>20171015</v>
      </c>
      <c r="N198" t="s">
        <v>19</v>
      </c>
      <c r="O198" t="str">
        <f>IF(VLOOKUP(A198,'national-winners'!$A$2:$B$13,2,0)=H198,"Y","N")</f>
        <v>N</v>
      </c>
    </row>
    <row r="199" spans="1:15" x14ac:dyDescent="0.25">
      <c r="A199">
        <v>1976</v>
      </c>
      <c r="B199" t="s">
        <v>115</v>
      </c>
      <c r="C199" t="s">
        <v>116</v>
      </c>
      <c r="D199">
        <v>35</v>
      </c>
      <c r="E199">
        <v>85</v>
      </c>
      <c r="F199">
        <v>66</v>
      </c>
      <c r="G199" t="s">
        <v>16</v>
      </c>
      <c r="H199" t="s">
        <v>20</v>
      </c>
      <c r="I199" t="s">
        <v>21</v>
      </c>
      <c r="J199" t="b">
        <v>0</v>
      </c>
      <c r="K199">
        <v>211419</v>
      </c>
      <c r="L199">
        <v>416590</v>
      </c>
      <c r="M199">
        <v>20171015</v>
      </c>
      <c r="N199" t="s">
        <v>19</v>
      </c>
      <c r="O199" t="str">
        <f>IF(VLOOKUP(A199,'national-winners'!$A$2:$B$13,2,0)=H199,"Y","N")</f>
        <v>N</v>
      </c>
    </row>
    <row r="200" spans="1:15" x14ac:dyDescent="0.25">
      <c r="A200">
        <v>1976</v>
      </c>
      <c r="B200" t="s">
        <v>115</v>
      </c>
      <c r="C200" t="s">
        <v>116</v>
      </c>
      <c r="D200">
        <v>35</v>
      </c>
      <c r="E200">
        <v>85</v>
      </c>
      <c r="F200">
        <v>66</v>
      </c>
      <c r="G200" t="s">
        <v>16</v>
      </c>
      <c r="H200" t="s">
        <v>17</v>
      </c>
      <c r="I200" t="s">
        <v>18</v>
      </c>
      <c r="J200" t="b">
        <v>0</v>
      </c>
      <c r="K200">
        <v>201148</v>
      </c>
      <c r="L200">
        <v>416590</v>
      </c>
      <c r="M200">
        <v>20171015</v>
      </c>
      <c r="N200" t="s">
        <v>19</v>
      </c>
      <c r="O200" t="str">
        <f>IF(VLOOKUP(A200,'national-winners'!$A$2:$B$13,2,0)=H200,"Y","N")</f>
        <v>Y</v>
      </c>
    </row>
    <row r="201" spans="1:15" x14ac:dyDescent="0.25">
      <c r="A201">
        <v>1976</v>
      </c>
      <c r="B201" t="s">
        <v>115</v>
      </c>
      <c r="C201" t="s">
        <v>116</v>
      </c>
      <c r="D201">
        <v>35</v>
      </c>
      <c r="E201">
        <v>85</v>
      </c>
      <c r="F201">
        <v>66</v>
      </c>
      <c r="G201" t="s">
        <v>16</v>
      </c>
      <c r="H201" t="s">
        <v>36</v>
      </c>
      <c r="I201" t="s">
        <v>37</v>
      </c>
      <c r="J201" t="b">
        <v>0</v>
      </c>
      <c r="K201">
        <v>2462</v>
      </c>
      <c r="L201">
        <v>416590</v>
      </c>
      <c r="M201">
        <v>20171015</v>
      </c>
      <c r="N201" t="s">
        <v>19</v>
      </c>
      <c r="O201" t="str">
        <f>IF(VLOOKUP(A201,'national-winners'!$A$2:$B$13,2,0)=H201,"Y","N")</f>
        <v>N</v>
      </c>
    </row>
    <row r="202" spans="1:15" x14ac:dyDescent="0.25">
      <c r="A202">
        <v>1976</v>
      </c>
      <c r="B202" t="s">
        <v>115</v>
      </c>
      <c r="C202" t="s">
        <v>116</v>
      </c>
      <c r="D202">
        <v>35</v>
      </c>
      <c r="E202">
        <v>85</v>
      </c>
      <c r="F202">
        <v>66</v>
      </c>
      <c r="G202" t="s">
        <v>16</v>
      </c>
      <c r="H202" t="s">
        <v>28</v>
      </c>
      <c r="I202" t="s">
        <v>29</v>
      </c>
      <c r="J202" t="b">
        <v>0</v>
      </c>
      <c r="K202">
        <v>1110</v>
      </c>
      <c r="L202">
        <v>416590</v>
      </c>
      <c r="M202">
        <v>20171015</v>
      </c>
      <c r="N202" t="s">
        <v>19</v>
      </c>
      <c r="O202" t="str">
        <f>IF(VLOOKUP(A202,'national-winners'!$A$2:$B$13,2,0)=H202,"Y","N")</f>
        <v>N</v>
      </c>
    </row>
    <row r="203" spans="1:15" x14ac:dyDescent="0.25">
      <c r="A203">
        <v>1976</v>
      </c>
      <c r="B203" t="s">
        <v>115</v>
      </c>
      <c r="C203" t="s">
        <v>116</v>
      </c>
      <c r="D203">
        <v>35</v>
      </c>
      <c r="E203">
        <v>85</v>
      </c>
      <c r="F203">
        <v>66</v>
      </c>
      <c r="G203" t="s">
        <v>16</v>
      </c>
      <c r="H203" t="s">
        <v>76</v>
      </c>
      <c r="I203" t="s">
        <v>100</v>
      </c>
      <c r="J203" t="b">
        <v>0</v>
      </c>
      <c r="K203">
        <v>240</v>
      </c>
      <c r="L203">
        <v>416590</v>
      </c>
      <c r="M203">
        <v>20171015</v>
      </c>
      <c r="N203" t="s">
        <v>19</v>
      </c>
      <c r="O203" t="str">
        <f>IF(VLOOKUP(A203,'national-winners'!$A$2:$B$13,2,0)=H203,"Y","N")</f>
        <v>N</v>
      </c>
    </row>
    <row r="204" spans="1:15" x14ac:dyDescent="0.25">
      <c r="A204">
        <v>1976</v>
      </c>
      <c r="B204" t="s">
        <v>115</v>
      </c>
      <c r="C204" t="s">
        <v>116</v>
      </c>
      <c r="D204">
        <v>35</v>
      </c>
      <c r="E204">
        <v>85</v>
      </c>
      <c r="F204">
        <v>66</v>
      </c>
      <c r="G204" t="s">
        <v>16</v>
      </c>
      <c r="H204" t="s">
        <v>24</v>
      </c>
      <c r="I204" t="s">
        <v>25</v>
      </c>
      <c r="J204" t="b">
        <v>0</v>
      </c>
      <c r="K204">
        <v>211</v>
      </c>
      <c r="L204">
        <v>416590</v>
      </c>
      <c r="M204">
        <v>20171015</v>
      </c>
      <c r="N204" t="s">
        <v>19</v>
      </c>
      <c r="O204" t="str">
        <f>IF(VLOOKUP(A204,'national-winners'!$A$2:$B$13,2,0)=H204,"Y","N")</f>
        <v>N</v>
      </c>
    </row>
    <row r="205" spans="1:15" x14ac:dyDescent="0.25">
      <c r="A205">
        <v>1976</v>
      </c>
      <c r="B205" t="s">
        <v>117</v>
      </c>
      <c r="C205" t="s">
        <v>118</v>
      </c>
      <c r="D205">
        <v>36</v>
      </c>
      <c r="E205">
        <v>21</v>
      </c>
      <c r="F205">
        <v>13</v>
      </c>
      <c r="G205" t="s">
        <v>16</v>
      </c>
      <c r="H205" t="s">
        <v>17</v>
      </c>
      <c r="I205" t="s">
        <v>18</v>
      </c>
      <c r="J205" t="b">
        <v>0</v>
      </c>
      <c r="K205">
        <v>3244165</v>
      </c>
      <c r="L205">
        <v>6668262</v>
      </c>
      <c r="M205">
        <v>20171015</v>
      </c>
      <c r="N205" t="s">
        <v>19</v>
      </c>
      <c r="O205" t="str">
        <f>IF(VLOOKUP(A205,'national-winners'!$A$2:$B$13,2,0)=H205,"Y","N")</f>
        <v>Y</v>
      </c>
    </row>
    <row r="206" spans="1:15" x14ac:dyDescent="0.25">
      <c r="A206">
        <v>1976</v>
      </c>
      <c r="B206" t="s">
        <v>117</v>
      </c>
      <c r="C206" t="s">
        <v>118</v>
      </c>
      <c r="D206">
        <v>36</v>
      </c>
      <c r="E206">
        <v>21</v>
      </c>
      <c r="F206">
        <v>13</v>
      </c>
      <c r="G206" t="s">
        <v>16</v>
      </c>
      <c r="H206" t="s">
        <v>20</v>
      </c>
      <c r="I206" t="s">
        <v>21</v>
      </c>
      <c r="J206" t="b">
        <v>0</v>
      </c>
      <c r="K206">
        <v>2825913</v>
      </c>
      <c r="L206">
        <v>6668262</v>
      </c>
      <c r="M206">
        <v>20171015</v>
      </c>
      <c r="N206" t="s">
        <v>19</v>
      </c>
      <c r="O206" t="str">
        <f>IF(VLOOKUP(A206,'national-winners'!$A$2:$B$13,2,0)=H206,"Y","N")</f>
        <v>N</v>
      </c>
    </row>
    <row r="207" spans="1:15" x14ac:dyDescent="0.25">
      <c r="A207">
        <v>1976</v>
      </c>
      <c r="B207" t="s">
        <v>117</v>
      </c>
      <c r="C207" t="s">
        <v>118</v>
      </c>
      <c r="D207">
        <v>36</v>
      </c>
      <c r="E207">
        <v>21</v>
      </c>
      <c r="F207">
        <v>13</v>
      </c>
      <c r="G207" t="s">
        <v>16</v>
      </c>
      <c r="H207" t="s">
        <v>20</v>
      </c>
      <c r="I207" t="s">
        <v>80</v>
      </c>
      <c r="J207" t="b">
        <v>0</v>
      </c>
      <c r="K207">
        <v>274878</v>
      </c>
      <c r="L207">
        <v>6668262</v>
      </c>
      <c r="M207">
        <v>20171015</v>
      </c>
      <c r="N207" t="s">
        <v>19</v>
      </c>
      <c r="O207" t="str">
        <f>IF(VLOOKUP(A207,'national-winners'!$A$2:$B$13,2,0)=H207,"Y","N")</f>
        <v>N</v>
      </c>
    </row>
    <row r="208" spans="1:15" x14ac:dyDescent="0.25">
      <c r="A208">
        <v>1976</v>
      </c>
      <c r="B208" t="s">
        <v>117</v>
      </c>
      <c r="C208" t="s">
        <v>118</v>
      </c>
      <c r="D208">
        <v>36</v>
      </c>
      <c r="E208">
        <v>21</v>
      </c>
      <c r="F208">
        <v>13</v>
      </c>
      <c r="G208" t="s">
        <v>16</v>
      </c>
      <c r="H208" t="s">
        <v>17</v>
      </c>
      <c r="I208" t="s">
        <v>119</v>
      </c>
      <c r="J208" t="b">
        <v>0</v>
      </c>
      <c r="K208">
        <v>145393</v>
      </c>
      <c r="L208">
        <v>6668262</v>
      </c>
      <c r="M208">
        <v>20171015</v>
      </c>
      <c r="N208" t="s">
        <v>19</v>
      </c>
      <c r="O208" t="str">
        <f>IF(VLOOKUP(A208,'national-winners'!$A$2:$B$13,2,0)=H208,"Y","N")</f>
        <v>Y</v>
      </c>
    </row>
    <row r="209" spans="1:15" x14ac:dyDescent="0.25">
      <c r="A209">
        <v>1976</v>
      </c>
      <c r="B209" t="s">
        <v>117</v>
      </c>
      <c r="C209" t="s">
        <v>118</v>
      </c>
      <c r="D209">
        <v>36</v>
      </c>
      <c r="E209">
        <v>21</v>
      </c>
      <c r="F209">
        <v>13</v>
      </c>
      <c r="G209" t="s">
        <v>16</v>
      </c>
      <c r="H209" t="s">
        <v>59</v>
      </c>
      <c r="J209" t="b">
        <v>0</v>
      </c>
      <c r="K209">
        <v>143037</v>
      </c>
      <c r="L209">
        <v>6668262</v>
      </c>
      <c r="M209">
        <v>20171015</v>
      </c>
      <c r="N209" t="s">
        <v>19</v>
      </c>
      <c r="O209" t="str">
        <f>IF(VLOOKUP(A209,'national-winners'!$A$2:$B$13,2,0)=H209,"Y","N")</f>
        <v>N</v>
      </c>
    </row>
    <row r="210" spans="1:15" x14ac:dyDescent="0.25">
      <c r="A210">
        <v>1976</v>
      </c>
      <c r="B210" t="s">
        <v>117</v>
      </c>
      <c r="C210" t="s">
        <v>118</v>
      </c>
      <c r="D210">
        <v>36</v>
      </c>
      <c r="E210">
        <v>21</v>
      </c>
      <c r="F210">
        <v>13</v>
      </c>
      <c r="G210" t="s">
        <v>16</v>
      </c>
      <c r="H210" t="s">
        <v>28</v>
      </c>
      <c r="I210" t="s">
        <v>120</v>
      </c>
      <c r="J210" t="b">
        <v>0</v>
      </c>
      <c r="K210">
        <v>12197</v>
      </c>
      <c r="L210">
        <v>6668262</v>
      </c>
      <c r="M210">
        <v>20171015</v>
      </c>
      <c r="N210" t="s">
        <v>19</v>
      </c>
      <c r="O210" t="str">
        <f>IF(VLOOKUP(A210,'national-winners'!$A$2:$B$13,2,0)=H210,"Y","N")</f>
        <v>N</v>
      </c>
    </row>
    <row r="211" spans="1:15" x14ac:dyDescent="0.25">
      <c r="A211">
        <v>1976</v>
      </c>
      <c r="B211" t="s">
        <v>117</v>
      </c>
      <c r="C211" t="s">
        <v>118</v>
      </c>
      <c r="D211">
        <v>36</v>
      </c>
      <c r="E211">
        <v>21</v>
      </c>
      <c r="F211">
        <v>13</v>
      </c>
      <c r="G211" t="s">
        <v>16</v>
      </c>
      <c r="H211" t="s">
        <v>26</v>
      </c>
      <c r="I211" t="s">
        <v>27</v>
      </c>
      <c r="J211" t="b">
        <v>0</v>
      </c>
      <c r="K211">
        <v>10270</v>
      </c>
      <c r="L211">
        <v>6668262</v>
      </c>
      <c r="M211">
        <v>20171015</v>
      </c>
      <c r="N211" t="s">
        <v>19</v>
      </c>
      <c r="O211" t="str">
        <f>IF(VLOOKUP(A211,'national-winners'!$A$2:$B$13,2,0)=H211,"Y","N")</f>
        <v>N</v>
      </c>
    </row>
    <row r="212" spans="1:15" x14ac:dyDescent="0.25">
      <c r="A212">
        <v>1976</v>
      </c>
      <c r="B212" t="s">
        <v>117</v>
      </c>
      <c r="C212" t="s">
        <v>118</v>
      </c>
      <c r="D212">
        <v>36</v>
      </c>
      <c r="E212">
        <v>21</v>
      </c>
      <c r="F212">
        <v>13</v>
      </c>
      <c r="G212" t="s">
        <v>16</v>
      </c>
      <c r="H212" t="s">
        <v>36</v>
      </c>
      <c r="I212" t="s">
        <v>37</v>
      </c>
      <c r="J212" t="b">
        <v>0</v>
      </c>
      <c r="K212">
        <v>6996</v>
      </c>
      <c r="L212">
        <v>6668262</v>
      </c>
      <c r="M212">
        <v>20171015</v>
      </c>
      <c r="N212" t="s">
        <v>19</v>
      </c>
      <c r="O212" t="str">
        <f>IF(VLOOKUP(A212,'national-winners'!$A$2:$B$13,2,0)=H212,"Y","N")</f>
        <v>N</v>
      </c>
    </row>
    <row r="213" spans="1:15" x14ac:dyDescent="0.25">
      <c r="A213">
        <v>1976</v>
      </c>
      <c r="B213" t="s">
        <v>117</v>
      </c>
      <c r="C213" t="s">
        <v>118</v>
      </c>
      <c r="D213">
        <v>36</v>
      </c>
      <c r="E213">
        <v>21</v>
      </c>
      <c r="F213">
        <v>13</v>
      </c>
      <c r="G213" t="s">
        <v>16</v>
      </c>
      <c r="H213" t="s">
        <v>48</v>
      </c>
      <c r="I213" t="s">
        <v>121</v>
      </c>
      <c r="J213" t="b">
        <v>0</v>
      </c>
      <c r="K213">
        <v>5413</v>
      </c>
      <c r="L213">
        <v>6668262</v>
      </c>
      <c r="M213">
        <v>20171015</v>
      </c>
      <c r="N213" t="s">
        <v>19</v>
      </c>
      <c r="O213" t="str">
        <f>IF(VLOOKUP(A213,'national-winners'!$A$2:$B$13,2,0)=H213,"Y","N")</f>
        <v>N</v>
      </c>
    </row>
    <row r="214" spans="1:15" x14ac:dyDescent="0.25">
      <c r="A214">
        <v>1976</v>
      </c>
      <c r="B214" t="s">
        <v>122</v>
      </c>
      <c r="C214" t="s">
        <v>123</v>
      </c>
      <c r="D214">
        <v>37</v>
      </c>
      <c r="E214">
        <v>56</v>
      </c>
      <c r="F214">
        <v>47</v>
      </c>
      <c r="G214" t="s">
        <v>16</v>
      </c>
      <c r="H214" t="s">
        <v>17</v>
      </c>
      <c r="I214" t="s">
        <v>18</v>
      </c>
      <c r="J214" t="b">
        <v>0</v>
      </c>
      <c r="K214">
        <v>927365</v>
      </c>
      <c r="L214">
        <v>1677906</v>
      </c>
      <c r="M214">
        <v>20171015</v>
      </c>
      <c r="N214" t="s">
        <v>19</v>
      </c>
      <c r="O214" t="str">
        <f>IF(VLOOKUP(A214,'national-winners'!$A$2:$B$13,2,0)=H214,"Y","N")</f>
        <v>Y</v>
      </c>
    </row>
    <row r="215" spans="1:15" x14ac:dyDescent="0.25">
      <c r="A215">
        <v>1976</v>
      </c>
      <c r="B215" t="s">
        <v>122</v>
      </c>
      <c r="C215" t="s">
        <v>123</v>
      </c>
      <c r="D215">
        <v>37</v>
      </c>
      <c r="E215">
        <v>56</v>
      </c>
      <c r="F215">
        <v>47</v>
      </c>
      <c r="G215" t="s">
        <v>16</v>
      </c>
      <c r="H215" t="s">
        <v>20</v>
      </c>
      <c r="I215" t="s">
        <v>21</v>
      </c>
      <c r="J215" t="b">
        <v>0</v>
      </c>
      <c r="K215">
        <v>741960</v>
      </c>
      <c r="L215">
        <v>1677906</v>
      </c>
      <c r="M215">
        <v>20171015</v>
      </c>
      <c r="N215" t="s">
        <v>19</v>
      </c>
      <c r="O215" t="str">
        <f>IF(VLOOKUP(A215,'national-winners'!$A$2:$B$13,2,0)=H215,"Y","N")</f>
        <v>N</v>
      </c>
    </row>
    <row r="216" spans="1:15" x14ac:dyDescent="0.25">
      <c r="A216">
        <v>1976</v>
      </c>
      <c r="B216" t="s">
        <v>122</v>
      </c>
      <c r="C216" t="s">
        <v>123</v>
      </c>
      <c r="D216">
        <v>37</v>
      </c>
      <c r="E216">
        <v>56</v>
      </c>
      <c r="F216">
        <v>47</v>
      </c>
      <c r="G216" t="s">
        <v>16</v>
      </c>
      <c r="H216" t="s">
        <v>38</v>
      </c>
      <c r="I216" t="s">
        <v>39</v>
      </c>
      <c r="J216" t="b">
        <v>0</v>
      </c>
      <c r="K216">
        <v>5607</v>
      </c>
      <c r="L216">
        <v>1677906</v>
      </c>
      <c r="M216">
        <v>20171015</v>
      </c>
      <c r="N216" t="s">
        <v>19</v>
      </c>
      <c r="O216" t="str">
        <f>IF(VLOOKUP(A216,'national-winners'!$A$2:$B$13,2,0)=H216,"Y","N")</f>
        <v>N</v>
      </c>
    </row>
    <row r="217" spans="1:15" x14ac:dyDescent="0.25">
      <c r="A217">
        <v>1976</v>
      </c>
      <c r="B217" t="s">
        <v>122</v>
      </c>
      <c r="C217" t="s">
        <v>123</v>
      </c>
      <c r="D217">
        <v>37</v>
      </c>
      <c r="E217">
        <v>56</v>
      </c>
      <c r="F217">
        <v>47</v>
      </c>
      <c r="G217" t="s">
        <v>16</v>
      </c>
      <c r="H217" t="s">
        <v>28</v>
      </c>
      <c r="I217" t="s">
        <v>29</v>
      </c>
      <c r="J217" t="b">
        <v>0</v>
      </c>
      <c r="K217">
        <v>2219</v>
      </c>
      <c r="L217">
        <v>1677906</v>
      </c>
      <c r="M217">
        <v>20171015</v>
      </c>
      <c r="N217" t="s">
        <v>19</v>
      </c>
      <c r="O217" t="str">
        <f>IF(VLOOKUP(A217,'national-winners'!$A$2:$B$13,2,0)=H217,"Y","N")</f>
        <v>N</v>
      </c>
    </row>
    <row r="218" spans="1:15" x14ac:dyDescent="0.25">
      <c r="A218">
        <v>1976</v>
      </c>
      <c r="B218" t="s">
        <v>122</v>
      </c>
      <c r="C218" t="s">
        <v>123</v>
      </c>
      <c r="D218">
        <v>37</v>
      </c>
      <c r="E218">
        <v>56</v>
      </c>
      <c r="F218">
        <v>47</v>
      </c>
      <c r="G218" t="s">
        <v>16</v>
      </c>
      <c r="H218" t="s">
        <v>48</v>
      </c>
      <c r="I218" t="s">
        <v>49</v>
      </c>
      <c r="J218" t="b">
        <v>0</v>
      </c>
      <c r="K218">
        <v>755</v>
      </c>
      <c r="L218">
        <v>1677906</v>
      </c>
      <c r="M218">
        <v>20171015</v>
      </c>
      <c r="N218" t="s">
        <v>19</v>
      </c>
      <c r="O218" t="str">
        <f>IF(VLOOKUP(A218,'national-winners'!$A$2:$B$13,2,0)=H218,"Y","N")</f>
        <v>N</v>
      </c>
    </row>
    <row r="219" spans="1:15" x14ac:dyDescent="0.25">
      <c r="A219">
        <v>1976</v>
      </c>
      <c r="B219" t="s">
        <v>124</v>
      </c>
      <c r="C219" t="s">
        <v>125</v>
      </c>
      <c r="D219">
        <v>38</v>
      </c>
      <c r="E219">
        <v>44</v>
      </c>
      <c r="F219">
        <v>36</v>
      </c>
      <c r="G219" t="s">
        <v>16</v>
      </c>
      <c r="H219" t="s">
        <v>20</v>
      </c>
      <c r="I219" t="s">
        <v>21</v>
      </c>
      <c r="J219" t="b">
        <v>0</v>
      </c>
      <c r="K219">
        <v>153684</v>
      </c>
      <c r="L219">
        <v>297308</v>
      </c>
      <c r="M219">
        <v>20171015</v>
      </c>
      <c r="N219" t="s">
        <v>19</v>
      </c>
      <c r="O219" t="str">
        <f>IF(VLOOKUP(A219,'national-winners'!$A$2:$B$13,2,0)=H219,"Y","N")</f>
        <v>N</v>
      </c>
    </row>
    <row r="220" spans="1:15" x14ac:dyDescent="0.25">
      <c r="A220">
        <v>1976</v>
      </c>
      <c r="B220" t="s">
        <v>124</v>
      </c>
      <c r="C220" t="s">
        <v>125</v>
      </c>
      <c r="D220">
        <v>38</v>
      </c>
      <c r="E220">
        <v>44</v>
      </c>
      <c r="F220">
        <v>36</v>
      </c>
      <c r="G220" t="s">
        <v>16</v>
      </c>
      <c r="H220" t="s">
        <v>17</v>
      </c>
      <c r="I220" t="s">
        <v>18</v>
      </c>
      <c r="J220" t="b">
        <v>0</v>
      </c>
      <c r="K220">
        <v>136078</v>
      </c>
      <c r="L220">
        <v>297308</v>
      </c>
      <c r="M220">
        <v>20171015</v>
      </c>
      <c r="N220" t="s">
        <v>19</v>
      </c>
      <c r="O220" t="str">
        <f>IF(VLOOKUP(A220,'national-winners'!$A$2:$B$13,2,0)=H220,"Y","N")</f>
        <v>Y</v>
      </c>
    </row>
    <row r="221" spans="1:15" x14ac:dyDescent="0.25">
      <c r="A221">
        <v>1976</v>
      </c>
      <c r="B221" t="s">
        <v>124</v>
      </c>
      <c r="C221" t="s">
        <v>125</v>
      </c>
      <c r="D221">
        <v>38</v>
      </c>
      <c r="E221">
        <v>44</v>
      </c>
      <c r="F221">
        <v>36</v>
      </c>
      <c r="G221" t="s">
        <v>16</v>
      </c>
      <c r="H221" t="s">
        <v>38</v>
      </c>
      <c r="I221" t="s">
        <v>39</v>
      </c>
      <c r="J221" t="b">
        <v>0</v>
      </c>
      <c r="K221">
        <v>3698</v>
      </c>
      <c r="L221">
        <v>297308</v>
      </c>
      <c r="M221">
        <v>20171015</v>
      </c>
      <c r="N221" t="s">
        <v>19</v>
      </c>
      <c r="O221" t="str">
        <f>IF(VLOOKUP(A221,'national-winners'!$A$2:$B$13,2,0)=H221,"Y","N")</f>
        <v>N</v>
      </c>
    </row>
    <row r="222" spans="1:15" x14ac:dyDescent="0.25">
      <c r="A222">
        <v>1976</v>
      </c>
      <c r="B222" t="s">
        <v>124</v>
      </c>
      <c r="C222" t="s">
        <v>125</v>
      </c>
      <c r="D222">
        <v>38</v>
      </c>
      <c r="E222">
        <v>44</v>
      </c>
      <c r="F222">
        <v>36</v>
      </c>
      <c r="G222" t="s">
        <v>16</v>
      </c>
      <c r="H222" t="s">
        <v>34</v>
      </c>
      <c r="I222" t="s">
        <v>35</v>
      </c>
      <c r="J222" t="b">
        <v>0</v>
      </c>
      <c r="K222">
        <v>2952</v>
      </c>
      <c r="L222">
        <v>297308</v>
      </c>
      <c r="M222">
        <v>20171015</v>
      </c>
      <c r="N222" t="s">
        <v>19</v>
      </c>
      <c r="O222" t="str">
        <f>IF(VLOOKUP(A222,'national-winners'!$A$2:$B$13,2,0)=H222,"Y","N")</f>
        <v>N</v>
      </c>
    </row>
    <row r="223" spans="1:15" x14ac:dyDescent="0.25">
      <c r="A223">
        <v>1976</v>
      </c>
      <c r="B223" t="s">
        <v>124</v>
      </c>
      <c r="C223" t="s">
        <v>125</v>
      </c>
      <c r="D223">
        <v>38</v>
      </c>
      <c r="E223">
        <v>44</v>
      </c>
      <c r="F223">
        <v>36</v>
      </c>
      <c r="G223" t="s">
        <v>16</v>
      </c>
      <c r="H223" t="s">
        <v>22</v>
      </c>
      <c r="I223" t="s">
        <v>23</v>
      </c>
      <c r="J223" t="b">
        <v>0</v>
      </c>
      <c r="K223">
        <v>269</v>
      </c>
      <c r="L223">
        <v>297308</v>
      </c>
      <c r="M223">
        <v>20171015</v>
      </c>
      <c r="N223" t="s">
        <v>19</v>
      </c>
      <c r="O223" t="str">
        <f>IF(VLOOKUP(A223,'national-winners'!$A$2:$B$13,2,0)=H223,"Y","N")</f>
        <v>N</v>
      </c>
    </row>
    <row r="224" spans="1:15" x14ac:dyDescent="0.25">
      <c r="A224">
        <v>1976</v>
      </c>
      <c r="B224" t="s">
        <v>124</v>
      </c>
      <c r="C224" t="s">
        <v>125</v>
      </c>
      <c r="D224">
        <v>38</v>
      </c>
      <c r="E224">
        <v>44</v>
      </c>
      <c r="F224">
        <v>36</v>
      </c>
      <c r="G224" t="s">
        <v>16</v>
      </c>
      <c r="H224" t="s">
        <v>28</v>
      </c>
      <c r="I224" t="s">
        <v>29</v>
      </c>
      <c r="J224" t="b">
        <v>0</v>
      </c>
      <c r="K224">
        <v>256</v>
      </c>
      <c r="L224">
        <v>297308</v>
      </c>
      <c r="M224">
        <v>20171015</v>
      </c>
      <c r="N224" t="s">
        <v>19</v>
      </c>
      <c r="O224" t="str">
        <f>IF(VLOOKUP(A224,'national-winners'!$A$2:$B$13,2,0)=H224,"Y","N")</f>
        <v>N</v>
      </c>
    </row>
    <row r="225" spans="1:15" x14ac:dyDescent="0.25">
      <c r="A225">
        <v>1976</v>
      </c>
      <c r="B225" t="s">
        <v>124</v>
      </c>
      <c r="C225" t="s">
        <v>125</v>
      </c>
      <c r="D225">
        <v>38</v>
      </c>
      <c r="E225">
        <v>44</v>
      </c>
      <c r="F225">
        <v>36</v>
      </c>
      <c r="G225" t="s">
        <v>16</v>
      </c>
      <c r="H225" t="s">
        <v>48</v>
      </c>
      <c r="I225" t="s">
        <v>49</v>
      </c>
      <c r="J225" t="b">
        <v>0</v>
      </c>
      <c r="K225">
        <v>142</v>
      </c>
      <c r="L225">
        <v>297308</v>
      </c>
      <c r="M225">
        <v>20171015</v>
      </c>
      <c r="N225" t="s">
        <v>19</v>
      </c>
      <c r="O225" t="str">
        <f>IF(VLOOKUP(A225,'national-winners'!$A$2:$B$13,2,0)=H225,"Y","N")</f>
        <v>N</v>
      </c>
    </row>
    <row r="226" spans="1:15" x14ac:dyDescent="0.25">
      <c r="A226">
        <v>1976</v>
      </c>
      <c r="B226" t="s">
        <v>124</v>
      </c>
      <c r="C226" t="s">
        <v>125</v>
      </c>
      <c r="D226">
        <v>38</v>
      </c>
      <c r="E226">
        <v>44</v>
      </c>
      <c r="F226">
        <v>36</v>
      </c>
      <c r="G226" t="s">
        <v>16</v>
      </c>
      <c r="H226" t="s">
        <v>26</v>
      </c>
      <c r="I226" t="s">
        <v>27</v>
      </c>
      <c r="J226" t="b">
        <v>0</v>
      </c>
      <c r="K226">
        <v>85</v>
      </c>
      <c r="L226">
        <v>297308</v>
      </c>
      <c r="M226">
        <v>20171015</v>
      </c>
      <c r="N226" t="s">
        <v>19</v>
      </c>
      <c r="O226" t="str">
        <f>IF(VLOOKUP(A226,'national-winners'!$A$2:$B$13,2,0)=H226,"Y","N")</f>
        <v>N</v>
      </c>
    </row>
    <row r="227" spans="1:15" x14ac:dyDescent="0.25">
      <c r="A227">
        <v>1976</v>
      </c>
      <c r="B227" t="s">
        <v>124</v>
      </c>
      <c r="C227" t="s">
        <v>125</v>
      </c>
      <c r="D227">
        <v>38</v>
      </c>
      <c r="E227">
        <v>44</v>
      </c>
      <c r="F227">
        <v>36</v>
      </c>
      <c r="G227" t="s">
        <v>16</v>
      </c>
      <c r="H227" t="s">
        <v>24</v>
      </c>
      <c r="I227" t="s">
        <v>25</v>
      </c>
      <c r="J227" t="b">
        <v>0</v>
      </c>
      <c r="K227">
        <v>63</v>
      </c>
      <c r="L227">
        <v>297308</v>
      </c>
      <c r="M227">
        <v>20171015</v>
      </c>
      <c r="N227" t="s">
        <v>19</v>
      </c>
      <c r="O227" t="str">
        <f>IF(VLOOKUP(A227,'national-winners'!$A$2:$B$13,2,0)=H227,"Y","N")</f>
        <v>N</v>
      </c>
    </row>
    <row r="228" spans="1:15" x14ac:dyDescent="0.25">
      <c r="A228">
        <v>1976</v>
      </c>
      <c r="B228" t="s">
        <v>124</v>
      </c>
      <c r="C228" t="s">
        <v>125</v>
      </c>
      <c r="D228">
        <v>38</v>
      </c>
      <c r="E228">
        <v>44</v>
      </c>
      <c r="F228">
        <v>36</v>
      </c>
      <c r="G228" t="s">
        <v>16</v>
      </c>
      <c r="H228" t="s">
        <v>36</v>
      </c>
      <c r="I228" t="s">
        <v>37</v>
      </c>
      <c r="J228" t="b">
        <v>0</v>
      </c>
      <c r="K228">
        <v>43</v>
      </c>
      <c r="L228">
        <v>297308</v>
      </c>
      <c r="M228">
        <v>20171015</v>
      </c>
      <c r="N228" t="s">
        <v>19</v>
      </c>
      <c r="O228" t="str">
        <f>IF(VLOOKUP(A228,'national-winners'!$A$2:$B$13,2,0)=H228,"Y","N")</f>
        <v>N</v>
      </c>
    </row>
    <row r="229" spans="1:15" x14ac:dyDescent="0.25">
      <c r="A229">
        <v>1976</v>
      </c>
      <c r="B229" t="s">
        <v>124</v>
      </c>
      <c r="C229" t="s">
        <v>125</v>
      </c>
      <c r="D229">
        <v>38</v>
      </c>
      <c r="E229">
        <v>44</v>
      </c>
      <c r="F229">
        <v>36</v>
      </c>
      <c r="G229" t="s">
        <v>16</v>
      </c>
      <c r="H229" t="s">
        <v>76</v>
      </c>
      <c r="I229" t="s">
        <v>100</v>
      </c>
      <c r="J229" t="b">
        <v>0</v>
      </c>
      <c r="K229">
        <v>38</v>
      </c>
      <c r="L229">
        <v>297308</v>
      </c>
      <c r="M229">
        <v>20171015</v>
      </c>
      <c r="N229" t="s">
        <v>19</v>
      </c>
      <c r="O229" t="str">
        <f>IF(VLOOKUP(A229,'national-winners'!$A$2:$B$13,2,0)=H229,"Y","N")</f>
        <v>N</v>
      </c>
    </row>
    <row r="230" spans="1:15" x14ac:dyDescent="0.25">
      <c r="A230">
        <v>1976</v>
      </c>
      <c r="B230" t="s">
        <v>126</v>
      </c>
      <c r="C230" t="s">
        <v>127</v>
      </c>
      <c r="D230">
        <v>39</v>
      </c>
      <c r="E230">
        <v>31</v>
      </c>
      <c r="F230">
        <v>24</v>
      </c>
      <c r="G230" t="s">
        <v>16</v>
      </c>
      <c r="H230" t="s">
        <v>17</v>
      </c>
      <c r="I230" t="s">
        <v>18</v>
      </c>
      <c r="J230" t="b">
        <v>0</v>
      </c>
      <c r="K230">
        <v>2009959</v>
      </c>
      <c r="L230">
        <v>4110456</v>
      </c>
      <c r="M230">
        <v>20171015</v>
      </c>
      <c r="N230" t="s">
        <v>19</v>
      </c>
      <c r="O230" t="str">
        <f>IF(VLOOKUP(A230,'national-winners'!$A$2:$B$13,2,0)=H230,"Y","N")</f>
        <v>Y</v>
      </c>
    </row>
    <row r="231" spans="1:15" x14ac:dyDescent="0.25">
      <c r="A231">
        <v>1976</v>
      </c>
      <c r="B231" t="s">
        <v>126</v>
      </c>
      <c r="C231" t="s">
        <v>127</v>
      </c>
      <c r="D231">
        <v>39</v>
      </c>
      <c r="E231">
        <v>31</v>
      </c>
      <c r="F231">
        <v>24</v>
      </c>
      <c r="G231" t="s">
        <v>16</v>
      </c>
      <c r="H231" t="s">
        <v>20</v>
      </c>
      <c r="I231" t="s">
        <v>21</v>
      </c>
      <c r="J231" t="b">
        <v>0</v>
      </c>
      <c r="K231">
        <v>2000626</v>
      </c>
      <c r="L231">
        <v>4110456</v>
      </c>
      <c r="M231">
        <v>20171015</v>
      </c>
      <c r="N231" t="s">
        <v>19</v>
      </c>
      <c r="O231" t="str">
        <f>IF(VLOOKUP(A231,'national-winners'!$A$2:$B$13,2,0)=H231,"Y","N")</f>
        <v>N</v>
      </c>
    </row>
    <row r="232" spans="1:15" x14ac:dyDescent="0.25">
      <c r="A232">
        <v>1976</v>
      </c>
      <c r="B232" t="s">
        <v>126</v>
      </c>
      <c r="C232" t="s">
        <v>127</v>
      </c>
      <c r="D232">
        <v>39</v>
      </c>
      <c r="E232">
        <v>31</v>
      </c>
      <c r="F232">
        <v>24</v>
      </c>
      <c r="G232" t="s">
        <v>16</v>
      </c>
      <c r="H232" t="s">
        <v>34</v>
      </c>
      <c r="I232" t="s">
        <v>35</v>
      </c>
      <c r="J232" t="b">
        <v>0</v>
      </c>
      <c r="K232">
        <v>58267</v>
      </c>
      <c r="L232">
        <v>4110456</v>
      </c>
      <c r="M232">
        <v>20171015</v>
      </c>
      <c r="N232" t="s">
        <v>19</v>
      </c>
      <c r="O232" t="str">
        <f>IF(VLOOKUP(A232,'national-winners'!$A$2:$B$13,2,0)=H232,"Y","N")</f>
        <v>N</v>
      </c>
    </row>
    <row r="233" spans="1:15" x14ac:dyDescent="0.25">
      <c r="A233">
        <v>1976</v>
      </c>
      <c r="B233" t="s">
        <v>126</v>
      </c>
      <c r="C233" t="s">
        <v>127</v>
      </c>
      <c r="D233">
        <v>39</v>
      </c>
      <c r="E233">
        <v>31</v>
      </c>
      <c r="F233">
        <v>24</v>
      </c>
      <c r="G233" t="s">
        <v>16</v>
      </c>
      <c r="H233" t="s">
        <v>22</v>
      </c>
      <c r="I233" t="s">
        <v>23</v>
      </c>
      <c r="J233" t="b">
        <v>0</v>
      </c>
      <c r="K233">
        <v>15508</v>
      </c>
      <c r="L233">
        <v>4110456</v>
      </c>
      <c r="M233">
        <v>20171015</v>
      </c>
      <c r="N233" t="s">
        <v>19</v>
      </c>
      <c r="O233" t="str">
        <f>IF(VLOOKUP(A233,'national-winners'!$A$2:$B$13,2,0)=H233,"Y","N")</f>
        <v>N</v>
      </c>
    </row>
    <row r="234" spans="1:15" x14ac:dyDescent="0.25">
      <c r="A234">
        <v>1976</v>
      </c>
      <c r="B234" t="s">
        <v>126</v>
      </c>
      <c r="C234" t="s">
        <v>127</v>
      </c>
      <c r="D234">
        <v>39</v>
      </c>
      <c r="E234">
        <v>31</v>
      </c>
      <c r="F234">
        <v>24</v>
      </c>
      <c r="G234" t="s">
        <v>16</v>
      </c>
      <c r="H234" t="s">
        <v>28</v>
      </c>
      <c r="I234" t="s">
        <v>29</v>
      </c>
      <c r="J234" t="b">
        <v>0</v>
      </c>
      <c r="K234">
        <v>8952</v>
      </c>
      <c r="L234">
        <v>4110456</v>
      </c>
      <c r="M234">
        <v>20171015</v>
      </c>
      <c r="N234" t="s">
        <v>19</v>
      </c>
      <c r="O234" t="str">
        <f>IF(VLOOKUP(A234,'national-winners'!$A$2:$B$13,2,0)=H234,"Y","N")</f>
        <v>N</v>
      </c>
    </row>
    <row r="235" spans="1:15" x14ac:dyDescent="0.25">
      <c r="A235">
        <v>1976</v>
      </c>
      <c r="B235" t="s">
        <v>126</v>
      </c>
      <c r="C235" t="s">
        <v>127</v>
      </c>
      <c r="D235">
        <v>39</v>
      </c>
      <c r="E235">
        <v>31</v>
      </c>
      <c r="F235">
        <v>24</v>
      </c>
      <c r="G235" t="s">
        <v>16</v>
      </c>
      <c r="H235" t="s">
        <v>26</v>
      </c>
      <c r="I235" t="s">
        <v>27</v>
      </c>
      <c r="J235" t="b">
        <v>0</v>
      </c>
      <c r="K235">
        <v>7817</v>
      </c>
      <c r="L235">
        <v>4110456</v>
      </c>
      <c r="M235">
        <v>20171015</v>
      </c>
      <c r="N235" t="s">
        <v>19</v>
      </c>
      <c r="O235" t="str">
        <f>IF(VLOOKUP(A235,'national-winners'!$A$2:$B$13,2,0)=H235,"Y","N")</f>
        <v>N</v>
      </c>
    </row>
    <row r="236" spans="1:15" x14ac:dyDescent="0.25">
      <c r="A236">
        <v>1976</v>
      </c>
      <c r="B236" t="s">
        <v>126</v>
      </c>
      <c r="C236" t="s">
        <v>127</v>
      </c>
      <c r="D236">
        <v>39</v>
      </c>
      <c r="E236">
        <v>31</v>
      </c>
      <c r="F236">
        <v>24</v>
      </c>
      <c r="G236" t="s">
        <v>16</v>
      </c>
      <c r="H236" t="s">
        <v>36</v>
      </c>
      <c r="I236" t="s">
        <v>37</v>
      </c>
      <c r="J236" t="b">
        <v>0</v>
      </c>
      <c r="K236">
        <v>4833</v>
      </c>
      <c r="L236">
        <v>4110456</v>
      </c>
      <c r="M236">
        <v>20171015</v>
      </c>
      <c r="N236" t="s">
        <v>19</v>
      </c>
      <c r="O236" t="str">
        <f>IF(VLOOKUP(A236,'national-winners'!$A$2:$B$13,2,0)=H236,"Y","N")</f>
        <v>N</v>
      </c>
    </row>
    <row r="237" spans="1:15" x14ac:dyDescent="0.25">
      <c r="A237">
        <v>1976</v>
      </c>
      <c r="B237" t="s">
        <v>126</v>
      </c>
      <c r="C237" t="s">
        <v>127</v>
      </c>
      <c r="D237">
        <v>39</v>
      </c>
      <c r="E237">
        <v>31</v>
      </c>
      <c r="F237">
        <v>24</v>
      </c>
      <c r="G237" t="s">
        <v>16</v>
      </c>
      <c r="H237" t="s">
        <v>48</v>
      </c>
      <c r="I237" t="s">
        <v>49</v>
      </c>
      <c r="J237" t="b">
        <v>0</v>
      </c>
      <c r="K237">
        <v>4364</v>
      </c>
      <c r="L237">
        <v>4110456</v>
      </c>
      <c r="M237">
        <v>20171015</v>
      </c>
      <c r="N237" t="s">
        <v>19</v>
      </c>
      <c r="O237" t="str">
        <f>IF(VLOOKUP(A237,'national-winners'!$A$2:$B$13,2,0)=H237,"Y","N")</f>
        <v>N</v>
      </c>
    </row>
    <row r="238" spans="1:15" x14ac:dyDescent="0.25">
      <c r="A238">
        <v>1976</v>
      </c>
      <c r="B238" t="s">
        <v>126</v>
      </c>
      <c r="C238" t="s">
        <v>127</v>
      </c>
      <c r="D238">
        <v>39</v>
      </c>
      <c r="E238">
        <v>31</v>
      </c>
      <c r="F238">
        <v>24</v>
      </c>
      <c r="G238" t="s">
        <v>16</v>
      </c>
      <c r="H238" t="s">
        <v>70</v>
      </c>
      <c r="I238" t="s">
        <v>56</v>
      </c>
      <c r="J238" t="b">
        <v>0</v>
      </c>
      <c r="K238">
        <v>68</v>
      </c>
      <c r="L238">
        <v>4110456</v>
      </c>
      <c r="M238">
        <v>20171015</v>
      </c>
      <c r="N238" t="s">
        <v>19</v>
      </c>
      <c r="O238" t="str">
        <f>IF(VLOOKUP(A238,'national-winners'!$A$2:$B$13,2,0)=H238,"Y","N")</f>
        <v>N</v>
      </c>
    </row>
    <row r="239" spans="1:15" x14ac:dyDescent="0.25">
      <c r="A239">
        <v>1976</v>
      </c>
      <c r="B239" t="s">
        <v>126</v>
      </c>
      <c r="C239" t="s">
        <v>127</v>
      </c>
      <c r="D239">
        <v>39</v>
      </c>
      <c r="E239">
        <v>31</v>
      </c>
      <c r="F239">
        <v>24</v>
      </c>
      <c r="G239" t="s">
        <v>16</v>
      </c>
      <c r="H239" t="s">
        <v>24</v>
      </c>
      <c r="I239" t="s">
        <v>25</v>
      </c>
      <c r="J239" t="b">
        <v>0</v>
      </c>
      <c r="K239">
        <v>62</v>
      </c>
      <c r="L239">
        <v>4110456</v>
      </c>
      <c r="M239">
        <v>20171015</v>
      </c>
      <c r="N239" t="s">
        <v>19</v>
      </c>
      <c r="O239" t="str">
        <f>IF(VLOOKUP(A239,'national-winners'!$A$2:$B$13,2,0)=H239,"Y","N")</f>
        <v>N</v>
      </c>
    </row>
    <row r="240" spans="1:15" x14ac:dyDescent="0.25">
      <c r="A240">
        <v>1976</v>
      </c>
      <c r="B240" t="s">
        <v>128</v>
      </c>
      <c r="C240" t="s">
        <v>129</v>
      </c>
      <c r="D240">
        <v>40</v>
      </c>
      <c r="E240">
        <v>73</v>
      </c>
      <c r="F240">
        <v>53</v>
      </c>
      <c r="G240" t="s">
        <v>16</v>
      </c>
      <c r="H240" t="s">
        <v>20</v>
      </c>
      <c r="I240" t="s">
        <v>21</v>
      </c>
      <c r="J240" t="b">
        <v>0</v>
      </c>
      <c r="K240">
        <v>545708</v>
      </c>
      <c r="L240">
        <v>1092251</v>
      </c>
      <c r="M240">
        <v>20171015</v>
      </c>
      <c r="N240" t="s">
        <v>19</v>
      </c>
      <c r="O240" t="str">
        <f>IF(VLOOKUP(A240,'national-winners'!$A$2:$B$13,2,0)=H240,"Y","N")</f>
        <v>N</v>
      </c>
    </row>
    <row r="241" spans="1:15" x14ac:dyDescent="0.25">
      <c r="A241">
        <v>1976</v>
      </c>
      <c r="B241" t="s">
        <v>128</v>
      </c>
      <c r="C241" t="s">
        <v>129</v>
      </c>
      <c r="D241">
        <v>40</v>
      </c>
      <c r="E241">
        <v>73</v>
      </c>
      <c r="F241">
        <v>53</v>
      </c>
      <c r="G241" t="s">
        <v>16</v>
      </c>
      <c r="H241" t="s">
        <v>17</v>
      </c>
      <c r="I241" t="s">
        <v>18</v>
      </c>
      <c r="J241" t="b">
        <v>0</v>
      </c>
      <c r="K241">
        <v>532442</v>
      </c>
      <c r="L241">
        <v>1092251</v>
      </c>
      <c r="M241">
        <v>20171015</v>
      </c>
      <c r="N241" t="s">
        <v>19</v>
      </c>
      <c r="O241" t="str">
        <f>IF(VLOOKUP(A241,'national-winners'!$A$2:$B$13,2,0)=H241,"Y","N")</f>
        <v>Y</v>
      </c>
    </row>
    <row r="242" spans="1:15" x14ac:dyDescent="0.25">
      <c r="A242">
        <v>1976</v>
      </c>
      <c r="B242" t="s">
        <v>128</v>
      </c>
      <c r="C242" t="s">
        <v>129</v>
      </c>
      <c r="D242">
        <v>40</v>
      </c>
      <c r="E242">
        <v>73</v>
      </c>
      <c r="F242">
        <v>53</v>
      </c>
      <c r="G242" t="s">
        <v>16</v>
      </c>
      <c r="H242" t="s">
        <v>34</v>
      </c>
      <c r="I242" t="s">
        <v>35</v>
      </c>
      <c r="J242" t="b">
        <v>0</v>
      </c>
      <c r="K242">
        <v>14101</v>
      </c>
      <c r="L242">
        <v>1092251</v>
      </c>
      <c r="M242">
        <v>20171015</v>
      </c>
      <c r="N242" t="s">
        <v>19</v>
      </c>
      <c r="O242" t="str">
        <f>IF(VLOOKUP(A242,'national-winners'!$A$2:$B$13,2,0)=H242,"Y","N")</f>
        <v>N</v>
      </c>
    </row>
    <row r="243" spans="1:15" x14ac:dyDescent="0.25">
      <c r="A243">
        <v>1976</v>
      </c>
      <c r="B243" t="s">
        <v>130</v>
      </c>
      <c r="C243" t="s">
        <v>131</v>
      </c>
      <c r="D243">
        <v>41</v>
      </c>
      <c r="E243">
        <v>92</v>
      </c>
      <c r="F243">
        <v>72</v>
      </c>
      <c r="G243" t="s">
        <v>16</v>
      </c>
      <c r="H243" t="s">
        <v>20</v>
      </c>
      <c r="I243" t="s">
        <v>21</v>
      </c>
      <c r="J243" t="b">
        <v>0</v>
      </c>
      <c r="K243">
        <v>492120</v>
      </c>
      <c r="L243">
        <v>1029876</v>
      </c>
      <c r="M243">
        <v>20171015</v>
      </c>
      <c r="N243" t="s">
        <v>19</v>
      </c>
      <c r="O243" t="str">
        <f>IF(VLOOKUP(A243,'national-winners'!$A$2:$B$13,2,0)=H243,"Y","N")</f>
        <v>N</v>
      </c>
    </row>
    <row r="244" spans="1:15" x14ac:dyDescent="0.25">
      <c r="A244">
        <v>1976</v>
      </c>
      <c r="B244" t="s">
        <v>130</v>
      </c>
      <c r="C244" t="s">
        <v>131</v>
      </c>
      <c r="D244">
        <v>41</v>
      </c>
      <c r="E244">
        <v>92</v>
      </c>
      <c r="F244">
        <v>72</v>
      </c>
      <c r="G244" t="s">
        <v>16</v>
      </c>
      <c r="H244" t="s">
        <v>17</v>
      </c>
      <c r="I244" t="s">
        <v>18</v>
      </c>
      <c r="J244" t="b">
        <v>0</v>
      </c>
      <c r="K244">
        <v>490407</v>
      </c>
      <c r="L244">
        <v>1029876</v>
      </c>
      <c r="M244">
        <v>20171015</v>
      </c>
      <c r="N244" t="s">
        <v>19</v>
      </c>
      <c r="O244" t="str">
        <f>IF(VLOOKUP(A244,'national-winners'!$A$2:$B$13,2,0)=H244,"Y","N")</f>
        <v>Y</v>
      </c>
    </row>
    <row r="245" spans="1:15" x14ac:dyDescent="0.25">
      <c r="A245">
        <v>1976</v>
      </c>
      <c r="B245" t="s">
        <v>130</v>
      </c>
      <c r="C245" t="s">
        <v>131</v>
      </c>
      <c r="D245">
        <v>41</v>
      </c>
      <c r="E245">
        <v>92</v>
      </c>
      <c r="F245">
        <v>72</v>
      </c>
      <c r="G245" t="s">
        <v>16</v>
      </c>
      <c r="H245" t="s">
        <v>34</v>
      </c>
      <c r="I245" t="s">
        <v>35</v>
      </c>
      <c r="J245" t="b">
        <v>0</v>
      </c>
      <c r="K245">
        <v>40207</v>
      </c>
      <c r="L245">
        <v>1029876</v>
      </c>
      <c r="M245">
        <v>20171015</v>
      </c>
      <c r="N245" t="s">
        <v>19</v>
      </c>
      <c r="O245" t="str">
        <f>IF(VLOOKUP(A245,'national-winners'!$A$2:$B$13,2,0)=H245,"Y","N")</f>
        <v>N</v>
      </c>
    </row>
    <row r="246" spans="1:15" x14ac:dyDescent="0.25">
      <c r="A246">
        <v>1976</v>
      </c>
      <c r="B246" t="s">
        <v>130</v>
      </c>
      <c r="C246" t="s">
        <v>131</v>
      </c>
      <c r="D246">
        <v>41</v>
      </c>
      <c r="E246">
        <v>92</v>
      </c>
      <c r="F246">
        <v>72</v>
      </c>
      <c r="G246" t="s">
        <v>16</v>
      </c>
      <c r="J246" t="b">
        <v>1</v>
      </c>
      <c r="K246">
        <v>6107</v>
      </c>
      <c r="L246">
        <v>1029876</v>
      </c>
      <c r="M246">
        <v>20171015</v>
      </c>
      <c r="N246" t="s">
        <v>19</v>
      </c>
      <c r="O246" t="str">
        <f>IF(VLOOKUP(A246,'national-winners'!$A$2:$B$13,2,0)=H246,"Y","N")</f>
        <v>N</v>
      </c>
    </row>
    <row r="247" spans="1:15" x14ac:dyDescent="0.25">
      <c r="A247">
        <v>1976</v>
      </c>
      <c r="B247" t="s">
        <v>130</v>
      </c>
      <c r="C247" t="s">
        <v>131</v>
      </c>
      <c r="D247">
        <v>41</v>
      </c>
      <c r="E247">
        <v>92</v>
      </c>
      <c r="F247">
        <v>72</v>
      </c>
      <c r="G247" t="s">
        <v>16</v>
      </c>
      <c r="H247" t="s">
        <v>38</v>
      </c>
      <c r="I247" t="s">
        <v>39</v>
      </c>
      <c r="J247" t="b">
        <v>0</v>
      </c>
      <c r="K247">
        <v>1035</v>
      </c>
      <c r="L247">
        <v>1029876</v>
      </c>
      <c r="M247">
        <v>20171015</v>
      </c>
      <c r="N247" t="s">
        <v>19</v>
      </c>
      <c r="O247" t="str">
        <f>IF(VLOOKUP(A247,'national-winners'!$A$2:$B$13,2,0)=H247,"Y","N")</f>
        <v>N</v>
      </c>
    </row>
    <row r="248" spans="1:15" x14ac:dyDescent="0.25">
      <c r="A248">
        <v>1976</v>
      </c>
      <c r="B248" t="s">
        <v>132</v>
      </c>
      <c r="C248" t="s">
        <v>133</v>
      </c>
      <c r="D248">
        <v>42</v>
      </c>
      <c r="E248">
        <v>23</v>
      </c>
      <c r="F248">
        <v>14</v>
      </c>
      <c r="G248" t="s">
        <v>16</v>
      </c>
      <c r="H248" t="s">
        <v>17</v>
      </c>
      <c r="I248" t="s">
        <v>18</v>
      </c>
      <c r="J248" t="b">
        <v>0</v>
      </c>
      <c r="K248">
        <v>2328677</v>
      </c>
      <c r="L248">
        <v>4620787</v>
      </c>
      <c r="M248">
        <v>20171015</v>
      </c>
      <c r="N248" t="s">
        <v>19</v>
      </c>
      <c r="O248" t="str">
        <f>IF(VLOOKUP(A248,'national-winners'!$A$2:$B$13,2,0)=H248,"Y","N")</f>
        <v>Y</v>
      </c>
    </row>
    <row r="249" spans="1:15" x14ac:dyDescent="0.25">
      <c r="A249">
        <v>1976</v>
      </c>
      <c r="B249" t="s">
        <v>132</v>
      </c>
      <c r="C249" t="s">
        <v>133</v>
      </c>
      <c r="D249">
        <v>42</v>
      </c>
      <c r="E249">
        <v>23</v>
      </c>
      <c r="F249">
        <v>14</v>
      </c>
      <c r="G249" t="s">
        <v>16</v>
      </c>
      <c r="H249" t="s">
        <v>20</v>
      </c>
      <c r="I249" t="s">
        <v>21</v>
      </c>
      <c r="J249" t="b">
        <v>0</v>
      </c>
      <c r="K249">
        <v>2205604</v>
      </c>
      <c r="L249">
        <v>4620787</v>
      </c>
      <c r="M249">
        <v>20171015</v>
      </c>
      <c r="N249" t="s">
        <v>19</v>
      </c>
      <c r="O249" t="str">
        <f>IF(VLOOKUP(A249,'national-winners'!$A$2:$B$13,2,0)=H249,"Y","N")</f>
        <v>N</v>
      </c>
    </row>
    <row r="250" spans="1:15" x14ac:dyDescent="0.25">
      <c r="A250">
        <v>1976</v>
      </c>
      <c r="B250" t="s">
        <v>132</v>
      </c>
      <c r="C250" t="s">
        <v>133</v>
      </c>
      <c r="D250">
        <v>42</v>
      </c>
      <c r="E250">
        <v>23</v>
      </c>
      <c r="F250">
        <v>14</v>
      </c>
      <c r="G250" t="s">
        <v>16</v>
      </c>
      <c r="H250" t="s">
        <v>34</v>
      </c>
      <c r="I250" t="s">
        <v>96</v>
      </c>
      <c r="J250" t="b">
        <v>0</v>
      </c>
      <c r="K250">
        <v>50584</v>
      </c>
      <c r="L250">
        <v>4620787</v>
      </c>
      <c r="M250">
        <v>20171015</v>
      </c>
      <c r="N250" t="s">
        <v>19</v>
      </c>
      <c r="O250" t="str">
        <f>IF(VLOOKUP(A250,'national-winners'!$A$2:$B$13,2,0)=H250,"Y","N")</f>
        <v>N</v>
      </c>
    </row>
    <row r="251" spans="1:15" x14ac:dyDescent="0.25">
      <c r="A251">
        <v>1976</v>
      </c>
      <c r="B251" t="s">
        <v>132</v>
      </c>
      <c r="C251" t="s">
        <v>133</v>
      </c>
      <c r="D251">
        <v>42</v>
      </c>
      <c r="E251">
        <v>23</v>
      </c>
      <c r="F251">
        <v>14</v>
      </c>
      <c r="G251" t="s">
        <v>16</v>
      </c>
      <c r="H251" t="s">
        <v>22</v>
      </c>
      <c r="I251" t="s">
        <v>134</v>
      </c>
      <c r="J251" t="b">
        <v>0</v>
      </c>
      <c r="K251">
        <v>25344</v>
      </c>
      <c r="L251">
        <v>4620787</v>
      </c>
      <c r="M251">
        <v>20171015</v>
      </c>
      <c r="N251" t="s">
        <v>19</v>
      </c>
      <c r="O251" t="str">
        <f>IF(VLOOKUP(A251,'national-winners'!$A$2:$B$13,2,0)=H251,"Y","N")</f>
        <v>N</v>
      </c>
    </row>
    <row r="252" spans="1:15" x14ac:dyDescent="0.25">
      <c r="A252">
        <v>1976</v>
      </c>
      <c r="B252" t="s">
        <v>132</v>
      </c>
      <c r="C252" t="s">
        <v>133</v>
      </c>
      <c r="D252">
        <v>42</v>
      </c>
      <c r="E252">
        <v>23</v>
      </c>
      <c r="F252">
        <v>14</v>
      </c>
      <c r="G252" t="s">
        <v>16</v>
      </c>
      <c r="H252" t="s">
        <v>36</v>
      </c>
      <c r="I252" t="s">
        <v>37</v>
      </c>
      <c r="J252" t="b">
        <v>0</v>
      </c>
      <c r="K252">
        <v>3009</v>
      </c>
      <c r="L252">
        <v>4620787</v>
      </c>
      <c r="M252">
        <v>20171015</v>
      </c>
      <c r="N252" t="s">
        <v>19</v>
      </c>
      <c r="O252" t="str">
        <f>IF(VLOOKUP(A252,'national-winners'!$A$2:$B$13,2,0)=H252,"Y","N")</f>
        <v>N</v>
      </c>
    </row>
    <row r="253" spans="1:15" x14ac:dyDescent="0.25">
      <c r="A253">
        <v>1976</v>
      </c>
      <c r="B253" t="s">
        <v>132</v>
      </c>
      <c r="C253" t="s">
        <v>133</v>
      </c>
      <c r="D253">
        <v>42</v>
      </c>
      <c r="E253">
        <v>23</v>
      </c>
      <c r="F253">
        <v>14</v>
      </c>
      <c r="G253" t="s">
        <v>16</v>
      </c>
      <c r="H253" t="s">
        <v>59</v>
      </c>
      <c r="J253" t="b">
        <v>0</v>
      </c>
      <c r="K253">
        <v>2934</v>
      </c>
      <c r="L253">
        <v>4620787</v>
      </c>
      <c r="M253">
        <v>20171015</v>
      </c>
      <c r="N253" t="s">
        <v>19</v>
      </c>
      <c r="O253" t="str">
        <f>IF(VLOOKUP(A253,'national-winners'!$A$2:$B$13,2,0)=H253,"Y","N")</f>
        <v>N</v>
      </c>
    </row>
    <row r="254" spans="1:15" x14ac:dyDescent="0.25">
      <c r="A254">
        <v>1976</v>
      </c>
      <c r="B254" t="s">
        <v>132</v>
      </c>
      <c r="C254" t="s">
        <v>133</v>
      </c>
      <c r="D254">
        <v>42</v>
      </c>
      <c r="E254">
        <v>23</v>
      </c>
      <c r="F254">
        <v>14</v>
      </c>
      <c r="G254" t="s">
        <v>16</v>
      </c>
      <c r="H254" t="s">
        <v>48</v>
      </c>
      <c r="I254" t="s">
        <v>49</v>
      </c>
      <c r="J254" t="b">
        <v>0</v>
      </c>
      <c r="K254">
        <v>2744</v>
      </c>
      <c r="L254">
        <v>4620787</v>
      </c>
      <c r="M254">
        <v>20171015</v>
      </c>
      <c r="N254" t="s">
        <v>19</v>
      </c>
      <c r="O254" t="str">
        <f>IF(VLOOKUP(A254,'national-winners'!$A$2:$B$13,2,0)=H254,"Y","N")</f>
        <v>N</v>
      </c>
    </row>
    <row r="255" spans="1:15" x14ac:dyDescent="0.25">
      <c r="A255">
        <v>1976</v>
      </c>
      <c r="B255" t="s">
        <v>132</v>
      </c>
      <c r="C255" t="s">
        <v>133</v>
      </c>
      <c r="D255">
        <v>42</v>
      </c>
      <c r="E255">
        <v>23</v>
      </c>
      <c r="F255">
        <v>14</v>
      </c>
      <c r="G255" t="s">
        <v>16</v>
      </c>
      <c r="H255" t="s">
        <v>26</v>
      </c>
      <c r="I255" t="s">
        <v>27</v>
      </c>
      <c r="J255" t="b">
        <v>0</v>
      </c>
      <c r="K255">
        <v>1891</v>
      </c>
      <c r="L255">
        <v>4620787</v>
      </c>
      <c r="M255">
        <v>20171015</v>
      </c>
      <c r="N255" t="s">
        <v>19</v>
      </c>
      <c r="O255" t="str">
        <f>IF(VLOOKUP(A255,'national-winners'!$A$2:$B$13,2,0)=H255,"Y","N")</f>
        <v>N</v>
      </c>
    </row>
    <row r="256" spans="1:15" x14ac:dyDescent="0.25">
      <c r="A256">
        <v>1976</v>
      </c>
      <c r="B256" t="s">
        <v>135</v>
      </c>
      <c r="C256" t="s">
        <v>136</v>
      </c>
      <c r="D256">
        <v>44</v>
      </c>
      <c r="E256">
        <v>15</v>
      </c>
      <c r="F256">
        <v>5</v>
      </c>
      <c r="G256" t="s">
        <v>16</v>
      </c>
      <c r="H256" t="s">
        <v>17</v>
      </c>
      <c r="I256" t="s">
        <v>18</v>
      </c>
      <c r="J256" t="b">
        <v>0</v>
      </c>
      <c r="K256">
        <v>227636</v>
      </c>
      <c r="L256">
        <v>410584</v>
      </c>
      <c r="M256">
        <v>20171015</v>
      </c>
      <c r="N256" t="s">
        <v>19</v>
      </c>
      <c r="O256" t="str">
        <f>IF(VLOOKUP(A256,'national-winners'!$A$2:$B$13,2,0)=H256,"Y","N")</f>
        <v>Y</v>
      </c>
    </row>
    <row r="257" spans="1:15" x14ac:dyDescent="0.25">
      <c r="A257">
        <v>1976</v>
      </c>
      <c r="B257" t="s">
        <v>135</v>
      </c>
      <c r="C257" t="s">
        <v>136</v>
      </c>
      <c r="D257">
        <v>44</v>
      </c>
      <c r="E257">
        <v>15</v>
      </c>
      <c r="F257">
        <v>5</v>
      </c>
      <c r="G257" t="s">
        <v>16</v>
      </c>
      <c r="H257" t="s">
        <v>20</v>
      </c>
      <c r="I257" t="s">
        <v>21</v>
      </c>
      <c r="J257" t="b">
        <v>0</v>
      </c>
      <c r="K257">
        <v>181249</v>
      </c>
      <c r="L257">
        <v>410584</v>
      </c>
      <c r="M257">
        <v>20171015</v>
      </c>
      <c r="N257" t="s">
        <v>19</v>
      </c>
      <c r="O257" t="str">
        <f>IF(VLOOKUP(A257,'national-winners'!$A$2:$B$13,2,0)=H257,"Y","N")</f>
        <v>N</v>
      </c>
    </row>
    <row r="258" spans="1:15" x14ac:dyDescent="0.25">
      <c r="A258">
        <v>1976</v>
      </c>
      <c r="B258" t="s">
        <v>135</v>
      </c>
      <c r="C258" t="s">
        <v>136</v>
      </c>
      <c r="D258">
        <v>44</v>
      </c>
      <c r="E258">
        <v>15</v>
      </c>
      <c r="F258">
        <v>5</v>
      </c>
      <c r="G258" t="s">
        <v>16</v>
      </c>
      <c r="H258" t="s">
        <v>28</v>
      </c>
      <c r="I258" t="s">
        <v>29</v>
      </c>
      <c r="J258" t="b">
        <v>0</v>
      </c>
      <c r="K258">
        <v>715</v>
      </c>
      <c r="L258">
        <v>410584</v>
      </c>
      <c r="M258">
        <v>20171015</v>
      </c>
      <c r="N258" t="s">
        <v>19</v>
      </c>
      <c r="O258" t="str">
        <f>IF(VLOOKUP(A258,'national-winners'!$A$2:$B$13,2,0)=H258,"Y","N")</f>
        <v>N</v>
      </c>
    </row>
    <row r="259" spans="1:15" x14ac:dyDescent="0.25">
      <c r="A259">
        <v>1976</v>
      </c>
      <c r="B259" t="s">
        <v>135</v>
      </c>
      <c r="C259" t="s">
        <v>136</v>
      </c>
      <c r="D259">
        <v>44</v>
      </c>
      <c r="E259">
        <v>15</v>
      </c>
      <c r="F259">
        <v>5</v>
      </c>
      <c r="G259" t="s">
        <v>16</v>
      </c>
      <c r="H259" t="s">
        <v>36</v>
      </c>
      <c r="I259" t="s">
        <v>37</v>
      </c>
      <c r="J259" t="b">
        <v>0</v>
      </c>
      <c r="K259">
        <v>462</v>
      </c>
      <c r="L259">
        <v>410584</v>
      </c>
      <c r="M259">
        <v>20171015</v>
      </c>
      <c r="N259" t="s">
        <v>19</v>
      </c>
      <c r="O259" t="str">
        <f>IF(VLOOKUP(A259,'national-winners'!$A$2:$B$13,2,0)=H259,"Y","N")</f>
        <v>N</v>
      </c>
    </row>
    <row r="260" spans="1:15" x14ac:dyDescent="0.25">
      <c r="A260">
        <v>1976</v>
      </c>
      <c r="B260" t="s">
        <v>135</v>
      </c>
      <c r="C260" t="s">
        <v>136</v>
      </c>
      <c r="D260">
        <v>44</v>
      </c>
      <c r="E260">
        <v>15</v>
      </c>
      <c r="F260">
        <v>5</v>
      </c>
      <c r="G260" t="s">
        <v>16</v>
      </c>
      <c r="H260" t="s">
        <v>26</v>
      </c>
      <c r="I260" t="s">
        <v>27</v>
      </c>
      <c r="J260" t="b">
        <v>0</v>
      </c>
      <c r="K260">
        <v>334</v>
      </c>
      <c r="L260">
        <v>410584</v>
      </c>
      <c r="M260">
        <v>20171015</v>
      </c>
      <c r="N260" t="s">
        <v>19</v>
      </c>
      <c r="O260" t="str">
        <f>IF(VLOOKUP(A260,'national-winners'!$A$2:$B$13,2,0)=H260,"Y","N")</f>
        <v>N</v>
      </c>
    </row>
    <row r="261" spans="1:15" x14ac:dyDescent="0.25">
      <c r="A261">
        <v>1976</v>
      </c>
      <c r="B261" t="s">
        <v>135</v>
      </c>
      <c r="C261" t="s">
        <v>136</v>
      </c>
      <c r="D261">
        <v>44</v>
      </c>
      <c r="E261">
        <v>15</v>
      </c>
      <c r="F261">
        <v>5</v>
      </c>
      <c r="G261" t="s">
        <v>16</v>
      </c>
      <c r="H261" t="s">
        <v>70</v>
      </c>
      <c r="I261" t="s">
        <v>56</v>
      </c>
      <c r="J261" t="b">
        <v>0</v>
      </c>
      <c r="K261">
        <v>188</v>
      </c>
      <c r="L261">
        <v>410584</v>
      </c>
      <c r="M261">
        <v>20171015</v>
      </c>
      <c r="N261" t="s">
        <v>19</v>
      </c>
      <c r="O261" t="str">
        <f>IF(VLOOKUP(A261,'national-winners'!$A$2:$B$13,2,0)=H261,"Y","N")</f>
        <v>N</v>
      </c>
    </row>
    <row r="262" spans="1:15" x14ac:dyDescent="0.25">
      <c r="A262">
        <v>1976</v>
      </c>
      <c r="B262" t="s">
        <v>137</v>
      </c>
      <c r="C262" t="s">
        <v>138</v>
      </c>
      <c r="D262">
        <v>45</v>
      </c>
      <c r="E262">
        <v>57</v>
      </c>
      <c r="F262">
        <v>48</v>
      </c>
      <c r="G262" t="s">
        <v>16</v>
      </c>
      <c r="H262" t="s">
        <v>17</v>
      </c>
      <c r="I262" t="s">
        <v>18</v>
      </c>
      <c r="J262" t="b">
        <v>0</v>
      </c>
      <c r="K262">
        <v>450807</v>
      </c>
      <c r="L262">
        <v>802583</v>
      </c>
      <c r="M262">
        <v>20171015</v>
      </c>
      <c r="N262" t="s">
        <v>19</v>
      </c>
      <c r="O262" t="str">
        <f>IF(VLOOKUP(A262,'national-winners'!$A$2:$B$13,2,0)=H262,"Y","N")</f>
        <v>Y</v>
      </c>
    </row>
    <row r="263" spans="1:15" x14ac:dyDescent="0.25">
      <c r="A263">
        <v>1976</v>
      </c>
      <c r="B263" t="s">
        <v>137</v>
      </c>
      <c r="C263" t="s">
        <v>138</v>
      </c>
      <c r="D263">
        <v>45</v>
      </c>
      <c r="E263">
        <v>57</v>
      </c>
      <c r="F263">
        <v>48</v>
      </c>
      <c r="G263" t="s">
        <v>16</v>
      </c>
      <c r="H263" t="s">
        <v>20</v>
      </c>
      <c r="I263" t="s">
        <v>21</v>
      </c>
      <c r="J263" t="b">
        <v>0</v>
      </c>
      <c r="K263">
        <v>346149</v>
      </c>
      <c r="L263">
        <v>802583</v>
      </c>
      <c r="M263">
        <v>20171015</v>
      </c>
      <c r="N263" t="s">
        <v>19</v>
      </c>
      <c r="O263" t="str">
        <f>IF(VLOOKUP(A263,'national-winners'!$A$2:$B$13,2,0)=H263,"Y","N")</f>
        <v>N</v>
      </c>
    </row>
    <row r="264" spans="1:15" x14ac:dyDescent="0.25">
      <c r="A264">
        <v>1976</v>
      </c>
      <c r="B264" t="s">
        <v>137</v>
      </c>
      <c r="C264" t="s">
        <v>138</v>
      </c>
      <c r="D264">
        <v>45</v>
      </c>
      <c r="E264">
        <v>57</v>
      </c>
      <c r="F264">
        <v>48</v>
      </c>
      <c r="G264" t="s">
        <v>16</v>
      </c>
      <c r="H264" t="s">
        <v>38</v>
      </c>
      <c r="I264" t="s">
        <v>39</v>
      </c>
      <c r="J264" t="b">
        <v>0</v>
      </c>
      <c r="K264">
        <v>2996</v>
      </c>
      <c r="L264">
        <v>802583</v>
      </c>
      <c r="M264">
        <v>20171015</v>
      </c>
      <c r="N264" t="s">
        <v>19</v>
      </c>
      <c r="O264" t="str">
        <f>IF(VLOOKUP(A264,'national-winners'!$A$2:$B$13,2,0)=H264,"Y","N")</f>
        <v>N</v>
      </c>
    </row>
    <row r="265" spans="1:15" x14ac:dyDescent="0.25">
      <c r="A265">
        <v>1976</v>
      </c>
      <c r="B265" t="s">
        <v>137</v>
      </c>
      <c r="C265" t="s">
        <v>138</v>
      </c>
      <c r="D265">
        <v>45</v>
      </c>
      <c r="E265">
        <v>57</v>
      </c>
      <c r="F265">
        <v>48</v>
      </c>
      <c r="G265" t="s">
        <v>16</v>
      </c>
      <c r="H265" t="s">
        <v>22</v>
      </c>
      <c r="I265" t="s">
        <v>23</v>
      </c>
      <c r="J265" t="b">
        <v>0</v>
      </c>
      <c r="K265">
        <v>1950</v>
      </c>
      <c r="L265">
        <v>802583</v>
      </c>
      <c r="M265">
        <v>20171015</v>
      </c>
      <c r="N265" t="s">
        <v>19</v>
      </c>
      <c r="O265" t="str">
        <f>IF(VLOOKUP(A265,'national-winners'!$A$2:$B$13,2,0)=H265,"Y","N")</f>
        <v>N</v>
      </c>
    </row>
    <row r="266" spans="1:15" x14ac:dyDescent="0.25">
      <c r="A266">
        <v>1976</v>
      </c>
      <c r="B266" t="s">
        <v>137</v>
      </c>
      <c r="C266" t="s">
        <v>138</v>
      </c>
      <c r="D266">
        <v>45</v>
      </c>
      <c r="E266">
        <v>57</v>
      </c>
      <c r="F266">
        <v>48</v>
      </c>
      <c r="G266" t="s">
        <v>16</v>
      </c>
      <c r="J266" t="b">
        <v>1</v>
      </c>
      <c r="K266">
        <v>681</v>
      </c>
      <c r="L266">
        <v>802583</v>
      </c>
      <c r="M266">
        <v>20171015</v>
      </c>
      <c r="N266" t="s">
        <v>19</v>
      </c>
      <c r="O266" t="str">
        <f>IF(VLOOKUP(A266,'national-winners'!$A$2:$B$13,2,0)=H266,"Y","N")</f>
        <v>N</v>
      </c>
    </row>
    <row r="267" spans="1:15" x14ac:dyDescent="0.25">
      <c r="A267">
        <v>1976</v>
      </c>
      <c r="B267" t="s">
        <v>139</v>
      </c>
      <c r="C267" t="s">
        <v>140</v>
      </c>
      <c r="D267">
        <v>46</v>
      </c>
      <c r="E267">
        <v>45</v>
      </c>
      <c r="F267">
        <v>37</v>
      </c>
      <c r="G267" t="s">
        <v>16</v>
      </c>
      <c r="H267" t="s">
        <v>20</v>
      </c>
      <c r="I267" t="s">
        <v>21</v>
      </c>
      <c r="J267" t="b">
        <v>0</v>
      </c>
      <c r="K267">
        <v>151505</v>
      </c>
      <c r="L267">
        <v>300678</v>
      </c>
      <c r="M267">
        <v>20171015</v>
      </c>
      <c r="N267" t="s">
        <v>19</v>
      </c>
      <c r="O267" t="str">
        <f>IF(VLOOKUP(A267,'national-winners'!$A$2:$B$13,2,0)=H267,"Y","N")</f>
        <v>N</v>
      </c>
    </row>
    <row r="268" spans="1:15" x14ac:dyDescent="0.25">
      <c r="A268">
        <v>1976</v>
      </c>
      <c r="B268" t="s">
        <v>139</v>
      </c>
      <c r="C268" t="s">
        <v>140</v>
      </c>
      <c r="D268">
        <v>46</v>
      </c>
      <c r="E268">
        <v>45</v>
      </c>
      <c r="F268">
        <v>37</v>
      </c>
      <c r="G268" t="s">
        <v>16</v>
      </c>
      <c r="H268" t="s">
        <v>17</v>
      </c>
      <c r="I268" t="s">
        <v>18</v>
      </c>
      <c r="J268" t="b">
        <v>0</v>
      </c>
      <c r="K268">
        <v>147068</v>
      </c>
      <c r="L268">
        <v>300678</v>
      </c>
      <c r="M268">
        <v>20171015</v>
      </c>
      <c r="N268" t="s">
        <v>19</v>
      </c>
      <c r="O268" t="str">
        <f>IF(VLOOKUP(A268,'national-winners'!$A$2:$B$13,2,0)=H268,"Y","N")</f>
        <v>Y</v>
      </c>
    </row>
    <row r="269" spans="1:15" x14ac:dyDescent="0.25">
      <c r="A269">
        <v>1976</v>
      </c>
      <c r="B269" t="s">
        <v>139</v>
      </c>
      <c r="C269" t="s">
        <v>140</v>
      </c>
      <c r="D269">
        <v>46</v>
      </c>
      <c r="E269">
        <v>45</v>
      </c>
      <c r="F269">
        <v>37</v>
      </c>
      <c r="G269" t="s">
        <v>16</v>
      </c>
      <c r="H269" t="s">
        <v>28</v>
      </c>
      <c r="I269" t="s">
        <v>29</v>
      </c>
      <c r="J269" t="b">
        <v>0</v>
      </c>
      <c r="K269">
        <v>1619</v>
      </c>
      <c r="L269">
        <v>300678</v>
      </c>
      <c r="M269">
        <v>20171015</v>
      </c>
      <c r="N269" t="s">
        <v>19</v>
      </c>
      <c r="O269" t="str">
        <f>IF(VLOOKUP(A269,'national-winners'!$A$2:$B$13,2,0)=H269,"Y","N")</f>
        <v>N</v>
      </c>
    </row>
    <row r="270" spans="1:15" x14ac:dyDescent="0.25">
      <c r="A270">
        <v>1976</v>
      </c>
      <c r="B270" t="s">
        <v>139</v>
      </c>
      <c r="C270" t="s">
        <v>140</v>
      </c>
      <c r="D270">
        <v>46</v>
      </c>
      <c r="E270">
        <v>45</v>
      </c>
      <c r="F270">
        <v>37</v>
      </c>
      <c r="G270" t="s">
        <v>16</v>
      </c>
      <c r="H270" t="s">
        <v>26</v>
      </c>
      <c r="I270" t="s">
        <v>27</v>
      </c>
      <c r="J270" t="b">
        <v>0</v>
      </c>
      <c r="K270">
        <v>318</v>
      </c>
      <c r="L270">
        <v>300678</v>
      </c>
      <c r="M270">
        <v>20171015</v>
      </c>
      <c r="N270" t="s">
        <v>19</v>
      </c>
      <c r="O270" t="str">
        <f>IF(VLOOKUP(A270,'national-winners'!$A$2:$B$13,2,0)=H270,"Y","N")</f>
        <v>N</v>
      </c>
    </row>
    <row r="271" spans="1:15" x14ac:dyDescent="0.25">
      <c r="A271">
        <v>1976</v>
      </c>
      <c r="B271" t="s">
        <v>139</v>
      </c>
      <c r="C271" t="s">
        <v>140</v>
      </c>
      <c r="D271">
        <v>46</v>
      </c>
      <c r="E271">
        <v>45</v>
      </c>
      <c r="F271">
        <v>37</v>
      </c>
      <c r="G271" t="s">
        <v>16</v>
      </c>
      <c r="H271" t="s">
        <v>36</v>
      </c>
      <c r="I271" t="s">
        <v>37</v>
      </c>
      <c r="J271" t="b">
        <v>0</v>
      </c>
      <c r="K271">
        <v>168</v>
      </c>
      <c r="L271">
        <v>300678</v>
      </c>
      <c r="M271">
        <v>20171015</v>
      </c>
      <c r="N271" t="s">
        <v>19</v>
      </c>
      <c r="O271" t="str">
        <f>IF(VLOOKUP(A271,'national-winners'!$A$2:$B$13,2,0)=H271,"Y","N")</f>
        <v>N</v>
      </c>
    </row>
    <row r="272" spans="1:15" x14ac:dyDescent="0.25">
      <c r="A272">
        <v>1976</v>
      </c>
      <c r="B272" t="s">
        <v>141</v>
      </c>
      <c r="C272" t="s">
        <v>142</v>
      </c>
      <c r="D272">
        <v>47</v>
      </c>
      <c r="E272">
        <v>62</v>
      </c>
      <c r="F272">
        <v>54</v>
      </c>
      <c r="G272" t="s">
        <v>16</v>
      </c>
      <c r="H272" t="s">
        <v>17</v>
      </c>
      <c r="I272" t="s">
        <v>18</v>
      </c>
      <c r="J272" t="b">
        <v>0</v>
      </c>
      <c r="K272">
        <v>825879</v>
      </c>
      <c r="L272">
        <v>1476346</v>
      </c>
      <c r="M272">
        <v>20171015</v>
      </c>
      <c r="N272" t="s">
        <v>19</v>
      </c>
      <c r="O272" t="str">
        <f>IF(VLOOKUP(A272,'national-winners'!$A$2:$B$13,2,0)=H272,"Y","N")</f>
        <v>Y</v>
      </c>
    </row>
    <row r="273" spans="1:15" x14ac:dyDescent="0.25">
      <c r="A273">
        <v>1976</v>
      </c>
      <c r="B273" t="s">
        <v>141</v>
      </c>
      <c r="C273" t="s">
        <v>142</v>
      </c>
      <c r="D273">
        <v>47</v>
      </c>
      <c r="E273">
        <v>62</v>
      </c>
      <c r="F273">
        <v>54</v>
      </c>
      <c r="G273" t="s">
        <v>16</v>
      </c>
      <c r="H273" t="s">
        <v>20</v>
      </c>
      <c r="I273" t="s">
        <v>21</v>
      </c>
      <c r="J273" t="b">
        <v>0</v>
      </c>
      <c r="K273">
        <v>633969</v>
      </c>
      <c r="L273">
        <v>1476346</v>
      </c>
      <c r="M273">
        <v>20171015</v>
      </c>
      <c r="N273" t="s">
        <v>19</v>
      </c>
      <c r="O273" t="str">
        <f>IF(VLOOKUP(A273,'national-winners'!$A$2:$B$13,2,0)=H273,"Y","N")</f>
        <v>N</v>
      </c>
    </row>
    <row r="274" spans="1:15" x14ac:dyDescent="0.25">
      <c r="A274">
        <v>1976</v>
      </c>
      <c r="B274" t="s">
        <v>141</v>
      </c>
      <c r="C274" t="s">
        <v>142</v>
      </c>
      <c r="D274">
        <v>47</v>
      </c>
      <c r="E274">
        <v>62</v>
      </c>
      <c r="F274">
        <v>54</v>
      </c>
      <c r="G274" t="s">
        <v>16</v>
      </c>
      <c r="H274" t="s">
        <v>38</v>
      </c>
      <c r="I274" t="s">
        <v>35</v>
      </c>
      <c r="J274" t="b">
        <v>0</v>
      </c>
      <c r="K274">
        <v>5769</v>
      </c>
      <c r="L274">
        <v>1476346</v>
      </c>
      <c r="M274">
        <v>20171015</v>
      </c>
      <c r="N274" t="s">
        <v>19</v>
      </c>
      <c r="O274" t="str">
        <f>IF(VLOOKUP(A274,'national-winners'!$A$2:$B$13,2,0)=H274,"Y","N")</f>
        <v>N</v>
      </c>
    </row>
    <row r="275" spans="1:15" x14ac:dyDescent="0.25">
      <c r="A275">
        <v>1976</v>
      </c>
      <c r="B275" t="s">
        <v>141</v>
      </c>
      <c r="C275" t="s">
        <v>142</v>
      </c>
      <c r="D275">
        <v>47</v>
      </c>
      <c r="E275">
        <v>62</v>
      </c>
      <c r="F275">
        <v>54</v>
      </c>
      <c r="G275" t="s">
        <v>16</v>
      </c>
      <c r="H275" t="s">
        <v>34</v>
      </c>
      <c r="I275" t="s">
        <v>35</v>
      </c>
      <c r="J275" t="b">
        <v>0</v>
      </c>
      <c r="K275">
        <v>5004</v>
      </c>
      <c r="L275">
        <v>1476346</v>
      </c>
      <c r="M275">
        <v>20171015</v>
      </c>
      <c r="N275" t="s">
        <v>19</v>
      </c>
      <c r="O275" t="str">
        <f>IF(VLOOKUP(A275,'national-winners'!$A$2:$B$13,2,0)=H275,"Y","N")</f>
        <v>N</v>
      </c>
    </row>
    <row r="276" spans="1:15" x14ac:dyDescent="0.25">
      <c r="A276">
        <v>1976</v>
      </c>
      <c r="B276" t="s">
        <v>141</v>
      </c>
      <c r="C276" t="s">
        <v>142</v>
      </c>
      <c r="D276">
        <v>47</v>
      </c>
      <c r="E276">
        <v>62</v>
      </c>
      <c r="F276">
        <v>54</v>
      </c>
      <c r="G276" t="s">
        <v>16</v>
      </c>
      <c r="H276" t="s">
        <v>22</v>
      </c>
      <c r="I276" t="s">
        <v>35</v>
      </c>
      <c r="J276" t="b">
        <v>0</v>
      </c>
      <c r="K276">
        <v>2303</v>
      </c>
      <c r="L276">
        <v>1476346</v>
      </c>
      <c r="M276">
        <v>20171015</v>
      </c>
      <c r="N276" t="s">
        <v>19</v>
      </c>
      <c r="O276" t="str">
        <f>IF(VLOOKUP(A276,'national-winners'!$A$2:$B$13,2,0)=H276,"Y","N")</f>
        <v>N</v>
      </c>
    </row>
    <row r="277" spans="1:15" x14ac:dyDescent="0.25">
      <c r="A277">
        <v>1976</v>
      </c>
      <c r="B277" t="s">
        <v>141</v>
      </c>
      <c r="C277" t="s">
        <v>142</v>
      </c>
      <c r="D277">
        <v>47</v>
      </c>
      <c r="E277">
        <v>62</v>
      </c>
      <c r="F277">
        <v>54</v>
      </c>
      <c r="G277" t="s">
        <v>16</v>
      </c>
      <c r="H277" t="s">
        <v>28</v>
      </c>
      <c r="I277" t="s">
        <v>35</v>
      </c>
      <c r="J277" t="b">
        <v>0</v>
      </c>
      <c r="K277">
        <v>1375</v>
      </c>
      <c r="L277">
        <v>1476346</v>
      </c>
      <c r="M277">
        <v>20171015</v>
      </c>
      <c r="N277" t="s">
        <v>19</v>
      </c>
      <c r="O277" t="str">
        <f>IF(VLOOKUP(A277,'national-winners'!$A$2:$B$13,2,0)=H277,"Y","N")</f>
        <v>N</v>
      </c>
    </row>
    <row r="278" spans="1:15" x14ac:dyDescent="0.25">
      <c r="A278">
        <v>1976</v>
      </c>
      <c r="B278" t="s">
        <v>141</v>
      </c>
      <c r="C278" t="s">
        <v>142</v>
      </c>
      <c r="D278">
        <v>47</v>
      </c>
      <c r="E278">
        <v>62</v>
      </c>
      <c r="F278">
        <v>54</v>
      </c>
      <c r="G278" t="s">
        <v>16</v>
      </c>
      <c r="H278" t="s">
        <v>26</v>
      </c>
      <c r="I278" t="s">
        <v>35</v>
      </c>
      <c r="J278" t="b">
        <v>0</v>
      </c>
      <c r="K278">
        <v>547</v>
      </c>
      <c r="L278">
        <v>1476346</v>
      </c>
      <c r="M278">
        <v>20171015</v>
      </c>
      <c r="N278" t="s">
        <v>19</v>
      </c>
      <c r="O278" t="str">
        <f>IF(VLOOKUP(A278,'national-winners'!$A$2:$B$13,2,0)=H278,"Y","N")</f>
        <v>N</v>
      </c>
    </row>
    <row r="279" spans="1:15" x14ac:dyDescent="0.25">
      <c r="A279">
        <v>1976</v>
      </c>
      <c r="B279" t="s">
        <v>141</v>
      </c>
      <c r="C279" t="s">
        <v>142</v>
      </c>
      <c r="D279">
        <v>47</v>
      </c>
      <c r="E279">
        <v>62</v>
      </c>
      <c r="F279">
        <v>54</v>
      </c>
      <c r="G279" t="s">
        <v>16</v>
      </c>
      <c r="H279" t="s">
        <v>48</v>
      </c>
      <c r="I279" t="s">
        <v>35</v>
      </c>
      <c r="J279" t="b">
        <v>0</v>
      </c>
      <c r="K279">
        <v>512</v>
      </c>
      <c r="L279">
        <v>1476346</v>
      </c>
      <c r="M279">
        <v>20171015</v>
      </c>
      <c r="N279" t="s">
        <v>19</v>
      </c>
      <c r="O279" t="str">
        <f>IF(VLOOKUP(A279,'national-winners'!$A$2:$B$13,2,0)=H279,"Y","N")</f>
        <v>N</v>
      </c>
    </row>
    <row r="280" spans="1:15" x14ac:dyDescent="0.25">
      <c r="A280">
        <v>1976</v>
      </c>
      <c r="B280" t="s">
        <v>141</v>
      </c>
      <c r="C280" t="s">
        <v>142</v>
      </c>
      <c r="D280">
        <v>47</v>
      </c>
      <c r="E280">
        <v>62</v>
      </c>
      <c r="F280">
        <v>54</v>
      </c>
      <c r="G280" t="s">
        <v>16</v>
      </c>
      <c r="H280" t="s">
        <v>24</v>
      </c>
      <c r="I280" t="s">
        <v>35</v>
      </c>
      <c r="J280" t="b">
        <v>0</v>
      </c>
      <c r="K280">
        <v>442</v>
      </c>
      <c r="L280">
        <v>1476346</v>
      </c>
      <c r="M280">
        <v>20171015</v>
      </c>
      <c r="N280" t="s">
        <v>19</v>
      </c>
      <c r="O280" t="str">
        <f>IF(VLOOKUP(A280,'national-winners'!$A$2:$B$13,2,0)=H280,"Y","N")</f>
        <v>N</v>
      </c>
    </row>
    <row r="281" spans="1:15" x14ac:dyDescent="0.25">
      <c r="A281">
        <v>1976</v>
      </c>
      <c r="B281" t="s">
        <v>141</v>
      </c>
      <c r="C281" t="s">
        <v>142</v>
      </c>
      <c r="D281">
        <v>47</v>
      </c>
      <c r="E281">
        <v>62</v>
      </c>
      <c r="F281">
        <v>54</v>
      </c>
      <c r="G281" t="s">
        <v>16</v>
      </c>
      <c r="I281" t="s">
        <v>35</v>
      </c>
      <c r="J281" t="b">
        <v>0</v>
      </c>
      <c r="K281">
        <v>316</v>
      </c>
      <c r="L281">
        <v>1476346</v>
      </c>
      <c r="M281">
        <v>20171015</v>
      </c>
      <c r="N281" t="s">
        <v>19</v>
      </c>
      <c r="O281" t="str">
        <f>IF(VLOOKUP(A281,'national-winners'!$A$2:$B$13,2,0)=H281,"Y","N")</f>
        <v>N</v>
      </c>
    </row>
    <row r="282" spans="1:15" x14ac:dyDescent="0.25">
      <c r="A282">
        <v>1976</v>
      </c>
      <c r="B282" t="s">
        <v>141</v>
      </c>
      <c r="C282" t="s">
        <v>142</v>
      </c>
      <c r="D282">
        <v>47</v>
      </c>
      <c r="E282">
        <v>62</v>
      </c>
      <c r="F282">
        <v>54</v>
      </c>
      <c r="G282" t="s">
        <v>16</v>
      </c>
      <c r="J282" t="b">
        <v>1</v>
      </c>
      <c r="K282">
        <v>230</v>
      </c>
      <c r="L282">
        <v>1476346</v>
      </c>
      <c r="M282">
        <v>20171015</v>
      </c>
      <c r="N282" t="s">
        <v>19</v>
      </c>
      <c r="O282" t="str">
        <f>IF(VLOOKUP(A282,'national-winners'!$A$2:$B$13,2,0)=H282,"Y","N")</f>
        <v>N</v>
      </c>
    </row>
    <row r="283" spans="1:15" x14ac:dyDescent="0.25">
      <c r="A283">
        <v>1976</v>
      </c>
      <c r="B283" t="s">
        <v>143</v>
      </c>
      <c r="C283" t="s">
        <v>144</v>
      </c>
      <c r="D283">
        <v>48</v>
      </c>
      <c r="E283">
        <v>74</v>
      </c>
      <c r="F283">
        <v>49</v>
      </c>
      <c r="G283" t="s">
        <v>16</v>
      </c>
      <c r="H283" t="s">
        <v>17</v>
      </c>
      <c r="I283" t="s">
        <v>18</v>
      </c>
      <c r="J283" t="b">
        <v>0</v>
      </c>
      <c r="K283">
        <v>2082319</v>
      </c>
      <c r="L283">
        <v>4071884</v>
      </c>
      <c r="M283">
        <v>20171015</v>
      </c>
      <c r="N283" t="s">
        <v>19</v>
      </c>
      <c r="O283" t="str">
        <f>IF(VLOOKUP(A283,'national-winners'!$A$2:$B$13,2,0)=H283,"Y","N")</f>
        <v>Y</v>
      </c>
    </row>
    <row r="284" spans="1:15" x14ac:dyDescent="0.25">
      <c r="A284">
        <v>1976</v>
      </c>
      <c r="B284" t="s">
        <v>143</v>
      </c>
      <c r="C284" t="s">
        <v>144</v>
      </c>
      <c r="D284">
        <v>48</v>
      </c>
      <c r="E284">
        <v>74</v>
      </c>
      <c r="F284">
        <v>49</v>
      </c>
      <c r="G284" t="s">
        <v>16</v>
      </c>
      <c r="H284" t="s">
        <v>20</v>
      </c>
      <c r="I284" t="s">
        <v>21</v>
      </c>
      <c r="J284" t="b">
        <v>0</v>
      </c>
      <c r="K284">
        <v>1953300</v>
      </c>
      <c r="L284">
        <v>4071884</v>
      </c>
      <c r="M284">
        <v>20171015</v>
      </c>
      <c r="N284" t="s">
        <v>19</v>
      </c>
      <c r="O284" t="str">
        <f>IF(VLOOKUP(A284,'national-winners'!$A$2:$B$13,2,0)=H284,"Y","N")</f>
        <v>N</v>
      </c>
    </row>
    <row r="285" spans="1:15" x14ac:dyDescent="0.25">
      <c r="A285">
        <v>1976</v>
      </c>
      <c r="B285" t="s">
        <v>143</v>
      </c>
      <c r="C285" t="s">
        <v>144</v>
      </c>
      <c r="D285">
        <v>48</v>
      </c>
      <c r="E285">
        <v>74</v>
      </c>
      <c r="F285">
        <v>49</v>
      </c>
      <c r="G285" t="s">
        <v>16</v>
      </c>
      <c r="H285" t="s">
        <v>34</v>
      </c>
      <c r="I285" t="s">
        <v>35</v>
      </c>
      <c r="J285" t="b">
        <v>0</v>
      </c>
      <c r="K285">
        <v>20118</v>
      </c>
      <c r="L285">
        <v>4071884</v>
      </c>
      <c r="M285">
        <v>20171015</v>
      </c>
      <c r="N285" t="s">
        <v>19</v>
      </c>
      <c r="O285" t="str">
        <f>IF(VLOOKUP(A285,'national-winners'!$A$2:$B$13,2,0)=H285,"Y","N")</f>
        <v>N</v>
      </c>
    </row>
    <row r="286" spans="1:15" x14ac:dyDescent="0.25">
      <c r="A286">
        <v>1976</v>
      </c>
      <c r="B286" t="s">
        <v>143</v>
      </c>
      <c r="C286" t="s">
        <v>144</v>
      </c>
      <c r="D286">
        <v>48</v>
      </c>
      <c r="E286">
        <v>74</v>
      </c>
      <c r="F286">
        <v>49</v>
      </c>
      <c r="G286" t="s">
        <v>16</v>
      </c>
      <c r="H286" t="s">
        <v>38</v>
      </c>
      <c r="I286" t="s">
        <v>39</v>
      </c>
      <c r="J286" t="b">
        <v>0</v>
      </c>
      <c r="K286">
        <v>11442</v>
      </c>
      <c r="L286">
        <v>4071884</v>
      </c>
      <c r="M286">
        <v>20171015</v>
      </c>
      <c r="N286" t="s">
        <v>19</v>
      </c>
      <c r="O286" t="str">
        <f>IF(VLOOKUP(A286,'national-winners'!$A$2:$B$13,2,0)=H286,"Y","N")</f>
        <v>N</v>
      </c>
    </row>
    <row r="287" spans="1:15" x14ac:dyDescent="0.25">
      <c r="A287">
        <v>1976</v>
      </c>
      <c r="B287" t="s">
        <v>143</v>
      </c>
      <c r="C287" t="s">
        <v>144</v>
      </c>
      <c r="D287">
        <v>48</v>
      </c>
      <c r="E287">
        <v>74</v>
      </c>
      <c r="F287">
        <v>49</v>
      </c>
      <c r="G287" t="s">
        <v>16</v>
      </c>
      <c r="J287" t="b">
        <v>1</v>
      </c>
      <c r="K287">
        <v>2982</v>
      </c>
      <c r="L287">
        <v>4071884</v>
      </c>
      <c r="M287">
        <v>20171015</v>
      </c>
      <c r="N287" t="s">
        <v>19</v>
      </c>
      <c r="O287" t="str">
        <f>IF(VLOOKUP(A287,'national-winners'!$A$2:$B$13,2,0)=H287,"Y","N")</f>
        <v>N</v>
      </c>
    </row>
    <row r="288" spans="1:15" x14ac:dyDescent="0.25">
      <c r="A288">
        <v>1976</v>
      </c>
      <c r="B288" t="s">
        <v>143</v>
      </c>
      <c r="C288" t="s">
        <v>144</v>
      </c>
      <c r="D288">
        <v>48</v>
      </c>
      <c r="E288">
        <v>74</v>
      </c>
      <c r="F288">
        <v>49</v>
      </c>
      <c r="G288" t="s">
        <v>16</v>
      </c>
      <c r="H288" t="s">
        <v>36</v>
      </c>
      <c r="I288" t="s">
        <v>37</v>
      </c>
      <c r="J288" t="b">
        <v>0</v>
      </c>
      <c r="K288">
        <v>1723</v>
      </c>
      <c r="L288">
        <v>4071884</v>
      </c>
      <c r="M288">
        <v>20171015</v>
      </c>
      <c r="N288" t="s">
        <v>19</v>
      </c>
      <c r="O288" t="str">
        <f>IF(VLOOKUP(A288,'national-winners'!$A$2:$B$13,2,0)=H288,"Y","N")</f>
        <v>N</v>
      </c>
    </row>
    <row r="289" spans="1:15" x14ac:dyDescent="0.25">
      <c r="A289">
        <v>1976</v>
      </c>
      <c r="B289" t="s">
        <v>145</v>
      </c>
      <c r="C289" t="s">
        <v>146</v>
      </c>
      <c r="D289">
        <v>49</v>
      </c>
      <c r="E289">
        <v>87</v>
      </c>
      <c r="F289">
        <v>67</v>
      </c>
      <c r="G289" t="s">
        <v>16</v>
      </c>
      <c r="H289" t="s">
        <v>20</v>
      </c>
      <c r="I289" t="s">
        <v>21</v>
      </c>
      <c r="J289" t="b">
        <v>0</v>
      </c>
      <c r="K289">
        <v>337908</v>
      </c>
      <c r="L289">
        <v>541218</v>
      </c>
      <c r="M289">
        <v>20171015</v>
      </c>
      <c r="N289" t="s">
        <v>19</v>
      </c>
      <c r="O289" t="str">
        <f>IF(VLOOKUP(A289,'national-winners'!$A$2:$B$13,2,0)=H289,"Y","N")</f>
        <v>N</v>
      </c>
    </row>
    <row r="290" spans="1:15" x14ac:dyDescent="0.25">
      <c r="A290">
        <v>1976</v>
      </c>
      <c r="B290" t="s">
        <v>145</v>
      </c>
      <c r="C290" t="s">
        <v>146</v>
      </c>
      <c r="D290">
        <v>49</v>
      </c>
      <c r="E290">
        <v>87</v>
      </c>
      <c r="F290">
        <v>67</v>
      </c>
      <c r="G290" t="s">
        <v>16</v>
      </c>
      <c r="H290" t="s">
        <v>17</v>
      </c>
      <c r="I290" t="s">
        <v>18</v>
      </c>
      <c r="J290" t="b">
        <v>0</v>
      </c>
      <c r="K290">
        <v>182110</v>
      </c>
      <c r="L290">
        <v>541218</v>
      </c>
      <c r="M290">
        <v>20171015</v>
      </c>
      <c r="N290" t="s">
        <v>19</v>
      </c>
      <c r="O290" t="str">
        <f>IF(VLOOKUP(A290,'national-winners'!$A$2:$B$13,2,0)=H290,"Y","N")</f>
        <v>Y</v>
      </c>
    </row>
    <row r="291" spans="1:15" x14ac:dyDescent="0.25">
      <c r="A291">
        <v>1976</v>
      </c>
      <c r="B291" t="s">
        <v>145</v>
      </c>
      <c r="C291" t="s">
        <v>146</v>
      </c>
      <c r="D291">
        <v>49</v>
      </c>
      <c r="E291">
        <v>87</v>
      </c>
      <c r="F291">
        <v>67</v>
      </c>
      <c r="G291" t="s">
        <v>16</v>
      </c>
      <c r="H291" t="s">
        <v>38</v>
      </c>
      <c r="I291" t="s">
        <v>39</v>
      </c>
      <c r="J291" t="b">
        <v>0</v>
      </c>
      <c r="K291">
        <v>13304</v>
      </c>
      <c r="L291">
        <v>541218</v>
      </c>
      <c r="M291">
        <v>20171015</v>
      </c>
      <c r="N291" t="s">
        <v>19</v>
      </c>
      <c r="O291" t="str">
        <f>IF(VLOOKUP(A291,'national-winners'!$A$2:$B$13,2,0)=H291,"Y","N")</f>
        <v>N</v>
      </c>
    </row>
    <row r="292" spans="1:15" x14ac:dyDescent="0.25">
      <c r="A292">
        <v>1976</v>
      </c>
      <c r="B292" t="s">
        <v>145</v>
      </c>
      <c r="C292" t="s">
        <v>146</v>
      </c>
      <c r="D292">
        <v>49</v>
      </c>
      <c r="E292">
        <v>87</v>
      </c>
      <c r="F292">
        <v>67</v>
      </c>
      <c r="G292" t="s">
        <v>16</v>
      </c>
      <c r="H292" t="s">
        <v>34</v>
      </c>
      <c r="I292" t="s">
        <v>35</v>
      </c>
      <c r="J292" t="b">
        <v>0</v>
      </c>
      <c r="K292">
        <v>3907</v>
      </c>
      <c r="L292">
        <v>541218</v>
      </c>
      <c r="M292">
        <v>20171015</v>
      </c>
      <c r="N292" t="s">
        <v>19</v>
      </c>
      <c r="O292" t="str">
        <f>IF(VLOOKUP(A292,'national-winners'!$A$2:$B$13,2,0)=H292,"Y","N")</f>
        <v>N</v>
      </c>
    </row>
    <row r="293" spans="1:15" x14ac:dyDescent="0.25">
      <c r="A293">
        <v>1976</v>
      </c>
      <c r="B293" t="s">
        <v>145</v>
      </c>
      <c r="C293" t="s">
        <v>146</v>
      </c>
      <c r="D293">
        <v>49</v>
      </c>
      <c r="E293">
        <v>87</v>
      </c>
      <c r="F293">
        <v>67</v>
      </c>
      <c r="G293" t="s">
        <v>16</v>
      </c>
      <c r="H293" t="s">
        <v>28</v>
      </c>
      <c r="I293" t="s">
        <v>119</v>
      </c>
      <c r="J293" t="b">
        <v>0</v>
      </c>
      <c r="K293">
        <v>2438</v>
      </c>
      <c r="L293">
        <v>541218</v>
      </c>
      <c r="M293">
        <v>20171015</v>
      </c>
      <c r="N293" t="s">
        <v>19</v>
      </c>
      <c r="O293" t="str">
        <f>IF(VLOOKUP(A293,'national-winners'!$A$2:$B$13,2,0)=H293,"Y","N")</f>
        <v>N</v>
      </c>
    </row>
    <row r="294" spans="1:15" x14ac:dyDescent="0.25">
      <c r="A294">
        <v>1976</v>
      </c>
      <c r="B294" t="s">
        <v>145</v>
      </c>
      <c r="C294" t="s">
        <v>146</v>
      </c>
      <c r="D294">
        <v>49</v>
      </c>
      <c r="E294">
        <v>87</v>
      </c>
      <c r="F294">
        <v>67</v>
      </c>
      <c r="G294" t="s">
        <v>16</v>
      </c>
      <c r="H294" t="s">
        <v>22</v>
      </c>
      <c r="I294" t="s">
        <v>147</v>
      </c>
      <c r="J294" t="b">
        <v>0</v>
      </c>
      <c r="K294">
        <v>1162</v>
      </c>
      <c r="L294">
        <v>541218</v>
      </c>
      <c r="M294">
        <v>20171015</v>
      </c>
      <c r="N294" t="s">
        <v>19</v>
      </c>
      <c r="O294" t="str">
        <f>IF(VLOOKUP(A294,'national-winners'!$A$2:$B$13,2,0)=H294,"Y","N")</f>
        <v>N</v>
      </c>
    </row>
    <row r="295" spans="1:15" x14ac:dyDescent="0.25">
      <c r="A295">
        <v>1976</v>
      </c>
      <c r="B295" t="s">
        <v>145</v>
      </c>
      <c r="C295" t="s">
        <v>146</v>
      </c>
      <c r="D295">
        <v>49</v>
      </c>
      <c r="E295">
        <v>87</v>
      </c>
      <c r="F295">
        <v>67</v>
      </c>
      <c r="G295" t="s">
        <v>16</v>
      </c>
      <c r="H295" t="s">
        <v>36</v>
      </c>
      <c r="I295" t="s">
        <v>35</v>
      </c>
      <c r="J295" t="b">
        <v>0</v>
      </c>
      <c r="K295">
        <v>268</v>
      </c>
      <c r="L295">
        <v>541218</v>
      </c>
      <c r="M295">
        <v>20171015</v>
      </c>
      <c r="N295" t="s">
        <v>19</v>
      </c>
      <c r="O295" t="str">
        <f>IF(VLOOKUP(A295,'national-winners'!$A$2:$B$13,2,0)=H295,"Y","N")</f>
        <v>N</v>
      </c>
    </row>
    <row r="296" spans="1:15" x14ac:dyDescent="0.25">
      <c r="A296">
        <v>1976</v>
      </c>
      <c r="B296" t="s">
        <v>145</v>
      </c>
      <c r="C296" t="s">
        <v>146</v>
      </c>
      <c r="D296">
        <v>49</v>
      </c>
      <c r="E296">
        <v>87</v>
      </c>
      <c r="F296">
        <v>67</v>
      </c>
      <c r="G296" t="s">
        <v>16</v>
      </c>
      <c r="H296" t="s">
        <v>26</v>
      </c>
      <c r="I296" t="s">
        <v>35</v>
      </c>
      <c r="J296" t="b">
        <v>0</v>
      </c>
      <c r="K296">
        <v>121</v>
      </c>
      <c r="L296">
        <v>541218</v>
      </c>
      <c r="M296">
        <v>20171015</v>
      </c>
      <c r="N296" t="s">
        <v>19</v>
      </c>
      <c r="O296" t="str">
        <f>IF(VLOOKUP(A296,'national-winners'!$A$2:$B$13,2,0)=H296,"Y","N")</f>
        <v>N</v>
      </c>
    </row>
    <row r="297" spans="1:15" x14ac:dyDescent="0.25">
      <c r="A297">
        <v>1976</v>
      </c>
      <c r="B297" t="s">
        <v>148</v>
      </c>
      <c r="C297" t="s">
        <v>149</v>
      </c>
      <c r="D297">
        <v>50</v>
      </c>
      <c r="E297">
        <v>13</v>
      </c>
      <c r="F297">
        <v>6</v>
      </c>
      <c r="G297" t="s">
        <v>16</v>
      </c>
      <c r="H297" t="s">
        <v>20</v>
      </c>
      <c r="I297" t="s">
        <v>21</v>
      </c>
      <c r="J297" t="b">
        <v>0</v>
      </c>
      <c r="K297">
        <v>100387</v>
      </c>
      <c r="L297">
        <v>183902</v>
      </c>
      <c r="M297">
        <v>20171015</v>
      </c>
      <c r="N297" t="s">
        <v>19</v>
      </c>
      <c r="O297" t="str">
        <f>IF(VLOOKUP(A297,'national-winners'!$A$2:$B$13,2,0)=H297,"Y","N")</f>
        <v>N</v>
      </c>
    </row>
    <row r="298" spans="1:15" x14ac:dyDescent="0.25">
      <c r="A298">
        <v>1976</v>
      </c>
      <c r="B298" t="s">
        <v>148</v>
      </c>
      <c r="C298" t="s">
        <v>149</v>
      </c>
      <c r="D298">
        <v>50</v>
      </c>
      <c r="E298">
        <v>13</v>
      </c>
      <c r="F298">
        <v>6</v>
      </c>
      <c r="G298" t="s">
        <v>16</v>
      </c>
      <c r="H298" t="s">
        <v>17</v>
      </c>
      <c r="I298" t="s">
        <v>18</v>
      </c>
      <c r="J298" t="b">
        <v>0</v>
      </c>
      <c r="K298">
        <v>77798</v>
      </c>
      <c r="L298">
        <v>183902</v>
      </c>
      <c r="M298">
        <v>20171015</v>
      </c>
      <c r="N298" t="s">
        <v>19</v>
      </c>
      <c r="O298" t="str">
        <f>IF(VLOOKUP(A298,'national-winners'!$A$2:$B$13,2,0)=H298,"Y","N")</f>
        <v>Y</v>
      </c>
    </row>
    <row r="299" spans="1:15" x14ac:dyDescent="0.25">
      <c r="A299">
        <v>1976</v>
      </c>
      <c r="B299" t="s">
        <v>148</v>
      </c>
      <c r="C299" t="s">
        <v>149</v>
      </c>
      <c r="D299">
        <v>50</v>
      </c>
      <c r="E299">
        <v>13</v>
      </c>
      <c r="F299">
        <v>6</v>
      </c>
      <c r="G299" t="s">
        <v>16</v>
      </c>
      <c r="H299" t="s">
        <v>34</v>
      </c>
      <c r="I299" t="s">
        <v>35</v>
      </c>
      <c r="J299" t="b">
        <v>0</v>
      </c>
      <c r="K299">
        <v>4001</v>
      </c>
      <c r="L299">
        <v>183902</v>
      </c>
      <c r="M299">
        <v>20171015</v>
      </c>
      <c r="N299" t="s">
        <v>19</v>
      </c>
      <c r="O299" t="str">
        <f>IF(VLOOKUP(A299,'national-winners'!$A$2:$B$13,2,0)=H299,"Y","N")</f>
        <v>N</v>
      </c>
    </row>
    <row r="300" spans="1:15" x14ac:dyDescent="0.25">
      <c r="A300">
        <v>1976</v>
      </c>
      <c r="B300" t="s">
        <v>148</v>
      </c>
      <c r="C300" t="s">
        <v>149</v>
      </c>
      <c r="D300">
        <v>50</v>
      </c>
      <c r="E300">
        <v>13</v>
      </c>
      <c r="F300">
        <v>6</v>
      </c>
      <c r="G300" t="s">
        <v>16</v>
      </c>
      <c r="H300" t="s">
        <v>59</v>
      </c>
      <c r="J300" t="b">
        <v>0</v>
      </c>
      <c r="K300">
        <v>1090</v>
      </c>
      <c r="L300">
        <v>183902</v>
      </c>
      <c r="M300">
        <v>20171015</v>
      </c>
      <c r="N300" t="s">
        <v>19</v>
      </c>
      <c r="O300" t="str">
        <f>IF(VLOOKUP(A300,'national-winners'!$A$2:$B$13,2,0)=H300,"Y","N")</f>
        <v>N</v>
      </c>
    </row>
    <row r="301" spans="1:15" x14ac:dyDescent="0.25">
      <c r="A301">
        <v>1976</v>
      </c>
      <c r="B301" t="s">
        <v>148</v>
      </c>
      <c r="C301" t="s">
        <v>149</v>
      </c>
      <c r="D301">
        <v>50</v>
      </c>
      <c r="E301">
        <v>13</v>
      </c>
      <c r="F301">
        <v>6</v>
      </c>
      <c r="G301" t="s">
        <v>16</v>
      </c>
      <c r="H301" t="s">
        <v>36</v>
      </c>
      <c r="I301" t="s">
        <v>37</v>
      </c>
      <c r="J301" t="b">
        <v>0</v>
      </c>
      <c r="K301">
        <v>430</v>
      </c>
      <c r="L301">
        <v>183902</v>
      </c>
      <c r="M301">
        <v>20171015</v>
      </c>
      <c r="N301" t="s">
        <v>19</v>
      </c>
      <c r="O301" t="str">
        <f>IF(VLOOKUP(A301,'national-winners'!$A$2:$B$13,2,0)=H301,"Y","N")</f>
        <v>N</v>
      </c>
    </row>
    <row r="302" spans="1:15" x14ac:dyDescent="0.25">
      <c r="A302">
        <v>1976</v>
      </c>
      <c r="B302" t="s">
        <v>148</v>
      </c>
      <c r="C302" t="s">
        <v>149</v>
      </c>
      <c r="D302">
        <v>50</v>
      </c>
      <c r="E302">
        <v>13</v>
      </c>
      <c r="F302">
        <v>6</v>
      </c>
      <c r="G302" t="s">
        <v>16</v>
      </c>
      <c r="H302" t="s">
        <v>48</v>
      </c>
      <c r="I302" t="s">
        <v>49</v>
      </c>
      <c r="J302" t="b">
        <v>0</v>
      </c>
      <c r="K302">
        <v>196</v>
      </c>
      <c r="L302">
        <v>183902</v>
      </c>
      <c r="M302">
        <v>20171015</v>
      </c>
      <c r="N302" t="s">
        <v>19</v>
      </c>
      <c r="O302" t="str">
        <f>IF(VLOOKUP(A302,'national-winners'!$A$2:$B$13,2,0)=H302,"Y","N")</f>
        <v>N</v>
      </c>
    </row>
    <row r="303" spans="1:15" x14ac:dyDescent="0.25">
      <c r="A303">
        <v>1976</v>
      </c>
      <c r="B303" t="s">
        <v>150</v>
      </c>
      <c r="C303" t="s">
        <v>151</v>
      </c>
      <c r="D303">
        <v>51</v>
      </c>
      <c r="E303">
        <v>54</v>
      </c>
      <c r="F303">
        <v>40</v>
      </c>
      <c r="G303" t="s">
        <v>16</v>
      </c>
      <c r="H303" t="s">
        <v>20</v>
      </c>
      <c r="I303" t="s">
        <v>21</v>
      </c>
      <c r="J303" t="b">
        <v>0</v>
      </c>
      <c r="K303">
        <v>836554</v>
      </c>
      <c r="L303">
        <v>1697094</v>
      </c>
      <c r="M303">
        <v>20171015</v>
      </c>
      <c r="N303" t="s">
        <v>19</v>
      </c>
      <c r="O303" t="str">
        <f>IF(VLOOKUP(A303,'national-winners'!$A$2:$B$13,2,0)=H303,"Y","N")</f>
        <v>N</v>
      </c>
    </row>
    <row r="304" spans="1:15" x14ac:dyDescent="0.25">
      <c r="A304">
        <v>1976</v>
      </c>
      <c r="B304" t="s">
        <v>150</v>
      </c>
      <c r="C304" t="s">
        <v>151</v>
      </c>
      <c r="D304">
        <v>51</v>
      </c>
      <c r="E304">
        <v>54</v>
      </c>
      <c r="F304">
        <v>40</v>
      </c>
      <c r="G304" t="s">
        <v>16</v>
      </c>
      <c r="H304" t="s">
        <v>17</v>
      </c>
      <c r="I304" t="s">
        <v>18</v>
      </c>
      <c r="J304" t="b">
        <v>0</v>
      </c>
      <c r="K304">
        <v>813896</v>
      </c>
      <c r="L304">
        <v>1697094</v>
      </c>
      <c r="M304">
        <v>20171015</v>
      </c>
      <c r="N304" t="s">
        <v>19</v>
      </c>
      <c r="O304" t="str">
        <f>IF(VLOOKUP(A304,'national-winners'!$A$2:$B$13,2,0)=H304,"Y","N")</f>
        <v>Y</v>
      </c>
    </row>
    <row r="305" spans="1:15" x14ac:dyDescent="0.25">
      <c r="A305">
        <v>1976</v>
      </c>
      <c r="B305" t="s">
        <v>150</v>
      </c>
      <c r="C305" t="s">
        <v>151</v>
      </c>
      <c r="D305">
        <v>51</v>
      </c>
      <c r="E305">
        <v>54</v>
      </c>
      <c r="F305">
        <v>40</v>
      </c>
      <c r="G305" t="s">
        <v>16</v>
      </c>
      <c r="H305" t="s">
        <v>36</v>
      </c>
      <c r="I305" t="s">
        <v>37</v>
      </c>
      <c r="J305" t="b">
        <v>0</v>
      </c>
      <c r="K305">
        <v>17802</v>
      </c>
      <c r="L305">
        <v>1697094</v>
      </c>
      <c r="M305">
        <v>20171015</v>
      </c>
      <c r="N305" t="s">
        <v>19</v>
      </c>
      <c r="O305" t="str">
        <f>IF(VLOOKUP(A305,'national-winners'!$A$2:$B$13,2,0)=H305,"Y","N")</f>
        <v>N</v>
      </c>
    </row>
    <row r="306" spans="1:15" x14ac:dyDescent="0.25">
      <c r="A306">
        <v>1976</v>
      </c>
      <c r="B306" t="s">
        <v>150</v>
      </c>
      <c r="C306" t="s">
        <v>151</v>
      </c>
      <c r="D306">
        <v>51</v>
      </c>
      <c r="E306">
        <v>54</v>
      </c>
      <c r="F306">
        <v>40</v>
      </c>
      <c r="G306" t="s">
        <v>16</v>
      </c>
      <c r="H306" t="s">
        <v>38</v>
      </c>
      <c r="I306" t="s">
        <v>39</v>
      </c>
      <c r="J306" t="b">
        <v>0</v>
      </c>
      <c r="K306">
        <v>16686</v>
      </c>
      <c r="L306">
        <v>1697094</v>
      </c>
      <c r="M306">
        <v>20171015</v>
      </c>
      <c r="N306" t="s">
        <v>19</v>
      </c>
      <c r="O306" t="str">
        <f>IF(VLOOKUP(A306,'national-winners'!$A$2:$B$13,2,0)=H306,"Y","N")</f>
        <v>N</v>
      </c>
    </row>
    <row r="307" spans="1:15" x14ac:dyDescent="0.25">
      <c r="A307">
        <v>1976</v>
      </c>
      <c r="B307" t="s">
        <v>150</v>
      </c>
      <c r="C307" t="s">
        <v>151</v>
      </c>
      <c r="D307">
        <v>51</v>
      </c>
      <c r="E307">
        <v>54</v>
      </c>
      <c r="F307">
        <v>40</v>
      </c>
      <c r="G307" t="s">
        <v>16</v>
      </c>
      <c r="H307" t="s">
        <v>48</v>
      </c>
      <c r="I307" t="s">
        <v>49</v>
      </c>
      <c r="J307" t="b">
        <v>0</v>
      </c>
      <c r="K307">
        <v>7508</v>
      </c>
      <c r="L307">
        <v>1697094</v>
      </c>
      <c r="M307">
        <v>20171015</v>
      </c>
      <c r="N307" t="s">
        <v>19</v>
      </c>
      <c r="O307" t="str">
        <f>IF(VLOOKUP(A307,'national-winners'!$A$2:$B$13,2,0)=H307,"Y","N")</f>
        <v>N</v>
      </c>
    </row>
    <row r="308" spans="1:15" x14ac:dyDescent="0.25">
      <c r="A308">
        <v>1976</v>
      </c>
      <c r="B308" t="s">
        <v>150</v>
      </c>
      <c r="C308" t="s">
        <v>151</v>
      </c>
      <c r="D308">
        <v>51</v>
      </c>
      <c r="E308">
        <v>54</v>
      </c>
      <c r="F308">
        <v>40</v>
      </c>
      <c r="G308" t="s">
        <v>16</v>
      </c>
      <c r="H308" t="s">
        <v>28</v>
      </c>
      <c r="I308" t="s">
        <v>29</v>
      </c>
      <c r="J308" t="b">
        <v>0</v>
      </c>
      <c r="K308">
        <v>4648</v>
      </c>
      <c r="L308">
        <v>1697094</v>
      </c>
      <c r="M308">
        <v>20171015</v>
      </c>
      <c r="N308" t="s">
        <v>19</v>
      </c>
      <c r="O308" t="str">
        <f>IF(VLOOKUP(A308,'national-winners'!$A$2:$B$13,2,0)=H308,"Y","N")</f>
        <v>N</v>
      </c>
    </row>
    <row r="309" spans="1:15" x14ac:dyDescent="0.25">
      <c r="A309">
        <v>1976</v>
      </c>
      <c r="B309" t="s">
        <v>152</v>
      </c>
      <c r="C309" t="s">
        <v>153</v>
      </c>
      <c r="D309">
        <v>53</v>
      </c>
      <c r="E309">
        <v>91</v>
      </c>
      <c r="F309">
        <v>73</v>
      </c>
      <c r="G309" t="s">
        <v>16</v>
      </c>
      <c r="H309" t="s">
        <v>20</v>
      </c>
      <c r="I309" t="s">
        <v>21</v>
      </c>
      <c r="J309" t="b">
        <v>0</v>
      </c>
      <c r="K309">
        <v>777732</v>
      </c>
      <c r="L309">
        <v>1555534</v>
      </c>
      <c r="M309">
        <v>20171015</v>
      </c>
      <c r="N309" t="s">
        <v>19</v>
      </c>
      <c r="O309" t="str">
        <f>IF(VLOOKUP(A309,'national-winners'!$A$2:$B$13,2,0)=H309,"Y","N")</f>
        <v>N</v>
      </c>
    </row>
    <row r="310" spans="1:15" x14ac:dyDescent="0.25">
      <c r="A310">
        <v>1976</v>
      </c>
      <c r="B310" t="s">
        <v>152</v>
      </c>
      <c r="C310" t="s">
        <v>153</v>
      </c>
      <c r="D310">
        <v>53</v>
      </c>
      <c r="E310">
        <v>91</v>
      </c>
      <c r="F310">
        <v>73</v>
      </c>
      <c r="G310" t="s">
        <v>16</v>
      </c>
      <c r="H310" t="s">
        <v>17</v>
      </c>
      <c r="I310" t="s">
        <v>18</v>
      </c>
      <c r="J310" t="b">
        <v>0</v>
      </c>
      <c r="K310">
        <v>717323</v>
      </c>
      <c r="L310">
        <v>1555534</v>
      </c>
      <c r="M310">
        <v>20171015</v>
      </c>
      <c r="N310" t="s">
        <v>19</v>
      </c>
      <c r="O310" t="str">
        <f>IF(VLOOKUP(A310,'national-winners'!$A$2:$B$13,2,0)=H310,"Y","N")</f>
        <v>Y</v>
      </c>
    </row>
    <row r="311" spans="1:15" x14ac:dyDescent="0.25">
      <c r="A311">
        <v>1976</v>
      </c>
      <c r="B311" t="s">
        <v>152</v>
      </c>
      <c r="C311" t="s">
        <v>153</v>
      </c>
      <c r="D311">
        <v>53</v>
      </c>
      <c r="E311">
        <v>91</v>
      </c>
      <c r="F311">
        <v>73</v>
      </c>
      <c r="G311" t="s">
        <v>16</v>
      </c>
      <c r="H311" t="s">
        <v>34</v>
      </c>
      <c r="I311" t="s">
        <v>35</v>
      </c>
      <c r="J311" t="b">
        <v>0</v>
      </c>
      <c r="K311">
        <v>36986</v>
      </c>
      <c r="L311">
        <v>1555534</v>
      </c>
      <c r="M311">
        <v>20171015</v>
      </c>
      <c r="N311" t="s">
        <v>19</v>
      </c>
      <c r="O311" t="str">
        <f>IF(VLOOKUP(A311,'national-winners'!$A$2:$B$13,2,0)=H311,"Y","N")</f>
        <v>N</v>
      </c>
    </row>
    <row r="312" spans="1:15" x14ac:dyDescent="0.25">
      <c r="A312">
        <v>1976</v>
      </c>
      <c r="B312" t="s">
        <v>152</v>
      </c>
      <c r="C312" t="s">
        <v>153</v>
      </c>
      <c r="D312">
        <v>53</v>
      </c>
      <c r="E312">
        <v>91</v>
      </c>
      <c r="F312">
        <v>73</v>
      </c>
      <c r="G312" t="s">
        <v>16</v>
      </c>
      <c r="H312" t="s">
        <v>22</v>
      </c>
      <c r="I312" t="s">
        <v>23</v>
      </c>
      <c r="J312" t="b">
        <v>0</v>
      </c>
      <c r="K312">
        <v>8585</v>
      </c>
      <c r="L312">
        <v>1555534</v>
      </c>
      <c r="M312">
        <v>20171015</v>
      </c>
      <c r="N312" t="s">
        <v>19</v>
      </c>
      <c r="O312" t="str">
        <f>IF(VLOOKUP(A312,'national-winners'!$A$2:$B$13,2,0)=H312,"Y","N")</f>
        <v>N</v>
      </c>
    </row>
    <row r="313" spans="1:15" x14ac:dyDescent="0.25">
      <c r="A313">
        <v>1976</v>
      </c>
      <c r="B313" t="s">
        <v>152</v>
      </c>
      <c r="C313" t="s">
        <v>153</v>
      </c>
      <c r="D313">
        <v>53</v>
      </c>
      <c r="E313">
        <v>91</v>
      </c>
      <c r="F313">
        <v>73</v>
      </c>
      <c r="G313" t="s">
        <v>16</v>
      </c>
      <c r="H313" t="s">
        <v>59</v>
      </c>
      <c r="J313" t="b">
        <v>0</v>
      </c>
      <c r="K313">
        <v>5482</v>
      </c>
      <c r="L313">
        <v>1555534</v>
      </c>
      <c r="M313">
        <v>20171015</v>
      </c>
      <c r="N313" t="s">
        <v>19</v>
      </c>
      <c r="O313" t="str">
        <f>IF(VLOOKUP(A313,'national-winners'!$A$2:$B$13,2,0)=H313,"Y","N")</f>
        <v>N</v>
      </c>
    </row>
    <row r="314" spans="1:15" x14ac:dyDescent="0.25">
      <c r="A314">
        <v>1976</v>
      </c>
      <c r="B314" t="s">
        <v>152</v>
      </c>
      <c r="C314" t="s">
        <v>153</v>
      </c>
      <c r="D314">
        <v>53</v>
      </c>
      <c r="E314">
        <v>91</v>
      </c>
      <c r="F314">
        <v>73</v>
      </c>
      <c r="G314" t="s">
        <v>16</v>
      </c>
      <c r="H314" t="s">
        <v>28</v>
      </c>
      <c r="I314" t="s">
        <v>29</v>
      </c>
      <c r="J314" t="b">
        <v>0</v>
      </c>
      <c r="K314">
        <v>5042</v>
      </c>
      <c r="L314">
        <v>1555534</v>
      </c>
      <c r="M314">
        <v>20171015</v>
      </c>
      <c r="N314" t="s">
        <v>19</v>
      </c>
      <c r="O314" t="str">
        <f>IF(VLOOKUP(A314,'national-winners'!$A$2:$B$13,2,0)=H314,"Y","N")</f>
        <v>N</v>
      </c>
    </row>
    <row r="315" spans="1:15" x14ac:dyDescent="0.25">
      <c r="A315">
        <v>1976</v>
      </c>
      <c r="B315" t="s">
        <v>152</v>
      </c>
      <c r="C315" t="s">
        <v>153</v>
      </c>
      <c r="D315">
        <v>53</v>
      </c>
      <c r="E315">
        <v>91</v>
      </c>
      <c r="F315">
        <v>73</v>
      </c>
      <c r="G315" t="s">
        <v>16</v>
      </c>
      <c r="H315" t="s">
        <v>38</v>
      </c>
      <c r="I315" t="s">
        <v>134</v>
      </c>
      <c r="J315" t="b">
        <v>0</v>
      </c>
      <c r="K315">
        <v>1046</v>
      </c>
      <c r="L315">
        <v>1555534</v>
      </c>
      <c r="M315">
        <v>20171015</v>
      </c>
      <c r="N315" t="s">
        <v>19</v>
      </c>
      <c r="O315" t="str">
        <f>IF(VLOOKUP(A315,'national-winners'!$A$2:$B$13,2,0)=H315,"Y","N")</f>
        <v>N</v>
      </c>
    </row>
    <row r="316" spans="1:15" x14ac:dyDescent="0.25">
      <c r="A316">
        <v>1976</v>
      </c>
      <c r="B316" t="s">
        <v>152</v>
      </c>
      <c r="C316" t="s">
        <v>153</v>
      </c>
      <c r="D316">
        <v>53</v>
      </c>
      <c r="E316">
        <v>91</v>
      </c>
      <c r="F316">
        <v>73</v>
      </c>
      <c r="G316" t="s">
        <v>16</v>
      </c>
      <c r="H316" t="s">
        <v>36</v>
      </c>
      <c r="I316" t="s">
        <v>37</v>
      </c>
      <c r="J316" t="b">
        <v>0</v>
      </c>
      <c r="K316">
        <v>905</v>
      </c>
      <c r="L316">
        <v>1555534</v>
      </c>
      <c r="M316">
        <v>20171015</v>
      </c>
      <c r="N316" t="s">
        <v>19</v>
      </c>
      <c r="O316" t="str">
        <f>IF(VLOOKUP(A316,'national-winners'!$A$2:$B$13,2,0)=H316,"Y","N")</f>
        <v>N</v>
      </c>
    </row>
    <row r="317" spans="1:15" x14ac:dyDescent="0.25">
      <c r="A317">
        <v>1976</v>
      </c>
      <c r="B317" t="s">
        <v>152</v>
      </c>
      <c r="C317" t="s">
        <v>153</v>
      </c>
      <c r="D317">
        <v>53</v>
      </c>
      <c r="E317">
        <v>91</v>
      </c>
      <c r="F317">
        <v>73</v>
      </c>
      <c r="G317" t="s">
        <v>16</v>
      </c>
      <c r="H317" t="s">
        <v>48</v>
      </c>
      <c r="I317" t="s">
        <v>49</v>
      </c>
      <c r="J317" t="b">
        <v>0</v>
      </c>
      <c r="K317">
        <v>903</v>
      </c>
      <c r="L317">
        <v>1555534</v>
      </c>
      <c r="M317">
        <v>20171015</v>
      </c>
      <c r="N317" t="s">
        <v>19</v>
      </c>
      <c r="O317" t="str">
        <f>IF(VLOOKUP(A317,'national-winners'!$A$2:$B$13,2,0)=H317,"Y","N")</f>
        <v>N</v>
      </c>
    </row>
    <row r="318" spans="1:15" x14ac:dyDescent="0.25">
      <c r="A318">
        <v>1976</v>
      </c>
      <c r="B318" t="s">
        <v>152</v>
      </c>
      <c r="C318" t="s">
        <v>153</v>
      </c>
      <c r="D318">
        <v>53</v>
      </c>
      <c r="E318">
        <v>91</v>
      </c>
      <c r="F318">
        <v>73</v>
      </c>
      <c r="G318" t="s">
        <v>16</v>
      </c>
      <c r="H318" t="s">
        <v>26</v>
      </c>
      <c r="I318" t="s">
        <v>27</v>
      </c>
      <c r="J318" t="b">
        <v>0</v>
      </c>
      <c r="K318">
        <v>817</v>
      </c>
      <c r="L318">
        <v>1555534</v>
      </c>
      <c r="M318">
        <v>20171015</v>
      </c>
      <c r="N318" t="s">
        <v>19</v>
      </c>
      <c r="O318" t="str">
        <f>IF(VLOOKUP(A318,'national-winners'!$A$2:$B$13,2,0)=H318,"Y","N")</f>
        <v>N</v>
      </c>
    </row>
    <row r="319" spans="1:15" x14ac:dyDescent="0.25">
      <c r="A319">
        <v>1976</v>
      </c>
      <c r="B319" t="s">
        <v>152</v>
      </c>
      <c r="C319" t="s">
        <v>153</v>
      </c>
      <c r="D319">
        <v>53</v>
      </c>
      <c r="E319">
        <v>91</v>
      </c>
      <c r="F319">
        <v>73</v>
      </c>
      <c r="G319" t="s">
        <v>16</v>
      </c>
      <c r="H319" t="s">
        <v>70</v>
      </c>
      <c r="I319" t="s">
        <v>56</v>
      </c>
      <c r="J319" t="b">
        <v>0</v>
      </c>
      <c r="K319">
        <v>713</v>
      </c>
      <c r="L319">
        <v>1555534</v>
      </c>
      <c r="M319">
        <v>20171015</v>
      </c>
      <c r="N319" t="s">
        <v>19</v>
      </c>
      <c r="O319" t="str">
        <f>IF(VLOOKUP(A319,'national-winners'!$A$2:$B$13,2,0)=H319,"Y","N")</f>
        <v>N</v>
      </c>
    </row>
    <row r="320" spans="1:15" x14ac:dyDescent="0.25">
      <c r="A320">
        <v>1976</v>
      </c>
      <c r="B320" t="s">
        <v>154</v>
      </c>
      <c r="C320" t="s">
        <v>155</v>
      </c>
      <c r="D320">
        <v>54</v>
      </c>
      <c r="E320">
        <v>55</v>
      </c>
      <c r="F320">
        <v>56</v>
      </c>
      <c r="G320" t="s">
        <v>16</v>
      </c>
      <c r="H320" t="s">
        <v>17</v>
      </c>
      <c r="I320" t="s">
        <v>18</v>
      </c>
      <c r="J320" t="b">
        <v>0</v>
      </c>
      <c r="K320">
        <v>435864</v>
      </c>
      <c r="L320">
        <v>750590</v>
      </c>
      <c r="M320">
        <v>20171015</v>
      </c>
      <c r="N320" t="s">
        <v>19</v>
      </c>
      <c r="O320" t="str">
        <f>IF(VLOOKUP(A320,'national-winners'!$A$2:$B$13,2,0)=H320,"Y","N")</f>
        <v>Y</v>
      </c>
    </row>
    <row r="321" spans="1:15" x14ac:dyDescent="0.25">
      <c r="A321">
        <v>1976</v>
      </c>
      <c r="B321" t="s">
        <v>154</v>
      </c>
      <c r="C321" t="s">
        <v>155</v>
      </c>
      <c r="D321">
        <v>54</v>
      </c>
      <c r="E321">
        <v>55</v>
      </c>
      <c r="F321">
        <v>56</v>
      </c>
      <c r="G321" t="s">
        <v>16</v>
      </c>
      <c r="H321" t="s">
        <v>20</v>
      </c>
      <c r="I321" t="s">
        <v>21</v>
      </c>
      <c r="J321" t="b">
        <v>0</v>
      </c>
      <c r="K321">
        <v>314726</v>
      </c>
      <c r="L321">
        <v>750590</v>
      </c>
      <c r="M321">
        <v>20171015</v>
      </c>
      <c r="N321" t="s">
        <v>19</v>
      </c>
      <c r="O321" t="str">
        <f>IF(VLOOKUP(A321,'national-winners'!$A$2:$B$13,2,0)=H321,"Y","N")</f>
        <v>N</v>
      </c>
    </row>
    <row r="322" spans="1:15" x14ac:dyDescent="0.25">
      <c r="A322">
        <v>1976</v>
      </c>
      <c r="B322" t="s">
        <v>156</v>
      </c>
      <c r="C322" t="s">
        <v>157</v>
      </c>
      <c r="D322">
        <v>55</v>
      </c>
      <c r="E322">
        <v>35</v>
      </c>
      <c r="F322">
        <v>25</v>
      </c>
      <c r="G322" t="s">
        <v>16</v>
      </c>
      <c r="H322" t="s">
        <v>17</v>
      </c>
      <c r="I322" t="s">
        <v>18</v>
      </c>
      <c r="J322" t="b">
        <v>0</v>
      </c>
      <c r="K322">
        <v>1040232</v>
      </c>
      <c r="L322">
        <v>2101336</v>
      </c>
      <c r="M322">
        <v>20171015</v>
      </c>
      <c r="N322" t="s">
        <v>19</v>
      </c>
      <c r="O322" t="str">
        <f>IF(VLOOKUP(A322,'national-winners'!$A$2:$B$13,2,0)=H322,"Y","N")</f>
        <v>Y</v>
      </c>
    </row>
    <row r="323" spans="1:15" x14ac:dyDescent="0.25">
      <c r="A323">
        <v>1976</v>
      </c>
      <c r="B323" t="s">
        <v>156</v>
      </c>
      <c r="C323" t="s">
        <v>157</v>
      </c>
      <c r="D323">
        <v>55</v>
      </c>
      <c r="E323">
        <v>35</v>
      </c>
      <c r="F323">
        <v>25</v>
      </c>
      <c r="G323" t="s">
        <v>16</v>
      </c>
      <c r="H323" t="s">
        <v>20</v>
      </c>
      <c r="I323" t="s">
        <v>21</v>
      </c>
      <c r="J323" t="b">
        <v>0</v>
      </c>
      <c r="K323">
        <v>1004987</v>
      </c>
      <c r="L323">
        <v>2101336</v>
      </c>
      <c r="M323">
        <v>20171015</v>
      </c>
      <c r="N323" t="s">
        <v>19</v>
      </c>
      <c r="O323" t="str">
        <f>IF(VLOOKUP(A323,'national-winners'!$A$2:$B$13,2,0)=H323,"Y","N")</f>
        <v>N</v>
      </c>
    </row>
    <row r="324" spans="1:15" x14ac:dyDescent="0.25">
      <c r="A324">
        <v>1976</v>
      </c>
      <c r="B324" t="s">
        <v>156</v>
      </c>
      <c r="C324" t="s">
        <v>157</v>
      </c>
      <c r="D324">
        <v>55</v>
      </c>
      <c r="E324">
        <v>35</v>
      </c>
      <c r="F324">
        <v>25</v>
      </c>
      <c r="G324" t="s">
        <v>16</v>
      </c>
      <c r="H324" t="s">
        <v>34</v>
      </c>
      <c r="I324" t="s">
        <v>35</v>
      </c>
      <c r="J324" t="b">
        <v>0</v>
      </c>
      <c r="K324">
        <v>34943</v>
      </c>
      <c r="L324">
        <v>2101336</v>
      </c>
      <c r="M324">
        <v>20171015</v>
      </c>
      <c r="N324" t="s">
        <v>19</v>
      </c>
      <c r="O324" t="str">
        <f>IF(VLOOKUP(A324,'national-winners'!$A$2:$B$13,2,0)=H324,"Y","N")</f>
        <v>N</v>
      </c>
    </row>
    <row r="325" spans="1:15" x14ac:dyDescent="0.25">
      <c r="A325">
        <v>1976</v>
      </c>
      <c r="B325" t="s">
        <v>156</v>
      </c>
      <c r="C325" t="s">
        <v>157</v>
      </c>
      <c r="D325">
        <v>55</v>
      </c>
      <c r="E325">
        <v>35</v>
      </c>
      <c r="F325">
        <v>25</v>
      </c>
      <c r="G325" t="s">
        <v>16</v>
      </c>
      <c r="H325" t="s">
        <v>22</v>
      </c>
      <c r="I325" t="s">
        <v>23</v>
      </c>
      <c r="J325" t="b">
        <v>0</v>
      </c>
      <c r="K325">
        <v>8552</v>
      </c>
      <c r="L325">
        <v>2101336</v>
      </c>
      <c r="M325">
        <v>20171015</v>
      </c>
      <c r="N325" t="s">
        <v>19</v>
      </c>
      <c r="O325" t="str">
        <f>IF(VLOOKUP(A325,'national-winners'!$A$2:$B$13,2,0)=H325,"Y","N")</f>
        <v>N</v>
      </c>
    </row>
    <row r="326" spans="1:15" x14ac:dyDescent="0.25">
      <c r="A326">
        <v>1976</v>
      </c>
      <c r="B326" t="s">
        <v>156</v>
      </c>
      <c r="C326" t="s">
        <v>157</v>
      </c>
      <c r="D326">
        <v>55</v>
      </c>
      <c r="E326">
        <v>35</v>
      </c>
      <c r="F326">
        <v>25</v>
      </c>
      <c r="G326" t="s">
        <v>16</v>
      </c>
      <c r="H326" t="s">
        <v>76</v>
      </c>
      <c r="I326" t="s">
        <v>100</v>
      </c>
      <c r="J326" t="b">
        <v>0</v>
      </c>
      <c r="K326">
        <v>4298</v>
      </c>
      <c r="L326">
        <v>2101336</v>
      </c>
      <c r="M326">
        <v>20171015</v>
      </c>
      <c r="N326" t="s">
        <v>19</v>
      </c>
      <c r="O326" t="str">
        <f>IF(VLOOKUP(A326,'national-winners'!$A$2:$B$13,2,0)=H326,"Y","N")</f>
        <v>N</v>
      </c>
    </row>
    <row r="327" spans="1:15" x14ac:dyDescent="0.25">
      <c r="A327">
        <v>1976</v>
      </c>
      <c r="B327" t="s">
        <v>156</v>
      </c>
      <c r="C327" t="s">
        <v>157</v>
      </c>
      <c r="D327">
        <v>55</v>
      </c>
      <c r="E327">
        <v>35</v>
      </c>
      <c r="F327">
        <v>25</v>
      </c>
      <c r="G327" t="s">
        <v>16</v>
      </c>
      <c r="H327" t="s">
        <v>28</v>
      </c>
      <c r="I327" t="s">
        <v>29</v>
      </c>
      <c r="J327" t="b">
        <v>0</v>
      </c>
      <c r="K327">
        <v>3814</v>
      </c>
      <c r="L327">
        <v>2101336</v>
      </c>
      <c r="M327">
        <v>20171015</v>
      </c>
      <c r="N327" t="s">
        <v>19</v>
      </c>
      <c r="O327" t="str">
        <f>IF(VLOOKUP(A327,'national-winners'!$A$2:$B$13,2,0)=H327,"Y","N")</f>
        <v>N</v>
      </c>
    </row>
    <row r="328" spans="1:15" x14ac:dyDescent="0.25">
      <c r="A328">
        <v>1976</v>
      </c>
      <c r="B328" t="s">
        <v>156</v>
      </c>
      <c r="C328" t="s">
        <v>157</v>
      </c>
      <c r="D328">
        <v>55</v>
      </c>
      <c r="E328">
        <v>35</v>
      </c>
      <c r="F328">
        <v>25</v>
      </c>
      <c r="G328" t="s">
        <v>16</v>
      </c>
      <c r="H328" t="s">
        <v>59</v>
      </c>
      <c r="J328" t="b">
        <v>0</v>
      </c>
      <c r="K328">
        <v>2430</v>
      </c>
      <c r="L328">
        <v>2101336</v>
      </c>
      <c r="M328">
        <v>20171015</v>
      </c>
      <c r="N328" t="s">
        <v>19</v>
      </c>
      <c r="O328" t="str">
        <f>IF(VLOOKUP(A328,'national-winners'!$A$2:$B$13,2,0)=H328,"Y","N")</f>
        <v>N</v>
      </c>
    </row>
    <row r="329" spans="1:15" x14ac:dyDescent="0.25">
      <c r="A329">
        <v>1976</v>
      </c>
      <c r="B329" t="s">
        <v>156</v>
      </c>
      <c r="C329" t="s">
        <v>157</v>
      </c>
      <c r="D329">
        <v>55</v>
      </c>
      <c r="E329">
        <v>35</v>
      </c>
      <c r="F329">
        <v>25</v>
      </c>
      <c r="G329" t="s">
        <v>16</v>
      </c>
      <c r="H329" t="s">
        <v>36</v>
      </c>
      <c r="I329" t="s">
        <v>37</v>
      </c>
      <c r="J329" t="b">
        <v>0</v>
      </c>
      <c r="K329">
        <v>1691</v>
      </c>
      <c r="L329">
        <v>2101336</v>
      </c>
      <c r="M329">
        <v>20171015</v>
      </c>
      <c r="N329" t="s">
        <v>19</v>
      </c>
      <c r="O329" t="str">
        <f>IF(VLOOKUP(A329,'national-winners'!$A$2:$B$13,2,0)=H329,"Y","N")</f>
        <v>N</v>
      </c>
    </row>
    <row r="330" spans="1:15" x14ac:dyDescent="0.25">
      <c r="A330">
        <v>1976</v>
      </c>
      <c r="B330" t="s">
        <v>156</v>
      </c>
      <c r="C330" t="s">
        <v>157</v>
      </c>
      <c r="D330">
        <v>55</v>
      </c>
      <c r="E330">
        <v>35</v>
      </c>
      <c r="F330">
        <v>25</v>
      </c>
      <c r="G330" t="s">
        <v>16</v>
      </c>
      <c r="H330" t="s">
        <v>70</v>
      </c>
      <c r="I330" t="s">
        <v>56</v>
      </c>
      <c r="J330" t="b">
        <v>0</v>
      </c>
      <c r="K330">
        <v>389</v>
      </c>
      <c r="L330">
        <v>2101336</v>
      </c>
      <c r="M330">
        <v>20171015</v>
      </c>
      <c r="N330" t="s">
        <v>19</v>
      </c>
      <c r="O330" t="str">
        <f>IF(VLOOKUP(A330,'national-winners'!$A$2:$B$13,2,0)=H330,"Y","N")</f>
        <v>N</v>
      </c>
    </row>
    <row r="331" spans="1:15" x14ac:dyDescent="0.25">
      <c r="A331">
        <v>1976</v>
      </c>
      <c r="B331" t="s">
        <v>158</v>
      </c>
      <c r="C331" t="s">
        <v>159</v>
      </c>
      <c r="D331">
        <v>56</v>
      </c>
      <c r="E331">
        <v>83</v>
      </c>
      <c r="F331">
        <v>68</v>
      </c>
      <c r="G331" t="s">
        <v>16</v>
      </c>
      <c r="H331" t="s">
        <v>20</v>
      </c>
      <c r="I331" t="s">
        <v>21</v>
      </c>
      <c r="J331" t="b">
        <v>0</v>
      </c>
      <c r="K331">
        <v>92717</v>
      </c>
      <c r="L331">
        <v>156343</v>
      </c>
      <c r="M331">
        <v>20171015</v>
      </c>
      <c r="N331" t="s">
        <v>19</v>
      </c>
      <c r="O331" t="str">
        <f>IF(VLOOKUP(A331,'national-winners'!$A$2:$B$13,2,0)=H331,"Y","N")</f>
        <v>N</v>
      </c>
    </row>
    <row r="332" spans="1:15" x14ac:dyDescent="0.25">
      <c r="A332">
        <v>1976</v>
      </c>
      <c r="B332" t="s">
        <v>158</v>
      </c>
      <c r="C332" t="s">
        <v>159</v>
      </c>
      <c r="D332">
        <v>56</v>
      </c>
      <c r="E332">
        <v>83</v>
      </c>
      <c r="F332">
        <v>68</v>
      </c>
      <c r="G332" t="s">
        <v>16</v>
      </c>
      <c r="H332" t="s">
        <v>17</v>
      </c>
      <c r="I332" t="s">
        <v>18</v>
      </c>
      <c r="J332" t="b">
        <v>0</v>
      </c>
      <c r="K332">
        <v>62239</v>
      </c>
      <c r="L332">
        <v>156343</v>
      </c>
      <c r="M332">
        <v>20171015</v>
      </c>
      <c r="N332" t="s">
        <v>19</v>
      </c>
      <c r="O332" t="str">
        <f>IF(VLOOKUP(A332,'national-winners'!$A$2:$B$13,2,0)=H332,"Y","N")</f>
        <v>Y</v>
      </c>
    </row>
    <row r="333" spans="1:15" x14ac:dyDescent="0.25">
      <c r="A333">
        <v>1976</v>
      </c>
      <c r="B333" t="s">
        <v>158</v>
      </c>
      <c r="C333" t="s">
        <v>159</v>
      </c>
      <c r="D333">
        <v>56</v>
      </c>
      <c r="E333">
        <v>83</v>
      </c>
      <c r="F333">
        <v>68</v>
      </c>
      <c r="G333" t="s">
        <v>16</v>
      </c>
      <c r="J333" t="b">
        <v>1</v>
      </c>
      <c r="K333">
        <v>1387</v>
      </c>
      <c r="L333">
        <v>156343</v>
      </c>
      <c r="M333">
        <v>20171015</v>
      </c>
      <c r="N333" t="s">
        <v>19</v>
      </c>
      <c r="O333" t="str">
        <f>IF(VLOOKUP(A333,'national-winners'!$A$2:$B$13,2,0)=H333,"Y","N")</f>
        <v>N</v>
      </c>
    </row>
    <row r="334" spans="1:15" x14ac:dyDescent="0.25">
      <c r="A334">
        <v>1980</v>
      </c>
      <c r="B334" t="s">
        <v>14</v>
      </c>
      <c r="C334" t="s">
        <v>15</v>
      </c>
      <c r="D334">
        <v>1</v>
      </c>
      <c r="E334">
        <v>63</v>
      </c>
      <c r="F334">
        <v>41</v>
      </c>
      <c r="G334" t="s">
        <v>16</v>
      </c>
      <c r="H334" t="s">
        <v>160</v>
      </c>
      <c r="I334" t="s">
        <v>21</v>
      </c>
      <c r="J334" t="b">
        <v>0</v>
      </c>
      <c r="K334">
        <v>654192</v>
      </c>
      <c r="L334">
        <v>1341929</v>
      </c>
      <c r="M334">
        <v>20171015</v>
      </c>
      <c r="N334" t="s">
        <v>19</v>
      </c>
      <c r="O334" t="str">
        <f>IF(VLOOKUP(A334,'national-winners'!$A$2:$B$13,2,0)=H334,"Y","N")</f>
        <v>Y</v>
      </c>
    </row>
    <row r="335" spans="1:15" x14ac:dyDescent="0.25">
      <c r="A335">
        <v>1980</v>
      </c>
      <c r="B335" t="s">
        <v>14</v>
      </c>
      <c r="C335" t="s">
        <v>15</v>
      </c>
      <c r="D335">
        <v>1</v>
      </c>
      <c r="E335">
        <v>63</v>
      </c>
      <c r="F335">
        <v>41</v>
      </c>
      <c r="G335" t="s">
        <v>16</v>
      </c>
      <c r="H335" t="s">
        <v>17</v>
      </c>
      <c r="I335" t="s">
        <v>18</v>
      </c>
      <c r="J335" t="b">
        <v>0</v>
      </c>
      <c r="K335">
        <v>636730</v>
      </c>
      <c r="L335">
        <v>1341929</v>
      </c>
      <c r="M335">
        <v>20171015</v>
      </c>
      <c r="N335" t="s">
        <v>19</v>
      </c>
      <c r="O335" t="str">
        <f>IF(VLOOKUP(A335,'national-winners'!$A$2:$B$13,2,0)=H335,"Y","N")</f>
        <v>N</v>
      </c>
    </row>
    <row r="336" spans="1:15" x14ac:dyDescent="0.25">
      <c r="A336">
        <v>1980</v>
      </c>
      <c r="B336" t="s">
        <v>14</v>
      </c>
      <c r="C336" t="s">
        <v>15</v>
      </c>
      <c r="D336">
        <v>1</v>
      </c>
      <c r="E336">
        <v>63</v>
      </c>
      <c r="F336">
        <v>41</v>
      </c>
      <c r="G336" t="s">
        <v>16</v>
      </c>
      <c r="H336" t="s">
        <v>161</v>
      </c>
      <c r="I336" t="s">
        <v>35</v>
      </c>
      <c r="J336" t="b">
        <v>0</v>
      </c>
      <c r="K336">
        <v>16481</v>
      </c>
      <c r="L336">
        <v>1341929</v>
      </c>
      <c r="M336">
        <v>20171015</v>
      </c>
      <c r="N336" t="s">
        <v>19</v>
      </c>
      <c r="O336" t="str">
        <f>IF(VLOOKUP(A336,'national-winners'!$A$2:$B$13,2,0)=H336,"Y","N")</f>
        <v>N</v>
      </c>
    </row>
    <row r="337" spans="1:15" x14ac:dyDescent="0.25">
      <c r="A337">
        <v>1980</v>
      </c>
      <c r="B337" t="s">
        <v>14</v>
      </c>
      <c r="C337" t="s">
        <v>15</v>
      </c>
      <c r="D337">
        <v>1</v>
      </c>
      <c r="E337">
        <v>63</v>
      </c>
      <c r="F337">
        <v>41</v>
      </c>
      <c r="G337" t="s">
        <v>16</v>
      </c>
      <c r="H337" t="s">
        <v>162</v>
      </c>
      <c r="I337" t="s">
        <v>80</v>
      </c>
      <c r="J337" t="b">
        <v>0</v>
      </c>
      <c r="K337">
        <v>15010</v>
      </c>
      <c r="L337">
        <v>1341929</v>
      </c>
      <c r="M337">
        <v>20171015</v>
      </c>
      <c r="N337" t="s">
        <v>19</v>
      </c>
      <c r="O337" t="str">
        <f>IF(VLOOKUP(A337,'national-winners'!$A$2:$B$13,2,0)=H337,"Y","N")</f>
        <v>N</v>
      </c>
    </row>
    <row r="338" spans="1:15" x14ac:dyDescent="0.25">
      <c r="A338">
        <v>1980</v>
      </c>
      <c r="B338" t="s">
        <v>14</v>
      </c>
      <c r="C338" t="s">
        <v>15</v>
      </c>
      <c r="D338">
        <v>1</v>
      </c>
      <c r="E338">
        <v>63</v>
      </c>
      <c r="F338">
        <v>41</v>
      </c>
      <c r="G338" t="s">
        <v>16</v>
      </c>
      <c r="H338" t="s">
        <v>163</v>
      </c>
      <c r="I338" t="s">
        <v>29</v>
      </c>
      <c r="J338" t="b">
        <v>0</v>
      </c>
      <c r="K338">
        <v>13318</v>
      </c>
      <c r="L338">
        <v>1341929</v>
      </c>
      <c r="M338">
        <v>20171015</v>
      </c>
      <c r="N338" t="s">
        <v>19</v>
      </c>
      <c r="O338" t="str">
        <f>IF(VLOOKUP(A338,'national-winners'!$A$2:$B$13,2,0)=H338,"Y","N")</f>
        <v>N</v>
      </c>
    </row>
    <row r="339" spans="1:15" x14ac:dyDescent="0.25">
      <c r="A339">
        <v>1980</v>
      </c>
      <c r="B339" t="s">
        <v>14</v>
      </c>
      <c r="C339" t="s">
        <v>15</v>
      </c>
      <c r="D339">
        <v>1</v>
      </c>
      <c r="E339">
        <v>63</v>
      </c>
      <c r="F339">
        <v>41</v>
      </c>
      <c r="G339" t="s">
        <v>16</v>
      </c>
      <c r="H339" t="s">
        <v>24</v>
      </c>
      <c r="I339" t="s">
        <v>164</v>
      </c>
      <c r="J339" t="b">
        <v>0</v>
      </c>
      <c r="K339">
        <v>1743</v>
      </c>
      <c r="L339">
        <v>1341929</v>
      </c>
      <c r="M339">
        <v>20171015</v>
      </c>
      <c r="N339" t="s">
        <v>19</v>
      </c>
      <c r="O339" t="str">
        <f>IF(VLOOKUP(A339,'national-winners'!$A$2:$B$13,2,0)=H339,"Y","N")</f>
        <v>N</v>
      </c>
    </row>
    <row r="340" spans="1:15" x14ac:dyDescent="0.25">
      <c r="A340">
        <v>1980</v>
      </c>
      <c r="B340" t="s">
        <v>14</v>
      </c>
      <c r="C340" t="s">
        <v>15</v>
      </c>
      <c r="D340">
        <v>1</v>
      </c>
      <c r="E340">
        <v>63</v>
      </c>
      <c r="F340">
        <v>41</v>
      </c>
      <c r="G340" t="s">
        <v>16</v>
      </c>
      <c r="H340" t="s">
        <v>26</v>
      </c>
      <c r="I340" t="s">
        <v>27</v>
      </c>
      <c r="J340" t="b">
        <v>0</v>
      </c>
      <c r="K340">
        <v>1629</v>
      </c>
      <c r="L340">
        <v>1341929</v>
      </c>
      <c r="M340">
        <v>20171015</v>
      </c>
      <c r="N340" t="s">
        <v>19</v>
      </c>
      <c r="O340" t="str">
        <f>IF(VLOOKUP(A340,'national-winners'!$A$2:$B$13,2,0)=H340,"Y","N")</f>
        <v>N</v>
      </c>
    </row>
    <row r="341" spans="1:15" x14ac:dyDescent="0.25">
      <c r="A341">
        <v>1980</v>
      </c>
      <c r="B341" t="s">
        <v>14</v>
      </c>
      <c r="C341" t="s">
        <v>15</v>
      </c>
      <c r="D341">
        <v>1</v>
      </c>
      <c r="E341">
        <v>63</v>
      </c>
      <c r="F341">
        <v>41</v>
      </c>
      <c r="G341" t="s">
        <v>16</v>
      </c>
      <c r="H341" t="s">
        <v>165</v>
      </c>
      <c r="I341" t="s">
        <v>37</v>
      </c>
      <c r="J341" t="b">
        <v>0</v>
      </c>
      <c r="K341">
        <v>1303</v>
      </c>
      <c r="L341">
        <v>1341929</v>
      </c>
      <c r="M341">
        <v>20171015</v>
      </c>
      <c r="N341" t="s">
        <v>19</v>
      </c>
      <c r="O341" t="str">
        <f>IF(VLOOKUP(A341,'national-winners'!$A$2:$B$13,2,0)=H341,"Y","N")</f>
        <v>N</v>
      </c>
    </row>
    <row r="342" spans="1:15" x14ac:dyDescent="0.25">
      <c r="A342">
        <v>1980</v>
      </c>
      <c r="B342" t="s">
        <v>14</v>
      </c>
      <c r="C342" t="s">
        <v>15</v>
      </c>
      <c r="D342">
        <v>1</v>
      </c>
      <c r="E342">
        <v>63</v>
      </c>
      <c r="F342">
        <v>41</v>
      </c>
      <c r="G342" t="s">
        <v>16</v>
      </c>
      <c r="H342" t="s">
        <v>166</v>
      </c>
      <c r="I342" t="s">
        <v>100</v>
      </c>
      <c r="J342" t="b">
        <v>0</v>
      </c>
      <c r="K342">
        <v>1006</v>
      </c>
      <c r="L342">
        <v>1341929</v>
      </c>
      <c r="M342">
        <v>20171015</v>
      </c>
      <c r="N342" t="s">
        <v>19</v>
      </c>
      <c r="O342" t="str">
        <f>IF(VLOOKUP(A342,'national-winners'!$A$2:$B$13,2,0)=H342,"Y","N")</f>
        <v>N</v>
      </c>
    </row>
    <row r="343" spans="1:15" x14ac:dyDescent="0.25">
      <c r="A343">
        <v>1980</v>
      </c>
      <c r="B343" t="s">
        <v>14</v>
      </c>
      <c r="C343" t="s">
        <v>15</v>
      </c>
      <c r="D343">
        <v>1</v>
      </c>
      <c r="E343">
        <v>63</v>
      </c>
      <c r="F343">
        <v>41</v>
      </c>
      <c r="G343" t="s">
        <v>16</v>
      </c>
      <c r="H343" t="s">
        <v>167</v>
      </c>
      <c r="I343" t="s">
        <v>168</v>
      </c>
      <c r="J343" t="b">
        <v>0</v>
      </c>
      <c r="K343">
        <v>517</v>
      </c>
      <c r="L343">
        <v>1341929</v>
      </c>
      <c r="M343">
        <v>20171015</v>
      </c>
      <c r="N343" t="s">
        <v>19</v>
      </c>
      <c r="O343" t="str">
        <f>IF(VLOOKUP(A343,'national-winners'!$A$2:$B$13,2,0)=H343,"Y","N")</f>
        <v>N</v>
      </c>
    </row>
    <row r="344" spans="1:15" x14ac:dyDescent="0.25">
      <c r="A344">
        <v>1980</v>
      </c>
      <c r="B344" t="s">
        <v>30</v>
      </c>
      <c r="C344" t="s">
        <v>31</v>
      </c>
      <c r="D344">
        <v>2</v>
      </c>
      <c r="E344">
        <v>94</v>
      </c>
      <c r="F344">
        <v>81</v>
      </c>
      <c r="G344" t="s">
        <v>16</v>
      </c>
      <c r="H344" t="s">
        <v>160</v>
      </c>
      <c r="I344" t="s">
        <v>21</v>
      </c>
      <c r="J344" t="b">
        <v>0</v>
      </c>
      <c r="K344">
        <v>86112</v>
      </c>
      <c r="L344">
        <v>158445</v>
      </c>
      <c r="M344">
        <v>20171015</v>
      </c>
      <c r="N344" t="s">
        <v>19</v>
      </c>
      <c r="O344" t="str">
        <f>IF(VLOOKUP(A344,'national-winners'!$A$2:$B$13,2,0)=H344,"Y","N")</f>
        <v>Y</v>
      </c>
    </row>
    <row r="345" spans="1:15" x14ac:dyDescent="0.25">
      <c r="A345">
        <v>1980</v>
      </c>
      <c r="B345" t="s">
        <v>30</v>
      </c>
      <c r="C345" t="s">
        <v>31</v>
      </c>
      <c r="D345">
        <v>2</v>
      </c>
      <c r="E345">
        <v>94</v>
      </c>
      <c r="F345">
        <v>81</v>
      </c>
      <c r="G345" t="s">
        <v>16</v>
      </c>
      <c r="H345" t="s">
        <v>17</v>
      </c>
      <c r="I345" t="s">
        <v>18</v>
      </c>
      <c r="J345" t="b">
        <v>0</v>
      </c>
      <c r="K345">
        <v>41842</v>
      </c>
      <c r="L345">
        <v>158445</v>
      </c>
      <c r="M345">
        <v>20171015</v>
      </c>
      <c r="N345" t="s">
        <v>19</v>
      </c>
      <c r="O345" t="str">
        <f>IF(VLOOKUP(A345,'national-winners'!$A$2:$B$13,2,0)=H345,"Y","N")</f>
        <v>N</v>
      </c>
    </row>
    <row r="346" spans="1:15" x14ac:dyDescent="0.25">
      <c r="A346">
        <v>1980</v>
      </c>
      <c r="B346" t="s">
        <v>30</v>
      </c>
      <c r="C346" t="s">
        <v>31</v>
      </c>
      <c r="D346">
        <v>2</v>
      </c>
      <c r="E346">
        <v>94</v>
      </c>
      <c r="F346">
        <v>81</v>
      </c>
      <c r="G346" t="s">
        <v>16</v>
      </c>
      <c r="H346" t="s">
        <v>163</v>
      </c>
      <c r="I346" t="s">
        <v>29</v>
      </c>
      <c r="J346" t="b">
        <v>0</v>
      </c>
      <c r="K346">
        <v>18479</v>
      </c>
      <c r="L346">
        <v>158445</v>
      </c>
      <c r="M346">
        <v>20171015</v>
      </c>
      <c r="N346" t="s">
        <v>19</v>
      </c>
      <c r="O346" t="str">
        <f>IF(VLOOKUP(A346,'national-winners'!$A$2:$B$13,2,0)=H346,"Y","N")</f>
        <v>N</v>
      </c>
    </row>
    <row r="347" spans="1:15" x14ac:dyDescent="0.25">
      <c r="A347">
        <v>1980</v>
      </c>
      <c r="B347" t="s">
        <v>30</v>
      </c>
      <c r="C347" t="s">
        <v>31</v>
      </c>
      <c r="D347">
        <v>2</v>
      </c>
      <c r="E347">
        <v>94</v>
      </c>
      <c r="F347">
        <v>81</v>
      </c>
      <c r="G347" t="s">
        <v>16</v>
      </c>
      <c r="H347" t="s">
        <v>161</v>
      </c>
      <c r="I347" t="s">
        <v>35</v>
      </c>
      <c r="J347" t="b">
        <v>0</v>
      </c>
      <c r="K347">
        <v>11155</v>
      </c>
      <c r="L347">
        <v>158445</v>
      </c>
      <c r="M347">
        <v>20171015</v>
      </c>
      <c r="N347" t="s">
        <v>19</v>
      </c>
      <c r="O347" t="str">
        <f>IF(VLOOKUP(A347,'national-winners'!$A$2:$B$13,2,0)=H347,"Y","N")</f>
        <v>N</v>
      </c>
    </row>
    <row r="348" spans="1:15" x14ac:dyDescent="0.25">
      <c r="A348">
        <v>1980</v>
      </c>
      <c r="B348" t="s">
        <v>30</v>
      </c>
      <c r="C348" t="s">
        <v>31</v>
      </c>
      <c r="D348">
        <v>2</v>
      </c>
      <c r="E348">
        <v>94</v>
      </c>
      <c r="F348">
        <v>81</v>
      </c>
      <c r="G348" t="s">
        <v>16</v>
      </c>
      <c r="J348" t="b">
        <v>1</v>
      </c>
      <c r="K348">
        <v>857</v>
      </c>
      <c r="L348">
        <v>158445</v>
      </c>
      <c r="M348">
        <v>20171015</v>
      </c>
      <c r="N348" t="s">
        <v>19</v>
      </c>
      <c r="O348" t="str">
        <f>IF(VLOOKUP(A348,'national-winners'!$A$2:$B$13,2,0)=H348,"Y","N")</f>
        <v>N</v>
      </c>
    </row>
    <row r="349" spans="1:15" x14ac:dyDescent="0.25">
      <c r="A349">
        <v>1980</v>
      </c>
      <c r="B349" t="s">
        <v>32</v>
      </c>
      <c r="C349" t="s">
        <v>33</v>
      </c>
      <c r="D349">
        <v>4</v>
      </c>
      <c r="E349">
        <v>86</v>
      </c>
      <c r="F349">
        <v>61</v>
      </c>
      <c r="G349" t="s">
        <v>16</v>
      </c>
      <c r="H349" t="s">
        <v>160</v>
      </c>
      <c r="I349" t="s">
        <v>21</v>
      </c>
      <c r="J349" t="b">
        <v>0</v>
      </c>
      <c r="K349">
        <v>529688</v>
      </c>
      <c r="L349">
        <v>873945</v>
      </c>
      <c r="M349">
        <v>20171015</v>
      </c>
      <c r="N349" t="s">
        <v>19</v>
      </c>
      <c r="O349" t="str">
        <f>IF(VLOOKUP(A349,'national-winners'!$A$2:$B$13,2,0)=H349,"Y","N")</f>
        <v>Y</v>
      </c>
    </row>
    <row r="350" spans="1:15" x14ac:dyDescent="0.25">
      <c r="A350">
        <v>1980</v>
      </c>
      <c r="B350" t="s">
        <v>32</v>
      </c>
      <c r="C350" t="s">
        <v>33</v>
      </c>
      <c r="D350">
        <v>4</v>
      </c>
      <c r="E350">
        <v>86</v>
      </c>
      <c r="F350">
        <v>61</v>
      </c>
      <c r="G350" t="s">
        <v>16</v>
      </c>
      <c r="H350" t="s">
        <v>17</v>
      </c>
      <c r="I350" t="s">
        <v>18</v>
      </c>
      <c r="J350" t="b">
        <v>0</v>
      </c>
      <c r="K350">
        <v>246843</v>
      </c>
      <c r="L350">
        <v>873945</v>
      </c>
      <c r="M350">
        <v>20171015</v>
      </c>
      <c r="N350" t="s">
        <v>19</v>
      </c>
      <c r="O350" t="str">
        <f>IF(VLOOKUP(A350,'national-winners'!$A$2:$B$13,2,0)=H350,"Y","N")</f>
        <v>N</v>
      </c>
    </row>
    <row r="351" spans="1:15" x14ac:dyDescent="0.25">
      <c r="A351">
        <v>1980</v>
      </c>
      <c r="B351" t="s">
        <v>32</v>
      </c>
      <c r="C351" t="s">
        <v>33</v>
      </c>
      <c r="D351">
        <v>4</v>
      </c>
      <c r="E351">
        <v>86</v>
      </c>
      <c r="F351">
        <v>61</v>
      </c>
      <c r="G351" t="s">
        <v>16</v>
      </c>
      <c r="H351" t="s">
        <v>161</v>
      </c>
      <c r="I351" t="s">
        <v>35</v>
      </c>
      <c r="J351" t="b">
        <v>0</v>
      </c>
      <c r="K351">
        <v>76952</v>
      </c>
      <c r="L351">
        <v>873945</v>
      </c>
      <c r="M351">
        <v>20171015</v>
      </c>
      <c r="N351" t="s">
        <v>19</v>
      </c>
      <c r="O351" t="str">
        <f>IF(VLOOKUP(A351,'national-winners'!$A$2:$B$13,2,0)=H351,"Y","N")</f>
        <v>N</v>
      </c>
    </row>
    <row r="352" spans="1:15" x14ac:dyDescent="0.25">
      <c r="A352">
        <v>1980</v>
      </c>
      <c r="B352" t="s">
        <v>32</v>
      </c>
      <c r="C352" t="s">
        <v>33</v>
      </c>
      <c r="D352">
        <v>4</v>
      </c>
      <c r="E352">
        <v>86</v>
      </c>
      <c r="F352">
        <v>61</v>
      </c>
      <c r="G352" t="s">
        <v>16</v>
      </c>
      <c r="H352" t="s">
        <v>163</v>
      </c>
      <c r="I352" t="s">
        <v>29</v>
      </c>
      <c r="J352" t="b">
        <v>0</v>
      </c>
      <c r="K352">
        <v>18784</v>
      </c>
      <c r="L352">
        <v>873945</v>
      </c>
      <c r="M352">
        <v>20171015</v>
      </c>
      <c r="N352" t="s">
        <v>19</v>
      </c>
      <c r="O352" t="str">
        <f>IF(VLOOKUP(A352,'national-winners'!$A$2:$B$13,2,0)=H352,"Y","N")</f>
        <v>N</v>
      </c>
    </row>
    <row r="353" spans="1:15" x14ac:dyDescent="0.25">
      <c r="A353">
        <v>1980</v>
      </c>
      <c r="B353" t="s">
        <v>32</v>
      </c>
      <c r="C353" t="s">
        <v>33</v>
      </c>
      <c r="D353">
        <v>4</v>
      </c>
      <c r="E353">
        <v>86</v>
      </c>
      <c r="F353">
        <v>61</v>
      </c>
      <c r="G353" t="s">
        <v>16</v>
      </c>
      <c r="H353" t="s">
        <v>165</v>
      </c>
      <c r="I353" t="s">
        <v>37</v>
      </c>
      <c r="J353" t="b">
        <v>0</v>
      </c>
      <c r="K353">
        <v>1100</v>
      </c>
      <c r="L353">
        <v>873945</v>
      </c>
      <c r="M353">
        <v>20171015</v>
      </c>
      <c r="N353" t="s">
        <v>19</v>
      </c>
      <c r="O353" t="str">
        <f>IF(VLOOKUP(A353,'national-winners'!$A$2:$B$13,2,0)=H353,"Y","N")</f>
        <v>N</v>
      </c>
    </row>
    <row r="354" spans="1:15" x14ac:dyDescent="0.25">
      <c r="A354">
        <v>1980</v>
      </c>
      <c r="B354" t="s">
        <v>32</v>
      </c>
      <c r="C354" t="s">
        <v>33</v>
      </c>
      <c r="D354">
        <v>4</v>
      </c>
      <c r="E354">
        <v>86</v>
      </c>
      <c r="F354">
        <v>61</v>
      </c>
      <c r="G354" t="s">
        <v>16</v>
      </c>
      <c r="H354" t="s">
        <v>167</v>
      </c>
      <c r="I354" t="s">
        <v>168</v>
      </c>
      <c r="J354" t="b">
        <v>0</v>
      </c>
      <c r="K354">
        <v>551</v>
      </c>
      <c r="L354">
        <v>873945</v>
      </c>
      <c r="M354">
        <v>20171015</v>
      </c>
      <c r="N354" t="s">
        <v>19</v>
      </c>
      <c r="O354" t="str">
        <f>IF(VLOOKUP(A354,'national-winners'!$A$2:$B$13,2,0)=H354,"Y","N")</f>
        <v>N</v>
      </c>
    </row>
    <row r="355" spans="1:15" x14ac:dyDescent="0.25">
      <c r="A355">
        <v>1980</v>
      </c>
      <c r="B355" t="s">
        <v>32</v>
      </c>
      <c r="C355" t="s">
        <v>33</v>
      </c>
      <c r="D355">
        <v>4</v>
      </c>
      <c r="E355">
        <v>86</v>
      </c>
      <c r="F355">
        <v>61</v>
      </c>
      <c r="G355" t="s">
        <v>16</v>
      </c>
      <c r="H355" t="s">
        <v>26</v>
      </c>
      <c r="I355" t="s">
        <v>27</v>
      </c>
      <c r="J355" t="b">
        <v>0</v>
      </c>
      <c r="K355">
        <v>25</v>
      </c>
      <c r="L355">
        <v>873945</v>
      </c>
      <c r="M355">
        <v>20171015</v>
      </c>
      <c r="N355" t="s">
        <v>19</v>
      </c>
      <c r="O355" t="str">
        <f>IF(VLOOKUP(A355,'national-winners'!$A$2:$B$13,2,0)=H355,"Y","N")</f>
        <v>N</v>
      </c>
    </row>
    <row r="356" spans="1:15" x14ac:dyDescent="0.25">
      <c r="A356">
        <v>1980</v>
      </c>
      <c r="B356" t="s">
        <v>32</v>
      </c>
      <c r="C356" t="s">
        <v>33</v>
      </c>
      <c r="D356">
        <v>4</v>
      </c>
      <c r="E356">
        <v>86</v>
      </c>
      <c r="F356">
        <v>61</v>
      </c>
      <c r="G356" t="s">
        <v>16</v>
      </c>
      <c r="H356" t="s">
        <v>169</v>
      </c>
      <c r="I356" t="s">
        <v>170</v>
      </c>
      <c r="J356" t="b">
        <v>0</v>
      </c>
      <c r="K356">
        <v>2</v>
      </c>
      <c r="L356">
        <v>873945</v>
      </c>
      <c r="M356">
        <v>20171015</v>
      </c>
      <c r="N356" t="s">
        <v>19</v>
      </c>
      <c r="O356" t="str">
        <f>IF(VLOOKUP(A356,'national-winners'!$A$2:$B$13,2,0)=H356,"Y","N")</f>
        <v>N</v>
      </c>
    </row>
    <row r="357" spans="1:15" x14ac:dyDescent="0.25">
      <c r="A357">
        <v>1980</v>
      </c>
      <c r="B357" t="s">
        <v>40</v>
      </c>
      <c r="C357" t="s">
        <v>41</v>
      </c>
      <c r="D357">
        <v>5</v>
      </c>
      <c r="E357">
        <v>71</v>
      </c>
      <c r="F357">
        <v>42</v>
      </c>
      <c r="G357" t="s">
        <v>16</v>
      </c>
      <c r="H357" t="s">
        <v>160</v>
      </c>
      <c r="I357" t="s">
        <v>21</v>
      </c>
      <c r="J357" t="b">
        <v>0</v>
      </c>
      <c r="K357">
        <v>403164</v>
      </c>
      <c r="L357">
        <v>837582</v>
      </c>
      <c r="M357">
        <v>20171015</v>
      </c>
      <c r="N357" t="s">
        <v>19</v>
      </c>
      <c r="O357" t="str">
        <f>IF(VLOOKUP(A357,'national-winners'!$A$2:$B$13,2,0)=H357,"Y","N")</f>
        <v>Y</v>
      </c>
    </row>
    <row r="358" spans="1:15" x14ac:dyDescent="0.25">
      <c r="A358">
        <v>1980</v>
      </c>
      <c r="B358" t="s">
        <v>40</v>
      </c>
      <c r="C358" t="s">
        <v>41</v>
      </c>
      <c r="D358">
        <v>5</v>
      </c>
      <c r="E358">
        <v>71</v>
      </c>
      <c r="F358">
        <v>42</v>
      </c>
      <c r="G358" t="s">
        <v>16</v>
      </c>
      <c r="H358" t="s">
        <v>17</v>
      </c>
      <c r="I358" t="s">
        <v>18</v>
      </c>
      <c r="J358" t="b">
        <v>0</v>
      </c>
      <c r="K358">
        <v>398041</v>
      </c>
      <c r="L358">
        <v>837582</v>
      </c>
      <c r="M358">
        <v>20171015</v>
      </c>
      <c r="N358" t="s">
        <v>19</v>
      </c>
      <c r="O358" t="str">
        <f>IF(VLOOKUP(A358,'national-winners'!$A$2:$B$13,2,0)=H358,"Y","N")</f>
        <v>N</v>
      </c>
    </row>
    <row r="359" spans="1:15" x14ac:dyDescent="0.25">
      <c r="A359">
        <v>1980</v>
      </c>
      <c r="B359" t="s">
        <v>40</v>
      </c>
      <c r="C359" t="s">
        <v>41</v>
      </c>
      <c r="D359">
        <v>5</v>
      </c>
      <c r="E359">
        <v>71</v>
      </c>
      <c r="F359">
        <v>42</v>
      </c>
      <c r="G359" t="s">
        <v>16</v>
      </c>
      <c r="H359" t="s">
        <v>161</v>
      </c>
      <c r="I359" t="s">
        <v>35</v>
      </c>
      <c r="J359" t="b">
        <v>0</v>
      </c>
      <c r="K359">
        <v>22468</v>
      </c>
      <c r="L359">
        <v>837582</v>
      </c>
      <c r="M359">
        <v>20171015</v>
      </c>
      <c r="N359" t="s">
        <v>19</v>
      </c>
      <c r="O359" t="str">
        <f>IF(VLOOKUP(A359,'national-winners'!$A$2:$B$13,2,0)=H359,"Y","N")</f>
        <v>N</v>
      </c>
    </row>
    <row r="360" spans="1:15" x14ac:dyDescent="0.25">
      <c r="A360">
        <v>1980</v>
      </c>
      <c r="B360" t="s">
        <v>40</v>
      </c>
      <c r="C360" t="s">
        <v>41</v>
      </c>
      <c r="D360">
        <v>5</v>
      </c>
      <c r="E360">
        <v>71</v>
      </c>
      <c r="F360">
        <v>42</v>
      </c>
      <c r="G360" t="s">
        <v>16</v>
      </c>
      <c r="H360" t="s">
        <v>163</v>
      </c>
      <c r="I360" t="s">
        <v>29</v>
      </c>
      <c r="J360" t="b">
        <v>0</v>
      </c>
      <c r="K360">
        <v>8970</v>
      </c>
      <c r="L360">
        <v>837582</v>
      </c>
      <c r="M360">
        <v>20171015</v>
      </c>
      <c r="N360" t="s">
        <v>19</v>
      </c>
      <c r="O360" t="str">
        <f>IF(VLOOKUP(A360,'national-winners'!$A$2:$B$13,2,0)=H360,"Y","N")</f>
        <v>N</v>
      </c>
    </row>
    <row r="361" spans="1:15" x14ac:dyDescent="0.25">
      <c r="A361">
        <v>1980</v>
      </c>
      <c r="B361" t="s">
        <v>40</v>
      </c>
      <c r="C361" t="s">
        <v>41</v>
      </c>
      <c r="D361">
        <v>5</v>
      </c>
      <c r="E361">
        <v>71</v>
      </c>
      <c r="F361">
        <v>42</v>
      </c>
      <c r="G361" t="s">
        <v>16</v>
      </c>
      <c r="H361" t="s">
        <v>167</v>
      </c>
      <c r="I361" t="s">
        <v>168</v>
      </c>
      <c r="J361" t="b">
        <v>0</v>
      </c>
      <c r="K361">
        <v>2345</v>
      </c>
      <c r="L361">
        <v>837582</v>
      </c>
      <c r="M361">
        <v>20171015</v>
      </c>
      <c r="N361" t="s">
        <v>19</v>
      </c>
      <c r="O361" t="str">
        <f>IF(VLOOKUP(A361,'national-winners'!$A$2:$B$13,2,0)=H361,"Y","N")</f>
        <v>N</v>
      </c>
    </row>
    <row r="362" spans="1:15" x14ac:dyDescent="0.25">
      <c r="A362">
        <v>1980</v>
      </c>
      <c r="B362" t="s">
        <v>40</v>
      </c>
      <c r="C362" t="s">
        <v>41</v>
      </c>
      <c r="D362">
        <v>5</v>
      </c>
      <c r="E362">
        <v>71</v>
      </c>
      <c r="F362">
        <v>42</v>
      </c>
      <c r="G362" t="s">
        <v>16</v>
      </c>
      <c r="H362" t="s">
        <v>24</v>
      </c>
      <c r="I362" t="s">
        <v>164</v>
      </c>
      <c r="J362" t="b">
        <v>0</v>
      </c>
      <c r="K362">
        <v>1350</v>
      </c>
      <c r="L362">
        <v>837582</v>
      </c>
      <c r="M362">
        <v>20171015</v>
      </c>
      <c r="N362" t="s">
        <v>19</v>
      </c>
      <c r="O362" t="str">
        <f>IF(VLOOKUP(A362,'national-winners'!$A$2:$B$13,2,0)=H362,"Y","N")</f>
        <v>N</v>
      </c>
    </row>
    <row r="363" spans="1:15" x14ac:dyDescent="0.25">
      <c r="A363">
        <v>1980</v>
      </c>
      <c r="B363" t="s">
        <v>40</v>
      </c>
      <c r="C363" t="s">
        <v>41</v>
      </c>
      <c r="D363">
        <v>5</v>
      </c>
      <c r="E363">
        <v>71</v>
      </c>
      <c r="F363">
        <v>42</v>
      </c>
      <c r="G363" t="s">
        <v>16</v>
      </c>
      <c r="H363" t="s">
        <v>26</v>
      </c>
      <c r="I363" t="s">
        <v>27</v>
      </c>
      <c r="J363" t="b">
        <v>0</v>
      </c>
      <c r="K363">
        <v>1244</v>
      </c>
      <c r="L363">
        <v>837582</v>
      </c>
      <c r="M363">
        <v>20171015</v>
      </c>
      <c r="N363" t="s">
        <v>19</v>
      </c>
      <c r="O363" t="str">
        <f>IF(VLOOKUP(A363,'national-winners'!$A$2:$B$13,2,0)=H363,"Y","N")</f>
        <v>N</v>
      </c>
    </row>
    <row r="364" spans="1:15" x14ac:dyDescent="0.25">
      <c r="A364">
        <v>1980</v>
      </c>
      <c r="B364" t="s">
        <v>42</v>
      </c>
      <c r="C364" t="s">
        <v>43</v>
      </c>
      <c r="D364">
        <v>6</v>
      </c>
      <c r="E364">
        <v>93</v>
      </c>
      <c r="F364">
        <v>71</v>
      </c>
      <c r="G364" t="s">
        <v>16</v>
      </c>
      <c r="H364" t="s">
        <v>160</v>
      </c>
      <c r="I364" t="s">
        <v>21</v>
      </c>
      <c r="J364" t="b">
        <v>0</v>
      </c>
      <c r="K364">
        <v>4522994</v>
      </c>
      <c r="L364">
        <v>8582938</v>
      </c>
      <c r="M364">
        <v>20171015</v>
      </c>
      <c r="N364" t="s">
        <v>19</v>
      </c>
      <c r="O364" t="str">
        <f>IF(VLOOKUP(A364,'national-winners'!$A$2:$B$13,2,0)=H364,"Y","N")</f>
        <v>Y</v>
      </c>
    </row>
    <row r="365" spans="1:15" x14ac:dyDescent="0.25">
      <c r="A365">
        <v>1980</v>
      </c>
      <c r="B365" t="s">
        <v>42</v>
      </c>
      <c r="C365" t="s">
        <v>43</v>
      </c>
      <c r="D365">
        <v>6</v>
      </c>
      <c r="E365">
        <v>93</v>
      </c>
      <c r="F365">
        <v>71</v>
      </c>
      <c r="G365" t="s">
        <v>16</v>
      </c>
      <c r="H365" t="s">
        <v>17</v>
      </c>
      <c r="I365" t="s">
        <v>18</v>
      </c>
      <c r="J365" t="b">
        <v>0</v>
      </c>
      <c r="K365">
        <v>3082943</v>
      </c>
      <c r="L365">
        <v>8582938</v>
      </c>
      <c r="M365">
        <v>20171015</v>
      </c>
      <c r="N365" t="s">
        <v>19</v>
      </c>
      <c r="O365" t="str">
        <f>IF(VLOOKUP(A365,'national-winners'!$A$2:$B$13,2,0)=H365,"Y","N")</f>
        <v>N</v>
      </c>
    </row>
    <row r="366" spans="1:15" x14ac:dyDescent="0.25">
      <c r="A366">
        <v>1980</v>
      </c>
      <c r="B366" t="s">
        <v>42</v>
      </c>
      <c r="C366" t="s">
        <v>43</v>
      </c>
      <c r="D366">
        <v>6</v>
      </c>
      <c r="E366">
        <v>93</v>
      </c>
      <c r="F366">
        <v>71</v>
      </c>
      <c r="G366" t="s">
        <v>16</v>
      </c>
      <c r="H366" t="s">
        <v>161</v>
      </c>
      <c r="I366" t="s">
        <v>35</v>
      </c>
      <c r="J366" t="b">
        <v>0</v>
      </c>
      <c r="K366">
        <v>739618</v>
      </c>
      <c r="L366">
        <v>8582938</v>
      </c>
      <c r="M366">
        <v>20171015</v>
      </c>
      <c r="N366" t="s">
        <v>19</v>
      </c>
      <c r="O366" t="str">
        <f>IF(VLOOKUP(A366,'national-winners'!$A$2:$B$13,2,0)=H366,"Y","N")</f>
        <v>N</v>
      </c>
    </row>
    <row r="367" spans="1:15" x14ac:dyDescent="0.25">
      <c r="A367">
        <v>1980</v>
      </c>
      <c r="B367" t="s">
        <v>42</v>
      </c>
      <c r="C367" t="s">
        <v>43</v>
      </c>
      <c r="D367">
        <v>6</v>
      </c>
      <c r="E367">
        <v>93</v>
      </c>
      <c r="F367">
        <v>71</v>
      </c>
      <c r="G367" t="s">
        <v>16</v>
      </c>
      <c r="H367" t="s">
        <v>163</v>
      </c>
      <c r="I367" t="s">
        <v>29</v>
      </c>
      <c r="J367" t="b">
        <v>0</v>
      </c>
      <c r="K367">
        <v>148390</v>
      </c>
      <c r="L367">
        <v>8582938</v>
      </c>
      <c r="M367">
        <v>20171015</v>
      </c>
      <c r="N367" t="s">
        <v>19</v>
      </c>
      <c r="O367" t="str">
        <f>IF(VLOOKUP(A367,'national-winners'!$A$2:$B$13,2,0)=H367,"Y","N")</f>
        <v>N</v>
      </c>
    </row>
    <row r="368" spans="1:15" x14ac:dyDescent="0.25">
      <c r="A368">
        <v>1980</v>
      </c>
      <c r="B368" t="s">
        <v>42</v>
      </c>
      <c r="C368" t="s">
        <v>43</v>
      </c>
      <c r="D368">
        <v>6</v>
      </c>
      <c r="E368">
        <v>93</v>
      </c>
      <c r="F368">
        <v>71</v>
      </c>
      <c r="G368" t="s">
        <v>16</v>
      </c>
      <c r="H368" t="s">
        <v>167</v>
      </c>
      <c r="I368" t="s">
        <v>168</v>
      </c>
      <c r="J368" t="b">
        <v>0</v>
      </c>
      <c r="K368">
        <v>61046</v>
      </c>
      <c r="L368">
        <v>8582938</v>
      </c>
      <c r="M368">
        <v>20171015</v>
      </c>
      <c r="N368" t="s">
        <v>19</v>
      </c>
      <c r="O368" t="str">
        <f>IF(VLOOKUP(A368,'national-winners'!$A$2:$B$13,2,0)=H368,"Y","N")</f>
        <v>N</v>
      </c>
    </row>
    <row r="369" spans="1:15" x14ac:dyDescent="0.25">
      <c r="A369">
        <v>1980</v>
      </c>
      <c r="B369" t="s">
        <v>42</v>
      </c>
      <c r="C369" t="s">
        <v>43</v>
      </c>
      <c r="D369">
        <v>6</v>
      </c>
      <c r="E369">
        <v>93</v>
      </c>
      <c r="F369">
        <v>71</v>
      </c>
      <c r="G369" t="s">
        <v>16</v>
      </c>
      <c r="H369" t="s">
        <v>171</v>
      </c>
      <c r="I369" t="s">
        <v>45</v>
      </c>
      <c r="J369" t="b">
        <v>0</v>
      </c>
      <c r="K369">
        <v>18106</v>
      </c>
      <c r="L369">
        <v>8582938</v>
      </c>
      <c r="M369">
        <v>20171015</v>
      </c>
      <c r="N369" t="s">
        <v>19</v>
      </c>
      <c r="O369" t="str">
        <f>IF(VLOOKUP(A369,'national-winners'!$A$2:$B$13,2,0)=H369,"Y","N")</f>
        <v>N</v>
      </c>
    </row>
    <row r="370" spans="1:15" x14ac:dyDescent="0.25">
      <c r="A370">
        <v>1980</v>
      </c>
      <c r="B370" t="s">
        <v>42</v>
      </c>
      <c r="C370" t="s">
        <v>43</v>
      </c>
      <c r="D370">
        <v>6</v>
      </c>
      <c r="E370">
        <v>93</v>
      </c>
      <c r="F370">
        <v>71</v>
      </c>
      <c r="G370" t="s">
        <v>16</v>
      </c>
      <c r="H370" t="s">
        <v>162</v>
      </c>
      <c r="I370" t="s">
        <v>23</v>
      </c>
      <c r="J370" t="b">
        <v>0</v>
      </c>
      <c r="K370">
        <v>9841</v>
      </c>
      <c r="L370">
        <v>8582938</v>
      </c>
      <c r="M370">
        <v>20171015</v>
      </c>
      <c r="N370" t="s">
        <v>19</v>
      </c>
      <c r="O370" t="str">
        <f>IF(VLOOKUP(A370,'national-winners'!$A$2:$B$13,2,0)=H370,"Y","N")</f>
        <v>N</v>
      </c>
    </row>
    <row r="371" spans="1:15" x14ac:dyDescent="0.25">
      <c r="A371">
        <v>1980</v>
      </c>
      <c r="B371" t="s">
        <v>46</v>
      </c>
      <c r="C371" t="s">
        <v>47</v>
      </c>
      <c r="D371">
        <v>8</v>
      </c>
      <c r="E371">
        <v>84</v>
      </c>
      <c r="F371">
        <v>62</v>
      </c>
      <c r="G371" t="s">
        <v>16</v>
      </c>
      <c r="H371" t="s">
        <v>160</v>
      </c>
      <c r="I371" t="s">
        <v>21</v>
      </c>
      <c r="J371" t="b">
        <v>0</v>
      </c>
      <c r="K371">
        <v>652264</v>
      </c>
      <c r="L371">
        <v>1184450</v>
      </c>
      <c r="M371">
        <v>20171015</v>
      </c>
      <c r="N371" t="s">
        <v>19</v>
      </c>
      <c r="O371" t="str">
        <f>IF(VLOOKUP(A371,'national-winners'!$A$2:$B$13,2,0)=H371,"Y","N")</f>
        <v>Y</v>
      </c>
    </row>
    <row r="372" spans="1:15" x14ac:dyDescent="0.25">
      <c r="A372">
        <v>1980</v>
      </c>
      <c r="B372" t="s">
        <v>46</v>
      </c>
      <c r="C372" t="s">
        <v>47</v>
      </c>
      <c r="D372">
        <v>8</v>
      </c>
      <c r="E372">
        <v>84</v>
      </c>
      <c r="F372">
        <v>62</v>
      </c>
      <c r="G372" t="s">
        <v>16</v>
      </c>
      <c r="H372" t="s">
        <v>17</v>
      </c>
      <c r="I372" t="s">
        <v>18</v>
      </c>
      <c r="J372" t="b">
        <v>0</v>
      </c>
      <c r="K372">
        <v>368009</v>
      </c>
      <c r="L372">
        <v>1184450</v>
      </c>
      <c r="M372">
        <v>20171015</v>
      </c>
      <c r="N372" t="s">
        <v>19</v>
      </c>
      <c r="O372" t="str">
        <f>IF(VLOOKUP(A372,'national-winners'!$A$2:$B$13,2,0)=H372,"Y","N")</f>
        <v>N</v>
      </c>
    </row>
    <row r="373" spans="1:15" x14ac:dyDescent="0.25">
      <c r="A373">
        <v>1980</v>
      </c>
      <c r="B373" t="s">
        <v>46</v>
      </c>
      <c r="C373" t="s">
        <v>47</v>
      </c>
      <c r="D373">
        <v>8</v>
      </c>
      <c r="E373">
        <v>84</v>
      </c>
      <c r="F373">
        <v>62</v>
      </c>
      <c r="G373" t="s">
        <v>16</v>
      </c>
      <c r="H373" t="s">
        <v>161</v>
      </c>
      <c r="I373" t="s">
        <v>172</v>
      </c>
      <c r="J373" t="b">
        <v>0</v>
      </c>
      <c r="K373">
        <v>130633</v>
      </c>
      <c r="L373">
        <v>1184450</v>
      </c>
      <c r="M373">
        <v>20171015</v>
      </c>
      <c r="N373" t="s">
        <v>19</v>
      </c>
      <c r="O373" t="str">
        <f>IF(VLOOKUP(A373,'national-winners'!$A$2:$B$13,2,0)=H373,"Y","N")</f>
        <v>N</v>
      </c>
    </row>
    <row r="374" spans="1:15" x14ac:dyDescent="0.25">
      <c r="A374">
        <v>1980</v>
      </c>
      <c r="B374" t="s">
        <v>46</v>
      </c>
      <c r="C374" t="s">
        <v>47</v>
      </c>
      <c r="D374">
        <v>8</v>
      </c>
      <c r="E374">
        <v>84</v>
      </c>
      <c r="F374">
        <v>62</v>
      </c>
      <c r="G374" t="s">
        <v>16</v>
      </c>
      <c r="H374" t="s">
        <v>163</v>
      </c>
      <c r="I374" t="s">
        <v>29</v>
      </c>
      <c r="J374" t="b">
        <v>0</v>
      </c>
      <c r="K374">
        <v>25744</v>
      </c>
      <c r="L374">
        <v>1184450</v>
      </c>
      <c r="M374">
        <v>20171015</v>
      </c>
      <c r="N374" t="s">
        <v>19</v>
      </c>
      <c r="O374" t="str">
        <f>IF(VLOOKUP(A374,'national-winners'!$A$2:$B$13,2,0)=H374,"Y","N")</f>
        <v>N</v>
      </c>
    </row>
    <row r="375" spans="1:15" x14ac:dyDescent="0.25">
      <c r="A375">
        <v>1980</v>
      </c>
      <c r="B375" t="s">
        <v>46</v>
      </c>
      <c r="C375" t="s">
        <v>47</v>
      </c>
      <c r="D375">
        <v>8</v>
      </c>
      <c r="E375">
        <v>84</v>
      </c>
      <c r="F375">
        <v>62</v>
      </c>
      <c r="G375" t="s">
        <v>16</v>
      </c>
      <c r="H375" t="s">
        <v>167</v>
      </c>
      <c r="I375" t="s">
        <v>168</v>
      </c>
      <c r="J375" t="b">
        <v>0</v>
      </c>
      <c r="K375">
        <v>5614</v>
      </c>
      <c r="L375">
        <v>1184450</v>
      </c>
      <c r="M375">
        <v>20171015</v>
      </c>
      <c r="N375" t="s">
        <v>19</v>
      </c>
      <c r="O375" t="str">
        <f>IF(VLOOKUP(A375,'national-winners'!$A$2:$B$13,2,0)=H375,"Y","N")</f>
        <v>N</v>
      </c>
    </row>
    <row r="376" spans="1:15" x14ac:dyDescent="0.25">
      <c r="A376">
        <v>1980</v>
      </c>
      <c r="B376" t="s">
        <v>46</v>
      </c>
      <c r="C376" t="s">
        <v>47</v>
      </c>
      <c r="D376">
        <v>8</v>
      </c>
      <c r="E376">
        <v>84</v>
      </c>
      <c r="F376">
        <v>62</v>
      </c>
      <c r="G376" t="s">
        <v>16</v>
      </c>
      <c r="H376" t="s">
        <v>24</v>
      </c>
      <c r="I376" t="s">
        <v>164</v>
      </c>
      <c r="J376" t="b">
        <v>0</v>
      </c>
      <c r="K376">
        <v>1180</v>
      </c>
      <c r="L376">
        <v>1184450</v>
      </c>
      <c r="M376">
        <v>20171015</v>
      </c>
      <c r="N376" t="s">
        <v>19</v>
      </c>
      <c r="O376" t="str">
        <f>IF(VLOOKUP(A376,'national-winners'!$A$2:$B$13,2,0)=H376,"Y","N")</f>
        <v>N</v>
      </c>
    </row>
    <row r="377" spans="1:15" x14ac:dyDescent="0.25">
      <c r="A377">
        <v>1980</v>
      </c>
      <c r="B377" t="s">
        <v>46</v>
      </c>
      <c r="C377" t="s">
        <v>47</v>
      </c>
      <c r="D377">
        <v>8</v>
      </c>
      <c r="E377">
        <v>84</v>
      </c>
      <c r="F377">
        <v>62</v>
      </c>
      <c r="G377" t="s">
        <v>16</v>
      </c>
      <c r="H377" t="s">
        <v>173</v>
      </c>
      <c r="I377" t="s">
        <v>37</v>
      </c>
      <c r="J377" t="b">
        <v>0</v>
      </c>
      <c r="K377">
        <v>519</v>
      </c>
      <c r="L377">
        <v>1184450</v>
      </c>
      <c r="M377">
        <v>20171015</v>
      </c>
      <c r="N377" t="s">
        <v>19</v>
      </c>
      <c r="O377" t="str">
        <f>IF(VLOOKUP(A377,'national-winners'!$A$2:$B$13,2,0)=H377,"Y","N")</f>
        <v>N</v>
      </c>
    </row>
    <row r="378" spans="1:15" x14ac:dyDescent="0.25">
      <c r="A378">
        <v>1980</v>
      </c>
      <c r="B378" t="s">
        <v>46</v>
      </c>
      <c r="C378" t="s">
        <v>47</v>
      </c>
      <c r="D378">
        <v>8</v>
      </c>
      <c r="E378">
        <v>84</v>
      </c>
      <c r="F378">
        <v>62</v>
      </c>
      <c r="G378" t="s">
        <v>16</v>
      </c>
      <c r="H378" t="s">
        <v>26</v>
      </c>
      <c r="I378" t="s">
        <v>27</v>
      </c>
      <c r="J378" t="b">
        <v>0</v>
      </c>
      <c r="K378">
        <v>487</v>
      </c>
      <c r="L378">
        <v>1184450</v>
      </c>
      <c r="M378">
        <v>20171015</v>
      </c>
      <c r="N378" t="s">
        <v>19</v>
      </c>
      <c r="O378" t="str">
        <f>IF(VLOOKUP(A378,'national-winners'!$A$2:$B$13,2,0)=H378,"Y","N")</f>
        <v>N</v>
      </c>
    </row>
    <row r="379" spans="1:15" x14ac:dyDescent="0.25">
      <c r="A379">
        <v>1980</v>
      </c>
      <c r="B379" t="s">
        <v>50</v>
      </c>
      <c r="C379" t="s">
        <v>51</v>
      </c>
      <c r="D379">
        <v>9</v>
      </c>
      <c r="E379">
        <v>16</v>
      </c>
      <c r="F379">
        <v>1</v>
      </c>
      <c r="G379" t="s">
        <v>16</v>
      </c>
      <c r="H379" t="s">
        <v>160</v>
      </c>
      <c r="I379" t="s">
        <v>21</v>
      </c>
      <c r="J379" t="b">
        <v>0</v>
      </c>
      <c r="K379">
        <v>677210</v>
      </c>
      <c r="L379">
        <v>1406285</v>
      </c>
      <c r="M379">
        <v>20171015</v>
      </c>
      <c r="N379" t="s">
        <v>19</v>
      </c>
      <c r="O379" t="str">
        <f>IF(VLOOKUP(A379,'national-winners'!$A$2:$B$13,2,0)=H379,"Y","N")</f>
        <v>Y</v>
      </c>
    </row>
    <row r="380" spans="1:15" x14ac:dyDescent="0.25">
      <c r="A380">
        <v>1980</v>
      </c>
      <c r="B380" t="s">
        <v>50</v>
      </c>
      <c r="C380" t="s">
        <v>51</v>
      </c>
      <c r="D380">
        <v>9</v>
      </c>
      <c r="E380">
        <v>16</v>
      </c>
      <c r="F380">
        <v>1</v>
      </c>
      <c r="G380" t="s">
        <v>16</v>
      </c>
      <c r="H380" t="s">
        <v>17</v>
      </c>
      <c r="I380" t="s">
        <v>18</v>
      </c>
      <c r="J380" t="b">
        <v>0</v>
      </c>
      <c r="K380">
        <v>541732</v>
      </c>
      <c r="L380">
        <v>1406285</v>
      </c>
      <c r="M380">
        <v>20171015</v>
      </c>
      <c r="N380" t="s">
        <v>19</v>
      </c>
      <c r="O380" t="str">
        <f>IF(VLOOKUP(A380,'national-winners'!$A$2:$B$13,2,0)=H380,"Y","N")</f>
        <v>N</v>
      </c>
    </row>
    <row r="381" spans="1:15" x14ac:dyDescent="0.25">
      <c r="A381">
        <v>1980</v>
      </c>
      <c r="B381" t="s">
        <v>50</v>
      </c>
      <c r="C381" t="s">
        <v>51</v>
      </c>
      <c r="D381">
        <v>9</v>
      </c>
      <c r="E381">
        <v>16</v>
      </c>
      <c r="F381">
        <v>1</v>
      </c>
      <c r="G381" t="s">
        <v>16</v>
      </c>
      <c r="H381" t="s">
        <v>161</v>
      </c>
      <c r="I381" t="s">
        <v>174</v>
      </c>
      <c r="J381" t="b">
        <v>0</v>
      </c>
      <c r="K381">
        <v>171807</v>
      </c>
      <c r="L381">
        <v>1406285</v>
      </c>
      <c r="M381">
        <v>20171015</v>
      </c>
      <c r="N381" t="s">
        <v>19</v>
      </c>
      <c r="O381" t="str">
        <f>IF(VLOOKUP(A381,'national-winners'!$A$2:$B$13,2,0)=H381,"Y","N")</f>
        <v>N</v>
      </c>
    </row>
    <row r="382" spans="1:15" x14ac:dyDescent="0.25">
      <c r="A382">
        <v>1980</v>
      </c>
      <c r="B382" t="s">
        <v>50</v>
      </c>
      <c r="C382" t="s">
        <v>51</v>
      </c>
      <c r="D382">
        <v>9</v>
      </c>
      <c r="E382">
        <v>16</v>
      </c>
      <c r="F382">
        <v>1</v>
      </c>
      <c r="G382" t="s">
        <v>16</v>
      </c>
      <c r="H382" t="s">
        <v>163</v>
      </c>
      <c r="I382" t="s">
        <v>29</v>
      </c>
      <c r="J382" t="b">
        <v>0</v>
      </c>
      <c r="K382">
        <v>8570</v>
      </c>
      <c r="L382">
        <v>1406285</v>
      </c>
      <c r="M382">
        <v>20171015</v>
      </c>
      <c r="N382" t="s">
        <v>19</v>
      </c>
      <c r="O382" t="str">
        <f>IF(VLOOKUP(A382,'national-winners'!$A$2:$B$13,2,0)=H382,"Y","N")</f>
        <v>N</v>
      </c>
    </row>
    <row r="383" spans="1:15" x14ac:dyDescent="0.25">
      <c r="A383">
        <v>1980</v>
      </c>
      <c r="B383" t="s">
        <v>50</v>
      </c>
      <c r="C383" t="s">
        <v>51</v>
      </c>
      <c r="D383">
        <v>9</v>
      </c>
      <c r="E383">
        <v>16</v>
      </c>
      <c r="F383">
        <v>1</v>
      </c>
      <c r="G383" t="s">
        <v>16</v>
      </c>
      <c r="H383" t="s">
        <v>167</v>
      </c>
      <c r="I383" t="s">
        <v>168</v>
      </c>
      <c r="J383" t="b">
        <v>0</v>
      </c>
      <c r="K383">
        <v>6130</v>
      </c>
      <c r="L383">
        <v>1406285</v>
      </c>
      <c r="M383">
        <v>20171015</v>
      </c>
      <c r="N383" t="s">
        <v>19</v>
      </c>
      <c r="O383" t="str">
        <f>IF(VLOOKUP(A383,'national-winners'!$A$2:$B$13,2,0)=H383,"Y","N")</f>
        <v>N</v>
      </c>
    </row>
    <row r="384" spans="1:15" x14ac:dyDescent="0.25">
      <c r="A384">
        <v>1980</v>
      </c>
      <c r="B384" t="s">
        <v>50</v>
      </c>
      <c r="C384" t="s">
        <v>51</v>
      </c>
      <c r="D384">
        <v>9</v>
      </c>
      <c r="E384">
        <v>16</v>
      </c>
      <c r="F384">
        <v>1</v>
      </c>
      <c r="G384" t="s">
        <v>16</v>
      </c>
      <c r="J384" t="b">
        <v>1</v>
      </c>
      <c r="K384">
        <v>836</v>
      </c>
      <c r="L384">
        <v>1406285</v>
      </c>
      <c r="M384">
        <v>20171015</v>
      </c>
      <c r="N384" t="s">
        <v>19</v>
      </c>
      <c r="O384" t="str">
        <f>IF(VLOOKUP(A384,'national-winners'!$A$2:$B$13,2,0)=H384,"Y","N")</f>
        <v>N</v>
      </c>
    </row>
    <row r="385" spans="1:15" x14ac:dyDescent="0.25">
      <c r="A385">
        <v>1980</v>
      </c>
      <c r="B385" t="s">
        <v>53</v>
      </c>
      <c r="C385" t="s">
        <v>54</v>
      </c>
      <c r="D385">
        <v>10</v>
      </c>
      <c r="E385">
        <v>51</v>
      </c>
      <c r="F385">
        <v>11</v>
      </c>
      <c r="G385" t="s">
        <v>16</v>
      </c>
      <c r="H385" t="s">
        <v>160</v>
      </c>
      <c r="I385" t="s">
        <v>21</v>
      </c>
      <c r="J385" t="b">
        <v>0</v>
      </c>
      <c r="K385">
        <v>111252</v>
      </c>
      <c r="L385">
        <v>235668</v>
      </c>
      <c r="M385">
        <v>20171015</v>
      </c>
      <c r="N385" t="s">
        <v>19</v>
      </c>
      <c r="O385" t="str">
        <f>IF(VLOOKUP(A385,'national-winners'!$A$2:$B$13,2,0)=H385,"Y","N")</f>
        <v>Y</v>
      </c>
    </row>
    <row r="386" spans="1:15" x14ac:dyDescent="0.25">
      <c r="A386">
        <v>1980</v>
      </c>
      <c r="B386" t="s">
        <v>53</v>
      </c>
      <c r="C386" t="s">
        <v>54</v>
      </c>
      <c r="D386">
        <v>10</v>
      </c>
      <c r="E386">
        <v>51</v>
      </c>
      <c r="F386">
        <v>11</v>
      </c>
      <c r="G386" t="s">
        <v>16</v>
      </c>
      <c r="H386" t="s">
        <v>17</v>
      </c>
      <c r="I386" t="s">
        <v>18</v>
      </c>
      <c r="J386" t="b">
        <v>0</v>
      </c>
      <c r="K386">
        <v>105754</v>
      </c>
      <c r="L386">
        <v>235668</v>
      </c>
      <c r="M386">
        <v>20171015</v>
      </c>
      <c r="N386" t="s">
        <v>19</v>
      </c>
      <c r="O386" t="str">
        <f>IF(VLOOKUP(A386,'national-winners'!$A$2:$B$13,2,0)=H386,"Y","N")</f>
        <v>N</v>
      </c>
    </row>
    <row r="387" spans="1:15" x14ac:dyDescent="0.25">
      <c r="A387">
        <v>1980</v>
      </c>
      <c r="B387" t="s">
        <v>53</v>
      </c>
      <c r="C387" t="s">
        <v>54</v>
      </c>
      <c r="D387">
        <v>10</v>
      </c>
      <c r="E387">
        <v>51</v>
      </c>
      <c r="F387">
        <v>11</v>
      </c>
      <c r="G387" t="s">
        <v>16</v>
      </c>
      <c r="H387" t="s">
        <v>161</v>
      </c>
      <c r="I387" t="s">
        <v>35</v>
      </c>
      <c r="J387" t="b">
        <v>0</v>
      </c>
      <c r="K387">
        <v>16288</v>
      </c>
      <c r="L387">
        <v>235668</v>
      </c>
      <c r="M387">
        <v>20171015</v>
      </c>
      <c r="N387" t="s">
        <v>19</v>
      </c>
      <c r="O387" t="str">
        <f>IF(VLOOKUP(A387,'national-winners'!$A$2:$B$13,2,0)=H387,"Y","N")</f>
        <v>N</v>
      </c>
    </row>
    <row r="388" spans="1:15" x14ac:dyDescent="0.25">
      <c r="A388">
        <v>1980</v>
      </c>
      <c r="B388" t="s">
        <v>53</v>
      </c>
      <c r="C388" t="s">
        <v>54</v>
      </c>
      <c r="D388">
        <v>10</v>
      </c>
      <c r="E388">
        <v>51</v>
      </c>
      <c r="F388">
        <v>11</v>
      </c>
      <c r="G388" t="s">
        <v>16</v>
      </c>
      <c r="H388" t="s">
        <v>163</v>
      </c>
      <c r="I388" t="s">
        <v>29</v>
      </c>
      <c r="J388" t="b">
        <v>0</v>
      </c>
      <c r="K388">
        <v>1974</v>
      </c>
      <c r="L388">
        <v>235668</v>
      </c>
      <c r="M388">
        <v>20171015</v>
      </c>
      <c r="N388" t="s">
        <v>19</v>
      </c>
      <c r="O388" t="str">
        <f>IF(VLOOKUP(A388,'national-winners'!$A$2:$B$13,2,0)=H388,"Y","N")</f>
        <v>N</v>
      </c>
    </row>
    <row r="389" spans="1:15" x14ac:dyDescent="0.25">
      <c r="A389">
        <v>1980</v>
      </c>
      <c r="B389" t="s">
        <v>53</v>
      </c>
      <c r="C389" t="s">
        <v>54</v>
      </c>
      <c r="D389">
        <v>10</v>
      </c>
      <c r="E389">
        <v>51</v>
      </c>
      <c r="F389">
        <v>11</v>
      </c>
      <c r="G389" t="s">
        <v>16</v>
      </c>
      <c r="H389" t="s">
        <v>175</v>
      </c>
      <c r="I389" t="s">
        <v>39</v>
      </c>
      <c r="J389" t="b">
        <v>0</v>
      </c>
      <c r="K389">
        <v>400</v>
      </c>
      <c r="L389">
        <v>235668</v>
      </c>
      <c r="M389">
        <v>20171015</v>
      </c>
      <c r="N389" t="s">
        <v>19</v>
      </c>
      <c r="O389" t="str">
        <f>IF(VLOOKUP(A389,'national-winners'!$A$2:$B$13,2,0)=H389,"Y","N")</f>
        <v>N</v>
      </c>
    </row>
    <row r="390" spans="1:15" x14ac:dyDescent="0.25">
      <c r="A390">
        <v>1980</v>
      </c>
      <c r="B390" t="s">
        <v>57</v>
      </c>
      <c r="C390" t="s">
        <v>58</v>
      </c>
      <c r="D390">
        <v>11</v>
      </c>
      <c r="E390">
        <v>53</v>
      </c>
      <c r="F390">
        <v>55</v>
      </c>
      <c r="G390" t="s">
        <v>16</v>
      </c>
      <c r="H390" t="s">
        <v>17</v>
      </c>
      <c r="I390" t="s">
        <v>18</v>
      </c>
      <c r="J390" t="b">
        <v>0</v>
      </c>
      <c r="K390">
        <v>130231</v>
      </c>
      <c r="L390">
        <v>173889</v>
      </c>
      <c r="M390">
        <v>20171015</v>
      </c>
      <c r="N390" t="s">
        <v>19</v>
      </c>
      <c r="O390" t="str">
        <f>IF(VLOOKUP(A390,'national-winners'!$A$2:$B$13,2,0)=H390,"Y","N")</f>
        <v>N</v>
      </c>
    </row>
    <row r="391" spans="1:15" x14ac:dyDescent="0.25">
      <c r="A391">
        <v>1980</v>
      </c>
      <c r="B391" t="s">
        <v>57</v>
      </c>
      <c r="C391" t="s">
        <v>58</v>
      </c>
      <c r="D391">
        <v>11</v>
      </c>
      <c r="E391">
        <v>53</v>
      </c>
      <c r="F391">
        <v>55</v>
      </c>
      <c r="G391" t="s">
        <v>16</v>
      </c>
      <c r="H391" t="s">
        <v>160</v>
      </c>
      <c r="I391" t="s">
        <v>21</v>
      </c>
      <c r="J391" t="b">
        <v>0</v>
      </c>
      <c r="K391">
        <v>23313</v>
      </c>
      <c r="L391">
        <v>173889</v>
      </c>
      <c r="M391">
        <v>20171015</v>
      </c>
      <c r="N391" t="s">
        <v>19</v>
      </c>
      <c r="O391" t="str">
        <f>IF(VLOOKUP(A391,'national-winners'!$A$2:$B$13,2,0)=H391,"Y","N")</f>
        <v>Y</v>
      </c>
    </row>
    <row r="392" spans="1:15" x14ac:dyDescent="0.25">
      <c r="A392">
        <v>1980</v>
      </c>
      <c r="B392" t="s">
        <v>57</v>
      </c>
      <c r="C392" t="s">
        <v>58</v>
      </c>
      <c r="D392">
        <v>11</v>
      </c>
      <c r="E392">
        <v>53</v>
      </c>
      <c r="F392">
        <v>55</v>
      </c>
      <c r="G392" t="s">
        <v>16</v>
      </c>
      <c r="H392" t="s">
        <v>161</v>
      </c>
      <c r="I392" t="s">
        <v>35</v>
      </c>
      <c r="J392" t="b">
        <v>0</v>
      </c>
      <c r="K392">
        <v>16131</v>
      </c>
      <c r="L392">
        <v>173889</v>
      </c>
      <c r="M392">
        <v>20171015</v>
      </c>
      <c r="N392" t="s">
        <v>19</v>
      </c>
      <c r="O392" t="str">
        <f>IF(VLOOKUP(A392,'national-winners'!$A$2:$B$13,2,0)=H392,"Y","N")</f>
        <v>N</v>
      </c>
    </row>
    <row r="393" spans="1:15" x14ac:dyDescent="0.25">
      <c r="A393">
        <v>1980</v>
      </c>
      <c r="B393" t="s">
        <v>57</v>
      </c>
      <c r="C393" t="s">
        <v>58</v>
      </c>
      <c r="D393">
        <v>11</v>
      </c>
      <c r="E393">
        <v>53</v>
      </c>
      <c r="F393">
        <v>55</v>
      </c>
      <c r="G393" t="s">
        <v>16</v>
      </c>
      <c r="H393" t="s">
        <v>167</v>
      </c>
      <c r="I393" t="s">
        <v>168</v>
      </c>
      <c r="J393" t="b">
        <v>0</v>
      </c>
      <c r="K393">
        <v>1826</v>
      </c>
      <c r="L393">
        <v>173889</v>
      </c>
      <c r="M393">
        <v>20171015</v>
      </c>
      <c r="N393" t="s">
        <v>19</v>
      </c>
      <c r="O393" t="str">
        <f>IF(VLOOKUP(A393,'national-winners'!$A$2:$B$13,2,0)=H393,"Y","N")</f>
        <v>N</v>
      </c>
    </row>
    <row r="394" spans="1:15" x14ac:dyDescent="0.25">
      <c r="A394">
        <v>1980</v>
      </c>
      <c r="B394" t="s">
        <v>57</v>
      </c>
      <c r="C394" t="s">
        <v>58</v>
      </c>
      <c r="D394">
        <v>11</v>
      </c>
      <c r="E394">
        <v>53</v>
      </c>
      <c r="F394">
        <v>55</v>
      </c>
      <c r="G394" t="s">
        <v>16</v>
      </c>
      <c r="H394" t="s">
        <v>163</v>
      </c>
      <c r="I394" t="s">
        <v>29</v>
      </c>
      <c r="J394" t="b">
        <v>0</v>
      </c>
      <c r="K394">
        <v>1104</v>
      </c>
      <c r="L394">
        <v>173889</v>
      </c>
      <c r="M394">
        <v>20171015</v>
      </c>
      <c r="N394" t="s">
        <v>19</v>
      </c>
      <c r="O394" t="str">
        <f>IF(VLOOKUP(A394,'national-winners'!$A$2:$B$13,2,0)=H394,"Y","N")</f>
        <v>N</v>
      </c>
    </row>
    <row r="395" spans="1:15" x14ac:dyDescent="0.25">
      <c r="A395">
        <v>1980</v>
      </c>
      <c r="B395" t="s">
        <v>57</v>
      </c>
      <c r="C395" t="s">
        <v>58</v>
      </c>
      <c r="D395">
        <v>11</v>
      </c>
      <c r="E395">
        <v>53</v>
      </c>
      <c r="F395">
        <v>55</v>
      </c>
      <c r="G395" t="s">
        <v>16</v>
      </c>
      <c r="J395" t="b">
        <v>1</v>
      </c>
      <c r="K395">
        <v>690</v>
      </c>
      <c r="L395">
        <v>173889</v>
      </c>
      <c r="M395">
        <v>20171015</v>
      </c>
      <c r="N395" t="s">
        <v>19</v>
      </c>
      <c r="O395" t="str">
        <f>IF(VLOOKUP(A395,'national-winners'!$A$2:$B$13,2,0)=H395,"Y","N")</f>
        <v>N</v>
      </c>
    </row>
    <row r="396" spans="1:15" x14ac:dyDescent="0.25">
      <c r="A396">
        <v>1980</v>
      </c>
      <c r="B396" t="s">
        <v>57</v>
      </c>
      <c r="C396" t="s">
        <v>58</v>
      </c>
      <c r="D396">
        <v>11</v>
      </c>
      <c r="E396">
        <v>53</v>
      </c>
      <c r="F396">
        <v>55</v>
      </c>
      <c r="G396" t="s">
        <v>16</v>
      </c>
      <c r="H396" t="s">
        <v>26</v>
      </c>
      <c r="I396" t="s">
        <v>27</v>
      </c>
      <c r="J396" t="b">
        <v>0</v>
      </c>
      <c r="K396">
        <v>369</v>
      </c>
      <c r="L396">
        <v>173889</v>
      </c>
      <c r="M396">
        <v>20171015</v>
      </c>
      <c r="N396" t="s">
        <v>19</v>
      </c>
      <c r="O396" t="str">
        <f>IF(VLOOKUP(A396,'national-winners'!$A$2:$B$13,2,0)=H396,"Y","N")</f>
        <v>N</v>
      </c>
    </row>
    <row r="397" spans="1:15" x14ac:dyDescent="0.25">
      <c r="A397">
        <v>1980</v>
      </c>
      <c r="B397" t="s">
        <v>57</v>
      </c>
      <c r="C397" t="s">
        <v>58</v>
      </c>
      <c r="D397">
        <v>11</v>
      </c>
      <c r="E397">
        <v>53</v>
      </c>
      <c r="F397">
        <v>55</v>
      </c>
      <c r="G397" t="s">
        <v>16</v>
      </c>
      <c r="H397" t="s">
        <v>165</v>
      </c>
      <c r="I397" t="s">
        <v>37</v>
      </c>
      <c r="J397" t="b">
        <v>0</v>
      </c>
      <c r="K397">
        <v>173</v>
      </c>
      <c r="L397">
        <v>173889</v>
      </c>
      <c r="M397">
        <v>20171015</v>
      </c>
      <c r="N397" t="s">
        <v>19</v>
      </c>
      <c r="O397" t="str">
        <f>IF(VLOOKUP(A397,'national-winners'!$A$2:$B$13,2,0)=H397,"Y","N")</f>
        <v>N</v>
      </c>
    </row>
    <row r="398" spans="1:15" x14ac:dyDescent="0.25">
      <c r="A398">
        <v>1980</v>
      </c>
      <c r="B398" t="s">
        <v>57</v>
      </c>
      <c r="C398" t="s">
        <v>58</v>
      </c>
      <c r="D398">
        <v>11</v>
      </c>
      <c r="E398">
        <v>53</v>
      </c>
      <c r="F398">
        <v>55</v>
      </c>
      <c r="G398" t="s">
        <v>16</v>
      </c>
      <c r="H398" t="s">
        <v>169</v>
      </c>
      <c r="I398" t="s">
        <v>170</v>
      </c>
      <c r="J398" t="b">
        <v>0</v>
      </c>
      <c r="K398">
        <v>52</v>
      </c>
      <c r="L398">
        <v>173889</v>
      </c>
      <c r="M398">
        <v>20171015</v>
      </c>
      <c r="N398" t="s">
        <v>19</v>
      </c>
      <c r="O398" t="str">
        <f>IF(VLOOKUP(A398,'national-winners'!$A$2:$B$13,2,0)=H398,"Y","N")</f>
        <v>N</v>
      </c>
    </row>
    <row r="399" spans="1:15" x14ac:dyDescent="0.25">
      <c r="A399">
        <v>1980</v>
      </c>
      <c r="B399" t="s">
        <v>60</v>
      </c>
      <c r="C399" t="s">
        <v>61</v>
      </c>
      <c r="D399">
        <v>12</v>
      </c>
      <c r="E399">
        <v>59</v>
      </c>
      <c r="F399">
        <v>43</v>
      </c>
      <c r="G399" t="s">
        <v>16</v>
      </c>
      <c r="H399" t="s">
        <v>160</v>
      </c>
      <c r="I399" t="s">
        <v>21</v>
      </c>
      <c r="J399" t="b">
        <v>0</v>
      </c>
      <c r="K399">
        <v>2046951</v>
      </c>
      <c r="L399">
        <v>3686927</v>
      </c>
      <c r="M399">
        <v>20171015</v>
      </c>
      <c r="N399" t="s">
        <v>19</v>
      </c>
      <c r="O399" t="str">
        <f>IF(VLOOKUP(A399,'national-winners'!$A$2:$B$13,2,0)=H399,"Y","N")</f>
        <v>Y</v>
      </c>
    </row>
    <row r="400" spans="1:15" x14ac:dyDescent="0.25">
      <c r="A400">
        <v>1980</v>
      </c>
      <c r="B400" t="s">
        <v>60</v>
      </c>
      <c r="C400" t="s">
        <v>61</v>
      </c>
      <c r="D400">
        <v>12</v>
      </c>
      <c r="E400">
        <v>59</v>
      </c>
      <c r="F400">
        <v>43</v>
      </c>
      <c r="G400" t="s">
        <v>16</v>
      </c>
      <c r="H400" t="s">
        <v>17</v>
      </c>
      <c r="I400" t="s">
        <v>18</v>
      </c>
      <c r="J400" t="b">
        <v>0</v>
      </c>
      <c r="K400">
        <v>1419475</v>
      </c>
      <c r="L400">
        <v>3686927</v>
      </c>
      <c r="M400">
        <v>20171015</v>
      </c>
      <c r="N400" t="s">
        <v>19</v>
      </c>
      <c r="O400" t="str">
        <f>IF(VLOOKUP(A400,'national-winners'!$A$2:$B$13,2,0)=H400,"Y","N")</f>
        <v>N</v>
      </c>
    </row>
    <row r="401" spans="1:15" x14ac:dyDescent="0.25">
      <c r="A401">
        <v>1980</v>
      </c>
      <c r="B401" t="s">
        <v>60</v>
      </c>
      <c r="C401" t="s">
        <v>61</v>
      </c>
      <c r="D401">
        <v>12</v>
      </c>
      <c r="E401">
        <v>59</v>
      </c>
      <c r="F401">
        <v>43</v>
      </c>
      <c r="G401" t="s">
        <v>16</v>
      </c>
      <c r="H401" t="s">
        <v>161</v>
      </c>
      <c r="I401" t="s">
        <v>35</v>
      </c>
      <c r="J401" t="b">
        <v>0</v>
      </c>
      <c r="K401">
        <v>189692</v>
      </c>
      <c r="L401">
        <v>3686927</v>
      </c>
      <c r="M401">
        <v>20171015</v>
      </c>
      <c r="N401" t="s">
        <v>19</v>
      </c>
      <c r="O401" t="str">
        <f>IF(VLOOKUP(A401,'national-winners'!$A$2:$B$13,2,0)=H401,"Y","N")</f>
        <v>N</v>
      </c>
    </row>
    <row r="402" spans="1:15" x14ac:dyDescent="0.25">
      <c r="A402">
        <v>1980</v>
      </c>
      <c r="B402" t="s">
        <v>60</v>
      </c>
      <c r="C402" t="s">
        <v>61</v>
      </c>
      <c r="D402">
        <v>12</v>
      </c>
      <c r="E402">
        <v>59</v>
      </c>
      <c r="F402">
        <v>43</v>
      </c>
      <c r="G402" t="s">
        <v>16</v>
      </c>
      <c r="H402" t="s">
        <v>163</v>
      </c>
      <c r="I402" t="s">
        <v>29</v>
      </c>
      <c r="J402" t="b">
        <v>0</v>
      </c>
      <c r="K402">
        <v>30524</v>
      </c>
      <c r="L402">
        <v>3686927</v>
      </c>
      <c r="M402">
        <v>20171015</v>
      </c>
      <c r="N402" t="s">
        <v>19</v>
      </c>
      <c r="O402" t="str">
        <f>IF(VLOOKUP(A402,'national-winners'!$A$2:$B$13,2,0)=H402,"Y","N")</f>
        <v>N</v>
      </c>
    </row>
    <row r="403" spans="1:15" x14ac:dyDescent="0.25">
      <c r="A403">
        <v>1980</v>
      </c>
      <c r="B403" t="s">
        <v>60</v>
      </c>
      <c r="C403" t="s">
        <v>61</v>
      </c>
      <c r="D403">
        <v>12</v>
      </c>
      <c r="E403">
        <v>59</v>
      </c>
      <c r="F403">
        <v>43</v>
      </c>
      <c r="G403" t="s">
        <v>16</v>
      </c>
      <c r="J403" t="b">
        <v>1</v>
      </c>
      <c r="K403">
        <v>285</v>
      </c>
      <c r="L403">
        <v>3686927</v>
      </c>
      <c r="M403">
        <v>20171015</v>
      </c>
      <c r="N403" t="s">
        <v>19</v>
      </c>
      <c r="O403" t="str">
        <f>IF(VLOOKUP(A403,'national-winners'!$A$2:$B$13,2,0)=H403,"Y","N")</f>
        <v>N</v>
      </c>
    </row>
    <row r="404" spans="1:15" x14ac:dyDescent="0.25">
      <c r="A404">
        <v>1980</v>
      </c>
      <c r="B404" t="s">
        <v>62</v>
      </c>
      <c r="C404" t="s">
        <v>63</v>
      </c>
      <c r="D404">
        <v>13</v>
      </c>
      <c r="E404">
        <v>58</v>
      </c>
      <c r="F404">
        <v>44</v>
      </c>
      <c r="G404" t="s">
        <v>16</v>
      </c>
      <c r="H404" t="s">
        <v>17</v>
      </c>
      <c r="I404" t="s">
        <v>18</v>
      </c>
      <c r="J404" t="b">
        <v>0</v>
      </c>
      <c r="K404">
        <v>890955</v>
      </c>
      <c r="L404">
        <v>1596805</v>
      </c>
      <c r="M404">
        <v>20171015</v>
      </c>
      <c r="N404" t="s">
        <v>19</v>
      </c>
      <c r="O404" t="str">
        <f>IF(VLOOKUP(A404,'national-winners'!$A$2:$B$13,2,0)=H404,"Y","N")</f>
        <v>N</v>
      </c>
    </row>
    <row r="405" spans="1:15" x14ac:dyDescent="0.25">
      <c r="A405">
        <v>1980</v>
      </c>
      <c r="B405" t="s">
        <v>62</v>
      </c>
      <c r="C405" t="s">
        <v>63</v>
      </c>
      <c r="D405">
        <v>13</v>
      </c>
      <c r="E405">
        <v>58</v>
      </c>
      <c r="F405">
        <v>44</v>
      </c>
      <c r="G405" t="s">
        <v>16</v>
      </c>
      <c r="H405" t="s">
        <v>160</v>
      </c>
      <c r="I405" t="s">
        <v>21</v>
      </c>
      <c r="J405" t="b">
        <v>0</v>
      </c>
      <c r="K405">
        <v>654168</v>
      </c>
      <c r="L405">
        <v>1596805</v>
      </c>
      <c r="M405">
        <v>20171015</v>
      </c>
      <c r="N405" t="s">
        <v>19</v>
      </c>
      <c r="O405" t="str">
        <f>IF(VLOOKUP(A405,'national-winners'!$A$2:$B$13,2,0)=H405,"Y","N")</f>
        <v>Y</v>
      </c>
    </row>
    <row r="406" spans="1:15" x14ac:dyDescent="0.25">
      <c r="A406">
        <v>1980</v>
      </c>
      <c r="B406" t="s">
        <v>62</v>
      </c>
      <c r="C406" t="s">
        <v>63</v>
      </c>
      <c r="D406">
        <v>13</v>
      </c>
      <c r="E406">
        <v>58</v>
      </c>
      <c r="F406">
        <v>44</v>
      </c>
      <c r="G406" t="s">
        <v>16</v>
      </c>
      <c r="H406" t="s">
        <v>161</v>
      </c>
      <c r="I406" t="s">
        <v>35</v>
      </c>
      <c r="J406" t="b">
        <v>0</v>
      </c>
      <c r="K406">
        <v>36055</v>
      </c>
      <c r="L406">
        <v>1596805</v>
      </c>
      <c r="M406">
        <v>20171015</v>
      </c>
      <c r="N406" t="s">
        <v>19</v>
      </c>
      <c r="O406" t="str">
        <f>IF(VLOOKUP(A406,'national-winners'!$A$2:$B$13,2,0)=H406,"Y","N")</f>
        <v>N</v>
      </c>
    </row>
    <row r="407" spans="1:15" x14ac:dyDescent="0.25">
      <c r="A407">
        <v>1980</v>
      </c>
      <c r="B407" t="s">
        <v>62</v>
      </c>
      <c r="C407" t="s">
        <v>63</v>
      </c>
      <c r="D407">
        <v>13</v>
      </c>
      <c r="E407">
        <v>58</v>
      </c>
      <c r="F407">
        <v>44</v>
      </c>
      <c r="G407" t="s">
        <v>16</v>
      </c>
      <c r="H407" t="s">
        <v>163</v>
      </c>
      <c r="I407" t="s">
        <v>29</v>
      </c>
      <c r="J407" t="b">
        <v>0</v>
      </c>
      <c r="K407">
        <v>15627</v>
      </c>
      <c r="L407">
        <v>1596805</v>
      </c>
      <c r="M407">
        <v>20171015</v>
      </c>
      <c r="N407" t="s">
        <v>19</v>
      </c>
      <c r="O407" t="str">
        <f>IF(VLOOKUP(A407,'national-winners'!$A$2:$B$13,2,0)=H407,"Y","N")</f>
        <v>N</v>
      </c>
    </row>
    <row r="408" spans="1:15" x14ac:dyDescent="0.25">
      <c r="A408">
        <v>1980</v>
      </c>
      <c r="B408" t="s">
        <v>64</v>
      </c>
      <c r="C408" t="s">
        <v>65</v>
      </c>
      <c r="D408">
        <v>15</v>
      </c>
      <c r="E408">
        <v>95</v>
      </c>
      <c r="F408">
        <v>82</v>
      </c>
      <c r="G408" t="s">
        <v>16</v>
      </c>
      <c r="H408" t="s">
        <v>17</v>
      </c>
      <c r="I408" t="s">
        <v>18</v>
      </c>
      <c r="J408" t="b">
        <v>0</v>
      </c>
      <c r="K408">
        <v>135879</v>
      </c>
      <c r="L408">
        <v>303287</v>
      </c>
      <c r="M408">
        <v>20171015</v>
      </c>
      <c r="N408" t="s">
        <v>19</v>
      </c>
      <c r="O408" t="str">
        <f>IF(VLOOKUP(A408,'national-winners'!$A$2:$B$13,2,0)=H408,"Y","N")</f>
        <v>N</v>
      </c>
    </row>
    <row r="409" spans="1:15" x14ac:dyDescent="0.25">
      <c r="A409">
        <v>1980</v>
      </c>
      <c r="B409" t="s">
        <v>64</v>
      </c>
      <c r="C409" t="s">
        <v>65</v>
      </c>
      <c r="D409">
        <v>15</v>
      </c>
      <c r="E409">
        <v>95</v>
      </c>
      <c r="F409">
        <v>82</v>
      </c>
      <c r="G409" t="s">
        <v>16</v>
      </c>
      <c r="H409" t="s">
        <v>160</v>
      </c>
      <c r="I409" t="s">
        <v>21</v>
      </c>
      <c r="J409" t="b">
        <v>0</v>
      </c>
      <c r="K409">
        <v>130112</v>
      </c>
      <c r="L409">
        <v>303287</v>
      </c>
      <c r="M409">
        <v>20171015</v>
      </c>
      <c r="N409" t="s">
        <v>19</v>
      </c>
      <c r="O409" t="str">
        <f>IF(VLOOKUP(A409,'national-winners'!$A$2:$B$13,2,0)=H409,"Y","N")</f>
        <v>Y</v>
      </c>
    </row>
    <row r="410" spans="1:15" x14ac:dyDescent="0.25">
      <c r="A410">
        <v>1980</v>
      </c>
      <c r="B410" t="s">
        <v>64</v>
      </c>
      <c r="C410" t="s">
        <v>65</v>
      </c>
      <c r="D410">
        <v>15</v>
      </c>
      <c r="E410">
        <v>95</v>
      </c>
      <c r="F410">
        <v>82</v>
      </c>
      <c r="G410" t="s">
        <v>16</v>
      </c>
      <c r="H410" t="s">
        <v>161</v>
      </c>
      <c r="I410" t="s">
        <v>35</v>
      </c>
      <c r="J410" t="b">
        <v>0</v>
      </c>
      <c r="K410">
        <v>32021</v>
      </c>
      <c r="L410">
        <v>303287</v>
      </c>
      <c r="M410">
        <v>20171015</v>
      </c>
      <c r="N410" t="s">
        <v>19</v>
      </c>
      <c r="O410" t="str">
        <f>IF(VLOOKUP(A410,'national-winners'!$A$2:$B$13,2,0)=H410,"Y","N")</f>
        <v>N</v>
      </c>
    </row>
    <row r="411" spans="1:15" x14ac:dyDescent="0.25">
      <c r="A411">
        <v>1980</v>
      </c>
      <c r="B411" t="s">
        <v>64</v>
      </c>
      <c r="C411" t="s">
        <v>65</v>
      </c>
      <c r="D411">
        <v>15</v>
      </c>
      <c r="E411">
        <v>95</v>
      </c>
      <c r="F411">
        <v>82</v>
      </c>
      <c r="G411" t="s">
        <v>16</v>
      </c>
      <c r="H411" t="s">
        <v>163</v>
      </c>
      <c r="I411" t="s">
        <v>29</v>
      </c>
      <c r="J411" t="b">
        <v>0</v>
      </c>
      <c r="K411">
        <v>3269</v>
      </c>
      <c r="L411">
        <v>303287</v>
      </c>
      <c r="M411">
        <v>20171015</v>
      </c>
      <c r="N411" t="s">
        <v>19</v>
      </c>
      <c r="O411" t="str">
        <f>IF(VLOOKUP(A411,'national-winners'!$A$2:$B$13,2,0)=H411,"Y","N")</f>
        <v>N</v>
      </c>
    </row>
    <row r="412" spans="1:15" x14ac:dyDescent="0.25">
      <c r="A412">
        <v>1980</v>
      </c>
      <c r="B412" t="s">
        <v>64</v>
      </c>
      <c r="C412" t="s">
        <v>65</v>
      </c>
      <c r="D412">
        <v>15</v>
      </c>
      <c r="E412">
        <v>95</v>
      </c>
      <c r="F412">
        <v>82</v>
      </c>
      <c r="G412" t="s">
        <v>16</v>
      </c>
      <c r="H412" t="s">
        <v>167</v>
      </c>
      <c r="I412" t="s">
        <v>168</v>
      </c>
      <c r="J412" t="b">
        <v>0</v>
      </c>
      <c r="K412">
        <v>1548</v>
      </c>
      <c r="L412">
        <v>303287</v>
      </c>
      <c r="M412">
        <v>20171015</v>
      </c>
      <c r="N412" t="s">
        <v>19</v>
      </c>
      <c r="O412" t="str">
        <f>IF(VLOOKUP(A412,'national-winners'!$A$2:$B$13,2,0)=H412,"Y","N")</f>
        <v>N</v>
      </c>
    </row>
    <row r="413" spans="1:15" x14ac:dyDescent="0.25">
      <c r="A413">
        <v>1980</v>
      </c>
      <c r="B413" t="s">
        <v>64</v>
      </c>
      <c r="C413" t="s">
        <v>65</v>
      </c>
      <c r="D413">
        <v>15</v>
      </c>
      <c r="E413">
        <v>95</v>
      </c>
      <c r="F413">
        <v>82</v>
      </c>
      <c r="G413" t="s">
        <v>16</v>
      </c>
      <c r="H413" t="s">
        <v>26</v>
      </c>
      <c r="I413" t="s">
        <v>27</v>
      </c>
      <c r="J413" t="b">
        <v>0</v>
      </c>
      <c r="K413">
        <v>458</v>
      </c>
      <c r="L413">
        <v>303287</v>
      </c>
      <c r="M413">
        <v>20171015</v>
      </c>
      <c r="N413" t="s">
        <v>19</v>
      </c>
      <c r="O413" t="str">
        <f>IF(VLOOKUP(A413,'national-winners'!$A$2:$B$13,2,0)=H413,"Y","N")</f>
        <v>N</v>
      </c>
    </row>
    <row r="414" spans="1:15" x14ac:dyDescent="0.25">
      <c r="A414">
        <v>1980</v>
      </c>
      <c r="B414" t="s">
        <v>66</v>
      </c>
      <c r="C414" t="s">
        <v>67</v>
      </c>
      <c r="D414">
        <v>16</v>
      </c>
      <c r="E414">
        <v>82</v>
      </c>
      <c r="F414">
        <v>63</v>
      </c>
      <c r="G414" t="s">
        <v>16</v>
      </c>
      <c r="H414" t="s">
        <v>160</v>
      </c>
      <c r="I414" t="s">
        <v>21</v>
      </c>
      <c r="J414" t="b">
        <v>0</v>
      </c>
      <c r="K414">
        <v>290699</v>
      </c>
      <c r="L414">
        <v>437431</v>
      </c>
      <c r="M414">
        <v>20171015</v>
      </c>
      <c r="N414" t="s">
        <v>19</v>
      </c>
      <c r="O414" t="str">
        <f>IF(VLOOKUP(A414,'national-winners'!$A$2:$B$13,2,0)=H414,"Y","N")</f>
        <v>Y</v>
      </c>
    </row>
    <row r="415" spans="1:15" x14ac:dyDescent="0.25">
      <c r="A415">
        <v>1980</v>
      </c>
      <c r="B415" t="s">
        <v>66</v>
      </c>
      <c r="C415" t="s">
        <v>67</v>
      </c>
      <c r="D415">
        <v>16</v>
      </c>
      <c r="E415">
        <v>82</v>
      </c>
      <c r="F415">
        <v>63</v>
      </c>
      <c r="G415" t="s">
        <v>16</v>
      </c>
      <c r="H415" t="s">
        <v>17</v>
      </c>
      <c r="I415" t="s">
        <v>18</v>
      </c>
      <c r="J415" t="b">
        <v>0</v>
      </c>
      <c r="K415">
        <v>110192</v>
      </c>
      <c r="L415">
        <v>437431</v>
      </c>
      <c r="M415">
        <v>20171015</v>
      </c>
      <c r="N415" t="s">
        <v>19</v>
      </c>
      <c r="O415" t="str">
        <f>IF(VLOOKUP(A415,'national-winners'!$A$2:$B$13,2,0)=H415,"Y","N")</f>
        <v>N</v>
      </c>
    </row>
    <row r="416" spans="1:15" x14ac:dyDescent="0.25">
      <c r="A416">
        <v>1980</v>
      </c>
      <c r="B416" t="s">
        <v>66</v>
      </c>
      <c r="C416" t="s">
        <v>67</v>
      </c>
      <c r="D416">
        <v>16</v>
      </c>
      <c r="E416">
        <v>82</v>
      </c>
      <c r="F416">
        <v>63</v>
      </c>
      <c r="G416" t="s">
        <v>16</v>
      </c>
      <c r="H416" t="s">
        <v>161</v>
      </c>
      <c r="I416" t="s">
        <v>35</v>
      </c>
      <c r="J416" t="b">
        <v>0</v>
      </c>
      <c r="K416">
        <v>27058</v>
      </c>
      <c r="L416">
        <v>437431</v>
      </c>
      <c r="M416">
        <v>20171015</v>
      </c>
      <c r="N416" t="s">
        <v>19</v>
      </c>
      <c r="O416" t="str">
        <f>IF(VLOOKUP(A416,'national-winners'!$A$2:$B$13,2,0)=H416,"Y","N")</f>
        <v>N</v>
      </c>
    </row>
    <row r="417" spans="1:15" x14ac:dyDescent="0.25">
      <c r="A417">
        <v>1980</v>
      </c>
      <c r="B417" t="s">
        <v>66</v>
      </c>
      <c r="C417" t="s">
        <v>67</v>
      </c>
      <c r="D417">
        <v>16</v>
      </c>
      <c r="E417">
        <v>82</v>
      </c>
      <c r="F417">
        <v>63</v>
      </c>
      <c r="G417" t="s">
        <v>16</v>
      </c>
      <c r="H417" t="s">
        <v>163</v>
      </c>
      <c r="I417" t="s">
        <v>29</v>
      </c>
      <c r="J417" t="b">
        <v>0</v>
      </c>
      <c r="K417">
        <v>8425</v>
      </c>
      <c r="L417">
        <v>437431</v>
      </c>
      <c r="M417">
        <v>20171015</v>
      </c>
      <c r="N417" t="s">
        <v>19</v>
      </c>
      <c r="O417" t="str">
        <f>IF(VLOOKUP(A417,'national-winners'!$A$2:$B$13,2,0)=H417,"Y","N")</f>
        <v>N</v>
      </c>
    </row>
    <row r="418" spans="1:15" x14ac:dyDescent="0.25">
      <c r="A418">
        <v>1980</v>
      </c>
      <c r="B418" t="s">
        <v>66</v>
      </c>
      <c r="C418" t="s">
        <v>67</v>
      </c>
      <c r="D418">
        <v>16</v>
      </c>
      <c r="E418">
        <v>82</v>
      </c>
      <c r="F418">
        <v>63</v>
      </c>
      <c r="G418" t="s">
        <v>16</v>
      </c>
      <c r="H418" t="s">
        <v>162</v>
      </c>
      <c r="I418" t="s">
        <v>23</v>
      </c>
      <c r="J418" t="b">
        <v>0</v>
      </c>
      <c r="K418">
        <v>1057</v>
      </c>
      <c r="L418">
        <v>437431</v>
      </c>
      <c r="M418">
        <v>20171015</v>
      </c>
      <c r="N418" t="s">
        <v>19</v>
      </c>
      <c r="O418" t="str">
        <f>IF(VLOOKUP(A418,'national-winners'!$A$2:$B$13,2,0)=H418,"Y","N")</f>
        <v>N</v>
      </c>
    </row>
    <row r="419" spans="1:15" x14ac:dyDescent="0.25">
      <c r="A419">
        <v>1980</v>
      </c>
      <c r="B419" t="s">
        <v>68</v>
      </c>
      <c r="C419" t="s">
        <v>69</v>
      </c>
      <c r="D419">
        <v>17</v>
      </c>
      <c r="E419">
        <v>33</v>
      </c>
      <c r="F419">
        <v>21</v>
      </c>
      <c r="G419" t="s">
        <v>16</v>
      </c>
      <c r="H419" t="s">
        <v>160</v>
      </c>
      <c r="I419" t="s">
        <v>21</v>
      </c>
      <c r="J419" t="b">
        <v>0</v>
      </c>
      <c r="K419">
        <v>2358049</v>
      </c>
      <c r="L419">
        <v>4749721</v>
      </c>
      <c r="M419">
        <v>20171015</v>
      </c>
      <c r="N419" t="s">
        <v>19</v>
      </c>
      <c r="O419" t="str">
        <f>IF(VLOOKUP(A419,'national-winners'!$A$2:$B$13,2,0)=H419,"Y","N")</f>
        <v>Y</v>
      </c>
    </row>
    <row r="420" spans="1:15" x14ac:dyDescent="0.25">
      <c r="A420">
        <v>1980</v>
      </c>
      <c r="B420" t="s">
        <v>68</v>
      </c>
      <c r="C420" t="s">
        <v>69</v>
      </c>
      <c r="D420">
        <v>17</v>
      </c>
      <c r="E420">
        <v>33</v>
      </c>
      <c r="F420">
        <v>21</v>
      </c>
      <c r="G420" t="s">
        <v>16</v>
      </c>
      <c r="H420" t="s">
        <v>17</v>
      </c>
      <c r="I420" t="s">
        <v>18</v>
      </c>
      <c r="J420" t="b">
        <v>0</v>
      </c>
      <c r="K420">
        <v>1981413</v>
      </c>
      <c r="L420">
        <v>4749721</v>
      </c>
      <c r="M420">
        <v>20171015</v>
      </c>
      <c r="N420" t="s">
        <v>19</v>
      </c>
      <c r="O420" t="str">
        <f>IF(VLOOKUP(A420,'national-winners'!$A$2:$B$13,2,0)=H420,"Y","N")</f>
        <v>N</v>
      </c>
    </row>
    <row r="421" spans="1:15" x14ac:dyDescent="0.25">
      <c r="A421">
        <v>1980</v>
      </c>
      <c r="B421" t="s">
        <v>68</v>
      </c>
      <c r="C421" t="s">
        <v>69</v>
      </c>
      <c r="D421">
        <v>17</v>
      </c>
      <c r="E421">
        <v>33</v>
      </c>
      <c r="F421">
        <v>21</v>
      </c>
      <c r="G421" t="s">
        <v>16</v>
      </c>
      <c r="H421" t="s">
        <v>161</v>
      </c>
      <c r="I421" t="s">
        <v>35</v>
      </c>
      <c r="J421" t="b">
        <v>0</v>
      </c>
      <c r="K421">
        <v>346754</v>
      </c>
      <c r="L421">
        <v>4749721</v>
      </c>
      <c r="M421">
        <v>20171015</v>
      </c>
      <c r="N421" t="s">
        <v>19</v>
      </c>
      <c r="O421" t="str">
        <f>IF(VLOOKUP(A421,'national-winners'!$A$2:$B$13,2,0)=H421,"Y","N")</f>
        <v>N</v>
      </c>
    </row>
    <row r="422" spans="1:15" x14ac:dyDescent="0.25">
      <c r="A422">
        <v>1980</v>
      </c>
      <c r="B422" t="s">
        <v>68</v>
      </c>
      <c r="C422" t="s">
        <v>69</v>
      </c>
      <c r="D422">
        <v>17</v>
      </c>
      <c r="E422">
        <v>33</v>
      </c>
      <c r="F422">
        <v>21</v>
      </c>
      <c r="G422" t="s">
        <v>16</v>
      </c>
      <c r="H422" t="s">
        <v>163</v>
      </c>
      <c r="I422" t="s">
        <v>29</v>
      </c>
      <c r="J422" t="b">
        <v>0</v>
      </c>
      <c r="K422">
        <v>38939</v>
      </c>
      <c r="L422">
        <v>4749721</v>
      </c>
      <c r="M422">
        <v>20171015</v>
      </c>
      <c r="N422" t="s">
        <v>19</v>
      </c>
      <c r="O422" t="str">
        <f>IF(VLOOKUP(A422,'national-winners'!$A$2:$B$13,2,0)=H422,"Y","N")</f>
        <v>N</v>
      </c>
    </row>
    <row r="423" spans="1:15" x14ac:dyDescent="0.25">
      <c r="A423">
        <v>1980</v>
      </c>
      <c r="B423" t="s">
        <v>68</v>
      </c>
      <c r="C423" t="s">
        <v>69</v>
      </c>
      <c r="D423">
        <v>17</v>
      </c>
      <c r="E423">
        <v>33</v>
      </c>
      <c r="F423">
        <v>21</v>
      </c>
      <c r="G423" t="s">
        <v>16</v>
      </c>
      <c r="H423" t="s">
        <v>167</v>
      </c>
      <c r="I423" t="s">
        <v>168</v>
      </c>
      <c r="J423" t="b">
        <v>0</v>
      </c>
      <c r="K423">
        <v>10692</v>
      </c>
      <c r="L423">
        <v>4749721</v>
      </c>
      <c r="M423">
        <v>20171015</v>
      </c>
      <c r="N423" t="s">
        <v>19</v>
      </c>
      <c r="O423" t="str">
        <f>IF(VLOOKUP(A423,'national-winners'!$A$2:$B$13,2,0)=H423,"Y","N")</f>
        <v>N</v>
      </c>
    </row>
    <row r="424" spans="1:15" x14ac:dyDescent="0.25">
      <c r="A424">
        <v>1980</v>
      </c>
      <c r="B424" t="s">
        <v>68</v>
      </c>
      <c r="C424" t="s">
        <v>69</v>
      </c>
      <c r="D424">
        <v>17</v>
      </c>
      <c r="E424">
        <v>33</v>
      </c>
      <c r="F424">
        <v>21</v>
      </c>
      <c r="G424" t="s">
        <v>16</v>
      </c>
      <c r="H424" t="s">
        <v>26</v>
      </c>
      <c r="I424" t="s">
        <v>27</v>
      </c>
      <c r="J424" t="b">
        <v>0</v>
      </c>
      <c r="K424">
        <v>9711</v>
      </c>
      <c r="L424">
        <v>4749721</v>
      </c>
      <c r="M424">
        <v>20171015</v>
      </c>
      <c r="N424" t="s">
        <v>19</v>
      </c>
      <c r="O424" t="str">
        <f>IF(VLOOKUP(A424,'national-winners'!$A$2:$B$13,2,0)=H424,"Y","N")</f>
        <v>N</v>
      </c>
    </row>
    <row r="425" spans="1:15" x14ac:dyDescent="0.25">
      <c r="A425">
        <v>1980</v>
      </c>
      <c r="B425" t="s">
        <v>68</v>
      </c>
      <c r="C425" t="s">
        <v>69</v>
      </c>
      <c r="D425">
        <v>17</v>
      </c>
      <c r="E425">
        <v>33</v>
      </c>
      <c r="F425">
        <v>21</v>
      </c>
      <c r="G425" t="s">
        <v>16</v>
      </c>
      <c r="H425" t="s">
        <v>169</v>
      </c>
      <c r="I425" t="s">
        <v>170</v>
      </c>
      <c r="J425" t="b">
        <v>0</v>
      </c>
      <c r="K425">
        <v>2257</v>
      </c>
      <c r="L425">
        <v>4749721</v>
      </c>
      <c r="M425">
        <v>20171015</v>
      </c>
      <c r="N425" t="s">
        <v>19</v>
      </c>
      <c r="O425" t="str">
        <f>IF(VLOOKUP(A425,'national-winners'!$A$2:$B$13,2,0)=H425,"Y","N")</f>
        <v>N</v>
      </c>
    </row>
    <row r="426" spans="1:15" x14ac:dyDescent="0.25">
      <c r="A426">
        <v>1980</v>
      </c>
      <c r="B426" t="s">
        <v>68</v>
      </c>
      <c r="C426" t="s">
        <v>69</v>
      </c>
      <c r="D426">
        <v>17</v>
      </c>
      <c r="E426">
        <v>33</v>
      </c>
      <c r="F426">
        <v>21</v>
      </c>
      <c r="G426" t="s">
        <v>16</v>
      </c>
      <c r="H426" t="s">
        <v>165</v>
      </c>
      <c r="I426" t="s">
        <v>37</v>
      </c>
      <c r="J426" t="b">
        <v>0</v>
      </c>
      <c r="K426">
        <v>1302</v>
      </c>
      <c r="L426">
        <v>4749721</v>
      </c>
      <c r="M426">
        <v>20171015</v>
      </c>
      <c r="N426" t="s">
        <v>19</v>
      </c>
      <c r="O426" t="str">
        <f>IF(VLOOKUP(A426,'national-winners'!$A$2:$B$13,2,0)=H426,"Y","N")</f>
        <v>N</v>
      </c>
    </row>
    <row r="427" spans="1:15" x14ac:dyDescent="0.25">
      <c r="A427">
        <v>1980</v>
      </c>
      <c r="B427" t="s">
        <v>68</v>
      </c>
      <c r="C427" t="s">
        <v>69</v>
      </c>
      <c r="D427">
        <v>17</v>
      </c>
      <c r="E427">
        <v>33</v>
      </c>
      <c r="F427">
        <v>21</v>
      </c>
      <c r="G427" t="s">
        <v>16</v>
      </c>
      <c r="J427" t="b">
        <v>1</v>
      </c>
      <c r="K427">
        <v>604</v>
      </c>
      <c r="L427">
        <v>4749721</v>
      </c>
      <c r="M427">
        <v>20171015</v>
      </c>
      <c r="N427" t="s">
        <v>19</v>
      </c>
      <c r="O427" t="str">
        <f>IF(VLOOKUP(A427,'national-winners'!$A$2:$B$13,2,0)=H427,"Y","N")</f>
        <v>N</v>
      </c>
    </row>
    <row r="428" spans="1:15" x14ac:dyDescent="0.25">
      <c r="A428">
        <v>1980</v>
      </c>
      <c r="B428" t="s">
        <v>71</v>
      </c>
      <c r="C428" t="s">
        <v>72</v>
      </c>
      <c r="D428">
        <v>18</v>
      </c>
      <c r="E428">
        <v>32</v>
      </c>
      <c r="F428">
        <v>22</v>
      </c>
      <c r="G428" t="s">
        <v>16</v>
      </c>
      <c r="H428" t="s">
        <v>160</v>
      </c>
      <c r="I428" t="s">
        <v>21</v>
      </c>
      <c r="J428" t="b">
        <v>0</v>
      </c>
      <c r="K428">
        <v>1255656</v>
      </c>
      <c r="L428">
        <v>2242033</v>
      </c>
      <c r="M428">
        <v>20171015</v>
      </c>
      <c r="N428" t="s">
        <v>19</v>
      </c>
      <c r="O428" t="str">
        <f>IF(VLOOKUP(A428,'national-winners'!$A$2:$B$13,2,0)=H428,"Y","N")</f>
        <v>Y</v>
      </c>
    </row>
    <row r="429" spans="1:15" x14ac:dyDescent="0.25">
      <c r="A429">
        <v>1980</v>
      </c>
      <c r="B429" t="s">
        <v>71</v>
      </c>
      <c r="C429" t="s">
        <v>72</v>
      </c>
      <c r="D429">
        <v>18</v>
      </c>
      <c r="E429">
        <v>32</v>
      </c>
      <c r="F429">
        <v>22</v>
      </c>
      <c r="G429" t="s">
        <v>16</v>
      </c>
      <c r="H429" t="s">
        <v>17</v>
      </c>
      <c r="I429" t="s">
        <v>18</v>
      </c>
      <c r="J429" t="b">
        <v>0</v>
      </c>
      <c r="K429">
        <v>844197</v>
      </c>
      <c r="L429">
        <v>2242033</v>
      </c>
      <c r="M429">
        <v>20171015</v>
      </c>
      <c r="N429" t="s">
        <v>19</v>
      </c>
      <c r="O429" t="str">
        <f>IF(VLOOKUP(A429,'national-winners'!$A$2:$B$13,2,0)=H429,"Y","N")</f>
        <v>N</v>
      </c>
    </row>
    <row r="430" spans="1:15" x14ac:dyDescent="0.25">
      <c r="A430">
        <v>1980</v>
      </c>
      <c r="B430" t="s">
        <v>71</v>
      </c>
      <c r="C430" t="s">
        <v>72</v>
      </c>
      <c r="D430">
        <v>18</v>
      </c>
      <c r="E430">
        <v>32</v>
      </c>
      <c r="F430">
        <v>22</v>
      </c>
      <c r="G430" t="s">
        <v>16</v>
      </c>
      <c r="H430" t="s">
        <v>161</v>
      </c>
      <c r="I430" t="s">
        <v>35</v>
      </c>
      <c r="J430" t="b">
        <v>0</v>
      </c>
      <c r="K430">
        <v>111639</v>
      </c>
      <c r="L430">
        <v>2242033</v>
      </c>
      <c r="M430">
        <v>20171015</v>
      </c>
      <c r="N430" t="s">
        <v>19</v>
      </c>
      <c r="O430" t="str">
        <f>IF(VLOOKUP(A430,'national-winners'!$A$2:$B$13,2,0)=H430,"Y","N")</f>
        <v>N</v>
      </c>
    </row>
    <row r="431" spans="1:15" x14ac:dyDescent="0.25">
      <c r="A431">
        <v>1980</v>
      </c>
      <c r="B431" t="s">
        <v>71</v>
      </c>
      <c r="C431" t="s">
        <v>72</v>
      </c>
      <c r="D431">
        <v>18</v>
      </c>
      <c r="E431">
        <v>32</v>
      </c>
      <c r="F431">
        <v>22</v>
      </c>
      <c r="G431" t="s">
        <v>16</v>
      </c>
      <c r="H431" t="s">
        <v>163</v>
      </c>
      <c r="I431" t="s">
        <v>29</v>
      </c>
      <c r="J431" t="b">
        <v>0</v>
      </c>
      <c r="K431">
        <v>19627</v>
      </c>
      <c r="L431">
        <v>2242033</v>
      </c>
      <c r="M431">
        <v>20171015</v>
      </c>
      <c r="N431" t="s">
        <v>19</v>
      </c>
      <c r="O431" t="str">
        <f>IF(VLOOKUP(A431,'national-winners'!$A$2:$B$13,2,0)=H431,"Y","N")</f>
        <v>N</v>
      </c>
    </row>
    <row r="432" spans="1:15" x14ac:dyDescent="0.25">
      <c r="A432">
        <v>1980</v>
      </c>
      <c r="B432" t="s">
        <v>71</v>
      </c>
      <c r="C432" t="s">
        <v>72</v>
      </c>
      <c r="D432">
        <v>18</v>
      </c>
      <c r="E432">
        <v>32</v>
      </c>
      <c r="F432">
        <v>22</v>
      </c>
      <c r="G432" t="s">
        <v>16</v>
      </c>
      <c r="H432" t="s">
        <v>167</v>
      </c>
      <c r="I432" t="s">
        <v>168</v>
      </c>
      <c r="J432" t="b">
        <v>0</v>
      </c>
      <c r="K432">
        <v>4852</v>
      </c>
      <c r="L432">
        <v>2242033</v>
      </c>
      <c r="M432">
        <v>20171015</v>
      </c>
      <c r="N432" t="s">
        <v>19</v>
      </c>
      <c r="O432" t="str">
        <f>IF(VLOOKUP(A432,'national-winners'!$A$2:$B$13,2,0)=H432,"Y","N")</f>
        <v>N</v>
      </c>
    </row>
    <row r="433" spans="1:15" x14ac:dyDescent="0.25">
      <c r="A433">
        <v>1980</v>
      </c>
      <c r="B433" t="s">
        <v>71</v>
      </c>
      <c r="C433" t="s">
        <v>72</v>
      </c>
      <c r="D433">
        <v>18</v>
      </c>
      <c r="E433">
        <v>32</v>
      </c>
      <c r="F433">
        <v>22</v>
      </c>
      <c r="G433" t="s">
        <v>16</v>
      </c>
      <c r="H433" t="s">
        <v>175</v>
      </c>
      <c r="I433" t="s">
        <v>39</v>
      </c>
      <c r="J433" t="b">
        <v>0</v>
      </c>
      <c r="K433">
        <v>4750</v>
      </c>
      <c r="L433">
        <v>2242033</v>
      </c>
      <c r="M433">
        <v>20171015</v>
      </c>
      <c r="N433" t="s">
        <v>19</v>
      </c>
      <c r="O433" t="str">
        <f>IF(VLOOKUP(A433,'national-winners'!$A$2:$B$13,2,0)=H433,"Y","N")</f>
        <v>N</v>
      </c>
    </row>
    <row r="434" spans="1:15" x14ac:dyDescent="0.25">
      <c r="A434">
        <v>1980</v>
      </c>
      <c r="B434" t="s">
        <v>71</v>
      </c>
      <c r="C434" t="s">
        <v>72</v>
      </c>
      <c r="D434">
        <v>18</v>
      </c>
      <c r="E434">
        <v>32</v>
      </c>
      <c r="F434">
        <v>22</v>
      </c>
      <c r="G434" t="s">
        <v>16</v>
      </c>
      <c r="H434" t="s">
        <v>26</v>
      </c>
      <c r="I434" t="s">
        <v>27</v>
      </c>
      <c r="J434" t="b">
        <v>0</v>
      </c>
      <c r="K434">
        <v>702</v>
      </c>
      <c r="L434">
        <v>2242033</v>
      </c>
      <c r="M434">
        <v>20171015</v>
      </c>
      <c r="N434" t="s">
        <v>19</v>
      </c>
      <c r="O434" t="str">
        <f>IF(VLOOKUP(A434,'national-winners'!$A$2:$B$13,2,0)=H434,"Y","N")</f>
        <v>N</v>
      </c>
    </row>
    <row r="435" spans="1:15" x14ac:dyDescent="0.25">
      <c r="A435">
        <v>1980</v>
      </c>
      <c r="B435" t="s">
        <v>71</v>
      </c>
      <c r="C435" t="s">
        <v>72</v>
      </c>
      <c r="D435">
        <v>18</v>
      </c>
      <c r="E435">
        <v>32</v>
      </c>
      <c r="F435">
        <v>22</v>
      </c>
      <c r="G435" t="s">
        <v>16</v>
      </c>
      <c r="H435" t="s">
        <v>165</v>
      </c>
      <c r="I435" t="s">
        <v>37</v>
      </c>
      <c r="J435" t="b">
        <v>0</v>
      </c>
      <c r="K435">
        <v>610</v>
      </c>
      <c r="L435">
        <v>2242033</v>
      </c>
      <c r="M435">
        <v>20171015</v>
      </c>
      <c r="N435" t="s">
        <v>19</v>
      </c>
      <c r="O435" t="str">
        <f>IF(VLOOKUP(A435,'national-winners'!$A$2:$B$13,2,0)=H435,"Y","N")</f>
        <v>N</v>
      </c>
    </row>
    <row r="436" spans="1:15" x14ac:dyDescent="0.25">
      <c r="A436">
        <v>1980</v>
      </c>
      <c r="B436" t="s">
        <v>73</v>
      </c>
      <c r="C436" t="s">
        <v>74</v>
      </c>
      <c r="D436">
        <v>19</v>
      </c>
      <c r="E436">
        <v>42</v>
      </c>
      <c r="F436">
        <v>31</v>
      </c>
      <c r="G436" t="s">
        <v>16</v>
      </c>
      <c r="H436" t="s">
        <v>160</v>
      </c>
      <c r="I436" t="s">
        <v>21</v>
      </c>
      <c r="J436" t="b">
        <v>0</v>
      </c>
      <c r="K436">
        <v>676026</v>
      </c>
      <c r="L436">
        <v>1317661</v>
      </c>
      <c r="M436">
        <v>20171015</v>
      </c>
      <c r="N436" t="s">
        <v>19</v>
      </c>
      <c r="O436" t="str">
        <f>IF(VLOOKUP(A436,'national-winners'!$A$2:$B$13,2,0)=H436,"Y","N")</f>
        <v>Y</v>
      </c>
    </row>
    <row r="437" spans="1:15" x14ac:dyDescent="0.25">
      <c r="A437">
        <v>1980</v>
      </c>
      <c r="B437" t="s">
        <v>73</v>
      </c>
      <c r="C437" t="s">
        <v>74</v>
      </c>
      <c r="D437">
        <v>19</v>
      </c>
      <c r="E437">
        <v>42</v>
      </c>
      <c r="F437">
        <v>31</v>
      </c>
      <c r="G437" t="s">
        <v>16</v>
      </c>
      <c r="H437" t="s">
        <v>17</v>
      </c>
      <c r="I437" t="s">
        <v>18</v>
      </c>
      <c r="J437" t="b">
        <v>0</v>
      </c>
      <c r="K437">
        <v>508672</v>
      </c>
      <c r="L437">
        <v>1317661</v>
      </c>
      <c r="M437">
        <v>20171015</v>
      </c>
      <c r="N437" t="s">
        <v>19</v>
      </c>
      <c r="O437" t="str">
        <f>IF(VLOOKUP(A437,'national-winners'!$A$2:$B$13,2,0)=H437,"Y","N")</f>
        <v>N</v>
      </c>
    </row>
    <row r="438" spans="1:15" x14ac:dyDescent="0.25">
      <c r="A438">
        <v>1980</v>
      </c>
      <c r="B438" t="s">
        <v>73</v>
      </c>
      <c r="C438" t="s">
        <v>74</v>
      </c>
      <c r="D438">
        <v>19</v>
      </c>
      <c r="E438">
        <v>42</v>
      </c>
      <c r="F438">
        <v>31</v>
      </c>
      <c r="G438" t="s">
        <v>16</v>
      </c>
      <c r="H438" t="s">
        <v>161</v>
      </c>
      <c r="I438" t="s">
        <v>176</v>
      </c>
      <c r="J438" t="b">
        <v>0</v>
      </c>
      <c r="K438">
        <v>115633</v>
      </c>
      <c r="L438">
        <v>1317661</v>
      </c>
      <c r="M438">
        <v>20171015</v>
      </c>
      <c r="N438" t="s">
        <v>19</v>
      </c>
      <c r="O438" t="str">
        <f>IF(VLOOKUP(A438,'national-winners'!$A$2:$B$13,2,0)=H438,"Y","N")</f>
        <v>N</v>
      </c>
    </row>
    <row r="439" spans="1:15" x14ac:dyDescent="0.25">
      <c r="A439">
        <v>1980</v>
      </c>
      <c r="B439" t="s">
        <v>73</v>
      </c>
      <c r="C439" t="s">
        <v>74</v>
      </c>
      <c r="D439">
        <v>19</v>
      </c>
      <c r="E439">
        <v>42</v>
      </c>
      <c r="F439">
        <v>31</v>
      </c>
      <c r="G439" t="s">
        <v>16</v>
      </c>
      <c r="H439" t="s">
        <v>163</v>
      </c>
      <c r="I439" t="s">
        <v>29</v>
      </c>
      <c r="J439" t="b">
        <v>0</v>
      </c>
      <c r="K439">
        <v>13123</v>
      </c>
      <c r="L439">
        <v>1317661</v>
      </c>
      <c r="M439">
        <v>20171015</v>
      </c>
      <c r="N439" t="s">
        <v>19</v>
      </c>
      <c r="O439" t="str">
        <f>IF(VLOOKUP(A439,'national-winners'!$A$2:$B$13,2,0)=H439,"Y","N")</f>
        <v>N</v>
      </c>
    </row>
    <row r="440" spans="1:15" x14ac:dyDescent="0.25">
      <c r="A440">
        <v>1980</v>
      </c>
      <c r="B440" t="s">
        <v>73</v>
      </c>
      <c r="C440" t="s">
        <v>74</v>
      </c>
      <c r="D440">
        <v>19</v>
      </c>
      <c r="E440">
        <v>42</v>
      </c>
      <c r="F440">
        <v>31</v>
      </c>
      <c r="G440" t="s">
        <v>16</v>
      </c>
      <c r="H440" t="s">
        <v>167</v>
      </c>
      <c r="I440" t="s">
        <v>168</v>
      </c>
      <c r="J440" t="b">
        <v>0</v>
      </c>
      <c r="K440">
        <v>2273</v>
      </c>
      <c r="L440">
        <v>1317661</v>
      </c>
      <c r="M440">
        <v>20171015</v>
      </c>
      <c r="N440" t="s">
        <v>19</v>
      </c>
      <c r="O440" t="str">
        <f>IF(VLOOKUP(A440,'national-winners'!$A$2:$B$13,2,0)=H440,"Y","N")</f>
        <v>N</v>
      </c>
    </row>
    <row r="441" spans="1:15" x14ac:dyDescent="0.25">
      <c r="A441">
        <v>1980</v>
      </c>
      <c r="B441" t="s">
        <v>73</v>
      </c>
      <c r="C441" t="s">
        <v>74</v>
      </c>
      <c r="D441">
        <v>19</v>
      </c>
      <c r="E441">
        <v>42</v>
      </c>
      <c r="F441">
        <v>31</v>
      </c>
      <c r="G441" t="s">
        <v>16</v>
      </c>
      <c r="H441" t="s">
        <v>166</v>
      </c>
      <c r="I441" t="s">
        <v>100</v>
      </c>
      <c r="J441" t="b">
        <v>0</v>
      </c>
      <c r="K441">
        <v>534</v>
      </c>
      <c r="L441">
        <v>1317661</v>
      </c>
      <c r="M441">
        <v>20171015</v>
      </c>
      <c r="N441" t="s">
        <v>19</v>
      </c>
      <c r="O441" t="str">
        <f>IF(VLOOKUP(A441,'national-winners'!$A$2:$B$13,2,0)=H441,"Y","N")</f>
        <v>N</v>
      </c>
    </row>
    <row r="442" spans="1:15" x14ac:dyDescent="0.25">
      <c r="A442">
        <v>1980</v>
      </c>
      <c r="B442" t="s">
        <v>73</v>
      </c>
      <c r="C442" t="s">
        <v>74</v>
      </c>
      <c r="D442">
        <v>19</v>
      </c>
      <c r="E442">
        <v>42</v>
      </c>
      <c r="F442">
        <v>31</v>
      </c>
      <c r="G442" t="s">
        <v>16</v>
      </c>
      <c r="J442" t="b">
        <v>1</v>
      </c>
      <c r="K442">
        <v>519</v>
      </c>
      <c r="L442">
        <v>1317661</v>
      </c>
      <c r="M442">
        <v>20171015</v>
      </c>
      <c r="N442" t="s">
        <v>19</v>
      </c>
      <c r="O442" t="str">
        <f>IF(VLOOKUP(A442,'national-winners'!$A$2:$B$13,2,0)=H442,"Y","N")</f>
        <v>N</v>
      </c>
    </row>
    <row r="443" spans="1:15" x14ac:dyDescent="0.25">
      <c r="A443">
        <v>1980</v>
      </c>
      <c r="B443" t="s">
        <v>73</v>
      </c>
      <c r="C443" t="s">
        <v>74</v>
      </c>
      <c r="D443">
        <v>19</v>
      </c>
      <c r="E443">
        <v>42</v>
      </c>
      <c r="F443">
        <v>31</v>
      </c>
      <c r="G443" t="s">
        <v>16</v>
      </c>
      <c r="H443" t="s">
        <v>26</v>
      </c>
      <c r="I443" t="s">
        <v>27</v>
      </c>
      <c r="J443" t="b">
        <v>0</v>
      </c>
      <c r="K443">
        <v>298</v>
      </c>
      <c r="L443">
        <v>1317661</v>
      </c>
      <c r="M443">
        <v>20171015</v>
      </c>
      <c r="N443" t="s">
        <v>19</v>
      </c>
      <c r="O443" t="str">
        <f>IF(VLOOKUP(A443,'national-winners'!$A$2:$B$13,2,0)=H443,"Y","N")</f>
        <v>N</v>
      </c>
    </row>
    <row r="444" spans="1:15" x14ac:dyDescent="0.25">
      <c r="A444">
        <v>1980</v>
      </c>
      <c r="B444" t="s">
        <v>73</v>
      </c>
      <c r="C444" t="s">
        <v>74</v>
      </c>
      <c r="D444">
        <v>19</v>
      </c>
      <c r="E444">
        <v>42</v>
      </c>
      <c r="F444">
        <v>31</v>
      </c>
      <c r="G444" t="s">
        <v>16</v>
      </c>
      <c r="H444" t="s">
        <v>165</v>
      </c>
      <c r="I444" t="s">
        <v>37</v>
      </c>
      <c r="J444" t="b">
        <v>0</v>
      </c>
      <c r="K444">
        <v>244</v>
      </c>
      <c r="L444">
        <v>1317661</v>
      </c>
      <c r="M444">
        <v>20171015</v>
      </c>
      <c r="N444" t="s">
        <v>19</v>
      </c>
      <c r="O444" t="str">
        <f>IF(VLOOKUP(A444,'national-winners'!$A$2:$B$13,2,0)=H444,"Y","N")</f>
        <v>N</v>
      </c>
    </row>
    <row r="445" spans="1:15" x14ac:dyDescent="0.25">
      <c r="A445">
        <v>1980</v>
      </c>
      <c r="B445" t="s">
        <v>73</v>
      </c>
      <c r="C445" t="s">
        <v>74</v>
      </c>
      <c r="D445">
        <v>19</v>
      </c>
      <c r="E445">
        <v>42</v>
      </c>
      <c r="F445">
        <v>31</v>
      </c>
      <c r="G445" t="s">
        <v>16</v>
      </c>
      <c r="H445" t="s">
        <v>175</v>
      </c>
      <c r="I445" t="s">
        <v>39</v>
      </c>
      <c r="J445" t="b">
        <v>0</v>
      </c>
      <c r="K445">
        <v>189</v>
      </c>
      <c r="L445">
        <v>1317661</v>
      </c>
      <c r="M445">
        <v>20171015</v>
      </c>
      <c r="N445" t="s">
        <v>19</v>
      </c>
      <c r="O445" t="str">
        <f>IF(VLOOKUP(A445,'national-winners'!$A$2:$B$13,2,0)=H445,"Y","N")</f>
        <v>N</v>
      </c>
    </row>
    <row r="446" spans="1:15" x14ac:dyDescent="0.25">
      <c r="A446">
        <v>1980</v>
      </c>
      <c r="B446" t="s">
        <v>73</v>
      </c>
      <c r="C446" t="s">
        <v>74</v>
      </c>
      <c r="D446">
        <v>19</v>
      </c>
      <c r="E446">
        <v>42</v>
      </c>
      <c r="F446">
        <v>31</v>
      </c>
      <c r="G446" t="s">
        <v>16</v>
      </c>
      <c r="H446" t="s">
        <v>24</v>
      </c>
      <c r="I446" t="s">
        <v>164</v>
      </c>
      <c r="J446" t="b">
        <v>0</v>
      </c>
      <c r="K446">
        <v>150</v>
      </c>
      <c r="L446">
        <v>1317661</v>
      </c>
      <c r="M446">
        <v>20171015</v>
      </c>
      <c r="N446" t="s">
        <v>19</v>
      </c>
      <c r="O446" t="str">
        <f>IF(VLOOKUP(A446,'national-winners'!$A$2:$B$13,2,0)=H446,"Y","N")</f>
        <v>N</v>
      </c>
    </row>
    <row r="447" spans="1:15" x14ac:dyDescent="0.25">
      <c r="A447">
        <v>1980</v>
      </c>
      <c r="B447" t="s">
        <v>78</v>
      </c>
      <c r="C447" t="s">
        <v>79</v>
      </c>
      <c r="D447">
        <v>20</v>
      </c>
      <c r="E447">
        <v>47</v>
      </c>
      <c r="F447">
        <v>32</v>
      </c>
      <c r="G447" t="s">
        <v>16</v>
      </c>
      <c r="H447" t="s">
        <v>160</v>
      </c>
      <c r="I447" t="s">
        <v>21</v>
      </c>
      <c r="J447" t="b">
        <v>0</v>
      </c>
      <c r="K447">
        <v>566812</v>
      </c>
      <c r="L447">
        <v>979795</v>
      </c>
      <c r="M447">
        <v>20171015</v>
      </c>
      <c r="N447" t="s">
        <v>19</v>
      </c>
      <c r="O447" t="str">
        <f>IF(VLOOKUP(A447,'national-winners'!$A$2:$B$13,2,0)=H447,"Y","N")</f>
        <v>Y</v>
      </c>
    </row>
    <row r="448" spans="1:15" x14ac:dyDescent="0.25">
      <c r="A448">
        <v>1980</v>
      </c>
      <c r="B448" t="s">
        <v>78</v>
      </c>
      <c r="C448" t="s">
        <v>79</v>
      </c>
      <c r="D448">
        <v>20</v>
      </c>
      <c r="E448">
        <v>47</v>
      </c>
      <c r="F448">
        <v>32</v>
      </c>
      <c r="G448" t="s">
        <v>16</v>
      </c>
      <c r="H448" t="s">
        <v>17</v>
      </c>
      <c r="I448" t="s">
        <v>18</v>
      </c>
      <c r="J448" t="b">
        <v>0</v>
      </c>
      <c r="K448">
        <v>326150</v>
      </c>
      <c r="L448">
        <v>979795</v>
      </c>
      <c r="M448">
        <v>20171015</v>
      </c>
      <c r="N448" t="s">
        <v>19</v>
      </c>
      <c r="O448" t="str">
        <f>IF(VLOOKUP(A448,'national-winners'!$A$2:$B$13,2,0)=H448,"Y","N")</f>
        <v>N</v>
      </c>
    </row>
    <row r="449" spans="1:15" x14ac:dyDescent="0.25">
      <c r="A449">
        <v>1980</v>
      </c>
      <c r="B449" t="s">
        <v>78</v>
      </c>
      <c r="C449" t="s">
        <v>79</v>
      </c>
      <c r="D449">
        <v>20</v>
      </c>
      <c r="E449">
        <v>47</v>
      </c>
      <c r="F449">
        <v>32</v>
      </c>
      <c r="G449" t="s">
        <v>16</v>
      </c>
      <c r="H449" t="s">
        <v>161</v>
      </c>
      <c r="I449" t="s">
        <v>35</v>
      </c>
      <c r="J449" t="b">
        <v>0</v>
      </c>
      <c r="K449">
        <v>68231</v>
      </c>
      <c r="L449">
        <v>979795</v>
      </c>
      <c r="M449">
        <v>20171015</v>
      </c>
      <c r="N449" t="s">
        <v>19</v>
      </c>
      <c r="O449" t="str">
        <f>IF(VLOOKUP(A449,'national-winners'!$A$2:$B$13,2,0)=H449,"Y","N")</f>
        <v>N</v>
      </c>
    </row>
    <row r="450" spans="1:15" x14ac:dyDescent="0.25">
      <c r="A450">
        <v>1980</v>
      </c>
      <c r="B450" t="s">
        <v>78</v>
      </c>
      <c r="C450" t="s">
        <v>79</v>
      </c>
      <c r="D450">
        <v>20</v>
      </c>
      <c r="E450">
        <v>47</v>
      </c>
      <c r="F450">
        <v>32</v>
      </c>
      <c r="G450" t="s">
        <v>16</v>
      </c>
      <c r="H450" t="s">
        <v>163</v>
      </c>
      <c r="I450" t="s">
        <v>29</v>
      </c>
      <c r="J450" t="b">
        <v>0</v>
      </c>
      <c r="K450">
        <v>14470</v>
      </c>
      <c r="L450">
        <v>979795</v>
      </c>
      <c r="M450">
        <v>20171015</v>
      </c>
      <c r="N450" t="s">
        <v>19</v>
      </c>
      <c r="O450" t="str">
        <f>IF(VLOOKUP(A450,'national-winners'!$A$2:$B$13,2,0)=H450,"Y","N")</f>
        <v>N</v>
      </c>
    </row>
    <row r="451" spans="1:15" x14ac:dyDescent="0.25">
      <c r="A451">
        <v>1980</v>
      </c>
      <c r="B451" t="s">
        <v>78</v>
      </c>
      <c r="C451" t="s">
        <v>79</v>
      </c>
      <c r="D451">
        <v>20</v>
      </c>
      <c r="E451">
        <v>47</v>
      </c>
      <c r="F451">
        <v>32</v>
      </c>
      <c r="G451" t="s">
        <v>16</v>
      </c>
      <c r="H451" t="s">
        <v>177</v>
      </c>
      <c r="I451" t="s">
        <v>39</v>
      </c>
      <c r="J451" t="b">
        <v>0</v>
      </c>
      <c r="K451">
        <v>1555</v>
      </c>
      <c r="L451">
        <v>979795</v>
      </c>
      <c r="M451">
        <v>20171015</v>
      </c>
      <c r="N451" t="s">
        <v>19</v>
      </c>
      <c r="O451" t="str">
        <f>IF(VLOOKUP(A451,'national-winners'!$A$2:$B$13,2,0)=H451,"Y","N")</f>
        <v>N</v>
      </c>
    </row>
    <row r="452" spans="1:15" x14ac:dyDescent="0.25">
      <c r="A452">
        <v>1980</v>
      </c>
      <c r="B452" t="s">
        <v>78</v>
      </c>
      <c r="C452" t="s">
        <v>79</v>
      </c>
      <c r="D452">
        <v>20</v>
      </c>
      <c r="E452">
        <v>47</v>
      </c>
      <c r="F452">
        <v>32</v>
      </c>
      <c r="G452" t="s">
        <v>16</v>
      </c>
      <c r="H452" t="s">
        <v>26</v>
      </c>
      <c r="I452" t="s">
        <v>27</v>
      </c>
      <c r="J452" t="b">
        <v>0</v>
      </c>
      <c r="K452">
        <v>967</v>
      </c>
      <c r="L452">
        <v>979795</v>
      </c>
      <c r="M452">
        <v>20171015</v>
      </c>
      <c r="N452" t="s">
        <v>19</v>
      </c>
      <c r="O452" t="str">
        <f>IF(VLOOKUP(A452,'national-winners'!$A$2:$B$13,2,0)=H452,"Y","N")</f>
        <v>N</v>
      </c>
    </row>
    <row r="453" spans="1:15" x14ac:dyDescent="0.25">
      <c r="A453">
        <v>1980</v>
      </c>
      <c r="B453" t="s">
        <v>78</v>
      </c>
      <c r="C453" t="s">
        <v>79</v>
      </c>
      <c r="D453">
        <v>20</v>
      </c>
      <c r="E453">
        <v>47</v>
      </c>
      <c r="F453">
        <v>32</v>
      </c>
      <c r="G453" t="s">
        <v>16</v>
      </c>
      <c r="H453" t="s">
        <v>24</v>
      </c>
      <c r="I453" t="s">
        <v>164</v>
      </c>
      <c r="J453" t="b">
        <v>0</v>
      </c>
      <c r="K453">
        <v>821</v>
      </c>
      <c r="L453">
        <v>979795</v>
      </c>
      <c r="M453">
        <v>20171015</v>
      </c>
      <c r="N453" t="s">
        <v>19</v>
      </c>
      <c r="O453" t="str">
        <f>IF(VLOOKUP(A453,'national-winners'!$A$2:$B$13,2,0)=H453,"Y","N")</f>
        <v>N</v>
      </c>
    </row>
    <row r="454" spans="1:15" x14ac:dyDescent="0.25">
      <c r="A454">
        <v>1980</v>
      </c>
      <c r="B454" t="s">
        <v>78</v>
      </c>
      <c r="C454" t="s">
        <v>79</v>
      </c>
      <c r="D454">
        <v>20</v>
      </c>
      <c r="E454">
        <v>47</v>
      </c>
      <c r="F454">
        <v>32</v>
      </c>
      <c r="G454" t="s">
        <v>16</v>
      </c>
      <c r="H454" t="s">
        <v>162</v>
      </c>
      <c r="I454" t="s">
        <v>23</v>
      </c>
      <c r="J454" t="b">
        <v>0</v>
      </c>
      <c r="K454">
        <v>789</v>
      </c>
      <c r="L454">
        <v>979795</v>
      </c>
      <c r="M454">
        <v>20171015</v>
      </c>
      <c r="N454" t="s">
        <v>19</v>
      </c>
      <c r="O454" t="str">
        <f>IF(VLOOKUP(A454,'national-winners'!$A$2:$B$13,2,0)=H454,"Y","N")</f>
        <v>N</v>
      </c>
    </row>
    <row r="455" spans="1:15" x14ac:dyDescent="0.25">
      <c r="A455">
        <v>1980</v>
      </c>
      <c r="B455" t="s">
        <v>81</v>
      </c>
      <c r="C455" t="s">
        <v>82</v>
      </c>
      <c r="D455">
        <v>21</v>
      </c>
      <c r="E455">
        <v>61</v>
      </c>
      <c r="F455">
        <v>51</v>
      </c>
      <c r="G455" t="s">
        <v>16</v>
      </c>
      <c r="H455" t="s">
        <v>160</v>
      </c>
      <c r="I455" t="s">
        <v>21</v>
      </c>
      <c r="J455" t="b">
        <v>0</v>
      </c>
      <c r="K455">
        <v>635274</v>
      </c>
      <c r="L455">
        <v>1295627</v>
      </c>
      <c r="M455">
        <v>20171015</v>
      </c>
      <c r="N455" t="s">
        <v>19</v>
      </c>
      <c r="O455" t="str">
        <f>IF(VLOOKUP(A455,'national-winners'!$A$2:$B$13,2,0)=H455,"Y","N")</f>
        <v>Y</v>
      </c>
    </row>
    <row r="456" spans="1:15" x14ac:dyDescent="0.25">
      <c r="A456">
        <v>1980</v>
      </c>
      <c r="B456" t="s">
        <v>81</v>
      </c>
      <c r="C456" t="s">
        <v>82</v>
      </c>
      <c r="D456">
        <v>21</v>
      </c>
      <c r="E456">
        <v>61</v>
      </c>
      <c r="F456">
        <v>51</v>
      </c>
      <c r="G456" t="s">
        <v>16</v>
      </c>
      <c r="H456" t="s">
        <v>17</v>
      </c>
      <c r="I456" t="s">
        <v>18</v>
      </c>
      <c r="J456" t="b">
        <v>0</v>
      </c>
      <c r="K456">
        <v>617417</v>
      </c>
      <c r="L456">
        <v>1295627</v>
      </c>
      <c r="M456">
        <v>20171015</v>
      </c>
      <c r="N456" t="s">
        <v>19</v>
      </c>
      <c r="O456" t="str">
        <f>IF(VLOOKUP(A456,'national-winners'!$A$2:$B$13,2,0)=H456,"Y","N")</f>
        <v>N</v>
      </c>
    </row>
    <row r="457" spans="1:15" x14ac:dyDescent="0.25">
      <c r="A457">
        <v>1980</v>
      </c>
      <c r="B457" t="s">
        <v>81</v>
      </c>
      <c r="C457" t="s">
        <v>82</v>
      </c>
      <c r="D457">
        <v>21</v>
      </c>
      <c r="E457">
        <v>61</v>
      </c>
      <c r="F457">
        <v>51</v>
      </c>
      <c r="G457" t="s">
        <v>16</v>
      </c>
      <c r="H457" t="s">
        <v>161</v>
      </c>
      <c r="I457" t="s">
        <v>35</v>
      </c>
      <c r="J457" t="b">
        <v>0</v>
      </c>
      <c r="K457">
        <v>31127</v>
      </c>
      <c r="L457">
        <v>1295627</v>
      </c>
      <c r="M457">
        <v>20171015</v>
      </c>
      <c r="N457" t="s">
        <v>19</v>
      </c>
      <c r="O457" t="str">
        <f>IF(VLOOKUP(A457,'national-winners'!$A$2:$B$13,2,0)=H457,"Y","N")</f>
        <v>N</v>
      </c>
    </row>
    <row r="458" spans="1:15" x14ac:dyDescent="0.25">
      <c r="A458">
        <v>1980</v>
      </c>
      <c r="B458" t="s">
        <v>81</v>
      </c>
      <c r="C458" t="s">
        <v>82</v>
      </c>
      <c r="D458">
        <v>21</v>
      </c>
      <c r="E458">
        <v>61</v>
      </c>
      <c r="F458">
        <v>51</v>
      </c>
      <c r="G458" t="s">
        <v>16</v>
      </c>
      <c r="H458" t="s">
        <v>163</v>
      </c>
      <c r="I458" t="s">
        <v>29</v>
      </c>
      <c r="J458" t="b">
        <v>0</v>
      </c>
      <c r="K458">
        <v>5531</v>
      </c>
      <c r="L458">
        <v>1295627</v>
      </c>
      <c r="M458">
        <v>20171015</v>
      </c>
      <c r="N458" t="s">
        <v>19</v>
      </c>
      <c r="O458" t="str">
        <f>IF(VLOOKUP(A458,'national-winners'!$A$2:$B$13,2,0)=H458,"Y","N")</f>
        <v>N</v>
      </c>
    </row>
    <row r="459" spans="1:15" x14ac:dyDescent="0.25">
      <c r="A459">
        <v>1980</v>
      </c>
      <c r="B459" t="s">
        <v>81</v>
      </c>
      <c r="C459" t="s">
        <v>82</v>
      </c>
      <c r="D459">
        <v>21</v>
      </c>
      <c r="E459">
        <v>61</v>
      </c>
      <c r="F459">
        <v>51</v>
      </c>
      <c r="G459" t="s">
        <v>16</v>
      </c>
      <c r="H459" t="s">
        <v>178</v>
      </c>
      <c r="I459" t="s">
        <v>179</v>
      </c>
      <c r="J459" t="b">
        <v>0</v>
      </c>
      <c r="K459">
        <v>4233</v>
      </c>
      <c r="L459">
        <v>1295627</v>
      </c>
      <c r="M459">
        <v>20171015</v>
      </c>
      <c r="N459" t="s">
        <v>19</v>
      </c>
      <c r="O459" t="str">
        <f>IF(VLOOKUP(A459,'national-winners'!$A$2:$B$13,2,0)=H459,"Y","N")</f>
        <v>N</v>
      </c>
    </row>
    <row r="460" spans="1:15" x14ac:dyDescent="0.25">
      <c r="A460">
        <v>1980</v>
      </c>
      <c r="B460" t="s">
        <v>81</v>
      </c>
      <c r="C460" t="s">
        <v>82</v>
      </c>
      <c r="D460">
        <v>21</v>
      </c>
      <c r="E460">
        <v>61</v>
      </c>
      <c r="F460">
        <v>51</v>
      </c>
      <c r="G460" t="s">
        <v>16</v>
      </c>
      <c r="H460" t="s">
        <v>167</v>
      </c>
      <c r="I460" t="s">
        <v>168</v>
      </c>
      <c r="J460" t="b">
        <v>0</v>
      </c>
      <c r="K460">
        <v>1304</v>
      </c>
      <c r="L460">
        <v>1295627</v>
      </c>
      <c r="M460">
        <v>20171015</v>
      </c>
      <c r="N460" t="s">
        <v>19</v>
      </c>
      <c r="O460" t="str">
        <f>IF(VLOOKUP(A460,'national-winners'!$A$2:$B$13,2,0)=H460,"Y","N")</f>
        <v>N</v>
      </c>
    </row>
    <row r="461" spans="1:15" x14ac:dyDescent="0.25">
      <c r="A461">
        <v>1980</v>
      </c>
      <c r="B461" t="s">
        <v>81</v>
      </c>
      <c r="C461" t="s">
        <v>82</v>
      </c>
      <c r="D461">
        <v>21</v>
      </c>
      <c r="E461">
        <v>61</v>
      </c>
      <c r="F461">
        <v>51</v>
      </c>
      <c r="G461" t="s">
        <v>16</v>
      </c>
      <c r="H461" t="s">
        <v>173</v>
      </c>
      <c r="I461" t="s">
        <v>37</v>
      </c>
      <c r="J461" t="b">
        <v>0</v>
      </c>
      <c r="K461">
        <v>393</v>
      </c>
      <c r="L461">
        <v>1295627</v>
      </c>
      <c r="M461">
        <v>20171015</v>
      </c>
      <c r="N461" t="s">
        <v>19</v>
      </c>
      <c r="O461" t="str">
        <f>IF(VLOOKUP(A461,'national-winners'!$A$2:$B$13,2,0)=H461,"Y","N")</f>
        <v>N</v>
      </c>
    </row>
    <row r="462" spans="1:15" x14ac:dyDescent="0.25">
      <c r="A462">
        <v>1980</v>
      </c>
      <c r="B462" t="s">
        <v>81</v>
      </c>
      <c r="C462" t="s">
        <v>82</v>
      </c>
      <c r="D462">
        <v>21</v>
      </c>
      <c r="E462">
        <v>61</v>
      </c>
      <c r="F462">
        <v>51</v>
      </c>
      <c r="G462" t="s">
        <v>16</v>
      </c>
      <c r="H462" t="s">
        <v>26</v>
      </c>
      <c r="I462" t="s">
        <v>27</v>
      </c>
      <c r="J462" t="b">
        <v>0</v>
      </c>
      <c r="K462">
        <v>348</v>
      </c>
      <c r="L462">
        <v>1295627</v>
      </c>
      <c r="M462">
        <v>20171015</v>
      </c>
      <c r="N462" t="s">
        <v>19</v>
      </c>
      <c r="O462" t="str">
        <f>IF(VLOOKUP(A462,'national-winners'!$A$2:$B$13,2,0)=H462,"Y","N")</f>
        <v>N</v>
      </c>
    </row>
    <row r="463" spans="1:15" x14ac:dyDescent="0.25">
      <c r="A463">
        <v>1980</v>
      </c>
      <c r="B463" t="s">
        <v>83</v>
      </c>
      <c r="C463" t="s">
        <v>84</v>
      </c>
      <c r="D463">
        <v>22</v>
      </c>
      <c r="E463">
        <v>72</v>
      </c>
      <c r="F463">
        <v>45</v>
      </c>
      <c r="G463" t="s">
        <v>16</v>
      </c>
      <c r="H463" t="s">
        <v>160</v>
      </c>
      <c r="I463" t="s">
        <v>21</v>
      </c>
      <c r="J463" t="b">
        <v>0</v>
      </c>
      <c r="K463">
        <v>792853</v>
      </c>
      <c r="L463">
        <v>1548591</v>
      </c>
      <c r="M463">
        <v>20171015</v>
      </c>
      <c r="N463" t="s">
        <v>19</v>
      </c>
      <c r="O463" t="str">
        <f>IF(VLOOKUP(A463,'national-winners'!$A$2:$B$13,2,0)=H463,"Y","N")</f>
        <v>Y</v>
      </c>
    </row>
    <row r="464" spans="1:15" x14ac:dyDescent="0.25">
      <c r="A464">
        <v>1980</v>
      </c>
      <c r="B464" t="s">
        <v>83</v>
      </c>
      <c r="C464" t="s">
        <v>84</v>
      </c>
      <c r="D464">
        <v>22</v>
      </c>
      <c r="E464">
        <v>72</v>
      </c>
      <c r="F464">
        <v>45</v>
      </c>
      <c r="G464" t="s">
        <v>16</v>
      </c>
      <c r="H464" t="s">
        <v>17</v>
      </c>
      <c r="I464" t="s">
        <v>18</v>
      </c>
      <c r="J464" t="b">
        <v>0</v>
      </c>
      <c r="K464">
        <v>708453</v>
      </c>
      <c r="L464">
        <v>1548591</v>
      </c>
      <c r="M464">
        <v>20171015</v>
      </c>
      <c r="N464" t="s">
        <v>19</v>
      </c>
      <c r="O464" t="str">
        <f>IF(VLOOKUP(A464,'national-winners'!$A$2:$B$13,2,0)=H464,"Y","N")</f>
        <v>N</v>
      </c>
    </row>
    <row r="465" spans="1:15" x14ac:dyDescent="0.25">
      <c r="A465">
        <v>1980</v>
      </c>
      <c r="B465" t="s">
        <v>83</v>
      </c>
      <c r="C465" t="s">
        <v>84</v>
      </c>
      <c r="D465">
        <v>22</v>
      </c>
      <c r="E465">
        <v>72</v>
      </c>
      <c r="F465">
        <v>45</v>
      </c>
      <c r="G465" t="s">
        <v>16</v>
      </c>
      <c r="H465" t="s">
        <v>161</v>
      </c>
      <c r="I465" t="s">
        <v>35</v>
      </c>
      <c r="J465" t="b">
        <v>0</v>
      </c>
      <c r="K465">
        <v>26345</v>
      </c>
      <c r="L465">
        <v>1548591</v>
      </c>
      <c r="M465">
        <v>20171015</v>
      </c>
      <c r="N465" t="s">
        <v>19</v>
      </c>
      <c r="O465" t="str">
        <f>IF(VLOOKUP(A465,'national-winners'!$A$2:$B$13,2,0)=H465,"Y","N")</f>
        <v>N</v>
      </c>
    </row>
    <row r="466" spans="1:15" x14ac:dyDescent="0.25">
      <c r="A466">
        <v>1980</v>
      </c>
      <c r="B466" t="s">
        <v>83</v>
      </c>
      <c r="C466" t="s">
        <v>84</v>
      </c>
      <c r="D466">
        <v>22</v>
      </c>
      <c r="E466">
        <v>72</v>
      </c>
      <c r="F466">
        <v>45</v>
      </c>
      <c r="G466" t="s">
        <v>16</v>
      </c>
      <c r="H466" t="s">
        <v>162</v>
      </c>
      <c r="I466" t="s">
        <v>23</v>
      </c>
      <c r="J466" t="b">
        <v>0</v>
      </c>
      <c r="K466">
        <v>10333</v>
      </c>
      <c r="L466">
        <v>1548591</v>
      </c>
      <c r="M466">
        <v>20171015</v>
      </c>
      <c r="N466" t="s">
        <v>19</v>
      </c>
      <c r="O466" t="str">
        <f>IF(VLOOKUP(A466,'national-winners'!$A$2:$B$13,2,0)=H466,"Y","N")</f>
        <v>N</v>
      </c>
    </row>
    <row r="467" spans="1:15" x14ac:dyDescent="0.25">
      <c r="A467">
        <v>1980</v>
      </c>
      <c r="B467" t="s">
        <v>83</v>
      </c>
      <c r="C467" t="s">
        <v>84</v>
      </c>
      <c r="D467">
        <v>22</v>
      </c>
      <c r="E467">
        <v>72</v>
      </c>
      <c r="F467">
        <v>45</v>
      </c>
      <c r="G467" t="s">
        <v>16</v>
      </c>
      <c r="H467" t="s">
        <v>163</v>
      </c>
      <c r="I467" t="s">
        <v>29</v>
      </c>
      <c r="J467" t="b">
        <v>0</v>
      </c>
      <c r="K467">
        <v>8240</v>
      </c>
      <c r="L467">
        <v>1548591</v>
      </c>
      <c r="M467">
        <v>20171015</v>
      </c>
      <c r="N467" t="s">
        <v>19</v>
      </c>
      <c r="O467" t="str">
        <f>IF(VLOOKUP(A467,'national-winners'!$A$2:$B$13,2,0)=H467,"Y","N")</f>
        <v>N</v>
      </c>
    </row>
    <row r="468" spans="1:15" x14ac:dyDescent="0.25">
      <c r="A468">
        <v>1980</v>
      </c>
      <c r="B468" t="s">
        <v>83</v>
      </c>
      <c r="C468" t="s">
        <v>84</v>
      </c>
      <c r="D468">
        <v>22</v>
      </c>
      <c r="E468">
        <v>72</v>
      </c>
      <c r="F468">
        <v>45</v>
      </c>
      <c r="G468" t="s">
        <v>16</v>
      </c>
      <c r="H468" t="s">
        <v>167</v>
      </c>
      <c r="I468" t="s">
        <v>168</v>
      </c>
      <c r="J468" t="b">
        <v>0</v>
      </c>
      <c r="K468">
        <v>1584</v>
      </c>
      <c r="L468">
        <v>1548591</v>
      </c>
      <c r="M468">
        <v>20171015</v>
      </c>
      <c r="N468" t="s">
        <v>19</v>
      </c>
      <c r="O468" t="str">
        <f>IF(VLOOKUP(A468,'national-winners'!$A$2:$B$13,2,0)=H468,"Y","N")</f>
        <v>N</v>
      </c>
    </row>
    <row r="469" spans="1:15" x14ac:dyDescent="0.25">
      <c r="A469">
        <v>1980</v>
      </c>
      <c r="B469" t="s">
        <v>83</v>
      </c>
      <c r="C469" t="s">
        <v>84</v>
      </c>
      <c r="D469">
        <v>22</v>
      </c>
      <c r="E469">
        <v>72</v>
      </c>
      <c r="F469">
        <v>45</v>
      </c>
      <c r="G469" t="s">
        <v>16</v>
      </c>
      <c r="H469" t="s">
        <v>165</v>
      </c>
      <c r="I469" t="s">
        <v>37</v>
      </c>
      <c r="J469" t="b">
        <v>0</v>
      </c>
      <c r="K469">
        <v>783</v>
      </c>
      <c r="L469">
        <v>1548591</v>
      </c>
      <c r="M469">
        <v>20171015</v>
      </c>
      <c r="N469" t="s">
        <v>19</v>
      </c>
      <c r="O469" t="str">
        <f>IF(VLOOKUP(A469,'national-winners'!$A$2:$B$13,2,0)=H469,"Y","N")</f>
        <v>N</v>
      </c>
    </row>
    <row r="470" spans="1:15" x14ac:dyDescent="0.25">
      <c r="A470">
        <v>1980</v>
      </c>
      <c r="B470" t="s">
        <v>85</v>
      </c>
      <c r="C470" t="s">
        <v>86</v>
      </c>
      <c r="D470">
        <v>23</v>
      </c>
      <c r="E470">
        <v>11</v>
      </c>
      <c r="F470">
        <v>2</v>
      </c>
      <c r="G470" t="s">
        <v>16</v>
      </c>
      <c r="H470" t="s">
        <v>160</v>
      </c>
      <c r="I470" t="s">
        <v>21</v>
      </c>
      <c r="J470" t="b">
        <v>0</v>
      </c>
      <c r="K470">
        <v>238522</v>
      </c>
      <c r="L470">
        <v>523011</v>
      </c>
      <c r="M470">
        <v>20171015</v>
      </c>
      <c r="N470" t="s">
        <v>19</v>
      </c>
      <c r="O470" t="str">
        <f>IF(VLOOKUP(A470,'national-winners'!$A$2:$B$13,2,0)=H470,"Y","N")</f>
        <v>Y</v>
      </c>
    </row>
    <row r="471" spans="1:15" x14ac:dyDescent="0.25">
      <c r="A471">
        <v>1980</v>
      </c>
      <c r="B471" t="s">
        <v>85</v>
      </c>
      <c r="C471" t="s">
        <v>86</v>
      </c>
      <c r="D471">
        <v>23</v>
      </c>
      <c r="E471">
        <v>11</v>
      </c>
      <c r="F471">
        <v>2</v>
      </c>
      <c r="G471" t="s">
        <v>16</v>
      </c>
      <c r="H471" t="s">
        <v>17</v>
      </c>
      <c r="I471" t="s">
        <v>18</v>
      </c>
      <c r="J471" t="b">
        <v>0</v>
      </c>
      <c r="K471">
        <v>220974</v>
      </c>
      <c r="L471">
        <v>523011</v>
      </c>
      <c r="M471">
        <v>20171015</v>
      </c>
      <c r="N471" t="s">
        <v>19</v>
      </c>
      <c r="O471" t="str">
        <f>IF(VLOOKUP(A471,'national-winners'!$A$2:$B$13,2,0)=H471,"Y","N")</f>
        <v>N</v>
      </c>
    </row>
    <row r="472" spans="1:15" x14ac:dyDescent="0.25">
      <c r="A472">
        <v>1980</v>
      </c>
      <c r="B472" t="s">
        <v>85</v>
      </c>
      <c r="C472" t="s">
        <v>86</v>
      </c>
      <c r="D472">
        <v>23</v>
      </c>
      <c r="E472">
        <v>11</v>
      </c>
      <c r="F472">
        <v>2</v>
      </c>
      <c r="G472" t="s">
        <v>16</v>
      </c>
      <c r="H472" t="s">
        <v>161</v>
      </c>
      <c r="I472" t="s">
        <v>35</v>
      </c>
      <c r="J472" t="b">
        <v>0</v>
      </c>
      <c r="K472">
        <v>53327</v>
      </c>
      <c r="L472">
        <v>523011</v>
      </c>
      <c r="M472">
        <v>20171015</v>
      </c>
      <c r="N472" t="s">
        <v>19</v>
      </c>
      <c r="O472" t="str">
        <f>IF(VLOOKUP(A472,'national-winners'!$A$2:$B$13,2,0)=H472,"Y","N")</f>
        <v>N</v>
      </c>
    </row>
    <row r="473" spans="1:15" x14ac:dyDescent="0.25">
      <c r="A473">
        <v>1980</v>
      </c>
      <c r="B473" t="s">
        <v>85</v>
      </c>
      <c r="C473" t="s">
        <v>86</v>
      </c>
      <c r="D473">
        <v>23</v>
      </c>
      <c r="E473">
        <v>11</v>
      </c>
      <c r="F473">
        <v>2</v>
      </c>
      <c r="G473" t="s">
        <v>16</v>
      </c>
      <c r="H473" t="s">
        <v>163</v>
      </c>
      <c r="I473" t="s">
        <v>29</v>
      </c>
      <c r="J473" t="b">
        <v>0</v>
      </c>
      <c r="K473">
        <v>5119</v>
      </c>
      <c r="L473">
        <v>523011</v>
      </c>
      <c r="M473">
        <v>20171015</v>
      </c>
      <c r="N473" t="s">
        <v>19</v>
      </c>
      <c r="O473" t="str">
        <f>IF(VLOOKUP(A473,'national-winners'!$A$2:$B$13,2,0)=H473,"Y","N")</f>
        <v>N</v>
      </c>
    </row>
    <row r="474" spans="1:15" x14ac:dyDescent="0.25">
      <c r="A474">
        <v>1980</v>
      </c>
      <c r="B474" t="s">
        <v>85</v>
      </c>
      <c r="C474" t="s">
        <v>86</v>
      </c>
      <c r="D474">
        <v>23</v>
      </c>
      <c r="E474">
        <v>11</v>
      </c>
      <c r="F474">
        <v>2</v>
      </c>
      <c r="G474" t="s">
        <v>16</v>
      </c>
      <c r="H474" t="s">
        <v>167</v>
      </c>
      <c r="I474" t="s">
        <v>168</v>
      </c>
      <c r="J474" t="b">
        <v>0</v>
      </c>
      <c r="K474">
        <v>4394</v>
      </c>
      <c r="L474">
        <v>523011</v>
      </c>
      <c r="M474">
        <v>20171015</v>
      </c>
      <c r="N474" t="s">
        <v>19</v>
      </c>
      <c r="O474" t="str">
        <f>IF(VLOOKUP(A474,'national-winners'!$A$2:$B$13,2,0)=H474,"Y","N")</f>
        <v>N</v>
      </c>
    </row>
    <row r="475" spans="1:15" x14ac:dyDescent="0.25">
      <c r="A475">
        <v>1980</v>
      </c>
      <c r="B475" t="s">
        <v>85</v>
      </c>
      <c r="C475" t="s">
        <v>86</v>
      </c>
      <c r="D475">
        <v>23</v>
      </c>
      <c r="E475">
        <v>11</v>
      </c>
      <c r="F475">
        <v>2</v>
      </c>
      <c r="G475" t="s">
        <v>16</v>
      </c>
      <c r="H475" t="s">
        <v>26</v>
      </c>
      <c r="I475" t="s">
        <v>27</v>
      </c>
      <c r="J475" t="b">
        <v>0</v>
      </c>
      <c r="K475">
        <v>591</v>
      </c>
      <c r="L475">
        <v>523011</v>
      </c>
      <c r="M475">
        <v>20171015</v>
      </c>
      <c r="N475" t="s">
        <v>19</v>
      </c>
      <c r="O475" t="str">
        <f>IF(VLOOKUP(A475,'national-winners'!$A$2:$B$13,2,0)=H475,"Y","N")</f>
        <v>N</v>
      </c>
    </row>
    <row r="476" spans="1:15" x14ac:dyDescent="0.25">
      <c r="A476">
        <v>1980</v>
      </c>
      <c r="B476" t="s">
        <v>85</v>
      </c>
      <c r="C476" t="s">
        <v>86</v>
      </c>
      <c r="D476">
        <v>23</v>
      </c>
      <c r="E476">
        <v>11</v>
      </c>
      <c r="F476">
        <v>2</v>
      </c>
      <c r="G476" t="s">
        <v>16</v>
      </c>
      <c r="J476" t="b">
        <v>1</v>
      </c>
      <c r="K476">
        <v>84</v>
      </c>
      <c r="L476">
        <v>523011</v>
      </c>
      <c r="M476">
        <v>20171015</v>
      </c>
      <c r="N476" t="s">
        <v>19</v>
      </c>
      <c r="O476" t="str">
        <f>IF(VLOOKUP(A476,'national-winners'!$A$2:$B$13,2,0)=H476,"Y","N")</f>
        <v>N</v>
      </c>
    </row>
    <row r="477" spans="1:15" x14ac:dyDescent="0.25">
      <c r="A477">
        <v>1980</v>
      </c>
      <c r="B477" t="s">
        <v>87</v>
      </c>
      <c r="C477" t="s">
        <v>88</v>
      </c>
      <c r="D477">
        <v>24</v>
      </c>
      <c r="E477">
        <v>52</v>
      </c>
      <c r="F477">
        <v>52</v>
      </c>
      <c r="G477" t="s">
        <v>16</v>
      </c>
      <c r="H477" t="s">
        <v>17</v>
      </c>
      <c r="I477" t="s">
        <v>18</v>
      </c>
      <c r="J477" t="b">
        <v>0</v>
      </c>
      <c r="K477">
        <v>726161</v>
      </c>
      <c r="L477">
        <v>1540496</v>
      </c>
      <c r="M477">
        <v>20171015</v>
      </c>
      <c r="N477" t="s">
        <v>19</v>
      </c>
      <c r="O477" t="str">
        <f>IF(VLOOKUP(A477,'national-winners'!$A$2:$B$13,2,0)=H477,"Y","N")</f>
        <v>N</v>
      </c>
    </row>
    <row r="478" spans="1:15" x14ac:dyDescent="0.25">
      <c r="A478">
        <v>1980</v>
      </c>
      <c r="B478" t="s">
        <v>87</v>
      </c>
      <c r="C478" t="s">
        <v>88</v>
      </c>
      <c r="D478">
        <v>24</v>
      </c>
      <c r="E478">
        <v>52</v>
      </c>
      <c r="F478">
        <v>52</v>
      </c>
      <c r="G478" t="s">
        <v>16</v>
      </c>
      <c r="H478" t="s">
        <v>160</v>
      </c>
      <c r="I478" t="s">
        <v>21</v>
      </c>
      <c r="J478" t="b">
        <v>0</v>
      </c>
      <c r="K478">
        <v>680606</v>
      </c>
      <c r="L478">
        <v>1540496</v>
      </c>
      <c r="M478">
        <v>20171015</v>
      </c>
      <c r="N478" t="s">
        <v>19</v>
      </c>
      <c r="O478" t="str">
        <f>IF(VLOOKUP(A478,'national-winners'!$A$2:$B$13,2,0)=H478,"Y","N")</f>
        <v>Y</v>
      </c>
    </row>
    <row r="479" spans="1:15" x14ac:dyDescent="0.25">
      <c r="A479">
        <v>1980</v>
      </c>
      <c r="B479" t="s">
        <v>87</v>
      </c>
      <c r="C479" t="s">
        <v>88</v>
      </c>
      <c r="D479">
        <v>24</v>
      </c>
      <c r="E479">
        <v>52</v>
      </c>
      <c r="F479">
        <v>52</v>
      </c>
      <c r="G479" t="s">
        <v>16</v>
      </c>
      <c r="H479" t="s">
        <v>161</v>
      </c>
      <c r="I479" t="s">
        <v>35</v>
      </c>
      <c r="J479" t="b">
        <v>0</v>
      </c>
      <c r="K479">
        <v>119537</v>
      </c>
      <c r="L479">
        <v>1540496</v>
      </c>
      <c r="M479">
        <v>20171015</v>
      </c>
      <c r="N479" t="s">
        <v>19</v>
      </c>
      <c r="O479" t="str">
        <f>IF(VLOOKUP(A479,'national-winners'!$A$2:$B$13,2,0)=H479,"Y","N")</f>
        <v>N</v>
      </c>
    </row>
    <row r="480" spans="1:15" x14ac:dyDescent="0.25">
      <c r="A480">
        <v>1980</v>
      </c>
      <c r="B480" t="s">
        <v>87</v>
      </c>
      <c r="C480" t="s">
        <v>88</v>
      </c>
      <c r="D480">
        <v>24</v>
      </c>
      <c r="E480">
        <v>52</v>
      </c>
      <c r="F480">
        <v>52</v>
      </c>
      <c r="G480" t="s">
        <v>16</v>
      </c>
      <c r="H480" t="s">
        <v>163</v>
      </c>
      <c r="I480" t="s">
        <v>29</v>
      </c>
      <c r="J480" t="b">
        <v>0</v>
      </c>
      <c r="K480">
        <v>14192</v>
      </c>
      <c r="L480">
        <v>1540496</v>
      </c>
      <c r="M480">
        <v>20171015</v>
      </c>
      <c r="N480" t="s">
        <v>19</v>
      </c>
      <c r="O480" t="str">
        <f>IF(VLOOKUP(A480,'national-winners'!$A$2:$B$13,2,0)=H480,"Y","N")</f>
        <v>N</v>
      </c>
    </row>
    <row r="481" spans="1:15" x14ac:dyDescent="0.25">
      <c r="A481">
        <v>1980</v>
      </c>
      <c r="B481" t="s">
        <v>89</v>
      </c>
      <c r="C481" t="s">
        <v>90</v>
      </c>
      <c r="D481">
        <v>25</v>
      </c>
      <c r="E481">
        <v>14</v>
      </c>
      <c r="F481">
        <v>3</v>
      </c>
      <c r="G481" t="s">
        <v>16</v>
      </c>
      <c r="H481" t="s">
        <v>160</v>
      </c>
      <c r="I481" t="s">
        <v>21</v>
      </c>
      <c r="J481" t="b">
        <v>0</v>
      </c>
      <c r="K481">
        <v>1057631</v>
      </c>
      <c r="L481">
        <v>2524090</v>
      </c>
      <c r="M481">
        <v>20171015</v>
      </c>
      <c r="N481" t="s">
        <v>19</v>
      </c>
      <c r="O481" t="str">
        <f>IF(VLOOKUP(A481,'national-winners'!$A$2:$B$13,2,0)=H481,"Y","N")</f>
        <v>Y</v>
      </c>
    </row>
    <row r="482" spans="1:15" x14ac:dyDescent="0.25">
      <c r="A482">
        <v>1980</v>
      </c>
      <c r="B482" t="s">
        <v>89</v>
      </c>
      <c r="C482" t="s">
        <v>90</v>
      </c>
      <c r="D482">
        <v>25</v>
      </c>
      <c r="E482">
        <v>14</v>
      </c>
      <c r="F482">
        <v>3</v>
      </c>
      <c r="G482" t="s">
        <v>16</v>
      </c>
      <c r="H482" t="s">
        <v>17</v>
      </c>
      <c r="I482" t="s">
        <v>18</v>
      </c>
      <c r="J482" t="b">
        <v>0</v>
      </c>
      <c r="K482">
        <v>1053802</v>
      </c>
      <c r="L482">
        <v>2524090</v>
      </c>
      <c r="M482">
        <v>20171015</v>
      </c>
      <c r="N482" t="s">
        <v>19</v>
      </c>
      <c r="O482" t="str">
        <f>IF(VLOOKUP(A482,'national-winners'!$A$2:$B$13,2,0)=H482,"Y","N")</f>
        <v>N</v>
      </c>
    </row>
    <row r="483" spans="1:15" x14ac:dyDescent="0.25">
      <c r="A483">
        <v>1980</v>
      </c>
      <c r="B483" t="s">
        <v>89</v>
      </c>
      <c r="C483" t="s">
        <v>90</v>
      </c>
      <c r="D483">
        <v>25</v>
      </c>
      <c r="E483">
        <v>14</v>
      </c>
      <c r="F483">
        <v>3</v>
      </c>
      <c r="G483" t="s">
        <v>16</v>
      </c>
      <c r="H483" t="s">
        <v>161</v>
      </c>
      <c r="I483" t="s">
        <v>35</v>
      </c>
      <c r="J483" t="b">
        <v>0</v>
      </c>
      <c r="K483">
        <v>382539</v>
      </c>
      <c r="L483">
        <v>2524090</v>
      </c>
      <c r="M483">
        <v>20171015</v>
      </c>
      <c r="N483" t="s">
        <v>19</v>
      </c>
      <c r="O483" t="str">
        <f>IF(VLOOKUP(A483,'national-winners'!$A$2:$B$13,2,0)=H483,"Y","N")</f>
        <v>N</v>
      </c>
    </row>
    <row r="484" spans="1:15" x14ac:dyDescent="0.25">
      <c r="A484">
        <v>1980</v>
      </c>
      <c r="B484" t="s">
        <v>89</v>
      </c>
      <c r="C484" t="s">
        <v>90</v>
      </c>
      <c r="D484">
        <v>25</v>
      </c>
      <c r="E484">
        <v>14</v>
      </c>
      <c r="F484">
        <v>3</v>
      </c>
      <c r="G484" t="s">
        <v>16</v>
      </c>
      <c r="H484" t="s">
        <v>163</v>
      </c>
      <c r="I484" t="s">
        <v>29</v>
      </c>
      <c r="J484" t="b">
        <v>0</v>
      </c>
      <c r="K484">
        <v>22038</v>
      </c>
      <c r="L484">
        <v>2524090</v>
      </c>
      <c r="M484">
        <v>20171015</v>
      </c>
      <c r="N484" t="s">
        <v>19</v>
      </c>
      <c r="O484" t="str">
        <f>IF(VLOOKUP(A484,'national-winners'!$A$2:$B$13,2,0)=H484,"Y","N")</f>
        <v>N</v>
      </c>
    </row>
    <row r="485" spans="1:15" x14ac:dyDescent="0.25">
      <c r="A485">
        <v>1980</v>
      </c>
      <c r="B485" t="s">
        <v>89</v>
      </c>
      <c r="C485" t="s">
        <v>90</v>
      </c>
      <c r="D485">
        <v>25</v>
      </c>
      <c r="E485">
        <v>14</v>
      </c>
      <c r="F485">
        <v>3</v>
      </c>
      <c r="G485" t="s">
        <v>16</v>
      </c>
      <c r="H485" t="s">
        <v>165</v>
      </c>
      <c r="I485" t="s">
        <v>37</v>
      </c>
      <c r="J485" t="b">
        <v>0</v>
      </c>
      <c r="K485">
        <v>3735</v>
      </c>
      <c r="L485">
        <v>2524090</v>
      </c>
      <c r="M485">
        <v>20171015</v>
      </c>
      <c r="N485" t="s">
        <v>19</v>
      </c>
      <c r="O485" t="str">
        <f>IF(VLOOKUP(A485,'national-winners'!$A$2:$B$13,2,0)=H485,"Y","N")</f>
        <v>N</v>
      </c>
    </row>
    <row r="486" spans="1:15" x14ac:dyDescent="0.25">
      <c r="A486">
        <v>1980</v>
      </c>
      <c r="B486" t="s">
        <v>89</v>
      </c>
      <c r="C486" t="s">
        <v>90</v>
      </c>
      <c r="D486">
        <v>25</v>
      </c>
      <c r="E486">
        <v>14</v>
      </c>
      <c r="F486">
        <v>3</v>
      </c>
      <c r="G486" t="s">
        <v>16</v>
      </c>
      <c r="J486" t="b">
        <v>1</v>
      </c>
      <c r="K486">
        <v>2289</v>
      </c>
      <c r="L486">
        <v>2524090</v>
      </c>
      <c r="M486">
        <v>20171015</v>
      </c>
      <c r="N486" t="s">
        <v>19</v>
      </c>
      <c r="O486" t="str">
        <f>IF(VLOOKUP(A486,'national-winners'!$A$2:$B$13,2,0)=H486,"Y","N")</f>
        <v>N</v>
      </c>
    </row>
    <row r="487" spans="1:15" x14ac:dyDescent="0.25">
      <c r="A487">
        <v>1980</v>
      </c>
      <c r="B487" t="s">
        <v>89</v>
      </c>
      <c r="C487" t="s">
        <v>90</v>
      </c>
      <c r="D487">
        <v>25</v>
      </c>
      <c r="E487">
        <v>14</v>
      </c>
      <c r="F487">
        <v>3</v>
      </c>
      <c r="G487" t="s">
        <v>16</v>
      </c>
      <c r="H487" t="s">
        <v>167</v>
      </c>
      <c r="I487" t="s">
        <v>168</v>
      </c>
      <c r="J487" t="b">
        <v>0</v>
      </c>
      <c r="K487">
        <v>2056</v>
      </c>
      <c r="L487">
        <v>2524090</v>
      </c>
      <c r="M487">
        <v>20171015</v>
      </c>
      <c r="N487" t="s">
        <v>19</v>
      </c>
      <c r="O487" t="str">
        <f>IF(VLOOKUP(A487,'national-winners'!$A$2:$B$13,2,0)=H487,"Y","N")</f>
        <v>N</v>
      </c>
    </row>
    <row r="488" spans="1:15" x14ac:dyDescent="0.25">
      <c r="A488">
        <v>1980</v>
      </c>
      <c r="B488" t="s">
        <v>91</v>
      </c>
      <c r="C488" t="s">
        <v>92</v>
      </c>
      <c r="D488">
        <v>26</v>
      </c>
      <c r="E488">
        <v>34</v>
      </c>
      <c r="F488">
        <v>23</v>
      </c>
      <c r="G488" t="s">
        <v>16</v>
      </c>
      <c r="H488" t="s">
        <v>160</v>
      </c>
      <c r="I488" t="s">
        <v>21</v>
      </c>
      <c r="J488" t="b">
        <v>0</v>
      </c>
      <c r="K488">
        <v>1915225</v>
      </c>
      <c r="L488">
        <v>3909725</v>
      </c>
      <c r="M488">
        <v>20171015</v>
      </c>
      <c r="N488" t="s">
        <v>19</v>
      </c>
      <c r="O488" t="str">
        <f>IF(VLOOKUP(A488,'national-winners'!$A$2:$B$13,2,0)=H488,"Y","N")</f>
        <v>Y</v>
      </c>
    </row>
    <row r="489" spans="1:15" x14ac:dyDescent="0.25">
      <c r="A489">
        <v>1980</v>
      </c>
      <c r="B489" t="s">
        <v>91</v>
      </c>
      <c r="C489" t="s">
        <v>92</v>
      </c>
      <c r="D489">
        <v>26</v>
      </c>
      <c r="E489">
        <v>34</v>
      </c>
      <c r="F489">
        <v>23</v>
      </c>
      <c r="G489" t="s">
        <v>16</v>
      </c>
      <c r="H489" t="s">
        <v>17</v>
      </c>
      <c r="I489" t="s">
        <v>18</v>
      </c>
      <c r="J489" t="b">
        <v>0</v>
      </c>
      <c r="K489">
        <v>1661532</v>
      </c>
      <c r="L489">
        <v>3909725</v>
      </c>
      <c r="M489">
        <v>20171015</v>
      </c>
      <c r="N489" t="s">
        <v>19</v>
      </c>
      <c r="O489" t="str">
        <f>IF(VLOOKUP(A489,'national-winners'!$A$2:$B$13,2,0)=H489,"Y","N")</f>
        <v>N</v>
      </c>
    </row>
    <row r="490" spans="1:15" x14ac:dyDescent="0.25">
      <c r="A490">
        <v>1980</v>
      </c>
      <c r="B490" t="s">
        <v>91</v>
      </c>
      <c r="C490" t="s">
        <v>92</v>
      </c>
      <c r="D490">
        <v>26</v>
      </c>
      <c r="E490">
        <v>34</v>
      </c>
      <c r="F490">
        <v>23</v>
      </c>
      <c r="G490" t="s">
        <v>16</v>
      </c>
      <c r="H490" t="s">
        <v>161</v>
      </c>
      <c r="I490" t="s">
        <v>35</v>
      </c>
      <c r="J490" t="b">
        <v>0</v>
      </c>
      <c r="K490">
        <v>275223</v>
      </c>
      <c r="L490">
        <v>3909725</v>
      </c>
      <c r="M490">
        <v>20171015</v>
      </c>
      <c r="N490" t="s">
        <v>19</v>
      </c>
      <c r="O490" t="str">
        <f>IF(VLOOKUP(A490,'national-winners'!$A$2:$B$13,2,0)=H490,"Y","N")</f>
        <v>N</v>
      </c>
    </row>
    <row r="491" spans="1:15" x14ac:dyDescent="0.25">
      <c r="A491">
        <v>1980</v>
      </c>
      <c r="B491" t="s">
        <v>91</v>
      </c>
      <c r="C491" t="s">
        <v>92</v>
      </c>
      <c r="D491">
        <v>26</v>
      </c>
      <c r="E491">
        <v>34</v>
      </c>
      <c r="F491">
        <v>23</v>
      </c>
      <c r="G491" t="s">
        <v>16</v>
      </c>
      <c r="H491" t="s">
        <v>163</v>
      </c>
      <c r="I491" t="s">
        <v>29</v>
      </c>
      <c r="J491" t="b">
        <v>0</v>
      </c>
      <c r="K491">
        <v>41597</v>
      </c>
      <c r="L491">
        <v>3909725</v>
      </c>
      <c r="M491">
        <v>20171015</v>
      </c>
      <c r="N491" t="s">
        <v>19</v>
      </c>
      <c r="O491" t="str">
        <f>IF(VLOOKUP(A491,'national-winners'!$A$2:$B$13,2,0)=H491,"Y","N")</f>
        <v>N</v>
      </c>
    </row>
    <row r="492" spans="1:15" x14ac:dyDescent="0.25">
      <c r="A492">
        <v>1980</v>
      </c>
      <c r="B492" t="s">
        <v>91</v>
      </c>
      <c r="C492" t="s">
        <v>92</v>
      </c>
      <c r="D492">
        <v>26</v>
      </c>
      <c r="E492">
        <v>34</v>
      </c>
      <c r="F492">
        <v>23</v>
      </c>
      <c r="G492" t="s">
        <v>16</v>
      </c>
      <c r="H492" t="s">
        <v>167</v>
      </c>
      <c r="I492" t="s">
        <v>168</v>
      </c>
      <c r="J492" t="b">
        <v>0</v>
      </c>
      <c r="K492">
        <v>11930</v>
      </c>
      <c r="L492">
        <v>3909725</v>
      </c>
      <c r="M492">
        <v>20171015</v>
      </c>
      <c r="N492" t="s">
        <v>19</v>
      </c>
      <c r="O492" t="str">
        <f>IF(VLOOKUP(A492,'national-winners'!$A$2:$B$13,2,0)=H492,"Y","N")</f>
        <v>N</v>
      </c>
    </row>
    <row r="493" spans="1:15" x14ac:dyDescent="0.25">
      <c r="A493">
        <v>1980</v>
      </c>
      <c r="B493" t="s">
        <v>91</v>
      </c>
      <c r="C493" t="s">
        <v>92</v>
      </c>
      <c r="D493">
        <v>26</v>
      </c>
      <c r="E493">
        <v>34</v>
      </c>
      <c r="F493">
        <v>23</v>
      </c>
      <c r="G493" t="s">
        <v>16</v>
      </c>
      <c r="H493" t="s">
        <v>26</v>
      </c>
      <c r="I493" t="s">
        <v>27</v>
      </c>
      <c r="J493" t="b">
        <v>0</v>
      </c>
      <c r="K493">
        <v>3262</v>
      </c>
      <c r="L493">
        <v>3909725</v>
      </c>
      <c r="M493">
        <v>20171015</v>
      </c>
      <c r="N493" t="s">
        <v>19</v>
      </c>
      <c r="O493" t="str">
        <f>IF(VLOOKUP(A493,'national-winners'!$A$2:$B$13,2,0)=H493,"Y","N")</f>
        <v>N</v>
      </c>
    </row>
    <row r="494" spans="1:15" x14ac:dyDescent="0.25">
      <c r="A494">
        <v>1980</v>
      </c>
      <c r="B494" t="s">
        <v>91</v>
      </c>
      <c r="C494" t="s">
        <v>92</v>
      </c>
      <c r="D494">
        <v>26</v>
      </c>
      <c r="E494">
        <v>34</v>
      </c>
      <c r="F494">
        <v>23</v>
      </c>
      <c r="G494" t="s">
        <v>16</v>
      </c>
      <c r="J494" t="b">
        <v>1</v>
      </c>
      <c r="K494">
        <v>956</v>
      </c>
      <c r="L494">
        <v>3909725</v>
      </c>
      <c r="M494">
        <v>20171015</v>
      </c>
      <c r="N494" t="s">
        <v>19</v>
      </c>
      <c r="O494" t="str">
        <f>IF(VLOOKUP(A494,'national-winners'!$A$2:$B$13,2,0)=H494,"Y","N")</f>
        <v>N</v>
      </c>
    </row>
    <row r="495" spans="1:15" x14ac:dyDescent="0.25">
      <c r="A495">
        <v>1980</v>
      </c>
      <c r="B495" t="s">
        <v>94</v>
      </c>
      <c r="C495" t="s">
        <v>95</v>
      </c>
      <c r="D495">
        <v>27</v>
      </c>
      <c r="E495">
        <v>41</v>
      </c>
      <c r="F495">
        <v>33</v>
      </c>
      <c r="G495" t="s">
        <v>16</v>
      </c>
      <c r="H495" t="s">
        <v>17</v>
      </c>
      <c r="I495" t="s">
        <v>18</v>
      </c>
      <c r="J495" t="b">
        <v>0</v>
      </c>
      <c r="K495">
        <v>954173</v>
      </c>
      <c r="L495">
        <v>2051916</v>
      </c>
      <c r="M495">
        <v>20171015</v>
      </c>
      <c r="N495" t="s">
        <v>19</v>
      </c>
      <c r="O495" t="str">
        <f>IF(VLOOKUP(A495,'national-winners'!$A$2:$B$13,2,0)=H495,"Y","N")</f>
        <v>N</v>
      </c>
    </row>
    <row r="496" spans="1:15" x14ac:dyDescent="0.25">
      <c r="A496">
        <v>1980</v>
      </c>
      <c r="B496" t="s">
        <v>94</v>
      </c>
      <c r="C496" t="s">
        <v>95</v>
      </c>
      <c r="D496">
        <v>27</v>
      </c>
      <c r="E496">
        <v>41</v>
      </c>
      <c r="F496">
        <v>33</v>
      </c>
      <c r="G496" t="s">
        <v>16</v>
      </c>
      <c r="H496" t="s">
        <v>160</v>
      </c>
      <c r="I496" t="s">
        <v>21</v>
      </c>
      <c r="J496" t="b">
        <v>0</v>
      </c>
      <c r="K496">
        <v>873268</v>
      </c>
      <c r="L496">
        <v>2051916</v>
      </c>
      <c r="M496">
        <v>20171015</v>
      </c>
      <c r="N496" t="s">
        <v>19</v>
      </c>
      <c r="O496" t="str">
        <f>IF(VLOOKUP(A496,'national-winners'!$A$2:$B$13,2,0)=H496,"Y","N")</f>
        <v>Y</v>
      </c>
    </row>
    <row r="497" spans="1:15" x14ac:dyDescent="0.25">
      <c r="A497">
        <v>1980</v>
      </c>
      <c r="B497" t="s">
        <v>94</v>
      </c>
      <c r="C497" t="s">
        <v>95</v>
      </c>
      <c r="D497">
        <v>27</v>
      </c>
      <c r="E497">
        <v>41</v>
      </c>
      <c r="F497">
        <v>33</v>
      </c>
      <c r="G497" t="s">
        <v>16</v>
      </c>
      <c r="H497" t="s">
        <v>161</v>
      </c>
      <c r="I497" t="s">
        <v>35</v>
      </c>
      <c r="J497" t="b">
        <v>0</v>
      </c>
      <c r="K497">
        <v>174997</v>
      </c>
      <c r="L497">
        <v>2051916</v>
      </c>
      <c r="M497">
        <v>20171015</v>
      </c>
      <c r="N497" t="s">
        <v>19</v>
      </c>
      <c r="O497" t="str">
        <f>IF(VLOOKUP(A497,'national-winners'!$A$2:$B$13,2,0)=H497,"Y","N")</f>
        <v>N</v>
      </c>
    </row>
    <row r="498" spans="1:15" x14ac:dyDescent="0.25">
      <c r="A498">
        <v>1980</v>
      </c>
      <c r="B498" t="s">
        <v>94</v>
      </c>
      <c r="C498" t="s">
        <v>95</v>
      </c>
      <c r="D498">
        <v>27</v>
      </c>
      <c r="E498">
        <v>41</v>
      </c>
      <c r="F498">
        <v>33</v>
      </c>
      <c r="G498" t="s">
        <v>16</v>
      </c>
      <c r="H498" t="s">
        <v>163</v>
      </c>
      <c r="I498" t="s">
        <v>29</v>
      </c>
      <c r="J498" t="b">
        <v>0</v>
      </c>
      <c r="K498">
        <v>31593</v>
      </c>
      <c r="L498">
        <v>2051916</v>
      </c>
      <c r="M498">
        <v>20171015</v>
      </c>
      <c r="N498" t="s">
        <v>19</v>
      </c>
      <c r="O498" t="str">
        <f>IF(VLOOKUP(A498,'national-winners'!$A$2:$B$13,2,0)=H498,"Y","N")</f>
        <v>N</v>
      </c>
    </row>
    <row r="499" spans="1:15" x14ac:dyDescent="0.25">
      <c r="A499">
        <v>1980</v>
      </c>
      <c r="B499" t="s">
        <v>94</v>
      </c>
      <c r="C499" t="s">
        <v>95</v>
      </c>
      <c r="D499">
        <v>27</v>
      </c>
      <c r="E499">
        <v>41</v>
      </c>
      <c r="F499">
        <v>33</v>
      </c>
      <c r="G499" t="s">
        <v>16</v>
      </c>
      <c r="H499" t="s">
        <v>167</v>
      </c>
      <c r="I499" t="s">
        <v>168</v>
      </c>
      <c r="J499" t="b">
        <v>0</v>
      </c>
      <c r="K499">
        <v>8406</v>
      </c>
      <c r="L499">
        <v>2051916</v>
      </c>
      <c r="M499">
        <v>20171015</v>
      </c>
      <c r="N499" t="s">
        <v>19</v>
      </c>
      <c r="O499" t="str">
        <f>IF(VLOOKUP(A499,'national-winners'!$A$2:$B$13,2,0)=H499,"Y","N")</f>
        <v>N</v>
      </c>
    </row>
    <row r="500" spans="1:15" x14ac:dyDescent="0.25">
      <c r="A500">
        <v>1980</v>
      </c>
      <c r="B500" t="s">
        <v>94</v>
      </c>
      <c r="C500" t="s">
        <v>95</v>
      </c>
      <c r="D500">
        <v>27</v>
      </c>
      <c r="E500">
        <v>41</v>
      </c>
      <c r="F500">
        <v>33</v>
      </c>
      <c r="G500" t="s">
        <v>16</v>
      </c>
      <c r="I500" t="s">
        <v>39</v>
      </c>
      <c r="J500" t="b">
        <v>0</v>
      </c>
      <c r="K500">
        <v>6136</v>
      </c>
      <c r="L500">
        <v>2051916</v>
      </c>
      <c r="M500">
        <v>20171015</v>
      </c>
      <c r="N500" t="s">
        <v>19</v>
      </c>
      <c r="O500" t="str">
        <f>IF(VLOOKUP(A500,'national-winners'!$A$2:$B$13,2,0)=H500,"Y","N")</f>
        <v>N</v>
      </c>
    </row>
    <row r="501" spans="1:15" x14ac:dyDescent="0.25">
      <c r="A501">
        <v>1980</v>
      </c>
      <c r="B501" t="s">
        <v>94</v>
      </c>
      <c r="C501" t="s">
        <v>95</v>
      </c>
      <c r="D501">
        <v>27</v>
      </c>
      <c r="E501">
        <v>41</v>
      </c>
      <c r="F501">
        <v>33</v>
      </c>
      <c r="G501" t="s">
        <v>16</v>
      </c>
      <c r="H501" t="s">
        <v>26</v>
      </c>
      <c r="I501" t="s">
        <v>27</v>
      </c>
      <c r="J501" t="b">
        <v>0</v>
      </c>
      <c r="K501">
        <v>1117</v>
      </c>
      <c r="L501">
        <v>2051916</v>
      </c>
      <c r="M501">
        <v>20171015</v>
      </c>
      <c r="N501" t="s">
        <v>19</v>
      </c>
      <c r="O501" t="str">
        <f>IF(VLOOKUP(A501,'national-winners'!$A$2:$B$13,2,0)=H501,"Y","N")</f>
        <v>N</v>
      </c>
    </row>
    <row r="502" spans="1:15" x14ac:dyDescent="0.25">
      <c r="A502">
        <v>1980</v>
      </c>
      <c r="B502" t="s">
        <v>94</v>
      </c>
      <c r="C502" t="s">
        <v>95</v>
      </c>
      <c r="D502">
        <v>27</v>
      </c>
      <c r="E502">
        <v>41</v>
      </c>
      <c r="F502">
        <v>33</v>
      </c>
      <c r="G502" t="s">
        <v>16</v>
      </c>
      <c r="H502" t="s">
        <v>165</v>
      </c>
      <c r="I502" t="s">
        <v>37</v>
      </c>
      <c r="J502" t="b">
        <v>0</v>
      </c>
      <c r="K502">
        <v>711</v>
      </c>
      <c r="L502">
        <v>2051916</v>
      </c>
      <c r="M502">
        <v>20171015</v>
      </c>
      <c r="N502" t="s">
        <v>19</v>
      </c>
      <c r="O502" t="str">
        <f>IF(VLOOKUP(A502,'national-winners'!$A$2:$B$13,2,0)=H502,"Y","N")</f>
        <v>N</v>
      </c>
    </row>
    <row r="503" spans="1:15" x14ac:dyDescent="0.25">
      <c r="A503">
        <v>1980</v>
      </c>
      <c r="B503" t="s">
        <v>94</v>
      </c>
      <c r="C503" t="s">
        <v>95</v>
      </c>
      <c r="D503">
        <v>27</v>
      </c>
      <c r="E503">
        <v>41</v>
      </c>
      <c r="F503">
        <v>33</v>
      </c>
      <c r="G503" t="s">
        <v>16</v>
      </c>
      <c r="H503" t="s">
        <v>169</v>
      </c>
      <c r="I503" t="s">
        <v>170</v>
      </c>
      <c r="J503" t="b">
        <v>0</v>
      </c>
      <c r="K503">
        <v>698</v>
      </c>
      <c r="L503">
        <v>2051916</v>
      </c>
      <c r="M503">
        <v>20171015</v>
      </c>
      <c r="N503" t="s">
        <v>19</v>
      </c>
      <c r="O503" t="str">
        <f>IF(VLOOKUP(A503,'national-winners'!$A$2:$B$13,2,0)=H503,"Y","N")</f>
        <v>N</v>
      </c>
    </row>
    <row r="504" spans="1:15" x14ac:dyDescent="0.25">
      <c r="A504">
        <v>1980</v>
      </c>
      <c r="B504" t="s">
        <v>94</v>
      </c>
      <c r="C504" t="s">
        <v>95</v>
      </c>
      <c r="D504">
        <v>27</v>
      </c>
      <c r="E504">
        <v>41</v>
      </c>
      <c r="F504">
        <v>33</v>
      </c>
      <c r="G504" t="s">
        <v>16</v>
      </c>
      <c r="H504" t="s">
        <v>166</v>
      </c>
      <c r="I504" t="s">
        <v>100</v>
      </c>
      <c r="J504" t="b">
        <v>0</v>
      </c>
      <c r="K504">
        <v>536</v>
      </c>
      <c r="L504">
        <v>2051916</v>
      </c>
      <c r="M504">
        <v>20171015</v>
      </c>
      <c r="N504" t="s">
        <v>19</v>
      </c>
      <c r="O504" t="str">
        <f>IF(VLOOKUP(A504,'national-winners'!$A$2:$B$13,2,0)=H504,"Y","N")</f>
        <v>N</v>
      </c>
    </row>
    <row r="505" spans="1:15" x14ac:dyDescent="0.25">
      <c r="A505">
        <v>1980</v>
      </c>
      <c r="B505" t="s">
        <v>94</v>
      </c>
      <c r="C505" t="s">
        <v>95</v>
      </c>
      <c r="D505">
        <v>27</v>
      </c>
      <c r="E505">
        <v>41</v>
      </c>
      <c r="F505">
        <v>33</v>
      </c>
      <c r="G505" t="s">
        <v>16</v>
      </c>
      <c r="J505" t="b">
        <v>1</v>
      </c>
      <c r="K505">
        <v>281</v>
      </c>
      <c r="L505">
        <v>2051916</v>
      </c>
      <c r="M505">
        <v>20171015</v>
      </c>
      <c r="N505" t="s">
        <v>19</v>
      </c>
      <c r="O505" t="str">
        <f>IF(VLOOKUP(A505,'national-winners'!$A$2:$B$13,2,0)=H505,"Y","N")</f>
        <v>N</v>
      </c>
    </row>
    <row r="506" spans="1:15" x14ac:dyDescent="0.25">
      <c r="A506">
        <v>1980</v>
      </c>
      <c r="B506" t="s">
        <v>101</v>
      </c>
      <c r="C506" t="s">
        <v>102</v>
      </c>
      <c r="D506">
        <v>28</v>
      </c>
      <c r="E506">
        <v>64</v>
      </c>
      <c r="F506">
        <v>46</v>
      </c>
      <c r="G506" t="s">
        <v>16</v>
      </c>
      <c r="H506" t="s">
        <v>160</v>
      </c>
      <c r="I506" t="s">
        <v>21</v>
      </c>
      <c r="J506" t="b">
        <v>0</v>
      </c>
      <c r="K506">
        <v>441089</v>
      </c>
      <c r="L506">
        <v>891750</v>
      </c>
      <c r="M506">
        <v>20171015</v>
      </c>
      <c r="N506" t="s">
        <v>19</v>
      </c>
      <c r="O506" t="str">
        <f>IF(VLOOKUP(A506,'national-winners'!$A$2:$B$13,2,0)=H506,"Y","N")</f>
        <v>Y</v>
      </c>
    </row>
    <row r="507" spans="1:15" x14ac:dyDescent="0.25">
      <c r="A507">
        <v>1980</v>
      </c>
      <c r="B507" t="s">
        <v>101</v>
      </c>
      <c r="C507" t="s">
        <v>102</v>
      </c>
      <c r="D507">
        <v>28</v>
      </c>
      <c r="E507">
        <v>64</v>
      </c>
      <c r="F507">
        <v>46</v>
      </c>
      <c r="G507" t="s">
        <v>16</v>
      </c>
      <c r="H507" t="s">
        <v>17</v>
      </c>
      <c r="I507" t="s">
        <v>18</v>
      </c>
      <c r="J507" t="b">
        <v>0</v>
      </c>
      <c r="K507">
        <v>429281</v>
      </c>
      <c r="L507">
        <v>891750</v>
      </c>
      <c r="M507">
        <v>20171015</v>
      </c>
      <c r="N507" t="s">
        <v>19</v>
      </c>
      <c r="O507" t="str">
        <f>IF(VLOOKUP(A507,'national-winners'!$A$2:$B$13,2,0)=H507,"Y","N")</f>
        <v>N</v>
      </c>
    </row>
    <row r="508" spans="1:15" x14ac:dyDescent="0.25">
      <c r="A508">
        <v>1980</v>
      </c>
      <c r="B508" t="s">
        <v>101</v>
      </c>
      <c r="C508" t="s">
        <v>102</v>
      </c>
      <c r="D508">
        <v>28</v>
      </c>
      <c r="E508">
        <v>64</v>
      </c>
      <c r="F508">
        <v>46</v>
      </c>
      <c r="G508" t="s">
        <v>16</v>
      </c>
      <c r="H508" t="s">
        <v>161</v>
      </c>
      <c r="I508" t="s">
        <v>35</v>
      </c>
      <c r="J508" t="b">
        <v>0</v>
      </c>
      <c r="K508">
        <v>12036</v>
      </c>
      <c r="L508">
        <v>891750</v>
      </c>
      <c r="M508">
        <v>20171015</v>
      </c>
      <c r="N508" t="s">
        <v>19</v>
      </c>
      <c r="O508" t="str">
        <f>IF(VLOOKUP(A508,'national-winners'!$A$2:$B$13,2,0)=H508,"Y","N")</f>
        <v>N</v>
      </c>
    </row>
    <row r="509" spans="1:15" x14ac:dyDescent="0.25">
      <c r="A509">
        <v>1980</v>
      </c>
      <c r="B509" t="s">
        <v>101</v>
      </c>
      <c r="C509" t="s">
        <v>102</v>
      </c>
      <c r="D509">
        <v>28</v>
      </c>
      <c r="E509">
        <v>64</v>
      </c>
      <c r="F509">
        <v>46</v>
      </c>
      <c r="G509" t="s">
        <v>16</v>
      </c>
      <c r="H509" t="s">
        <v>163</v>
      </c>
      <c r="I509" t="s">
        <v>29</v>
      </c>
      <c r="J509" t="b">
        <v>0</v>
      </c>
      <c r="K509">
        <v>4702</v>
      </c>
      <c r="L509">
        <v>891750</v>
      </c>
      <c r="M509">
        <v>20171015</v>
      </c>
      <c r="N509" t="s">
        <v>19</v>
      </c>
      <c r="O509" t="str">
        <f>IF(VLOOKUP(A509,'national-winners'!$A$2:$B$13,2,0)=H509,"Y","N")</f>
        <v>N</v>
      </c>
    </row>
    <row r="510" spans="1:15" x14ac:dyDescent="0.25">
      <c r="A510">
        <v>1980</v>
      </c>
      <c r="B510" t="s">
        <v>101</v>
      </c>
      <c r="C510" t="s">
        <v>102</v>
      </c>
      <c r="D510">
        <v>28</v>
      </c>
      <c r="E510">
        <v>64</v>
      </c>
      <c r="F510">
        <v>46</v>
      </c>
      <c r="G510" t="s">
        <v>16</v>
      </c>
      <c r="H510" t="s">
        <v>169</v>
      </c>
      <c r="I510" t="s">
        <v>170</v>
      </c>
      <c r="J510" t="b">
        <v>0</v>
      </c>
      <c r="K510">
        <v>2402</v>
      </c>
      <c r="L510">
        <v>891750</v>
      </c>
      <c r="M510">
        <v>20171015</v>
      </c>
      <c r="N510" t="s">
        <v>19</v>
      </c>
      <c r="O510" t="str">
        <f>IF(VLOOKUP(A510,'national-winners'!$A$2:$B$13,2,0)=H510,"Y","N")</f>
        <v>N</v>
      </c>
    </row>
    <row r="511" spans="1:15" x14ac:dyDescent="0.25">
      <c r="A511">
        <v>1980</v>
      </c>
      <c r="B511" t="s">
        <v>101</v>
      </c>
      <c r="C511" t="s">
        <v>102</v>
      </c>
      <c r="D511">
        <v>28</v>
      </c>
      <c r="E511">
        <v>64</v>
      </c>
      <c r="F511">
        <v>46</v>
      </c>
      <c r="G511" t="s">
        <v>16</v>
      </c>
      <c r="H511" t="s">
        <v>173</v>
      </c>
      <c r="I511" t="s">
        <v>37</v>
      </c>
      <c r="J511" t="b">
        <v>0</v>
      </c>
      <c r="K511">
        <v>2240</v>
      </c>
      <c r="L511">
        <v>891750</v>
      </c>
      <c r="M511">
        <v>20171015</v>
      </c>
      <c r="N511" t="s">
        <v>19</v>
      </c>
      <c r="O511" t="str">
        <f>IF(VLOOKUP(A511,'national-winners'!$A$2:$B$13,2,0)=H511,"Y","N")</f>
        <v>N</v>
      </c>
    </row>
    <row r="512" spans="1:15" x14ac:dyDescent="0.25">
      <c r="A512">
        <v>1980</v>
      </c>
      <c r="B512" t="s">
        <v>103</v>
      </c>
      <c r="C512" t="s">
        <v>104</v>
      </c>
      <c r="D512">
        <v>29</v>
      </c>
      <c r="E512">
        <v>43</v>
      </c>
      <c r="F512">
        <v>34</v>
      </c>
      <c r="G512" t="s">
        <v>16</v>
      </c>
      <c r="H512" t="s">
        <v>160</v>
      </c>
      <c r="I512" t="s">
        <v>21</v>
      </c>
      <c r="J512" t="b">
        <v>0</v>
      </c>
      <c r="K512">
        <v>1074181</v>
      </c>
      <c r="L512">
        <v>2099824</v>
      </c>
      <c r="M512">
        <v>20171015</v>
      </c>
      <c r="N512" t="s">
        <v>19</v>
      </c>
      <c r="O512" t="str">
        <f>IF(VLOOKUP(A512,'national-winners'!$A$2:$B$13,2,0)=H512,"Y","N")</f>
        <v>Y</v>
      </c>
    </row>
    <row r="513" spans="1:15" x14ac:dyDescent="0.25">
      <c r="A513">
        <v>1980</v>
      </c>
      <c r="B513" t="s">
        <v>103</v>
      </c>
      <c r="C513" t="s">
        <v>104</v>
      </c>
      <c r="D513">
        <v>29</v>
      </c>
      <c r="E513">
        <v>43</v>
      </c>
      <c r="F513">
        <v>34</v>
      </c>
      <c r="G513" t="s">
        <v>16</v>
      </c>
      <c r="H513" t="s">
        <v>17</v>
      </c>
      <c r="I513" t="s">
        <v>18</v>
      </c>
      <c r="J513" t="b">
        <v>0</v>
      </c>
      <c r="K513">
        <v>931182</v>
      </c>
      <c r="L513">
        <v>2099824</v>
      </c>
      <c r="M513">
        <v>20171015</v>
      </c>
      <c r="N513" t="s">
        <v>19</v>
      </c>
      <c r="O513" t="str">
        <f>IF(VLOOKUP(A513,'national-winners'!$A$2:$B$13,2,0)=H513,"Y","N")</f>
        <v>N</v>
      </c>
    </row>
    <row r="514" spans="1:15" x14ac:dyDescent="0.25">
      <c r="A514">
        <v>1980</v>
      </c>
      <c r="B514" t="s">
        <v>103</v>
      </c>
      <c r="C514" t="s">
        <v>104</v>
      </c>
      <c r="D514">
        <v>29</v>
      </c>
      <c r="E514">
        <v>43</v>
      </c>
      <c r="F514">
        <v>34</v>
      </c>
      <c r="G514" t="s">
        <v>16</v>
      </c>
      <c r="H514" t="s">
        <v>161</v>
      </c>
      <c r="I514" t="s">
        <v>35</v>
      </c>
      <c r="J514" t="b">
        <v>0</v>
      </c>
      <c r="K514">
        <v>77920</v>
      </c>
      <c r="L514">
        <v>2099824</v>
      </c>
      <c r="M514">
        <v>20171015</v>
      </c>
      <c r="N514" t="s">
        <v>19</v>
      </c>
      <c r="O514" t="str">
        <f>IF(VLOOKUP(A514,'national-winners'!$A$2:$B$13,2,0)=H514,"Y","N")</f>
        <v>N</v>
      </c>
    </row>
    <row r="515" spans="1:15" x14ac:dyDescent="0.25">
      <c r="A515">
        <v>1980</v>
      </c>
      <c r="B515" t="s">
        <v>103</v>
      </c>
      <c r="C515" t="s">
        <v>104</v>
      </c>
      <c r="D515">
        <v>29</v>
      </c>
      <c r="E515">
        <v>43</v>
      </c>
      <c r="F515">
        <v>34</v>
      </c>
      <c r="G515" t="s">
        <v>16</v>
      </c>
      <c r="H515" t="s">
        <v>163</v>
      </c>
      <c r="I515" t="s">
        <v>29</v>
      </c>
      <c r="J515" t="b">
        <v>0</v>
      </c>
      <c r="K515">
        <v>14422</v>
      </c>
      <c r="L515">
        <v>2099824</v>
      </c>
      <c r="M515">
        <v>20171015</v>
      </c>
      <c r="N515" t="s">
        <v>19</v>
      </c>
      <c r="O515" t="str">
        <f>IF(VLOOKUP(A515,'national-winners'!$A$2:$B$13,2,0)=H515,"Y","N")</f>
        <v>N</v>
      </c>
    </row>
    <row r="516" spans="1:15" x14ac:dyDescent="0.25">
      <c r="A516">
        <v>1980</v>
      </c>
      <c r="B516" t="s">
        <v>103</v>
      </c>
      <c r="C516" t="s">
        <v>104</v>
      </c>
      <c r="D516">
        <v>29</v>
      </c>
      <c r="E516">
        <v>43</v>
      </c>
      <c r="F516">
        <v>34</v>
      </c>
      <c r="G516" t="s">
        <v>16</v>
      </c>
      <c r="H516" t="s">
        <v>165</v>
      </c>
      <c r="I516" t="s">
        <v>37</v>
      </c>
      <c r="J516" t="b">
        <v>0</v>
      </c>
      <c r="K516">
        <v>1515</v>
      </c>
      <c r="L516">
        <v>2099824</v>
      </c>
      <c r="M516">
        <v>20171015</v>
      </c>
      <c r="N516" t="s">
        <v>19</v>
      </c>
      <c r="O516" t="str">
        <f>IF(VLOOKUP(A516,'national-winners'!$A$2:$B$13,2,0)=H516,"Y","N")</f>
        <v>N</v>
      </c>
    </row>
    <row r="517" spans="1:15" x14ac:dyDescent="0.25">
      <c r="A517">
        <v>1980</v>
      </c>
      <c r="B517" t="s">
        <v>103</v>
      </c>
      <c r="C517" t="s">
        <v>104</v>
      </c>
      <c r="D517">
        <v>29</v>
      </c>
      <c r="E517">
        <v>43</v>
      </c>
      <c r="F517">
        <v>34</v>
      </c>
      <c r="G517" t="s">
        <v>16</v>
      </c>
      <c r="J517" t="b">
        <v>1</v>
      </c>
      <c r="K517">
        <v>604</v>
      </c>
      <c r="L517">
        <v>2099824</v>
      </c>
      <c r="M517">
        <v>20171015</v>
      </c>
      <c r="N517" t="s">
        <v>19</v>
      </c>
      <c r="O517" t="str">
        <f>IF(VLOOKUP(A517,'national-winners'!$A$2:$B$13,2,0)=H517,"Y","N")</f>
        <v>N</v>
      </c>
    </row>
    <row r="518" spans="1:15" x14ac:dyDescent="0.25">
      <c r="A518">
        <v>1980</v>
      </c>
      <c r="B518" t="s">
        <v>105</v>
      </c>
      <c r="C518" t="s">
        <v>106</v>
      </c>
      <c r="D518">
        <v>30</v>
      </c>
      <c r="E518">
        <v>81</v>
      </c>
      <c r="F518">
        <v>64</v>
      </c>
      <c r="G518" t="s">
        <v>16</v>
      </c>
      <c r="H518" t="s">
        <v>160</v>
      </c>
      <c r="I518" t="s">
        <v>21</v>
      </c>
      <c r="J518" t="b">
        <v>0</v>
      </c>
      <c r="K518">
        <v>206814</v>
      </c>
      <c r="L518">
        <v>363952</v>
      </c>
      <c r="M518">
        <v>20171015</v>
      </c>
      <c r="N518" t="s">
        <v>19</v>
      </c>
      <c r="O518" t="str">
        <f>IF(VLOOKUP(A518,'national-winners'!$A$2:$B$13,2,0)=H518,"Y","N")</f>
        <v>Y</v>
      </c>
    </row>
    <row r="519" spans="1:15" x14ac:dyDescent="0.25">
      <c r="A519">
        <v>1980</v>
      </c>
      <c r="B519" t="s">
        <v>105</v>
      </c>
      <c r="C519" t="s">
        <v>106</v>
      </c>
      <c r="D519">
        <v>30</v>
      </c>
      <c r="E519">
        <v>81</v>
      </c>
      <c r="F519">
        <v>64</v>
      </c>
      <c r="G519" t="s">
        <v>16</v>
      </c>
      <c r="H519" t="s">
        <v>17</v>
      </c>
      <c r="I519" t="s">
        <v>18</v>
      </c>
      <c r="J519" t="b">
        <v>0</v>
      </c>
      <c r="K519">
        <v>118032</v>
      </c>
      <c r="L519">
        <v>363952</v>
      </c>
      <c r="M519">
        <v>20171015</v>
      </c>
      <c r="N519" t="s">
        <v>19</v>
      </c>
      <c r="O519" t="str">
        <f>IF(VLOOKUP(A519,'national-winners'!$A$2:$B$13,2,0)=H519,"Y","N")</f>
        <v>N</v>
      </c>
    </row>
    <row r="520" spans="1:15" x14ac:dyDescent="0.25">
      <c r="A520">
        <v>1980</v>
      </c>
      <c r="B520" t="s">
        <v>105</v>
      </c>
      <c r="C520" t="s">
        <v>106</v>
      </c>
      <c r="D520">
        <v>30</v>
      </c>
      <c r="E520">
        <v>81</v>
      </c>
      <c r="F520">
        <v>64</v>
      </c>
      <c r="G520" t="s">
        <v>16</v>
      </c>
      <c r="H520" t="s">
        <v>161</v>
      </c>
      <c r="I520" t="s">
        <v>35</v>
      </c>
      <c r="J520" t="b">
        <v>0</v>
      </c>
      <c r="K520">
        <v>29281</v>
      </c>
      <c r="L520">
        <v>363952</v>
      </c>
      <c r="M520">
        <v>20171015</v>
      </c>
      <c r="N520" t="s">
        <v>19</v>
      </c>
      <c r="O520" t="str">
        <f>IF(VLOOKUP(A520,'national-winners'!$A$2:$B$13,2,0)=H520,"Y","N")</f>
        <v>N</v>
      </c>
    </row>
    <row r="521" spans="1:15" x14ac:dyDescent="0.25">
      <c r="A521">
        <v>1980</v>
      </c>
      <c r="B521" t="s">
        <v>105</v>
      </c>
      <c r="C521" t="s">
        <v>106</v>
      </c>
      <c r="D521">
        <v>30</v>
      </c>
      <c r="E521">
        <v>81</v>
      </c>
      <c r="F521">
        <v>64</v>
      </c>
      <c r="G521" t="s">
        <v>16</v>
      </c>
      <c r="H521" t="s">
        <v>163</v>
      </c>
      <c r="I521" t="s">
        <v>29</v>
      </c>
      <c r="J521" t="b">
        <v>0</v>
      </c>
      <c r="K521">
        <v>9825</v>
      </c>
      <c r="L521">
        <v>363952</v>
      </c>
      <c r="M521">
        <v>20171015</v>
      </c>
      <c r="N521" t="s">
        <v>19</v>
      </c>
      <c r="O521" t="str">
        <f>IF(VLOOKUP(A521,'national-winners'!$A$2:$B$13,2,0)=H521,"Y","N")</f>
        <v>N</v>
      </c>
    </row>
    <row r="522" spans="1:15" x14ac:dyDescent="0.25">
      <c r="A522">
        <v>1980</v>
      </c>
      <c r="B522" t="s">
        <v>107</v>
      </c>
      <c r="C522" t="s">
        <v>108</v>
      </c>
      <c r="D522">
        <v>31</v>
      </c>
      <c r="E522">
        <v>46</v>
      </c>
      <c r="F522">
        <v>35</v>
      </c>
      <c r="G522" t="s">
        <v>16</v>
      </c>
      <c r="H522" t="s">
        <v>160</v>
      </c>
      <c r="I522" t="s">
        <v>21</v>
      </c>
      <c r="J522" t="b">
        <v>0</v>
      </c>
      <c r="K522">
        <v>419214</v>
      </c>
      <c r="L522">
        <v>639533</v>
      </c>
      <c r="M522">
        <v>20171015</v>
      </c>
      <c r="N522" t="s">
        <v>19</v>
      </c>
      <c r="O522" t="str">
        <f>IF(VLOOKUP(A522,'national-winners'!$A$2:$B$13,2,0)=H522,"Y","N")</f>
        <v>Y</v>
      </c>
    </row>
    <row r="523" spans="1:15" x14ac:dyDescent="0.25">
      <c r="A523">
        <v>1980</v>
      </c>
      <c r="B523" t="s">
        <v>107</v>
      </c>
      <c r="C523" t="s">
        <v>108</v>
      </c>
      <c r="D523">
        <v>31</v>
      </c>
      <c r="E523">
        <v>46</v>
      </c>
      <c r="F523">
        <v>35</v>
      </c>
      <c r="G523" t="s">
        <v>16</v>
      </c>
      <c r="H523" t="s">
        <v>17</v>
      </c>
      <c r="I523" t="s">
        <v>18</v>
      </c>
      <c r="J523" t="b">
        <v>0</v>
      </c>
      <c r="K523">
        <v>166424</v>
      </c>
      <c r="L523">
        <v>639533</v>
      </c>
      <c r="M523">
        <v>20171015</v>
      </c>
      <c r="N523" t="s">
        <v>19</v>
      </c>
      <c r="O523" t="str">
        <f>IF(VLOOKUP(A523,'national-winners'!$A$2:$B$13,2,0)=H523,"Y","N")</f>
        <v>N</v>
      </c>
    </row>
    <row r="524" spans="1:15" x14ac:dyDescent="0.25">
      <c r="A524">
        <v>1980</v>
      </c>
      <c r="B524" t="s">
        <v>107</v>
      </c>
      <c r="C524" t="s">
        <v>108</v>
      </c>
      <c r="D524">
        <v>31</v>
      </c>
      <c r="E524">
        <v>46</v>
      </c>
      <c r="F524">
        <v>35</v>
      </c>
      <c r="G524" t="s">
        <v>16</v>
      </c>
      <c r="H524" t="s">
        <v>161</v>
      </c>
      <c r="I524" t="s">
        <v>35</v>
      </c>
      <c r="J524" t="b">
        <v>0</v>
      </c>
      <c r="K524">
        <v>44854</v>
      </c>
      <c r="L524">
        <v>639533</v>
      </c>
      <c r="M524">
        <v>20171015</v>
      </c>
      <c r="N524" t="s">
        <v>19</v>
      </c>
      <c r="O524" t="str">
        <f>IF(VLOOKUP(A524,'national-winners'!$A$2:$B$13,2,0)=H524,"Y","N")</f>
        <v>N</v>
      </c>
    </row>
    <row r="525" spans="1:15" x14ac:dyDescent="0.25">
      <c r="A525">
        <v>1980</v>
      </c>
      <c r="B525" t="s">
        <v>107</v>
      </c>
      <c r="C525" t="s">
        <v>108</v>
      </c>
      <c r="D525">
        <v>31</v>
      </c>
      <c r="E525">
        <v>46</v>
      </c>
      <c r="F525">
        <v>35</v>
      </c>
      <c r="G525" t="s">
        <v>16</v>
      </c>
      <c r="H525" t="s">
        <v>163</v>
      </c>
      <c r="I525" t="s">
        <v>29</v>
      </c>
      <c r="J525" t="b">
        <v>0</v>
      </c>
      <c r="K525">
        <v>9041</v>
      </c>
      <c r="L525">
        <v>639533</v>
      </c>
      <c r="M525">
        <v>20171015</v>
      </c>
      <c r="N525" t="s">
        <v>19</v>
      </c>
      <c r="O525" t="str">
        <f>IF(VLOOKUP(A525,'national-winners'!$A$2:$B$13,2,0)=H525,"Y","N")</f>
        <v>N</v>
      </c>
    </row>
    <row r="526" spans="1:15" x14ac:dyDescent="0.25">
      <c r="A526">
        <v>1980</v>
      </c>
      <c r="B526" t="s">
        <v>109</v>
      </c>
      <c r="C526" t="s">
        <v>110</v>
      </c>
      <c r="D526">
        <v>32</v>
      </c>
      <c r="E526">
        <v>88</v>
      </c>
      <c r="F526">
        <v>65</v>
      </c>
      <c r="G526" t="s">
        <v>16</v>
      </c>
      <c r="H526" t="s">
        <v>160</v>
      </c>
      <c r="I526" t="s">
        <v>21</v>
      </c>
      <c r="J526" t="b">
        <v>0</v>
      </c>
      <c r="K526">
        <v>155017</v>
      </c>
      <c r="L526">
        <v>243692</v>
      </c>
      <c r="M526">
        <v>20171015</v>
      </c>
      <c r="N526" t="s">
        <v>19</v>
      </c>
      <c r="O526" t="str">
        <f>IF(VLOOKUP(A526,'national-winners'!$A$2:$B$13,2,0)=H526,"Y","N")</f>
        <v>Y</v>
      </c>
    </row>
    <row r="527" spans="1:15" x14ac:dyDescent="0.25">
      <c r="A527">
        <v>1980</v>
      </c>
      <c r="B527" t="s">
        <v>109</v>
      </c>
      <c r="C527" t="s">
        <v>110</v>
      </c>
      <c r="D527">
        <v>32</v>
      </c>
      <c r="E527">
        <v>88</v>
      </c>
      <c r="F527">
        <v>65</v>
      </c>
      <c r="G527" t="s">
        <v>16</v>
      </c>
      <c r="H527" t="s">
        <v>17</v>
      </c>
      <c r="I527" t="s">
        <v>18</v>
      </c>
      <c r="J527" t="b">
        <v>0</v>
      </c>
      <c r="K527">
        <v>66666</v>
      </c>
      <c r="L527">
        <v>243692</v>
      </c>
      <c r="M527">
        <v>20171015</v>
      </c>
      <c r="N527" t="s">
        <v>19</v>
      </c>
      <c r="O527" t="str">
        <f>IF(VLOOKUP(A527,'national-winners'!$A$2:$B$13,2,0)=H527,"Y","N")</f>
        <v>N</v>
      </c>
    </row>
    <row r="528" spans="1:15" x14ac:dyDescent="0.25">
      <c r="A528">
        <v>1980</v>
      </c>
      <c r="B528" t="s">
        <v>109</v>
      </c>
      <c r="C528" t="s">
        <v>110</v>
      </c>
      <c r="D528">
        <v>32</v>
      </c>
      <c r="E528">
        <v>88</v>
      </c>
      <c r="F528">
        <v>65</v>
      </c>
      <c r="G528" t="s">
        <v>16</v>
      </c>
      <c r="H528" t="s">
        <v>161</v>
      </c>
      <c r="I528" t="s">
        <v>35</v>
      </c>
      <c r="J528" t="b">
        <v>0</v>
      </c>
      <c r="K528">
        <v>17651</v>
      </c>
      <c r="L528">
        <v>243692</v>
      </c>
      <c r="M528">
        <v>20171015</v>
      </c>
      <c r="N528" t="s">
        <v>19</v>
      </c>
      <c r="O528" t="str">
        <f>IF(VLOOKUP(A528,'national-winners'!$A$2:$B$13,2,0)=H528,"Y","N")</f>
        <v>N</v>
      </c>
    </row>
    <row r="529" spans="1:15" x14ac:dyDescent="0.25">
      <c r="A529">
        <v>1980</v>
      </c>
      <c r="B529" t="s">
        <v>109</v>
      </c>
      <c r="C529" t="s">
        <v>110</v>
      </c>
      <c r="D529">
        <v>32</v>
      </c>
      <c r="E529">
        <v>88</v>
      </c>
      <c r="F529">
        <v>65</v>
      </c>
      <c r="G529" t="s">
        <v>16</v>
      </c>
      <c r="H529" t="s">
        <v>163</v>
      </c>
      <c r="I529" t="s">
        <v>29</v>
      </c>
      <c r="J529" t="b">
        <v>0</v>
      </c>
      <c r="K529">
        <v>4358</v>
      </c>
      <c r="L529">
        <v>243692</v>
      </c>
      <c r="M529">
        <v>20171015</v>
      </c>
      <c r="N529" t="s">
        <v>19</v>
      </c>
      <c r="O529" t="str">
        <f>IF(VLOOKUP(A529,'national-winners'!$A$2:$B$13,2,0)=H529,"Y","N")</f>
        <v>N</v>
      </c>
    </row>
    <row r="530" spans="1:15" x14ac:dyDescent="0.25">
      <c r="A530">
        <v>1980</v>
      </c>
      <c r="B530" t="s">
        <v>111</v>
      </c>
      <c r="C530" t="s">
        <v>112</v>
      </c>
      <c r="D530">
        <v>33</v>
      </c>
      <c r="E530">
        <v>12</v>
      </c>
      <c r="F530">
        <v>4</v>
      </c>
      <c r="G530" t="s">
        <v>16</v>
      </c>
      <c r="H530" t="s">
        <v>160</v>
      </c>
      <c r="I530" t="s">
        <v>21</v>
      </c>
      <c r="J530" t="b">
        <v>0</v>
      </c>
      <c r="K530">
        <v>221705</v>
      </c>
      <c r="L530">
        <v>383990</v>
      </c>
      <c r="M530">
        <v>20171015</v>
      </c>
      <c r="N530" t="s">
        <v>19</v>
      </c>
      <c r="O530" t="str">
        <f>IF(VLOOKUP(A530,'national-winners'!$A$2:$B$13,2,0)=H530,"Y","N")</f>
        <v>Y</v>
      </c>
    </row>
    <row r="531" spans="1:15" x14ac:dyDescent="0.25">
      <c r="A531">
        <v>1980</v>
      </c>
      <c r="B531" t="s">
        <v>111</v>
      </c>
      <c r="C531" t="s">
        <v>112</v>
      </c>
      <c r="D531">
        <v>33</v>
      </c>
      <c r="E531">
        <v>12</v>
      </c>
      <c r="F531">
        <v>4</v>
      </c>
      <c r="G531" t="s">
        <v>16</v>
      </c>
      <c r="H531" t="s">
        <v>17</v>
      </c>
      <c r="I531" t="s">
        <v>18</v>
      </c>
      <c r="J531" t="b">
        <v>0</v>
      </c>
      <c r="K531">
        <v>108864</v>
      </c>
      <c r="L531">
        <v>383990</v>
      </c>
      <c r="M531">
        <v>20171015</v>
      </c>
      <c r="N531" t="s">
        <v>19</v>
      </c>
      <c r="O531" t="str">
        <f>IF(VLOOKUP(A531,'national-winners'!$A$2:$B$13,2,0)=H531,"Y","N")</f>
        <v>N</v>
      </c>
    </row>
    <row r="532" spans="1:15" x14ac:dyDescent="0.25">
      <c r="A532">
        <v>1980</v>
      </c>
      <c r="B532" t="s">
        <v>111</v>
      </c>
      <c r="C532" t="s">
        <v>112</v>
      </c>
      <c r="D532">
        <v>33</v>
      </c>
      <c r="E532">
        <v>12</v>
      </c>
      <c r="F532">
        <v>4</v>
      </c>
      <c r="G532" t="s">
        <v>16</v>
      </c>
      <c r="H532" t="s">
        <v>161</v>
      </c>
      <c r="I532" t="s">
        <v>35</v>
      </c>
      <c r="J532" t="b">
        <v>0</v>
      </c>
      <c r="K532">
        <v>49693</v>
      </c>
      <c r="L532">
        <v>383990</v>
      </c>
      <c r="M532">
        <v>20171015</v>
      </c>
      <c r="N532" t="s">
        <v>19</v>
      </c>
      <c r="O532" t="str">
        <f>IF(VLOOKUP(A532,'national-winners'!$A$2:$B$13,2,0)=H532,"Y","N")</f>
        <v>N</v>
      </c>
    </row>
    <row r="533" spans="1:15" x14ac:dyDescent="0.25">
      <c r="A533">
        <v>1980</v>
      </c>
      <c r="B533" t="s">
        <v>111</v>
      </c>
      <c r="C533" t="s">
        <v>112</v>
      </c>
      <c r="D533">
        <v>33</v>
      </c>
      <c r="E533">
        <v>12</v>
      </c>
      <c r="F533">
        <v>4</v>
      </c>
      <c r="G533" t="s">
        <v>16</v>
      </c>
      <c r="H533" t="s">
        <v>163</v>
      </c>
      <c r="I533" t="s">
        <v>29</v>
      </c>
      <c r="J533" t="b">
        <v>0</v>
      </c>
      <c r="K533">
        <v>2064</v>
      </c>
      <c r="L533">
        <v>383990</v>
      </c>
      <c r="M533">
        <v>20171015</v>
      </c>
      <c r="N533" t="s">
        <v>19</v>
      </c>
      <c r="O533" t="str">
        <f>IF(VLOOKUP(A533,'national-winners'!$A$2:$B$13,2,0)=H533,"Y","N")</f>
        <v>N</v>
      </c>
    </row>
    <row r="534" spans="1:15" x14ac:dyDescent="0.25">
      <c r="A534">
        <v>1980</v>
      </c>
      <c r="B534" t="s">
        <v>111</v>
      </c>
      <c r="C534" t="s">
        <v>112</v>
      </c>
      <c r="D534">
        <v>33</v>
      </c>
      <c r="E534">
        <v>12</v>
      </c>
      <c r="F534">
        <v>4</v>
      </c>
      <c r="G534" t="s">
        <v>16</v>
      </c>
      <c r="H534" t="s">
        <v>167</v>
      </c>
      <c r="I534" t="s">
        <v>168</v>
      </c>
      <c r="J534" t="b">
        <v>0</v>
      </c>
      <c r="K534">
        <v>1320</v>
      </c>
      <c r="L534">
        <v>383990</v>
      </c>
      <c r="M534">
        <v>20171015</v>
      </c>
      <c r="N534" t="s">
        <v>19</v>
      </c>
      <c r="O534" t="str">
        <f>IF(VLOOKUP(A534,'national-winners'!$A$2:$B$13,2,0)=H534,"Y","N")</f>
        <v>N</v>
      </c>
    </row>
    <row r="535" spans="1:15" x14ac:dyDescent="0.25">
      <c r="A535">
        <v>1980</v>
      </c>
      <c r="B535" t="s">
        <v>111</v>
      </c>
      <c r="C535" t="s">
        <v>112</v>
      </c>
      <c r="D535">
        <v>33</v>
      </c>
      <c r="E535">
        <v>12</v>
      </c>
      <c r="F535">
        <v>4</v>
      </c>
      <c r="G535" t="s">
        <v>16</v>
      </c>
      <c r="H535" t="s">
        <v>26</v>
      </c>
      <c r="I535" t="s">
        <v>27</v>
      </c>
      <c r="J535" t="b">
        <v>0</v>
      </c>
      <c r="K535">
        <v>129</v>
      </c>
      <c r="L535">
        <v>383990</v>
      </c>
      <c r="M535">
        <v>20171015</v>
      </c>
      <c r="N535" t="s">
        <v>19</v>
      </c>
      <c r="O535" t="str">
        <f>IF(VLOOKUP(A535,'national-winners'!$A$2:$B$13,2,0)=H535,"Y","N")</f>
        <v>N</v>
      </c>
    </row>
    <row r="536" spans="1:15" x14ac:dyDescent="0.25">
      <c r="A536">
        <v>1980</v>
      </c>
      <c r="B536" t="s">
        <v>111</v>
      </c>
      <c r="C536" t="s">
        <v>112</v>
      </c>
      <c r="D536">
        <v>33</v>
      </c>
      <c r="E536">
        <v>12</v>
      </c>
      <c r="F536">
        <v>4</v>
      </c>
      <c r="G536" t="s">
        <v>16</v>
      </c>
      <c r="H536" t="s">
        <v>169</v>
      </c>
      <c r="I536" t="s">
        <v>170</v>
      </c>
      <c r="J536" t="b">
        <v>0</v>
      </c>
      <c r="K536">
        <v>76</v>
      </c>
      <c r="L536">
        <v>383990</v>
      </c>
      <c r="M536">
        <v>20171015</v>
      </c>
      <c r="N536" t="s">
        <v>19</v>
      </c>
      <c r="O536" t="str">
        <f>IF(VLOOKUP(A536,'national-winners'!$A$2:$B$13,2,0)=H536,"Y","N")</f>
        <v>N</v>
      </c>
    </row>
    <row r="537" spans="1:15" x14ac:dyDescent="0.25">
      <c r="A537">
        <v>1980</v>
      </c>
      <c r="B537" t="s">
        <v>111</v>
      </c>
      <c r="C537" t="s">
        <v>112</v>
      </c>
      <c r="D537">
        <v>33</v>
      </c>
      <c r="E537">
        <v>12</v>
      </c>
      <c r="F537">
        <v>4</v>
      </c>
      <c r="G537" t="s">
        <v>16</v>
      </c>
      <c r="H537" t="s">
        <v>165</v>
      </c>
      <c r="I537" t="s">
        <v>37</v>
      </c>
      <c r="J537" t="b">
        <v>0</v>
      </c>
      <c r="K537">
        <v>71</v>
      </c>
      <c r="L537">
        <v>383990</v>
      </c>
      <c r="M537">
        <v>20171015</v>
      </c>
      <c r="N537" t="s">
        <v>19</v>
      </c>
      <c r="O537" t="str">
        <f>IF(VLOOKUP(A537,'national-winners'!$A$2:$B$13,2,0)=H537,"Y","N")</f>
        <v>N</v>
      </c>
    </row>
    <row r="538" spans="1:15" x14ac:dyDescent="0.25">
      <c r="A538">
        <v>1980</v>
      </c>
      <c r="B538" t="s">
        <v>111</v>
      </c>
      <c r="C538" t="s">
        <v>112</v>
      </c>
      <c r="D538">
        <v>33</v>
      </c>
      <c r="E538">
        <v>12</v>
      </c>
      <c r="F538">
        <v>4</v>
      </c>
      <c r="G538" t="s">
        <v>16</v>
      </c>
      <c r="J538" t="b">
        <v>1</v>
      </c>
      <c r="K538">
        <v>68</v>
      </c>
      <c r="L538">
        <v>383990</v>
      </c>
      <c r="M538">
        <v>20171015</v>
      </c>
      <c r="N538" t="s">
        <v>19</v>
      </c>
      <c r="O538" t="str">
        <f>IF(VLOOKUP(A538,'national-winners'!$A$2:$B$13,2,0)=H538,"Y","N")</f>
        <v>N</v>
      </c>
    </row>
    <row r="539" spans="1:15" x14ac:dyDescent="0.25">
      <c r="A539">
        <v>1980</v>
      </c>
      <c r="B539" t="s">
        <v>113</v>
      </c>
      <c r="C539" t="s">
        <v>114</v>
      </c>
      <c r="D539">
        <v>34</v>
      </c>
      <c r="E539">
        <v>22</v>
      </c>
      <c r="F539">
        <v>12</v>
      </c>
      <c r="G539" t="s">
        <v>16</v>
      </c>
      <c r="H539" t="s">
        <v>160</v>
      </c>
      <c r="I539" t="s">
        <v>21</v>
      </c>
      <c r="J539" t="b">
        <v>0</v>
      </c>
      <c r="K539">
        <v>1546557</v>
      </c>
      <c r="L539">
        <v>2975684</v>
      </c>
      <c r="M539">
        <v>20171015</v>
      </c>
      <c r="N539" t="s">
        <v>19</v>
      </c>
      <c r="O539" t="str">
        <f>IF(VLOOKUP(A539,'national-winners'!$A$2:$B$13,2,0)=H539,"Y","N")</f>
        <v>Y</v>
      </c>
    </row>
    <row r="540" spans="1:15" x14ac:dyDescent="0.25">
      <c r="A540">
        <v>1980</v>
      </c>
      <c r="B540" t="s">
        <v>113</v>
      </c>
      <c r="C540" t="s">
        <v>114</v>
      </c>
      <c r="D540">
        <v>34</v>
      </c>
      <c r="E540">
        <v>22</v>
      </c>
      <c r="F540">
        <v>12</v>
      </c>
      <c r="G540" t="s">
        <v>16</v>
      </c>
      <c r="H540" t="s">
        <v>17</v>
      </c>
      <c r="I540" t="s">
        <v>18</v>
      </c>
      <c r="J540" t="b">
        <v>0</v>
      </c>
      <c r="K540">
        <v>1147364</v>
      </c>
      <c r="L540">
        <v>2975684</v>
      </c>
      <c r="M540">
        <v>20171015</v>
      </c>
      <c r="N540" t="s">
        <v>19</v>
      </c>
      <c r="O540" t="str">
        <f>IF(VLOOKUP(A540,'national-winners'!$A$2:$B$13,2,0)=H540,"Y","N")</f>
        <v>N</v>
      </c>
    </row>
    <row r="541" spans="1:15" x14ac:dyDescent="0.25">
      <c r="A541">
        <v>1980</v>
      </c>
      <c r="B541" t="s">
        <v>113</v>
      </c>
      <c r="C541" t="s">
        <v>114</v>
      </c>
      <c r="D541">
        <v>34</v>
      </c>
      <c r="E541">
        <v>22</v>
      </c>
      <c r="F541">
        <v>12</v>
      </c>
      <c r="G541" t="s">
        <v>16</v>
      </c>
      <c r="H541" t="s">
        <v>161</v>
      </c>
      <c r="I541" t="s">
        <v>35</v>
      </c>
      <c r="J541" t="b">
        <v>0</v>
      </c>
      <c r="K541">
        <v>234632</v>
      </c>
      <c r="L541">
        <v>2975684</v>
      </c>
      <c r="M541">
        <v>20171015</v>
      </c>
      <c r="N541" t="s">
        <v>19</v>
      </c>
      <c r="O541" t="str">
        <f>IF(VLOOKUP(A541,'national-winners'!$A$2:$B$13,2,0)=H541,"Y","N")</f>
        <v>N</v>
      </c>
    </row>
    <row r="542" spans="1:15" x14ac:dyDescent="0.25">
      <c r="A542">
        <v>1980</v>
      </c>
      <c r="B542" t="s">
        <v>113</v>
      </c>
      <c r="C542" t="s">
        <v>114</v>
      </c>
      <c r="D542">
        <v>34</v>
      </c>
      <c r="E542">
        <v>22</v>
      </c>
      <c r="F542">
        <v>12</v>
      </c>
      <c r="G542" t="s">
        <v>16</v>
      </c>
      <c r="H542" t="s">
        <v>163</v>
      </c>
      <c r="I542" t="s">
        <v>29</v>
      </c>
      <c r="J542" t="b">
        <v>0</v>
      </c>
      <c r="K542">
        <v>20652</v>
      </c>
      <c r="L542">
        <v>2975684</v>
      </c>
      <c r="M542">
        <v>20171015</v>
      </c>
      <c r="N542" t="s">
        <v>19</v>
      </c>
      <c r="O542" t="str">
        <f>IF(VLOOKUP(A542,'national-winners'!$A$2:$B$13,2,0)=H542,"Y","N")</f>
        <v>N</v>
      </c>
    </row>
    <row r="543" spans="1:15" x14ac:dyDescent="0.25">
      <c r="A543">
        <v>1980</v>
      </c>
      <c r="B543" t="s">
        <v>113</v>
      </c>
      <c r="C543" t="s">
        <v>114</v>
      </c>
      <c r="D543">
        <v>34</v>
      </c>
      <c r="E543">
        <v>22</v>
      </c>
      <c r="F543">
        <v>12</v>
      </c>
      <c r="G543" t="s">
        <v>16</v>
      </c>
      <c r="H543" t="s">
        <v>167</v>
      </c>
      <c r="I543" t="s">
        <v>168</v>
      </c>
      <c r="J543" t="b">
        <v>0</v>
      </c>
      <c r="K543">
        <v>8203</v>
      </c>
      <c r="L543">
        <v>2975684</v>
      </c>
      <c r="M543">
        <v>20171015</v>
      </c>
      <c r="N543" t="s">
        <v>19</v>
      </c>
      <c r="O543" t="str">
        <f>IF(VLOOKUP(A543,'national-winners'!$A$2:$B$13,2,0)=H543,"Y","N")</f>
        <v>N</v>
      </c>
    </row>
    <row r="544" spans="1:15" x14ac:dyDescent="0.25">
      <c r="A544">
        <v>1980</v>
      </c>
      <c r="B544" t="s">
        <v>113</v>
      </c>
      <c r="C544" t="s">
        <v>114</v>
      </c>
      <c r="D544">
        <v>34</v>
      </c>
      <c r="E544">
        <v>22</v>
      </c>
      <c r="F544">
        <v>12</v>
      </c>
      <c r="G544" t="s">
        <v>16</v>
      </c>
      <c r="H544" t="s">
        <v>178</v>
      </c>
      <c r="I544" t="s">
        <v>180</v>
      </c>
      <c r="J544" t="b">
        <v>0</v>
      </c>
      <c r="K544">
        <v>3927</v>
      </c>
      <c r="L544">
        <v>2975684</v>
      </c>
      <c r="M544">
        <v>20171015</v>
      </c>
      <c r="N544" t="s">
        <v>19</v>
      </c>
      <c r="O544" t="str">
        <f>IF(VLOOKUP(A544,'national-winners'!$A$2:$B$13,2,0)=H544,"Y","N")</f>
        <v>N</v>
      </c>
    </row>
    <row r="545" spans="1:15" x14ac:dyDescent="0.25">
      <c r="A545">
        <v>1980</v>
      </c>
      <c r="B545" t="s">
        <v>113</v>
      </c>
      <c r="C545" t="s">
        <v>114</v>
      </c>
      <c r="D545">
        <v>34</v>
      </c>
      <c r="E545">
        <v>22</v>
      </c>
      <c r="F545">
        <v>12</v>
      </c>
      <c r="G545" t="s">
        <v>16</v>
      </c>
      <c r="H545" t="s">
        <v>181</v>
      </c>
      <c r="I545" t="s">
        <v>182</v>
      </c>
      <c r="J545" t="b">
        <v>0</v>
      </c>
      <c r="K545">
        <v>3694</v>
      </c>
      <c r="L545">
        <v>2975684</v>
      </c>
      <c r="M545">
        <v>20171015</v>
      </c>
      <c r="N545" t="s">
        <v>19</v>
      </c>
      <c r="O545" t="str">
        <f>IF(VLOOKUP(A545,'national-winners'!$A$2:$B$13,2,0)=H545,"Y","N")</f>
        <v>N</v>
      </c>
    </row>
    <row r="546" spans="1:15" x14ac:dyDescent="0.25">
      <c r="A546">
        <v>1980</v>
      </c>
      <c r="B546" t="s">
        <v>113</v>
      </c>
      <c r="C546" t="s">
        <v>114</v>
      </c>
      <c r="D546">
        <v>34</v>
      </c>
      <c r="E546">
        <v>22</v>
      </c>
      <c r="F546">
        <v>12</v>
      </c>
      <c r="G546" t="s">
        <v>16</v>
      </c>
      <c r="H546" t="s">
        <v>26</v>
      </c>
      <c r="I546" t="s">
        <v>27</v>
      </c>
      <c r="J546" t="b">
        <v>0</v>
      </c>
      <c r="K546">
        <v>2555</v>
      </c>
      <c r="L546">
        <v>2975684</v>
      </c>
      <c r="M546">
        <v>20171015</v>
      </c>
      <c r="N546" t="s">
        <v>19</v>
      </c>
      <c r="O546" t="str">
        <f>IF(VLOOKUP(A546,'national-winners'!$A$2:$B$13,2,0)=H546,"Y","N")</f>
        <v>N</v>
      </c>
    </row>
    <row r="547" spans="1:15" x14ac:dyDescent="0.25">
      <c r="A547">
        <v>1980</v>
      </c>
      <c r="B547" t="s">
        <v>113</v>
      </c>
      <c r="C547" t="s">
        <v>114</v>
      </c>
      <c r="D547">
        <v>34</v>
      </c>
      <c r="E547">
        <v>22</v>
      </c>
      <c r="F547">
        <v>12</v>
      </c>
      <c r="G547" t="s">
        <v>16</v>
      </c>
      <c r="H547" t="s">
        <v>173</v>
      </c>
      <c r="I547" t="s">
        <v>37</v>
      </c>
      <c r="J547" t="b">
        <v>0</v>
      </c>
      <c r="K547">
        <v>2198</v>
      </c>
      <c r="L547">
        <v>2975684</v>
      </c>
      <c r="M547">
        <v>20171015</v>
      </c>
      <c r="N547" t="s">
        <v>19</v>
      </c>
      <c r="O547" t="str">
        <f>IF(VLOOKUP(A547,'national-winners'!$A$2:$B$13,2,0)=H547,"Y","N")</f>
        <v>N</v>
      </c>
    </row>
    <row r="548" spans="1:15" x14ac:dyDescent="0.25">
      <c r="A548">
        <v>1980</v>
      </c>
      <c r="B548" t="s">
        <v>113</v>
      </c>
      <c r="C548" t="s">
        <v>114</v>
      </c>
      <c r="D548">
        <v>34</v>
      </c>
      <c r="E548">
        <v>22</v>
      </c>
      <c r="F548">
        <v>12</v>
      </c>
      <c r="G548" t="s">
        <v>16</v>
      </c>
      <c r="H548" t="s">
        <v>166</v>
      </c>
      <c r="I548" t="s">
        <v>100</v>
      </c>
      <c r="J548" t="b">
        <v>0</v>
      </c>
      <c r="K548">
        <v>1973</v>
      </c>
      <c r="L548">
        <v>2975684</v>
      </c>
      <c r="M548">
        <v>20171015</v>
      </c>
      <c r="N548" t="s">
        <v>19</v>
      </c>
      <c r="O548" t="str">
        <f>IF(VLOOKUP(A548,'national-winners'!$A$2:$B$13,2,0)=H548,"Y","N")</f>
        <v>N</v>
      </c>
    </row>
    <row r="549" spans="1:15" x14ac:dyDescent="0.25">
      <c r="A549">
        <v>1980</v>
      </c>
      <c r="B549" t="s">
        <v>113</v>
      </c>
      <c r="C549" t="s">
        <v>114</v>
      </c>
      <c r="D549">
        <v>34</v>
      </c>
      <c r="E549">
        <v>22</v>
      </c>
      <c r="F549">
        <v>12</v>
      </c>
      <c r="G549" t="s">
        <v>16</v>
      </c>
      <c r="H549" t="s">
        <v>183</v>
      </c>
      <c r="I549" t="s">
        <v>184</v>
      </c>
      <c r="J549" t="b">
        <v>0</v>
      </c>
      <c r="K549">
        <v>1718</v>
      </c>
      <c r="L549">
        <v>2975684</v>
      </c>
      <c r="M549">
        <v>20171015</v>
      </c>
      <c r="N549" t="s">
        <v>19</v>
      </c>
      <c r="O549" t="str">
        <f>IF(VLOOKUP(A549,'national-winners'!$A$2:$B$13,2,0)=H549,"Y","N")</f>
        <v>N</v>
      </c>
    </row>
    <row r="550" spans="1:15" x14ac:dyDescent="0.25">
      <c r="A550">
        <v>1980</v>
      </c>
      <c r="B550" t="s">
        <v>113</v>
      </c>
      <c r="C550" t="s">
        <v>114</v>
      </c>
      <c r="D550">
        <v>34</v>
      </c>
      <c r="E550">
        <v>22</v>
      </c>
      <c r="F550">
        <v>12</v>
      </c>
      <c r="G550" t="s">
        <v>16</v>
      </c>
      <c r="H550" t="s">
        <v>169</v>
      </c>
      <c r="I550" t="s">
        <v>170</v>
      </c>
      <c r="J550" t="b">
        <v>0</v>
      </c>
      <c r="K550">
        <v>1288</v>
      </c>
      <c r="L550">
        <v>2975684</v>
      </c>
      <c r="M550">
        <v>20171015</v>
      </c>
      <c r="N550" t="s">
        <v>19</v>
      </c>
      <c r="O550" t="str">
        <f>IF(VLOOKUP(A550,'national-winners'!$A$2:$B$13,2,0)=H550,"Y","N")</f>
        <v>N</v>
      </c>
    </row>
    <row r="551" spans="1:15" x14ac:dyDescent="0.25">
      <c r="A551">
        <v>1980</v>
      </c>
      <c r="B551" t="s">
        <v>113</v>
      </c>
      <c r="C551" t="s">
        <v>114</v>
      </c>
      <c r="D551">
        <v>34</v>
      </c>
      <c r="E551">
        <v>22</v>
      </c>
      <c r="F551">
        <v>12</v>
      </c>
      <c r="G551" t="s">
        <v>16</v>
      </c>
      <c r="H551" t="s">
        <v>185</v>
      </c>
      <c r="I551" t="s">
        <v>35</v>
      </c>
      <c r="J551" t="b">
        <v>0</v>
      </c>
      <c r="K551">
        <v>923</v>
      </c>
      <c r="L551">
        <v>2975684</v>
      </c>
      <c r="M551">
        <v>20171015</v>
      </c>
      <c r="N551" t="s">
        <v>19</v>
      </c>
      <c r="O551" t="str">
        <f>IF(VLOOKUP(A551,'national-winners'!$A$2:$B$13,2,0)=H551,"Y","N")</f>
        <v>N</v>
      </c>
    </row>
    <row r="552" spans="1:15" x14ac:dyDescent="0.25">
      <c r="A552">
        <v>1980</v>
      </c>
      <c r="B552" t="s">
        <v>115</v>
      </c>
      <c r="C552" t="s">
        <v>116</v>
      </c>
      <c r="D552">
        <v>35</v>
      </c>
      <c r="E552">
        <v>85</v>
      </c>
      <c r="F552">
        <v>66</v>
      </c>
      <c r="G552" t="s">
        <v>16</v>
      </c>
      <c r="H552" t="s">
        <v>160</v>
      </c>
      <c r="I552" t="s">
        <v>21</v>
      </c>
      <c r="J552" t="b">
        <v>0</v>
      </c>
      <c r="K552">
        <v>250779</v>
      </c>
      <c r="L552">
        <v>456237</v>
      </c>
      <c r="M552">
        <v>20171015</v>
      </c>
      <c r="N552" t="s">
        <v>19</v>
      </c>
      <c r="O552" t="str">
        <f>IF(VLOOKUP(A552,'national-winners'!$A$2:$B$13,2,0)=H552,"Y","N")</f>
        <v>Y</v>
      </c>
    </row>
    <row r="553" spans="1:15" x14ac:dyDescent="0.25">
      <c r="A553">
        <v>1980</v>
      </c>
      <c r="B553" t="s">
        <v>115</v>
      </c>
      <c r="C553" t="s">
        <v>116</v>
      </c>
      <c r="D553">
        <v>35</v>
      </c>
      <c r="E553">
        <v>85</v>
      </c>
      <c r="F553">
        <v>66</v>
      </c>
      <c r="G553" t="s">
        <v>16</v>
      </c>
      <c r="H553" t="s">
        <v>17</v>
      </c>
      <c r="I553" t="s">
        <v>18</v>
      </c>
      <c r="J553" t="b">
        <v>0</v>
      </c>
      <c r="K553">
        <v>167826</v>
      </c>
      <c r="L553">
        <v>456237</v>
      </c>
      <c r="M553">
        <v>20171015</v>
      </c>
      <c r="N553" t="s">
        <v>19</v>
      </c>
      <c r="O553" t="str">
        <f>IF(VLOOKUP(A553,'national-winners'!$A$2:$B$13,2,0)=H553,"Y","N")</f>
        <v>N</v>
      </c>
    </row>
    <row r="554" spans="1:15" x14ac:dyDescent="0.25">
      <c r="A554">
        <v>1980</v>
      </c>
      <c r="B554" t="s">
        <v>115</v>
      </c>
      <c r="C554" t="s">
        <v>116</v>
      </c>
      <c r="D554">
        <v>35</v>
      </c>
      <c r="E554">
        <v>85</v>
      </c>
      <c r="F554">
        <v>66</v>
      </c>
      <c r="G554" t="s">
        <v>16</v>
      </c>
      <c r="H554" t="s">
        <v>161</v>
      </c>
      <c r="I554" t="s">
        <v>35</v>
      </c>
      <c r="J554" t="b">
        <v>0</v>
      </c>
      <c r="K554">
        <v>29459</v>
      </c>
      <c r="L554">
        <v>456237</v>
      </c>
      <c r="M554">
        <v>20171015</v>
      </c>
      <c r="N554" t="s">
        <v>19</v>
      </c>
      <c r="O554" t="str">
        <f>IF(VLOOKUP(A554,'national-winners'!$A$2:$B$13,2,0)=H554,"Y","N")</f>
        <v>N</v>
      </c>
    </row>
    <row r="555" spans="1:15" x14ac:dyDescent="0.25">
      <c r="A555">
        <v>1980</v>
      </c>
      <c r="B555" t="s">
        <v>115</v>
      </c>
      <c r="C555" t="s">
        <v>116</v>
      </c>
      <c r="D555">
        <v>35</v>
      </c>
      <c r="E555">
        <v>85</v>
      </c>
      <c r="F555">
        <v>66</v>
      </c>
      <c r="G555" t="s">
        <v>16</v>
      </c>
      <c r="H555" t="s">
        <v>163</v>
      </c>
      <c r="I555" t="s">
        <v>29</v>
      </c>
      <c r="J555" t="b">
        <v>0</v>
      </c>
      <c r="K555">
        <v>4365</v>
      </c>
      <c r="L555">
        <v>456237</v>
      </c>
      <c r="M555">
        <v>20171015</v>
      </c>
      <c r="N555" t="s">
        <v>19</v>
      </c>
      <c r="O555" t="str">
        <f>IF(VLOOKUP(A555,'national-winners'!$A$2:$B$13,2,0)=H555,"Y","N")</f>
        <v>N</v>
      </c>
    </row>
    <row r="556" spans="1:15" x14ac:dyDescent="0.25">
      <c r="A556">
        <v>1980</v>
      </c>
      <c r="B556" t="s">
        <v>115</v>
      </c>
      <c r="C556" t="s">
        <v>116</v>
      </c>
      <c r="D556">
        <v>35</v>
      </c>
      <c r="E556">
        <v>85</v>
      </c>
      <c r="F556">
        <v>66</v>
      </c>
      <c r="G556" t="s">
        <v>16</v>
      </c>
      <c r="H556" t="s">
        <v>167</v>
      </c>
      <c r="I556" t="s">
        <v>168</v>
      </c>
      <c r="J556" t="b">
        <v>0</v>
      </c>
      <c r="K556">
        <v>2202</v>
      </c>
      <c r="L556">
        <v>456237</v>
      </c>
      <c r="M556">
        <v>20171015</v>
      </c>
      <c r="N556" t="s">
        <v>19</v>
      </c>
      <c r="O556" t="str">
        <f>IF(VLOOKUP(A556,'national-winners'!$A$2:$B$13,2,0)=H556,"Y","N")</f>
        <v>N</v>
      </c>
    </row>
    <row r="557" spans="1:15" x14ac:dyDescent="0.25">
      <c r="A557">
        <v>1980</v>
      </c>
      <c r="B557" t="s">
        <v>115</v>
      </c>
      <c r="C557" t="s">
        <v>116</v>
      </c>
      <c r="D557">
        <v>35</v>
      </c>
      <c r="E557">
        <v>85</v>
      </c>
      <c r="F557">
        <v>66</v>
      </c>
      <c r="G557" t="s">
        <v>16</v>
      </c>
      <c r="H557" t="s">
        <v>24</v>
      </c>
      <c r="I557" t="s">
        <v>164</v>
      </c>
      <c r="J557" t="b">
        <v>0</v>
      </c>
      <c r="K557">
        <v>1281</v>
      </c>
      <c r="L557">
        <v>456237</v>
      </c>
      <c r="M557">
        <v>20171015</v>
      </c>
      <c r="N557" t="s">
        <v>19</v>
      </c>
      <c r="O557" t="str">
        <f>IF(VLOOKUP(A557,'national-winners'!$A$2:$B$13,2,0)=H557,"Y","N")</f>
        <v>N</v>
      </c>
    </row>
    <row r="558" spans="1:15" x14ac:dyDescent="0.25">
      <c r="A558">
        <v>1980</v>
      </c>
      <c r="B558" t="s">
        <v>115</v>
      </c>
      <c r="C558" t="s">
        <v>116</v>
      </c>
      <c r="D558">
        <v>35</v>
      </c>
      <c r="E558">
        <v>85</v>
      </c>
      <c r="F558">
        <v>66</v>
      </c>
      <c r="G558" t="s">
        <v>16</v>
      </c>
      <c r="H558" t="s">
        <v>173</v>
      </c>
      <c r="I558" t="s">
        <v>37</v>
      </c>
      <c r="J558" t="b">
        <v>0</v>
      </c>
      <c r="K558">
        <v>325</v>
      </c>
      <c r="L558">
        <v>456237</v>
      </c>
      <c r="M558">
        <v>20171015</v>
      </c>
      <c r="N558" t="s">
        <v>19</v>
      </c>
      <c r="O558" t="str">
        <f>IF(VLOOKUP(A558,'national-winners'!$A$2:$B$13,2,0)=H558,"Y","N")</f>
        <v>N</v>
      </c>
    </row>
    <row r="559" spans="1:15" x14ac:dyDescent="0.25">
      <c r="A559">
        <v>1980</v>
      </c>
      <c r="B559" t="s">
        <v>117</v>
      </c>
      <c r="C559" t="s">
        <v>118</v>
      </c>
      <c r="D559">
        <v>36</v>
      </c>
      <c r="E559">
        <v>21</v>
      </c>
      <c r="F559">
        <v>13</v>
      </c>
      <c r="G559" t="s">
        <v>16</v>
      </c>
      <c r="H559" t="s">
        <v>17</v>
      </c>
      <c r="I559" t="s">
        <v>18</v>
      </c>
      <c r="J559" t="b">
        <v>0</v>
      </c>
      <c r="K559">
        <v>2728372</v>
      </c>
      <c r="L559">
        <v>6201959</v>
      </c>
      <c r="M559">
        <v>20171015</v>
      </c>
      <c r="N559" t="s">
        <v>19</v>
      </c>
      <c r="O559" t="str">
        <f>IF(VLOOKUP(A559,'national-winners'!$A$2:$B$13,2,0)=H559,"Y","N")</f>
        <v>N</v>
      </c>
    </row>
    <row r="560" spans="1:15" x14ac:dyDescent="0.25">
      <c r="A560">
        <v>1980</v>
      </c>
      <c r="B560" t="s">
        <v>117</v>
      </c>
      <c r="C560" t="s">
        <v>118</v>
      </c>
      <c r="D560">
        <v>36</v>
      </c>
      <c r="E560">
        <v>21</v>
      </c>
      <c r="F560">
        <v>13</v>
      </c>
      <c r="G560" t="s">
        <v>16</v>
      </c>
      <c r="H560" t="s">
        <v>160</v>
      </c>
      <c r="I560" t="s">
        <v>21</v>
      </c>
      <c r="J560" t="b">
        <v>0</v>
      </c>
      <c r="K560">
        <v>2637700</v>
      </c>
      <c r="L560">
        <v>6201959</v>
      </c>
      <c r="M560">
        <v>20171015</v>
      </c>
      <c r="N560" t="s">
        <v>19</v>
      </c>
      <c r="O560" t="str">
        <f>IF(VLOOKUP(A560,'national-winners'!$A$2:$B$13,2,0)=H560,"Y","N")</f>
        <v>Y</v>
      </c>
    </row>
    <row r="561" spans="1:15" x14ac:dyDescent="0.25">
      <c r="A561">
        <v>1980</v>
      </c>
      <c r="B561" t="s">
        <v>117</v>
      </c>
      <c r="C561" t="s">
        <v>118</v>
      </c>
      <c r="D561">
        <v>36</v>
      </c>
      <c r="E561">
        <v>21</v>
      </c>
      <c r="F561">
        <v>13</v>
      </c>
      <c r="G561" t="s">
        <v>16</v>
      </c>
      <c r="H561" t="s">
        <v>161</v>
      </c>
      <c r="I561" t="s">
        <v>119</v>
      </c>
      <c r="J561" t="b">
        <v>0</v>
      </c>
      <c r="K561">
        <v>467801</v>
      </c>
      <c r="L561">
        <v>6201959</v>
      </c>
      <c r="M561">
        <v>20171015</v>
      </c>
      <c r="N561" t="s">
        <v>19</v>
      </c>
      <c r="O561" t="str">
        <f>IF(VLOOKUP(A561,'national-winners'!$A$2:$B$13,2,0)=H561,"Y","N")</f>
        <v>N</v>
      </c>
    </row>
    <row r="562" spans="1:15" x14ac:dyDescent="0.25">
      <c r="A562">
        <v>1980</v>
      </c>
      <c r="B562" t="s">
        <v>117</v>
      </c>
      <c r="C562" t="s">
        <v>118</v>
      </c>
      <c r="D562">
        <v>36</v>
      </c>
      <c r="E562">
        <v>21</v>
      </c>
      <c r="F562">
        <v>13</v>
      </c>
      <c r="G562" t="s">
        <v>16</v>
      </c>
      <c r="H562" t="s">
        <v>160</v>
      </c>
      <c r="I562" t="s">
        <v>80</v>
      </c>
      <c r="J562" t="b">
        <v>0</v>
      </c>
      <c r="K562">
        <v>256131</v>
      </c>
      <c r="L562">
        <v>6201959</v>
      </c>
      <c r="M562">
        <v>20171015</v>
      </c>
      <c r="N562" t="s">
        <v>19</v>
      </c>
      <c r="O562" t="str">
        <f>IF(VLOOKUP(A562,'national-winners'!$A$2:$B$13,2,0)=H562,"Y","N")</f>
        <v>Y</v>
      </c>
    </row>
    <row r="563" spans="1:15" x14ac:dyDescent="0.25">
      <c r="A563">
        <v>1980</v>
      </c>
      <c r="B563" t="s">
        <v>117</v>
      </c>
      <c r="C563" t="s">
        <v>118</v>
      </c>
      <c r="D563">
        <v>36</v>
      </c>
      <c r="E563">
        <v>21</v>
      </c>
      <c r="F563">
        <v>13</v>
      </c>
      <c r="G563" t="s">
        <v>16</v>
      </c>
      <c r="H563" t="s">
        <v>163</v>
      </c>
      <c r="I563" t="s">
        <v>120</v>
      </c>
      <c r="J563" t="b">
        <v>0</v>
      </c>
      <c r="K563">
        <v>52648</v>
      </c>
      <c r="L563">
        <v>6201959</v>
      </c>
      <c r="M563">
        <v>20171015</v>
      </c>
      <c r="N563" t="s">
        <v>19</v>
      </c>
      <c r="O563" t="str">
        <f>IF(VLOOKUP(A563,'national-winners'!$A$2:$B$13,2,0)=H563,"Y","N")</f>
        <v>N</v>
      </c>
    </row>
    <row r="564" spans="1:15" x14ac:dyDescent="0.25">
      <c r="A564">
        <v>1980</v>
      </c>
      <c r="B564" t="s">
        <v>117</v>
      </c>
      <c r="C564" t="s">
        <v>118</v>
      </c>
      <c r="D564">
        <v>36</v>
      </c>
      <c r="E564">
        <v>21</v>
      </c>
      <c r="F564">
        <v>13</v>
      </c>
      <c r="G564" t="s">
        <v>16</v>
      </c>
      <c r="H564" t="s">
        <v>178</v>
      </c>
      <c r="I564" t="s">
        <v>180</v>
      </c>
      <c r="J564" t="b">
        <v>0</v>
      </c>
      <c r="K564">
        <v>24159</v>
      </c>
      <c r="L564">
        <v>6201959</v>
      </c>
      <c r="M564">
        <v>20171015</v>
      </c>
      <c r="N564" t="s">
        <v>19</v>
      </c>
      <c r="O564" t="str">
        <f>IF(VLOOKUP(A564,'national-winners'!$A$2:$B$13,2,0)=H564,"Y","N")</f>
        <v>N</v>
      </c>
    </row>
    <row r="565" spans="1:15" x14ac:dyDescent="0.25">
      <c r="A565">
        <v>1980</v>
      </c>
      <c r="B565" t="s">
        <v>117</v>
      </c>
      <c r="C565" t="s">
        <v>118</v>
      </c>
      <c r="D565">
        <v>36</v>
      </c>
      <c r="E565">
        <v>21</v>
      </c>
      <c r="F565">
        <v>13</v>
      </c>
      <c r="G565" t="s">
        <v>16</v>
      </c>
      <c r="H565" t="s">
        <v>167</v>
      </c>
      <c r="I565" t="s">
        <v>168</v>
      </c>
      <c r="J565" t="b">
        <v>0</v>
      </c>
      <c r="K565">
        <v>23186</v>
      </c>
      <c r="L565">
        <v>6201959</v>
      </c>
      <c r="M565">
        <v>20171015</v>
      </c>
      <c r="N565" t="s">
        <v>19</v>
      </c>
      <c r="O565" t="str">
        <f>IF(VLOOKUP(A565,'national-winners'!$A$2:$B$13,2,0)=H565,"Y","N")</f>
        <v>N</v>
      </c>
    </row>
    <row r="566" spans="1:15" x14ac:dyDescent="0.25">
      <c r="A566">
        <v>1980</v>
      </c>
      <c r="B566" t="s">
        <v>117</v>
      </c>
      <c r="C566" t="s">
        <v>118</v>
      </c>
      <c r="D566">
        <v>36</v>
      </c>
      <c r="E566">
        <v>21</v>
      </c>
      <c r="F566">
        <v>13</v>
      </c>
      <c r="G566" t="s">
        <v>16</v>
      </c>
      <c r="H566" t="s">
        <v>26</v>
      </c>
      <c r="I566" t="s">
        <v>27</v>
      </c>
      <c r="J566" t="b">
        <v>0</v>
      </c>
      <c r="K566">
        <v>7414</v>
      </c>
      <c r="L566">
        <v>6201959</v>
      </c>
      <c r="M566">
        <v>20171015</v>
      </c>
      <c r="N566" t="s">
        <v>19</v>
      </c>
      <c r="O566" t="str">
        <f>IF(VLOOKUP(A566,'national-winners'!$A$2:$B$13,2,0)=H566,"Y","N")</f>
        <v>N</v>
      </c>
    </row>
    <row r="567" spans="1:15" x14ac:dyDescent="0.25">
      <c r="A567">
        <v>1980</v>
      </c>
      <c r="B567" t="s">
        <v>117</v>
      </c>
      <c r="C567" t="s">
        <v>118</v>
      </c>
      <c r="D567">
        <v>36</v>
      </c>
      <c r="E567">
        <v>21</v>
      </c>
      <c r="F567">
        <v>13</v>
      </c>
      <c r="G567" t="s">
        <v>16</v>
      </c>
      <c r="H567" t="s">
        <v>165</v>
      </c>
      <c r="I567" t="s">
        <v>37</v>
      </c>
      <c r="J567" t="b">
        <v>0</v>
      </c>
      <c r="K567">
        <v>2068</v>
      </c>
      <c r="L567">
        <v>6201959</v>
      </c>
      <c r="M567">
        <v>20171015</v>
      </c>
      <c r="N567" t="s">
        <v>19</v>
      </c>
      <c r="O567" t="str">
        <f>IF(VLOOKUP(A567,'national-winners'!$A$2:$B$13,2,0)=H567,"Y","N")</f>
        <v>N</v>
      </c>
    </row>
    <row r="568" spans="1:15" x14ac:dyDescent="0.25">
      <c r="A568">
        <v>1980</v>
      </c>
      <c r="B568" t="s">
        <v>117</v>
      </c>
      <c r="C568" t="s">
        <v>118</v>
      </c>
      <c r="D568">
        <v>36</v>
      </c>
      <c r="E568">
        <v>21</v>
      </c>
      <c r="F568">
        <v>13</v>
      </c>
      <c r="G568" t="s">
        <v>16</v>
      </c>
      <c r="H568" t="s">
        <v>169</v>
      </c>
      <c r="I568" t="s">
        <v>170</v>
      </c>
      <c r="J568" t="b">
        <v>0</v>
      </c>
      <c r="K568">
        <v>1416</v>
      </c>
      <c r="L568">
        <v>6201959</v>
      </c>
      <c r="M568">
        <v>20171015</v>
      </c>
      <c r="N568" t="s">
        <v>19</v>
      </c>
      <c r="O568" t="str">
        <f>IF(VLOOKUP(A568,'national-winners'!$A$2:$B$13,2,0)=H568,"Y","N")</f>
        <v>N</v>
      </c>
    </row>
    <row r="569" spans="1:15" x14ac:dyDescent="0.25">
      <c r="A569">
        <v>1980</v>
      </c>
      <c r="B569" t="s">
        <v>117</v>
      </c>
      <c r="C569" t="s">
        <v>118</v>
      </c>
      <c r="D569">
        <v>36</v>
      </c>
      <c r="E569">
        <v>21</v>
      </c>
      <c r="F569">
        <v>13</v>
      </c>
      <c r="G569" t="s">
        <v>16</v>
      </c>
      <c r="J569" t="b">
        <v>1</v>
      </c>
      <c r="K569">
        <v>1064</v>
      </c>
      <c r="L569">
        <v>6201959</v>
      </c>
      <c r="M569">
        <v>20171015</v>
      </c>
      <c r="N569" t="s">
        <v>19</v>
      </c>
      <c r="O569" t="str">
        <f>IF(VLOOKUP(A569,'national-winners'!$A$2:$B$13,2,0)=H569,"Y","N")</f>
        <v>N</v>
      </c>
    </row>
    <row r="570" spans="1:15" x14ac:dyDescent="0.25">
      <c r="A570">
        <v>1980</v>
      </c>
      <c r="B570" t="s">
        <v>122</v>
      </c>
      <c r="C570" t="s">
        <v>123</v>
      </c>
      <c r="D570">
        <v>37</v>
      </c>
      <c r="E570">
        <v>56</v>
      </c>
      <c r="F570">
        <v>47</v>
      </c>
      <c r="G570" t="s">
        <v>16</v>
      </c>
      <c r="H570" t="s">
        <v>160</v>
      </c>
      <c r="I570" t="s">
        <v>21</v>
      </c>
      <c r="J570" t="b">
        <v>0</v>
      </c>
      <c r="K570">
        <v>915018</v>
      </c>
      <c r="L570">
        <v>1855833</v>
      </c>
      <c r="M570">
        <v>20171015</v>
      </c>
      <c r="N570" t="s">
        <v>19</v>
      </c>
      <c r="O570" t="str">
        <f>IF(VLOOKUP(A570,'national-winners'!$A$2:$B$13,2,0)=H570,"Y","N")</f>
        <v>Y</v>
      </c>
    </row>
    <row r="571" spans="1:15" x14ac:dyDescent="0.25">
      <c r="A571">
        <v>1980</v>
      </c>
      <c r="B571" t="s">
        <v>122</v>
      </c>
      <c r="C571" t="s">
        <v>123</v>
      </c>
      <c r="D571">
        <v>37</v>
      </c>
      <c r="E571">
        <v>56</v>
      </c>
      <c r="F571">
        <v>47</v>
      </c>
      <c r="G571" t="s">
        <v>16</v>
      </c>
      <c r="H571" t="s">
        <v>17</v>
      </c>
      <c r="I571" t="s">
        <v>18</v>
      </c>
      <c r="J571" t="b">
        <v>0</v>
      </c>
      <c r="K571">
        <v>875635</v>
      </c>
      <c r="L571">
        <v>1855833</v>
      </c>
      <c r="M571">
        <v>20171015</v>
      </c>
      <c r="N571" t="s">
        <v>19</v>
      </c>
      <c r="O571" t="str">
        <f>IF(VLOOKUP(A571,'national-winners'!$A$2:$B$13,2,0)=H571,"Y","N")</f>
        <v>N</v>
      </c>
    </row>
    <row r="572" spans="1:15" x14ac:dyDescent="0.25">
      <c r="A572">
        <v>1980</v>
      </c>
      <c r="B572" t="s">
        <v>122</v>
      </c>
      <c r="C572" t="s">
        <v>123</v>
      </c>
      <c r="D572">
        <v>37</v>
      </c>
      <c r="E572">
        <v>56</v>
      </c>
      <c r="F572">
        <v>47</v>
      </c>
      <c r="G572" t="s">
        <v>16</v>
      </c>
      <c r="H572" t="s">
        <v>161</v>
      </c>
      <c r="I572" t="s">
        <v>35</v>
      </c>
      <c r="J572" t="b">
        <v>0</v>
      </c>
      <c r="K572">
        <v>52800</v>
      </c>
      <c r="L572">
        <v>1855833</v>
      </c>
      <c r="M572">
        <v>20171015</v>
      </c>
      <c r="N572" t="s">
        <v>19</v>
      </c>
      <c r="O572" t="str">
        <f>IF(VLOOKUP(A572,'national-winners'!$A$2:$B$13,2,0)=H572,"Y","N")</f>
        <v>N</v>
      </c>
    </row>
    <row r="573" spans="1:15" x14ac:dyDescent="0.25">
      <c r="A573">
        <v>1980</v>
      </c>
      <c r="B573" t="s">
        <v>122</v>
      </c>
      <c r="C573" t="s">
        <v>123</v>
      </c>
      <c r="D573">
        <v>37</v>
      </c>
      <c r="E573">
        <v>56</v>
      </c>
      <c r="F573">
        <v>47</v>
      </c>
      <c r="G573" t="s">
        <v>16</v>
      </c>
      <c r="H573" t="s">
        <v>163</v>
      </c>
      <c r="I573" t="s">
        <v>29</v>
      </c>
      <c r="J573" t="b">
        <v>0</v>
      </c>
      <c r="K573">
        <v>9677</v>
      </c>
      <c r="L573">
        <v>1855833</v>
      </c>
      <c r="M573">
        <v>20171015</v>
      </c>
      <c r="N573" t="s">
        <v>19</v>
      </c>
      <c r="O573" t="str">
        <f>IF(VLOOKUP(A573,'national-winners'!$A$2:$B$13,2,0)=H573,"Y","N")</f>
        <v>N</v>
      </c>
    </row>
    <row r="574" spans="1:15" x14ac:dyDescent="0.25">
      <c r="A574">
        <v>1980</v>
      </c>
      <c r="B574" t="s">
        <v>122</v>
      </c>
      <c r="C574" t="s">
        <v>123</v>
      </c>
      <c r="D574">
        <v>37</v>
      </c>
      <c r="E574">
        <v>56</v>
      </c>
      <c r="F574">
        <v>47</v>
      </c>
      <c r="G574" t="s">
        <v>16</v>
      </c>
      <c r="H574" t="s">
        <v>167</v>
      </c>
      <c r="I574" t="s">
        <v>168</v>
      </c>
      <c r="J574" t="b">
        <v>0</v>
      </c>
      <c r="K574">
        <v>2287</v>
      </c>
      <c r="L574">
        <v>1855833</v>
      </c>
      <c r="M574">
        <v>20171015</v>
      </c>
      <c r="N574" t="s">
        <v>19</v>
      </c>
      <c r="O574" t="str">
        <f>IF(VLOOKUP(A574,'national-winners'!$A$2:$B$13,2,0)=H574,"Y","N")</f>
        <v>N</v>
      </c>
    </row>
    <row r="575" spans="1:15" x14ac:dyDescent="0.25">
      <c r="A575">
        <v>1980</v>
      </c>
      <c r="B575" t="s">
        <v>122</v>
      </c>
      <c r="C575" t="s">
        <v>123</v>
      </c>
      <c r="D575">
        <v>37</v>
      </c>
      <c r="E575">
        <v>56</v>
      </c>
      <c r="F575">
        <v>47</v>
      </c>
      <c r="G575" t="s">
        <v>16</v>
      </c>
      <c r="H575" t="s">
        <v>165</v>
      </c>
      <c r="I575" t="s">
        <v>37</v>
      </c>
      <c r="J575" t="b">
        <v>0</v>
      </c>
      <c r="K575">
        <v>416</v>
      </c>
      <c r="L575">
        <v>1855833</v>
      </c>
      <c r="M575">
        <v>20171015</v>
      </c>
      <c r="N575" t="s">
        <v>19</v>
      </c>
      <c r="O575" t="str">
        <f>IF(VLOOKUP(A575,'national-winners'!$A$2:$B$13,2,0)=H575,"Y","N")</f>
        <v>N</v>
      </c>
    </row>
    <row r="576" spans="1:15" x14ac:dyDescent="0.25">
      <c r="A576">
        <v>1980</v>
      </c>
      <c r="B576" t="s">
        <v>124</v>
      </c>
      <c r="C576" t="s">
        <v>125</v>
      </c>
      <c r="D576">
        <v>38</v>
      </c>
      <c r="E576">
        <v>44</v>
      </c>
      <c r="F576">
        <v>36</v>
      </c>
      <c r="G576" t="s">
        <v>16</v>
      </c>
      <c r="H576" t="s">
        <v>160</v>
      </c>
      <c r="I576" t="s">
        <v>21</v>
      </c>
      <c r="J576" t="b">
        <v>0</v>
      </c>
      <c r="K576">
        <v>193695</v>
      </c>
      <c r="L576">
        <v>301116</v>
      </c>
      <c r="M576">
        <v>20171015</v>
      </c>
      <c r="N576" t="s">
        <v>19</v>
      </c>
      <c r="O576" t="str">
        <f>IF(VLOOKUP(A576,'national-winners'!$A$2:$B$13,2,0)=H576,"Y","N")</f>
        <v>Y</v>
      </c>
    </row>
    <row r="577" spans="1:15" x14ac:dyDescent="0.25">
      <c r="A577">
        <v>1980</v>
      </c>
      <c r="B577" t="s">
        <v>124</v>
      </c>
      <c r="C577" t="s">
        <v>125</v>
      </c>
      <c r="D577">
        <v>38</v>
      </c>
      <c r="E577">
        <v>44</v>
      </c>
      <c r="F577">
        <v>36</v>
      </c>
      <c r="G577" t="s">
        <v>16</v>
      </c>
      <c r="H577" t="s">
        <v>17</v>
      </c>
      <c r="I577" t="s">
        <v>18</v>
      </c>
      <c r="J577" t="b">
        <v>0</v>
      </c>
      <c r="K577">
        <v>79189</v>
      </c>
      <c r="L577">
        <v>301116</v>
      </c>
      <c r="M577">
        <v>20171015</v>
      </c>
      <c r="N577" t="s">
        <v>19</v>
      </c>
      <c r="O577" t="str">
        <f>IF(VLOOKUP(A577,'national-winners'!$A$2:$B$13,2,0)=H577,"Y","N")</f>
        <v>N</v>
      </c>
    </row>
    <row r="578" spans="1:15" x14ac:dyDescent="0.25">
      <c r="A578">
        <v>1980</v>
      </c>
      <c r="B578" t="s">
        <v>124</v>
      </c>
      <c r="C578" t="s">
        <v>125</v>
      </c>
      <c r="D578">
        <v>38</v>
      </c>
      <c r="E578">
        <v>44</v>
      </c>
      <c r="F578">
        <v>36</v>
      </c>
      <c r="G578" t="s">
        <v>16</v>
      </c>
      <c r="H578" t="s">
        <v>161</v>
      </c>
      <c r="I578" t="s">
        <v>35</v>
      </c>
      <c r="J578" t="b">
        <v>0</v>
      </c>
      <c r="K578">
        <v>23640</v>
      </c>
      <c r="L578">
        <v>301116</v>
      </c>
      <c r="M578">
        <v>20171015</v>
      </c>
      <c r="N578" t="s">
        <v>19</v>
      </c>
      <c r="O578" t="str">
        <f>IF(VLOOKUP(A578,'national-winners'!$A$2:$B$13,2,0)=H578,"Y","N")</f>
        <v>N</v>
      </c>
    </row>
    <row r="579" spans="1:15" x14ac:dyDescent="0.25">
      <c r="A579">
        <v>1980</v>
      </c>
      <c r="B579" t="s">
        <v>124</v>
      </c>
      <c r="C579" t="s">
        <v>125</v>
      </c>
      <c r="D579">
        <v>38</v>
      </c>
      <c r="E579">
        <v>44</v>
      </c>
      <c r="F579">
        <v>36</v>
      </c>
      <c r="G579" t="s">
        <v>16</v>
      </c>
      <c r="H579" t="s">
        <v>163</v>
      </c>
      <c r="I579" t="s">
        <v>29</v>
      </c>
      <c r="J579" t="b">
        <v>0</v>
      </c>
      <c r="K579">
        <v>3743</v>
      </c>
      <c r="L579">
        <v>301116</v>
      </c>
      <c r="M579">
        <v>20171015</v>
      </c>
      <c r="N579" t="s">
        <v>19</v>
      </c>
      <c r="O579" t="str">
        <f>IF(VLOOKUP(A579,'national-winners'!$A$2:$B$13,2,0)=H579,"Y","N")</f>
        <v>N</v>
      </c>
    </row>
    <row r="580" spans="1:15" x14ac:dyDescent="0.25">
      <c r="A580">
        <v>1980</v>
      </c>
      <c r="B580" t="s">
        <v>124</v>
      </c>
      <c r="C580" t="s">
        <v>125</v>
      </c>
      <c r="D580">
        <v>38</v>
      </c>
      <c r="E580">
        <v>44</v>
      </c>
      <c r="F580">
        <v>36</v>
      </c>
      <c r="G580" t="s">
        <v>16</v>
      </c>
      <c r="H580" t="s">
        <v>186</v>
      </c>
      <c r="I580" t="s">
        <v>187</v>
      </c>
      <c r="J580" t="b">
        <v>0</v>
      </c>
      <c r="K580">
        <v>296</v>
      </c>
      <c r="L580">
        <v>301116</v>
      </c>
      <c r="M580">
        <v>20171015</v>
      </c>
      <c r="N580" t="s">
        <v>19</v>
      </c>
      <c r="O580" t="str">
        <f>IF(VLOOKUP(A580,'national-winners'!$A$2:$B$13,2,0)=H580,"Y","N")</f>
        <v>N</v>
      </c>
    </row>
    <row r="581" spans="1:15" x14ac:dyDescent="0.25">
      <c r="A581">
        <v>1980</v>
      </c>
      <c r="B581" t="s">
        <v>124</v>
      </c>
      <c r="C581" t="s">
        <v>125</v>
      </c>
      <c r="D581">
        <v>38</v>
      </c>
      <c r="E581">
        <v>44</v>
      </c>
      <c r="F581">
        <v>36</v>
      </c>
      <c r="G581" t="s">
        <v>16</v>
      </c>
      <c r="H581" t="s">
        <v>175</v>
      </c>
      <c r="I581" t="s">
        <v>39</v>
      </c>
      <c r="J581" t="b">
        <v>0</v>
      </c>
      <c r="K581">
        <v>235</v>
      </c>
      <c r="L581">
        <v>301116</v>
      </c>
      <c r="M581">
        <v>20171015</v>
      </c>
      <c r="N581" t="s">
        <v>19</v>
      </c>
      <c r="O581" t="str">
        <f>IF(VLOOKUP(A581,'national-winners'!$A$2:$B$13,2,0)=H581,"Y","N")</f>
        <v>N</v>
      </c>
    </row>
    <row r="582" spans="1:15" x14ac:dyDescent="0.25">
      <c r="A582">
        <v>1980</v>
      </c>
      <c r="B582" t="s">
        <v>124</v>
      </c>
      <c r="C582" t="s">
        <v>125</v>
      </c>
      <c r="D582">
        <v>38</v>
      </c>
      <c r="E582">
        <v>44</v>
      </c>
      <c r="F582">
        <v>36</v>
      </c>
      <c r="G582" t="s">
        <v>16</v>
      </c>
      <c r="H582" t="s">
        <v>26</v>
      </c>
      <c r="I582" t="s">
        <v>27</v>
      </c>
      <c r="J582" t="b">
        <v>0</v>
      </c>
      <c r="K582">
        <v>93</v>
      </c>
      <c r="L582">
        <v>301116</v>
      </c>
      <c r="M582">
        <v>20171015</v>
      </c>
      <c r="N582" t="s">
        <v>19</v>
      </c>
      <c r="O582" t="str">
        <f>IF(VLOOKUP(A582,'national-winners'!$A$2:$B$13,2,0)=H582,"Y","N")</f>
        <v>N</v>
      </c>
    </row>
    <row r="583" spans="1:15" x14ac:dyDescent="0.25">
      <c r="A583">
        <v>1980</v>
      </c>
      <c r="B583" t="s">
        <v>124</v>
      </c>
      <c r="C583" t="s">
        <v>125</v>
      </c>
      <c r="D583">
        <v>38</v>
      </c>
      <c r="E583">
        <v>44</v>
      </c>
      <c r="F583">
        <v>36</v>
      </c>
      <c r="G583" t="s">
        <v>16</v>
      </c>
      <c r="H583" t="s">
        <v>165</v>
      </c>
      <c r="I583" t="s">
        <v>37</v>
      </c>
      <c r="J583" t="b">
        <v>0</v>
      </c>
      <c r="K583">
        <v>89</v>
      </c>
      <c r="L583">
        <v>301116</v>
      </c>
      <c r="M583">
        <v>20171015</v>
      </c>
      <c r="N583" t="s">
        <v>19</v>
      </c>
      <c r="O583" t="str">
        <f>IF(VLOOKUP(A583,'national-winners'!$A$2:$B$13,2,0)=H583,"Y","N")</f>
        <v>N</v>
      </c>
    </row>
    <row r="584" spans="1:15" x14ac:dyDescent="0.25">
      <c r="A584">
        <v>1980</v>
      </c>
      <c r="B584" t="s">
        <v>124</v>
      </c>
      <c r="C584" t="s">
        <v>125</v>
      </c>
      <c r="D584">
        <v>38</v>
      </c>
      <c r="E584">
        <v>44</v>
      </c>
      <c r="F584">
        <v>36</v>
      </c>
      <c r="G584" t="s">
        <v>16</v>
      </c>
      <c r="H584" t="s">
        <v>166</v>
      </c>
      <c r="I584" t="s">
        <v>100</v>
      </c>
      <c r="J584" t="b">
        <v>0</v>
      </c>
      <c r="K584">
        <v>82</v>
      </c>
      <c r="L584">
        <v>301116</v>
      </c>
      <c r="M584">
        <v>20171015</v>
      </c>
      <c r="N584" t="s">
        <v>19</v>
      </c>
      <c r="O584" t="str">
        <f>IF(VLOOKUP(A584,'national-winners'!$A$2:$B$13,2,0)=H584,"Y","N")</f>
        <v>N</v>
      </c>
    </row>
    <row r="585" spans="1:15" x14ac:dyDescent="0.25">
      <c r="A585">
        <v>1980</v>
      </c>
      <c r="B585" t="s">
        <v>124</v>
      </c>
      <c r="C585" t="s">
        <v>125</v>
      </c>
      <c r="D585">
        <v>38</v>
      </c>
      <c r="E585">
        <v>44</v>
      </c>
      <c r="F585">
        <v>36</v>
      </c>
      <c r="G585" t="s">
        <v>16</v>
      </c>
      <c r="H585" t="s">
        <v>24</v>
      </c>
      <c r="I585" t="s">
        <v>164</v>
      </c>
      <c r="J585" t="b">
        <v>0</v>
      </c>
      <c r="K585">
        <v>54</v>
      </c>
      <c r="L585">
        <v>301116</v>
      </c>
      <c r="M585">
        <v>20171015</v>
      </c>
      <c r="N585" t="s">
        <v>19</v>
      </c>
      <c r="O585" t="str">
        <f>IF(VLOOKUP(A585,'national-winners'!$A$2:$B$13,2,0)=H585,"Y","N")</f>
        <v>N</v>
      </c>
    </row>
    <row r="586" spans="1:15" x14ac:dyDescent="0.25">
      <c r="A586">
        <v>1980</v>
      </c>
      <c r="B586" t="s">
        <v>126</v>
      </c>
      <c r="C586" t="s">
        <v>127</v>
      </c>
      <c r="D586">
        <v>39</v>
      </c>
      <c r="E586">
        <v>31</v>
      </c>
      <c r="F586">
        <v>24</v>
      </c>
      <c r="G586" t="s">
        <v>16</v>
      </c>
      <c r="H586" t="s">
        <v>160</v>
      </c>
      <c r="I586" t="s">
        <v>21</v>
      </c>
      <c r="J586" t="b">
        <v>0</v>
      </c>
      <c r="K586">
        <v>2206545</v>
      </c>
      <c r="L586">
        <v>4283603</v>
      </c>
      <c r="M586">
        <v>20171015</v>
      </c>
      <c r="N586" t="s">
        <v>19</v>
      </c>
      <c r="O586" t="str">
        <f>IF(VLOOKUP(A586,'national-winners'!$A$2:$B$13,2,0)=H586,"Y","N")</f>
        <v>Y</v>
      </c>
    </row>
    <row r="587" spans="1:15" x14ac:dyDescent="0.25">
      <c r="A587">
        <v>1980</v>
      </c>
      <c r="B587" t="s">
        <v>126</v>
      </c>
      <c r="C587" t="s">
        <v>127</v>
      </c>
      <c r="D587">
        <v>39</v>
      </c>
      <c r="E587">
        <v>31</v>
      </c>
      <c r="F587">
        <v>24</v>
      </c>
      <c r="G587" t="s">
        <v>16</v>
      </c>
      <c r="H587" t="s">
        <v>17</v>
      </c>
      <c r="I587" t="s">
        <v>18</v>
      </c>
      <c r="J587" t="b">
        <v>0</v>
      </c>
      <c r="K587">
        <v>1752414</v>
      </c>
      <c r="L587">
        <v>4283603</v>
      </c>
      <c r="M587">
        <v>20171015</v>
      </c>
      <c r="N587" t="s">
        <v>19</v>
      </c>
      <c r="O587" t="str">
        <f>IF(VLOOKUP(A587,'national-winners'!$A$2:$B$13,2,0)=H587,"Y","N")</f>
        <v>N</v>
      </c>
    </row>
    <row r="588" spans="1:15" x14ac:dyDescent="0.25">
      <c r="A588">
        <v>1980</v>
      </c>
      <c r="B588" t="s">
        <v>126</v>
      </c>
      <c r="C588" t="s">
        <v>127</v>
      </c>
      <c r="D588">
        <v>39</v>
      </c>
      <c r="E588">
        <v>31</v>
      </c>
      <c r="F588">
        <v>24</v>
      </c>
      <c r="G588" t="s">
        <v>16</v>
      </c>
      <c r="H588" t="s">
        <v>161</v>
      </c>
      <c r="I588" t="s">
        <v>35</v>
      </c>
      <c r="J588" t="b">
        <v>0</v>
      </c>
      <c r="K588">
        <v>254472</v>
      </c>
      <c r="L588">
        <v>4283603</v>
      </c>
      <c r="M588">
        <v>20171015</v>
      </c>
      <c r="N588" t="s">
        <v>19</v>
      </c>
      <c r="O588" t="str">
        <f>IF(VLOOKUP(A588,'national-winners'!$A$2:$B$13,2,0)=H588,"Y","N")</f>
        <v>N</v>
      </c>
    </row>
    <row r="589" spans="1:15" x14ac:dyDescent="0.25">
      <c r="A589">
        <v>1980</v>
      </c>
      <c r="B589" t="s">
        <v>126</v>
      </c>
      <c r="C589" t="s">
        <v>127</v>
      </c>
      <c r="D589">
        <v>39</v>
      </c>
      <c r="E589">
        <v>31</v>
      </c>
      <c r="F589">
        <v>24</v>
      </c>
      <c r="G589" t="s">
        <v>16</v>
      </c>
      <c r="H589" t="s">
        <v>163</v>
      </c>
      <c r="I589" t="s">
        <v>29</v>
      </c>
      <c r="J589" t="b">
        <v>0</v>
      </c>
      <c r="K589">
        <v>49033</v>
      </c>
      <c r="L589">
        <v>4283603</v>
      </c>
      <c r="M589">
        <v>20171015</v>
      </c>
      <c r="N589" t="s">
        <v>19</v>
      </c>
      <c r="O589" t="str">
        <f>IF(VLOOKUP(A589,'national-winners'!$A$2:$B$13,2,0)=H589,"Y","N")</f>
        <v>N</v>
      </c>
    </row>
    <row r="590" spans="1:15" x14ac:dyDescent="0.25">
      <c r="A590">
        <v>1980</v>
      </c>
      <c r="B590" t="s">
        <v>126</v>
      </c>
      <c r="C590" t="s">
        <v>127</v>
      </c>
      <c r="D590">
        <v>39</v>
      </c>
      <c r="E590">
        <v>31</v>
      </c>
      <c r="F590">
        <v>24</v>
      </c>
      <c r="G590" t="s">
        <v>16</v>
      </c>
      <c r="H590" t="s">
        <v>167</v>
      </c>
      <c r="I590" t="s">
        <v>168</v>
      </c>
      <c r="J590" t="b">
        <v>0</v>
      </c>
      <c r="K590">
        <v>8564</v>
      </c>
      <c r="L590">
        <v>4283603</v>
      </c>
      <c r="M590">
        <v>20171015</v>
      </c>
      <c r="N590" t="s">
        <v>19</v>
      </c>
      <c r="O590" t="str">
        <f>IF(VLOOKUP(A590,'national-winners'!$A$2:$B$13,2,0)=H590,"Y","N")</f>
        <v>N</v>
      </c>
    </row>
    <row r="591" spans="1:15" x14ac:dyDescent="0.25">
      <c r="A591">
        <v>1980</v>
      </c>
      <c r="B591" t="s">
        <v>126</v>
      </c>
      <c r="C591" t="s">
        <v>127</v>
      </c>
      <c r="D591">
        <v>39</v>
      </c>
      <c r="E591">
        <v>31</v>
      </c>
      <c r="F591">
        <v>24</v>
      </c>
      <c r="G591" t="s">
        <v>16</v>
      </c>
      <c r="H591" t="s">
        <v>26</v>
      </c>
      <c r="I591" t="s">
        <v>27</v>
      </c>
      <c r="J591" t="b">
        <v>0</v>
      </c>
      <c r="K591">
        <v>4729</v>
      </c>
      <c r="L591">
        <v>4283603</v>
      </c>
      <c r="M591">
        <v>20171015</v>
      </c>
      <c r="N591" t="s">
        <v>19</v>
      </c>
      <c r="O591" t="str">
        <f>IF(VLOOKUP(A591,'national-winners'!$A$2:$B$13,2,0)=H591,"Y","N")</f>
        <v>N</v>
      </c>
    </row>
    <row r="592" spans="1:15" x14ac:dyDescent="0.25">
      <c r="A592">
        <v>1980</v>
      </c>
      <c r="B592" t="s">
        <v>126</v>
      </c>
      <c r="C592" t="s">
        <v>127</v>
      </c>
      <c r="D592">
        <v>39</v>
      </c>
      <c r="E592">
        <v>31</v>
      </c>
      <c r="F592">
        <v>24</v>
      </c>
      <c r="G592" t="s">
        <v>16</v>
      </c>
      <c r="H592" t="s">
        <v>188</v>
      </c>
      <c r="I592" t="s">
        <v>37</v>
      </c>
      <c r="J592" t="b">
        <v>0</v>
      </c>
      <c r="K592">
        <v>4029</v>
      </c>
      <c r="L592">
        <v>4283603</v>
      </c>
      <c r="M592">
        <v>20171015</v>
      </c>
      <c r="N592" t="s">
        <v>19</v>
      </c>
      <c r="O592" t="str">
        <f>IF(VLOOKUP(A592,'national-winners'!$A$2:$B$13,2,0)=H592,"Y","N")</f>
        <v>N</v>
      </c>
    </row>
    <row r="593" spans="1:15" x14ac:dyDescent="0.25">
      <c r="A593">
        <v>1980</v>
      </c>
      <c r="B593" t="s">
        <v>126</v>
      </c>
      <c r="C593" t="s">
        <v>127</v>
      </c>
      <c r="D593">
        <v>39</v>
      </c>
      <c r="E593">
        <v>31</v>
      </c>
      <c r="F593">
        <v>24</v>
      </c>
      <c r="G593" t="s">
        <v>16</v>
      </c>
      <c r="H593" t="s">
        <v>169</v>
      </c>
      <c r="I593" t="s">
        <v>170</v>
      </c>
      <c r="J593" t="b">
        <v>0</v>
      </c>
      <c r="K593">
        <v>3790</v>
      </c>
      <c r="L593">
        <v>4283603</v>
      </c>
      <c r="M593">
        <v>20171015</v>
      </c>
      <c r="N593" t="s">
        <v>19</v>
      </c>
      <c r="O593" t="str">
        <f>IF(VLOOKUP(A593,'national-winners'!$A$2:$B$13,2,0)=H593,"Y","N")</f>
        <v>N</v>
      </c>
    </row>
    <row r="594" spans="1:15" x14ac:dyDescent="0.25">
      <c r="A594">
        <v>1980</v>
      </c>
      <c r="B594" t="s">
        <v>126</v>
      </c>
      <c r="C594" t="s">
        <v>127</v>
      </c>
      <c r="D594">
        <v>39</v>
      </c>
      <c r="E594">
        <v>31</v>
      </c>
      <c r="F594">
        <v>24</v>
      </c>
      <c r="G594" t="s">
        <v>16</v>
      </c>
      <c r="H594" t="s">
        <v>24</v>
      </c>
      <c r="I594" t="s">
        <v>164</v>
      </c>
      <c r="J594" t="b">
        <v>0</v>
      </c>
      <c r="K594">
        <v>27</v>
      </c>
      <c r="L594">
        <v>4283603</v>
      </c>
      <c r="M594">
        <v>20171015</v>
      </c>
      <c r="N594" t="s">
        <v>19</v>
      </c>
      <c r="O594" t="str">
        <f>IF(VLOOKUP(A594,'national-winners'!$A$2:$B$13,2,0)=H594,"Y","N")</f>
        <v>N</v>
      </c>
    </row>
    <row r="595" spans="1:15" x14ac:dyDescent="0.25">
      <c r="A595">
        <v>1980</v>
      </c>
      <c r="B595" t="s">
        <v>128</v>
      </c>
      <c r="C595" t="s">
        <v>129</v>
      </c>
      <c r="D595">
        <v>40</v>
      </c>
      <c r="E595">
        <v>73</v>
      </c>
      <c r="F595">
        <v>53</v>
      </c>
      <c r="G595" t="s">
        <v>16</v>
      </c>
      <c r="H595" t="s">
        <v>160</v>
      </c>
      <c r="I595" t="s">
        <v>21</v>
      </c>
      <c r="J595" t="b">
        <v>0</v>
      </c>
      <c r="K595">
        <v>695570</v>
      </c>
      <c r="L595">
        <v>1149708</v>
      </c>
      <c r="M595">
        <v>20171015</v>
      </c>
      <c r="N595" t="s">
        <v>19</v>
      </c>
      <c r="O595" t="str">
        <f>IF(VLOOKUP(A595,'national-winners'!$A$2:$B$13,2,0)=H595,"Y","N")</f>
        <v>Y</v>
      </c>
    </row>
    <row r="596" spans="1:15" x14ac:dyDescent="0.25">
      <c r="A596">
        <v>1980</v>
      </c>
      <c r="B596" t="s">
        <v>128</v>
      </c>
      <c r="C596" t="s">
        <v>129</v>
      </c>
      <c r="D596">
        <v>40</v>
      </c>
      <c r="E596">
        <v>73</v>
      </c>
      <c r="F596">
        <v>53</v>
      </c>
      <c r="G596" t="s">
        <v>16</v>
      </c>
      <c r="H596" t="s">
        <v>17</v>
      </c>
      <c r="I596" t="s">
        <v>18</v>
      </c>
      <c r="J596" t="b">
        <v>0</v>
      </c>
      <c r="K596">
        <v>402026</v>
      </c>
      <c r="L596">
        <v>1149708</v>
      </c>
      <c r="M596">
        <v>20171015</v>
      </c>
      <c r="N596" t="s">
        <v>19</v>
      </c>
      <c r="O596" t="str">
        <f>IF(VLOOKUP(A596,'national-winners'!$A$2:$B$13,2,0)=H596,"Y","N")</f>
        <v>N</v>
      </c>
    </row>
    <row r="597" spans="1:15" x14ac:dyDescent="0.25">
      <c r="A597">
        <v>1980</v>
      </c>
      <c r="B597" t="s">
        <v>128</v>
      </c>
      <c r="C597" t="s">
        <v>129</v>
      </c>
      <c r="D597">
        <v>40</v>
      </c>
      <c r="E597">
        <v>73</v>
      </c>
      <c r="F597">
        <v>53</v>
      </c>
      <c r="G597" t="s">
        <v>16</v>
      </c>
      <c r="H597" t="s">
        <v>161</v>
      </c>
      <c r="I597" t="s">
        <v>35</v>
      </c>
      <c r="J597" t="b">
        <v>0</v>
      </c>
      <c r="K597">
        <v>38284</v>
      </c>
      <c r="L597">
        <v>1149708</v>
      </c>
      <c r="M597">
        <v>20171015</v>
      </c>
      <c r="N597" t="s">
        <v>19</v>
      </c>
      <c r="O597" t="str">
        <f>IF(VLOOKUP(A597,'national-winners'!$A$2:$B$13,2,0)=H597,"Y","N")</f>
        <v>N</v>
      </c>
    </row>
    <row r="598" spans="1:15" x14ac:dyDescent="0.25">
      <c r="A598">
        <v>1980</v>
      </c>
      <c r="B598" t="s">
        <v>128</v>
      </c>
      <c r="C598" t="s">
        <v>129</v>
      </c>
      <c r="D598">
        <v>40</v>
      </c>
      <c r="E598">
        <v>73</v>
      </c>
      <c r="F598">
        <v>53</v>
      </c>
      <c r="G598" t="s">
        <v>16</v>
      </c>
      <c r="H598" t="s">
        <v>163</v>
      </c>
      <c r="I598" t="s">
        <v>29</v>
      </c>
      <c r="J598" t="b">
        <v>0</v>
      </c>
      <c r="K598">
        <v>13828</v>
      </c>
      <c r="L598">
        <v>1149708</v>
      </c>
      <c r="M598">
        <v>20171015</v>
      </c>
      <c r="N598" t="s">
        <v>19</v>
      </c>
      <c r="O598" t="str">
        <f>IF(VLOOKUP(A598,'national-winners'!$A$2:$B$13,2,0)=H598,"Y","N")</f>
        <v>N</v>
      </c>
    </row>
    <row r="599" spans="1:15" x14ac:dyDescent="0.25">
      <c r="A599">
        <v>1980</v>
      </c>
      <c r="B599" t="s">
        <v>130</v>
      </c>
      <c r="C599" t="s">
        <v>131</v>
      </c>
      <c r="D599">
        <v>41</v>
      </c>
      <c r="E599">
        <v>92</v>
      </c>
      <c r="F599">
        <v>72</v>
      </c>
      <c r="G599" t="s">
        <v>16</v>
      </c>
      <c r="H599" t="s">
        <v>160</v>
      </c>
      <c r="I599" t="s">
        <v>21</v>
      </c>
      <c r="J599" t="b">
        <v>0</v>
      </c>
      <c r="K599">
        <v>571044</v>
      </c>
      <c r="L599">
        <v>1181516</v>
      </c>
      <c r="M599">
        <v>20171015</v>
      </c>
      <c r="N599" t="s">
        <v>19</v>
      </c>
      <c r="O599" t="str">
        <f>IF(VLOOKUP(A599,'national-winners'!$A$2:$B$13,2,0)=H599,"Y","N")</f>
        <v>Y</v>
      </c>
    </row>
    <row r="600" spans="1:15" x14ac:dyDescent="0.25">
      <c r="A600">
        <v>1980</v>
      </c>
      <c r="B600" t="s">
        <v>130</v>
      </c>
      <c r="C600" t="s">
        <v>131</v>
      </c>
      <c r="D600">
        <v>41</v>
      </c>
      <c r="E600">
        <v>92</v>
      </c>
      <c r="F600">
        <v>72</v>
      </c>
      <c r="G600" t="s">
        <v>16</v>
      </c>
      <c r="H600" t="s">
        <v>17</v>
      </c>
      <c r="I600" t="s">
        <v>18</v>
      </c>
      <c r="J600" t="b">
        <v>0</v>
      </c>
      <c r="K600">
        <v>456890</v>
      </c>
      <c r="L600">
        <v>1181516</v>
      </c>
      <c r="M600">
        <v>20171015</v>
      </c>
      <c r="N600" t="s">
        <v>19</v>
      </c>
      <c r="O600" t="str">
        <f>IF(VLOOKUP(A600,'national-winners'!$A$2:$B$13,2,0)=H600,"Y","N")</f>
        <v>N</v>
      </c>
    </row>
    <row r="601" spans="1:15" x14ac:dyDescent="0.25">
      <c r="A601">
        <v>1980</v>
      </c>
      <c r="B601" t="s">
        <v>130</v>
      </c>
      <c r="C601" t="s">
        <v>131</v>
      </c>
      <c r="D601">
        <v>41</v>
      </c>
      <c r="E601">
        <v>92</v>
      </c>
      <c r="F601">
        <v>72</v>
      </c>
      <c r="G601" t="s">
        <v>16</v>
      </c>
      <c r="H601" t="s">
        <v>161</v>
      </c>
      <c r="I601" t="s">
        <v>35</v>
      </c>
      <c r="J601" t="b">
        <v>0</v>
      </c>
      <c r="K601">
        <v>112389</v>
      </c>
      <c r="L601">
        <v>1181516</v>
      </c>
      <c r="M601">
        <v>20171015</v>
      </c>
      <c r="N601" t="s">
        <v>19</v>
      </c>
      <c r="O601" t="str">
        <f>IF(VLOOKUP(A601,'national-winners'!$A$2:$B$13,2,0)=H601,"Y","N")</f>
        <v>N</v>
      </c>
    </row>
    <row r="602" spans="1:15" x14ac:dyDescent="0.25">
      <c r="A602">
        <v>1980</v>
      </c>
      <c r="B602" t="s">
        <v>130</v>
      </c>
      <c r="C602" t="s">
        <v>131</v>
      </c>
      <c r="D602">
        <v>41</v>
      </c>
      <c r="E602">
        <v>92</v>
      </c>
      <c r="F602">
        <v>72</v>
      </c>
      <c r="G602" t="s">
        <v>16</v>
      </c>
      <c r="H602" t="s">
        <v>163</v>
      </c>
      <c r="I602" t="s">
        <v>29</v>
      </c>
      <c r="J602" t="b">
        <v>0</v>
      </c>
      <c r="K602">
        <v>25838</v>
      </c>
      <c r="L602">
        <v>1181516</v>
      </c>
      <c r="M602">
        <v>20171015</v>
      </c>
      <c r="N602" t="s">
        <v>19</v>
      </c>
      <c r="O602" t="str">
        <f>IF(VLOOKUP(A602,'national-winners'!$A$2:$B$13,2,0)=H602,"Y","N")</f>
        <v>N</v>
      </c>
    </row>
    <row r="603" spans="1:15" x14ac:dyDescent="0.25">
      <c r="A603">
        <v>1980</v>
      </c>
      <c r="B603" t="s">
        <v>130</v>
      </c>
      <c r="C603" t="s">
        <v>131</v>
      </c>
      <c r="D603">
        <v>41</v>
      </c>
      <c r="E603">
        <v>92</v>
      </c>
      <c r="F603">
        <v>72</v>
      </c>
      <c r="G603" t="s">
        <v>16</v>
      </c>
      <c r="H603" t="s">
        <v>167</v>
      </c>
      <c r="I603" t="s">
        <v>168</v>
      </c>
      <c r="J603" t="b">
        <v>0</v>
      </c>
      <c r="K603">
        <v>13642</v>
      </c>
      <c r="L603">
        <v>1181516</v>
      </c>
      <c r="M603">
        <v>20171015</v>
      </c>
      <c r="N603" t="s">
        <v>19</v>
      </c>
      <c r="O603" t="str">
        <f>IF(VLOOKUP(A603,'national-winners'!$A$2:$B$13,2,0)=H603,"Y","N")</f>
        <v>N</v>
      </c>
    </row>
    <row r="604" spans="1:15" x14ac:dyDescent="0.25">
      <c r="A604">
        <v>1980</v>
      </c>
      <c r="B604" t="s">
        <v>130</v>
      </c>
      <c r="C604" t="s">
        <v>131</v>
      </c>
      <c r="D604">
        <v>41</v>
      </c>
      <c r="E604">
        <v>92</v>
      </c>
      <c r="F604">
        <v>72</v>
      </c>
      <c r="G604" t="s">
        <v>16</v>
      </c>
      <c r="J604" t="b">
        <v>1</v>
      </c>
      <c r="K604">
        <v>1713</v>
      </c>
      <c r="L604">
        <v>1181516</v>
      </c>
      <c r="M604">
        <v>20171015</v>
      </c>
      <c r="N604" t="s">
        <v>19</v>
      </c>
      <c r="O604" t="str">
        <f>IF(VLOOKUP(A604,'national-winners'!$A$2:$B$13,2,0)=H604,"Y","N")</f>
        <v>N</v>
      </c>
    </row>
    <row r="605" spans="1:15" x14ac:dyDescent="0.25">
      <c r="A605">
        <v>1980</v>
      </c>
      <c r="B605" t="s">
        <v>132</v>
      </c>
      <c r="C605" t="s">
        <v>133</v>
      </c>
      <c r="D605">
        <v>42</v>
      </c>
      <c r="E605">
        <v>23</v>
      </c>
      <c r="F605">
        <v>14</v>
      </c>
      <c r="G605" t="s">
        <v>16</v>
      </c>
      <c r="H605" t="s">
        <v>160</v>
      </c>
      <c r="I605" t="s">
        <v>21</v>
      </c>
      <c r="J605" t="b">
        <v>0</v>
      </c>
      <c r="K605">
        <v>2261872</v>
      </c>
      <c r="L605">
        <v>4561501</v>
      </c>
      <c r="M605">
        <v>20171015</v>
      </c>
      <c r="N605" t="s">
        <v>19</v>
      </c>
      <c r="O605" t="str">
        <f>IF(VLOOKUP(A605,'national-winners'!$A$2:$B$13,2,0)=H605,"Y","N")</f>
        <v>Y</v>
      </c>
    </row>
    <row r="606" spans="1:15" x14ac:dyDescent="0.25">
      <c r="A606">
        <v>1980</v>
      </c>
      <c r="B606" t="s">
        <v>132</v>
      </c>
      <c r="C606" t="s">
        <v>133</v>
      </c>
      <c r="D606">
        <v>42</v>
      </c>
      <c r="E606">
        <v>23</v>
      </c>
      <c r="F606">
        <v>14</v>
      </c>
      <c r="G606" t="s">
        <v>16</v>
      </c>
      <c r="H606" t="s">
        <v>17</v>
      </c>
      <c r="I606" t="s">
        <v>18</v>
      </c>
      <c r="J606" t="b">
        <v>0</v>
      </c>
      <c r="K606">
        <v>1937540</v>
      </c>
      <c r="L606">
        <v>4561501</v>
      </c>
      <c r="M606">
        <v>20171015</v>
      </c>
      <c r="N606" t="s">
        <v>19</v>
      </c>
      <c r="O606" t="str">
        <f>IF(VLOOKUP(A606,'national-winners'!$A$2:$B$13,2,0)=H606,"Y","N")</f>
        <v>N</v>
      </c>
    </row>
    <row r="607" spans="1:15" x14ac:dyDescent="0.25">
      <c r="A607">
        <v>1980</v>
      </c>
      <c r="B607" t="s">
        <v>132</v>
      </c>
      <c r="C607" t="s">
        <v>133</v>
      </c>
      <c r="D607">
        <v>42</v>
      </c>
      <c r="E607">
        <v>23</v>
      </c>
      <c r="F607">
        <v>14</v>
      </c>
      <c r="G607" t="s">
        <v>16</v>
      </c>
      <c r="H607" t="s">
        <v>161</v>
      </c>
      <c r="I607" t="s">
        <v>35</v>
      </c>
      <c r="J607" t="b">
        <v>0</v>
      </c>
      <c r="K607">
        <v>292921</v>
      </c>
      <c r="L607">
        <v>4561501</v>
      </c>
      <c r="M607">
        <v>20171015</v>
      </c>
      <c r="N607" t="s">
        <v>19</v>
      </c>
      <c r="O607" t="str">
        <f>IF(VLOOKUP(A607,'national-winners'!$A$2:$B$13,2,0)=H607,"Y","N")</f>
        <v>N</v>
      </c>
    </row>
    <row r="608" spans="1:15" x14ac:dyDescent="0.25">
      <c r="A608">
        <v>1980</v>
      </c>
      <c r="B608" t="s">
        <v>132</v>
      </c>
      <c r="C608" t="s">
        <v>133</v>
      </c>
      <c r="D608">
        <v>42</v>
      </c>
      <c r="E608">
        <v>23</v>
      </c>
      <c r="F608">
        <v>14</v>
      </c>
      <c r="G608" t="s">
        <v>16</v>
      </c>
      <c r="H608" t="s">
        <v>163</v>
      </c>
      <c r="I608" t="s">
        <v>29</v>
      </c>
      <c r="J608" t="b">
        <v>0</v>
      </c>
      <c r="K608">
        <v>33263</v>
      </c>
      <c r="L608">
        <v>4561501</v>
      </c>
      <c r="M608">
        <v>20171015</v>
      </c>
      <c r="N608" t="s">
        <v>19</v>
      </c>
      <c r="O608" t="str">
        <f>IF(VLOOKUP(A608,'national-winners'!$A$2:$B$13,2,0)=H608,"Y","N")</f>
        <v>N</v>
      </c>
    </row>
    <row r="609" spans="1:15" x14ac:dyDescent="0.25">
      <c r="A609">
        <v>1980</v>
      </c>
      <c r="B609" t="s">
        <v>132</v>
      </c>
      <c r="C609" t="s">
        <v>133</v>
      </c>
      <c r="D609">
        <v>42</v>
      </c>
      <c r="E609">
        <v>23</v>
      </c>
      <c r="F609">
        <v>14</v>
      </c>
      <c r="G609" t="s">
        <v>16</v>
      </c>
      <c r="H609" t="s">
        <v>165</v>
      </c>
      <c r="I609" t="s">
        <v>37</v>
      </c>
      <c r="J609" t="b">
        <v>0</v>
      </c>
      <c r="K609">
        <v>20291</v>
      </c>
      <c r="L609">
        <v>4561501</v>
      </c>
      <c r="M609">
        <v>20171015</v>
      </c>
      <c r="N609" t="s">
        <v>19</v>
      </c>
      <c r="O609" t="str">
        <f>IF(VLOOKUP(A609,'national-winners'!$A$2:$B$13,2,0)=H609,"Y","N")</f>
        <v>N</v>
      </c>
    </row>
    <row r="610" spans="1:15" x14ac:dyDescent="0.25">
      <c r="A610">
        <v>1980</v>
      </c>
      <c r="B610" t="s">
        <v>132</v>
      </c>
      <c r="C610" t="s">
        <v>133</v>
      </c>
      <c r="D610">
        <v>42</v>
      </c>
      <c r="E610">
        <v>23</v>
      </c>
      <c r="F610">
        <v>14</v>
      </c>
      <c r="G610" t="s">
        <v>16</v>
      </c>
      <c r="H610" t="s">
        <v>167</v>
      </c>
      <c r="I610" t="s">
        <v>168</v>
      </c>
      <c r="J610" t="b">
        <v>0</v>
      </c>
      <c r="K610">
        <v>10430</v>
      </c>
      <c r="L610">
        <v>4561501</v>
      </c>
      <c r="M610">
        <v>20171015</v>
      </c>
      <c r="N610" t="s">
        <v>19</v>
      </c>
      <c r="O610" t="str">
        <f>IF(VLOOKUP(A610,'national-winners'!$A$2:$B$13,2,0)=H610,"Y","N")</f>
        <v>N</v>
      </c>
    </row>
    <row r="611" spans="1:15" x14ac:dyDescent="0.25">
      <c r="A611">
        <v>1980</v>
      </c>
      <c r="B611" t="s">
        <v>132</v>
      </c>
      <c r="C611" t="s">
        <v>133</v>
      </c>
      <c r="D611">
        <v>42</v>
      </c>
      <c r="E611">
        <v>23</v>
      </c>
      <c r="F611">
        <v>14</v>
      </c>
      <c r="G611" t="s">
        <v>16</v>
      </c>
      <c r="H611" t="s">
        <v>26</v>
      </c>
      <c r="I611" t="s">
        <v>27</v>
      </c>
      <c r="J611" t="b">
        <v>0</v>
      </c>
      <c r="K611">
        <v>5184</v>
      </c>
      <c r="L611">
        <v>4561501</v>
      </c>
      <c r="M611">
        <v>20171015</v>
      </c>
      <c r="N611" t="s">
        <v>19</v>
      </c>
      <c r="O611" t="str">
        <f>IF(VLOOKUP(A611,'national-winners'!$A$2:$B$13,2,0)=H611,"Y","N")</f>
        <v>N</v>
      </c>
    </row>
    <row r="612" spans="1:15" x14ac:dyDescent="0.25">
      <c r="A612">
        <v>1980</v>
      </c>
      <c r="B612" t="s">
        <v>135</v>
      </c>
      <c r="C612" t="s">
        <v>136</v>
      </c>
      <c r="D612">
        <v>44</v>
      </c>
      <c r="E612">
        <v>15</v>
      </c>
      <c r="F612">
        <v>5</v>
      </c>
      <c r="G612" t="s">
        <v>16</v>
      </c>
      <c r="H612" t="s">
        <v>17</v>
      </c>
      <c r="I612" t="s">
        <v>18</v>
      </c>
      <c r="J612" t="b">
        <v>0</v>
      </c>
      <c r="K612">
        <v>198342</v>
      </c>
      <c r="L612">
        <v>415967</v>
      </c>
      <c r="M612">
        <v>20171015</v>
      </c>
      <c r="N612" t="s">
        <v>19</v>
      </c>
      <c r="O612" t="str">
        <f>IF(VLOOKUP(A612,'national-winners'!$A$2:$B$13,2,0)=H612,"Y","N")</f>
        <v>N</v>
      </c>
    </row>
    <row r="613" spans="1:15" x14ac:dyDescent="0.25">
      <c r="A613">
        <v>1980</v>
      </c>
      <c r="B613" t="s">
        <v>135</v>
      </c>
      <c r="C613" t="s">
        <v>136</v>
      </c>
      <c r="D613">
        <v>44</v>
      </c>
      <c r="E613">
        <v>15</v>
      </c>
      <c r="F613">
        <v>5</v>
      </c>
      <c r="G613" t="s">
        <v>16</v>
      </c>
      <c r="H613" t="s">
        <v>160</v>
      </c>
      <c r="I613" t="s">
        <v>21</v>
      </c>
      <c r="J613" t="b">
        <v>0</v>
      </c>
      <c r="K613">
        <v>154793</v>
      </c>
      <c r="L613">
        <v>415967</v>
      </c>
      <c r="M613">
        <v>20171015</v>
      </c>
      <c r="N613" t="s">
        <v>19</v>
      </c>
      <c r="O613" t="str">
        <f>IF(VLOOKUP(A613,'national-winners'!$A$2:$B$13,2,0)=H613,"Y","N")</f>
        <v>Y</v>
      </c>
    </row>
    <row r="614" spans="1:15" x14ac:dyDescent="0.25">
      <c r="A614">
        <v>1980</v>
      </c>
      <c r="B614" t="s">
        <v>135</v>
      </c>
      <c r="C614" t="s">
        <v>136</v>
      </c>
      <c r="D614">
        <v>44</v>
      </c>
      <c r="E614">
        <v>15</v>
      </c>
      <c r="F614">
        <v>5</v>
      </c>
      <c r="G614" t="s">
        <v>16</v>
      </c>
      <c r="H614" t="s">
        <v>161</v>
      </c>
      <c r="I614" t="s">
        <v>35</v>
      </c>
      <c r="J614" t="b">
        <v>0</v>
      </c>
      <c r="K614">
        <v>59819</v>
      </c>
      <c r="L614">
        <v>415967</v>
      </c>
      <c r="M614">
        <v>20171015</v>
      </c>
      <c r="N614" t="s">
        <v>19</v>
      </c>
      <c r="O614" t="str">
        <f>IF(VLOOKUP(A614,'national-winners'!$A$2:$B$13,2,0)=H614,"Y","N")</f>
        <v>N</v>
      </c>
    </row>
    <row r="615" spans="1:15" x14ac:dyDescent="0.25">
      <c r="A615">
        <v>1980</v>
      </c>
      <c r="B615" t="s">
        <v>135</v>
      </c>
      <c r="C615" t="s">
        <v>136</v>
      </c>
      <c r="D615">
        <v>44</v>
      </c>
      <c r="E615">
        <v>15</v>
      </c>
      <c r="F615">
        <v>5</v>
      </c>
      <c r="G615" t="s">
        <v>16</v>
      </c>
      <c r="H615" t="s">
        <v>163</v>
      </c>
      <c r="I615" t="s">
        <v>29</v>
      </c>
      <c r="J615" t="b">
        <v>0</v>
      </c>
      <c r="K615">
        <v>2458</v>
      </c>
      <c r="L615">
        <v>415967</v>
      </c>
      <c r="M615">
        <v>20171015</v>
      </c>
      <c r="N615" t="s">
        <v>19</v>
      </c>
      <c r="O615" t="str">
        <f>IF(VLOOKUP(A615,'national-winners'!$A$2:$B$13,2,0)=H615,"Y","N")</f>
        <v>N</v>
      </c>
    </row>
    <row r="616" spans="1:15" x14ac:dyDescent="0.25">
      <c r="A616">
        <v>1980</v>
      </c>
      <c r="B616" t="s">
        <v>135</v>
      </c>
      <c r="C616" t="s">
        <v>136</v>
      </c>
      <c r="D616">
        <v>44</v>
      </c>
      <c r="E616">
        <v>15</v>
      </c>
      <c r="F616">
        <v>5</v>
      </c>
      <c r="G616" t="s">
        <v>16</v>
      </c>
      <c r="H616" t="s">
        <v>26</v>
      </c>
      <c r="I616" t="s">
        <v>27</v>
      </c>
      <c r="J616" t="b">
        <v>0</v>
      </c>
      <c r="K616">
        <v>218</v>
      </c>
      <c r="L616">
        <v>415967</v>
      </c>
      <c r="M616">
        <v>20171015</v>
      </c>
      <c r="N616" t="s">
        <v>19</v>
      </c>
      <c r="O616" t="str">
        <f>IF(VLOOKUP(A616,'national-winners'!$A$2:$B$13,2,0)=H616,"Y","N")</f>
        <v>N</v>
      </c>
    </row>
    <row r="617" spans="1:15" x14ac:dyDescent="0.25">
      <c r="A617">
        <v>1980</v>
      </c>
      <c r="B617" t="s">
        <v>135</v>
      </c>
      <c r="C617" t="s">
        <v>136</v>
      </c>
      <c r="D617">
        <v>44</v>
      </c>
      <c r="E617">
        <v>15</v>
      </c>
      <c r="F617">
        <v>5</v>
      </c>
      <c r="G617" t="s">
        <v>16</v>
      </c>
      <c r="H617" t="s">
        <v>166</v>
      </c>
      <c r="I617" t="s">
        <v>100</v>
      </c>
      <c r="J617" t="b">
        <v>0</v>
      </c>
      <c r="K617">
        <v>170</v>
      </c>
      <c r="L617">
        <v>415967</v>
      </c>
      <c r="M617">
        <v>20171015</v>
      </c>
      <c r="N617" t="s">
        <v>19</v>
      </c>
      <c r="O617" t="str">
        <f>IF(VLOOKUP(A617,'national-winners'!$A$2:$B$13,2,0)=H617,"Y","N")</f>
        <v>N</v>
      </c>
    </row>
    <row r="618" spans="1:15" x14ac:dyDescent="0.25">
      <c r="A618">
        <v>1980</v>
      </c>
      <c r="B618" t="s">
        <v>135</v>
      </c>
      <c r="C618" t="s">
        <v>136</v>
      </c>
      <c r="D618">
        <v>44</v>
      </c>
      <c r="E618">
        <v>15</v>
      </c>
      <c r="F618">
        <v>5</v>
      </c>
      <c r="G618" t="s">
        <v>16</v>
      </c>
      <c r="H618" t="s">
        <v>165</v>
      </c>
      <c r="I618" t="s">
        <v>37</v>
      </c>
      <c r="J618" t="b">
        <v>0</v>
      </c>
      <c r="K618">
        <v>90</v>
      </c>
      <c r="L618">
        <v>415967</v>
      </c>
      <c r="M618">
        <v>20171015</v>
      </c>
      <c r="N618" t="s">
        <v>19</v>
      </c>
      <c r="O618" t="str">
        <f>IF(VLOOKUP(A618,'national-winners'!$A$2:$B$13,2,0)=H618,"Y","N")</f>
        <v>N</v>
      </c>
    </row>
    <row r="619" spans="1:15" x14ac:dyDescent="0.25">
      <c r="A619">
        <v>1980</v>
      </c>
      <c r="B619" t="s">
        <v>135</v>
      </c>
      <c r="C619" t="s">
        <v>136</v>
      </c>
      <c r="D619">
        <v>44</v>
      </c>
      <c r="E619">
        <v>15</v>
      </c>
      <c r="F619">
        <v>5</v>
      </c>
      <c r="G619" t="s">
        <v>16</v>
      </c>
      <c r="H619" t="s">
        <v>169</v>
      </c>
      <c r="I619" t="s">
        <v>170</v>
      </c>
      <c r="J619" t="b">
        <v>0</v>
      </c>
      <c r="K619">
        <v>77</v>
      </c>
      <c r="L619">
        <v>415967</v>
      </c>
      <c r="M619">
        <v>20171015</v>
      </c>
      <c r="N619" t="s">
        <v>19</v>
      </c>
      <c r="O619" t="str">
        <f>IF(VLOOKUP(A619,'national-winners'!$A$2:$B$13,2,0)=H619,"Y","N")</f>
        <v>N</v>
      </c>
    </row>
    <row r="620" spans="1:15" x14ac:dyDescent="0.25">
      <c r="A620">
        <v>1980</v>
      </c>
      <c r="B620" t="s">
        <v>137</v>
      </c>
      <c r="C620" t="s">
        <v>138</v>
      </c>
      <c r="D620">
        <v>45</v>
      </c>
      <c r="E620">
        <v>57</v>
      </c>
      <c r="F620">
        <v>48</v>
      </c>
      <c r="G620" t="s">
        <v>16</v>
      </c>
      <c r="H620" t="s">
        <v>160</v>
      </c>
      <c r="I620" t="s">
        <v>21</v>
      </c>
      <c r="J620" t="b">
        <v>0</v>
      </c>
      <c r="K620">
        <v>439277</v>
      </c>
      <c r="L620">
        <v>888258</v>
      </c>
      <c r="M620">
        <v>20171015</v>
      </c>
      <c r="N620" t="s">
        <v>19</v>
      </c>
      <c r="O620" t="str">
        <f>IF(VLOOKUP(A620,'national-winners'!$A$2:$B$13,2,0)=H620,"Y","N")</f>
        <v>Y</v>
      </c>
    </row>
    <row r="621" spans="1:15" x14ac:dyDescent="0.25">
      <c r="A621">
        <v>1980</v>
      </c>
      <c r="B621" t="s">
        <v>137</v>
      </c>
      <c r="C621" t="s">
        <v>138</v>
      </c>
      <c r="D621">
        <v>45</v>
      </c>
      <c r="E621">
        <v>57</v>
      </c>
      <c r="F621">
        <v>48</v>
      </c>
      <c r="G621" t="s">
        <v>16</v>
      </c>
      <c r="H621" t="s">
        <v>17</v>
      </c>
      <c r="I621" t="s">
        <v>18</v>
      </c>
      <c r="J621" t="b">
        <v>0</v>
      </c>
      <c r="K621">
        <v>428220</v>
      </c>
      <c r="L621">
        <v>888258</v>
      </c>
      <c r="M621">
        <v>20171015</v>
      </c>
      <c r="N621" t="s">
        <v>19</v>
      </c>
      <c r="O621" t="str">
        <f>IF(VLOOKUP(A621,'national-winners'!$A$2:$B$13,2,0)=H621,"Y","N")</f>
        <v>N</v>
      </c>
    </row>
    <row r="622" spans="1:15" x14ac:dyDescent="0.25">
      <c r="A622">
        <v>1980</v>
      </c>
      <c r="B622" t="s">
        <v>137</v>
      </c>
      <c r="C622" t="s">
        <v>138</v>
      </c>
      <c r="D622">
        <v>45</v>
      </c>
      <c r="E622">
        <v>57</v>
      </c>
      <c r="F622">
        <v>48</v>
      </c>
      <c r="G622" t="s">
        <v>16</v>
      </c>
      <c r="H622" t="s">
        <v>161</v>
      </c>
      <c r="I622" t="s">
        <v>35</v>
      </c>
      <c r="J622" t="b">
        <v>0</v>
      </c>
      <c r="K622">
        <v>13868</v>
      </c>
      <c r="L622">
        <v>888258</v>
      </c>
      <c r="M622">
        <v>20171015</v>
      </c>
      <c r="N622" t="s">
        <v>19</v>
      </c>
      <c r="O622" t="str">
        <f>IF(VLOOKUP(A622,'national-winners'!$A$2:$B$13,2,0)=H622,"Y","N")</f>
        <v>N</v>
      </c>
    </row>
    <row r="623" spans="1:15" x14ac:dyDescent="0.25">
      <c r="A623">
        <v>1980</v>
      </c>
      <c r="B623" t="s">
        <v>137</v>
      </c>
      <c r="C623" t="s">
        <v>138</v>
      </c>
      <c r="D623">
        <v>45</v>
      </c>
      <c r="E623">
        <v>57</v>
      </c>
      <c r="F623">
        <v>48</v>
      </c>
      <c r="G623" t="s">
        <v>16</v>
      </c>
      <c r="H623" t="s">
        <v>163</v>
      </c>
      <c r="I623" t="s">
        <v>29</v>
      </c>
      <c r="J623" t="b">
        <v>0</v>
      </c>
      <c r="K623">
        <v>4807</v>
      </c>
      <c r="L623">
        <v>888258</v>
      </c>
      <c r="M623">
        <v>20171015</v>
      </c>
      <c r="N623" t="s">
        <v>19</v>
      </c>
      <c r="O623" t="str">
        <f>IF(VLOOKUP(A623,'national-winners'!$A$2:$B$13,2,0)=H623,"Y","N")</f>
        <v>N</v>
      </c>
    </row>
    <row r="624" spans="1:15" x14ac:dyDescent="0.25">
      <c r="A624">
        <v>1980</v>
      </c>
      <c r="B624" t="s">
        <v>137</v>
      </c>
      <c r="C624" t="s">
        <v>138</v>
      </c>
      <c r="D624">
        <v>45</v>
      </c>
      <c r="E624">
        <v>57</v>
      </c>
      <c r="F624">
        <v>48</v>
      </c>
      <c r="G624" t="s">
        <v>16</v>
      </c>
      <c r="H624" t="s">
        <v>162</v>
      </c>
      <c r="I624" t="s">
        <v>23</v>
      </c>
      <c r="J624" t="b">
        <v>0</v>
      </c>
      <c r="K624">
        <v>2086</v>
      </c>
      <c r="L624">
        <v>888258</v>
      </c>
      <c r="M624">
        <v>20171015</v>
      </c>
      <c r="N624" t="s">
        <v>19</v>
      </c>
      <c r="O624" t="str">
        <f>IF(VLOOKUP(A624,'national-winners'!$A$2:$B$13,2,0)=H624,"Y","N")</f>
        <v>N</v>
      </c>
    </row>
    <row r="625" spans="1:15" x14ac:dyDescent="0.25">
      <c r="A625">
        <v>1980</v>
      </c>
      <c r="B625" t="s">
        <v>139</v>
      </c>
      <c r="C625" t="s">
        <v>140</v>
      </c>
      <c r="D625">
        <v>46</v>
      </c>
      <c r="E625">
        <v>45</v>
      </c>
      <c r="F625">
        <v>37</v>
      </c>
      <c r="G625" t="s">
        <v>16</v>
      </c>
      <c r="H625" t="s">
        <v>160</v>
      </c>
      <c r="I625" t="s">
        <v>21</v>
      </c>
      <c r="J625" t="b">
        <v>0</v>
      </c>
      <c r="K625">
        <v>198343</v>
      </c>
      <c r="L625">
        <v>327703</v>
      </c>
      <c r="M625">
        <v>20171015</v>
      </c>
      <c r="N625" t="s">
        <v>19</v>
      </c>
      <c r="O625" t="str">
        <f>IF(VLOOKUP(A625,'national-winners'!$A$2:$B$13,2,0)=H625,"Y","N")</f>
        <v>Y</v>
      </c>
    </row>
    <row r="626" spans="1:15" x14ac:dyDescent="0.25">
      <c r="A626">
        <v>1980</v>
      </c>
      <c r="B626" t="s">
        <v>139</v>
      </c>
      <c r="C626" t="s">
        <v>140</v>
      </c>
      <c r="D626">
        <v>46</v>
      </c>
      <c r="E626">
        <v>45</v>
      </c>
      <c r="F626">
        <v>37</v>
      </c>
      <c r="G626" t="s">
        <v>16</v>
      </c>
      <c r="H626" t="s">
        <v>17</v>
      </c>
      <c r="I626" t="s">
        <v>18</v>
      </c>
      <c r="J626" t="b">
        <v>0</v>
      </c>
      <c r="K626">
        <v>103855</v>
      </c>
      <c r="L626">
        <v>327703</v>
      </c>
      <c r="M626">
        <v>20171015</v>
      </c>
      <c r="N626" t="s">
        <v>19</v>
      </c>
      <c r="O626" t="str">
        <f>IF(VLOOKUP(A626,'national-winners'!$A$2:$B$13,2,0)=H626,"Y","N")</f>
        <v>N</v>
      </c>
    </row>
    <row r="627" spans="1:15" x14ac:dyDescent="0.25">
      <c r="A627">
        <v>1980</v>
      </c>
      <c r="B627" t="s">
        <v>139</v>
      </c>
      <c r="C627" t="s">
        <v>140</v>
      </c>
      <c r="D627">
        <v>46</v>
      </c>
      <c r="E627">
        <v>45</v>
      </c>
      <c r="F627">
        <v>37</v>
      </c>
      <c r="G627" t="s">
        <v>16</v>
      </c>
      <c r="H627" t="s">
        <v>161</v>
      </c>
      <c r="I627" t="s">
        <v>35</v>
      </c>
      <c r="J627" t="b">
        <v>0</v>
      </c>
      <c r="K627">
        <v>21431</v>
      </c>
      <c r="L627">
        <v>327703</v>
      </c>
      <c r="M627">
        <v>20171015</v>
      </c>
      <c r="N627" t="s">
        <v>19</v>
      </c>
      <c r="O627" t="str">
        <f>IF(VLOOKUP(A627,'national-winners'!$A$2:$B$13,2,0)=H627,"Y","N")</f>
        <v>N</v>
      </c>
    </row>
    <row r="628" spans="1:15" x14ac:dyDescent="0.25">
      <c r="A628">
        <v>1980</v>
      </c>
      <c r="B628" t="s">
        <v>139</v>
      </c>
      <c r="C628" t="s">
        <v>140</v>
      </c>
      <c r="D628">
        <v>46</v>
      </c>
      <c r="E628">
        <v>45</v>
      </c>
      <c r="F628">
        <v>37</v>
      </c>
      <c r="G628" t="s">
        <v>16</v>
      </c>
      <c r="H628" t="s">
        <v>163</v>
      </c>
      <c r="I628" t="s">
        <v>29</v>
      </c>
      <c r="J628" t="b">
        <v>0</v>
      </c>
      <c r="K628">
        <v>3824</v>
      </c>
      <c r="L628">
        <v>327703</v>
      </c>
      <c r="M628">
        <v>20171015</v>
      </c>
      <c r="N628" t="s">
        <v>19</v>
      </c>
      <c r="O628" t="str">
        <f>IF(VLOOKUP(A628,'national-winners'!$A$2:$B$13,2,0)=H628,"Y","N")</f>
        <v>N</v>
      </c>
    </row>
    <row r="629" spans="1:15" x14ac:dyDescent="0.25">
      <c r="A629">
        <v>1980</v>
      </c>
      <c r="B629" t="s">
        <v>139</v>
      </c>
      <c r="C629" t="s">
        <v>140</v>
      </c>
      <c r="D629">
        <v>46</v>
      </c>
      <c r="E629">
        <v>45</v>
      </c>
      <c r="F629">
        <v>37</v>
      </c>
      <c r="G629" t="s">
        <v>16</v>
      </c>
      <c r="H629" t="s">
        <v>173</v>
      </c>
      <c r="I629" t="s">
        <v>37</v>
      </c>
      <c r="J629" t="b">
        <v>0</v>
      </c>
      <c r="K629">
        <v>250</v>
      </c>
      <c r="L629">
        <v>327703</v>
      </c>
      <c r="M629">
        <v>20171015</v>
      </c>
      <c r="N629" t="s">
        <v>19</v>
      </c>
      <c r="O629" t="str">
        <f>IF(VLOOKUP(A629,'national-winners'!$A$2:$B$13,2,0)=H629,"Y","N")</f>
        <v>N</v>
      </c>
    </row>
    <row r="630" spans="1:15" x14ac:dyDescent="0.25">
      <c r="A630">
        <v>1980</v>
      </c>
      <c r="B630" t="s">
        <v>141</v>
      </c>
      <c r="C630" t="s">
        <v>142</v>
      </c>
      <c r="D630">
        <v>47</v>
      </c>
      <c r="E630">
        <v>62</v>
      </c>
      <c r="F630">
        <v>54</v>
      </c>
      <c r="G630" t="s">
        <v>16</v>
      </c>
      <c r="H630" t="s">
        <v>160</v>
      </c>
      <c r="I630" t="s">
        <v>21</v>
      </c>
      <c r="J630" t="b">
        <v>0</v>
      </c>
      <c r="K630">
        <v>787761</v>
      </c>
      <c r="L630">
        <v>1617616</v>
      </c>
      <c r="M630">
        <v>20171015</v>
      </c>
      <c r="N630" t="s">
        <v>19</v>
      </c>
      <c r="O630" t="str">
        <f>IF(VLOOKUP(A630,'national-winners'!$A$2:$B$13,2,0)=H630,"Y","N")</f>
        <v>Y</v>
      </c>
    </row>
    <row r="631" spans="1:15" x14ac:dyDescent="0.25">
      <c r="A631">
        <v>1980</v>
      </c>
      <c r="B631" t="s">
        <v>141</v>
      </c>
      <c r="C631" t="s">
        <v>142</v>
      </c>
      <c r="D631">
        <v>47</v>
      </c>
      <c r="E631">
        <v>62</v>
      </c>
      <c r="F631">
        <v>54</v>
      </c>
      <c r="G631" t="s">
        <v>16</v>
      </c>
      <c r="H631" t="s">
        <v>17</v>
      </c>
      <c r="I631" t="s">
        <v>18</v>
      </c>
      <c r="J631" t="b">
        <v>0</v>
      </c>
      <c r="K631">
        <v>783051</v>
      </c>
      <c r="L631">
        <v>1617616</v>
      </c>
      <c r="M631">
        <v>20171015</v>
      </c>
      <c r="N631" t="s">
        <v>19</v>
      </c>
      <c r="O631" t="str">
        <f>IF(VLOOKUP(A631,'national-winners'!$A$2:$B$13,2,0)=H631,"Y","N")</f>
        <v>N</v>
      </c>
    </row>
    <row r="632" spans="1:15" x14ac:dyDescent="0.25">
      <c r="A632">
        <v>1980</v>
      </c>
      <c r="B632" t="s">
        <v>141</v>
      </c>
      <c r="C632" t="s">
        <v>142</v>
      </c>
      <c r="D632">
        <v>47</v>
      </c>
      <c r="E632">
        <v>62</v>
      </c>
      <c r="F632">
        <v>54</v>
      </c>
      <c r="G632" t="s">
        <v>16</v>
      </c>
      <c r="H632" t="s">
        <v>161</v>
      </c>
      <c r="I632" t="s">
        <v>35</v>
      </c>
      <c r="J632" t="b">
        <v>0</v>
      </c>
      <c r="K632">
        <v>35991</v>
      </c>
      <c r="L632">
        <v>1617616</v>
      </c>
      <c r="M632">
        <v>20171015</v>
      </c>
      <c r="N632" t="s">
        <v>19</v>
      </c>
      <c r="O632" t="str">
        <f>IF(VLOOKUP(A632,'national-winners'!$A$2:$B$13,2,0)=H632,"Y","N")</f>
        <v>N</v>
      </c>
    </row>
    <row r="633" spans="1:15" x14ac:dyDescent="0.25">
      <c r="A633">
        <v>1980</v>
      </c>
      <c r="B633" t="s">
        <v>141</v>
      </c>
      <c r="C633" t="s">
        <v>142</v>
      </c>
      <c r="D633">
        <v>47</v>
      </c>
      <c r="E633">
        <v>62</v>
      </c>
      <c r="F633">
        <v>54</v>
      </c>
      <c r="G633" t="s">
        <v>16</v>
      </c>
      <c r="H633" t="s">
        <v>163</v>
      </c>
      <c r="I633" t="s">
        <v>29</v>
      </c>
      <c r="J633" t="b">
        <v>0</v>
      </c>
      <c r="K633">
        <v>7116</v>
      </c>
      <c r="L633">
        <v>1617616</v>
      </c>
      <c r="M633">
        <v>20171015</v>
      </c>
      <c r="N633" t="s">
        <v>19</v>
      </c>
      <c r="O633" t="str">
        <f>IF(VLOOKUP(A633,'national-winners'!$A$2:$B$13,2,0)=H633,"Y","N")</f>
        <v>N</v>
      </c>
    </row>
    <row r="634" spans="1:15" x14ac:dyDescent="0.25">
      <c r="A634">
        <v>1980</v>
      </c>
      <c r="B634" t="s">
        <v>141</v>
      </c>
      <c r="C634" t="s">
        <v>142</v>
      </c>
      <c r="D634">
        <v>47</v>
      </c>
      <c r="E634">
        <v>62</v>
      </c>
      <c r="F634">
        <v>54</v>
      </c>
      <c r="G634" t="s">
        <v>16</v>
      </c>
      <c r="H634" t="s">
        <v>167</v>
      </c>
      <c r="I634" t="s">
        <v>168</v>
      </c>
      <c r="J634" t="b">
        <v>0</v>
      </c>
      <c r="K634">
        <v>1112</v>
      </c>
      <c r="L634">
        <v>1617616</v>
      </c>
      <c r="M634">
        <v>20171015</v>
      </c>
      <c r="N634" t="s">
        <v>19</v>
      </c>
      <c r="O634" t="str">
        <f>IF(VLOOKUP(A634,'national-winners'!$A$2:$B$13,2,0)=H634,"Y","N")</f>
        <v>N</v>
      </c>
    </row>
    <row r="635" spans="1:15" x14ac:dyDescent="0.25">
      <c r="A635">
        <v>1980</v>
      </c>
      <c r="B635" t="s">
        <v>141</v>
      </c>
      <c r="C635" t="s">
        <v>142</v>
      </c>
      <c r="D635">
        <v>47</v>
      </c>
      <c r="E635">
        <v>62</v>
      </c>
      <c r="F635">
        <v>54</v>
      </c>
      <c r="G635" t="s">
        <v>16</v>
      </c>
      <c r="H635" t="s">
        <v>24</v>
      </c>
      <c r="I635" t="s">
        <v>164</v>
      </c>
      <c r="J635" t="b">
        <v>0</v>
      </c>
      <c r="K635">
        <v>521</v>
      </c>
      <c r="L635">
        <v>1617616</v>
      </c>
      <c r="M635">
        <v>20171015</v>
      </c>
      <c r="N635" t="s">
        <v>19</v>
      </c>
      <c r="O635" t="str">
        <f>IF(VLOOKUP(A635,'national-winners'!$A$2:$B$13,2,0)=H635,"Y","N")</f>
        <v>N</v>
      </c>
    </row>
    <row r="636" spans="1:15" x14ac:dyDescent="0.25">
      <c r="A636">
        <v>1980</v>
      </c>
      <c r="B636" t="s">
        <v>141</v>
      </c>
      <c r="C636" t="s">
        <v>142</v>
      </c>
      <c r="D636">
        <v>47</v>
      </c>
      <c r="E636">
        <v>62</v>
      </c>
      <c r="F636">
        <v>54</v>
      </c>
      <c r="G636" t="s">
        <v>16</v>
      </c>
      <c r="H636" t="s">
        <v>166</v>
      </c>
      <c r="I636" t="s">
        <v>100</v>
      </c>
      <c r="J636" t="b">
        <v>0</v>
      </c>
      <c r="K636">
        <v>519</v>
      </c>
      <c r="L636">
        <v>1617616</v>
      </c>
      <c r="M636">
        <v>20171015</v>
      </c>
      <c r="N636" t="s">
        <v>19</v>
      </c>
      <c r="O636" t="str">
        <f>IF(VLOOKUP(A636,'national-winners'!$A$2:$B$13,2,0)=H636,"Y","N")</f>
        <v>N</v>
      </c>
    </row>
    <row r="637" spans="1:15" x14ac:dyDescent="0.25">
      <c r="A637">
        <v>1980</v>
      </c>
      <c r="B637" t="s">
        <v>141</v>
      </c>
      <c r="C637" t="s">
        <v>142</v>
      </c>
      <c r="D637">
        <v>47</v>
      </c>
      <c r="E637">
        <v>62</v>
      </c>
      <c r="F637">
        <v>54</v>
      </c>
      <c r="G637" t="s">
        <v>16</v>
      </c>
      <c r="H637" t="s">
        <v>26</v>
      </c>
      <c r="I637" t="s">
        <v>27</v>
      </c>
      <c r="J637" t="b">
        <v>0</v>
      </c>
      <c r="K637">
        <v>503</v>
      </c>
      <c r="L637">
        <v>1617616</v>
      </c>
      <c r="M637">
        <v>20171015</v>
      </c>
      <c r="N637" t="s">
        <v>19</v>
      </c>
      <c r="O637" t="str">
        <f>IF(VLOOKUP(A637,'national-winners'!$A$2:$B$13,2,0)=H637,"Y","N")</f>
        <v>N</v>
      </c>
    </row>
    <row r="638" spans="1:15" x14ac:dyDescent="0.25">
      <c r="A638">
        <v>1980</v>
      </c>
      <c r="B638" t="s">
        <v>141</v>
      </c>
      <c r="C638" t="s">
        <v>142</v>
      </c>
      <c r="D638">
        <v>47</v>
      </c>
      <c r="E638">
        <v>62</v>
      </c>
      <c r="F638">
        <v>54</v>
      </c>
      <c r="G638" t="s">
        <v>16</v>
      </c>
      <c r="H638" t="s">
        <v>165</v>
      </c>
      <c r="I638" t="s">
        <v>37</v>
      </c>
      <c r="J638" t="b">
        <v>0</v>
      </c>
      <c r="K638">
        <v>490</v>
      </c>
      <c r="L638">
        <v>1617616</v>
      </c>
      <c r="M638">
        <v>20171015</v>
      </c>
      <c r="N638" t="s">
        <v>19</v>
      </c>
      <c r="O638" t="str">
        <f>IF(VLOOKUP(A638,'national-winners'!$A$2:$B$13,2,0)=H638,"Y","N")</f>
        <v>N</v>
      </c>
    </row>
    <row r="639" spans="1:15" x14ac:dyDescent="0.25">
      <c r="A639">
        <v>1980</v>
      </c>
      <c r="B639" t="s">
        <v>141</v>
      </c>
      <c r="C639" t="s">
        <v>142</v>
      </c>
      <c r="D639">
        <v>47</v>
      </c>
      <c r="E639">
        <v>62</v>
      </c>
      <c r="F639">
        <v>54</v>
      </c>
      <c r="G639" t="s">
        <v>16</v>
      </c>
      <c r="H639" t="s">
        <v>169</v>
      </c>
      <c r="I639" t="s">
        <v>170</v>
      </c>
      <c r="J639" t="b">
        <v>0</v>
      </c>
      <c r="K639">
        <v>400</v>
      </c>
      <c r="L639">
        <v>1617616</v>
      </c>
      <c r="M639">
        <v>20171015</v>
      </c>
      <c r="N639" t="s">
        <v>19</v>
      </c>
      <c r="O639" t="str">
        <f>IF(VLOOKUP(A639,'national-winners'!$A$2:$B$13,2,0)=H639,"Y","N")</f>
        <v>N</v>
      </c>
    </row>
    <row r="640" spans="1:15" x14ac:dyDescent="0.25">
      <c r="A640">
        <v>1980</v>
      </c>
      <c r="B640" t="s">
        <v>141</v>
      </c>
      <c r="C640" t="s">
        <v>142</v>
      </c>
      <c r="D640">
        <v>47</v>
      </c>
      <c r="E640">
        <v>62</v>
      </c>
      <c r="F640">
        <v>54</v>
      </c>
      <c r="G640" t="s">
        <v>16</v>
      </c>
      <c r="J640" t="b">
        <v>1</v>
      </c>
      <c r="K640">
        <v>152</v>
      </c>
      <c r="L640">
        <v>1617616</v>
      </c>
      <c r="M640">
        <v>20171015</v>
      </c>
      <c r="N640" t="s">
        <v>19</v>
      </c>
      <c r="O640" t="str">
        <f>IF(VLOOKUP(A640,'national-winners'!$A$2:$B$13,2,0)=H640,"Y","N")</f>
        <v>N</v>
      </c>
    </row>
    <row r="641" spans="1:15" x14ac:dyDescent="0.25">
      <c r="A641">
        <v>1980</v>
      </c>
      <c r="B641" t="s">
        <v>143</v>
      </c>
      <c r="C641" t="s">
        <v>144</v>
      </c>
      <c r="D641">
        <v>48</v>
      </c>
      <c r="E641">
        <v>74</v>
      </c>
      <c r="F641">
        <v>49</v>
      </c>
      <c r="G641" t="s">
        <v>16</v>
      </c>
      <c r="H641" t="s">
        <v>160</v>
      </c>
      <c r="I641" t="s">
        <v>21</v>
      </c>
      <c r="J641" t="b">
        <v>0</v>
      </c>
      <c r="K641">
        <v>2510705</v>
      </c>
      <c r="L641">
        <v>4541636</v>
      </c>
      <c r="M641">
        <v>20171015</v>
      </c>
      <c r="N641" t="s">
        <v>19</v>
      </c>
      <c r="O641" t="str">
        <f>IF(VLOOKUP(A641,'national-winners'!$A$2:$B$13,2,0)=H641,"Y","N")</f>
        <v>Y</v>
      </c>
    </row>
    <row r="642" spans="1:15" x14ac:dyDescent="0.25">
      <c r="A642">
        <v>1980</v>
      </c>
      <c r="B642" t="s">
        <v>143</v>
      </c>
      <c r="C642" t="s">
        <v>144</v>
      </c>
      <c r="D642">
        <v>48</v>
      </c>
      <c r="E642">
        <v>74</v>
      </c>
      <c r="F642">
        <v>49</v>
      </c>
      <c r="G642" t="s">
        <v>16</v>
      </c>
      <c r="H642" t="s">
        <v>17</v>
      </c>
      <c r="I642" t="s">
        <v>18</v>
      </c>
      <c r="J642" t="b">
        <v>0</v>
      </c>
      <c r="K642">
        <v>1881147</v>
      </c>
      <c r="L642">
        <v>4541636</v>
      </c>
      <c r="M642">
        <v>20171015</v>
      </c>
      <c r="N642" t="s">
        <v>19</v>
      </c>
      <c r="O642" t="str">
        <f>IF(VLOOKUP(A642,'national-winners'!$A$2:$B$13,2,0)=H642,"Y","N")</f>
        <v>N</v>
      </c>
    </row>
    <row r="643" spans="1:15" x14ac:dyDescent="0.25">
      <c r="A643">
        <v>1980</v>
      </c>
      <c r="B643" t="s">
        <v>143</v>
      </c>
      <c r="C643" t="s">
        <v>144</v>
      </c>
      <c r="D643">
        <v>48</v>
      </c>
      <c r="E643">
        <v>74</v>
      </c>
      <c r="F643">
        <v>49</v>
      </c>
      <c r="G643" t="s">
        <v>16</v>
      </c>
      <c r="H643" t="s">
        <v>161</v>
      </c>
      <c r="I643" t="s">
        <v>35</v>
      </c>
      <c r="J643" t="b">
        <v>0</v>
      </c>
      <c r="K643">
        <v>111613</v>
      </c>
      <c r="L643">
        <v>4541636</v>
      </c>
      <c r="M643">
        <v>20171015</v>
      </c>
      <c r="N643" t="s">
        <v>19</v>
      </c>
      <c r="O643" t="str">
        <f>IF(VLOOKUP(A643,'national-winners'!$A$2:$B$13,2,0)=H643,"Y","N")</f>
        <v>N</v>
      </c>
    </row>
    <row r="644" spans="1:15" x14ac:dyDescent="0.25">
      <c r="A644">
        <v>1980</v>
      </c>
      <c r="B644" t="s">
        <v>143</v>
      </c>
      <c r="C644" t="s">
        <v>144</v>
      </c>
      <c r="D644">
        <v>48</v>
      </c>
      <c r="E644">
        <v>74</v>
      </c>
      <c r="F644">
        <v>49</v>
      </c>
      <c r="G644" t="s">
        <v>16</v>
      </c>
      <c r="H644" t="s">
        <v>163</v>
      </c>
      <c r="I644" t="s">
        <v>29</v>
      </c>
      <c r="J644" t="b">
        <v>0</v>
      </c>
      <c r="K644">
        <v>37643</v>
      </c>
      <c r="L644">
        <v>4541636</v>
      </c>
      <c r="M644">
        <v>20171015</v>
      </c>
      <c r="N644" t="s">
        <v>19</v>
      </c>
      <c r="O644" t="str">
        <f>IF(VLOOKUP(A644,'national-winners'!$A$2:$B$13,2,0)=H644,"Y","N")</f>
        <v>N</v>
      </c>
    </row>
    <row r="645" spans="1:15" x14ac:dyDescent="0.25">
      <c r="A645">
        <v>1980</v>
      </c>
      <c r="B645" t="s">
        <v>143</v>
      </c>
      <c r="C645" t="s">
        <v>144</v>
      </c>
      <c r="D645">
        <v>48</v>
      </c>
      <c r="E645">
        <v>74</v>
      </c>
      <c r="F645">
        <v>49</v>
      </c>
      <c r="G645" t="s">
        <v>16</v>
      </c>
      <c r="J645" t="b">
        <v>1</v>
      </c>
      <c r="K645">
        <v>528</v>
      </c>
      <c r="L645">
        <v>4541636</v>
      </c>
      <c r="M645">
        <v>20171015</v>
      </c>
      <c r="N645" t="s">
        <v>19</v>
      </c>
      <c r="O645" t="str">
        <f>IF(VLOOKUP(A645,'national-winners'!$A$2:$B$13,2,0)=H645,"Y","N")</f>
        <v>N</v>
      </c>
    </row>
    <row r="646" spans="1:15" x14ac:dyDescent="0.25">
      <c r="A646">
        <v>1980</v>
      </c>
      <c r="B646" t="s">
        <v>145</v>
      </c>
      <c r="C646" t="s">
        <v>146</v>
      </c>
      <c r="D646">
        <v>49</v>
      </c>
      <c r="E646">
        <v>87</v>
      </c>
      <c r="F646">
        <v>67</v>
      </c>
      <c r="G646" t="s">
        <v>16</v>
      </c>
      <c r="H646" t="s">
        <v>160</v>
      </c>
      <c r="I646" t="s">
        <v>21</v>
      </c>
      <c r="J646" t="b">
        <v>0</v>
      </c>
      <c r="K646">
        <v>439687</v>
      </c>
      <c r="L646">
        <v>604152</v>
      </c>
      <c r="M646">
        <v>20171015</v>
      </c>
      <c r="N646" t="s">
        <v>19</v>
      </c>
      <c r="O646" t="str">
        <f>IF(VLOOKUP(A646,'national-winners'!$A$2:$B$13,2,0)=H646,"Y","N")</f>
        <v>Y</v>
      </c>
    </row>
    <row r="647" spans="1:15" x14ac:dyDescent="0.25">
      <c r="A647">
        <v>1980</v>
      </c>
      <c r="B647" t="s">
        <v>145</v>
      </c>
      <c r="C647" t="s">
        <v>146</v>
      </c>
      <c r="D647">
        <v>49</v>
      </c>
      <c r="E647">
        <v>87</v>
      </c>
      <c r="F647">
        <v>67</v>
      </c>
      <c r="G647" t="s">
        <v>16</v>
      </c>
      <c r="H647" t="s">
        <v>17</v>
      </c>
      <c r="I647" t="s">
        <v>18</v>
      </c>
      <c r="J647" t="b">
        <v>0</v>
      </c>
      <c r="K647">
        <v>124266</v>
      </c>
      <c r="L647">
        <v>604152</v>
      </c>
      <c r="M647">
        <v>20171015</v>
      </c>
      <c r="N647" t="s">
        <v>19</v>
      </c>
      <c r="O647" t="str">
        <f>IF(VLOOKUP(A647,'national-winners'!$A$2:$B$13,2,0)=H647,"Y","N")</f>
        <v>N</v>
      </c>
    </row>
    <row r="648" spans="1:15" x14ac:dyDescent="0.25">
      <c r="A648">
        <v>1980</v>
      </c>
      <c r="B648" t="s">
        <v>145</v>
      </c>
      <c r="C648" t="s">
        <v>146</v>
      </c>
      <c r="D648">
        <v>49</v>
      </c>
      <c r="E648">
        <v>87</v>
      </c>
      <c r="F648">
        <v>67</v>
      </c>
      <c r="G648" t="s">
        <v>16</v>
      </c>
      <c r="H648" t="s">
        <v>161</v>
      </c>
      <c r="I648" t="s">
        <v>35</v>
      </c>
      <c r="J648" t="b">
        <v>0</v>
      </c>
      <c r="K648">
        <v>30284</v>
      </c>
      <c r="L648">
        <v>604152</v>
      </c>
      <c r="M648">
        <v>20171015</v>
      </c>
      <c r="N648" t="s">
        <v>19</v>
      </c>
      <c r="O648" t="str">
        <f>IF(VLOOKUP(A648,'national-winners'!$A$2:$B$13,2,0)=H648,"Y","N")</f>
        <v>N</v>
      </c>
    </row>
    <row r="649" spans="1:15" x14ac:dyDescent="0.25">
      <c r="A649">
        <v>1980</v>
      </c>
      <c r="B649" t="s">
        <v>145</v>
      </c>
      <c r="C649" t="s">
        <v>146</v>
      </c>
      <c r="D649">
        <v>49</v>
      </c>
      <c r="E649">
        <v>87</v>
      </c>
      <c r="F649">
        <v>67</v>
      </c>
      <c r="G649" t="s">
        <v>16</v>
      </c>
      <c r="H649" t="s">
        <v>163</v>
      </c>
      <c r="I649" t="s">
        <v>29</v>
      </c>
      <c r="J649" t="b">
        <v>0</v>
      </c>
      <c r="K649">
        <v>7156</v>
      </c>
      <c r="L649">
        <v>604152</v>
      </c>
      <c r="M649">
        <v>20171015</v>
      </c>
      <c r="N649" t="s">
        <v>19</v>
      </c>
      <c r="O649" t="str">
        <f>IF(VLOOKUP(A649,'national-winners'!$A$2:$B$13,2,0)=H649,"Y","N")</f>
        <v>N</v>
      </c>
    </row>
    <row r="650" spans="1:15" x14ac:dyDescent="0.25">
      <c r="A650">
        <v>1980</v>
      </c>
      <c r="B650" t="s">
        <v>145</v>
      </c>
      <c r="C650" t="s">
        <v>146</v>
      </c>
      <c r="D650">
        <v>49</v>
      </c>
      <c r="E650">
        <v>87</v>
      </c>
      <c r="F650">
        <v>67</v>
      </c>
      <c r="G650" t="s">
        <v>16</v>
      </c>
      <c r="H650" t="s">
        <v>167</v>
      </c>
      <c r="I650" t="s">
        <v>168</v>
      </c>
      <c r="J650" t="b">
        <v>0</v>
      </c>
      <c r="K650">
        <v>1009</v>
      </c>
      <c r="L650">
        <v>604152</v>
      </c>
      <c r="M650">
        <v>20171015</v>
      </c>
      <c r="N650" t="s">
        <v>19</v>
      </c>
      <c r="O650" t="str">
        <f>IF(VLOOKUP(A650,'national-winners'!$A$2:$B$13,2,0)=H650,"Y","N")</f>
        <v>N</v>
      </c>
    </row>
    <row r="651" spans="1:15" x14ac:dyDescent="0.25">
      <c r="A651">
        <v>1980</v>
      </c>
      <c r="B651" t="s">
        <v>145</v>
      </c>
      <c r="C651" t="s">
        <v>146</v>
      </c>
      <c r="D651">
        <v>49</v>
      </c>
      <c r="E651">
        <v>87</v>
      </c>
      <c r="F651">
        <v>67</v>
      </c>
      <c r="G651" t="s">
        <v>16</v>
      </c>
      <c r="H651" t="s">
        <v>175</v>
      </c>
      <c r="I651" t="s">
        <v>39</v>
      </c>
      <c r="J651" t="b">
        <v>0</v>
      </c>
      <c r="K651">
        <v>965</v>
      </c>
      <c r="L651">
        <v>604152</v>
      </c>
      <c r="M651">
        <v>20171015</v>
      </c>
      <c r="N651" t="s">
        <v>19</v>
      </c>
      <c r="O651" t="str">
        <f>IF(VLOOKUP(A651,'national-winners'!$A$2:$B$13,2,0)=H651,"Y","N")</f>
        <v>N</v>
      </c>
    </row>
    <row r="652" spans="1:15" x14ac:dyDescent="0.25">
      <c r="A652">
        <v>1980</v>
      </c>
      <c r="B652" t="s">
        <v>145</v>
      </c>
      <c r="C652" t="s">
        <v>146</v>
      </c>
      <c r="D652">
        <v>49</v>
      </c>
      <c r="E652">
        <v>87</v>
      </c>
      <c r="F652">
        <v>67</v>
      </c>
      <c r="G652" t="s">
        <v>16</v>
      </c>
      <c r="H652" t="s">
        <v>162</v>
      </c>
      <c r="I652" t="s">
        <v>23</v>
      </c>
      <c r="J652" t="b">
        <v>0</v>
      </c>
      <c r="K652">
        <v>522</v>
      </c>
      <c r="L652">
        <v>604152</v>
      </c>
      <c r="M652">
        <v>20171015</v>
      </c>
      <c r="N652" t="s">
        <v>19</v>
      </c>
      <c r="O652" t="str">
        <f>IF(VLOOKUP(A652,'national-winners'!$A$2:$B$13,2,0)=H652,"Y","N")</f>
        <v>N</v>
      </c>
    </row>
    <row r="653" spans="1:15" x14ac:dyDescent="0.25">
      <c r="A653">
        <v>1980</v>
      </c>
      <c r="B653" t="s">
        <v>145</v>
      </c>
      <c r="C653" t="s">
        <v>146</v>
      </c>
      <c r="D653">
        <v>49</v>
      </c>
      <c r="E653">
        <v>87</v>
      </c>
      <c r="F653">
        <v>67</v>
      </c>
      <c r="G653" t="s">
        <v>16</v>
      </c>
      <c r="H653" t="s">
        <v>26</v>
      </c>
      <c r="I653" t="s">
        <v>27</v>
      </c>
      <c r="J653" t="b">
        <v>0</v>
      </c>
      <c r="K653">
        <v>139</v>
      </c>
      <c r="L653">
        <v>604152</v>
      </c>
      <c r="M653">
        <v>20171015</v>
      </c>
      <c r="N653" t="s">
        <v>19</v>
      </c>
      <c r="O653" t="str">
        <f>IF(VLOOKUP(A653,'national-winners'!$A$2:$B$13,2,0)=H653,"Y","N")</f>
        <v>N</v>
      </c>
    </row>
    <row r="654" spans="1:15" x14ac:dyDescent="0.25">
      <c r="A654">
        <v>1980</v>
      </c>
      <c r="B654" t="s">
        <v>145</v>
      </c>
      <c r="C654" t="s">
        <v>146</v>
      </c>
      <c r="D654">
        <v>49</v>
      </c>
      <c r="E654">
        <v>87</v>
      </c>
      <c r="F654">
        <v>67</v>
      </c>
      <c r="G654" t="s">
        <v>16</v>
      </c>
      <c r="H654" t="s">
        <v>165</v>
      </c>
      <c r="I654" t="s">
        <v>37</v>
      </c>
      <c r="J654" t="b">
        <v>0</v>
      </c>
      <c r="K654">
        <v>124</v>
      </c>
      <c r="L654">
        <v>604152</v>
      </c>
      <c r="M654">
        <v>20171015</v>
      </c>
      <c r="N654" t="s">
        <v>19</v>
      </c>
      <c r="O654" t="str">
        <f>IF(VLOOKUP(A654,'national-winners'!$A$2:$B$13,2,0)=H654,"Y","N")</f>
        <v>N</v>
      </c>
    </row>
    <row r="655" spans="1:15" x14ac:dyDescent="0.25">
      <c r="A655">
        <v>1980</v>
      </c>
      <c r="B655" t="s">
        <v>148</v>
      </c>
      <c r="C655" t="s">
        <v>149</v>
      </c>
      <c r="D655">
        <v>50</v>
      </c>
      <c r="E655">
        <v>13</v>
      </c>
      <c r="F655">
        <v>6</v>
      </c>
      <c r="G655" t="s">
        <v>16</v>
      </c>
      <c r="H655" t="s">
        <v>160</v>
      </c>
      <c r="I655" t="s">
        <v>21</v>
      </c>
      <c r="J655" t="b">
        <v>0</v>
      </c>
      <c r="K655">
        <v>94628</v>
      </c>
      <c r="L655">
        <v>213299</v>
      </c>
      <c r="M655">
        <v>20171015</v>
      </c>
      <c r="N655" t="s">
        <v>19</v>
      </c>
      <c r="O655" t="str">
        <f>IF(VLOOKUP(A655,'national-winners'!$A$2:$B$13,2,0)=H655,"Y","N")</f>
        <v>Y</v>
      </c>
    </row>
    <row r="656" spans="1:15" x14ac:dyDescent="0.25">
      <c r="A656">
        <v>1980</v>
      </c>
      <c r="B656" t="s">
        <v>148</v>
      </c>
      <c r="C656" t="s">
        <v>149</v>
      </c>
      <c r="D656">
        <v>50</v>
      </c>
      <c r="E656">
        <v>13</v>
      </c>
      <c r="F656">
        <v>6</v>
      </c>
      <c r="G656" t="s">
        <v>16</v>
      </c>
      <c r="H656" t="s">
        <v>17</v>
      </c>
      <c r="I656" t="s">
        <v>18</v>
      </c>
      <c r="J656" t="b">
        <v>0</v>
      </c>
      <c r="K656">
        <v>81952</v>
      </c>
      <c r="L656">
        <v>213299</v>
      </c>
      <c r="M656">
        <v>20171015</v>
      </c>
      <c r="N656" t="s">
        <v>19</v>
      </c>
      <c r="O656" t="str">
        <f>IF(VLOOKUP(A656,'national-winners'!$A$2:$B$13,2,0)=H656,"Y","N")</f>
        <v>N</v>
      </c>
    </row>
    <row r="657" spans="1:15" x14ac:dyDescent="0.25">
      <c r="A657">
        <v>1980</v>
      </c>
      <c r="B657" t="s">
        <v>148</v>
      </c>
      <c r="C657" t="s">
        <v>149</v>
      </c>
      <c r="D657">
        <v>50</v>
      </c>
      <c r="E657">
        <v>13</v>
      </c>
      <c r="F657">
        <v>6</v>
      </c>
      <c r="G657" t="s">
        <v>16</v>
      </c>
      <c r="H657" t="s">
        <v>161</v>
      </c>
      <c r="I657" t="s">
        <v>35</v>
      </c>
      <c r="J657" t="b">
        <v>0</v>
      </c>
      <c r="K657">
        <v>31761</v>
      </c>
      <c r="L657">
        <v>213299</v>
      </c>
      <c r="M657">
        <v>20171015</v>
      </c>
      <c r="N657" t="s">
        <v>19</v>
      </c>
      <c r="O657" t="str">
        <f>IF(VLOOKUP(A657,'national-winners'!$A$2:$B$13,2,0)=H657,"Y","N")</f>
        <v>N</v>
      </c>
    </row>
    <row r="658" spans="1:15" x14ac:dyDescent="0.25">
      <c r="A658">
        <v>1980</v>
      </c>
      <c r="B658" t="s">
        <v>148</v>
      </c>
      <c r="C658" t="s">
        <v>149</v>
      </c>
      <c r="D658">
        <v>50</v>
      </c>
      <c r="E658">
        <v>13</v>
      </c>
      <c r="F658">
        <v>6</v>
      </c>
      <c r="G658" t="s">
        <v>16</v>
      </c>
      <c r="H658" t="s">
        <v>167</v>
      </c>
      <c r="I658" t="s">
        <v>168</v>
      </c>
      <c r="J658" t="b">
        <v>0</v>
      </c>
      <c r="K658">
        <v>2316</v>
      </c>
      <c r="L658">
        <v>213299</v>
      </c>
      <c r="M658">
        <v>20171015</v>
      </c>
      <c r="N658" t="s">
        <v>19</v>
      </c>
      <c r="O658" t="str">
        <f>IF(VLOOKUP(A658,'national-winners'!$A$2:$B$13,2,0)=H658,"Y","N")</f>
        <v>N</v>
      </c>
    </row>
    <row r="659" spans="1:15" x14ac:dyDescent="0.25">
      <c r="A659">
        <v>1980</v>
      </c>
      <c r="B659" t="s">
        <v>148</v>
      </c>
      <c r="C659" t="s">
        <v>149</v>
      </c>
      <c r="D659">
        <v>50</v>
      </c>
      <c r="E659">
        <v>13</v>
      </c>
      <c r="F659">
        <v>6</v>
      </c>
      <c r="G659" t="s">
        <v>16</v>
      </c>
      <c r="H659" t="s">
        <v>163</v>
      </c>
      <c r="I659" t="s">
        <v>29</v>
      </c>
      <c r="J659" t="b">
        <v>0</v>
      </c>
      <c r="K659">
        <v>1900</v>
      </c>
      <c r="L659">
        <v>213299</v>
      </c>
      <c r="M659">
        <v>20171015</v>
      </c>
      <c r="N659" t="s">
        <v>19</v>
      </c>
      <c r="O659" t="str">
        <f>IF(VLOOKUP(A659,'national-winners'!$A$2:$B$13,2,0)=H659,"Y","N")</f>
        <v>N</v>
      </c>
    </row>
    <row r="660" spans="1:15" x14ac:dyDescent="0.25">
      <c r="A660">
        <v>1980</v>
      </c>
      <c r="B660" t="s">
        <v>148</v>
      </c>
      <c r="C660" t="s">
        <v>149</v>
      </c>
      <c r="D660">
        <v>50</v>
      </c>
      <c r="E660">
        <v>13</v>
      </c>
      <c r="F660">
        <v>6</v>
      </c>
      <c r="G660" t="s">
        <v>16</v>
      </c>
      <c r="J660" t="b">
        <v>1</v>
      </c>
      <c r="K660">
        <v>413</v>
      </c>
      <c r="L660">
        <v>213299</v>
      </c>
      <c r="M660">
        <v>20171015</v>
      </c>
      <c r="N660" t="s">
        <v>19</v>
      </c>
      <c r="O660" t="str">
        <f>IF(VLOOKUP(A660,'national-winners'!$A$2:$B$13,2,0)=H660,"Y","N")</f>
        <v>N</v>
      </c>
    </row>
    <row r="661" spans="1:15" x14ac:dyDescent="0.25">
      <c r="A661">
        <v>1980</v>
      </c>
      <c r="B661" t="s">
        <v>148</v>
      </c>
      <c r="C661" t="s">
        <v>149</v>
      </c>
      <c r="D661">
        <v>50</v>
      </c>
      <c r="E661">
        <v>13</v>
      </c>
      <c r="F661">
        <v>6</v>
      </c>
      <c r="G661" t="s">
        <v>16</v>
      </c>
      <c r="H661" t="s">
        <v>166</v>
      </c>
      <c r="I661" t="s">
        <v>100</v>
      </c>
      <c r="J661" t="b">
        <v>0</v>
      </c>
      <c r="K661">
        <v>136</v>
      </c>
      <c r="L661">
        <v>213299</v>
      </c>
      <c r="M661">
        <v>20171015</v>
      </c>
      <c r="N661" t="s">
        <v>19</v>
      </c>
      <c r="O661" t="str">
        <f>IF(VLOOKUP(A661,'national-winners'!$A$2:$B$13,2,0)=H661,"Y","N")</f>
        <v>N</v>
      </c>
    </row>
    <row r="662" spans="1:15" x14ac:dyDescent="0.25">
      <c r="A662">
        <v>1980</v>
      </c>
      <c r="B662" t="s">
        <v>148</v>
      </c>
      <c r="C662" t="s">
        <v>149</v>
      </c>
      <c r="D662">
        <v>50</v>
      </c>
      <c r="E662">
        <v>13</v>
      </c>
      <c r="F662">
        <v>6</v>
      </c>
      <c r="G662" t="s">
        <v>16</v>
      </c>
      <c r="H662" t="s">
        <v>26</v>
      </c>
      <c r="I662" t="s">
        <v>27</v>
      </c>
      <c r="J662" t="b">
        <v>0</v>
      </c>
      <c r="K662">
        <v>118</v>
      </c>
      <c r="L662">
        <v>213299</v>
      </c>
      <c r="M662">
        <v>20171015</v>
      </c>
      <c r="N662" t="s">
        <v>19</v>
      </c>
      <c r="O662" t="str">
        <f>IF(VLOOKUP(A662,'national-winners'!$A$2:$B$13,2,0)=H662,"Y","N")</f>
        <v>N</v>
      </c>
    </row>
    <row r="663" spans="1:15" x14ac:dyDescent="0.25">
      <c r="A663">
        <v>1980</v>
      </c>
      <c r="B663" t="s">
        <v>148</v>
      </c>
      <c r="C663" t="s">
        <v>149</v>
      </c>
      <c r="D663">
        <v>50</v>
      </c>
      <c r="E663">
        <v>13</v>
      </c>
      <c r="F663">
        <v>6</v>
      </c>
      <c r="G663" t="s">
        <v>16</v>
      </c>
      <c r="H663" t="s">
        <v>165</v>
      </c>
      <c r="I663" t="s">
        <v>37</v>
      </c>
      <c r="J663" t="b">
        <v>0</v>
      </c>
      <c r="K663">
        <v>75</v>
      </c>
      <c r="L663">
        <v>213299</v>
      </c>
      <c r="M663">
        <v>20171015</v>
      </c>
      <c r="N663" t="s">
        <v>19</v>
      </c>
      <c r="O663" t="str">
        <f>IF(VLOOKUP(A663,'national-winners'!$A$2:$B$13,2,0)=H663,"Y","N")</f>
        <v>N</v>
      </c>
    </row>
    <row r="664" spans="1:15" x14ac:dyDescent="0.25">
      <c r="A664">
        <v>1980</v>
      </c>
      <c r="B664" t="s">
        <v>150</v>
      </c>
      <c r="C664" t="s">
        <v>151</v>
      </c>
      <c r="D664">
        <v>51</v>
      </c>
      <c r="E664">
        <v>54</v>
      </c>
      <c r="F664">
        <v>40</v>
      </c>
      <c r="G664" t="s">
        <v>16</v>
      </c>
      <c r="H664" t="s">
        <v>160</v>
      </c>
      <c r="I664" t="s">
        <v>21</v>
      </c>
      <c r="J664" t="b">
        <v>0</v>
      </c>
      <c r="K664">
        <v>989609</v>
      </c>
      <c r="L664">
        <v>1866032</v>
      </c>
      <c r="M664">
        <v>20171015</v>
      </c>
      <c r="N664" t="s">
        <v>19</v>
      </c>
      <c r="O664" t="str">
        <f>IF(VLOOKUP(A664,'national-winners'!$A$2:$B$13,2,0)=H664,"Y","N")</f>
        <v>Y</v>
      </c>
    </row>
    <row r="665" spans="1:15" x14ac:dyDescent="0.25">
      <c r="A665">
        <v>1980</v>
      </c>
      <c r="B665" t="s">
        <v>150</v>
      </c>
      <c r="C665" t="s">
        <v>151</v>
      </c>
      <c r="D665">
        <v>51</v>
      </c>
      <c r="E665">
        <v>54</v>
      </c>
      <c r="F665">
        <v>40</v>
      </c>
      <c r="G665" t="s">
        <v>16</v>
      </c>
      <c r="H665" t="s">
        <v>17</v>
      </c>
      <c r="I665" t="s">
        <v>18</v>
      </c>
      <c r="J665" t="b">
        <v>0</v>
      </c>
      <c r="K665">
        <v>752174</v>
      </c>
      <c r="L665">
        <v>1866032</v>
      </c>
      <c r="M665">
        <v>20171015</v>
      </c>
      <c r="N665" t="s">
        <v>19</v>
      </c>
      <c r="O665" t="str">
        <f>IF(VLOOKUP(A665,'national-winners'!$A$2:$B$13,2,0)=H665,"Y","N")</f>
        <v>N</v>
      </c>
    </row>
    <row r="666" spans="1:15" x14ac:dyDescent="0.25">
      <c r="A666">
        <v>1980</v>
      </c>
      <c r="B666" t="s">
        <v>150</v>
      </c>
      <c r="C666" t="s">
        <v>151</v>
      </c>
      <c r="D666">
        <v>51</v>
      </c>
      <c r="E666">
        <v>54</v>
      </c>
      <c r="F666">
        <v>40</v>
      </c>
      <c r="G666" t="s">
        <v>16</v>
      </c>
      <c r="H666" t="s">
        <v>161</v>
      </c>
      <c r="I666" t="s">
        <v>35</v>
      </c>
      <c r="J666" t="b">
        <v>0</v>
      </c>
      <c r="K666">
        <v>95418</v>
      </c>
      <c r="L666">
        <v>1866032</v>
      </c>
      <c r="M666">
        <v>20171015</v>
      </c>
      <c r="N666" t="s">
        <v>19</v>
      </c>
      <c r="O666" t="str">
        <f>IF(VLOOKUP(A666,'national-winners'!$A$2:$B$13,2,0)=H666,"Y","N")</f>
        <v>N</v>
      </c>
    </row>
    <row r="667" spans="1:15" x14ac:dyDescent="0.25">
      <c r="A667">
        <v>1980</v>
      </c>
      <c r="B667" t="s">
        <v>150</v>
      </c>
      <c r="C667" t="s">
        <v>151</v>
      </c>
      <c r="D667">
        <v>51</v>
      </c>
      <c r="E667">
        <v>54</v>
      </c>
      <c r="F667">
        <v>40</v>
      </c>
      <c r="G667" t="s">
        <v>16</v>
      </c>
      <c r="H667" t="s">
        <v>167</v>
      </c>
      <c r="I667" t="s">
        <v>168</v>
      </c>
      <c r="J667" t="b">
        <v>0</v>
      </c>
      <c r="K667">
        <v>14024</v>
      </c>
      <c r="L667">
        <v>1866032</v>
      </c>
      <c r="M667">
        <v>20171015</v>
      </c>
      <c r="N667" t="s">
        <v>19</v>
      </c>
      <c r="O667" t="str">
        <f>IF(VLOOKUP(A667,'national-winners'!$A$2:$B$13,2,0)=H667,"Y","N")</f>
        <v>N</v>
      </c>
    </row>
    <row r="668" spans="1:15" x14ac:dyDescent="0.25">
      <c r="A668">
        <v>1980</v>
      </c>
      <c r="B668" t="s">
        <v>150</v>
      </c>
      <c r="C668" t="s">
        <v>151</v>
      </c>
      <c r="D668">
        <v>51</v>
      </c>
      <c r="E668">
        <v>54</v>
      </c>
      <c r="F668">
        <v>40</v>
      </c>
      <c r="G668" t="s">
        <v>16</v>
      </c>
      <c r="H668" t="s">
        <v>163</v>
      </c>
      <c r="I668" t="s">
        <v>29</v>
      </c>
      <c r="J668" t="b">
        <v>0</v>
      </c>
      <c r="K668">
        <v>12821</v>
      </c>
      <c r="L668">
        <v>1866032</v>
      </c>
      <c r="M668">
        <v>20171015</v>
      </c>
      <c r="N668" t="s">
        <v>19</v>
      </c>
      <c r="O668" t="str">
        <f>IF(VLOOKUP(A668,'national-winners'!$A$2:$B$13,2,0)=H668,"Y","N")</f>
        <v>N</v>
      </c>
    </row>
    <row r="669" spans="1:15" x14ac:dyDescent="0.25">
      <c r="A669">
        <v>1980</v>
      </c>
      <c r="B669" t="s">
        <v>150</v>
      </c>
      <c r="C669" t="s">
        <v>151</v>
      </c>
      <c r="D669">
        <v>51</v>
      </c>
      <c r="E669">
        <v>54</v>
      </c>
      <c r="F669">
        <v>40</v>
      </c>
      <c r="G669" t="s">
        <v>16</v>
      </c>
      <c r="H669" t="s">
        <v>165</v>
      </c>
      <c r="I669" t="s">
        <v>37</v>
      </c>
      <c r="J669" t="b">
        <v>0</v>
      </c>
      <c r="K669">
        <v>1986</v>
      </c>
      <c r="L669">
        <v>1866032</v>
      </c>
      <c r="M669">
        <v>20171015</v>
      </c>
      <c r="N669" t="s">
        <v>19</v>
      </c>
      <c r="O669" t="str">
        <f>IF(VLOOKUP(A669,'national-winners'!$A$2:$B$13,2,0)=H669,"Y","N")</f>
        <v>N</v>
      </c>
    </row>
    <row r="670" spans="1:15" x14ac:dyDescent="0.25">
      <c r="A670">
        <v>1980</v>
      </c>
      <c r="B670" t="s">
        <v>152</v>
      </c>
      <c r="C670" t="s">
        <v>153</v>
      </c>
      <c r="D670">
        <v>53</v>
      </c>
      <c r="E670">
        <v>91</v>
      </c>
      <c r="F670">
        <v>73</v>
      </c>
      <c r="G670" t="s">
        <v>16</v>
      </c>
      <c r="H670" t="s">
        <v>160</v>
      </c>
      <c r="I670" t="s">
        <v>21</v>
      </c>
      <c r="J670" t="b">
        <v>0</v>
      </c>
      <c r="K670">
        <v>865244</v>
      </c>
      <c r="L670">
        <v>1742394</v>
      </c>
      <c r="M670">
        <v>20171015</v>
      </c>
      <c r="N670" t="s">
        <v>19</v>
      </c>
      <c r="O670" t="str">
        <f>IF(VLOOKUP(A670,'national-winners'!$A$2:$B$13,2,0)=H670,"Y","N")</f>
        <v>Y</v>
      </c>
    </row>
    <row r="671" spans="1:15" x14ac:dyDescent="0.25">
      <c r="A671">
        <v>1980</v>
      </c>
      <c r="B671" t="s">
        <v>152</v>
      </c>
      <c r="C671" t="s">
        <v>153</v>
      </c>
      <c r="D671">
        <v>53</v>
      </c>
      <c r="E671">
        <v>91</v>
      </c>
      <c r="F671">
        <v>73</v>
      </c>
      <c r="G671" t="s">
        <v>16</v>
      </c>
      <c r="H671" t="s">
        <v>17</v>
      </c>
      <c r="I671" t="s">
        <v>18</v>
      </c>
      <c r="J671" t="b">
        <v>0</v>
      </c>
      <c r="K671">
        <v>650193</v>
      </c>
      <c r="L671">
        <v>1742394</v>
      </c>
      <c r="M671">
        <v>20171015</v>
      </c>
      <c r="N671" t="s">
        <v>19</v>
      </c>
      <c r="O671" t="str">
        <f>IF(VLOOKUP(A671,'national-winners'!$A$2:$B$13,2,0)=H671,"Y","N")</f>
        <v>N</v>
      </c>
    </row>
    <row r="672" spans="1:15" x14ac:dyDescent="0.25">
      <c r="A672">
        <v>1980</v>
      </c>
      <c r="B672" t="s">
        <v>152</v>
      </c>
      <c r="C672" t="s">
        <v>153</v>
      </c>
      <c r="D672">
        <v>53</v>
      </c>
      <c r="E672">
        <v>91</v>
      </c>
      <c r="F672">
        <v>73</v>
      </c>
      <c r="G672" t="s">
        <v>16</v>
      </c>
      <c r="H672" t="s">
        <v>161</v>
      </c>
      <c r="I672" t="s">
        <v>35</v>
      </c>
      <c r="J672" t="b">
        <v>0</v>
      </c>
      <c r="K672">
        <v>185073</v>
      </c>
      <c r="L672">
        <v>1742394</v>
      </c>
      <c r="M672">
        <v>20171015</v>
      </c>
      <c r="N672" t="s">
        <v>19</v>
      </c>
      <c r="O672" t="str">
        <f>IF(VLOOKUP(A672,'national-winners'!$A$2:$B$13,2,0)=H672,"Y","N")</f>
        <v>N</v>
      </c>
    </row>
    <row r="673" spans="1:15" x14ac:dyDescent="0.25">
      <c r="A673">
        <v>1980</v>
      </c>
      <c r="B673" t="s">
        <v>152</v>
      </c>
      <c r="C673" t="s">
        <v>153</v>
      </c>
      <c r="D673">
        <v>53</v>
      </c>
      <c r="E673">
        <v>91</v>
      </c>
      <c r="F673">
        <v>73</v>
      </c>
      <c r="G673" t="s">
        <v>16</v>
      </c>
      <c r="H673" t="s">
        <v>163</v>
      </c>
      <c r="I673" t="s">
        <v>29</v>
      </c>
      <c r="J673" t="b">
        <v>0</v>
      </c>
      <c r="K673">
        <v>29213</v>
      </c>
      <c r="L673">
        <v>1742394</v>
      </c>
      <c r="M673">
        <v>20171015</v>
      </c>
      <c r="N673" t="s">
        <v>19</v>
      </c>
      <c r="O673" t="str">
        <f>IF(VLOOKUP(A673,'national-winners'!$A$2:$B$13,2,0)=H673,"Y","N")</f>
        <v>N</v>
      </c>
    </row>
    <row r="674" spans="1:15" x14ac:dyDescent="0.25">
      <c r="A674">
        <v>1980</v>
      </c>
      <c r="B674" t="s">
        <v>152</v>
      </c>
      <c r="C674" t="s">
        <v>153</v>
      </c>
      <c r="D674">
        <v>53</v>
      </c>
      <c r="E674">
        <v>91</v>
      </c>
      <c r="F674">
        <v>73</v>
      </c>
      <c r="G674" t="s">
        <v>16</v>
      </c>
      <c r="H674" t="s">
        <v>167</v>
      </c>
      <c r="I674" t="s">
        <v>168</v>
      </c>
      <c r="J674" t="b">
        <v>0</v>
      </c>
      <c r="K674">
        <v>9403</v>
      </c>
      <c r="L674">
        <v>1742394</v>
      </c>
      <c r="M674">
        <v>20171015</v>
      </c>
      <c r="N674" t="s">
        <v>19</v>
      </c>
      <c r="O674" t="str">
        <f>IF(VLOOKUP(A674,'national-winners'!$A$2:$B$13,2,0)=H674,"Y","N")</f>
        <v>N</v>
      </c>
    </row>
    <row r="675" spans="1:15" x14ac:dyDescent="0.25">
      <c r="A675">
        <v>1980</v>
      </c>
      <c r="B675" t="s">
        <v>152</v>
      </c>
      <c r="C675" t="s">
        <v>153</v>
      </c>
      <c r="D675">
        <v>53</v>
      </c>
      <c r="E675">
        <v>91</v>
      </c>
      <c r="F675">
        <v>73</v>
      </c>
      <c r="G675" t="s">
        <v>16</v>
      </c>
      <c r="H675" t="s">
        <v>165</v>
      </c>
      <c r="I675" t="s">
        <v>37</v>
      </c>
      <c r="J675" t="b">
        <v>0</v>
      </c>
      <c r="K675">
        <v>1137</v>
      </c>
      <c r="L675">
        <v>1742394</v>
      </c>
      <c r="M675">
        <v>20171015</v>
      </c>
      <c r="N675" t="s">
        <v>19</v>
      </c>
      <c r="O675" t="str">
        <f>IF(VLOOKUP(A675,'national-winners'!$A$2:$B$13,2,0)=H675,"Y","N")</f>
        <v>N</v>
      </c>
    </row>
    <row r="676" spans="1:15" x14ac:dyDescent="0.25">
      <c r="A676">
        <v>1980</v>
      </c>
      <c r="B676" t="s">
        <v>152</v>
      </c>
      <c r="C676" t="s">
        <v>153</v>
      </c>
      <c r="D676">
        <v>53</v>
      </c>
      <c r="E676">
        <v>91</v>
      </c>
      <c r="F676">
        <v>73</v>
      </c>
      <c r="G676" t="s">
        <v>16</v>
      </c>
      <c r="H676" t="s">
        <v>166</v>
      </c>
      <c r="I676" t="s">
        <v>100</v>
      </c>
      <c r="J676" t="b">
        <v>0</v>
      </c>
      <c r="K676">
        <v>956</v>
      </c>
      <c r="L676">
        <v>1742394</v>
      </c>
      <c r="M676">
        <v>20171015</v>
      </c>
      <c r="N676" t="s">
        <v>19</v>
      </c>
      <c r="O676" t="str">
        <f>IF(VLOOKUP(A676,'national-winners'!$A$2:$B$13,2,0)=H676,"Y","N")</f>
        <v>N</v>
      </c>
    </row>
    <row r="677" spans="1:15" x14ac:dyDescent="0.25">
      <c r="A677">
        <v>1980</v>
      </c>
      <c r="B677" t="s">
        <v>152</v>
      </c>
      <c r="C677" t="s">
        <v>153</v>
      </c>
      <c r="D677">
        <v>53</v>
      </c>
      <c r="E677">
        <v>91</v>
      </c>
      <c r="F677">
        <v>73</v>
      </c>
      <c r="G677" t="s">
        <v>16</v>
      </c>
      <c r="H677" t="s">
        <v>26</v>
      </c>
      <c r="I677" t="s">
        <v>27</v>
      </c>
      <c r="J677" t="b">
        <v>0</v>
      </c>
      <c r="K677">
        <v>834</v>
      </c>
      <c r="L677">
        <v>1742394</v>
      </c>
      <c r="M677">
        <v>20171015</v>
      </c>
      <c r="N677" t="s">
        <v>19</v>
      </c>
      <c r="O677" t="str">
        <f>IF(VLOOKUP(A677,'national-winners'!$A$2:$B$13,2,0)=H677,"Y","N")</f>
        <v>N</v>
      </c>
    </row>
    <row r="678" spans="1:15" x14ac:dyDescent="0.25">
      <c r="A678">
        <v>1980</v>
      </c>
      <c r="B678" t="s">
        <v>152</v>
      </c>
      <c r="C678" t="s">
        <v>153</v>
      </c>
      <c r="D678">
        <v>53</v>
      </c>
      <c r="E678">
        <v>91</v>
      </c>
      <c r="F678">
        <v>73</v>
      </c>
      <c r="G678" t="s">
        <v>16</v>
      </c>
      <c r="H678" t="s">
        <v>169</v>
      </c>
      <c r="I678" t="s">
        <v>170</v>
      </c>
      <c r="J678" t="b">
        <v>0</v>
      </c>
      <c r="K678">
        <v>341</v>
      </c>
      <c r="L678">
        <v>1742394</v>
      </c>
      <c r="M678">
        <v>20171015</v>
      </c>
      <c r="N678" t="s">
        <v>19</v>
      </c>
      <c r="O678" t="str">
        <f>IF(VLOOKUP(A678,'national-winners'!$A$2:$B$13,2,0)=H678,"Y","N")</f>
        <v>N</v>
      </c>
    </row>
    <row r="679" spans="1:15" x14ac:dyDescent="0.25">
      <c r="A679">
        <v>1980</v>
      </c>
      <c r="B679" t="s">
        <v>154</v>
      </c>
      <c r="C679" t="s">
        <v>155</v>
      </c>
      <c r="D679">
        <v>54</v>
      </c>
      <c r="E679">
        <v>55</v>
      </c>
      <c r="F679">
        <v>56</v>
      </c>
      <c r="G679" t="s">
        <v>16</v>
      </c>
      <c r="H679" t="s">
        <v>17</v>
      </c>
      <c r="I679" t="s">
        <v>18</v>
      </c>
      <c r="J679" t="b">
        <v>0</v>
      </c>
      <c r="K679">
        <v>367462</v>
      </c>
      <c r="L679">
        <v>737715</v>
      </c>
      <c r="M679">
        <v>20171015</v>
      </c>
      <c r="N679" t="s">
        <v>19</v>
      </c>
      <c r="O679" t="str">
        <f>IF(VLOOKUP(A679,'national-winners'!$A$2:$B$13,2,0)=H679,"Y","N")</f>
        <v>N</v>
      </c>
    </row>
    <row r="680" spans="1:15" x14ac:dyDescent="0.25">
      <c r="A680">
        <v>1980</v>
      </c>
      <c r="B680" t="s">
        <v>154</v>
      </c>
      <c r="C680" t="s">
        <v>155</v>
      </c>
      <c r="D680">
        <v>54</v>
      </c>
      <c r="E680">
        <v>55</v>
      </c>
      <c r="F680">
        <v>56</v>
      </c>
      <c r="G680" t="s">
        <v>16</v>
      </c>
      <c r="H680" t="s">
        <v>160</v>
      </c>
      <c r="I680" t="s">
        <v>21</v>
      </c>
      <c r="J680" t="b">
        <v>0</v>
      </c>
      <c r="K680">
        <v>334206</v>
      </c>
      <c r="L680">
        <v>737715</v>
      </c>
      <c r="M680">
        <v>20171015</v>
      </c>
      <c r="N680" t="s">
        <v>19</v>
      </c>
      <c r="O680" t="str">
        <f>IF(VLOOKUP(A680,'national-winners'!$A$2:$B$13,2,0)=H680,"Y","N")</f>
        <v>Y</v>
      </c>
    </row>
    <row r="681" spans="1:15" x14ac:dyDescent="0.25">
      <c r="A681">
        <v>1980</v>
      </c>
      <c r="B681" t="s">
        <v>154</v>
      </c>
      <c r="C681" t="s">
        <v>155</v>
      </c>
      <c r="D681">
        <v>54</v>
      </c>
      <c r="E681">
        <v>55</v>
      </c>
      <c r="F681">
        <v>56</v>
      </c>
      <c r="G681" t="s">
        <v>16</v>
      </c>
      <c r="H681" t="s">
        <v>161</v>
      </c>
      <c r="I681" t="s">
        <v>35</v>
      </c>
      <c r="J681" t="b">
        <v>0</v>
      </c>
      <c r="K681">
        <v>31691</v>
      </c>
      <c r="L681">
        <v>737715</v>
      </c>
      <c r="M681">
        <v>20171015</v>
      </c>
      <c r="N681" t="s">
        <v>19</v>
      </c>
      <c r="O681" t="str">
        <f>IF(VLOOKUP(A681,'national-winners'!$A$2:$B$13,2,0)=H681,"Y","N")</f>
        <v>N</v>
      </c>
    </row>
    <row r="682" spans="1:15" x14ac:dyDescent="0.25">
      <c r="A682">
        <v>1980</v>
      </c>
      <c r="B682" t="s">
        <v>154</v>
      </c>
      <c r="C682" t="s">
        <v>155</v>
      </c>
      <c r="D682">
        <v>54</v>
      </c>
      <c r="E682">
        <v>55</v>
      </c>
      <c r="F682">
        <v>56</v>
      </c>
      <c r="G682" t="s">
        <v>16</v>
      </c>
      <c r="H682" t="s">
        <v>163</v>
      </c>
      <c r="I682" t="s">
        <v>29</v>
      </c>
      <c r="J682" t="b">
        <v>0</v>
      </c>
      <c r="K682">
        <v>4356</v>
      </c>
      <c r="L682">
        <v>737715</v>
      </c>
      <c r="M682">
        <v>20171015</v>
      </c>
      <c r="N682" t="s">
        <v>19</v>
      </c>
      <c r="O682" t="str">
        <f>IF(VLOOKUP(A682,'national-winners'!$A$2:$B$13,2,0)=H682,"Y","N")</f>
        <v>N</v>
      </c>
    </row>
    <row r="683" spans="1:15" x14ac:dyDescent="0.25">
      <c r="A683">
        <v>1980</v>
      </c>
      <c r="B683" t="s">
        <v>156</v>
      </c>
      <c r="C683" t="s">
        <v>157</v>
      </c>
      <c r="D683">
        <v>55</v>
      </c>
      <c r="E683">
        <v>35</v>
      </c>
      <c r="F683">
        <v>25</v>
      </c>
      <c r="G683" t="s">
        <v>16</v>
      </c>
      <c r="H683" t="s">
        <v>160</v>
      </c>
      <c r="I683" t="s">
        <v>21</v>
      </c>
      <c r="J683" t="b">
        <v>0</v>
      </c>
      <c r="K683">
        <v>1088845</v>
      </c>
      <c r="L683">
        <v>2273221</v>
      </c>
      <c r="M683">
        <v>20171015</v>
      </c>
      <c r="N683" t="s">
        <v>19</v>
      </c>
      <c r="O683" t="str">
        <f>IF(VLOOKUP(A683,'national-winners'!$A$2:$B$13,2,0)=H683,"Y","N")</f>
        <v>Y</v>
      </c>
    </row>
    <row r="684" spans="1:15" x14ac:dyDescent="0.25">
      <c r="A684">
        <v>1980</v>
      </c>
      <c r="B684" t="s">
        <v>156</v>
      </c>
      <c r="C684" t="s">
        <v>157</v>
      </c>
      <c r="D684">
        <v>55</v>
      </c>
      <c r="E684">
        <v>35</v>
      </c>
      <c r="F684">
        <v>25</v>
      </c>
      <c r="G684" t="s">
        <v>16</v>
      </c>
      <c r="H684" t="s">
        <v>17</v>
      </c>
      <c r="I684" t="s">
        <v>18</v>
      </c>
      <c r="J684" t="b">
        <v>0</v>
      </c>
      <c r="K684">
        <v>981584</v>
      </c>
      <c r="L684">
        <v>2273221</v>
      </c>
      <c r="M684">
        <v>20171015</v>
      </c>
      <c r="N684" t="s">
        <v>19</v>
      </c>
      <c r="O684" t="str">
        <f>IF(VLOOKUP(A684,'national-winners'!$A$2:$B$13,2,0)=H684,"Y","N")</f>
        <v>N</v>
      </c>
    </row>
    <row r="685" spans="1:15" x14ac:dyDescent="0.25">
      <c r="A685">
        <v>1980</v>
      </c>
      <c r="B685" t="s">
        <v>156</v>
      </c>
      <c r="C685" t="s">
        <v>157</v>
      </c>
      <c r="D685">
        <v>55</v>
      </c>
      <c r="E685">
        <v>35</v>
      </c>
      <c r="F685">
        <v>25</v>
      </c>
      <c r="G685" t="s">
        <v>16</v>
      </c>
      <c r="H685" t="s">
        <v>161</v>
      </c>
      <c r="I685" t="s">
        <v>35</v>
      </c>
      <c r="J685" t="b">
        <v>0</v>
      </c>
      <c r="K685">
        <v>160657</v>
      </c>
      <c r="L685">
        <v>2273221</v>
      </c>
      <c r="M685">
        <v>20171015</v>
      </c>
      <c r="N685" t="s">
        <v>19</v>
      </c>
      <c r="O685" t="str">
        <f>IF(VLOOKUP(A685,'national-winners'!$A$2:$B$13,2,0)=H685,"Y","N")</f>
        <v>N</v>
      </c>
    </row>
    <row r="686" spans="1:15" x14ac:dyDescent="0.25">
      <c r="A686">
        <v>1980</v>
      </c>
      <c r="B686" t="s">
        <v>156</v>
      </c>
      <c r="C686" t="s">
        <v>157</v>
      </c>
      <c r="D686">
        <v>55</v>
      </c>
      <c r="E686">
        <v>35</v>
      </c>
      <c r="F686">
        <v>25</v>
      </c>
      <c r="G686" t="s">
        <v>16</v>
      </c>
      <c r="H686" t="s">
        <v>163</v>
      </c>
      <c r="I686" t="s">
        <v>29</v>
      </c>
      <c r="J686" t="b">
        <v>0</v>
      </c>
      <c r="K686">
        <v>29135</v>
      </c>
      <c r="L686">
        <v>2273221</v>
      </c>
      <c r="M686">
        <v>20171015</v>
      </c>
      <c r="N686" t="s">
        <v>19</v>
      </c>
      <c r="O686" t="str">
        <f>IF(VLOOKUP(A686,'national-winners'!$A$2:$B$13,2,0)=H686,"Y","N")</f>
        <v>N</v>
      </c>
    </row>
    <row r="687" spans="1:15" x14ac:dyDescent="0.25">
      <c r="A687">
        <v>1980</v>
      </c>
      <c r="B687" t="s">
        <v>156</v>
      </c>
      <c r="C687" t="s">
        <v>157</v>
      </c>
      <c r="D687">
        <v>55</v>
      </c>
      <c r="E687">
        <v>35</v>
      </c>
      <c r="F687">
        <v>25</v>
      </c>
      <c r="G687" t="s">
        <v>16</v>
      </c>
      <c r="H687" t="s">
        <v>167</v>
      </c>
      <c r="I687" t="s">
        <v>168</v>
      </c>
      <c r="J687" t="b">
        <v>0</v>
      </c>
      <c r="K687">
        <v>7767</v>
      </c>
      <c r="L687">
        <v>2273221</v>
      </c>
      <c r="M687">
        <v>20171015</v>
      </c>
      <c r="N687" t="s">
        <v>19</v>
      </c>
      <c r="O687" t="str">
        <f>IF(VLOOKUP(A687,'national-winners'!$A$2:$B$13,2,0)=H687,"Y","N")</f>
        <v>N</v>
      </c>
    </row>
    <row r="688" spans="1:15" x14ac:dyDescent="0.25">
      <c r="A688">
        <v>1980</v>
      </c>
      <c r="B688" t="s">
        <v>156</v>
      </c>
      <c r="C688" t="s">
        <v>157</v>
      </c>
      <c r="D688">
        <v>55</v>
      </c>
      <c r="E688">
        <v>35</v>
      </c>
      <c r="F688">
        <v>25</v>
      </c>
      <c r="G688" t="s">
        <v>16</v>
      </c>
      <c r="H688" t="s">
        <v>162</v>
      </c>
      <c r="I688" t="s">
        <v>23</v>
      </c>
      <c r="J688" t="b">
        <v>0</v>
      </c>
      <c r="K688">
        <v>1519</v>
      </c>
      <c r="L688">
        <v>2273221</v>
      </c>
      <c r="M688">
        <v>20171015</v>
      </c>
      <c r="N688" t="s">
        <v>19</v>
      </c>
      <c r="O688" t="str">
        <f>IF(VLOOKUP(A688,'national-winners'!$A$2:$B$13,2,0)=H688,"Y","N")</f>
        <v>N</v>
      </c>
    </row>
    <row r="689" spans="1:15" x14ac:dyDescent="0.25">
      <c r="A689">
        <v>1980</v>
      </c>
      <c r="B689" t="s">
        <v>156</v>
      </c>
      <c r="C689" t="s">
        <v>157</v>
      </c>
      <c r="D689">
        <v>55</v>
      </c>
      <c r="E689">
        <v>35</v>
      </c>
      <c r="F689">
        <v>25</v>
      </c>
      <c r="G689" t="s">
        <v>16</v>
      </c>
      <c r="J689" t="b">
        <v>1</v>
      </c>
      <c r="K689">
        <v>1337</v>
      </c>
      <c r="L689">
        <v>2273221</v>
      </c>
      <c r="M689">
        <v>20171015</v>
      </c>
      <c r="N689" t="s">
        <v>19</v>
      </c>
      <c r="O689" t="str">
        <f>IF(VLOOKUP(A689,'national-winners'!$A$2:$B$13,2,0)=H689,"Y","N")</f>
        <v>N</v>
      </c>
    </row>
    <row r="690" spans="1:15" x14ac:dyDescent="0.25">
      <c r="A690">
        <v>1980</v>
      </c>
      <c r="B690" t="s">
        <v>156</v>
      </c>
      <c r="C690" t="s">
        <v>157</v>
      </c>
      <c r="D690">
        <v>55</v>
      </c>
      <c r="E690">
        <v>35</v>
      </c>
      <c r="F690">
        <v>25</v>
      </c>
      <c r="G690" t="s">
        <v>16</v>
      </c>
      <c r="H690" t="s">
        <v>166</v>
      </c>
      <c r="I690" t="s">
        <v>100</v>
      </c>
      <c r="J690" t="b">
        <v>0</v>
      </c>
      <c r="K690">
        <v>808</v>
      </c>
      <c r="L690">
        <v>2273221</v>
      </c>
      <c r="M690">
        <v>20171015</v>
      </c>
      <c r="N690" t="s">
        <v>19</v>
      </c>
      <c r="O690" t="str">
        <f>IF(VLOOKUP(A690,'national-winners'!$A$2:$B$13,2,0)=H690,"Y","N")</f>
        <v>N</v>
      </c>
    </row>
    <row r="691" spans="1:15" x14ac:dyDescent="0.25">
      <c r="A691">
        <v>1980</v>
      </c>
      <c r="B691" t="s">
        <v>156</v>
      </c>
      <c r="C691" t="s">
        <v>157</v>
      </c>
      <c r="D691">
        <v>55</v>
      </c>
      <c r="E691">
        <v>35</v>
      </c>
      <c r="F691">
        <v>25</v>
      </c>
      <c r="G691" t="s">
        <v>16</v>
      </c>
      <c r="H691" t="s">
        <v>26</v>
      </c>
      <c r="I691" t="s">
        <v>27</v>
      </c>
      <c r="J691" t="b">
        <v>0</v>
      </c>
      <c r="K691">
        <v>772</v>
      </c>
      <c r="L691">
        <v>2273221</v>
      </c>
      <c r="M691">
        <v>20171015</v>
      </c>
      <c r="N691" t="s">
        <v>19</v>
      </c>
      <c r="O691" t="str">
        <f>IF(VLOOKUP(A691,'national-winners'!$A$2:$B$13,2,0)=H691,"Y","N")</f>
        <v>N</v>
      </c>
    </row>
    <row r="692" spans="1:15" x14ac:dyDescent="0.25">
      <c r="A692">
        <v>1980</v>
      </c>
      <c r="B692" t="s">
        <v>156</v>
      </c>
      <c r="C692" t="s">
        <v>157</v>
      </c>
      <c r="D692">
        <v>55</v>
      </c>
      <c r="E692">
        <v>35</v>
      </c>
      <c r="F692">
        <v>25</v>
      </c>
      <c r="G692" t="s">
        <v>16</v>
      </c>
      <c r="H692" t="s">
        <v>169</v>
      </c>
      <c r="I692" t="s">
        <v>170</v>
      </c>
      <c r="J692" t="b">
        <v>0</v>
      </c>
      <c r="K692">
        <v>414</v>
      </c>
      <c r="L692">
        <v>2273221</v>
      </c>
      <c r="M692">
        <v>20171015</v>
      </c>
      <c r="N692" t="s">
        <v>19</v>
      </c>
      <c r="O692" t="str">
        <f>IF(VLOOKUP(A692,'national-winners'!$A$2:$B$13,2,0)=H692,"Y","N")</f>
        <v>N</v>
      </c>
    </row>
    <row r="693" spans="1:15" x14ac:dyDescent="0.25">
      <c r="A693">
        <v>1980</v>
      </c>
      <c r="B693" t="s">
        <v>156</v>
      </c>
      <c r="C693" t="s">
        <v>157</v>
      </c>
      <c r="D693">
        <v>55</v>
      </c>
      <c r="E693">
        <v>35</v>
      </c>
      <c r="F693">
        <v>25</v>
      </c>
      <c r="G693" t="s">
        <v>16</v>
      </c>
      <c r="H693" t="s">
        <v>165</v>
      </c>
      <c r="I693" t="s">
        <v>37</v>
      </c>
      <c r="J693" t="b">
        <v>0</v>
      </c>
      <c r="K693">
        <v>383</v>
      </c>
      <c r="L693">
        <v>2273221</v>
      </c>
      <c r="M693">
        <v>20171015</v>
      </c>
      <c r="N693" t="s">
        <v>19</v>
      </c>
      <c r="O693" t="str">
        <f>IF(VLOOKUP(A693,'national-winners'!$A$2:$B$13,2,0)=H693,"Y","N")</f>
        <v>N</v>
      </c>
    </row>
    <row r="694" spans="1:15" x14ac:dyDescent="0.25">
      <c r="A694">
        <v>1980</v>
      </c>
      <c r="B694" t="s">
        <v>158</v>
      </c>
      <c r="C694" t="s">
        <v>159</v>
      </c>
      <c r="D694">
        <v>56</v>
      </c>
      <c r="E694">
        <v>83</v>
      </c>
      <c r="F694">
        <v>68</v>
      </c>
      <c r="G694" t="s">
        <v>16</v>
      </c>
      <c r="H694" t="s">
        <v>160</v>
      </c>
      <c r="I694" t="s">
        <v>21</v>
      </c>
      <c r="J694" t="b">
        <v>0</v>
      </c>
      <c r="K694">
        <v>110700</v>
      </c>
      <c r="L694">
        <v>176713</v>
      </c>
      <c r="M694">
        <v>20171015</v>
      </c>
      <c r="N694" t="s">
        <v>19</v>
      </c>
      <c r="O694" t="str">
        <f>IF(VLOOKUP(A694,'national-winners'!$A$2:$B$13,2,0)=H694,"Y","N")</f>
        <v>Y</v>
      </c>
    </row>
    <row r="695" spans="1:15" x14ac:dyDescent="0.25">
      <c r="A695">
        <v>1980</v>
      </c>
      <c r="B695" t="s">
        <v>158</v>
      </c>
      <c r="C695" t="s">
        <v>159</v>
      </c>
      <c r="D695">
        <v>56</v>
      </c>
      <c r="E695">
        <v>83</v>
      </c>
      <c r="F695">
        <v>68</v>
      </c>
      <c r="G695" t="s">
        <v>16</v>
      </c>
      <c r="H695" t="s">
        <v>17</v>
      </c>
      <c r="I695" t="s">
        <v>18</v>
      </c>
      <c r="J695" t="b">
        <v>0</v>
      </c>
      <c r="K695">
        <v>49427</v>
      </c>
      <c r="L695">
        <v>176713</v>
      </c>
      <c r="M695">
        <v>20171015</v>
      </c>
      <c r="N695" t="s">
        <v>19</v>
      </c>
      <c r="O695" t="str">
        <f>IF(VLOOKUP(A695,'national-winners'!$A$2:$B$13,2,0)=H695,"Y","N")</f>
        <v>N</v>
      </c>
    </row>
    <row r="696" spans="1:15" x14ac:dyDescent="0.25">
      <c r="A696">
        <v>1980</v>
      </c>
      <c r="B696" t="s">
        <v>158</v>
      </c>
      <c r="C696" t="s">
        <v>159</v>
      </c>
      <c r="D696">
        <v>56</v>
      </c>
      <c r="E696">
        <v>83</v>
      </c>
      <c r="F696">
        <v>68</v>
      </c>
      <c r="G696" t="s">
        <v>16</v>
      </c>
      <c r="H696" t="s">
        <v>161</v>
      </c>
      <c r="I696" t="s">
        <v>35</v>
      </c>
      <c r="J696" t="b">
        <v>0</v>
      </c>
      <c r="K696">
        <v>12072</v>
      </c>
      <c r="L696">
        <v>176713</v>
      </c>
      <c r="M696">
        <v>20171015</v>
      </c>
      <c r="N696" t="s">
        <v>19</v>
      </c>
      <c r="O696" t="str">
        <f>IF(VLOOKUP(A696,'national-winners'!$A$2:$B$13,2,0)=H696,"Y","N")</f>
        <v>N</v>
      </c>
    </row>
    <row r="697" spans="1:15" x14ac:dyDescent="0.25">
      <c r="A697">
        <v>1980</v>
      </c>
      <c r="B697" t="s">
        <v>158</v>
      </c>
      <c r="C697" t="s">
        <v>159</v>
      </c>
      <c r="D697">
        <v>56</v>
      </c>
      <c r="E697">
        <v>83</v>
      </c>
      <c r="F697">
        <v>68</v>
      </c>
      <c r="G697" t="s">
        <v>16</v>
      </c>
      <c r="H697" t="s">
        <v>163</v>
      </c>
      <c r="I697" t="s">
        <v>29</v>
      </c>
      <c r="J697" t="b">
        <v>0</v>
      </c>
      <c r="K697">
        <v>4514</v>
      </c>
      <c r="L697">
        <v>176713</v>
      </c>
      <c r="M697">
        <v>20171015</v>
      </c>
      <c r="N697" t="s">
        <v>19</v>
      </c>
      <c r="O697" t="str">
        <f>IF(VLOOKUP(A697,'national-winners'!$A$2:$B$13,2,0)=H697,"Y","N")</f>
        <v>N</v>
      </c>
    </row>
    <row r="698" spans="1:15" x14ac:dyDescent="0.25">
      <c r="A698">
        <v>1984</v>
      </c>
      <c r="B698" t="s">
        <v>14</v>
      </c>
      <c r="C698" t="s">
        <v>15</v>
      </c>
      <c r="D698">
        <v>1</v>
      </c>
      <c r="E698">
        <v>63</v>
      </c>
      <c r="F698">
        <v>41</v>
      </c>
      <c r="G698" t="s">
        <v>16</v>
      </c>
      <c r="H698" t="s">
        <v>160</v>
      </c>
      <c r="I698" t="s">
        <v>21</v>
      </c>
      <c r="J698" t="b">
        <v>0</v>
      </c>
      <c r="K698">
        <v>872849</v>
      </c>
      <c r="L698">
        <v>1441713</v>
      </c>
      <c r="M698">
        <v>20171015</v>
      </c>
      <c r="N698" t="s">
        <v>19</v>
      </c>
      <c r="O698" t="str">
        <f>IF(VLOOKUP(A698,'national-winners'!$A$2:$B$13,2,0)=H698,"Y","N")</f>
        <v>Y</v>
      </c>
    </row>
    <row r="699" spans="1:15" x14ac:dyDescent="0.25">
      <c r="A699">
        <v>1984</v>
      </c>
      <c r="B699" t="s">
        <v>14</v>
      </c>
      <c r="C699" t="s">
        <v>15</v>
      </c>
      <c r="D699">
        <v>1</v>
      </c>
      <c r="E699">
        <v>63</v>
      </c>
      <c r="F699">
        <v>41</v>
      </c>
      <c r="G699" t="s">
        <v>16</v>
      </c>
      <c r="H699" t="s">
        <v>189</v>
      </c>
      <c r="I699" t="s">
        <v>18</v>
      </c>
      <c r="J699" t="b">
        <v>0</v>
      </c>
      <c r="K699">
        <v>551899</v>
      </c>
      <c r="L699">
        <v>1441713</v>
      </c>
      <c r="M699">
        <v>20171015</v>
      </c>
      <c r="N699" t="s">
        <v>19</v>
      </c>
      <c r="O699" t="str">
        <f>IF(VLOOKUP(A699,'national-winners'!$A$2:$B$13,2,0)=H699,"Y","N")</f>
        <v>N</v>
      </c>
    </row>
    <row r="700" spans="1:15" x14ac:dyDescent="0.25">
      <c r="A700">
        <v>1984</v>
      </c>
      <c r="B700" t="s">
        <v>14</v>
      </c>
      <c r="C700" t="s">
        <v>15</v>
      </c>
      <c r="D700">
        <v>1</v>
      </c>
      <c r="E700">
        <v>63</v>
      </c>
      <c r="F700">
        <v>41</v>
      </c>
      <c r="G700" t="s">
        <v>16</v>
      </c>
      <c r="H700" t="s">
        <v>190</v>
      </c>
      <c r="I700" t="s">
        <v>29</v>
      </c>
      <c r="J700" t="b">
        <v>0</v>
      </c>
      <c r="K700">
        <v>9504</v>
      </c>
      <c r="L700">
        <v>1441713</v>
      </c>
      <c r="M700">
        <v>20171015</v>
      </c>
      <c r="N700" t="s">
        <v>19</v>
      </c>
      <c r="O700" t="str">
        <f>IF(VLOOKUP(A700,'national-winners'!$A$2:$B$13,2,0)=H700,"Y","N")</f>
        <v>N</v>
      </c>
    </row>
    <row r="701" spans="1:15" x14ac:dyDescent="0.25">
      <c r="A701">
        <v>1984</v>
      </c>
      <c r="B701" t="s">
        <v>14</v>
      </c>
      <c r="C701" t="s">
        <v>15</v>
      </c>
      <c r="D701">
        <v>1</v>
      </c>
      <c r="E701">
        <v>63</v>
      </c>
      <c r="F701">
        <v>41</v>
      </c>
      <c r="G701" t="s">
        <v>16</v>
      </c>
      <c r="H701" t="s">
        <v>26</v>
      </c>
      <c r="I701" t="s">
        <v>27</v>
      </c>
      <c r="J701" t="b">
        <v>0</v>
      </c>
      <c r="K701">
        <v>4671</v>
      </c>
      <c r="L701">
        <v>1441713</v>
      </c>
      <c r="M701">
        <v>20171015</v>
      </c>
      <c r="N701" t="s">
        <v>19</v>
      </c>
      <c r="O701" t="str">
        <f>IF(VLOOKUP(A701,'national-winners'!$A$2:$B$13,2,0)=H701,"Y","N")</f>
        <v>N</v>
      </c>
    </row>
    <row r="702" spans="1:15" x14ac:dyDescent="0.25">
      <c r="A702">
        <v>1984</v>
      </c>
      <c r="B702" t="s">
        <v>14</v>
      </c>
      <c r="C702" t="s">
        <v>15</v>
      </c>
      <c r="D702">
        <v>1</v>
      </c>
      <c r="E702">
        <v>63</v>
      </c>
      <c r="F702">
        <v>41</v>
      </c>
      <c r="G702" t="s">
        <v>16</v>
      </c>
      <c r="H702" t="s">
        <v>191</v>
      </c>
      <c r="I702" t="s">
        <v>192</v>
      </c>
      <c r="J702" t="b">
        <v>0</v>
      </c>
      <c r="K702">
        <v>1401</v>
      </c>
      <c r="L702">
        <v>1441713</v>
      </c>
      <c r="M702">
        <v>20171015</v>
      </c>
      <c r="N702" t="s">
        <v>19</v>
      </c>
      <c r="O702" t="str">
        <f>IF(VLOOKUP(A702,'national-winners'!$A$2:$B$13,2,0)=H702,"Y","N")</f>
        <v>N</v>
      </c>
    </row>
    <row r="703" spans="1:15" x14ac:dyDescent="0.25">
      <c r="A703">
        <v>1984</v>
      </c>
      <c r="B703" t="s">
        <v>14</v>
      </c>
      <c r="C703" t="s">
        <v>15</v>
      </c>
      <c r="D703">
        <v>1</v>
      </c>
      <c r="E703">
        <v>63</v>
      </c>
      <c r="F703">
        <v>41</v>
      </c>
      <c r="G703" t="s">
        <v>16</v>
      </c>
      <c r="H703" t="s">
        <v>193</v>
      </c>
      <c r="I703" t="s">
        <v>37</v>
      </c>
      <c r="J703" t="b">
        <v>0</v>
      </c>
      <c r="K703">
        <v>730</v>
      </c>
      <c r="L703">
        <v>1441713</v>
      </c>
      <c r="M703">
        <v>20171015</v>
      </c>
      <c r="N703" t="s">
        <v>19</v>
      </c>
      <c r="O703" t="str">
        <f>IF(VLOOKUP(A703,'national-winners'!$A$2:$B$13,2,0)=H703,"Y","N")</f>
        <v>N</v>
      </c>
    </row>
    <row r="704" spans="1:15" x14ac:dyDescent="0.25">
      <c r="A704">
        <v>1984</v>
      </c>
      <c r="B704" t="s">
        <v>14</v>
      </c>
      <c r="C704" t="s">
        <v>15</v>
      </c>
      <c r="D704">
        <v>1</v>
      </c>
      <c r="E704">
        <v>63</v>
      </c>
      <c r="F704">
        <v>41</v>
      </c>
      <c r="G704" t="s">
        <v>16</v>
      </c>
      <c r="H704" t="s">
        <v>194</v>
      </c>
      <c r="I704" t="s">
        <v>195</v>
      </c>
      <c r="J704" t="b">
        <v>0</v>
      </c>
      <c r="K704">
        <v>659</v>
      </c>
      <c r="L704">
        <v>1441713</v>
      </c>
      <c r="M704">
        <v>20171015</v>
      </c>
      <c r="N704" t="s">
        <v>19</v>
      </c>
      <c r="O704" t="str">
        <f>IF(VLOOKUP(A704,'national-winners'!$A$2:$B$13,2,0)=H704,"Y","N")</f>
        <v>N</v>
      </c>
    </row>
    <row r="705" spans="1:15" x14ac:dyDescent="0.25">
      <c r="A705">
        <v>1984</v>
      </c>
      <c r="B705" t="s">
        <v>30</v>
      </c>
      <c r="C705" t="s">
        <v>31</v>
      </c>
      <c r="D705">
        <v>2</v>
      </c>
      <c r="E705">
        <v>94</v>
      </c>
      <c r="F705">
        <v>81</v>
      </c>
      <c r="G705" t="s">
        <v>16</v>
      </c>
      <c r="H705" t="s">
        <v>160</v>
      </c>
      <c r="I705" t="s">
        <v>21</v>
      </c>
      <c r="J705" t="b">
        <v>0</v>
      </c>
      <c r="K705">
        <v>138377</v>
      </c>
      <c r="L705">
        <v>207605</v>
      </c>
      <c r="M705">
        <v>20171015</v>
      </c>
      <c r="N705" t="s">
        <v>19</v>
      </c>
      <c r="O705" t="str">
        <f>IF(VLOOKUP(A705,'national-winners'!$A$2:$B$13,2,0)=H705,"Y","N")</f>
        <v>Y</v>
      </c>
    </row>
    <row r="706" spans="1:15" x14ac:dyDescent="0.25">
      <c r="A706">
        <v>1984</v>
      </c>
      <c r="B706" t="s">
        <v>30</v>
      </c>
      <c r="C706" t="s">
        <v>31</v>
      </c>
      <c r="D706">
        <v>2</v>
      </c>
      <c r="E706">
        <v>94</v>
      </c>
      <c r="F706">
        <v>81</v>
      </c>
      <c r="G706" t="s">
        <v>16</v>
      </c>
      <c r="H706" t="s">
        <v>189</v>
      </c>
      <c r="I706" t="s">
        <v>18</v>
      </c>
      <c r="J706" t="b">
        <v>0</v>
      </c>
      <c r="K706">
        <v>62007</v>
      </c>
      <c r="L706">
        <v>207605</v>
      </c>
      <c r="M706">
        <v>20171015</v>
      </c>
      <c r="N706" t="s">
        <v>19</v>
      </c>
      <c r="O706" t="str">
        <f>IF(VLOOKUP(A706,'national-winners'!$A$2:$B$13,2,0)=H706,"Y","N")</f>
        <v>N</v>
      </c>
    </row>
    <row r="707" spans="1:15" x14ac:dyDescent="0.25">
      <c r="A707">
        <v>1984</v>
      </c>
      <c r="B707" t="s">
        <v>30</v>
      </c>
      <c r="C707" t="s">
        <v>31</v>
      </c>
      <c r="D707">
        <v>2</v>
      </c>
      <c r="E707">
        <v>94</v>
      </c>
      <c r="F707">
        <v>81</v>
      </c>
      <c r="G707" t="s">
        <v>16</v>
      </c>
      <c r="H707" t="s">
        <v>190</v>
      </c>
      <c r="I707" t="s">
        <v>29</v>
      </c>
      <c r="J707" t="b">
        <v>0</v>
      </c>
      <c r="K707">
        <v>6378</v>
      </c>
      <c r="L707">
        <v>207605</v>
      </c>
      <c r="M707">
        <v>20171015</v>
      </c>
      <c r="N707" t="s">
        <v>19</v>
      </c>
      <c r="O707" t="str">
        <f>IF(VLOOKUP(A707,'national-winners'!$A$2:$B$13,2,0)=H707,"Y","N")</f>
        <v>N</v>
      </c>
    </row>
    <row r="708" spans="1:15" x14ac:dyDescent="0.25">
      <c r="A708">
        <v>1984</v>
      </c>
      <c r="B708" t="s">
        <v>30</v>
      </c>
      <c r="C708" t="s">
        <v>31</v>
      </c>
      <c r="D708">
        <v>2</v>
      </c>
      <c r="E708">
        <v>94</v>
      </c>
      <c r="F708">
        <v>81</v>
      </c>
      <c r="G708" t="s">
        <v>16</v>
      </c>
      <c r="H708" t="s">
        <v>59</v>
      </c>
      <c r="J708" t="b">
        <v>0</v>
      </c>
      <c r="K708">
        <v>843</v>
      </c>
      <c r="L708">
        <v>207605</v>
      </c>
      <c r="M708">
        <v>20171015</v>
      </c>
      <c r="N708" t="s">
        <v>19</v>
      </c>
      <c r="O708" t="str">
        <f>IF(VLOOKUP(A708,'national-winners'!$A$2:$B$13,2,0)=H708,"Y","N")</f>
        <v>N</v>
      </c>
    </row>
    <row r="709" spans="1:15" x14ac:dyDescent="0.25">
      <c r="A709">
        <v>1984</v>
      </c>
      <c r="B709" t="s">
        <v>32</v>
      </c>
      <c r="C709" t="s">
        <v>33</v>
      </c>
      <c r="D709">
        <v>4</v>
      </c>
      <c r="E709">
        <v>86</v>
      </c>
      <c r="F709">
        <v>61</v>
      </c>
      <c r="G709" t="s">
        <v>16</v>
      </c>
      <c r="H709" t="s">
        <v>160</v>
      </c>
      <c r="I709" t="s">
        <v>21</v>
      </c>
      <c r="J709" t="b">
        <v>0</v>
      </c>
      <c r="K709">
        <v>681416</v>
      </c>
      <c r="L709">
        <v>1025897</v>
      </c>
      <c r="M709">
        <v>20171015</v>
      </c>
      <c r="N709" t="s">
        <v>19</v>
      </c>
      <c r="O709" t="str">
        <f>IF(VLOOKUP(A709,'national-winners'!$A$2:$B$13,2,0)=H709,"Y","N")</f>
        <v>Y</v>
      </c>
    </row>
    <row r="710" spans="1:15" x14ac:dyDescent="0.25">
      <c r="A710">
        <v>1984</v>
      </c>
      <c r="B710" t="s">
        <v>32</v>
      </c>
      <c r="C710" t="s">
        <v>33</v>
      </c>
      <c r="D710">
        <v>4</v>
      </c>
      <c r="E710">
        <v>86</v>
      </c>
      <c r="F710">
        <v>61</v>
      </c>
      <c r="G710" t="s">
        <v>16</v>
      </c>
      <c r="H710" t="s">
        <v>189</v>
      </c>
      <c r="I710" t="s">
        <v>18</v>
      </c>
      <c r="J710" t="b">
        <v>0</v>
      </c>
      <c r="K710">
        <v>333854</v>
      </c>
      <c r="L710">
        <v>1025897</v>
      </c>
      <c r="M710">
        <v>20171015</v>
      </c>
      <c r="N710" t="s">
        <v>19</v>
      </c>
      <c r="O710" t="str">
        <f>IF(VLOOKUP(A710,'national-winners'!$A$2:$B$13,2,0)=H710,"Y","N")</f>
        <v>N</v>
      </c>
    </row>
    <row r="711" spans="1:15" x14ac:dyDescent="0.25">
      <c r="A711">
        <v>1984</v>
      </c>
      <c r="B711" t="s">
        <v>32</v>
      </c>
      <c r="C711" t="s">
        <v>33</v>
      </c>
      <c r="D711">
        <v>4</v>
      </c>
      <c r="E711">
        <v>86</v>
      </c>
      <c r="F711">
        <v>61</v>
      </c>
      <c r="G711" t="s">
        <v>16</v>
      </c>
      <c r="H711" t="s">
        <v>190</v>
      </c>
      <c r="I711" t="s">
        <v>29</v>
      </c>
      <c r="J711" t="b">
        <v>0</v>
      </c>
      <c r="K711">
        <v>10585</v>
      </c>
      <c r="L711">
        <v>1025897</v>
      </c>
      <c r="M711">
        <v>20171015</v>
      </c>
      <c r="N711" t="s">
        <v>19</v>
      </c>
      <c r="O711" t="str">
        <f>IF(VLOOKUP(A711,'national-winners'!$A$2:$B$13,2,0)=H711,"Y","N")</f>
        <v>N</v>
      </c>
    </row>
    <row r="712" spans="1:15" x14ac:dyDescent="0.25">
      <c r="A712">
        <v>1984</v>
      </c>
      <c r="B712" t="s">
        <v>32</v>
      </c>
      <c r="C712" t="s">
        <v>33</v>
      </c>
      <c r="D712">
        <v>4</v>
      </c>
      <c r="E712">
        <v>86</v>
      </c>
      <c r="F712">
        <v>61</v>
      </c>
      <c r="G712" t="s">
        <v>16</v>
      </c>
      <c r="H712" t="s">
        <v>59</v>
      </c>
      <c r="J712" t="b">
        <v>0</v>
      </c>
      <c r="K712">
        <v>42</v>
      </c>
      <c r="L712">
        <v>1025897</v>
      </c>
      <c r="M712">
        <v>20171015</v>
      </c>
      <c r="N712" t="s">
        <v>19</v>
      </c>
      <c r="O712" t="str">
        <f>IF(VLOOKUP(A712,'national-winners'!$A$2:$B$13,2,0)=H712,"Y","N")</f>
        <v>N</v>
      </c>
    </row>
    <row r="713" spans="1:15" x14ac:dyDescent="0.25">
      <c r="A713">
        <v>1984</v>
      </c>
      <c r="B713" t="s">
        <v>40</v>
      </c>
      <c r="C713" t="s">
        <v>41</v>
      </c>
      <c r="D713">
        <v>5</v>
      </c>
      <c r="E713">
        <v>71</v>
      </c>
      <c r="F713">
        <v>42</v>
      </c>
      <c r="G713" t="s">
        <v>16</v>
      </c>
      <c r="H713" t="s">
        <v>160</v>
      </c>
      <c r="I713" t="s">
        <v>21</v>
      </c>
      <c r="J713" t="b">
        <v>0</v>
      </c>
      <c r="K713">
        <v>534774</v>
      </c>
      <c r="L713">
        <v>884406</v>
      </c>
      <c r="M713">
        <v>20171015</v>
      </c>
      <c r="N713" t="s">
        <v>19</v>
      </c>
      <c r="O713" t="str">
        <f>IF(VLOOKUP(A713,'national-winners'!$A$2:$B$13,2,0)=H713,"Y","N")</f>
        <v>Y</v>
      </c>
    </row>
    <row r="714" spans="1:15" x14ac:dyDescent="0.25">
      <c r="A714">
        <v>1984</v>
      </c>
      <c r="B714" t="s">
        <v>40</v>
      </c>
      <c r="C714" t="s">
        <v>41</v>
      </c>
      <c r="D714">
        <v>5</v>
      </c>
      <c r="E714">
        <v>71</v>
      </c>
      <c r="F714">
        <v>42</v>
      </c>
      <c r="G714" t="s">
        <v>16</v>
      </c>
      <c r="H714" t="s">
        <v>189</v>
      </c>
      <c r="I714" t="s">
        <v>18</v>
      </c>
      <c r="J714" t="b">
        <v>0</v>
      </c>
      <c r="K714">
        <v>338646</v>
      </c>
      <c r="L714">
        <v>884406</v>
      </c>
      <c r="M714">
        <v>20171015</v>
      </c>
      <c r="N714" t="s">
        <v>19</v>
      </c>
      <c r="O714" t="str">
        <f>IF(VLOOKUP(A714,'national-winners'!$A$2:$B$13,2,0)=H714,"Y","N")</f>
        <v>N</v>
      </c>
    </row>
    <row r="715" spans="1:15" x14ac:dyDescent="0.25">
      <c r="A715">
        <v>1984</v>
      </c>
      <c r="B715" t="s">
        <v>40</v>
      </c>
      <c r="C715" t="s">
        <v>41</v>
      </c>
      <c r="D715">
        <v>5</v>
      </c>
      <c r="E715">
        <v>71</v>
      </c>
      <c r="F715">
        <v>42</v>
      </c>
      <c r="G715" t="s">
        <v>16</v>
      </c>
      <c r="H715" t="s">
        <v>190</v>
      </c>
      <c r="I715" t="s">
        <v>29</v>
      </c>
      <c r="J715" t="b">
        <v>0</v>
      </c>
      <c r="K715">
        <v>2221</v>
      </c>
      <c r="L715">
        <v>884406</v>
      </c>
      <c r="M715">
        <v>20171015</v>
      </c>
      <c r="N715" t="s">
        <v>19</v>
      </c>
      <c r="O715" t="str">
        <f>IF(VLOOKUP(A715,'national-winners'!$A$2:$B$13,2,0)=H715,"Y","N")</f>
        <v>N</v>
      </c>
    </row>
    <row r="716" spans="1:15" x14ac:dyDescent="0.25">
      <c r="A716">
        <v>1984</v>
      </c>
      <c r="B716" t="s">
        <v>40</v>
      </c>
      <c r="C716" t="s">
        <v>41</v>
      </c>
      <c r="D716">
        <v>5</v>
      </c>
      <c r="E716">
        <v>71</v>
      </c>
      <c r="F716">
        <v>42</v>
      </c>
      <c r="G716" t="s">
        <v>16</v>
      </c>
      <c r="H716" t="s">
        <v>48</v>
      </c>
      <c r="I716" t="s">
        <v>35</v>
      </c>
      <c r="J716" t="b">
        <v>0</v>
      </c>
      <c r="K716">
        <v>1890</v>
      </c>
      <c r="L716">
        <v>884406</v>
      </c>
      <c r="M716">
        <v>20171015</v>
      </c>
      <c r="N716" t="s">
        <v>19</v>
      </c>
      <c r="O716" t="str">
        <f>IF(VLOOKUP(A716,'national-winners'!$A$2:$B$13,2,0)=H716,"Y","N")</f>
        <v>N</v>
      </c>
    </row>
    <row r="717" spans="1:15" x14ac:dyDescent="0.25">
      <c r="A717">
        <v>1984</v>
      </c>
      <c r="B717" t="s">
        <v>40</v>
      </c>
      <c r="C717" t="s">
        <v>41</v>
      </c>
      <c r="D717">
        <v>5</v>
      </c>
      <c r="E717">
        <v>71</v>
      </c>
      <c r="F717">
        <v>42</v>
      </c>
      <c r="G717" t="s">
        <v>16</v>
      </c>
      <c r="H717" t="s">
        <v>26</v>
      </c>
      <c r="I717" t="s">
        <v>27</v>
      </c>
      <c r="J717" t="b">
        <v>0</v>
      </c>
      <c r="K717">
        <v>1499</v>
      </c>
      <c r="L717">
        <v>884406</v>
      </c>
      <c r="M717">
        <v>20171015</v>
      </c>
      <c r="N717" t="s">
        <v>19</v>
      </c>
      <c r="O717" t="str">
        <f>IF(VLOOKUP(A717,'national-winners'!$A$2:$B$13,2,0)=H717,"Y","N")</f>
        <v>N</v>
      </c>
    </row>
    <row r="718" spans="1:15" x14ac:dyDescent="0.25">
      <c r="A718">
        <v>1984</v>
      </c>
      <c r="B718" t="s">
        <v>40</v>
      </c>
      <c r="C718" t="s">
        <v>41</v>
      </c>
      <c r="D718">
        <v>5</v>
      </c>
      <c r="E718">
        <v>71</v>
      </c>
      <c r="F718">
        <v>42</v>
      </c>
      <c r="G718" t="s">
        <v>16</v>
      </c>
      <c r="H718" t="s">
        <v>191</v>
      </c>
      <c r="I718" t="s">
        <v>192</v>
      </c>
      <c r="J718" t="b">
        <v>0</v>
      </c>
      <c r="K718">
        <v>1461</v>
      </c>
      <c r="L718">
        <v>884406</v>
      </c>
      <c r="M718">
        <v>20171015</v>
      </c>
      <c r="N718" t="s">
        <v>19</v>
      </c>
      <c r="O718" t="str">
        <f>IF(VLOOKUP(A718,'national-winners'!$A$2:$B$13,2,0)=H718,"Y","N")</f>
        <v>N</v>
      </c>
    </row>
    <row r="719" spans="1:15" x14ac:dyDescent="0.25">
      <c r="A719">
        <v>1984</v>
      </c>
      <c r="B719" t="s">
        <v>40</v>
      </c>
      <c r="C719" t="s">
        <v>41</v>
      </c>
      <c r="D719">
        <v>5</v>
      </c>
      <c r="E719">
        <v>71</v>
      </c>
      <c r="F719">
        <v>42</v>
      </c>
      <c r="G719" t="s">
        <v>16</v>
      </c>
      <c r="H719" t="s">
        <v>194</v>
      </c>
      <c r="I719" t="s">
        <v>195</v>
      </c>
      <c r="J719" t="b">
        <v>0</v>
      </c>
      <c r="K719">
        <v>1291</v>
      </c>
      <c r="L719">
        <v>884406</v>
      </c>
      <c r="M719">
        <v>20171015</v>
      </c>
      <c r="N719" t="s">
        <v>19</v>
      </c>
      <c r="O719" t="str">
        <f>IF(VLOOKUP(A719,'national-winners'!$A$2:$B$13,2,0)=H719,"Y","N")</f>
        <v>N</v>
      </c>
    </row>
    <row r="720" spans="1:15" x14ac:dyDescent="0.25">
      <c r="A720">
        <v>1984</v>
      </c>
      <c r="B720" t="s">
        <v>40</v>
      </c>
      <c r="C720" t="s">
        <v>41</v>
      </c>
      <c r="D720">
        <v>5</v>
      </c>
      <c r="E720">
        <v>71</v>
      </c>
      <c r="F720">
        <v>42</v>
      </c>
      <c r="G720" t="s">
        <v>16</v>
      </c>
      <c r="H720" t="s">
        <v>196</v>
      </c>
      <c r="I720" t="s">
        <v>168</v>
      </c>
      <c r="J720" t="b">
        <v>0</v>
      </c>
      <c r="K720">
        <v>960</v>
      </c>
      <c r="L720">
        <v>884406</v>
      </c>
      <c r="M720">
        <v>20171015</v>
      </c>
      <c r="N720" t="s">
        <v>19</v>
      </c>
      <c r="O720" t="str">
        <f>IF(VLOOKUP(A720,'national-winners'!$A$2:$B$13,2,0)=H720,"Y","N")</f>
        <v>N</v>
      </c>
    </row>
    <row r="721" spans="1:15" x14ac:dyDescent="0.25">
      <c r="A721">
        <v>1984</v>
      </c>
      <c r="B721" t="s">
        <v>40</v>
      </c>
      <c r="C721" t="s">
        <v>41</v>
      </c>
      <c r="D721">
        <v>5</v>
      </c>
      <c r="E721">
        <v>71</v>
      </c>
      <c r="F721">
        <v>42</v>
      </c>
      <c r="G721" t="s">
        <v>16</v>
      </c>
      <c r="H721" t="s">
        <v>197</v>
      </c>
      <c r="I721" t="s">
        <v>25</v>
      </c>
      <c r="J721" t="b">
        <v>0</v>
      </c>
      <c r="K721">
        <v>842</v>
      </c>
      <c r="L721">
        <v>884406</v>
      </c>
      <c r="M721">
        <v>20171015</v>
      </c>
      <c r="N721" t="s">
        <v>19</v>
      </c>
      <c r="O721" t="str">
        <f>IF(VLOOKUP(A721,'national-winners'!$A$2:$B$13,2,0)=H721,"Y","N")</f>
        <v>N</v>
      </c>
    </row>
    <row r="722" spans="1:15" x14ac:dyDescent="0.25">
      <c r="A722">
        <v>1984</v>
      </c>
      <c r="B722" t="s">
        <v>40</v>
      </c>
      <c r="C722" t="s">
        <v>41</v>
      </c>
      <c r="D722">
        <v>5</v>
      </c>
      <c r="E722">
        <v>71</v>
      </c>
      <c r="F722">
        <v>42</v>
      </c>
      <c r="G722" t="s">
        <v>16</v>
      </c>
      <c r="H722" t="s">
        <v>198</v>
      </c>
      <c r="I722" t="s">
        <v>199</v>
      </c>
      <c r="J722" t="b">
        <v>0</v>
      </c>
      <c r="K722">
        <v>822</v>
      </c>
      <c r="L722">
        <v>884406</v>
      </c>
      <c r="M722">
        <v>20171015</v>
      </c>
      <c r="N722" t="s">
        <v>19</v>
      </c>
      <c r="O722" t="str">
        <f>IF(VLOOKUP(A722,'national-winners'!$A$2:$B$13,2,0)=H722,"Y","N")</f>
        <v>N</v>
      </c>
    </row>
    <row r="723" spans="1:15" x14ac:dyDescent="0.25">
      <c r="A723">
        <v>1984</v>
      </c>
      <c r="B723" t="s">
        <v>42</v>
      </c>
      <c r="C723" t="s">
        <v>43</v>
      </c>
      <c r="D723">
        <v>6</v>
      </c>
      <c r="E723">
        <v>93</v>
      </c>
      <c r="F723">
        <v>71</v>
      </c>
      <c r="G723" t="s">
        <v>16</v>
      </c>
      <c r="H723" t="s">
        <v>160</v>
      </c>
      <c r="I723" t="s">
        <v>21</v>
      </c>
      <c r="J723" t="b">
        <v>0</v>
      </c>
      <c r="K723">
        <v>5467009</v>
      </c>
      <c r="L723">
        <v>9505041</v>
      </c>
      <c r="M723">
        <v>20171015</v>
      </c>
      <c r="N723" t="s">
        <v>19</v>
      </c>
      <c r="O723" t="str">
        <f>IF(VLOOKUP(A723,'national-winners'!$A$2:$B$13,2,0)=H723,"Y","N")</f>
        <v>Y</v>
      </c>
    </row>
    <row r="724" spans="1:15" x14ac:dyDescent="0.25">
      <c r="A724">
        <v>1984</v>
      </c>
      <c r="B724" t="s">
        <v>42</v>
      </c>
      <c r="C724" t="s">
        <v>43</v>
      </c>
      <c r="D724">
        <v>6</v>
      </c>
      <c r="E724">
        <v>93</v>
      </c>
      <c r="F724">
        <v>71</v>
      </c>
      <c r="G724" t="s">
        <v>16</v>
      </c>
      <c r="H724" t="s">
        <v>189</v>
      </c>
      <c r="I724" t="s">
        <v>18</v>
      </c>
      <c r="J724" t="b">
        <v>0</v>
      </c>
      <c r="K724">
        <v>3922519</v>
      </c>
      <c r="L724">
        <v>9505041</v>
      </c>
      <c r="M724">
        <v>20171015</v>
      </c>
      <c r="N724" t="s">
        <v>19</v>
      </c>
      <c r="O724" t="str">
        <f>IF(VLOOKUP(A724,'national-winners'!$A$2:$B$13,2,0)=H724,"Y","N")</f>
        <v>N</v>
      </c>
    </row>
    <row r="725" spans="1:15" x14ac:dyDescent="0.25">
      <c r="A725">
        <v>1984</v>
      </c>
      <c r="B725" t="s">
        <v>42</v>
      </c>
      <c r="C725" t="s">
        <v>43</v>
      </c>
      <c r="D725">
        <v>6</v>
      </c>
      <c r="E725">
        <v>93</v>
      </c>
      <c r="F725">
        <v>71</v>
      </c>
      <c r="G725" t="s">
        <v>16</v>
      </c>
      <c r="H725" t="s">
        <v>190</v>
      </c>
      <c r="I725" t="s">
        <v>29</v>
      </c>
      <c r="J725" t="b">
        <v>0</v>
      </c>
      <c r="K725">
        <v>49951</v>
      </c>
      <c r="L725">
        <v>9505041</v>
      </c>
      <c r="M725">
        <v>20171015</v>
      </c>
      <c r="N725" t="s">
        <v>19</v>
      </c>
      <c r="O725" t="str">
        <f>IF(VLOOKUP(A725,'national-winners'!$A$2:$B$13,2,0)=H725,"Y","N")</f>
        <v>N</v>
      </c>
    </row>
    <row r="726" spans="1:15" x14ac:dyDescent="0.25">
      <c r="A726">
        <v>1984</v>
      </c>
      <c r="B726" t="s">
        <v>42</v>
      </c>
      <c r="C726" t="s">
        <v>43</v>
      </c>
      <c r="D726">
        <v>6</v>
      </c>
      <c r="E726">
        <v>93</v>
      </c>
      <c r="F726">
        <v>71</v>
      </c>
      <c r="G726" t="s">
        <v>16</v>
      </c>
      <c r="H726" t="s">
        <v>191</v>
      </c>
      <c r="I726" t="s">
        <v>192</v>
      </c>
      <c r="J726" t="b">
        <v>0</v>
      </c>
      <c r="K726">
        <v>39265</v>
      </c>
      <c r="L726">
        <v>9505041</v>
      </c>
      <c r="M726">
        <v>20171015</v>
      </c>
      <c r="N726" t="s">
        <v>19</v>
      </c>
      <c r="O726" t="str">
        <f>IF(VLOOKUP(A726,'national-winners'!$A$2:$B$13,2,0)=H726,"Y","N")</f>
        <v>N</v>
      </c>
    </row>
    <row r="727" spans="1:15" x14ac:dyDescent="0.25">
      <c r="A727">
        <v>1984</v>
      </c>
      <c r="B727" t="s">
        <v>42</v>
      </c>
      <c r="C727" t="s">
        <v>43</v>
      </c>
      <c r="D727">
        <v>6</v>
      </c>
      <c r="E727">
        <v>93</v>
      </c>
      <c r="F727">
        <v>71</v>
      </c>
      <c r="G727" t="s">
        <v>16</v>
      </c>
      <c r="H727" t="s">
        <v>196</v>
      </c>
      <c r="I727" t="s">
        <v>168</v>
      </c>
      <c r="J727" t="b">
        <v>0</v>
      </c>
      <c r="K727">
        <v>26297</v>
      </c>
      <c r="L727">
        <v>9505041</v>
      </c>
      <c r="M727">
        <v>20171015</v>
      </c>
      <c r="N727" t="s">
        <v>19</v>
      </c>
      <c r="O727" t="str">
        <f>IF(VLOOKUP(A727,'national-winners'!$A$2:$B$13,2,0)=H727,"Y","N")</f>
        <v>N</v>
      </c>
    </row>
    <row r="728" spans="1:15" x14ac:dyDescent="0.25">
      <c r="A728">
        <v>1984</v>
      </c>
      <c r="B728" t="s">
        <v>46</v>
      </c>
      <c r="C728" t="s">
        <v>47</v>
      </c>
      <c r="D728">
        <v>8</v>
      </c>
      <c r="E728">
        <v>84</v>
      </c>
      <c r="F728">
        <v>62</v>
      </c>
      <c r="G728" t="s">
        <v>16</v>
      </c>
      <c r="H728" t="s">
        <v>160</v>
      </c>
      <c r="I728" t="s">
        <v>21</v>
      </c>
      <c r="J728" t="b">
        <v>0</v>
      </c>
      <c r="K728">
        <v>821817</v>
      </c>
      <c r="L728">
        <v>1295380</v>
      </c>
      <c r="M728">
        <v>20171015</v>
      </c>
      <c r="N728" t="s">
        <v>19</v>
      </c>
      <c r="O728" t="str">
        <f>IF(VLOOKUP(A728,'national-winners'!$A$2:$B$13,2,0)=H728,"Y","N")</f>
        <v>Y</v>
      </c>
    </row>
    <row r="729" spans="1:15" x14ac:dyDescent="0.25">
      <c r="A729">
        <v>1984</v>
      </c>
      <c r="B729" t="s">
        <v>46</v>
      </c>
      <c r="C729" t="s">
        <v>47</v>
      </c>
      <c r="D729">
        <v>8</v>
      </c>
      <c r="E729">
        <v>84</v>
      </c>
      <c r="F729">
        <v>62</v>
      </c>
      <c r="G729" t="s">
        <v>16</v>
      </c>
      <c r="H729" t="s">
        <v>189</v>
      </c>
      <c r="I729" t="s">
        <v>18</v>
      </c>
      <c r="J729" t="b">
        <v>0</v>
      </c>
      <c r="K729">
        <v>454975</v>
      </c>
      <c r="L729">
        <v>1295380</v>
      </c>
      <c r="M729">
        <v>20171015</v>
      </c>
      <c r="N729" t="s">
        <v>19</v>
      </c>
      <c r="O729" t="str">
        <f>IF(VLOOKUP(A729,'national-winners'!$A$2:$B$13,2,0)=H729,"Y","N")</f>
        <v>N</v>
      </c>
    </row>
    <row r="730" spans="1:15" x14ac:dyDescent="0.25">
      <c r="A730">
        <v>1984</v>
      </c>
      <c r="B730" t="s">
        <v>46</v>
      </c>
      <c r="C730" t="s">
        <v>47</v>
      </c>
      <c r="D730">
        <v>8</v>
      </c>
      <c r="E730">
        <v>84</v>
      </c>
      <c r="F730">
        <v>62</v>
      </c>
      <c r="G730" t="s">
        <v>16</v>
      </c>
      <c r="H730" t="s">
        <v>190</v>
      </c>
      <c r="I730" t="s">
        <v>29</v>
      </c>
      <c r="J730" t="b">
        <v>0</v>
      </c>
      <c r="K730">
        <v>11257</v>
      </c>
      <c r="L730">
        <v>1295380</v>
      </c>
      <c r="M730">
        <v>20171015</v>
      </c>
      <c r="N730" t="s">
        <v>19</v>
      </c>
      <c r="O730" t="str">
        <f>IF(VLOOKUP(A730,'national-winners'!$A$2:$B$13,2,0)=H730,"Y","N")</f>
        <v>N</v>
      </c>
    </row>
    <row r="731" spans="1:15" x14ac:dyDescent="0.25">
      <c r="A731">
        <v>1984</v>
      </c>
      <c r="B731" t="s">
        <v>46</v>
      </c>
      <c r="C731" t="s">
        <v>47</v>
      </c>
      <c r="D731">
        <v>8</v>
      </c>
      <c r="E731">
        <v>84</v>
      </c>
      <c r="F731">
        <v>62</v>
      </c>
      <c r="G731" t="s">
        <v>16</v>
      </c>
      <c r="H731" t="s">
        <v>48</v>
      </c>
      <c r="I731" t="s">
        <v>35</v>
      </c>
      <c r="J731" t="b">
        <v>0</v>
      </c>
      <c r="K731">
        <v>4662</v>
      </c>
      <c r="L731">
        <v>1295380</v>
      </c>
      <c r="M731">
        <v>20171015</v>
      </c>
      <c r="N731" t="s">
        <v>19</v>
      </c>
      <c r="O731" t="str">
        <f>IF(VLOOKUP(A731,'national-winners'!$A$2:$B$13,2,0)=H731,"Y","N")</f>
        <v>N</v>
      </c>
    </row>
    <row r="732" spans="1:15" x14ac:dyDescent="0.25">
      <c r="A732">
        <v>1984</v>
      </c>
      <c r="B732" t="s">
        <v>46</v>
      </c>
      <c r="C732" t="s">
        <v>47</v>
      </c>
      <c r="D732">
        <v>8</v>
      </c>
      <c r="E732">
        <v>84</v>
      </c>
      <c r="F732">
        <v>62</v>
      </c>
      <c r="G732" t="s">
        <v>16</v>
      </c>
      <c r="H732" t="s">
        <v>194</v>
      </c>
      <c r="I732" t="s">
        <v>195</v>
      </c>
      <c r="J732" t="b">
        <v>0</v>
      </c>
      <c r="K732">
        <v>978</v>
      </c>
      <c r="L732">
        <v>1295380</v>
      </c>
      <c r="M732">
        <v>20171015</v>
      </c>
      <c r="N732" t="s">
        <v>19</v>
      </c>
      <c r="O732" t="str">
        <f>IF(VLOOKUP(A732,'national-winners'!$A$2:$B$13,2,0)=H732,"Y","N")</f>
        <v>N</v>
      </c>
    </row>
    <row r="733" spans="1:15" x14ac:dyDescent="0.25">
      <c r="A733">
        <v>1984</v>
      </c>
      <c r="B733" t="s">
        <v>46</v>
      </c>
      <c r="C733" t="s">
        <v>47</v>
      </c>
      <c r="D733">
        <v>8</v>
      </c>
      <c r="E733">
        <v>84</v>
      </c>
      <c r="F733">
        <v>62</v>
      </c>
      <c r="G733" t="s">
        <v>16</v>
      </c>
      <c r="H733" t="s">
        <v>197</v>
      </c>
      <c r="I733" t="s">
        <v>25</v>
      </c>
      <c r="J733" t="b">
        <v>0</v>
      </c>
      <c r="K733">
        <v>858</v>
      </c>
      <c r="L733">
        <v>1295380</v>
      </c>
      <c r="M733">
        <v>20171015</v>
      </c>
      <c r="N733" t="s">
        <v>19</v>
      </c>
      <c r="O733" t="str">
        <f>IF(VLOOKUP(A733,'national-winners'!$A$2:$B$13,2,0)=H733,"Y","N")</f>
        <v>N</v>
      </c>
    </row>
    <row r="734" spans="1:15" x14ac:dyDescent="0.25">
      <c r="A734">
        <v>1984</v>
      </c>
      <c r="B734" t="s">
        <v>46</v>
      </c>
      <c r="C734" t="s">
        <v>47</v>
      </c>
      <c r="D734">
        <v>8</v>
      </c>
      <c r="E734">
        <v>84</v>
      </c>
      <c r="F734">
        <v>62</v>
      </c>
      <c r="G734" t="s">
        <v>16</v>
      </c>
      <c r="H734" t="s">
        <v>193</v>
      </c>
      <c r="I734" t="s">
        <v>37</v>
      </c>
      <c r="J734" t="b">
        <v>0</v>
      </c>
      <c r="K734">
        <v>810</v>
      </c>
      <c r="L734">
        <v>1295380</v>
      </c>
      <c r="M734">
        <v>20171015</v>
      </c>
      <c r="N734" t="s">
        <v>19</v>
      </c>
      <c r="O734" t="str">
        <f>IF(VLOOKUP(A734,'national-winners'!$A$2:$B$13,2,0)=H734,"Y","N")</f>
        <v>N</v>
      </c>
    </row>
    <row r="735" spans="1:15" x14ac:dyDescent="0.25">
      <c r="A735">
        <v>1984</v>
      </c>
      <c r="B735" t="s">
        <v>46</v>
      </c>
      <c r="C735" t="s">
        <v>47</v>
      </c>
      <c r="D735">
        <v>8</v>
      </c>
      <c r="E735">
        <v>84</v>
      </c>
      <c r="F735">
        <v>62</v>
      </c>
      <c r="G735" t="s">
        <v>16</v>
      </c>
      <c r="H735" t="s">
        <v>59</v>
      </c>
      <c r="J735" t="b">
        <v>0</v>
      </c>
      <c r="K735">
        <v>23</v>
      </c>
      <c r="L735">
        <v>1295380</v>
      </c>
      <c r="M735">
        <v>20171015</v>
      </c>
      <c r="N735" t="s">
        <v>19</v>
      </c>
      <c r="O735" t="str">
        <f>IF(VLOOKUP(A735,'national-winners'!$A$2:$B$13,2,0)=H735,"Y","N")</f>
        <v>N</v>
      </c>
    </row>
    <row r="736" spans="1:15" x14ac:dyDescent="0.25">
      <c r="A736">
        <v>1984</v>
      </c>
      <c r="B736" t="s">
        <v>50</v>
      </c>
      <c r="C736" t="s">
        <v>51</v>
      </c>
      <c r="D736">
        <v>9</v>
      </c>
      <c r="E736">
        <v>16</v>
      </c>
      <c r="F736">
        <v>1</v>
      </c>
      <c r="G736" t="s">
        <v>16</v>
      </c>
      <c r="H736" t="s">
        <v>160</v>
      </c>
      <c r="I736" t="s">
        <v>21</v>
      </c>
      <c r="J736" t="b">
        <v>0</v>
      </c>
      <c r="K736">
        <v>890877</v>
      </c>
      <c r="L736">
        <v>1466900</v>
      </c>
      <c r="M736">
        <v>20171015</v>
      </c>
      <c r="N736" t="s">
        <v>19</v>
      </c>
      <c r="O736" t="str">
        <f>IF(VLOOKUP(A736,'national-winners'!$A$2:$B$13,2,0)=H736,"Y","N")</f>
        <v>Y</v>
      </c>
    </row>
    <row r="737" spans="1:15" x14ac:dyDescent="0.25">
      <c r="A737">
        <v>1984</v>
      </c>
      <c r="B737" t="s">
        <v>50</v>
      </c>
      <c r="C737" t="s">
        <v>51</v>
      </c>
      <c r="D737">
        <v>9</v>
      </c>
      <c r="E737">
        <v>16</v>
      </c>
      <c r="F737">
        <v>1</v>
      </c>
      <c r="G737" t="s">
        <v>16</v>
      </c>
      <c r="H737" t="s">
        <v>189</v>
      </c>
      <c r="I737" t="s">
        <v>18</v>
      </c>
      <c r="J737" t="b">
        <v>0</v>
      </c>
      <c r="K737">
        <v>569597</v>
      </c>
      <c r="L737">
        <v>1466900</v>
      </c>
      <c r="M737">
        <v>20171015</v>
      </c>
      <c r="N737" t="s">
        <v>19</v>
      </c>
      <c r="O737" t="str">
        <f>IF(VLOOKUP(A737,'national-winners'!$A$2:$B$13,2,0)=H737,"Y","N")</f>
        <v>N</v>
      </c>
    </row>
    <row r="738" spans="1:15" x14ac:dyDescent="0.25">
      <c r="A738">
        <v>1984</v>
      </c>
      <c r="B738" t="s">
        <v>50</v>
      </c>
      <c r="C738" t="s">
        <v>51</v>
      </c>
      <c r="D738">
        <v>9</v>
      </c>
      <c r="E738">
        <v>16</v>
      </c>
      <c r="F738">
        <v>1</v>
      </c>
      <c r="G738" t="s">
        <v>16</v>
      </c>
      <c r="H738" t="s">
        <v>26</v>
      </c>
      <c r="I738" t="s">
        <v>27</v>
      </c>
      <c r="J738" t="b">
        <v>0</v>
      </c>
      <c r="K738">
        <v>4826</v>
      </c>
      <c r="L738">
        <v>1466900</v>
      </c>
      <c r="M738">
        <v>20171015</v>
      </c>
      <c r="N738" t="s">
        <v>19</v>
      </c>
      <c r="O738" t="str">
        <f>IF(VLOOKUP(A738,'national-winners'!$A$2:$B$13,2,0)=H738,"Y","N")</f>
        <v>N</v>
      </c>
    </row>
    <row r="739" spans="1:15" x14ac:dyDescent="0.25">
      <c r="A739">
        <v>1984</v>
      </c>
      <c r="B739" t="s">
        <v>50</v>
      </c>
      <c r="C739" t="s">
        <v>51</v>
      </c>
      <c r="D739">
        <v>9</v>
      </c>
      <c r="E739">
        <v>16</v>
      </c>
      <c r="F739">
        <v>1</v>
      </c>
      <c r="G739" t="s">
        <v>16</v>
      </c>
      <c r="H739" t="s">
        <v>194</v>
      </c>
      <c r="I739" t="s">
        <v>195</v>
      </c>
      <c r="J739" t="b">
        <v>0</v>
      </c>
      <c r="K739">
        <v>1374</v>
      </c>
      <c r="L739">
        <v>1466900</v>
      </c>
      <c r="M739">
        <v>20171015</v>
      </c>
      <c r="N739" t="s">
        <v>19</v>
      </c>
      <c r="O739" t="str">
        <f>IF(VLOOKUP(A739,'national-winners'!$A$2:$B$13,2,0)=H739,"Y","N")</f>
        <v>N</v>
      </c>
    </row>
    <row r="740" spans="1:15" x14ac:dyDescent="0.25">
      <c r="A740">
        <v>1984</v>
      </c>
      <c r="B740" t="s">
        <v>50</v>
      </c>
      <c r="C740" t="s">
        <v>51</v>
      </c>
      <c r="D740">
        <v>9</v>
      </c>
      <c r="E740">
        <v>16</v>
      </c>
      <c r="F740">
        <v>1</v>
      </c>
      <c r="G740" t="s">
        <v>16</v>
      </c>
      <c r="H740" t="s">
        <v>59</v>
      </c>
      <c r="J740" t="b">
        <v>0</v>
      </c>
      <c r="K740">
        <v>226</v>
      </c>
      <c r="L740">
        <v>1466900</v>
      </c>
      <c r="M740">
        <v>20171015</v>
      </c>
      <c r="N740" t="s">
        <v>19</v>
      </c>
      <c r="O740" t="str">
        <f>IF(VLOOKUP(A740,'national-winners'!$A$2:$B$13,2,0)=H740,"Y","N")</f>
        <v>N</v>
      </c>
    </row>
    <row r="741" spans="1:15" x14ac:dyDescent="0.25">
      <c r="A741">
        <v>1984</v>
      </c>
      <c r="B741" t="s">
        <v>53</v>
      </c>
      <c r="C741" t="s">
        <v>54</v>
      </c>
      <c r="D741">
        <v>10</v>
      </c>
      <c r="E741">
        <v>51</v>
      </c>
      <c r="F741">
        <v>11</v>
      </c>
      <c r="G741" t="s">
        <v>16</v>
      </c>
      <c r="H741" t="s">
        <v>160</v>
      </c>
      <c r="I741" t="s">
        <v>21</v>
      </c>
      <c r="J741" t="b">
        <v>0</v>
      </c>
      <c r="K741">
        <v>152190</v>
      </c>
      <c r="L741">
        <v>254572</v>
      </c>
      <c r="M741">
        <v>20171015</v>
      </c>
      <c r="N741" t="s">
        <v>19</v>
      </c>
      <c r="O741" t="str">
        <f>IF(VLOOKUP(A741,'national-winners'!$A$2:$B$13,2,0)=H741,"Y","N")</f>
        <v>Y</v>
      </c>
    </row>
    <row r="742" spans="1:15" x14ac:dyDescent="0.25">
      <c r="A742">
        <v>1984</v>
      </c>
      <c r="B742" t="s">
        <v>53</v>
      </c>
      <c r="C742" t="s">
        <v>54</v>
      </c>
      <c r="D742">
        <v>10</v>
      </c>
      <c r="E742">
        <v>51</v>
      </c>
      <c r="F742">
        <v>11</v>
      </c>
      <c r="G742" t="s">
        <v>16</v>
      </c>
      <c r="H742" t="s">
        <v>189</v>
      </c>
      <c r="I742" t="s">
        <v>18</v>
      </c>
      <c r="J742" t="b">
        <v>0</v>
      </c>
      <c r="K742">
        <v>101656</v>
      </c>
      <c r="L742">
        <v>254572</v>
      </c>
      <c r="M742">
        <v>20171015</v>
      </c>
      <c r="N742" t="s">
        <v>19</v>
      </c>
      <c r="O742" t="str">
        <f>IF(VLOOKUP(A742,'national-winners'!$A$2:$B$13,2,0)=H742,"Y","N")</f>
        <v>N</v>
      </c>
    </row>
    <row r="743" spans="1:15" x14ac:dyDescent="0.25">
      <c r="A743">
        <v>1984</v>
      </c>
      <c r="B743" t="s">
        <v>53</v>
      </c>
      <c r="C743" t="s">
        <v>54</v>
      </c>
      <c r="D743">
        <v>10</v>
      </c>
      <c r="E743">
        <v>51</v>
      </c>
      <c r="F743">
        <v>11</v>
      </c>
      <c r="G743" t="s">
        <v>16</v>
      </c>
      <c r="H743" t="s">
        <v>200</v>
      </c>
      <c r="I743" t="s">
        <v>39</v>
      </c>
      <c r="J743" t="b">
        <v>0</v>
      </c>
      <c r="K743">
        <v>269</v>
      </c>
      <c r="L743">
        <v>254572</v>
      </c>
      <c r="M743">
        <v>20171015</v>
      </c>
      <c r="N743" t="s">
        <v>19</v>
      </c>
      <c r="O743" t="str">
        <f>IF(VLOOKUP(A743,'national-winners'!$A$2:$B$13,2,0)=H743,"Y","N")</f>
        <v>N</v>
      </c>
    </row>
    <row r="744" spans="1:15" x14ac:dyDescent="0.25">
      <c r="A744">
        <v>1984</v>
      </c>
      <c r="B744" t="s">
        <v>53</v>
      </c>
      <c r="C744" t="s">
        <v>54</v>
      </c>
      <c r="D744">
        <v>10</v>
      </c>
      <c r="E744">
        <v>51</v>
      </c>
      <c r="F744">
        <v>11</v>
      </c>
      <c r="G744" t="s">
        <v>16</v>
      </c>
      <c r="H744" t="s">
        <v>190</v>
      </c>
      <c r="I744" t="s">
        <v>29</v>
      </c>
      <c r="J744" t="b">
        <v>0</v>
      </c>
      <c r="K744">
        <v>268</v>
      </c>
      <c r="L744">
        <v>254572</v>
      </c>
      <c r="M744">
        <v>20171015</v>
      </c>
      <c r="N744" t="s">
        <v>19</v>
      </c>
      <c r="O744" t="str">
        <f>IF(VLOOKUP(A744,'national-winners'!$A$2:$B$13,2,0)=H744,"Y","N")</f>
        <v>N</v>
      </c>
    </row>
    <row r="745" spans="1:15" x14ac:dyDescent="0.25">
      <c r="A745">
        <v>1984</v>
      </c>
      <c r="B745" t="s">
        <v>53</v>
      </c>
      <c r="C745" t="s">
        <v>54</v>
      </c>
      <c r="D745">
        <v>10</v>
      </c>
      <c r="E745">
        <v>51</v>
      </c>
      <c r="F745">
        <v>11</v>
      </c>
      <c r="G745" t="s">
        <v>16</v>
      </c>
      <c r="H745" t="s">
        <v>196</v>
      </c>
      <c r="I745" t="s">
        <v>168</v>
      </c>
      <c r="J745" t="b">
        <v>0</v>
      </c>
      <c r="K745">
        <v>121</v>
      </c>
      <c r="L745">
        <v>254572</v>
      </c>
      <c r="M745">
        <v>20171015</v>
      </c>
      <c r="N745" t="s">
        <v>19</v>
      </c>
      <c r="O745" t="str">
        <f>IF(VLOOKUP(A745,'national-winners'!$A$2:$B$13,2,0)=H745,"Y","N")</f>
        <v>N</v>
      </c>
    </row>
    <row r="746" spans="1:15" x14ac:dyDescent="0.25">
      <c r="A746">
        <v>1984</v>
      </c>
      <c r="B746" t="s">
        <v>53</v>
      </c>
      <c r="C746" t="s">
        <v>54</v>
      </c>
      <c r="D746">
        <v>10</v>
      </c>
      <c r="E746">
        <v>51</v>
      </c>
      <c r="F746">
        <v>11</v>
      </c>
      <c r="G746" t="s">
        <v>16</v>
      </c>
      <c r="H746" t="s">
        <v>194</v>
      </c>
      <c r="I746" t="s">
        <v>195</v>
      </c>
      <c r="J746" t="b">
        <v>0</v>
      </c>
      <c r="K746">
        <v>68</v>
      </c>
      <c r="L746">
        <v>254572</v>
      </c>
      <c r="M746">
        <v>20171015</v>
      </c>
      <c r="N746" t="s">
        <v>19</v>
      </c>
      <c r="O746" t="str">
        <f>IF(VLOOKUP(A746,'national-winners'!$A$2:$B$13,2,0)=H746,"Y","N")</f>
        <v>N</v>
      </c>
    </row>
    <row r="747" spans="1:15" x14ac:dyDescent="0.25">
      <c r="A747">
        <v>1984</v>
      </c>
      <c r="B747" t="s">
        <v>57</v>
      </c>
      <c r="C747" t="s">
        <v>58</v>
      </c>
      <c r="D747">
        <v>11</v>
      </c>
      <c r="E747">
        <v>53</v>
      </c>
      <c r="F747">
        <v>55</v>
      </c>
      <c r="G747" t="s">
        <v>16</v>
      </c>
      <c r="H747" t="s">
        <v>189</v>
      </c>
      <c r="I747" t="s">
        <v>18</v>
      </c>
      <c r="J747" t="b">
        <v>0</v>
      </c>
      <c r="K747">
        <v>180408</v>
      </c>
      <c r="L747">
        <v>211288</v>
      </c>
      <c r="M747">
        <v>20171015</v>
      </c>
      <c r="N747" t="s">
        <v>19</v>
      </c>
      <c r="O747" t="str">
        <f>IF(VLOOKUP(A747,'national-winners'!$A$2:$B$13,2,0)=H747,"Y","N")</f>
        <v>N</v>
      </c>
    </row>
    <row r="748" spans="1:15" x14ac:dyDescent="0.25">
      <c r="A748">
        <v>1984</v>
      </c>
      <c r="B748" t="s">
        <v>57</v>
      </c>
      <c r="C748" t="s">
        <v>58</v>
      </c>
      <c r="D748">
        <v>11</v>
      </c>
      <c r="E748">
        <v>53</v>
      </c>
      <c r="F748">
        <v>55</v>
      </c>
      <c r="G748" t="s">
        <v>16</v>
      </c>
      <c r="H748" t="s">
        <v>160</v>
      </c>
      <c r="I748" t="s">
        <v>21</v>
      </c>
      <c r="J748" t="b">
        <v>0</v>
      </c>
      <c r="K748">
        <v>29009</v>
      </c>
      <c r="L748">
        <v>211288</v>
      </c>
      <c r="M748">
        <v>20171015</v>
      </c>
      <c r="N748" t="s">
        <v>19</v>
      </c>
      <c r="O748" t="str">
        <f>IF(VLOOKUP(A748,'national-winners'!$A$2:$B$13,2,0)=H748,"Y","N")</f>
        <v>Y</v>
      </c>
    </row>
    <row r="749" spans="1:15" x14ac:dyDescent="0.25">
      <c r="A749">
        <v>1984</v>
      </c>
      <c r="B749" t="s">
        <v>57</v>
      </c>
      <c r="C749" t="s">
        <v>58</v>
      </c>
      <c r="D749">
        <v>11</v>
      </c>
      <c r="E749">
        <v>53</v>
      </c>
      <c r="F749">
        <v>55</v>
      </c>
      <c r="G749" t="s">
        <v>16</v>
      </c>
      <c r="H749" t="s">
        <v>59</v>
      </c>
      <c r="J749" t="b">
        <v>0</v>
      </c>
      <c r="K749">
        <v>809</v>
      </c>
      <c r="L749">
        <v>211288</v>
      </c>
      <c r="M749">
        <v>20171015</v>
      </c>
      <c r="N749" t="s">
        <v>19</v>
      </c>
      <c r="O749" t="str">
        <f>IF(VLOOKUP(A749,'national-winners'!$A$2:$B$13,2,0)=H749,"Y","N")</f>
        <v>N</v>
      </c>
    </row>
    <row r="750" spans="1:15" x14ac:dyDescent="0.25">
      <c r="A750">
        <v>1984</v>
      </c>
      <c r="B750" t="s">
        <v>57</v>
      </c>
      <c r="C750" t="s">
        <v>58</v>
      </c>
      <c r="D750">
        <v>11</v>
      </c>
      <c r="E750">
        <v>53</v>
      </c>
      <c r="F750">
        <v>55</v>
      </c>
      <c r="G750" t="s">
        <v>16</v>
      </c>
      <c r="H750" t="s">
        <v>190</v>
      </c>
      <c r="I750" t="s">
        <v>29</v>
      </c>
      <c r="J750" t="b">
        <v>0</v>
      </c>
      <c r="K750">
        <v>279</v>
      </c>
      <c r="L750">
        <v>211288</v>
      </c>
      <c r="M750">
        <v>20171015</v>
      </c>
      <c r="N750" t="s">
        <v>19</v>
      </c>
      <c r="O750" t="str">
        <f>IF(VLOOKUP(A750,'national-winners'!$A$2:$B$13,2,0)=H750,"Y","N")</f>
        <v>N</v>
      </c>
    </row>
    <row r="751" spans="1:15" x14ac:dyDescent="0.25">
      <c r="A751">
        <v>1984</v>
      </c>
      <c r="B751" t="s">
        <v>57</v>
      </c>
      <c r="C751" t="s">
        <v>58</v>
      </c>
      <c r="D751">
        <v>11</v>
      </c>
      <c r="E751">
        <v>53</v>
      </c>
      <c r="F751">
        <v>55</v>
      </c>
      <c r="G751" t="s">
        <v>16</v>
      </c>
      <c r="H751" t="s">
        <v>26</v>
      </c>
      <c r="I751" t="s">
        <v>27</v>
      </c>
      <c r="J751" t="b">
        <v>0</v>
      </c>
      <c r="K751">
        <v>257</v>
      </c>
      <c r="L751">
        <v>211288</v>
      </c>
      <c r="M751">
        <v>20171015</v>
      </c>
      <c r="N751" t="s">
        <v>19</v>
      </c>
      <c r="O751" t="str">
        <f>IF(VLOOKUP(A751,'national-winners'!$A$2:$B$13,2,0)=H751,"Y","N")</f>
        <v>N</v>
      </c>
    </row>
    <row r="752" spans="1:15" x14ac:dyDescent="0.25">
      <c r="A752">
        <v>1984</v>
      </c>
      <c r="B752" t="s">
        <v>57</v>
      </c>
      <c r="C752" t="s">
        <v>58</v>
      </c>
      <c r="D752">
        <v>11</v>
      </c>
      <c r="E752">
        <v>53</v>
      </c>
      <c r="F752">
        <v>55</v>
      </c>
      <c r="G752" t="s">
        <v>16</v>
      </c>
      <c r="H752" t="s">
        <v>194</v>
      </c>
      <c r="I752" t="s">
        <v>195</v>
      </c>
      <c r="J752" t="b">
        <v>0</v>
      </c>
      <c r="K752">
        <v>165</v>
      </c>
      <c r="L752">
        <v>211288</v>
      </c>
      <c r="M752">
        <v>20171015</v>
      </c>
      <c r="N752" t="s">
        <v>19</v>
      </c>
      <c r="O752" t="str">
        <f>IF(VLOOKUP(A752,'national-winners'!$A$2:$B$13,2,0)=H752,"Y","N")</f>
        <v>N</v>
      </c>
    </row>
    <row r="753" spans="1:15" x14ac:dyDescent="0.25">
      <c r="A753">
        <v>1984</v>
      </c>
      <c r="B753" t="s">
        <v>57</v>
      </c>
      <c r="C753" t="s">
        <v>58</v>
      </c>
      <c r="D753">
        <v>11</v>
      </c>
      <c r="E753">
        <v>53</v>
      </c>
      <c r="F753">
        <v>55</v>
      </c>
      <c r="G753" t="s">
        <v>16</v>
      </c>
      <c r="H753" t="s">
        <v>48</v>
      </c>
      <c r="I753" t="s">
        <v>35</v>
      </c>
      <c r="J753" t="b">
        <v>0</v>
      </c>
      <c r="K753">
        <v>127</v>
      </c>
      <c r="L753">
        <v>211288</v>
      </c>
      <c r="M753">
        <v>20171015</v>
      </c>
      <c r="N753" t="s">
        <v>19</v>
      </c>
      <c r="O753" t="str">
        <f>IF(VLOOKUP(A753,'national-winners'!$A$2:$B$13,2,0)=H753,"Y","N")</f>
        <v>N</v>
      </c>
    </row>
    <row r="754" spans="1:15" x14ac:dyDescent="0.25">
      <c r="A754">
        <v>1984</v>
      </c>
      <c r="B754" t="s">
        <v>57</v>
      </c>
      <c r="C754" t="s">
        <v>58</v>
      </c>
      <c r="D754">
        <v>11</v>
      </c>
      <c r="E754">
        <v>53</v>
      </c>
      <c r="F754">
        <v>55</v>
      </c>
      <c r="G754" t="s">
        <v>16</v>
      </c>
      <c r="H754" t="s">
        <v>193</v>
      </c>
      <c r="I754" t="s">
        <v>37</v>
      </c>
      <c r="J754" t="b">
        <v>0</v>
      </c>
      <c r="K754">
        <v>127</v>
      </c>
      <c r="L754">
        <v>211288</v>
      </c>
      <c r="M754">
        <v>20171015</v>
      </c>
      <c r="N754" t="s">
        <v>19</v>
      </c>
      <c r="O754" t="str">
        <f>IF(VLOOKUP(A754,'national-winners'!$A$2:$B$13,2,0)=H754,"Y","N")</f>
        <v>N</v>
      </c>
    </row>
    <row r="755" spans="1:15" x14ac:dyDescent="0.25">
      <c r="A755">
        <v>1984</v>
      </c>
      <c r="B755" t="s">
        <v>57</v>
      </c>
      <c r="C755" t="s">
        <v>58</v>
      </c>
      <c r="D755">
        <v>11</v>
      </c>
      <c r="E755">
        <v>53</v>
      </c>
      <c r="F755">
        <v>55</v>
      </c>
      <c r="G755" t="s">
        <v>16</v>
      </c>
      <c r="H755" t="s">
        <v>201</v>
      </c>
      <c r="I755" t="s">
        <v>170</v>
      </c>
      <c r="J755" t="b">
        <v>0</v>
      </c>
      <c r="K755">
        <v>107</v>
      </c>
      <c r="L755">
        <v>211288</v>
      </c>
      <c r="M755">
        <v>20171015</v>
      </c>
      <c r="N755" t="s">
        <v>19</v>
      </c>
      <c r="O755" t="str">
        <f>IF(VLOOKUP(A755,'national-winners'!$A$2:$B$13,2,0)=H755,"Y","N")</f>
        <v>N</v>
      </c>
    </row>
    <row r="756" spans="1:15" x14ac:dyDescent="0.25">
      <c r="A756">
        <v>1984</v>
      </c>
      <c r="B756" t="s">
        <v>60</v>
      </c>
      <c r="C756" t="s">
        <v>61</v>
      </c>
      <c r="D756">
        <v>12</v>
      </c>
      <c r="E756">
        <v>59</v>
      </c>
      <c r="F756">
        <v>43</v>
      </c>
      <c r="G756" t="s">
        <v>16</v>
      </c>
      <c r="H756" t="s">
        <v>160</v>
      </c>
      <c r="I756" t="s">
        <v>21</v>
      </c>
      <c r="J756" t="b">
        <v>0</v>
      </c>
      <c r="K756">
        <v>2730350</v>
      </c>
      <c r="L756">
        <v>4180051</v>
      </c>
      <c r="M756">
        <v>20171015</v>
      </c>
      <c r="N756" t="s">
        <v>19</v>
      </c>
      <c r="O756" t="str">
        <f>IF(VLOOKUP(A756,'national-winners'!$A$2:$B$13,2,0)=H756,"Y","N")</f>
        <v>Y</v>
      </c>
    </row>
    <row r="757" spans="1:15" x14ac:dyDescent="0.25">
      <c r="A757">
        <v>1984</v>
      </c>
      <c r="B757" t="s">
        <v>60</v>
      </c>
      <c r="C757" t="s">
        <v>61</v>
      </c>
      <c r="D757">
        <v>12</v>
      </c>
      <c r="E757">
        <v>59</v>
      </c>
      <c r="F757">
        <v>43</v>
      </c>
      <c r="G757" t="s">
        <v>16</v>
      </c>
      <c r="H757" t="s">
        <v>189</v>
      </c>
      <c r="I757" t="s">
        <v>18</v>
      </c>
      <c r="J757" t="b">
        <v>0</v>
      </c>
      <c r="K757">
        <v>1448816</v>
      </c>
      <c r="L757">
        <v>4180051</v>
      </c>
      <c r="M757">
        <v>20171015</v>
      </c>
      <c r="N757" t="s">
        <v>19</v>
      </c>
      <c r="O757" t="str">
        <f>IF(VLOOKUP(A757,'national-winners'!$A$2:$B$13,2,0)=H757,"Y","N")</f>
        <v>N</v>
      </c>
    </row>
    <row r="758" spans="1:15" x14ac:dyDescent="0.25">
      <c r="A758">
        <v>1984</v>
      </c>
      <c r="B758" t="s">
        <v>60</v>
      </c>
      <c r="C758" t="s">
        <v>61</v>
      </c>
      <c r="D758">
        <v>12</v>
      </c>
      <c r="E758">
        <v>59</v>
      </c>
      <c r="F758">
        <v>43</v>
      </c>
      <c r="G758" t="s">
        <v>16</v>
      </c>
      <c r="H758" t="s">
        <v>59</v>
      </c>
      <c r="J758" t="b">
        <v>0</v>
      </c>
      <c r="K758">
        <v>885</v>
      </c>
      <c r="L758">
        <v>4180051</v>
      </c>
      <c r="M758">
        <v>20171015</v>
      </c>
      <c r="N758" t="s">
        <v>19</v>
      </c>
      <c r="O758" t="str">
        <f>IF(VLOOKUP(A758,'national-winners'!$A$2:$B$13,2,0)=H758,"Y","N")</f>
        <v>N</v>
      </c>
    </row>
    <row r="759" spans="1:15" x14ac:dyDescent="0.25">
      <c r="A759">
        <v>1984</v>
      </c>
      <c r="B759" t="s">
        <v>62</v>
      </c>
      <c r="C759" t="s">
        <v>63</v>
      </c>
      <c r="D759">
        <v>13</v>
      </c>
      <c r="E759">
        <v>58</v>
      </c>
      <c r="F759">
        <v>44</v>
      </c>
      <c r="G759" t="s">
        <v>16</v>
      </c>
      <c r="H759" t="s">
        <v>160</v>
      </c>
      <c r="I759" t="s">
        <v>21</v>
      </c>
      <c r="J759" t="b">
        <v>0</v>
      </c>
      <c r="K759">
        <v>1068722</v>
      </c>
      <c r="L759">
        <v>1776103</v>
      </c>
      <c r="M759">
        <v>20171015</v>
      </c>
      <c r="N759" t="s">
        <v>19</v>
      </c>
      <c r="O759" t="str">
        <f>IF(VLOOKUP(A759,'national-winners'!$A$2:$B$13,2,0)=H759,"Y","N")</f>
        <v>Y</v>
      </c>
    </row>
    <row r="760" spans="1:15" x14ac:dyDescent="0.25">
      <c r="A760">
        <v>1984</v>
      </c>
      <c r="B760" t="s">
        <v>62</v>
      </c>
      <c r="C760" t="s">
        <v>63</v>
      </c>
      <c r="D760">
        <v>13</v>
      </c>
      <c r="E760">
        <v>58</v>
      </c>
      <c r="F760">
        <v>44</v>
      </c>
      <c r="G760" t="s">
        <v>16</v>
      </c>
      <c r="H760" t="s">
        <v>189</v>
      </c>
      <c r="I760" t="s">
        <v>18</v>
      </c>
      <c r="J760" t="b">
        <v>0</v>
      </c>
      <c r="K760">
        <v>706628</v>
      </c>
      <c r="L760">
        <v>1776103</v>
      </c>
      <c r="M760">
        <v>20171015</v>
      </c>
      <c r="N760" t="s">
        <v>19</v>
      </c>
      <c r="O760" t="str">
        <f>IF(VLOOKUP(A760,'national-winners'!$A$2:$B$13,2,0)=H760,"Y","N")</f>
        <v>N</v>
      </c>
    </row>
    <row r="761" spans="1:15" x14ac:dyDescent="0.25">
      <c r="A761">
        <v>1984</v>
      </c>
      <c r="B761" t="s">
        <v>62</v>
      </c>
      <c r="C761" t="s">
        <v>63</v>
      </c>
      <c r="D761">
        <v>13</v>
      </c>
      <c r="E761">
        <v>58</v>
      </c>
      <c r="F761">
        <v>44</v>
      </c>
      <c r="G761" t="s">
        <v>16</v>
      </c>
      <c r="H761" t="s">
        <v>59</v>
      </c>
      <c r="J761" t="b">
        <v>0</v>
      </c>
      <c r="K761">
        <v>753</v>
      </c>
      <c r="L761">
        <v>1776103</v>
      </c>
      <c r="M761">
        <v>20171015</v>
      </c>
      <c r="N761" t="s">
        <v>19</v>
      </c>
      <c r="O761" t="str">
        <f>IF(VLOOKUP(A761,'national-winners'!$A$2:$B$13,2,0)=H761,"Y","N")</f>
        <v>N</v>
      </c>
    </row>
    <row r="762" spans="1:15" x14ac:dyDescent="0.25">
      <c r="A762">
        <v>1984</v>
      </c>
      <c r="B762" t="s">
        <v>64</v>
      </c>
      <c r="C762" t="s">
        <v>65</v>
      </c>
      <c r="D762">
        <v>15</v>
      </c>
      <c r="E762">
        <v>95</v>
      </c>
      <c r="F762">
        <v>82</v>
      </c>
      <c r="G762" t="s">
        <v>16</v>
      </c>
      <c r="H762" t="s">
        <v>160</v>
      </c>
      <c r="I762" t="s">
        <v>21</v>
      </c>
      <c r="J762" t="b">
        <v>0</v>
      </c>
      <c r="K762">
        <v>185050</v>
      </c>
      <c r="L762">
        <v>335846</v>
      </c>
      <c r="M762">
        <v>20171015</v>
      </c>
      <c r="N762" t="s">
        <v>19</v>
      </c>
      <c r="O762" t="str">
        <f>IF(VLOOKUP(A762,'national-winners'!$A$2:$B$13,2,0)=H762,"Y","N")</f>
        <v>Y</v>
      </c>
    </row>
    <row r="763" spans="1:15" x14ac:dyDescent="0.25">
      <c r="A763">
        <v>1984</v>
      </c>
      <c r="B763" t="s">
        <v>64</v>
      </c>
      <c r="C763" t="s">
        <v>65</v>
      </c>
      <c r="D763">
        <v>15</v>
      </c>
      <c r="E763">
        <v>95</v>
      </c>
      <c r="F763">
        <v>82</v>
      </c>
      <c r="G763" t="s">
        <v>16</v>
      </c>
      <c r="H763" t="s">
        <v>189</v>
      </c>
      <c r="I763" t="s">
        <v>18</v>
      </c>
      <c r="J763" t="b">
        <v>0</v>
      </c>
      <c r="K763">
        <v>147154</v>
      </c>
      <c r="L763">
        <v>335846</v>
      </c>
      <c r="M763">
        <v>20171015</v>
      </c>
      <c r="N763" t="s">
        <v>19</v>
      </c>
      <c r="O763" t="str">
        <f>IF(VLOOKUP(A763,'national-winners'!$A$2:$B$13,2,0)=H763,"Y","N")</f>
        <v>N</v>
      </c>
    </row>
    <row r="764" spans="1:15" x14ac:dyDescent="0.25">
      <c r="A764">
        <v>1984</v>
      </c>
      <c r="B764" t="s">
        <v>64</v>
      </c>
      <c r="C764" t="s">
        <v>65</v>
      </c>
      <c r="D764">
        <v>15</v>
      </c>
      <c r="E764">
        <v>95</v>
      </c>
      <c r="F764">
        <v>82</v>
      </c>
      <c r="G764" t="s">
        <v>16</v>
      </c>
      <c r="H764" t="s">
        <v>190</v>
      </c>
      <c r="I764" t="s">
        <v>29</v>
      </c>
      <c r="J764" t="b">
        <v>0</v>
      </c>
      <c r="K764">
        <v>2167</v>
      </c>
      <c r="L764">
        <v>335846</v>
      </c>
      <c r="M764">
        <v>20171015</v>
      </c>
      <c r="N764" t="s">
        <v>19</v>
      </c>
      <c r="O764" t="str">
        <f>IF(VLOOKUP(A764,'national-winners'!$A$2:$B$13,2,0)=H764,"Y","N")</f>
        <v>N</v>
      </c>
    </row>
    <row r="765" spans="1:15" x14ac:dyDescent="0.25">
      <c r="A765">
        <v>1984</v>
      </c>
      <c r="B765" t="s">
        <v>64</v>
      </c>
      <c r="C765" t="s">
        <v>65</v>
      </c>
      <c r="D765">
        <v>15</v>
      </c>
      <c r="E765">
        <v>95</v>
      </c>
      <c r="F765">
        <v>82</v>
      </c>
      <c r="G765" t="s">
        <v>16</v>
      </c>
      <c r="H765" t="s">
        <v>26</v>
      </c>
      <c r="I765" t="s">
        <v>27</v>
      </c>
      <c r="J765" t="b">
        <v>0</v>
      </c>
      <c r="K765">
        <v>821</v>
      </c>
      <c r="L765">
        <v>335846</v>
      </c>
      <c r="M765">
        <v>20171015</v>
      </c>
      <c r="N765" t="s">
        <v>19</v>
      </c>
      <c r="O765" t="str">
        <f>IF(VLOOKUP(A765,'national-winners'!$A$2:$B$13,2,0)=H765,"Y","N")</f>
        <v>N</v>
      </c>
    </row>
    <row r="766" spans="1:15" x14ac:dyDescent="0.25">
      <c r="A766">
        <v>1984</v>
      </c>
      <c r="B766" t="s">
        <v>64</v>
      </c>
      <c r="C766" t="s">
        <v>65</v>
      </c>
      <c r="D766">
        <v>15</v>
      </c>
      <c r="E766">
        <v>95</v>
      </c>
      <c r="F766">
        <v>82</v>
      </c>
      <c r="G766" t="s">
        <v>16</v>
      </c>
      <c r="H766" t="s">
        <v>48</v>
      </c>
      <c r="I766" t="s">
        <v>35</v>
      </c>
      <c r="J766" t="b">
        <v>0</v>
      </c>
      <c r="K766">
        <v>654</v>
      </c>
      <c r="L766">
        <v>335846</v>
      </c>
      <c r="M766">
        <v>20171015</v>
      </c>
      <c r="N766" t="s">
        <v>19</v>
      </c>
      <c r="O766" t="str">
        <f>IF(VLOOKUP(A766,'national-winners'!$A$2:$B$13,2,0)=H766,"Y","N")</f>
        <v>N</v>
      </c>
    </row>
    <row r="767" spans="1:15" x14ac:dyDescent="0.25">
      <c r="A767">
        <v>1984</v>
      </c>
      <c r="B767" t="s">
        <v>66</v>
      </c>
      <c r="C767" t="s">
        <v>67</v>
      </c>
      <c r="D767">
        <v>16</v>
      </c>
      <c r="E767">
        <v>82</v>
      </c>
      <c r="F767">
        <v>63</v>
      </c>
      <c r="G767" t="s">
        <v>16</v>
      </c>
      <c r="H767" t="s">
        <v>160</v>
      </c>
      <c r="I767" t="s">
        <v>21</v>
      </c>
      <c r="J767" t="b">
        <v>0</v>
      </c>
      <c r="K767">
        <v>297523</v>
      </c>
      <c r="L767">
        <v>411144</v>
      </c>
      <c r="M767">
        <v>20171015</v>
      </c>
      <c r="N767" t="s">
        <v>19</v>
      </c>
      <c r="O767" t="str">
        <f>IF(VLOOKUP(A767,'national-winners'!$A$2:$B$13,2,0)=H767,"Y","N")</f>
        <v>Y</v>
      </c>
    </row>
    <row r="768" spans="1:15" x14ac:dyDescent="0.25">
      <c r="A768">
        <v>1984</v>
      </c>
      <c r="B768" t="s">
        <v>66</v>
      </c>
      <c r="C768" t="s">
        <v>67</v>
      </c>
      <c r="D768">
        <v>16</v>
      </c>
      <c r="E768">
        <v>82</v>
      </c>
      <c r="F768">
        <v>63</v>
      </c>
      <c r="G768" t="s">
        <v>16</v>
      </c>
      <c r="H768" t="s">
        <v>189</v>
      </c>
      <c r="I768" t="s">
        <v>18</v>
      </c>
      <c r="J768" t="b">
        <v>0</v>
      </c>
      <c r="K768">
        <v>108510</v>
      </c>
      <c r="L768">
        <v>411144</v>
      </c>
      <c r="M768">
        <v>20171015</v>
      </c>
      <c r="N768" t="s">
        <v>19</v>
      </c>
      <c r="O768" t="str">
        <f>IF(VLOOKUP(A768,'national-winners'!$A$2:$B$13,2,0)=H768,"Y","N")</f>
        <v>N</v>
      </c>
    </row>
    <row r="769" spans="1:15" x14ac:dyDescent="0.25">
      <c r="A769">
        <v>1984</v>
      </c>
      <c r="B769" t="s">
        <v>66</v>
      </c>
      <c r="C769" t="s">
        <v>67</v>
      </c>
      <c r="D769">
        <v>16</v>
      </c>
      <c r="E769">
        <v>82</v>
      </c>
      <c r="F769">
        <v>63</v>
      </c>
      <c r="G769" t="s">
        <v>16</v>
      </c>
      <c r="H769" t="s">
        <v>190</v>
      </c>
      <c r="I769" t="s">
        <v>29</v>
      </c>
      <c r="J769" t="b">
        <v>0</v>
      </c>
      <c r="K769">
        <v>2823</v>
      </c>
      <c r="L769">
        <v>411144</v>
      </c>
      <c r="M769">
        <v>20171015</v>
      </c>
      <c r="N769" t="s">
        <v>19</v>
      </c>
      <c r="O769" t="str">
        <f>IF(VLOOKUP(A769,'national-winners'!$A$2:$B$13,2,0)=H769,"Y","N")</f>
        <v>N</v>
      </c>
    </row>
    <row r="770" spans="1:15" x14ac:dyDescent="0.25">
      <c r="A770">
        <v>1984</v>
      </c>
      <c r="B770" t="s">
        <v>66</v>
      </c>
      <c r="C770" t="s">
        <v>67</v>
      </c>
      <c r="D770">
        <v>16</v>
      </c>
      <c r="E770">
        <v>82</v>
      </c>
      <c r="F770">
        <v>63</v>
      </c>
      <c r="G770" t="s">
        <v>16</v>
      </c>
      <c r="H770" t="s">
        <v>191</v>
      </c>
      <c r="I770" t="s">
        <v>192</v>
      </c>
      <c r="J770" t="b">
        <v>0</v>
      </c>
      <c r="K770">
        <v>2288</v>
      </c>
      <c r="L770">
        <v>411144</v>
      </c>
      <c r="M770">
        <v>20171015</v>
      </c>
      <c r="N770" t="s">
        <v>19</v>
      </c>
      <c r="O770" t="str">
        <f>IF(VLOOKUP(A770,'national-winners'!$A$2:$B$13,2,0)=H770,"Y","N")</f>
        <v>N</v>
      </c>
    </row>
    <row r="771" spans="1:15" x14ac:dyDescent="0.25">
      <c r="A771">
        <v>1984</v>
      </c>
      <c r="B771" t="s">
        <v>68</v>
      </c>
      <c r="C771" t="s">
        <v>69</v>
      </c>
      <c r="D771">
        <v>17</v>
      </c>
      <c r="E771">
        <v>33</v>
      </c>
      <c r="F771">
        <v>21</v>
      </c>
      <c r="G771" t="s">
        <v>16</v>
      </c>
      <c r="H771" t="s">
        <v>160</v>
      </c>
      <c r="I771" t="s">
        <v>21</v>
      </c>
      <c r="J771" t="b">
        <v>0</v>
      </c>
      <c r="K771">
        <v>2707103</v>
      </c>
      <c r="L771">
        <v>4819088</v>
      </c>
      <c r="M771">
        <v>20171015</v>
      </c>
      <c r="N771" t="s">
        <v>19</v>
      </c>
      <c r="O771" t="str">
        <f>IF(VLOOKUP(A771,'national-winners'!$A$2:$B$13,2,0)=H771,"Y","N")</f>
        <v>Y</v>
      </c>
    </row>
    <row r="772" spans="1:15" x14ac:dyDescent="0.25">
      <c r="A772">
        <v>1984</v>
      </c>
      <c r="B772" t="s">
        <v>68</v>
      </c>
      <c r="C772" t="s">
        <v>69</v>
      </c>
      <c r="D772">
        <v>17</v>
      </c>
      <c r="E772">
        <v>33</v>
      </c>
      <c r="F772">
        <v>21</v>
      </c>
      <c r="G772" t="s">
        <v>16</v>
      </c>
      <c r="H772" t="s">
        <v>189</v>
      </c>
      <c r="I772" t="s">
        <v>18</v>
      </c>
      <c r="J772" t="b">
        <v>0</v>
      </c>
      <c r="K772">
        <v>2086499</v>
      </c>
      <c r="L772">
        <v>4819088</v>
      </c>
      <c r="M772">
        <v>20171015</v>
      </c>
      <c r="N772" t="s">
        <v>19</v>
      </c>
      <c r="O772" t="str">
        <f>IF(VLOOKUP(A772,'national-winners'!$A$2:$B$13,2,0)=H772,"Y","N")</f>
        <v>N</v>
      </c>
    </row>
    <row r="773" spans="1:15" x14ac:dyDescent="0.25">
      <c r="A773">
        <v>1984</v>
      </c>
      <c r="B773" t="s">
        <v>68</v>
      </c>
      <c r="C773" t="s">
        <v>69</v>
      </c>
      <c r="D773">
        <v>17</v>
      </c>
      <c r="E773">
        <v>33</v>
      </c>
      <c r="F773">
        <v>21</v>
      </c>
      <c r="G773" t="s">
        <v>16</v>
      </c>
      <c r="H773" t="s">
        <v>190</v>
      </c>
      <c r="I773" t="s">
        <v>29</v>
      </c>
      <c r="J773" t="b">
        <v>0</v>
      </c>
      <c r="K773">
        <v>10086</v>
      </c>
      <c r="L773">
        <v>4819088</v>
      </c>
      <c r="M773">
        <v>20171015</v>
      </c>
      <c r="N773" t="s">
        <v>19</v>
      </c>
      <c r="O773" t="str">
        <f>IF(VLOOKUP(A773,'national-winners'!$A$2:$B$13,2,0)=H773,"Y","N")</f>
        <v>N</v>
      </c>
    </row>
    <row r="774" spans="1:15" x14ac:dyDescent="0.25">
      <c r="A774">
        <v>1984</v>
      </c>
      <c r="B774" t="s">
        <v>68</v>
      </c>
      <c r="C774" t="s">
        <v>69</v>
      </c>
      <c r="D774">
        <v>17</v>
      </c>
      <c r="E774">
        <v>33</v>
      </c>
      <c r="F774">
        <v>21</v>
      </c>
      <c r="G774" t="s">
        <v>16</v>
      </c>
      <c r="H774" t="s">
        <v>26</v>
      </c>
      <c r="I774" t="s">
        <v>27</v>
      </c>
      <c r="J774" t="b">
        <v>0</v>
      </c>
      <c r="K774">
        <v>4672</v>
      </c>
      <c r="L774">
        <v>4819088</v>
      </c>
      <c r="M774">
        <v>20171015</v>
      </c>
      <c r="N774" t="s">
        <v>19</v>
      </c>
      <c r="O774" t="str">
        <f>IF(VLOOKUP(A774,'national-winners'!$A$2:$B$13,2,0)=H774,"Y","N")</f>
        <v>N</v>
      </c>
    </row>
    <row r="775" spans="1:15" x14ac:dyDescent="0.25">
      <c r="A775">
        <v>1984</v>
      </c>
      <c r="B775" t="s">
        <v>68</v>
      </c>
      <c r="C775" t="s">
        <v>69</v>
      </c>
      <c r="D775">
        <v>17</v>
      </c>
      <c r="E775">
        <v>33</v>
      </c>
      <c r="F775">
        <v>21</v>
      </c>
      <c r="G775" t="s">
        <v>16</v>
      </c>
      <c r="H775" t="s">
        <v>196</v>
      </c>
      <c r="I775" t="s">
        <v>168</v>
      </c>
      <c r="J775" t="b">
        <v>0</v>
      </c>
      <c r="K775">
        <v>2716</v>
      </c>
      <c r="L775">
        <v>4819088</v>
      </c>
      <c r="M775">
        <v>20171015</v>
      </c>
      <c r="N775" t="s">
        <v>19</v>
      </c>
      <c r="O775" t="str">
        <f>IF(VLOOKUP(A775,'national-winners'!$A$2:$B$13,2,0)=H775,"Y","N")</f>
        <v>N</v>
      </c>
    </row>
    <row r="776" spans="1:15" x14ac:dyDescent="0.25">
      <c r="A776">
        <v>1984</v>
      </c>
      <c r="B776" t="s">
        <v>68</v>
      </c>
      <c r="C776" t="s">
        <v>69</v>
      </c>
      <c r="D776">
        <v>17</v>
      </c>
      <c r="E776">
        <v>33</v>
      </c>
      <c r="F776">
        <v>21</v>
      </c>
      <c r="G776" t="s">
        <v>16</v>
      </c>
      <c r="H776" t="s">
        <v>202</v>
      </c>
      <c r="I776" t="s">
        <v>203</v>
      </c>
      <c r="J776" t="b">
        <v>0</v>
      </c>
      <c r="K776">
        <v>2632</v>
      </c>
      <c r="L776">
        <v>4819088</v>
      </c>
      <c r="M776">
        <v>20171015</v>
      </c>
      <c r="N776" t="s">
        <v>19</v>
      </c>
      <c r="O776" t="str">
        <f>IF(VLOOKUP(A776,'national-winners'!$A$2:$B$13,2,0)=H776,"Y","N")</f>
        <v>N</v>
      </c>
    </row>
    <row r="777" spans="1:15" x14ac:dyDescent="0.25">
      <c r="A777">
        <v>1984</v>
      </c>
      <c r="B777" t="s">
        <v>68</v>
      </c>
      <c r="C777" t="s">
        <v>69</v>
      </c>
      <c r="D777">
        <v>17</v>
      </c>
      <c r="E777">
        <v>33</v>
      </c>
      <c r="F777">
        <v>21</v>
      </c>
      <c r="G777" t="s">
        <v>16</v>
      </c>
      <c r="H777" t="s">
        <v>194</v>
      </c>
      <c r="I777" t="s">
        <v>195</v>
      </c>
      <c r="J777" t="b">
        <v>0</v>
      </c>
      <c r="K777">
        <v>2386</v>
      </c>
      <c r="L777">
        <v>4819088</v>
      </c>
      <c r="M777">
        <v>20171015</v>
      </c>
      <c r="N777" t="s">
        <v>19</v>
      </c>
      <c r="O777" t="str">
        <f>IF(VLOOKUP(A777,'national-winners'!$A$2:$B$13,2,0)=H777,"Y","N")</f>
        <v>N</v>
      </c>
    </row>
    <row r="778" spans="1:15" x14ac:dyDescent="0.25">
      <c r="A778">
        <v>1984</v>
      </c>
      <c r="B778" t="s">
        <v>68</v>
      </c>
      <c r="C778" t="s">
        <v>69</v>
      </c>
      <c r="D778">
        <v>17</v>
      </c>
      <c r="E778">
        <v>33</v>
      </c>
      <c r="F778">
        <v>21</v>
      </c>
      <c r="G778" t="s">
        <v>16</v>
      </c>
      <c r="H778" t="s">
        <v>193</v>
      </c>
      <c r="I778" t="s">
        <v>37</v>
      </c>
      <c r="J778" t="b">
        <v>0</v>
      </c>
      <c r="K778">
        <v>2132</v>
      </c>
      <c r="L778">
        <v>4819088</v>
      </c>
      <c r="M778">
        <v>20171015</v>
      </c>
      <c r="N778" t="s">
        <v>19</v>
      </c>
      <c r="O778" t="str">
        <f>IF(VLOOKUP(A778,'national-winners'!$A$2:$B$13,2,0)=H778,"Y","N")</f>
        <v>N</v>
      </c>
    </row>
    <row r="779" spans="1:15" x14ac:dyDescent="0.25">
      <c r="A779">
        <v>1984</v>
      </c>
      <c r="B779" t="s">
        <v>68</v>
      </c>
      <c r="C779" t="s">
        <v>69</v>
      </c>
      <c r="D779">
        <v>17</v>
      </c>
      <c r="E779">
        <v>33</v>
      </c>
      <c r="F779">
        <v>21</v>
      </c>
      <c r="G779" t="s">
        <v>16</v>
      </c>
      <c r="H779" t="s">
        <v>59</v>
      </c>
      <c r="J779" t="b">
        <v>0</v>
      </c>
      <c r="K779">
        <v>862</v>
      </c>
      <c r="L779">
        <v>4819088</v>
      </c>
      <c r="M779">
        <v>20171015</v>
      </c>
      <c r="N779" t="s">
        <v>19</v>
      </c>
      <c r="O779" t="str">
        <f>IF(VLOOKUP(A779,'national-winners'!$A$2:$B$13,2,0)=H779,"Y","N")</f>
        <v>N</v>
      </c>
    </row>
    <row r="780" spans="1:15" x14ac:dyDescent="0.25">
      <c r="A780">
        <v>1984</v>
      </c>
      <c r="B780" t="s">
        <v>71</v>
      </c>
      <c r="C780" t="s">
        <v>72</v>
      </c>
      <c r="D780">
        <v>18</v>
      </c>
      <c r="E780">
        <v>32</v>
      </c>
      <c r="F780">
        <v>22</v>
      </c>
      <c r="G780" t="s">
        <v>16</v>
      </c>
      <c r="H780" t="s">
        <v>160</v>
      </c>
      <c r="I780" t="s">
        <v>21</v>
      </c>
      <c r="J780" t="b">
        <v>0</v>
      </c>
      <c r="K780">
        <v>1377230</v>
      </c>
      <c r="L780">
        <v>2233069</v>
      </c>
      <c r="M780">
        <v>20171015</v>
      </c>
      <c r="N780" t="s">
        <v>19</v>
      </c>
      <c r="O780" t="str">
        <f>IF(VLOOKUP(A780,'national-winners'!$A$2:$B$13,2,0)=H780,"Y","N")</f>
        <v>Y</v>
      </c>
    </row>
    <row r="781" spans="1:15" x14ac:dyDescent="0.25">
      <c r="A781">
        <v>1984</v>
      </c>
      <c r="B781" t="s">
        <v>71</v>
      </c>
      <c r="C781" t="s">
        <v>72</v>
      </c>
      <c r="D781">
        <v>18</v>
      </c>
      <c r="E781">
        <v>32</v>
      </c>
      <c r="F781">
        <v>22</v>
      </c>
      <c r="G781" t="s">
        <v>16</v>
      </c>
      <c r="H781" t="s">
        <v>189</v>
      </c>
      <c r="I781" t="s">
        <v>18</v>
      </c>
      <c r="J781" t="b">
        <v>0</v>
      </c>
      <c r="K781">
        <v>841481</v>
      </c>
      <c r="L781">
        <v>2233069</v>
      </c>
      <c r="M781">
        <v>20171015</v>
      </c>
      <c r="N781" t="s">
        <v>19</v>
      </c>
      <c r="O781" t="str">
        <f>IF(VLOOKUP(A781,'national-winners'!$A$2:$B$13,2,0)=H781,"Y","N")</f>
        <v>N</v>
      </c>
    </row>
    <row r="782" spans="1:15" x14ac:dyDescent="0.25">
      <c r="A782">
        <v>1984</v>
      </c>
      <c r="B782" t="s">
        <v>71</v>
      </c>
      <c r="C782" t="s">
        <v>72</v>
      </c>
      <c r="D782">
        <v>18</v>
      </c>
      <c r="E782">
        <v>32</v>
      </c>
      <c r="F782">
        <v>22</v>
      </c>
      <c r="G782" t="s">
        <v>16</v>
      </c>
      <c r="H782" t="s">
        <v>200</v>
      </c>
      <c r="I782" t="s">
        <v>39</v>
      </c>
      <c r="J782" t="b">
        <v>0</v>
      </c>
      <c r="K782">
        <v>7617</v>
      </c>
      <c r="L782">
        <v>2233069</v>
      </c>
      <c r="M782">
        <v>20171015</v>
      </c>
      <c r="N782" t="s">
        <v>19</v>
      </c>
      <c r="O782" t="str">
        <f>IF(VLOOKUP(A782,'national-winners'!$A$2:$B$13,2,0)=H782,"Y","N")</f>
        <v>N</v>
      </c>
    </row>
    <row r="783" spans="1:15" x14ac:dyDescent="0.25">
      <c r="A783">
        <v>1984</v>
      </c>
      <c r="B783" t="s">
        <v>71</v>
      </c>
      <c r="C783" t="s">
        <v>72</v>
      </c>
      <c r="D783">
        <v>18</v>
      </c>
      <c r="E783">
        <v>32</v>
      </c>
      <c r="F783">
        <v>22</v>
      </c>
      <c r="G783" t="s">
        <v>16</v>
      </c>
      <c r="H783" t="s">
        <v>190</v>
      </c>
      <c r="I783" t="s">
        <v>29</v>
      </c>
      <c r="J783" t="b">
        <v>0</v>
      </c>
      <c r="K783">
        <v>6741</v>
      </c>
      <c r="L783">
        <v>2233069</v>
      </c>
      <c r="M783">
        <v>20171015</v>
      </c>
      <c r="N783" t="s">
        <v>19</v>
      </c>
      <c r="O783" t="str">
        <f>IF(VLOOKUP(A783,'national-winners'!$A$2:$B$13,2,0)=H783,"Y","N")</f>
        <v>N</v>
      </c>
    </row>
    <row r="784" spans="1:15" x14ac:dyDescent="0.25">
      <c r="A784">
        <v>1984</v>
      </c>
      <c r="B784" t="s">
        <v>73</v>
      </c>
      <c r="C784" t="s">
        <v>74</v>
      </c>
      <c r="D784">
        <v>19</v>
      </c>
      <c r="E784">
        <v>42</v>
      </c>
      <c r="F784">
        <v>31</v>
      </c>
      <c r="G784" t="s">
        <v>16</v>
      </c>
      <c r="H784" t="s">
        <v>160</v>
      </c>
      <c r="I784" t="s">
        <v>21</v>
      </c>
      <c r="J784" t="b">
        <v>0</v>
      </c>
      <c r="K784">
        <v>703088</v>
      </c>
      <c r="L784">
        <v>1319805</v>
      </c>
      <c r="M784">
        <v>20171015</v>
      </c>
      <c r="N784" t="s">
        <v>19</v>
      </c>
      <c r="O784" t="str">
        <f>IF(VLOOKUP(A784,'national-winners'!$A$2:$B$13,2,0)=H784,"Y","N")</f>
        <v>Y</v>
      </c>
    </row>
    <row r="785" spans="1:15" x14ac:dyDescent="0.25">
      <c r="A785">
        <v>1984</v>
      </c>
      <c r="B785" t="s">
        <v>73</v>
      </c>
      <c r="C785" t="s">
        <v>74</v>
      </c>
      <c r="D785">
        <v>19</v>
      </c>
      <c r="E785">
        <v>42</v>
      </c>
      <c r="F785">
        <v>31</v>
      </c>
      <c r="G785" t="s">
        <v>16</v>
      </c>
      <c r="H785" t="s">
        <v>189</v>
      </c>
      <c r="I785" t="s">
        <v>18</v>
      </c>
      <c r="J785" t="b">
        <v>0</v>
      </c>
      <c r="K785">
        <v>605620</v>
      </c>
      <c r="L785">
        <v>1319805</v>
      </c>
      <c r="M785">
        <v>20171015</v>
      </c>
      <c r="N785" t="s">
        <v>19</v>
      </c>
      <c r="O785" t="str">
        <f>IF(VLOOKUP(A785,'national-winners'!$A$2:$B$13,2,0)=H785,"Y","N")</f>
        <v>N</v>
      </c>
    </row>
    <row r="786" spans="1:15" x14ac:dyDescent="0.25">
      <c r="A786">
        <v>1984</v>
      </c>
      <c r="B786" t="s">
        <v>73</v>
      </c>
      <c r="C786" t="s">
        <v>74</v>
      </c>
      <c r="D786">
        <v>19</v>
      </c>
      <c r="E786">
        <v>42</v>
      </c>
      <c r="F786">
        <v>31</v>
      </c>
      <c r="G786" t="s">
        <v>16</v>
      </c>
      <c r="H786" t="s">
        <v>48</v>
      </c>
      <c r="I786" t="s">
        <v>35</v>
      </c>
      <c r="J786" t="b">
        <v>0</v>
      </c>
      <c r="K786">
        <v>6248</v>
      </c>
      <c r="L786">
        <v>1319805</v>
      </c>
      <c r="M786">
        <v>20171015</v>
      </c>
      <c r="N786" t="s">
        <v>19</v>
      </c>
      <c r="O786" t="str">
        <f>IF(VLOOKUP(A786,'national-winners'!$A$2:$B$13,2,0)=H786,"Y","N")</f>
        <v>N</v>
      </c>
    </row>
    <row r="787" spans="1:15" x14ac:dyDescent="0.25">
      <c r="A787">
        <v>1984</v>
      </c>
      <c r="B787" t="s">
        <v>73</v>
      </c>
      <c r="C787" t="s">
        <v>74</v>
      </c>
      <c r="D787">
        <v>19</v>
      </c>
      <c r="E787">
        <v>42</v>
      </c>
      <c r="F787">
        <v>31</v>
      </c>
      <c r="G787" t="s">
        <v>16</v>
      </c>
      <c r="H787" t="s">
        <v>190</v>
      </c>
      <c r="I787" t="s">
        <v>29</v>
      </c>
      <c r="J787" t="b">
        <v>0</v>
      </c>
      <c r="K787">
        <v>1844</v>
      </c>
      <c r="L787">
        <v>1319805</v>
      </c>
      <c r="M787">
        <v>20171015</v>
      </c>
      <c r="N787" t="s">
        <v>19</v>
      </c>
      <c r="O787" t="str">
        <f>IF(VLOOKUP(A787,'national-winners'!$A$2:$B$13,2,0)=H787,"Y","N")</f>
        <v>N</v>
      </c>
    </row>
    <row r="788" spans="1:15" x14ac:dyDescent="0.25">
      <c r="A788">
        <v>1984</v>
      </c>
      <c r="B788" t="s">
        <v>73</v>
      </c>
      <c r="C788" t="s">
        <v>74</v>
      </c>
      <c r="D788">
        <v>19</v>
      </c>
      <c r="E788">
        <v>42</v>
      </c>
      <c r="F788">
        <v>31</v>
      </c>
      <c r="G788" t="s">
        <v>16</v>
      </c>
      <c r="H788" t="s">
        <v>59</v>
      </c>
      <c r="J788" t="b">
        <v>0</v>
      </c>
      <c r="K788">
        <v>1051</v>
      </c>
      <c r="L788">
        <v>1319805</v>
      </c>
      <c r="M788">
        <v>20171015</v>
      </c>
      <c r="N788" t="s">
        <v>19</v>
      </c>
      <c r="O788" t="str">
        <f>IF(VLOOKUP(A788,'national-winners'!$A$2:$B$13,2,0)=H788,"Y","N")</f>
        <v>N</v>
      </c>
    </row>
    <row r="789" spans="1:15" x14ac:dyDescent="0.25">
      <c r="A789">
        <v>1984</v>
      </c>
      <c r="B789" t="s">
        <v>73</v>
      </c>
      <c r="C789" t="s">
        <v>74</v>
      </c>
      <c r="D789">
        <v>19</v>
      </c>
      <c r="E789">
        <v>42</v>
      </c>
      <c r="F789">
        <v>31</v>
      </c>
      <c r="G789" t="s">
        <v>16</v>
      </c>
      <c r="H789" t="s">
        <v>204</v>
      </c>
      <c r="I789" t="s">
        <v>205</v>
      </c>
      <c r="J789" t="b">
        <v>0</v>
      </c>
      <c r="K789">
        <v>892</v>
      </c>
      <c r="L789">
        <v>1319805</v>
      </c>
      <c r="M789">
        <v>20171015</v>
      </c>
      <c r="N789" t="s">
        <v>19</v>
      </c>
      <c r="O789" t="str">
        <f>IF(VLOOKUP(A789,'national-winners'!$A$2:$B$13,2,0)=H789,"Y","N")</f>
        <v>N</v>
      </c>
    </row>
    <row r="790" spans="1:15" x14ac:dyDescent="0.25">
      <c r="A790">
        <v>1984</v>
      </c>
      <c r="B790" t="s">
        <v>73</v>
      </c>
      <c r="C790" t="s">
        <v>74</v>
      </c>
      <c r="D790">
        <v>19</v>
      </c>
      <c r="E790">
        <v>42</v>
      </c>
      <c r="F790">
        <v>31</v>
      </c>
      <c r="G790" t="s">
        <v>16</v>
      </c>
      <c r="H790" t="s">
        <v>194</v>
      </c>
      <c r="I790" t="s">
        <v>195</v>
      </c>
      <c r="J790" t="b">
        <v>0</v>
      </c>
      <c r="K790">
        <v>463</v>
      </c>
      <c r="L790">
        <v>1319805</v>
      </c>
      <c r="M790">
        <v>20171015</v>
      </c>
      <c r="N790" t="s">
        <v>19</v>
      </c>
      <c r="O790" t="str">
        <f>IF(VLOOKUP(A790,'national-winners'!$A$2:$B$13,2,0)=H790,"Y","N")</f>
        <v>N</v>
      </c>
    </row>
    <row r="791" spans="1:15" x14ac:dyDescent="0.25">
      <c r="A791">
        <v>1984</v>
      </c>
      <c r="B791" t="s">
        <v>73</v>
      </c>
      <c r="C791" t="s">
        <v>74</v>
      </c>
      <c r="D791">
        <v>19</v>
      </c>
      <c r="E791">
        <v>42</v>
      </c>
      <c r="F791">
        <v>31</v>
      </c>
      <c r="G791" t="s">
        <v>16</v>
      </c>
      <c r="H791" t="s">
        <v>193</v>
      </c>
      <c r="I791" t="s">
        <v>37</v>
      </c>
      <c r="J791" t="b">
        <v>0</v>
      </c>
      <c r="K791">
        <v>313</v>
      </c>
      <c r="L791">
        <v>1319805</v>
      </c>
      <c r="M791">
        <v>20171015</v>
      </c>
      <c r="N791" t="s">
        <v>19</v>
      </c>
      <c r="O791" t="str">
        <f>IF(VLOOKUP(A791,'national-winners'!$A$2:$B$13,2,0)=H791,"Y","N")</f>
        <v>N</v>
      </c>
    </row>
    <row r="792" spans="1:15" x14ac:dyDescent="0.25">
      <c r="A792">
        <v>1984</v>
      </c>
      <c r="B792" t="s">
        <v>73</v>
      </c>
      <c r="C792" t="s">
        <v>74</v>
      </c>
      <c r="D792">
        <v>19</v>
      </c>
      <c r="E792">
        <v>42</v>
      </c>
      <c r="F792">
        <v>31</v>
      </c>
      <c r="G792" t="s">
        <v>16</v>
      </c>
      <c r="H792" t="s">
        <v>26</v>
      </c>
      <c r="I792" t="s">
        <v>27</v>
      </c>
      <c r="J792" t="b">
        <v>0</v>
      </c>
      <c r="K792">
        <v>286</v>
      </c>
      <c r="L792">
        <v>1319805</v>
      </c>
      <c r="M792">
        <v>20171015</v>
      </c>
      <c r="N792" t="s">
        <v>19</v>
      </c>
      <c r="O792" t="str">
        <f>IF(VLOOKUP(A792,'national-winners'!$A$2:$B$13,2,0)=H792,"Y","N")</f>
        <v>N</v>
      </c>
    </row>
    <row r="793" spans="1:15" x14ac:dyDescent="0.25">
      <c r="A793">
        <v>1984</v>
      </c>
      <c r="B793" t="s">
        <v>78</v>
      </c>
      <c r="C793" t="s">
        <v>79</v>
      </c>
      <c r="D793">
        <v>20</v>
      </c>
      <c r="E793">
        <v>47</v>
      </c>
      <c r="F793">
        <v>32</v>
      </c>
      <c r="G793" t="s">
        <v>16</v>
      </c>
      <c r="H793" t="s">
        <v>160</v>
      </c>
      <c r="I793" t="s">
        <v>21</v>
      </c>
      <c r="J793" t="b">
        <v>0</v>
      </c>
      <c r="K793">
        <v>677296</v>
      </c>
      <c r="L793">
        <v>1021991</v>
      </c>
      <c r="M793">
        <v>20171015</v>
      </c>
      <c r="N793" t="s">
        <v>19</v>
      </c>
      <c r="O793" t="str">
        <f>IF(VLOOKUP(A793,'national-winners'!$A$2:$B$13,2,0)=H793,"Y","N")</f>
        <v>Y</v>
      </c>
    </row>
    <row r="794" spans="1:15" x14ac:dyDescent="0.25">
      <c r="A794">
        <v>1984</v>
      </c>
      <c r="B794" t="s">
        <v>78</v>
      </c>
      <c r="C794" t="s">
        <v>79</v>
      </c>
      <c r="D794">
        <v>20</v>
      </c>
      <c r="E794">
        <v>47</v>
      </c>
      <c r="F794">
        <v>32</v>
      </c>
      <c r="G794" t="s">
        <v>16</v>
      </c>
      <c r="H794" t="s">
        <v>189</v>
      </c>
      <c r="I794" t="s">
        <v>18</v>
      </c>
      <c r="J794" t="b">
        <v>0</v>
      </c>
      <c r="K794">
        <v>333149</v>
      </c>
      <c r="L794">
        <v>1021991</v>
      </c>
      <c r="M794">
        <v>20171015</v>
      </c>
      <c r="N794" t="s">
        <v>19</v>
      </c>
      <c r="O794" t="str">
        <f>IF(VLOOKUP(A794,'national-winners'!$A$2:$B$13,2,0)=H794,"Y","N")</f>
        <v>N</v>
      </c>
    </row>
    <row r="795" spans="1:15" x14ac:dyDescent="0.25">
      <c r="A795">
        <v>1984</v>
      </c>
      <c r="B795" t="s">
        <v>78</v>
      </c>
      <c r="C795" t="s">
        <v>79</v>
      </c>
      <c r="D795">
        <v>20</v>
      </c>
      <c r="E795">
        <v>47</v>
      </c>
      <c r="F795">
        <v>32</v>
      </c>
      <c r="G795" t="s">
        <v>16</v>
      </c>
      <c r="H795" t="s">
        <v>191</v>
      </c>
      <c r="I795" t="s">
        <v>192</v>
      </c>
      <c r="J795" t="b">
        <v>0</v>
      </c>
      <c r="K795">
        <v>3564</v>
      </c>
      <c r="L795">
        <v>1021991</v>
      </c>
      <c r="M795">
        <v>20171015</v>
      </c>
      <c r="N795" t="s">
        <v>19</v>
      </c>
      <c r="O795" t="str">
        <f>IF(VLOOKUP(A795,'national-winners'!$A$2:$B$13,2,0)=H795,"Y","N")</f>
        <v>N</v>
      </c>
    </row>
    <row r="796" spans="1:15" x14ac:dyDescent="0.25">
      <c r="A796">
        <v>1984</v>
      </c>
      <c r="B796" t="s">
        <v>78</v>
      </c>
      <c r="C796" t="s">
        <v>79</v>
      </c>
      <c r="D796">
        <v>20</v>
      </c>
      <c r="E796">
        <v>47</v>
      </c>
      <c r="F796">
        <v>32</v>
      </c>
      <c r="G796" t="s">
        <v>16</v>
      </c>
      <c r="H796" t="s">
        <v>190</v>
      </c>
      <c r="I796" t="s">
        <v>29</v>
      </c>
      <c r="J796" t="b">
        <v>0</v>
      </c>
      <c r="K796">
        <v>3329</v>
      </c>
      <c r="L796">
        <v>1021991</v>
      </c>
      <c r="M796">
        <v>20171015</v>
      </c>
      <c r="N796" t="s">
        <v>19</v>
      </c>
      <c r="O796" t="str">
        <f>IF(VLOOKUP(A796,'national-winners'!$A$2:$B$13,2,0)=H796,"Y","N")</f>
        <v>N</v>
      </c>
    </row>
    <row r="797" spans="1:15" x14ac:dyDescent="0.25">
      <c r="A797">
        <v>1984</v>
      </c>
      <c r="B797" t="s">
        <v>78</v>
      </c>
      <c r="C797" t="s">
        <v>79</v>
      </c>
      <c r="D797">
        <v>20</v>
      </c>
      <c r="E797">
        <v>47</v>
      </c>
      <c r="F797">
        <v>32</v>
      </c>
      <c r="G797" t="s">
        <v>16</v>
      </c>
      <c r="H797" t="s">
        <v>194</v>
      </c>
      <c r="I797" t="s">
        <v>195</v>
      </c>
      <c r="J797" t="b">
        <v>0</v>
      </c>
      <c r="K797">
        <v>2544</v>
      </c>
      <c r="L797">
        <v>1021991</v>
      </c>
      <c r="M797">
        <v>20171015</v>
      </c>
      <c r="N797" t="s">
        <v>19</v>
      </c>
      <c r="O797" t="str">
        <f>IF(VLOOKUP(A797,'national-winners'!$A$2:$B$13,2,0)=H797,"Y","N")</f>
        <v>N</v>
      </c>
    </row>
    <row r="798" spans="1:15" x14ac:dyDescent="0.25">
      <c r="A798">
        <v>1984</v>
      </c>
      <c r="B798" t="s">
        <v>78</v>
      </c>
      <c r="C798" t="s">
        <v>79</v>
      </c>
      <c r="D798">
        <v>20</v>
      </c>
      <c r="E798">
        <v>47</v>
      </c>
      <c r="F798">
        <v>32</v>
      </c>
      <c r="G798" t="s">
        <v>16</v>
      </c>
      <c r="H798" t="s">
        <v>197</v>
      </c>
      <c r="I798" t="s">
        <v>25</v>
      </c>
      <c r="J798" t="b">
        <v>0</v>
      </c>
      <c r="K798">
        <v>2109</v>
      </c>
      <c r="L798">
        <v>1021991</v>
      </c>
      <c r="M798">
        <v>20171015</v>
      </c>
      <c r="N798" t="s">
        <v>19</v>
      </c>
      <c r="O798" t="str">
        <f>IF(VLOOKUP(A798,'national-winners'!$A$2:$B$13,2,0)=H798,"Y","N")</f>
        <v>N</v>
      </c>
    </row>
    <row r="799" spans="1:15" x14ac:dyDescent="0.25">
      <c r="A799">
        <v>1984</v>
      </c>
      <c r="B799" t="s">
        <v>81</v>
      </c>
      <c r="C799" t="s">
        <v>82</v>
      </c>
      <c r="D799">
        <v>21</v>
      </c>
      <c r="E799">
        <v>61</v>
      </c>
      <c r="F799">
        <v>51</v>
      </c>
      <c r="G799" t="s">
        <v>16</v>
      </c>
      <c r="H799" t="s">
        <v>160</v>
      </c>
      <c r="I799" t="s">
        <v>21</v>
      </c>
      <c r="J799" t="b">
        <v>0</v>
      </c>
      <c r="K799">
        <v>821702</v>
      </c>
      <c r="L799">
        <v>1369345</v>
      </c>
      <c r="M799">
        <v>20171015</v>
      </c>
      <c r="N799" t="s">
        <v>19</v>
      </c>
      <c r="O799" t="str">
        <f>IF(VLOOKUP(A799,'national-winners'!$A$2:$B$13,2,0)=H799,"Y","N")</f>
        <v>Y</v>
      </c>
    </row>
    <row r="800" spans="1:15" x14ac:dyDescent="0.25">
      <c r="A800">
        <v>1984</v>
      </c>
      <c r="B800" t="s">
        <v>81</v>
      </c>
      <c r="C800" t="s">
        <v>82</v>
      </c>
      <c r="D800">
        <v>21</v>
      </c>
      <c r="E800">
        <v>61</v>
      </c>
      <c r="F800">
        <v>51</v>
      </c>
      <c r="G800" t="s">
        <v>16</v>
      </c>
      <c r="H800" t="s">
        <v>189</v>
      </c>
      <c r="I800" t="s">
        <v>18</v>
      </c>
      <c r="J800" t="b">
        <v>0</v>
      </c>
      <c r="K800">
        <v>539539</v>
      </c>
      <c r="L800">
        <v>1369345</v>
      </c>
      <c r="M800">
        <v>20171015</v>
      </c>
      <c r="N800" t="s">
        <v>19</v>
      </c>
      <c r="O800" t="str">
        <f>IF(VLOOKUP(A800,'national-winners'!$A$2:$B$13,2,0)=H800,"Y","N")</f>
        <v>N</v>
      </c>
    </row>
    <row r="801" spans="1:15" x14ac:dyDescent="0.25">
      <c r="A801">
        <v>1984</v>
      </c>
      <c r="B801" t="s">
        <v>81</v>
      </c>
      <c r="C801" t="s">
        <v>82</v>
      </c>
      <c r="D801">
        <v>21</v>
      </c>
      <c r="E801">
        <v>61</v>
      </c>
      <c r="F801">
        <v>51</v>
      </c>
      <c r="G801" t="s">
        <v>16</v>
      </c>
      <c r="H801" t="s">
        <v>193</v>
      </c>
      <c r="I801" t="s">
        <v>37</v>
      </c>
      <c r="J801" t="b">
        <v>0</v>
      </c>
      <c r="K801">
        <v>3129</v>
      </c>
      <c r="L801">
        <v>1369345</v>
      </c>
      <c r="M801">
        <v>20171015</v>
      </c>
      <c r="N801" t="s">
        <v>19</v>
      </c>
      <c r="O801" t="str">
        <f>IF(VLOOKUP(A801,'national-winners'!$A$2:$B$13,2,0)=H801,"Y","N")</f>
        <v>N</v>
      </c>
    </row>
    <row r="802" spans="1:15" x14ac:dyDescent="0.25">
      <c r="A802">
        <v>1984</v>
      </c>
      <c r="B802" t="s">
        <v>81</v>
      </c>
      <c r="C802" t="s">
        <v>82</v>
      </c>
      <c r="D802">
        <v>21</v>
      </c>
      <c r="E802">
        <v>61</v>
      </c>
      <c r="F802">
        <v>51</v>
      </c>
      <c r="G802" t="s">
        <v>16</v>
      </c>
      <c r="H802" t="s">
        <v>48</v>
      </c>
      <c r="I802" t="s">
        <v>35</v>
      </c>
      <c r="J802" t="b">
        <v>0</v>
      </c>
      <c r="K802">
        <v>1776</v>
      </c>
      <c r="L802">
        <v>1369345</v>
      </c>
      <c r="M802">
        <v>20171015</v>
      </c>
      <c r="N802" t="s">
        <v>19</v>
      </c>
      <c r="O802" t="str">
        <f>IF(VLOOKUP(A802,'national-winners'!$A$2:$B$13,2,0)=H802,"Y","N")</f>
        <v>N</v>
      </c>
    </row>
    <row r="803" spans="1:15" x14ac:dyDescent="0.25">
      <c r="A803">
        <v>1984</v>
      </c>
      <c r="B803" t="s">
        <v>81</v>
      </c>
      <c r="C803" t="s">
        <v>82</v>
      </c>
      <c r="D803">
        <v>21</v>
      </c>
      <c r="E803">
        <v>61</v>
      </c>
      <c r="F803">
        <v>51</v>
      </c>
      <c r="G803" t="s">
        <v>16</v>
      </c>
      <c r="H803" t="s">
        <v>161</v>
      </c>
      <c r="I803" t="s">
        <v>206</v>
      </c>
      <c r="J803" t="b">
        <v>0</v>
      </c>
      <c r="K803">
        <v>1479</v>
      </c>
      <c r="L803">
        <v>1369345</v>
      </c>
      <c r="M803">
        <v>20171015</v>
      </c>
      <c r="N803" t="s">
        <v>19</v>
      </c>
      <c r="O803" t="str">
        <f>IF(VLOOKUP(A803,'national-winners'!$A$2:$B$13,2,0)=H803,"Y","N")</f>
        <v>N</v>
      </c>
    </row>
    <row r="804" spans="1:15" x14ac:dyDescent="0.25">
      <c r="A804">
        <v>1984</v>
      </c>
      <c r="B804" t="s">
        <v>81</v>
      </c>
      <c r="C804" t="s">
        <v>82</v>
      </c>
      <c r="D804">
        <v>21</v>
      </c>
      <c r="E804">
        <v>61</v>
      </c>
      <c r="F804">
        <v>51</v>
      </c>
      <c r="G804" t="s">
        <v>16</v>
      </c>
      <c r="H804" t="s">
        <v>196</v>
      </c>
      <c r="I804" t="s">
        <v>168</v>
      </c>
      <c r="J804" t="b">
        <v>0</v>
      </c>
      <c r="K804">
        <v>599</v>
      </c>
      <c r="L804">
        <v>1369345</v>
      </c>
      <c r="M804">
        <v>20171015</v>
      </c>
      <c r="N804" t="s">
        <v>19</v>
      </c>
      <c r="O804" t="str">
        <f>IF(VLOOKUP(A804,'national-winners'!$A$2:$B$13,2,0)=H804,"Y","N")</f>
        <v>N</v>
      </c>
    </row>
    <row r="805" spans="1:15" x14ac:dyDescent="0.25">
      <c r="A805">
        <v>1984</v>
      </c>
      <c r="B805" t="s">
        <v>81</v>
      </c>
      <c r="C805" t="s">
        <v>82</v>
      </c>
      <c r="D805">
        <v>21</v>
      </c>
      <c r="E805">
        <v>61</v>
      </c>
      <c r="F805">
        <v>51</v>
      </c>
      <c r="G805" t="s">
        <v>16</v>
      </c>
      <c r="H805" t="s">
        <v>200</v>
      </c>
      <c r="I805" t="s">
        <v>39</v>
      </c>
      <c r="J805" t="b">
        <v>0</v>
      </c>
      <c r="K805">
        <v>428</v>
      </c>
      <c r="L805">
        <v>1369345</v>
      </c>
      <c r="M805">
        <v>20171015</v>
      </c>
      <c r="N805" t="s">
        <v>19</v>
      </c>
      <c r="O805" t="str">
        <f>IF(VLOOKUP(A805,'national-winners'!$A$2:$B$13,2,0)=H805,"Y","N")</f>
        <v>N</v>
      </c>
    </row>
    <row r="806" spans="1:15" x14ac:dyDescent="0.25">
      <c r="A806">
        <v>1984</v>
      </c>
      <c r="B806" t="s">
        <v>81</v>
      </c>
      <c r="C806" t="s">
        <v>82</v>
      </c>
      <c r="D806">
        <v>21</v>
      </c>
      <c r="E806">
        <v>61</v>
      </c>
      <c r="F806">
        <v>51</v>
      </c>
      <c r="G806" t="s">
        <v>16</v>
      </c>
      <c r="H806" t="s">
        <v>194</v>
      </c>
      <c r="I806" t="s">
        <v>195</v>
      </c>
      <c r="J806" t="b">
        <v>0</v>
      </c>
      <c r="K806">
        <v>365</v>
      </c>
      <c r="L806">
        <v>1369345</v>
      </c>
      <c r="M806">
        <v>20171015</v>
      </c>
      <c r="N806" t="s">
        <v>19</v>
      </c>
      <c r="O806" t="str">
        <f>IF(VLOOKUP(A806,'national-winners'!$A$2:$B$13,2,0)=H806,"Y","N")</f>
        <v>N</v>
      </c>
    </row>
    <row r="807" spans="1:15" x14ac:dyDescent="0.25">
      <c r="A807">
        <v>1984</v>
      </c>
      <c r="B807" t="s">
        <v>81</v>
      </c>
      <c r="C807" t="s">
        <v>82</v>
      </c>
      <c r="D807">
        <v>21</v>
      </c>
      <c r="E807">
        <v>61</v>
      </c>
      <c r="F807">
        <v>51</v>
      </c>
      <c r="G807" t="s">
        <v>16</v>
      </c>
      <c r="H807" t="s">
        <v>26</v>
      </c>
      <c r="I807" t="s">
        <v>27</v>
      </c>
      <c r="J807" t="b">
        <v>0</v>
      </c>
      <c r="K807">
        <v>328</v>
      </c>
      <c r="L807">
        <v>1369345</v>
      </c>
      <c r="M807">
        <v>20171015</v>
      </c>
      <c r="N807" t="s">
        <v>19</v>
      </c>
      <c r="O807" t="str">
        <f>IF(VLOOKUP(A807,'national-winners'!$A$2:$B$13,2,0)=H807,"Y","N")</f>
        <v>N</v>
      </c>
    </row>
    <row r="808" spans="1:15" x14ac:dyDescent="0.25">
      <c r="A808">
        <v>1984</v>
      </c>
      <c r="B808" t="s">
        <v>83</v>
      </c>
      <c r="C808" t="s">
        <v>84</v>
      </c>
      <c r="D808">
        <v>22</v>
      </c>
      <c r="E808">
        <v>72</v>
      </c>
      <c r="F808">
        <v>45</v>
      </c>
      <c r="G808" t="s">
        <v>16</v>
      </c>
      <c r="H808" t="s">
        <v>160</v>
      </c>
      <c r="I808" t="s">
        <v>21</v>
      </c>
      <c r="J808" t="b">
        <v>0</v>
      </c>
      <c r="K808">
        <v>1037299</v>
      </c>
      <c r="L808">
        <v>1706822</v>
      </c>
      <c r="M808">
        <v>20171015</v>
      </c>
      <c r="N808" t="s">
        <v>19</v>
      </c>
      <c r="O808" t="str">
        <f>IF(VLOOKUP(A808,'national-winners'!$A$2:$B$13,2,0)=H808,"Y","N")</f>
        <v>Y</v>
      </c>
    </row>
    <row r="809" spans="1:15" x14ac:dyDescent="0.25">
      <c r="A809">
        <v>1984</v>
      </c>
      <c r="B809" t="s">
        <v>83</v>
      </c>
      <c r="C809" t="s">
        <v>84</v>
      </c>
      <c r="D809">
        <v>22</v>
      </c>
      <c r="E809">
        <v>72</v>
      </c>
      <c r="F809">
        <v>45</v>
      </c>
      <c r="G809" t="s">
        <v>16</v>
      </c>
      <c r="H809" t="s">
        <v>189</v>
      </c>
      <c r="I809" t="s">
        <v>18</v>
      </c>
      <c r="J809" t="b">
        <v>0</v>
      </c>
      <c r="K809">
        <v>651586</v>
      </c>
      <c r="L809">
        <v>1706822</v>
      </c>
      <c r="M809">
        <v>20171015</v>
      </c>
      <c r="N809" t="s">
        <v>19</v>
      </c>
      <c r="O809" t="str">
        <f>IF(VLOOKUP(A809,'national-winners'!$A$2:$B$13,2,0)=H809,"Y","N")</f>
        <v>N</v>
      </c>
    </row>
    <row r="810" spans="1:15" x14ac:dyDescent="0.25">
      <c r="A810">
        <v>1984</v>
      </c>
      <c r="B810" t="s">
        <v>83</v>
      </c>
      <c r="C810" t="s">
        <v>84</v>
      </c>
      <c r="D810">
        <v>22</v>
      </c>
      <c r="E810">
        <v>72</v>
      </c>
      <c r="F810">
        <v>45</v>
      </c>
      <c r="G810" t="s">
        <v>16</v>
      </c>
      <c r="H810" t="s">
        <v>196</v>
      </c>
      <c r="I810" t="s">
        <v>168</v>
      </c>
      <c r="J810" t="b">
        <v>0</v>
      </c>
      <c r="K810">
        <v>9502</v>
      </c>
      <c r="L810">
        <v>1706822</v>
      </c>
      <c r="M810">
        <v>20171015</v>
      </c>
      <c r="N810" t="s">
        <v>19</v>
      </c>
      <c r="O810" t="str">
        <f>IF(VLOOKUP(A810,'national-winners'!$A$2:$B$13,2,0)=H810,"Y","N")</f>
        <v>N</v>
      </c>
    </row>
    <row r="811" spans="1:15" x14ac:dyDescent="0.25">
      <c r="A811">
        <v>1984</v>
      </c>
      <c r="B811" t="s">
        <v>83</v>
      </c>
      <c r="C811" t="s">
        <v>84</v>
      </c>
      <c r="D811">
        <v>22</v>
      </c>
      <c r="E811">
        <v>72</v>
      </c>
      <c r="F811">
        <v>45</v>
      </c>
      <c r="G811" t="s">
        <v>16</v>
      </c>
      <c r="H811" t="s">
        <v>48</v>
      </c>
      <c r="I811" t="s">
        <v>35</v>
      </c>
      <c r="J811" t="b">
        <v>0</v>
      </c>
      <c r="K811">
        <v>3552</v>
      </c>
      <c r="L811">
        <v>1706822</v>
      </c>
      <c r="M811">
        <v>20171015</v>
      </c>
      <c r="N811" t="s">
        <v>19</v>
      </c>
      <c r="O811" t="str">
        <f>IF(VLOOKUP(A811,'national-winners'!$A$2:$B$13,2,0)=H811,"Y","N")</f>
        <v>N</v>
      </c>
    </row>
    <row r="812" spans="1:15" x14ac:dyDescent="0.25">
      <c r="A812">
        <v>1984</v>
      </c>
      <c r="B812" t="s">
        <v>83</v>
      </c>
      <c r="C812" t="s">
        <v>84</v>
      </c>
      <c r="D812">
        <v>22</v>
      </c>
      <c r="E812">
        <v>72</v>
      </c>
      <c r="F812">
        <v>45</v>
      </c>
      <c r="G812" t="s">
        <v>16</v>
      </c>
      <c r="H812" t="s">
        <v>190</v>
      </c>
      <c r="I812" t="s">
        <v>29</v>
      </c>
      <c r="J812" t="b">
        <v>0</v>
      </c>
      <c r="K812">
        <v>1876</v>
      </c>
      <c r="L812">
        <v>1706822</v>
      </c>
      <c r="M812">
        <v>20171015</v>
      </c>
      <c r="N812" t="s">
        <v>19</v>
      </c>
      <c r="O812" t="str">
        <f>IF(VLOOKUP(A812,'national-winners'!$A$2:$B$13,2,0)=H812,"Y","N")</f>
        <v>N</v>
      </c>
    </row>
    <row r="813" spans="1:15" x14ac:dyDescent="0.25">
      <c r="A813">
        <v>1984</v>
      </c>
      <c r="B813" t="s">
        <v>83</v>
      </c>
      <c r="C813" t="s">
        <v>84</v>
      </c>
      <c r="D813">
        <v>22</v>
      </c>
      <c r="E813">
        <v>72</v>
      </c>
      <c r="F813">
        <v>45</v>
      </c>
      <c r="G813" t="s">
        <v>16</v>
      </c>
      <c r="H813" t="s">
        <v>191</v>
      </c>
      <c r="I813" t="s">
        <v>192</v>
      </c>
      <c r="J813" t="b">
        <v>0</v>
      </c>
      <c r="K813">
        <v>1310</v>
      </c>
      <c r="L813">
        <v>1706822</v>
      </c>
      <c r="M813">
        <v>20171015</v>
      </c>
      <c r="N813" t="s">
        <v>19</v>
      </c>
      <c r="O813" t="str">
        <f>IF(VLOOKUP(A813,'national-winners'!$A$2:$B$13,2,0)=H813,"Y","N")</f>
        <v>N</v>
      </c>
    </row>
    <row r="814" spans="1:15" x14ac:dyDescent="0.25">
      <c r="A814">
        <v>1984</v>
      </c>
      <c r="B814" t="s">
        <v>83</v>
      </c>
      <c r="C814" t="s">
        <v>84</v>
      </c>
      <c r="D814">
        <v>22</v>
      </c>
      <c r="E814">
        <v>72</v>
      </c>
      <c r="F814">
        <v>45</v>
      </c>
      <c r="G814" t="s">
        <v>16</v>
      </c>
      <c r="H814" t="s">
        <v>193</v>
      </c>
      <c r="I814" t="s">
        <v>37</v>
      </c>
      <c r="J814" t="b">
        <v>0</v>
      </c>
      <c r="K814">
        <v>1164</v>
      </c>
      <c r="L814">
        <v>1706822</v>
      </c>
      <c r="M814">
        <v>20171015</v>
      </c>
      <c r="N814" t="s">
        <v>19</v>
      </c>
      <c r="O814" t="str">
        <f>IF(VLOOKUP(A814,'national-winners'!$A$2:$B$13,2,0)=H814,"Y","N")</f>
        <v>N</v>
      </c>
    </row>
    <row r="815" spans="1:15" x14ac:dyDescent="0.25">
      <c r="A815">
        <v>1984</v>
      </c>
      <c r="B815" t="s">
        <v>83</v>
      </c>
      <c r="C815" t="s">
        <v>84</v>
      </c>
      <c r="D815">
        <v>22</v>
      </c>
      <c r="E815">
        <v>72</v>
      </c>
      <c r="F815">
        <v>45</v>
      </c>
      <c r="G815" t="s">
        <v>16</v>
      </c>
      <c r="H815" t="s">
        <v>194</v>
      </c>
      <c r="I815" t="s">
        <v>195</v>
      </c>
      <c r="J815" t="b">
        <v>0</v>
      </c>
      <c r="K815">
        <v>533</v>
      </c>
      <c r="L815">
        <v>1706822</v>
      </c>
      <c r="M815">
        <v>20171015</v>
      </c>
      <c r="N815" t="s">
        <v>19</v>
      </c>
      <c r="O815" t="str">
        <f>IF(VLOOKUP(A815,'national-winners'!$A$2:$B$13,2,0)=H815,"Y","N")</f>
        <v>N</v>
      </c>
    </row>
    <row r="816" spans="1:15" x14ac:dyDescent="0.25">
      <c r="A816">
        <v>1984</v>
      </c>
      <c r="B816" t="s">
        <v>85</v>
      </c>
      <c r="C816" t="s">
        <v>86</v>
      </c>
      <c r="D816">
        <v>23</v>
      </c>
      <c r="E816">
        <v>11</v>
      </c>
      <c r="F816">
        <v>2</v>
      </c>
      <c r="G816" t="s">
        <v>16</v>
      </c>
      <c r="H816" t="s">
        <v>160</v>
      </c>
      <c r="I816" t="s">
        <v>21</v>
      </c>
      <c r="J816" t="b">
        <v>0</v>
      </c>
      <c r="K816">
        <v>336500</v>
      </c>
      <c r="L816">
        <v>553144</v>
      </c>
      <c r="M816">
        <v>20171015</v>
      </c>
      <c r="N816" t="s">
        <v>19</v>
      </c>
      <c r="O816" t="str">
        <f>IF(VLOOKUP(A816,'national-winners'!$A$2:$B$13,2,0)=H816,"Y","N")</f>
        <v>Y</v>
      </c>
    </row>
    <row r="817" spans="1:15" x14ac:dyDescent="0.25">
      <c r="A817">
        <v>1984</v>
      </c>
      <c r="B817" t="s">
        <v>85</v>
      </c>
      <c r="C817" t="s">
        <v>86</v>
      </c>
      <c r="D817">
        <v>23</v>
      </c>
      <c r="E817">
        <v>11</v>
      </c>
      <c r="F817">
        <v>2</v>
      </c>
      <c r="G817" t="s">
        <v>16</v>
      </c>
      <c r="H817" t="s">
        <v>189</v>
      </c>
      <c r="I817" t="s">
        <v>18</v>
      </c>
      <c r="J817" t="b">
        <v>0</v>
      </c>
      <c r="K817">
        <v>214515</v>
      </c>
      <c r="L817">
        <v>553144</v>
      </c>
      <c r="M817">
        <v>20171015</v>
      </c>
      <c r="N817" t="s">
        <v>19</v>
      </c>
      <c r="O817" t="str">
        <f>IF(VLOOKUP(A817,'national-winners'!$A$2:$B$13,2,0)=H817,"Y","N")</f>
        <v>N</v>
      </c>
    </row>
    <row r="818" spans="1:15" x14ac:dyDescent="0.25">
      <c r="A818">
        <v>1984</v>
      </c>
      <c r="B818" t="s">
        <v>85</v>
      </c>
      <c r="C818" t="s">
        <v>86</v>
      </c>
      <c r="D818">
        <v>23</v>
      </c>
      <c r="E818">
        <v>11</v>
      </c>
      <c r="F818">
        <v>2</v>
      </c>
      <c r="G818" t="s">
        <v>16</v>
      </c>
      <c r="H818" t="s">
        <v>26</v>
      </c>
      <c r="I818" t="s">
        <v>27</v>
      </c>
      <c r="J818" t="b">
        <v>0</v>
      </c>
      <c r="K818">
        <v>1292</v>
      </c>
      <c r="L818">
        <v>553144</v>
      </c>
      <c r="M818">
        <v>20171015</v>
      </c>
      <c r="N818" t="s">
        <v>19</v>
      </c>
      <c r="O818" t="str">
        <f>IF(VLOOKUP(A818,'national-winners'!$A$2:$B$13,2,0)=H818,"Y","N")</f>
        <v>N</v>
      </c>
    </row>
    <row r="819" spans="1:15" x14ac:dyDescent="0.25">
      <c r="A819">
        <v>1984</v>
      </c>
      <c r="B819" t="s">
        <v>85</v>
      </c>
      <c r="C819" t="s">
        <v>86</v>
      </c>
      <c r="D819">
        <v>23</v>
      </c>
      <c r="E819">
        <v>11</v>
      </c>
      <c r="F819">
        <v>2</v>
      </c>
      <c r="G819" t="s">
        <v>16</v>
      </c>
      <c r="H819" t="s">
        <v>194</v>
      </c>
      <c r="I819" t="s">
        <v>195</v>
      </c>
      <c r="J819" t="b">
        <v>0</v>
      </c>
      <c r="K819">
        <v>755</v>
      </c>
      <c r="L819">
        <v>553144</v>
      </c>
      <c r="M819">
        <v>20171015</v>
      </c>
      <c r="N819" t="s">
        <v>19</v>
      </c>
      <c r="O819" t="str">
        <f>IF(VLOOKUP(A819,'national-winners'!$A$2:$B$13,2,0)=H819,"Y","N")</f>
        <v>N</v>
      </c>
    </row>
    <row r="820" spans="1:15" x14ac:dyDescent="0.25">
      <c r="A820">
        <v>1984</v>
      </c>
      <c r="B820" t="s">
        <v>85</v>
      </c>
      <c r="C820" t="s">
        <v>86</v>
      </c>
      <c r="D820">
        <v>23</v>
      </c>
      <c r="E820">
        <v>11</v>
      </c>
      <c r="F820">
        <v>2</v>
      </c>
      <c r="G820" t="s">
        <v>16</v>
      </c>
      <c r="H820" t="s">
        <v>59</v>
      </c>
      <c r="J820" t="b">
        <v>0</v>
      </c>
      <c r="K820">
        <v>82</v>
      </c>
      <c r="L820">
        <v>553144</v>
      </c>
      <c r="M820">
        <v>20171015</v>
      </c>
      <c r="N820" t="s">
        <v>19</v>
      </c>
      <c r="O820" t="str">
        <f>IF(VLOOKUP(A820,'national-winners'!$A$2:$B$13,2,0)=H820,"Y","N")</f>
        <v>N</v>
      </c>
    </row>
    <row r="821" spans="1:15" x14ac:dyDescent="0.25">
      <c r="A821">
        <v>1984</v>
      </c>
      <c r="B821" t="s">
        <v>87</v>
      </c>
      <c r="C821" t="s">
        <v>88</v>
      </c>
      <c r="D821">
        <v>24</v>
      </c>
      <c r="E821">
        <v>52</v>
      </c>
      <c r="F821">
        <v>52</v>
      </c>
      <c r="G821" t="s">
        <v>16</v>
      </c>
      <c r="H821" t="s">
        <v>160</v>
      </c>
      <c r="I821" t="s">
        <v>21</v>
      </c>
      <c r="J821" t="b">
        <v>0</v>
      </c>
      <c r="K821">
        <v>879918</v>
      </c>
      <c r="L821">
        <v>1675873</v>
      </c>
      <c r="M821">
        <v>20171015</v>
      </c>
      <c r="N821" t="s">
        <v>19</v>
      </c>
      <c r="O821" t="str">
        <f>IF(VLOOKUP(A821,'national-winners'!$A$2:$B$13,2,0)=H821,"Y","N")</f>
        <v>Y</v>
      </c>
    </row>
    <row r="822" spans="1:15" x14ac:dyDescent="0.25">
      <c r="A822">
        <v>1984</v>
      </c>
      <c r="B822" t="s">
        <v>87</v>
      </c>
      <c r="C822" t="s">
        <v>88</v>
      </c>
      <c r="D822">
        <v>24</v>
      </c>
      <c r="E822">
        <v>52</v>
      </c>
      <c r="F822">
        <v>52</v>
      </c>
      <c r="G822" t="s">
        <v>16</v>
      </c>
      <c r="H822" t="s">
        <v>189</v>
      </c>
      <c r="I822" t="s">
        <v>18</v>
      </c>
      <c r="J822" t="b">
        <v>0</v>
      </c>
      <c r="K822">
        <v>787935</v>
      </c>
      <c r="L822">
        <v>1675873</v>
      </c>
      <c r="M822">
        <v>20171015</v>
      </c>
      <c r="N822" t="s">
        <v>19</v>
      </c>
      <c r="O822" t="str">
        <f>IF(VLOOKUP(A822,'national-winners'!$A$2:$B$13,2,0)=H822,"Y","N")</f>
        <v>N</v>
      </c>
    </row>
    <row r="823" spans="1:15" x14ac:dyDescent="0.25">
      <c r="A823">
        <v>1984</v>
      </c>
      <c r="B823" t="s">
        <v>87</v>
      </c>
      <c r="C823" t="s">
        <v>88</v>
      </c>
      <c r="D823">
        <v>24</v>
      </c>
      <c r="E823">
        <v>52</v>
      </c>
      <c r="F823">
        <v>52</v>
      </c>
      <c r="G823" t="s">
        <v>16</v>
      </c>
      <c r="H823" t="s">
        <v>190</v>
      </c>
      <c r="I823" t="s">
        <v>29</v>
      </c>
      <c r="J823" t="b">
        <v>0</v>
      </c>
      <c r="K823">
        <v>5721</v>
      </c>
      <c r="L823">
        <v>1675873</v>
      </c>
      <c r="M823">
        <v>20171015</v>
      </c>
      <c r="N823" t="s">
        <v>19</v>
      </c>
      <c r="O823" t="str">
        <f>IF(VLOOKUP(A823,'national-winners'!$A$2:$B$13,2,0)=H823,"Y","N")</f>
        <v>N</v>
      </c>
    </row>
    <row r="824" spans="1:15" x14ac:dyDescent="0.25">
      <c r="A824">
        <v>1984</v>
      </c>
      <c r="B824" t="s">
        <v>87</v>
      </c>
      <c r="C824" t="s">
        <v>88</v>
      </c>
      <c r="D824">
        <v>24</v>
      </c>
      <c r="E824">
        <v>52</v>
      </c>
      <c r="F824">
        <v>52</v>
      </c>
      <c r="G824" t="s">
        <v>16</v>
      </c>
      <c r="H824" t="s">
        <v>26</v>
      </c>
      <c r="I824" t="s">
        <v>27</v>
      </c>
      <c r="J824" t="b">
        <v>0</v>
      </c>
      <c r="K824">
        <v>898</v>
      </c>
      <c r="L824">
        <v>1675873</v>
      </c>
      <c r="M824">
        <v>20171015</v>
      </c>
      <c r="N824" t="s">
        <v>19</v>
      </c>
      <c r="O824" t="str">
        <f>IF(VLOOKUP(A824,'national-winners'!$A$2:$B$13,2,0)=H824,"Y","N")</f>
        <v>N</v>
      </c>
    </row>
    <row r="825" spans="1:15" x14ac:dyDescent="0.25">
      <c r="A825">
        <v>1984</v>
      </c>
      <c r="B825" t="s">
        <v>87</v>
      </c>
      <c r="C825" t="s">
        <v>88</v>
      </c>
      <c r="D825">
        <v>24</v>
      </c>
      <c r="E825">
        <v>52</v>
      </c>
      <c r="F825">
        <v>52</v>
      </c>
      <c r="G825" t="s">
        <v>16</v>
      </c>
      <c r="H825" t="s">
        <v>201</v>
      </c>
      <c r="I825" t="s">
        <v>170</v>
      </c>
      <c r="J825" t="b">
        <v>0</v>
      </c>
      <c r="K825">
        <v>745</v>
      </c>
      <c r="L825">
        <v>1675873</v>
      </c>
      <c r="M825">
        <v>20171015</v>
      </c>
      <c r="N825" t="s">
        <v>19</v>
      </c>
      <c r="O825" t="str">
        <f>IF(VLOOKUP(A825,'national-winners'!$A$2:$B$13,2,0)=H825,"Y","N")</f>
        <v>N</v>
      </c>
    </row>
    <row r="826" spans="1:15" x14ac:dyDescent="0.25">
      <c r="A826">
        <v>1984</v>
      </c>
      <c r="B826" t="s">
        <v>87</v>
      </c>
      <c r="C826" t="s">
        <v>88</v>
      </c>
      <c r="D826">
        <v>24</v>
      </c>
      <c r="E826">
        <v>52</v>
      </c>
      <c r="F826">
        <v>52</v>
      </c>
      <c r="G826" t="s">
        <v>16</v>
      </c>
      <c r="H826" t="s">
        <v>194</v>
      </c>
      <c r="I826" t="s">
        <v>195</v>
      </c>
      <c r="J826" t="b">
        <v>0</v>
      </c>
      <c r="K826">
        <v>656</v>
      </c>
      <c r="L826">
        <v>1675873</v>
      </c>
      <c r="M826">
        <v>20171015</v>
      </c>
      <c r="N826" t="s">
        <v>19</v>
      </c>
      <c r="O826" t="str">
        <f>IF(VLOOKUP(A826,'national-winners'!$A$2:$B$13,2,0)=H826,"Y","N")</f>
        <v>N</v>
      </c>
    </row>
    <row r="827" spans="1:15" x14ac:dyDescent="0.25">
      <c r="A827">
        <v>1984</v>
      </c>
      <c r="B827" t="s">
        <v>89</v>
      </c>
      <c r="C827" t="s">
        <v>90</v>
      </c>
      <c r="D827">
        <v>25</v>
      </c>
      <c r="E827">
        <v>14</v>
      </c>
      <c r="F827">
        <v>3</v>
      </c>
      <c r="G827" t="s">
        <v>16</v>
      </c>
      <c r="H827" t="s">
        <v>160</v>
      </c>
      <c r="I827" t="s">
        <v>21</v>
      </c>
      <c r="J827" t="b">
        <v>0</v>
      </c>
      <c r="K827">
        <v>1310936</v>
      </c>
      <c r="L827">
        <v>2559383</v>
      </c>
      <c r="M827">
        <v>20171015</v>
      </c>
      <c r="N827" t="s">
        <v>19</v>
      </c>
      <c r="O827" t="str">
        <f>IF(VLOOKUP(A827,'national-winners'!$A$2:$B$13,2,0)=H827,"Y","N")</f>
        <v>Y</v>
      </c>
    </row>
    <row r="828" spans="1:15" x14ac:dyDescent="0.25">
      <c r="A828">
        <v>1984</v>
      </c>
      <c r="B828" t="s">
        <v>89</v>
      </c>
      <c r="C828" t="s">
        <v>90</v>
      </c>
      <c r="D828">
        <v>25</v>
      </c>
      <c r="E828">
        <v>14</v>
      </c>
      <c r="F828">
        <v>3</v>
      </c>
      <c r="G828" t="s">
        <v>16</v>
      </c>
      <c r="H828" t="s">
        <v>189</v>
      </c>
      <c r="I828" t="s">
        <v>18</v>
      </c>
      <c r="J828" t="b">
        <v>0</v>
      </c>
      <c r="K828">
        <v>1239606</v>
      </c>
      <c r="L828">
        <v>2559383</v>
      </c>
      <c r="M828">
        <v>20171015</v>
      </c>
      <c r="N828" t="s">
        <v>19</v>
      </c>
      <c r="O828" t="str">
        <f>IF(VLOOKUP(A828,'national-winners'!$A$2:$B$13,2,0)=H828,"Y","N")</f>
        <v>N</v>
      </c>
    </row>
    <row r="829" spans="1:15" x14ac:dyDescent="0.25">
      <c r="A829">
        <v>1984</v>
      </c>
      <c r="B829" t="s">
        <v>89</v>
      </c>
      <c r="C829" t="s">
        <v>90</v>
      </c>
      <c r="D829">
        <v>25</v>
      </c>
      <c r="E829">
        <v>14</v>
      </c>
      <c r="F829">
        <v>3</v>
      </c>
      <c r="G829" t="s">
        <v>16</v>
      </c>
      <c r="H829" t="s">
        <v>194</v>
      </c>
      <c r="I829" t="s">
        <v>195</v>
      </c>
      <c r="J829" t="b">
        <v>0</v>
      </c>
      <c r="K829">
        <v>7998</v>
      </c>
      <c r="L829">
        <v>2559383</v>
      </c>
      <c r="M829">
        <v>20171015</v>
      </c>
      <c r="N829" t="s">
        <v>19</v>
      </c>
      <c r="O829" t="str">
        <f>IF(VLOOKUP(A829,'national-winners'!$A$2:$B$13,2,0)=H829,"Y","N")</f>
        <v>N</v>
      </c>
    </row>
    <row r="830" spans="1:15" x14ac:dyDescent="0.25">
      <c r="A830">
        <v>1984</v>
      </c>
      <c r="B830" t="s">
        <v>89</v>
      </c>
      <c r="C830" t="s">
        <v>90</v>
      </c>
      <c r="D830">
        <v>25</v>
      </c>
      <c r="E830">
        <v>14</v>
      </c>
      <c r="F830">
        <v>3</v>
      </c>
      <c r="G830" t="s">
        <v>16</v>
      </c>
      <c r="H830" t="s">
        <v>59</v>
      </c>
      <c r="J830" t="b">
        <v>0</v>
      </c>
      <c r="K830">
        <v>843</v>
      </c>
      <c r="L830">
        <v>2559383</v>
      </c>
      <c r="M830">
        <v>20171015</v>
      </c>
      <c r="N830" t="s">
        <v>19</v>
      </c>
      <c r="O830" t="str">
        <f>IF(VLOOKUP(A830,'national-winners'!$A$2:$B$13,2,0)=H830,"Y","N")</f>
        <v>N</v>
      </c>
    </row>
    <row r="831" spans="1:15" x14ac:dyDescent="0.25">
      <c r="A831">
        <v>1984</v>
      </c>
      <c r="B831" t="s">
        <v>91</v>
      </c>
      <c r="C831" t="s">
        <v>92</v>
      </c>
      <c r="D831">
        <v>26</v>
      </c>
      <c r="E831">
        <v>34</v>
      </c>
      <c r="F831">
        <v>23</v>
      </c>
      <c r="G831" t="s">
        <v>16</v>
      </c>
      <c r="H831" t="s">
        <v>160</v>
      </c>
      <c r="I831" t="s">
        <v>21</v>
      </c>
      <c r="J831" t="b">
        <v>0</v>
      </c>
      <c r="K831">
        <v>2251571</v>
      </c>
      <c r="L831">
        <v>3801658</v>
      </c>
      <c r="M831">
        <v>20171015</v>
      </c>
      <c r="N831" t="s">
        <v>19</v>
      </c>
      <c r="O831" t="str">
        <f>IF(VLOOKUP(A831,'national-winners'!$A$2:$B$13,2,0)=H831,"Y","N")</f>
        <v>Y</v>
      </c>
    </row>
    <row r="832" spans="1:15" x14ac:dyDescent="0.25">
      <c r="A832">
        <v>1984</v>
      </c>
      <c r="B832" t="s">
        <v>91</v>
      </c>
      <c r="C832" t="s">
        <v>92</v>
      </c>
      <c r="D832">
        <v>26</v>
      </c>
      <c r="E832">
        <v>34</v>
      </c>
      <c r="F832">
        <v>23</v>
      </c>
      <c r="G832" t="s">
        <v>16</v>
      </c>
      <c r="H832" t="s">
        <v>189</v>
      </c>
      <c r="I832" t="s">
        <v>18</v>
      </c>
      <c r="J832" t="b">
        <v>0</v>
      </c>
      <c r="K832">
        <v>1529638</v>
      </c>
      <c r="L832">
        <v>3801658</v>
      </c>
      <c r="M832">
        <v>20171015</v>
      </c>
      <c r="N832" t="s">
        <v>19</v>
      </c>
      <c r="O832" t="str">
        <f>IF(VLOOKUP(A832,'national-winners'!$A$2:$B$13,2,0)=H832,"Y","N")</f>
        <v>N</v>
      </c>
    </row>
    <row r="833" spans="1:15" x14ac:dyDescent="0.25">
      <c r="A833">
        <v>1984</v>
      </c>
      <c r="B833" t="s">
        <v>91</v>
      </c>
      <c r="C833" t="s">
        <v>92</v>
      </c>
      <c r="D833">
        <v>26</v>
      </c>
      <c r="E833">
        <v>34</v>
      </c>
      <c r="F833">
        <v>23</v>
      </c>
      <c r="G833" t="s">
        <v>16</v>
      </c>
      <c r="H833" t="s">
        <v>190</v>
      </c>
      <c r="I833" t="s">
        <v>29</v>
      </c>
      <c r="J833" t="b">
        <v>0</v>
      </c>
      <c r="K833">
        <v>10055</v>
      </c>
      <c r="L833">
        <v>3801658</v>
      </c>
      <c r="M833">
        <v>20171015</v>
      </c>
      <c r="N833" t="s">
        <v>19</v>
      </c>
      <c r="O833" t="str">
        <f>IF(VLOOKUP(A833,'national-winners'!$A$2:$B$13,2,0)=H833,"Y","N")</f>
        <v>N</v>
      </c>
    </row>
    <row r="834" spans="1:15" x14ac:dyDescent="0.25">
      <c r="A834">
        <v>1984</v>
      </c>
      <c r="B834" t="s">
        <v>91</v>
      </c>
      <c r="C834" t="s">
        <v>92</v>
      </c>
      <c r="D834">
        <v>26</v>
      </c>
      <c r="E834">
        <v>34</v>
      </c>
      <c r="F834">
        <v>23</v>
      </c>
      <c r="G834" t="s">
        <v>16</v>
      </c>
      <c r="H834" t="s">
        <v>48</v>
      </c>
      <c r="I834" t="s">
        <v>35</v>
      </c>
      <c r="J834" t="b">
        <v>0</v>
      </c>
      <c r="K834">
        <v>3862</v>
      </c>
      <c r="L834">
        <v>3801658</v>
      </c>
      <c r="M834">
        <v>20171015</v>
      </c>
      <c r="N834" t="s">
        <v>19</v>
      </c>
      <c r="O834" t="str">
        <f>IF(VLOOKUP(A834,'national-winners'!$A$2:$B$13,2,0)=H834,"Y","N")</f>
        <v>N</v>
      </c>
    </row>
    <row r="835" spans="1:15" x14ac:dyDescent="0.25">
      <c r="A835">
        <v>1984</v>
      </c>
      <c r="B835" t="s">
        <v>91</v>
      </c>
      <c r="C835" t="s">
        <v>92</v>
      </c>
      <c r="D835">
        <v>26</v>
      </c>
      <c r="E835">
        <v>34</v>
      </c>
      <c r="F835">
        <v>23</v>
      </c>
      <c r="G835" t="s">
        <v>16</v>
      </c>
      <c r="H835" t="s">
        <v>201</v>
      </c>
      <c r="I835" t="s">
        <v>170</v>
      </c>
      <c r="J835" t="b">
        <v>0</v>
      </c>
      <c r="K835">
        <v>1416</v>
      </c>
      <c r="L835">
        <v>3801658</v>
      </c>
      <c r="M835">
        <v>20171015</v>
      </c>
      <c r="N835" t="s">
        <v>19</v>
      </c>
      <c r="O835" t="str">
        <f>IF(VLOOKUP(A835,'national-winners'!$A$2:$B$13,2,0)=H835,"Y","N")</f>
        <v>N</v>
      </c>
    </row>
    <row r="836" spans="1:15" x14ac:dyDescent="0.25">
      <c r="A836">
        <v>1984</v>
      </c>
      <c r="B836" t="s">
        <v>91</v>
      </c>
      <c r="C836" t="s">
        <v>92</v>
      </c>
      <c r="D836">
        <v>26</v>
      </c>
      <c r="E836">
        <v>34</v>
      </c>
      <c r="F836">
        <v>23</v>
      </c>
      <c r="G836" t="s">
        <v>16</v>
      </c>
      <c r="H836" t="s">
        <v>196</v>
      </c>
      <c r="I836" t="s">
        <v>168</v>
      </c>
      <c r="J836" t="b">
        <v>0</v>
      </c>
      <c r="K836">
        <v>1191</v>
      </c>
      <c r="L836">
        <v>3801658</v>
      </c>
      <c r="M836">
        <v>20171015</v>
      </c>
      <c r="N836" t="s">
        <v>19</v>
      </c>
      <c r="O836" t="str">
        <f>IF(VLOOKUP(A836,'national-winners'!$A$2:$B$13,2,0)=H836,"Y","N")</f>
        <v>N</v>
      </c>
    </row>
    <row r="837" spans="1:15" x14ac:dyDescent="0.25">
      <c r="A837">
        <v>1984</v>
      </c>
      <c r="B837" t="s">
        <v>91</v>
      </c>
      <c r="C837" t="s">
        <v>92</v>
      </c>
      <c r="D837">
        <v>26</v>
      </c>
      <c r="E837">
        <v>34</v>
      </c>
      <c r="F837">
        <v>23</v>
      </c>
      <c r="G837" t="s">
        <v>16</v>
      </c>
      <c r="H837" t="s">
        <v>193</v>
      </c>
      <c r="I837" t="s">
        <v>37</v>
      </c>
      <c r="J837" t="b">
        <v>0</v>
      </c>
      <c r="K837">
        <v>1049</v>
      </c>
      <c r="L837">
        <v>3801658</v>
      </c>
      <c r="M837">
        <v>20171015</v>
      </c>
      <c r="N837" t="s">
        <v>19</v>
      </c>
      <c r="O837" t="str">
        <f>IF(VLOOKUP(A837,'national-winners'!$A$2:$B$13,2,0)=H837,"Y","N")</f>
        <v>N</v>
      </c>
    </row>
    <row r="838" spans="1:15" x14ac:dyDescent="0.25">
      <c r="A838">
        <v>1984</v>
      </c>
      <c r="B838" t="s">
        <v>91</v>
      </c>
      <c r="C838" t="s">
        <v>92</v>
      </c>
      <c r="D838">
        <v>26</v>
      </c>
      <c r="E838">
        <v>34</v>
      </c>
      <c r="F838">
        <v>23</v>
      </c>
      <c r="G838" t="s">
        <v>16</v>
      </c>
      <c r="H838" t="s">
        <v>26</v>
      </c>
      <c r="I838" t="s">
        <v>27</v>
      </c>
      <c r="J838" t="b">
        <v>0</v>
      </c>
      <c r="K838">
        <v>1048</v>
      </c>
      <c r="L838">
        <v>3801658</v>
      </c>
      <c r="M838">
        <v>20171015</v>
      </c>
      <c r="N838" t="s">
        <v>19</v>
      </c>
      <c r="O838" t="str">
        <f>IF(VLOOKUP(A838,'national-winners'!$A$2:$B$13,2,0)=H838,"Y","N")</f>
        <v>N</v>
      </c>
    </row>
    <row r="839" spans="1:15" x14ac:dyDescent="0.25">
      <c r="A839">
        <v>1984</v>
      </c>
      <c r="B839" t="s">
        <v>91</v>
      </c>
      <c r="C839" t="s">
        <v>92</v>
      </c>
      <c r="D839">
        <v>26</v>
      </c>
      <c r="E839">
        <v>34</v>
      </c>
      <c r="F839">
        <v>23</v>
      </c>
      <c r="G839" t="s">
        <v>16</v>
      </c>
      <c r="H839" t="s">
        <v>194</v>
      </c>
      <c r="I839" t="s">
        <v>195</v>
      </c>
      <c r="J839" t="b">
        <v>0</v>
      </c>
      <c r="K839">
        <v>665</v>
      </c>
      <c r="L839">
        <v>3801658</v>
      </c>
      <c r="M839">
        <v>20171015</v>
      </c>
      <c r="N839" t="s">
        <v>19</v>
      </c>
      <c r="O839" t="str">
        <f>IF(VLOOKUP(A839,'national-winners'!$A$2:$B$13,2,0)=H839,"Y","N")</f>
        <v>N</v>
      </c>
    </row>
    <row r="840" spans="1:15" x14ac:dyDescent="0.25">
      <c r="A840">
        <v>1984</v>
      </c>
      <c r="B840" t="s">
        <v>91</v>
      </c>
      <c r="C840" t="s">
        <v>92</v>
      </c>
      <c r="D840">
        <v>26</v>
      </c>
      <c r="E840">
        <v>34</v>
      </c>
      <c r="F840">
        <v>23</v>
      </c>
      <c r="G840" t="s">
        <v>16</v>
      </c>
      <c r="H840" t="s">
        <v>59</v>
      </c>
      <c r="J840" t="b">
        <v>0</v>
      </c>
      <c r="K840">
        <v>602</v>
      </c>
      <c r="L840">
        <v>3801658</v>
      </c>
      <c r="M840">
        <v>20171015</v>
      </c>
      <c r="N840" t="s">
        <v>19</v>
      </c>
      <c r="O840" t="str">
        <f>IF(VLOOKUP(A840,'national-winners'!$A$2:$B$13,2,0)=H840,"Y","N")</f>
        <v>N</v>
      </c>
    </row>
    <row r="841" spans="1:15" x14ac:dyDescent="0.25">
      <c r="A841">
        <v>1984</v>
      </c>
      <c r="B841" t="s">
        <v>91</v>
      </c>
      <c r="C841" t="s">
        <v>92</v>
      </c>
      <c r="D841">
        <v>26</v>
      </c>
      <c r="E841">
        <v>34</v>
      </c>
      <c r="F841">
        <v>23</v>
      </c>
      <c r="G841" t="s">
        <v>16</v>
      </c>
      <c r="H841" t="s">
        <v>202</v>
      </c>
      <c r="I841" t="s">
        <v>203</v>
      </c>
      <c r="J841" t="b">
        <v>0</v>
      </c>
      <c r="K841">
        <v>561</v>
      </c>
      <c r="L841">
        <v>3801658</v>
      </c>
      <c r="M841">
        <v>20171015</v>
      </c>
      <c r="N841" t="s">
        <v>19</v>
      </c>
      <c r="O841" t="str">
        <f>IF(VLOOKUP(A841,'national-winners'!$A$2:$B$13,2,0)=H841,"Y","N")</f>
        <v>N</v>
      </c>
    </row>
    <row r="842" spans="1:15" x14ac:dyDescent="0.25">
      <c r="A842">
        <v>1984</v>
      </c>
      <c r="B842" t="s">
        <v>94</v>
      </c>
      <c r="C842" t="s">
        <v>95</v>
      </c>
      <c r="D842">
        <v>27</v>
      </c>
      <c r="E842">
        <v>41</v>
      </c>
      <c r="F842">
        <v>33</v>
      </c>
      <c r="G842" t="s">
        <v>16</v>
      </c>
      <c r="H842" t="s">
        <v>189</v>
      </c>
      <c r="I842" t="s">
        <v>18</v>
      </c>
      <c r="J842" t="b">
        <v>0</v>
      </c>
      <c r="K842">
        <v>1036364</v>
      </c>
      <c r="L842">
        <v>2084449</v>
      </c>
      <c r="M842">
        <v>20171015</v>
      </c>
      <c r="N842" t="s">
        <v>19</v>
      </c>
      <c r="O842" t="str">
        <f>IF(VLOOKUP(A842,'national-winners'!$A$2:$B$13,2,0)=H842,"Y","N")</f>
        <v>N</v>
      </c>
    </row>
    <row r="843" spans="1:15" x14ac:dyDescent="0.25">
      <c r="A843">
        <v>1984</v>
      </c>
      <c r="B843" t="s">
        <v>94</v>
      </c>
      <c r="C843" t="s">
        <v>95</v>
      </c>
      <c r="D843">
        <v>27</v>
      </c>
      <c r="E843">
        <v>41</v>
      </c>
      <c r="F843">
        <v>33</v>
      </c>
      <c r="G843" t="s">
        <v>16</v>
      </c>
      <c r="H843" t="s">
        <v>160</v>
      </c>
      <c r="I843" t="s">
        <v>21</v>
      </c>
      <c r="J843" t="b">
        <v>0</v>
      </c>
      <c r="K843">
        <v>1032603</v>
      </c>
      <c r="L843">
        <v>2084449</v>
      </c>
      <c r="M843">
        <v>20171015</v>
      </c>
      <c r="N843" t="s">
        <v>19</v>
      </c>
      <c r="O843" t="str">
        <f>IF(VLOOKUP(A843,'national-winners'!$A$2:$B$13,2,0)=H843,"Y","N")</f>
        <v>Y</v>
      </c>
    </row>
    <row r="844" spans="1:15" x14ac:dyDescent="0.25">
      <c r="A844">
        <v>1984</v>
      </c>
      <c r="B844" t="s">
        <v>94</v>
      </c>
      <c r="C844" t="s">
        <v>95</v>
      </c>
      <c r="D844">
        <v>27</v>
      </c>
      <c r="E844">
        <v>41</v>
      </c>
      <c r="F844">
        <v>33</v>
      </c>
      <c r="G844" t="s">
        <v>16</v>
      </c>
      <c r="H844" t="s">
        <v>48</v>
      </c>
      <c r="I844" t="s">
        <v>35</v>
      </c>
      <c r="J844" t="b">
        <v>0</v>
      </c>
      <c r="K844">
        <v>3865</v>
      </c>
      <c r="L844">
        <v>2084449</v>
      </c>
      <c r="M844">
        <v>20171015</v>
      </c>
      <c r="N844" t="s">
        <v>19</v>
      </c>
      <c r="O844" t="str">
        <f>IF(VLOOKUP(A844,'national-winners'!$A$2:$B$13,2,0)=H844,"Y","N")</f>
        <v>N</v>
      </c>
    </row>
    <row r="845" spans="1:15" x14ac:dyDescent="0.25">
      <c r="A845">
        <v>1984</v>
      </c>
      <c r="B845" t="s">
        <v>94</v>
      </c>
      <c r="C845" t="s">
        <v>95</v>
      </c>
      <c r="D845">
        <v>27</v>
      </c>
      <c r="E845">
        <v>41</v>
      </c>
      <c r="F845">
        <v>33</v>
      </c>
      <c r="G845" t="s">
        <v>16</v>
      </c>
      <c r="H845" t="s">
        <v>193</v>
      </c>
      <c r="I845" t="s">
        <v>37</v>
      </c>
      <c r="J845" t="b">
        <v>0</v>
      </c>
      <c r="K845">
        <v>3180</v>
      </c>
      <c r="L845">
        <v>2084449</v>
      </c>
      <c r="M845">
        <v>20171015</v>
      </c>
      <c r="N845" t="s">
        <v>19</v>
      </c>
      <c r="O845" t="str">
        <f>IF(VLOOKUP(A845,'national-winners'!$A$2:$B$13,2,0)=H845,"Y","N")</f>
        <v>N</v>
      </c>
    </row>
    <row r="846" spans="1:15" x14ac:dyDescent="0.25">
      <c r="A846">
        <v>1984</v>
      </c>
      <c r="B846" t="s">
        <v>94</v>
      </c>
      <c r="C846" t="s">
        <v>95</v>
      </c>
      <c r="D846">
        <v>27</v>
      </c>
      <c r="E846">
        <v>41</v>
      </c>
      <c r="F846">
        <v>33</v>
      </c>
      <c r="G846" t="s">
        <v>16</v>
      </c>
      <c r="H846" t="s">
        <v>190</v>
      </c>
      <c r="I846" t="s">
        <v>29</v>
      </c>
      <c r="J846" t="b">
        <v>0</v>
      </c>
      <c r="K846">
        <v>2996</v>
      </c>
      <c r="L846">
        <v>2084449</v>
      </c>
      <c r="M846">
        <v>20171015</v>
      </c>
      <c r="N846" t="s">
        <v>19</v>
      </c>
      <c r="O846" t="str">
        <f>IF(VLOOKUP(A846,'national-winners'!$A$2:$B$13,2,0)=H846,"Y","N")</f>
        <v>N</v>
      </c>
    </row>
    <row r="847" spans="1:15" x14ac:dyDescent="0.25">
      <c r="A847">
        <v>1984</v>
      </c>
      <c r="B847" t="s">
        <v>94</v>
      </c>
      <c r="C847" t="s">
        <v>95</v>
      </c>
      <c r="D847">
        <v>27</v>
      </c>
      <c r="E847">
        <v>41</v>
      </c>
      <c r="F847">
        <v>33</v>
      </c>
      <c r="G847" t="s">
        <v>16</v>
      </c>
      <c r="H847" t="s">
        <v>191</v>
      </c>
      <c r="I847" t="s">
        <v>192</v>
      </c>
      <c r="J847" t="b">
        <v>0</v>
      </c>
      <c r="K847">
        <v>2377</v>
      </c>
      <c r="L847">
        <v>2084449</v>
      </c>
      <c r="M847">
        <v>20171015</v>
      </c>
      <c r="N847" t="s">
        <v>19</v>
      </c>
      <c r="O847" t="str">
        <f>IF(VLOOKUP(A847,'national-winners'!$A$2:$B$13,2,0)=H847,"Y","N")</f>
        <v>N</v>
      </c>
    </row>
    <row r="848" spans="1:15" x14ac:dyDescent="0.25">
      <c r="A848">
        <v>1984</v>
      </c>
      <c r="B848" t="s">
        <v>94</v>
      </c>
      <c r="C848" t="s">
        <v>95</v>
      </c>
      <c r="D848">
        <v>27</v>
      </c>
      <c r="E848">
        <v>41</v>
      </c>
      <c r="F848">
        <v>33</v>
      </c>
      <c r="G848" t="s">
        <v>16</v>
      </c>
      <c r="H848" t="s">
        <v>196</v>
      </c>
      <c r="I848" t="s">
        <v>168</v>
      </c>
      <c r="J848" t="b">
        <v>0</v>
      </c>
      <c r="K848">
        <v>1219</v>
      </c>
      <c r="L848">
        <v>2084449</v>
      </c>
      <c r="M848">
        <v>20171015</v>
      </c>
      <c r="N848" t="s">
        <v>19</v>
      </c>
      <c r="O848" t="str">
        <f>IF(VLOOKUP(A848,'national-winners'!$A$2:$B$13,2,0)=H848,"Y","N")</f>
        <v>N</v>
      </c>
    </row>
    <row r="849" spans="1:15" x14ac:dyDescent="0.25">
      <c r="A849">
        <v>1984</v>
      </c>
      <c r="B849" t="s">
        <v>94</v>
      </c>
      <c r="C849" t="s">
        <v>95</v>
      </c>
      <c r="D849">
        <v>27</v>
      </c>
      <c r="E849">
        <v>41</v>
      </c>
      <c r="F849">
        <v>33</v>
      </c>
      <c r="G849" t="s">
        <v>16</v>
      </c>
      <c r="H849" t="s">
        <v>59</v>
      </c>
      <c r="J849" t="b">
        <v>0</v>
      </c>
      <c r="K849">
        <v>723</v>
      </c>
      <c r="L849">
        <v>2084449</v>
      </c>
      <c r="M849">
        <v>20171015</v>
      </c>
      <c r="N849" t="s">
        <v>19</v>
      </c>
      <c r="O849" t="str">
        <f>IF(VLOOKUP(A849,'national-winners'!$A$2:$B$13,2,0)=H849,"Y","N")</f>
        <v>N</v>
      </c>
    </row>
    <row r="850" spans="1:15" x14ac:dyDescent="0.25">
      <c r="A850">
        <v>1984</v>
      </c>
      <c r="B850" t="s">
        <v>94</v>
      </c>
      <c r="C850" t="s">
        <v>95</v>
      </c>
      <c r="D850">
        <v>27</v>
      </c>
      <c r="E850">
        <v>41</v>
      </c>
      <c r="F850">
        <v>33</v>
      </c>
      <c r="G850" t="s">
        <v>16</v>
      </c>
      <c r="H850" t="s">
        <v>26</v>
      </c>
      <c r="I850" t="s">
        <v>27</v>
      </c>
      <c r="J850" t="b">
        <v>0</v>
      </c>
      <c r="K850">
        <v>630</v>
      </c>
      <c r="L850">
        <v>2084449</v>
      </c>
      <c r="M850">
        <v>20171015</v>
      </c>
      <c r="N850" t="s">
        <v>19</v>
      </c>
      <c r="O850" t="str">
        <f>IF(VLOOKUP(A850,'national-winners'!$A$2:$B$13,2,0)=H850,"Y","N")</f>
        <v>N</v>
      </c>
    </row>
    <row r="851" spans="1:15" x14ac:dyDescent="0.25">
      <c r="A851">
        <v>1984</v>
      </c>
      <c r="B851" t="s">
        <v>94</v>
      </c>
      <c r="C851" t="s">
        <v>95</v>
      </c>
      <c r="D851">
        <v>27</v>
      </c>
      <c r="E851">
        <v>41</v>
      </c>
      <c r="F851">
        <v>33</v>
      </c>
      <c r="G851" t="s">
        <v>16</v>
      </c>
      <c r="H851" t="s">
        <v>202</v>
      </c>
      <c r="I851" t="s">
        <v>203</v>
      </c>
      <c r="J851" t="b">
        <v>0</v>
      </c>
      <c r="K851">
        <v>260</v>
      </c>
      <c r="L851">
        <v>2084449</v>
      </c>
      <c r="M851">
        <v>20171015</v>
      </c>
      <c r="N851" t="s">
        <v>19</v>
      </c>
      <c r="O851" t="str">
        <f>IF(VLOOKUP(A851,'national-winners'!$A$2:$B$13,2,0)=H851,"Y","N")</f>
        <v>N</v>
      </c>
    </row>
    <row r="852" spans="1:15" x14ac:dyDescent="0.25">
      <c r="A852">
        <v>1984</v>
      </c>
      <c r="B852" t="s">
        <v>94</v>
      </c>
      <c r="C852" t="s">
        <v>95</v>
      </c>
      <c r="D852">
        <v>27</v>
      </c>
      <c r="E852">
        <v>41</v>
      </c>
      <c r="F852">
        <v>33</v>
      </c>
      <c r="G852" t="s">
        <v>16</v>
      </c>
      <c r="H852" t="s">
        <v>194</v>
      </c>
      <c r="I852" t="s">
        <v>195</v>
      </c>
      <c r="J852" t="b">
        <v>0</v>
      </c>
      <c r="K852">
        <v>232</v>
      </c>
      <c r="L852">
        <v>2084449</v>
      </c>
      <c r="M852">
        <v>20171015</v>
      </c>
      <c r="N852" t="s">
        <v>19</v>
      </c>
      <c r="O852" t="str">
        <f>IF(VLOOKUP(A852,'national-winners'!$A$2:$B$13,2,0)=H852,"Y","N")</f>
        <v>N</v>
      </c>
    </row>
    <row r="853" spans="1:15" x14ac:dyDescent="0.25">
      <c r="A853">
        <v>1984</v>
      </c>
      <c r="B853" t="s">
        <v>101</v>
      </c>
      <c r="C853" t="s">
        <v>102</v>
      </c>
      <c r="D853">
        <v>28</v>
      </c>
      <c r="E853">
        <v>64</v>
      </c>
      <c r="F853">
        <v>46</v>
      </c>
      <c r="G853" t="s">
        <v>16</v>
      </c>
      <c r="H853" t="s">
        <v>160</v>
      </c>
      <c r="I853" t="s">
        <v>21</v>
      </c>
      <c r="J853" t="b">
        <v>0</v>
      </c>
      <c r="K853">
        <v>582377</v>
      </c>
      <c r="L853">
        <v>941104</v>
      </c>
      <c r="M853">
        <v>20171015</v>
      </c>
      <c r="N853" t="s">
        <v>19</v>
      </c>
      <c r="O853" t="str">
        <f>IF(VLOOKUP(A853,'national-winners'!$A$2:$B$13,2,0)=H853,"Y","N")</f>
        <v>Y</v>
      </c>
    </row>
    <row r="854" spans="1:15" x14ac:dyDescent="0.25">
      <c r="A854">
        <v>1984</v>
      </c>
      <c r="B854" t="s">
        <v>101</v>
      </c>
      <c r="C854" t="s">
        <v>102</v>
      </c>
      <c r="D854">
        <v>28</v>
      </c>
      <c r="E854">
        <v>64</v>
      </c>
      <c r="F854">
        <v>46</v>
      </c>
      <c r="G854" t="s">
        <v>16</v>
      </c>
      <c r="H854" t="s">
        <v>189</v>
      </c>
      <c r="I854" t="s">
        <v>18</v>
      </c>
      <c r="J854" t="b">
        <v>0</v>
      </c>
      <c r="K854">
        <v>352192</v>
      </c>
      <c r="L854">
        <v>941104</v>
      </c>
      <c r="M854">
        <v>20171015</v>
      </c>
      <c r="N854" t="s">
        <v>19</v>
      </c>
      <c r="O854" t="str">
        <f>IF(VLOOKUP(A854,'national-winners'!$A$2:$B$13,2,0)=H854,"Y","N")</f>
        <v>N</v>
      </c>
    </row>
    <row r="855" spans="1:15" x14ac:dyDescent="0.25">
      <c r="A855">
        <v>1984</v>
      </c>
      <c r="B855" t="s">
        <v>101</v>
      </c>
      <c r="C855" t="s">
        <v>102</v>
      </c>
      <c r="D855">
        <v>28</v>
      </c>
      <c r="E855">
        <v>64</v>
      </c>
      <c r="F855">
        <v>46</v>
      </c>
      <c r="G855" t="s">
        <v>16</v>
      </c>
      <c r="H855" t="s">
        <v>190</v>
      </c>
      <c r="I855" t="s">
        <v>29</v>
      </c>
      <c r="J855" t="b">
        <v>0</v>
      </c>
      <c r="K855">
        <v>2336</v>
      </c>
      <c r="L855">
        <v>941104</v>
      </c>
      <c r="M855">
        <v>20171015</v>
      </c>
      <c r="N855" t="s">
        <v>19</v>
      </c>
      <c r="O855" t="str">
        <f>IF(VLOOKUP(A855,'national-winners'!$A$2:$B$13,2,0)=H855,"Y","N")</f>
        <v>N</v>
      </c>
    </row>
    <row r="856" spans="1:15" x14ac:dyDescent="0.25">
      <c r="A856">
        <v>1984</v>
      </c>
      <c r="B856" t="s">
        <v>101</v>
      </c>
      <c r="C856" t="s">
        <v>102</v>
      </c>
      <c r="D856">
        <v>28</v>
      </c>
      <c r="E856">
        <v>64</v>
      </c>
      <c r="F856">
        <v>46</v>
      </c>
      <c r="G856" t="s">
        <v>16</v>
      </c>
      <c r="H856" t="s">
        <v>201</v>
      </c>
      <c r="I856" t="s">
        <v>170</v>
      </c>
      <c r="J856" t="b">
        <v>0</v>
      </c>
      <c r="K856">
        <v>1169</v>
      </c>
      <c r="L856">
        <v>941104</v>
      </c>
      <c r="M856">
        <v>20171015</v>
      </c>
      <c r="N856" t="s">
        <v>19</v>
      </c>
      <c r="O856" t="str">
        <f>IF(VLOOKUP(A856,'national-winners'!$A$2:$B$13,2,0)=H856,"Y","N")</f>
        <v>N</v>
      </c>
    </row>
    <row r="857" spans="1:15" x14ac:dyDescent="0.25">
      <c r="A857">
        <v>1984</v>
      </c>
      <c r="B857" t="s">
        <v>101</v>
      </c>
      <c r="C857" t="s">
        <v>102</v>
      </c>
      <c r="D857">
        <v>28</v>
      </c>
      <c r="E857">
        <v>64</v>
      </c>
      <c r="F857">
        <v>46</v>
      </c>
      <c r="G857" t="s">
        <v>16</v>
      </c>
      <c r="H857" t="s">
        <v>193</v>
      </c>
      <c r="I857" t="s">
        <v>37</v>
      </c>
      <c r="J857" t="b">
        <v>0</v>
      </c>
      <c r="K857">
        <v>1032</v>
      </c>
      <c r="L857">
        <v>941104</v>
      </c>
      <c r="M857">
        <v>20171015</v>
      </c>
      <c r="N857" t="s">
        <v>19</v>
      </c>
      <c r="O857" t="str">
        <f>IF(VLOOKUP(A857,'national-winners'!$A$2:$B$13,2,0)=H857,"Y","N")</f>
        <v>N</v>
      </c>
    </row>
    <row r="858" spans="1:15" x14ac:dyDescent="0.25">
      <c r="A858">
        <v>1984</v>
      </c>
      <c r="B858" t="s">
        <v>101</v>
      </c>
      <c r="C858" t="s">
        <v>102</v>
      </c>
      <c r="D858">
        <v>28</v>
      </c>
      <c r="E858">
        <v>64</v>
      </c>
      <c r="F858">
        <v>46</v>
      </c>
      <c r="G858" t="s">
        <v>16</v>
      </c>
      <c r="H858" t="s">
        <v>48</v>
      </c>
      <c r="I858" t="s">
        <v>35</v>
      </c>
      <c r="J858" t="b">
        <v>0</v>
      </c>
      <c r="K858">
        <v>1001</v>
      </c>
      <c r="L858">
        <v>941104</v>
      </c>
      <c r="M858">
        <v>20171015</v>
      </c>
      <c r="N858" t="s">
        <v>19</v>
      </c>
      <c r="O858" t="str">
        <f>IF(VLOOKUP(A858,'national-winners'!$A$2:$B$13,2,0)=H858,"Y","N")</f>
        <v>N</v>
      </c>
    </row>
    <row r="859" spans="1:15" x14ac:dyDescent="0.25">
      <c r="A859">
        <v>1984</v>
      </c>
      <c r="B859" t="s">
        <v>101</v>
      </c>
      <c r="C859" t="s">
        <v>102</v>
      </c>
      <c r="D859">
        <v>28</v>
      </c>
      <c r="E859">
        <v>64</v>
      </c>
      <c r="F859">
        <v>46</v>
      </c>
      <c r="G859" t="s">
        <v>16</v>
      </c>
      <c r="H859" t="s">
        <v>191</v>
      </c>
      <c r="I859" t="s">
        <v>192</v>
      </c>
      <c r="J859" t="b">
        <v>0</v>
      </c>
      <c r="K859">
        <v>641</v>
      </c>
      <c r="L859">
        <v>941104</v>
      </c>
      <c r="M859">
        <v>20171015</v>
      </c>
      <c r="N859" t="s">
        <v>19</v>
      </c>
      <c r="O859" t="str">
        <f>IF(VLOOKUP(A859,'national-winners'!$A$2:$B$13,2,0)=H859,"Y","N")</f>
        <v>N</v>
      </c>
    </row>
    <row r="860" spans="1:15" x14ac:dyDescent="0.25">
      <c r="A860">
        <v>1984</v>
      </c>
      <c r="B860" t="s">
        <v>101</v>
      </c>
      <c r="C860" t="s">
        <v>102</v>
      </c>
      <c r="D860">
        <v>28</v>
      </c>
      <c r="E860">
        <v>64</v>
      </c>
      <c r="F860">
        <v>46</v>
      </c>
      <c r="G860" t="s">
        <v>16</v>
      </c>
      <c r="H860" t="s">
        <v>194</v>
      </c>
      <c r="I860" t="s">
        <v>195</v>
      </c>
      <c r="J860" t="b">
        <v>0</v>
      </c>
      <c r="K860">
        <v>356</v>
      </c>
      <c r="L860">
        <v>941104</v>
      </c>
      <c r="M860">
        <v>20171015</v>
      </c>
      <c r="N860" t="s">
        <v>19</v>
      </c>
      <c r="O860" t="str">
        <f>IF(VLOOKUP(A860,'national-winners'!$A$2:$B$13,2,0)=H860,"Y","N")</f>
        <v>N</v>
      </c>
    </row>
    <row r="861" spans="1:15" x14ac:dyDescent="0.25">
      <c r="A861">
        <v>1984</v>
      </c>
      <c r="B861" t="s">
        <v>103</v>
      </c>
      <c r="C861" t="s">
        <v>104</v>
      </c>
      <c r="D861">
        <v>29</v>
      </c>
      <c r="E861">
        <v>43</v>
      </c>
      <c r="F861">
        <v>34</v>
      </c>
      <c r="G861" t="s">
        <v>16</v>
      </c>
      <c r="H861" t="s">
        <v>160</v>
      </c>
      <c r="I861" t="s">
        <v>21</v>
      </c>
      <c r="J861" t="b">
        <v>0</v>
      </c>
      <c r="K861">
        <v>1274188</v>
      </c>
      <c r="L861">
        <v>2122771</v>
      </c>
      <c r="M861">
        <v>20171015</v>
      </c>
      <c r="N861" t="s">
        <v>19</v>
      </c>
      <c r="O861" t="str">
        <f>IF(VLOOKUP(A861,'national-winners'!$A$2:$B$13,2,0)=H861,"Y","N")</f>
        <v>Y</v>
      </c>
    </row>
    <row r="862" spans="1:15" x14ac:dyDescent="0.25">
      <c r="A862">
        <v>1984</v>
      </c>
      <c r="B862" t="s">
        <v>103</v>
      </c>
      <c r="C862" t="s">
        <v>104</v>
      </c>
      <c r="D862">
        <v>29</v>
      </c>
      <c r="E862">
        <v>43</v>
      </c>
      <c r="F862">
        <v>34</v>
      </c>
      <c r="G862" t="s">
        <v>16</v>
      </c>
      <c r="H862" t="s">
        <v>189</v>
      </c>
      <c r="I862" t="s">
        <v>18</v>
      </c>
      <c r="J862" t="b">
        <v>0</v>
      </c>
      <c r="K862">
        <v>848583</v>
      </c>
      <c r="L862">
        <v>2122771</v>
      </c>
      <c r="M862">
        <v>20171015</v>
      </c>
      <c r="N862" t="s">
        <v>19</v>
      </c>
      <c r="O862" t="str">
        <f>IF(VLOOKUP(A862,'national-winners'!$A$2:$B$13,2,0)=H862,"Y","N")</f>
        <v>N</v>
      </c>
    </row>
    <row r="863" spans="1:15" x14ac:dyDescent="0.25">
      <c r="A863">
        <v>1984</v>
      </c>
      <c r="B863" t="s">
        <v>105</v>
      </c>
      <c r="C863" t="s">
        <v>106</v>
      </c>
      <c r="D863">
        <v>30</v>
      </c>
      <c r="E863">
        <v>81</v>
      </c>
      <c r="F863">
        <v>64</v>
      </c>
      <c r="G863" t="s">
        <v>16</v>
      </c>
      <c r="H863" t="s">
        <v>160</v>
      </c>
      <c r="I863" t="s">
        <v>21</v>
      </c>
      <c r="J863" t="b">
        <v>0</v>
      </c>
      <c r="K863">
        <v>232450</v>
      </c>
      <c r="L863">
        <v>384377</v>
      </c>
      <c r="M863">
        <v>20171015</v>
      </c>
      <c r="N863" t="s">
        <v>19</v>
      </c>
      <c r="O863" t="str">
        <f>IF(VLOOKUP(A863,'national-winners'!$A$2:$B$13,2,0)=H863,"Y","N")</f>
        <v>Y</v>
      </c>
    </row>
    <row r="864" spans="1:15" x14ac:dyDescent="0.25">
      <c r="A864">
        <v>1984</v>
      </c>
      <c r="B864" t="s">
        <v>105</v>
      </c>
      <c r="C864" t="s">
        <v>106</v>
      </c>
      <c r="D864">
        <v>30</v>
      </c>
      <c r="E864">
        <v>81</v>
      </c>
      <c r="F864">
        <v>64</v>
      </c>
      <c r="G864" t="s">
        <v>16</v>
      </c>
      <c r="H864" t="s">
        <v>189</v>
      </c>
      <c r="I864" t="s">
        <v>18</v>
      </c>
      <c r="J864" t="b">
        <v>0</v>
      </c>
      <c r="K864">
        <v>146742</v>
      </c>
      <c r="L864">
        <v>384377</v>
      </c>
      <c r="M864">
        <v>20171015</v>
      </c>
      <c r="N864" t="s">
        <v>19</v>
      </c>
      <c r="O864" t="str">
        <f>IF(VLOOKUP(A864,'national-winners'!$A$2:$B$13,2,0)=H864,"Y","N")</f>
        <v>N</v>
      </c>
    </row>
    <row r="865" spans="1:15" x14ac:dyDescent="0.25">
      <c r="A865">
        <v>1984</v>
      </c>
      <c r="B865" t="s">
        <v>105</v>
      </c>
      <c r="C865" t="s">
        <v>106</v>
      </c>
      <c r="D865">
        <v>30</v>
      </c>
      <c r="E865">
        <v>81</v>
      </c>
      <c r="F865">
        <v>64</v>
      </c>
      <c r="G865" t="s">
        <v>16</v>
      </c>
      <c r="H865" t="s">
        <v>190</v>
      </c>
      <c r="I865" t="s">
        <v>29</v>
      </c>
      <c r="J865" t="b">
        <v>0</v>
      </c>
      <c r="K865">
        <v>5185</v>
      </c>
      <c r="L865">
        <v>384377</v>
      </c>
      <c r="M865">
        <v>20171015</v>
      </c>
      <c r="N865" t="s">
        <v>19</v>
      </c>
      <c r="O865" t="str">
        <f>IF(VLOOKUP(A865,'national-winners'!$A$2:$B$13,2,0)=H865,"Y","N")</f>
        <v>N</v>
      </c>
    </row>
    <row r="866" spans="1:15" x14ac:dyDescent="0.25">
      <c r="A866">
        <v>1984</v>
      </c>
      <c r="B866" t="s">
        <v>107</v>
      </c>
      <c r="C866" t="s">
        <v>108</v>
      </c>
      <c r="D866">
        <v>31</v>
      </c>
      <c r="E866">
        <v>46</v>
      </c>
      <c r="F866">
        <v>35</v>
      </c>
      <c r="G866" t="s">
        <v>16</v>
      </c>
      <c r="H866" t="s">
        <v>160</v>
      </c>
      <c r="I866" t="s">
        <v>21</v>
      </c>
      <c r="J866" t="b">
        <v>0</v>
      </c>
      <c r="K866">
        <v>460054</v>
      </c>
      <c r="L866">
        <v>652090</v>
      </c>
      <c r="M866">
        <v>20171015</v>
      </c>
      <c r="N866" t="s">
        <v>19</v>
      </c>
      <c r="O866" t="str">
        <f>IF(VLOOKUP(A866,'national-winners'!$A$2:$B$13,2,0)=H866,"Y","N")</f>
        <v>Y</v>
      </c>
    </row>
    <row r="867" spans="1:15" x14ac:dyDescent="0.25">
      <c r="A867">
        <v>1984</v>
      </c>
      <c r="B867" t="s">
        <v>107</v>
      </c>
      <c r="C867" t="s">
        <v>108</v>
      </c>
      <c r="D867">
        <v>31</v>
      </c>
      <c r="E867">
        <v>46</v>
      </c>
      <c r="F867">
        <v>35</v>
      </c>
      <c r="G867" t="s">
        <v>16</v>
      </c>
      <c r="H867" t="s">
        <v>189</v>
      </c>
      <c r="I867" t="s">
        <v>18</v>
      </c>
      <c r="J867" t="b">
        <v>0</v>
      </c>
      <c r="K867">
        <v>187866</v>
      </c>
      <c r="L867">
        <v>652090</v>
      </c>
      <c r="M867">
        <v>20171015</v>
      </c>
      <c r="N867" t="s">
        <v>19</v>
      </c>
      <c r="O867" t="str">
        <f>IF(VLOOKUP(A867,'national-winners'!$A$2:$B$13,2,0)=H867,"Y","N")</f>
        <v>N</v>
      </c>
    </row>
    <row r="868" spans="1:15" x14ac:dyDescent="0.25">
      <c r="A868">
        <v>1984</v>
      </c>
      <c r="B868" t="s">
        <v>107</v>
      </c>
      <c r="C868" t="s">
        <v>108</v>
      </c>
      <c r="D868">
        <v>31</v>
      </c>
      <c r="E868">
        <v>46</v>
      </c>
      <c r="F868">
        <v>35</v>
      </c>
      <c r="G868" t="s">
        <v>16</v>
      </c>
      <c r="H868" t="s">
        <v>190</v>
      </c>
      <c r="I868" t="s">
        <v>29</v>
      </c>
      <c r="J868" t="b">
        <v>0</v>
      </c>
      <c r="K868">
        <v>2079</v>
      </c>
      <c r="L868">
        <v>652090</v>
      </c>
      <c r="M868">
        <v>20171015</v>
      </c>
      <c r="N868" t="s">
        <v>19</v>
      </c>
      <c r="O868" t="str">
        <f>IF(VLOOKUP(A868,'national-winners'!$A$2:$B$13,2,0)=H868,"Y","N")</f>
        <v>N</v>
      </c>
    </row>
    <row r="869" spans="1:15" x14ac:dyDescent="0.25">
      <c r="A869">
        <v>1984</v>
      </c>
      <c r="B869" t="s">
        <v>107</v>
      </c>
      <c r="C869" t="s">
        <v>108</v>
      </c>
      <c r="D869">
        <v>31</v>
      </c>
      <c r="E869">
        <v>46</v>
      </c>
      <c r="F869">
        <v>35</v>
      </c>
      <c r="G869" t="s">
        <v>16</v>
      </c>
      <c r="H869" t="s">
        <v>193</v>
      </c>
      <c r="I869" t="s">
        <v>37</v>
      </c>
      <c r="J869" t="b">
        <v>0</v>
      </c>
      <c r="K869">
        <v>1066</v>
      </c>
      <c r="L869">
        <v>652090</v>
      </c>
      <c r="M869">
        <v>20171015</v>
      </c>
      <c r="N869" t="s">
        <v>19</v>
      </c>
      <c r="O869" t="str">
        <f>IF(VLOOKUP(A869,'national-winners'!$A$2:$B$13,2,0)=H869,"Y","N")</f>
        <v>N</v>
      </c>
    </row>
    <row r="870" spans="1:15" x14ac:dyDescent="0.25">
      <c r="A870">
        <v>1984</v>
      </c>
      <c r="B870" t="s">
        <v>107</v>
      </c>
      <c r="C870" t="s">
        <v>108</v>
      </c>
      <c r="D870">
        <v>31</v>
      </c>
      <c r="E870">
        <v>46</v>
      </c>
      <c r="F870">
        <v>35</v>
      </c>
      <c r="G870" t="s">
        <v>16</v>
      </c>
      <c r="H870" t="s">
        <v>194</v>
      </c>
      <c r="I870" t="s">
        <v>195</v>
      </c>
      <c r="J870" t="b">
        <v>0</v>
      </c>
      <c r="K870">
        <v>1025</v>
      </c>
      <c r="L870">
        <v>652090</v>
      </c>
      <c r="M870">
        <v>20171015</v>
      </c>
      <c r="N870" t="s">
        <v>19</v>
      </c>
      <c r="O870" t="str">
        <f>IF(VLOOKUP(A870,'national-winners'!$A$2:$B$13,2,0)=H870,"Y","N")</f>
        <v>N</v>
      </c>
    </row>
    <row r="871" spans="1:15" x14ac:dyDescent="0.25">
      <c r="A871">
        <v>1984</v>
      </c>
      <c r="B871" t="s">
        <v>109</v>
      </c>
      <c r="C871" t="s">
        <v>110</v>
      </c>
      <c r="D871">
        <v>32</v>
      </c>
      <c r="E871">
        <v>88</v>
      </c>
      <c r="F871">
        <v>65</v>
      </c>
      <c r="G871" t="s">
        <v>16</v>
      </c>
      <c r="H871" t="s">
        <v>160</v>
      </c>
      <c r="I871" t="s">
        <v>21</v>
      </c>
      <c r="J871" t="b">
        <v>0</v>
      </c>
      <c r="K871">
        <v>188770</v>
      </c>
      <c r="L871">
        <v>282717</v>
      </c>
      <c r="M871">
        <v>20171015</v>
      </c>
      <c r="N871" t="s">
        <v>19</v>
      </c>
      <c r="O871" t="str">
        <f>IF(VLOOKUP(A871,'national-winners'!$A$2:$B$13,2,0)=H871,"Y","N")</f>
        <v>Y</v>
      </c>
    </row>
    <row r="872" spans="1:15" x14ac:dyDescent="0.25">
      <c r="A872">
        <v>1984</v>
      </c>
      <c r="B872" t="s">
        <v>109</v>
      </c>
      <c r="C872" t="s">
        <v>110</v>
      </c>
      <c r="D872">
        <v>32</v>
      </c>
      <c r="E872">
        <v>88</v>
      </c>
      <c r="F872">
        <v>65</v>
      </c>
      <c r="G872" t="s">
        <v>16</v>
      </c>
      <c r="H872" t="s">
        <v>189</v>
      </c>
      <c r="I872" t="s">
        <v>18</v>
      </c>
      <c r="J872" t="b">
        <v>0</v>
      </c>
      <c r="K872">
        <v>91655</v>
      </c>
      <c r="L872">
        <v>282717</v>
      </c>
      <c r="M872">
        <v>20171015</v>
      </c>
      <c r="N872" t="s">
        <v>19</v>
      </c>
      <c r="O872" t="str">
        <f>IF(VLOOKUP(A872,'national-winners'!$A$2:$B$13,2,0)=H872,"Y","N")</f>
        <v>N</v>
      </c>
    </row>
    <row r="873" spans="1:15" x14ac:dyDescent="0.25">
      <c r="A873">
        <v>1984</v>
      </c>
      <c r="B873" t="s">
        <v>109</v>
      </c>
      <c r="C873" t="s">
        <v>110</v>
      </c>
      <c r="D873">
        <v>32</v>
      </c>
      <c r="E873">
        <v>88</v>
      </c>
      <c r="F873">
        <v>65</v>
      </c>
      <c r="G873" t="s">
        <v>16</v>
      </c>
      <c r="H873" t="s">
        <v>190</v>
      </c>
      <c r="I873" t="s">
        <v>29</v>
      </c>
      <c r="J873" t="b">
        <v>0</v>
      </c>
      <c r="K873">
        <v>2292</v>
      </c>
      <c r="L873">
        <v>282717</v>
      </c>
      <c r="M873">
        <v>20171015</v>
      </c>
      <c r="N873" t="s">
        <v>19</v>
      </c>
      <c r="O873" t="str">
        <f>IF(VLOOKUP(A873,'national-winners'!$A$2:$B$13,2,0)=H873,"Y","N")</f>
        <v>N</v>
      </c>
    </row>
    <row r="874" spans="1:15" x14ac:dyDescent="0.25">
      <c r="A874">
        <v>1984</v>
      </c>
      <c r="B874" t="s">
        <v>111</v>
      </c>
      <c r="C874" t="s">
        <v>112</v>
      </c>
      <c r="D874">
        <v>33</v>
      </c>
      <c r="E874">
        <v>12</v>
      </c>
      <c r="F874">
        <v>4</v>
      </c>
      <c r="G874" t="s">
        <v>16</v>
      </c>
      <c r="H874" t="s">
        <v>160</v>
      </c>
      <c r="I874" t="s">
        <v>21</v>
      </c>
      <c r="J874" t="b">
        <v>0</v>
      </c>
      <c r="K874">
        <v>267050</v>
      </c>
      <c r="L874">
        <v>388904</v>
      </c>
      <c r="M874">
        <v>20171015</v>
      </c>
      <c r="N874" t="s">
        <v>19</v>
      </c>
      <c r="O874" t="str">
        <f>IF(VLOOKUP(A874,'national-winners'!$A$2:$B$13,2,0)=H874,"Y","N")</f>
        <v>Y</v>
      </c>
    </row>
    <row r="875" spans="1:15" x14ac:dyDescent="0.25">
      <c r="A875">
        <v>1984</v>
      </c>
      <c r="B875" t="s">
        <v>111</v>
      </c>
      <c r="C875" t="s">
        <v>112</v>
      </c>
      <c r="D875">
        <v>33</v>
      </c>
      <c r="E875">
        <v>12</v>
      </c>
      <c r="F875">
        <v>4</v>
      </c>
      <c r="G875" t="s">
        <v>16</v>
      </c>
      <c r="H875" t="s">
        <v>189</v>
      </c>
      <c r="I875" t="s">
        <v>18</v>
      </c>
      <c r="J875" t="b">
        <v>0</v>
      </c>
      <c r="K875">
        <v>120347</v>
      </c>
      <c r="L875">
        <v>388904</v>
      </c>
      <c r="M875">
        <v>20171015</v>
      </c>
      <c r="N875" t="s">
        <v>19</v>
      </c>
      <c r="O875" t="str">
        <f>IF(VLOOKUP(A875,'national-winners'!$A$2:$B$13,2,0)=H875,"Y","N")</f>
        <v>N</v>
      </c>
    </row>
    <row r="876" spans="1:15" x14ac:dyDescent="0.25">
      <c r="A876">
        <v>1984</v>
      </c>
      <c r="B876" t="s">
        <v>111</v>
      </c>
      <c r="C876" t="s">
        <v>112</v>
      </c>
      <c r="D876">
        <v>33</v>
      </c>
      <c r="E876">
        <v>12</v>
      </c>
      <c r="F876">
        <v>4</v>
      </c>
      <c r="G876" t="s">
        <v>16</v>
      </c>
      <c r="H876" t="s">
        <v>190</v>
      </c>
      <c r="I876" t="s">
        <v>29</v>
      </c>
      <c r="J876" t="b">
        <v>0</v>
      </c>
      <c r="K876">
        <v>735</v>
      </c>
      <c r="L876">
        <v>388904</v>
      </c>
      <c r="M876">
        <v>20171015</v>
      </c>
      <c r="N876" t="s">
        <v>19</v>
      </c>
      <c r="O876" t="str">
        <f>IF(VLOOKUP(A876,'national-winners'!$A$2:$B$13,2,0)=H876,"Y","N")</f>
        <v>N</v>
      </c>
    </row>
    <row r="877" spans="1:15" x14ac:dyDescent="0.25">
      <c r="A877">
        <v>1984</v>
      </c>
      <c r="B877" t="s">
        <v>111</v>
      </c>
      <c r="C877" t="s">
        <v>112</v>
      </c>
      <c r="D877">
        <v>33</v>
      </c>
      <c r="E877">
        <v>12</v>
      </c>
      <c r="F877">
        <v>4</v>
      </c>
      <c r="G877" t="s">
        <v>16</v>
      </c>
      <c r="H877" t="s">
        <v>48</v>
      </c>
      <c r="I877" t="s">
        <v>35</v>
      </c>
      <c r="J877" t="b">
        <v>0</v>
      </c>
      <c r="K877">
        <v>467</v>
      </c>
      <c r="L877">
        <v>388904</v>
      </c>
      <c r="M877">
        <v>20171015</v>
      </c>
      <c r="N877" t="s">
        <v>19</v>
      </c>
      <c r="O877" t="str">
        <f>IF(VLOOKUP(A877,'national-winners'!$A$2:$B$13,2,0)=H877,"Y","N")</f>
        <v>N</v>
      </c>
    </row>
    <row r="878" spans="1:15" x14ac:dyDescent="0.25">
      <c r="A878">
        <v>1984</v>
      </c>
      <c r="B878" t="s">
        <v>111</v>
      </c>
      <c r="C878" t="s">
        <v>112</v>
      </c>
      <c r="D878">
        <v>33</v>
      </c>
      <c r="E878">
        <v>12</v>
      </c>
      <c r="F878">
        <v>4</v>
      </c>
      <c r="G878" t="s">
        <v>16</v>
      </c>
      <c r="H878" t="s">
        <v>194</v>
      </c>
      <c r="I878" t="s">
        <v>195</v>
      </c>
      <c r="J878" t="b">
        <v>0</v>
      </c>
      <c r="K878">
        <v>305</v>
      </c>
      <c r="L878">
        <v>388904</v>
      </c>
      <c r="M878">
        <v>20171015</v>
      </c>
      <c r="N878" t="s">
        <v>19</v>
      </c>
      <c r="O878" t="str">
        <f>IF(VLOOKUP(A878,'national-winners'!$A$2:$B$13,2,0)=H878,"Y","N")</f>
        <v>N</v>
      </c>
    </row>
    <row r="879" spans="1:15" x14ac:dyDescent="0.25">
      <c r="A879">
        <v>1984</v>
      </c>
      <c r="B879" t="s">
        <v>113</v>
      </c>
      <c r="C879" t="s">
        <v>114</v>
      </c>
      <c r="D879">
        <v>34</v>
      </c>
      <c r="E879">
        <v>22</v>
      </c>
      <c r="F879">
        <v>12</v>
      </c>
      <c r="G879" t="s">
        <v>16</v>
      </c>
      <c r="H879" t="s">
        <v>160</v>
      </c>
      <c r="I879" t="s">
        <v>21</v>
      </c>
      <c r="J879" t="b">
        <v>0</v>
      </c>
      <c r="K879">
        <v>1933630</v>
      </c>
      <c r="L879">
        <v>3217862</v>
      </c>
      <c r="M879">
        <v>20171015</v>
      </c>
      <c r="N879" t="s">
        <v>19</v>
      </c>
      <c r="O879" t="str">
        <f>IF(VLOOKUP(A879,'national-winners'!$A$2:$B$13,2,0)=H879,"Y","N")</f>
        <v>Y</v>
      </c>
    </row>
    <row r="880" spans="1:15" x14ac:dyDescent="0.25">
      <c r="A880">
        <v>1984</v>
      </c>
      <c r="B880" t="s">
        <v>113</v>
      </c>
      <c r="C880" t="s">
        <v>114</v>
      </c>
      <c r="D880">
        <v>34</v>
      </c>
      <c r="E880">
        <v>22</v>
      </c>
      <c r="F880">
        <v>12</v>
      </c>
      <c r="G880" t="s">
        <v>16</v>
      </c>
      <c r="H880" t="s">
        <v>189</v>
      </c>
      <c r="I880" t="s">
        <v>18</v>
      </c>
      <c r="J880" t="b">
        <v>0</v>
      </c>
      <c r="K880">
        <v>1261323</v>
      </c>
      <c r="L880">
        <v>3217862</v>
      </c>
      <c r="M880">
        <v>20171015</v>
      </c>
      <c r="N880" t="s">
        <v>19</v>
      </c>
      <c r="O880" t="str">
        <f>IF(VLOOKUP(A880,'national-winners'!$A$2:$B$13,2,0)=H880,"Y","N")</f>
        <v>N</v>
      </c>
    </row>
    <row r="881" spans="1:15" x14ac:dyDescent="0.25">
      <c r="A881">
        <v>1984</v>
      </c>
      <c r="B881" t="s">
        <v>113</v>
      </c>
      <c r="C881" t="s">
        <v>114</v>
      </c>
      <c r="D881">
        <v>34</v>
      </c>
      <c r="E881">
        <v>22</v>
      </c>
      <c r="F881">
        <v>12</v>
      </c>
      <c r="G881" t="s">
        <v>16</v>
      </c>
      <c r="H881" t="s">
        <v>201</v>
      </c>
      <c r="I881" t="s">
        <v>170</v>
      </c>
      <c r="J881" t="b">
        <v>0</v>
      </c>
      <c r="K881">
        <v>8404</v>
      </c>
      <c r="L881">
        <v>3217862</v>
      </c>
      <c r="M881">
        <v>20171015</v>
      </c>
      <c r="N881" t="s">
        <v>19</v>
      </c>
      <c r="O881" t="str">
        <f>IF(VLOOKUP(A881,'national-winners'!$A$2:$B$13,2,0)=H881,"Y","N")</f>
        <v>N</v>
      </c>
    </row>
    <row r="882" spans="1:15" x14ac:dyDescent="0.25">
      <c r="A882">
        <v>1984</v>
      </c>
      <c r="B882" t="s">
        <v>113</v>
      </c>
      <c r="C882" t="s">
        <v>114</v>
      </c>
      <c r="D882">
        <v>34</v>
      </c>
      <c r="E882">
        <v>22</v>
      </c>
      <c r="F882">
        <v>12</v>
      </c>
      <c r="G882" t="s">
        <v>16</v>
      </c>
      <c r="H882" t="s">
        <v>190</v>
      </c>
      <c r="I882" t="s">
        <v>29</v>
      </c>
      <c r="J882" t="b">
        <v>0</v>
      </c>
      <c r="K882">
        <v>6416</v>
      </c>
      <c r="L882">
        <v>3217862</v>
      </c>
      <c r="M882">
        <v>20171015</v>
      </c>
      <c r="N882" t="s">
        <v>19</v>
      </c>
      <c r="O882" t="str">
        <f>IF(VLOOKUP(A882,'national-winners'!$A$2:$B$13,2,0)=H882,"Y","N")</f>
        <v>N</v>
      </c>
    </row>
    <row r="883" spans="1:15" x14ac:dyDescent="0.25">
      <c r="A883">
        <v>1984</v>
      </c>
      <c r="B883" t="s">
        <v>113</v>
      </c>
      <c r="C883" t="s">
        <v>114</v>
      </c>
      <c r="D883">
        <v>34</v>
      </c>
      <c r="E883">
        <v>22</v>
      </c>
      <c r="F883">
        <v>12</v>
      </c>
      <c r="G883" t="s">
        <v>16</v>
      </c>
      <c r="H883" t="s">
        <v>194</v>
      </c>
      <c r="I883" t="s">
        <v>195</v>
      </c>
      <c r="J883" t="b">
        <v>0</v>
      </c>
      <c r="K883">
        <v>2293</v>
      </c>
      <c r="L883">
        <v>3217862</v>
      </c>
      <c r="M883">
        <v>20171015</v>
      </c>
      <c r="N883" t="s">
        <v>19</v>
      </c>
      <c r="O883" t="str">
        <f>IF(VLOOKUP(A883,'national-winners'!$A$2:$B$13,2,0)=H883,"Y","N")</f>
        <v>N</v>
      </c>
    </row>
    <row r="884" spans="1:15" x14ac:dyDescent="0.25">
      <c r="A884">
        <v>1984</v>
      </c>
      <c r="B884" t="s">
        <v>113</v>
      </c>
      <c r="C884" t="s">
        <v>114</v>
      </c>
      <c r="D884">
        <v>34</v>
      </c>
      <c r="E884">
        <v>22</v>
      </c>
      <c r="F884">
        <v>12</v>
      </c>
      <c r="G884" t="s">
        <v>16</v>
      </c>
      <c r="H884" t="s">
        <v>202</v>
      </c>
      <c r="I884" t="s">
        <v>203</v>
      </c>
      <c r="J884" t="b">
        <v>0</v>
      </c>
      <c r="K884">
        <v>1721</v>
      </c>
      <c r="L884">
        <v>3217862</v>
      </c>
      <c r="M884">
        <v>20171015</v>
      </c>
      <c r="N884" t="s">
        <v>19</v>
      </c>
      <c r="O884" t="str">
        <f>IF(VLOOKUP(A884,'national-winners'!$A$2:$B$13,2,0)=H884,"Y","N")</f>
        <v>N</v>
      </c>
    </row>
    <row r="885" spans="1:15" x14ac:dyDescent="0.25">
      <c r="A885">
        <v>1984</v>
      </c>
      <c r="B885" t="s">
        <v>113</v>
      </c>
      <c r="C885" t="s">
        <v>114</v>
      </c>
      <c r="D885">
        <v>34</v>
      </c>
      <c r="E885">
        <v>22</v>
      </c>
      <c r="F885">
        <v>12</v>
      </c>
      <c r="G885" t="s">
        <v>16</v>
      </c>
      <c r="H885" t="s">
        <v>26</v>
      </c>
      <c r="I885" t="s">
        <v>27</v>
      </c>
      <c r="J885" t="b">
        <v>0</v>
      </c>
      <c r="K885">
        <v>1564</v>
      </c>
      <c r="L885">
        <v>3217862</v>
      </c>
      <c r="M885">
        <v>20171015</v>
      </c>
      <c r="N885" t="s">
        <v>19</v>
      </c>
      <c r="O885" t="str">
        <f>IF(VLOOKUP(A885,'national-winners'!$A$2:$B$13,2,0)=H885,"Y","N")</f>
        <v>N</v>
      </c>
    </row>
    <row r="886" spans="1:15" x14ac:dyDescent="0.25">
      <c r="A886">
        <v>1984</v>
      </c>
      <c r="B886" t="s">
        <v>113</v>
      </c>
      <c r="C886" t="s">
        <v>114</v>
      </c>
      <c r="D886">
        <v>34</v>
      </c>
      <c r="E886">
        <v>22</v>
      </c>
      <c r="F886">
        <v>12</v>
      </c>
      <c r="G886" t="s">
        <v>16</v>
      </c>
      <c r="H886" t="s">
        <v>193</v>
      </c>
      <c r="I886" t="s">
        <v>37</v>
      </c>
      <c r="J886" t="b">
        <v>0</v>
      </c>
      <c r="K886">
        <v>1264</v>
      </c>
      <c r="L886">
        <v>3217862</v>
      </c>
      <c r="M886">
        <v>20171015</v>
      </c>
      <c r="N886" t="s">
        <v>19</v>
      </c>
      <c r="O886" t="str">
        <f>IF(VLOOKUP(A886,'national-winners'!$A$2:$B$13,2,0)=H886,"Y","N")</f>
        <v>N</v>
      </c>
    </row>
    <row r="887" spans="1:15" x14ac:dyDescent="0.25">
      <c r="A887">
        <v>1984</v>
      </c>
      <c r="B887" t="s">
        <v>113</v>
      </c>
      <c r="C887" t="s">
        <v>114</v>
      </c>
      <c r="D887">
        <v>34</v>
      </c>
      <c r="E887">
        <v>22</v>
      </c>
      <c r="F887">
        <v>12</v>
      </c>
      <c r="G887" t="s">
        <v>16</v>
      </c>
      <c r="H887" t="s">
        <v>196</v>
      </c>
      <c r="I887" t="s">
        <v>168</v>
      </c>
      <c r="J887" t="b">
        <v>0</v>
      </c>
      <c r="K887">
        <v>1247</v>
      </c>
      <c r="L887">
        <v>3217862</v>
      </c>
      <c r="M887">
        <v>20171015</v>
      </c>
      <c r="N887" t="s">
        <v>19</v>
      </c>
      <c r="O887" t="str">
        <f>IF(VLOOKUP(A887,'national-winners'!$A$2:$B$13,2,0)=H887,"Y","N")</f>
        <v>N</v>
      </c>
    </row>
    <row r="888" spans="1:15" x14ac:dyDescent="0.25">
      <c r="A888">
        <v>1984</v>
      </c>
      <c r="B888" t="s">
        <v>115</v>
      </c>
      <c r="C888" t="s">
        <v>116</v>
      </c>
      <c r="D888">
        <v>35</v>
      </c>
      <c r="E888">
        <v>85</v>
      </c>
      <c r="F888">
        <v>66</v>
      </c>
      <c r="G888" t="s">
        <v>16</v>
      </c>
      <c r="H888" t="s">
        <v>160</v>
      </c>
      <c r="I888" t="s">
        <v>21</v>
      </c>
      <c r="J888" t="b">
        <v>0</v>
      </c>
      <c r="K888">
        <v>307101</v>
      </c>
      <c r="L888">
        <v>514370</v>
      </c>
      <c r="M888">
        <v>20171015</v>
      </c>
      <c r="N888" t="s">
        <v>19</v>
      </c>
      <c r="O888" t="str">
        <f>IF(VLOOKUP(A888,'national-winners'!$A$2:$B$13,2,0)=H888,"Y","N")</f>
        <v>Y</v>
      </c>
    </row>
    <row r="889" spans="1:15" x14ac:dyDescent="0.25">
      <c r="A889">
        <v>1984</v>
      </c>
      <c r="B889" t="s">
        <v>115</v>
      </c>
      <c r="C889" t="s">
        <v>116</v>
      </c>
      <c r="D889">
        <v>35</v>
      </c>
      <c r="E889">
        <v>85</v>
      </c>
      <c r="F889">
        <v>66</v>
      </c>
      <c r="G889" t="s">
        <v>16</v>
      </c>
      <c r="H889" t="s">
        <v>189</v>
      </c>
      <c r="I889" t="s">
        <v>18</v>
      </c>
      <c r="J889" t="b">
        <v>0</v>
      </c>
      <c r="K889">
        <v>201769</v>
      </c>
      <c r="L889">
        <v>514370</v>
      </c>
      <c r="M889">
        <v>20171015</v>
      </c>
      <c r="N889" t="s">
        <v>19</v>
      </c>
      <c r="O889" t="str">
        <f>IF(VLOOKUP(A889,'national-winners'!$A$2:$B$13,2,0)=H889,"Y","N")</f>
        <v>N</v>
      </c>
    </row>
    <row r="890" spans="1:15" x14ac:dyDescent="0.25">
      <c r="A890">
        <v>1984</v>
      </c>
      <c r="B890" t="s">
        <v>115</v>
      </c>
      <c r="C890" t="s">
        <v>116</v>
      </c>
      <c r="D890">
        <v>35</v>
      </c>
      <c r="E890">
        <v>85</v>
      </c>
      <c r="F890">
        <v>66</v>
      </c>
      <c r="G890" t="s">
        <v>16</v>
      </c>
      <c r="H890" t="s">
        <v>190</v>
      </c>
      <c r="I890" t="s">
        <v>29</v>
      </c>
      <c r="J890" t="b">
        <v>0</v>
      </c>
      <c r="K890">
        <v>4459</v>
      </c>
      <c r="L890">
        <v>514370</v>
      </c>
      <c r="M890">
        <v>20171015</v>
      </c>
      <c r="N890" t="s">
        <v>19</v>
      </c>
      <c r="O890" t="str">
        <f>IF(VLOOKUP(A890,'national-winners'!$A$2:$B$13,2,0)=H890,"Y","N")</f>
        <v>N</v>
      </c>
    </row>
    <row r="891" spans="1:15" x14ac:dyDescent="0.25">
      <c r="A891">
        <v>1984</v>
      </c>
      <c r="B891" t="s">
        <v>115</v>
      </c>
      <c r="C891" t="s">
        <v>116</v>
      </c>
      <c r="D891">
        <v>35</v>
      </c>
      <c r="E891">
        <v>85</v>
      </c>
      <c r="F891">
        <v>66</v>
      </c>
      <c r="G891" t="s">
        <v>16</v>
      </c>
      <c r="H891" t="s">
        <v>196</v>
      </c>
      <c r="I891" t="s">
        <v>168</v>
      </c>
      <c r="J891" t="b">
        <v>0</v>
      </c>
      <c r="K891">
        <v>455</v>
      </c>
      <c r="L891">
        <v>514370</v>
      </c>
      <c r="M891">
        <v>20171015</v>
      </c>
      <c r="N891" t="s">
        <v>19</v>
      </c>
      <c r="O891" t="str">
        <f>IF(VLOOKUP(A891,'national-winners'!$A$2:$B$13,2,0)=H891,"Y","N")</f>
        <v>N</v>
      </c>
    </row>
    <row r="892" spans="1:15" x14ac:dyDescent="0.25">
      <c r="A892">
        <v>1984</v>
      </c>
      <c r="B892" t="s">
        <v>115</v>
      </c>
      <c r="C892" t="s">
        <v>116</v>
      </c>
      <c r="D892">
        <v>35</v>
      </c>
      <c r="E892">
        <v>85</v>
      </c>
      <c r="F892">
        <v>66</v>
      </c>
      <c r="G892" t="s">
        <v>16</v>
      </c>
      <c r="H892" t="s">
        <v>193</v>
      </c>
      <c r="I892" t="s">
        <v>37</v>
      </c>
      <c r="J892" t="b">
        <v>0</v>
      </c>
      <c r="K892">
        <v>224</v>
      </c>
      <c r="L892">
        <v>514370</v>
      </c>
      <c r="M892">
        <v>20171015</v>
      </c>
      <c r="N892" t="s">
        <v>19</v>
      </c>
      <c r="O892" t="str">
        <f>IF(VLOOKUP(A892,'national-winners'!$A$2:$B$13,2,0)=H892,"Y","N")</f>
        <v>N</v>
      </c>
    </row>
    <row r="893" spans="1:15" x14ac:dyDescent="0.25">
      <c r="A893">
        <v>1984</v>
      </c>
      <c r="B893" t="s">
        <v>115</v>
      </c>
      <c r="C893" t="s">
        <v>116</v>
      </c>
      <c r="D893">
        <v>35</v>
      </c>
      <c r="E893">
        <v>85</v>
      </c>
      <c r="F893">
        <v>66</v>
      </c>
      <c r="G893" t="s">
        <v>16</v>
      </c>
      <c r="H893" t="s">
        <v>197</v>
      </c>
      <c r="I893" t="s">
        <v>25</v>
      </c>
      <c r="J893" t="b">
        <v>0</v>
      </c>
      <c r="K893">
        <v>206</v>
      </c>
      <c r="L893">
        <v>514370</v>
      </c>
      <c r="M893">
        <v>20171015</v>
      </c>
      <c r="N893" t="s">
        <v>19</v>
      </c>
      <c r="O893" t="str">
        <f>IF(VLOOKUP(A893,'national-winners'!$A$2:$B$13,2,0)=H893,"Y","N")</f>
        <v>N</v>
      </c>
    </row>
    <row r="894" spans="1:15" x14ac:dyDescent="0.25">
      <c r="A894">
        <v>1984</v>
      </c>
      <c r="B894" t="s">
        <v>115</v>
      </c>
      <c r="C894" t="s">
        <v>116</v>
      </c>
      <c r="D894">
        <v>35</v>
      </c>
      <c r="E894">
        <v>85</v>
      </c>
      <c r="F894">
        <v>66</v>
      </c>
      <c r="G894" t="s">
        <v>16</v>
      </c>
      <c r="H894" t="s">
        <v>194</v>
      </c>
      <c r="I894" t="s">
        <v>195</v>
      </c>
      <c r="J894" t="b">
        <v>0</v>
      </c>
      <c r="K894">
        <v>155</v>
      </c>
      <c r="L894">
        <v>514370</v>
      </c>
      <c r="M894">
        <v>20171015</v>
      </c>
      <c r="N894" t="s">
        <v>19</v>
      </c>
      <c r="O894" t="str">
        <f>IF(VLOOKUP(A894,'national-winners'!$A$2:$B$13,2,0)=H894,"Y","N")</f>
        <v>N</v>
      </c>
    </row>
    <row r="895" spans="1:15" x14ac:dyDescent="0.25">
      <c r="A895">
        <v>1984</v>
      </c>
      <c r="B895" t="s">
        <v>115</v>
      </c>
      <c r="C895" t="s">
        <v>116</v>
      </c>
      <c r="D895">
        <v>35</v>
      </c>
      <c r="E895">
        <v>85</v>
      </c>
      <c r="F895">
        <v>66</v>
      </c>
      <c r="G895" t="s">
        <v>16</v>
      </c>
      <c r="H895" t="s">
        <v>59</v>
      </c>
      <c r="J895" t="b">
        <v>0</v>
      </c>
      <c r="K895">
        <v>1</v>
      </c>
      <c r="L895">
        <v>514370</v>
      </c>
      <c r="M895">
        <v>20171015</v>
      </c>
      <c r="N895" t="s">
        <v>19</v>
      </c>
      <c r="O895" t="str">
        <f>IF(VLOOKUP(A895,'national-winners'!$A$2:$B$13,2,0)=H895,"Y","N")</f>
        <v>N</v>
      </c>
    </row>
    <row r="896" spans="1:15" x14ac:dyDescent="0.25">
      <c r="A896">
        <v>1984</v>
      </c>
      <c r="B896" t="s">
        <v>117</v>
      </c>
      <c r="C896" t="s">
        <v>118</v>
      </c>
      <c r="D896">
        <v>36</v>
      </c>
      <c r="E896">
        <v>21</v>
      </c>
      <c r="F896">
        <v>13</v>
      </c>
      <c r="G896" t="s">
        <v>16</v>
      </c>
      <c r="H896" t="s">
        <v>160</v>
      </c>
      <c r="I896" t="s">
        <v>21</v>
      </c>
      <c r="J896" t="b">
        <v>0</v>
      </c>
      <c r="K896">
        <v>3376519</v>
      </c>
      <c r="L896">
        <v>6806810</v>
      </c>
      <c r="M896">
        <v>20171015</v>
      </c>
      <c r="N896" t="s">
        <v>19</v>
      </c>
      <c r="O896" t="str">
        <f>IF(VLOOKUP(A896,'national-winners'!$A$2:$B$13,2,0)=H896,"Y","N")</f>
        <v>Y</v>
      </c>
    </row>
    <row r="897" spans="1:15" x14ac:dyDescent="0.25">
      <c r="A897">
        <v>1984</v>
      </c>
      <c r="B897" t="s">
        <v>117</v>
      </c>
      <c r="C897" t="s">
        <v>118</v>
      </c>
      <c r="D897">
        <v>36</v>
      </c>
      <c r="E897">
        <v>21</v>
      </c>
      <c r="F897">
        <v>13</v>
      </c>
      <c r="G897" t="s">
        <v>16</v>
      </c>
      <c r="H897" t="s">
        <v>189</v>
      </c>
      <c r="I897" t="s">
        <v>18</v>
      </c>
      <c r="J897" t="b">
        <v>0</v>
      </c>
      <c r="K897">
        <v>3001285</v>
      </c>
      <c r="L897">
        <v>6806810</v>
      </c>
      <c r="M897">
        <v>20171015</v>
      </c>
      <c r="N897" t="s">
        <v>19</v>
      </c>
      <c r="O897" t="str">
        <f>IF(VLOOKUP(A897,'national-winners'!$A$2:$B$13,2,0)=H897,"Y","N")</f>
        <v>N</v>
      </c>
    </row>
    <row r="898" spans="1:15" x14ac:dyDescent="0.25">
      <c r="A898">
        <v>1984</v>
      </c>
      <c r="B898" t="s">
        <v>117</v>
      </c>
      <c r="C898" t="s">
        <v>118</v>
      </c>
      <c r="D898">
        <v>36</v>
      </c>
      <c r="E898">
        <v>21</v>
      </c>
      <c r="F898">
        <v>13</v>
      </c>
      <c r="G898" t="s">
        <v>16</v>
      </c>
      <c r="H898" t="s">
        <v>160</v>
      </c>
      <c r="I898" t="s">
        <v>80</v>
      </c>
      <c r="J898" t="b">
        <v>0</v>
      </c>
      <c r="K898">
        <v>288244</v>
      </c>
      <c r="L898">
        <v>6806810</v>
      </c>
      <c r="M898">
        <v>20171015</v>
      </c>
      <c r="N898" t="s">
        <v>19</v>
      </c>
      <c r="O898" t="str">
        <f>IF(VLOOKUP(A898,'national-winners'!$A$2:$B$13,2,0)=H898,"Y","N")</f>
        <v>Y</v>
      </c>
    </row>
    <row r="899" spans="1:15" x14ac:dyDescent="0.25">
      <c r="A899">
        <v>1984</v>
      </c>
      <c r="B899" t="s">
        <v>117</v>
      </c>
      <c r="C899" t="s">
        <v>118</v>
      </c>
      <c r="D899">
        <v>36</v>
      </c>
      <c r="E899">
        <v>21</v>
      </c>
      <c r="F899">
        <v>13</v>
      </c>
      <c r="G899" t="s">
        <v>16</v>
      </c>
      <c r="H899" t="s">
        <v>189</v>
      </c>
      <c r="I899" t="s">
        <v>119</v>
      </c>
      <c r="J899" t="b">
        <v>0</v>
      </c>
      <c r="K899">
        <v>118324</v>
      </c>
      <c r="L899">
        <v>6806810</v>
      </c>
      <c r="M899">
        <v>20171015</v>
      </c>
      <c r="N899" t="s">
        <v>19</v>
      </c>
      <c r="O899" t="str">
        <f>IF(VLOOKUP(A899,'national-winners'!$A$2:$B$13,2,0)=H899,"Y","N")</f>
        <v>N</v>
      </c>
    </row>
    <row r="900" spans="1:15" x14ac:dyDescent="0.25">
      <c r="A900">
        <v>1984</v>
      </c>
      <c r="B900" t="s">
        <v>117</v>
      </c>
      <c r="C900" t="s">
        <v>118</v>
      </c>
      <c r="D900">
        <v>36</v>
      </c>
      <c r="E900">
        <v>21</v>
      </c>
      <c r="F900">
        <v>13</v>
      </c>
      <c r="G900" t="s">
        <v>16</v>
      </c>
      <c r="H900" t="s">
        <v>190</v>
      </c>
      <c r="I900" t="s">
        <v>29</v>
      </c>
      <c r="J900" t="b">
        <v>0</v>
      </c>
      <c r="K900">
        <v>11949</v>
      </c>
      <c r="L900">
        <v>6806810</v>
      </c>
      <c r="M900">
        <v>20171015</v>
      </c>
      <c r="N900" t="s">
        <v>19</v>
      </c>
      <c r="O900" t="str">
        <f>IF(VLOOKUP(A900,'national-winners'!$A$2:$B$13,2,0)=H900,"Y","N")</f>
        <v>N</v>
      </c>
    </row>
    <row r="901" spans="1:15" x14ac:dyDescent="0.25">
      <c r="A901">
        <v>1984</v>
      </c>
      <c r="B901" t="s">
        <v>117</v>
      </c>
      <c r="C901" t="s">
        <v>118</v>
      </c>
      <c r="D901">
        <v>36</v>
      </c>
      <c r="E901">
        <v>21</v>
      </c>
      <c r="F901">
        <v>13</v>
      </c>
      <c r="G901" t="s">
        <v>16</v>
      </c>
      <c r="H901" t="s">
        <v>26</v>
      </c>
      <c r="I901" t="s">
        <v>27</v>
      </c>
      <c r="J901" t="b">
        <v>0</v>
      </c>
      <c r="K901">
        <v>4226</v>
      </c>
      <c r="L901">
        <v>6806810</v>
      </c>
      <c r="M901">
        <v>20171015</v>
      </c>
      <c r="N901" t="s">
        <v>19</v>
      </c>
      <c r="O901" t="str">
        <f>IF(VLOOKUP(A901,'national-winners'!$A$2:$B$13,2,0)=H901,"Y","N")</f>
        <v>N</v>
      </c>
    </row>
    <row r="902" spans="1:15" x14ac:dyDescent="0.25">
      <c r="A902">
        <v>1984</v>
      </c>
      <c r="B902" t="s">
        <v>117</v>
      </c>
      <c r="C902" t="s">
        <v>118</v>
      </c>
      <c r="D902">
        <v>36</v>
      </c>
      <c r="E902">
        <v>21</v>
      </c>
      <c r="F902">
        <v>13</v>
      </c>
      <c r="G902" t="s">
        <v>16</v>
      </c>
      <c r="H902" t="s">
        <v>194</v>
      </c>
      <c r="I902" t="s">
        <v>195</v>
      </c>
      <c r="J902" t="b">
        <v>0</v>
      </c>
      <c r="K902">
        <v>3200</v>
      </c>
      <c r="L902">
        <v>6806810</v>
      </c>
      <c r="M902">
        <v>20171015</v>
      </c>
      <c r="N902" t="s">
        <v>19</v>
      </c>
      <c r="O902" t="str">
        <f>IF(VLOOKUP(A902,'national-winners'!$A$2:$B$13,2,0)=H902,"Y","N")</f>
        <v>N</v>
      </c>
    </row>
    <row r="903" spans="1:15" x14ac:dyDescent="0.25">
      <c r="A903">
        <v>1984</v>
      </c>
      <c r="B903" t="s">
        <v>117</v>
      </c>
      <c r="C903" t="s">
        <v>118</v>
      </c>
      <c r="D903">
        <v>36</v>
      </c>
      <c r="E903">
        <v>21</v>
      </c>
      <c r="F903">
        <v>13</v>
      </c>
      <c r="G903" t="s">
        <v>16</v>
      </c>
      <c r="H903" t="s">
        <v>201</v>
      </c>
      <c r="I903" t="s">
        <v>170</v>
      </c>
      <c r="J903" t="b">
        <v>0</v>
      </c>
      <c r="K903">
        <v>2226</v>
      </c>
      <c r="L903">
        <v>6806810</v>
      </c>
      <c r="M903">
        <v>20171015</v>
      </c>
      <c r="N903" t="s">
        <v>19</v>
      </c>
      <c r="O903" t="str">
        <f>IF(VLOOKUP(A903,'national-winners'!$A$2:$B$13,2,0)=H903,"Y","N")</f>
        <v>N</v>
      </c>
    </row>
    <row r="904" spans="1:15" x14ac:dyDescent="0.25">
      <c r="A904">
        <v>1984</v>
      </c>
      <c r="B904" t="s">
        <v>117</v>
      </c>
      <c r="C904" t="s">
        <v>118</v>
      </c>
      <c r="D904">
        <v>36</v>
      </c>
      <c r="E904">
        <v>21</v>
      </c>
      <c r="F904">
        <v>13</v>
      </c>
      <c r="G904" t="s">
        <v>16</v>
      </c>
      <c r="H904" t="s">
        <v>59</v>
      </c>
      <c r="J904" t="b">
        <v>0</v>
      </c>
      <c r="K904">
        <v>837</v>
      </c>
      <c r="L904">
        <v>6806810</v>
      </c>
      <c r="M904">
        <v>20171015</v>
      </c>
      <c r="N904" t="s">
        <v>19</v>
      </c>
      <c r="O904" t="str">
        <f>IF(VLOOKUP(A904,'national-winners'!$A$2:$B$13,2,0)=H904,"Y","N")</f>
        <v>N</v>
      </c>
    </row>
    <row r="905" spans="1:15" x14ac:dyDescent="0.25">
      <c r="A905">
        <v>1984</v>
      </c>
      <c r="B905" t="s">
        <v>122</v>
      </c>
      <c r="C905" t="s">
        <v>123</v>
      </c>
      <c r="D905">
        <v>37</v>
      </c>
      <c r="E905">
        <v>56</v>
      </c>
      <c r="F905">
        <v>47</v>
      </c>
      <c r="G905" t="s">
        <v>16</v>
      </c>
      <c r="H905" t="s">
        <v>160</v>
      </c>
      <c r="I905" t="s">
        <v>21</v>
      </c>
      <c r="J905" t="b">
        <v>0</v>
      </c>
      <c r="K905">
        <v>1346481</v>
      </c>
      <c r="L905">
        <v>2175361</v>
      </c>
      <c r="M905">
        <v>20171015</v>
      </c>
      <c r="N905" t="s">
        <v>19</v>
      </c>
      <c r="O905" t="str">
        <f>IF(VLOOKUP(A905,'national-winners'!$A$2:$B$13,2,0)=H905,"Y","N")</f>
        <v>Y</v>
      </c>
    </row>
    <row r="906" spans="1:15" x14ac:dyDescent="0.25">
      <c r="A906">
        <v>1984</v>
      </c>
      <c r="B906" t="s">
        <v>122</v>
      </c>
      <c r="C906" t="s">
        <v>123</v>
      </c>
      <c r="D906">
        <v>37</v>
      </c>
      <c r="E906">
        <v>56</v>
      </c>
      <c r="F906">
        <v>47</v>
      </c>
      <c r="G906" t="s">
        <v>16</v>
      </c>
      <c r="H906" t="s">
        <v>189</v>
      </c>
      <c r="I906" t="s">
        <v>18</v>
      </c>
      <c r="J906" t="b">
        <v>0</v>
      </c>
      <c r="K906">
        <v>824287</v>
      </c>
      <c r="L906">
        <v>2175361</v>
      </c>
      <c r="M906">
        <v>20171015</v>
      </c>
      <c r="N906" t="s">
        <v>19</v>
      </c>
      <c r="O906" t="str">
        <f>IF(VLOOKUP(A906,'national-winners'!$A$2:$B$13,2,0)=H906,"Y","N")</f>
        <v>N</v>
      </c>
    </row>
    <row r="907" spans="1:15" x14ac:dyDescent="0.25">
      <c r="A907">
        <v>1984</v>
      </c>
      <c r="B907" t="s">
        <v>122</v>
      </c>
      <c r="C907" t="s">
        <v>123</v>
      </c>
      <c r="D907">
        <v>37</v>
      </c>
      <c r="E907">
        <v>56</v>
      </c>
      <c r="F907">
        <v>47</v>
      </c>
      <c r="G907" t="s">
        <v>16</v>
      </c>
      <c r="H907" t="s">
        <v>190</v>
      </c>
      <c r="I907" t="s">
        <v>29</v>
      </c>
      <c r="J907" t="b">
        <v>0</v>
      </c>
      <c r="K907">
        <v>3794</v>
      </c>
      <c r="L907">
        <v>2175361</v>
      </c>
      <c r="M907">
        <v>20171015</v>
      </c>
      <c r="N907" t="s">
        <v>19</v>
      </c>
      <c r="O907" t="str">
        <f>IF(VLOOKUP(A907,'national-winners'!$A$2:$B$13,2,0)=H907,"Y","N")</f>
        <v>N</v>
      </c>
    </row>
    <row r="908" spans="1:15" x14ac:dyDescent="0.25">
      <c r="A908">
        <v>1984</v>
      </c>
      <c r="B908" t="s">
        <v>122</v>
      </c>
      <c r="C908" t="s">
        <v>123</v>
      </c>
      <c r="D908">
        <v>37</v>
      </c>
      <c r="E908">
        <v>56</v>
      </c>
      <c r="F908">
        <v>47</v>
      </c>
      <c r="G908" t="s">
        <v>16</v>
      </c>
      <c r="H908" t="s">
        <v>193</v>
      </c>
      <c r="I908" t="s">
        <v>37</v>
      </c>
      <c r="J908" t="b">
        <v>0</v>
      </c>
      <c r="K908">
        <v>799</v>
      </c>
      <c r="L908">
        <v>2175361</v>
      </c>
      <c r="M908">
        <v>20171015</v>
      </c>
      <c r="N908" t="s">
        <v>19</v>
      </c>
      <c r="O908" t="str">
        <f>IF(VLOOKUP(A908,'national-winners'!$A$2:$B$13,2,0)=H908,"Y","N")</f>
        <v>N</v>
      </c>
    </row>
    <row r="909" spans="1:15" x14ac:dyDescent="0.25">
      <c r="A909">
        <v>1984</v>
      </c>
      <c r="B909" t="s">
        <v>124</v>
      </c>
      <c r="C909" t="s">
        <v>125</v>
      </c>
      <c r="D909">
        <v>38</v>
      </c>
      <c r="E909">
        <v>44</v>
      </c>
      <c r="F909">
        <v>36</v>
      </c>
      <c r="G909" t="s">
        <v>16</v>
      </c>
      <c r="H909" t="s">
        <v>160</v>
      </c>
      <c r="I909" t="s">
        <v>21</v>
      </c>
      <c r="J909" t="b">
        <v>0</v>
      </c>
      <c r="K909">
        <v>200336</v>
      </c>
      <c r="L909">
        <v>308971</v>
      </c>
      <c r="M909">
        <v>20171015</v>
      </c>
      <c r="N909" t="s">
        <v>19</v>
      </c>
      <c r="O909" t="str">
        <f>IF(VLOOKUP(A909,'national-winners'!$A$2:$B$13,2,0)=H909,"Y","N")</f>
        <v>Y</v>
      </c>
    </row>
    <row r="910" spans="1:15" x14ac:dyDescent="0.25">
      <c r="A910">
        <v>1984</v>
      </c>
      <c r="B910" t="s">
        <v>124</v>
      </c>
      <c r="C910" t="s">
        <v>125</v>
      </c>
      <c r="D910">
        <v>38</v>
      </c>
      <c r="E910">
        <v>44</v>
      </c>
      <c r="F910">
        <v>36</v>
      </c>
      <c r="G910" t="s">
        <v>16</v>
      </c>
      <c r="H910" t="s">
        <v>189</v>
      </c>
      <c r="I910" t="s">
        <v>18</v>
      </c>
      <c r="J910" t="b">
        <v>0</v>
      </c>
      <c r="K910">
        <v>104429</v>
      </c>
      <c r="L910">
        <v>308971</v>
      </c>
      <c r="M910">
        <v>20171015</v>
      </c>
      <c r="N910" t="s">
        <v>19</v>
      </c>
      <c r="O910" t="str">
        <f>IF(VLOOKUP(A910,'national-winners'!$A$2:$B$13,2,0)=H910,"Y","N")</f>
        <v>N</v>
      </c>
    </row>
    <row r="911" spans="1:15" x14ac:dyDescent="0.25">
      <c r="A911">
        <v>1984</v>
      </c>
      <c r="B911" t="s">
        <v>124</v>
      </c>
      <c r="C911" t="s">
        <v>125</v>
      </c>
      <c r="D911">
        <v>38</v>
      </c>
      <c r="E911">
        <v>44</v>
      </c>
      <c r="F911">
        <v>36</v>
      </c>
      <c r="G911" t="s">
        <v>16</v>
      </c>
      <c r="H911" t="s">
        <v>48</v>
      </c>
      <c r="I911" t="s">
        <v>35</v>
      </c>
      <c r="J911" t="b">
        <v>0</v>
      </c>
      <c r="K911">
        <v>1278</v>
      </c>
      <c r="L911">
        <v>308971</v>
      </c>
      <c r="M911">
        <v>20171015</v>
      </c>
      <c r="N911" t="s">
        <v>19</v>
      </c>
      <c r="O911" t="str">
        <f>IF(VLOOKUP(A911,'national-winners'!$A$2:$B$13,2,0)=H911,"Y","N")</f>
        <v>N</v>
      </c>
    </row>
    <row r="912" spans="1:15" x14ac:dyDescent="0.25">
      <c r="A912">
        <v>1984</v>
      </c>
      <c r="B912" t="s">
        <v>124</v>
      </c>
      <c r="C912" t="s">
        <v>125</v>
      </c>
      <c r="D912">
        <v>38</v>
      </c>
      <c r="E912">
        <v>44</v>
      </c>
      <c r="F912">
        <v>36</v>
      </c>
      <c r="G912" t="s">
        <v>16</v>
      </c>
      <c r="H912" t="s">
        <v>191</v>
      </c>
      <c r="I912" t="s">
        <v>192</v>
      </c>
      <c r="J912" t="b">
        <v>0</v>
      </c>
      <c r="K912">
        <v>1077</v>
      </c>
      <c r="L912">
        <v>308971</v>
      </c>
      <c r="M912">
        <v>20171015</v>
      </c>
      <c r="N912" t="s">
        <v>19</v>
      </c>
      <c r="O912" t="str">
        <f>IF(VLOOKUP(A912,'national-winners'!$A$2:$B$13,2,0)=H912,"Y","N")</f>
        <v>N</v>
      </c>
    </row>
    <row r="913" spans="1:15" x14ac:dyDescent="0.25">
      <c r="A913">
        <v>1984</v>
      </c>
      <c r="B913" t="s">
        <v>124</v>
      </c>
      <c r="C913" t="s">
        <v>125</v>
      </c>
      <c r="D913">
        <v>38</v>
      </c>
      <c r="E913">
        <v>44</v>
      </c>
      <c r="F913">
        <v>36</v>
      </c>
      <c r="G913" t="s">
        <v>16</v>
      </c>
      <c r="H913" t="s">
        <v>190</v>
      </c>
      <c r="I913" t="s">
        <v>29</v>
      </c>
      <c r="J913" t="b">
        <v>0</v>
      </c>
      <c r="K913">
        <v>703</v>
      </c>
      <c r="L913">
        <v>308971</v>
      </c>
      <c r="M913">
        <v>20171015</v>
      </c>
      <c r="N913" t="s">
        <v>19</v>
      </c>
      <c r="O913" t="str">
        <f>IF(VLOOKUP(A913,'national-winners'!$A$2:$B$13,2,0)=H913,"Y","N")</f>
        <v>N</v>
      </c>
    </row>
    <row r="914" spans="1:15" x14ac:dyDescent="0.25">
      <c r="A914">
        <v>1984</v>
      </c>
      <c r="B914" t="s">
        <v>124</v>
      </c>
      <c r="C914" t="s">
        <v>125</v>
      </c>
      <c r="D914">
        <v>38</v>
      </c>
      <c r="E914">
        <v>44</v>
      </c>
      <c r="F914">
        <v>36</v>
      </c>
      <c r="G914" t="s">
        <v>16</v>
      </c>
      <c r="H914" t="s">
        <v>196</v>
      </c>
      <c r="I914" t="s">
        <v>168</v>
      </c>
      <c r="J914" t="b">
        <v>0</v>
      </c>
      <c r="K914">
        <v>368</v>
      </c>
      <c r="L914">
        <v>308971</v>
      </c>
      <c r="M914">
        <v>20171015</v>
      </c>
      <c r="N914" t="s">
        <v>19</v>
      </c>
      <c r="O914" t="str">
        <f>IF(VLOOKUP(A914,'national-winners'!$A$2:$B$13,2,0)=H914,"Y","N")</f>
        <v>N</v>
      </c>
    </row>
    <row r="915" spans="1:15" x14ac:dyDescent="0.25">
      <c r="A915">
        <v>1984</v>
      </c>
      <c r="B915" t="s">
        <v>124</v>
      </c>
      <c r="C915" t="s">
        <v>125</v>
      </c>
      <c r="D915">
        <v>38</v>
      </c>
      <c r="E915">
        <v>44</v>
      </c>
      <c r="F915">
        <v>36</v>
      </c>
      <c r="G915" t="s">
        <v>16</v>
      </c>
      <c r="H915" t="s">
        <v>193</v>
      </c>
      <c r="I915" t="s">
        <v>37</v>
      </c>
      <c r="J915" t="b">
        <v>0</v>
      </c>
      <c r="K915">
        <v>239</v>
      </c>
      <c r="L915">
        <v>308971</v>
      </c>
      <c r="M915">
        <v>20171015</v>
      </c>
      <c r="N915" t="s">
        <v>19</v>
      </c>
      <c r="O915" t="str">
        <f>IF(VLOOKUP(A915,'national-winners'!$A$2:$B$13,2,0)=H915,"Y","N")</f>
        <v>N</v>
      </c>
    </row>
    <row r="916" spans="1:15" x14ac:dyDescent="0.25">
      <c r="A916">
        <v>1984</v>
      </c>
      <c r="B916" t="s">
        <v>124</v>
      </c>
      <c r="C916" t="s">
        <v>125</v>
      </c>
      <c r="D916">
        <v>38</v>
      </c>
      <c r="E916">
        <v>44</v>
      </c>
      <c r="F916">
        <v>36</v>
      </c>
      <c r="G916" t="s">
        <v>16</v>
      </c>
      <c r="H916" t="s">
        <v>197</v>
      </c>
      <c r="I916" t="s">
        <v>25</v>
      </c>
      <c r="J916" t="b">
        <v>0</v>
      </c>
      <c r="K916">
        <v>220</v>
      </c>
      <c r="L916">
        <v>308971</v>
      </c>
      <c r="M916">
        <v>20171015</v>
      </c>
      <c r="N916" t="s">
        <v>19</v>
      </c>
      <c r="O916" t="str">
        <f>IF(VLOOKUP(A916,'national-winners'!$A$2:$B$13,2,0)=H916,"Y","N")</f>
        <v>N</v>
      </c>
    </row>
    <row r="917" spans="1:15" x14ac:dyDescent="0.25">
      <c r="A917">
        <v>1984</v>
      </c>
      <c r="B917" t="s">
        <v>124</v>
      </c>
      <c r="C917" t="s">
        <v>125</v>
      </c>
      <c r="D917">
        <v>38</v>
      </c>
      <c r="E917">
        <v>44</v>
      </c>
      <c r="F917">
        <v>36</v>
      </c>
      <c r="G917" t="s">
        <v>16</v>
      </c>
      <c r="H917" t="s">
        <v>26</v>
      </c>
      <c r="I917" t="s">
        <v>27</v>
      </c>
      <c r="J917" t="b">
        <v>0</v>
      </c>
      <c r="K917">
        <v>169</v>
      </c>
      <c r="L917">
        <v>308971</v>
      </c>
      <c r="M917">
        <v>20171015</v>
      </c>
      <c r="N917" t="s">
        <v>19</v>
      </c>
      <c r="O917" t="str">
        <f>IF(VLOOKUP(A917,'national-winners'!$A$2:$B$13,2,0)=H917,"Y","N")</f>
        <v>N</v>
      </c>
    </row>
    <row r="918" spans="1:15" x14ac:dyDescent="0.25">
      <c r="A918">
        <v>1984</v>
      </c>
      <c r="B918" t="s">
        <v>124</v>
      </c>
      <c r="C918" t="s">
        <v>125</v>
      </c>
      <c r="D918">
        <v>38</v>
      </c>
      <c r="E918">
        <v>44</v>
      </c>
      <c r="F918">
        <v>36</v>
      </c>
      <c r="G918" t="s">
        <v>16</v>
      </c>
      <c r="H918" t="s">
        <v>194</v>
      </c>
      <c r="I918" t="s">
        <v>195</v>
      </c>
      <c r="J918" t="b">
        <v>0</v>
      </c>
      <c r="K918">
        <v>152</v>
      </c>
      <c r="L918">
        <v>308971</v>
      </c>
      <c r="M918">
        <v>20171015</v>
      </c>
      <c r="N918" t="s">
        <v>19</v>
      </c>
      <c r="O918" t="str">
        <f>IF(VLOOKUP(A918,'national-winners'!$A$2:$B$13,2,0)=H918,"Y","N")</f>
        <v>N</v>
      </c>
    </row>
    <row r="919" spans="1:15" x14ac:dyDescent="0.25">
      <c r="A919">
        <v>1984</v>
      </c>
      <c r="B919" t="s">
        <v>126</v>
      </c>
      <c r="C919" t="s">
        <v>127</v>
      </c>
      <c r="D919">
        <v>39</v>
      </c>
      <c r="E919">
        <v>31</v>
      </c>
      <c r="F919">
        <v>24</v>
      </c>
      <c r="G919" t="s">
        <v>16</v>
      </c>
      <c r="H919" t="s">
        <v>160</v>
      </c>
      <c r="I919" t="s">
        <v>21</v>
      </c>
      <c r="J919" t="b">
        <v>0</v>
      </c>
      <c r="K919">
        <v>2678559</v>
      </c>
      <c r="L919">
        <v>4563235</v>
      </c>
      <c r="M919">
        <v>20171015</v>
      </c>
      <c r="N919" t="s">
        <v>19</v>
      </c>
      <c r="O919" t="str">
        <f>IF(VLOOKUP(A919,'national-winners'!$A$2:$B$13,2,0)=H919,"Y","N")</f>
        <v>Y</v>
      </c>
    </row>
    <row r="920" spans="1:15" x14ac:dyDescent="0.25">
      <c r="A920">
        <v>1984</v>
      </c>
      <c r="B920" t="s">
        <v>126</v>
      </c>
      <c r="C920" t="s">
        <v>127</v>
      </c>
      <c r="D920">
        <v>39</v>
      </c>
      <c r="E920">
        <v>31</v>
      </c>
      <c r="F920">
        <v>24</v>
      </c>
      <c r="G920" t="s">
        <v>16</v>
      </c>
      <c r="H920" t="s">
        <v>189</v>
      </c>
      <c r="I920" t="s">
        <v>18</v>
      </c>
      <c r="J920" t="b">
        <v>0</v>
      </c>
      <c r="K920">
        <v>1825440</v>
      </c>
      <c r="L920">
        <v>4563235</v>
      </c>
      <c r="M920">
        <v>20171015</v>
      </c>
      <c r="N920" t="s">
        <v>19</v>
      </c>
      <c r="O920" t="str">
        <f>IF(VLOOKUP(A920,'national-winners'!$A$2:$B$13,2,0)=H920,"Y","N")</f>
        <v>N</v>
      </c>
    </row>
    <row r="921" spans="1:15" x14ac:dyDescent="0.25">
      <c r="A921">
        <v>1984</v>
      </c>
      <c r="B921" t="s">
        <v>126</v>
      </c>
      <c r="C921" t="s">
        <v>127</v>
      </c>
      <c r="D921">
        <v>39</v>
      </c>
      <c r="E921">
        <v>31</v>
      </c>
      <c r="F921">
        <v>24</v>
      </c>
      <c r="G921" t="s">
        <v>16</v>
      </c>
      <c r="H921" t="s">
        <v>194</v>
      </c>
      <c r="I921" t="s">
        <v>195</v>
      </c>
      <c r="J921" t="b">
        <v>0</v>
      </c>
      <c r="K921">
        <v>24180</v>
      </c>
      <c r="L921">
        <v>4563235</v>
      </c>
      <c r="M921">
        <v>20171015</v>
      </c>
      <c r="N921" t="s">
        <v>19</v>
      </c>
      <c r="O921" t="str">
        <f>IF(VLOOKUP(A921,'national-winners'!$A$2:$B$13,2,0)=H921,"Y","N")</f>
        <v>N</v>
      </c>
    </row>
    <row r="922" spans="1:15" x14ac:dyDescent="0.25">
      <c r="A922">
        <v>1984</v>
      </c>
      <c r="B922" t="s">
        <v>126</v>
      </c>
      <c r="C922" t="s">
        <v>127</v>
      </c>
      <c r="D922">
        <v>39</v>
      </c>
      <c r="E922">
        <v>31</v>
      </c>
      <c r="F922">
        <v>24</v>
      </c>
      <c r="G922" t="s">
        <v>16</v>
      </c>
      <c r="H922" t="s">
        <v>48</v>
      </c>
      <c r="I922" t="s">
        <v>35</v>
      </c>
      <c r="J922" t="b">
        <v>0</v>
      </c>
      <c r="K922">
        <v>10693</v>
      </c>
      <c r="L922">
        <v>4563235</v>
      </c>
      <c r="M922">
        <v>20171015</v>
      </c>
      <c r="N922" t="s">
        <v>19</v>
      </c>
      <c r="O922" t="str">
        <f>IF(VLOOKUP(A922,'national-winners'!$A$2:$B$13,2,0)=H922,"Y","N")</f>
        <v>N</v>
      </c>
    </row>
    <row r="923" spans="1:15" x14ac:dyDescent="0.25">
      <c r="A923">
        <v>1984</v>
      </c>
      <c r="B923" t="s">
        <v>126</v>
      </c>
      <c r="C923" t="s">
        <v>127</v>
      </c>
      <c r="D923">
        <v>39</v>
      </c>
      <c r="E923">
        <v>31</v>
      </c>
      <c r="F923">
        <v>24</v>
      </c>
      <c r="G923" t="s">
        <v>16</v>
      </c>
      <c r="H923" t="s">
        <v>202</v>
      </c>
      <c r="I923" t="s">
        <v>203</v>
      </c>
      <c r="J923" t="b">
        <v>0</v>
      </c>
      <c r="K923">
        <v>7130</v>
      </c>
      <c r="L923">
        <v>4563235</v>
      </c>
      <c r="M923">
        <v>20171015</v>
      </c>
      <c r="N923" t="s">
        <v>19</v>
      </c>
      <c r="O923" t="str">
        <f>IF(VLOOKUP(A923,'national-winners'!$A$2:$B$13,2,0)=H923,"Y","N")</f>
        <v>N</v>
      </c>
    </row>
    <row r="924" spans="1:15" x14ac:dyDescent="0.25">
      <c r="A924">
        <v>1984</v>
      </c>
      <c r="B924" t="s">
        <v>126</v>
      </c>
      <c r="C924" t="s">
        <v>127</v>
      </c>
      <c r="D924">
        <v>39</v>
      </c>
      <c r="E924">
        <v>31</v>
      </c>
      <c r="F924">
        <v>24</v>
      </c>
      <c r="G924" t="s">
        <v>16</v>
      </c>
      <c r="H924" t="s">
        <v>190</v>
      </c>
      <c r="I924" t="s">
        <v>29</v>
      </c>
      <c r="J924" t="b">
        <v>0</v>
      </c>
      <c r="K924">
        <v>5886</v>
      </c>
      <c r="L924">
        <v>4563235</v>
      </c>
      <c r="M924">
        <v>20171015</v>
      </c>
      <c r="N924" t="s">
        <v>19</v>
      </c>
      <c r="O924" t="str">
        <f>IF(VLOOKUP(A924,'national-winners'!$A$2:$B$13,2,0)=H924,"Y","N")</f>
        <v>N</v>
      </c>
    </row>
    <row r="925" spans="1:15" x14ac:dyDescent="0.25">
      <c r="A925">
        <v>1984</v>
      </c>
      <c r="B925" t="s">
        <v>126</v>
      </c>
      <c r="C925" t="s">
        <v>127</v>
      </c>
      <c r="D925">
        <v>39</v>
      </c>
      <c r="E925">
        <v>31</v>
      </c>
      <c r="F925">
        <v>24</v>
      </c>
      <c r="G925" t="s">
        <v>16</v>
      </c>
      <c r="H925" t="s">
        <v>26</v>
      </c>
      <c r="I925" t="s">
        <v>27</v>
      </c>
      <c r="J925" t="b">
        <v>0</v>
      </c>
      <c r="K925">
        <v>4438</v>
      </c>
      <c r="L925">
        <v>4563235</v>
      </c>
      <c r="M925">
        <v>20171015</v>
      </c>
      <c r="N925" t="s">
        <v>19</v>
      </c>
      <c r="O925" t="str">
        <f>IF(VLOOKUP(A925,'national-winners'!$A$2:$B$13,2,0)=H925,"Y","N")</f>
        <v>N</v>
      </c>
    </row>
    <row r="926" spans="1:15" x14ac:dyDescent="0.25">
      <c r="A926">
        <v>1984</v>
      </c>
      <c r="B926" t="s">
        <v>126</v>
      </c>
      <c r="C926" t="s">
        <v>127</v>
      </c>
      <c r="D926">
        <v>39</v>
      </c>
      <c r="E926">
        <v>31</v>
      </c>
      <c r="F926">
        <v>24</v>
      </c>
      <c r="G926" t="s">
        <v>16</v>
      </c>
      <c r="H926" t="s">
        <v>193</v>
      </c>
      <c r="I926" t="s">
        <v>37</v>
      </c>
      <c r="J926" t="b">
        <v>0</v>
      </c>
      <c r="K926">
        <v>4344</v>
      </c>
      <c r="L926">
        <v>4563235</v>
      </c>
      <c r="M926">
        <v>20171015</v>
      </c>
      <c r="N926" t="s">
        <v>19</v>
      </c>
      <c r="O926" t="str">
        <f>IF(VLOOKUP(A926,'national-winners'!$A$2:$B$13,2,0)=H926,"Y","N")</f>
        <v>N</v>
      </c>
    </row>
    <row r="927" spans="1:15" x14ac:dyDescent="0.25">
      <c r="A927">
        <v>1984</v>
      </c>
      <c r="B927" t="s">
        <v>126</v>
      </c>
      <c r="C927" t="s">
        <v>127</v>
      </c>
      <c r="D927">
        <v>39</v>
      </c>
      <c r="E927">
        <v>31</v>
      </c>
      <c r="F927">
        <v>24</v>
      </c>
      <c r="G927" t="s">
        <v>16</v>
      </c>
      <c r="H927" t="s">
        <v>201</v>
      </c>
      <c r="I927" t="s">
        <v>170</v>
      </c>
      <c r="J927" t="b">
        <v>0</v>
      </c>
      <c r="K927">
        <v>2565</v>
      </c>
      <c r="L927">
        <v>4563235</v>
      </c>
      <c r="M927">
        <v>20171015</v>
      </c>
      <c r="N927" t="s">
        <v>19</v>
      </c>
      <c r="O927" t="str">
        <f>IF(VLOOKUP(A927,'national-winners'!$A$2:$B$13,2,0)=H927,"Y","N")</f>
        <v>N</v>
      </c>
    </row>
    <row r="928" spans="1:15" x14ac:dyDescent="0.25">
      <c r="A928">
        <v>1984</v>
      </c>
      <c r="B928" t="s">
        <v>128</v>
      </c>
      <c r="C928" t="s">
        <v>129</v>
      </c>
      <c r="D928">
        <v>40</v>
      </c>
      <c r="E928">
        <v>73</v>
      </c>
      <c r="F928">
        <v>53</v>
      </c>
      <c r="G928" t="s">
        <v>16</v>
      </c>
      <c r="H928" t="s">
        <v>160</v>
      </c>
      <c r="I928" t="s">
        <v>21</v>
      </c>
      <c r="J928" t="b">
        <v>0</v>
      </c>
      <c r="K928">
        <v>861530</v>
      </c>
      <c r="L928">
        <v>1255676</v>
      </c>
      <c r="M928">
        <v>20171015</v>
      </c>
      <c r="N928" t="s">
        <v>19</v>
      </c>
      <c r="O928" t="str">
        <f>IF(VLOOKUP(A928,'national-winners'!$A$2:$B$13,2,0)=H928,"Y","N")</f>
        <v>Y</v>
      </c>
    </row>
    <row r="929" spans="1:15" x14ac:dyDescent="0.25">
      <c r="A929">
        <v>1984</v>
      </c>
      <c r="B929" t="s">
        <v>128</v>
      </c>
      <c r="C929" t="s">
        <v>129</v>
      </c>
      <c r="D929">
        <v>40</v>
      </c>
      <c r="E929">
        <v>73</v>
      </c>
      <c r="F929">
        <v>53</v>
      </c>
      <c r="G929" t="s">
        <v>16</v>
      </c>
      <c r="H929" t="s">
        <v>189</v>
      </c>
      <c r="I929" t="s">
        <v>18</v>
      </c>
      <c r="J929" t="b">
        <v>0</v>
      </c>
      <c r="K929">
        <v>385080</v>
      </c>
      <c r="L929">
        <v>1255676</v>
      </c>
      <c r="M929">
        <v>20171015</v>
      </c>
      <c r="N929" t="s">
        <v>19</v>
      </c>
      <c r="O929" t="str">
        <f>IF(VLOOKUP(A929,'national-winners'!$A$2:$B$13,2,0)=H929,"Y","N")</f>
        <v>N</v>
      </c>
    </row>
    <row r="930" spans="1:15" x14ac:dyDescent="0.25">
      <c r="A930">
        <v>1984</v>
      </c>
      <c r="B930" t="s">
        <v>128</v>
      </c>
      <c r="C930" t="s">
        <v>129</v>
      </c>
      <c r="D930">
        <v>40</v>
      </c>
      <c r="E930">
        <v>73</v>
      </c>
      <c r="F930">
        <v>53</v>
      </c>
      <c r="G930" t="s">
        <v>16</v>
      </c>
      <c r="H930" t="s">
        <v>190</v>
      </c>
      <c r="I930" t="s">
        <v>29</v>
      </c>
      <c r="J930" t="b">
        <v>0</v>
      </c>
      <c r="K930">
        <v>9066</v>
      </c>
      <c r="L930">
        <v>1255676</v>
      </c>
      <c r="M930">
        <v>20171015</v>
      </c>
      <c r="N930" t="s">
        <v>19</v>
      </c>
      <c r="O930" t="str">
        <f>IF(VLOOKUP(A930,'national-winners'!$A$2:$B$13,2,0)=H930,"Y","N")</f>
        <v>N</v>
      </c>
    </row>
    <row r="931" spans="1:15" x14ac:dyDescent="0.25">
      <c r="A931">
        <v>1984</v>
      </c>
      <c r="B931" t="s">
        <v>130</v>
      </c>
      <c r="C931" t="s">
        <v>131</v>
      </c>
      <c r="D931">
        <v>41</v>
      </c>
      <c r="E931">
        <v>92</v>
      </c>
      <c r="F931">
        <v>72</v>
      </c>
      <c r="G931" t="s">
        <v>16</v>
      </c>
      <c r="H931" t="s">
        <v>160</v>
      </c>
      <c r="I931" t="s">
        <v>21</v>
      </c>
      <c r="J931" t="b">
        <v>0</v>
      </c>
      <c r="K931">
        <v>685700</v>
      </c>
      <c r="L931">
        <v>1226527</v>
      </c>
      <c r="M931">
        <v>20171015</v>
      </c>
      <c r="N931" t="s">
        <v>19</v>
      </c>
      <c r="O931" t="str">
        <f>IF(VLOOKUP(A931,'national-winners'!$A$2:$B$13,2,0)=H931,"Y","N")</f>
        <v>Y</v>
      </c>
    </row>
    <row r="932" spans="1:15" x14ac:dyDescent="0.25">
      <c r="A932">
        <v>1984</v>
      </c>
      <c r="B932" t="s">
        <v>130</v>
      </c>
      <c r="C932" t="s">
        <v>131</v>
      </c>
      <c r="D932">
        <v>41</v>
      </c>
      <c r="E932">
        <v>92</v>
      </c>
      <c r="F932">
        <v>72</v>
      </c>
      <c r="G932" t="s">
        <v>16</v>
      </c>
      <c r="H932" t="s">
        <v>189</v>
      </c>
      <c r="I932" t="s">
        <v>18</v>
      </c>
      <c r="J932" t="b">
        <v>0</v>
      </c>
      <c r="K932">
        <v>536479</v>
      </c>
      <c r="L932">
        <v>1226527</v>
      </c>
      <c r="M932">
        <v>20171015</v>
      </c>
      <c r="N932" t="s">
        <v>19</v>
      </c>
      <c r="O932" t="str">
        <f>IF(VLOOKUP(A932,'national-winners'!$A$2:$B$13,2,0)=H932,"Y","N")</f>
        <v>N</v>
      </c>
    </row>
    <row r="933" spans="1:15" x14ac:dyDescent="0.25">
      <c r="A933">
        <v>1984</v>
      </c>
      <c r="B933" t="s">
        <v>130</v>
      </c>
      <c r="C933" t="s">
        <v>131</v>
      </c>
      <c r="D933">
        <v>41</v>
      </c>
      <c r="E933">
        <v>92</v>
      </c>
      <c r="F933">
        <v>72</v>
      </c>
      <c r="G933" t="s">
        <v>16</v>
      </c>
      <c r="H933" t="s">
        <v>59</v>
      </c>
      <c r="J933" t="b">
        <v>0</v>
      </c>
      <c r="K933">
        <v>4348</v>
      </c>
      <c r="L933">
        <v>1226527</v>
      </c>
      <c r="M933">
        <v>20171015</v>
      </c>
      <c r="N933" t="s">
        <v>19</v>
      </c>
      <c r="O933" t="str">
        <f>IF(VLOOKUP(A933,'national-winners'!$A$2:$B$13,2,0)=H933,"Y","N")</f>
        <v>N</v>
      </c>
    </row>
    <row r="934" spans="1:15" x14ac:dyDescent="0.25">
      <c r="A934">
        <v>1984</v>
      </c>
      <c r="B934" t="s">
        <v>132</v>
      </c>
      <c r="C934" t="s">
        <v>133</v>
      </c>
      <c r="D934">
        <v>42</v>
      </c>
      <c r="E934">
        <v>23</v>
      </c>
      <c r="F934">
        <v>14</v>
      </c>
      <c r="G934" t="s">
        <v>16</v>
      </c>
      <c r="H934" t="s">
        <v>160</v>
      </c>
      <c r="I934" t="s">
        <v>21</v>
      </c>
      <c r="J934" t="b">
        <v>0</v>
      </c>
      <c r="K934">
        <v>2584323</v>
      </c>
      <c r="L934">
        <v>4844903</v>
      </c>
      <c r="M934">
        <v>20171015</v>
      </c>
      <c r="N934" t="s">
        <v>19</v>
      </c>
      <c r="O934" t="str">
        <f>IF(VLOOKUP(A934,'national-winners'!$A$2:$B$13,2,0)=H934,"Y","N")</f>
        <v>Y</v>
      </c>
    </row>
    <row r="935" spans="1:15" x14ac:dyDescent="0.25">
      <c r="A935">
        <v>1984</v>
      </c>
      <c r="B935" t="s">
        <v>132</v>
      </c>
      <c r="C935" t="s">
        <v>133</v>
      </c>
      <c r="D935">
        <v>42</v>
      </c>
      <c r="E935">
        <v>23</v>
      </c>
      <c r="F935">
        <v>14</v>
      </c>
      <c r="G935" t="s">
        <v>16</v>
      </c>
      <c r="H935" t="s">
        <v>189</v>
      </c>
      <c r="I935" t="s">
        <v>18</v>
      </c>
      <c r="J935" t="b">
        <v>0</v>
      </c>
      <c r="K935">
        <v>2228131</v>
      </c>
      <c r="L935">
        <v>4844903</v>
      </c>
      <c r="M935">
        <v>20171015</v>
      </c>
      <c r="N935" t="s">
        <v>19</v>
      </c>
      <c r="O935" t="str">
        <f>IF(VLOOKUP(A935,'national-winners'!$A$2:$B$13,2,0)=H935,"Y","N")</f>
        <v>N</v>
      </c>
    </row>
    <row r="936" spans="1:15" x14ac:dyDescent="0.25">
      <c r="A936">
        <v>1984</v>
      </c>
      <c r="B936" t="s">
        <v>132</v>
      </c>
      <c r="C936" t="s">
        <v>133</v>
      </c>
      <c r="D936">
        <v>42</v>
      </c>
      <c r="E936">
        <v>23</v>
      </c>
      <c r="F936">
        <v>14</v>
      </c>
      <c r="G936" t="s">
        <v>16</v>
      </c>
      <c r="H936" t="s">
        <v>196</v>
      </c>
      <c r="I936" t="s">
        <v>168</v>
      </c>
      <c r="J936" t="b">
        <v>0</v>
      </c>
      <c r="K936">
        <v>21628</v>
      </c>
      <c r="L936">
        <v>4844903</v>
      </c>
      <c r="M936">
        <v>20171015</v>
      </c>
      <c r="N936" t="s">
        <v>19</v>
      </c>
      <c r="O936" t="str">
        <f>IF(VLOOKUP(A936,'national-winners'!$A$2:$B$13,2,0)=H936,"Y","N")</f>
        <v>N</v>
      </c>
    </row>
    <row r="937" spans="1:15" x14ac:dyDescent="0.25">
      <c r="A937">
        <v>1984</v>
      </c>
      <c r="B937" t="s">
        <v>132</v>
      </c>
      <c r="C937" t="s">
        <v>133</v>
      </c>
      <c r="D937">
        <v>42</v>
      </c>
      <c r="E937">
        <v>23</v>
      </c>
      <c r="F937">
        <v>14</v>
      </c>
      <c r="G937" t="s">
        <v>16</v>
      </c>
      <c r="H937" t="s">
        <v>190</v>
      </c>
      <c r="I937" t="s">
        <v>29</v>
      </c>
      <c r="J937" t="b">
        <v>0</v>
      </c>
      <c r="K937">
        <v>6982</v>
      </c>
      <c r="L937">
        <v>4844903</v>
      </c>
      <c r="M937">
        <v>20171015</v>
      </c>
      <c r="N937" t="s">
        <v>19</v>
      </c>
      <c r="O937" t="str">
        <f>IF(VLOOKUP(A937,'national-winners'!$A$2:$B$13,2,0)=H937,"Y","N")</f>
        <v>N</v>
      </c>
    </row>
    <row r="938" spans="1:15" x14ac:dyDescent="0.25">
      <c r="A938">
        <v>1984</v>
      </c>
      <c r="B938" t="s">
        <v>132</v>
      </c>
      <c r="C938" t="s">
        <v>133</v>
      </c>
      <c r="D938">
        <v>42</v>
      </c>
      <c r="E938">
        <v>23</v>
      </c>
      <c r="F938">
        <v>14</v>
      </c>
      <c r="G938" t="s">
        <v>16</v>
      </c>
      <c r="H938" t="s">
        <v>202</v>
      </c>
      <c r="I938" t="s">
        <v>203</v>
      </c>
      <c r="J938" t="b">
        <v>0</v>
      </c>
      <c r="K938">
        <v>2059</v>
      </c>
      <c r="L938">
        <v>4844903</v>
      </c>
      <c r="M938">
        <v>20171015</v>
      </c>
      <c r="N938" t="s">
        <v>19</v>
      </c>
      <c r="O938" t="str">
        <f>IF(VLOOKUP(A938,'national-winners'!$A$2:$B$13,2,0)=H938,"Y","N")</f>
        <v>N</v>
      </c>
    </row>
    <row r="939" spans="1:15" x14ac:dyDescent="0.25">
      <c r="A939">
        <v>1984</v>
      </c>
      <c r="B939" t="s">
        <v>132</v>
      </c>
      <c r="C939" t="s">
        <v>133</v>
      </c>
      <c r="D939">
        <v>42</v>
      </c>
      <c r="E939">
        <v>23</v>
      </c>
      <c r="F939">
        <v>14</v>
      </c>
      <c r="G939" t="s">
        <v>16</v>
      </c>
      <c r="H939" t="s">
        <v>26</v>
      </c>
      <c r="I939" t="s">
        <v>27</v>
      </c>
      <c r="J939" t="b">
        <v>0</v>
      </c>
      <c r="K939">
        <v>1780</v>
      </c>
      <c r="L939">
        <v>4844903</v>
      </c>
      <c r="M939">
        <v>20171015</v>
      </c>
      <c r="N939" t="s">
        <v>19</v>
      </c>
      <c r="O939" t="str">
        <f>IF(VLOOKUP(A939,'national-winners'!$A$2:$B$13,2,0)=H939,"Y","N")</f>
        <v>N</v>
      </c>
    </row>
    <row r="940" spans="1:15" x14ac:dyDescent="0.25">
      <c r="A940">
        <v>1984</v>
      </c>
      <c r="B940" t="s">
        <v>135</v>
      </c>
      <c r="C940" t="s">
        <v>136</v>
      </c>
      <c r="D940">
        <v>44</v>
      </c>
      <c r="E940">
        <v>15</v>
      </c>
      <c r="F940">
        <v>5</v>
      </c>
      <c r="G940" t="s">
        <v>16</v>
      </c>
      <c r="H940" t="s">
        <v>160</v>
      </c>
      <c r="I940" t="s">
        <v>21</v>
      </c>
      <c r="J940" t="b">
        <v>0</v>
      </c>
      <c r="K940">
        <v>212080</v>
      </c>
      <c r="L940">
        <v>410489</v>
      </c>
      <c r="M940">
        <v>20171015</v>
      </c>
      <c r="N940" t="s">
        <v>19</v>
      </c>
      <c r="O940" t="str">
        <f>IF(VLOOKUP(A940,'national-winners'!$A$2:$B$13,2,0)=H940,"Y","N")</f>
        <v>Y</v>
      </c>
    </row>
    <row r="941" spans="1:15" x14ac:dyDescent="0.25">
      <c r="A941">
        <v>1984</v>
      </c>
      <c r="B941" t="s">
        <v>135</v>
      </c>
      <c r="C941" t="s">
        <v>136</v>
      </c>
      <c r="D941">
        <v>44</v>
      </c>
      <c r="E941">
        <v>15</v>
      </c>
      <c r="F941">
        <v>5</v>
      </c>
      <c r="G941" t="s">
        <v>16</v>
      </c>
      <c r="H941" t="s">
        <v>189</v>
      </c>
      <c r="I941" t="s">
        <v>18</v>
      </c>
      <c r="J941" t="b">
        <v>0</v>
      </c>
      <c r="K941">
        <v>197106</v>
      </c>
      <c r="L941">
        <v>410489</v>
      </c>
      <c r="M941">
        <v>20171015</v>
      </c>
      <c r="N941" t="s">
        <v>19</v>
      </c>
      <c r="O941" t="str">
        <f>IF(VLOOKUP(A941,'national-winners'!$A$2:$B$13,2,0)=H941,"Y","N")</f>
        <v>N</v>
      </c>
    </row>
    <row r="942" spans="1:15" x14ac:dyDescent="0.25">
      <c r="A942">
        <v>1984</v>
      </c>
      <c r="B942" t="s">
        <v>135</v>
      </c>
      <c r="C942" t="s">
        <v>136</v>
      </c>
      <c r="D942">
        <v>44</v>
      </c>
      <c r="E942">
        <v>15</v>
      </c>
      <c r="F942">
        <v>5</v>
      </c>
      <c r="G942" t="s">
        <v>16</v>
      </c>
      <c r="H942" t="s">
        <v>191</v>
      </c>
      <c r="I942" t="s">
        <v>192</v>
      </c>
      <c r="J942" t="b">
        <v>0</v>
      </c>
      <c r="K942">
        <v>510</v>
      </c>
      <c r="L942">
        <v>410489</v>
      </c>
      <c r="M942">
        <v>20171015</v>
      </c>
      <c r="N942" t="s">
        <v>19</v>
      </c>
      <c r="O942" t="str">
        <f>IF(VLOOKUP(A942,'national-winners'!$A$2:$B$13,2,0)=H942,"Y","N")</f>
        <v>N</v>
      </c>
    </row>
    <row r="943" spans="1:15" x14ac:dyDescent="0.25">
      <c r="A943">
        <v>1984</v>
      </c>
      <c r="B943" t="s">
        <v>135</v>
      </c>
      <c r="C943" t="s">
        <v>136</v>
      </c>
      <c r="D943">
        <v>44</v>
      </c>
      <c r="E943">
        <v>15</v>
      </c>
      <c r="F943">
        <v>5</v>
      </c>
      <c r="G943" t="s">
        <v>16</v>
      </c>
      <c r="H943" t="s">
        <v>190</v>
      </c>
      <c r="I943" t="s">
        <v>29</v>
      </c>
      <c r="J943" t="b">
        <v>0</v>
      </c>
      <c r="K943">
        <v>277</v>
      </c>
      <c r="L943">
        <v>410489</v>
      </c>
      <c r="M943">
        <v>20171015</v>
      </c>
      <c r="N943" t="s">
        <v>19</v>
      </c>
      <c r="O943" t="str">
        <f>IF(VLOOKUP(A943,'national-winners'!$A$2:$B$13,2,0)=H943,"Y","N")</f>
        <v>N</v>
      </c>
    </row>
    <row r="944" spans="1:15" x14ac:dyDescent="0.25">
      <c r="A944">
        <v>1984</v>
      </c>
      <c r="B944" t="s">
        <v>135</v>
      </c>
      <c r="C944" t="s">
        <v>136</v>
      </c>
      <c r="D944">
        <v>44</v>
      </c>
      <c r="E944">
        <v>15</v>
      </c>
      <c r="F944">
        <v>5</v>
      </c>
      <c r="G944" t="s">
        <v>16</v>
      </c>
      <c r="H944" t="s">
        <v>196</v>
      </c>
      <c r="I944" t="s">
        <v>168</v>
      </c>
      <c r="J944" t="b">
        <v>0</v>
      </c>
      <c r="K944">
        <v>240</v>
      </c>
      <c r="L944">
        <v>410489</v>
      </c>
      <c r="M944">
        <v>20171015</v>
      </c>
      <c r="N944" t="s">
        <v>19</v>
      </c>
      <c r="O944" t="str">
        <f>IF(VLOOKUP(A944,'national-winners'!$A$2:$B$13,2,0)=H944,"Y","N")</f>
        <v>N</v>
      </c>
    </row>
    <row r="945" spans="1:15" x14ac:dyDescent="0.25">
      <c r="A945">
        <v>1984</v>
      </c>
      <c r="B945" t="s">
        <v>135</v>
      </c>
      <c r="C945" t="s">
        <v>136</v>
      </c>
      <c r="D945">
        <v>44</v>
      </c>
      <c r="E945">
        <v>15</v>
      </c>
      <c r="F945">
        <v>5</v>
      </c>
      <c r="G945" t="s">
        <v>16</v>
      </c>
      <c r="H945" t="s">
        <v>201</v>
      </c>
      <c r="I945" t="s">
        <v>170</v>
      </c>
      <c r="J945" t="b">
        <v>0</v>
      </c>
      <c r="K945">
        <v>91</v>
      </c>
      <c r="L945">
        <v>410489</v>
      </c>
      <c r="M945">
        <v>20171015</v>
      </c>
      <c r="N945" t="s">
        <v>19</v>
      </c>
      <c r="O945" t="str">
        <f>IF(VLOOKUP(A945,'national-winners'!$A$2:$B$13,2,0)=H945,"Y","N")</f>
        <v>N</v>
      </c>
    </row>
    <row r="946" spans="1:15" x14ac:dyDescent="0.25">
      <c r="A946">
        <v>1984</v>
      </c>
      <c r="B946" t="s">
        <v>135</v>
      </c>
      <c r="C946" t="s">
        <v>136</v>
      </c>
      <c r="D946">
        <v>44</v>
      </c>
      <c r="E946">
        <v>15</v>
      </c>
      <c r="F946">
        <v>5</v>
      </c>
      <c r="G946" t="s">
        <v>16</v>
      </c>
      <c r="H946" t="s">
        <v>26</v>
      </c>
      <c r="I946" t="s">
        <v>27</v>
      </c>
      <c r="J946" t="b">
        <v>0</v>
      </c>
      <c r="K946">
        <v>75</v>
      </c>
      <c r="L946">
        <v>410489</v>
      </c>
      <c r="M946">
        <v>20171015</v>
      </c>
      <c r="N946" t="s">
        <v>19</v>
      </c>
      <c r="O946" t="str">
        <f>IF(VLOOKUP(A946,'national-winners'!$A$2:$B$13,2,0)=H946,"Y","N")</f>
        <v>N</v>
      </c>
    </row>
    <row r="947" spans="1:15" x14ac:dyDescent="0.25">
      <c r="A947">
        <v>1984</v>
      </c>
      <c r="B947" t="s">
        <v>135</v>
      </c>
      <c r="C947" t="s">
        <v>136</v>
      </c>
      <c r="D947">
        <v>44</v>
      </c>
      <c r="E947">
        <v>15</v>
      </c>
      <c r="F947">
        <v>5</v>
      </c>
      <c r="G947" t="s">
        <v>16</v>
      </c>
      <c r="H947" t="s">
        <v>193</v>
      </c>
      <c r="I947" t="s">
        <v>37</v>
      </c>
      <c r="J947" t="b">
        <v>0</v>
      </c>
      <c r="K947">
        <v>61</v>
      </c>
      <c r="L947">
        <v>410489</v>
      </c>
      <c r="M947">
        <v>20171015</v>
      </c>
      <c r="N947" t="s">
        <v>19</v>
      </c>
      <c r="O947" t="str">
        <f>IF(VLOOKUP(A947,'national-winners'!$A$2:$B$13,2,0)=H947,"Y","N")</f>
        <v>N</v>
      </c>
    </row>
    <row r="948" spans="1:15" x14ac:dyDescent="0.25">
      <c r="A948">
        <v>1984</v>
      </c>
      <c r="B948" t="s">
        <v>135</v>
      </c>
      <c r="C948" t="s">
        <v>136</v>
      </c>
      <c r="D948">
        <v>44</v>
      </c>
      <c r="E948">
        <v>15</v>
      </c>
      <c r="F948">
        <v>5</v>
      </c>
      <c r="G948" t="s">
        <v>16</v>
      </c>
      <c r="H948" t="s">
        <v>194</v>
      </c>
      <c r="I948" t="s">
        <v>195</v>
      </c>
      <c r="J948" t="b">
        <v>0</v>
      </c>
      <c r="K948">
        <v>49</v>
      </c>
      <c r="L948">
        <v>410489</v>
      </c>
      <c r="M948">
        <v>20171015</v>
      </c>
      <c r="N948" t="s">
        <v>19</v>
      </c>
      <c r="O948" t="str">
        <f>IF(VLOOKUP(A948,'national-winners'!$A$2:$B$13,2,0)=H948,"Y","N")</f>
        <v>N</v>
      </c>
    </row>
    <row r="949" spans="1:15" x14ac:dyDescent="0.25">
      <c r="A949">
        <v>1984</v>
      </c>
      <c r="B949" t="s">
        <v>137</v>
      </c>
      <c r="C949" t="s">
        <v>138</v>
      </c>
      <c r="D949">
        <v>45</v>
      </c>
      <c r="E949">
        <v>57</v>
      </c>
      <c r="F949">
        <v>48</v>
      </c>
      <c r="G949" t="s">
        <v>16</v>
      </c>
      <c r="H949" t="s">
        <v>160</v>
      </c>
      <c r="I949" t="s">
        <v>21</v>
      </c>
      <c r="J949" t="b">
        <v>0</v>
      </c>
      <c r="K949">
        <v>615539</v>
      </c>
      <c r="L949">
        <v>968529</v>
      </c>
      <c r="M949">
        <v>20171015</v>
      </c>
      <c r="N949" t="s">
        <v>19</v>
      </c>
      <c r="O949" t="str">
        <f>IF(VLOOKUP(A949,'national-winners'!$A$2:$B$13,2,0)=H949,"Y","N")</f>
        <v>Y</v>
      </c>
    </row>
    <row r="950" spans="1:15" x14ac:dyDescent="0.25">
      <c r="A950">
        <v>1984</v>
      </c>
      <c r="B950" t="s">
        <v>137</v>
      </c>
      <c r="C950" t="s">
        <v>138</v>
      </c>
      <c r="D950">
        <v>45</v>
      </c>
      <c r="E950">
        <v>57</v>
      </c>
      <c r="F950">
        <v>48</v>
      </c>
      <c r="G950" t="s">
        <v>16</v>
      </c>
      <c r="H950" t="s">
        <v>189</v>
      </c>
      <c r="I950" t="s">
        <v>18</v>
      </c>
      <c r="J950" t="b">
        <v>0</v>
      </c>
      <c r="K950">
        <v>344459</v>
      </c>
      <c r="L950">
        <v>968529</v>
      </c>
      <c r="M950">
        <v>20171015</v>
      </c>
      <c r="N950" t="s">
        <v>19</v>
      </c>
      <c r="O950" t="str">
        <f>IF(VLOOKUP(A950,'national-winners'!$A$2:$B$13,2,0)=H950,"Y","N")</f>
        <v>N</v>
      </c>
    </row>
    <row r="951" spans="1:15" x14ac:dyDescent="0.25">
      <c r="A951">
        <v>1984</v>
      </c>
      <c r="B951" t="s">
        <v>137</v>
      </c>
      <c r="C951" t="s">
        <v>138</v>
      </c>
      <c r="D951">
        <v>45</v>
      </c>
      <c r="E951">
        <v>57</v>
      </c>
      <c r="F951">
        <v>48</v>
      </c>
      <c r="G951" t="s">
        <v>16</v>
      </c>
      <c r="H951" t="s">
        <v>190</v>
      </c>
      <c r="I951" t="s">
        <v>29</v>
      </c>
      <c r="J951" t="b">
        <v>0</v>
      </c>
      <c r="K951">
        <v>4359</v>
      </c>
      <c r="L951">
        <v>968529</v>
      </c>
      <c r="M951">
        <v>20171015</v>
      </c>
      <c r="N951" t="s">
        <v>19</v>
      </c>
      <c r="O951" t="str">
        <f>IF(VLOOKUP(A951,'national-winners'!$A$2:$B$13,2,0)=H951,"Y","N")</f>
        <v>N</v>
      </c>
    </row>
    <row r="952" spans="1:15" x14ac:dyDescent="0.25">
      <c r="A952">
        <v>1984</v>
      </c>
      <c r="B952" t="s">
        <v>137</v>
      </c>
      <c r="C952" t="s">
        <v>138</v>
      </c>
      <c r="D952">
        <v>45</v>
      </c>
      <c r="E952">
        <v>57</v>
      </c>
      <c r="F952">
        <v>48</v>
      </c>
      <c r="G952" t="s">
        <v>16</v>
      </c>
      <c r="H952" t="s">
        <v>200</v>
      </c>
      <c r="I952" t="s">
        <v>39</v>
      </c>
      <c r="J952" t="b">
        <v>0</v>
      </c>
      <c r="K952">
        <v>3490</v>
      </c>
      <c r="L952">
        <v>968529</v>
      </c>
      <c r="M952">
        <v>20171015</v>
      </c>
      <c r="N952" t="s">
        <v>19</v>
      </c>
      <c r="O952" t="str">
        <f>IF(VLOOKUP(A952,'national-winners'!$A$2:$B$13,2,0)=H952,"Y","N")</f>
        <v>N</v>
      </c>
    </row>
    <row r="953" spans="1:15" x14ac:dyDescent="0.25">
      <c r="A953">
        <v>1984</v>
      </c>
      <c r="B953" t="s">
        <v>137</v>
      </c>
      <c r="C953" t="s">
        <v>138</v>
      </c>
      <c r="D953">
        <v>45</v>
      </c>
      <c r="E953">
        <v>57</v>
      </c>
      <c r="F953">
        <v>48</v>
      </c>
      <c r="G953" t="s">
        <v>16</v>
      </c>
      <c r="H953" t="s">
        <v>194</v>
      </c>
      <c r="I953" t="s">
        <v>195</v>
      </c>
      <c r="J953" t="b">
        <v>0</v>
      </c>
      <c r="K953">
        <v>682</v>
      </c>
      <c r="L953">
        <v>968529</v>
      </c>
      <c r="M953">
        <v>20171015</v>
      </c>
      <c r="N953" t="s">
        <v>19</v>
      </c>
      <c r="O953" t="str">
        <f>IF(VLOOKUP(A953,'national-winners'!$A$2:$B$13,2,0)=H953,"Y","N")</f>
        <v>N</v>
      </c>
    </row>
    <row r="954" spans="1:15" x14ac:dyDescent="0.25">
      <c r="A954">
        <v>1984</v>
      </c>
      <c r="B954" t="s">
        <v>139</v>
      </c>
      <c r="C954" t="s">
        <v>140</v>
      </c>
      <c r="D954">
        <v>46</v>
      </c>
      <c r="E954">
        <v>45</v>
      </c>
      <c r="F954">
        <v>37</v>
      </c>
      <c r="G954" t="s">
        <v>16</v>
      </c>
      <c r="H954" t="s">
        <v>160</v>
      </c>
      <c r="I954" t="s">
        <v>21</v>
      </c>
      <c r="J954" t="b">
        <v>0</v>
      </c>
      <c r="K954">
        <v>200267</v>
      </c>
      <c r="L954">
        <v>317867</v>
      </c>
      <c r="M954">
        <v>20171015</v>
      </c>
      <c r="N954" t="s">
        <v>19</v>
      </c>
      <c r="O954" t="str">
        <f>IF(VLOOKUP(A954,'national-winners'!$A$2:$B$13,2,0)=H954,"Y","N")</f>
        <v>Y</v>
      </c>
    </row>
    <row r="955" spans="1:15" x14ac:dyDescent="0.25">
      <c r="A955">
        <v>1984</v>
      </c>
      <c r="B955" t="s">
        <v>139</v>
      </c>
      <c r="C955" t="s">
        <v>140</v>
      </c>
      <c r="D955">
        <v>46</v>
      </c>
      <c r="E955">
        <v>45</v>
      </c>
      <c r="F955">
        <v>37</v>
      </c>
      <c r="G955" t="s">
        <v>16</v>
      </c>
      <c r="H955" t="s">
        <v>189</v>
      </c>
      <c r="I955" t="s">
        <v>18</v>
      </c>
      <c r="J955" t="b">
        <v>0</v>
      </c>
      <c r="K955">
        <v>116113</v>
      </c>
      <c r="L955">
        <v>317867</v>
      </c>
      <c r="M955">
        <v>20171015</v>
      </c>
      <c r="N955" t="s">
        <v>19</v>
      </c>
      <c r="O955" t="str">
        <f>IF(VLOOKUP(A955,'national-winners'!$A$2:$B$13,2,0)=H955,"Y","N")</f>
        <v>N</v>
      </c>
    </row>
    <row r="956" spans="1:15" x14ac:dyDescent="0.25">
      <c r="A956">
        <v>1984</v>
      </c>
      <c r="B956" t="s">
        <v>139</v>
      </c>
      <c r="C956" t="s">
        <v>140</v>
      </c>
      <c r="D956">
        <v>46</v>
      </c>
      <c r="E956">
        <v>45</v>
      </c>
      <c r="F956">
        <v>37</v>
      </c>
      <c r="G956" t="s">
        <v>16</v>
      </c>
      <c r="H956" t="s">
        <v>194</v>
      </c>
      <c r="I956" t="s">
        <v>195</v>
      </c>
      <c r="J956" t="b">
        <v>0</v>
      </c>
      <c r="K956">
        <v>1150</v>
      </c>
      <c r="L956">
        <v>317867</v>
      </c>
      <c r="M956">
        <v>20171015</v>
      </c>
      <c r="N956" t="s">
        <v>19</v>
      </c>
      <c r="O956" t="str">
        <f>IF(VLOOKUP(A956,'national-winners'!$A$2:$B$13,2,0)=H956,"Y","N")</f>
        <v>N</v>
      </c>
    </row>
    <row r="957" spans="1:15" x14ac:dyDescent="0.25">
      <c r="A957">
        <v>1984</v>
      </c>
      <c r="B957" t="s">
        <v>139</v>
      </c>
      <c r="C957" t="s">
        <v>140</v>
      </c>
      <c r="D957">
        <v>46</v>
      </c>
      <c r="E957">
        <v>45</v>
      </c>
      <c r="F957">
        <v>37</v>
      </c>
      <c r="G957" t="s">
        <v>16</v>
      </c>
      <c r="H957" t="s">
        <v>193</v>
      </c>
      <c r="I957" t="s">
        <v>37</v>
      </c>
      <c r="J957" t="b">
        <v>0</v>
      </c>
      <c r="K957">
        <v>337</v>
      </c>
      <c r="L957">
        <v>317867</v>
      </c>
      <c r="M957">
        <v>20171015</v>
      </c>
      <c r="N957" t="s">
        <v>19</v>
      </c>
      <c r="O957" t="str">
        <f>IF(VLOOKUP(A957,'national-winners'!$A$2:$B$13,2,0)=H957,"Y","N")</f>
        <v>N</v>
      </c>
    </row>
    <row r="958" spans="1:15" x14ac:dyDescent="0.25">
      <c r="A958">
        <v>1984</v>
      </c>
      <c r="B958" t="s">
        <v>141</v>
      </c>
      <c r="C958" t="s">
        <v>142</v>
      </c>
      <c r="D958">
        <v>47</v>
      </c>
      <c r="E958">
        <v>62</v>
      </c>
      <c r="F958">
        <v>54</v>
      </c>
      <c r="G958" t="s">
        <v>16</v>
      </c>
      <c r="H958" t="s">
        <v>160</v>
      </c>
      <c r="I958" t="s">
        <v>21</v>
      </c>
      <c r="J958" t="b">
        <v>0</v>
      </c>
      <c r="K958">
        <v>990212</v>
      </c>
      <c r="L958">
        <v>1711993</v>
      </c>
      <c r="M958">
        <v>20171015</v>
      </c>
      <c r="N958" t="s">
        <v>19</v>
      </c>
      <c r="O958" t="str">
        <f>IF(VLOOKUP(A958,'national-winners'!$A$2:$B$13,2,0)=H958,"Y","N")</f>
        <v>Y</v>
      </c>
    </row>
    <row r="959" spans="1:15" x14ac:dyDescent="0.25">
      <c r="A959">
        <v>1984</v>
      </c>
      <c r="B959" t="s">
        <v>141</v>
      </c>
      <c r="C959" t="s">
        <v>142</v>
      </c>
      <c r="D959">
        <v>47</v>
      </c>
      <c r="E959">
        <v>62</v>
      </c>
      <c r="F959">
        <v>54</v>
      </c>
      <c r="G959" t="s">
        <v>16</v>
      </c>
      <c r="H959" t="s">
        <v>189</v>
      </c>
      <c r="I959" t="s">
        <v>18</v>
      </c>
      <c r="J959" t="b">
        <v>0</v>
      </c>
      <c r="K959">
        <v>711714</v>
      </c>
      <c r="L959">
        <v>1711993</v>
      </c>
      <c r="M959">
        <v>20171015</v>
      </c>
      <c r="N959" t="s">
        <v>19</v>
      </c>
      <c r="O959" t="str">
        <f>IF(VLOOKUP(A959,'national-winners'!$A$2:$B$13,2,0)=H959,"Y","N")</f>
        <v>N</v>
      </c>
    </row>
    <row r="960" spans="1:15" x14ac:dyDescent="0.25">
      <c r="A960">
        <v>1984</v>
      </c>
      <c r="B960" t="s">
        <v>141</v>
      </c>
      <c r="C960" t="s">
        <v>142</v>
      </c>
      <c r="D960">
        <v>47</v>
      </c>
      <c r="E960">
        <v>62</v>
      </c>
      <c r="F960">
        <v>54</v>
      </c>
      <c r="G960" t="s">
        <v>16</v>
      </c>
      <c r="H960" t="s">
        <v>190</v>
      </c>
      <c r="I960" t="s">
        <v>29</v>
      </c>
      <c r="J960" t="b">
        <v>0</v>
      </c>
      <c r="K960">
        <v>3072</v>
      </c>
      <c r="L960">
        <v>1711993</v>
      </c>
      <c r="M960">
        <v>20171015</v>
      </c>
      <c r="N960" t="s">
        <v>19</v>
      </c>
      <c r="O960" t="str">
        <f>IF(VLOOKUP(A960,'national-winners'!$A$2:$B$13,2,0)=H960,"Y","N")</f>
        <v>N</v>
      </c>
    </row>
    <row r="961" spans="1:15" x14ac:dyDescent="0.25">
      <c r="A961">
        <v>1984</v>
      </c>
      <c r="B961" t="s">
        <v>141</v>
      </c>
      <c r="C961" t="s">
        <v>142</v>
      </c>
      <c r="D961">
        <v>47</v>
      </c>
      <c r="E961">
        <v>62</v>
      </c>
      <c r="F961">
        <v>54</v>
      </c>
      <c r="G961" t="s">
        <v>16</v>
      </c>
      <c r="H961" t="s">
        <v>48</v>
      </c>
      <c r="I961" t="s">
        <v>35</v>
      </c>
      <c r="J961" t="b">
        <v>0</v>
      </c>
      <c r="K961">
        <v>1852</v>
      </c>
      <c r="L961">
        <v>1711993</v>
      </c>
      <c r="M961">
        <v>20171015</v>
      </c>
      <c r="N961" t="s">
        <v>19</v>
      </c>
      <c r="O961" t="str">
        <f>IF(VLOOKUP(A961,'national-winners'!$A$2:$B$13,2,0)=H961,"Y","N")</f>
        <v>N</v>
      </c>
    </row>
    <row r="962" spans="1:15" x14ac:dyDescent="0.25">
      <c r="A962">
        <v>1984</v>
      </c>
      <c r="B962" t="s">
        <v>141</v>
      </c>
      <c r="C962" t="s">
        <v>142</v>
      </c>
      <c r="D962">
        <v>47</v>
      </c>
      <c r="E962">
        <v>62</v>
      </c>
      <c r="F962">
        <v>54</v>
      </c>
      <c r="G962" t="s">
        <v>16</v>
      </c>
      <c r="H962" t="s">
        <v>191</v>
      </c>
      <c r="I962" t="s">
        <v>192</v>
      </c>
      <c r="J962" t="b">
        <v>0</v>
      </c>
      <c r="K962">
        <v>1763</v>
      </c>
      <c r="L962">
        <v>1711993</v>
      </c>
      <c r="M962">
        <v>20171015</v>
      </c>
      <c r="N962" t="s">
        <v>19</v>
      </c>
      <c r="O962" t="str">
        <f>IF(VLOOKUP(A962,'national-winners'!$A$2:$B$13,2,0)=H962,"Y","N")</f>
        <v>N</v>
      </c>
    </row>
    <row r="963" spans="1:15" x14ac:dyDescent="0.25">
      <c r="A963">
        <v>1984</v>
      </c>
      <c r="B963" t="s">
        <v>141</v>
      </c>
      <c r="C963" t="s">
        <v>142</v>
      </c>
      <c r="D963">
        <v>47</v>
      </c>
      <c r="E963">
        <v>62</v>
      </c>
      <c r="F963">
        <v>54</v>
      </c>
      <c r="G963" t="s">
        <v>16</v>
      </c>
      <c r="H963" t="s">
        <v>26</v>
      </c>
      <c r="I963" t="s">
        <v>27</v>
      </c>
      <c r="J963" t="b">
        <v>0</v>
      </c>
      <c r="K963">
        <v>1036</v>
      </c>
      <c r="L963">
        <v>1711993</v>
      </c>
      <c r="M963">
        <v>20171015</v>
      </c>
      <c r="N963" t="s">
        <v>19</v>
      </c>
      <c r="O963" t="str">
        <f>IF(VLOOKUP(A963,'national-winners'!$A$2:$B$13,2,0)=H963,"Y","N")</f>
        <v>N</v>
      </c>
    </row>
    <row r="964" spans="1:15" x14ac:dyDescent="0.25">
      <c r="A964">
        <v>1984</v>
      </c>
      <c r="B964" t="s">
        <v>141</v>
      </c>
      <c r="C964" t="s">
        <v>142</v>
      </c>
      <c r="D964">
        <v>47</v>
      </c>
      <c r="E964">
        <v>62</v>
      </c>
      <c r="F964">
        <v>54</v>
      </c>
      <c r="G964" t="s">
        <v>16</v>
      </c>
      <c r="H964" t="s">
        <v>196</v>
      </c>
      <c r="I964" t="s">
        <v>168</v>
      </c>
      <c r="J964" t="b">
        <v>0</v>
      </c>
      <c r="K964">
        <v>978</v>
      </c>
      <c r="L964">
        <v>1711993</v>
      </c>
      <c r="M964">
        <v>20171015</v>
      </c>
      <c r="N964" t="s">
        <v>19</v>
      </c>
      <c r="O964" t="str">
        <f>IF(VLOOKUP(A964,'national-winners'!$A$2:$B$13,2,0)=H964,"Y","N")</f>
        <v>N</v>
      </c>
    </row>
    <row r="965" spans="1:15" x14ac:dyDescent="0.25">
      <c r="A965">
        <v>1984</v>
      </c>
      <c r="B965" t="s">
        <v>141</v>
      </c>
      <c r="C965" t="s">
        <v>142</v>
      </c>
      <c r="D965">
        <v>47</v>
      </c>
      <c r="E965">
        <v>62</v>
      </c>
      <c r="F965">
        <v>54</v>
      </c>
      <c r="G965" t="s">
        <v>16</v>
      </c>
      <c r="H965" t="s">
        <v>193</v>
      </c>
      <c r="I965" t="s">
        <v>37</v>
      </c>
      <c r="J965" t="b">
        <v>0</v>
      </c>
      <c r="K965">
        <v>715</v>
      </c>
      <c r="L965">
        <v>1711993</v>
      </c>
      <c r="M965">
        <v>20171015</v>
      </c>
      <c r="N965" t="s">
        <v>19</v>
      </c>
      <c r="O965" t="str">
        <f>IF(VLOOKUP(A965,'national-winners'!$A$2:$B$13,2,0)=H965,"Y","N")</f>
        <v>N</v>
      </c>
    </row>
    <row r="966" spans="1:15" x14ac:dyDescent="0.25">
      <c r="A966">
        <v>1984</v>
      </c>
      <c r="B966" t="s">
        <v>141</v>
      </c>
      <c r="C966" t="s">
        <v>142</v>
      </c>
      <c r="D966">
        <v>47</v>
      </c>
      <c r="E966">
        <v>62</v>
      </c>
      <c r="F966">
        <v>54</v>
      </c>
      <c r="G966" t="s">
        <v>16</v>
      </c>
      <c r="H966" t="s">
        <v>194</v>
      </c>
      <c r="I966" t="s">
        <v>195</v>
      </c>
      <c r="J966" t="b">
        <v>0</v>
      </c>
      <c r="K966">
        <v>524</v>
      </c>
      <c r="L966">
        <v>1711993</v>
      </c>
      <c r="M966">
        <v>20171015</v>
      </c>
      <c r="N966" t="s">
        <v>19</v>
      </c>
      <c r="O966" t="str">
        <f>IF(VLOOKUP(A966,'national-winners'!$A$2:$B$13,2,0)=H966,"Y","N")</f>
        <v>N</v>
      </c>
    </row>
    <row r="967" spans="1:15" x14ac:dyDescent="0.25">
      <c r="A967">
        <v>1984</v>
      </c>
      <c r="B967" t="s">
        <v>141</v>
      </c>
      <c r="C967" t="s">
        <v>142</v>
      </c>
      <c r="D967">
        <v>47</v>
      </c>
      <c r="E967">
        <v>62</v>
      </c>
      <c r="F967">
        <v>54</v>
      </c>
      <c r="G967" t="s">
        <v>16</v>
      </c>
      <c r="H967" t="s">
        <v>59</v>
      </c>
      <c r="J967" t="b">
        <v>0</v>
      </c>
      <c r="K967">
        <v>127</v>
      </c>
      <c r="L967">
        <v>1711993</v>
      </c>
      <c r="M967">
        <v>20171015</v>
      </c>
      <c r="N967" t="s">
        <v>19</v>
      </c>
      <c r="O967" t="str">
        <f>IF(VLOOKUP(A967,'national-winners'!$A$2:$B$13,2,0)=H967,"Y","N")</f>
        <v>N</v>
      </c>
    </row>
    <row r="968" spans="1:15" x14ac:dyDescent="0.25">
      <c r="A968">
        <v>1984</v>
      </c>
      <c r="B968" t="s">
        <v>143</v>
      </c>
      <c r="C968" t="s">
        <v>144</v>
      </c>
      <c r="D968">
        <v>48</v>
      </c>
      <c r="E968">
        <v>74</v>
      </c>
      <c r="F968">
        <v>49</v>
      </c>
      <c r="G968" t="s">
        <v>16</v>
      </c>
      <c r="H968" t="s">
        <v>160</v>
      </c>
      <c r="I968" t="s">
        <v>21</v>
      </c>
      <c r="J968" t="b">
        <v>0</v>
      </c>
      <c r="K968">
        <v>3433428</v>
      </c>
      <c r="L968">
        <v>5397571</v>
      </c>
      <c r="M968">
        <v>20171015</v>
      </c>
      <c r="N968" t="s">
        <v>19</v>
      </c>
      <c r="O968" t="str">
        <f>IF(VLOOKUP(A968,'national-winners'!$A$2:$B$13,2,0)=H968,"Y","N")</f>
        <v>Y</v>
      </c>
    </row>
    <row r="969" spans="1:15" x14ac:dyDescent="0.25">
      <c r="A969">
        <v>1984</v>
      </c>
      <c r="B969" t="s">
        <v>143</v>
      </c>
      <c r="C969" t="s">
        <v>144</v>
      </c>
      <c r="D969">
        <v>48</v>
      </c>
      <c r="E969">
        <v>74</v>
      </c>
      <c r="F969">
        <v>49</v>
      </c>
      <c r="G969" t="s">
        <v>16</v>
      </c>
      <c r="H969" t="s">
        <v>189</v>
      </c>
      <c r="I969" t="s">
        <v>18</v>
      </c>
      <c r="J969" t="b">
        <v>0</v>
      </c>
      <c r="K969">
        <v>1949276</v>
      </c>
      <c r="L969">
        <v>5397571</v>
      </c>
      <c r="M969">
        <v>20171015</v>
      </c>
      <c r="N969" t="s">
        <v>19</v>
      </c>
      <c r="O969" t="str">
        <f>IF(VLOOKUP(A969,'national-winners'!$A$2:$B$13,2,0)=H969,"Y","N")</f>
        <v>N</v>
      </c>
    </row>
    <row r="970" spans="1:15" x14ac:dyDescent="0.25">
      <c r="A970">
        <v>1984</v>
      </c>
      <c r="B970" t="s">
        <v>143</v>
      </c>
      <c r="C970" t="s">
        <v>144</v>
      </c>
      <c r="D970">
        <v>48</v>
      </c>
      <c r="E970">
        <v>74</v>
      </c>
      <c r="F970">
        <v>49</v>
      </c>
      <c r="G970" t="s">
        <v>16</v>
      </c>
      <c r="H970" t="s">
        <v>48</v>
      </c>
      <c r="I970" t="s">
        <v>35</v>
      </c>
      <c r="J970" t="b">
        <v>0</v>
      </c>
      <c r="K970">
        <v>14613</v>
      </c>
      <c r="L970">
        <v>5397571</v>
      </c>
      <c r="M970">
        <v>20171015</v>
      </c>
      <c r="N970" t="s">
        <v>19</v>
      </c>
      <c r="O970" t="str">
        <f>IF(VLOOKUP(A970,'national-winners'!$A$2:$B$13,2,0)=H970,"Y","N")</f>
        <v>N</v>
      </c>
    </row>
    <row r="971" spans="1:15" x14ac:dyDescent="0.25">
      <c r="A971">
        <v>1984</v>
      </c>
      <c r="B971" t="s">
        <v>143</v>
      </c>
      <c r="C971" t="s">
        <v>144</v>
      </c>
      <c r="D971">
        <v>48</v>
      </c>
      <c r="E971">
        <v>74</v>
      </c>
      <c r="F971">
        <v>49</v>
      </c>
      <c r="G971" t="s">
        <v>16</v>
      </c>
      <c r="H971" t="s">
        <v>59</v>
      </c>
      <c r="J971" t="b">
        <v>0</v>
      </c>
      <c r="K971">
        <v>254</v>
      </c>
      <c r="L971">
        <v>5397571</v>
      </c>
      <c r="M971">
        <v>20171015</v>
      </c>
      <c r="N971" t="s">
        <v>19</v>
      </c>
      <c r="O971" t="str">
        <f>IF(VLOOKUP(A971,'national-winners'!$A$2:$B$13,2,0)=H971,"Y","N")</f>
        <v>N</v>
      </c>
    </row>
    <row r="972" spans="1:15" x14ac:dyDescent="0.25">
      <c r="A972">
        <v>1984</v>
      </c>
      <c r="B972" t="s">
        <v>145</v>
      </c>
      <c r="C972" t="s">
        <v>146</v>
      </c>
      <c r="D972">
        <v>49</v>
      </c>
      <c r="E972">
        <v>87</v>
      </c>
      <c r="F972">
        <v>67</v>
      </c>
      <c r="G972" t="s">
        <v>16</v>
      </c>
      <c r="H972" t="s">
        <v>160</v>
      </c>
      <c r="I972" t="s">
        <v>21</v>
      </c>
      <c r="J972" t="b">
        <v>0</v>
      </c>
      <c r="K972">
        <v>469105</v>
      </c>
      <c r="L972">
        <v>629656</v>
      </c>
      <c r="M972">
        <v>20171015</v>
      </c>
      <c r="N972" t="s">
        <v>19</v>
      </c>
      <c r="O972" t="str">
        <f>IF(VLOOKUP(A972,'national-winners'!$A$2:$B$13,2,0)=H972,"Y","N")</f>
        <v>Y</v>
      </c>
    </row>
    <row r="973" spans="1:15" x14ac:dyDescent="0.25">
      <c r="A973">
        <v>1984</v>
      </c>
      <c r="B973" t="s">
        <v>145</v>
      </c>
      <c r="C973" t="s">
        <v>146</v>
      </c>
      <c r="D973">
        <v>49</v>
      </c>
      <c r="E973">
        <v>87</v>
      </c>
      <c r="F973">
        <v>67</v>
      </c>
      <c r="G973" t="s">
        <v>16</v>
      </c>
      <c r="H973" t="s">
        <v>189</v>
      </c>
      <c r="I973" t="s">
        <v>18</v>
      </c>
      <c r="J973" t="b">
        <v>0</v>
      </c>
      <c r="K973">
        <v>155369</v>
      </c>
      <c r="L973">
        <v>629656</v>
      </c>
      <c r="M973">
        <v>20171015</v>
      </c>
      <c r="N973" t="s">
        <v>19</v>
      </c>
      <c r="O973" t="str">
        <f>IF(VLOOKUP(A973,'national-winners'!$A$2:$B$13,2,0)=H973,"Y","N")</f>
        <v>N</v>
      </c>
    </row>
    <row r="974" spans="1:15" x14ac:dyDescent="0.25">
      <c r="A974">
        <v>1984</v>
      </c>
      <c r="B974" t="s">
        <v>145</v>
      </c>
      <c r="C974" t="s">
        <v>146</v>
      </c>
      <c r="D974">
        <v>49</v>
      </c>
      <c r="E974">
        <v>87</v>
      </c>
      <c r="F974">
        <v>67</v>
      </c>
      <c r="G974" t="s">
        <v>16</v>
      </c>
      <c r="H974" t="s">
        <v>190</v>
      </c>
      <c r="I974" t="s">
        <v>29</v>
      </c>
      <c r="J974" t="b">
        <v>0</v>
      </c>
      <c r="K974">
        <v>2447</v>
      </c>
      <c r="L974">
        <v>629656</v>
      </c>
      <c r="M974">
        <v>20171015</v>
      </c>
      <c r="N974" t="s">
        <v>19</v>
      </c>
      <c r="O974" t="str">
        <f>IF(VLOOKUP(A974,'national-winners'!$A$2:$B$13,2,0)=H974,"Y","N")</f>
        <v>N</v>
      </c>
    </row>
    <row r="975" spans="1:15" x14ac:dyDescent="0.25">
      <c r="A975">
        <v>1984</v>
      </c>
      <c r="B975" t="s">
        <v>145</v>
      </c>
      <c r="C975" t="s">
        <v>146</v>
      </c>
      <c r="D975">
        <v>49</v>
      </c>
      <c r="E975">
        <v>87</v>
      </c>
      <c r="F975">
        <v>67</v>
      </c>
      <c r="G975" t="s">
        <v>16</v>
      </c>
      <c r="H975" t="s">
        <v>200</v>
      </c>
      <c r="I975" t="s">
        <v>39</v>
      </c>
      <c r="J975" t="b">
        <v>0</v>
      </c>
      <c r="K975">
        <v>1345</v>
      </c>
      <c r="L975">
        <v>629656</v>
      </c>
      <c r="M975">
        <v>20171015</v>
      </c>
      <c r="N975" t="s">
        <v>19</v>
      </c>
      <c r="O975" t="str">
        <f>IF(VLOOKUP(A975,'national-winners'!$A$2:$B$13,2,0)=H975,"Y","N")</f>
        <v>N</v>
      </c>
    </row>
    <row r="976" spans="1:15" x14ac:dyDescent="0.25">
      <c r="A976">
        <v>1984</v>
      </c>
      <c r="B976" t="s">
        <v>145</v>
      </c>
      <c r="C976" t="s">
        <v>146</v>
      </c>
      <c r="D976">
        <v>49</v>
      </c>
      <c r="E976">
        <v>87</v>
      </c>
      <c r="F976">
        <v>67</v>
      </c>
      <c r="G976" t="s">
        <v>16</v>
      </c>
      <c r="H976" t="s">
        <v>196</v>
      </c>
      <c r="I976" t="s">
        <v>168</v>
      </c>
      <c r="J976" t="b">
        <v>0</v>
      </c>
      <c r="K976">
        <v>844</v>
      </c>
      <c r="L976">
        <v>629656</v>
      </c>
      <c r="M976">
        <v>20171015</v>
      </c>
      <c r="N976" t="s">
        <v>19</v>
      </c>
      <c r="O976" t="str">
        <f>IF(VLOOKUP(A976,'national-winners'!$A$2:$B$13,2,0)=H976,"Y","N")</f>
        <v>N</v>
      </c>
    </row>
    <row r="977" spans="1:15" x14ac:dyDescent="0.25">
      <c r="A977">
        <v>1984</v>
      </c>
      <c r="B977" t="s">
        <v>145</v>
      </c>
      <c r="C977" t="s">
        <v>146</v>
      </c>
      <c r="D977">
        <v>49</v>
      </c>
      <c r="E977">
        <v>87</v>
      </c>
      <c r="F977">
        <v>67</v>
      </c>
      <c r="G977" t="s">
        <v>16</v>
      </c>
      <c r="H977" t="s">
        <v>194</v>
      </c>
      <c r="I977" t="s">
        <v>195</v>
      </c>
      <c r="J977" t="b">
        <v>0</v>
      </c>
      <c r="K977">
        <v>220</v>
      </c>
      <c r="L977">
        <v>629656</v>
      </c>
      <c r="M977">
        <v>20171015</v>
      </c>
      <c r="N977" t="s">
        <v>19</v>
      </c>
      <c r="O977" t="str">
        <f>IF(VLOOKUP(A977,'national-winners'!$A$2:$B$13,2,0)=H977,"Y","N")</f>
        <v>N</v>
      </c>
    </row>
    <row r="978" spans="1:15" x14ac:dyDescent="0.25">
      <c r="A978">
        <v>1984</v>
      </c>
      <c r="B978" t="s">
        <v>145</v>
      </c>
      <c r="C978" t="s">
        <v>146</v>
      </c>
      <c r="D978">
        <v>49</v>
      </c>
      <c r="E978">
        <v>87</v>
      </c>
      <c r="F978">
        <v>67</v>
      </c>
      <c r="G978" t="s">
        <v>16</v>
      </c>
      <c r="H978" t="s">
        <v>26</v>
      </c>
      <c r="I978" t="s">
        <v>27</v>
      </c>
      <c r="J978" t="b">
        <v>0</v>
      </c>
      <c r="K978">
        <v>184</v>
      </c>
      <c r="L978">
        <v>629656</v>
      </c>
      <c r="M978">
        <v>20171015</v>
      </c>
      <c r="N978" t="s">
        <v>19</v>
      </c>
      <c r="O978" t="str">
        <f>IF(VLOOKUP(A978,'national-winners'!$A$2:$B$13,2,0)=H978,"Y","N")</f>
        <v>N</v>
      </c>
    </row>
    <row r="979" spans="1:15" x14ac:dyDescent="0.25">
      <c r="A979">
        <v>1984</v>
      </c>
      <c r="B979" t="s">
        <v>145</v>
      </c>
      <c r="C979" t="s">
        <v>146</v>
      </c>
      <c r="D979">
        <v>49</v>
      </c>
      <c r="E979">
        <v>87</v>
      </c>
      <c r="F979">
        <v>67</v>
      </c>
      <c r="G979" t="s">
        <v>16</v>
      </c>
      <c r="H979" t="s">
        <v>193</v>
      </c>
      <c r="I979" t="s">
        <v>37</v>
      </c>
      <c r="J979" t="b">
        <v>0</v>
      </c>
      <c r="K979">
        <v>142</v>
      </c>
      <c r="L979">
        <v>629656</v>
      </c>
      <c r="M979">
        <v>20171015</v>
      </c>
      <c r="N979" t="s">
        <v>19</v>
      </c>
      <c r="O979" t="str">
        <f>IF(VLOOKUP(A979,'national-winners'!$A$2:$B$13,2,0)=H979,"Y","N")</f>
        <v>N</v>
      </c>
    </row>
    <row r="980" spans="1:15" x14ac:dyDescent="0.25">
      <c r="A980">
        <v>1984</v>
      </c>
      <c r="B980" t="s">
        <v>148</v>
      </c>
      <c r="C980" t="s">
        <v>149</v>
      </c>
      <c r="D980">
        <v>50</v>
      </c>
      <c r="E980">
        <v>13</v>
      </c>
      <c r="F980">
        <v>6</v>
      </c>
      <c r="G980" t="s">
        <v>16</v>
      </c>
      <c r="H980" t="s">
        <v>160</v>
      </c>
      <c r="I980" t="s">
        <v>21</v>
      </c>
      <c r="J980" t="b">
        <v>0</v>
      </c>
      <c r="K980">
        <v>135865</v>
      </c>
      <c r="L980">
        <v>234561</v>
      </c>
      <c r="M980">
        <v>20171015</v>
      </c>
      <c r="N980" t="s">
        <v>19</v>
      </c>
      <c r="O980" t="str">
        <f>IF(VLOOKUP(A980,'national-winners'!$A$2:$B$13,2,0)=H980,"Y","N")</f>
        <v>Y</v>
      </c>
    </row>
    <row r="981" spans="1:15" x14ac:dyDescent="0.25">
      <c r="A981">
        <v>1984</v>
      </c>
      <c r="B981" t="s">
        <v>148</v>
      </c>
      <c r="C981" t="s">
        <v>149</v>
      </c>
      <c r="D981">
        <v>50</v>
      </c>
      <c r="E981">
        <v>13</v>
      </c>
      <c r="F981">
        <v>6</v>
      </c>
      <c r="G981" t="s">
        <v>16</v>
      </c>
      <c r="H981" t="s">
        <v>189</v>
      </c>
      <c r="I981" t="s">
        <v>18</v>
      </c>
      <c r="J981" t="b">
        <v>0</v>
      </c>
      <c r="K981">
        <v>95730</v>
      </c>
      <c r="L981">
        <v>234561</v>
      </c>
      <c r="M981">
        <v>20171015</v>
      </c>
      <c r="N981" t="s">
        <v>19</v>
      </c>
      <c r="O981" t="str">
        <f>IF(VLOOKUP(A981,'national-winners'!$A$2:$B$13,2,0)=H981,"Y","N")</f>
        <v>N</v>
      </c>
    </row>
    <row r="982" spans="1:15" x14ac:dyDescent="0.25">
      <c r="A982">
        <v>1984</v>
      </c>
      <c r="B982" t="s">
        <v>148</v>
      </c>
      <c r="C982" t="s">
        <v>149</v>
      </c>
      <c r="D982">
        <v>50</v>
      </c>
      <c r="E982">
        <v>13</v>
      </c>
      <c r="F982">
        <v>6</v>
      </c>
      <c r="G982" t="s">
        <v>16</v>
      </c>
      <c r="H982" t="s">
        <v>190</v>
      </c>
      <c r="I982" t="s">
        <v>29</v>
      </c>
      <c r="J982" t="b">
        <v>0</v>
      </c>
      <c r="K982">
        <v>1002</v>
      </c>
      <c r="L982">
        <v>234561</v>
      </c>
      <c r="M982">
        <v>20171015</v>
      </c>
      <c r="N982" t="s">
        <v>19</v>
      </c>
      <c r="O982" t="str">
        <f>IF(VLOOKUP(A982,'national-winners'!$A$2:$B$13,2,0)=H982,"Y","N")</f>
        <v>N</v>
      </c>
    </row>
    <row r="983" spans="1:15" x14ac:dyDescent="0.25">
      <c r="A983">
        <v>1984</v>
      </c>
      <c r="B983" t="s">
        <v>148</v>
      </c>
      <c r="C983" t="s">
        <v>149</v>
      </c>
      <c r="D983">
        <v>50</v>
      </c>
      <c r="E983">
        <v>13</v>
      </c>
      <c r="F983">
        <v>6</v>
      </c>
      <c r="G983" t="s">
        <v>16</v>
      </c>
      <c r="H983" t="s">
        <v>59</v>
      </c>
      <c r="J983" t="b">
        <v>0</v>
      </c>
      <c r="K983">
        <v>712</v>
      </c>
      <c r="L983">
        <v>234561</v>
      </c>
      <c r="M983">
        <v>20171015</v>
      </c>
      <c r="N983" t="s">
        <v>19</v>
      </c>
      <c r="O983" t="str">
        <f>IF(VLOOKUP(A983,'national-winners'!$A$2:$B$13,2,0)=H983,"Y","N")</f>
        <v>N</v>
      </c>
    </row>
    <row r="984" spans="1:15" x14ac:dyDescent="0.25">
      <c r="A984">
        <v>1984</v>
      </c>
      <c r="B984" t="s">
        <v>148</v>
      </c>
      <c r="C984" t="s">
        <v>149</v>
      </c>
      <c r="D984">
        <v>50</v>
      </c>
      <c r="E984">
        <v>13</v>
      </c>
      <c r="F984">
        <v>6</v>
      </c>
      <c r="G984" t="s">
        <v>16</v>
      </c>
      <c r="H984" t="s">
        <v>48</v>
      </c>
      <c r="I984" t="s">
        <v>35</v>
      </c>
      <c r="J984" t="b">
        <v>0</v>
      </c>
      <c r="K984">
        <v>423</v>
      </c>
      <c r="L984">
        <v>234561</v>
      </c>
      <c r="M984">
        <v>20171015</v>
      </c>
      <c r="N984" t="s">
        <v>19</v>
      </c>
      <c r="O984" t="str">
        <f>IF(VLOOKUP(A984,'national-winners'!$A$2:$B$13,2,0)=H984,"Y","N")</f>
        <v>N</v>
      </c>
    </row>
    <row r="985" spans="1:15" x14ac:dyDescent="0.25">
      <c r="A985">
        <v>1984</v>
      </c>
      <c r="B985" t="s">
        <v>148</v>
      </c>
      <c r="C985" t="s">
        <v>149</v>
      </c>
      <c r="D985">
        <v>50</v>
      </c>
      <c r="E985">
        <v>13</v>
      </c>
      <c r="F985">
        <v>6</v>
      </c>
      <c r="G985" t="s">
        <v>16</v>
      </c>
      <c r="H985" t="s">
        <v>194</v>
      </c>
      <c r="I985" t="s">
        <v>195</v>
      </c>
      <c r="J985" t="b">
        <v>0</v>
      </c>
      <c r="K985">
        <v>323</v>
      </c>
      <c r="L985">
        <v>234561</v>
      </c>
      <c r="M985">
        <v>20171015</v>
      </c>
      <c r="N985" t="s">
        <v>19</v>
      </c>
      <c r="O985" t="str">
        <f>IF(VLOOKUP(A985,'national-winners'!$A$2:$B$13,2,0)=H985,"Y","N")</f>
        <v>N</v>
      </c>
    </row>
    <row r="986" spans="1:15" x14ac:dyDescent="0.25">
      <c r="A986">
        <v>1984</v>
      </c>
      <c r="B986" t="s">
        <v>148</v>
      </c>
      <c r="C986" t="s">
        <v>149</v>
      </c>
      <c r="D986">
        <v>50</v>
      </c>
      <c r="E986">
        <v>13</v>
      </c>
      <c r="F986">
        <v>6</v>
      </c>
      <c r="G986" t="s">
        <v>16</v>
      </c>
      <c r="H986" t="s">
        <v>196</v>
      </c>
      <c r="I986" t="s">
        <v>168</v>
      </c>
      <c r="J986" t="b">
        <v>0</v>
      </c>
      <c r="K986">
        <v>264</v>
      </c>
      <c r="L986">
        <v>234561</v>
      </c>
      <c r="M986">
        <v>20171015</v>
      </c>
      <c r="N986" t="s">
        <v>19</v>
      </c>
      <c r="O986" t="str">
        <f>IF(VLOOKUP(A986,'national-winners'!$A$2:$B$13,2,0)=H986,"Y","N")</f>
        <v>N</v>
      </c>
    </row>
    <row r="987" spans="1:15" x14ac:dyDescent="0.25">
      <c r="A987">
        <v>1984</v>
      </c>
      <c r="B987" t="s">
        <v>148</v>
      </c>
      <c r="C987" t="s">
        <v>149</v>
      </c>
      <c r="D987">
        <v>50</v>
      </c>
      <c r="E987">
        <v>13</v>
      </c>
      <c r="F987">
        <v>6</v>
      </c>
      <c r="G987" t="s">
        <v>16</v>
      </c>
      <c r="H987" t="s">
        <v>193</v>
      </c>
      <c r="I987" t="s">
        <v>37</v>
      </c>
      <c r="J987" t="b">
        <v>0</v>
      </c>
      <c r="K987">
        <v>127</v>
      </c>
      <c r="L987">
        <v>234561</v>
      </c>
      <c r="M987">
        <v>20171015</v>
      </c>
      <c r="N987" t="s">
        <v>19</v>
      </c>
      <c r="O987" t="str">
        <f>IF(VLOOKUP(A987,'national-winners'!$A$2:$B$13,2,0)=H987,"Y","N")</f>
        <v>N</v>
      </c>
    </row>
    <row r="988" spans="1:15" x14ac:dyDescent="0.25">
      <c r="A988">
        <v>1984</v>
      </c>
      <c r="B988" t="s">
        <v>148</v>
      </c>
      <c r="C988" t="s">
        <v>149</v>
      </c>
      <c r="D988">
        <v>50</v>
      </c>
      <c r="E988">
        <v>13</v>
      </c>
      <c r="F988">
        <v>6</v>
      </c>
      <c r="G988" t="s">
        <v>16</v>
      </c>
      <c r="H988" t="s">
        <v>26</v>
      </c>
      <c r="I988" t="s">
        <v>27</v>
      </c>
      <c r="J988" t="b">
        <v>0</v>
      </c>
      <c r="K988">
        <v>115</v>
      </c>
      <c r="L988">
        <v>234561</v>
      </c>
      <c r="M988">
        <v>20171015</v>
      </c>
      <c r="N988" t="s">
        <v>19</v>
      </c>
      <c r="O988" t="str">
        <f>IF(VLOOKUP(A988,'national-winners'!$A$2:$B$13,2,0)=H988,"Y","N")</f>
        <v>N</v>
      </c>
    </row>
    <row r="989" spans="1:15" x14ac:dyDescent="0.25">
      <c r="A989">
        <v>1984</v>
      </c>
      <c r="B989" t="s">
        <v>150</v>
      </c>
      <c r="C989" t="s">
        <v>151</v>
      </c>
      <c r="D989">
        <v>51</v>
      </c>
      <c r="E989">
        <v>54</v>
      </c>
      <c r="F989">
        <v>40</v>
      </c>
      <c r="G989" t="s">
        <v>16</v>
      </c>
      <c r="H989" t="s">
        <v>160</v>
      </c>
      <c r="I989" t="s">
        <v>21</v>
      </c>
      <c r="J989" t="b">
        <v>0</v>
      </c>
      <c r="K989">
        <v>1337078</v>
      </c>
      <c r="L989">
        <v>2146635</v>
      </c>
      <c r="M989">
        <v>20171015</v>
      </c>
      <c r="N989" t="s">
        <v>19</v>
      </c>
      <c r="O989" t="str">
        <f>IF(VLOOKUP(A989,'national-winners'!$A$2:$B$13,2,0)=H989,"Y","N")</f>
        <v>Y</v>
      </c>
    </row>
    <row r="990" spans="1:15" x14ac:dyDescent="0.25">
      <c r="A990">
        <v>1984</v>
      </c>
      <c r="B990" t="s">
        <v>150</v>
      </c>
      <c r="C990" t="s">
        <v>151</v>
      </c>
      <c r="D990">
        <v>51</v>
      </c>
      <c r="E990">
        <v>54</v>
      </c>
      <c r="F990">
        <v>40</v>
      </c>
      <c r="G990" t="s">
        <v>16</v>
      </c>
      <c r="H990" t="s">
        <v>189</v>
      </c>
      <c r="I990" t="s">
        <v>18</v>
      </c>
      <c r="J990" t="b">
        <v>0</v>
      </c>
      <c r="K990">
        <v>796250</v>
      </c>
      <c r="L990">
        <v>2146635</v>
      </c>
      <c r="M990">
        <v>20171015</v>
      </c>
      <c r="N990" t="s">
        <v>19</v>
      </c>
      <c r="O990" t="str">
        <f>IF(VLOOKUP(A990,'national-winners'!$A$2:$B$13,2,0)=H990,"Y","N")</f>
        <v>N</v>
      </c>
    </row>
    <row r="991" spans="1:15" x14ac:dyDescent="0.25">
      <c r="A991">
        <v>1984</v>
      </c>
      <c r="B991" t="s">
        <v>150</v>
      </c>
      <c r="C991" t="s">
        <v>151</v>
      </c>
      <c r="D991">
        <v>51</v>
      </c>
      <c r="E991">
        <v>54</v>
      </c>
      <c r="F991">
        <v>40</v>
      </c>
      <c r="G991" t="s">
        <v>16</v>
      </c>
      <c r="H991" t="s">
        <v>48</v>
      </c>
      <c r="I991" t="s">
        <v>35</v>
      </c>
      <c r="J991" t="b">
        <v>0</v>
      </c>
      <c r="K991">
        <v>13307</v>
      </c>
      <c r="L991">
        <v>2146635</v>
      </c>
      <c r="M991">
        <v>20171015</v>
      </c>
      <c r="N991" t="s">
        <v>19</v>
      </c>
      <c r="O991" t="str">
        <f>IF(VLOOKUP(A991,'national-winners'!$A$2:$B$13,2,0)=H991,"Y","N")</f>
        <v>N</v>
      </c>
    </row>
    <row r="992" spans="1:15" x14ac:dyDescent="0.25">
      <c r="A992">
        <v>1984</v>
      </c>
      <c r="B992" t="s">
        <v>152</v>
      </c>
      <c r="C992" t="s">
        <v>153</v>
      </c>
      <c r="D992">
        <v>53</v>
      </c>
      <c r="E992">
        <v>91</v>
      </c>
      <c r="F992">
        <v>73</v>
      </c>
      <c r="G992" t="s">
        <v>16</v>
      </c>
      <c r="H992" t="s">
        <v>160</v>
      </c>
      <c r="I992" t="s">
        <v>21</v>
      </c>
      <c r="J992" t="b">
        <v>0</v>
      </c>
      <c r="K992">
        <v>1051670</v>
      </c>
      <c r="L992">
        <v>1874910</v>
      </c>
      <c r="M992">
        <v>20171015</v>
      </c>
      <c r="N992" t="s">
        <v>19</v>
      </c>
      <c r="O992" t="str">
        <f>IF(VLOOKUP(A992,'national-winners'!$A$2:$B$13,2,0)=H992,"Y","N")</f>
        <v>Y</v>
      </c>
    </row>
    <row r="993" spans="1:15" x14ac:dyDescent="0.25">
      <c r="A993">
        <v>1984</v>
      </c>
      <c r="B993" t="s">
        <v>152</v>
      </c>
      <c r="C993" t="s">
        <v>153</v>
      </c>
      <c r="D993">
        <v>53</v>
      </c>
      <c r="E993">
        <v>91</v>
      </c>
      <c r="F993">
        <v>73</v>
      </c>
      <c r="G993" t="s">
        <v>16</v>
      </c>
      <c r="H993" t="s">
        <v>189</v>
      </c>
      <c r="I993" t="s">
        <v>18</v>
      </c>
      <c r="J993" t="b">
        <v>0</v>
      </c>
      <c r="K993">
        <v>798352</v>
      </c>
      <c r="L993">
        <v>1874910</v>
      </c>
      <c r="M993">
        <v>20171015</v>
      </c>
      <c r="N993" t="s">
        <v>19</v>
      </c>
      <c r="O993" t="str">
        <f>IF(VLOOKUP(A993,'national-winners'!$A$2:$B$13,2,0)=H993,"Y","N")</f>
        <v>N</v>
      </c>
    </row>
    <row r="994" spans="1:15" x14ac:dyDescent="0.25">
      <c r="A994">
        <v>1984</v>
      </c>
      <c r="B994" t="s">
        <v>152</v>
      </c>
      <c r="C994" t="s">
        <v>153</v>
      </c>
      <c r="D994">
        <v>53</v>
      </c>
      <c r="E994">
        <v>91</v>
      </c>
      <c r="F994">
        <v>73</v>
      </c>
      <c r="G994" t="s">
        <v>16</v>
      </c>
      <c r="H994" t="s">
        <v>190</v>
      </c>
      <c r="I994" t="s">
        <v>29</v>
      </c>
      <c r="J994" t="b">
        <v>0</v>
      </c>
      <c r="K994">
        <v>8844</v>
      </c>
      <c r="L994">
        <v>1874910</v>
      </c>
      <c r="M994">
        <v>20171015</v>
      </c>
      <c r="N994" t="s">
        <v>19</v>
      </c>
      <c r="O994" t="str">
        <f>IF(VLOOKUP(A994,'national-winners'!$A$2:$B$13,2,0)=H994,"Y","N")</f>
        <v>N</v>
      </c>
    </row>
    <row r="995" spans="1:15" x14ac:dyDescent="0.25">
      <c r="A995">
        <v>1984</v>
      </c>
      <c r="B995" t="s">
        <v>152</v>
      </c>
      <c r="C995" t="s">
        <v>153</v>
      </c>
      <c r="D995">
        <v>53</v>
      </c>
      <c r="E995">
        <v>91</v>
      </c>
      <c r="F995">
        <v>73</v>
      </c>
      <c r="G995" t="s">
        <v>16</v>
      </c>
      <c r="H995" t="s">
        <v>191</v>
      </c>
      <c r="I995" t="s">
        <v>192</v>
      </c>
      <c r="J995" t="b">
        <v>0</v>
      </c>
      <c r="K995">
        <v>5724</v>
      </c>
      <c r="L995">
        <v>1874910</v>
      </c>
      <c r="M995">
        <v>20171015</v>
      </c>
      <c r="N995" t="s">
        <v>19</v>
      </c>
      <c r="O995" t="str">
        <f>IF(VLOOKUP(A995,'national-winners'!$A$2:$B$13,2,0)=H995,"Y","N")</f>
        <v>N</v>
      </c>
    </row>
    <row r="996" spans="1:15" x14ac:dyDescent="0.25">
      <c r="A996">
        <v>1984</v>
      </c>
      <c r="B996" t="s">
        <v>152</v>
      </c>
      <c r="C996" t="s">
        <v>153</v>
      </c>
      <c r="D996">
        <v>53</v>
      </c>
      <c r="E996">
        <v>91</v>
      </c>
      <c r="F996">
        <v>73</v>
      </c>
      <c r="G996" t="s">
        <v>16</v>
      </c>
      <c r="H996" t="s">
        <v>48</v>
      </c>
      <c r="I996" t="s">
        <v>35</v>
      </c>
      <c r="J996" t="b">
        <v>0</v>
      </c>
      <c r="K996">
        <v>4712</v>
      </c>
      <c r="L996">
        <v>1874910</v>
      </c>
      <c r="M996">
        <v>20171015</v>
      </c>
      <c r="N996" t="s">
        <v>19</v>
      </c>
      <c r="O996" t="str">
        <f>IF(VLOOKUP(A996,'national-winners'!$A$2:$B$13,2,0)=H996,"Y","N")</f>
        <v>N</v>
      </c>
    </row>
    <row r="997" spans="1:15" x14ac:dyDescent="0.25">
      <c r="A997">
        <v>1984</v>
      </c>
      <c r="B997" t="s">
        <v>152</v>
      </c>
      <c r="C997" t="s">
        <v>153</v>
      </c>
      <c r="D997">
        <v>53</v>
      </c>
      <c r="E997">
        <v>91</v>
      </c>
      <c r="F997">
        <v>73</v>
      </c>
      <c r="G997" t="s">
        <v>16</v>
      </c>
      <c r="H997" t="s">
        <v>196</v>
      </c>
      <c r="I997" t="s">
        <v>168</v>
      </c>
      <c r="J997" t="b">
        <v>0</v>
      </c>
      <c r="K997">
        <v>1891</v>
      </c>
      <c r="L997">
        <v>1874910</v>
      </c>
      <c r="M997">
        <v>20171015</v>
      </c>
      <c r="N997" t="s">
        <v>19</v>
      </c>
      <c r="O997" t="str">
        <f>IF(VLOOKUP(A997,'national-winners'!$A$2:$B$13,2,0)=H997,"Y","N")</f>
        <v>N</v>
      </c>
    </row>
    <row r="998" spans="1:15" x14ac:dyDescent="0.25">
      <c r="A998">
        <v>1984</v>
      </c>
      <c r="B998" t="s">
        <v>152</v>
      </c>
      <c r="C998" t="s">
        <v>153</v>
      </c>
      <c r="D998">
        <v>53</v>
      </c>
      <c r="E998">
        <v>91</v>
      </c>
      <c r="F998">
        <v>73</v>
      </c>
      <c r="G998" t="s">
        <v>16</v>
      </c>
      <c r="H998" t="s">
        <v>194</v>
      </c>
      <c r="I998" t="s">
        <v>195</v>
      </c>
      <c r="J998" t="b">
        <v>0</v>
      </c>
      <c r="K998">
        <v>1654</v>
      </c>
      <c r="L998">
        <v>1874910</v>
      </c>
      <c r="M998">
        <v>20171015</v>
      </c>
      <c r="N998" t="s">
        <v>19</v>
      </c>
      <c r="O998" t="str">
        <f>IF(VLOOKUP(A998,'national-winners'!$A$2:$B$13,2,0)=H998,"Y","N")</f>
        <v>N</v>
      </c>
    </row>
    <row r="999" spans="1:15" x14ac:dyDescent="0.25">
      <c r="A999">
        <v>1984</v>
      </c>
      <c r="B999" t="s">
        <v>152</v>
      </c>
      <c r="C999" t="s">
        <v>153</v>
      </c>
      <c r="D999">
        <v>53</v>
      </c>
      <c r="E999">
        <v>91</v>
      </c>
      <c r="F999">
        <v>73</v>
      </c>
      <c r="G999" t="s">
        <v>16</v>
      </c>
      <c r="H999" t="s">
        <v>26</v>
      </c>
      <c r="I999" t="s">
        <v>27</v>
      </c>
      <c r="J999" t="b">
        <v>0</v>
      </c>
      <c r="K999">
        <v>814</v>
      </c>
      <c r="L999">
        <v>1874910</v>
      </c>
      <c r="M999">
        <v>20171015</v>
      </c>
      <c r="N999" t="s">
        <v>19</v>
      </c>
      <c r="O999" t="str">
        <f>IF(VLOOKUP(A999,'national-winners'!$A$2:$B$13,2,0)=H999,"Y","N")</f>
        <v>N</v>
      </c>
    </row>
    <row r="1000" spans="1:15" x14ac:dyDescent="0.25">
      <c r="A1000">
        <v>1984</v>
      </c>
      <c r="B1000" t="s">
        <v>152</v>
      </c>
      <c r="C1000" t="s">
        <v>153</v>
      </c>
      <c r="D1000">
        <v>53</v>
      </c>
      <c r="E1000">
        <v>91</v>
      </c>
      <c r="F1000">
        <v>73</v>
      </c>
      <c r="G1000" t="s">
        <v>16</v>
      </c>
      <c r="H1000" t="s">
        <v>201</v>
      </c>
      <c r="I1000" t="s">
        <v>170</v>
      </c>
      <c r="J1000" t="b">
        <v>0</v>
      </c>
      <c r="K1000">
        <v>641</v>
      </c>
      <c r="L1000">
        <v>1874910</v>
      </c>
      <c r="M1000">
        <v>20171015</v>
      </c>
      <c r="N1000" t="s">
        <v>19</v>
      </c>
      <c r="O1000" t="str">
        <f>IF(VLOOKUP(A1000,'national-winners'!$A$2:$B$13,2,0)=H1000,"Y","N")</f>
        <v>N</v>
      </c>
    </row>
    <row r="1001" spans="1:15" x14ac:dyDescent="0.25">
      <c r="A1001">
        <v>1984</v>
      </c>
      <c r="B1001" t="s">
        <v>152</v>
      </c>
      <c r="C1001" t="s">
        <v>153</v>
      </c>
      <c r="D1001">
        <v>53</v>
      </c>
      <c r="E1001">
        <v>91</v>
      </c>
      <c r="F1001">
        <v>73</v>
      </c>
      <c r="G1001" t="s">
        <v>16</v>
      </c>
      <c r="H1001" t="s">
        <v>193</v>
      </c>
      <c r="I1001" t="s">
        <v>37</v>
      </c>
      <c r="J1001" t="b">
        <v>0</v>
      </c>
      <c r="K1001">
        <v>608</v>
      </c>
      <c r="L1001">
        <v>1874910</v>
      </c>
      <c r="M1001">
        <v>20171015</v>
      </c>
      <c r="N1001" t="s">
        <v>19</v>
      </c>
      <c r="O1001" t="str">
        <f>IF(VLOOKUP(A1001,'national-winners'!$A$2:$B$13,2,0)=H1001,"Y","N")</f>
        <v>N</v>
      </c>
    </row>
    <row r="1002" spans="1:15" x14ac:dyDescent="0.25">
      <c r="A1002">
        <v>1984</v>
      </c>
      <c r="B1002" t="s">
        <v>154</v>
      </c>
      <c r="C1002" t="s">
        <v>155</v>
      </c>
      <c r="D1002">
        <v>54</v>
      </c>
      <c r="E1002">
        <v>55</v>
      </c>
      <c r="F1002">
        <v>56</v>
      </c>
      <c r="G1002" t="s">
        <v>16</v>
      </c>
      <c r="H1002" t="s">
        <v>160</v>
      </c>
      <c r="I1002" t="s">
        <v>21</v>
      </c>
      <c r="J1002" t="b">
        <v>0</v>
      </c>
      <c r="K1002">
        <v>405483</v>
      </c>
      <c r="L1002">
        <v>735742</v>
      </c>
      <c r="M1002">
        <v>20171015</v>
      </c>
      <c r="N1002" t="s">
        <v>19</v>
      </c>
      <c r="O1002" t="str">
        <f>IF(VLOOKUP(A1002,'national-winners'!$A$2:$B$13,2,0)=H1002,"Y","N")</f>
        <v>Y</v>
      </c>
    </row>
    <row r="1003" spans="1:15" x14ac:dyDescent="0.25">
      <c r="A1003">
        <v>1984</v>
      </c>
      <c r="B1003" t="s">
        <v>154</v>
      </c>
      <c r="C1003" t="s">
        <v>155</v>
      </c>
      <c r="D1003">
        <v>54</v>
      </c>
      <c r="E1003">
        <v>55</v>
      </c>
      <c r="F1003">
        <v>56</v>
      </c>
      <c r="G1003" t="s">
        <v>16</v>
      </c>
      <c r="H1003" t="s">
        <v>189</v>
      </c>
      <c r="I1003" t="s">
        <v>18</v>
      </c>
      <c r="J1003" t="b">
        <v>0</v>
      </c>
      <c r="K1003">
        <v>328125</v>
      </c>
      <c r="L1003">
        <v>735742</v>
      </c>
      <c r="M1003">
        <v>20171015</v>
      </c>
      <c r="N1003" t="s">
        <v>19</v>
      </c>
      <c r="O1003" t="str">
        <f>IF(VLOOKUP(A1003,'national-winners'!$A$2:$B$13,2,0)=H1003,"Y","N")</f>
        <v>N</v>
      </c>
    </row>
    <row r="1004" spans="1:15" x14ac:dyDescent="0.25">
      <c r="A1004">
        <v>1984</v>
      </c>
      <c r="B1004" t="s">
        <v>154</v>
      </c>
      <c r="C1004" t="s">
        <v>155</v>
      </c>
      <c r="D1004">
        <v>54</v>
      </c>
      <c r="E1004">
        <v>55</v>
      </c>
      <c r="F1004">
        <v>56</v>
      </c>
      <c r="G1004" t="s">
        <v>16</v>
      </c>
      <c r="H1004" t="s">
        <v>191</v>
      </c>
      <c r="I1004" t="s">
        <v>192</v>
      </c>
      <c r="J1004" t="b">
        <v>0</v>
      </c>
      <c r="K1004">
        <v>996</v>
      </c>
      <c r="L1004">
        <v>735742</v>
      </c>
      <c r="M1004">
        <v>20171015</v>
      </c>
      <c r="N1004" t="s">
        <v>19</v>
      </c>
      <c r="O1004" t="str">
        <f>IF(VLOOKUP(A1004,'national-winners'!$A$2:$B$13,2,0)=H1004,"Y","N")</f>
        <v>N</v>
      </c>
    </row>
    <row r="1005" spans="1:15" x14ac:dyDescent="0.25">
      <c r="A1005">
        <v>1984</v>
      </c>
      <c r="B1005" t="s">
        <v>154</v>
      </c>
      <c r="C1005" t="s">
        <v>155</v>
      </c>
      <c r="D1005">
        <v>54</v>
      </c>
      <c r="E1005">
        <v>55</v>
      </c>
      <c r="F1005">
        <v>56</v>
      </c>
      <c r="G1005" t="s">
        <v>16</v>
      </c>
      <c r="H1005" t="s">
        <v>193</v>
      </c>
      <c r="I1005" t="s">
        <v>37</v>
      </c>
      <c r="J1005" t="b">
        <v>0</v>
      </c>
      <c r="K1005">
        <v>645</v>
      </c>
      <c r="L1005">
        <v>735742</v>
      </c>
      <c r="M1005">
        <v>20171015</v>
      </c>
      <c r="N1005" t="s">
        <v>19</v>
      </c>
      <c r="O1005" t="str">
        <f>IF(VLOOKUP(A1005,'national-winners'!$A$2:$B$13,2,0)=H1005,"Y","N")</f>
        <v>N</v>
      </c>
    </row>
    <row r="1006" spans="1:15" x14ac:dyDescent="0.25">
      <c r="A1006">
        <v>1984</v>
      </c>
      <c r="B1006" t="s">
        <v>154</v>
      </c>
      <c r="C1006" t="s">
        <v>155</v>
      </c>
      <c r="D1006">
        <v>54</v>
      </c>
      <c r="E1006">
        <v>55</v>
      </c>
      <c r="F1006">
        <v>56</v>
      </c>
      <c r="G1006" t="s">
        <v>16</v>
      </c>
      <c r="H1006" t="s">
        <v>194</v>
      </c>
      <c r="I1006" t="s">
        <v>195</v>
      </c>
      <c r="J1006" t="b">
        <v>0</v>
      </c>
      <c r="K1006">
        <v>493</v>
      </c>
      <c r="L1006">
        <v>735742</v>
      </c>
      <c r="M1006">
        <v>20171015</v>
      </c>
      <c r="N1006" t="s">
        <v>19</v>
      </c>
      <c r="O1006" t="str">
        <f>IF(VLOOKUP(A1006,'national-winners'!$A$2:$B$13,2,0)=H1006,"Y","N")</f>
        <v>N</v>
      </c>
    </row>
    <row r="1007" spans="1:15" x14ac:dyDescent="0.25">
      <c r="A1007">
        <v>1984</v>
      </c>
      <c r="B1007" t="s">
        <v>156</v>
      </c>
      <c r="C1007" t="s">
        <v>157</v>
      </c>
      <c r="D1007">
        <v>55</v>
      </c>
      <c r="E1007">
        <v>35</v>
      </c>
      <c r="F1007">
        <v>25</v>
      </c>
      <c r="G1007" t="s">
        <v>16</v>
      </c>
      <c r="H1007" t="s">
        <v>160</v>
      </c>
      <c r="I1007" t="s">
        <v>21</v>
      </c>
      <c r="J1007" t="b">
        <v>0</v>
      </c>
      <c r="K1007">
        <v>1198584</v>
      </c>
      <c r="L1007">
        <v>2211689</v>
      </c>
      <c r="M1007">
        <v>20171015</v>
      </c>
      <c r="N1007" t="s">
        <v>19</v>
      </c>
      <c r="O1007" t="str">
        <f>IF(VLOOKUP(A1007,'national-winners'!$A$2:$B$13,2,0)=H1007,"Y","N")</f>
        <v>Y</v>
      </c>
    </row>
    <row r="1008" spans="1:15" x14ac:dyDescent="0.25">
      <c r="A1008">
        <v>1984</v>
      </c>
      <c r="B1008" t="s">
        <v>156</v>
      </c>
      <c r="C1008" t="s">
        <v>157</v>
      </c>
      <c r="D1008">
        <v>55</v>
      </c>
      <c r="E1008">
        <v>35</v>
      </c>
      <c r="F1008">
        <v>25</v>
      </c>
      <c r="G1008" t="s">
        <v>16</v>
      </c>
      <c r="H1008" t="s">
        <v>189</v>
      </c>
      <c r="I1008" t="s">
        <v>18</v>
      </c>
      <c r="J1008" t="b">
        <v>0</v>
      </c>
      <c r="K1008">
        <v>995740</v>
      </c>
      <c r="L1008">
        <v>2211689</v>
      </c>
      <c r="M1008">
        <v>20171015</v>
      </c>
      <c r="N1008" t="s">
        <v>19</v>
      </c>
      <c r="O1008" t="str">
        <f>IF(VLOOKUP(A1008,'national-winners'!$A$2:$B$13,2,0)=H1008,"Y","N")</f>
        <v>N</v>
      </c>
    </row>
    <row r="1009" spans="1:15" x14ac:dyDescent="0.25">
      <c r="A1009">
        <v>1984</v>
      </c>
      <c r="B1009" t="s">
        <v>156</v>
      </c>
      <c r="C1009" t="s">
        <v>157</v>
      </c>
      <c r="D1009">
        <v>55</v>
      </c>
      <c r="E1009">
        <v>35</v>
      </c>
      <c r="F1009">
        <v>25</v>
      </c>
      <c r="G1009" t="s">
        <v>16</v>
      </c>
      <c r="H1009" t="s">
        <v>190</v>
      </c>
      <c r="I1009" t="s">
        <v>29</v>
      </c>
      <c r="J1009" t="b">
        <v>0</v>
      </c>
      <c r="K1009">
        <v>4883</v>
      </c>
      <c r="L1009">
        <v>2211689</v>
      </c>
      <c r="M1009">
        <v>20171015</v>
      </c>
      <c r="N1009" t="s">
        <v>19</v>
      </c>
      <c r="O1009" t="str">
        <f>IF(VLOOKUP(A1009,'national-winners'!$A$2:$B$13,2,0)=H1009,"Y","N")</f>
        <v>N</v>
      </c>
    </row>
    <row r="1010" spans="1:15" x14ac:dyDescent="0.25">
      <c r="A1010">
        <v>1984</v>
      </c>
      <c r="B1010" t="s">
        <v>156</v>
      </c>
      <c r="C1010" t="s">
        <v>157</v>
      </c>
      <c r="D1010">
        <v>55</v>
      </c>
      <c r="E1010">
        <v>35</v>
      </c>
      <c r="F1010">
        <v>25</v>
      </c>
      <c r="G1010" t="s">
        <v>16</v>
      </c>
      <c r="H1010" t="s">
        <v>191</v>
      </c>
      <c r="I1010" t="s">
        <v>192</v>
      </c>
      <c r="J1010" t="b">
        <v>0</v>
      </c>
      <c r="K1010">
        <v>3864</v>
      </c>
      <c r="L1010">
        <v>2211689</v>
      </c>
      <c r="M1010">
        <v>20171015</v>
      </c>
      <c r="N1010" t="s">
        <v>19</v>
      </c>
      <c r="O1010" t="str">
        <f>IF(VLOOKUP(A1010,'national-winners'!$A$2:$B$13,2,0)=H1010,"Y","N")</f>
        <v>N</v>
      </c>
    </row>
    <row r="1011" spans="1:15" x14ac:dyDescent="0.25">
      <c r="A1011">
        <v>1984</v>
      </c>
      <c r="B1011" t="s">
        <v>156</v>
      </c>
      <c r="C1011" t="s">
        <v>157</v>
      </c>
      <c r="D1011">
        <v>55</v>
      </c>
      <c r="E1011">
        <v>35</v>
      </c>
      <c r="F1011">
        <v>25</v>
      </c>
      <c r="G1011" t="s">
        <v>16</v>
      </c>
      <c r="H1011" t="s">
        <v>48</v>
      </c>
      <c r="I1011" t="s">
        <v>35</v>
      </c>
      <c r="J1011" t="b">
        <v>0</v>
      </c>
      <c r="K1011">
        <v>3791</v>
      </c>
      <c r="L1011">
        <v>2211689</v>
      </c>
      <c r="M1011">
        <v>20171015</v>
      </c>
      <c r="N1011" t="s">
        <v>19</v>
      </c>
      <c r="O1011" t="str">
        <f>IF(VLOOKUP(A1011,'national-winners'!$A$2:$B$13,2,0)=H1011,"Y","N")</f>
        <v>N</v>
      </c>
    </row>
    <row r="1012" spans="1:15" x14ac:dyDescent="0.25">
      <c r="A1012">
        <v>1984</v>
      </c>
      <c r="B1012" t="s">
        <v>156</v>
      </c>
      <c r="C1012" t="s">
        <v>157</v>
      </c>
      <c r="D1012">
        <v>55</v>
      </c>
      <c r="E1012">
        <v>35</v>
      </c>
      <c r="F1012">
        <v>25</v>
      </c>
      <c r="G1012" t="s">
        <v>16</v>
      </c>
      <c r="H1012" t="s">
        <v>196</v>
      </c>
      <c r="I1012" t="s">
        <v>168</v>
      </c>
      <c r="J1012" t="b">
        <v>0</v>
      </c>
      <c r="K1012">
        <v>1456</v>
      </c>
      <c r="L1012">
        <v>2211689</v>
      </c>
      <c r="M1012">
        <v>20171015</v>
      </c>
      <c r="N1012" t="s">
        <v>19</v>
      </c>
      <c r="O1012" t="str">
        <f>IF(VLOOKUP(A1012,'national-winners'!$A$2:$B$13,2,0)=H1012,"Y","N")</f>
        <v>N</v>
      </c>
    </row>
    <row r="1013" spans="1:15" x14ac:dyDescent="0.25">
      <c r="A1013">
        <v>1984</v>
      </c>
      <c r="B1013" t="s">
        <v>156</v>
      </c>
      <c r="C1013" t="s">
        <v>157</v>
      </c>
      <c r="D1013">
        <v>55</v>
      </c>
      <c r="E1013">
        <v>35</v>
      </c>
      <c r="F1013">
        <v>25</v>
      </c>
      <c r="G1013" t="s">
        <v>16</v>
      </c>
      <c r="H1013" t="s">
        <v>194</v>
      </c>
      <c r="I1013" t="s">
        <v>195</v>
      </c>
      <c r="J1013" t="b">
        <v>0</v>
      </c>
      <c r="K1013">
        <v>1006</v>
      </c>
      <c r="L1013">
        <v>2211689</v>
      </c>
      <c r="M1013">
        <v>20171015</v>
      </c>
      <c r="N1013" t="s">
        <v>19</v>
      </c>
      <c r="O1013" t="str">
        <f>IF(VLOOKUP(A1013,'national-winners'!$A$2:$B$13,2,0)=H1013,"Y","N")</f>
        <v>N</v>
      </c>
    </row>
    <row r="1014" spans="1:15" x14ac:dyDescent="0.25">
      <c r="A1014">
        <v>1984</v>
      </c>
      <c r="B1014" t="s">
        <v>156</v>
      </c>
      <c r="C1014" t="s">
        <v>157</v>
      </c>
      <c r="D1014">
        <v>55</v>
      </c>
      <c r="E1014">
        <v>35</v>
      </c>
      <c r="F1014">
        <v>25</v>
      </c>
      <c r="G1014" t="s">
        <v>16</v>
      </c>
      <c r="H1014" t="s">
        <v>59</v>
      </c>
      <c r="J1014" t="b">
        <v>0</v>
      </c>
      <c r="K1014">
        <v>706</v>
      </c>
      <c r="L1014">
        <v>2211689</v>
      </c>
      <c r="M1014">
        <v>20171015</v>
      </c>
      <c r="N1014" t="s">
        <v>19</v>
      </c>
      <c r="O1014" t="str">
        <f>IF(VLOOKUP(A1014,'national-winners'!$A$2:$B$13,2,0)=H1014,"Y","N")</f>
        <v>N</v>
      </c>
    </row>
    <row r="1015" spans="1:15" x14ac:dyDescent="0.25">
      <c r="A1015">
        <v>1984</v>
      </c>
      <c r="B1015" t="s">
        <v>156</v>
      </c>
      <c r="C1015" t="s">
        <v>157</v>
      </c>
      <c r="D1015">
        <v>55</v>
      </c>
      <c r="E1015">
        <v>35</v>
      </c>
      <c r="F1015">
        <v>25</v>
      </c>
      <c r="G1015" t="s">
        <v>16</v>
      </c>
      <c r="H1015" t="s">
        <v>201</v>
      </c>
      <c r="I1015" t="s">
        <v>170</v>
      </c>
      <c r="J1015" t="b">
        <v>0</v>
      </c>
      <c r="K1015">
        <v>619</v>
      </c>
      <c r="L1015">
        <v>2211689</v>
      </c>
      <c r="M1015">
        <v>20171015</v>
      </c>
      <c r="N1015" t="s">
        <v>19</v>
      </c>
      <c r="O1015" t="str">
        <f>IF(VLOOKUP(A1015,'national-winners'!$A$2:$B$13,2,0)=H1015,"Y","N")</f>
        <v>N</v>
      </c>
    </row>
    <row r="1016" spans="1:15" x14ac:dyDescent="0.25">
      <c r="A1016">
        <v>1984</v>
      </c>
      <c r="B1016" t="s">
        <v>156</v>
      </c>
      <c r="C1016" t="s">
        <v>157</v>
      </c>
      <c r="D1016">
        <v>55</v>
      </c>
      <c r="E1016">
        <v>35</v>
      </c>
      <c r="F1016">
        <v>25</v>
      </c>
      <c r="G1016" t="s">
        <v>16</v>
      </c>
      <c r="H1016" t="s">
        <v>26</v>
      </c>
      <c r="I1016" t="s">
        <v>27</v>
      </c>
      <c r="J1016" t="b">
        <v>0</v>
      </c>
      <c r="K1016">
        <v>596</v>
      </c>
      <c r="L1016">
        <v>2211689</v>
      </c>
      <c r="M1016">
        <v>20171015</v>
      </c>
      <c r="N1016" t="s">
        <v>19</v>
      </c>
      <c r="O1016" t="str">
        <f>IF(VLOOKUP(A1016,'national-winners'!$A$2:$B$13,2,0)=H1016,"Y","N")</f>
        <v>N</v>
      </c>
    </row>
    <row r="1017" spans="1:15" x14ac:dyDescent="0.25">
      <c r="A1017">
        <v>1984</v>
      </c>
      <c r="B1017" t="s">
        <v>156</v>
      </c>
      <c r="C1017" t="s">
        <v>157</v>
      </c>
      <c r="D1017">
        <v>55</v>
      </c>
      <c r="E1017">
        <v>35</v>
      </c>
      <c r="F1017">
        <v>25</v>
      </c>
      <c r="G1017" t="s">
        <v>16</v>
      </c>
      <c r="H1017" t="s">
        <v>193</v>
      </c>
      <c r="I1017" t="s">
        <v>37</v>
      </c>
      <c r="J1017" t="b">
        <v>0</v>
      </c>
      <c r="K1017">
        <v>444</v>
      </c>
      <c r="L1017">
        <v>2211689</v>
      </c>
      <c r="M1017">
        <v>20171015</v>
      </c>
      <c r="N1017" t="s">
        <v>19</v>
      </c>
      <c r="O1017" t="str">
        <f>IF(VLOOKUP(A1017,'national-winners'!$A$2:$B$13,2,0)=H1017,"Y","N")</f>
        <v>N</v>
      </c>
    </row>
    <row r="1018" spans="1:15" x14ac:dyDescent="0.25">
      <c r="A1018">
        <v>1984</v>
      </c>
      <c r="B1018" t="s">
        <v>158</v>
      </c>
      <c r="C1018" t="s">
        <v>159</v>
      </c>
      <c r="D1018">
        <v>56</v>
      </c>
      <c r="E1018">
        <v>83</v>
      </c>
      <c r="F1018">
        <v>68</v>
      </c>
      <c r="G1018" t="s">
        <v>16</v>
      </c>
      <c r="H1018" t="s">
        <v>160</v>
      </c>
      <c r="I1018" t="s">
        <v>21</v>
      </c>
      <c r="J1018" t="b">
        <v>0</v>
      </c>
      <c r="K1018">
        <v>133241</v>
      </c>
      <c r="L1018">
        <v>188968</v>
      </c>
      <c r="M1018">
        <v>20171015</v>
      </c>
      <c r="N1018" t="s">
        <v>19</v>
      </c>
      <c r="O1018" t="str">
        <f>IF(VLOOKUP(A1018,'national-winners'!$A$2:$B$13,2,0)=H1018,"Y","N")</f>
        <v>Y</v>
      </c>
    </row>
    <row r="1019" spans="1:15" x14ac:dyDescent="0.25">
      <c r="A1019">
        <v>1984</v>
      </c>
      <c r="B1019" t="s">
        <v>158</v>
      </c>
      <c r="C1019" t="s">
        <v>159</v>
      </c>
      <c r="D1019">
        <v>56</v>
      </c>
      <c r="E1019">
        <v>83</v>
      </c>
      <c r="F1019">
        <v>68</v>
      </c>
      <c r="G1019" t="s">
        <v>16</v>
      </c>
      <c r="H1019" t="s">
        <v>189</v>
      </c>
      <c r="I1019" t="s">
        <v>18</v>
      </c>
      <c r="J1019" t="b">
        <v>0</v>
      </c>
      <c r="K1019">
        <v>53370</v>
      </c>
      <c r="L1019">
        <v>188968</v>
      </c>
      <c r="M1019">
        <v>20171015</v>
      </c>
      <c r="N1019" t="s">
        <v>19</v>
      </c>
      <c r="O1019" t="str">
        <f>IF(VLOOKUP(A1019,'national-winners'!$A$2:$B$13,2,0)=H1019,"Y","N")</f>
        <v>N</v>
      </c>
    </row>
    <row r="1020" spans="1:15" x14ac:dyDescent="0.25">
      <c r="A1020">
        <v>1984</v>
      </c>
      <c r="B1020" t="s">
        <v>158</v>
      </c>
      <c r="C1020" t="s">
        <v>159</v>
      </c>
      <c r="D1020">
        <v>56</v>
      </c>
      <c r="E1020">
        <v>83</v>
      </c>
      <c r="F1020">
        <v>68</v>
      </c>
      <c r="G1020" t="s">
        <v>16</v>
      </c>
      <c r="H1020" t="s">
        <v>190</v>
      </c>
      <c r="I1020" t="s">
        <v>29</v>
      </c>
      <c r="J1020" t="b">
        <v>0</v>
      </c>
      <c r="K1020">
        <v>2357</v>
      </c>
      <c r="L1020">
        <v>188968</v>
      </c>
      <c r="M1020">
        <v>20171015</v>
      </c>
      <c r="N1020" t="s">
        <v>19</v>
      </c>
      <c r="O1020" t="str">
        <f>IF(VLOOKUP(A1020,'national-winners'!$A$2:$B$13,2,0)=H1020,"Y","N")</f>
        <v>N</v>
      </c>
    </row>
    <row r="1021" spans="1:15" x14ac:dyDescent="0.25">
      <c r="A1021">
        <v>1988</v>
      </c>
      <c r="B1021" t="s">
        <v>14</v>
      </c>
      <c r="C1021" t="s">
        <v>15</v>
      </c>
      <c r="D1021">
        <v>1</v>
      </c>
      <c r="E1021">
        <v>63</v>
      </c>
      <c r="F1021">
        <v>41</v>
      </c>
      <c r="G1021" t="s">
        <v>16</v>
      </c>
      <c r="H1021" t="s">
        <v>207</v>
      </c>
      <c r="I1021" t="s">
        <v>21</v>
      </c>
      <c r="J1021" t="b">
        <v>0</v>
      </c>
      <c r="K1021">
        <v>815576</v>
      </c>
      <c r="L1021">
        <v>1378476</v>
      </c>
      <c r="M1021">
        <v>20171015</v>
      </c>
      <c r="N1021" t="s">
        <v>19</v>
      </c>
      <c r="O1021" t="str">
        <f>IF(VLOOKUP(A1021,'national-winners'!$A$2:$B$13,2,0)=H1021,"Y","N")</f>
        <v>Y</v>
      </c>
    </row>
    <row r="1022" spans="1:15" x14ac:dyDescent="0.25">
      <c r="A1022">
        <v>1988</v>
      </c>
      <c r="B1022" t="s">
        <v>14</v>
      </c>
      <c r="C1022" t="s">
        <v>15</v>
      </c>
      <c r="D1022">
        <v>1</v>
      </c>
      <c r="E1022">
        <v>63</v>
      </c>
      <c r="F1022">
        <v>41</v>
      </c>
      <c r="G1022" t="s">
        <v>16</v>
      </c>
      <c r="H1022" t="s">
        <v>208</v>
      </c>
      <c r="I1022" t="s">
        <v>18</v>
      </c>
      <c r="J1022" t="b">
        <v>0</v>
      </c>
      <c r="K1022">
        <v>549506</v>
      </c>
      <c r="L1022">
        <v>1378476</v>
      </c>
      <c r="M1022">
        <v>20171015</v>
      </c>
      <c r="N1022" t="s">
        <v>19</v>
      </c>
      <c r="O1022" t="str">
        <f>IF(VLOOKUP(A1022,'national-winners'!$A$2:$B$13,2,0)=H1022,"Y","N")</f>
        <v>N</v>
      </c>
    </row>
    <row r="1023" spans="1:15" x14ac:dyDescent="0.25">
      <c r="A1023">
        <v>1988</v>
      </c>
      <c r="B1023" t="s">
        <v>14</v>
      </c>
      <c r="C1023" t="s">
        <v>15</v>
      </c>
      <c r="D1023">
        <v>1</v>
      </c>
      <c r="E1023">
        <v>63</v>
      </c>
      <c r="F1023">
        <v>41</v>
      </c>
      <c r="G1023" t="s">
        <v>16</v>
      </c>
      <c r="H1023" t="s">
        <v>209</v>
      </c>
      <c r="I1023" t="s">
        <v>29</v>
      </c>
      <c r="J1023" t="b">
        <v>0</v>
      </c>
      <c r="K1023">
        <v>8460</v>
      </c>
      <c r="L1023">
        <v>1378476</v>
      </c>
      <c r="M1023">
        <v>20171015</v>
      </c>
      <c r="N1023" t="s">
        <v>19</v>
      </c>
      <c r="O1023" t="str">
        <f>IF(VLOOKUP(A1023,'national-winners'!$A$2:$B$13,2,0)=H1023,"Y","N")</f>
        <v>N</v>
      </c>
    </row>
    <row r="1024" spans="1:15" x14ac:dyDescent="0.25">
      <c r="A1024">
        <v>1988</v>
      </c>
      <c r="B1024" t="s">
        <v>14</v>
      </c>
      <c r="C1024" t="s">
        <v>15</v>
      </c>
      <c r="D1024">
        <v>1</v>
      </c>
      <c r="E1024">
        <v>63</v>
      </c>
      <c r="F1024">
        <v>41</v>
      </c>
      <c r="G1024" t="s">
        <v>16</v>
      </c>
      <c r="H1024" t="s">
        <v>202</v>
      </c>
      <c r="I1024" t="s">
        <v>35</v>
      </c>
      <c r="J1024" t="b">
        <v>0</v>
      </c>
      <c r="K1024">
        <v>4428</v>
      </c>
      <c r="L1024">
        <v>1378476</v>
      </c>
      <c r="M1024">
        <v>20171015</v>
      </c>
      <c r="N1024" t="s">
        <v>19</v>
      </c>
      <c r="O1024" t="str">
        <f>IF(VLOOKUP(A1024,'national-winners'!$A$2:$B$13,2,0)=H1024,"Y","N")</f>
        <v>N</v>
      </c>
    </row>
    <row r="1025" spans="1:15" x14ac:dyDescent="0.25">
      <c r="A1025">
        <v>1988</v>
      </c>
      <c r="B1025" t="s">
        <v>14</v>
      </c>
      <c r="C1025" t="s">
        <v>15</v>
      </c>
      <c r="D1025">
        <v>1</v>
      </c>
      <c r="E1025">
        <v>63</v>
      </c>
      <c r="F1025">
        <v>41</v>
      </c>
      <c r="G1025" t="s">
        <v>16</v>
      </c>
      <c r="J1025" t="b">
        <v>1</v>
      </c>
      <c r="K1025">
        <v>506</v>
      </c>
      <c r="L1025">
        <v>1378476</v>
      </c>
      <c r="M1025">
        <v>20171015</v>
      </c>
      <c r="N1025" t="s">
        <v>19</v>
      </c>
      <c r="O1025" t="str">
        <f>IF(VLOOKUP(A1025,'national-winners'!$A$2:$B$13,2,0)=H1025,"Y","N")</f>
        <v>N</v>
      </c>
    </row>
    <row r="1026" spans="1:15" x14ac:dyDescent="0.25">
      <c r="A1026">
        <v>1988</v>
      </c>
      <c r="B1026" t="s">
        <v>30</v>
      </c>
      <c r="C1026" t="s">
        <v>31</v>
      </c>
      <c r="D1026">
        <v>2</v>
      </c>
      <c r="E1026">
        <v>94</v>
      </c>
      <c r="F1026">
        <v>81</v>
      </c>
      <c r="G1026" t="s">
        <v>16</v>
      </c>
      <c r="H1026" t="s">
        <v>207</v>
      </c>
      <c r="I1026" t="s">
        <v>21</v>
      </c>
      <c r="J1026" t="b">
        <v>0</v>
      </c>
      <c r="K1026">
        <v>119251</v>
      </c>
      <c r="L1026">
        <v>200116</v>
      </c>
      <c r="M1026">
        <v>20171015</v>
      </c>
      <c r="N1026" t="s">
        <v>19</v>
      </c>
      <c r="O1026" t="str">
        <f>IF(VLOOKUP(A1026,'national-winners'!$A$2:$B$13,2,0)=H1026,"Y","N")</f>
        <v>Y</v>
      </c>
    </row>
    <row r="1027" spans="1:15" x14ac:dyDescent="0.25">
      <c r="A1027">
        <v>1988</v>
      </c>
      <c r="B1027" t="s">
        <v>30</v>
      </c>
      <c r="C1027" t="s">
        <v>31</v>
      </c>
      <c r="D1027">
        <v>2</v>
      </c>
      <c r="E1027">
        <v>94</v>
      </c>
      <c r="F1027">
        <v>81</v>
      </c>
      <c r="G1027" t="s">
        <v>16</v>
      </c>
      <c r="H1027" t="s">
        <v>208</v>
      </c>
      <c r="I1027" t="s">
        <v>18</v>
      </c>
      <c r="J1027" t="b">
        <v>0</v>
      </c>
      <c r="K1027">
        <v>72584</v>
      </c>
      <c r="L1027">
        <v>200116</v>
      </c>
      <c r="M1027">
        <v>20171015</v>
      </c>
      <c r="N1027" t="s">
        <v>19</v>
      </c>
      <c r="O1027" t="str">
        <f>IF(VLOOKUP(A1027,'national-winners'!$A$2:$B$13,2,0)=H1027,"Y","N")</f>
        <v>N</v>
      </c>
    </row>
    <row r="1028" spans="1:15" x14ac:dyDescent="0.25">
      <c r="A1028">
        <v>1988</v>
      </c>
      <c r="B1028" t="s">
        <v>30</v>
      </c>
      <c r="C1028" t="s">
        <v>31</v>
      </c>
      <c r="D1028">
        <v>2</v>
      </c>
      <c r="E1028">
        <v>94</v>
      </c>
      <c r="F1028">
        <v>81</v>
      </c>
      <c r="G1028" t="s">
        <v>16</v>
      </c>
      <c r="H1028" t="s">
        <v>209</v>
      </c>
      <c r="I1028" t="s">
        <v>29</v>
      </c>
      <c r="J1028" t="b">
        <v>0</v>
      </c>
      <c r="K1028">
        <v>5484</v>
      </c>
      <c r="L1028">
        <v>200116</v>
      </c>
      <c r="M1028">
        <v>20171015</v>
      </c>
      <c r="N1028" t="s">
        <v>19</v>
      </c>
      <c r="O1028" t="str">
        <f>IF(VLOOKUP(A1028,'national-winners'!$A$2:$B$13,2,0)=H1028,"Y","N")</f>
        <v>N</v>
      </c>
    </row>
    <row r="1029" spans="1:15" x14ac:dyDescent="0.25">
      <c r="A1029">
        <v>1988</v>
      </c>
      <c r="B1029" t="s">
        <v>30</v>
      </c>
      <c r="C1029" t="s">
        <v>31</v>
      </c>
      <c r="D1029">
        <v>2</v>
      </c>
      <c r="E1029">
        <v>94</v>
      </c>
      <c r="F1029">
        <v>81</v>
      </c>
      <c r="G1029" t="s">
        <v>16</v>
      </c>
      <c r="H1029" t="s">
        <v>210</v>
      </c>
      <c r="I1029" t="s">
        <v>211</v>
      </c>
      <c r="J1029" t="b">
        <v>0</v>
      </c>
      <c r="K1029">
        <v>1024</v>
      </c>
      <c r="L1029">
        <v>200116</v>
      </c>
      <c r="M1029">
        <v>20171015</v>
      </c>
      <c r="N1029" t="s">
        <v>19</v>
      </c>
      <c r="O1029" t="str">
        <f>IF(VLOOKUP(A1029,'national-winners'!$A$2:$B$13,2,0)=H1029,"Y","N")</f>
        <v>N</v>
      </c>
    </row>
    <row r="1030" spans="1:15" x14ac:dyDescent="0.25">
      <c r="A1030">
        <v>1988</v>
      </c>
      <c r="B1030" t="s">
        <v>30</v>
      </c>
      <c r="C1030" t="s">
        <v>31</v>
      </c>
      <c r="D1030">
        <v>2</v>
      </c>
      <c r="E1030">
        <v>94</v>
      </c>
      <c r="F1030">
        <v>81</v>
      </c>
      <c r="G1030" t="s">
        <v>16</v>
      </c>
      <c r="J1030" t="b">
        <v>1</v>
      </c>
      <c r="K1030">
        <v>957</v>
      </c>
      <c r="L1030">
        <v>200116</v>
      </c>
      <c r="M1030">
        <v>20171015</v>
      </c>
      <c r="N1030" t="s">
        <v>19</v>
      </c>
      <c r="O1030" t="str">
        <f>IF(VLOOKUP(A1030,'national-winners'!$A$2:$B$13,2,0)=H1030,"Y","N")</f>
        <v>N</v>
      </c>
    </row>
    <row r="1031" spans="1:15" x14ac:dyDescent="0.25">
      <c r="A1031">
        <v>1988</v>
      </c>
      <c r="B1031" t="s">
        <v>30</v>
      </c>
      <c r="C1031" t="s">
        <v>31</v>
      </c>
      <c r="D1031">
        <v>2</v>
      </c>
      <c r="E1031">
        <v>94</v>
      </c>
      <c r="F1031">
        <v>81</v>
      </c>
      <c r="G1031" t="s">
        <v>16</v>
      </c>
      <c r="H1031" t="s">
        <v>48</v>
      </c>
      <c r="I1031" t="s">
        <v>212</v>
      </c>
      <c r="J1031" t="b">
        <v>0</v>
      </c>
      <c r="K1031">
        <v>816</v>
      </c>
      <c r="L1031">
        <v>200116</v>
      </c>
      <c r="M1031">
        <v>20171015</v>
      </c>
      <c r="N1031" t="s">
        <v>19</v>
      </c>
      <c r="O1031" t="str">
        <f>IF(VLOOKUP(A1031,'national-winners'!$A$2:$B$13,2,0)=H1031,"Y","N")</f>
        <v>N</v>
      </c>
    </row>
    <row r="1032" spans="1:15" x14ac:dyDescent="0.25">
      <c r="A1032">
        <v>1988</v>
      </c>
      <c r="B1032" t="s">
        <v>32</v>
      </c>
      <c r="C1032" t="s">
        <v>33</v>
      </c>
      <c r="D1032">
        <v>4</v>
      </c>
      <c r="E1032">
        <v>86</v>
      </c>
      <c r="F1032">
        <v>61</v>
      </c>
      <c r="G1032" t="s">
        <v>16</v>
      </c>
      <c r="H1032" t="s">
        <v>207</v>
      </c>
      <c r="I1032" t="s">
        <v>21</v>
      </c>
      <c r="J1032" t="b">
        <v>0</v>
      </c>
      <c r="K1032">
        <v>702541</v>
      </c>
      <c r="L1032">
        <v>1171873</v>
      </c>
      <c r="M1032">
        <v>20171015</v>
      </c>
      <c r="N1032" t="s">
        <v>19</v>
      </c>
      <c r="O1032" t="str">
        <f>IF(VLOOKUP(A1032,'national-winners'!$A$2:$B$13,2,0)=H1032,"Y","N")</f>
        <v>Y</v>
      </c>
    </row>
    <row r="1033" spans="1:15" x14ac:dyDescent="0.25">
      <c r="A1033">
        <v>1988</v>
      </c>
      <c r="B1033" t="s">
        <v>32</v>
      </c>
      <c r="C1033" t="s">
        <v>33</v>
      </c>
      <c r="D1033">
        <v>4</v>
      </c>
      <c r="E1033">
        <v>86</v>
      </c>
      <c r="F1033">
        <v>61</v>
      </c>
      <c r="G1033" t="s">
        <v>16</v>
      </c>
      <c r="H1033" t="s">
        <v>208</v>
      </c>
      <c r="I1033" t="s">
        <v>18</v>
      </c>
      <c r="J1033" t="b">
        <v>0</v>
      </c>
      <c r="K1033">
        <v>454029</v>
      </c>
      <c r="L1033">
        <v>1171873</v>
      </c>
      <c r="M1033">
        <v>20171015</v>
      </c>
      <c r="N1033" t="s">
        <v>19</v>
      </c>
      <c r="O1033" t="str">
        <f>IF(VLOOKUP(A1033,'national-winners'!$A$2:$B$13,2,0)=H1033,"Y","N")</f>
        <v>N</v>
      </c>
    </row>
    <row r="1034" spans="1:15" x14ac:dyDescent="0.25">
      <c r="A1034">
        <v>1988</v>
      </c>
      <c r="B1034" t="s">
        <v>32</v>
      </c>
      <c r="C1034" t="s">
        <v>33</v>
      </c>
      <c r="D1034">
        <v>4</v>
      </c>
      <c r="E1034">
        <v>86</v>
      </c>
      <c r="F1034">
        <v>61</v>
      </c>
      <c r="G1034" t="s">
        <v>16</v>
      </c>
      <c r="H1034" t="s">
        <v>209</v>
      </c>
      <c r="I1034" t="s">
        <v>29</v>
      </c>
      <c r="J1034" t="b">
        <v>0</v>
      </c>
      <c r="K1034">
        <v>13351</v>
      </c>
      <c r="L1034">
        <v>1171873</v>
      </c>
      <c r="M1034">
        <v>20171015</v>
      </c>
      <c r="N1034" t="s">
        <v>19</v>
      </c>
      <c r="O1034" t="str">
        <f>IF(VLOOKUP(A1034,'national-winners'!$A$2:$B$13,2,0)=H1034,"Y","N")</f>
        <v>N</v>
      </c>
    </row>
    <row r="1035" spans="1:15" x14ac:dyDescent="0.25">
      <c r="A1035">
        <v>1988</v>
      </c>
      <c r="B1035" t="s">
        <v>32</v>
      </c>
      <c r="C1035" t="s">
        <v>33</v>
      </c>
      <c r="D1035">
        <v>4</v>
      </c>
      <c r="E1035">
        <v>86</v>
      </c>
      <c r="F1035">
        <v>61</v>
      </c>
      <c r="G1035" t="s">
        <v>16</v>
      </c>
      <c r="H1035" t="s">
        <v>210</v>
      </c>
      <c r="I1035" t="s">
        <v>211</v>
      </c>
      <c r="J1035" t="b">
        <v>0</v>
      </c>
      <c r="K1035">
        <v>1662</v>
      </c>
      <c r="L1035">
        <v>1171873</v>
      </c>
      <c r="M1035">
        <v>20171015</v>
      </c>
      <c r="N1035" t="s">
        <v>19</v>
      </c>
      <c r="O1035" t="str">
        <f>IF(VLOOKUP(A1035,'national-winners'!$A$2:$B$13,2,0)=H1035,"Y","N")</f>
        <v>N</v>
      </c>
    </row>
    <row r="1036" spans="1:15" x14ac:dyDescent="0.25">
      <c r="A1036">
        <v>1988</v>
      </c>
      <c r="B1036" t="s">
        <v>32</v>
      </c>
      <c r="C1036" t="s">
        <v>33</v>
      </c>
      <c r="D1036">
        <v>4</v>
      </c>
      <c r="E1036">
        <v>86</v>
      </c>
      <c r="F1036">
        <v>61</v>
      </c>
      <c r="G1036" t="s">
        <v>16</v>
      </c>
      <c r="J1036" t="b">
        <v>1</v>
      </c>
      <c r="K1036">
        <v>290</v>
      </c>
      <c r="L1036">
        <v>1171873</v>
      </c>
      <c r="M1036">
        <v>20171015</v>
      </c>
      <c r="N1036" t="s">
        <v>19</v>
      </c>
      <c r="O1036" t="str">
        <f>IF(VLOOKUP(A1036,'national-winners'!$A$2:$B$13,2,0)=H1036,"Y","N")</f>
        <v>N</v>
      </c>
    </row>
    <row r="1037" spans="1:15" x14ac:dyDescent="0.25">
      <c r="A1037">
        <v>1988</v>
      </c>
      <c r="B1037" t="s">
        <v>40</v>
      </c>
      <c r="C1037" t="s">
        <v>41</v>
      </c>
      <c r="D1037">
        <v>5</v>
      </c>
      <c r="E1037">
        <v>71</v>
      </c>
      <c r="F1037">
        <v>42</v>
      </c>
      <c r="G1037" t="s">
        <v>16</v>
      </c>
      <c r="H1037" t="s">
        <v>207</v>
      </c>
      <c r="I1037" t="s">
        <v>21</v>
      </c>
      <c r="J1037" t="b">
        <v>0</v>
      </c>
      <c r="K1037">
        <v>466578</v>
      </c>
      <c r="L1037">
        <v>827738</v>
      </c>
      <c r="M1037">
        <v>20171015</v>
      </c>
      <c r="N1037" t="s">
        <v>19</v>
      </c>
      <c r="O1037" t="str">
        <f>IF(VLOOKUP(A1037,'national-winners'!$A$2:$B$13,2,0)=H1037,"Y","N")</f>
        <v>Y</v>
      </c>
    </row>
    <row r="1038" spans="1:15" x14ac:dyDescent="0.25">
      <c r="A1038">
        <v>1988</v>
      </c>
      <c r="B1038" t="s">
        <v>40</v>
      </c>
      <c r="C1038" t="s">
        <v>41</v>
      </c>
      <c r="D1038">
        <v>5</v>
      </c>
      <c r="E1038">
        <v>71</v>
      </c>
      <c r="F1038">
        <v>42</v>
      </c>
      <c r="G1038" t="s">
        <v>16</v>
      </c>
      <c r="H1038" t="s">
        <v>208</v>
      </c>
      <c r="I1038" t="s">
        <v>18</v>
      </c>
      <c r="J1038" t="b">
        <v>0</v>
      </c>
      <c r="K1038">
        <v>349237</v>
      </c>
      <c r="L1038">
        <v>827738</v>
      </c>
      <c r="M1038">
        <v>20171015</v>
      </c>
      <c r="N1038" t="s">
        <v>19</v>
      </c>
      <c r="O1038" t="str">
        <f>IF(VLOOKUP(A1038,'national-winners'!$A$2:$B$13,2,0)=H1038,"Y","N")</f>
        <v>N</v>
      </c>
    </row>
    <row r="1039" spans="1:15" x14ac:dyDescent="0.25">
      <c r="A1039">
        <v>1988</v>
      </c>
      <c r="B1039" t="s">
        <v>40</v>
      </c>
      <c r="C1039" t="s">
        <v>41</v>
      </c>
      <c r="D1039">
        <v>5</v>
      </c>
      <c r="E1039">
        <v>71</v>
      </c>
      <c r="F1039">
        <v>42</v>
      </c>
      <c r="G1039" t="s">
        <v>16</v>
      </c>
      <c r="H1039" t="s">
        <v>197</v>
      </c>
      <c r="I1039" t="s">
        <v>192</v>
      </c>
      <c r="J1039" t="b">
        <v>0</v>
      </c>
      <c r="K1039">
        <v>5146</v>
      </c>
      <c r="L1039">
        <v>827738</v>
      </c>
      <c r="M1039">
        <v>20171015</v>
      </c>
      <c r="N1039" t="s">
        <v>19</v>
      </c>
      <c r="O1039" t="str">
        <f>IF(VLOOKUP(A1039,'national-winners'!$A$2:$B$13,2,0)=H1039,"Y","N")</f>
        <v>N</v>
      </c>
    </row>
    <row r="1040" spans="1:15" x14ac:dyDescent="0.25">
      <c r="A1040">
        <v>1988</v>
      </c>
      <c r="B1040" t="s">
        <v>40</v>
      </c>
      <c r="C1040" t="s">
        <v>41</v>
      </c>
      <c r="D1040">
        <v>5</v>
      </c>
      <c r="E1040">
        <v>71</v>
      </c>
      <c r="F1040">
        <v>42</v>
      </c>
      <c r="G1040" t="s">
        <v>16</v>
      </c>
      <c r="H1040" t="s">
        <v>209</v>
      </c>
      <c r="I1040" t="s">
        <v>29</v>
      </c>
      <c r="J1040" t="b">
        <v>0</v>
      </c>
      <c r="K1040">
        <v>3297</v>
      </c>
      <c r="L1040">
        <v>827738</v>
      </c>
      <c r="M1040">
        <v>20171015</v>
      </c>
      <c r="N1040" t="s">
        <v>19</v>
      </c>
      <c r="O1040" t="str">
        <f>IF(VLOOKUP(A1040,'national-winners'!$A$2:$B$13,2,0)=H1040,"Y","N")</f>
        <v>N</v>
      </c>
    </row>
    <row r="1041" spans="1:15" x14ac:dyDescent="0.25">
      <c r="A1041">
        <v>1988</v>
      </c>
      <c r="B1041" t="s">
        <v>40</v>
      </c>
      <c r="C1041" t="s">
        <v>41</v>
      </c>
      <c r="D1041">
        <v>5</v>
      </c>
      <c r="E1041">
        <v>71</v>
      </c>
      <c r="F1041">
        <v>42</v>
      </c>
      <c r="G1041" t="s">
        <v>16</v>
      </c>
      <c r="H1041" t="s">
        <v>210</v>
      </c>
      <c r="I1041" t="s">
        <v>211</v>
      </c>
      <c r="J1041" t="b">
        <v>0</v>
      </c>
      <c r="K1041">
        <v>2161</v>
      </c>
      <c r="L1041">
        <v>827738</v>
      </c>
      <c r="M1041">
        <v>20171015</v>
      </c>
      <c r="N1041" t="s">
        <v>19</v>
      </c>
      <c r="O1041" t="str">
        <f>IF(VLOOKUP(A1041,'national-winners'!$A$2:$B$13,2,0)=H1041,"Y","N")</f>
        <v>N</v>
      </c>
    </row>
    <row r="1042" spans="1:15" x14ac:dyDescent="0.25">
      <c r="A1042">
        <v>1988</v>
      </c>
      <c r="B1042" t="s">
        <v>40</v>
      </c>
      <c r="C1042" t="s">
        <v>41</v>
      </c>
      <c r="D1042">
        <v>5</v>
      </c>
      <c r="E1042">
        <v>71</v>
      </c>
      <c r="F1042">
        <v>42</v>
      </c>
      <c r="G1042" t="s">
        <v>16</v>
      </c>
      <c r="H1042" t="s">
        <v>197</v>
      </c>
      <c r="I1042" t="s">
        <v>25</v>
      </c>
      <c r="J1042" t="b">
        <v>0</v>
      </c>
      <c r="K1042">
        <v>1319</v>
      </c>
      <c r="L1042">
        <v>827738</v>
      </c>
      <c r="M1042">
        <v>20171015</v>
      </c>
      <c r="N1042" t="s">
        <v>19</v>
      </c>
      <c r="O1042" t="str">
        <f>IF(VLOOKUP(A1042,'national-winners'!$A$2:$B$13,2,0)=H1042,"Y","N")</f>
        <v>N</v>
      </c>
    </row>
    <row r="1043" spans="1:15" x14ac:dyDescent="0.25">
      <c r="A1043">
        <v>1988</v>
      </c>
      <c r="B1043" t="s">
        <v>42</v>
      </c>
      <c r="C1043" t="s">
        <v>43</v>
      </c>
      <c r="D1043">
        <v>6</v>
      </c>
      <c r="E1043">
        <v>93</v>
      </c>
      <c r="F1043">
        <v>71</v>
      </c>
      <c r="G1043" t="s">
        <v>16</v>
      </c>
      <c r="H1043" t="s">
        <v>207</v>
      </c>
      <c r="I1043" t="s">
        <v>21</v>
      </c>
      <c r="J1043" t="b">
        <v>0</v>
      </c>
      <c r="K1043">
        <v>5054917</v>
      </c>
      <c r="L1043">
        <v>9887065</v>
      </c>
      <c r="M1043">
        <v>20171015</v>
      </c>
      <c r="N1043" t="s">
        <v>19</v>
      </c>
      <c r="O1043" t="str">
        <f>IF(VLOOKUP(A1043,'national-winners'!$A$2:$B$13,2,0)=H1043,"Y","N")</f>
        <v>Y</v>
      </c>
    </row>
    <row r="1044" spans="1:15" x14ac:dyDescent="0.25">
      <c r="A1044">
        <v>1988</v>
      </c>
      <c r="B1044" t="s">
        <v>42</v>
      </c>
      <c r="C1044" t="s">
        <v>43</v>
      </c>
      <c r="D1044">
        <v>6</v>
      </c>
      <c r="E1044">
        <v>93</v>
      </c>
      <c r="F1044">
        <v>71</v>
      </c>
      <c r="G1044" t="s">
        <v>16</v>
      </c>
      <c r="H1044" t="s">
        <v>208</v>
      </c>
      <c r="I1044" t="s">
        <v>18</v>
      </c>
      <c r="J1044" t="b">
        <v>0</v>
      </c>
      <c r="K1044">
        <v>4702233</v>
      </c>
      <c r="L1044">
        <v>9887065</v>
      </c>
      <c r="M1044">
        <v>20171015</v>
      </c>
      <c r="N1044" t="s">
        <v>19</v>
      </c>
      <c r="O1044" t="str">
        <f>IF(VLOOKUP(A1044,'national-winners'!$A$2:$B$13,2,0)=H1044,"Y","N")</f>
        <v>N</v>
      </c>
    </row>
    <row r="1045" spans="1:15" x14ac:dyDescent="0.25">
      <c r="A1045">
        <v>1988</v>
      </c>
      <c r="B1045" t="s">
        <v>42</v>
      </c>
      <c r="C1045" t="s">
        <v>43</v>
      </c>
      <c r="D1045">
        <v>6</v>
      </c>
      <c r="E1045">
        <v>93</v>
      </c>
      <c r="F1045">
        <v>71</v>
      </c>
      <c r="G1045" t="s">
        <v>16</v>
      </c>
      <c r="H1045" t="s">
        <v>209</v>
      </c>
      <c r="I1045" t="s">
        <v>29</v>
      </c>
      <c r="J1045" t="b">
        <v>0</v>
      </c>
      <c r="K1045">
        <v>70105</v>
      </c>
      <c r="L1045">
        <v>9887065</v>
      </c>
      <c r="M1045">
        <v>20171015</v>
      </c>
      <c r="N1045" t="s">
        <v>19</v>
      </c>
      <c r="O1045" t="str">
        <f>IF(VLOOKUP(A1045,'national-winners'!$A$2:$B$13,2,0)=H1045,"Y","N")</f>
        <v>N</v>
      </c>
    </row>
    <row r="1046" spans="1:15" x14ac:dyDescent="0.25">
      <c r="A1046">
        <v>1988</v>
      </c>
      <c r="B1046" t="s">
        <v>42</v>
      </c>
      <c r="C1046" t="s">
        <v>43</v>
      </c>
      <c r="D1046">
        <v>6</v>
      </c>
      <c r="E1046">
        <v>93</v>
      </c>
      <c r="F1046">
        <v>71</v>
      </c>
      <c r="G1046" t="s">
        <v>16</v>
      </c>
      <c r="H1046" t="s">
        <v>210</v>
      </c>
      <c r="I1046" t="s">
        <v>35</v>
      </c>
      <c r="J1046" t="b">
        <v>0</v>
      </c>
      <c r="K1046">
        <v>58999</v>
      </c>
      <c r="L1046">
        <v>9887065</v>
      </c>
      <c r="M1046">
        <v>20171015</v>
      </c>
      <c r="N1046" t="s">
        <v>19</v>
      </c>
      <c r="O1046" t="str">
        <f>IF(VLOOKUP(A1046,'national-winners'!$A$2:$B$13,2,0)=H1046,"Y","N")</f>
        <v>N</v>
      </c>
    </row>
    <row r="1047" spans="1:15" x14ac:dyDescent="0.25">
      <c r="A1047">
        <v>1988</v>
      </c>
      <c r="B1047" t="s">
        <v>42</v>
      </c>
      <c r="C1047" t="s">
        <v>43</v>
      </c>
      <c r="D1047">
        <v>6</v>
      </c>
      <c r="E1047">
        <v>93</v>
      </c>
      <c r="F1047">
        <v>71</v>
      </c>
      <c r="G1047" t="s">
        <v>16</v>
      </c>
      <c r="J1047" t="b">
        <v>1</v>
      </c>
      <c r="K1047">
        <v>811</v>
      </c>
      <c r="L1047">
        <v>9887065</v>
      </c>
      <c r="M1047">
        <v>20171015</v>
      </c>
      <c r="N1047" t="s">
        <v>19</v>
      </c>
      <c r="O1047" t="str">
        <f>IF(VLOOKUP(A1047,'national-winners'!$A$2:$B$13,2,0)=H1047,"Y","N")</f>
        <v>N</v>
      </c>
    </row>
    <row r="1048" spans="1:15" x14ac:dyDescent="0.25">
      <c r="A1048">
        <v>1988</v>
      </c>
      <c r="B1048" t="s">
        <v>46</v>
      </c>
      <c r="C1048" t="s">
        <v>47</v>
      </c>
      <c r="D1048">
        <v>8</v>
      </c>
      <c r="E1048">
        <v>84</v>
      </c>
      <c r="F1048">
        <v>62</v>
      </c>
      <c r="G1048" t="s">
        <v>16</v>
      </c>
      <c r="H1048" t="s">
        <v>207</v>
      </c>
      <c r="I1048" t="s">
        <v>21</v>
      </c>
      <c r="J1048" t="b">
        <v>0</v>
      </c>
      <c r="K1048">
        <v>728177</v>
      </c>
      <c r="L1048">
        <v>1372394</v>
      </c>
      <c r="M1048">
        <v>20171015</v>
      </c>
      <c r="N1048" t="s">
        <v>19</v>
      </c>
      <c r="O1048" t="str">
        <f>IF(VLOOKUP(A1048,'national-winners'!$A$2:$B$13,2,0)=H1048,"Y","N")</f>
        <v>Y</v>
      </c>
    </row>
    <row r="1049" spans="1:15" x14ac:dyDescent="0.25">
      <c r="A1049">
        <v>1988</v>
      </c>
      <c r="B1049" t="s">
        <v>46</v>
      </c>
      <c r="C1049" t="s">
        <v>47</v>
      </c>
      <c r="D1049">
        <v>8</v>
      </c>
      <c r="E1049">
        <v>84</v>
      </c>
      <c r="F1049">
        <v>62</v>
      </c>
      <c r="G1049" t="s">
        <v>16</v>
      </c>
      <c r="H1049" t="s">
        <v>208</v>
      </c>
      <c r="I1049" t="s">
        <v>18</v>
      </c>
      <c r="J1049" t="b">
        <v>0</v>
      </c>
      <c r="K1049">
        <v>621453</v>
      </c>
      <c r="L1049">
        <v>1372394</v>
      </c>
      <c r="M1049">
        <v>20171015</v>
      </c>
      <c r="N1049" t="s">
        <v>19</v>
      </c>
      <c r="O1049" t="str">
        <f>IF(VLOOKUP(A1049,'national-winners'!$A$2:$B$13,2,0)=H1049,"Y","N")</f>
        <v>N</v>
      </c>
    </row>
    <row r="1050" spans="1:15" x14ac:dyDescent="0.25">
      <c r="A1050">
        <v>1988</v>
      </c>
      <c r="B1050" t="s">
        <v>46</v>
      </c>
      <c r="C1050" t="s">
        <v>47</v>
      </c>
      <c r="D1050">
        <v>8</v>
      </c>
      <c r="E1050">
        <v>84</v>
      </c>
      <c r="F1050">
        <v>62</v>
      </c>
      <c r="G1050" t="s">
        <v>16</v>
      </c>
      <c r="H1050" t="s">
        <v>209</v>
      </c>
      <c r="I1050" t="s">
        <v>29</v>
      </c>
      <c r="J1050" t="b">
        <v>0</v>
      </c>
      <c r="K1050">
        <v>15482</v>
      </c>
      <c r="L1050">
        <v>1372394</v>
      </c>
      <c r="M1050">
        <v>20171015</v>
      </c>
      <c r="N1050" t="s">
        <v>19</v>
      </c>
      <c r="O1050" t="str">
        <f>IF(VLOOKUP(A1050,'national-winners'!$A$2:$B$13,2,0)=H1050,"Y","N")</f>
        <v>N</v>
      </c>
    </row>
    <row r="1051" spans="1:15" x14ac:dyDescent="0.25">
      <c r="A1051">
        <v>1988</v>
      </c>
      <c r="B1051" t="s">
        <v>46</v>
      </c>
      <c r="C1051" t="s">
        <v>47</v>
      </c>
      <c r="D1051">
        <v>8</v>
      </c>
      <c r="E1051">
        <v>84</v>
      </c>
      <c r="F1051">
        <v>62</v>
      </c>
      <c r="G1051" t="s">
        <v>16</v>
      </c>
      <c r="H1051" t="s">
        <v>197</v>
      </c>
      <c r="I1051" t="s">
        <v>25</v>
      </c>
      <c r="J1051" t="b">
        <v>0</v>
      </c>
      <c r="K1051">
        <v>4604</v>
      </c>
      <c r="L1051">
        <v>1372394</v>
      </c>
      <c r="M1051">
        <v>20171015</v>
      </c>
      <c r="N1051" t="s">
        <v>19</v>
      </c>
      <c r="O1051" t="str">
        <f>IF(VLOOKUP(A1051,'national-winners'!$A$2:$B$13,2,0)=H1051,"Y","N")</f>
        <v>N</v>
      </c>
    </row>
    <row r="1052" spans="1:15" x14ac:dyDescent="0.25">
      <c r="A1052">
        <v>1988</v>
      </c>
      <c r="B1052" t="s">
        <v>46</v>
      </c>
      <c r="C1052" t="s">
        <v>47</v>
      </c>
      <c r="D1052">
        <v>8</v>
      </c>
      <c r="E1052">
        <v>84</v>
      </c>
      <c r="F1052">
        <v>62</v>
      </c>
      <c r="G1052" t="s">
        <v>16</v>
      </c>
      <c r="H1052" t="s">
        <v>210</v>
      </c>
      <c r="I1052" t="s">
        <v>211</v>
      </c>
      <c r="J1052" t="b">
        <v>0</v>
      </c>
      <c r="K1052">
        <v>2539</v>
      </c>
      <c r="L1052">
        <v>1372394</v>
      </c>
      <c r="M1052">
        <v>20171015</v>
      </c>
      <c r="N1052" t="s">
        <v>19</v>
      </c>
      <c r="O1052" t="str">
        <f>IF(VLOOKUP(A1052,'national-winners'!$A$2:$B$13,2,0)=H1052,"Y","N")</f>
        <v>N</v>
      </c>
    </row>
    <row r="1053" spans="1:15" x14ac:dyDescent="0.25">
      <c r="A1053">
        <v>1988</v>
      </c>
      <c r="B1053" t="s">
        <v>46</v>
      </c>
      <c r="C1053" t="s">
        <v>47</v>
      </c>
      <c r="D1053">
        <v>8</v>
      </c>
      <c r="E1053">
        <v>84</v>
      </c>
      <c r="F1053">
        <v>62</v>
      </c>
      <c r="G1053" t="s">
        <v>16</v>
      </c>
      <c r="J1053" t="b">
        <v>1</v>
      </c>
      <c r="K1053">
        <v>139</v>
      </c>
      <c r="L1053">
        <v>1372394</v>
      </c>
      <c r="M1053">
        <v>20171015</v>
      </c>
      <c r="N1053" t="s">
        <v>19</v>
      </c>
      <c r="O1053" t="str">
        <f>IF(VLOOKUP(A1053,'national-winners'!$A$2:$B$13,2,0)=H1053,"Y","N")</f>
        <v>N</v>
      </c>
    </row>
    <row r="1054" spans="1:15" x14ac:dyDescent="0.25">
      <c r="A1054">
        <v>1988</v>
      </c>
      <c r="B1054" t="s">
        <v>50</v>
      </c>
      <c r="C1054" t="s">
        <v>51</v>
      </c>
      <c r="D1054">
        <v>9</v>
      </c>
      <c r="E1054">
        <v>16</v>
      </c>
      <c r="F1054">
        <v>1</v>
      </c>
      <c r="G1054" t="s">
        <v>16</v>
      </c>
      <c r="H1054" t="s">
        <v>207</v>
      </c>
      <c r="I1054" t="s">
        <v>21</v>
      </c>
      <c r="J1054" t="b">
        <v>0</v>
      </c>
      <c r="K1054">
        <v>750241</v>
      </c>
      <c r="L1054">
        <v>1443394</v>
      </c>
      <c r="M1054">
        <v>20171015</v>
      </c>
      <c r="N1054" t="s">
        <v>19</v>
      </c>
      <c r="O1054" t="str">
        <f>IF(VLOOKUP(A1054,'national-winners'!$A$2:$B$13,2,0)=H1054,"Y","N")</f>
        <v>Y</v>
      </c>
    </row>
    <row r="1055" spans="1:15" x14ac:dyDescent="0.25">
      <c r="A1055">
        <v>1988</v>
      </c>
      <c r="B1055" t="s">
        <v>50</v>
      </c>
      <c r="C1055" t="s">
        <v>51</v>
      </c>
      <c r="D1055">
        <v>9</v>
      </c>
      <c r="E1055">
        <v>16</v>
      </c>
      <c r="F1055">
        <v>1</v>
      </c>
      <c r="G1055" t="s">
        <v>16</v>
      </c>
      <c r="H1055" t="s">
        <v>208</v>
      </c>
      <c r="I1055" t="s">
        <v>18</v>
      </c>
      <c r="J1055" t="b">
        <v>0</v>
      </c>
      <c r="K1055">
        <v>676584</v>
      </c>
      <c r="L1055">
        <v>1443394</v>
      </c>
      <c r="M1055">
        <v>20171015</v>
      </c>
      <c r="N1055" t="s">
        <v>19</v>
      </c>
      <c r="O1055" t="str">
        <f>IF(VLOOKUP(A1055,'national-winners'!$A$2:$B$13,2,0)=H1055,"Y","N")</f>
        <v>N</v>
      </c>
    </row>
    <row r="1056" spans="1:15" x14ac:dyDescent="0.25">
      <c r="A1056">
        <v>1988</v>
      </c>
      <c r="B1056" t="s">
        <v>50</v>
      </c>
      <c r="C1056" t="s">
        <v>51</v>
      </c>
      <c r="D1056">
        <v>9</v>
      </c>
      <c r="E1056">
        <v>16</v>
      </c>
      <c r="F1056">
        <v>1</v>
      </c>
      <c r="G1056" t="s">
        <v>16</v>
      </c>
      <c r="H1056" t="s">
        <v>209</v>
      </c>
      <c r="I1056" t="s">
        <v>29</v>
      </c>
      <c r="J1056" t="b">
        <v>0</v>
      </c>
      <c r="K1056">
        <v>14071</v>
      </c>
      <c r="L1056">
        <v>1443394</v>
      </c>
      <c r="M1056">
        <v>20171015</v>
      </c>
      <c r="N1056" t="s">
        <v>19</v>
      </c>
      <c r="O1056" t="str">
        <f>IF(VLOOKUP(A1056,'national-winners'!$A$2:$B$13,2,0)=H1056,"Y","N")</f>
        <v>N</v>
      </c>
    </row>
    <row r="1057" spans="1:15" x14ac:dyDescent="0.25">
      <c r="A1057">
        <v>1988</v>
      </c>
      <c r="B1057" t="s">
        <v>50</v>
      </c>
      <c r="C1057" t="s">
        <v>51</v>
      </c>
      <c r="D1057">
        <v>9</v>
      </c>
      <c r="E1057">
        <v>16</v>
      </c>
      <c r="F1057">
        <v>1</v>
      </c>
      <c r="G1057" t="s">
        <v>16</v>
      </c>
      <c r="H1057" t="s">
        <v>210</v>
      </c>
      <c r="I1057" t="s">
        <v>211</v>
      </c>
      <c r="J1057" t="b">
        <v>0</v>
      </c>
      <c r="K1057">
        <v>2491</v>
      </c>
      <c r="L1057">
        <v>1443394</v>
      </c>
      <c r="M1057">
        <v>20171015</v>
      </c>
      <c r="N1057" t="s">
        <v>19</v>
      </c>
      <c r="O1057" t="str">
        <f>IF(VLOOKUP(A1057,'national-winners'!$A$2:$B$13,2,0)=H1057,"Y","N")</f>
        <v>N</v>
      </c>
    </row>
    <row r="1058" spans="1:15" x14ac:dyDescent="0.25">
      <c r="A1058">
        <v>1988</v>
      </c>
      <c r="B1058" t="s">
        <v>50</v>
      </c>
      <c r="C1058" t="s">
        <v>51</v>
      </c>
      <c r="D1058">
        <v>9</v>
      </c>
      <c r="E1058">
        <v>16</v>
      </c>
      <c r="F1058">
        <v>1</v>
      </c>
      <c r="G1058" t="s">
        <v>16</v>
      </c>
      <c r="J1058" t="b">
        <v>1</v>
      </c>
      <c r="K1058">
        <v>7</v>
      </c>
      <c r="L1058">
        <v>1443394</v>
      </c>
      <c r="M1058">
        <v>20171015</v>
      </c>
      <c r="N1058" t="s">
        <v>19</v>
      </c>
      <c r="O1058" t="str">
        <f>IF(VLOOKUP(A1058,'national-winners'!$A$2:$B$13,2,0)=H1058,"Y","N")</f>
        <v>N</v>
      </c>
    </row>
    <row r="1059" spans="1:15" x14ac:dyDescent="0.25">
      <c r="A1059">
        <v>1988</v>
      </c>
      <c r="B1059" t="s">
        <v>53</v>
      </c>
      <c r="C1059" t="s">
        <v>54</v>
      </c>
      <c r="D1059">
        <v>10</v>
      </c>
      <c r="E1059">
        <v>51</v>
      </c>
      <c r="F1059">
        <v>11</v>
      </c>
      <c r="G1059" t="s">
        <v>16</v>
      </c>
      <c r="H1059" t="s">
        <v>207</v>
      </c>
      <c r="I1059" t="s">
        <v>21</v>
      </c>
      <c r="J1059" t="b">
        <v>0</v>
      </c>
      <c r="K1059">
        <v>139639</v>
      </c>
      <c r="L1059">
        <v>249891</v>
      </c>
      <c r="M1059">
        <v>20171015</v>
      </c>
      <c r="N1059" t="s">
        <v>19</v>
      </c>
      <c r="O1059" t="str">
        <f>IF(VLOOKUP(A1059,'national-winners'!$A$2:$B$13,2,0)=H1059,"Y","N")</f>
        <v>Y</v>
      </c>
    </row>
    <row r="1060" spans="1:15" x14ac:dyDescent="0.25">
      <c r="A1060">
        <v>1988</v>
      </c>
      <c r="B1060" t="s">
        <v>53</v>
      </c>
      <c r="C1060" t="s">
        <v>54</v>
      </c>
      <c r="D1060">
        <v>10</v>
      </c>
      <c r="E1060">
        <v>51</v>
      </c>
      <c r="F1060">
        <v>11</v>
      </c>
      <c r="G1060" t="s">
        <v>16</v>
      </c>
      <c r="H1060" t="s">
        <v>208</v>
      </c>
      <c r="I1060" t="s">
        <v>18</v>
      </c>
      <c r="J1060" t="b">
        <v>0</v>
      </c>
      <c r="K1060">
        <v>108647</v>
      </c>
      <c r="L1060">
        <v>249891</v>
      </c>
      <c r="M1060">
        <v>20171015</v>
      </c>
      <c r="N1060" t="s">
        <v>19</v>
      </c>
      <c r="O1060" t="str">
        <f>IF(VLOOKUP(A1060,'national-winners'!$A$2:$B$13,2,0)=H1060,"Y","N")</f>
        <v>N</v>
      </c>
    </row>
    <row r="1061" spans="1:15" x14ac:dyDescent="0.25">
      <c r="A1061">
        <v>1988</v>
      </c>
      <c r="B1061" t="s">
        <v>53</v>
      </c>
      <c r="C1061" t="s">
        <v>54</v>
      </c>
      <c r="D1061">
        <v>10</v>
      </c>
      <c r="E1061">
        <v>51</v>
      </c>
      <c r="F1061">
        <v>11</v>
      </c>
      <c r="G1061" t="s">
        <v>16</v>
      </c>
      <c r="H1061" t="s">
        <v>209</v>
      </c>
      <c r="I1061" t="s">
        <v>29</v>
      </c>
      <c r="J1061" t="b">
        <v>0</v>
      </c>
      <c r="K1061">
        <v>1162</v>
      </c>
      <c r="L1061">
        <v>249891</v>
      </c>
      <c r="M1061">
        <v>20171015</v>
      </c>
      <c r="N1061" t="s">
        <v>19</v>
      </c>
      <c r="O1061" t="str">
        <f>IF(VLOOKUP(A1061,'national-winners'!$A$2:$B$13,2,0)=H1061,"Y","N")</f>
        <v>N</v>
      </c>
    </row>
    <row r="1062" spans="1:15" x14ac:dyDescent="0.25">
      <c r="A1062">
        <v>1988</v>
      </c>
      <c r="B1062" t="s">
        <v>53</v>
      </c>
      <c r="C1062" t="s">
        <v>54</v>
      </c>
      <c r="D1062">
        <v>10</v>
      </c>
      <c r="E1062">
        <v>51</v>
      </c>
      <c r="F1062">
        <v>11</v>
      </c>
      <c r="G1062" t="s">
        <v>16</v>
      </c>
      <c r="H1062" t="s">
        <v>210</v>
      </c>
      <c r="I1062" t="s">
        <v>211</v>
      </c>
      <c r="J1062" t="b">
        <v>0</v>
      </c>
      <c r="K1062">
        <v>443</v>
      </c>
      <c r="L1062">
        <v>249891</v>
      </c>
      <c r="M1062">
        <v>20171015</v>
      </c>
      <c r="N1062" t="s">
        <v>19</v>
      </c>
      <c r="O1062" t="str">
        <f>IF(VLOOKUP(A1062,'national-winners'!$A$2:$B$13,2,0)=H1062,"Y","N")</f>
        <v>N</v>
      </c>
    </row>
    <row r="1063" spans="1:15" x14ac:dyDescent="0.25">
      <c r="A1063">
        <v>1988</v>
      </c>
      <c r="B1063" t="s">
        <v>57</v>
      </c>
      <c r="C1063" t="s">
        <v>58</v>
      </c>
      <c r="D1063">
        <v>11</v>
      </c>
      <c r="E1063">
        <v>53</v>
      </c>
      <c r="F1063">
        <v>55</v>
      </c>
      <c r="G1063" t="s">
        <v>16</v>
      </c>
      <c r="H1063" t="s">
        <v>208</v>
      </c>
      <c r="I1063" t="s">
        <v>18</v>
      </c>
      <c r="J1063" t="b">
        <v>0</v>
      </c>
      <c r="K1063">
        <v>159407</v>
      </c>
      <c r="L1063">
        <v>192877</v>
      </c>
      <c r="M1063">
        <v>20171015</v>
      </c>
      <c r="N1063" t="s">
        <v>19</v>
      </c>
      <c r="O1063" t="str">
        <f>IF(VLOOKUP(A1063,'national-winners'!$A$2:$B$13,2,0)=H1063,"Y","N")</f>
        <v>N</v>
      </c>
    </row>
    <row r="1064" spans="1:15" x14ac:dyDescent="0.25">
      <c r="A1064">
        <v>1988</v>
      </c>
      <c r="B1064" t="s">
        <v>57</v>
      </c>
      <c r="C1064" t="s">
        <v>58</v>
      </c>
      <c r="D1064">
        <v>11</v>
      </c>
      <c r="E1064">
        <v>53</v>
      </c>
      <c r="F1064">
        <v>55</v>
      </c>
      <c r="G1064" t="s">
        <v>16</v>
      </c>
      <c r="H1064" t="s">
        <v>207</v>
      </c>
      <c r="I1064" t="s">
        <v>21</v>
      </c>
      <c r="J1064" t="b">
        <v>0</v>
      </c>
      <c r="K1064">
        <v>27590</v>
      </c>
      <c r="L1064">
        <v>192877</v>
      </c>
      <c r="M1064">
        <v>20171015</v>
      </c>
      <c r="N1064" t="s">
        <v>19</v>
      </c>
      <c r="O1064" t="str">
        <f>IF(VLOOKUP(A1064,'national-winners'!$A$2:$B$13,2,0)=H1064,"Y","N")</f>
        <v>Y</v>
      </c>
    </row>
    <row r="1065" spans="1:15" x14ac:dyDescent="0.25">
      <c r="A1065">
        <v>1988</v>
      </c>
      <c r="B1065" t="s">
        <v>57</v>
      </c>
      <c r="C1065" t="s">
        <v>58</v>
      </c>
      <c r="D1065">
        <v>11</v>
      </c>
      <c r="E1065">
        <v>53</v>
      </c>
      <c r="F1065">
        <v>55</v>
      </c>
      <c r="G1065" t="s">
        <v>16</v>
      </c>
      <c r="I1065" t="s">
        <v>35</v>
      </c>
      <c r="J1065" t="b">
        <v>0</v>
      </c>
      <c r="K1065">
        <v>3064</v>
      </c>
      <c r="L1065">
        <v>192877</v>
      </c>
      <c r="M1065">
        <v>20171015</v>
      </c>
      <c r="N1065" t="s">
        <v>19</v>
      </c>
      <c r="O1065" t="str">
        <f>IF(VLOOKUP(A1065,'national-winners'!$A$2:$B$13,2,0)=H1065,"Y","N")</f>
        <v>N</v>
      </c>
    </row>
    <row r="1066" spans="1:15" x14ac:dyDescent="0.25">
      <c r="A1066">
        <v>1988</v>
      </c>
      <c r="B1066" t="s">
        <v>57</v>
      </c>
      <c r="C1066" t="s">
        <v>58</v>
      </c>
      <c r="D1066">
        <v>11</v>
      </c>
      <c r="E1066">
        <v>53</v>
      </c>
      <c r="F1066">
        <v>55</v>
      </c>
      <c r="G1066" t="s">
        <v>16</v>
      </c>
      <c r="J1066" t="b">
        <v>1</v>
      </c>
      <c r="K1066">
        <v>1553</v>
      </c>
      <c r="L1066">
        <v>192877</v>
      </c>
      <c r="M1066">
        <v>20171015</v>
      </c>
      <c r="N1066" t="s">
        <v>19</v>
      </c>
      <c r="O1066" t="str">
        <f>IF(VLOOKUP(A1066,'national-winners'!$A$2:$B$13,2,0)=H1066,"Y","N")</f>
        <v>N</v>
      </c>
    </row>
    <row r="1067" spans="1:15" x14ac:dyDescent="0.25">
      <c r="A1067">
        <v>1988</v>
      </c>
      <c r="B1067" t="s">
        <v>57</v>
      </c>
      <c r="C1067" t="s">
        <v>58</v>
      </c>
      <c r="D1067">
        <v>11</v>
      </c>
      <c r="E1067">
        <v>53</v>
      </c>
      <c r="F1067">
        <v>55</v>
      </c>
      <c r="G1067" t="s">
        <v>16</v>
      </c>
      <c r="H1067" t="s">
        <v>209</v>
      </c>
      <c r="I1067" t="s">
        <v>29</v>
      </c>
      <c r="J1067" t="b">
        <v>0</v>
      </c>
      <c r="K1067">
        <v>554</v>
      </c>
      <c r="L1067">
        <v>192877</v>
      </c>
      <c r="M1067">
        <v>20171015</v>
      </c>
      <c r="N1067" t="s">
        <v>19</v>
      </c>
      <c r="O1067" t="str">
        <f>IF(VLOOKUP(A1067,'national-winners'!$A$2:$B$13,2,0)=H1067,"Y","N")</f>
        <v>N</v>
      </c>
    </row>
    <row r="1068" spans="1:15" x14ac:dyDescent="0.25">
      <c r="A1068">
        <v>1988</v>
      </c>
      <c r="B1068" t="s">
        <v>57</v>
      </c>
      <c r="C1068" t="s">
        <v>58</v>
      </c>
      <c r="D1068">
        <v>11</v>
      </c>
      <c r="E1068">
        <v>53</v>
      </c>
      <c r="F1068">
        <v>55</v>
      </c>
      <c r="G1068" t="s">
        <v>16</v>
      </c>
      <c r="I1068" t="s">
        <v>213</v>
      </c>
      <c r="J1068" t="b">
        <v>0</v>
      </c>
      <c r="K1068">
        <v>236</v>
      </c>
      <c r="L1068">
        <v>192877</v>
      </c>
      <c r="M1068">
        <v>20171015</v>
      </c>
      <c r="N1068" t="s">
        <v>19</v>
      </c>
      <c r="O1068" t="str">
        <f>IF(VLOOKUP(A1068,'national-winners'!$A$2:$B$13,2,0)=H1068,"Y","N")</f>
        <v>N</v>
      </c>
    </row>
    <row r="1069" spans="1:15" x14ac:dyDescent="0.25">
      <c r="A1069">
        <v>1988</v>
      </c>
      <c r="B1069" t="s">
        <v>57</v>
      </c>
      <c r="C1069" t="s">
        <v>58</v>
      </c>
      <c r="D1069">
        <v>11</v>
      </c>
      <c r="E1069">
        <v>53</v>
      </c>
      <c r="F1069">
        <v>55</v>
      </c>
      <c r="G1069" t="s">
        <v>16</v>
      </c>
      <c r="H1069" t="s">
        <v>202</v>
      </c>
      <c r="I1069" t="s">
        <v>203</v>
      </c>
      <c r="J1069" t="b">
        <v>0</v>
      </c>
      <c r="K1069">
        <v>208</v>
      </c>
      <c r="L1069">
        <v>192877</v>
      </c>
      <c r="M1069">
        <v>20171015</v>
      </c>
      <c r="N1069" t="s">
        <v>19</v>
      </c>
      <c r="O1069" t="str">
        <f>IF(VLOOKUP(A1069,'national-winners'!$A$2:$B$13,2,0)=H1069,"Y","N")</f>
        <v>N</v>
      </c>
    </row>
    <row r="1070" spans="1:15" x14ac:dyDescent="0.25">
      <c r="A1070">
        <v>1988</v>
      </c>
      <c r="B1070" t="s">
        <v>57</v>
      </c>
      <c r="C1070" t="s">
        <v>58</v>
      </c>
      <c r="D1070">
        <v>11</v>
      </c>
      <c r="E1070">
        <v>53</v>
      </c>
      <c r="F1070">
        <v>55</v>
      </c>
      <c r="G1070" t="s">
        <v>16</v>
      </c>
      <c r="H1070" t="s">
        <v>214</v>
      </c>
      <c r="I1070" t="s">
        <v>100</v>
      </c>
      <c r="J1070" t="b">
        <v>0</v>
      </c>
      <c r="K1070">
        <v>142</v>
      </c>
      <c r="L1070">
        <v>192877</v>
      </c>
      <c r="M1070">
        <v>20171015</v>
      </c>
      <c r="N1070" t="s">
        <v>19</v>
      </c>
      <c r="O1070" t="str">
        <f>IF(VLOOKUP(A1070,'national-winners'!$A$2:$B$13,2,0)=H1070,"Y","N")</f>
        <v>N</v>
      </c>
    </row>
    <row r="1071" spans="1:15" x14ac:dyDescent="0.25">
      <c r="A1071">
        <v>1988</v>
      </c>
      <c r="B1071" t="s">
        <v>57</v>
      </c>
      <c r="C1071" t="s">
        <v>58</v>
      </c>
      <c r="D1071">
        <v>11</v>
      </c>
      <c r="E1071">
        <v>53</v>
      </c>
      <c r="F1071">
        <v>55</v>
      </c>
      <c r="G1071" t="s">
        <v>16</v>
      </c>
      <c r="H1071" t="s">
        <v>215</v>
      </c>
      <c r="I1071" t="s">
        <v>37</v>
      </c>
      <c r="J1071" t="b">
        <v>0</v>
      </c>
      <c r="K1071">
        <v>123</v>
      </c>
      <c r="L1071">
        <v>192877</v>
      </c>
      <c r="M1071">
        <v>20171015</v>
      </c>
      <c r="N1071" t="s">
        <v>19</v>
      </c>
      <c r="O1071" t="str">
        <f>IF(VLOOKUP(A1071,'national-winners'!$A$2:$B$13,2,0)=H1071,"Y","N")</f>
        <v>N</v>
      </c>
    </row>
    <row r="1072" spans="1:15" x14ac:dyDescent="0.25">
      <c r="A1072">
        <v>1988</v>
      </c>
      <c r="B1072" t="s">
        <v>60</v>
      </c>
      <c r="C1072" t="s">
        <v>61</v>
      </c>
      <c r="D1072">
        <v>12</v>
      </c>
      <c r="E1072">
        <v>59</v>
      </c>
      <c r="F1072">
        <v>43</v>
      </c>
      <c r="G1072" t="s">
        <v>16</v>
      </c>
      <c r="H1072" t="s">
        <v>207</v>
      </c>
      <c r="I1072" t="s">
        <v>21</v>
      </c>
      <c r="J1072" t="b">
        <v>0</v>
      </c>
      <c r="K1072">
        <v>2618885</v>
      </c>
      <c r="L1072">
        <v>4302313</v>
      </c>
      <c r="M1072">
        <v>20171015</v>
      </c>
      <c r="N1072" t="s">
        <v>19</v>
      </c>
      <c r="O1072" t="str">
        <f>IF(VLOOKUP(A1072,'national-winners'!$A$2:$B$13,2,0)=H1072,"Y","N")</f>
        <v>Y</v>
      </c>
    </row>
    <row r="1073" spans="1:15" x14ac:dyDescent="0.25">
      <c r="A1073">
        <v>1988</v>
      </c>
      <c r="B1073" t="s">
        <v>60</v>
      </c>
      <c r="C1073" t="s">
        <v>61</v>
      </c>
      <c r="D1073">
        <v>12</v>
      </c>
      <c r="E1073">
        <v>59</v>
      </c>
      <c r="F1073">
        <v>43</v>
      </c>
      <c r="G1073" t="s">
        <v>16</v>
      </c>
      <c r="H1073" t="s">
        <v>208</v>
      </c>
      <c r="I1073" t="s">
        <v>18</v>
      </c>
      <c r="J1073" t="b">
        <v>0</v>
      </c>
      <c r="K1073">
        <v>1656701</v>
      </c>
      <c r="L1073">
        <v>4302313</v>
      </c>
      <c r="M1073">
        <v>20171015</v>
      </c>
      <c r="N1073" t="s">
        <v>19</v>
      </c>
      <c r="O1073" t="str">
        <f>IF(VLOOKUP(A1073,'national-winners'!$A$2:$B$13,2,0)=H1073,"Y","N")</f>
        <v>N</v>
      </c>
    </row>
    <row r="1074" spans="1:15" x14ac:dyDescent="0.25">
      <c r="A1074">
        <v>1988</v>
      </c>
      <c r="B1074" t="s">
        <v>60</v>
      </c>
      <c r="C1074" t="s">
        <v>61</v>
      </c>
      <c r="D1074">
        <v>12</v>
      </c>
      <c r="E1074">
        <v>59</v>
      </c>
      <c r="F1074">
        <v>43</v>
      </c>
      <c r="G1074" t="s">
        <v>16</v>
      </c>
      <c r="H1074" t="s">
        <v>209</v>
      </c>
      <c r="I1074" t="s">
        <v>29</v>
      </c>
      <c r="J1074" t="b">
        <v>0</v>
      </c>
      <c r="K1074">
        <v>19796</v>
      </c>
      <c r="L1074">
        <v>4302313</v>
      </c>
      <c r="M1074">
        <v>20171015</v>
      </c>
      <c r="N1074" t="s">
        <v>19</v>
      </c>
      <c r="O1074" t="str">
        <f>IF(VLOOKUP(A1074,'national-winners'!$A$2:$B$13,2,0)=H1074,"Y","N")</f>
        <v>N</v>
      </c>
    </row>
    <row r="1075" spans="1:15" x14ac:dyDescent="0.25">
      <c r="A1075">
        <v>1988</v>
      </c>
      <c r="B1075" t="s">
        <v>60</v>
      </c>
      <c r="C1075" t="s">
        <v>61</v>
      </c>
      <c r="D1075">
        <v>12</v>
      </c>
      <c r="E1075">
        <v>59</v>
      </c>
      <c r="F1075">
        <v>43</v>
      </c>
      <c r="G1075" t="s">
        <v>16</v>
      </c>
      <c r="H1075" t="s">
        <v>210</v>
      </c>
      <c r="I1075" t="s">
        <v>211</v>
      </c>
      <c r="J1075" t="b">
        <v>0</v>
      </c>
      <c r="K1075">
        <v>6655</v>
      </c>
      <c r="L1075">
        <v>4302313</v>
      </c>
      <c r="M1075">
        <v>20171015</v>
      </c>
      <c r="N1075" t="s">
        <v>19</v>
      </c>
      <c r="O1075" t="str">
        <f>IF(VLOOKUP(A1075,'national-winners'!$A$2:$B$13,2,0)=H1075,"Y","N")</f>
        <v>N</v>
      </c>
    </row>
    <row r="1076" spans="1:15" x14ac:dyDescent="0.25">
      <c r="A1076">
        <v>1988</v>
      </c>
      <c r="B1076" t="s">
        <v>60</v>
      </c>
      <c r="C1076" t="s">
        <v>61</v>
      </c>
      <c r="D1076">
        <v>12</v>
      </c>
      <c r="E1076">
        <v>59</v>
      </c>
      <c r="F1076">
        <v>43</v>
      </c>
      <c r="G1076" t="s">
        <v>16</v>
      </c>
      <c r="J1076" t="b">
        <v>1</v>
      </c>
      <c r="K1076">
        <v>276</v>
      </c>
      <c r="L1076">
        <v>4302313</v>
      </c>
      <c r="M1076">
        <v>20171015</v>
      </c>
      <c r="N1076" t="s">
        <v>19</v>
      </c>
      <c r="O1076" t="str">
        <f>IF(VLOOKUP(A1076,'national-winners'!$A$2:$B$13,2,0)=H1076,"Y","N")</f>
        <v>N</v>
      </c>
    </row>
    <row r="1077" spans="1:15" x14ac:dyDescent="0.25">
      <c r="A1077">
        <v>1988</v>
      </c>
      <c r="B1077" t="s">
        <v>62</v>
      </c>
      <c r="C1077" t="s">
        <v>63</v>
      </c>
      <c r="D1077">
        <v>13</v>
      </c>
      <c r="E1077">
        <v>58</v>
      </c>
      <c r="F1077">
        <v>44</v>
      </c>
      <c r="G1077" t="s">
        <v>16</v>
      </c>
      <c r="H1077" t="s">
        <v>207</v>
      </c>
      <c r="I1077" t="s">
        <v>21</v>
      </c>
      <c r="J1077" t="b">
        <v>0</v>
      </c>
      <c r="K1077">
        <v>1081331</v>
      </c>
      <c r="L1077">
        <v>1809672</v>
      </c>
      <c r="M1077">
        <v>20171015</v>
      </c>
      <c r="N1077" t="s">
        <v>19</v>
      </c>
      <c r="O1077" t="str">
        <f>IF(VLOOKUP(A1077,'national-winners'!$A$2:$B$13,2,0)=H1077,"Y","N")</f>
        <v>Y</v>
      </c>
    </row>
    <row r="1078" spans="1:15" x14ac:dyDescent="0.25">
      <c r="A1078">
        <v>1988</v>
      </c>
      <c r="B1078" t="s">
        <v>62</v>
      </c>
      <c r="C1078" t="s">
        <v>63</v>
      </c>
      <c r="D1078">
        <v>13</v>
      </c>
      <c r="E1078">
        <v>58</v>
      </c>
      <c r="F1078">
        <v>44</v>
      </c>
      <c r="G1078" t="s">
        <v>16</v>
      </c>
      <c r="H1078" t="s">
        <v>208</v>
      </c>
      <c r="I1078" t="s">
        <v>18</v>
      </c>
      <c r="J1078" t="b">
        <v>0</v>
      </c>
      <c r="K1078">
        <v>714792</v>
      </c>
      <c r="L1078">
        <v>1809672</v>
      </c>
      <c r="M1078">
        <v>20171015</v>
      </c>
      <c r="N1078" t="s">
        <v>19</v>
      </c>
      <c r="O1078" t="str">
        <f>IF(VLOOKUP(A1078,'national-winners'!$A$2:$B$13,2,0)=H1078,"Y","N")</f>
        <v>N</v>
      </c>
    </row>
    <row r="1079" spans="1:15" x14ac:dyDescent="0.25">
      <c r="A1079">
        <v>1988</v>
      </c>
      <c r="B1079" t="s">
        <v>62</v>
      </c>
      <c r="C1079" t="s">
        <v>63</v>
      </c>
      <c r="D1079">
        <v>13</v>
      </c>
      <c r="E1079">
        <v>58</v>
      </c>
      <c r="F1079">
        <v>44</v>
      </c>
      <c r="G1079" t="s">
        <v>16</v>
      </c>
      <c r="H1079" t="s">
        <v>209</v>
      </c>
      <c r="I1079" t="s">
        <v>29</v>
      </c>
      <c r="J1079" t="b">
        <v>0</v>
      </c>
      <c r="K1079">
        <v>8435</v>
      </c>
      <c r="L1079">
        <v>1809672</v>
      </c>
      <c r="M1079">
        <v>20171015</v>
      </c>
      <c r="N1079" t="s">
        <v>19</v>
      </c>
      <c r="O1079" t="str">
        <f>IF(VLOOKUP(A1079,'national-winners'!$A$2:$B$13,2,0)=H1079,"Y","N")</f>
        <v>N</v>
      </c>
    </row>
    <row r="1080" spans="1:15" x14ac:dyDescent="0.25">
      <c r="A1080">
        <v>1988</v>
      </c>
      <c r="B1080" t="s">
        <v>62</v>
      </c>
      <c r="C1080" t="s">
        <v>63</v>
      </c>
      <c r="D1080">
        <v>13</v>
      </c>
      <c r="E1080">
        <v>58</v>
      </c>
      <c r="F1080">
        <v>44</v>
      </c>
      <c r="G1080" t="s">
        <v>16</v>
      </c>
      <c r="H1080" t="s">
        <v>210</v>
      </c>
      <c r="I1080" t="s">
        <v>211</v>
      </c>
      <c r="J1080" t="b">
        <v>0</v>
      </c>
      <c r="K1080">
        <v>5099</v>
      </c>
      <c r="L1080">
        <v>1809672</v>
      </c>
      <c r="M1080">
        <v>20171015</v>
      </c>
      <c r="N1080" t="s">
        <v>19</v>
      </c>
      <c r="O1080" t="str">
        <f>IF(VLOOKUP(A1080,'national-winners'!$A$2:$B$13,2,0)=H1080,"Y","N")</f>
        <v>N</v>
      </c>
    </row>
    <row r="1081" spans="1:15" x14ac:dyDescent="0.25">
      <c r="A1081">
        <v>1988</v>
      </c>
      <c r="B1081" t="s">
        <v>62</v>
      </c>
      <c r="C1081" t="s">
        <v>63</v>
      </c>
      <c r="D1081">
        <v>13</v>
      </c>
      <c r="E1081">
        <v>58</v>
      </c>
      <c r="F1081">
        <v>44</v>
      </c>
      <c r="G1081" t="s">
        <v>16</v>
      </c>
      <c r="J1081" t="b">
        <v>1</v>
      </c>
      <c r="K1081">
        <v>15</v>
      </c>
      <c r="L1081">
        <v>1809672</v>
      </c>
      <c r="M1081">
        <v>20171015</v>
      </c>
      <c r="N1081" t="s">
        <v>19</v>
      </c>
      <c r="O1081" t="str">
        <f>IF(VLOOKUP(A1081,'national-winners'!$A$2:$B$13,2,0)=H1081,"Y","N")</f>
        <v>N</v>
      </c>
    </row>
    <row r="1082" spans="1:15" x14ac:dyDescent="0.25">
      <c r="A1082">
        <v>1988</v>
      </c>
      <c r="B1082" t="s">
        <v>64</v>
      </c>
      <c r="C1082" t="s">
        <v>65</v>
      </c>
      <c r="D1082">
        <v>15</v>
      </c>
      <c r="E1082">
        <v>95</v>
      </c>
      <c r="F1082">
        <v>82</v>
      </c>
      <c r="G1082" t="s">
        <v>16</v>
      </c>
      <c r="H1082" t="s">
        <v>208</v>
      </c>
      <c r="I1082" t="s">
        <v>18</v>
      </c>
      <c r="J1082" t="b">
        <v>0</v>
      </c>
      <c r="K1082">
        <v>192364</v>
      </c>
      <c r="L1082">
        <v>354461</v>
      </c>
      <c r="M1082">
        <v>20171015</v>
      </c>
      <c r="N1082" t="s">
        <v>19</v>
      </c>
      <c r="O1082" t="str">
        <f>IF(VLOOKUP(A1082,'national-winners'!$A$2:$B$13,2,0)=H1082,"Y","N")</f>
        <v>N</v>
      </c>
    </row>
    <row r="1083" spans="1:15" x14ac:dyDescent="0.25">
      <c r="A1083">
        <v>1988</v>
      </c>
      <c r="B1083" t="s">
        <v>64</v>
      </c>
      <c r="C1083" t="s">
        <v>65</v>
      </c>
      <c r="D1083">
        <v>15</v>
      </c>
      <c r="E1083">
        <v>95</v>
      </c>
      <c r="F1083">
        <v>82</v>
      </c>
      <c r="G1083" t="s">
        <v>16</v>
      </c>
      <c r="H1083" t="s">
        <v>207</v>
      </c>
      <c r="I1083" t="s">
        <v>21</v>
      </c>
      <c r="J1083" t="b">
        <v>0</v>
      </c>
      <c r="K1083">
        <v>158625</v>
      </c>
      <c r="L1083">
        <v>354461</v>
      </c>
      <c r="M1083">
        <v>20171015</v>
      </c>
      <c r="N1083" t="s">
        <v>19</v>
      </c>
      <c r="O1083" t="str">
        <f>IF(VLOOKUP(A1083,'national-winners'!$A$2:$B$13,2,0)=H1083,"Y","N")</f>
        <v>Y</v>
      </c>
    </row>
    <row r="1084" spans="1:15" x14ac:dyDescent="0.25">
      <c r="A1084">
        <v>1988</v>
      </c>
      <c r="B1084" t="s">
        <v>64</v>
      </c>
      <c r="C1084" t="s">
        <v>65</v>
      </c>
      <c r="D1084">
        <v>15</v>
      </c>
      <c r="E1084">
        <v>95</v>
      </c>
      <c r="F1084">
        <v>82</v>
      </c>
      <c r="G1084" t="s">
        <v>16</v>
      </c>
      <c r="H1084" t="s">
        <v>209</v>
      </c>
      <c r="I1084" t="s">
        <v>29</v>
      </c>
      <c r="J1084" t="b">
        <v>0</v>
      </c>
      <c r="K1084">
        <v>1999</v>
      </c>
      <c r="L1084">
        <v>354461</v>
      </c>
      <c r="M1084">
        <v>20171015</v>
      </c>
      <c r="N1084" t="s">
        <v>19</v>
      </c>
      <c r="O1084" t="str">
        <f>IF(VLOOKUP(A1084,'national-winners'!$A$2:$B$13,2,0)=H1084,"Y","N")</f>
        <v>N</v>
      </c>
    </row>
    <row r="1085" spans="1:15" x14ac:dyDescent="0.25">
      <c r="A1085">
        <v>1988</v>
      </c>
      <c r="B1085" t="s">
        <v>64</v>
      </c>
      <c r="C1085" t="s">
        <v>65</v>
      </c>
      <c r="D1085">
        <v>15</v>
      </c>
      <c r="E1085">
        <v>95</v>
      </c>
      <c r="F1085">
        <v>82</v>
      </c>
      <c r="G1085" t="s">
        <v>16</v>
      </c>
      <c r="H1085" t="s">
        <v>210</v>
      </c>
      <c r="I1085" t="s">
        <v>55</v>
      </c>
      <c r="J1085" t="b">
        <v>0</v>
      </c>
      <c r="K1085">
        <v>1003</v>
      </c>
      <c r="L1085">
        <v>354461</v>
      </c>
      <c r="M1085">
        <v>20171015</v>
      </c>
      <c r="N1085" t="s">
        <v>19</v>
      </c>
      <c r="O1085" t="str">
        <f>IF(VLOOKUP(A1085,'national-winners'!$A$2:$B$13,2,0)=H1085,"Y","N")</f>
        <v>N</v>
      </c>
    </row>
    <row r="1086" spans="1:15" x14ac:dyDescent="0.25">
      <c r="A1086">
        <v>1988</v>
      </c>
      <c r="B1086" t="s">
        <v>64</v>
      </c>
      <c r="C1086" t="s">
        <v>65</v>
      </c>
      <c r="D1086">
        <v>15</v>
      </c>
      <c r="E1086">
        <v>95</v>
      </c>
      <c r="F1086">
        <v>82</v>
      </c>
      <c r="G1086" t="s">
        <v>16</v>
      </c>
      <c r="H1086" t="s">
        <v>48</v>
      </c>
      <c r="I1086" t="s">
        <v>212</v>
      </c>
      <c r="J1086" t="b">
        <v>0</v>
      </c>
      <c r="K1086">
        <v>470</v>
      </c>
      <c r="L1086">
        <v>354461</v>
      </c>
      <c r="M1086">
        <v>20171015</v>
      </c>
      <c r="N1086" t="s">
        <v>19</v>
      </c>
      <c r="O1086" t="str">
        <f>IF(VLOOKUP(A1086,'national-winners'!$A$2:$B$13,2,0)=H1086,"Y","N")</f>
        <v>N</v>
      </c>
    </row>
    <row r="1087" spans="1:15" x14ac:dyDescent="0.25">
      <c r="A1087">
        <v>1988</v>
      </c>
      <c r="B1087" t="s">
        <v>66</v>
      </c>
      <c r="C1087" t="s">
        <v>67</v>
      </c>
      <c r="D1087">
        <v>16</v>
      </c>
      <c r="E1087">
        <v>82</v>
      </c>
      <c r="F1087">
        <v>63</v>
      </c>
      <c r="G1087" t="s">
        <v>16</v>
      </c>
      <c r="H1087" t="s">
        <v>207</v>
      </c>
      <c r="I1087" t="s">
        <v>21</v>
      </c>
      <c r="J1087" t="b">
        <v>0</v>
      </c>
      <c r="K1087">
        <v>253881</v>
      </c>
      <c r="L1087">
        <v>408968</v>
      </c>
      <c r="M1087">
        <v>20171015</v>
      </c>
      <c r="N1087" t="s">
        <v>19</v>
      </c>
      <c r="O1087" t="str">
        <f>IF(VLOOKUP(A1087,'national-winners'!$A$2:$B$13,2,0)=H1087,"Y","N")</f>
        <v>Y</v>
      </c>
    </row>
    <row r="1088" spans="1:15" x14ac:dyDescent="0.25">
      <c r="A1088">
        <v>1988</v>
      </c>
      <c r="B1088" t="s">
        <v>66</v>
      </c>
      <c r="C1088" t="s">
        <v>67</v>
      </c>
      <c r="D1088">
        <v>16</v>
      </c>
      <c r="E1088">
        <v>82</v>
      </c>
      <c r="F1088">
        <v>63</v>
      </c>
      <c r="G1088" t="s">
        <v>16</v>
      </c>
      <c r="H1088" t="s">
        <v>208</v>
      </c>
      <c r="I1088" t="s">
        <v>18</v>
      </c>
      <c r="J1088" t="b">
        <v>0</v>
      </c>
      <c r="K1088">
        <v>147272</v>
      </c>
      <c r="L1088">
        <v>408968</v>
      </c>
      <c r="M1088">
        <v>20171015</v>
      </c>
      <c r="N1088" t="s">
        <v>19</v>
      </c>
      <c r="O1088" t="str">
        <f>IF(VLOOKUP(A1088,'national-winners'!$A$2:$B$13,2,0)=H1088,"Y","N")</f>
        <v>N</v>
      </c>
    </row>
    <row r="1089" spans="1:15" x14ac:dyDescent="0.25">
      <c r="A1089">
        <v>1988</v>
      </c>
      <c r="B1089" t="s">
        <v>66</v>
      </c>
      <c r="C1089" t="s">
        <v>67</v>
      </c>
      <c r="D1089">
        <v>16</v>
      </c>
      <c r="E1089">
        <v>82</v>
      </c>
      <c r="F1089">
        <v>63</v>
      </c>
      <c r="G1089" t="s">
        <v>16</v>
      </c>
      <c r="H1089" t="s">
        <v>209</v>
      </c>
      <c r="I1089" t="s">
        <v>29</v>
      </c>
      <c r="J1089" t="b">
        <v>0</v>
      </c>
      <c r="K1089">
        <v>5313</v>
      </c>
      <c r="L1089">
        <v>408968</v>
      </c>
      <c r="M1089">
        <v>20171015</v>
      </c>
      <c r="N1089" t="s">
        <v>19</v>
      </c>
      <c r="O1089" t="str">
        <f>IF(VLOOKUP(A1089,'national-winners'!$A$2:$B$13,2,0)=H1089,"Y","N")</f>
        <v>N</v>
      </c>
    </row>
    <row r="1090" spans="1:15" x14ac:dyDescent="0.25">
      <c r="A1090">
        <v>1988</v>
      </c>
      <c r="B1090" t="s">
        <v>66</v>
      </c>
      <c r="C1090" t="s">
        <v>67</v>
      </c>
      <c r="D1090">
        <v>16</v>
      </c>
      <c r="E1090">
        <v>82</v>
      </c>
      <c r="F1090">
        <v>63</v>
      </c>
      <c r="G1090" t="s">
        <v>16</v>
      </c>
      <c r="H1090" t="s">
        <v>210</v>
      </c>
      <c r="I1090" t="s">
        <v>35</v>
      </c>
      <c r="J1090" t="b">
        <v>0</v>
      </c>
      <c r="K1090">
        <v>2502</v>
      </c>
      <c r="L1090">
        <v>408968</v>
      </c>
      <c r="M1090">
        <v>20171015</v>
      </c>
      <c r="N1090" t="s">
        <v>19</v>
      </c>
      <c r="O1090" t="str">
        <f>IF(VLOOKUP(A1090,'national-winners'!$A$2:$B$13,2,0)=H1090,"Y","N")</f>
        <v>N</v>
      </c>
    </row>
    <row r="1091" spans="1:15" x14ac:dyDescent="0.25">
      <c r="A1091">
        <v>1988</v>
      </c>
      <c r="B1091" t="s">
        <v>68</v>
      </c>
      <c r="C1091" t="s">
        <v>69</v>
      </c>
      <c r="D1091">
        <v>17</v>
      </c>
      <c r="E1091">
        <v>33</v>
      </c>
      <c r="F1091">
        <v>21</v>
      </c>
      <c r="G1091" t="s">
        <v>16</v>
      </c>
      <c r="H1091" t="s">
        <v>207</v>
      </c>
      <c r="I1091" t="s">
        <v>21</v>
      </c>
      <c r="J1091" t="b">
        <v>0</v>
      </c>
      <c r="K1091">
        <v>2310939</v>
      </c>
      <c r="L1091">
        <v>4559120</v>
      </c>
      <c r="M1091">
        <v>20171015</v>
      </c>
      <c r="N1091" t="s">
        <v>19</v>
      </c>
      <c r="O1091" t="str">
        <f>IF(VLOOKUP(A1091,'national-winners'!$A$2:$B$13,2,0)=H1091,"Y","N")</f>
        <v>Y</v>
      </c>
    </row>
    <row r="1092" spans="1:15" x14ac:dyDescent="0.25">
      <c r="A1092">
        <v>1988</v>
      </c>
      <c r="B1092" t="s">
        <v>68</v>
      </c>
      <c r="C1092" t="s">
        <v>69</v>
      </c>
      <c r="D1092">
        <v>17</v>
      </c>
      <c r="E1092">
        <v>33</v>
      </c>
      <c r="F1092">
        <v>21</v>
      </c>
      <c r="G1092" t="s">
        <v>16</v>
      </c>
      <c r="H1092" t="s">
        <v>208</v>
      </c>
      <c r="I1092" t="s">
        <v>18</v>
      </c>
      <c r="J1092" t="b">
        <v>0</v>
      </c>
      <c r="K1092">
        <v>2215940</v>
      </c>
      <c r="L1092">
        <v>4559120</v>
      </c>
      <c r="M1092">
        <v>20171015</v>
      </c>
      <c r="N1092" t="s">
        <v>19</v>
      </c>
      <c r="O1092" t="str">
        <f>IF(VLOOKUP(A1092,'national-winners'!$A$2:$B$13,2,0)=H1092,"Y","N")</f>
        <v>N</v>
      </c>
    </row>
    <row r="1093" spans="1:15" x14ac:dyDescent="0.25">
      <c r="A1093">
        <v>1988</v>
      </c>
      <c r="B1093" t="s">
        <v>68</v>
      </c>
      <c r="C1093" t="s">
        <v>69</v>
      </c>
      <c r="D1093">
        <v>17</v>
      </c>
      <c r="E1093">
        <v>33</v>
      </c>
      <c r="F1093">
        <v>21</v>
      </c>
      <c r="G1093" t="s">
        <v>16</v>
      </c>
      <c r="H1093" t="s">
        <v>209</v>
      </c>
      <c r="I1093" t="s">
        <v>29</v>
      </c>
      <c r="J1093" t="b">
        <v>0</v>
      </c>
      <c r="K1093">
        <v>14944</v>
      </c>
      <c r="L1093">
        <v>4559120</v>
      </c>
      <c r="M1093">
        <v>20171015</v>
      </c>
      <c r="N1093" t="s">
        <v>19</v>
      </c>
      <c r="O1093" t="str">
        <f>IF(VLOOKUP(A1093,'national-winners'!$A$2:$B$13,2,0)=H1093,"Y","N")</f>
        <v>N</v>
      </c>
    </row>
    <row r="1094" spans="1:15" x14ac:dyDescent="0.25">
      <c r="A1094">
        <v>1988</v>
      </c>
      <c r="B1094" t="s">
        <v>68</v>
      </c>
      <c r="C1094" t="s">
        <v>69</v>
      </c>
      <c r="D1094">
        <v>17</v>
      </c>
      <c r="E1094">
        <v>33</v>
      </c>
      <c r="F1094">
        <v>21</v>
      </c>
      <c r="G1094" t="s">
        <v>16</v>
      </c>
      <c r="H1094" t="s">
        <v>210</v>
      </c>
      <c r="I1094" t="s">
        <v>216</v>
      </c>
      <c r="J1094" t="b">
        <v>0</v>
      </c>
      <c r="K1094">
        <v>10276</v>
      </c>
      <c r="L1094">
        <v>4559120</v>
      </c>
      <c r="M1094">
        <v>20171015</v>
      </c>
      <c r="N1094" t="s">
        <v>19</v>
      </c>
      <c r="O1094" t="str">
        <f>IF(VLOOKUP(A1094,'national-winners'!$A$2:$B$13,2,0)=H1094,"Y","N")</f>
        <v>N</v>
      </c>
    </row>
    <row r="1095" spans="1:15" x14ac:dyDescent="0.25">
      <c r="A1095">
        <v>1988</v>
      </c>
      <c r="B1095" t="s">
        <v>68</v>
      </c>
      <c r="C1095" t="s">
        <v>69</v>
      </c>
      <c r="D1095">
        <v>17</v>
      </c>
      <c r="E1095">
        <v>33</v>
      </c>
      <c r="F1095">
        <v>21</v>
      </c>
      <c r="G1095" t="s">
        <v>16</v>
      </c>
      <c r="H1095" t="s">
        <v>202</v>
      </c>
      <c r="I1095" t="s">
        <v>35</v>
      </c>
      <c r="J1095" t="b">
        <v>0</v>
      </c>
      <c r="K1095">
        <v>7021</v>
      </c>
      <c r="L1095">
        <v>4559120</v>
      </c>
      <c r="M1095">
        <v>20171015</v>
      </c>
      <c r="N1095" t="s">
        <v>19</v>
      </c>
      <c r="O1095" t="str">
        <f>IF(VLOOKUP(A1095,'national-winners'!$A$2:$B$13,2,0)=H1095,"Y","N")</f>
        <v>N</v>
      </c>
    </row>
    <row r="1096" spans="1:15" x14ac:dyDescent="0.25">
      <c r="A1096">
        <v>1988</v>
      </c>
      <c r="B1096" t="s">
        <v>71</v>
      </c>
      <c r="C1096" t="s">
        <v>72</v>
      </c>
      <c r="D1096">
        <v>18</v>
      </c>
      <c r="E1096">
        <v>32</v>
      </c>
      <c r="F1096">
        <v>22</v>
      </c>
      <c r="G1096" t="s">
        <v>16</v>
      </c>
      <c r="H1096" t="s">
        <v>207</v>
      </c>
      <c r="I1096" t="s">
        <v>21</v>
      </c>
      <c r="J1096" t="b">
        <v>0</v>
      </c>
      <c r="K1096">
        <v>1297763</v>
      </c>
      <c r="L1096">
        <v>2168621</v>
      </c>
      <c r="M1096">
        <v>20171015</v>
      </c>
      <c r="N1096" t="s">
        <v>19</v>
      </c>
      <c r="O1096" t="str">
        <f>IF(VLOOKUP(A1096,'national-winners'!$A$2:$B$13,2,0)=H1096,"Y","N")</f>
        <v>Y</v>
      </c>
    </row>
    <row r="1097" spans="1:15" x14ac:dyDescent="0.25">
      <c r="A1097">
        <v>1988</v>
      </c>
      <c r="B1097" t="s">
        <v>71</v>
      </c>
      <c r="C1097" t="s">
        <v>72</v>
      </c>
      <c r="D1097">
        <v>18</v>
      </c>
      <c r="E1097">
        <v>32</v>
      </c>
      <c r="F1097">
        <v>22</v>
      </c>
      <c r="G1097" t="s">
        <v>16</v>
      </c>
      <c r="H1097" t="s">
        <v>208</v>
      </c>
      <c r="I1097" t="s">
        <v>18</v>
      </c>
      <c r="J1097" t="b">
        <v>0</v>
      </c>
      <c r="K1097">
        <v>860643</v>
      </c>
      <c r="L1097">
        <v>2168621</v>
      </c>
      <c r="M1097">
        <v>20171015</v>
      </c>
      <c r="N1097" t="s">
        <v>19</v>
      </c>
      <c r="O1097" t="str">
        <f>IF(VLOOKUP(A1097,'national-winners'!$A$2:$B$13,2,0)=H1097,"Y","N")</f>
        <v>N</v>
      </c>
    </row>
    <row r="1098" spans="1:15" x14ac:dyDescent="0.25">
      <c r="A1098">
        <v>1988</v>
      </c>
      <c r="B1098" t="s">
        <v>71</v>
      </c>
      <c r="C1098" t="s">
        <v>72</v>
      </c>
      <c r="D1098">
        <v>18</v>
      </c>
      <c r="E1098">
        <v>32</v>
      </c>
      <c r="F1098">
        <v>22</v>
      </c>
      <c r="G1098" t="s">
        <v>16</v>
      </c>
      <c r="H1098" t="s">
        <v>210</v>
      </c>
      <c r="I1098" t="s">
        <v>211</v>
      </c>
      <c r="J1098" t="b">
        <v>0</v>
      </c>
      <c r="K1098">
        <v>10215</v>
      </c>
      <c r="L1098">
        <v>2168621</v>
      </c>
      <c r="M1098">
        <v>20171015</v>
      </c>
      <c r="N1098" t="s">
        <v>19</v>
      </c>
      <c r="O1098" t="str">
        <f>IF(VLOOKUP(A1098,'national-winners'!$A$2:$B$13,2,0)=H1098,"Y","N")</f>
        <v>N</v>
      </c>
    </row>
    <row r="1099" spans="1:15" x14ac:dyDescent="0.25">
      <c r="A1099">
        <v>1988</v>
      </c>
      <c r="B1099" t="s">
        <v>73</v>
      </c>
      <c r="C1099" t="s">
        <v>74</v>
      </c>
      <c r="D1099">
        <v>19</v>
      </c>
      <c r="E1099">
        <v>42</v>
      </c>
      <c r="F1099">
        <v>31</v>
      </c>
      <c r="G1099" t="s">
        <v>16</v>
      </c>
      <c r="H1099" t="s">
        <v>208</v>
      </c>
      <c r="I1099" t="s">
        <v>18</v>
      </c>
      <c r="J1099" t="b">
        <v>0</v>
      </c>
      <c r="K1099">
        <v>670557</v>
      </c>
      <c r="L1099">
        <v>1225614</v>
      </c>
      <c r="M1099">
        <v>20171015</v>
      </c>
      <c r="N1099" t="s">
        <v>19</v>
      </c>
      <c r="O1099" t="str">
        <f>IF(VLOOKUP(A1099,'national-winners'!$A$2:$B$13,2,0)=H1099,"Y","N")</f>
        <v>N</v>
      </c>
    </row>
    <row r="1100" spans="1:15" x14ac:dyDescent="0.25">
      <c r="A1100">
        <v>1988</v>
      </c>
      <c r="B1100" t="s">
        <v>73</v>
      </c>
      <c r="C1100" t="s">
        <v>74</v>
      </c>
      <c r="D1100">
        <v>19</v>
      </c>
      <c r="E1100">
        <v>42</v>
      </c>
      <c r="F1100">
        <v>31</v>
      </c>
      <c r="G1100" t="s">
        <v>16</v>
      </c>
      <c r="H1100" t="s">
        <v>207</v>
      </c>
      <c r="I1100" t="s">
        <v>21</v>
      </c>
      <c r="J1100" t="b">
        <v>0</v>
      </c>
      <c r="K1100">
        <v>545355</v>
      </c>
      <c r="L1100">
        <v>1225614</v>
      </c>
      <c r="M1100">
        <v>20171015</v>
      </c>
      <c r="N1100" t="s">
        <v>19</v>
      </c>
      <c r="O1100" t="str">
        <f>IF(VLOOKUP(A1100,'national-winners'!$A$2:$B$13,2,0)=H1100,"Y","N")</f>
        <v>Y</v>
      </c>
    </row>
    <row r="1101" spans="1:15" x14ac:dyDescent="0.25">
      <c r="A1101">
        <v>1988</v>
      </c>
      <c r="B1101" t="s">
        <v>73</v>
      </c>
      <c r="C1101" t="s">
        <v>74</v>
      </c>
      <c r="D1101">
        <v>19</v>
      </c>
      <c r="E1101">
        <v>42</v>
      </c>
      <c r="F1101">
        <v>31</v>
      </c>
      <c r="G1101" t="s">
        <v>16</v>
      </c>
      <c r="H1101" t="s">
        <v>48</v>
      </c>
      <c r="I1101" t="s">
        <v>176</v>
      </c>
      <c r="J1101" t="b">
        <v>0</v>
      </c>
      <c r="K1101">
        <v>3526</v>
      </c>
      <c r="L1101">
        <v>1225614</v>
      </c>
      <c r="M1101">
        <v>20171015</v>
      </c>
      <c r="N1101" t="s">
        <v>19</v>
      </c>
      <c r="O1101" t="str">
        <f>IF(VLOOKUP(A1101,'national-winners'!$A$2:$B$13,2,0)=H1101,"Y","N")</f>
        <v>N</v>
      </c>
    </row>
    <row r="1102" spans="1:15" x14ac:dyDescent="0.25">
      <c r="A1102">
        <v>1988</v>
      </c>
      <c r="B1102" t="s">
        <v>73</v>
      </c>
      <c r="C1102" t="s">
        <v>74</v>
      </c>
      <c r="D1102">
        <v>19</v>
      </c>
      <c r="E1102">
        <v>42</v>
      </c>
      <c r="F1102">
        <v>31</v>
      </c>
      <c r="G1102" t="s">
        <v>16</v>
      </c>
      <c r="H1102" t="s">
        <v>209</v>
      </c>
      <c r="I1102" t="s">
        <v>29</v>
      </c>
      <c r="J1102" t="b">
        <v>0</v>
      </c>
      <c r="K1102">
        <v>2494</v>
      </c>
      <c r="L1102">
        <v>1225614</v>
      </c>
      <c r="M1102">
        <v>20171015</v>
      </c>
      <c r="N1102" t="s">
        <v>19</v>
      </c>
      <c r="O1102" t="str">
        <f>IF(VLOOKUP(A1102,'national-winners'!$A$2:$B$13,2,0)=H1102,"Y","N")</f>
        <v>N</v>
      </c>
    </row>
    <row r="1103" spans="1:15" x14ac:dyDescent="0.25">
      <c r="A1103">
        <v>1988</v>
      </c>
      <c r="B1103" t="s">
        <v>73</v>
      </c>
      <c r="C1103" t="s">
        <v>74</v>
      </c>
      <c r="D1103">
        <v>19</v>
      </c>
      <c r="E1103">
        <v>42</v>
      </c>
      <c r="F1103">
        <v>31</v>
      </c>
      <c r="G1103" t="s">
        <v>16</v>
      </c>
      <c r="H1103" t="s">
        <v>52</v>
      </c>
      <c r="J1103" t="b">
        <v>0</v>
      </c>
      <c r="K1103">
        <v>1613</v>
      </c>
      <c r="L1103">
        <v>1225614</v>
      </c>
      <c r="M1103">
        <v>20171015</v>
      </c>
      <c r="N1103" t="s">
        <v>19</v>
      </c>
      <c r="O1103" t="str">
        <f>IF(VLOOKUP(A1103,'national-winners'!$A$2:$B$13,2,0)=H1103,"Y","N")</f>
        <v>N</v>
      </c>
    </row>
    <row r="1104" spans="1:15" x14ac:dyDescent="0.25">
      <c r="A1104">
        <v>1988</v>
      </c>
      <c r="B1104" t="s">
        <v>73</v>
      </c>
      <c r="C1104" t="s">
        <v>74</v>
      </c>
      <c r="D1104">
        <v>19</v>
      </c>
      <c r="E1104">
        <v>42</v>
      </c>
      <c r="F1104">
        <v>31</v>
      </c>
      <c r="G1104" t="s">
        <v>16</v>
      </c>
      <c r="H1104" t="s">
        <v>217</v>
      </c>
      <c r="I1104" t="s">
        <v>218</v>
      </c>
      <c r="J1104" t="b">
        <v>0</v>
      </c>
      <c r="K1104">
        <v>755</v>
      </c>
      <c r="L1104">
        <v>1225614</v>
      </c>
      <c r="M1104">
        <v>20171015</v>
      </c>
      <c r="N1104" t="s">
        <v>19</v>
      </c>
      <c r="O1104" t="str">
        <f>IF(VLOOKUP(A1104,'national-winners'!$A$2:$B$13,2,0)=H1104,"Y","N")</f>
        <v>N</v>
      </c>
    </row>
    <row r="1105" spans="1:15" x14ac:dyDescent="0.25">
      <c r="A1105">
        <v>1988</v>
      </c>
      <c r="B1105" t="s">
        <v>73</v>
      </c>
      <c r="C1105" t="s">
        <v>74</v>
      </c>
      <c r="D1105">
        <v>19</v>
      </c>
      <c r="E1105">
        <v>42</v>
      </c>
      <c r="F1105">
        <v>31</v>
      </c>
      <c r="G1105" t="s">
        <v>16</v>
      </c>
      <c r="H1105" t="s">
        <v>210</v>
      </c>
      <c r="I1105" t="s">
        <v>211</v>
      </c>
      <c r="J1105" t="b">
        <v>0</v>
      </c>
      <c r="K1105">
        <v>540</v>
      </c>
      <c r="L1105">
        <v>1225614</v>
      </c>
      <c r="M1105">
        <v>20171015</v>
      </c>
      <c r="N1105" t="s">
        <v>19</v>
      </c>
      <c r="O1105" t="str">
        <f>IF(VLOOKUP(A1105,'national-winners'!$A$2:$B$13,2,0)=H1105,"Y","N")</f>
        <v>N</v>
      </c>
    </row>
    <row r="1106" spans="1:15" x14ac:dyDescent="0.25">
      <c r="A1106">
        <v>1988</v>
      </c>
      <c r="B1106" t="s">
        <v>73</v>
      </c>
      <c r="C1106" t="s">
        <v>74</v>
      </c>
      <c r="D1106">
        <v>19</v>
      </c>
      <c r="E1106">
        <v>42</v>
      </c>
      <c r="F1106">
        <v>31</v>
      </c>
      <c r="G1106" t="s">
        <v>16</v>
      </c>
      <c r="H1106" t="s">
        <v>214</v>
      </c>
      <c r="I1106" t="s">
        <v>100</v>
      </c>
      <c r="J1106" t="b">
        <v>0</v>
      </c>
      <c r="K1106">
        <v>334</v>
      </c>
      <c r="L1106">
        <v>1225614</v>
      </c>
      <c r="M1106">
        <v>20171015</v>
      </c>
      <c r="N1106" t="s">
        <v>19</v>
      </c>
      <c r="O1106" t="str">
        <f>IF(VLOOKUP(A1106,'national-winners'!$A$2:$B$13,2,0)=H1106,"Y","N")</f>
        <v>N</v>
      </c>
    </row>
    <row r="1107" spans="1:15" x14ac:dyDescent="0.25">
      <c r="A1107">
        <v>1988</v>
      </c>
      <c r="B1107" t="s">
        <v>73</v>
      </c>
      <c r="C1107" t="s">
        <v>74</v>
      </c>
      <c r="D1107">
        <v>19</v>
      </c>
      <c r="E1107">
        <v>42</v>
      </c>
      <c r="F1107">
        <v>31</v>
      </c>
      <c r="G1107" t="s">
        <v>16</v>
      </c>
      <c r="H1107" t="s">
        <v>202</v>
      </c>
      <c r="I1107" t="s">
        <v>203</v>
      </c>
      <c r="J1107" t="b">
        <v>0</v>
      </c>
      <c r="K1107">
        <v>235</v>
      </c>
      <c r="L1107">
        <v>1225614</v>
      </c>
      <c r="M1107">
        <v>20171015</v>
      </c>
      <c r="N1107" t="s">
        <v>19</v>
      </c>
      <c r="O1107" t="str">
        <f>IF(VLOOKUP(A1107,'national-winners'!$A$2:$B$13,2,0)=H1107,"Y","N")</f>
        <v>N</v>
      </c>
    </row>
    <row r="1108" spans="1:15" x14ac:dyDescent="0.25">
      <c r="A1108">
        <v>1988</v>
      </c>
      <c r="B1108" t="s">
        <v>73</v>
      </c>
      <c r="C1108" t="s">
        <v>74</v>
      </c>
      <c r="D1108">
        <v>19</v>
      </c>
      <c r="E1108">
        <v>42</v>
      </c>
      <c r="F1108">
        <v>31</v>
      </c>
      <c r="G1108" t="s">
        <v>16</v>
      </c>
      <c r="H1108" t="s">
        <v>215</v>
      </c>
      <c r="I1108" t="s">
        <v>37</v>
      </c>
      <c r="J1108" t="b">
        <v>0</v>
      </c>
      <c r="K1108">
        <v>205</v>
      </c>
      <c r="L1108">
        <v>1225614</v>
      </c>
      <c r="M1108">
        <v>20171015</v>
      </c>
      <c r="N1108" t="s">
        <v>19</v>
      </c>
      <c r="O1108" t="str">
        <f>IF(VLOOKUP(A1108,'national-winners'!$A$2:$B$13,2,0)=H1108,"Y","N")</f>
        <v>N</v>
      </c>
    </row>
    <row r="1109" spans="1:15" x14ac:dyDescent="0.25">
      <c r="A1109">
        <v>1988</v>
      </c>
      <c r="B1109" t="s">
        <v>78</v>
      </c>
      <c r="C1109" t="s">
        <v>79</v>
      </c>
      <c r="D1109">
        <v>20</v>
      </c>
      <c r="E1109">
        <v>47</v>
      </c>
      <c r="F1109">
        <v>32</v>
      </c>
      <c r="G1109" t="s">
        <v>16</v>
      </c>
      <c r="H1109" t="s">
        <v>207</v>
      </c>
      <c r="I1109" t="s">
        <v>21</v>
      </c>
      <c r="J1109" t="b">
        <v>0</v>
      </c>
      <c r="K1109">
        <v>554049</v>
      </c>
      <c r="L1109">
        <v>993044</v>
      </c>
      <c r="M1109">
        <v>20171015</v>
      </c>
      <c r="N1109" t="s">
        <v>19</v>
      </c>
      <c r="O1109" t="str">
        <f>IF(VLOOKUP(A1109,'national-winners'!$A$2:$B$13,2,0)=H1109,"Y","N")</f>
        <v>Y</v>
      </c>
    </row>
    <row r="1110" spans="1:15" x14ac:dyDescent="0.25">
      <c r="A1110">
        <v>1988</v>
      </c>
      <c r="B1110" t="s">
        <v>78</v>
      </c>
      <c r="C1110" t="s">
        <v>79</v>
      </c>
      <c r="D1110">
        <v>20</v>
      </c>
      <c r="E1110">
        <v>47</v>
      </c>
      <c r="F1110">
        <v>32</v>
      </c>
      <c r="G1110" t="s">
        <v>16</v>
      </c>
      <c r="H1110" t="s">
        <v>208</v>
      </c>
      <c r="I1110" t="s">
        <v>18</v>
      </c>
      <c r="J1110" t="b">
        <v>0</v>
      </c>
      <c r="K1110">
        <v>422636</v>
      </c>
      <c r="L1110">
        <v>993044</v>
      </c>
      <c r="M1110">
        <v>20171015</v>
      </c>
      <c r="N1110" t="s">
        <v>19</v>
      </c>
      <c r="O1110" t="str">
        <f>IF(VLOOKUP(A1110,'national-winners'!$A$2:$B$13,2,0)=H1110,"Y","N")</f>
        <v>N</v>
      </c>
    </row>
    <row r="1111" spans="1:15" x14ac:dyDescent="0.25">
      <c r="A1111">
        <v>1988</v>
      </c>
      <c r="B1111" t="s">
        <v>78</v>
      </c>
      <c r="C1111" t="s">
        <v>79</v>
      </c>
      <c r="D1111">
        <v>20</v>
      </c>
      <c r="E1111">
        <v>47</v>
      </c>
      <c r="F1111">
        <v>32</v>
      </c>
      <c r="G1111" t="s">
        <v>16</v>
      </c>
      <c r="I1111" t="s">
        <v>35</v>
      </c>
      <c r="J1111" t="b">
        <v>0</v>
      </c>
      <c r="K1111">
        <v>16359</v>
      </c>
      <c r="L1111">
        <v>993044</v>
      </c>
      <c r="M1111">
        <v>20171015</v>
      </c>
      <c r="N1111" t="s">
        <v>19</v>
      </c>
      <c r="O1111" t="str">
        <f>IF(VLOOKUP(A1111,'national-winners'!$A$2:$B$13,2,0)=H1111,"Y","N")</f>
        <v>N</v>
      </c>
    </row>
    <row r="1112" spans="1:15" x14ac:dyDescent="0.25">
      <c r="A1112">
        <v>1988</v>
      </c>
      <c r="B1112" t="s">
        <v>81</v>
      </c>
      <c r="C1112" t="s">
        <v>82</v>
      </c>
      <c r="D1112">
        <v>21</v>
      </c>
      <c r="E1112">
        <v>61</v>
      </c>
      <c r="F1112">
        <v>51</v>
      </c>
      <c r="G1112" t="s">
        <v>16</v>
      </c>
      <c r="H1112" t="s">
        <v>207</v>
      </c>
      <c r="I1112" t="s">
        <v>21</v>
      </c>
      <c r="J1112" t="b">
        <v>0</v>
      </c>
      <c r="K1112">
        <v>734281</v>
      </c>
      <c r="L1112">
        <v>1322517</v>
      </c>
      <c r="M1112">
        <v>20171015</v>
      </c>
      <c r="N1112" t="s">
        <v>19</v>
      </c>
      <c r="O1112" t="str">
        <f>IF(VLOOKUP(A1112,'national-winners'!$A$2:$B$13,2,0)=H1112,"Y","N")</f>
        <v>Y</v>
      </c>
    </row>
    <row r="1113" spans="1:15" x14ac:dyDescent="0.25">
      <c r="A1113">
        <v>1988</v>
      </c>
      <c r="B1113" t="s">
        <v>81</v>
      </c>
      <c r="C1113" t="s">
        <v>82</v>
      </c>
      <c r="D1113">
        <v>21</v>
      </c>
      <c r="E1113">
        <v>61</v>
      </c>
      <c r="F1113">
        <v>51</v>
      </c>
      <c r="G1113" t="s">
        <v>16</v>
      </c>
      <c r="H1113" t="s">
        <v>208</v>
      </c>
      <c r="I1113" t="s">
        <v>18</v>
      </c>
      <c r="J1113" t="b">
        <v>0</v>
      </c>
      <c r="K1113">
        <v>580368</v>
      </c>
      <c r="L1113">
        <v>1322517</v>
      </c>
      <c r="M1113">
        <v>20171015</v>
      </c>
      <c r="N1113" t="s">
        <v>19</v>
      </c>
      <c r="O1113" t="str">
        <f>IF(VLOOKUP(A1113,'national-winners'!$A$2:$B$13,2,0)=H1113,"Y","N")</f>
        <v>N</v>
      </c>
    </row>
    <row r="1114" spans="1:15" x14ac:dyDescent="0.25">
      <c r="A1114">
        <v>1988</v>
      </c>
      <c r="B1114" t="s">
        <v>81</v>
      </c>
      <c r="C1114" t="s">
        <v>82</v>
      </c>
      <c r="D1114">
        <v>21</v>
      </c>
      <c r="E1114">
        <v>61</v>
      </c>
      <c r="F1114">
        <v>51</v>
      </c>
      <c r="G1114" t="s">
        <v>16</v>
      </c>
      <c r="H1114" t="s">
        <v>217</v>
      </c>
      <c r="I1114" t="s">
        <v>192</v>
      </c>
      <c r="J1114" t="b">
        <v>0</v>
      </c>
      <c r="K1114">
        <v>4494</v>
      </c>
      <c r="L1114">
        <v>1322517</v>
      </c>
      <c r="M1114">
        <v>20171015</v>
      </c>
      <c r="N1114" t="s">
        <v>19</v>
      </c>
      <c r="O1114" t="str">
        <f>IF(VLOOKUP(A1114,'national-winners'!$A$2:$B$13,2,0)=H1114,"Y","N")</f>
        <v>N</v>
      </c>
    </row>
    <row r="1115" spans="1:15" x14ac:dyDescent="0.25">
      <c r="A1115">
        <v>1988</v>
      </c>
      <c r="B1115" t="s">
        <v>81</v>
      </c>
      <c r="C1115" t="s">
        <v>82</v>
      </c>
      <c r="D1115">
        <v>21</v>
      </c>
      <c r="E1115">
        <v>61</v>
      </c>
      <c r="F1115">
        <v>51</v>
      </c>
      <c r="G1115" t="s">
        <v>16</v>
      </c>
      <c r="H1115" t="s">
        <v>209</v>
      </c>
      <c r="I1115" t="s">
        <v>29</v>
      </c>
      <c r="J1115" t="b">
        <v>0</v>
      </c>
      <c r="K1115">
        <v>2118</v>
      </c>
      <c r="L1115">
        <v>1322517</v>
      </c>
      <c r="M1115">
        <v>20171015</v>
      </c>
      <c r="N1115" t="s">
        <v>19</v>
      </c>
      <c r="O1115" t="str">
        <f>IF(VLOOKUP(A1115,'national-winners'!$A$2:$B$13,2,0)=H1115,"Y","N")</f>
        <v>N</v>
      </c>
    </row>
    <row r="1116" spans="1:15" x14ac:dyDescent="0.25">
      <c r="A1116">
        <v>1988</v>
      </c>
      <c r="B1116" t="s">
        <v>81</v>
      </c>
      <c r="C1116" t="s">
        <v>82</v>
      </c>
      <c r="D1116">
        <v>21</v>
      </c>
      <c r="E1116">
        <v>61</v>
      </c>
      <c r="F1116">
        <v>51</v>
      </c>
      <c r="G1116" t="s">
        <v>16</v>
      </c>
      <c r="H1116" t="s">
        <v>210</v>
      </c>
      <c r="I1116" t="s">
        <v>211</v>
      </c>
      <c r="J1116" t="b">
        <v>0</v>
      </c>
      <c r="K1116">
        <v>1256</v>
      </c>
      <c r="L1116">
        <v>1322517</v>
      </c>
      <c r="M1116">
        <v>20171015</v>
      </c>
      <c r="N1116" t="s">
        <v>19</v>
      </c>
      <c r="O1116" t="str">
        <f>IF(VLOOKUP(A1116,'national-winners'!$A$2:$B$13,2,0)=H1116,"Y","N")</f>
        <v>N</v>
      </c>
    </row>
    <row r="1117" spans="1:15" x14ac:dyDescent="0.25">
      <c r="A1117">
        <v>1988</v>
      </c>
      <c r="B1117" t="s">
        <v>83</v>
      </c>
      <c r="C1117" t="s">
        <v>84</v>
      </c>
      <c r="D1117">
        <v>22</v>
      </c>
      <c r="E1117">
        <v>72</v>
      </c>
      <c r="F1117">
        <v>45</v>
      </c>
      <c r="G1117" t="s">
        <v>16</v>
      </c>
      <c r="H1117" t="s">
        <v>207</v>
      </c>
      <c r="I1117" t="s">
        <v>21</v>
      </c>
      <c r="J1117" t="b">
        <v>0</v>
      </c>
      <c r="K1117">
        <v>883702</v>
      </c>
      <c r="L1117">
        <v>1628202</v>
      </c>
      <c r="M1117">
        <v>20171015</v>
      </c>
      <c r="N1117" t="s">
        <v>19</v>
      </c>
      <c r="O1117" t="str">
        <f>IF(VLOOKUP(A1117,'national-winners'!$A$2:$B$13,2,0)=H1117,"Y","N")</f>
        <v>Y</v>
      </c>
    </row>
    <row r="1118" spans="1:15" x14ac:dyDescent="0.25">
      <c r="A1118">
        <v>1988</v>
      </c>
      <c r="B1118" t="s">
        <v>83</v>
      </c>
      <c r="C1118" t="s">
        <v>84</v>
      </c>
      <c r="D1118">
        <v>22</v>
      </c>
      <c r="E1118">
        <v>72</v>
      </c>
      <c r="F1118">
        <v>45</v>
      </c>
      <c r="G1118" t="s">
        <v>16</v>
      </c>
      <c r="H1118" t="s">
        <v>208</v>
      </c>
      <c r="I1118" t="s">
        <v>18</v>
      </c>
      <c r="J1118" t="b">
        <v>0</v>
      </c>
      <c r="K1118">
        <v>717460</v>
      </c>
      <c r="L1118">
        <v>1628202</v>
      </c>
      <c r="M1118">
        <v>20171015</v>
      </c>
      <c r="N1118" t="s">
        <v>19</v>
      </c>
      <c r="O1118" t="str">
        <f>IF(VLOOKUP(A1118,'national-winners'!$A$2:$B$13,2,0)=H1118,"Y","N")</f>
        <v>N</v>
      </c>
    </row>
    <row r="1119" spans="1:15" x14ac:dyDescent="0.25">
      <c r="A1119">
        <v>1988</v>
      </c>
      <c r="B1119" t="s">
        <v>83</v>
      </c>
      <c r="C1119" t="s">
        <v>84</v>
      </c>
      <c r="D1119">
        <v>22</v>
      </c>
      <c r="E1119">
        <v>72</v>
      </c>
      <c r="F1119">
        <v>45</v>
      </c>
      <c r="G1119" t="s">
        <v>16</v>
      </c>
      <c r="H1119" t="s">
        <v>217</v>
      </c>
      <c r="I1119" t="s">
        <v>192</v>
      </c>
      <c r="J1119" t="b">
        <v>0</v>
      </c>
      <c r="K1119">
        <v>18612</v>
      </c>
      <c r="L1119">
        <v>1628202</v>
      </c>
      <c r="M1119">
        <v>20171015</v>
      </c>
      <c r="N1119" t="s">
        <v>19</v>
      </c>
      <c r="O1119" t="str">
        <f>IF(VLOOKUP(A1119,'national-winners'!$A$2:$B$13,2,0)=H1119,"Y","N")</f>
        <v>N</v>
      </c>
    </row>
    <row r="1120" spans="1:15" x14ac:dyDescent="0.25">
      <c r="A1120">
        <v>1988</v>
      </c>
      <c r="B1120" t="s">
        <v>83</v>
      </c>
      <c r="C1120" t="s">
        <v>84</v>
      </c>
      <c r="D1120">
        <v>22</v>
      </c>
      <c r="E1120">
        <v>72</v>
      </c>
      <c r="F1120">
        <v>45</v>
      </c>
      <c r="G1120" t="s">
        <v>16</v>
      </c>
      <c r="H1120" t="s">
        <v>209</v>
      </c>
      <c r="I1120" t="s">
        <v>29</v>
      </c>
      <c r="J1120" t="b">
        <v>0</v>
      </c>
      <c r="K1120">
        <v>4115</v>
      </c>
      <c r="L1120">
        <v>1628202</v>
      </c>
      <c r="M1120">
        <v>20171015</v>
      </c>
      <c r="N1120" t="s">
        <v>19</v>
      </c>
      <c r="O1120" t="str">
        <f>IF(VLOOKUP(A1120,'national-winners'!$A$2:$B$13,2,0)=H1120,"Y","N")</f>
        <v>N</v>
      </c>
    </row>
    <row r="1121" spans="1:15" x14ac:dyDescent="0.25">
      <c r="A1121">
        <v>1988</v>
      </c>
      <c r="B1121" t="s">
        <v>83</v>
      </c>
      <c r="C1121" t="s">
        <v>84</v>
      </c>
      <c r="D1121">
        <v>22</v>
      </c>
      <c r="E1121">
        <v>72</v>
      </c>
      <c r="F1121">
        <v>45</v>
      </c>
      <c r="G1121" t="s">
        <v>16</v>
      </c>
      <c r="H1121" t="s">
        <v>210</v>
      </c>
      <c r="I1121" t="s">
        <v>211</v>
      </c>
      <c r="J1121" t="b">
        <v>0</v>
      </c>
      <c r="K1121">
        <v>2355</v>
      </c>
      <c r="L1121">
        <v>1628202</v>
      </c>
      <c r="M1121">
        <v>20171015</v>
      </c>
      <c r="N1121" t="s">
        <v>19</v>
      </c>
      <c r="O1121" t="str">
        <f>IF(VLOOKUP(A1121,'national-winners'!$A$2:$B$13,2,0)=H1121,"Y","N")</f>
        <v>N</v>
      </c>
    </row>
    <row r="1122" spans="1:15" x14ac:dyDescent="0.25">
      <c r="A1122">
        <v>1988</v>
      </c>
      <c r="B1122" t="s">
        <v>83</v>
      </c>
      <c r="C1122" t="s">
        <v>84</v>
      </c>
      <c r="D1122">
        <v>22</v>
      </c>
      <c r="E1122">
        <v>72</v>
      </c>
      <c r="F1122">
        <v>45</v>
      </c>
      <c r="G1122" t="s">
        <v>16</v>
      </c>
      <c r="H1122" t="s">
        <v>48</v>
      </c>
      <c r="I1122" t="s">
        <v>212</v>
      </c>
      <c r="J1122" t="b">
        <v>0</v>
      </c>
      <c r="K1122">
        <v>1958</v>
      </c>
      <c r="L1122">
        <v>1628202</v>
      </c>
      <c r="M1122">
        <v>20171015</v>
      </c>
      <c r="N1122" t="s">
        <v>19</v>
      </c>
      <c r="O1122" t="str">
        <f>IF(VLOOKUP(A1122,'national-winners'!$A$2:$B$13,2,0)=H1122,"Y","N")</f>
        <v>N</v>
      </c>
    </row>
    <row r="1123" spans="1:15" x14ac:dyDescent="0.25">
      <c r="A1123">
        <v>1988</v>
      </c>
      <c r="B1123" t="s">
        <v>85</v>
      </c>
      <c r="C1123" t="s">
        <v>86</v>
      </c>
      <c r="D1123">
        <v>23</v>
      </c>
      <c r="E1123">
        <v>11</v>
      </c>
      <c r="F1123">
        <v>2</v>
      </c>
      <c r="G1123" t="s">
        <v>16</v>
      </c>
      <c r="H1123" t="s">
        <v>207</v>
      </c>
      <c r="I1123" t="s">
        <v>21</v>
      </c>
      <c r="J1123" t="b">
        <v>0</v>
      </c>
      <c r="K1123">
        <v>307131</v>
      </c>
      <c r="L1123">
        <v>555035</v>
      </c>
      <c r="M1123">
        <v>20171015</v>
      </c>
      <c r="N1123" t="s">
        <v>19</v>
      </c>
      <c r="O1123" t="str">
        <f>IF(VLOOKUP(A1123,'national-winners'!$A$2:$B$13,2,0)=H1123,"Y","N")</f>
        <v>Y</v>
      </c>
    </row>
    <row r="1124" spans="1:15" x14ac:dyDescent="0.25">
      <c r="A1124">
        <v>1988</v>
      </c>
      <c r="B1124" t="s">
        <v>85</v>
      </c>
      <c r="C1124" t="s">
        <v>86</v>
      </c>
      <c r="D1124">
        <v>23</v>
      </c>
      <c r="E1124">
        <v>11</v>
      </c>
      <c r="F1124">
        <v>2</v>
      </c>
      <c r="G1124" t="s">
        <v>16</v>
      </c>
      <c r="H1124" t="s">
        <v>208</v>
      </c>
      <c r="I1124" t="s">
        <v>18</v>
      </c>
      <c r="J1124" t="b">
        <v>0</v>
      </c>
      <c r="K1124">
        <v>243569</v>
      </c>
      <c r="L1124">
        <v>555035</v>
      </c>
      <c r="M1124">
        <v>20171015</v>
      </c>
      <c r="N1124" t="s">
        <v>19</v>
      </c>
      <c r="O1124" t="str">
        <f>IF(VLOOKUP(A1124,'national-winners'!$A$2:$B$13,2,0)=H1124,"Y","N")</f>
        <v>N</v>
      </c>
    </row>
    <row r="1125" spans="1:15" x14ac:dyDescent="0.25">
      <c r="A1125">
        <v>1988</v>
      </c>
      <c r="B1125" t="s">
        <v>85</v>
      </c>
      <c r="C1125" t="s">
        <v>86</v>
      </c>
      <c r="D1125">
        <v>23</v>
      </c>
      <c r="E1125">
        <v>11</v>
      </c>
      <c r="F1125">
        <v>2</v>
      </c>
      <c r="G1125" t="s">
        <v>16</v>
      </c>
      <c r="H1125" t="s">
        <v>209</v>
      </c>
      <c r="I1125" t="s">
        <v>29</v>
      </c>
      <c r="J1125" t="b">
        <v>0</v>
      </c>
      <c r="K1125">
        <v>2700</v>
      </c>
      <c r="L1125">
        <v>555035</v>
      </c>
      <c r="M1125">
        <v>20171015</v>
      </c>
      <c r="N1125" t="s">
        <v>19</v>
      </c>
      <c r="O1125" t="str">
        <f>IF(VLOOKUP(A1125,'national-winners'!$A$2:$B$13,2,0)=H1125,"Y","N")</f>
        <v>N</v>
      </c>
    </row>
    <row r="1126" spans="1:15" x14ac:dyDescent="0.25">
      <c r="A1126">
        <v>1988</v>
      </c>
      <c r="B1126" t="s">
        <v>85</v>
      </c>
      <c r="C1126" t="s">
        <v>86</v>
      </c>
      <c r="D1126">
        <v>23</v>
      </c>
      <c r="E1126">
        <v>11</v>
      </c>
      <c r="F1126">
        <v>2</v>
      </c>
      <c r="G1126" t="s">
        <v>16</v>
      </c>
      <c r="H1126" t="s">
        <v>210</v>
      </c>
      <c r="I1126" t="s">
        <v>211</v>
      </c>
      <c r="J1126" t="b">
        <v>0</v>
      </c>
      <c r="K1126">
        <v>1405</v>
      </c>
      <c r="L1126">
        <v>555035</v>
      </c>
      <c r="M1126">
        <v>20171015</v>
      </c>
      <c r="N1126" t="s">
        <v>19</v>
      </c>
      <c r="O1126" t="str">
        <f>IF(VLOOKUP(A1126,'national-winners'!$A$2:$B$13,2,0)=H1126,"Y","N")</f>
        <v>N</v>
      </c>
    </row>
    <row r="1127" spans="1:15" x14ac:dyDescent="0.25">
      <c r="A1127">
        <v>1988</v>
      </c>
      <c r="B1127" t="s">
        <v>85</v>
      </c>
      <c r="C1127" t="s">
        <v>86</v>
      </c>
      <c r="D1127">
        <v>23</v>
      </c>
      <c r="E1127">
        <v>11</v>
      </c>
      <c r="F1127">
        <v>2</v>
      </c>
      <c r="G1127" t="s">
        <v>16</v>
      </c>
      <c r="I1127" t="s">
        <v>219</v>
      </c>
      <c r="J1127" t="b">
        <v>0</v>
      </c>
      <c r="K1127">
        <v>230</v>
      </c>
      <c r="L1127">
        <v>555035</v>
      </c>
      <c r="M1127">
        <v>20171015</v>
      </c>
      <c r="N1127" t="s">
        <v>19</v>
      </c>
      <c r="O1127" t="str">
        <f>IF(VLOOKUP(A1127,'national-winners'!$A$2:$B$13,2,0)=H1127,"Y","N")</f>
        <v>N</v>
      </c>
    </row>
    <row r="1128" spans="1:15" x14ac:dyDescent="0.25">
      <c r="A1128">
        <v>1988</v>
      </c>
      <c r="B1128" t="s">
        <v>87</v>
      </c>
      <c r="C1128" t="s">
        <v>88</v>
      </c>
      <c r="D1128">
        <v>24</v>
      </c>
      <c r="E1128">
        <v>52</v>
      </c>
      <c r="F1128">
        <v>52</v>
      </c>
      <c r="G1128" t="s">
        <v>16</v>
      </c>
      <c r="H1128" t="s">
        <v>207</v>
      </c>
      <c r="I1128" t="s">
        <v>21</v>
      </c>
      <c r="J1128" t="b">
        <v>0</v>
      </c>
      <c r="K1128">
        <v>876167</v>
      </c>
      <c r="L1128">
        <v>1714358</v>
      </c>
      <c r="M1128">
        <v>20171015</v>
      </c>
      <c r="N1128" t="s">
        <v>19</v>
      </c>
      <c r="O1128" t="str">
        <f>IF(VLOOKUP(A1128,'national-winners'!$A$2:$B$13,2,0)=H1128,"Y","N")</f>
        <v>Y</v>
      </c>
    </row>
    <row r="1129" spans="1:15" x14ac:dyDescent="0.25">
      <c r="A1129">
        <v>1988</v>
      </c>
      <c r="B1129" t="s">
        <v>87</v>
      </c>
      <c r="C1129" t="s">
        <v>88</v>
      </c>
      <c r="D1129">
        <v>24</v>
      </c>
      <c r="E1129">
        <v>52</v>
      </c>
      <c r="F1129">
        <v>52</v>
      </c>
      <c r="G1129" t="s">
        <v>16</v>
      </c>
      <c r="H1129" t="s">
        <v>208</v>
      </c>
      <c r="I1129" t="s">
        <v>18</v>
      </c>
      <c r="J1129" t="b">
        <v>0</v>
      </c>
      <c r="K1129">
        <v>826304</v>
      </c>
      <c r="L1129">
        <v>1714358</v>
      </c>
      <c r="M1129">
        <v>20171015</v>
      </c>
      <c r="N1129" t="s">
        <v>19</v>
      </c>
      <c r="O1129" t="str">
        <f>IF(VLOOKUP(A1129,'national-winners'!$A$2:$B$13,2,0)=H1129,"Y","N")</f>
        <v>N</v>
      </c>
    </row>
    <row r="1130" spans="1:15" x14ac:dyDescent="0.25">
      <c r="A1130">
        <v>1988</v>
      </c>
      <c r="B1130" t="s">
        <v>87</v>
      </c>
      <c r="C1130" t="s">
        <v>88</v>
      </c>
      <c r="D1130">
        <v>24</v>
      </c>
      <c r="E1130">
        <v>52</v>
      </c>
      <c r="F1130">
        <v>52</v>
      </c>
      <c r="G1130" t="s">
        <v>16</v>
      </c>
      <c r="H1130" t="s">
        <v>209</v>
      </c>
      <c r="I1130" t="s">
        <v>29</v>
      </c>
      <c r="J1130" t="b">
        <v>0</v>
      </c>
      <c r="K1130">
        <v>6748</v>
      </c>
      <c r="L1130">
        <v>1714358</v>
      </c>
      <c r="M1130">
        <v>20171015</v>
      </c>
      <c r="N1130" t="s">
        <v>19</v>
      </c>
      <c r="O1130" t="str">
        <f>IF(VLOOKUP(A1130,'national-winners'!$A$2:$B$13,2,0)=H1130,"Y","N")</f>
        <v>N</v>
      </c>
    </row>
    <row r="1131" spans="1:15" x14ac:dyDescent="0.25">
      <c r="A1131">
        <v>1988</v>
      </c>
      <c r="B1131" t="s">
        <v>87</v>
      </c>
      <c r="C1131" t="s">
        <v>88</v>
      </c>
      <c r="D1131">
        <v>24</v>
      </c>
      <c r="E1131">
        <v>52</v>
      </c>
      <c r="F1131">
        <v>52</v>
      </c>
      <c r="G1131" t="s">
        <v>16</v>
      </c>
      <c r="H1131" t="s">
        <v>210</v>
      </c>
      <c r="I1131" t="s">
        <v>211</v>
      </c>
      <c r="J1131" t="b">
        <v>0</v>
      </c>
      <c r="K1131">
        <v>5115</v>
      </c>
      <c r="L1131">
        <v>1714358</v>
      </c>
      <c r="M1131">
        <v>20171015</v>
      </c>
      <c r="N1131" t="s">
        <v>19</v>
      </c>
      <c r="O1131" t="str">
        <f>IF(VLOOKUP(A1131,'national-winners'!$A$2:$B$13,2,0)=H1131,"Y","N")</f>
        <v>N</v>
      </c>
    </row>
    <row r="1132" spans="1:15" x14ac:dyDescent="0.25">
      <c r="A1132">
        <v>1988</v>
      </c>
      <c r="B1132" t="s">
        <v>87</v>
      </c>
      <c r="C1132" t="s">
        <v>88</v>
      </c>
      <c r="D1132">
        <v>24</v>
      </c>
      <c r="E1132">
        <v>52</v>
      </c>
      <c r="F1132">
        <v>52</v>
      </c>
      <c r="G1132" t="s">
        <v>16</v>
      </c>
      <c r="J1132" t="b">
        <v>1</v>
      </c>
      <c r="K1132">
        <v>24</v>
      </c>
      <c r="L1132">
        <v>1714358</v>
      </c>
      <c r="M1132">
        <v>20171015</v>
      </c>
      <c r="N1132" t="s">
        <v>19</v>
      </c>
      <c r="O1132" t="str">
        <f>IF(VLOOKUP(A1132,'national-winners'!$A$2:$B$13,2,0)=H1132,"Y","N")</f>
        <v>N</v>
      </c>
    </row>
    <row r="1133" spans="1:15" x14ac:dyDescent="0.25">
      <c r="A1133">
        <v>1988</v>
      </c>
      <c r="B1133" t="s">
        <v>89</v>
      </c>
      <c r="C1133" t="s">
        <v>90</v>
      </c>
      <c r="D1133">
        <v>25</v>
      </c>
      <c r="E1133">
        <v>14</v>
      </c>
      <c r="F1133">
        <v>3</v>
      </c>
      <c r="G1133" t="s">
        <v>16</v>
      </c>
      <c r="H1133" t="s">
        <v>208</v>
      </c>
      <c r="I1133" t="s">
        <v>18</v>
      </c>
      <c r="J1133" t="b">
        <v>0</v>
      </c>
      <c r="K1133">
        <v>1401415</v>
      </c>
      <c r="L1133">
        <v>2632801</v>
      </c>
      <c r="M1133">
        <v>20171015</v>
      </c>
      <c r="N1133" t="s">
        <v>19</v>
      </c>
      <c r="O1133" t="str">
        <f>IF(VLOOKUP(A1133,'national-winners'!$A$2:$B$13,2,0)=H1133,"Y","N")</f>
        <v>N</v>
      </c>
    </row>
    <row r="1134" spans="1:15" x14ac:dyDescent="0.25">
      <c r="A1134">
        <v>1988</v>
      </c>
      <c r="B1134" t="s">
        <v>89</v>
      </c>
      <c r="C1134" t="s">
        <v>90</v>
      </c>
      <c r="D1134">
        <v>25</v>
      </c>
      <c r="E1134">
        <v>14</v>
      </c>
      <c r="F1134">
        <v>3</v>
      </c>
      <c r="G1134" t="s">
        <v>16</v>
      </c>
      <c r="H1134" t="s">
        <v>207</v>
      </c>
      <c r="I1134" t="s">
        <v>21</v>
      </c>
      <c r="J1134" t="b">
        <v>0</v>
      </c>
      <c r="K1134">
        <v>1194635</v>
      </c>
      <c r="L1134">
        <v>2632801</v>
      </c>
      <c r="M1134">
        <v>20171015</v>
      </c>
      <c r="N1134" t="s">
        <v>19</v>
      </c>
      <c r="O1134" t="str">
        <f>IF(VLOOKUP(A1134,'national-winners'!$A$2:$B$13,2,0)=H1134,"Y","N")</f>
        <v>Y</v>
      </c>
    </row>
    <row r="1135" spans="1:15" x14ac:dyDescent="0.25">
      <c r="A1135">
        <v>1988</v>
      </c>
      <c r="B1135" t="s">
        <v>89</v>
      </c>
      <c r="C1135" t="s">
        <v>90</v>
      </c>
      <c r="D1135">
        <v>25</v>
      </c>
      <c r="E1135">
        <v>14</v>
      </c>
      <c r="F1135">
        <v>3</v>
      </c>
      <c r="G1135" t="s">
        <v>16</v>
      </c>
      <c r="H1135" t="s">
        <v>209</v>
      </c>
      <c r="I1135" t="s">
        <v>29</v>
      </c>
      <c r="J1135" t="b">
        <v>0</v>
      </c>
      <c r="K1135">
        <v>24251</v>
      </c>
      <c r="L1135">
        <v>2632801</v>
      </c>
      <c r="M1135">
        <v>20171015</v>
      </c>
      <c r="N1135" t="s">
        <v>19</v>
      </c>
      <c r="O1135" t="str">
        <f>IF(VLOOKUP(A1135,'national-winners'!$A$2:$B$13,2,0)=H1135,"Y","N")</f>
        <v>N</v>
      </c>
    </row>
    <row r="1136" spans="1:15" x14ac:dyDescent="0.25">
      <c r="A1136">
        <v>1988</v>
      </c>
      <c r="B1136" t="s">
        <v>89</v>
      </c>
      <c r="C1136" t="s">
        <v>90</v>
      </c>
      <c r="D1136">
        <v>25</v>
      </c>
      <c r="E1136">
        <v>14</v>
      </c>
      <c r="F1136">
        <v>3</v>
      </c>
      <c r="G1136" t="s">
        <v>16</v>
      </c>
      <c r="H1136" t="s">
        <v>210</v>
      </c>
      <c r="I1136" t="s">
        <v>211</v>
      </c>
      <c r="J1136" t="b">
        <v>0</v>
      </c>
      <c r="K1136">
        <v>9561</v>
      </c>
      <c r="L1136">
        <v>2632801</v>
      </c>
      <c r="M1136">
        <v>20171015</v>
      </c>
      <c r="N1136" t="s">
        <v>19</v>
      </c>
      <c r="O1136" t="str">
        <f>IF(VLOOKUP(A1136,'national-winners'!$A$2:$B$13,2,0)=H1136,"Y","N")</f>
        <v>N</v>
      </c>
    </row>
    <row r="1137" spans="1:15" x14ac:dyDescent="0.25">
      <c r="A1137">
        <v>1988</v>
      </c>
      <c r="B1137" t="s">
        <v>89</v>
      </c>
      <c r="C1137" t="s">
        <v>90</v>
      </c>
      <c r="D1137">
        <v>25</v>
      </c>
      <c r="E1137">
        <v>14</v>
      </c>
      <c r="F1137">
        <v>3</v>
      </c>
      <c r="G1137" t="s">
        <v>16</v>
      </c>
      <c r="I1137" t="s">
        <v>219</v>
      </c>
      <c r="J1137" t="b">
        <v>0</v>
      </c>
      <c r="K1137">
        <v>2939</v>
      </c>
      <c r="L1137">
        <v>2632801</v>
      </c>
      <c r="M1137">
        <v>20171015</v>
      </c>
      <c r="N1137" t="s">
        <v>19</v>
      </c>
      <c r="O1137" t="str">
        <f>IF(VLOOKUP(A1137,'national-winners'!$A$2:$B$13,2,0)=H1137,"Y","N")</f>
        <v>N</v>
      </c>
    </row>
    <row r="1138" spans="1:15" x14ac:dyDescent="0.25">
      <c r="A1138">
        <v>1988</v>
      </c>
      <c r="B1138" t="s">
        <v>91</v>
      </c>
      <c r="C1138" t="s">
        <v>92</v>
      </c>
      <c r="D1138">
        <v>26</v>
      </c>
      <c r="E1138">
        <v>34</v>
      </c>
      <c r="F1138">
        <v>23</v>
      </c>
      <c r="G1138" t="s">
        <v>16</v>
      </c>
      <c r="H1138" t="s">
        <v>207</v>
      </c>
      <c r="I1138" t="s">
        <v>21</v>
      </c>
      <c r="J1138" t="b">
        <v>0</v>
      </c>
      <c r="K1138">
        <v>1965486</v>
      </c>
      <c r="L1138">
        <v>3669163</v>
      </c>
      <c r="M1138">
        <v>20171015</v>
      </c>
      <c r="N1138" t="s">
        <v>19</v>
      </c>
      <c r="O1138" t="str">
        <f>IF(VLOOKUP(A1138,'national-winners'!$A$2:$B$13,2,0)=H1138,"Y","N")</f>
        <v>Y</v>
      </c>
    </row>
    <row r="1139" spans="1:15" x14ac:dyDescent="0.25">
      <c r="A1139">
        <v>1988</v>
      </c>
      <c r="B1139" t="s">
        <v>91</v>
      </c>
      <c r="C1139" t="s">
        <v>92</v>
      </c>
      <c r="D1139">
        <v>26</v>
      </c>
      <c r="E1139">
        <v>34</v>
      </c>
      <c r="F1139">
        <v>23</v>
      </c>
      <c r="G1139" t="s">
        <v>16</v>
      </c>
      <c r="H1139" t="s">
        <v>208</v>
      </c>
      <c r="I1139" t="s">
        <v>18</v>
      </c>
      <c r="J1139" t="b">
        <v>0</v>
      </c>
      <c r="K1139">
        <v>1675783</v>
      </c>
      <c r="L1139">
        <v>3669163</v>
      </c>
      <c r="M1139">
        <v>20171015</v>
      </c>
      <c r="N1139" t="s">
        <v>19</v>
      </c>
      <c r="O1139" t="str">
        <f>IF(VLOOKUP(A1139,'national-winners'!$A$2:$B$13,2,0)=H1139,"Y","N")</f>
        <v>N</v>
      </c>
    </row>
    <row r="1140" spans="1:15" x14ac:dyDescent="0.25">
      <c r="A1140">
        <v>1988</v>
      </c>
      <c r="B1140" t="s">
        <v>91</v>
      </c>
      <c r="C1140" t="s">
        <v>92</v>
      </c>
      <c r="D1140">
        <v>26</v>
      </c>
      <c r="E1140">
        <v>34</v>
      </c>
      <c r="F1140">
        <v>23</v>
      </c>
      <c r="G1140" t="s">
        <v>16</v>
      </c>
      <c r="H1140" t="s">
        <v>209</v>
      </c>
      <c r="I1140" t="s">
        <v>29</v>
      </c>
      <c r="J1140" t="b">
        <v>0</v>
      </c>
      <c r="K1140">
        <v>18336</v>
      </c>
      <c r="L1140">
        <v>3669163</v>
      </c>
      <c r="M1140">
        <v>20171015</v>
      </c>
      <c r="N1140" t="s">
        <v>19</v>
      </c>
      <c r="O1140" t="str">
        <f>IF(VLOOKUP(A1140,'national-winners'!$A$2:$B$13,2,0)=H1140,"Y","N")</f>
        <v>N</v>
      </c>
    </row>
    <row r="1141" spans="1:15" x14ac:dyDescent="0.25">
      <c r="A1141">
        <v>1988</v>
      </c>
      <c r="B1141" t="s">
        <v>91</v>
      </c>
      <c r="C1141" t="s">
        <v>92</v>
      </c>
      <c r="D1141">
        <v>26</v>
      </c>
      <c r="E1141">
        <v>34</v>
      </c>
      <c r="F1141">
        <v>23</v>
      </c>
      <c r="G1141" t="s">
        <v>16</v>
      </c>
      <c r="I1141" t="s">
        <v>219</v>
      </c>
      <c r="J1141" t="b">
        <v>0</v>
      </c>
      <c r="K1141">
        <v>7600</v>
      </c>
      <c r="L1141">
        <v>3669163</v>
      </c>
      <c r="M1141">
        <v>20171015</v>
      </c>
      <c r="N1141" t="s">
        <v>19</v>
      </c>
      <c r="O1141" t="str">
        <f>IF(VLOOKUP(A1141,'national-winners'!$A$2:$B$13,2,0)=H1141,"Y","N")</f>
        <v>N</v>
      </c>
    </row>
    <row r="1142" spans="1:15" x14ac:dyDescent="0.25">
      <c r="A1142">
        <v>1988</v>
      </c>
      <c r="B1142" t="s">
        <v>91</v>
      </c>
      <c r="C1142" t="s">
        <v>92</v>
      </c>
      <c r="D1142">
        <v>26</v>
      </c>
      <c r="E1142">
        <v>34</v>
      </c>
      <c r="F1142">
        <v>23</v>
      </c>
      <c r="G1142" t="s">
        <v>16</v>
      </c>
      <c r="H1142" t="s">
        <v>202</v>
      </c>
      <c r="I1142" t="s">
        <v>203</v>
      </c>
      <c r="J1142" t="b">
        <v>0</v>
      </c>
      <c r="K1142">
        <v>1958</v>
      </c>
      <c r="L1142">
        <v>3669163</v>
      </c>
      <c r="M1142">
        <v>20171015</v>
      </c>
      <c r="N1142" t="s">
        <v>19</v>
      </c>
      <c r="O1142" t="str">
        <f>IF(VLOOKUP(A1142,'national-winners'!$A$2:$B$13,2,0)=H1142,"Y","N")</f>
        <v>N</v>
      </c>
    </row>
    <row r="1143" spans="1:15" x14ac:dyDescent="0.25">
      <c r="A1143">
        <v>1988</v>
      </c>
      <c r="B1143" t="s">
        <v>94</v>
      </c>
      <c r="C1143" t="s">
        <v>95</v>
      </c>
      <c r="D1143">
        <v>27</v>
      </c>
      <c r="E1143">
        <v>41</v>
      </c>
      <c r="F1143">
        <v>33</v>
      </c>
      <c r="G1143" t="s">
        <v>16</v>
      </c>
      <c r="H1143" t="s">
        <v>208</v>
      </c>
      <c r="I1143" t="s">
        <v>18</v>
      </c>
      <c r="J1143" t="b">
        <v>0</v>
      </c>
      <c r="K1143">
        <v>1109471</v>
      </c>
      <c r="L1143">
        <v>2096790</v>
      </c>
      <c r="M1143">
        <v>20171015</v>
      </c>
      <c r="N1143" t="s">
        <v>19</v>
      </c>
      <c r="O1143" t="str">
        <f>IF(VLOOKUP(A1143,'national-winners'!$A$2:$B$13,2,0)=H1143,"Y","N")</f>
        <v>N</v>
      </c>
    </row>
    <row r="1144" spans="1:15" x14ac:dyDescent="0.25">
      <c r="A1144">
        <v>1988</v>
      </c>
      <c r="B1144" t="s">
        <v>94</v>
      </c>
      <c r="C1144" t="s">
        <v>95</v>
      </c>
      <c r="D1144">
        <v>27</v>
      </c>
      <c r="E1144">
        <v>41</v>
      </c>
      <c r="F1144">
        <v>33</v>
      </c>
      <c r="G1144" t="s">
        <v>16</v>
      </c>
      <c r="H1144" t="s">
        <v>207</v>
      </c>
      <c r="I1144" t="s">
        <v>21</v>
      </c>
      <c r="J1144" t="b">
        <v>0</v>
      </c>
      <c r="K1144">
        <v>962337</v>
      </c>
      <c r="L1144">
        <v>2096790</v>
      </c>
      <c r="M1144">
        <v>20171015</v>
      </c>
      <c r="N1144" t="s">
        <v>19</v>
      </c>
      <c r="O1144" t="str">
        <f>IF(VLOOKUP(A1144,'national-winners'!$A$2:$B$13,2,0)=H1144,"Y","N")</f>
        <v>Y</v>
      </c>
    </row>
    <row r="1145" spans="1:15" x14ac:dyDescent="0.25">
      <c r="A1145">
        <v>1988</v>
      </c>
      <c r="B1145" t="s">
        <v>94</v>
      </c>
      <c r="C1145" t="s">
        <v>95</v>
      </c>
      <c r="D1145">
        <v>27</v>
      </c>
      <c r="E1145">
        <v>41</v>
      </c>
      <c r="F1145">
        <v>33</v>
      </c>
      <c r="G1145" t="s">
        <v>16</v>
      </c>
      <c r="H1145" t="s">
        <v>34</v>
      </c>
      <c r="I1145" t="s">
        <v>220</v>
      </c>
      <c r="J1145" t="b">
        <v>0</v>
      </c>
      <c r="K1145">
        <v>5403</v>
      </c>
      <c r="L1145">
        <v>2096790</v>
      </c>
      <c r="M1145">
        <v>20171015</v>
      </c>
      <c r="N1145" t="s">
        <v>19</v>
      </c>
      <c r="O1145" t="str">
        <f>IF(VLOOKUP(A1145,'national-winners'!$A$2:$B$13,2,0)=H1145,"Y","N")</f>
        <v>N</v>
      </c>
    </row>
    <row r="1146" spans="1:15" x14ac:dyDescent="0.25">
      <c r="A1146">
        <v>1988</v>
      </c>
      <c r="B1146" t="s">
        <v>94</v>
      </c>
      <c r="C1146" t="s">
        <v>95</v>
      </c>
      <c r="D1146">
        <v>27</v>
      </c>
      <c r="E1146">
        <v>41</v>
      </c>
      <c r="F1146">
        <v>33</v>
      </c>
      <c r="G1146" t="s">
        <v>16</v>
      </c>
      <c r="H1146" t="s">
        <v>209</v>
      </c>
      <c r="I1146" t="s">
        <v>29</v>
      </c>
      <c r="J1146" t="b">
        <v>0</v>
      </c>
      <c r="K1146">
        <v>5109</v>
      </c>
      <c r="L1146">
        <v>2096790</v>
      </c>
      <c r="M1146">
        <v>20171015</v>
      </c>
      <c r="N1146" t="s">
        <v>19</v>
      </c>
      <c r="O1146" t="str">
        <f>IF(VLOOKUP(A1146,'national-winners'!$A$2:$B$13,2,0)=H1146,"Y","N")</f>
        <v>N</v>
      </c>
    </row>
    <row r="1147" spans="1:15" x14ac:dyDescent="0.25">
      <c r="A1147">
        <v>1988</v>
      </c>
      <c r="B1147" t="s">
        <v>94</v>
      </c>
      <c r="C1147" t="s">
        <v>95</v>
      </c>
      <c r="D1147">
        <v>27</v>
      </c>
      <c r="E1147">
        <v>41</v>
      </c>
      <c r="F1147">
        <v>33</v>
      </c>
      <c r="G1147" t="s">
        <v>16</v>
      </c>
      <c r="J1147" t="b">
        <v>1</v>
      </c>
      <c r="K1147">
        <v>3614</v>
      </c>
      <c r="L1147">
        <v>2096790</v>
      </c>
      <c r="M1147">
        <v>20171015</v>
      </c>
      <c r="N1147" t="s">
        <v>19</v>
      </c>
      <c r="O1147" t="str">
        <f>IF(VLOOKUP(A1147,'national-winners'!$A$2:$B$13,2,0)=H1147,"Y","N")</f>
        <v>N</v>
      </c>
    </row>
    <row r="1148" spans="1:15" x14ac:dyDescent="0.25">
      <c r="A1148">
        <v>1988</v>
      </c>
      <c r="B1148" t="s">
        <v>94</v>
      </c>
      <c r="C1148" t="s">
        <v>95</v>
      </c>
      <c r="D1148">
        <v>27</v>
      </c>
      <c r="E1148">
        <v>41</v>
      </c>
      <c r="F1148">
        <v>33</v>
      </c>
      <c r="G1148" t="s">
        <v>16</v>
      </c>
      <c r="H1148" t="s">
        <v>215</v>
      </c>
      <c r="I1148" t="s">
        <v>37</v>
      </c>
      <c r="J1148" t="b">
        <v>0</v>
      </c>
      <c r="K1148">
        <v>2155</v>
      </c>
      <c r="L1148">
        <v>2096790</v>
      </c>
      <c r="M1148">
        <v>20171015</v>
      </c>
      <c r="N1148" t="s">
        <v>19</v>
      </c>
      <c r="O1148" t="str">
        <f>IF(VLOOKUP(A1148,'national-winners'!$A$2:$B$13,2,0)=H1148,"Y","N")</f>
        <v>N</v>
      </c>
    </row>
    <row r="1149" spans="1:15" x14ac:dyDescent="0.25">
      <c r="A1149">
        <v>1988</v>
      </c>
      <c r="B1149" t="s">
        <v>94</v>
      </c>
      <c r="C1149" t="s">
        <v>95</v>
      </c>
      <c r="D1149">
        <v>27</v>
      </c>
      <c r="E1149">
        <v>41</v>
      </c>
      <c r="F1149">
        <v>33</v>
      </c>
      <c r="G1149" t="s">
        <v>16</v>
      </c>
      <c r="H1149" t="s">
        <v>221</v>
      </c>
      <c r="I1149" t="s">
        <v>222</v>
      </c>
      <c r="J1149" t="b">
        <v>0</v>
      </c>
      <c r="K1149">
        <v>1949</v>
      </c>
      <c r="L1149">
        <v>2096790</v>
      </c>
      <c r="M1149">
        <v>20171015</v>
      </c>
      <c r="N1149" t="s">
        <v>19</v>
      </c>
      <c r="O1149" t="str">
        <f>IF(VLOOKUP(A1149,'national-winners'!$A$2:$B$13,2,0)=H1149,"Y","N")</f>
        <v>N</v>
      </c>
    </row>
    <row r="1150" spans="1:15" x14ac:dyDescent="0.25">
      <c r="A1150">
        <v>1988</v>
      </c>
      <c r="B1150" t="s">
        <v>94</v>
      </c>
      <c r="C1150" t="s">
        <v>95</v>
      </c>
      <c r="D1150">
        <v>27</v>
      </c>
      <c r="E1150">
        <v>41</v>
      </c>
      <c r="F1150">
        <v>33</v>
      </c>
      <c r="G1150" t="s">
        <v>16</v>
      </c>
      <c r="H1150" t="s">
        <v>210</v>
      </c>
      <c r="I1150" t="s">
        <v>211</v>
      </c>
      <c r="J1150" t="b">
        <v>0</v>
      </c>
      <c r="K1150">
        <v>1734</v>
      </c>
      <c r="L1150">
        <v>2096790</v>
      </c>
      <c r="M1150">
        <v>20171015</v>
      </c>
      <c r="N1150" t="s">
        <v>19</v>
      </c>
      <c r="O1150" t="str">
        <f>IF(VLOOKUP(A1150,'national-winners'!$A$2:$B$13,2,0)=H1150,"Y","N")</f>
        <v>N</v>
      </c>
    </row>
    <row r="1151" spans="1:15" x14ac:dyDescent="0.25">
      <c r="A1151">
        <v>1988</v>
      </c>
      <c r="B1151" t="s">
        <v>94</v>
      </c>
      <c r="C1151" t="s">
        <v>95</v>
      </c>
      <c r="D1151">
        <v>27</v>
      </c>
      <c r="E1151">
        <v>41</v>
      </c>
      <c r="F1151">
        <v>33</v>
      </c>
      <c r="G1151" t="s">
        <v>16</v>
      </c>
      <c r="H1151" t="s">
        <v>48</v>
      </c>
      <c r="I1151" t="s">
        <v>212</v>
      </c>
      <c r="J1151" t="b">
        <v>0</v>
      </c>
      <c r="K1151">
        <v>1702</v>
      </c>
      <c r="L1151">
        <v>2096790</v>
      </c>
      <c r="M1151">
        <v>20171015</v>
      </c>
      <c r="N1151" t="s">
        <v>19</v>
      </c>
      <c r="O1151" t="str">
        <f>IF(VLOOKUP(A1151,'national-winners'!$A$2:$B$13,2,0)=H1151,"Y","N")</f>
        <v>N</v>
      </c>
    </row>
    <row r="1152" spans="1:15" x14ac:dyDescent="0.25">
      <c r="A1152">
        <v>1988</v>
      </c>
      <c r="B1152" t="s">
        <v>94</v>
      </c>
      <c r="C1152" t="s">
        <v>95</v>
      </c>
      <c r="D1152">
        <v>27</v>
      </c>
      <c r="E1152">
        <v>41</v>
      </c>
      <c r="F1152">
        <v>33</v>
      </c>
      <c r="G1152" t="s">
        <v>16</v>
      </c>
      <c r="H1152" t="s">
        <v>217</v>
      </c>
      <c r="I1152" t="s">
        <v>192</v>
      </c>
      <c r="J1152" t="b">
        <v>0</v>
      </c>
      <c r="K1152">
        <v>1529</v>
      </c>
      <c r="L1152">
        <v>2096790</v>
      </c>
      <c r="M1152">
        <v>20171015</v>
      </c>
      <c r="N1152" t="s">
        <v>19</v>
      </c>
      <c r="O1152" t="str">
        <f>IF(VLOOKUP(A1152,'national-winners'!$A$2:$B$13,2,0)=H1152,"Y","N")</f>
        <v>N</v>
      </c>
    </row>
    <row r="1153" spans="1:15" x14ac:dyDescent="0.25">
      <c r="A1153">
        <v>1988</v>
      </c>
      <c r="B1153" t="s">
        <v>94</v>
      </c>
      <c r="C1153" t="s">
        <v>95</v>
      </c>
      <c r="D1153">
        <v>27</v>
      </c>
      <c r="E1153">
        <v>41</v>
      </c>
      <c r="F1153">
        <v>33</v>
      </c>
      <c r="G1153" t="s">
        <v>16</v>
      </c>
      <c r="H1153" t="s">
        <v>200</v>
      </c>
      <c r="I1153" t="s">
        <v>39</v>
      </c>
      <c r="J1153" t="b">
        <v>0</v>
      </c>
      <c r="K1153">
        <v>1298</v>
      </c>
      <c r="L1153">
        <v>2096790</v>
      </c>
      <c r="M1153">
        <v>20171015</v>
      </c>
      <c r="N1153" t="s">
        <v>19</v>
      </c>
      <c r="O1153" t="str">
        <f>IF(VLOOKUP(A1153,'national-winners'!$A$2:$B$13,2,0)=H1153,"Y","N")</f>
        <v>N</v>
      </c>
    </row>
    <row r="1154" spans="1:15" x14ac:dyDescent="0.25">
      <c r="A1154">
        <v>1988</v>
      </c>
      <c r="B1154" t="s">
        <v>94</v>
      </c>
      <c r="C1154" t="s">
        <v>95</v>
      </c>
      <c r="D1154">
        <v>27</v>
      </c>
      <c r="E1154">
        <v>41</v>
      </c>
      <c r="F1154">
        <v>33</v>
      </c>
      <c r="G1154" t="s">
        <v>16</v>
      </c>
      <c r="H1154" t="s">
        <v>202</v>
      </c>
      <c r="I1154" t="s">
        <v>203</v>
      </c>
      <c r="J1154" t="b">
        <v>0</v>
      </c>
      <c r="K1154">
        <v>489</v>
      </c>
      <c r="L1154">
        <v>2096790</v>
      </c>
      <c r="M1154">
        <v>20171015</v>
      </c>
      <c r="N1154" t="s">
        <v>19</v>
      </c>
      <c r="O1154" t="str">
        <f>IF(VLOOKUP(A1154,'national-winners'!$A$2:$B$13,2,0)=H1154,"Y","N")</f>
        <v>N</v>
      </c>
    </row>
    <row r="1155" spans="1:15" x14ac:dyDescent="0.25">
      <c r="A1155">
        <v>1988</v>
      </c>
      <c r="B1155" t="s">
        <v>101</v>
      </c>
      <c r="C1155" t="s">
        <v>102</v>
      </c>
      <c r="D1155">
        <v>28</v>
      </c>
      <c r="E1155">
        <v>64</v>
      </c>
      <c r="F1155">
        <v>46</v>
      </c>
      <c r="G1155" t="s">
        <v>16</v>
      </c>
      <c r="H1155" t="s">
        <v>207</v>
      </c>
      <c r="I1155" t="s">
        <v>21</v>
      </c>
      <c r="J1155" t="b">
        <v>0</v>
      </c>
      <c r="K1155">
        <v>557890</v>
      </c>
      <c r="L1155">
        <v>931527</v>
      </c>
      <c r="M1155">
        <v>20171015</v>
      </c>
      <c r="N1155" t="s">
        <v>19</v>
      </c>
      <c r="O1155" t="str">
        <f>IF(VLOOKUP(A1155,'national-winners'!$A$2:$B$13,2,0)=H1155,"Y","N")</f>
        <v>Y</v>
      </c>
    </row>
    <row r="1156" spans="1:15" x14ac:dyDescent="0.25">
      <c r="A1156">
        <v>1988</v>
      </c>
      <c r="B1156" t="s">
        <v>101</v>
      </c>
      <c r="C1156" t="s">
        <v>102</v>
      </c>
      <c r="D1156">
        <v>28</v>
      </c>
      <c r="E1156">
        <v>64</v>
      </c>
      <c r="F1156">
        <v>46</v>
      </c>
      <c r="G1156" t="s">
        <v>16</v>
      </c>
      <c r="H1156" t="s">
        <v>208</v>
      </c>
      <c r="I1156" t="s">
        <v>18</v>
      </c>
      <c r="J1156" t="b">
        <v>0</v>
      </c>
      <c r="K1156">
        <v>363921</v>
      </c>
      <c r="L1156">
        <v>931527</v>
      </c>
      <c r="M1156">
        <v>20171015</v>
      </c>
      <c r="N1156" t="s">
        <v>19</v>
      </c>
      <c r="O1156" t="str">
        <f>IF(VLOOKUP(A1156,'national-winners'!$A$2:$B$13,2,0)=H1156,"Y","N")</f>
        <v>N</v>
      </c>
    </row>
    <row r="1157" spans="1:15" x14ac:dyDescent="0.25">
      <c r="A1157">
        <v>1988</v>
      </c>
      <c r="B1157" t="s">
        <v>101</v>
      </c>
      <c r="C1157" t="s">
        <v>102</v>
      </c>
      <c r="D1157">
        <v>28</v>
      </c>
      <c r="E1157">
        <v>64</v>
      </c>
      <c r="F1157">
        <v>46</v>
      </c>
      <c r="G1157" t="s">
        <v>16</v>
      </c>
      <c r="I1157" t="s">
        <v>35</v>
      </c>
      <c r="J1157" t="b">
        <v>0</v>
      </c>
      <c r="K1157">
        <v>6387</v>
      </c>
      <c r="L1157">
        <v>931527</v>
      </c>
      <c r="M1157">
        <v>20171015</v>
      </c>
      <c r="N1157" t="s">
        <v>19</v>
      </c>
      <c r="O1157" t="str">
        <f>IF(VLOOKUP(A1157,'national-winners'!$A$2:$B$13,2,0)=H1157,"Y","N")</f>
        <v>N</v>
      </c>
    </row>
    <row r="1158" spans="1:15" x14ac:dyDescent="0.25">
      <c r="A1158">
        <v>1988</v>
      </c>
      <c r="B1158" t="s">
        <v>101</v>
      </c>
      <c r="C1158" t="s">
        <v>102</v>
      </c>
      <c r="D1158">
        <v>28</v>
      </c>
      <c r="E1158">
        <v>64</v>
      </c>
      <c r="F1158">
        <v>46</v>
      </c>
      <c r="G1158" t="s">
        <v>16</v>
      </c>
      <c r="H1158" t="s">
        <v>209</v>
      </c>
      <c r="I1158" t="s">
        <v>29</v>
      </c>
      <c r="J1158" t="b">
        <v>0</v>
      </c>
      <c r="K1158">
        <v>3329</v>
      </c>
      <c r="L1158">
        <v>931527</v>
      </c>
      <c r="M1158">
        <v>20171015</v>
      </c>
      <c r="N1158" t="s">
        <v>19</v>
      </c>
      <c r="O1158" t="str">
        <f>IF(VLOOKUP(A1158,'national-winners'!$A$2:$B$13,2,0)=H1158,"Y","N")</f>
        <v>N</v>
      </c>
    </row>
    <row r="1159" spans="1:15" x14ac:dyDescent="0.25">
      <c r="A1159">
        <v>1988</v>
      </c>
      <c r="B1159" t="s">
        <v>103</v>
      </c>
      <c r="C1159" t="s">
        <v>104</v>
      </c>
      <c r="D1159">
        <v>29</v>
      </c>
      <c r="E1159">
        <v>43</v>
      </c>
      <c r="F1159">
        <v>34</v>
      </c>
      <c r="G1159" t="s">
        <v>16</v>
      </c>
      <c r="H1159" t="s">
        <v>207</v>
      </c>
      <c r="I1159" t="s">
        <v>21</v>
      </c>
      <c r="J1159" t="b">
        <v>0</v>
      </c>
      <c r="K1159">
        <v>1084953</v>
      </c>
      <c r="L1159">
        <v>2093228</v>
      </c>
      <c r="M1159">
        <v>20171015</v>
      </c>
      <c r="N1159" t="s">
        <v>19</v>
      </c>
      <c r="O1159" t="str">
        <f>IF(VLOOKUP(A1159,'national-winners'!$A$2:$B$13,2,0)=H1159,"Y","N")</f>
        <v>Y</v>
      </c>
    </row>
    <row r="1160" spans="1:15" x14ac:dyDescent="0.25">
      <c r="A1160">
        <v>1988</v>
      </c>
      <c r="B1160" t="s">
        <v>103</v>
      </c>
      <c r="C1160" t="s">
        <v>104</v>
      </c>
      <c r="D1160">
        <v>29</v>
      </c>
      <c r="E1160">
        <v>43</v>
      </c>
      <c r="F1160">
        <v>34</v>
      </c>
      <c r="G1160" t="s">
        <v>16</v>
      </c>
      <c r="H1160" t="s">
        <v>208</v>
      </c>
      <c r="I1160" t="s">
        <v>18</v>
      </c>
      <c r="J1160" t="b">
        <v>0</v>
      </c>
      <c r="K1160">
        <v>1001619</v>
      </c>
      <c r="L1160">
        <v>2093228</v>
      </c>
      <c r="M1160">
        <v>20171015</v>
      </c>
      <c r="N1160" t="s">
        <v>19</v>
      </c>
      <c r="O1160" t="str">
        <f>IF(VLOOKUP(A1160,'national-winners'!$A$2:$B$13,2,0)=H1160,"Y","N")</f>
        <v>N</v>
      </c>
    </row>
    <row r="1161" spans="1:15" x14ac:dyDescent="0.25">
      <c r="A1161">
        <v>1988</v>
      </c>
      <c r="B1161" t="s">
        <v>103</v>
      </c>
      <c r="C1161" t="s">
        <v>104</v>
      </c>
      <c r="D1161">
        <v>29</v>
      </c>
      <c r="E1161">
        <v>43</v>
      </c>
      <c r="F1161">
        <v>34</v>
      </c>
      <c r="G1161" t="s">
        <v>16</v>
      </c>
      <c r="H1161" t="s">
        <v>210</v>
      </c>
      <c r="I1161" t="s">
        <v>211</v>
      </c>
      <c r="J1161" t="b">
        <v>0</v>
      </c>
      <c r="K1161">
        <v>6656</v>
      </c>
      <c r="L1161">
        <v>2093228</v>
      </c>
      <c r="M1161">
        <v>20171015</v>
      </c>
      <c r="N1161" t="s">
        <v>19</v>
      </c>
      <c r="O1161" t="str">
        <f>IF(VLOOKUP(A1161,'national-winners'!$A$2:$B$13,2,0)=H1161,"Y","N")</f>
        <v>N</v>
      </c>
    </row>
    <row r="1162" spans="1:15" x14ac:dyDescent="0.25">
      <c r="A1162">
        <v>1988</v>
      </c>
      <c r="B1162" t="s">
        <v>105</v>
      </c>
      <c r="C1162" t="s">
        <v>106</v>
      </c>
      <c r="D1162">
        <v>30</v>
      </c>
      <c r="E1162">
        <v>81</v>
      </c>
      <c r="F1162">
        <v>64</v>
      </c>
      <c r="G1162" t="s">
        <v>16</v>
      </c>
      <c r="H1162" t="s">
        <v>207</v>
      </c>
      <c r="I1162" t="s">
        <v>21</v>
      </c>
      <c r="J1162" t="b">
        <v>0</v>
      </c>
      <c r="K1162">
        <v>190412</v>
      </c>
      <c r="L1162">
        <v>365674</v>
      </c>
      <c r="M1162">
        <v>20171015</v>
      </c>
      <c r="N1162" t="s">
        <v>19</v>
      </c>
      <c r="O1162" t="str">
        <f>IF(VLOOKUP(A1162,'national-winners'!$A$2:$B$13,2,0)=H1162,"Y","N")</f>
        <v>Y</v>
      </c>
    </row>
    <row r="1163" spans="1:15" x14ac:dyDescent="0.25">
      <c r="A1163">
        <v>1988</v>
      </c>
      <c r="B1163" t="s">
        <v>105</v>
      </c>
      <c r="C1163" t="s">
        <v>106</v>
      </c>
      <c r="D1163">
        <v>30</v>
      </c>
      <c r="E1163">
        <v>81</v>
      </c>
      <c r="F1163">
        <v>64</v>
      </c>
      <c r="G1163" t="s">
        <v>16</v>
      </c>
      <c r="H1163" t="s">
        <v>208</v>
      </c>
      <c r="I1163" t="s">
        <v>18</v>
      </c>
      <c r="J1163" t="b">
        <v>0</v>
      </c>
      <c r="K1163">
        <v>168936</v>
      </c>
      <c r="L1163">
        <v>365674</v>
      </c>
      <c r="M1163">
        <v>20171015</v>
      </c>
      <c r="N1163" t="s">
        <v>19</v>
      </c>
      <c r="O1163" t="str">
        <f>IF(VLOOKUP(A1163,'national-winners'!$A$2:$B$13,2,0)=H1163,"Y","N")</f>
        <v>N</v>
      </c>
    </row>
    <row r="1164" spans="1:15" x14ac:dyDescent="0.25">
      <c r="A1164">
        <v>1988</v>
      </c>
      <c r="B1164" t="s">
        <v>105</v>
      </c>
      <c r="C1164" t="s">
        <v>106</v>
      </c>
      <c r="D1164">
        <v>30</v>
      </c>
      <c r="E1164">
        <v>81</v>
      </c>
      <c r="F1164">
        <v>64</v>
      </c>
      <c r="G1164" t="s">
        <v>16</v>
      </c>
      <c r="H1164" t="s">
        <v>209</v>
      </c>
      <c r="I1164" t="s">
        <v>29</v>
      </c>
      <c r="J1164" t="b">
        <v>0</v>
      </c>
      <c r="K1164">
        <v>5047</v>
      </c>
      <c r="L1164">
        <v>365674</v>
      </c>
      <c r="M1164">
        <v>20171015</v>
      </c>
      <c r="N1164" t="s">
        <v>19</v>
      </c>
      <c r="O1164" t="str">
        <f>IF(VLOOKUP(A1164,'national-winners'!$A$2:$B$13,2,0)=H1164,"Y","N")</f>
        <v>N</v>
      </c>
    </row>
    <row r="1165" spans="1:15" x14ac:dyDescent="0.25">
      <c r="A1165">
        <v>1988</v>
      </c>
      <c r="B1165" t="s">
        <v>105</v>
      </c>
      <c r="C1165" t="s">
        <v>106</v>
      </c>
      <c r="D1165">
        <v>30</v>
      </c>
      <c r="E1165">
        <v>81</v>
      </c>
      <c r="F1165">
        <v>64</v>
      </c>
      <c r="G1165" t="s">
        <v>16</v>
      </c>
      <c r="H1165" t="s">
        <v>210</v>
      </c>
      <c r="I1165" t="s">
        <v>211</v>
      </c>
      <c r="J1165" t="b">
        <v>0</v>
      </c>
      <c r="K1165">
        <v>1279</v>
      </c>
      <c r="L1165">
        <v>365674</v>
      </c>
      <c r="M1165">
        <v>20171015</v>
      </c>
      <c r="N1165" t="s">
        <v>19</v>
      </c>
      <c r="O1165" t="str">
        <f>IF(VLOOKUP(A1165,'national-winners'!$A$2:$B$13,2,0)=H1165,"Y","N")</f>
        <v>N</v>
      </c>
    </row>
    <row r="1166" spans="1:15" x14ac:dyDescent="0.25">
      <c r="A1166">
        <v>1988</v>
      </c>
      <c r="B1166" t="s">
        <v>107</v>
      </c>
      <c r="C1166" t="s">
        <v>108</v>
      </c>
      <c r="D1166">
        <v>31</v>
      </c>
      <c r="E1166">
        <v>46</v>
      </c>
      <c r="F1166">
        <v>35</v>
      </c>
      <c r="G1166" t="s">
        <v>16</v>
      </c>
      <c r="H1166" t="s">
        <v>207</v>
      </c>
      <c r="I1166" t="s">
        <v>21</v>
      </c>
      <c r="J1166" t="b">
        <v>0</v>
      </c>
      <c r="K1166">
        <v>397956</v>
      </c>
      <c r="L1166">
        <v>661465</v>
      </c>
      <c r="M1166">
        <v>20171015</v>
      </c>
      <c r="N1166" t="s">
        <v>19</v>
      </c>
      <c r="O1166" t="str">
        <f>IF(VLOOKUP(A1166,'national-winners'!$A$2:$B$13,2,0)=H1166,"Y","N")</f>
        <v>Y</v>
      </c>
    </row>
    <row r="1167" spans="1:15" x14ac:dyDescent="0.25">
      <c r="A1167">
        <v>1988</v>
      </c>
      <c r="B1167" t="s">
        <v>107</v>
      </c>
      <c r="C1167" t="s">
        <v>108</v>
      </c>
      <c r="D1167">
        <v>31</v>
      </c>
      <c r="E1167">
        <v>46</v>
      </c>
      <c r="F1167">
        <v>35</v>
      </c>
      <c r="G1167" t="s">
        <v>16</v>
      </c>
      <c r="H1167" t="s">
        <v>208</v>
      </c>
      <c r="I1167" t="s">
        <v>18</v>
      </c>
      <c r="J1167" t="b">
        <v>0</v>
      </c>
      <c r="K1167">
        <v>259235</v>
      </c>
      <c r="L1167">
        <v>661465</v>
      </c>
      <c r="M1167">
        <v>20171015</v>
      </c>
      <c r="N1167" t="s">
        <v>19</v>
      </c>
      <c r="O1167" t="str">
        <f>IF(VLOOKUP(A1167,'national-winners'!$A$2:$B$13,2,0)=H1167,"Y","N")</f>
        <v>N</v>
      </c>
    </row>
    <row r="1168" spans="1:15" x14ac:dyDescent="0.25">
      <c r="A1168">
        <v>1988</v>
      </c>
      <c r="B1168" t="s">
        <v>107</v>
      </c>
      <c r="C1168" t="s">
        <v>108</v>
      </c>
      <c r="D1168">
        <v>31</v>
      </c>
      <c r="E1168">
        <v>46</v>
      </c>
      <c r="F1168">
        <v>35</v>
      </c>
      <c r="G1168" t="s">
        <v>16</v>
      </c>
      <c r="H1168" t="s">
        <v>209</v>
      </c>
      <c r="I1168" t="s">
        <v>29</v>
      </c>
      <c r="J1168" t="b">
        <v>0</v>
      </c>
      <c r="K1168">
        <v>2534</v>
      </c>
      <c r="L1168">
        <v>661465</v>
      </c>
      <c r="M1168">
        <v>20171015</v>
      </c>
      <c r="N1168" t="s">
        <v>19</v>
      </c>
      <c r="O1168" t="str">
        <f>IF(VLOOKUP(A1168,'national-winners'!$A$2:$B$13,2,0)=H1168,"Y","N")</f>
        <v>N</v>
      </c>
    </row>
    <row r="1169" spans="1:15" x14ac:dyDescent="0.25">
      <c r="A1169">
        <v>1988</v>
      </c>
      <c r="B1169" t="s">
        <v>107</v>
      </c>
      <c r="C1169" t="s">
        <v>108</v>
      </c>
      <c r="D1169">
        <v>31</v>
      </c>
      <c r="E1169">
        <v>46</v>
      </c>
      <c r="F1169">
        <v>35</v>
      </c>
      <c r="G1169" t="s">
        <v>16</v>
      </c>
      <c r="H1169" t="s">
        <v>210</v>
      </c>
      <c r="I1169" t="s">
        <v>211</v>
      </c>
      <c r="J1169" t="b">
        <v>0</v>
      </c>
      <c r="K1169">
        <v>1740</v>
      </c>
      <c r="L1169">
        <v>661465</v>
      </c>
      <c r="M1169">
        <v>20171015</v>
      </c>
      <c r="N1169" t="s">
        <v>19</v>
      </c>
      <c r="O1169" t="str">
        <f>IF(VLOOKUP(A1169,'national-winners'!$A$2:$B$13,2,0)=H1169,"Y","N")</f>
        <v>N</v>
      </c>
    </row>
    <row r="1170" spans="1:15" x14ac:dyDescent="0.25">
      <c r="A1170">
        <v>1988</v>
      </c>
      <c r="B1170" t="s">
        <v>109</v>
      </c>
      <c r="C1170" t="s">
        <v>110</v>
      </c>
      <c r="D1170">
        <v>32</v>
      </c>
      <c r="E1170">
        <v>88</v>
      </c>
      <c r="F1170">
        <v>65</v>
      </c>
      <c r="G1170" t="s">
        <v>16</v>
      </c>
      <c r="H1170" t="s">
        <v>207</v>
      </c>
      <c r="I1170" t="s">
        <v>21</v>
      </c>
      <c r="J1170" t="b">
        <v>0</v>
      </c>
      <c r="K1170">
        <v>206040</v>
      </c>
      <c r="L1170">
        <v>343133</v>
      </c>
      <c r="M1170">
        <v>20171015</v>
      </c>
      <c r="N1170" t="s">
        <v>19</v>
      </c>
      <c r="O1170" t="str">
        <f>IF(VLOOKUP(A1170,'national-winners'!$A$2:$B$13,2,0)=H1170,"Y","N")</f>
        <v>Y</v>
      </c>
    </row>
    <row r="1171" spans="1:15" x14ac:dyDescent="0.25">
      <c r="A1171">
        <v>1988</v>
      </c>
      <c r="B1171" t="s">
        <v>109</v>
      </c>
      <c r="C1171" t="s">
        <v>110</v>
      </c>
      <c r="D1171">
        <v>32</v>
      </c>
      <c r="E1171">
        <v>88</v>
      </c>
      <c r="F1171">
        <v>65</v>
      </c>
      <c r="G1171" t="s">
        <v>16</v>
      </c>
      <c r="H1171" t="s">
        <v>208</v>
      </c>
      <c r="I1171" t="s">
        <v>18</v>
      </c>
      <c r="J1171" t="b">
        <v>0</v>
      </c>
      <c r="K1171">
        <v>132738</v>
      </c>
      <c r="L1171">
        <v>343133</v>
      </c>
      <c r="M1171">
        <v>20171015</v>
      </c>
      <c r="N1171" t="s">
        <v>19</v>
      </c>
      <c r="O1171" t="str">
        <f>IF(VLOOKUP(A1171,'national-winners'!$A$2:$B$13,2,0)=H1171,"Y","N")</f>
        <v>N</v>
      </c>
    </row>
    <row r="1172" spans="1:15" x14ac:dyDescent="0.25">
      <c r="A1172">
        <v>1988</v>
      </c>
      <c r="B1172" t="s">
        <v>109</v>
      </c>
      <c r="C1172" t="s">
        <v>110</v>
      </c>
      <c r="D1172">
        <v>32</v>
      </c>
      <c r="E1172">
        <v>88</v>
      </c>
      <c r="F1172">
        <v>65</v>
      </c>
      <c r="G1172" t="s">
        <v>16</v>
      </c>
      <c r="H1172" t="s">
        <v>209</v>
      </c>
      <c r="I1172" t="s">
        <v>29</v>
      </c>
      <c r="J1172" t="b">
        <v>0</v>
      </c>
      <c r="K1172">
        <v>3520</v>
      </c>
      <c r="L1172">
        <v>343133</v>
      </c>
      <c r="M1172">
        <v>20171015</v>
      </c>
      <c r="N1172" t="s">
        <v>19</v>
      </c>
      <c r="O1172" t="str">
        <f>IF(VLOOKUP(A1172,'national-winners'!$A$2:$B$13,2,0)=H1172,"Y","N")</f>
        <v>N</v>
      </c>
    </row>
    <row r="1173" spans="1:15" x14ac:dyDescent="0.25">
      <c r="A1173">
        <v>1988</v>
      </c>
      <c r="B1173" t="s">
        <v>109</v>
      </c>
      <c r="C1173" t="s">
        <v>110</v>
      </c>
      <c r="D1173">
        <v>32</v>
      </c>
      <c r="E1173">
        <v>88</v>
      </c>
      <c r="F1173">
        <v>65</v>
      </c>
      <c r="G1173" t="s">
        <v>16</v>
      </c>
      <c r="H1173" t="s">
        <v>210</v>
      </c>
      <c r="I1173" t="s">
        <v>211</v>
      </c>
      <c r="J1173" t="b">
        <v>0</v>
      </c>
      <c r="K1173">
        <v>835</v>
      </c>
      <c r="L1173">
        <v>343133</v>
      </c>
      <c r="M1173">
        <v>20171015</v>
      </c>
      <c r="N1173" t="s">
        <v>19</v>
      </c>
      <c r="O1173" t="str">
        <f>IF(VLOOKUP(A1173,'national-winners'!$A$2:$B$13,2,0)=H1173,"Y","N")</f>
        <v>N</v>
      </c>
    </row>
    <row r="1174" spans="1:15" x14ac:dyDescent="0.25">
      <c r="A1174">
        <v>1988</v>
      </c>
      <c r="B1174" t="s">
        <v>111</v>
      </c>
      <c r="C1174" t="s">
        <v>112</v>
      </c>
      <c r="D1174">
        <v>33</v>
      </c>
      <c r="E1174">
        <v>12</v>
      </c>
      <c r="F1174">
        <v>4</v>
      </c>
      <c r="G1174" t="s">
        <v>16</v>
      </c>
      <c r="H1174" t="s">
        <v>207</v>
      </c>
      <c r="I1174" t="s">
        <v>21</v>
      </c>
      <c r="J1174" t="b">
        <v>0</v>
      </c>
      <c r="K1174">
        <v>281537</v>
      </c>
      <c r="L1174">
        <v>450525</v>
      </c>
      <c r="M1174">
        <v>20171015</v>
      </c>
      <c r="N1174" t="s">
        <v>19</v>
      </c>
      <c r="O1174" t="str">
        <f>IF(VLOOKUP(A1174,'national-winners'!$A$2:$B$13,2,0)=H1174,"Y","N")</f>
        <v>Y</v>
      </c>
    </row>
    <row r="1175" spans="1:15" x14ac:dyDescent="0.25">
      <c r="A1175">
        <v>1988</v>
      </c>
      <c r="B1175" t="s">
        <v>111</v>
      </c>
      <c r="C1175" t="s">
        <v>112</v>
      </c>
      <c r="D1175">
        <v>33</v>
      </c>
      <c r="E1175">
        <v>12</v>
      </c>
      <c r="F1175">
        <v>4</v>
      </c>
      <c r="G1175" t="s">
        <v>16</v>
      </c>
      <c r="H1175" t="s">
        <v>208</v>
      </c>
      <c r="I1175" t="s">
        <v>18</v>
      </c>
      <c r="J1175" t="b">
        <v>0</v>
      </c>
      <c r="K1175">
        <v>163696</v>
      </c>
      <c r="L1175">
        <v>450525</v>
      </c>
      <c r="M1175">
        <v>20171015</v>
      </c>
      <c r="N1175" t="s">
        <v>19</v>
      </c>
      <c r="O1175" t="str">
        <f>IF(VLOOKUP(A1175,'national-winners'!$A$2:$B$13,2,0)=H1175,"Y","N")</f>
        <v>N</v>
      </c>
    </row>
    <row r="1176" spans="1:15" x14ac:dyDescent="0.25">
      <c r="A1176">
        <v>1988</v>
      </c>
      <c r="B1176" t="s">
        <v>111</v>
      </c>
      <c r="C1176" t="s">
        <v>112</v>
      </c>
      <c r="D1176">
        <v>33</v>
      </c>
      <c r="E1176">
        <v>12</v>
      </c>
      <c r="F1176">
        <v>4</v>
      </c>
      <c r="G1176" t="s">
        <v>16</v>
      </c>
      <c r="H1176" t="s">
        <v>209</v>
      </c>
      <c r="I1176" t="s">
        <v>29</v>
      </c>
      <c r="J1176" t="b">
        <v>0</v>
      </c>
      <c r="K1176">
        <v>4502</v>
      </c>
      <c r="L1176">
        <v>450525</v>
      </c>
      <c r="M1176">
        <v>20171015</v>
      </c>
      <c r="N1176" t="s">
        <v>19</v>
      </c>
      <c r="O1176" t="str">
        <f>IF(VLOOKUP(A1176,'national-winners'!$A$2:$B$13,2,0)=H1176,"Y","N")</f>
        <v>N</v>
      </c>
    </row>
    <row r="1177" spans="1:15" x14ac:dyDescent="0.25">
      <c r="A1177">
        <v>1988</v>
      </c>
      <c r="B1177" t="s">
        <v>111</v>
      </c>
      <c r="C1177" t="s">
        <v>112</v>
      </c>
      <c r="D1177">
        <v>33</v>
      </c>
      <c r="E1177">
        <v>12</v>
      </c>
      <c r="F1177">
        <v>4</v>
      </c>
      <c r="G1177" t="s">
        <v>16</v>
      </c>
      <c r="H1177" t="s">
        <v>210</v>
      </c>
      <c r="I1177" t="s">
        <v>211</v>
      </c>
      <c r="J1177" t="b">
        <v>0</v>
      </c>
      <c r="K1177">
        <v>790</v>
      </c>
      <c r="L1177">
        <v>450525</v>
      </c>
      <c r="M1177">
        <v>20171015</v>
      </c>
      <c r="N1177" t="s">
        <v>19</v>
      </c>
      <c r="O1177" t="str">
        <f>IF(VLOOKUP(A1177,'national-winners'!$A$2:$B$13,2,0)=H1177,"Y","N")</f>
        <v>N</v>
      </c>
    </row>
    <row r="1178" spans="1:15" x14ac:dyDescent="0.25">
      <c r="A1178">
        <v>1988</v>
      </c>
      <c r="B1178" t="s">
        <v>113</v>
      </c>
      <c r="C1178" t="s">
        <v>114</v>
      </c>
      <c r="D1178">
        <v>34</v>
      </c>
      <c r="E1178">
        <v>22</v>
      </c>
      <c r="F1178">
        <v>12</v>
      </c>
      <c r="G1178" t="s">
        <v>16</v>
      </c>
      <c r="H1178" t="s">
        <v>207</v>
      </c>
      <c r="I1178" t="s">
        <v>21</v>
      </c>
      <c r="J1178" t="b">
        <v>0</v>
      </c>
      <c r="K1178">
        <v>1743192</v>
      </c>
      <c r="L1178">
        <v>3099553</v>
      </c>
      <c r="M1178">
        <v>20171015</v>
      </c>
      <c r="N1178" t="s">
        <v>19</v>
      </c>
      <c r="O1178" t="str">
        <f>IF(VLOOKUP(A1178,'national-winners'!$A$2:$B$13,2,0)=H1178,"Y","N")</f>
        <v>Y</v>
      </c>
    </row>
    <row r="1179" spans="1:15" x14ac:dyDescent="0.25">
      <c r="A1179">
        <v>1988</v>
      </c>
      <c r="B1179" t="s">
        <v>113</v>
      </c>
      <c r="C1179" t="s">
        <v>114</v>
      </c>
      <c r="D1179">
        <v>34</v>
      </c>
      <c r="E1179">
        <v>22</v>
      </c>
      <c r="F1179">
        <v>12</v>
      </c>
      <c r="G1179" t="s">
        <v>16</v>
      </c>
      <c r="H1179" t="s">
        <v>208</v>
      </c>
      <c r="I1179" t="s">
        <v>18</v>
      </c>
      <c r="J1179" t="b">
        <v>0</v>
      </c>
      <c r="K1179">
        <v>1320352</v>
      </c>
      <c r="L1179">
        <v>3099553</v>
      </c>
      <c r="M1179">
        <v>20171015</v>
      </c>
      <c r="N1179" t="s">
        <v>19</v>
      </c>
      <c r="O1179" t="str">
        <f>IF(VLOOKUP(A1179,'national-winners'!$A$2:$B$13,2,0)=H1179,"Y","N")</f>
        <v>N</v>
      </c>
    </row>
    <row r="1180" spans="1:15" x14ac:dyDescent="0.25">
      <c r="A1180">
        <v>1988</v>
      </c>
      <c r="B1180" t="s">
        <v>113</v>
      </c>
      <c r="C1180" t="s">
        <v>114</v>
      </c>
      <c r="D1180">
        <v>34</v>
      </c>
      <c r="E1180">
        <v>22</v>
      </c>
      <c r="F1180">
        <v>12</v>
      </c>
      <c r="G1180" t="s">
        <v>16</v>
      </c>
      <c r="H1180" t="s">
        <v>223</v>
      </c>
      <c r="I1180" t="s">
        <v>45</v>
      </c>
      <c r="J1180" t="b">
        <v>0</v>
      </c>
      <c r="K1180">
        <v>9953</v>
      </c>
      <c r="L1180">
        <v>3099553</v>
      </c>
      <c r="M1180">
        <v>20171015</v>
      </c>
      <c r="N1180" t="s">
        <v>19</v>
      </c>
      <c r="O1180" t="str">
        <f>IF(VLOOKUP(A1180,'national-winners'!$A$2:$B$13,2,0)=H1180,"Y","N")</f>
        <v>N</v>
      </c>
    </row>
    <row r="1181" spans="1:15" x14ac:dyDescent="0.25">
      <c r="A1181">
        <v>1988</v>
      </c>
      <c r="B1181" t="s">
        <v>113</v>
      </c>
      <c r="C1181" t="s">
        <v>114</v>
      </c>
      <c r="D1181">
        <v>34</v>
      </c>
      <c r="E1181">
        <v>22</v>
      </c>
      <c r="F1181">
        <v>12</v>
      </c>
      <c r="G1181" t="s">
        <v>16</v>
      </c>
      <c r="H1181" t="s">
        <v>209</v>
      </c>
      <c r="I1181" t="s">
        <v>29</v>
      </c>
      <c r="J1181" t="b">
        <v>0</v>
      </c>
      <c r="K1181">
        <v>8421</v>
      </c>
      <c r="L1181">
        <v>3099553</v>
      </c>
      <c r="M1181">
        <v>20171015</v>
      </c>
      <c r="N1181" t="s">
        <v>19</v>
      </c>
      <c r="O1181" t="str">
        <f>IF(VLOOKUP(A1181,'national-winners'!$A$2:$B$13,2,0)=H1181,"Y","N")</f>
        <v>N</v>
      </c>
    </row>
    <row r="1182" spans="1:15" x14ac:dyDescent="0.25">
      <c r="A1182">
        <v>1988</v>
      </c>
      <c r="B1182" t="s">
        <v>113</v>
      </c>
      <c r="C1182" t="s">
        <v>114</v>
      </c>
      <c r="D1182">
        <v>34</v>
      </c>
      <c r="E1182">
        <v>22</v>
      </c>
      <c r="F1182">
        <v>12</v>
      </c>
      <c r="G1182" t="s">
        <v>16</v>
      </c>
      <c r="H1182" t="s">
        <v>210</v>
      </c>
      <c r="I1182" t="s">
        <v>211</v>
      </c>
      <c r="J1182" t="b">
        <v>0</v>
      </c>
      <c r="K1182">
        <v>5139</v>
      </c>
      <c r="L1182">
        <v>3099553</v>
      </c>
      <c r="M1182">
        <v>20171015</v>
      </c>
      <c r="N1182" t="s">
        <v>19</v>
      </c>
      <c r="O1182" t="str">
        <f>IF(VLOOKUP(A1182,'national-winners'!$A$2:$B$13,2,0)=H1182,"Y","N")</f>
        <v>N</v>
      </c>
    </row>
    <row r="1183" spans="1:15" x14ac:dyDescent="0.25">
      <c r="A1183">
        <v>1988</v>
      </c>
      <c r="B1183" t="s">
        <v>113</v>
      </c>
      <c r="C1183" t="s">
        <v>114</v>
      </c>
      <c r="D1183">
        <v>34</v>
      </c>
      <c r="E1183">
        <v>22</v>
      </c>
      <c r="F1183">
        <v>12</v>
      </c>
      <c r="G1183" t="s">
        <v>16</v>
      </c>
      <c r="H1183" t="s">
        <v>34</v>
      </c>
      <c r="I1183" t="s">
        <v>224</v>
      </c>
      <c r="J1183" t="b">
        <v>0</v>
      </c>
      <c r="K1183">
        <v>3454</v>
      </c>
      <c r="L1183">
        <v>3099553</v>
      </c>
      <c r="M1183">
        <v>20171015</v>
      </c>
      <c r="N1183" t="s">
        <v>19</v>
      </c>
      <c r="O1183" t="str">
        <f>IF(VLOOKUP(A1183,'national-winners'!$A$2:$B$13,2,0)=H1183,"Y","N")</f>
        <v>N</v>
      </c>
    </row>
    <row r="1184" spans="1:15" x14ac:dyDescent="0.25">
      <c r="A1184">
        <v>1988</v>
      </c>
      <c r="B1184" t="s">
        <v>113</v>
      </c>
      <c r="C1184" t="s">
        <v>114</v>
      </c>
      <c r="D1184">
        <v>34</v>
      </c>
      <c r="E1184">
        <v>22</v>
      </c>
      <c r="F1184">
        <v>12</v>
      </c>
      <c r="G1184" t="s">
        <v>16</v>
      </c>
      <c r="H1184" t="s">
        <v>214</v>
      </c>
      <c r="I1184" t="s">
        <v>100</v>
      </c>
      <c r="J1184" t="b">
        <v>0</v>
      </c>
      <c r="K1184">
        <v>2587</v>
      </c>
      <c r="L1184">
        <v>3099553</v>
      </c>
      <c r="M1184">
        <v>20171015</v>
      </c>
      <c r="N1184" t="s">
        <v>19</v>
      </c>
      <c r="O1184" t="str">
        <f>IF(VLOOKUP(A1184,'national-winners'!$A$2:$B$13,2,0)=H1184,"Y","N")</f>
        <v>N</v>
      </c>
    </row>
    <row r="1185" spans="1:15" x14ac:dyDescent="0.25">
      <c r="A1185">
        <v>1988</v>
      </c>
      <c r="B1185" t="s">
        <v>113</v>
      </c>
      <c r="C1185" t="s">
        <v>114</v>
      </c>
      <c r="D1185">
        <v>34</v>
      </c>
      <c r="E1185">
        <v>22</v>
      </c>
      <c r="F1185">
        <v>12</v>
      </c>
      <c r="G1185" t="s">
        <v>16</v>
      </c>
      <c r="H1185" t="s">
        <v>217</v>
      </c>
      <c r="I1185" t="s">
        <v>192</v>
      </c>
      <c r="J1185" t="b">
        <v>0</v>
      </c>
      <c r="K1185">
        <v>2446</v>
      </c>
      <c r="L1185">
        <v>3099553</v>
      </c>
      <c r="M1185">
        <v>20171015</v>
      </c>
      <c r="N1185" t="s">
        <v>19</v>
      </c>
      <c r="O1185" t="str">
        <f>IF(VLOOKUP(A1185,'national-winners'!$A$2:$B$13,2,0)=H1185,"Y","N")</f>
        <v>N</v>
      </c>
    </row>
    <row r="1186" spans="1:15" x14ac:dyDescent="0.25">
      <c r="A1186">
        <v>1988</v>
      </c>
      <c r="B1186" t="s">
        <v>113</v>
      </c>
      <c r="C1186" t="s">
        <v>114</v>
      </c>
      <c r="D1186">
        <v>34</v>
      </c>
      <c r="E1186">
        <v>22</v>
      </c>
      <c r="F1186">
        <v>12</v>
      </c>
      <c r="G1186" t="s">
        <v>16</v>
      </c>
      <c r="H1186" t="s">
        <v>215</v>
      </c>
      <c r="I1186" t="s">
        <v>37</v>
      </c>
      <c r="J1186" t="b">
        <v>0</v>
      </c>
      <c r="K1186">
        <v>2298</v>
      </c>
      <c r="L1186">
        <v>3099553</v>
      </c>
      <c r="M1186">
        <v>20171015</v>
      </c>
      <c r="N1186" t="s">
        <v>19</v>
      </c>
      <c r="O1186" t="str">
        <f>IF(VLOOKUP(A1186,'national-winners'!$A$2:$B$13,2,0)=H1186,"Y","N")</f>
        <v>N</v>
      </c>
    </row>
    <row r="1187" spans="1:15" x14ac:dyDescent="0.25">
      <c r="A1187">
        <v>1988</v>
      </c>
      <c r="B1187" t="s">
        <v>113</v>
      </c>
      <c r="C1187" t="s">
        <v>114</v>
      </c>
      <c r="D1187">
        <v>34</v>
      </c>
      <c r="E1187">
        <v>22</v>
      </c>
      <c r="F1187">
        <v>12</v>
      </c>
      <c r="G1187" t="s">
        <v>16</v>
      </c>
      <c r="H1187" t="s">
        <v>201</v>
      </c>
      <c r="I1187" t="s">
        <v>170</v>
      </c>
      <c r="J1187" t="b">
        <v>0</v>
      </c>
      <c r="K1187">
        <v>1020</v>
      </c>
      <c r="L1187">
        <v>3099553</v>
      </c>
      <c r="M1187">
        <v>20171015</v>
      </c>
      <c r="N1187" t="s">
        <v>19</v>
      </c>
      <c r="O1187" t="str">
        <f>IF(VLOOKUP(A1187,'national-winners'!$A$2:$B$13,2,0)=H1187,"Y","N")</f>
        <v>N</v>
      </c>
    </row>
    <row r="1188" spans="1:15" x14ac:dyDescent="0.25">
      <c r="A1188">
        <v>1988</v>
      </c>
      <c r="B1188" t="s">
        <v>113</v>
      </c>
      <c r="C1188" t="s">
        <v>114</v>
      </c>
      <c r="D1188">
        <v>34</v>
      </c>
      <c r="E1188">
        <v>22</v>
      </c>
      <c r="F1188">
        <v>12</v>
      </c>
      <c r="G1188" t="s">
        <v>16</v>
      </c>
      <c r="H1188" t="s">
        <v>202</v>
      </c>
      <c r="I1188" t="s">
        <v>203</v>
      </c>
      <c r="J1188" t="b">
        <v>0</v>
      </c>
      <c r="K1188">
        <v>691</v>
      </c>
      <c r="L1188">
        <v>3099553</v>
      </c>
      <c r="M1188">
        <v>20171015</v>
      </c>
      <c r="N1188" t="s">
        <v>19</v>
      </c>
      <c r="O1188" t="str">
        <f>IF(VLOOKUP(A1188,'national-winners'!$A$2:$B$13,2,0)=H1188,"Y","N")</f>
        <v>N</v>
      </c>
    </row>
    <row r="1189" spans="1:15" x14ac:dyDescent="0.25">
      <c r="A1189">
        <v>1988</v>
      </c>
      <c r="B1189" t="s">
        <v>115</v>
      </c>
      <c r="C1189" t="s">
        <v>116</v>
      </c>
      <c r="D1189">
        <v>35</v>
      </c>
      <c r="E1189">
        <v>85</v>
      </c>
      <c r="F1189">
        <v>66</v>
      </c>
      <c r="G1189" t="s">
        <v>16</v>
      </c>
      <c r="H1189" t="s">
        <v>207</v>
      </c>
      <c r="I1189" t="s">
        <v>21</v>
      </c>
      <c r="J1189" t="b">
        <v>0</v>
      </c>
      <c r="K1189">
        <v>270341</v>
      </c>
      <c r="L1189">
        <v>521387</v>
      </c>
      <c r="M1189">
        <v>20171015</v>
      </c>
      <c r="N1189" t="s">
        <v>19</v>
      </c>
      <c r="O1189" t="str">
        <f>IF(VLOOKUP(A1189,'national-winners'!$A$2:$B$13,2,0)=H1189,"Y","N")</f>
        <v>Y</v>
      </c>
    </row>
    <row r="1190" spans="1:15" x14ac:dyDescent="0.25">
      <c r="A1190">
        <v>1988</v>
      </c>
      <c r="B1190" t="s">
        <v>115</v>
      </c>
      <c r="C1190" t="s">
        <v>116</v>
      </c>
      <c r="D1190">
        <v>35</v>
      </c>
      <c r="E1190">
        <v>85</v>
      </c>
      <c r="F1190">
        <v>66</v>
      </c>
      <c r="G1190" t="s">
        <v>16</v>
      </c>
      <c r="H1190" t="s">
        <v>208</v>
      </c>
      <c r="I1190" t="s">
        <v>18</v>
      </c>
      <c r="J1190" t="b">
        <v>0</v>
      </c>
      <c r="K1190">
        <v>244497</v>
      </c>
      <c r="L1190">
        <v>521387</v>
      </c>
      <c r="M1190">
        <v>20171015</v>
      </c>
      <c r="N1190" t="s">
        <v>19</v>
      </c>
      <c r="O1190" t="str">
        <f>IF(VLOOKUP(A1190,'national-winners'!$A$2:$B$13,2,0)=H1190,"Y","N")</f>
        <v>N</v>
      </c>
    </row>
    <row r="1191" spans="1:15" x14ac:dyDescent="0.25">
      <c r="A1191">
        <v>1988</v>
      </c>
      <c r="B1191" t="s">
        <v>115</v>
      </c>
      <c r="C1191" t="s">
        <v>116</v>
      </c>
      <c r="D1191">
        <v>35</v>
      </c>
      <c r="E1191">
        <v>85</v>
      </c>
      <c r="F1191">
        <v>66</v>
      </c>
      <c r="G1191" t="s">
        <v>16</v>
      </c>
      <c r="H1191" t="s">
        <v>209</v>
      </c>
      <c r="I1191" t="s">
        <v>29</v>
      </c>
      <c r="J1191" t="b">
        <v>0</v>
      </c>
      <c r="K1191">
        <v>3368</v>
      </c>
      <c r="L1191">
        <v>521387</v>
      </c>
      <c r="M1191">
        <v>20171015</v>
      </c>
      <c r="N1191" t="s">
        <v>19</v>
      </c>
      <c r="O1191" t="str">
        <f>IF(VLOOKUP(A1191,'national-winners'!$A$2:$B$13,2,0)=H1191,"Y","N")</f>
        <v>N</v>
      </c>
    </row>
    <row r="1192" spans="1:15" x14ac:dyDescent="0.25">
      <c r="A1192">
        <v>1988</v>
      </c>
      <c r="B1192" t="s">
        <v>115</v>
      </c>
      <c r="C1192" t="s">
        <v>116</v>
      </c>
      <c r="D1192">
        <v>35</v>
      </c>
      <c r="E1192">
        <v>85</v>
      </c>
      <c r="F1192">
        <v>66</v>
      </c>
      <c r="G1192" t="s">
        <v>16</v>
      </c>
      <c r="H1192" t="s">
        <v>210</v>
      </c>
      <c r="I1192" t="s">
        <v>211</v>
      </c>
      <c r="J1192" t="b">
        <v>0</v>
      </c>
      <c r="K1192">
        <v>2237</v>
      </c>
      <c r="L1192">
        <v>521387</v>
      </c>
      <c r="M1192">
        <v>20171015</v>
      </c>
      <c r="N1192" t="s">
        <v>19</v>
      </c>
      <c r="O1192" t="str">
        <f>IF(VLOOKUP(A1192,'national-winners'!$A$2:$B$13,2,0)=H1192,"Y","N")</f>
        <v>N</v>
      </c>
    </row>
    <row r="1193" spans="1:15" x14ac:dyDescent="0.25">
      <c r="A1193">
        <v>1988</v>
      </c>
      <c r="B1193" t="s">
        <v>115</v>
      </c>
      <c r="C1193" t="s">
        <v>116</v>
      </c>
      <c r="D1193">
        <v>35</v>
      </c>
      <c r="E1193">
        <v>85</v>
      </c>
      <c r="F1193">
        <v>66</v>
      </c>
      <c r="G1193" t="s">
        <v>16</v>
      </c>
      <c r="H1193" t="s">
        <v>215</v>
      </c>
      <c r="I1193" t="s">
        <v>37</v>
      </c>
      <c r="J1193" t="b">
        <v>0</v>
      </c>
      <c r="K1193">
        <v>344</v>
      </c>
      <c r="L1193">
        <v>521387</v>
      </c>
      <c r="M1193">
        <v>20171015</v>
      </c>
      <c r="N1193" t="s">
        <v>19</v>
      </c>
      <c r="O1193" t="str">
        <f>IF(VLOOKUP(A1193,'national-winners'!$A$2:$B$13,2,0)=H1193,"Y","N")</f>
        <v>N</v>
      </c>
    </row>
    <row r="1194" spans="1:15" x14ac:dyDescent="0.25">
      <c r="A1194">
        <v>1988</v>
      </c>
      <c r="B1194" t="s">
        <v>115</v>
      </c>
      <c r="C1194" t="s">
        <v>116</v>
      </c>
      <c r="D1194">
        <v>35</v>
      </c>
      <c r="E1194">
        <v>85</v>
      </c>
      <c r="F1194">
        <v>66</v>
      </c>
      <c r="G1194" t="s">
        <v>16</v>
      </c>
      <c r="H1194" t="s">
        <v>201</v>
      </c>
      <c r="I1194" t="s">
        <v>170</v>
      </c>
      <c r="J1194" t="b">
        <v>0</v>
      </c>
      <c r="K1194">
        <v>258</v>
      </c>
      <c r="L1194">
        <v>521387</v>
      </c>
      <c r="M1194">
        <v>20171015</v>
      </c>
      <c r="N1194" t="s">
        <v>19</v>
      </c>
      <c r="O1194" t="str">
        <f>IF(VLOOKUP(A1194,'national-winners'!$A$2:$B$13,2,0)=H1194,"Y","N")</f>
        <v>N</v>
      </c>
    </row>
    <row r="1195" spans="1:15" x14ac:dyDescent="0.25">
      <c r="A1195">
        <v>1988</v>
      </c>
      <c r="B1195" t="s">
        <v>115</v>
      </c>
      <c r="C1195" t="s">
        <v>116</v>
      </c>
      <c r="D1195">
        <v>35</v>
      </c>
      <c r="E1195">
        <v>85</v>
      </c>
      <c r="F1195">
        <v>66</v>
      </c>
      <c r="G1195" t="s">
        <v>16</v>
      </c>
      <c r="H1195" t="s">
        <v>197</v>
      </c>
      <c r="I1195" t="s">
        <v>25</v>
      </c>
      <c r="J1195" t="b">
        <v>0</v>
      </c>
      <c r="K1195">
        <v>249</v>
      </c>
      <c r="L1195">
        <v>521387</v>
      </c>
      <c r="M1195">
        <v>20171015</v>
      </c>
      <c r="N1195" t="s">
        <v>19</v>
      </c>
      <c r="O1195" t="str">
        <f>IF(VLOOKUP(A1195,'national-winners'!$A$2:$B$13,2,0)=H1195,"Y","N")</f>
        <v>N</v>
      </c>
    </row>
    <row r="1196" spans="1:15" x14ac:dyDescent="0.25">
      <c r="A1196">
        <v>1988</v>
      </c>
      <c r="B1196" t="s">
        <v>115</v>
      </c>
      <c r="C1196" t="s">
        <v>116</v>
      </c>
      <c r="D1196">
        <v>35</v>
      </c>
      <c r="E1196">
        <v>85</v>
      </c>
      <c r="F1196">
        <v>66</v>
      </c>
      <c r="G1196" t="s">
        <v>16</v>
      </c>
      <c r="I1196" t="s">
        <v>225</v>
      </c>
      <c r="J1196" t="b">
        <v>1</v>
      </c>
      <c r="K1196">
        <v>93</v>
      </c>
      <c r="L1196">
        <v>521387</v>
      </c>
      <c r="M1196">
        <v>20171015</v>
      </c>
      <c r="N1196" t="s">
        <v>19</v>
      </c>
      <c r="O1196" t="str">
        <f>IF(VLOOKUP(A1196,'national-winners'!$A$2:$B$13,2,0)=H1196,"Y","N")</f>
        <v>N</v>
      </c>
    </row>
    <row r="1197" spans="1:15" x14ac:dyDescent="0.25">
      <c r="A1197">
        <v>1988</v>
      </c>
      <c r="B1197" t="s">
        <v>117</v>
      </c>
      <c r="C1197" t="s">
        <v>118</v>
      </c>
      <c r="D1197">
        <v>36</v>
      </c>
      <c r="E1197">
        <v>21</v>
      </c>
      <c r="F1197">
        <v>13</v>
      </c>
      <c r="G1197" t="s">
        <v>16</v>
      </c>
      <c r="H1197" t="s">
        <v>208</v>
      </c>
      <c r="I1197" t="s">
        <v>18</v>
      </c>
      <c r="J1197" t="b">
        <v>0</v>
      </c>
      <c r="K1197">
        <v>3255487</v>
      </c>
      <c r="L1197">
        <v>6485683</v>
      </c>
      <c r="M1197">
        <v>20171015</v>
      </c>
      <c r="N1197" t="s">
        <v>19</v>
      </c>
      <c r="O1197" t="str">
        <f>IF(VLOOKUP(A1197,'national-winners'!$A$2:$B$13,2,0)=H1197,"Y","N")</f>
        <v>N</v>
      </c>
    </row>
    <row r="1198" spans="1:15" x14ac:dyDescent="0.25">
      <c r="A1198">
        <v>1988</v>
      </c>
      <c r="B1198" t="s">
        <v>117</v>
      </c>
      <c r="C1198" t="s">
        <v>118</v>
      </c>
      <c r="D1198">
        <v>36</v>
      </c>
      <c r="E1198">
        <v>21</v>
      </c>
      <c r="F1198">
        <v>13</v>
      </c>
      <c r="G1198" t="s">
        <v>16</v>
      </c>
      <c r="H1198" t="s">
        <v>207</v>
      </c>
      <c r="I1198" t="s">
        <v>21</v>
      </c>
      <c r="J1198" t="b">
        <v>0</v>
      </c>
      <c r="K1198">
        <v>2838414</v>
      </c>
      <c r="L1198">
        <v>6485683</v>
      </c>
      <c r="M1198">
        <v>20171015</v>
      </c>
      <c r="N1198" t="s">
        <v>19</v>
      </c>
      <c r="O1198" t="str">
        <f>IF(VLOOKUP(A1198,'national-winners'!$A$2:$B$13,2,0)=H1198,"Y","N")</f>
        <v>Y</v>
      </c>
    </row>
    <row r="1199" spans="1:15" x14ac:dyDescent="0.25">
      <c r="A1199">
        <v>1988</v>
      </c>
      <c r="B1199" t="s">
        <v>117</v>
      </c>
      <c r="C1199" t="s">
        <v>118</v>
      </c>
      <c r="D1199">
        <v>36</v>
      </c>
      <c r="E1199">
        <v>21</v>
      </c>
      <c r="F1199">
        <v>13</v>
      </c>
      <c r="G1199" t="s">
        <v>16</v>
      </c>
      <c r="H1199" t="s">
        <v>207</v>
      </c>
      <c r="I1199" t="s">
        <v>80</v>
      </c>
      <c r="J1199" t="b">
        <v>0</v>
      </c>
      <c r="K1199">
        <v>243457</v>
      </c>
      <c r="L1199">
        <v>6485683</v>
      </c>
      <c r="M1199">
        <v>20171015</v>
      </c>
      <c r="N1199" t="s">
        <v>19</v>
      </c>
      <c r="O1199" t="str">
        <f>IF(VLOOKUP(A1199,'national-winners'!$A$2:$B$13,2,0)=H1199,"Y","N")</f>
        <v>Y</v>
      </c>
    </row>
    <row r="1200" spans="1:15" x14ac:dyDescent="0.25">
      <c r="A1200">
        <v>1988</v>
      </c>
      <c r="B1200" t="s">
        <v>117</v>
      </c>
      <c r="C1200" t="s">
        <v>118</v>
      </c>
      <c r="D1200">
        <v>36</v>
      </c>
      <c r="E1200">
        <v>21</v>
      </c>
      <c r="F1200">
        <v>13</v>
      </c>
      <c r="G1200" t="s">
        <v>16</v>
      </c>
      <c r="H1200" t="s">
        <v>208</v>
      </c>
      <c r="I1200" t="s">
        <v>119</v>
      </c>
      <c r="J1200" t="b">
        <v>0</v>
      </c>
      <c r="K1200">
        <v>92395</v>
      </c>
      <c r="L1200">
        <v>6485683</v>
      </c>
      <c r="M1200">
        <v>20171015</v>
      </c>
      <c r="N1200" t="s">
        <v>19</v>
      </c>
      <c r="O1200" t="str">
        <f>IF(VLOOKUP(A1200,'national-winners'!$A$2:$B$13,2,0)=H1200,"Y","N")</f>
        <v>N</v>
      </c>
    </row>
    <row r="1201" spans="1:15" x14ac:dyDescent="0.25">
      <c r="A1201">
        <v>1988</v>
      </c>
      <c r="B1201" t="s">
        <v>117</v>
      </c>
      <c r="C1201" t="s">
        <v>118</v>
      </c>
      <c r="D1201">
        <v>36</v>
      </c>
      <c r="E1201">
        <v>21</v>
      </c>
      <c r="F1201">
        <v>13</v>
      </c>
      <c r="G1201" t="s">
        <v>16</v>
      </c>
      <c r="H1201" t="s">
        <v>226</v>
      </c>
      <c r="I1201" t="s">
        <v>180</v>
      </c>
      <c r="J1201" t="b">
        <v>0</v>
      </c>
      <c r="K1201">
        <v>20497</v>
      </c>
      <c r="L1201">
        <v>6485683</v>
      </c>
      <c r="M1201">
        <v>20171015</v>
      </c>
      <c r="N1201" t="s">
        <v>19</v>
      </c>
      <c r="O1201" t="str">
        <f>IF(VLOOKUP(A1201,'national-winners'!$A$2:$B$13,2,0)=H1201,"Y","N")</f>
        <v>N</v>
      </c>
    </row>
    <row r="1202" spans="1:15" x14ac:dyDescent="0.25">
      <c r="A1202">
        <v>1988</v>
      </c>
      <c r="B1202" t="s">
        <v>117</v>
      </c>
      <c r="C1202" t="s">
        <v>118</v>
      </c>
      <c r="D1202">
        <v>36</v>
      </c>
      <c r="E1202">
        <v>21</v>
      </c>
      <c r="F1202">
        <v>13</v>
      </c>
      <c r="G1202" t="s">
        <v>16</v>
      </c>
      <c r="H1202" t="s">
        <v>210</v>
      </c>
      <c r="I1202" t="s">
        <v>211</v>
      </c>
      <c r="J1202" t="b">
        <v>0</v>
      </c>
      <c r="K1202">
        <v>15845</v>
      </c>
      <c r="L1202">
        <v>6485683</v>
      </c>
      <c r="M1202">
        <v>20171015</v>
      </c>
      <c r="N1202" t="s">
        <v>19</v>
      </c>
      <c r="O1202" t="str">
        <f>IF(VLOOKUP(A1202,'national-winners'!$A$2:$B$13,2,0)=H1202,"Y","N")</f>
        <v>N</v>
      </c>
    </row>
    <row r="1203" spans="1:15" x14ac:dyDescent="0.25">
      <c r="A1203">
        <v>1988</v>
      </c>
      <c r="B1203" t="s">
        <v>117</v>
      </c>
      <c r="C1203" t="s">
        <v>118</v>
      </c>
      <c r="D1203">
        <v>36</v>
      </c>
      <c r="E1203">
        <v>21</v>
      </c>
      <c r="F1203">
        <v>13</v>
      </c>
      <c r="G1203" t="s">
        <v>16</v>
      </c>
      <c r="H1203" t="s">
        <v>209</v>
      </c>
      <c r="I1203" t="s">
        <v>29</v>
      </c>
      <c r="J1203" t="b">
        <v>0</v>
      </c>
      <c r="K1203">
        <v>12109</v>
      </c>
      <c r="L1203">
        <v>6485683</v>
      </c>
      <c r="M1203">
        <v>20171015</v>
      </c>
      <c r="N1203" t="s">
        <v>19</v>
      </c>
      <c r="O1203" t="str">
        <f>IF(VLOOKUP(A1203,'national-winners'!$A$2:$B$13,2,0)=H1203,"Y","N")</f>
        <v>N</v>
      </c>
    </row>
    <row r="1204" spans="1:15" x14ac:dyDescent="0.25">
      <c r="A1204">
        <v>1988</v>
      </c>
      <c r="B1204" t="s">
        <v>117</v>
      </c>
      <c r="C1204" t="s">
        <v>118</v>
      </c>
      <c r="D1204">
        <v>36</v>
      </c>
      <c r="E1204">
        <v>21</v>
      </c>
      <c r="F1204">
        <v>13</v>
      </c>
      <c r="G1204" t="s">
        <v>16</v>
      </c>
      <c r="H1204" t="s">
        <v>201</v>
      </c>
      <c r="I1204" t="s">
        <v>170</v>
      </c>
      <c r="J1204" t="b">
        <v>0</v>
      </c>
      <c r="K1204">
        <v>4179</v>
      </c>
      <c r="L1204">
        <v>6485683</v>
      </c>
      <c r="M1204">
        <v>20171015</v>
      </c>
      <c r="N1204" t="s">
        <v>19</v>
      </c>
      <c r="O1204" t="str">
        <f>IF(VLOOKUP(A1204,'national-winners'!$A$2:$B$13,2,0)=H1204,"Y","N")</f>
        <v>N</v>
      </c>
    </row>
    <row r="1205" spans="1:15" x14ac:dyDescent="0.25">
      <c r="A1205">
        <v>1988</v>
      </c>
      <c r="B1205" t="s">
        <v>117</v>
      </c>
      <c r="C1205" t="s">
        <v>118</v>
      </c>
      <c r="D1205">
        <v>36</v>
      </c>
      <c r="E1205">
        <v>21</v>
      </c>
      <c r="F1205">
        <v>13</v>
      </c>
      <c r="G1205" t="s">
        <v>16</v>
      </c>
      <c r="H1205" t="s">
        <v>215</v>
      </c>
      <c r="I1205" t="s">
        <v>37</v>
      </c>
      <c r="J1205" t="b">
        <v>0</v>
      </c>
      <c r="K1205">
        <v>3287</v>
      </c>
      <c r="L1205">
        <v>6485683</v>
      </c>
      <c r="M1205">
        <v>20171015</v>
      </c>
      <c r="N1205" t="s">
        <v>19</v>
      </c>
      <c r="O1205" t="str">
        <f>IF(VLOOKUP(A1205,'national-winners'!$A$2:$B$13,2,0)=H1205,"Y","N")</f>
        <v>N</v>
      </c>
    </row>
    <row r="1206" spans="1:15" x14ac:dyDescent="0.25">
      <c r="A1206">
        <v>1988</v>
      </c>
      <c r="B1206" t="s">
        <v>117</v>
      </c>
      <c r="C1206" t="s">
        <v>118</v>
      </c>
      <c r="D1206">
        <v>36</v>
      </c>
      <c r="E1206">
        <v>21</v>
      </c>
      <c r="F1206">
        <v>13</v>
      </c>
      <c r="G1206" t="s">
        <v>16</v>
      </c>
      <c r="I1206" t="s">
        <v>219</v>
      </c>
      <c r="J1206" t="b">
        <v>0</v>
      </c>
      <c r="K1206">
        <v>13</v>
      </c>
      <c r="L1206">
        <v>6485683</v>
      </c>
      <c r="M1206">
        <v>20171015</v>
      </c>
      <c r="N1206" t="s">
        <v>19</v>
      </c>
      <c r="O1206" t="str">
        <f>IF(VLOOKUP(A1206,'national-winners'!$A$2:$B$13,2,0)=H1206,"Y","N")</f>
        <v>N</v>
      </c>
    </row>
    <row r="1207" spans="1:15" x14ac:dyDescent="0.25">
      <c r="A1207">
        <v>1988</v>
      </c>
      <c r="B1207" t="s">
        <v>122</v>
      </c>
      <c r="C1207" t="s">
        <v>123</v>
      </c>
      <c r="D1207">
        <v>37</v>
      </c>
      <c r="E1207">
        <v>56</v>
      </c>
      <c r="F1207">
        <v>47</v>
      </c>
      <c r="G1207" t="s">
        <v>16</v>
      </c>
      <c r="H1207" t="s">
        <v>207</v>
      </c>
      <c r="I1207" t="s">
        <v>21</v>
      </c>
      <c r="J1207" t="b">
        <v>0</v>
      </c>
      <c r="K1207">
        <v>1237258</v>
      </c>
      <c r="L1207">
        <v>2134370</v>
      </c>
      <c r="M1207">
        <v>20171015</v>
      </c>
      <c r="N1207" t="s">
        <v>19</v>
      </c>
      <c r="O1207" t="str">
        <f>IF(VLOOKUP(A1207,'national-winners'!$A$2:$B$13,2,0)=H1207,"Y","N")</f>
        <v>Y</v>
      </c>
    </row>
    <row r="1208" spans="1:15" x14ac:dyDescent="0.25">
      <c r="A1208">
        <v>1988</v>
      </c>
      <c r="B1208" t="s">
        <v>122</v>
      </c>
      <c r="C1208" t="s">
        <v>123</v>
      </c>
      <c r="D1208">
        <v>37</v>
      </c>
      <c r="E1208">
        <v>56</v>
      </c>
      <c r="F1208">
        <v>47</v>
      </c>
      <c r="G1208" t="s">
        <v>16</v>
      </c>
      <c r="H1208" t="s">
        <v>208</v>
      </c>
      <c r="I1208" t="s">
        <v>18</v>
      </c>
      <c r="J1208" t="b">
        <v>0</v>
      </c>
      <c r="K1208">
        <v>890167</v>
      </c>
      <c r="L1208">
        <v>2134370</v>
      </c>
      <c r="M1208">
        <v>20171015</v>
      </c>
      <c r="N1208" t="s">
        <v>19</v>
      </c>
      <c r="O1208" t="str">
        <f>IF(VLOOKUP(A1208,'national-winners'!$A$2:$B$13,2,0)=H1208,"Y","N")</f>
        <v>N</v>
      </c>
    </row>
    <row r="1209" spans="1:15" x14ac:dyDescent="0.25">
      <c r="A1209">
        <v>1988</v>
      </c>
      <c r="B1209" t="s">
        <v>122</v>
      </c>
      <c r="C1209" t="s">
        <v>123</v>
      </c>
      <c r="D1209">
        <v>37</v>
      </c>
      <c r="E1209">
        <v>56</v>
      </c>
      <c r="F1209">
        <v>47</v>
      </c>
      <c r="G1209" t="s">
        <v>16</v>
      </c>
      <c r="H1209" t="s">
        <v>210</v>
      </c>
      <c r="I1209" t="s">
        <v>211</v>
      </c>
      <c r="J1209" t="b">
        <v>0</v>
      </c>
      <c r="K1209">
        <v>5682</v>
      </c>
      <c r="L1209">
        <v>2134370</v>
      </c>
      <c r="M1209">
        <v>20171015</v>
      </c>
      <c r="N1209" t="s">
        <v>19</v>
      </c>
      <c r="O1209" t="str">
        <f>IF(VLOOKUP(A1209,'national-winners'!$A$2:$B$13,2,0)=H1209,"Y","N")</f>
        <v>N</v>
      </c>
    </row>
    <row r="1210" spans="1:15" x14ac:dyDescent="0.25">
      <c r="A1210">
        <v>1988</v>
      </c>
      <c r="B1210" t="s">
        <v>122</v>
      </c>
      <c r="C1210" t="s">
        <v>123</v>
      </c>
      <c r="D1210">
        <v>37</v>
      </c>
      <c r="E1210">
        <v>56</v>
      </c>
      <c r="F1210">
        <v>47</v>
      </c>
      <c r="G1210" t="s">
        <v>16</v>
      </c>
      <c r="H1210" t="s">
        <v>209</v>
      </c>
      <c r="J1210" t="b">
        <v>1</v>
      </c>
      <c r="K1210">
        <v>1263</v>
      </c>
      <c r="L1210">
        <v>2134370</v>
      </c>
      <c r="M1210">
        <v>20171015</v>
      </c>
      <c r="N1210" t="s">
        <v>19</v>
      </c>
      <c r="O1210" t="str">
        <f>IF(VLOOKUP(A1210,'national-winners'!$A$2:$B$13,2,0)=H1210,"Y","N")</f>
        <v>N</v>
      </c>
    </row>
    <row r="1211" spans="1:15" x14ac:dyDescent="0.25">
      <c r="A1211">
        <v>1988</v>
      </c>
      <c r="B1211" t="s">
        <v>124</v>
      </c>
      <c r="C1211" t="s">
        <v>125</v>
      </c>
      <c r="D1211">
        <v>38</v>
      </c>
      <c r="E1211">
        <v>44</v>
      </c>
      <c r="F1211">
        <v>36</v>
      </c>
      <c r="G1211" t="s">
        <v>16</v>
      </c>
      <c r="H1211" t="s">
        <v>207</v>
      </c>
      <c r="I1211" t="s">
        <v>21</v>
      </c>
      <c r="J1211" t="b">
        <v>0</v>
      </c>
      <c r="K1211">
        <v>166559</v>
      </c>
      <c r="L1211">
        <v>297261</v>
      </c>
      <c r="M1211">
        <v>20171015</v>
      </c>
      <c r="N1211" t="s">
        <v>19</v>
      </c>
      <c r="O1211" t="str">
        <f>IF(VLOOKUP(A1211,'national-winners'!$A$2:$B$13,2,0)=H1211,"Y","N")</f>
        <v>Y</v>
      </c>
    </row>
    <row r="1212" spans="1:15" x14ac:dyDescent="0.25">
      <c r="A1212">
        <v>1988</v>
      </c>
      <c r="B1212" t="s">
        <v>124</v>
      </c>
      <c r="C1212" t="s">
        <v>125</v>
      </c>
      <c r="D1212">
        <v>38</v>
      </c>
      <c r="E1212">
        <v>44</v>
      </c>
      <c r="F1212">
        <v>36</v>
      </c>
      <c r="G1212" t="s">
        <v>16</v>
      </c>
      <c r="H1212" t="s">
        <v>208</v>
      </c>
      <c r="I1212" t="s">
        <v>18</v>
      </c>
      <c r="J1212" t="b">
        <v>0</v>
      </c>
      <c r="K1212">
        <v>127739</v>
      </c>
      <c r="L1212">
        <v>297261</v>
      </c>
      <c r="M1212">
        <v>20171015</v>
      </c>
      <c r="N1212" t="s">
        <v>19</v>
      </c>
      <c r="O1212" t="str">
        <f>IF(VLOOKUP(A1212,'national-winners'!$A$2:$B$13,2,0)=H1212,"Y","N")</f>
        <v>N</v>
      </c>
    </row>
    <row r="1213" spans="1:15" x14ac:dyDescent="0.25">
      <c r="A1213">
        <v>1988</v>
      </c>
      <c r="B1213" t="s">
        <v>124</v>
      </c>
      <c r="C1213" t="s">
        <v>125</v>
      </c>
      <c r="D1213">
        <v>38</v>
      </c>
      <c r="E1213">
        <v>44</v>
      </c>
      <c r="F1213">
        <v>36</v>
      </c>
      <c r="G1213" t="s">
        <v>16</v>
      </c>
      <c r="H1213" t="s">
        <v>209</v>
      </c>
      <c r="I1213" t="s">
        <v>29</v>
      </c>
      <c r="J1213" t="b">
        <v>0</v>
      </c>
      <c r="K1213">
        <v>1315</v>
      </c>
      <c r="L1213">
        <v>297261</v>
      </c>
      <c r="M1213">
        <v>20171015</v>
      </c>
      <c r="N1213" t="s">
        <v>19</v>
      </c>
      <c r="O1213" t="str">
        <f>IF(VLOOKUP(A1213,'national-winners'!$A$2:$B$13,2,0)=H1213,"Y","N")</f>
        <v>N</v>
      </c>
    </row>
    <row r="1214" spans="1:15" x14ac:dyDescent="0.25">
      <c r="A1214">
        <v>1988</v>
      </c>
      <c r="B1214" t="s">
        <v>124</v>
      </c>
      <c r="C1214" t="s">
        <v>125</v>
      </c>
      <c r="D1214">
        <v>38</v>
      </c>
      <c r="E1214">
        <v>44</v>
      </c>
      <c r="F1214">
        <v>36</v>
      </c>
      <c r="G1214" t="s">
        <v>16</v>
      </c>
      <c r="H1214" t="s">
        <v>48</v>
      </c>
      <c r="I1214" t="s">
        <v>212</v>
      </c>
      <c r="J1214" t="b">
        <v>0</v>
      </c>
      <c r="K1214">
        <v>905</v>
      </c>
      <c r="L1214">
        <v>297261</v>
      </c>
      <c r="M1214">
        <v>20171015</v>
      </c>
      <c r="N1214" t="s">
        <v>19</v>
      </c>
      <c r="O1214" t="str">
        <f>IF(VLOOKUP(A1214,'national-winners'!$A$2:$B$13,2,0)=H1214,"Y","N")</f>
        <v>N</v>
      </c>
    </row>
    <row r="1215" spans="1:15" x14ac:dyDescent="0.25">
      <c r="A1215">
        <v>1988</v>
      </c>
      <c r="B1215" t="s">
        <v>124</v>
      </c>
      <c r="C1215" t="s">
        <v>125</v>
      </c>
      <c r="D1215">
        <v>38</v>
      </c>
      <c r="E1215">
        <v>44</v>
      </c>
      <c r="F1215">
        <v>36</v>
      </c>
      <c r="G1215" t="s">
        <v>16</v>
      </c>
      <c r="H1215" t="s">
        <v>210</v>
      </c>
      <c r="I1215" t="s">
        <v>211</v>
      </c>
      <c r="J1215" t="b">
        <v>0</v>
      </c>
      <c r="K1215">
        <v>396</v>
      </c>
      <c r="L1215">
        <v>297261</v>
      </c>
      <c r="M1215">
        <v>20171015</v>
      </c>
      <c r="N1215" t="s">
        <v>19</v>
      </c>
      <c r="O1215" t="str">
        <f>IF(VLOOKUP(A1215,'national-winners'!$A$2:$B$13,2,0)=H1215,"Y","N")</f>
        <v>N</v>
      </c>
    </row>
    <row r="1216" spans="1:15" x14ac:dyDescent="0.25">
      <c r="A1216">
        <v>1988</v>
      </c>
      <c r="B1216" t="s">
        <v>124</v>
      </c>
      <c r="C1216" t="s">
        <v>125</v>
      </c>
      <c r="D1216">
        <v>38</v>
      </c>
      <c r="E1216">
        <v>44</v>
      </c>
      <c r="F1216">
        <v>36</v>
      </c>
      <c r="G1216" t="s">
        <v>16</v>
      </c>
      <c r="H1216" t="s">
        <v>215</v>
      </c>
      <c r="I1216" t="s">
        <v>37</v>
      </c>
      <c r="J1216" t="b">
        <v>0</v>
      </c>
      <c r="K1216">
        <v>347</v>
      </c>
      <c r="L1216">
        <v>297261</v>
      </c>
      <c r="M1216">
        <v>20171015</v>
      </c>
      <c r="N1216" t="s">
        <v>19</v>
      </c>
      <c r="O1216" t="str">
        <f>IF(VLOOKUP(A1216,'national-winners'!$A$2:$B$13,2,0)=H1216,"Y","N")</f>
        <v>N</v>
      </c>
    </row>
    <row r="1217" spans="1:15" x14ac:dyDescent="0.25">
      <c r="A1217">
        <v>1988</v>
      </c>
      <c r="B1217" t="s">
        <v>126</v>
      </c>
      <c r="C1217" t="s">
        <v>127</v>
      </c>
      <c r="D1217">
        <v>39</v>
      </c>
      <c r="E1217">
        <v>31</v>
      </c>
      <c r="F1217">
        <v>24</v>
      </c>
      <c r="G1217" t="s">
        <v>16</v>
      </c>
      <c r="H1217" t="s">
        <v>207</v>
      </c>
      <c r="I1217" t="s">
        <v>21</v>
      </c>
      <c r="J1217" t="b">
        <v>0</v>
      </c>
      <c r="K1217">
        <v>2416549</v>
      </c>
      <c r="L1217">
        <v>4393585</v>
      </c>
      <c r="M1217">
        <v>20171015</v>
      </c>
      <c r="N1217" t="s">
        <v>19</v>
      </c>
      <c r="O1217" t="str">
        <f>IF(VLOOKUP(A1217,'national-winners'!$A$2:$B$13,2,0)=H1217,"Y","N")</f>
        <v>Y</v>
      </c>
    </row>
    <row r="1218" spans="1:15" x14ac:dyDescent="0.25">
      <c r="A1218">
        <v>1988</v>
      </c>
      <c r="B1218" t="s">
        <v>126</v>
      </c>
      <c r="C1218" t="s">
        <v>127</v>
      </c>
      <c r="D1218">
        <v>39</v>
      </c>
      <c r="E1218">
        <v>31</v>
      </c>
      <c r="F1218">
        <v>24</v>
      </c>
      <c r="G1218" t="s">
        <v>16</v>
      </c>
      <c r="H1218" t="s">
        <v>208</v>
      </c>
      <c r="I1218" t="s">
        <v>18</v>
      </c>
      <c r="J1218" t="b">
        <v>0</v>
      </c>
      <c r="K1218">
        <v>1939629</v>
      </c>
      <c r="L1218">
        <v>4393585</v>
      </c>
      <c r="M1218">
        <v>20171015</v>
      </c>
      <c r="N1218" t="s">
        <v>19</v>
      </c>
      <c r="O1218" t="str">
        <f>IF(VLOOKUP(A1218,'national-winners'!$A$2:$B$13,2,0)=H1218,"Y","N")</f>
        <v>N</v>
      </c>
    </row>
    <row r="1219" spans="1:15" x14ac:dyDescent="0.25">
      <c r="A1219">
        <v>1988</v>
      </c>
      <c r="B1219" t="s">
        <v>126</v>
      </c>
      <c r="C1219" t="s">
        <v>127</v>
      </c>
      <c r="D1219">
        <v>39</v>
      </c>
      <c r="E1219">
        <v>31</v>
      </c>
      <c r="F1219">
        <v>24</v>
      </c>
      <c r="G1219" t="s">
        <v>16</v>
      </c>
      <c r="H1219" t="s">
        <v>210</v>
      </c>
      <c r="I1219" t="s">
        <v>211</v>
      </c>
      <c r="J1219" t="b">
        <v>0</v>
      </c>
      <c r="K1219">
        <v>12017</v>
      </c>
      <c r="L1219">
        <v>4393585</v>
      </c>
      <c r="M1219">
        <v>20171015</v>
      </c>
      <c r="N1219" t="s">
        <v>19</v>
      </c>
      <c r="O1219" t="str">
        <f>IF(VLOOKUP(A1219,'national-winners'!$A$2:$B$13,2,0)=H1219,"Y","N")</f>
        <v>N</v>
      </c>
    </row>
    <row r="1220" spans="1:15" x14ac:dyDescent="0.25">
      <c r="A1220">
        <v>1988</v>
      </c>
      <c r="B1220" t="s">
        <v>126</v>
      </c>
      <c r="C1220" t="s">
        <v>127</v>
      </c>
      <c r="D1220">
        <v>39</v>
      </c>
      <c r="E1220">
        <v>31</v>
      </c>
      <c r="F1220">
        <v>24</v>
      </c>
      <c r="G1220" t="s">
        <v>16</v>
      </c>
      <c r="H1220" t="s">
        <v>209</v>
      </c>
      <c r="I1220" t="s">
        <v>29</v>
      </c>
      <c r="J1220" t="b">
        <v>0</v>
      </c>
      <c r="K1220">
        <v>11926</v>
      </c>
      <c r="L1220">
        <v>4393585</v>
      </c>
      <c r="M1220">
        <v>20171015</v>
      </c>
      <c r="N1220" t="s">
        <v>19</v>
      </c>
      <c r="O1220" t="str">
        <f>IF(VLOOKUP(A1220,'national-winners'!$A$2:$B$13,2,0)=H1220,"Y","N")</f>
        <v>N</v>
      </c>
    </row>
    <row r="1221" spans="1:15" x14ac:dyDescent="0.25">
      <c r="A1221">
        <v>1988</v>
      </c>
      <c r="B1221" t="s">
        <v>126</v>
      </c>
      <c r="C1221" t="s">
        <v>127</v>
      </c>
      <c r="D1221">
        <v>39</v>
      </c>
      <c r="E1221">
        <v>31</v>
      </c>
      <c r="F1221">
        <v>24</v>
      </c>
      <c r="G1221" t="s">
        <v>16</v>
      </c>
      <c r="I1221" t="s">
        <v>35</v>
      </c>
      <c r="J1221" t="b">
        <v>0</v>
      </c>
      <c r="K1221">
        <v>7713</v>
      </c>
      <c r="L1221">
        <v>4393585</v>
      </c>
      <c r="M1221">
        <v>20171015</v>
      </c>
      <c r="N1221" t="s">
        <v>19</v>
      </c>
      <c r="O1221" t="str">
        <f>IF(VLOOKUP(A1221,'national-winners'!$A$2:$B$13,2,0)=H1221,"Y","N")</f>
        <v>N</v>
      </c>
    </row>
    <row r="1222" spans="1:15" x14ac:dyDescent="0.25">
      <c r="A1222">
        <v>1988</v>
      </c>
      <c r="B1222" t="s">
        <v>126</v>
      </c>
      <c r="C1222" t="s">
        <v>127</v>
      </c>
      <c r="D1222">
        <v>39</v>
      </c>
      <c r="E1222">
        <v>31</v>
      </c>
      <c r="F1222">
        <v>24</v>
      </c>
      <c r="G1222" t="s">
        <v>16</v>
      </c>
      <c r="H1222" t="s">
        <v>202</v>
      </c>
      <c r="I1222" t="s">
        <v>203</v>
      </c>
      <c r="J1222" t="b">
        <v>0</v>
      </c>
      <c r="K1222">
        <v>5401</v>
      </c>
      <c r="L1222">
        <v>4393585</v>
      </c>
      <c r="M1222">
        <v>20171015</v>
      </c>
      <c r="N1222" t="s">
        <v>19</v>
      </c>
      <c r="O1222" t="str">
        <f>IF(VLOOKUP(A1222,'national-winners'!$A$2:$B$13,2,0)=H1222,"Y","N")</f>
        <v>N</v>
      </c>
    </row>
    <row r="1223" spans="1:15" x14ac:dyDescent="0.25">
      <c r="A1223">
        <v>1988</v>
      </c>
      <c r="B1223" t="s">
        <v>126</v>
      </c>
      <c r="C1223" t="s">
        <v>127</v>
      </c>
      <c r="D1223">
        <v>39</v>
      </c>
      <c r="E1223">
        <v>31</v>
      </c>
      <c r="F1223">
        <v>24</v>
      </c>
      <c r="G1223" t="s">
        <v>16</v>
      </c>
      <c r="J1223" t="b">
        <v>1</v>
      </c>
      <c r="K1223">
        <v>350</v>
      </c>
      <c r="L1223">
        <v>4393585</v>
      </c>
      <c r="M1223">
        <v>20171015</v>
      </c>
      <c r="N1223" t="s">
        <v>19</v>
      </c>
      <c r="O1223" t="str">
        <f>IF(VLOOKUP(A1223,'national-winners'!$A$2:$B$13,2,0)=H1223,"Y","N")</f>
        <v>N</v>
      </c>
    </row>
    <row r="1224" spans="1:15" x14ac:dyDescent="0.25">
      <c r="A1224">
        <v>1988</v>
      </c>
      <c r="B1224" t="s">
        <v>128</v>
      </c>
      <c r="C1224" t="s">
        <v>129</v>
      </c>
      <c r="D1224">
        <v>40</v>
      </c>
      <c r="E1224">
        <v>73</v>
      </c>
      <c r="F1224">
        <v>53</v>
      </c>
      <c r="G1224" t="s">
        <v>16</v>
      </c>
      <c r="H1224" t="s">
        <v>207</v>
      </c>
      <c r="I1224" t="s">
        <v>21</v>
      </c>
      <c r="J1224" t="b">
        <v>0</v>
      </c>
      <c r="K1224">
        <v>678367</v>
      </c>
      <c r="L1224">
        <v>1171036</v>
      </c>
      <c r="M1224">
        <v>20171015</v>
      </c>
      <c r="N1224" t="s">
        <v>19</v>
      </c>
      <c r="O1224" t="str">
        <f>IF(VLOOKUP(A1224,'national-winners'!$A$2:$B$13,2,0)=H1224,"Y","N")</f>
        <v>Y</v>
      </c>
    </row>
    <row r="1225" spans="1:15" x14ac:dyDescent="0.25">
      <c r="A1225">
        <v>1988</v>
      </c>
      <c r="B1225" t="s">
        <v>128</v>
      </c>
      <c r="C1225" t="s">
        <v>129</v>
      </c>
      <c r="D1225">
        <v>40</v>
      </c>
      <c r="E1225">
        <v>73</v>
      </c>
      <c r="F1225">
        <v>53</v>
      </c>
      <c r="G1225" t="s">
        <v>16</v>
      </c>
      <c r="H1225" t="s">
        <v>208</v>
      </c>
      <c r="I1225" t="s">
        <v>18</v>
      </c>
      <c r="J1225" t="b">
        <v>0</v>
      </c>
      <c r="K1225">
        <v>483423</v>
      </c>
      <c r="L1225">
        <v>1171036</v>
      </c>
      <c r="M1225">
        <v>20171015</v>
      </c>
      <c r="N1225" t="s">
        <v>19</v>
      </c>
      <c r="O1225" t="str">
        <f>IF(VLOOKUP(A1225,'national-winners'!$A$2:$B$13,2,0)=H1225,"Y","N")</f>
        <v>N</v>
      </c>
    </row>
    <row r="1226" spans="1:15" x14ac:dyDescent="0.25">
      <c r="A1226">
        <v>1988</v>
      </c>
      <c r="B1226" t="s">
        <v>128</v>
      </c>
      <c r="C1226" t="s">
        <v>129</v>
      </c>
      <c r="D1226">
        <v>40</v>
      </c>
      <c r="E1226">
        <v>73</v>
      </c>
      <c r="F1226">
        <v>53</v>
      </c>
      <c r="G1226" t="s">
        <v>16</v>
      </c>
      <c r="H1226" t="s">
        <v>209</v>
      </c>
      <c r="I1226" t="s">
        <v>29</v>
      </c>
      <c r="J1226" t="b">
        <v>0</v>
      </c>
      <c r="K1226">
        <v>6261</v>
      </c>
      <c r="L1226">
        <v>1171036</v>
      </c>
      <c r="M1226">
        <v>20171015</v>
      </c>
      <c r="N1226" t="s">
        <v>19</v>
      </c>
      <c r="O1226" t="str">
        <f>IF(VLOOKUP(A1226,'national-winners'!$A$2:$B$13,2,0)=H1226,"Y","N")</f>
        <v>N</v>
      </c>
    </row>
    <row r="1227" spans="1:15" x14ac:dyDescent="0.25">
      <c r="A1227">
        <v>1988</v>
      </c>
      <c r="B1227" t="s">
        <v>128</v>
      </c>
      <c r="C1227" t="s">
        <v>129</v>
      </c>
      <c r="D1227">
        <v>40</v>
      </c>
      <c r="E1227">
        <v>73</v>
      </c>
      <c r="F1227">
        <v>53</v>
      </c>
      <c r="G1227" t="s">
        <v>16</v>
      </c>
      <c r="H1227" t="s">
        <v>210</v>
      </c>
      <c r="I1227" t="s">
        <v>211</v>
      </c>
      <c r="J1227" t="b">
        <v>0</v>
      </c>
      <c r="K1227">
        <v>2985</v>
      </c>
      <c r="L1227">
        <v>1171036</v>
      </c>
      <c r="M1227">
        <v>20171015</v>
      </c>
      <c r="N1227" t="s">
        <v>19</v>
      </c>
      <c r="O1227" t="str">
        <f>IF(VLOOKUP(A1227,'national-winners'!$A$2:$B$13,2,0)=H1227,"Y","N")</f>
        <v>N</v>
      </c>
    </row>
    <row r="1228" spans="1:15" x14ac:dyDescent="0.25">
      <c r="A1228">
        <v>1988</v>
      </c>
      <c r="B1228" t="s">
        <v>130</v>
      </c>
      <c r="C1228" t="s">
        <v>131</v>
      </c>
      <c r="D1228">
        <v>41</v>
      </c>
      <c r="E1228">
        <v>92</v>
      </c>
      <c r="F1228">
        <v>72</v>
      </c>
      <c r="G1228" t="s">
        <v>16</v>
      </c>
      <c r="H1228" t="s">
        <v>208</v>
      </c>
      <c r="I1228" t="s">
        <v>18</v>
      </c>
      <c r="J1228" t="b">
        <v>0</v>
      </c>
      <c r="K1228">
        <v>616206</v>
      </c>
      <c r="L1228">
        <v>1201694</v>
      </c>
      <c r="M1228">
        <v>20171015</v>
      </c>
      <c r="N1228" t="s">
        <v>19</v>
      </c>
      <c r="O1228" t="str">
        <f>IF(VLOOKUP(A1228,'national-winners'!$A$2:$B$13,2,0)=H1228,"Y","N")</f>
        <v>N</v>
      </c>
    </row>
    <row r="1229" spans="1:15" x14ac:dyDescent="0.25">
      <c r="A1229">
        <v>1988</v>
      </c>
      <c r="B1229" t="s">
        <v>130</v>
      </c>
      <c r="C1229" t="s">
        <v>131</v>
      </c>
      <c r="D1229">
        <v>41</v>
      </c>
      <c r="E1229">
        <v>92</v>
      </c>
      <c r="F1229">
        <v>72</v>
      </c>
      <c r="G1229" t="s">
        <v>16</v>
      </c>
      <c r="H1229" t="s">
        <v>207</v>
      </c>
      <c r="I1229" t="s">
        <v>21</v>
      </c>
      <c r="J1229" t="b">
        <v>0</v>
      </c>
      <c r="K1229">
        <v>560126</v>
      </c>
      <c r="L1229">
        <v>1201694</v>
      </c>
      <c r="M1229">
        <v>20171015</v>
      </c>
      <c r="N1229" t="s">
        <v>19</v>
      </c>
      <c r="O1229" t="str">
        <f>IF(VLOOKUP(A1229,'national-winners'!$A$2:$B$13,2,0)=H1229,"Y","N")</f>
        <v>Y</v>
      </c>
    </row>
    <row r="1230" spans="1:15" x14ac:dyDescent="0.25">
      <c r="A1230">
        <v>1988</v>
      </c>
      <c r="B1230" t="s">
        <v>130</v>
      </c>
      <c r="C1230" t="s">
        <v>131</v>
      </c>
      <c r="D1230">
        <v>41</v>
      </c>
      <c r="E1230">
        <v>92</v>
      </c>
      <c r="F1230">
        <v>72</v>
      </c>
      <c r="G1230" t="s">
        <v>16</v>
      </c>
      <c r="H1230" t="s">
        <v>209</v>
      </c>
      <c r="I1230" t="s">
        <v>29</v>
      </c>
      <c r="J1230" t="b">
        <v>0</v>
      </c>
      <c r="K1230">
        <v>14811</v>
      </c>
      <c r="L1230">
        <v>1201694</v>
      </c>
      <c r="M1230">
        <v>20171015</v>
      </c>
      <c r="N1230" t="s">
        <v>19</v>
      </c>
      <c r="O1230" t="str">
        <f>IF(VLOOKUP(A1230,'national-winners'!$A$2:$B$13,2,0)=H1230,"Y","N")</f>
        <v>N</v>
      </c>
    </row>
    <row r="1231" spans="1:15" x14ac:dyDescent="0.25">
      <c r="A1231">
        <v>1988</v>
      </c>
      <c r="B1231" t="s">
        <v>130</v>
      </c>
      <c r="C1231" t="s">
        <v>131</v>
      </c>
      <c r="D1231">
        <v>41</v>
      </c>
      <c r="E1231">
        <v>92</v>
      </c>
      <c r="F1231">
        <v>72</v>
      </c>
      <c r="G1231" t="s">
        <v>16</v>
      </c>
      <c r="H1231" t="s">
        <v>210</v>
      </c>
      <c r="I1231" t="s">
        <v>35</v>
      </c>
      <c r="J1231" t="b">
        <v>0</v>
      </c>
      <c r="K1231">
        <v>6487</v>
      </c>
      <c r="L1231">
        <v>1201694</v>
      </c>
      <c r="M1231">
        <v>20171015</v>
      </c>
      <c r="N1231" t="s">
        <v>19</v>
      </c>
      <c r="O1231" t="str">
        <f>IF(VLOOKUP(A1231,'national-winners'!$A$2:$B$13,2,0)=H1231,"Y","N")</f>
        <v>N</v>
      </c>
    </row>
    <row r="1232" spans="1:15" x14ac:dyDescent="0.25">
      <c r="A1232">
        <v>1988</v>
      </c>
      <c r="B1232" t="s">
        <v>130</v>
      </c>
      <c r="C1232" t="s">
        <v>131</v>
      </c>
      <c r="D1232">
        <v>41</v>
      </c>
      <c r="E1232">
        <v>92</v>
      </c>
      <c r="F1232">
        <v>72</v>
      </c>
      <c r="G1232" t="s">
        <v>16</v>
      </c>
      <c r="I1232" t="s">
        <v>219</v>
      </c>
      <c r="J1232" t="b">
        <v>0</v>
      </c>
      <c r="K1232">
        <v>4064</v>
      </c>
      <c r="L1232">
        <v>1201694</v>
      </c>
      <c r="M1232">
        <v>20171015</v>
      </c>
      <c r="N1232" t="s">
        <v>19</v>
      </c>
      <c r="O1232" t="str">
        <f>IF(VLOOKUP(A1232,'national-winners'!$A$2:$B$13,2,0)=H1232,"Y","N")</f>
        <v>N</v>
      </c>
    </row>
    <row r="1233" spans="1:15" x14ac:dyDescent="0.25">
      <c r="A1233">
        <v>1988</v>
      </c>
      <c r="B1233" t="s">
        <v>132</v>
      </c>
      <c r="C1233" t="s">
        <v>133</v>
      </c>
      <c r="D1233">
        <v>42</v>
      </c>
      <c r="E1233">
        <v>23</v>
      </c>
      <c r="F1233">
        <v>14</v>
      </c>
      <c r="G1233" t="s">
        <v>16</v>
      </c>
      <c r="H1233" t="s">
        <v>207</v>
      </c>
      <c r="I1233" t="s">
        <v>21</v>
      </c>
      <c r="J1233" t="b">
        <v>0</v>
      </c>
      <c r="K1233">
        <v>2300087</v>
      </c>
      <c r="L1233">
        <v>4536251</v>
      </c>
      <c r="M1233">
        <v>20171015</v>
      </c>
      <c r="N1233" t="s">
        <v>19</v>
      </c>
      <c r="O1233" t="str">
        <f>IF(VLOOKUP(A1233,'national-winners'!$A$2:$B$13,2,0)=H1233,"Y","N")</f>
        <v>Y</v>
      </c>
    </row>
    <row r="1234" spans="1:15" x14ac:dyDescent="0.25">
      <c r="A1234">
        <v>1988</v>
      </c>
      <c r="B1234" t="s">
        <v>132</v>
      </c>
      <c r="C1234" t="s">
        <v>133</v>
      </c>
      <c r="D1234">
        <v>42</v>
      </c>
      <c r="E1234">
        <v>23</v>
      </c>
      <c r="F1234">
        <v>14</v>
      </c>
      <c r="G1234" t="s">
        <v>16</v>
      </c>
      <c r="H1234" t="s">
        <v>208</v>
      </c>
      <c r="I1234" t="s">
        <v>18</v>
      </c>
      <c r="J1234" t="b">
        <v>0</v>
      </c>
      <c r="K1234">
        <v>2194944</v>
      </c>
      <c r="L1234">
        <v>4536251</v>
      </c>
      <c r="M1234">
        <v>20171015</v>
      </c>
      <c r="N1234" t="s">
        <v>19</v>
      </c>
      <c r="O1234" t="str">
        <f>IF(VLOOKUP(A1234,'national-winners'!$A$2:$B$13,2,0)=H1234,"Y","N")</f>
        <v>N</v>
      </c>
    </row>
    <row r="1235" spans="1:15" x14ac:dyDescent="0.25">
      <c r="A1235">
        <v>1988</v>
      </c>
      <c r="B1235" t="s">
        <v>132</v>
      </c>
      <c r="C1235" t="s">
        <v>133</v>
      </c>
      <c r="D1235">
        <v>42</v>
      </c>
      <c r="E1235">
        <v>23</v>
      </c>
      <c r="F1235">
        <v>14</v>
      </c>
      <c r="G1235" t="s">
        <v>16</v>
      </c>
      <c r="H1235" t="s">
        <v>34</v>
      </c>
      <c r="I1235" t="s">
        <v>224</v>
      </c>
      <c r="J1235" t="b">
        <v>0</v>
      </c>
      <c r="K1235">
        <v>19158</v>
      </c>
      <c r="L1235">
        <v>4536251</v>
      </c>
      <c r="M1235">
        <v>20171015</v>
      </c>
      <c r="N1235" t="s">
        <v>19</v>
      </c>
      <c r="O1235" t="str">
        <f>IF(VLOOKUP(A1235,'national-winners'!$A$2:$B$13,2,0)=H1235,"Y","N")</f>
        <v>N</v>
      </c>
    </row>
    <row r="1236" spans="1:15" x14ac:dyDescent="0.25">
      <c r="A1236">
        <v>1988</v>
      </c>
      <c r="B1236" t="s">
        <v>132</v>
      </c>
      <c r="C1236" t="s">
        <v>133</v>
      </c>
      <c r="D1236">
        <v>42</v>
      </c>
      <c r="E1236">
        <v>23</v>
      </c>
      <c r="F1236">
        <v>14</v>
      </c>
      <c r="G1236" t="s">
        <v>16</v>
      </c>
      <c r="H1236" t="s">
        <v>209</v>
      </c>
      <c r="I1236" t="s">
        <v>29</v>
      </c>
      <c r="J1236" t="b">
        <v>0</v>
      </c>
      <c r="K1236">
        <v>12051</v>
      </c>
      <c r="L1236">
        <v>4536251</v>
      </c>
      <c r="M1236">
        <v>20171015</v>
      </c>
      <c r="N1236" t="s">
        <v>19</v>
      </c>
      <c r="O1236" t="str">
        <f>IF(VLOOKUP(A1236,'national-winners'!$A$2:$B$13,2,0)=H1236,"Y","N")</f>
        <v>N</v>
      </c>
    </row>
    <row r="1237" spans="1:15" x14ac:dyDescent="0.25">
      <c r="A1237">
        <v>1988</v>
      </c>
      <c r="B1237" t="s">
        <v>132</v>
      </c>
      <c r="C1237" t="s">
        <v>133</v>
      </c>
      <c r="D1237">
        <v>42</v>
      </c>
      <c r="E1237">
        <v>23</v>
      </c>
      <c r="F1237">
        <v>14</v>
      </c>
      <c r="G1237" t="s">
        <v>16</v>
      </c>
      <c r="H1237" t="s">
        <v>210</v>
      </c>
      <c r="I1237" t="s">
        <v>211</v>
      </c>
      <c r="J1237" t="b">
        <v>0</v>
      </c>
      <c r="K1237">
        <v>4379</v>
      </c>
      <c r="L1237">
        <v>4536251</v>
      </c>
      <c r="M1237">
        <v>20171015</v>
      </c>
      <c r="N1237" t="s">
        <v>19</v>
      </c>
      <c r="O1237" t="str">
        <f>IF(VLOOKUP(A1237,'national-winners'!$A$2:$B$13,2,0)=H1237,"Y","N")</f>
        <v>N</v>
      </c>
    </row>
    <row r="1238" spans="1:15" x14ac:dyDescent="0.25">
      <c r="A1238">
        <v>1988</v>
      </c>
      <c r="B1238" t="s">
        <v>132</v>
      </c>
      <c r="C1238" t="s">
        <v>133</v>
      </c>
      <c r="D1238">
        <v>42</v>
      </c>
      <c r="E1238">
        <v>23</v>
      </c>
      <c r="F1238">
        <v>14</v>
      </c>
      <c r="G1238" t="s">
        <v>16</v>
      </c>
      <c r="H1238" t="s">
        <v>217</v>
      </c>
      <c r="I1238" t="s">
        <v>192</v>
      </c>
      <c r="J1238" t="b">
        <v>0</v>
      </c>
      <c r="K1238">
        <v>3444</v>
      </c>
      <c r="L1238">
        <v>4536251</v>
      </c>
      <c r="M1238">
        <v>20171015</v>
      </c>
      <c r="N1238" t="s">
        <v>19</v>
      </c>
      <c r="O1238" t="str">
        <f>IF(VLOOKUP(A1238,'national-winners'!$A$2:$B$13,2,0)=H1238,"Y","N")</f>
        <v>N</v>
      </c>
    </row>
    <row r="1239" spans="1:15" x14ac:dyDescent="0.25">
      <c r="A1239">
        <v>1988</v>
      </c>
      <c r="B1239" t="s">
        <v>132</v>
      </c>
      <c r="C1239" t="s">
        <v>133</v>
      </c>
      <c r="D1239">
        <v>42</v>
      </c>
      <c r="E1239">
        <v>23</v>
      </c>
      <c r="F1239">
        <v>14</v>
      </c>
      <c r="G1239" t="s">
        <v>16</v>
      </c>
      <c r="H1239" t="s">
        <v>202</v>
      </c>
      <c r="I1239" t="s">
        <v>203</v>
      </c>
      <c r="J1239" t="b">
        <v>0</v>
      </c>
      <c r="K1239">
        <v>2188</v>
      </c>
      <c r="L1239">
        <v>4536251</v>
      </c>
      <c r="M1239">
        <v>20171015</v>
      </c>
      <c r="N1239" t="s">
        <v>19</v>
      </c>
      <c r="O1239" t="str">
        <f>IF(VLOOKUP(A1239,'national-winners'!$A$2:$B$13,2,0)=H1239,"Y","N")</f>
        <v>N</v>
      </c>
    </row>
    <row r="1240" spans="1:15" x14ac:dyDescent="0.25">
      <c r="A1240">
        <v>1988</v>
      </c>
      <c r="B1240" t="s">
        <v>135</v>
      </c>
      <c r="C1240" t="s">
        <v>136</v>
      </c>
      <c r="D1240">
        <v>44</v>
      </c>
      <c r="E1240">
        <v>15</v>
      </c>
      <c r="F1240">
        <v>5</v>
      </c>
      <c r="G1240" t="s">
        <v>16</v>
      </c>
      <c r="H1240" t="s">
        <v>208</v>
      </c>
      <c r="I1240" t="s">
        <v>18</v>
      </c>
      <c r="J1240" t="b">
        <v>0</v>
      </c>
      <c r="K1240">
        <v>225123</v>
      </c>
      <c r="L1240">
        <v>404622</v>
      </c>
      <c r="M1240">
        <v>20171015</v>
      </c>
      <c r="N1240" t="s">
        <v>19</v>
      </c>
      <c r="O1240" t="str">
        <f>IF(VLOOKUP(A1240,'national-winners'!$A$2:$B$13,2,0)=H1240,"Y","N")</f>
        <v>N</v>
      </c>
    </row>
    <row r="1241" spans="1:15" x14ac:dyDescent="0.25">
      <c r="A1241">
        <v>1988</v>
      </c>
      <c r="B1241" t="s">
        <v>135</v>
      </c>
      <c r="C1241" t="s">
        <v>136</v>
      </c>
      <c r="D1241">
        <v>44</v>
      </c>
      <c r="E1241">
        <v>15</v>
      </c>
      <c r="F1241">
        <v>5</v>
      </c>
      <c r="G1241" t="s">
        <v>16</v>
      </c>
      <c r="H1241" t="s">
        <v>207</v>
      </c>
      <c r="I1241" t="s">
        <v>21</v>
      </c>
      <c r="J1241" t="b">
        <v>0</v>
      </c>
      <c r="K1241">
        <v>177761</v>
      </c>
      <c r="L1241">
        <v>404622</v>
      </c>
      <c r="M1241">
        <v>20171015</v>
      </c>
      <c r="N1241" t="s">
        <v>19</v>
      </c>
      <c r="O1241" t="str">
        <f>IF(VLOOKUP(A1241,'national-winners'!$A$2:$B$13,2,0)=H1241,"Y","N")</f>
        <v>Y</v>
      </c>
    </row>
    <row r="1242" spans="1:15" x14ac:dyDescent="0.25">
      <c r="A1242">
        <v>1988</v>
      </c>
      <c r="B1242" t="s">
        <v>135</v>
      </c>
      <c r="C1242" t="s">
        <v>136</v>
      </c>
      <c r="D1242">
        <v>44</v>
      </c>
      <c r="E1242">
        <v>15</v>
      </c>
      <c r="F1242">
        <v>5</v>
      </c>
      <c r="G1242" t="s">
        <v>16</v>
      </c>
      <c r="H1242" t="s">
        <v>209</v>
      </c>
      <c r="I1242" t="s">
        <v>29</v>
      </c>
      <c r="J1242" t="b">
        <v>0</v>
      </c>
      <c r="K1242">
        <v>825</v>
      </c>
      <c r="L1242">
        <v>404622</v>
      </c>
      <c r="M1242">
        <v>20171015</v>
      </c>
      <c r="N1242" t="s">
        <v>19</v>
      </c>
      <c r="O1242" t="str">
        <f>IF(VLOOKUP(A1242,'national-winners'!$A$2:$B$13,2,0)=H1242,"Y","N")</f>
        <v>N</v>
      </c>
    </row>
    <row r="1243" spans="1:15" x14ac:dyDescent="0.25">
      <c r="A1243">
        <v>1988</v>
      </c>
      <c r="B1243" t="s">
        <v>135</v>
      </c>
      <c r="C1243" t="s">
        <v>136</v>
      </c>
      <c r="D1243">
        <v>44</v>
      </c>
      <c r="E1243">
        <v>15</v>
      </c>
      <c r="F1243">
        <v>5</v>
      </c>
      <c r="G1243" t="s">
        <v>16</v>
      </c>
      <c r="H1243" t="s">
        <v>210</v>
      </c>
      <c r="I1243" t="s">
        <v>211</v>
      </c>
      <c r="J1243" t="b">
        <v>0</v>
      </c>
      <c r="K1243">
        <v>280</v>
      </c>
      <c r="L1243">
        <v>404622</v>
      </c>
      <c r="M1243">
        <v>20171015</v>
      </c>
      <c r="N1243" t="s">
        <v>19</v>
      </c>
      <c r="O1243" t="str">
        <f>IF(VLOOKUP(A1243,'national-winners'!$A$2:$B$13,2,0)=H1243,"Y","N")</f>
        <v>N</v>
      </c>
    </row>
    <row r="1244" spans="1:15" x14ac:dyDescent="0.25">
      <c r="A1244">
        <v>1988</v>
      </c>
      <c r="B1244" t="s">
        <v>135</v>
      </c>
      <c r="C1244" t="s">
        <v>136</v>
      </c>
      <c r="D1244">
        <v>44</v>
      </c>
      <c r="E1244">
        <v>15</v>
      </c>
      <c r="F1244">
        <v>5</v>
      </c>
      <c r="G1244" t="s">
        <v>16</v>
      </c>
      <c r="H1244" t="s">
        <v>223</v>
      </c>
      <c r="I1244" t="s">
        <v>45</v>
      </c>
      <c r="J1244" t="b">
        <v>0</v>
      </c>
      <c r="K1244">
        <v>195</v>
      </c>
      <c r="L1244">
        <v>404622</v>
      </c>
      <c r="M1244">
        <v>20171015</v>
      </c>
      <c r="N1244" t="s">
        <v>19</v>
      </c>
      <c r="O1244" t="str">
        <f>IF(VLOOKUP(A1244,'national-winners'!$A$2:$B$13,2,0)=H1244,"Y","N")</f>
        <v>N</v>
      </c>
    </row>
    <row r="1245" spans="1:15" x14ac:dyDescent="0.25">
      <c r="A1245">
        <v>1988</v>
      </c>
      <c r="B1245" t="s">
        <v>135</v>
      </c>
      <c r="C1245" t="s">
        <v>136</v>
      </c>
      <c r="D1245">
        <v>44</v>
      </c>
      <c r="E1245">
        <v>15</v>
      </c>
      <c r="F1245">
        <v>5</v>
      </c>
      <c r="G1245" t="s">
        <v>16</v>
      </c>
      <c r="H1245" t="s">
        <v>217</v>
      </c>
      <c r="I1245" t="s">
        <v>192</v>
      </c>
      <c r="J1245" t="b">
        <v>0</v>
      </c>
      <c r="K1245">
        <v>159</v>
      </c>
      <c r="L1245">
        <v>404622</v>
      </c>
      <c r="M1245">
        <v>20171015</v>
      </c>
      <c r="N1245" t="s">
        <v>19</v>
      </c>
      <c r="O1245" t="str">
        <f>IF(VLOOKUP(A1245,'national-winners'!$A$2:$B$13,2,0)=H1245,"Y","N")</f>
        <v>N</v>
      </c>
    </row>
    <row r="1246" spans="1:15" x14ac:dyDescent="0.25">
      <c r="A1246">
        <v>1988</v>
      </c>
      <c r="B1246" t="s">
        <v>135</v>
      </c>
      <c r="C1246" t="s">
        <v>136</v>
      </c>
      <c r="D1246">
        <v>44</v>
      </c>
      <c r="E1246">
        <v>15</v>
      </c>
      <c r="F1246">
        <v>5</v>
      </c>
      <c r="G1246" t="s">
        <v>16</v>
      </c>
      <c r="H1246" t="s">
        <v>215</v>
      </c>
      <c r="I1246" t="s">
        <v>37</v>
      </c>
      <c r="J1246" t="b">
        <v>0</v>
      </c>
      <c r="K1246">
        <v>130</v>
      </c>
      <c r="L1246">
        <v>404622</v>
      </c>
      <c r="M1246">
        <v>20171015</v>
      </c>
      <c r="N1246" t="s">
        <v>19</v>
      </c>
      <c r="O1246" t="str">
        <f>IF(VLOOKUP(A1246,'national-winners'!$A$2:$B$13,2,0)=H1246,"Y","N")</f>
        <v>N</v>
      </c>
    </row>
    <row r="1247" spans="1:15" x14ac:dyDescent="0.25">
      <c r="A1247">
        <v>1988</v>
      </c>
      <c r="B1247" t="s">
        <v>135</v>
      </c>
      <c r="C1247" t="s">
        <v>136</v>
      </c>
      <c r="D1247">
        <v>44</v>
      </c>
      <c r="E1247">
        <v>15</v>
      </c>
      <c r="F1247">
        <v>5</v>
      </c>
      <c r="G1247" t="s">
        <v>16</v>
      </c>
      <c r="H1247" t="s">
        <v>214</v>
      </c>
      <c r="I1247" t="s">
        <v>100</v>
      </c>
      <c r="J1247" t="b">
        <v>0</v>
      </c>
      <c r="K1247">
        <v>96</v>
      </c>
      <c r="L1247">
        <v>404622</v>
      </c>
      <c r="M1247">
        <v>20171015</v>
      </c>
      <c r="N1247" t="s">
        <v>19</v>
      </c>
      <c r="O1247" t="str">
        <f>IF(VLOOKUP(A1247,'national-winners'!$A$2:$B$13,2,0)=H1247,"Y","N")</f>
        <v>N</v>
      </c>
    </row>
    <row r="1248" spans="1:15" x14ac:dyDescent="0.25">
      <c r="A1248">
        <v>1988</v>
      </c>
      <c r="B1248" t="s">
        <v>135</v>
      </c>
      <c r="C1248" t="s">
        <v>136</v>
      </c>
      <c r="D1248">
        <v>44</v>
      </c>
      <c r="E1248">
        <v>15</v>
      </c>
      <c r="F1248">
        <v>5</v>
      </c>
      <c r="G1248" t="s">
        <v>16</v>
      </c>
      <c r="J1248" t="b">
        <v>1</v>
      </c>
      <c r="K1248">
        <v>53</v>
      </c>
      <c r="L1248">
        <v>404622</v>
      </c>
      <c r="M1248">
        <v>20171015</v>
      </c>
      <c r="N1248" t="s">
        <v>19</v>
      </c>
      <c r="O1248" t="str">
        <f>IF(VLOOKUP(A1248,'national-winners'!$A$2:$B$13,2,0)=H1248,"Y","N")</f>
        <v>N</v>
      </c>
    </row>
    <row r="1249" spans="1:15" x14ac:dyDescent="0.25">
      <c r="A1249">
        <v>1988</v>
      </c>
      <c r="B1249" t="s">
        <v>137</v>
      </c>
      <c r="C1249" t="s">
        <v>138</v>
      </c>
      <c r="D1249">
        <v>45</v>
      </c>
      <c r="E1249">
        <v>57</v>
      </c>
      <c r="F1249">
        <v>48</v>
      </c>
      <c r="G1249" t="s">
        <v>16</v>
      </c>
      <c r="H1249" t="s">
        <v>207</v>
      </c>
      <c r="I1249" t="s">
        <v>21</v>
      </c>
      <c r="J1249" t="b">
        <v>0</v>
      </c>
      <c r="K1249">
        <v>606443</v>
      </c>
      <c r="L1249">
        <v>986009</v>
      </c>
      <c r="M1249">
        <v>20171015</v>
      </c>
      <c r="N1249" t="s">
        <v>19</v>
      </c>
      <c r="O1249" t="str">
        <f>IF(VLOOKUP(A1249,'national-winners'!$A$2:$B$13,2,0)=H1249,"Y","N")</f>
        <v>Y</v>
      </c>
    </row>
    <row r="1250" spans="1:15" x14ac:dyDescent="0.25">
      <c r="A1250">
        <v>1988</v>
      </c>
      <c r="B1250" t="s">
        <v>137</v>
      </c>
      <c r="C1250" t="s">
        <v>138</v>
      </c>
      <c r="D1250">
        <v>45</v>
      </c>
      <c r="E1250">
        <v>57</v>
      </c>
      <c r="F1250">
        <v>48</v>
      </c>
      <c r="G1250" t="s">
        <v>16</v>
      </c>
      <c r="H1250" t="s">
        <v>208</v>
      </c>
      <c r="I1250" t="s">
        <v>18</v>
      </c>
      <c r="J1250" t="b">
        <v>0</v>
      </c>
      <c r="K1250">
        <v>370554</v>
      </c>
      <c r="L1250">
        <v>986009</v>
      </c>
      <c r="M1250">
        <v>20171015</v>
      </c>
      <c r="N1250" t="s">
        <v>19</v>
      </c>
      <c r="O1250" t="str">
        <f>IF(VLOOKUP(A1250,'national-winners'!$A$2:$B$13,2,0)=H1250,"Y","N")</f>
        <v>N</v>
      </c>
    </row>
    <row r="1251" spans="1:15" x14ac:dyDescent="0.25">
      <c r="A1251">
        <v>1988</v>
      </c>
      <c r="B1251" t="s">
        <v>137</v>
      </c>
      <c r="C1251" t="s">
        <v>138</v>
      </c>
      <c r="D1251">
        <v>45</v>
      </c>
      <c r="E1251">
        <v>57</v>
      </c>
      <c r="F1251">
        <v>48</v>
      </c>
      <c r="G1251" t="s">
        <v>16</v>
      </c>
      <c r="H1251" t="s">
        <v>209</v>
      </c>
      <c r="I1251" t="s">
        <v>29</v>
      </c>
      <c r="J1251" t="b">
        <v>0</v>
      </c>
      <c r="K1251">
        <v>4935</v>
      </c>
      <c r="L1251">
        <v>986009</v>
      </c>
      <c r="M1251">
        <v>20171015</v>
      </c>
      <c r="N1251" t="s">
        <v>19</v>
      </c>
      <c r="O1251" t="str">
        <f>IF(VLOOKUP(A1251,'national-winners'!$A$2:$B$13,2,0)=H1251,"Y","N")</f>
        <v>N</v>
      </c>
    </row>
    <row r="1252" spans="1:15" x14ac:dyDescent="0.25">
      <c r="A1252">
        <v>1988</v>
      </c>
      <c r="B1252" t="s">
        <v>137</v>
      </c>
      <c r="C1252" t="s">
        <v>138</v>
      </c>
      <c r="D1252">
        <v>45</v>
      </c>
      <c r="E1252">
        <v>57</v>
      </c>
      <c r="F1252">
        <v>48</v>
      </c>
      <c r="G1252" t="s">
        <v>16</v>
      </c>
      <c r="H1252" t="s">
        <v>210</v>
      </c>
      <c r="I1252" t="s">
        <v>227</v>
      </c>
      <c r="J1252" t="b">
        <v>0</v>
      </c>
      <c r="K1252">
        <v>4077</v>
      </c>
      <c r="L1252">
        <v>986009</v>
      </c>
      <c r="M1252">
        <v>20171015</v>
      </c>
      <c r="N1252" t="s">
        <v>19</v>
      </c>
      <c r="O1252" t="str">
        <f>IF(VLOOKUP(A1252,'national-winners'!$A$2:$B$13,2,0)=H1252,"Y","N")</f>
        <v>N</v>
      </c>
    </row>
    <row r="1253" spans="1:15" x14ac:dyDescent="0.25">
      <c r="A1253">
        <v>1988</v>
      </c>
      <c r="B1253" t="s">
        <v>139</v>
      </c>
      <c r="C1253" t="s">
        <v>140</v>
      </c>
      <c r="D1253">
        <v>46</v>
      </c>
      <c r="E1253">
        <v>45</v>
      </c>
      <c r="F1253">
        <v>37</v>
      </c>
      <c r="G1253" t="s">
        <v>16</v>
      </c>
      <c r="H1253" t="s">
        <v>207</v>
      </c>
      <c r="I1253" t="s">
        <v>21</v>
      </c>
      <c r="J1253" t="b">
        <v>0</v>
      </c>
      <c r="K1253">
        <v>165415</v>
      </c>
      <c r="L1253">
        <v>312991</v>
      </c>
      <c r="M1253">
        <v>20171015</v>
      </c>
      <c r="N1253" t="s">
        <v>19</v>
      </c>
      <c r="O1253" t="str">
        <f>IF(VLOOKUP(A1253,'national-winners'!$A$2:$B$13,2,0)=H1253,"Y","N")</f>
        <v>Y</v>
      </c>
    </row>
    <row r="1254" spans="1:15" x14ac:dyDescent="0.25">
      <c r="A1254">
        <v>1988</v>
      </c>
      <c r="B1254" t="s">
        <v>139</v>
      </c>
      <c r="C1254" t="s">
        <v>140</v>
      </c>
      <c r="D1254">
        <v>46</v>
      </c>
      <c r="E1254">
        <v>45</v>
      </c>
      <c r="F1254">
        <v>37</v>
      </c>
      <c r="G1254" t="s">
        <v>16</v>
      </c>
      <c r="H1254" t="s">
        <v>208</v>
      </c>
      <c r="I1254" t="s">
        <v>18</v>
      </c>
      <c r="J1254" t="b">
        <v>0</v>
      </c>
      <c r="K1254">
        <v>145560</v>
      </c>
      <c r="L1254">
        <v>312991</v>
      </c>
      <c r="M1254">
        <v>20171015</v>
      </c>
      <c r="N1254" t="s">
        <v>19</v>
      </c>
      <c r="O1254" t="str">
        <f>IF(VLOOKUP(A1254,'national-winners'!$A$2:$B$13,2,0)=H1254,"Y","N")</f>
        <v>N</v>
      </c>
    </row>
    <row r="1255" spans="1:15" x14ac:dyDescent="0.25">
      <c r="A1255">
        <v>1988</v>
      </c>
      <c r="B1255" t="s">
        <v>139</v>
      </c>
      <c r="C1255" t="s">
        <v>140</v>
      </c>
      <c r="D1255">
        <v>46</v>
      </c>
      <c r="E1255">
        <v>45</v>
      </c>
      <c r="F1255">
        <v>37</v>
      </c>
      <c r="G1255" t="s">
        <v>16</v>
      </c>
      <c r="I1255" t="s">
        <v>35</v>
      </c>
      <c r="J1255" t="b">
        <v>0</v>
      </c>
      <c r="K1255">
        <v>2016</v>
      </c>
      <c r="L1255">
        <v>312991</v>
      </c>
      <c r="M1255">
        <v>20171015</v>
      </c>
      <c r="N1255" t="s">
        <v>19</v>
      </c>
      <c r="O1255" t="str">
        <f>IF(VLOOKUP(A1255,'national-winners'!$A$2:$B$13,2,0)=H1255,"Y","N")</f>
        <v>N</v>
      </c>
    </row>
    <row r="1256" spans="1:15" x14ac:dyDescent="0.25">
      <c r="A1256">
        <v>1988</v>
      </c>
      <c r="B1256" t="s">
        <v>141</v>
      </c>
      <c r="C1256" t="s">
        <v>142</v>
      </c>
      <c r="D1256">
        <v>47</v>
      </c>
      <c r="E1256">
        <v>62</v>
      </c>
      <c r="F1256">
        <v>54</v>
      </c>
      <c r="G1256" t="s">
        <v>16</v>
      </c>
      <c r="H1256" t="s">
        <v>207</v>
      </c>
      <c r="I1256" t="s">
        <v>21</v>
      </c>
      <c r="J1256" t="b">
        <v>0</v>
      </c>
      <c r="K1256">
        <v>947233</v>
      </c>
      <c r="L1256">
        <v>1636250</v>
      </c>
      <c r="M1256">
        <v>20171015</v>
      </c>
      <c r="N1256" t="s">
        <v>19</v>
      </c>
      <c r="O1256" t="str">
        <f>IF(VLOOKUP(A1256,'national-winners'!$A$2:$B$13,2,0)=H1256,"Y","N")</f>
        <v>Y</v>
      </c>
    </row>
    <row r="1257" spans="1:15" x14ac:dyDescent="0.25">
      <c r="A1257">
        <v>1988</v>
      </c>
      <c r="B1257" t="s">
        <v>141</v>
      </c>
      <c r="C1257" t="s">
        <v>142</v>
      </c>
      <c r="D1257">
        <v>47</v>
      </c>
      <c r="E1257">
        <v>62</v>
      </c>
      <c r="F1257">
        <v>54</v>
      </c>
      <c r="G1257" t="s">
        <v>16</v>
      </c>
      <c r="H1257" t="s">
        <v>208</v>
      </c>
      <c r="I1257" t="s">
        <v>18</v>
      </c>
      <c r="J1257" t="b">
        <v>0</v>
      </c>
      <c r="K1257">
        <v>679794</v>
      </c>
      <c r="L1257">
        <v>1636250</v>
      </c>
      <c r="M1257">
        <v>20171015</v>
      </c>
      <c r="N1257" t="s">
        <v>19</v>
      </c>
      <c r="O1257" t="str">
        <f>IF(VLOOKUP(A1257,'national-winners'!$A$2:$B$13,2,0)=H1257,"Y","N")</f>
        <v>N</v>
      </c>
    </row>
    <row r="1258" spans="1:15" x14ac:dyDescent="0.25">
      <c r="A1258">
        <v>1988</v>
      </c>
      <c r="B1258" t="s">
        <v>141</v>
      </c>
      <c r="C1258" t="s">
        <v>142</v>
      </c>
      <c r="D1258">
        <v>47</v>
      </c>
      <c r="E1258">
        <v>62</v>
      </c>
      <c r="F1258">
        <v>54</v>
      </c>
      <c r="G1258" t="s">
        <v>16</v>
      </c>
      <c r="I1258" t="s">
        <v>35</v>
      </c>
      <c r="J1258" t="b">
        <v>0</v>
      </c>
      <c r="K1258">
        <v>8938</v>
      </c>
      <c r="L1258">
        <v>1636250</v>
      </c>
      <c r="M1258">
        <v>20171015</v>
      </c>
      <c r="N1258" t="s">
        <v>19</v>
      </c>
      <c r="O1258" t="str">
        <f>IF(VLOOKUP(A1258,'national-winners'!$A$2:$B$13,2,0)=H1258,"Y","N")</f>
        <v>N</v>
      </c>
    </row>
    <row r="1259" spans="1:15" x14ac:dyDescent="0.25">
      <c r="A1259">
        <v>1988</v>
      </c>
      <c r="B1259" t="s">
        <v>141</v>
      </c>
      <c r="C1259" t="s">
        <v>142</v>
      </c>
      <c r="D1259">
        <v>47</v>
      </c>
      <c r="E1259">
        <v>62</v>
      </c>
      <c r="F1259">
        <v>54</v>
      </c>
      <c r="G1259" t="s">
        <v>16</v>
      </c>
      <c r="J1259" t="b">
        <v>1</v>
      </c>
      <c r="K1259">
        <v>285</v>
      </c>
      <c r="L1259">
        <v>1636250</v>
      </c>
      <c r="M1259">
        <v>20171015</v>
      </c>
      <c r="N1259" t="s">
        <v>19</v>
      </c>
      <c r="O1259" t="str">
        <f>IF(VLOOKUP(A1259,'national-winners'!$A$2:$B$13,2,0)=H1259,"Y","N")</f>
        <v>N</v>
      </c>
    </row>
    <row r="1260" spans="1:15" x14ac:dyDescent="0.25">
      <c r="A1260">
        <v>1988</v>
      </c>
      <c r="B1260" t="s">
        <v>143</v>
      </c>
      <c r="C1260" t="s">
        <v>144</v>
      </c>
      <c r="D1260">
        <v>48</v>
      </c>
      <c r="E1260">
        <v>74</v>
      </c>
      <c r="F1260">
        <v>49</v>
      </c>
      <c r="G1260" t="s">
        <v>16</v>
      </c>
      <c r="H1260" t="s">
        <v>207</v>
      </c>
      <c r="I1260" t="s">
        <v>21</v>
      </c>
      <c r="J1260" t="b">
        <v>0</v>
      </c>
      <c r="K1260">
        <v>3036829</v>
      </c>
      <c r="L1260">
        <v>5427410</v>
      </c>
      <c r="M1260">
        <v>20171015</v>
      </c>
      <c r="N1260" t="s">
        <v>19</v>
      </c>
      <c r="O1260" t="str">
        <f>IF(VLOOKUP(A1260,'national-winners'!$A$2:$B$13,2,0)=H1260,"Y","N")</f>
        <v>Y</v>
      </c>
    </row>
    <row r="1261" spans="1:15" x14ac:dyDescent="0.25">
      <c r="A1261">
        <v>1988</v>
      </c>
      <c r="B1261" t="s">
        <v>143</v>
      </c>
      <c r="C1261" t="s">
        <v>144</v>
      </c>
      <c r="D1261">
        <v>48</v>
      </c>
      <c r="E1261">
        <v>74</v>
      </c>
      <c r="F1261">
        <v>49</v>
      </c>
      <c r="G1261" t="s">
        <v>16</v>
      </c>
      <c r="H1261" t="s">
        <v>208</v>
      </c>
      <c r="I1261" t="s">
        <v>18</v>
      </c>
      <c r="J1261" t="b">
        <v>0</v>
      </c>
      <c r="K1261">
        <v>2352748</v>
      </c>
      <c r="L1261">
        <v>5427410</v>
      </c>
      <c r="M1261">
        <v>20171015</v>
      </c>
      <c r="N1261" t="s">
        <v>19</v>
      </c>
      <c r="O1261" t="str">
        <f>IF(VLOOKUP(A1261,'national-winners'!$A$2:$B$13,2,0)=H1261,"Y","N")</f>
        <v>N</v>
      </c>
    </row>
    <row r="1262" spans="1:15" x14ac:dyDescent="0.25">
      <c r="A1262">
        <v>1988</v>
      </c>
      <c r="B1262" t="s">
        <v>143</v>
      </c>
      <c r="C1262" t="s">
        <v>144</v>
      </c>
      <c r="D1262">
        <v>48</v>
      </c>
      <c r="E1262">
        <v>74</v>
      </c>
      <c r="F1262">
        <v>49</v>
      </c>
      <c r="G1262" t="s">
        <v>16</v>
      </c>
      <c r="H1262" t="s">
        <v>209</v>
      </c>
      <c r="I1262" t="s">
        <v>29</v>
      </c>
      <c r="J1262" t="b">
        <v>0</v>
      </c>
      <c r="K1262">
        <v>30355</v>
      </c>
      <c r="L1262">
        <v>5427410</v>
      </c>
      <c r="M1262">
        <v>20171015</v>
      </c>
      <c r="N1262" t="s">
        <v>19</v>
      </c>
      <c r="O1262" t="str">
        <f>IF(VLOOKUP(A1262,'national-winners'!$A$2:$B$13,2,0)=H1262,"Y","N")</f>
        <v>N</v>
      </c>
    </row>
    <row r="1263" spans="1:15" x14ac:dyDescent="0.25">
      <c r="A1263">
        <v>1988</v>
      </c>
      <c r="B1263" t="s">
        <v>143</v>
      </c>
      <c r="C1263" t="s">
        <v>144</v>
      </c>
      <c r="D1263">
        <v>48</v>
      </c>
      <c r="E1263">
        <v>74</v>
      </c>
      <c r="F1263">
        <v>49</v>
      </c>
      <c r="G1263" t="s">
        <v>16</v>
      </c>
      <c r="H1263" t="s">
        <v>210</v>
      </c>
      <c r="I1263" t="s">
        <v>211</v>
      </c>
      <c r="J1263" t="b">
        <v>0</v>
      </c>
      <c r="K1263">
        <v>7208</v>
      </c>
      <c r="L1263">
        <v>5427410</v>
      </c>
      <c r="M1263">
        <v>20171015</v>
      </c>
      <c r="N1263" t="s">
        <v>19</v>
      </c>
      <c r="O1263" t="str">
        <f>IF(VLOOKUP(A1263,'national-winners'!$A$2:$B$13,2,0)=H1263,"Y","N")</f>
        <v>N</v>
      </c>
    </row>
    <row r="1264" spans="1:15" x14ac:dyDescent="0.25">
      <c r="A1264">
        <v>1988</v>
      </c>
      <c r="B1264" t="s">
        <v>143</v>
      </c>
      <c r="C1264" t="s">
        <v>144</v>
      </c>
      <c r="D1264">
        <v>48</v>
      </c>
      <c r="E1264">
        <v>74</v>
      </c>
      <c r="F1264">
        <v>49</v>
      </c>
      <c r="G1264" t="s">
        <v>16</v>
      </c>
      <c r="J1264" t="b">
        <v>1</v>
      </c>
      <c r="K1264">
        <v>270</v>
      </c>
      <c r="L1264">
        <v>5427410</v>
      </c>
      <c r="M1264">
        <v>20171015</v>
      </c>
      <c r="N1264" t="s">
        <v>19</v>
      </c>
      <c r="O1264" t="str">
        <f>IF(VLOOKUP(A1264,'national-winners'!$A$2:$B$13,2,0)=H1264,"Y","N")</f>
        <v>N</v>
      </c>
    </row>
    <row r="1265" spans="1:15" x14ac:dyDescent="0.25">
      <c r="A1265">
        <v>1988</v>
      </c>
      <c r="B1265" t="s">
        <v>145</v>
      </c>
      <c r="C1265" t="s">
        <v>146</v>
      </c>
      <c r="D1265">
        <v>49</v>
      </c>
      <c r="E1265">
        <v>87</v>
      </c>
      <c r="F1265">
        <v>67</v>
      </c>
      <c r="G1265" t="s">
        <v>16</v>
      </c>
      <c r="H1265" t="s">
        <v>207</v>
      </c>
      <c r="I1265" t="s">
        <v>21</v>
      </c>
      <c r="J1265" t="b">
        <v>0</v>
      </c>
      <c r="K1265">
        <v>428442</v>
      </c>
      <c r="L1265">
        <v>647008</v>
      </c>
      <c r="M1265">
        <v>20171015</v>
      </c>
      <c r="N1265" t="s">
        <v>19</v>
      </c>
      <c r="O1265" t="str">
        <f>IF(VLOOKUP(A1265,'national-winners'!$A$2:$B$13,2,0)=H1265,"Y","N")</f>
        <v>Y</v>
      </c>
    </row>
    <row r="1266" spans="1:15" x14ac:dyDescent="0.25">
      <c r="A1266">
        <v>1988</v>
      </c>
      <c r="B1266" t="s">
        <v>145</v>
      </c>
      <c r="C1266" t="s">
        <v>146</v>
      </c>
      <c r="D1266">
        <v>49</v>
      </c>
      <c r="E1266">
        <v>87</v>
      </c>
      <c r="F1266">
        <v>67</v>
      </c>
      <c r="G1266" t="s">
        <v>16</v>
      </c>
      <c r="H1266" t="s">
        <v>208</v>
      </c>
      <c r="I1266" t="s">
        <v>18</v>
      </c>
      <c r="J1266" t="b">
        <v>0</v>
      </c>
      <c r="K1266">
        <v>207343</v>
      </c>
      <c r="L1266">
        <v>647008</v>
      </c>
      <c r="M1266">
        <v>20171015</v>
      </c>
      <c r="N1266" t="s">
        <v>19</v>
      </c>
      <c r="O1266" t="str">
        <f>IF(VLOOKUP(A1266,'national-winners'!$A$2:$B$13,2,0)=H1266,"Y","N")</f>
        <v>N</v>
      </c>
    </row>
    <row r="1267" spans="1:15" x14ac:dyDescent="0.25">
      <c r="A1267">
        <v>1988</v>
      </c>
      <c r="B1267" t="s">
        <v>145</v>
      </c>
      <c r="C1267" t="s">
        <v>146</v>
      </c>
      <c r="D1267">
        <v>49</v>
      </c>
      <c r="E1267">
        <v>87</v>
      </c>
      <c r="F1267">
        <v>67</v>
      </c>
      <c r="G1267" t="s">
        <v>16</v>
      </c>
      <c r="H1267" t="s">
        <v>209</v>
      </c>
      <c r="I1267" t="s">
        <v>29</v>
      </c>
      <c r="J1267" t="b">
        <v>0</v>
      </c>
      <c r="K1267">
        <v>7473</v>
      </c>
      <c r="L1267">
        <v>647008</v>
      </c>
      <c r="M1267">
        <v>20171015</v>
      </c>
      <c r="N1267" t="s">
        <v>19</v>
      </c>
      <c r="O1267" t="str">
        <f>IF(VLOOKUP(A1267,'national-winners'!$A$2:$B$13,2,0)=H1267,"Y","N")</f>
        <v>N</v>
      </c>
    </row>
    <row r="1268" spans="1:15" x14ac:dyDescent="0.25">
      <c r="A1268">
        <v>1988</v>
      </c>
      <c r="B1268" t="s">
        <v>145</v>
      </c>
      <c r="C1268" t="s">
        <v>146</v>
      </c>
      <c r="D1268">
        <v>49</v>
      </c>
      <c r="E1268">
        <v>87</v>
      </c>
      <c r="F1268">
        <v>67</v>
      </c>
      <c r="G1268" t="s">
        <v>16</v>
      </c>
      <c r="H1268" t="s">
        <v>200</v>
      </c>
      <c r="I1268" t="s">
        <v>39</v>
      </c>
      <c r="J1268" t="b">
        <v>0</v>
      </c>
      <c r="K1268">
        <v>2158</v>
      </c>
      <c r="L1268">
        <v>647008</v>
      </c>
      <c r="M1268">
        <v>20171015</v>
      </c>
      <c r="N1268" t="s">
        <v>19</v>
      </c>
      <c r="O1268" t="str">
        <f>IF(VLOOKUP(A1268,'national-winners'!$A$2:$B$13,2,0)=H1268,"Y","N")</f>
        <v>N</v>
      </c>
    </row>
    <row r="1269" spans="1:15" x14ac:dyDescent="0.25">
      <c r="A1269">
        <v>1988</v>
      </c>
      <c r="B1269" t="s">
        <v>145</v>
      </c>
      <c r="C1269" t="s">
        <v>146</v>
      </c>
      <c r="D1269">
        <v>49</v>
      </c>
      <c r="E1269">
        <v>87</v>
      </c>
      <c r="F1269">
        <v>67</v>
      </c>
      <c r="G1269" t="s">
        <v>16</v>
      </c>
      <c r="H1269" t="s">
        <v>210</v>
      </c>
      <c r="I1269" t="s">
        <v>211</v>
      </c>
      <c r="J1269" t="b">
        <v>0</v>
      </c>
      <c r="K1269">
        <v>455</v>
      </c>
      <c r="L1269">
        <v>647008</v>
      </c>
      <c r="M1269">
        <v>20171015</v>
      </c>
      <c r="N1269" t="s">
        <v>19</v>
      </c>
      <c r="O1269" t="str">
        <f>IF(VLOOKUP(A1269,'national-winners'!$A$2:$B$13,2,0)=H1269,"Y","N")</f>
        <v>N</v>
      </c>
    </row>
    <row r="1270" spans="1:15" x14ac:dyDescent="0.25">
      <c r="A1270">
        <v>1988</v>
      </c>
      <c r="B1270" t="s">
        <v>145</v>
      </c>
      <c r="C1270" t="s">
        <v>146</v>
      </c>
      <c r="D1270">
        <v>49</v>
      </c>
      <c r="E1270">
        <v>87</v>
      </c>
      <c r="F1270">
        <v>67</v>
      </c>
      <c r="G1270" t="s">
        <v>16</v>
      </c>
      <c r="H1270" t="s">
        <v>48</v>
      </c>
      <c r="I1270" t="s">
        <v>212</v>
      </c>
      <c r="J1270" t="b">
        <v>0</v>
      </c>
      <c r="K1270">
        <v>427</v>
      </c>
      <c r="L1270">
        <v>647008</v>
      </c>
      <c r="M1270">
        <v>20171015</v>
      </c>
      <c r="N1270" t="s">
        <v>19</v>
      </c>
      <c r="O1270" t="str">
        <f>IF(VLOOKUP(A1270,'national-winners'!$A$2:$B$13,2,0)=H1270,"Y","N")</f>
        <v>N</v>
      </c>
    </row>
    <row r="1271" spans="1:15" x14ac:dyDescent="0.25">
      <c r="A1271">
        <v>1988</v>
      </c>
      <c r="B1271" t="s">
        <v>145</v>
      </c>
      <c r="C1271" t="s">
        <v>146</v>
      </c>
      <c r="D1271">
        <v>49</v>
      </c>
      <c r="E1271">
        <v>87</v>
      </c>
      <c r="F1271">
        <v>67</v>
      </c>
      <c r="G1271" t="s">
        <v>16</v>
      </c>
      <c r="H1271" t="s">
        <v>228</v>
      </c>
      <c r="I1271" t="s">
        <v>35</v>
      </c>
      <c r="J1271" t="b">
        <v>0</v>
      </c>
      <c r="K1271">
        <v>372</v>
      </c>
      <c r="L1271">
        <v>647008</v>
      </c>
      <c r="M1271">
        <v>20171015</v>
      </c>
      <c r="N1271" t="s">
        <v>19</v>
      </c>
      <c r="O1271" t="str">
        <f>IF(VLOOKUP(A1271,'national-winners'!$A$2:$B$13,2,0)=H1271,"Y","N")</f>
        <v>N</v>
      </c>
    </row>
    <row r="1272" spans="1:15" x14ac:dyDescent="0.25">
      <c r="A1272">
        <v>1988</v>
      </c>
      <c r="B1272" t="s">
        <v>145</v>
      </c>
      <c r="C1272" t="s">
        <v>146</v>
      </c>
      <c r="D1272">
        <v>49</v>
      </c>
      <c r="E1272">
        <v>87</v>
      </c>
      <c r="F1272">
        <v>67</v>
      </c>
      <c r="G1272" t="s">
        <v>16</v>
      </c>
      <c r="H1272" t="s">
        <v>215</v>
      </c>
      <c r="I1272" t="s">
        <v>37</v>
      </c>
      <c r="J1272" t="b">
        <v>0</v>
      </c>
      <c r="K1272">
        <v>209</v>
      </c>
      <c r="L1272">
        <v>647008</v>
      </c>
      <c r="M1272">
        <v>20171015</v>
      </c>
      <c r="N1272" t="s">
        <v>19</v>
      </c>
      <c r="O1272" t="str">
        <f>IF(VLOOKUP(A1272,'national-winners'!$A$2:$B$13,2,0)=H1272,"Y","N")</f>
        <v>N</v>
      </c>
    </row>
    <row r="1273" spans="1:15" x14ac:dyDescent="0.25">
      <c r="A1273">
        <v>1988</v>
      </c>
      <c r="B1273" t="s">
        <v>145</v>
      </c>
      <c r="C1273" t="s">
        <v>146</v>
      </c>
      <c r="D1273">
        <v>49</v>
      </c>
      <c r="E1273">
        <v>87</v>
      </c>
      <c r="F1273">
        <v>67</v>
      </c>
      <c r="G1273" t="s">
        <v>16</v>
      </c>
      <c r="H1273" t="s">
        <v>214</v>
      </c>
      <c r="I1273" t="s">
        <v>100</v>
      </c>
      <c r="J1273" t="b">
        <v>0</v>
      </c>
      <c r="K1273">
        <v>129</v>
      </c>
      <c r="L1273">
        <v>647008</v>
      </c>
      <c r="M1273">
        <v>20171015</v>
      </c>
      <c r="N1273" t="s">
        <v>19</v>
      </c>
      <c r="O1273" t="str">
        <f>IF(VLOOKUP(A1273,'national-winners'!$A$2:$B$13,2,0)=H1273,"Y","N")</f>
        <v>N</v>
      </c>
    </row>
    <row r="1274" spans="1:15" x14ac:dyDescent="0.25">
      <c r="A1274">
        <v>1988</v>
      </c>
      <c r="B1274" t="s">
        <v>148</v>
      </c>
      <c r="C1274" t="s">
        <v>149</v>
      </c>
      <c r="D1274">
        <v>50</v>
      </c>
      <c r="E1274">
        <v>13</v>
      </c>
      <c r="F1274">
        <v>6</v>
      </c>
      <c r="G1274" t="s">
        <v>16</v>
      </c>
      <c r="H1274" t="s">
        <v>207</v>
      </c>
      <c r="I1274" t="s">
        <v>21</v>
      </c>
      <c r="J1274" t="b">
        <v>0</v>
      </c>
      <c r="K1274">
        <v>124331</v>
      </c>
      <c r="L1274">
        <v>243328</v>
      </c>
      <c r="M1274">
        <v>20171015</v>
      </c>
      <c r="N1274" t="s">
        <v>19</v>
      </c>
      <c r="O1274" t="str">
        <f>IF(VLOOKUP(A1274,'national-winners'!$A$2:$B$13,2,0)=H1274,"Y","N")</f>
        <v>Y</v>
      </c>
    </row>
    <row r="1275" spans="1:15" x14ac:dyDescent="0.25">
      <c r="A1275">
        <v>1988</v>
      </c>
      <c r="B1275" t="s">
        <v>148</v>
      </c>
      <c r="C1275" t="s">
        <v>149</v>
      </c>
      <c r="D1275">
        <v>50</v>
      </c>
      <c r="E1275">
        <v>13</v>
      </c>
      <c r="F1275">
        <v>6</v>
      </c>
      <c r="G1275" t="s">
        <v>16</v>
      </c>
      <c r="H1275" t="s">
        <v>208</v>
      </c>
      <c r="I1275" t="s">
        <v>18</v>
      </c>
      <c r="J1275" t="b">
        <v>0</v>
      </c>
      <c r="K1275">
        <v>115775</v>
      </c>
      <c r="L1275">
        <v>243328</v>
      </c>
      <c r="M1275">
        <v>20171015</v>
      </c>
      <c r="N1275" t="s">
        <v>19</v>
      </c>
      <c r="O1275" t="str">
        <f>IF(VLOOKUP(A1275,'national-winners'!$A$2:$B$13,2,0)=H1275,"Y","N")</f>
        <v>N</v>
      </c>
    </row>
    <row r="1276" spans="1:15" x14ac:dyDescent="0.25">
      <c r="A1276">
        <v>1988</v>
      </c>
      <c r="B1276" t="s">
        <v>148</v>
      </c>
      <c r="C1276" t="s">
        <v>149</v>
      </c>
      <c r="D1276">
        <v>50</v>
      </c>
      <c r="E1276">
        <v>13</v>
      </c>
      <c r="F1276">
        <v>6</v>
      </c>
      <c r="G1276" t="s">
        <v>16</v>
      </c>
      <c r="H1276" t="s">
        <v>52</v>
      </c>
      <c r="J1276" t="b">
        <v>0</v>
      </c>
      <c r="K1276">
        <v>1134</v>
      </c>
      <c r="L1276">
        <v>243328</v>
      </c>
      <c r="M1276">
        <v>20171015</v>
      </c>
      <c r="N1276" t="s">
        <v>19</v>
      </c>
      <c r="O1276" t="str">
        <f>IF(VLOOKUP(A1276,'national-winners'!$A$2:$B$13,2,0)=H1276,"Y","N")</f>
        <v>N</v>
      </c>
    </row>
    <row r="1277" spans="1:15" x14ac:dyDescent="0.25">
      <c r="A1277">
        <v>1988</v>
      </c>
      <c r="B1277" t="s">
        <v>148</v>
      </c>
      <c r="C1277" t="s">
        <v>149</v>
      </c>
      <c r="D1277">
        <v>50</v>
      </c>
      <c r="E1277">
        <v>13</v>
      </c>
      <c r="F1277">
        <v>6</v>
      </c>
      <c r="G1277" t="s">
        <v>16</v>
      </c>
      <c r="H1277" t="s">
        <v>209</v>
      </c>
      <c r="I1277" t="s">
        <v>29</v>
      </c>
      <c r="J1277" t="b">
        <v>0</v>
      </c>
      <c r="K1277">
        <v>1000</v>
      </c>
      <c r="L1277">
        <v>243328</v>
      </c>
      <c r="M1277">
        <v>20171015</v>
      </c>
      <c r="N1277" t="s">
        <v>19</v>
      </c>
      <c r="O1277" t="str">
        <f>IF(VLOOKUP(A1277,'national-winners'!$A$2:$B$13,2,0)=H1277,"Y","N")</f>
        <v>N</v>
      </c>
    </row>
    <row r="1278" spans="1:15" x14ac:dyDescent="0.25">
      <c r="A1278">
        <v>1988</v>
      </c>
      <c r="B1278" t="s">
        <v>148</v>
      </c>
      <c r="C1278" t="s">
        <v>149</v>
      </c>
      <c r="D1278">
        <v>50</v>
      </c>
      <c r="E1278">
        <v>13</v>
      </c>
      <c r="F1278">
        <v>6</v>
      </c>
      <c r="G1278" t="s">
        <v>16</v>
      </c>
      <c r="H1278" t="s">
        <v>48</v>
      </c>
      <c r="I1278" t="s">
        <v>35</v>
      </c>
      <c r="J1278" t="b">
        <v>0</v>
      </c>
      <c r="K1278">
        <v>275</v>
      </c>
      <c r="L1278">
        <v>243328</v>
      </c>
      <c r="M1278">
        <v>20171015</v>
      </c>
      <c r="N1278" t="s">
        <v>19</v>
      </c>
      <c r="O1278" t="str">
        <f>IF(VLOOKUP(A1278,'national-winners'!$A$2:$B$13,2,0)=H1278,"Y","N")</f>
        <v>N</v>
      </c>
    </row>
    <row r="1279" spans="1:15" x14ac:dyDescent="0.25">
      <c r="A1279">
        <v>1988</v>
      </c>
      <c r="B1279" t="s">
        <v>148</v>
      </c>
      <c r="C1279" t="s">
        <v>149</v>
      </c>
      <c r="D1279">
        <v>50</v>
      </c>
      <c r="E1279">
        <v>13</v>
      </c>
      <c r="F1279">
        <v>6</v>
      </c>
      <c r="G1279" t="s">
        <v>16</v>
      </c>
      <c r="H1279" t="s">
        <v>210</v>
      </c>
      <c r="I1279" t="s">
        <v>211</v>
      </c>
      <c r="J1279" t="b">
        <v>0</v>
      </c>
      <c r="K1279">
        <v>205</v>
      </c>
      <c r="L1279">
        <v>243328</v>
      </c>
      <c r="M1279">
        <v>20171015</v>
      </c>
      <c r="N1279" t="s">
        <v>19</v>
      </c>
      <c r="O1279" t="str">
        <f>IF(VLOOKUP(A1279,'national-winners'!$A$2:$B$13,2,0)=H1279,"Y","N")</f>
        <v>N</v>
      </c>
    </row>
    <row r="1280" spans="1:15" x14ac:dyDescent="0.25">
      <c r="A1280">
        <v>1988</v>
      </c>
      <c r="B1280" t="s">
        <v>148</v>
      </c>
      <c r="C1280" t="s">
        <v>149</v>
      </c>
      <c r="D1280">
        <v>50</v>
      </c>
      <c r="E1280">
        <v>13</v>
      </c>
      <c r="F1280">
        <v>6</v>
      </c>
      <c r="G1280" t="s">
        <v>16</v>
      </c>
      <c r="H1280" t="s">
        <v>217</v>
      </c>
      <c r="I1280" t="s">
        <v>192</v>
      </c>
      <c r="J1280" t="b">
        <v>0</v>
      </c>
      <c r="K1280">
        <v>189</v>
      </c>
      <c r="L1280">
        <v>243328</v>
      </c>
      <c r="M1280">
        <v>20171015</v>
      </c>
      <c r="N1280" t="s">
        <v>19</v>
      </c>
      <c r="O1280" t="str">
        <f>IF(VLOOKUP(A1280,'national-winners'!$A$2:$B$13,2,0)=H1280,"Y","N")</f>
        <v>N</v>
      </c>
    </row>
    <row r="1281" spans="1:15" x14ac:dyDescent="0.25">
      <c r="A1281">
        <v>1988</v>
      </c>
      <c r="B1281" t="s">
        <v>148</v>
      </c>
      <c r="C1281" t="s">
        <v>149</v>
      </c>
      <c r="D1281">
        <v>50</v>
      </c>
      <c r="E1281">
        <v>13</v>
      </c>
      <c r="F1281">
        <v>6</v>
      </c>
      <c r="G1281" t="s">
        <v>16</v>
      </c>
      <c r="H1281" t="s">
        <v>223</v>
      </c>
      <c r="I1281" t="s">
        <v>45</v>
      </c>
      <c r="J1281" t="b">
        <v>0</v>
      </c>
      <c r="K1281">
        <v>164</v>
      </c>
      <c r="L1281">
        <v>243328</v>
      </c>
      <c r="M1281">
        <v>20171015</v>
      </c>
      <c r="N1281" t="s">
        <v>19</v>
      </c>
      <c r="O1281" t="str">
        <f>IF(VLOOKUP(A1281,'national-winners'!$A$2:$B$13,2,0)=H1281,"Y","N")</f>
        <v>N</v>
      </c>
    </row>
    <row r="1282" spans="1:15" x14ac:dyDescent="0.25">
      <c r="A1282">
        <v>1988</v>
      </c>
      <c r="B1282" t="s">
        <v>148</v>
      </c>
      <c r="C1282" t="s">
        <v>149</v>
      </c>
      <c r="D1282">
        <v>50</v>
      </c>
      <c r="E1282">
        <v>13</v>
      </c>
      <c r="F1282">
        <v>6</v>
      </c>
      <c r="G1282" t="s">
        <v>16</v>
      </c>
      <c r="H1282" t="s">
        <v>214</v>
      </c>
      <c r="I1282" t="s">
        <v>229</v>
      </c>
      <c r="J1282" t="b">
        <v>0</v>
      </c>
      <c r="K1282">
        <v>142</v>
      </c>
      <c r="L1282">
        <v>243328</v>
      </c>
      <c r="M1282">
        <v>20171015</v>
      </c>
      <c r="N1282" t="s">
        <v>19</v>
      </c>
      <c r="O1282" t="str">
        <f>IF(VLOOKUP(A1282,'national-winners'!$A$2:$B$13,2,0)=H1282,"Y","N")</f>
        <v>N</v>
      </c>
    </row>
    <row r="1283" spans="1:15" x14ac:dyDescent="0.25">
      <c r="A1283">
        <v>1988</v>
      </c>
      <c r="B1283" t="s">
        <v>148</v>
      </c>
      <c r="C1283" t="s">
        <v>149</v>
      </c>
      <c r="D1283">
        <v>50</v>
      </c>
      <c r="E1283">
        <v>13</v>
      </c>
      <c r="F1283">
        <v>6</v>
      </c>
      <c r="G1283" t="s">
        <v>16</v>
      </c>
      <c r="H1283" t="s">
        <v>215</v>
      </c>
      <c r="I1283" t="s">
        <v>37</v>
      </c>
      <c r="J1283" t="b">
        <v>0</v>
      </c>
      <c r="K1283">
        <v>113</v>
      </c>
      <c r="L1283">
        <v>243328</v>
      </c>
      <c r="M1283">
        <v>20171015</v>
      </c>
      <c r="N1283" t="s">
        <v>19</v>
      </c>
      <c r="O1283" t="str">
        <f>IF(VLOOKUP(A1283,'national-winners'!$A$2:$B$13,2,0)=H1283,"Y","N")</f>
        <v>N</v>
      </c>
    </row>
    <row r="1284" spans="1:15" x14ac:dyDescent="0.25">
      <c r="A1284">
        <v>1988</v>
      </c>
      <c r="B1284" t="s">
        <v>150</v>
      </c>
      <c r="C1284" t="s">
        <v>151</v>
      </c>
      <c r="D1284">
        <v>51</v>
      </c>
      <c r="E1284">
        <v>54</v>
      </c>
      <c r="F1284">
        <v>40</v>
      </c>
      <c r="G1284" t="s">
        <v>16</v>
      </c>
      <c r="H1284" t="s">
        <v>207</v>
      </c>
      <c r="I1284" t="s">
        <v>21</v>
      </c>
      <c r="J1284" t="b">
        <v>0</v>
      </c>
      <c r="K1284">
        <v>1309162</v>
      </c>
      <c r="L1284">
        <v>2191609</v>
      </c>
      <c r="M1284">
        <v>20171015</v>
      </c>
      <c r="N1284" t="s">
        <v>19</v>
      </c>
      <c r="O1284" t="str">
        <f>IF(VLOOKUP(A1284,'national-winners'!$A$2:$B$13,2,0)=H1284,"Y","N")</f>
        <v>Y</v>
      </c>
    </row>
    <row r="1285" spans="1:15" x14ac:dyDescent="0.25">
      <c r="A1285">
        <v>1988</v>
      </c>
      <c r="B1285" t="s">
        <v>150</v>
      </c>
      <c r="C1285" t="s">
        <v>151</v>
      </c>
      <c r="D1285">
        <v>51</v>
      </c>
      <c r="E1285">
        <v>54</v>
      </c>
      <c r="F1285">
        <v>40</v>
      </c>
      <c r="G1285" t="s">
        <v>16</v>
      </c>
      <c r="H1285" t="s">
        <v>208</v>
      </c>
      <c r="I1285" t="s">
        <v>18</v>
      </c>
      <c r="J1285" t="b">
        <v>0</v>
      </c>
      <c r="K1285">
        <v>859799</v>
      </c>
      <c r="L1285">
        <v>2191609</v>
      </c>
      <c r="M1285">
        <v>20171015</v>
      </c>
      <c r="N1285" t="s">
        <v>19</v>
      </c>
      <c r="O1285" t="str">
        <f>IF(VLOOKUP(A1285,'national-winners'!$A$2:$B$13,2,0)=H1285,"Y","N")</f>
        <v>N</v>
      </c>
    </row>
    <row r="1286" spans="1:15" x14ac:dyDescent="0.25">
      <c r="A1286">
        <v>1988</v>
      </c>
      <c r="B1286" t="s">
        <v>150</v>
      </c>
      <c r="C1286" t="s">
        <v>151</v>
      </c>
      <c r="D1286">
        <v>51</v>
      </c>
      <c r="E1286">
        <v>54</v>
      </c>
      <c r="F1286">
        <v>40</v>
      </c>
      <c r="G1286" t="s">
        <v>16</v>
      </c>
      <c r="H1286" t="s">
        <v>210</v>
      </c>
      <c r="I1286" t="s">
        <v>35</v>
      </c>
      <c r="J1286" t="b">
        <v>0</v>
      </c>
      <c r="K1286">
        <v>14312</v>
      </c>
      <c r="L1286">
        <v>2191609</v>
      </c>
      <c r="M1286">
        <v>20171015</v>
      </c>
      <c r="N1286" t="s">
        <v>19</v>
      </c>
      <c r="O1286" t="str">
        <f>IF(VLOOKUP(A1286,'national-winners'!$A$2:$B$13,2,0)=H1286,"Y","N")</f>
        <v>N</v>
      </c>
    </row>
    <row r="1287" spans="1:15" x14ac:dyDescent="0.25">
      <c r="A1287">
        <v>1988</v>
      </c>
      <c r="B1287" t="s">
        <v>150</v>
      </c>
      <c r="C1287" t="s">
        <v>151</v>
      </c>
      <c r="D1287">
        <v>51</v>
      </c>
      <c r="E1287">
        <v>54</v>
      </c>
      <c r="F1287">
        <v>40</v>
      </c>
      <c r="G1287" t="s">
        <v>16</v>
      </c>
      <c r="H1287" t="s">
        <v>209</v>
      </c>
      <c r="I1287" t="s">
        <v>29</v>
      </c>
      <c r="J1287" t="b">
        <v>0</v>
      </c>
      <c r="K1287">
        <v>8336</v>
      </c>
      <c r="L1287">
        <v>2191609</v>
      </c>
      <c r="M1287">
        <v>20171015</v>
      </c>
      <c r="N1287" t="s">
        <v>19</v>
      </c>
      <c r="O1287" t="str">
        <f>IF(VLOOKUP(A1287,'national-winners'!$A$2:$B$13,2,0)=H1287,"Y","N")</f>
        <v>N</v>
      </c>
    </row>
    <row r="1288" spans="1:15" x14ac:dyDescent="0.25">
      <c r="A1288">
        <v>1988</v>
      </c>
      <c r="B1288" t="s">
        <v>152</v>
      </c>
      <c r="C1288" t="s">
        <v>153</v>
      </c>
      <c r="D1288">
        <v>53</v>
      </c>
      <c r="E1288">
        <v>91</v>
      </c>
      <c r="F1288">
        <v>73</v>
      </c>
      <c r="G1288" t="s">
        <v>16</v>
      </c>
      <c r="H1288" t="s">
        <v>208</v>
      </c>
      <c r="I1288" t="s">
        <v>18</v>
      </c>
      <c r="J1288" t="b">
        <v>0</v>
      </c>
      <c r="K1288">
        <v>933516</v>
      </c>
      <c r="L1288">
        <v>1865253</v>
      </c>
      <c r="M1288">
        <v>20171015</v>
      </c>
      <c r="N1288" t="s">
        <v>19</v>
      </c>
      <c r="O1288" t="str">
        <f>IF(VLOOKUP(A1288,'national-winners'!$A$2:$B$13,2,0)=H1288,"Y","N")</f>
        <v>N</v>
      </c>
    </row>
    <row r="1289" spans="1:15" x14ac:dyDescent="0.25">
      <c r="A1289">
        <v>1988</v>
      </c>
      <c r="B1289" t="s">
        <v>152</v>
      </c>
      <c r="C1289" t="s">
        <v>153</v>
      </c>
      <c r="D1289">
        <v>53</v>
      </c>
      <c r="E1289">
        <v>91</v>
      </c>
      <c r="F1289">
        <v>73</v>
      </c>
      <c r="G1289" t="s">
        <v>16</v>
      </c>
      <c r="H1289" t="s">
        <v>207</v>
      </c>
      <c r="I1289" t="s">
        <v>21</v>
      </c>
      <c r="J1289" t="b">
        <v>0</v>
      </c>
      <c r="K1289">
        <v>903835</v>
      </c>
      <c r="L1289">
        <v>1865253</v>
      </c>
      <c r="M1289">
        <v>20171015</v>
      </c>
      <c r="N1289" t="s">
        <v>19</v>
      </c>
      <c r="O1289" t="str">
        <f>IF(VLOOKUP(A1289,'national-winners'!$A$2:$B$13,2,0)=H1289,"Y","N")</f>
        <v>Y</v>
      </c>
    </row>
    <row r="1290" spans="1:15" x14ac:dyDescent="0.25">
      <c r="A1290">
        <v>1988</v>
      </c>
      <c r="B1290" t="s">
        <v>152</v>
      </c>
      <c r="C1290" t="s">
        <v>153</v>
      </c>
      <c r="D1290">
        <v>53</v>
      </c>
      <c r="E1290">
        <v>91</v>
      </c>
      <c r="F1290">
        <v>73</v>
      </c>
      <c r="G1290" t="s">
        <v>16</v>
      </c>
      <c r="H1290" t="s">
        <v>209</v>
      </c>
      <c r="I1290" t="s">
        <v>29</v>
      </c>
      <c r="J1290" t="b">
        <v>0</v>
      </c>
      <c r="K1290">
        <v>17240</v>
      </c>
      <c r="L1290">
        <v>1865253</v>
      </c>
      <c r="M1290">
        <v>20171015</v>
      </c>
      <c r="N1290" t="s">
        <v>19</v>
      </c>
      <c r="O1290" t="str">
        <f>IF(VLOOKUP(A1290,'national-winners'!$A$2:$B$13,2,0)=H1290,"Y","N")</f>
        <v>N</v>
      </c>
    </row>
    <row r="1291" spans="1:15" x14ac:dyDescent="0.25">
      <c r="A1291">
        <v>1988</v>
      </c>
      <c r="B1291" t="s">
        <v>152</v>
      </c>
      <c r="C1291" t="s">
        <v>153</v>
      </c>
      <c r="D1291">
        <v>53</v>
      </c>
      <c r="E1291">
        <v>91</v>
      </c>
      <c r="F1291">
        <v>73</v>
      </c>
      <c r="G1291" t="s">
        <v>16</v>
      </c>
      <c r="H1291" t="s">
        <v>48</v>
      </c>
      <c r="I1291" t="s">
        <v>35</v>
      </c>
      <c r="J1291" t="b">
        <v>0</v>
      </c>
      <c r="K1291">
        <v>4412</v>
      </c>
      <c r="L1291">
        <v>1865253</v>
      </c>
      <c r="M1291">
        <v>20171015</v>
      </c>
      <c r="N1291" t="s">
        <v>19</v>
      </c>
      <c r="O1291" t="str">
        <f>IF(VLOOKUP(A1291,'national-winners'!$A$2:$B$13,2,0)=H1291,"Y","N")</f>
        <v>N</v>
      </c>
    </row>
    <row r="1292" spans="1:15" x14ac:dyDescent="0.25">
      <c r="A1292">
        <v>1988</v>
      </c>
      <c r="B1292" t="s">
        <v>152</v>
      </c>
      <c r="C1292" t="s">
        <v>153</v>
      </c>
      <c r="D1292">
        <v>53</v>
      </c>
      <c r="E1292">
        <v>91</v>
      </c>
      <c r="F1292">
        <v>73</v>
      </c>
      <c r="G1292" t="s">
        <v>16</v>
      </c>
      <c r="H1292" t="s">
        <v>210</v>
      </c>
      <c r="I1292" t="s">
        <v>211</v>
      </c>
      <c r="J1292" t="b">
        <v>0</v>
      </c>
      <c r="K1292">
        <v>3520</v>
      </c>
      <c r="L1292">
        <v>1865253</v>
      </c>
      <c r="M1292">
        <v>20171015</v>
      </c>
      <c r="N1292" t="s">
        <v>19</v>
      </c>
      <c r="O1292" t="str">
        <f>IF(VLOOKUP(A1292,'national-winners'!$A$2:$B$13,2,0)=H1292,"Y","N")</f>
        <v>N</v>
      </c>
    </row>
    <row r="1293" spans="1:15" x14ac:dyDescent="0.25">
      <c r="A1293">
        <v>1988</v>
      </c>
      <c r="B1293" t="s">
        <v>152</v>
      </c>
      <c r="C1293" t="s">
        <v>153</v>
      </c>
      <c r="D1293">
        <v>53</v>
      </c>
      <c r="E1293">
        <v>91</v>
      </c>
      <c r="F1293">
        <v>73</v>
      </c>
      <c r="G1293" t="s">
        <v>16</v>
      </c>
      <c r="H1293" t="s">
        <v>201</v>
      </c>
      <c r="I1293" t="s">
        <v>170</v>
      </c>
      <c r="J1293" t="b">
        <v>0</v>
      </c>
      <c r="K1293">
        <v>1440</v>
      </c>
      <c r="L1293">
        <v>1865253</v>
      </c>
      <c r="M1293">
        <v>20171015</v>
      </c>
      <c r="N1293" t="s">
        <v>19</v>
      </c>
      <c r="O1293" t="str">
        <f>IF(VLOOKUP(A1293,'national-winners'!$A$2:$B$13,2,0)=H1293,"Y","N")</f>
        <v>N</v>
      </c>
    </row>
    <row r="1294" spans="1:15" x14ac:dyDescent="0.25">
      <c r="A1294">
        <v>1988</v>
      </c>
      <c r="B1294" t="s">
        <v>152</v>
      </c>
      <c r="C1294" t="s">
        <v>153</v>
      </c>
      <c r="D1294">
        <v>53</v>
      </c>
      <c r="E1294">
        <v>91</v>
      </c>
      <c r="F1294">
        <v>73</v>
      </c>
      <c r="G1294" t="s">
        <v>16</v>
      </c>
      <c r="H1294" t="s">
        <v>215</v>
      </c>
      <c r="I1294" t="s">
        <v>37</v>
      </c>
      <c r="J1294" t="b">
        <v>0</v>
      </c>
      <c r="K1294">
        <v>1290</v>
      </c>
      <c r="L1294">
        <v>1865253</v>
      </c>
      <c r="M1294">
        <v>20171015</v>
      </c>
      <c r="N1294" t="s">
        <v>19</v>
      </c>
      <c r="O1294" t="str">
        <f>IF(VLOOKUP(A1294,'national-winners'!$A$2:$B$13,2,0)=H1294,"Y","N")</f>
        <v>N</v>
      </c>
    </row>
    <row r="1295" spans="1:15" x14ac:dyDescent="0.25">
      <c r="A1295">
        <v>1988</v>
      </c>
      <c r="B1295" t="s">
        <v>154</v>
      </c>
      <c r="C1295" t="s">
        <v>155</v>
      </c>
      <c r="D1295">
        <v>54</v>
      </c>
      <c r="E1295">
        <v>55</v>
      </c>
      <c r="F1295">
        <v>56</v>
      </c>
      <c r="G1295" t="s">
        <v>16</v>
      </c>
      <c r="H1295" t="s">
        <v>208</v>
      </c>
      <c r="I1295" t="s">
        <v>18</v>
      </c>
      <c r="J1295" t="b">
        <v>0</v>
      </c>
      <c r="K1295">
        <v>341016</v>
      </c>
      <c r="L1295">
        <v>653311</v>
      </c>
      <c r="M1295">
        <v>20171015</v>
      </c>
      <c r="N1295" t="s">
        <v>19</v>
      </c>
      <c r="O1295" t="str">
        <f>IF(VLOOKUP(A1295,'national-winners'!$A$2:$B$13,2,0)=H1295,"Y","N")</f>
        <v>N</v>
      </c>
    </row>
    <row r="1296" spans="1:15" x14ac:dyDescent="0.25">
      <c r="A1296">
        <v>1988</v>
      </c>
      <c r="B1296" t="s">
        <v>154</v>
      </c>
      <c r="C1296" t="s">
        <v>155</v>
      </c>
      <c r="D1296">
        <v>54</v>
      </c>
      <c r="E1296">
        <v>55</v>
      </c>
      <c r="F1296">
        <v>56</v>
      </c>
      <c r="G1296" t="s">
        <v>16</v>
      </c>
      <c r="H1296" t="s">
        <v>207</v>
      </c>
      <c r="I1296" t="s">
        <v>21</v>
      </c>
      <c r="J1296" t="b">
        <v>0</v>
      </c>
      <c r="K1296">
        <v>310065</v>
      </c>
      <c r="L1296">
        <v>653311</v>
      </c>
      <c r="M1296">
        <v>20171015</v>
      </c>
      <c r="N1296" t="s">
        <v>19</v>
      </c>
      <c r="O1296" t="str">
        <f>IF(VLOOKUP(A1296,'national-winners'!$A$2:$B$13,2,0)=H1296,"Y","N")</f>
        <v>Y</v>
      </c>
    </row>
    <row r="1297" spans="1:15" x14ac:dyDescent="0.25">
      <c r="A1297">
        <v>1988</v>
      </c>
      <c r="B1297" t="s">
        <v>154</v>
      </c>
      <c r="C1297" t="s">
        <v>155</v>
      </c>
      <c r="D1297">
        <v>54</v>
      </c>
      <c r="E1297">
        <v>55</v>
      </c>
      <c r="F1297">
        <v>56</v>
      </c>
      <c r="G1297" t="s">
        <v>16</v>
      </c>
      <c r="H1297" t="s">
        <v>210</v>
      </c>
      <c r="I1297" t="s">
        <v>211</v>
      </c>
      <c r="J1297" t="b">
        <v>0</v>
      </c>
      <c r="K1297">
        <v>2230</v>
      </c>
      <c r="L1297">
        <v>653311</v>
      </c>
      <c r="M1297">
        <v>20171015</v>
      </c>
      <c r="N1297" t="s">
        <v>19</v>
      </c>
      <c r="O1297" t="str">
        <f>IF(VLOOKUP(A1297,'national-winners'!$A$2:$B$13,2,0)=H1297,"Y","N")</f>
        <v>N</v>
      </c>
    </row>
    <row r="1298" spans="1:15" x14ac:dyDescent="0.25">
      <c r="A1298">
        <v>1988</v>
      </c>
      <c r="B1298" t="s">
        <v>156</v>
      </c>
      <c r="C1298" t="s">
        <v>157</v>
      </c>
      <c r="D1298">
        <v>55</v>
      </c>
      <c r="E1298">
        <v>35</v>
      </c>
      <c r="F1298">
        <v>25</v>
      </c>
      <c r="G1298" t="s">
        <v>16</v>
      </c>
      <c r="H1298" t="s">
        <v>208</v>
      </c>
      <c r="I1298" t="s">
        <v>18</v>
      </c>
      <c r="J1298" t="b">
        <v>0</v>
      </c>
      <c r="K1298">
        <v>1126794</v>
      </c>
      <c r="L1298">
        <v>2191608</v>
      </c>
      <c r="M1298">
        <v>20171015</v>
      </c>
      <c r="N1298" t="s">
        <v>19</v>
      </c>
      <c r="O1298" t="str">
        <f>IF(VLOOKUP(A1298,'national-winners'!$A$2:$B$13,2,0)=H1298,"Y","N")</f>
        <v>N</v>
      </c>
    </row>
    <row r="1299" spans="1:15" x14ac:dyDescent="0.25">
      <c r="A1299">
        <v>1988</v>
      </c>
      <c r="B1299" t="s">
        <v>156</v>
      </c>
      <c r="C1299" t="s">
        <v>157</v>
      </c>
      <c r="D1299">
        <v>55</v>
      </c>
      <c r="E1299">
        <v>35</v>
      </c>
      <c r="F1299">
        <v>25</v>
      </c>
      <c r="G1299" t="s">
        <v>16</v>
      </c>
      <c r="H1299" t="s">
        <v>207</v>
      </c>
      <c r="I1299" t="s">
        <v>21</v>
      </c>
      <c r="J1299" t="b">
        <v>0</v>
      </c>
      <c r="K1299">
        <v>1047499</v>
      </c>
      <c r="L1299">
        <v>2191608</v>
      </c>
      <c r="M1299">
        <v>20171015</v>
      </c>
      <c r="N1299" t="s">
        <v>19</v>
      </c>
      <c r="O1299" t="str">
        <f>IF(VLOOKUP(A1299,'national-winners'!$A$2:$B$13,2,0)=H1299,"Y","N")</f>
        <v>Y</v>
      </c>
    </row>
    <row r="1300" spans="1:15" x14ac:dyDescent="0.25">
      <c r="A1300">
        <v>1988</v>
      </c>
      <c r="B1300" t="s">
        <v>156</v>
      </c>
      <c r="C1300" t="s">
        <v>157</v>
      </c>
      <c r="D1300">
        <v>55</v>
      </c>
      <c r="E1300">
        <v>35</v>
      </c>
      <c r="F1300">
        <v>25</v>
      </c>
      <c r="G1300" t="s">
        <v>16</v>
      </c>
      <c r="I1300" t="s">
        <v>35</v>
      </c>
      <c r="J1300" t="b">
        <v>0</v>
      </c>
      <c r="K1300">
        <v>15042</v>
      </c>
      <c r="L1300">
        <v>2191608</v>
      </c>
      <c r="M1300">
        <v>20171015</v>
      </c>
      <c r="N1300" t="s">
        <v>19</v>
      </c>
      <c r="O1300" t="str">
        <f>IF(VLOOKUP(A1300,'national-winners'!$A$2:$B$13,2,0)=H1300,"Y","N")</f>
        <v>N</v>
      </c>
    </row>
    <row r="1301" spans="1:15" x14ac:dyDescent="0.25">
      <c r="A1301">
        <v>1988</v>
      </c>
      <c r="B1301" t="s">
        <v>156</v>
      </c>
      <c r="C1301" t="s">
        <v>157</v>
      </c>
      <c r="D1301">
        <v>55</v>
      </c>
      <c r="E1301">
        <v>35</v>
      </c>
      <c r="F1301">
        <v>25</v>
      </c>
      <c r="G1301" t="s">
        <v>16</v>
      </c>
      <c r="H1301" t="s">
        <v>52</v>
      </c>
      <c r="J1301" t="b">
        <v>0</v>
      </c>
      <c r="K1301">
        <v>2273</v>
      </c>
      <c r="L1301">
        <v>2191608</v>
      </c>
      <c r="M1301">
        <v>20171015</v>
      </c>
      <c r="N1301" t="s">
        <v>19</v>
      </c>
      <c r="O1301" t="str">
        <f>IF(VLOOKUP(A1301,'national-winners'!$A$2:$B$13,2,0)=H1301,"Y","N")</f>
        <v>N</v>
      </c>
    </row>
    <row r="1302" spans="1:15" x14ac:dyDescent="0.25">
      <c r="A1302">
        <v>1988</v>
      </c>
      <c r="B1302" t="s">
        <v>158</v>
      </c>
      <c r="C1302" t="s">
        <v>159</v>
      </c>
      <c r="D1302">
        <v>56</v>
      </c>
      <c r="E1302">
        <v>83</v>
      </c>
      <c r="F1302">
        <v>68</v>
      </c>
      <c r="G1302" t="s">
        <v>16</v>
      </c>
      <c r="H1302" t="s">
        <v>207</v>
      </c>
      <c r="I1302" t="s">
        <v>21</v>
      </c>
      <c r="J1302" t="b">
        <v>0</v>
      </c>
      <c r="K1302">
        <v>106867</v>
      </c>
      <c r="L1302">
        <v>176551</v>
      </c>
      <c r="M1302">
        <v>20171015</v>
      </c>
      <c r="N1302" t="s">
        <v>19</v>
      </c>
      <c r="O1302" t="str">
        <f>IF(VLOOKUP(A1302,'national-winners'!$A$2:$B$13,2,0)=H1302,"Y","N")</f>
        <v>Y</v>
      </c>
    </row>
    <row r="1303" spans="1:15" x14ac:dyDescent="0.25">
      <c r="A1303">
        <v>1988</v>
      </c>
      <c r="B1303" t="s">
        <v>158</v>
      </c>
      <c r="C1303" t="s">
        <v>159</v>
      </c>
      <c r="D1303">
        <v>56</v>
      </c>
      <c r="E1303">
        <v>83</v>
      </c>
      <c r="F1303">
        <v>68</v>
      </c>
      <c r="G1303" t="s">
        <v>16</v>
      </c>
      <c r="H1303" t="s">
        <v>208</v>
      </c>
      <c r="I1303" t="s">
        <v>18</v>
      </c>
      <c r="J1303" t="b">
        <v>0</v>
      </c>
      <c r="K1303">
        <v>67113</v>
      </c>
      <c r="L1303">
        <v>176551</v>
      </c>
      <c r="M1303">
        <v>20171015</v>
      </c>
      <c r="N1303" t="s">
        <v>19</v>
      </c>
      <c r="O1303" t="str">
        <f>IF(VLOOKUP(A1303,'national-winners'!$A$2:$B$13,2,0)=H1303,"Y","N")</f>
        <v>N</v>
      </c>
    </row>
    <row r="1304" spans="1:15" x14ac:dyDescent="0.25">
      <c r="A1304">
        <v>1988</v>
      </c>
      <c r="B1304" t="s">
        <v>158</v>
      </c>
      <c r="C1304" t="s">
        <v>159</v>
      </c>
      <c r="D1304">
        <v>56</v>
      </c>
      <c r="E1304">
        <v>83</v>
      </c>
      <c r="F1304">
        <v>68</v>
      </c>
      <c r="G1304" t="s">
        <v>16</v>
      </c>
      <c r="H1304" t="s">
        <v>209</v>
      </c>
      <c r="I1304" t="s">
        <v>29</v>
      </c>
      <c r="J1304" t="b">
        <v>0</v>
      </c>
      <c r="K1304">
        <v>2026</v>
      </c>
      <c r="L1304">
        <v>176551</v>
      </c>
      <c r="M1304">
        <v>20171015</v>
      </c>
      <c r="N1304" t="s">
        <v>19</v>
      </c>
      <c r="O1304" t="str">
        <f>IF(VLOOKUP(A1304,'national-winners'!$A$2:$B$13,2,0)=H1304,"Y","N")</f>
        <v>N</v>
      </c>
    </row>
    <row r="1305" spans="1:15" x14ac:dyDescent="0.25">
      <c r="A1305">
        <v>1988</v>
      </c>
      <c r="B1305" t="s">
        <v>158</v>
      </c>
      <c r="C1305" t="s">
        <v>159</v>
      </c>
      <c r="D1305">
        <v>56</v>
      </c>
      <c r="E1305">
        <v>83</v>
      </c>
      <c r="F1305">
        <v>68</v>
      </c>
      <c r="G1305" t="s">
        <v>16</v>
      </c>
      <c r="H1305" t="s">
        <v>210</v>
      </c>
      <c r="I1305" t="s">
        <v>211</v>
      </c>
      <c r="J1305" t="b">
        <v>0</v>
      </c>
      <c r="K1305">
        <v>545</v>
      </c>
      <c r="L1305">
        <v>176551</v>
      </c>
      <c r="M1305">
        <v>20171015</v>
      </c>
      <c r="N1305" t="s">
        <v>19</v>
      </c>
      <c r="O1305" t="str">
        <f>IF(VLOOKUP(A1305,'national-winners'!$A$2:$B$13,2,0)=H1305,"Y","N")</f>
        <v>N</v>
      </c>
    </row>
    <row r="1306" spans="1:15" x14ac:dyDescent="0.25">
      <c r="A1306">
        <v>1992</v>
      </c>
      <c r="B1306" t="s">
        <v>14</v>
      </c>
      <c r="C1306" t="s">
        <v>15</v>
      </c>
      <c r="D1306">
        <v>1</v>
      </c>
      <c r="E1306">
        <v>63</v>
      </c>
      <c r="F1306">
        <v>41</v>
      </c>
      <c r="G1306" t="s">
        <v>16</v>
      </c>
      <c r="H1306" t="s">
        <v>207</v>
      </c>
      <c r="I1306" t="s">
        <v>21</v>
      </c>
      <c r="J1306" t="b">
        <v>0</v>
      </c>
      <c r="K1306">
        <v>804283</v>
      </c>
      <c r="L1306">
        <v>1688060</v>
      </c>
      <c r="M1306">
        <v>20171015</v>
      </c>
      <c r="N1306" t="s">
        <v>19</v>
      </c>
      <c r="O1306" t="str">
        <f>IF(VLOOKUP(A1306,'national-winners'!$A$2:$B$13,2,0)=H1306,"Y","N")</f>
        <v>N</v>
      </c>
    </row>
    <row r="1307" spans="1:15" x14ac:dyDescent="0.25">
      <c r="A1307">
        <v>1992</v>
      </c>
      <c r="B1307" t="s">
        <v>14</v>
      </c>
      <c r="C1307" t="s">
        <v>15</v>
      </c>
      <c r="D1307">
        <v>1</v>
      </c>
      <c r="E1307">
        <v>63</v>
      </c>
      <c r="F1307">
        <v>41</v>
      </c>
      <c r="G1307" t="s">
        <v>16</v>
      </c>
      <c r="H1307" t="s">
        <v>230</v>
      </c>
      <c r="I1307" t="s">
        <v>18</v>
      </c>
      <c r="J1307" t="b">
        <v>0</v>
      </c>
      <c r="K1307">
        <v>690080</v>
      </c>
      <c r="L1307">
        <v>1688060</v>
      </c>
      <c r="M1307">
        <v>20171015</v>
      </c>
      <c r="N1307" t="s">
        <v>19</v>
      </c>
      <c r="O1307" t="str">
        <f>IF(VLOOKUP(A1307,'national-winners'!$A$2:$B$13,2,0)=H1307,"Y","N")</f>
        <v>Y</v>
      </c>
    </row>
    <row r="1308" spans="1:15" x14ac:dyDescent="0.25">
      <c r="A1308">
        <v>1992</v>
      </c>
      <c r="B1308" t="s">
        <v>14</v>
      </c>
      <c r="C1308" t="s">
        <v>15</v>
      </c>
      <c r="D1308">
        <v>1</v>
      </c>
      <c r="E1308">
        <v>63</v>
      </c>
      <c r="F1308">
        <v>41</v>
      </c>
      <c r="G1308" t="s">
        <v>16</v>
      </c>
      <c r="H1308" t="s">
        <v>231</v>
      </c>
      <c r="I1308" t="s">
        <v>35</v>
      </c>
      <c r="J1308" t="b">
        <v>0</v>
      </c>
      <c r="K1308">
        <v>183109</v>
      </c>
      <c r="L1308">
        <v>1688060</v>
      </c>
      <c r="M1308">
        <v>20171015</v>
      </c>
      <c r="N1308" t="s">
        <v>19</v>
      </c>
      <c r="O1308" t="str">
        <f>IF(VLOOKUP(A1308,'national-winners'!$A$2:$B$13,2,0)=H1308,"Y","N")</f>
        <v>N</v>
      </c>
    </row>
    <row r="1309" spans="1:15" x14ac:dyDescent="0.25">
      <c r="A1309">
        <v>1992</v>
      </c>
      <c r="B1309" t="s">
        <v>14</v>
      </c>
      <c r="C1309" t="s">
        <v>15</v>
      </c>
      <c r="D1309">
        <v>1</v>
      </c>
      <c r="E1309">
        <v>63</v>
      </c>
      <c r="F1309">
        <v>41</v>
      </c>
      <c r="G1309" t="s">
        <v>16</v>
      </c>
      <c r="H1309" t="s">
        <v>232</v>
      </c>
      <c r="I1309" t="s">
        <v>29</v>
      </c>
      <c r="J1309" t="b">
        <v>0</v>
      </c>
      <c r="K1309">
        <v>5737</v>
      </c>
      <c r="L1309">
        <v>1688060</v>
      </c>
      <c r="M1309">
        <v>20171015</v>
      </c>
      <c r="N1309" t="s">
        <v>19</v>
      </c>
      <c r="O1309" t="str">
        <f>IF(VLOOKUP(A1309,'national-winners'!$A$2:$B$13,2,0)=H1309,"Y","N")</f>
        <v>N</v>
      </c>
    </row>
    <row r="1310" spans="1:15" x14ac:dyDescent="0.25">
      <c r="A1310">
        <v>1992</v>
      </c>
      <c r="B1310" t="s">
        <v>14</v>
      </c>
      <c r="C1310" t="s">
        <v>15</v>
      </c>
      <c r="D1310">
        <v>1</v>
      </c>
      <c r="E1310">
        <v>63</v>
      </c>
      <c r="F1310">
        <v>41</v>
      </c>
      <c r="G1310" t="s">
        <v>16</v>
      </c>
      <c r="H1310" t="s">
        <v>59</v>
      </c>
      <c r="I1310" t="s">
        <v>35</v>
      </c>
      <c r="J1310" t="b">
        <v>0</v>
      </c>
      <c r="K1310">
        <v>4128</v>
      </c>
      <c r="L1310">
        <v>1688060</v>
      </c>
      <c r="M1310">
        <v>20171015</v>
      </c>
      <c r="N1310" t="s">
        <v>19</v>
      </c>
      <c r="O1310" t="str">
        <f>IF(VLOOKUP(A1310,'national-winners'!$A$2:$B$13,2,0)=H1310,"Y","N")</f>
        <v>N</v>
      </c>
    </row>
    <row r="1311" spans="1:15" x14ac:dyDescent="0.25">
      <c r="A1311">
        <v>1992</v>
      </c>
      <c r="B1311" t="s">
        <v>14</v>
      </c>
      <c r="C1311" t="s">
        <v>15</v>
      </c>
      <c r="D1311">
        <v>1</v>
      </c>
      <c r="E1311">
        <v>63</v>
      </c>
      <c r="F1311">
        <v>41</v>
      </c>
      <c r="G1311" t="s">
        <v>16</v>
      </c>
      <c r="J1311" t="b">
        <v>1</v>
      </c>
      <c r="K1311">
        <v>723</v>
      </c>
      <c r="L1311">
        <v>1688060</v>
      </c>
      <c r="M1311">
        <v>20171015</v>
      </c>
      <c r="N1311" t="s">
        <v>19</v>
      </c>
      <c r="O1311" t="str">
        <f>IF(VLOOKUP(A1311,'national-winners'!$A$2:$B$13,2,0)=H1311,"Y","N")</f>
        <v>N</v>
      </c>
    </row>
    <row r="1312" spans="1:15" x14ac:dyDescent="0.25">
      <c r="A1312">
        <v>1992</v>
      </c>
      <c r="B1312" t="s">
        <v>30</v>
      </c>
      <c r="C1312" t="s">
        <v>31</v>
      </c>
      <c r="D1312">
        <v>2</v>
      </c>
      <c r="E1312">
        <v>94</v>
      </c>
      <c r="F1312">
        <v>81</v>
      </c>
      <c r="G1312" t="s">
        <v>16</v>
      </c>
      <c r="H1312" t="s">
        <v>207</v>
      </c>
      <c r="I1312" t="s">
        <v>21</v>
      </c>
      <c r="J1312" t="b">
        <v>0</v>
      </c>
      <c r="K1312">
        <v>102000</v>
      </c>
      <c r="L1312">
        <v>258506</v>
      </c>
      <c r="M1312">
        <v>20171015</v>
      </c>
      <c r="N1312" t="s">
        <v>19</v>
      </c>
      <c r="O1312" t="str">
        <f>IF(VLOOKUP(A1312,'national-winners'!$A$2:$B$13,2,0)=H1312,"Y","N")</f>
        <v>N</v>
      </c>
    </row>
    <row r="1313" spans="1:15" x14ac:dyDescent="0.25">
      <c r="A1313">
        <v>1992</v>
      </c>
      <c r="B1313" t="s">
        <v>30</v>
      </c>
      <c r="C1313" t="s">
        <v>31</v>
      </c>
      <c r="D1313">
        <v>2</v>
      </c>
      <c r="E1313">
        <v>94</v>
      </c>
      <c r="F1313">
        <v>81</v>
      </c>
      <c r="G1313" t="s">
        <v>16</v>
      </c>
      <c r="H1313" t="s">
        <v>230</v>
      </c>
      <c r="I1313" t="s">
        <v>18</v>
      </c>
      <c r="J1313" t="b">
        <v>0</v>
      </c>
      <c r="K1313">
        <v>78294</v>
      </c>
      <c r="L1313">
        <v>258506</v>
      </c>
      <c r="M1313">
        <v>20171015</v>
      </c>
      <c r="N1313" t="s">
        <v>19</v>
      </c>
      <c r="O1313" t="str">
        <f>IF(VLOOKUP(A1313,'national-winners'!$A$2:$B$13,2,0)=H1313,"Y","N")</f>
        <v>Y</v>
      </c>
    </row>
    <row r="1314" spans="1:15" x14ac:dyDescent="0.25">
      <c r="A1314">
        <v>1992</v>
      </c>
      <c r="B1314" t="s">
        <v>30</v>
      </c>
      <c r="C1314" t="s">
        <v>31</v>
      </c>
      <c r="D1314">
        <v>2</v>
      </c>
      <c r="E1314">
        <v>94</v>
      </c>
      <c r="F1314">
        <v>81</v>
      </c>
      <c r="G1314" t="s">
        <v>16</v>
      </c>
      <c r="H1314" t="s">
        <v>231</v>
      </c>
      <c r="I1314" t="s">
        <v>35</v>
      </c>
      <c r="J1314" t="b">
        <v>0</v>
      </c>
      <c r="K1314">
        <v>73481</v>
      </c>
      <c r="L1314">
        <v>258506</v>
      </c>
      <c r="M1314">
        <v>20171015</v>
      </c>
      <c r="N1314" t="s">
        <v>19</v>
      </c>
      <c r="O1314" t="str">
        <f>IF(VLOOKUP(A1314,'national-winners'!$A$2:$B$13,2,0)=H1314,"Y","N")</f>
        <v>N</v>
      </c>
    </row>
    <row r="1315" spans="1:15" x14ac:dyDescent="0.25">
      <c r="A1315">
        <v>1992</v>
      </c>
      <c r="B1315" t="s">
        <v>30</v>
      </c>
      <c r="C1315" t="s">
        <v>31</v>
      </c>
      <c r="D1315">
        <v>2</v>
      </c>
      <c r="E1315">
        <v>94</v>
      </c>
      <c r="F1315">
        <v>81</v>
      </c>
      <c r="G1315" t="s">
        <v>16</v>
      </c>
      <c r="H1315" t="s">
        <v>233</v>
      </c>
      <c r="I1315" t="s">
        <v>234</v>
      </c>
      <c r="J1315" t="b">
        <v>0</v>
      </c>
      <c r="K1315">
        <v>1379</v>
      </c>
      <c r="L1315">
        <v>258506</v>
      </c>
      <c r="M1315">
        <v>20171015</v>
      </c>
      <c r="N1315" t="s">
        <v>19</v>
      </c>
      <c r="O1315" t="str">
        <f>IF(VLOOKUP(A1315,'national-winners'!$A$2:$B$13,2,0)=H1315,"Y","N")</f>
        <v>N</v>
      </c>
    </row>
    <row r="1316" spans="1:15" x14ac:dyDescent="0.25">
      <c r="A1316">
        <v>1992</v>
      </c>
      <c r="B1316" t="s">
        <v>30</v>
      </c>
      <c r="C1316" t="s">
        <v>31</v>
      </c>
      <c r="D1316">
        <v>2</v>
      </c>
      <c r="E1316">
        <v>94</v>
      </c>
      <c r="F1316">
        <v>81</v>
      </c>
      <c r="G1316" t="s">
        <v>16</v>
      </c>
      <c r="H1316" t="s">
        <v>232</v>
      </c>
      <c r="I1316" t="s">
        <v>29</v>
      </c>
      <c r="J1316" t="b">
        <v>0</v>
      </c>
      <c r="K1316">
        <v>1378</v>
      </c>
      <c r="L1316">
        <v>258506</v>
      </c>
      <c r="M1316">
        <v>20171015</v>
      </c>
      <c r="N1316" t="s">
        <v>19</v>
      </c>
      <c r="O1316" t="str">
        <f>IF(VLOOKUP(A1316,'national-winners'!$A$2:$B$13,2,0)=H1316,"Y","N")</f>
        <v>N</v>
      </c>
    </row>
    <row r="1317" spans="1:15" x14ac:dyDescent="0.25">
      <c r="A1317">
        <v>1992</v>
      </c>
      <c r="B1317" t="s">
        <v>30</v>
      </c>
      <c r="C1317" t="s">
        <v>31</v>
      </c>
      <c r="D1317">
        <v>2</v>
      </c>
      <c r="E1317">
        <v>94</v>
      </c>
      <c r="F1317">
        <v>81</v>
      </c>
      <c r="G1317" t="s">
        <v>16</v>
      </c>
      <c r="H1317" t="s">
        <v>48</v>
      </c>
      <c r="I1317" t="s">
        <v>235</v>
      </c>
      <c r="J1317" t="b">
        <v>0</v>
      </c>
      <c r="K1317">
        <v>469</v>
      </c>
      <c r="L1317">
        <v>258506</v>
      </c>
      <c r="M1317">
        <v>20171015</v>
      </c>
      <c r="N1317" t="s">
        <v>19</v>
      </c>
      <c r="O1317" t="str">
        <f>IF(VLOOKUP(A1317,'national-winners'!$A$2:$B$13,2,0)=H1317,"Y","N")</f>
        <v>N</v>
      </c>
    </row>
    <row r="1318" spans="1:15" x14ac:dyDescent="0.25">
      <c r="A1318">
        <v>1992</v>
      </c>
      <c r="B1318" t="s">
        <v>30</v>
      </c>
      <c r="C1318" t="s">
        <v>31</v>
      </c>
      <c r="D1318">
        <v>2</v>
      </c>
      <c r="E1318">
        <v>94</v>
      </c>
      <c r="F1318">
        <v>81</v>
      </c>
      <c r="G1318" t="s">
        <v>16</v>
      </c>
      <c r="H1318" t="s">
        <v>236</v>
      </c>
      <c r="I1318" t="s">
        <v>237</v>
      </c>
      <c r="J1318" t="b">
        <v>0</v>
      </c>
      <c r="K1318">
        <v>433</v>
      </c>
      <c r="L1318">
        <v>258506</v>
      </c>
      <c r="M1318">
        <v>20171015</v>
      </c>
      <c r="N1318" t="s">
        <v>19</v>
      </c>
      <c r="O1318" t="str">
        <f>IF(VLOOKUP(A1318,'national-winners'!$A$2:$B$13,2,0)=H1318,"Y","N")</f>
        <v>N</v>
      </c>
    </row>
    <row r="1319" spans="1:15" x14ac:dyDescent="0.25">
      <c r="A1319">
        <v>1992</v>
      </c>
      <c r="B1319" t="s">
        <v>30</v>
      </c>
      <c r="C1319" t="s">
        <v>31</v>
      </c>
      <c r="D1319">
        <v>2</v>
      </c>
      <c r="E1319">
        <v>94</v>
      </c>
      <c r="F1319">
        <v>81</v>
      </c>
      <c r="G1319" t="s">
        <v>16</v>
      </c>
      <c r="H1319" t="s">
        <v>238</v>
      </c>
      <c r="I1319" t="s">
        <v>239</v>
      </c>
      <c r="J1319" t="b">
        <v>0</v>
      </c>
      <c r="K1319">
        <v>377</v>
      </c>
      <c r="L1319">
        <v>258506</v>
      </c>
      <c r="M1319">
        <v>20171015</v>
      </c>
      <c r="N1319" t="s">
        <v>19</v>
      </c>
      <c r="O1319" t="str">
        <f>IF(VLOOKUP(A1319,'national-winners'!$A$2:$B$13,2,0)=H1319,"Y","N")</f>
        <v>N</v>
      </c>
    </row>
    <row r="1320" spans="1:15" x14ac:dyDescent="0.25">
      <c r="A1320">
        <v>1992</v>
      </c>
      <c r="B1320" t="s">
        <v>30</v>
      </c>
      <c r="C1320" t="s">
        <v>31</v>
      </c>
      <c r="D1320">
        <v>2</v>
      </c>
      <c r="E1320">
        <v>94</v>
      </c>
      <c r="F1320">
        <v>81</v>
      </c>
      <c r="G1320" t="s">
        <v>16</v>
      </c>
      <c r="J1320" t="b">
        <v>1</v>
      </c>
      <c r="K1320">
        <v>365</v>
      </c>
      <c r="L1320">
        <v>258506</v>
      </c>
      <c r="M1320">
        <v>20171015</v>
      </c>
      <c r="N1320" t="s">
        <v>19</v>
      </c>
      <c r="O1320" t="str">
        <f>IF(VLOOKUP(A1320,'national-winners'!$A$2:$B$13,2,0)=H1320,"Y","N")</f>
        <v>N</v>
      </c>
    </row>
    <row r="1321" spans="1:15" x14ac:dyDescent="0.25">
      <c r="A1321">
        <v>1992</v>
      </c>
      <c r="B1321" t="s">
        <v>30</v>
      </c>
      <c r="C1321" t="s">
        <v>31</v>
      </c>
      <c r="D1321">
        <v>2</v>
      </c>
      <c r="E1321">
        <v>94</v>
      </c>
      <c r="F1321">
        <v>81</v>
      </c>
      <c r="G1321" t="s">
        <v>16</v>
      </c>
      <c r="H1321" t="s">
        <v>210</v>
      </c>
      <c r="I1321" t="s">
        <v>211</v>
      </c>
      <c r="J1321" t="b">
        <v>0</v>
      </c>
      <c r="K1321">
        <v>330</v>
      </c>
      <c r="L1321">
        <v>258506</v>
      </c>
      <c r="M1321">
        <v>20171015</v>
      </c>
      <c r="N1321" t="s">
        <v>19</v>
      </c>
      <c r="O1321" t="str">
        <f>IF(VLOOKUP(A1321,'national-winners'!$A$2:$B$13,2,0)=H1321,"Y","N")</f>
        <v>N</v>
      </c>
    </row>
    <row r="1322" spans="1:15" x14ac:dyDescent="0.25">
      <c r="A1322">
        <v>1992</v>
      </c>
      <c r="B1322" t="s">
        <v>32</v>
      </c>
      <c r="C1322" t="s">
        <v>33</v>
      </c>
      <c r="D1322">
        <v>4</v>
      </c>
      <c r="E1322">
        <v>86</v>
      </c>
      <c r="F1322">
        <v>61</v>
      </c>
      <c r="G1322" t="s">
        <v>16</v>
      </c>
      <c r="H1322" t="s">
        <v>207</v>
      </c>
      <c r="I1322" t="s">
        <v>21</v>
      </c>
      <c r="J1322" t="b">
        <v>0</v>
      </c>
      <c r="K1322">
        <v>572086</v>
      </c>
      <c r="L1322">
        <v>1486975</v>
      </c>
      <c r="M1322">
        <v>20171015</v>
      </c>
      <c r="N1322" t="s">
        <v>19</v>
      </c>
      <c r="O1322" t="str">
        <f>IF(VLOOKUP(A1322,'national-winners'!$A$2:$B$13,2,0)=H1322,"Y","N")</f>
        <v>N</v>
      </c>
    </row>
    <row r="1323" spans="1:15" x14ac:dyDescent="0.25">
      <c r="A1323">
        <v>1992</v>
      </c>
      <c r="B1323" t="s">
        <v>32</v>
      </c>
      <c r="C1323" t="s">
        <v>33</v>
      </c>
      <c r="D1323">
        <v>4</v>
      </c>
      <c r="E1323">
        <v>86</v>
      </c>
      <c r="F1323">
        <v>61</v>
      </c>
      <c r="G1323" t="s">
        <v>16</v>
      </c>
      <c r="H1323" t="s">
        <v>230</v>
      </c>
      <c r="I1323" t="s">
        <v>18</v>
      </c>
      <c r="J1323" t="b">
        <v>0</v>
      </c>
      <c r="K1323">
        <v>543050</v>
      </c>
      <c r="L1323">
        <v>1486975</v>
      </c>
      <c r="M1323">
        <v>20171015</v>
      </c>
      <c r="N1323" t="s">
        <v>19</v>
      </c>
      <c r="O1323" t="str">
        <f>IF(VLOOKUP(A1323,'national-winners'!$A$2:$B$13,2,0)=H1323,"Y","N")</f>
        <v>Y</v>
      </c>
    </row>
    <row r="1324" spans="1:15" x14ac:dyDescent="0.25">
      <c r="A1324">
        <v>1992</v>
      </c>
      <c r="B1324" t="s">
        <v>32</v>
      </c>
      <c r="C1324" t="s">
        <v>33</v>
      </c>
      <c r="D1324">
        <v>4</v>
      </c>
      <c r="E1324">
        <v>86</v>
      </c>
      <c r="F1324">
        <v>61</v>
      </c>
      <c r="G1324" t="s">
        <v>16</v>
      </c>
      <c r="H1324" t="s">
        <v>231</v>
      </c>
      <c r="I1324" t="s">
        <v>35</v>
      </c>
      <c r="J1324" t="b">
        <v>0</v>
      </c>
      <c r="K1324">
        <v>353741</v>
      </c>
      <c r="L1324">
        <v>1486975</v>
      </c>
      <c r="M1324">
        <v>20171015</v>
      </c>
      <c r="N1324" t="s">
        <v>19</v>
      </c>
      <c r="O1324" t="str">
        <f>IF(VLOOKUP(A1324,'national-winners'!$A$2:$B$13,2,0)=H1324,"Y","N")</f>
        <v>N</v>
      </c>
    </row>
    <row r="1325" spans="1:15" x14ac:dyDescent="0.25">
      <c r="A1325">
        <v>1992</v>
      </c>
      <c r="B1325" t="s">
        <v>32</v>
      </c>
      <c r="C1325" t="s">
        <v>33</v>
      </c>
      <c r="D1325">
        <v>4</v>
      </c>
      <c r="E1325">
        <v>86</v>
      </c>
      <c r="F1325">
        <v>61</v>
      </c>
      <c r="G1325" t="s">
        <v>16</v>
      </c>
      <c r="H1325" t="s">
        <v>233</v>
      </c>
      <c r="I1325" t="s">
        <v>35</v>
      </c>
      <c r="J1325" t="b">
        <v>0</v>
      </c>
      <c r="K1325">
        <v>8141</v>
      </c>
      <c r="L1325">
        <v>1486975</v>
      </c>
      <c r="M1325">
        <v>20171015</v>
      </c>
      <c r="N1325" t="s">
        <v>19</v>
      </c>
      <c r="O1325" t="str">
        <f>IF(VLOOKUP(A1325,'national-winners'!$A$2:$B$13,2,0)=H1325,"Y","N")</f>
        <v>N</v>
      </c>
    </row>
    <row r="1326" spans="1:15" x14ac:dyDescent="0.25">
      <c r="A1326">
        <v>1992</v>
      </c>
      <c r="B1326" t="s">
        <v>32</v>
      </c>
      <c r="C1326" t="s">
        <v>33</v>
      </c>
      <c r="D1326">
        <v>4</v>
      </c>
      <c r="E1326">
        <v>86</v>
      </c>
      <c r="F1326">
        <v>61</v>
      </c>
      <c r="G1326" t="s">
        <v>16</v>
      </c>
      <c r="H1326" t="s">
        <v>232</v>
      </c>
      <c r="I1326" t="s">
        <v>29</v>
      </c>
      <c r="J1326" t="b">
        <v>0</v>
      </c>
      <c r="K1326">
        <v>6759</v>
      </c>
      <c r="L1326">
        <v>1486975</v>
      </c>
      <c r="M1326">
        <v>20171015</v>
      </c>
      <c r="N1326" t="s">
        <v>19</v>
      </c>
      <c r="O1326" t="str">
        <f>IF(VLOOKUP(A1326,'national-winners'!$A$2:$B$13,2,0)=H1326,"Y","N")</f>
        <v>N</v>
      </c>
    </row>
    <row r="1327" spans="1:15" x14ac:dyDescent="0.25">
      <c r="A1327">
        <v>1992</v>
      </c>
      <c r="B1327" t="s">
        <v>32</v>
      </c>
      <c r="C1327" t="s">
        <v>33</v>
      </c>
      <c r="D1327">
        <v>4</v>
      </c>
      <c r="E1327">
        <v>86</v>
      </c>
      <c r="F1327">
        <v>61</v>
      </c>
      <c r="G1327" t="s">
        <v>16</v>
      </c>
      <c r="H1327" t="s">
        <v>236</v>
      </c>
      <c r="I1327" t="s">
        <v>237</v>
      </c>
      <c r="J1327" t="b">
        <v>0</v>
      </c>
      <c r="K1327">
        <v>2267</v>
      </c>
      <c r="L1327">
        <v>1486975</v>
      </c>
      <c r="M1327">
        <v>20171015</v>
      </c>
      <c r="N1327" t="s">
        <v>19</v>
      </c>
      <c r="O1327" t="str">
        <f>IF(VLOOKUP(A1327,'national-winners'!$A$2:$B$13,2,0)=H1327,"Y","N")</f>
        <v>N</v>
      </c>
    </row>
    <row r="1328" spans="1:15" x14ac:dyDescent="0.25">
      <c r="A1328">
        <v>1992</v>
      </c>
      <c r="B1328" t="s">
        <v>32</v>
      </c>
      <c r="C1328" t="s">
        <v>33</v>
      </c>
      <c r="D1328">
        <v>4</v>
      </c>
      <c r="E1328">
        <v>86</v>
      </c>
      <c r="F1328">
        <v>61</v>
      </c>
      <c r="G1328" t="s">
        <v>16</v>
      </c>
      <c r="H1328" t="s">
        <v>210</v>
      </c>
      <c r="I1328" t="s">
        <v>211</v>
      </c>
      <c r="J1328" t="b">
        <v>0</v>
      </c>
      <c r="K1328">
        <v>923</v>
      </c>
      <c r="L1328">
        <v>1486975</v>
      </c>
      <c r="M1328">
        <v>20171015</v>
      </c>
      <c r="N1328" t="s">
        <v>19</v>
      </c>
      <c r="O1328" t="str">
        <f>IF(VLOOKUP(A1328,'national-winners'!$A$2:$B$13,2,0)=H1328,"Y","N")</f>
        <v>N</v>
      </c>
    </row>
    <row r="1329" spans="1:15" x14ac:dyDescent="0.25">
      <c r="A1329">
        <v>1992</v>
      </c>
      <c r="B1329" t="s">
        <v>32</v>
      </c>
      <c r="C1329" t="s">
        <v>33</v>
      </c>
      <c r="D1329">
        <v>4</v>
      </c>
      <c r="E1329">
        <v>86</v>
      </c>
      <c r="F1329">
        <v>61</v>
      </c>
      <c r="G1329" t="s">
        <v>16</v>
      </c>
      <c r="J1329" t="b">
        <v>1</v>
      </c>
      <c r="K1329">
        <v>8</v>
      </c>
      <c r="L1329">
        <v>1486975</v>
      </c>
      <c r="M1329">
        <v>20171015</v>
      </c>
      <c r="N1329" t="s">
        <v>19</v>
      </c>
      <c r="O1329" t="str">
        <f>IF(VLOOKUP(A1329,'national-winners'!$A$2:$B$13,2,0)=H1329,"Y","N")</f>
        <v>N</v>
      </c>
    </row>
    <row r="1330" spans="1:15" x14ac:dyDescent="0.25">
      <c r="A1330">
        <v>1992</v>
      </c>
      <c r="B1330" t="s">
        <v>40</v>
      </c>
      <c r="C1330" t="s">
        <v>41</v>
      </c>
      <c r="D1330">
        <v>5</v>
      </c>
      <c r="E1330">
        <v>71</v>
      </c>
      <c r="F1330">
        <v>42</v>
      </c>
      <c r="G1330" t="s">
        <v>16</v>
      </c>
      <c r="H1330" t="s">
        <v>230</v>
      </c>
      <c r="I1330" t="s">
        <v>18</v>
      </c>
      <c r="J1330" t="b">
        <v>0</v>
      </c>
      <c r="K1330">
        <v>505823</v>
      </c>
      <c r="L1330">
        <v>950653</v>
      </c>
      <c r="M1330">
        <v>20171015</v>
      </c>
      <c r="N1330" t="s">
        <v>19</v>
      </c>
      <c r="O1330" t="str">
        <f>IF(VLOOKUP(A1330,'national-winners'!$A$2:$B$13,2,0)=H1330,"Y","N")</f>
        <v>Y</v>
      </c>
    </row>
    <row r="1331" spans="1:15" x14ac:dyDescent="0.25">
      <c r="A1331">
        <v>1992</v>
      </c>
      <c r="B1331" t="s">
        <v>40</v>
      </c>
      <c r="C1331" t="s">
        <v>41</v>
      </c>
      <c r="D1331">
        <v>5</v>
      </c>
      <c r="E1331">
        <v>71</v>
      </c>
      <c r="F1331">
        <v>42</v>
      </c>
      <c r="G1331" t="s">
        <v>16</v>
      </c>
      <c r="H1331" t="s">
        <v>207</v>
      </c>
      <c r="I1331" t="s">
        <v>21</v>
      </c>
      <c r="J1331" t="b">
        <v>0</v>
      </c>
      <c r="K1331">
        <v>337324</v>
      </c>
      <c r="L1331">
        <v>950653</v>
      </c>
      <c r="M1331">
        <v>20171015</v>
      </c>
      <c r="N1331" t="s">
        <v>19</v>
      </c>
      <c r="O1331" t="str">
        <f>IF(VLOOKUP(A1331,'national-winners'!$A$2:$B$13,2,0)=H1331,"Y","N")</f>
        <v>N</v>
      </c>
    </row>
    <row r="1332" spans="1:15" x14ac:dyDescent="0.25">
      <c r="A1332">
        <v>1992</v>
      </c>
      <c r="B1332" t="s">
        <v>40</v>
      </c>
      <c r="C1332" t="s">
        <v>41</v>
      </c>
      <c r="D1332">
        <v>5</v>
      </c>
      <c r="E1332">
        <v>71</v>
      </c>
      <c r="F1332">
        <v>42</v>
      </c>
      <c r="G1332" t="s">
        <v>16</v>
      </c>
      <c r="H1332" t="s">
        <v>231</v>
      </c>
      <c r="I1332" t="s">
        <v>35</v>
      </c>
      <c r="J1332" t="b">
        <v>0</v>
      </c>
      <c r="K1332">
        <v>99132</v>
      </c>
      <c r="L1332">
        <v>950653</v>
      </c>
      <c r="M1332">
        <v>20171015</v>
      </c>
      <c r="N1332" t="s">
        <v>19</v>
      </c>
      <c r="O1332" t="str">
        <f>IF(VLOOKUP(A1332,'national-winners'!$A$2:$B$13,2,0)=H1332,"Y","N")</f>
        <v>N</v>
      </c>
    </row>
    <row r="1333" spans="1:15" x14ac:dyDescent="0.25">
      <c r="A1333">
        <v>1992</v>
      </c>
      <c r="B1333" t="s">
        <v>40</v>
      </c>
      <c r="C1333" t="s">
        <v>41</v>
      </c>
      <c r="D1333">
        <v>5</v>
      </c>
      <c r="E1333">
        <v>71</v>
      </c>
      <c r="F1333">
        <v>42</v>
      </c>
      <c r="G1333" t="s">
        <v>16</v>
      </c>
      <c r="H1333" t="s">
        <v>59</v>
      </c>
      <c r="I1333" t="s">
        <v>35</v>
      </c>
      <c r="J1333" t="b">
        <v>0</v>
      </c>
      <c r="K1333">
        <v>8374</v>
      </c>
      <c r="L1333">
        <v>950653</v>
      </c>
      <c r="M1333">
        <v>20171015</v>
      </c>
      <c r="N1333" t="s">
        <v>19</v>
      </c>
      <c r="O1333" t="str">
        <f>IF(VLOOKUP(A1333,'national-winners'!$A$2:$B$13,2,0)=H1333,"Y","N")</f>
        <v>N</v>
      </c>
    </row>
    <row r="1334" spans="1:15" x14ac:dyDescent="0.25">
      <c r="A1334">
        <v>1992</v>
      </c>
      <c r="B1334" t="s">
        <v>42</v>
      </c>
      <c r="C1334" t="s">
        <v>43</v>
      </c>
      <c r="D1334">
        <v>6</v>
      </c>
      <c r="E1334">
        <v>93</v>
      </c>
      <c r="F1334">
        <v>71</v>
      </c>
      <c r="G1334" t="s">
        <v>16</v>
      </c>
      <c r="H1334" t="s">
        <v>230</v>
      </c>
      <c r="I1334" t="s">
        <v>18</v>
      </c>
      <c r="J1334" t="b">
        <v>0</v>
      </c>
      <c r="K1334">
        <v>5121325</v>
      </c>
      <c r="L1334">
        <v>11131721</v>
      </c>
      <c r="M1334">
        <v>20171015</v>
      </c>
      <c r="N1334" t="s">
        <v>19</v>
      </c>
      <c r="O1334" t="str">
        <f>IF(VLOOKUP(A1334,'national-winners'!$A$2:$B$13,2,0)=H1334,"Y","N")</f>
        <v>Y</v>
      </c>
    </row>
    <row r="1335" spans="1:15" x14ac:dyDescent="0.25">
      <c r="A1335">
        <v>1992</v>
      </c>
      <c r="B1335" t="s">
        <v>42</v>
      </c>
      <c r="C1335" t="s">
        <v>43</v>
      </c>
      <c r="D1335">
        <v>6</v>
      </c>
      <c r="E1335">
        <v>93</v>
      </c>
      <c r="F1335">
        <v>71</v>
      </c>
      <c r="G1335" t="s">
        <v>16</v>
      </c>
      <c r="H1335" t="s">
        <v>207</v>
      </c>
      <c r="I1335" t="s">
        <v>21</v>
      </c>
      <c r="J1335" t="b">
        <v>0</v>
      </c>
      <c r="K1335">
        <v>3630574</v>
      </c>
      <c r="L1335">
        <v>11131721</v>
      </c>
      <c r="M1335">
        <v>20171015</v>
      </c>
      <c r="N1335" t="s">
        <v>19</v>
      </c>
      <c r="O1335" t="str">
        <f>IF(VLOOKUP(A1335,'national-winners'!$A$2:$B$13,2,0)=H1335,"Y","N")</f>
        <v>N</v>
      </c>
    </row>
    <row r="1336" spans="1:15" x14ac:dyDescent="0.25">
      <c r="A1336">
        <v>1992</v>
      </c>
      <c r="B1336" t="s">
        <v>42</v>
      </c>
      <c r="C1336" t="s">
        <v>43</v>
      </c>
      <c r="D1336">
        <v>6</v>
      </c>
      <c r="E1336">
        <v>93</v>
      </c>
      <c r="F1336">
        <v>71</v>
      </c>
      <c r="G1336" t="s">
        <v>16</v>
      </c>
      <c r="H1336" t="s">
        <v>231</v>
      </c>
      <c r="I1336" t="s">
        <v>35</v>
      </c>
      <c r="J1336" t="b">
        <v>0</v>
      </c>
      <c r="K1336">
        <v>2296006</v>
      </c>
      <c r="L1336">
        <v>11131721</v>
      </c>
      <c r="M1336">
        <v>20171015</v>
      </c>
      <c r="N1336" t="s">
        <v>19</v>
      </c>
      <c r="O1336" t="str">
        <f>IF(VLOOKUP(A1336,'national-winners'!$A$2:$B$13,2,0)=H1336,"Y","N")</f>
        <v>N</v>
      </c>
    </row>
    <row r="1337" spans="1:15" x14ac:dyDescent="0.25">
      <c r="A1337">
        <v>1992</v>
      </c>
      <c r="B1337" t="s">
        <v>42</v>
      </c>
      <c r="C1337" t="s">
        <v>43</v>
      </c>
      <c r="D1337">
        <v>6</v>
      </c>
      <c r="E1337">
        <v>93</v>
      </c>
      <c r="F1337">
        <v>71</v>
      </c>
      <c r="G1337" t="s">
        <v>16</v>
      </c>
      <c r="H1337" t="s">
        <v>232</v>
      </c>
      <c r="I1337" t="s">
        <v>29</v>
      </c>
      <c r="J1337" t="b">
        <v>0</v>
      </c>
      <c r="K1337">
        <v>48139</v>
      </c>
      <c r="L1337">
        <v>11131721</v>
      </c>
      <c r="M1337">
        <v>20171015</v>
      </c>
      <c r="N1337" t="s">
        <v>19</v>
      </c>
      <c r="O1337" t="str">
        <f>IF(VLOOKUP(A1337,'national-winners'!$A$2:$B$13,2,0)=H1337,"Y","N")</f>
        <v>N</v>
      </c>
    </row>
    <row r="1338" spans="1:15" x14ac:dyDescent="0.25">
      <c r="A1338">
        <v>1992</v>
      </c>
      <c r="B1338" t="s">
        <v>42</v>
      </c>
      <c r="C1338" t="s">
        <v>43</v>
      </c>
      <c r="D1338">
        <v>6</v>
      </c>
      <c r="E1338">
        <v>93</v>
      </c>
      <c r="F1338">
        <v>71</v>
      </c>
      <c r="G1338" t="s">
        <v>16</v>
      </c>
      <c r="H1338" t="s">
        <v>240</v>
      </c>
      <c r="I1338" t="s">
        <v>45</v>
      </c>
      <c r="J1338" t="b">
        <v>0</v>
      </c>
      <c r="K1338">
        <v>18597</v>
      </c>
      <c r="L1338">
        <v>11131721</v>
      </c>
      <c r="M1338">
        <v>20171015</v>
      </c>
      <c r="N1338" t="s">
        <v>19</v>
      </c>
      <c r="O1338" t="str">
        <f>IF(VLOOKUP(A1338,'national-winners'!$A$2:$B$13,2,0)=H1338,"Y","N")</f>
        <v>N</v>
      </c>
    </row>
    <row r="1339" spans="1:15" x14ac:dyDescent="0.25">
      <c r="A1339">
        <v>1992</v>
      </c>
      <c r="B1339" t="s">
        <v>42</v>
      </c>
      <c r="C1339" t="s">
        <v>43</v>
      </c>
      <c r="D1339">
        <v>6</v>
      </c>
      <c r="E1339">
        <v>93</v>
      </c>
      <c r="F1339">
        <v>71</v>
      </c>
      <c r="G1339" t="s">
        <v>16</v>
      </c>
      <c r="H1339" t="s">
        <v>238</v>
      </c>
      <c r="I1339" t="s">
        <v>23</v>
      </c>
      <c r="J1339" t="b">
        <v>0</v>
      </c>
      <c r="K1339">
        <v>12711</v>
      </c>
      <c r="L1339">
        <v>11131721</v>
      </c>
      <c r="M1339">
        <v>20171015</v>
      </c>
      <c r="N1339" t="s">
        <v>19</v>
      </c>
      <c r="O1339" t="str">
        <f>IF(VLOOKUP(A1339,'national-winners'!$A$2:$B$13,2,0)=H1339,"Y","N")</f>
        <v>N</v>
      </c>
    </row>
    <row r="1340" spans="1:15" x14ac:dyDescent="0.25">
      <c r="A1340">
        <v>1992</v>
      </c>
      <c r="B1340" t="s">
        <v>42</v>
      </c>
      <c r="C1340" t="s">
        <v>43</v>
      </c>
      <c r="D1340">
        <v>6</v>
      </c>
      <c r="E1340">
        <v>93</v>
      </c>
      <c r="F1340">
        <v>71</v>
      </c>
      <c r="G1340" t="s">
        <v>16</v>
      </c>
      <c r="J1340" t="b">
        <v>1</v>
      </c>
      <c r="K1340">
        <v>4369</v>
      </c>
      <c r="L1340">
        <v>11131721</v>
      </c>
      <c r="M1340">
        <v>20171015</v>
      </c>
      <c r="N1340" t="s">
        <v>19</v>
      </c>
      <c r="O1340" t="str">
        <f>IF(VLOOKUP(A1340,'national-winners'!$A$2:$B$13,2,0)=H1340,"Y","N")</f>
        <v>N</v>
      </c>
    </row>
    <row r="1341" spans="1:15" x14ac:dyDescent="0.25">
      <c r="A1341">
        <v>1992</v>
      </c>
      <c r="B1341" t="s">
        <v>46</v>
      </c>
      <c r="C1341" t="s">
        <v>47</v>
      </c>
      <c r="D1341">
        <v>8</v>
      </c>
      <c r="E1341">
        <v>84</v>
      </c>
      <c r="F1341">
        <v>62</v>
      </c>
      <c r="G1341" t="s">
        <v>16</v>
      </c>
      <c r="H1341" t="s">
        <v>230</v>
      </c>
      <c r="I1341" t="s">
        <v>18</v>
      </c>
      <c r="J1341" t="b">
        <v>0</v>
      </c>
      <c r="K1341">
        <v>629681</v>
      </c>
      <c r="L1341">
        <v>1569180</v>
      </c>
      <c r="M1341">
        <v>20171015</v>
      </c>
      <c r="N1341" t="s">
        <v>19</v>
      </c>
      <c r="O1341" t="str">
        <f>IF(VLOOKUP(A1341,'national-winners'!$A$2:$B$13,2,0)=H1341,"Y","N")</f>
        <v>Y</v>
      </c>
    </row>
    <row r="1342" spans="1:15" x14ac:dyDescent="0.25">
      <c r="A1342">
        <v>1992</v>
      </c>
      <c r="B1342" t="s">
        <v>46</v>
      </c>
      <c r="C1342" t="s">
        <v>47</v>
      </c>
      <c r="D1342">
        <v>8</v>
      </c>
      <c r="E1342">
        <v>84</v>
      </c>
      <c r="F1342">
        <v>62</v>
      </c>
      <c r="G1342" t="s">
        <v>16</v>
      </c>
      <c r="H1342" t="s">
        <v>207</v>
      </c>
      <c r="I1342" t="s">
        <v>21</v>
      </c>
      <c r="J1342" t="b">
        <v>0</v>
      </c>
      <c r="K1342">
        <v>562850</v>
      </c>
      <c r="L1342">
        <v>1569180</v>
      </c>
      <c r="M1342">
        <v>20171015</v>
      </c>
      <c r="N1342" t="s">
        <v>19</v>
      </c>
      <c r="O1342" t="str">
        <f>IF(VLOOKUP(A1342,'national-winners'!$A$2:$B$13,2,0)=H1342,"Y","N")</f>
        <v>N</v>
      </c>
    </row>
    <row r="1343" spans="1:15" x14ac:dyDescent="0.25">
      <c r="A1343">
        <v>1992</v>
      </c>
      <c r="B1343" t="s">
        <v>46</v>
      </c>
      <c r="C1343" t="s">
        <v>47</v>
      </c>
      <c r="D1343">
        <v>8</v>
      </c>
      <c r="E1343">
        <v>84</v>
      </c>
      <c r="F1343">
        <v>62</v>
      </c>
      <c r="G1343" t="s">
        <v>16</v>
      </c>
      <c r="H1343" t="s">
        <v>231</v>
      </c>
      <c r="I1343" t="s">
        <v>35</v>
      </c>
      <c r="J1343" t="b">
        <v>0</v>
      </c>
      <c r="K1343">
        <v>366010</v>
      </c>
      <c r="L1343">
        <v>1569180</v>
      </c>
      <c r="M1343">
        <v>20171015</v>
      </c>
      <c r="N1343" t="s">
        <v>19</v>
      </c>
      <c r="O1343" t="str">
        <f>IF(VLOOKUP(A1343,'national-winners'!$A$2:$B$13,2,0)=H1343,"Y","N")</f>
        <v>N</v>
      </c>
    </row>
    <row r="1344" spans="1:15" x14ac:dyDescent="0.25">
      <c r="A1344">
        <v>1992</v>
      </c>
      <c r="B1344" t="s">
        <v>46</v>
      </c>
      <c r="C1344" t="s">
        <v>47</v>
      </c>
      <c r="D1344">
        <v>8</v>
      </c>
      <c r="E1344">
        <v>84</v>
      </c>
      <c r="F1344">
        <v>62</v>
      </c>
      <c r="G1344" t="s">
        <v>16</v>
      </c>
      <c r="H1344" t="s">
        <v>232</v>
      </c>
      <c r="I1344" t="s">
        <v>29</v>
      </c>
      <c r="J1344" t="b">
        <v>0</v>
      </c>
      <c r="K1344">
        <v>8669</v>
      </c>
      <c r="L1344">
        <v>1569180</v>
      </c>
      <c r="M1344">
        <v>20171015</v>
      </c>
      <c r="N1344" t="s">
        <v>19</v>
      </c>
      <c r="O1344" t="str">
        <f>IF(VLOOKUP(A1344,'national-winners'!$A$2:$B$13,2,0)=H1344,"Y","N")</f>
        <v>N</v>
      </c>
    </row>
    <row r="1345" spans="1:15" x14ac:dyDescent="0.25">
      <c r="A1345">
        <v>1992</v>
      </c>
      <c r="B1345" t="s">
        <v>46</v>
      </c>
      <c r="C1345" t="s">
        <v>47</v>
      </c>
      <c r="D1345">
        <v>8</v>
      </c>
      <c r="E1345">
        <v>84</v>
      </c>
      <c r="F1345">
        <v>62</v>
      </c>
      <c r="G1345" t="s">
        <v>16</v>
      </c>
      <c r="H1345" t="s">
        <v>210</v>
      </c>
      <c r="I1345" t="s">
        <v>211</v>
      </c>
      <c r="J1345" t="b">
        <v>0</v>
      </c>
      <c r="K1345">
        <v>1608</v>
      </c>
      <c r="L1345">
        <v>1569180</v>
      </c>
      <c r="M1345">
        <v>20171015</v>
      </c>
      <c r="N1345" t="s">
        <v>19</v>
      </c>
      <c r="O1345" t="str">
        <f>IF(VLOOKUP(A1345,'national-winners'!$A$2:$B$13,2,0)=H1345,"Y","N")</f>
        <v>N</v>
      </c>
    </row>
    <row r="1346" spans="1:15" x14ac:dyDescent="0.25">
      <c r="A1346">
        <v>1992</v>
      </c>
      <c r="B1346" t="s">
        <v>46</v>
      </c>
      <c r="C1346" t="s">
        <v>47</v>
      </c>
      <c r="D1346">
        <v>8</v>
      </c>
      <c r="E1346">
        <v>84</v>
      </c>
      <c r="F1346">
        <v>62</v>
      </c>
      <c r="G1346" t="s">
        <v>16</v>
      </c>
      <c r="H1346" t="s">
        <v>233</v>
      </c>
      <c r="I1346" t="s">
        <v>241</v>
      </c>
      <c r="J1346" t="b">
        <v>0</v>
      </c>
      <c r="K1346">
        <v>274</v>
      </c>
      <c r="L1346">
        <v>1569180</v>
      </c>
      <c r="M1346">
        <v>20171015</v>
      </c>
      <c r="N1346" t="s">
        <v>19</v>
      </c>
      <c r="O1346" t="str">
        <f>IF(VLOOKUP(A1346,'national-winners'!$A$2:$B$13,2,0)=H1346,"Y","N")</f>
        <v>N</v>
      </c>
    </row>
    <row r="1347" spans="1:15" x14ac:dyDescent="0.25">
      <c r="A1347">
        <v>1992</v>
      </c>
      <c r="B1347" t="s">
        <v>46</v>
      </c>
      <c r="C1347" t="s">
        <v>47</v>
      </c>
      <c r="D1347">
        <v>8</v>
      </c>
      <c r="E1347">
        <v>84</v>
      </c>
      <c r="F1347">
        <v>62</v>
      </c>
      <c r="G1347" t="s">
        <v>16</v>
      </c>
      <c r="H1347" t="s">
        <v>236</v>
      </c>
      <c r="I1347" t="s">
        <v>237</v>
      </c>
      <c r="J1347" t="b">
        <v>0</v>
      </c>
      <c r="K1347">
        <v>47</v>
      </c>
      <c r="L1347">
        <v>1569180</v>
      </c>
      <c r="M1347">
        <v>20171015</v>
      </c>
      <c r="N1347" t="s">
        <v>19</v>
      </c>
      <c r="O1347" t="str">
        <f>IF(VLOOKUP(A1347,'national-winners'!$A$2:$B$13,2,0)=H1347,"Y","N")</f>
        <v>N</v>
      </c>
    </row>
    <row r="1348" spans="1:15" x14ac:dyDescent="0.25">
      <c r="A1348">
        <v>1992</v>
      </c>
      <c r="B1348" t="s">
        <v>46</v>
      </c>
      <c r="C1348" t="s">
        <v>47</v>
      </c>
      <c r="D1348">
        <v>8</v>
      </c>
      <c r="E1348">
        <v>84</v>
      </c>
      <c r="F1348">
        <v>62</v>
      </c>
      <c r="G1348" t="s">
        <v>16</v>
      </c>
      <c r="H1348" t="s">
        <v>242</v>
      </c>
      <c r="I1348" t="s">
        <v>25</v>
      </c>
      <c r="J1348" t="b">
        <v>0</v>
      </c>
      <c r="K1348">
        <v>21</v>
      </c>
      <c r="L1348">
        <v>1569180</v>
      </c>
      <c r="M1348">
        <v>20171015</v>
      </c>
      <c r="N1348" t="s">
        <v>19</v>
      </c>
      <c r="O1348" t="str">
        <f>IF(VLOOKUP(A1348,'national-winners'!$A$2:$B$13,2,0)=H1348,"Y","N")</f>
        <v>N</v>
      </c>
    </row>
    <row r="1349" spans="1:15" x14ac:dyDescent="0.25">
      <c r="A1349">
        <v>1992</v>
      </c>
      <c r="B1349" t="s">
        <v>46</v>
      </c>
      <c r="C1349" t="s">
        <v>47</v>
      </c>
      <c r="D1349">
        <v>8</v>
      </c>
      <c r="E1349">
        <v>84</v>
      </c>
      <c r="F1349">
        <v>62</v>
      </c>
      <c r="G1349" t="s">
        <v>16</v>
      </c>
      <c r="H1349" t="s">
        <v>243</v>
      </c>
      <c r="I1349" t="s">
        <v>244</v>
      </c>
      <c r="J1349" t="b">
        <v>0</v>
      </c>
      <c r="K1349">
        <v>20</v>
      </c>
      <c r="L1349">
        <v>1569180</v>
      </c>
      <c r="M1349">
        <v>20171015</v>
      </c>
      <c r="N1349" t="s">
        <v>19</v>
      </c>
      <c r="O1349" t="str">
        <f>IF(VLOOKUP(A1349,'national-winners'!$A$2:$B$13,2,0)=H1349,"Y","N")</f>
        <v>N</v>
      </c>
    </row>
    <row r="1350" spans="1:15" x14ac:dyDescent="0.25">
      <c r="A1350">
        <v>1992</v>
      </c>
      <c r="B1350" t="s">
        <v>50</v>
      </c>
      <c r="C1350" t="s">
        <v>51</v>
      </c>
      <c r="D1350">
        <v>9</v>
      </c>
      <c r="E1350">
        <v>16</v>
      </c>
      <c r="F1350">
        <v>1</v>
      </c>
      <c r="G1350" t="s">
        <v>16</v>
      </c>
      <c r="H1350" t="s">
        <v>230</v>
      </c>
      <c r="I1350" t="s">
        <v>18</v>
      </c>
      <c r="J1350" t="b">
        <v>0</v>
      </c>
      <c r="K1350">
        <v>682318</v>
      </c>
      <c r="L1350">
        <v>1616156</v>
      </c>
      <c r="M1350">
        <v>20171015</v>
      </c>
      <c r="N1350" t="s">
        <v>19</v>
      </c>
      <c r="O1350" t="str">
        <f>IF(VLOOKUP(A1350,'national-winners'!$A$2:$B$13,2,0)=H1350,"Y","N")</f>
        <v>Y</v>
      </c>
    </row>
    <row r="1351" spans="1:15" x14ac:dyDescent="0.25">
      <c r="A1351">
        <v>1992</v>
      </c>
      <c r="B1351" t="s">
        <v>50</v>
      </c>
      <c r="C1351" t="s">
        <v>51</v>
      </c>
      <c r="D1351">
        <v>9</v>
      </c>
      <c r="E1351">
        <v>16</v>
      </c>
      <c r="F1351">
        <v>1</v>
      </c>
      <c r="G1351" t="s">
        <v>16</v>
      </c>
      <c r="H1351" t="s">
        <v>207</v>
      </c>
      <c r="I1351" t="s">
        <v>21</v>
      </c>
      <c r="J1351" t="b">
        <v>0</v>
      </c>
      <c r="K1351">
        <v>578313</v>
      </c>
      <c r="L1351">
        <v>1616156</v>
      </c>
      <c r="M1351">
        <v>20171015</v>
      </c>
      <c r="N1351" t="s">
        <v>19</v>
      </c>
      <c r="O1351" t="str">
        <f>IF(VLOOKUP(A1351,'national-winners'!$A$2:$B$13,2,0)=H1351,"Y","N")</f>
        <v>N</v>
      </c>
    </row>
    <row r="1352" spans="1:15" x14ac:dyDescent="0.25">
      <c r="A1352">
        <v>1992</v>
      </c>
      <c r="B1352" t="s">
        <v>50</v>
      </c>
      <c r="C1352" t="s">
        <v>51</v>
      </c>
      <c r="D1352">
        <v>9</v>
      </c>
      <c r="E1352">
        <v>16</v>
      </c>
      <c r="F1352">
        <v>1</v>
      </c>
      <c r="G1352" t="s">
        <v>16</v>
      </c>
      <c r="H1352" t="s">
        <v>231</v>
      </c>
      <c r="I1352" t="s">
        <v>35</v>
      </c>
      <c r="J1352" t="b">
        <v>0</v>
      </c>
      <c r="K1352">
        <v>348771</v>
      </c>
      <c r="L1352">
        <v>1616156</v>
      </c>
      <c r="M1352">
        <v>20171015</v>
      </c>
      <c r="N1352" t="s">
        <v>19</v>
      </c>
      <c r="O1352" t="str">
        <f>IF(VLOOKUP(A1352,'national-winners'!$A$2:$B$13,2,0)=H1352,"Y","N")</f>
        <v>N</v>
      </c>
    </row>
    <row r="1353" spans="1:15" x14ac:dyDescent="0.25">
      <c r="A1353">
        <v>1992</v>
      </c>
      <c r="B1353" t="s">
        <v>50</v>
      </c>
      <c r="C1353" t="s">
        <v>51</v>
      </c>
      <c r="D1353">
        <v>9</v>
      </c>
      <c r="E1353">
        <v>16</v>
      </c>
      <c r="F1353">
        <v>1</v>
      </c>
      <c r="G1353" t="s">
        <v>16</v>
      </c>
      <c r="H1353" t="s">
        <v>232</v>
      </c>
      <c r="I1353" t="s">
        <v>29</v>
      </c>
      <c r="J1353" t="b">
        <v>0</v>
      </c>
      <c r="K1353">
        <v>5391</v>
      </c>
      <c r="L1353">
        <v>1616156</v>
      </c>
      <c r="M1353">
        <v>20171015</v>
      </c>
      <c r="N1353" t="s">
        <v>19</v>
      </c>
      <c r="O1353" t="str">
        <f>IF(VLOOKUP(A1353,'national-winners'!$A$2:$B$13,2,0)=H1353,"Y","N")</f>
        <v>N</v>
      </c>
    </row>
    <row r="1354" spans="1:15" x14ac:dyDescent="0.25">
      <c r="A1354">
        <v>1992</v>
      </c>
      <c r="B1354" t="s">
        <v>50</v>
      </c>
      <c r="C1354" t="s">
        <v>51</v>
      </c>
      <c r="D1354">
        <v>9</v>
      </c>
      <c r="E1354">
        <v>16</v>
      </c>
      <c r="F1354">
        <v>1</v>
      </c>
      <c r="G1354" t="s">
        <v>16</v>
      </c>
      <c r="H1354" t="s">
        <v>210</v>
      </c>
      <c r="I1354" t="s">
        <v>211</v>
      </c>
      <c r="J1354" t="b">
        <v>0</v>
      </c>
      <c r="K1354">
        <v>1363</v>
      </c>
      <c r="L1354">
        <v>1616156</v>
      </c>
      <c r="M1354">
        <v>20171015</v>
      </c>
      <c r="N1354" t="s">
        <v>19</v>
      </c>
      <c r="O1354" t="str">
        <f>IF(VLOOKUP(A1354,'national-winners'!$A$2:$B$13,2,0)=H1354,"Y","N")</f>
        <v>N</v>
      </c>
    </row>
    <row r="1355" spans="1:15" x14ac:dyDescent="0.25">
      <c r="A1355">
        <v>1992</v>
      </c>
      <c r="B1355" t="s">
        <v>53</v>
      </c>
      <c r="C1355" t="s">
        <v>54</v>
      </c>
      <c r="D1355">
        <v>10</v>
      </c>
      <c r="E1355">
        <v>51</v>
      </c>
      <c r="F1355">
        <v>11</v>
      </c>
      <c r="G1355" t="s">
        <v>16</v>
      </c>
      <c r="H1355" t="s">
        <v>230</v>
      </c>
      <c r="I1355" t="s">
        <v>18</v>
      </c>
      <c r="J1355" t="b">
        <v>0</v>
      </c>
      <c r="K1355">
        <v>126054</v>
      </c>
      <c r="L1355">
        <v>289620</v>
      </c>
      <c r="M1355">
        <v>20171015</v>
      </c>
      <c r="N1355" t="s">
        <v>19</v>
      </c>
      <c r="O1355" t="str">
        <f>IF(VLOOKUP(A1355,'national-winners'!$A$2:$B$13,2,0)=H1355,"Y","N")</f>
        <v>Y</v>
      </c>
    </row>
    <row r="1356" spans="1:15" x14ac:dyDescent="0.25">
      <c r="A1356">
        <v>1992</v>
      </c>
      <c r="B1356" t="s">
        <v>53</v>
      </c>
      <c r="C1356" t="s">
        <v>54</v>
      </c>
      <c r="D1356">
        <v>10</v>
      </c>
      <c r="E1356">
        <v>51</v>
      </c>
      <c r="F1356">
        <v>11</v>
      </c>
      <c r="G1356" t="s">
        <v>16</v>
      </c>
      <c r="H1356" t="s">
        <v>207</v>
      </c>
      <c r="I1356" t="s">
        <v>21</v>
      </c>
      <c r="J1356" t="b">
        <v>0</v>
      </c>
      <c r="K1356">
        <v>102313</v>
      </c>
      <c r="L1356">
        <v>289620</v>
      </c>
      <c r="M1356">
        <v>20171015</v>
      </c>
      <c r="N1356" t="s">
        <v>19</v>
      </c>
      <c r="O1356" t="str">
        <f>IF(VLOOKUP(A1356,'national-winners'!$A$2:$B$13,2,0)=H1356,"Y","N")</f>
        <v>N</v>
      </c>
    </row>
    <row r="1357" spans="1:15" x14ac:dyDescent="0.25">
      <c r="A1357">
        <v>1992</v>
      </c>
      <c r="B1357" t="s">
        <v>53</v>
      </c>
      <c r="C1357" t="s">
        <v>54</v>
      </c>
      <c r="D1357">
        <v>10</v>
      </c>
      <c r="E1357">
        <v>51</v>
      </c>
      <c r="F1357">
        <v>11</v>
      </c>
      <c r="G1357" t="s">
        <v>16</v>
      </c>
      <c r="H1357" t="s">
        <v>231</v>
      </c>
      <c r="I1357" t="s">
        <v>35</v>
      </c>
      <c r="J1357" t="b">
        <v>0</v>
      </c>
      <c r="K1357">
        <v>59213</v>
      </c>
      <c r="L1357">
        <v>289620</v>
      </c>
      <c r="M1357">
        <v>20171015</v>
      </c>
      <c r="N1357" t="s">
        <v>19</v>
      </c>
      <c r="O1357" t="str">
        <f>IF(VLOOKUP(A1357,'national-winners'!$A$2:$B$13,2,0)=H1357,"Y","N")</f>
        <v>N</v>
      </c>
    </row>
    <row r="1358" spans="1:15" x14ac:dyDescent="0.25">
      <c r="A1358">
        <v>1992</v>
      </c>
      <c r="B1358" t="s">
        <v>53</v>
      </c>
      <c r="C1358" t="s">
        <v>54</v>
      </c>
      <c r="D1358">
        <v>10</v>
      </c>
      <c r="E1358">
        <v>51</v>
      </c>
      <c r="F1358">
        <v>11</v>
      </c>
      <c r="G1358" t="s">
        <v>16</v>
      </c>
      <c r="H1358" t="s">
        <v>210</v>
      </c>
      <c r="I1358" t="s">
        <v>211</v>
      </c>
      <c r="J1358" t="b">
        <v>0</v>
      </c>
      <c r="K1358">
        <v>1105</v>
      </c>
      <c r="L1358">
        <v>289620</v>
      </c>
      <c r="M1358">
        <v>20171015</v>
      </c>
      <c r="N1358" t="s">
        <v>19</v>
      </c>
      <c r="O1358" t="str">
        <f>IF(VLOOKUP(A1358,'national-winners'!$A$2:$B$13,2,0)=H1358,"Y","N")</f>
        <v>N</v>
      </c>
    </row>
    <row r="1359" spans="1:15" x14ac:dyDescent="0.25">
      <c r="A1359">
        <v>1992</v>
      </c>
      <c r="B1359" t="s">
        <v>53</v>
      </c>
      <c r="C1359" t="s">
        <v>54</v>
      </c>
      <c r="D1359">
        <v>10</v>
      </c>
      <c r="E1359">
        <v>51</v>
      </c>
      <c r="F1359">
        <v>11</v>
      </c>
      <c r="G1359" t="s">
        <v>16</v>
      </c>
      <c r="H1359" t="s">
        <v>232</v>
      </c>
      <c r="I1359" t="s">
        <v>29</v>
      </c>
      <c r="J1359" t="b">
        <v>0</v>
      </c>
      <c r="K1359">
        <v>935</v>
      </c>
      <c r="L1359">
        <v>289620</v>
      </c>
      <c r="M1359">
        <v>20171015</v>
      </c>
      <c r="N1359" t="s">
        <v>19</v>
      </c>
      <c r="O1359" t="str">
        <f>IF(VLOOKUP(A1359,'national-winners'!$A$2:$B$13,2,0)=H1359,"Y","N")</f>
        <v>N</v>
      </c>
    </row>
    <row r="1360" spans="1:15" x14ac:dyDescent="0.25">
      <c r="A1360">
        <v>1992</v>
      </c>
      <c r="B1360" t="s">
        <v>57</v>
      </c>
      <c r="C1360" t="s">
        <v>58</v>
      </c>
      <c r="D1360">
        <v>11</v>
      </c>
      <c r="E1360">
        <v>53</v>
      </c>
      <c r="F1360">
        <v>55</v>
      </c>
      <c r="G1360" t="s">
        <v>16</v>
      </c>
      <c r="H1360" t="s">
        <v>230</v>
      </c>
      <c r="I1360" t="s">
        <v>18</v>
      </c>
      <c r="J1360" t="b">
        <v>0</v>
      </c>
      <c r="K1360">
        <v>192619</v>
      </c>
      <c r="L1360">
        <v>227572</v>
      </c>
      <c r="M1360">
        <v>20171015</v>
      </c>
      <c r="N1360" t="s">
        <v>19</v>
      </c>
      <c r="O1360" t="str">
        <f>IF(VLOOKUP(A1360,'national-winners'!$A$2:$B$13,2,0)=H1360,"Y","N")</f>
        <v>Y</v>
      </c>
    </row>
    <row r="1361" spans="1:15" x14ac:dyDescent="0.25">
      <c r="A1361">
        <v>1992</v>
      </c>
      <c r="B1361" t="s">
        <v>57</v>
      </c>
      <c r="C1361" t="s">
        <v>58</v>
      </c>
      <c r="D1361">
        <v>11</v>
      </c>
      <c r="E1361">
        <v>53</v>
      </c>
      <c r="F1361">
        <v>55</v>
      </c>
      <c r="G1361" t="s">
        <v>16</v>
      </c>
      <c r="H1361" t="s">
        <v>207</v>
      </c>
      <c r="I1361" t="s">
        <v>21</v>
      </c>
      <c r="J1361" t="b">
        <v>0</v>
      </c>
      <c r="K1361">
        <v>20698</v>
      </c>
      <c r="L1361">
        <v>227572</v>
      </c>
      <c r="M1361">
        <v>20171015</v>
      </c>
      <c r="N1361" t="s">
        <v>19</v>
      </c>
      <c r="O1361" t="str">
        <f>IF(VLOOKUP(A1361,'national-winners'!$A$2:$B$13,2,0)=H1361,"Y","N")</f>
        <v>N</v>
      </c>
    </row>
    <row r="1362" spans="1:15" x14ac:dyDescent="0.25">
      <c r="A1362">
        <v>1992</v>
      </c>
      <c r="B1362" t="s">
        <v>57</v>
      </c>
      <c r="C1362" t="s">
        <v>58</v>
      </c>
      <c r="D1362">
        <v>11</v>
      </c>
      <c r="E1362">
        <v>53</v>
      </c>
      <c r="F1362">
        <v>55</v>
      </c>
      <c r="G1362" t="s">
        <v>16</v>
      </c>
      <c r="H1362" t="s">
        <v>231</v>
      </c>
      <c r="I1362" t="s">
        <v>35</v>
      </c>
      <c r="J1362" t="b">
        <v>0</v>
      </c>
      <c r="K1362">
        <v>9681</v>
      </c>
      <c r="L1362">
        <v>227572</v>
      </c>
      <c r="M1362">
        <v>20171015</v>
      </c>
      <c r="N1362" t="s">
        <v>19</v>
      </c>
      <c r="O1362" t="str">
        <f>IF(VLOOKUP(A1362,'national-winners'!$A$2:$B$13,2,0)=H1362,"Y","N")</f>
        <v>N</v>
      </c>
    </row>
    <row r="1363" spans="1:15" x14ac:dyDescent="0.25">
      <c r="A1363">
        <v>1992</v>
      </c>
      <c r="B1363" t="s">
        <v>57</v>
      </c>
      <c r="C1363" t="s">
        <v>58</v>
      </c>
      <c r="D1363">
        <v>11</v>
      </c>
      <c r="E1363">
        <v>53</v>
      </c>
      <c r="F1363">
        <v>55</v>
      </c>
      <c r="G1363" t="s">
        <v>16</v>
      </c>
      <c r="H1363" t="s">
        <v>210</v>
      </c>
      <c r="I1363" t="s">
        <v>211</v>
      </c>
      <c r="J1363" t="b">
        <v>0</v>
      </c>
      <c r="K1363">
        <v>1459</v>
      </c>
      <c r="L1363">
        <v>227572</v>
      </c>
      <c r="M1363">
        <v>20171015</v>
      </c>
      <c r="N1363" t="s">
        <v>19</v>
      </c>
      <c r="O1363" t="str">
        <f>IF(VLOOKUP(A1363,'national-winners'!$A$2:$B$13,2,0)=H1363,"Y","N")</f>
        <v>N</v>
      </c>
    </row>
    <row r="1364" spans="1:15" x14ac:dyDescent="0.25">
      <c r="A1364">
        <v>1992</v>
      </c>
      <c r="B1364" t="s">
        <v>57</v>
      </c>
      <c r="C1364" t="s">
        <v>58</v>
      </c>
      <c r="D1364">
        <v>11</v>
      </c>
      <c r="E1364">
        <v>53</v>
      </c>
      <c r="F1364">
        <v>55</v>
      </c>
      <c r="G1364" t="s">
        <v>16</v>
      </c>
      <c r="H1364" t="s">
        <v>245</v>
      </c>
      <c r="I1364" t="s">
        <v>35</v>
      </c>
      <c r="J1364" t="b">
        <v>0</v>
      </c>
      <c r="K1364">
        <v>1446</v>
      </c>
      <c r="L1364">
        <v>227572</v>
      </c>
      <c r="M1364">
        <v>20171015</v>
      </c>
      <c r="N1364" t="s">
        <v>19</v>
      </c>
      <c r="O1364" t="str">
        <f>IF(VLOOKUP(A1364,'national-winners'!$A$2:$B$13,2,0)=H1364,"Y","N")</f>
        <v>N</v>
      </c>
    </row>
    <row r="1365" spans="1:15" x14ac:dyDescent="0.25">
      <c r="A1365">
        <v>1992</v>
      </c>
      <c r="B1365" t="s">
        <v>57</v>
      </c>
      <c r="C1365" t="s">
        <v>58</v>
      </c>
      <c r="D1365">
        <v>11</v>
      </c>
      <c r="E1365">
        <v>53</v>
      </c>
      <c r="F1365">
        <v>55</v>
      </c>
      <c r="G1365" t="s">
        <v>16</v>
      </c>
      <c r="J1365" t="b">
        <v>1</v>
      </c>
      <c r="K1365">
        <v>676</v>
      </c>
      <c r="L1365">
        <v>227572</v>
      </c>
      <c r="M1365">
        <v>20171015</v>
      </c>
      <c r="N1365" t="s">
        <v>19</v>
      </c>
      <c r="O1365" t="str">
        <f>IF(VLOOKUP(A1365,'national-winners'!$A$2:$B$13,2,0)=H1365,"Y","N")</f>
        <v>N</v>
      </c>
    </row>
    <row r="1366" spans="1:15" x14ac:dyDescent="0.25">
      <c r="A1366">
        <v>1992</v>
      </c>
      <c r="B1366" t="s">
        <v>57</v>
      </c>
      <c r="C1366" t="s">
        <v>58</v>
      </c>
      <c r="D1366">
        <v>11</v>
      </c>
      <c r="E1366">
        <v>53</v>
      </c>
      <c r="F1366">
        <v>55</v>
      </c>
      <c r="G1366" t="s">
        <v>16</v>
      </c>
      <c r="H1366" t="s">
        <v>232</v>
      </c>
      <c r="I1366" t="s">
        <v>29</v>
      </c>
      <c r="J1366" t="b">
        <v>0</v>
      </c>
      <c r="K1366">
        <v>467</v>
      </c>
      <c r="L1366">
        <v>227572</v>
      </c>
      <c r="M1366">
        <v>20171015</v>
      </c>
      <c r="N1366" t="s">
        <v>19</v>
      </c>
      <c r="O1366" t="str">
        <f>IF(VLOOKUP(A1366,'national-winners'!$A$2:$B$13,2,0)=H1366,"Y","N")</f>
        <v>N</v>
      </c>
    </row>
    <row r="1367" spans="1:15" x14ac:dyDescent="0.25">
      <c r="A1367">
        <v>1992</v>
      </c>
      <c r="B1367" t="s">
        <v>57</v>
      </c>
      <c r="C1367" t="s">
        <v>58</v>
      </c>
      <c r="D1367">
        <v>11</v>
      </c>
      <c r="E1367">
        <v>53</v>
      </c>
      <c r="F1367">
        <v>55</v>
      </c>
      <c r="G1367" t="s">
        <v>16</v>
      </c>
      <c r="H1367" t="s">
        <v>236</v>
      </c>
      <c r="I1367" t="s">
        <v>237</v>
      </c>
      <c r="J1367" t="b">
        <v>0</v>
      </c>
      <c r="K1367">
        <v>230</v>
      </c>
      <c r="L1367">
        <v>227572</v>
      </c>
      <c r="M1367">
        <v>20171015</v>
      </c>
      <c r="N1367" t="s">
        <v>19</v>
      </c>
      <c r="O1367" t="str">
        <f>IF(VLOOKUP(A1367,'national-winners'!$A$2:$B$13,2,0)=H1367,"Y","N")</f>
        <v>N</v>
      </c>
    </row>
    <row r="1368" spans="1:15" x14ac:dyDescent="0.25">
      <c r="A1368">
        <v>1992</v>
      </c>
      <c r="B1368" t="s">
        <v>57</v>
      </c>
      <c r="C1368" t="s">
        <v>58</v>
      </c>
      <c r="D1368">
        <v>11</v>
      </c>
      <c r="E1368">
        <v>53</v>
      </c>
      <c r="F1368">
        <v>55</v>
      </c>
      <c r="G1368" t="s">
        <v>16</v>
      </c>
      <c r="H1368" t="s">
        <v>59</v>
      </c>
      <c r="I1368" t="s">
        <v>100</v>
      </c>
      <c r="J1368" t="b">
        <v>0</v>
      </c>
      <c r="K1368">
        <v>191</v>
      </c>
      <c r="L1368">
        <v>227572</v>
      </c>
      <c r="M1368">
        <v>20171015</v>
      </c>
      <c r="N1368" t="s">
        <v>19</v>
      </c>
      <c r="O1368" t="str">
        <f>IF(VLOOKUP(A1368,'national-winners'!$A$2:$B$13,2,0)=H1368,"Y","N")</f>
        <v>N</v>
      </c>
    </row>
    <row r="1369" spans="1:15" x14ac:dyDescent="0.25">
      <c r="A1369">
        <v>1992</v>
      </c>
      <c r="B1369" t="s">
        <v>57</v>
      </c>
      <c r="C1369" t="s">
        <v>58</v>
      </c>
      <c r="D1369">
        <v>11</v>
      </c>
      <c r="E1369">
        <v>53</v>
      </c>
      <c r="F1369">
        <v>55</v>
      </c>
      <c r="G1369" t="s">
        <v>16</v>
      </c>
      <c r="H1369" t="s">
        <v>59</v>
      </c>
      <c r="I1369" t="s">
        <v>37</v>
      </c>
      <c r="J1369" t="b">
        <v>0</v>
      </c>
      <c r="K1369">
        <v>105</v>
      </c>
      <c r="L1369">
        <v>227572</v>
      </c>
      <c r="M1369">
        <v>20171015</v>
      </c>
      <c r="N1369" t="s">
        <v>19</v>
      </c>
      <c r="O1369" t="str">
        <f>IF(VLOOKUP(A1369,'national-winners'!$A$2:$B$13,2,0)=H1369,"Y","N")</f>
        <v>N</v>
      </c>
    </row>
    <row r="1370" spans="1:15" x14ac:dyDescent="0.25">
      <c r="A1370">
        <v>1992</v>
      </c>
      <c r="B1370" t="s">
        <v>60</v>
      </c>
      <c r="C1370" t="s">
        <v>61</v>
      </c>
      <c r="D1370">
        <v>12</v>
      </c>
      <c r="E1370">
        <v>59</v>
      </c>
      <c r="F1370">
        <v>43</v>
      </c>
      <c r="G1370" t="s">
        <v>16</v>
      </c>
      <c r="H1370" t="s">
        <v>207</v>
      </c>
      <c r="I1370" t="s">
        <v>21</v>
      </c>
      <c r="J1370" t="b">
        <v>0</v>
      </c>
      <c r="K1370">
        <v>2173310</v>
      </c>
      <c r="L1370">
        <v>5313392</v>
      </c>
      <c r="M1370">
        <v>20171015</v>
      </c>
      <c r="N1370" t="s">
        <v>19</v>
      </c>
      <c r="O1370" t="str">
        <f>IF(VLOOKUP(A1370,'national-winners'!$A$2:$B$13,2,0)=H1370,"Y","N")</f>
        <v>N</v>
      </c>
    </row>
    <row r="1371" spans="1:15" x14ac:dyDescent="0.25">
      <c r="A1371">
        <v>1992</v>
      </c>
      <c r="B1371" t="s">
        <v>60</v>
      </c>
      <c r="C1371" t="s">
        <v>61</v>
      </c>
      <c r="D1371">
        <v>12</v>
      </c>
      <c r="E1371">
        <v>59</v>
      </c>
      <c r="F1371">
        <v>43</v>
      </c>
      <c r="G1371" t="s">
        <v>16</v>
      </c>
      <c r="H1371" t="s">
        <v>230</v>
      </c>
      <c r="I1371" t="s">
        <v>18</v>
      </c>
      <c r="J1371" t="b">
        <v>0</v>
      </c>
      <c r="K1371">
        <v>2071698</v>
      </c>
      <c r="L1371">
        <v>5313392</v>
      </c>
      <c r="M1371">
        <v>20171015</v>
      </c>
      <c r="N1371" t="s">
        <v>19</v>
      </c>
      <c r="O1371" t="str">
        <f>IF(VLOOKUP(A1371,'national-winners'!$A$2:$B$13,2,0)=H1371,"Y","N")</f>
        <v>Y</v>
      </c>
    </row>
    <row r="1372" spans="1:15" x14ac:dyDescent="0.25">
      <c r="A1372">
        <v>1992</v>
      </c>
      <c r="B1372" t="s">
        <v>60</v>
      </c>
      <c r="C1372" t="s">
        <v>61</v>
      </c>
      <c r="D1372">
        <v>12</v>
      </c>
      <c r="E1372">
        <v>59</v>
      </c>
      <c r="F1372">
        <v>43</v>
      </c>
      <c r="G1372" t="s">
        <v>16</v>
      </c>
      <c r="H1372" t="s">
        <v>231</v>
      </c>
      <c r="I1372" t="s">
        <v>35</v>
      </c>
      <c r="J1372" t="b">
        <v>0</v>
      </c>
      <c r="K1372">
        <v>1053067</v>
      </c>
      <c r="L1372">
        <v>5313392</v>
      </c>
      <c r="M1372">
        <v>20171015</v>
      </c>
      <c r="N1372" t="s">
        <v>19</v>
      </c>
      <c r="O1372" t="str">
        <f>IF(VLOOKUP(A1372,'national-winners'!$A$2:$B$13,2,0)=H1372,"Y","N")</f>
        <v>N</v>
      </c>
    </row>
    <row r="1373" spans="1:15" x14ac:dyDescent="0.25">
      <c r="A1373">
        <v>1992</v>
      </c>
      <c r="B1373" t="s">
        <v>60</v>
      </c>
      <c r="C1373" t="s">
        <v>61</v>
      </c>
      <c r="D1373">
        <v>12</v>
      </c>
      <c r="E1373">
        <v>59</v>
      </c>
      <c r="F1373">
        <v>43</v>
      </c>
      <c r="G1373" t="s">
        <v>16</v>
      </c>
      <c r="H1373" t="s">
        <v>232</v>
      </c>
      <c r="I1373" t="s">
        <v>29</v>
      </c>
      <c r="J1373" t="b">
        <v>0</v>
      </c>
      <c r="K1373">
        <v>15079</v>
      </c>
      <c r="L1373">
        <v>5313392</v>
      </c>
      <c r="M1373">
        <v>20171015</v>
      </c>
      <c r="N1373" t="s">
        <v>19</v>
      </c>
      <c r="O1373" t="str">
        <f>IF(VLOOKUP(A1373,'national-winners'!$A$2:$B$13,2,0)=H1373,"Y","N")</f>
        <v>N</v>
      </c>
    </row>
    <row r="1374" spans="1:15" x14ac:dyDescent="0.25">
      <c r="A1374">
        <v>1992</v>
      </c>
      <c r="B1374" t="s">
        <v>60</v>
      </c>
      <c r="C1374" t="s">
        <v>61</v>
      </c>
      <c r="D1374">
        <v>12</v>
      </c>
      <c r="E1374">
        <v>59</v>
      </c>
      <c r="F1374">
        <v>43</v>
      </c>
      <c r="G1374" t="s">
        <v>16</v>
      </c>
      <c r="J1374" t="b">
        <v>1</v>
      </c>
      <c r="K1374">
        <v>238</v>
      </c>
      <c r="L1374">
        <v>5313392</v>
      </c>
      <c r="M1374">
        <v>20171015</v>
      </c>
      <c r="N1374" t="s">
        <v>19</v>
      </c>
      <c r="O1374" t="str">
        <f>IF(VLOOKUP(A1374,'national-winners'!$A$2:$B$13,2,0)=H1374,"Y","N")</f>
        <v>N</v>
      </c>
    </row>
    <row r="1375" spans="1:15" x14ac:dyDescent="0.25">
      <c r="A1375">
        <v>1992</v>
      </c>
      <c r="B1375" t="s">
        <v>62</v>
      </c>
      <c r="C1375" t="s">
        <v>63</v>
      </c>
      <c r="D1375">
        <v>13</v>
      </c>
      <c r="E1375">
        <v>58</v>
      </c>
      <c r="F1375">
        <v>44</v>
      </c>
      <c r="G1375" t="s">
        <v>16</v>
      </c>
      <c r="H1375" t="s">
        <v>230</v>
      </c>
      <c r="I1375" t="s">
        <v>18</v>
      </c>
      <c r="J1375" t="b">
        <v>0</v>
      </c>
      <c r="K1375">
        <v>1008966</v>
      </c>
      <c r="L1375">
        <v>2321133</v>
      </c>
      <c r="M1375">
        <v>20171015</v>
      </c>
      <c r="N1375" t="s">
        <v>19</v>
      </c>
      <c r="O1375" t="str">
        <f>IF(VLOOKUP(A1375,'national-winners'!$A$2:$B$13,2,0)=H1375,"Y","N")</f>
        <v>Y</v>
      </c>
    </row>
    <row r="1376" spans="1:15" x14ac:dyDescent="0.25">
      <c r="A1376">
        <v>1992</v>
      </c>
      <c r="B1376" t="s">
        <v>62</v>
      </c>
      <c r="C1376" t="s">
        <v>63</v>
      </c>
      <c r="D1376">
        <v>13</v>
      </c>
      <c r="E1376">
        <v>58</v>
      </c>
      <c r="F1376">
        <v>44</v>
      </c>
      <c r="G1376" t="s">
        <v>16</v>
      </c>
      <c r="H1376" t="s">
        <v>207</v>
      </c>
      <c r="I1376" t="s">
        <v>21</v>
      </c>
      <c r="J1376" t="b">
        <v>0</v>
      </c>
      <c r="K1376">
        <v>995252</v>
      </c>
      <c r="L1376">
        <v>2321133</v>
      </c>
      <c r="M1376">
        <v>20171015</v>
      </c>
      <c r="N1376" t="s">
        <v>19</v>
      </c>
      <c r="O1376" t="str">
        <f>IF(VLOOKUP(A1376,'national-winners'!$A$2:$B$13,2,0)=H1376,"Y","N")</f>
        <v>N</v>
      </c>
    </row>
    <row r="1377" spans="1:15" x14ac:dyDescent="0.25">
      <c r="A1377">
        <v>1992</v>
      </c>
      <c r="B1377" t="s">
        <v>62</v>
      </c>
      <c r="C1377" t="s">
        <v>63</v>
      </c>
      <c r="D1377">
        <v>13</v>
      </c>
      <c r="E1377">
        <v>58</v>
      </c>
      <c r="F1377">
        <v>44</v>
      </c>
      <c r="G1377" t="s">
        <v>16</v>
      </c>
      <c r="H1377" t="s">
        <v>231</v>
      </c>
      <c r="I1377" t="s">
        <v>35</v>
      </c>
      <c r="J1377" t="b">
        <v>0</v>
      </c>
      <c r="K1377">
        <v>309657</v>
      </c>
      <c r="L1377">
        <v>2321133</v>
      </c>
      <c r="M1377">
        <v>20171015</v>
      </c>
      <c r="N1377" t="s">
        <v>19</v>
      </c>
      <c r="O1377" t="str">
        <f>IF(VLOOKUP(A1377,'national-winners'!$A$2:$B$13,2,0)=H1377,"Y","N")</f>
        <v>N</v>
      </c>
    </row>
    <row r="1378" spans="1:15" x14ac:dyDescent="0.25">
      <c r="A1378">
        <v>1992</v>
      </c>
      <c r="B1378" t="s">
        <v>62</v>
      </c>
      <c r="C1378" t="s">
        <v>63</v>
      </c>
      <c r="D1378">
        <v>13</v>
      </c>
      <c r="E1378">
        <v>58</v>
      </c>
      <c r="F1378">
        <v>44</v>
      </c>
      <c r="G1378" t="s">
        <v>16</v>
      </c>
      <c r="H1378" t="s">
        <v>232</v>
      </c>
      <c r="I1378" t="s">
        <v>29</v>
      </c>
      <c r="J1378" t="b">
        <v>0</v>
      </c>
      <c r="K1378">
        <v>7110</v>
      </c>
      <c r="L1378">
        <v>2321133</v>
      </c>
      <c r="M1378">
        <v>20171015</v>
      </c>
      <c r="N1378" t="s">
        <v>19</v>
      </c>
      <c r="O1378" t="str">
        <f>IF(VLOOKUP(A1378,'national-winners'!$A$2:$B$13,2,0)=H1378,"Y","N")</f>
        <v>N</v>
      </c>
    </row>
    <row r="1379" spans="1:15" x14ac:dyDescent="0.25">
      <c r="A1379">
        <v>1992</v>
      </c>
      <c r="B1379" t="s">
        <v>62</v>
      </c>
      <c r="C1379" t="s">
        <v>63</v>
      </c>
      <c r="D1379">
        <v>13</v>
      </c>
      <c r="E1379">
        <v>58</v>
      </c>
      <c r="F1379">
        <v>44</v>
      </c>
      <c r="G1379" t="s">
        <v>16</v>
      </c>
      <c r="J1379" t="b">
        <v>1</v>
      </c>
      <c r="K1379">
        <v>148</v>
      </c>
      <c r="L1379">
        <v>2321133</v>
      </c>
      <c r="M1379">
        <v>20171015</v>
      </c>
      <c r="N1379" t="s">
        <v>19</v>
      </c>
      <c r="O1379" t="str">
        <f>IF(VLOOKUP(A1379,'national-winners'!$A$2:$B$13,2,0)=H1379,"Y","N")</f>
        <v>N</v>
      </c>
    </row>
    <row r="1380" spans="1:15" x14ac:dyDescent="0.25">
      <c r="A1380">
        <v>1992</v>
      </c>
      <c r="B1380" t="s">
        <v>64</v>
      </c>
      <c r="C1380" t="s">
        <v>65</v>
      </c>
      <c r="D1380">
        <v>15</v>
      </c>
      <c r="E1380">
        <v>95</v>
      </c>
      <c r="F1380">
        <v>82</v>
      </c>
      <c r="G1380" t="s">
        <v>16</v>
      </c>
      <c r="H1380" t="s">
        <v>230</v>
      </c>
      <c r="I1380" t="s">
        <v>18</v>
      </c>
      <c r="J1380" t="b">
        <v>0</v>
      </c>
      <c r="K1380">
        <v>179310</v>
      </c>
      <c r="L1380">
        <v>372842</v>
      </c>
      <c r="M1380">
        <v>20171015</v>
      </c>
      <c r="N1380" t="s">
        <v>19</v>
      </c>
      <c r="O1380" t="str">
        <f>IF(VLOOKUP(A1380,'national-winners'!$A$2:$B$13,2,0)=H1380,"Y","N")</f>
        <v>Y</v>
      </c>
    </row>
    <row r="1381" spans="1:15" x14ac:dyDescent="0.25">
      <c r="A1381">
        <v>1992</v>
      </c>
      <c r="B1381" t="s">
        <v>64</v>
      </c>
      <c r="C1381" t="s">
        <v>65</v>
      </c>
      <c r="D1381">
        <v>15</v>
      </c>
      <c r="E1381">
        <v>95</v>
      </c>
      <c r="F1381">
        <v>82</v>
      </c>
      <c r="G1381" t="s">
        <v>16</v>
      </c>
      <c r="H1381" t="s">
        <v>207</v>
      </c>
      <c r="I1381" t="s">
        <v>21</v>
      </c>
      <c r="J1381" t="b">
        <v>0</v>
      </c>
      <c r="K1381">
        <v>136822</v>
      </c>
      <c r="L1381">
        <v>372842</v>
      </c>
      <c r="M1381">
        <v>20171015</v>
      </c>
      <c r="N1381" t="s">
        <v>19</v>
      </c>
      <c r="O1381" t="str">
        <f>IF(VLOOKUP(A1381,'national-winners'!$A$2:$B$13,2,0)=H1381,"Y","N")</f>
        <v>N</v>
      </c>
    </row>
    <row r="1382" spans="1:15" x14ac:dyDescent="0.25">
      <c r="A1382">
        <v>1992</v>
      </c>
      <c r="B1382" t="s">
        <v>64</v>
      </c>
      <c r="C1382" t="s">
        <v>65</v>
      </c>
      <c r="D1382">
        <v>15</v>
      </c>
      <c r="E1382">
        <v>95</v>
      </c>
      <c r="F1382">
        <v>82</v>
      </c>
      <c r="G1382" t="s">
        <v>16</v>
      </c>
      <c r="H1382" t="s">
        <v>231</v>
      </c>
      <c r="I1382" t="s">
        <v>35</v>
      </c>
      <c r="J1382" t="b">
        <v>0</v>
      </c>
      <c r="K1382">
        <v>53003</v>
      </c>
      <c r="L1382">
        <v>372842</v>
      </c>
      <c r="M1382">
        <v>20171015</v>
      </c>
      <c r="N1382" t="s">
        <v>19</v>
      </c>
      <c r="O1382" t="str">
        <f>IF(VLOOKUP(A1382,'national-winners'!$A$2:$B$13,2,0)=H1382,"Y","N")</f>
        <v>N</v>
      </c>
    </row>
    <row r="1383" spans="1:15" x14ac:dyDescent="0.25">
      <c r="A1383">
        <v>1992</v>
      </c>
      <c r="B1383" t="s">
        <v>64</v>
      </c>
      <c r="C1383" t="s">
        <v>65</v>
      </c>
      <c r="D1383">
        <v>15</v>
      </c>
      <c r="E1383">
        <v>95</v>
      </c>
      <c r="F1383">
        <v>82</v>
      </c>
      <c r="G1383" t="s">
        <v>16</v>
      </c>
      <c r="H1383" t="s">
        <v>233</v>
      </c>
      <c r="I1383" t="s">
        <v>35</v>
      </c>
      <c r="J1383" t="b">
        <v>0</v>
      </c>
      <c r="K1383">
        <v>1452</v>
      </c>
      <c r="L1383">
        <v>372842</v>
      </c>
      <c r="M1383">
        <v>20171015</v>
      </c>
      <c r="N1383" t="s">
        <v>19</v>
      </c>
      <c r="O1383" t="str">
        <f>IF(VLOOKUP(A1383,'national-winners'!$A$2:$B$13,2,0)=H1383,"Y","N")</f>
        <v>N</v>
      </c>
    </row>
    <row r="1384" spans="1:15" x14ac:dyDescent="0.25">
      <c r="A1384">
        <v>1992</v>
      </c>
      <c r="B1384" t="s">
        <v>64</v>
      </c>
      <c r="C1384" t="s">
        <v>65</v>
      </c>
      <c r="D1384">
        <v>15</v>
      </c>
      <c r="E1384">
        <v>95</v>
      </c>
      <c r="F1384">
        <v>82</v>
      </c>
      <c r="G1384" t="s">
        <v>16</v>
      </c>
      <c r="H1384" t="s">
        <v>232</v>
      </c>
      <c r="I1384" t="s">
        <v>29</v>
      </c>
      <c r="J1384" t="b">
        <v>0</v>
      </c>
      <c r="K1384">
        <v>1119</v>
      </c>
      <c r="L1384">
        <v>372842</v>
      </c>
      <c r="M1384">
        <v>20171015</v>
      </c>
      <c r="N1384" t="s">
        <v>19</v>
      </c>
      <c r="O1384" t="str">
        <f>IF(VLOOKUP(A1384,'national-winners'!$A$2:$B$13,2,0)=H1384,"Y","N")</f>
        <v>N</v>
      </c>
    </row>
    <row r="1385" spans="1:15" x14ac:dyDescent="0.25">
      <c r="A1385">
        <v>1992</v>
      </c>
      <c r="B1385" t="s">
        <v>64</v>
      </c>
      <c r="C1385" t="s">
        <v>65</v>
      </c>
      <c r="D1385">
        <v>15</v>
      </c>
      <c r="E1385">
        <v>95</v>
      </c>
      <c r="F1385">
        <v>82</v>
      </c>
      <c r="G1385" t="s">
        <v>16</v>
      </c>
      <c r="H1385" t="s">
        <v>210</v>
      </c>
      <c r="I1385" t="s">
        <v>211</v>
      </c>
      <c r="J1385" t="b">
        <v>0</v>
      </c>
      <c r="K1385">
        <v>720</v>
      </c>
      <c r="L1385">
        <v>372842</v>
      </c>
      <c r="M1385">
        <v>20171015</v>
      </c>
      <c r="N1385" t="s">
        <v>19</v>
      </c>
      <c r="O1385" t="str">
        <f>IF(VLOOKUP(A1385,'national-winners'!$A$2:$B$13,2,0)=H1385,"Y","N")</f>
        <v>N</v>
      </c>
    </row>
    <row r="1386" spans="1:15" x14ac:dyDescent="0.25">
      <c r="A1386">
        <v>1992</v>
      </c>
      <c r="B1386" t="s">
        <v>64</v>
      </c>
      <c r="C1386" t="s">
        <v>65</v>
      </c>
      <c r="D1386">
        <v>15</v>
      </c>
      <c r="E1386">
        <v>95</v>
      </c>
      <c r="F1386">
        <v>82</v>
      </c>
      <c r="G1386" t="s">
        <v>16</v>
      </c>
      <c r="H1386" t="s">
        <v>236</v>
      </c>
      <c r="I1386" t="s">
        <v>237</v>
      </c>
      <c r="J1386" t="b">
        <v>0</v>
      </c>
      <c r="K1386">
        <v>416</v>
      </c>
      <c r="L1386">
        <v>372842</v>
      </c>
      <c r="M1386">
        <v>20171015</v>
      </c>
      <c r="N1386" t="s">
        <v>19</v>
      </c>
      <c r="O1386" t="str">
        <f>IF(VLOOKUP(A1386,'national-winners'!$A$2:$B$13,2,0)=H1386,"Y","N")</f>
        <v>N</v>
      </c>
    </row>
    <row r="1387" spans="1:15" x14ac:dyDescent="0.25">
      <c r="A1387">
        <v>1992</v>
      </c>
      <c r="B1387" t="s">
        <v>66</v>
      </c>
      <c r="C1387" t="s">
        <v>67</v>
      </c>
      <c r="D1387">
        <v>16</v>
      </c>
      <c r="E1387">
        <v>82</v>
      </c>
      <c r="F1387">
        <v>63</v>
      </c>
      <c r="G1387" t="s">
        <v>16</v>
      </c>
      <c r="H1387" t="s">
        <v>207</v>
      </c>
      <c r="I1387" t="s">
        <v>21</v>
      </c>
      <c r="J1387" t="b">
        <v>0</v>
      </c>
      <c r="K1387">
        <v>202645</v>
      </c>
      <c r="L1387">
        <v>482114</v>
      </c>
      <c r="M1387">
        <v>20171015</v>
      </c>
      <c r="N1387" t="s">
        <v>19</v>
      </c>
      <c r="O1387" t="str">
        <f>IF(VLOOKUP(A1387,'national-winners'!$A$2:$B$13,2,0)=H1387,"Y","N")</f>
        <v>N</v>
      </c>
    </row>
    <row r="1388" spans="1:15" x14ac:dyDescent="0.25">
      <c r="A1388">
        <v>1992</v>
      </c>
      <c r="B1388" t="s">
        <v>66</v>
      </c>
      <c r="C1388" t="s">
        <v>67</v>
      </c>
      <c r="D1388">
        <v>16</v>
      </c>
      <c r="E1388">
        <v>82</v>
      </c>
      <c r="F1388">
        <v>63</v>
      </c>
      <c r="G1388" t="s">
        <v>16</v>
      </c>
      <c r="H1388" t="s">
        <v>230</v>
      </c>
      <c r="I1388" t="s">
        <v>18</v>
      </c>
      <c r="J1388" t="b">
        <v>0</v>
      </c>
      <c r="K1388">
        <v>137013</v>
      </c>
      <c r="L1388">
        <v>482114</v>
      </c>
      <c r="M1388">
        <v>20171015</v>
      </c>
      <c r="N1388" t="s">
        <v>19</v>
      </c>
      <c r="O1388" t="str">
        <f>IF(VLOOKUP(A1388,'national-winners'!$A$2:$B$13,2,0)=H1388,"Y","N")</f>
        <v>Y</v>
      </c>
    </row>
    <row r="1389" spans="1:15" x14ac:dyDescent="0.25">
      <c r="A1389">
        <v>1992</v>
      </c>
      <c r="B1389" t="s">
        <v>66</v>
      </c>
      <c r="C1389" t="s">
        <v>67</v>
      </c>
      <c r="D1389">
        <v>16</v>
      </c>
      <c r="E1389">
        <v>82</v>
      </c>
      <c r="F1389">
        <v>63</v>
      </c>
      <c r="G1389" t="s">
        <v>16</v>
      </c>
      <c r="H1389" t="s">
        <v>231</v>
      </c>
      <c r="I1389" t="s">
        <v>35</v>
      </c>
      <c r="J1389" t="b">
        <v>0</v>
      </c>
      <c r="K1389">
        <v>130395</v>
      </c>
      <c r="L1389">
        <v>482114</v>
      </c>
      <c r="M1389">
        <v>20171015</v>
      </c>
      <c r="N1389" t="s">
        <v>19</v>
      </c>
      <c r="O1389" t="str">
        <f>IF(VLOOKUP(A1389,'national-winners'!$A$2:$B$13,2,0)=H1389,"Y","N")</f>
        <v>N</v>
      </c>
    </row>
    <row r="1390" spans="1:15" x14ac:dyDescent="0.25">
      <c r="A1390">
        <v>1992</v>
      </c>
      <c r="B1390" t="s">
        <v>66</v>
      </c>
      <c r="C1390" t="s">
        <v>67</v>
      </c>
      <c r="D1390">
        <v>16</v>
      </c>
      <c r="E1390">
        <v>82</v>
      </c>
      <c r="F1390">
        <v>63</v>
      </c>
      <c r="G1390" t="s">
        <v>16</v>
      </c>
      <c r="H1390" t="s">
        <v>233</v>
      </c>
      <c r="I1390" t="s">
        <v>35</v>
      </c>
      <c r="J1390" t="b">
        <v>0</v>
      </c>
      <c r="K1390">
        <v>10894</v>
      </c>
      <c r="L1390">
        <v>482114</v>
      </c>
      <c r="M1390">
        <v>20171015</v>
      </c>
      <c r="N1390" t="s">
        <v>19</v>
      </c>
      <c r="O1390" t="str">
        <f>IF(VLOOKUP(A1390,'national-winners'!$A$2:$B$13,2,0)=H1390,"Y","N")</f>
        <v>N</v>
      </c>
    </row>
    <row r="1391" spans="1:15" x14ac:dyDescent="0.25">
      <c r="A1391">
        <v>1992</v>
      </c>
      <c r="B1391" t="s">
        <v>66</v>
      </c>
      <c r="C1391" t="s">
        <v>67</v>
      </c>
      <c r="D1391">
        <v>16</v>
      </c>
      <c r="E1391">
        <v>82</v>
      </c>
      <c r="F1391">
        <v>63</v>
      </c>
      <c r="G1391" t="s">
        <v>16</v>
      </c>
      <c r="H1391" t="s">
        <v>232</v>
      </c>
      <c r="I1391" t="s">
        <v>29</v>
      </c>
      <c r="J1391" t="b">
        <v>0</v>
      </c>
      <c r="K1391">
        <v>1167</v>
      </c>
      <c r="L1391">
        <v>482114</v>
      </c>
      <c r="M1391">
        <v>20171015</v>
      </c>
      <c r="N1391" t="s">
        <v>19</v>
      </c>
      <c r="O1391" t="str">
        <f>IF(VLOOKUP(A1391,'national-winners'!$A$2:$B$13,2,0)=H1391,"Y","N")</f>
        <v>N</v>
      </c>
    </row>
    <row r="1392" spans="1:15" x14ac:dyDescent="0.25">
      <c r="A1392">
        <v>1992</v>
      </c>
      <c r="B1392" t="s">
        <v>68</v>
      </c>
      <c r="C1392" t="s">
        <v>69</v>
      </c>
      <c r="D1392">
        <v>17</v>
      </c>
      <c r="E1392">
        <v>33</v>
      </c>
      <c r="F1392">
        <v>21</v>
      </c>
      <c r="G1392" t="s">
        <v>16</v>
      </c>
      <c r="H1392" t="s">
        <v>230</v>
      </c>
      <c r="I1392" t="s">
        <v>18</v>
      </c>
      <c r="J1392" t="b">
        <v>0</v>
      </c>
      <c r="K1392">
        <v>2453350</v>
      </c>
      <c r="L1392">
        <v>5050157</v>
      </c>
      <c r="M1392">
        <v>20171015</v>
      </c>
      <c r="N1392" t="s">
        <v>19</v>
      </c>
      <c r="O1392" t="str">
        <f>IF(VLOOKUP(A1392,'national-winners'!$A$2:$B$13,2,0)=H1392,"Y","N")</f>
        <v>Y</v>
      </c>
    </row>
    <row r="1393" spans="1:15" x14ac:dyDescent="0.25">
      <c r="A1393">
        <v>1992</v>
      </c>
      <c r="B1393" t="s">
        <v>68</v>
      </c>
      <c r="C1393" t="s">
        <v>69</v>
      </c>
      <c r="D1393">
        <v>17</v>
      </c>
      <c r="E1393">
        <v>33</v>
      </c>
      <c r="F1393">
        <v>21</v>
      </c>
      <c r="G1393" t="s">
        <v>16</v>
      </c>
      <c r="H1393" t="s">
        <v>207</v>
      </c>
      <c r="I1393" t="s">
        <v>21</v>
      </c>
      <c r="J1393" t="b">
        <v>0</v>
      </c>
      <c r="K1393">
        <v>1734096</v>
      </c>
      <c r="L1393">
        <v>5050157</v>
      </c>
      <c r="M1393">
        <v>20171015</v>
      </c>
      <c r="N1393" t="s">
        <v>19</v>
      </c>
      <c r="O1393" t="str">
        <f>IF(VLOOKUP(A1393,'national-winners'!$A$2:$B$13,2,0)=H1393,"Y","N")</f>
        <v>N</v>
      </c>
    </row>
    <row r="1394" spans="1:15" x14ac:dyDescent="0.25">
      <c r="A1394">
        <v>1992</v>
      </c>
      <c r="B1394" t="s">
        <v>68</v>
      </c>
      <c r="C1394" t="s">
        <v>69</v>
      </c>
      <c r="D1394">
        <v>17</v>
      </c>
      <c r="E1394">
        <v>33</v>
      </c>
      <c r="F1394">
        <v>21</v>
      </c>
      <c r="G1394" t="s">
        <v>16</v>
      </c>
      <c r="H1394" t="s">
        <v>231</v>
      </c>
      <c r="I1394" t="s">
        <v>35</v>
      </c>
      <c r="J1394" t="b">
        <v>0</v>
      </c>
      <c r="K1394">
        <v>840515</v>
      </c>
      <c r="L1394">
        <v>5050157</v>
      </c>
      <c r="M1394">
        <v>20171015</v>
      </c>
      <c r="N1394" t="s">
        <v>19</v>
      </c>
      <c r="O1394" t="str">
        <f>IF(VLOOKUP(A1394,'national-winners'!$A$2:$B$13,2,0)=H1394,"Y","N")</f>
        <v>N</v>
      </c>
    </row>
    <row r="1395" spans="1:15" x14ac:dyDescent="0.25">
      <c r="A1395">
        <v>1992</v>
      </c>
      <c r="B1395" t="s">
        <v>68</v>
      </c>
      <c r="C1395" t="s">
        <v>69</v>
      </c>
      <c r="D1395">
        <v>17</v>
      </c>
      <c r="E1395">
        <v>33</v>
      </c>
      <c r="F1395">
        <v>21</v>
      </c>
      <c r="G1395" t="s">
        <v>16</v>
      </c>
      <c r="H1395" t="s">
        <v>232</v>
      </c>
      <c r="I1395" t="s">
        <v>29</v>
      </c>
      <c r="J1395" t="b">
        <v>0</v>
      </c>
      <c r="K1395">
        <v>9218</v>
      </c>
      <c r="L1395">
        <v>5050157</v>
      </c>
      <c r="M1395">
        <v>20171015</v>
      </c>
      <c r="N1395" t="s">
        <v>19</v>
      </c>
      <c r="O1395" t="str">
        <f>IF(VLOOKUP(A1395,'national-winners'!$A$2:$B$13,2,0)=H1395,"Y","N")</f>
        <v>N</v>
      </c>
    </row>
    <row r="1396" spans="1:15" x14ac:dyDescent="0.25">
      <c r="A1396">
        <v>1992</v>
      </c>
      <c r="B1396" t="s">
        <v>68</v>
      </c>
      <c r="C1396" t="s">
        <v>69</v>
      </c>
      <c r="D1396">
        <v>17</v>
      </c>
      <c r="E1396">
        <v>33</v>
      </c>
      <c r="F1396">
        <v>21</v>
      </c>
      <c r="G1396" t="s">
        <v>16</v>
      </c>
      <c r="H1396" t="s">
        <v>210</v>
      </c>
      <c r="I1396" t="s">
        <v>211</v>
      </c>
      <c r="J1396" t="b">
        <v>0</v>
      </c>
      <c r="K1396">
        <v>5267</v>
      </c>
      <c r="L1396">
        <v>5050157</v>
      </c>
      <c r="M1396">
        <v>20171015</v>
      </c>
      <c r="N1396" t="s">
        <v>19</v>
      </c>
      <c r="O1396" t="str">
        <f>IF(VLOOKUP(A1396,'national-winners'!$A$2:$B$13,2,0)=H1396,"Y","N")</f>
        <v>N</v>
      </c>
    </row>
    <row r="1397" spans="1:15" x14ac:dyDescent="0.25">
      <c r="A1397">
        <v>1992</v>
      </c>
      <c r="B1397" t="s">
        <v>68</v>
      </c>
      <c r="C1397" t="s">
        <v>69</v>
      </c>
      <c r="D1397">
        <v>17</v>
      </c>
      <c r="E1397">
        <v>33</v>
      </c>
      <c r="F1397">
        <v>21</v>
      </c>
      <c r="G1397" t="s">
        <v>16</v>
      </c>
      <c r="H1397" t="s">
        <v>233</v>
      </c>
      <c r="I1397" t="s">
        <v>192</v>
      </c>
      <c r="J1397" t="b">
        <v>0</v>
      </c>
      <c r="K1397">
        <v>3577</v>
      </c>
      <c r="L1397">
        <v>5050157</v>
      </c>
      <c r="M1397">
        <v>20171015</v>
      </c>
      <c r="N1397" t="s">
        <v>19</v>
      </c>
      <c r="O1397" t="str">
        <f>IF(VLOOKUP(A1397,'national-winners'!$A$2:$B$13,2,0)=H1397,"Y","N")</f>
        <v>N</v>
      </c>
    </row>
    <row r="1398" spans="1:15" x14ac:dyDescent="0.25">
      <c r="A1398">
        <v>1992</v>
      </c>
      <c r="B1398" t="s">
        <v>68</v>
      </c>
      <c r="C1398" t="s">
        <v>69</v>
      </c>
      <c r="D1398">
        <v>17</v>
      </c>
      <c r="E1398">
        <v>33</v>
      </c>
      <c r="F1398">
        <v>21</v>
      </c>
      <c r="G1398" t="s">
        <v>16</v>
      </c>
      <c r="H1398" t="s">
        <v>236</v>
      </c>
      <c r="I1398" t="s">
        <v>237</v>
      </c>
      <c r="J1398" t="b">
        <v>0</v>
      </c>
      <c r="K1398">
        <v>2751</v>
      </c>
      <c r="L1398">
        <v>5050157</v>
      </c>
      <c r="M1398">
        <v>20171015</v>
      </c>
      <c r="N1398" t="s">
        <v>19</v>
      </c>
      <c r="O1398" t="str">
        <f>IF(VLOOKUP(A1398,'national-winners'!$A$2:$B$13,2,0)=H1398,"Y","N")</f>
        <v>N</v>
      </c>
    </row>
    <row r="1399" spans="1:15" x14ac:dyDescent="0.25">
      <c r="A1399">
        <v>1992</v>
      </c>
      <c r="B1399" t="s">
        <v>68</v>
      </c>
      <c r="C1399" t="s">
        <v>69</v>
      </c>
      <c r="D1399">
        <v>17</v>
      </c>
      <c r="E1399">
        <v>33</v>
      </c>
      <c r="F1399">
        <v>21</v>
      </c>
      <c r="G1399" t="s">
        <v>16</v>
      </c>
      <c r="H1399" t="s">
        <v>215</v>
      </c>
      <c r="I1399" t="s">
        <v>37</v>
      </c>
      <c r="J1399" t="b">
        <v>0</v>
      </c>
      <c r="K1399">
        <v>1361</v>
      </c>
      <c r="L1399">
        <v>5050157</v>
      </c>
      <c r="M1399">
        <v>20171015</v>
      </c>
      <c r="N1399" t="s">
        <v>19</v>
      </c>
      <c r="O1399" t="str">
        <f>IF(VLOOKUP(A1399,'national-winners'!$A$2:$B$13,2,0)=H1399,"Y","N")</f>
        <v>N</v>
      </c>
    </row>
    <row r="1400" spans="1:15" x14ac:dyDescent="0.25">
      <c r="A1400">
        <v>1992</v>
      </c>
      <c r="B1400" t="s">
        <v>68</v>
      </c>
      <c r="C1400" t="s">
        <v>69</v>
      </c>
      <c r="D1400">
        <v>17</v>
      </c>
      <c r="E1400">
        <v>33</v>
      </c>
      <c r="F1400">
        <v>21</v>
      </c>
      <c r="G1400" t="s">
        <v>16</v>
      </c>
      <c r="J1400" t="b">
        <v>1</v>
      </c>
      <c r="K1400">
        <v>22</v>
      </c>
      <c r="L1400">
        <v>5050157</v>
      </c>
      <c r="M1400">
        <v>20171015</v>
      </c>
      <c r="N1400" t="s">
        <v>19</v>
      </c>
      <c r="O1400" t="str">
        <f>IF(VLOOKUP(A1400,'national-winners'!$A$2:$B$13,2,0)=H1400,"Y","N")</f>
        <v>N</v>
      </c>
    </row>
    <row r="1401" spans="1:15" x14ac:dyDescent="0.25">
      <c r="A1401">
        <v>1992</v>
      </c>
      <c r="B1401" t="s">
        <v>71</v>
      </c>
      <c r="C1401" t="s">
        <v>72</v>
      </c>
      <c r="D1401">
        <v>18</v>
      </c>
      <c r="E1401">
        <v>32</v>
      </c>
      <c r="F1401">
        <v>22</v>
      </c>
      <c r="G1401" t="s">
        <v>16</v>
      </c>
      <c r="H1401" t="s">
        <v>207</v>
      </c>
      <c r="I1401" t="s">
        <v>21</v>
      </c>
      <c r="J1401" t="b">
        <v>0</v>
      </c>
      <c r="K1401">
        <v>989375</v>
      </c>
      <c r="L1401">
        <v>2305871</v>
      </c>
      <c r="M1401">
        <v>20171015</v>
      </c>
      <c r="N1401" t="s">
        <v>19</v>
      </c>
      <c r="O1401" t="str">
        <f>IF(VLOOKUP(A1401,'national-winners'!$A$2:$B$13,2,0)=H1401,"Y","N")</f>
        <v>N</v>
      </c>
    </row>
    <row r="1402" spans="1:15" x14ac:dyDescent="0.25">
      <c r="A1402">
        <v>1992</v>
      </c>
      <c r="B1402" t="s">
        <v>71</v>
      </c>
      <c r="C1402" t="s">
        <v>72</v>
      </c>
      <c r="D1402">
        <v>18</v>
      </c>
      <c r="E1402">
        <v>32</v>
      </c>
      <c r="F1402">
        <v>22</v>
      </c>
      <c r="G1402" t="s">
        <v>16</v>
      </c>
      <c r="H1402" t="s">
        <v>230</v>
      </c>
      <c r="I1402" t="s">
        <v>18</v>
      </c>
      <c r="J1402" t="b">
        <v>0</v>
      </c>
      <c r="K1402">
        <v>848420</v>
      </c>
      <c r="L1402">
        <v>2305871</v>
      </c>
      <c r="M1402">
        <v>20171015</v>
      </c>
      <c r="N1402" t="s">
        <v>19</v>
      </c>
      <c r="O1402" t="str">
        <f>IF(VLOOKUP(A1402,'national-winners'!$A$2:$B$13,2,0)=H1402,"Y","N")</f>
        <v>Y</v>
      </c>
    </row>
    <row r="1403" spans="1:15" x14ac:dyDescent="0.25">
      <c r="A1403">
        <v>1992</v>
      </c>
      <c r="B1403" t="s">
        <v>71</v>
      </c>
      <c r="C1403" t="s">
        <v>72</v>
      </c>
      <c r="D1403">
        <v>18</v>
      </c>
      <c r="E1403">
        <v>32</v>
      </c>
      <c r="F1403">
        <v>22</v>
      </c>
      <c r="G1403" t="s">
        <v>16</v>
      </c>
      <c r="H1403" t="s">
        <v>231</v>
      </c>
      <c r="I1403" t="s">
        <v>35</v>
      </c>
      <c r="J1403" t="b">
        <v>0</v>
      </c>
      <c r="K1403">
        <v>455934</v>
      </c>
      <c r="L1403">
        <v>2305871</v>
      </c>
      <c r="M1403">
        <v>20171015</v>
      </c>
      <c r="N1403" t="s">
        <v>19</v>
      </c>
      <c r="O1403" t="str">
        <f>IF(VLOOKUP(A1403,'national-winners'!$A$2:$B$13,2,0)=H1403,"Y","N")</f>
        <v>N</v>
      </c>
    </row>
    <row r="1404" spans="1:15" x14ac:dyDescent="0.25">
      <c r="A1404">
        <v>1992</v>
      </c>
      <c r="B1404" t="s">
        <v>71</v>
      </c>
      <c r="C1404" t="s">
        <v>72</v>
      </c>
      <c r="D1404">
        <v>18</v>
      </c>
      <c r="E1404">
        <v>32</v>
      </c>
      <c r="F1404">
        <v>22</v>
      </c>
      <c r="G1404" t="s">
        <v>16</v>
      </c>
      <c r="H1404" t="s">
        <v>232</v>
      </c>
      <c r="I1404" t="s">
        <v>29</v>
      </c>
      <c r="J1404" t="b">
        <v>0</v>
      </c>
      <c r="K1404">
        <v>7936</v>
      </c>
      <c r="L1404">
        <v>2305871</v>
      </c>
      <c r="M1404">
        <v>20171015</v>
      </c>
      <c r="N1404" t="s">
        <v>19</v>
      </c>
      <c r="O1404" t="str">
        <f>IF(VLOOKUP(A1404,'national-winners'!$A$2:$B$13,2,0)=H1404,"Y","N")</f>
        <v>N</v>
      </c>
    </row>
    <row r="1405" spans="1:15" x14ac:dyDescent="0.25">
      <c r="A1405">
        <v>1992</v>
      </c>
      <c r="B1405" t="s">
        <v>71</v>
      </c>
      <c r="C1405" t="s">
        <v>72</v>
      </c>
      <c r="D1405">
        <v>18</v>
      </c>
      <c r="E1405">
        <v>32</v>
      </c>
      <c r="F1405">
        <v>22</v>
      </c>
      <c r="G1405" t="s">
        <v>16</v>
      </c>
      <c r="H1405" t="s">
        <v>210</v>
      </c>
      <c r="I1405" t="s">
        <v>211</v>
      </c>
      <c r="J1405" t="b">
        <v>0</v>
      </c>
      <c r="K1405">
        <v>2583</v>
      </c>
      <c r="L1405">
        <v>2305871</v>
      </c>
      <c r="M1405">
        <v>20171015</v>
      </c>
      <c r="N1405" t="s">
        <v>19</v>
      </c>
      <c r="O1405" t="str">
        <f>IF(VLOOKUP(A1405,'national-winners'!$A$2:$B$13,2,0)=H1405,"Y","N")</f>
        <v>N</v>
      </c>
    </row>
    <row r="1406" spans="1:15" x14ac:dyDescent="0.25">
      <c r="A1406">
        <v>1992</v>
      </c>
      <c r="B1406" t="s">
        <v>71</v>
      </c>
      <c r="C1406" t="s">
        <v>72</v>
      </c>
      <c r="D1406">
        <v>18</v>
      </c>
      <c r="E1406">
        <v>32</v>
      </c>
      <c r="F1406">
        <v>22</v>
      </c>
      <c r="G1406" t="s">
        <v>16</v>
      </c>
      <c r="J1406" t="b">
        <v>1</v>
      </c>
      <c r="K1406">
        <v>1623</v>
      </c>
      <c r="L1406">
        <v>2305871</v>
      </c>
      <c r="M1406">
        <v>20171015</v>
      </c>
      <c r="N1406" t="s">
        <v>19</v>
      </c>
      <c r="O1406" t="str">
        <f>IF(VLOOKUP(A1406,'national-winners'!$A$2:$B$13,2,0)=H1406,"Y","N")</f>
        <v>N</v>
      </c>
    </row>
    <row r="1407" spans="1:15" x14ac:dyDescent="0.25">
      <c r="A1407">
        <v>1992</v>
      </c>
      <c r="B1407" t="s">
        <v>73</v>
      </c>
      <c r="C1407" t="s">
        <v>74</v>
      </c>
      <c r="D1407">
        <v>19</v>
      </c>
      <c r="E1407">
        <v>42</v>
      </c>
      <c r="F1407">
        <v>31</v>
      </c>
      <c r="G1407" t="s">
        <v>16</v>
      </c>
      <c r="H1407" t="s">
        <v>230</v>
      </c>
      <c r="I1407" t="s">
        <v>18</v>
      </c>
      <c r="J1407" t="b">
        <v>0</v>
      </c>
      <c r="K1407">
        <v>586353</v>
      </c>
      <c r="L1407">
        <v>1354607</v>
      </c>
      <c r="M1407">
        <v>20171015</v>
      </c>
      <c r="N1407" t="s">
        <v>19</v>
      </c>
      <c r="O1407" t="str">
        <f>IF(VLOOKUP(A1407,'national-winners'!$A$2:$B$13,2,0)=H1407,"Y","N")</f>
        <v>Y</v>
      </c>
    </row>
    <row r="1408" spans="1:15" x14ac:dyDescent="0.25">
      <c r="A1408">
        <v>1992</v>
      </c>
      <c r="B1408" t="s">
        <v>73</v>
      </c>
      <c r="C1408" t="s">
        <v>74</v>
      </c>
      <c r="D1408">
        <v>19</v>
      </c>
      <c r="E1408">
        <v>42</v>
      </c>
      <c r="F1408">
        <v>31</v>
      </c>
      <c r="G1408" t="s">
        <v>16</v>
      </c>
      <c r="H1408" t="s">
        <v>207</v>
      </c>
      <c r="I1408" t="s">
        <v>21</v>
      </c>
      <c r="J1408" t="b">
        <v>0</v>
      </c>
      <c r="K1408">
        <v>504891</v>
      </c>
      <c r="L1408">
        <v>1354607</v>
      </c>
      <c r="M1408">
        <v>20171015</v>
      </c>
      <c r="N1408" t="s">
        <v>19</v>
      </c>
      <c r="O1408" t="str">
        <f>IF(VLOOKUP(A1408,'national-winners'!$A$2:$B$13,2,0)=H1408,"Y","N")</f>
        <v>N</v>
      </c>
    </row>
    <row r="1409" spans="1:15" x14ac:dyDescent="0.25">
      <c r="A1409">
        <v>1992</v>
      </c>
      <c r="B1409" t="s">
        <v>73</v>
      </c>
      <c r="C1409" t="s">
        <v>74</v>
      </c>
      <c r="D1409">
        <v>19</v>
      </c>
      <c r="E1409">
        <v>42</v>
      </c>
      <c r="F1409">
        <v>31</v>
      </c>
      <c r="G1409" t="s">
        <v>16</v>
      </c>
      <c r="H1409" t="s">
        <v>231</v>
      </c>
      <c r="I1409" t="s">
        <v>35</v>
      </c>
      <c r="J1409" t="b">
        <v>0</v>
      </c>
      <c r="K1409">
        <v>253468</v>
      </c>
      <c r="L1409">
        <v>1354607</v>
      </c>
      <c r="M1409">
        <v>20171015</v>
      </c>
      <c r="N1409" t="s">
        <v>19</v>
      </c>
      <c r="O1409" t="str">
        <f>IF(VLOOKUP(A1409,'national-winners'!$A$2:$B$13,2,0)=H1409,"Y","N")</f>
        <v>N</v>
      </c>
    </row>
    <row r="1410" spans="1:15" x14ac:dyDescent="0.25">
      <c r="A1410">
        <v>1992</v>
      </c>
      <c r="B1410" t="s">
        <v>73</v>
      </c>
      <c r="C1410" t="s">
        <v>74</v>
      </c>
      <c r="D1410">
        <v>19</v>
      </c>
      <c r="E1410">
        <v>42</v>
      </c>
      <c r="F1410">
        <v>31</v>
      </c>
      <c r="G1410" t="s">
        <v>16</v>
      </c>
      <c r="H1410" t="s">
        <v>236</v>
      </c>
      <c r="I1410" t="s">
        <v>237</v>
      </c>
      <c r="J1410" t="b">
        <v>0</v>
      </c>
      <c r="K1410">
        <v>3079</v>
      </c>
      <c r="L1410">
        <v>1354607</v>
      </c>
      <c r="M1410">
        <v>20171015</v>
      </c>
      <c r="N1410" t="s">
        <v>19</v>
      </c>
      <c r="O1410" t="str">
        <f>IF(VLOOKUP(A1410,'national-winners'!$A$2:$B$13,2,0)=H1410,"Y","N")</f>
        <v>N</v>
      </c>
    </row>
    <row r="1411" spans="1:15" x14ac:dyDescent="0.25">
      <c r="A1411">
        <v>1992</v>
      </c>
      <c r="B1411" t="s">
        <v>73</v>
      </c>
      <c r="C1411" t="s">
        <v>74</v>
      </c>
      <c r="D1411">
        <v>19</v>
      </c>
      <c r="E1411">
        <v>42</v>
      </c>
      <c r="F1411">
        <v>31</v>
      </c>
      <c r="G1411" t="s">
        <v>16</v>
      </c>
      <c r="H1411" t="s">
        <v>59</v>
      </c>
      <c r="J1411" t="b">
        <v>0</v>
      </c>
      <c r="K1411">
        <v>1753</v>
      </c>
      <c r="L1411">
        <v>1354607</v>
      </c>
      <c r="M1411">
        <v>20171015</v>
      </c>
      <c r="N1411" t="s">
        <v>19</v>
      </c>
      <c r="O1411" t="str">
        <f>IF(VLOOKUP(A1411,'national-winners'!$A$2:$B$13,2,0)=H1411,"Y","N")</f>
        <v>N</v>
      </c>
    </row>
    <row r="1412" spans="1:15" x14ac:dyDescent="0.25">
      <c r="A1412">
        <v>1992</v>
      </c>
      <c r="B1412" t="s">
        <v>73</v>
      </c>
      <c r="C1412" t="s">
        <v>74</v>
      </c>
      <c r="D1412">
        <v>19</v>
      </c>
      <c r="E1412">
        <v>42</v>
      </c>
      <c r="F1412">
        <v>31</v>
      </c>
      <c r="G1412" t="s">
        <v>16</v>
      </c>
      <c r="H1412" t="s">
        <v>233</v>
      </c>
      <c r="I1412" t="s">
        <v>234</v>
      </c>
      <c r="J1412" t="b">
        <v>0</v>
      </c>
      <c r="K1412">
        <v>1177</v>
      </c>
      <c r="L1412">
        <v>1354607</v>
      </c>
      <c r="M1412">
        <v>20171015</v>
      </c>
      <c r="N1412" t="s">
        <v>19</v>
      </c>
      <c r="O1412" t="str">
        <f>IF(VLOOKUP(A1412,'national-winners'!$A$2:$B$13,2,0)=H1412,"Y","N")</f>
        <v>N</v>
      </c>
    </row>
    <row r="1413" spans="1:15" x14ac:dyDescent="0.25">
      <c r="A1413">
        <v>1992</v>
      </c>
      <c r="B1413" t="s">
        <v>73</v>
      </c>
      <c r="C1413" t="s">
        <v>74</v>
      </c>
      <c r="D1413">
        <v>19</v>
      </c>
      <c r="E1413">
        <v>42</v>
      </c>
      <c r="F1413">
        <v>31</v>
      </c>
      <c r="G1413" t="s">
        <v>16</v>
      </c>
      <c r="H1413" t="s">
        <v>232</v>
      </c>
      <c r="I1413" t="s">
        <v>29</v>
      </c>
      <c r="J1413" t="b">
        <v>0</v>
      </c>
      <c r="K1413">
        <v>1076</v>
      </c>
      <c r="L1413">
        <v>1354607</v>
      </c>
      <c r="M1413">
        <v>20171015</v>
      </c>
      <c r="N1413" t="s">
        <v>19</v>
      </c>
      <c r="O1413" t="str">
        <f>IF(VLOOKUP(A1413,'national-winners'!$A$2:$B$13,2,0)=H1413,"Y","N")</f>
        <v>N</v>
      </c>
    </row>
    <row r="1414" spans="1:15" x14ac:dyDescent="0.25">
      <c r="A1414">
        <v>1992</v>
      </c>
      <c r="B1414" t="s">
        <v>73</v>
      </c>
      <c r="C1414" t="s">
        <v>74</v>
      </c>
      <c r="D1414">
        <v>19</v>
      </c>
      <c r="E1414">
        <v>42</v>
      </c>
      <c r="F1414">
        <v>31</v>
      </c>
      <c r="G1414" t="s">
        <v>16</v>
      </c>
      <c r="H1414" t="s">
        <v>246</v>
      </c>
      <c r="J1414" t="b">
        <v>0</v>
      </c>
      <c r="K1414">
        <v>741</v>
      </c>
      <c r="L1414">
        <v>1354607</v>
      </c>
      <c r="M1414">
        <v>20171015</v>
      </c>
      <c r="N1414" t="s">
        <v>19</v>
      </c>
      <c r="O1414" t="str">
        <f>IF(VLOOKUP(A1414,'national-winners'!$A$2:$B$13,2,0)=H1414,"Y","N")</f>
        <v>N</v>
      </c>
    </row>
    <row r="1415" spans="1:15" x14ac:dyDescent="0.25">
      <c r="A1415">
        <v>1992</v>
      </c>
      <c r="B1415" t="s">
        <v>73</v>
      </c>
      <c r="C1415" t="s">
        <v>74</v>
      </c>
      <c r="D1415">
        <v>19</v>
      </c>
      <c r="E1415">
        <v>42</v>
      </c>
      <c r="F1415">
        <v>31</v>
      </c>
      <c r="G1415" t="s">
        <v>16</v>
      </c>
      <c r="H1415" t="s">
        <v>221</v>
      </c>
      <c r="I1415" t="s">
        <v>222</v>
      </c>
      <c r="J1415" t="b">
        <v>0</v>
      </c>
      <c r="K1415">
        <v>669</v>
      </c>
      <c r="L1415">
        <v>1354607</v>
      </c>
      <c r="M1415">
        <v>20171015</v>
      </c>
      <c r="N1415" t="s">
        <v>19</v>
      </c>
      <c r="O1415" t="str">
        <f>IF(VLOOKUP(A1415,'national-winners'!$A$2:$B$13,2,0)=H1415,"Y","N")</f>
        <v>N</v>
      </c>
    </row>
    <row r="1416" spans="1:15" x14ac:dyDescent="0.25">
      <c r="A1416">
        <v>1992</v>
      </c>
      <c r="B1416" t="s">
        <v>73</v>
      </c>
      <c r="C1416" t="s">
        <v>74</v>
      </c>
      <c r="D1416">
        <v>19</v>
      </c>
      <c r="E1416">
        <v>42</v>
      </c>
      <c r="F1416">
        <v>31</v>
      </c>
      <c r="G1416" t="s">
        <v>16</v>
      </c>
      <c r="H1416" t="s">
        <v>238</v>
      </c>
      <c r="I1416" t="s">
        <v>239</v>
      </c>
      <c r="J1416" t="b">
        <v>0</v>
      </c>
      <c r="K1416">
        <v>480</v>
      </c>
      <c r="L1416">
        <v>1354607</v>
      </c>
      <c r="M1416">
        <v>20171015</v>
      </c>
      <c r="N1416" t="s">
        <v>19</v>
      </c>
      <c r="O1416" t="str">
        <f>IF(VLOOKUP(A1416,'national-winners'!$A$2:$B$13,2,0)=H1416,"Y","N")</f>
        <v>N</v>
      </c>
    </row>
    <row r="1417" spans="1:15" x14ac:dyDescent="0.25">
      <c r="A1417">
        <v>1992</v>
      </c>
      <c r="B1417" t="s">
        <v>73</v>
      </c>
      <c r="C1417" t="s">
        <v>74</v>
      </c>
      <c r="D1417">
        <v>19</v>
      </c>
      <c r="E1417">
        <v>42</v>
      </c>
      <c r="F1417">
        <v>31</v>
      </c>
      <c r="G1417" t="s">
        <v>16</v>
      </c>
      <c r="H1417" t="s">
        <v>215</v>
      </c>
      <c r="I1417" t="s">
        <v>37</v>
      </c>
      <c r="J1417" t="b">
        <v>0</v>
      </c>
      <c r="K1417">
        <v>273</v>
      </c>
      <c r="L1417">
        <v>1354607</v>
      </c>
      <c r="M1417">
        <v>20171015</v>
      </c>
      <c r="N1417" t="s">
        <v>19</v>
      </c>
      <c r="O1417" t="str">
        <f>IF(VLOOKUP(A1417,'national-winners'!$A$2:$B$13,2,0)=H1417,"Y","N")</f>
        <v>N</v>
      </c>
    </row>
    <row r="1418" spans="1:15" x14ac:dyDescent="0.25">
      <c r="A1418">
        <v>1992</v>
      </c>
      <c r="B1418" t="s">
        <v>73</v>
      </c>
      <c r="C1418" t="s">
        <v>74</v>
      </c>
      <c r="D1418">
        <v>19</v>
      </c>
      <c r="E1418">
        <v>42</v>
      </c>
      <c r="F1418">
        <v>31</v>
      </c>
      <c r="G1418" t="s">
        <v>16</v>
      </c>
      <c r="H1418" t="s">
        <v>48</v>
      </c>
      <c r="I1418" t="s">
        <v>235</v>
      </c>
      <c r="J1418" t="b">
        <v>0</v>
      </c>
      <c r="K1418">
        <v>238</v>
      </c>
      <c r="L1418">
        <v>1354607</v>
      </c>
      <c r="M1418">
        <v>20171015</v>
      </c>
      <c r="N1418" t="s">
        <v>19</v>
      </c>
      <c r="O1418" t="str">
        <f>IF(VLOOKUP(A1418,'national-winners'!$A$2:$B$13,2,0)=H1418,"Y","N")</f>
        <v>N</v>
      </c>
    </row>
    <row r="1419" spans="1:15" x14ac:dyDescent="0.25">
      <c r="A1419">
        <v>1992</v>
      </c>
      <c r="B1419" t="s">
        <v>73</v>
      </c>
      <c r="C1419" t="s">
        <v>74</v>
      </c>
      <c r="D1419">
        <v>19</v>
      </c>
      <c r="E1419">
        <v>42</v>
      </c>
      <c r="F1419">
        <v>31</v>
      </c>
      <c r="G1419" t="s">
        <v>16</v>
      </c>
      <c r="H1419" t="s">
        <v>59</v>
      </c>
      <c r="I1419" t="s">
        <v>247</v>
      </c>
      <c r="J1419" t="b">
        <v>0</v>
      </c>
      <c r="K1419">
        <v>212</v>
      </c>
      <c r="L1419">
        <v>1354607</v>
      </c>
      <c r="M1419">
        <v>20171015</v>
      </c>
      <c r="N1419" t="s">
        <v>19</v>
      </c>
      <c r="O1419" t="str">
        <f>IF(VLOOKUP(A1419,'national-winners'!$A$2:$B$13,2,0)=H1419,"Y","N")</f>
        <v>N</v>
      </c>
    </row>
    <row r="1420" spans="1:15" x14ac:dyDescent="0.25">
      <c r="A1420">
        <v>1992</v>
      </c>
      <c r="B1420" t="s">
        <v>73</v>
      </c>
      <c r="C1420" t="s">
        <v>74</v>
      </c>
      <c r="D1420">
        <v>19</v>
      </c>
      <c r="E1420">
        <v>42</v>
      </c>
      <c r="F1420">
        <v>31</v>
      </c>
      <c r="G1420" t="s">
        <v>16</v>
      </c>
      <c r="H1420" t="s">
        <v>210</v>
      </c>
      <c r="I1420" t="s">
        <v>211</v>
      </c>
      <c r="J1420" t="b">
        <v>0</v>
      </c>
      <c r="K1420">
        <v>197</v>
      </c>
      <c r="L1420">
        <v>1354607</v>
      </c>
      <c r="M1420">
        <v>20171015</v>
      </c>
      <c r="N1420" t="s">
        <v>19</v>
      </c>
      <c r="O1420" t="str">
        <f>IF(VLOOKUP(A1420,'national-winners'!$A$2:$B$13,2,0)=H1420,"Y","N")</f>
        <v>N</v>
      </c>
    </row>
    <row r="1421" spans="1:15" x14ac:dyDescent="0.25">
      <c r="A1421">
        <v>1992</v>
      </c>
      <c r="B1421" t="s">
        <v>78</v>
      </c>
      <c r="C1421" t="s">
        <v>79</v>
      </c>
      <c r="D1421">
        <v>20</v>
      </c>
      <c r="E1421">
        <v>47</v>
      </c>
      <c r="F1421">
        <v>32</v>
      </c>
      <c r="G1421" t="s">
        <v>16</v>
      </c>
      <c r="H1421" t="s">
        <v>207</v>
      </c>
      <c r="I1421" t="s">
        <v>21</v>
      </c>
      <c r="J1421" t="b">
        <v>0</v>
      </c>
      <c r="K1421">
        <v>449951</v>
      </c>
      <c r="L1421">
        <v>1157236</v>
      </c>
      <c r="M1421">
        <v>20171015</v>
      </c>
      <c r="N1421" t="s">
        <v>19</v>
      </c>
      <c r="O1421" t="str">
        <f>IF(VLOOKUP(A1421,'national-winners'!$A$2:$B$13,2,0)=H1421,"Y","N")</f>
        <v>N</v>
      </c>
    </row>
    <row r="1422" spans="1:15" x14ac:dyDescent="0.25">
      <c r="A1422">
        <v>1992</v>
      </c>
      <c r="B1422" t="s">
        <v>78</v>
      </c>
      <c r="C1422" t="s">
        <v>79</v>
      </c>
      <c r="D1422">
        <v>20</v>
      </c>
      <c r="E1422">
        <v>47</v>
      </c>
      <c r="F1422">
        <v>32</v>
      </c>
      <c r="G1422" t="s">
        <v>16</v>
      </c>
      <c r="H1422" t="s">
        <v>230</v>
      </c>
      <c r="I1422" t="s">
        <v>18</v>
      </c>
      <c r="J1422" t="b">
        <v>0</v>
      </c>
      <c r="K1422">
        <v>390434</v>
      </c>
      <c r="L1422">
        <v>1157236</v>
      </c>
      <c r="M1422">
        <v>20171015</v>
      </c>
      <c r="N1422" t="s">
        <v>19</v>
      </c>
      <c r="O1422" t="str">
        <f>IF(VLOOKUP(A1422,'national-winners'!$A$2:$B$13,2,0)=H1422,"Y","N")</f>
        <v>Y</v>
      </c>
    </row>
    <row r="1423" spans="1:15" x14ac:dyDescent="0.25">
      <c r="A1423">
        <v>1992</v>
      </c>
      <c r="B1423" t="s">
        <v>78</v>
      </c>
      <c r="C1423" t="s">
        <v>79</v>
      </c>
      <c r="D1423">
        <v>20</v>
      </c>
      <c r="E1423">
        <v>47</v>
      </c>
      <c r="F1423">
        <v>32</v>
      </c>
      <c r="G1423" t="s">
        <v>16</v>
      </c>
      <c r="H1423" t="s">
        <v>231</v>
      </c>
      <c r="I1423" t="s">
        <v>35</v>
      </c>
      <c r="J1423" t="b">
        <v>0</v>
      </c>
      <c r="K1423">
        <v>312358</v>
      </c>
      <c r="L1423">
        <v>1157236</v>
      </c>
      <c r="M1423">
        <v>20171015</v>
      </c>
      <c r="N1423" t="s">
        <v>19</v>
      </c>
      <c r="O1423" t="str">
        <f>IF(VLOOKUP(A1423,'national-winners'!$A$2:$B$13,2,0)=H1423,"Y","N")</f>
        <v>N</v>
      </c>
    </row>
    <row r="1424" spans="1:15" x14ac:dyDescent="0.25">
      <c r="A1424">
        <v>1992</v>
      </c>
      <c r="B1424" t="s">
        <v>78</v>
      </c>
      <c r="C1424" t="s">
        <v>79</v>
      </c>
      <c r="D1424">
        <v>20</v>
      </c>
      <c r="E1424">
        <v>47</v>
      </c>
      <c r="F1424">
        <v>32</v>
      </c>
      <c r="G1424" t="s">
        <v>16</v>
      </c>
      <c r="H1424" t="s">
        <v>232</v>
      </c>
      <c r="I1424" t="s">
        <v>29</v>
      </c>
      <c r="J1424" t="b">
        <v>0</v>
      </c>
      <c r="K1424">
        <v>4314</v>
      </c>
      <c r="L1424">
        <v>1157236</v>
      </c>
      <c r="M1424">
        <v>20171015</v>
      </c>
      <c r="N1424" t="s">
        <v>19</v>
      </c>
      <c r="O1424" t="str">
        <f>IF(VLOOKUP(A1424,'national-winners'!$A$2:$B$13,2,0)=H1424,"Y","N")</f>
        <v>N</v>
      </c>
    </row>
    <row r="1425" spans="1:15" x14ac:dyDescent="0.25">
      <c r="A1425">
        <v>1992</v>
      </c>
      <c r="B1425" t="s">
        <v>78</v>
      </c>
      <c r="C1425" t="s">
        <v>79</v>
      </c>
      <c r="D1425">
        <v>20</v>
      </c>
      <c r="E1425">
        <v>47</v>
      </c>
      <c r="F1425">
        <v>32</v>
      </c>
      <c r="G1425" t="s">
        <v>16</v>
      </c>
      <c r="J1425" t="b">
        <v>1</v>
      </c>
      <c r="K1425">
        <v>179</v>
      </c>
      <c r="L1425">
        <v>1157236</v>
      </c>
      <c r="M1425">
        <v>20171015</v>
      </c>
      <c r="N1425" t="s">
        <v>19</v>
      </c>
      <c r="O1425" t="str">
        <f>IF(VLOOKUP(A1425,'national-winners'!$A$2:$B$13,2,0)=H1425,"Y","N")</f>
        <v>N</v>
      </c>
    </row>
    <row r="1426" spans="1:15" x14ac:dyDescent="0.25">
      <c r="A1426">
        <v>1992</v>
      </c>
      <c r="B1426" t="s">
        <v>81</v>
      </c>
      <c r="C1426" t="s">
        <v>82</v>
      </c>
      <c r="D1426">
        <v>21</v>
      </c>
      <c r="E1426">
        <v>61</v>
      </c>
      <c r="F1426">
        <v>51</v>
      </c>
      <c r="G1426" t="s">
        <v>16</v>
      </c>
      <c r="H1426" t="s">
        <v>230</v>
      </c>
      <c r="I1426" t="s">
        <v>18</v>
      </c>
      <c r="J1426" t="b">
        <v>0</v>
      </c>
      <c r="K1426">
        <v>665104</v>
      </c>
      <c r="L1426">
        <v>1492900</v>
      </c>
      <c r="M1426">
        <v>20171015</v>
      </c>
      <c r="N1426" t="s">
        <v>19</v>
      </c>
      <c r="O1426" t="str">
        <f>IF(VLOOKUP(A1426,'national-winners'!$A$2:$B$13,2,0)=H1426,"Y","N")</f>
        <v>Y</v>
      </c>
    </row>
    <row r="1427" spans="1:15" x14ac:dyDescent="0.25">
      <c r="A1427">
        <v>1992</v>
      </c>
      <c r="B1427" t="s">
        <v>81</v>
      </c>
      <c r="C1427" t="s">
        <v>82</v>
      </c>
      <c r="D1427">
        <v>21</v>
      </c>
      <c r="E1427">
        <v>61</v>
      </c>
      <c r="F1427">
        <v>51</v>
      </c>
      <c r="G1427" t="s">
        <v>16</v>
      </c>
      <c r="H1427" t="s">
        <v>207</v>
      </c>
      <c r="I1427" t="s">
        <v>21</v>
      </c>
      <c r="J1427" t="b">
        <v>0</v>
      </c>
      <c r="K1427">
        <v>617178</v>
      </c>
      <c r="L1427">
        <v>1492900</v>
      </c>
      <c r="M1427">
        <v>20171015</v>
      </c>
      <c r="N1427" t="s">
        <v>19</v>
      </c>
      <c r="O1427" t="str">
        <f>IF(VLOOKUP(A1427,'national-winners'!$A$2:$B$13,2,0)=H1427,"Y","N")</f>
        <v>N</v>
      </c>
    </row>
    <row r="1428" spans="1:15" x14ac:dyDescent="0.25">
      <c r="A1428">
        <v>1992</v>
      </c>
      <c r="B1428" t="s">
        <v>81</v>
      </c>
      <c r="C1428" t="s">
        <v>82</v>
      </c>
      <c r="D1428">
        <v>21</v>
      </c>
      <c r="E1428">
        <v>61</v>
      </c>
      <c r="F1428">
        <v>51</v>
      </c>
      <c r="G1428" t="s">
        <v>16</v>
      </c>
      <c r="H1428" t="s">
        <v>231</v>
      </c>
      <c r="I1428" t="s">
        <v>35</v>
      </c>
      <c r="J1428" t="b">
        <v>0</v>
      </c>
      <c r="K1428">
        <v>203944</v>
      </c>
      <c r="L1428">
        <v>1492900</v>
      </c>
      <c r="M1428">
        <v>20171015</v>
      </c>
      <c r="N1428" t="s">
        <v>19</v>
      </c>
      <c r="O1428" t="str">
        <f>IF(VLOOKUP(A1428,'national-winners'!$A$2:$B$13,2,0)=H1428,"Y","N")</f>
        <v>N</v>
      </c>
    </row>
    <row r="1429" spans="1:15" x14ac:dyDescent="0.25">
      <c r="A1429">
        <v>1992</v>
      </c>
      <c r="B1429" t="s">
        <v>81</v>
      </c>
      <c r="C1429" t="s">
        <v>82</v>
      </c>
      <c r="D1429">
        <v>21</v>
      </c>
      <c r="E1429">
        <v>61</v>
      </c>
      <c r="F1429">
        <v>51</v>
      </c>
      <c r="G1429" t="s">
        <v>16</v>
      </c>
      <c r="H1429" t="s">
        <v>232</v>
      </c>
      <c r="I1429" t="s">
        <v>29</v>
      </c>
      <c r="J1429" t="b">
        <v>0</v>
      </c>
      <c r="K1429">
        <v>4513</v>
      </c>
      <c r="L1429">
        <v>1492900</v>
      </c>
      <c r="M1429">
        <v>20171015</v>
      </c>
      <c r="N1429" t="s">
        <v>19</v>
      </c>
      <c r="O1429" t="str">
        <f>IF(VLOOKUP(A1429,'national-winners'!$A$2:$B$13,2,0)=H1429,"Y","N")</f>
        <v>N</v>
      </c>
    </row>
    <row r="1430" spans="1:15" x14ac:dyDescent="0.25">
      <c r="A1430">
        <v>1992</v>
      </c>
      <c r="B1430" t="s">
        <v>81</v>
      </c>
      <c r="C1430" t="s">
        <v>82</v>
      </c>
      <c r="D1430">
        <v>21</v>
      </c>
      <c r="E1430">
        <v>61</v>
      </c>
      <c r="F1430">
        <v>51</v>
      </c>
      <c r="G1430" t="s">
        <v>16</v>
      </c>
      <c r="H1430" t="s">
        <v>238</v>
      </c>
      <c r="I1430" t="s">
        <v>239</v>
      </c>
      <c r="J1430" t="b">
        <v>0</v>
      </c>
      <c r="K1430">
        <v>989</v>
      </c>
      <c r="L1430">
        <v>1492900</v>
      </c>
      <c r="M1430">
        <v>20171015</v>
      </c>
      <c r="N1430" t="s">
        <v>19</v>
      </c>
      <c r="O1430" t="str">
        <f>IF(VLOOKUP(A1430,'national-winners'!$A$2:$B$13,2,0)=H1430,"Y","N")</f>
        <v>N</v>
      </c>
    </row>
    <row r="1431" spans="1:15" x14ac:dyDescent="0.25">
      <c r="A1431">
        <v>1992</v>
      </c>
      <c r="B1431" t="s">
        <v>81</v>
      </c>
      <c r="C1431" t="s">
        <v>82</v>
      </c>
      <c r="D1431">
        <v>21</v>
      </c>
      <c r="E1431">
        <v>61</v>
      </c>
      <c r="F1431">
        <v>51</v>
      </c>
      <c r="G1431" t="s">
        <v>16</v>
      </c>
      <c r="H1431" t="s">
        <v>236</v>
      </c>
      <c r="I1431" t="s">
        <v>237</v>
      </c>
      <c r="J1431" t="b">
        <v>0</v>
      </c>
      <c r="K1431">
        <v>695</v>
      </c>
      <c r="L1431">
        <v>1492900</v>
      </c>
      <c r="M1431">
        <v>20171015</v>
      </c>
      <c r="N1431" t="s">
        <v>19</v>
      </c>
      <c r="O1431" t="str">
        <f>IF(VLOOKUP(A1431,'national-winners'!$A$2:$B$13,2,0)=H1431,"Y","N")</f>
        <v>N</v>
      </c>
    </row>
    <row r="1432" spans="1:15" x14ac:dyDescent="0.25">
      <c r="A1432">
        <v>1992</v>
      </c>
      <c r="B1432" t="s">
        <v>81</v>
      </c>
      <c r="C1432" t="s">
        <v>82</v>
      </c>
      <c r="D1432">
        <v>21</v>
      </c>
      <c r="E1432">
        <v>61</v>
      </c>
      <c r="F1432">
        <v>51</v>
      </c>
      <c r="G1432" t="s">
        <v>16</v>
      </c>
      <c r="H1432" t="s">
        <v>210</v>
      </c>
      <c r="I1432" t="s">
        <v>211</v>
      </c>
      <c r="J1432" t="b">
        <v>0</v>
      </c>
      <c r="K1432">
        <v>430</v>
      </c>
      <c r="L1432">
        <v>1492900</v>
      </c>
      <c r="M1432">
        <v>20171015</v>
      </c>
      <c r="N1432" t="s">
        <v>19</v>
      </c>
      <c r="O1432" t="str">
        <f>IF(VLOOKUP(A1432,'national-winners'!$A$2:$B$13,2,0)=H1432,"Y","N")</f>
        <v>N</v>
      </c>
    </row>
    <row r="1433" spans="1:15" x14ac:dyDescent="0.25">
      <c r="A1433">
        <v>1992</v>
      </c>
      <c r="B1433" t="s">
        <v>81</v>
      </c>
      <c r="C1433" t="s">
        <v>82</v>
      </c>
      <c r="D1433">
        <v>21</v>
      </c>
      <c r="E1433">
        <v>61</v>
      </c>
      <c r="F1433">
        <v>51</v>
      </c>
      <c r="G1433" t="s">
        <v>16</v>
      </c>
      <c r="J1433" t="b">
        <v>1</v>
      </c>
      <c r="K1433">
        <v>47</v>
      </c>
      <c r="L1433">
        <v>1492900</v>
      </c>
      <c r="M1433">
        <v>20171015</v>
      </c>
      <c r="N1433" t="s">
        <v>19</v>
      </c>
      <c r="O1433" t="str">
        <f>IF(VLOOKUP(A1433,'national-winners'!$A$2:$B$13,2,0)=H1433,"Y","N")</f>
        <v>N</v>
      </c>
    </row>
    <row r="1434" spans="1:15" x14ac:dyDescent="0.25">
      <c r="A1434">
        <v>1992</v>
      </c>
      <c r="B1434" t="s">
        <v>83</v>
      </c>
      <c r="C1434" t="s">
        <v>84</v>
      </c>
      <c r="D1434">
        <v>22</v>
      </c>
      <c r="E1434">
        <v>72</v>
      </c>
      <c r="F1434">
        <v>45</v>
      </c>
      <c r="G1434" t="s">
        <v>16</v>
      </c>
      <c r="H1434" t="s">
        <v>230</v>
      </c>
      <c r="I1434" t="s">
        <v>18</v>
      </c>
      <c r="J1434" t="b">
        <v>0</v>
      </c>
      <c r="K1434">
        <v>815971</v>
      </c>
      <c r="L1434">
        <v>1790017</v>
      </c>
      <c r="M1434">
        <v>20171015</v>
      </c>
      <c r="N1434" t="s">
        <v>19</v>
      </c>
      <c r="O1434" t="str">
        <f>IF(VLOOKUP(A1434,'national-winners'!$A$2:$B$13,2,0)=H1434,"Y","N")</f>
        <v>Y</v>
      </c>
    </row>
    <row r="1435" spans="1:15" x14ac:dyDescent="0.25">
      <c r="A1435">
        <v>1992</v>
      </c>
      <c r="B1435" t="s">
        <v>83</v>
      </c>
      <c r="C1435" t="s">
        <v>84</v>
      </c>
      <c r="D1435">
        <v>22</v>
      </c>
      <c r="E1435">
        <v>72</v>
      </c>
      <c r="F1435">
        <v>45</v>
      </c>
      <c r="G1435" t="s">
        <v>16</v>
      </c>
      <c r="H1435" t="s">
        <v>207</v>
      </c>
      <c r="I1435" t="s">
        <v>21</v>
      </c>
      <c r="J1435" t="b">
        <v>0</v>
      </c>
      <c r="K1435">
        <v>733386</v>
      </c>
      <c r="L1435">
        <v>1790017</v>
      </c>
      <c r="M1435">
        <v>20171015</v>
      </c>
      <c r="N1435" t="s">
        <v>19</v>
      </c>
      <c r="O1435" t="str">
        <f>IF(VLOOKUP(A1435,'national-winners'!$A$2:$B$13,2,0)=H1435,"Y","N")</f>
        <v>N</v>
      </c>
    </row>
    <row r="1436" spans="1:15" x14ac:dyDescent="0.25">
      <c r="A1436">
        <v>1992</v>
      </c>
      <c r="B1436" t="s">
        <v>83</v>
      </c>
      <c r="C1436" t="s">
        <v>84</v>
      </c>
      <c r="D1436">
        <v>22</v>
      </c>
      <c r="E1436">
        <v>72</v>
      </c>
      <c r="F1436">
        <v>45</v>
      </c>
      <c r="G1436" t="s">
        <v>16</v>
      </c>
      <c r="H1436" t="s">
        <v>231</v>
      </c>
      <c r="I1436" t="s">
        <v>35</v>
      </c>
      <c r="J1436" t="b">
        <v>0</v>
      </c>
      <c r="K1436">
        <v>211478</v>
      </c>
      <c r="L1436">
        <v>1790017</v>
      </c>
      <c r="M1436">
        <v>20171015</v>
      </c>
      <c r="N1436" t="s">
        <v>19</v>
      </c>
      <c r="O1436" t="str">
        <f>IF(VLOOKUP(A1436,'national-winners'!$A$2:$B$13,2,0)=H1436,"Y","N")</f>
        <v>N</v>
      </c>
    </row>
    <row r="1437" spans="1:15" x14ac:dyDescent="0.25">
      <c r="A1437">
        <v>1992</v>
      </c>
      <c r="B1437" t="s">
        <v>83</v>
      </c>
      <c r="C1437" t="s">
        <v>84</v>
      </c>
      <c r="D1437">
        <v>22</v>
      </c>
      <c r="E1437">
        <v>72</v>
      </c>
      <c r="F1437">
        <v>45</v>
      </c>
      <c r="G1437" t="s">
        <v>16</v>
      </c>
      <c r="H1437" t="s">
        <v>233</v>
      </c>
      <c r="I1437" t="s">
        <v>234</v>
      </c>
      <c r="J1437" t="b">
        <v>0</v>
      </c>
      <c r="K1437">
        <v>18545</v>
      </c>
      <c r="L1437">
        <v>1790017</v>
      </c>
      <c r="M1437">
        <v>20171015</v>
      </c>
      <c r="N1437" t="s">
        <v>19</v>
      </c>
      <c r="O1437" t="str">
        <f>IF(VLOOKUP(A1437,'national-winners'!$A$2:$B$13,2,0)=H1437,"Y","N")</f>
        <v>N</v>
      </c>
    </row>
    <row r="1438" spans="1:15" x14ac:dyDescent="0.25">
      <c r="A1438">
        <v>1992</v>
      </c>
      <c r="B1438" t="s">
        <v>83</v>
      </c>
      <c r="C1438" t="s">
        <v>84</v>
      </c>
      <c r="D1438">
        <v>22</v>
      </c>
      <c r="E1438">
        <v>72</v>
      </c>
      <c r="F1438">
        <v>45</v>
      </c>
      <c r="G1438" t="s">
        <v>16</v>
      </c>
      <c r="H1438" t="s">
        <v>232</v>
      </c>
      <c r="I1438" t="s">
        <v>29</v>
      </c>
      <c r="J1438" t="b">
        <v>0</v>
      </c>
      <c r="K1438">
        <v>3155</v>
      </c>
      <c r="L1438">
        <v>1790017</v>
      </c>
      <c r="M1438">
        <v>20171015</v>
      </c>
      <c r="N1438" t="s">
        <v>19</v>
      </c>
      <c r="O1438" t="str">
        <f>IF(VLOOKUP(A1438,'national-winners'!$A$2:$B$13,2,0)=H1438,"Y","N")</f>
        <v>N</v>
      </c>
    </row>
    <row r="1439" spans="1:15" x14ac:dyDescent="0.25">
      <c r="A1439">
        <v>1992</v>
      </c>
      <c r="B1439" t="s">
        <v>83</v>
      </c>
      <c r="C1439" t="s">
        <v>84</v>
      </c>
      <c r="D1439">
        <v>22</v>
      </c>
      <c r="E1439">
        <v>72</v>
      </c>
      <c r="F1439">
        <v>45</v>
      </c>
      <c r="G1439" t="s">
        <v>16</v>
      </c>
      <c r="H1439" t="s">
        <v>59</v>
      </c>
      <c r="I1439" t="s">
        <v>248</v>
      </c>
      <c r="J1439" t="b">
        <v>0</v>
      </c>
      <c r="K1439">
        <v>1663</v>
      </c>
      <c r="L1439">
        <v>1790017</v>
      </c>
      <c r="M1439">
        <v>20171015</v>
      </c>
      <c r="N1439" t="s">
        <v>19</v>
      </c>
      <c r="O1439" t="str">
        <f>IF(VLOOKUP(A1439,'national-winners'!$A$2:$B$13,2,0)=H1439,"Y","N")</f>
        <v>N</v>
      </c>
    </row>
    <row r="1440" spans="1:15" x14ac:dyDescent="0.25">
      <c r="A1440">
        <v>1992</v>
      </c>
      <c r="B1440" t="s">
        <v>83</v>
      </c>
      <c r="C1440" t="s">
        <v>84</v>
      </c>
      <c r="D1440">
        <v>22</v>
      </c>
      <c r="E1440">
        <v>72</v>
      </c>
      <c r="F1440">
        <v>45</v>
      </c>
      <c r="G1440" t="s">
        <v>16</v>
      </c>
      <c r="H1440" t="s">
        <v>238</v>
      </c>
      <c r="I1440" t="s">
        <v>239</v>
      </c>
      <c r="J1440" t="b">
        <v>0</v>
      </c>
      <c r="K1440">
        <v>1552</v>
      </c>
      <c r="L1440">
        <v>1790017</v>
      </c>
      <c r="M1440">
        <v>20171015</v>
      </c>
      <c r="N1440" t="s">
        <v>19</v>
      </c>
      <c r="O1440" t="str">
        <f>IF(VLOOKUP(A1440,'national-winners'!$A$2:$B$13,2,0)=H1440,"Y","N")</f>
        <v>N</v>
      </c>
    </row>
    <row r="1441" spans="1:15" x14ac:dyDescent="0.25">
      <c r="A1441">
        <v>1992</v>
      </c>
      <c r="B1441" t="s">
        <v>83</v>
      </c>
      <c r="C1441" t="s">
        <v>84</v>
      </c>
      <c r="D1441">
        <v>22</v>
      </c>
      <c r="E1441">
        <v>72</v>
      </c>
      <c r="F1441">
        <v>45</v>
      </c>
      <c r="G1441" t="s">
        <v>16</v>
      </c>
      <c r="H1441" t="s">
        <v>210</v>
      </c>
      <c r="I1441" t="s">
        <v>249</v>
      </c>
      <c r="J1441" t="b">
        <v>0</v>
      </c>
      <c r="K1441">
        <v>1434</v>
      </c>
      <c r="L1441">
        <v>1790017</v>
      </c>
      <c r="M1441">
        <v>20171015</v>
      </c>
      <c r="N1441" t="s">
        <v>19</v>
      </c>
      <c r="O1441" t="str">
        <f>IF(VLOOKUP(A1441,'national-winners'!$A$2:$B$13,2,0)=H1441,"Y","N")</f>
        <v>N</v>
      </c>
    </row>
    <row r="1442" spans="1:15" x14ac:dyDescent="0.25">
      <c r="A1442">
        <v>1992</v>
      </c>
      <c r="B1442" t="s">
        <v>83</v>
      </c>
      <c r="C1442" t="s">
        <v>84</v>
      </c>
      <c r="D1442">
        <v>22</v>
      </c>
      <c r="E1442">
        <v>72</v>
      </c>
      <c r="F1442">
        <v>45</v>
      </c>
      <c r="G1442" t="s">
        <v>16</v>
      </c>
      <c r="H1442" t="s">
        <v>48</v>
      </c>
      <c r="I1442" t="s">
        <v>250</v>
      </c>
      <c r="J1442" t="b">
        <v>0</v>
      </c>
      <c r="K1442">
        <v>1136</v>
      </c>
      <c r="L1442">
        <v>1790017</v>
      </c>
      <c r="M1442">
        <v>20171015</v>
      </c>
      <c r="N1442" t="s">
        <v>19</v>
      </c>
      <c r="O1442" t="str">
        <f>IF(VLOOKUP(A1442,'national-winners'!$A$2:$B$13,2,0)=H1442,"Y","N")</f>
        <v>N</v>
      </c>
    </row>
    <row r="1443" spans="1:15" x14ac:dyDescent="0.25">
      <c r="A1443">
        <v>1992</v>
      </c>
      <c r="B1443" t="s">
        <v>83</v>
      </c>
      <c r="C1443" t="s">
        <v>84</v>
      </c>
      <c r="D1443">
        <v>22</v>
      </c>
      <c r="E1443">
        <v>72</v>
      </c>
      <c r="F1443">
        <v>45</v>
      </c>
      <c r="G1443" t="s">
        <v>16</v>
      </c>
      <c r="H1443" t="s">
        <v>236</v>
      </c>
      <c r="I1443" t="s">
        <v>237</v>
      </c>
      <c r="J1443" t="b">
        <v>0</v>
      </c>
      <c r="K1443">
        <v>889</v>
      </c>
      <c r="L1443">
        <v>1790017</v>
      </c>
      <c r="M1443">
        <v>20171015</v>
      </c>
      <c r="N1443" t="s">
        <v>19</v>
      </c>
      <c r="O1443" t="str">
        <f>IF(VLOOKUP(A1443,'national-winners'!$A$2:$B$13,2,0)=H1443,"Y","N")</f>
        <v>N</v>
      </c>
    </row>
    <row r="1444" spans="1:15" x14ac:dyDescent="0.25">
      <c r="A1444">
        <v>1992</v>
      </c>
      <c r="B1444" t="s">
        <v>83</v>
      </c>
      <c r="C1444" t="s">
        <v>84</v>
      </c>
      <c r="D1444">
        <v>22</v>
      </c>
      <c r="E1444">
        <v>72</v>
      </c>
      <c r="F1444">
        <v>45</v>
      </c>
      <c r="G1444" t="s">
        <v>16</v>
      </c>
      <c r="H1444" t="s">
        <v>251</v>
      </c>
      <c r="I1444" t="s">
        <v>35</v>
      </c>
      <c r="J1444" t="b">
        <v>0</v>
      </c>
      <c r="K1444">
        <v>808</v>
      </c>
      <c r="L1444">
        <v>1790017</v>
      </c>
      <c r="M1444">
        <v>20171015</v>
      </c>
      <c r="N1444" t="s">
        <v>19</v>
      </c>
      <c r="O1444" t="str">
        <f>IF(VLOOKUP(A1444,'national-winners'!$A$2:$B$13,2,0)=H1444,"Y","N")</f>
        <v>N</v>
      </c>
    </row>
    <row r="1445" spans="1:15" x14ac:dyDescent="0.25">
      <c r="A1445">
        <v>1992</v>
      </c>
      <c r="B1445" t="s">
        <v>85</v>
      </c>
      <c r="C1445" t="s">
        <v>86</v>
      </c>
      <c r="D1445">
        <v>23</v>
      </c>
      <c r="E1445">
        <v>11</v>
      </c>
      <c r="F1445">
        <v>2</v>
      </c>
      <c r="G1445" t="s">
        <v>16</v>
      </c>
      <c r="H1445" t="s">
        <v>230</v>
      </c>
      <c r="I1445" t="s">
        <v>18</v>
      </c>
      <c r="J1445" t="b">
        <v>0</v>
      </c>
      <c r="K1445">
        <v>263420</v>
      </c>
      <c r="L1445">
        <v>679499</v>
      </c>
      <c r="M1445">
        <v>20171015</v>
      </c>
      <c r="N1445" t="s">
        <v>19</v>
      </c>
      <c r="O1445" t="str">
        <f>IF(VLOOKUP(A1445,'national-winners'!$A$2:$B$13,2,0)=H1445,"Y","N")</f>
        <v>Y</v>
      </c>
    </row>
    <row r="1446" spans="1:15" x14ac:dyDescent="0.25">
      <c r="A1446">
        <v>1992</v>
      </c>
      <c r="B1446" t="s">
        <v>85</v>
      </c>
      <c r="C1446" t="s">
        <v>86</v>
      </c>
      <c r="D1446">
        <v>23</v>
      </c>
      <c r="E1446">
        <v>11</v>
      </c>
      <c r="F1446">
        <v>2</v>
      </c>
      <c r="G1446" t="s">
        <v>16</v>
      </c>
      <c r="H1446" t="s">
        <v>231</v>
      </c>
      <c r="I1446" t="s">
        <v>35</v>
      </c>
      <c r="J1446" t="b">
        <v>0</v>
      </c>
      <c r="K1446">
        <v>206820</v>
      </c>
      <c r="L1446">
        <v>679499</v>
      </c>
      <c r="M1446">
        <v>20171015</v>
      </c>
      <c r="N1446" t="s">
        <v>19</v>
      </c>
      <c r="O1446" t="str">
        <f>IF(VLOOKUP(A1446,'national-winners'!$A$2:$B$13,2,0)=H1446,"Y","N")</f>
        <v>N</v>
      </c>
    </row>
    <row r="1447" spans="1:15" x14ac:dyDescent="0.25">
      <c r="A1447">
        <v>1992</v>
      </c>
      <c r="B1447" t="s">
        <v>85</v>
      </c>
      <c r="C1447" t="s">
        <v>86</v>
      </c>
      <c r="D1447">
        <v>23</v>
      </c>
      <c r="E1447">
        <v>11</v>
      </c>
      <c r="F1447">
        <v>2</v>
      </c>
      <c r="G1447" t="s">
        <v>16</v>
      </c>
      <c r="H1447" t="s">
        <v>207</v>
      </c>
      <c r="I1447" t="s">
        <v>21</v>
      </c>
      <c r="J1447" t="b">
        <v>0</v>
      </c>
      <c r="K1447">
        <v>206504</v>
      </c>
      <c r="L1447">
        <v>679499</v>
      </c>
      <c r="M1447">
        <v>20171015</v>
      </c>
      <c r="N1447" t="s">
        <v>19</v>
      </c>
      <c r="O1447" t="str">
        <f>IF(VLOOKUP(A1447,'national-winners'!$A$2:$B$13,2,0)=H1447,"Y","N")</f>
        <v>N</v>
      </c>
    </row>
    <row r="1448" spans="1:15" x14ac:dyDescent="0.25">
      <c r="A1448">
        <v>1992</v>
      </c>
      <c r="B1448" t="s">
        <v>85</v>
      </c>
      <c r="C1448" t="s">
        <v>86</v>
      </c>
      <c r="D1448">
        <v>23</v>
      </c>
      <c r="E1448">
        <v>11</v>
      </c>
      <c r="F1448">
        <v>2</v>
      </c>
      <c r="G1448" t="s">
        <v>16</v>
      </c>
      <c r="H1448" t="s">
        <v>232</v>
      </c>
      <c r="I1448" t="s">
        <v>29</v>
      </c>
      <c r="J1448" t="b">
        <v>0</v>
      </c>
      <c r="K1448">
        <v>1681</v>
      </c>
      <c r="L1448">
        <v>679499</v>
      </c>
      <c r="M1448">
        <v>20171015</v>
      </c>
      <c r="N1448" t="s">
        <v>19</v>
      </c>
      <c r="O1448" t="str">
        <f>IF(VLOOKUP(A1448,'national-winners'!$A$2:$B$13,2,0)=H1448,"Y","N")</f>
        <v>N</v>
      </c>
    </row>
    <row r="1449" spans="1:15" x14ac:dyDescent="0.25">
      <c r="A1449">
        <v>1992</v>
      </c>
      <c r="B1449" t="s">
        <v>85</v>
      </c>
      <c r="C1449" t="s">
        <v>86</v>
      </c>
      <c r="D1449">
        <v>23</v>
      </c>
      <c r="E1449">
        <v>11</v>
      </c>
      <c r="F1449">
        <v>2</v>
      </c>
      <c r="G1449" t="s">
        <v>16</v>
      </c>
      <c r="H1449" t="s">
        <v>210</v>
      </c>
      <c r="I1449" t="s">
        <v>211</v>
      </c>
      <c r="J1449" t="b">
        <v>0</v>
      </c>
      <c r="K1449">
        <v>519</v>
      </c>
      <c r="L1449">
        <v>679499</v>
      </c>
      <c r="M1449">
        <v>20171015</v>
      </c>
      <c r="N1449" t="s">
        <v>19</v>
      </c>
      <c r="O1449" t="str">
        <f>IF(VLOOKUP(A1449,'national-winners'!$A$2:$B$13,2,0)=H1449,"Y","N")</f>
        <v>N</v>
      </c>
    </row>
    <row r="1450" spans="1:15" x14ac:dyDescent="0.25">
      <c r="A1450">
        <v>1992</v>
      </c>
      <c r="B1450" t="s">
        <v>85</v>
      </c>
      <c r="C1450" t="s">
        <v>86</v>
      </c>
      <c r="D1450">
        <v>23</v>
      </c>
      <c r="E1450">
        <v>11</v>
      </c>
      <c r="F1450">
        <v>2</v>
      </c>
      <c r="G1450" t="s">
        <v>16</v>
      </c>
      <c r="H1450" t="s">
        <v>238</v>
      </c>
      <c r="I1450" t="s">
        <v>239</v>
      </c>
      <c r="J1450" t="b">
        <v>0</v>
      </c>
      <c r="K1450">
        <v>464</v>
      </c>
      <c r="L1450">
        <v>679499</v>
      </c>
      <c r="M1450">
        <v>20171015</v>
      </c>
      <c r="N1450" t="s">
        <v>19</v>
      </c>
      <c r="O1450" t="str">
        <f>IF(VLOOKUP(A1450,'national-winners'!$A$2:$B$13,2,0)=H1450,"Y","N")</f>
        <v>N</v>
      </c>
    </row>
    <row r="1451" spans="1:15" x14ac:dyDescent="0.25">
      <c r="A1451">
        <v>1992</v>
      </c>
      <c r="B1451" t="s">
        <v>85</v>
      </c>
      <c r="C1451" t="s">
        <v>86</v>
      </c>
      <c r="D1451">
        <v>23</v>
      </c>
      <c r="E1451">
        <v>11</v>
      </c>
      <c r="F1451">
        <v>2</v>
      </c>
      <c r="G1451" t="s">
        <v>16</v>
      </c>
      <c r="H1451" t="s">
        <v>59</v>
      </c>
      <c r="J1451" t="b">
        <v>0</v>
      </c>
      <c r="K1451">
        <v>91</v>
      </c>
      <c r="L1451">
        <v>679499</v>
      </c>
      <c r="M1451">
        <v>20171015</v>
      </c>
      <c r="N1451" t="s">
        <v>19</v>
      </c>
      <c r="O1451" t="str">
        <f>IF(VLOOKUP(A1451,'national-winners'!$A$2:$B$13,2,0)=H1451,"Y","N")</f>
        <v>N</v>
      </c>
    </row>
    <row r="1452" spans="1:15" x14ac:dyDescent="0.25">
      <c r="A1452">
        <v>1992</v>
      </c>
      <c r="B1452" t="s">
        <v>87</v>
      </c>
      <c r="C1452" t="s">
        <v>88</v>
      </c>
      <c r="D1452">
        <v>24</v>
      </c>
      <c r="E1452">
        <v>52</v>
      </c>
      <c r="F1452">
        <v>52</v>
      </c>
      <c r="G1452" t="s">
        <v>16</v>
      </c>
      <c r="H1452" t="s">
        <v>230</v>
      </c>
      <c r="I1452" t="s">
        <v>18</v>
      </c>
      <c r="J1452" t="b">
        <v>0</v>
      </c>
      <c r="K1452">
        <v>988571</v>
      </c>
      <c r="L1452">
        <v>1984580</v>
      </c>
      <c r="M1452">
        <v>20171015</v>
      </c>
      <c r="N1452" t="s">
        <v>19</v>
      </c>
      <c r="O1452" t="str">
        <f>IF(VLOOKUP(A1452,'national-winners'!$A$2:$B$13,2,0)=H1452,"Y","N")</f>
        <v>Y</v>
      </c>
    </row>
    <row r="1453" spans="1:15" x14ac:dyDescent="0.25">
      <c r="A1453">
        <v>1992</v>
      </c>
      <c r="B1453" t="s">
        <v>87</v>
      </c>
      <c r="C1453" t="s">
        <v>88</v>
      </c>
      <c r="D1453">
        <v>24</v>
      </c>
      <c r="E1453">
        <v>52</v>
      </c>
      <c r="F1453">
        <v>52</v>
      </c>
      <c r="G1453" t="s">
        <v>16</v>
      </c>
      <c r="H1453" t="s">
        <v>207</v>
      </c>
      <c r="I1453" t="s">
        <v>21</v>
      </c>
      <c r="J1453" t="b">
        <v>0</v>
      </c>
      <c r="K1453">
        <v>707094</v>
      </c>
      <c r="L1453">
        <v>1984580</v>
      </c>
      <c r="M1453">
        <v>20171015</v>
      </c>
      <c r="N1453" t="s">
        <v>19</v>
      </c>
      <c r="O1453" t="str">
        <f>IF(VLOOKUP(A1453,'national-winners'!$A$2:$B$13,2,0)=H1453,"Y","N")</f>
        <v>N</v>
      </c>
    </row>
    <row r="1454" spans="1:15" x14ac:dyDescent="0.25">
      <c r="A1454">
        <v>1992</v>
      </c>
      <c r="B1454" t="s">
        <v>87</v>
      </c>
      <c r="C1454" t="s">
        <v>88</v>
      </c>
      <c r="D1454">
        <v>24</v>
      </c>
      <c r="E1454">
        <v>52</v>
      </c>
      <c r="F1454">
        <v>52</v>
      </c>
      <c r="G1454" t="s">
        <v>16</v>
      </c>
      <c r="H1454" t="s">
        <v>231</v>
      </c>
      <c r="I1454" t="s">
        <v>35</v>
      </c>
      <c r="J1454" t="b">
        <v>0</v>
      </c>
      <c r="K1454">
        <v>281414</v>
      </c>
      <c r="L1454">
        <v>1984580</v>
      </c>
      <c r="M1454">
        <v>20171015</v>
      </c>
      <c r="N1454" t="s">
        <v>19</v>
      </c>
      <c r="O1454" t="str">
        <f>IF(VLOOKUP(A1454,'national-winners'!$A$2:$B$13,2,0)=H1454,"Y","N")</f>
        <v>N</v>
      </c>
    </row>
    <row r="1455" spans="1:15" x14ac:dyDescent="0.25">
      <c r="A1455">
        <v>1992</v>
      </c>
      <c r="B1455" t="s">
        <v>87</v>
      </c>
      <c r="C1455" t="s">
        <v>88</v>
      </c>
      <c r="D1455">
        <v>24</v>
      </c>
      <c r="E1455">
        <v>52</v>
      </c>
      <c r="F1455">
        <v>52</v>
      </c>
      <c r="G1455" t="s">
        <v>16</v>
      </c>
      <c r="H1455" t="s">
        <v>232</v>
      </c>
      <c r="I1455" t="s">
        <v>29</v>
      </c>
      <c r="J1455" t="b">
        <v>0</v>
      </c>
      <c r="K1455">
        <v>4715</v>
      </c>
      <c r="L1455">
        <v>1984580</v>
      </c>
      <c r="M1455">
        <v>20171015</v>
      </c>
      <c r="N1455" t="s">
        <v>19</v>
      </c>
      <c r="O1455" t="str">
        <f>IF(VLOOKUP(A1455,'national-winners'!$A$2:$B$13,2,0)=H1455,"Y","N")</f>
        <v>N</v>
      </c>
    </row>
    <row r="1456" spans="1:15" x14ac:dyDescent="0.25">
      <c r="A1456">
        <v>1992</v>
      </c>
      <c r="B1456" t="s">
        <v>87</v>
      </c>
      <c r="C1456" t="s">
        <v>88</v>
      </c>
      <c r="D1456">
        <v>24</v>
      </c>
      <c r="E1456">
        <v>52</v>
      </c>
      <c r="F1456">
        <v>52</v>
      </c>
      <c r="G1456" t="s">
        <v>16</v>
      </c>
      <c r="H1456" t="s">
        <v>210</v>
      </c>
      <c r="I1456" t="s">
        <v>211</v>
      </c>
      <c r="J1456" t="b">
        <v>0</v>
      </c>
      <c r="K1456">
        <v>2786</v>
      </c>
      <c r="L1456">
        <v>1984580</v>
      </c>
      <c r="M1456">
        <v>20171015</v>
      </c>
      <c r="N1456" t="s">
        <v>19</v>
      </c>
      <c r="O1456" t="str">
        <f>IF(VLOOKUP(A1456,'national-winners'!$A$2:$B$13,2,0)=H1456,"Y","N")</f>
        <v>N</v>
      </c>
    </row>
    <row r="1457" spans="1:15" x14ac:dyDescent="0.25">
      <c r="A1457">
        <v>1992</v>
      </c>
      <c r="B1457" t="s">
        <v>89</v>
      </c>
      <c r="C1457" t="s">
        <v>90</v>
      </c>
      <c r="D1457">
        <v>25</v>
      </c>
      <c r="E1457">
        <v>14</v>
      </c>
      <c r="F1457">
        <v>3</v>
      </c>
      <c r="G1457" t="s">
        <v>16</v>
      </c>
      <c r="H1457" t="s">
        <v>230</v>
      </c>
      <c r="I1457" t="s">
        <v>18</v>
      </c>
      <c r="J1457" t="b">
        <v>0</v>
      </c>
      <c r="K1457">
        <v>1318639</v>
      </c>
      <c r="L1457">
        <v>2773664</v>
      </c>
      <c r="M1457">
        <v>20171015</v>
      </c>
      <c r="N1457" t="s">
        <v>19</v>
      </c>
      <c r="O1457" t="str">
        <f>IF(VLOOKUP(A1457,'national-winners'!$A$2:$B$13,2,0)=H1457,"Y","N")</f>
        <v>Y</v>
      </c>
    </row>
    <row r="1458" spans="1:15" x14ac:dyDescent="0.25">
      <c r="A1458">
        <v>1992</v>
      </c>
      <c r="B1458" t="s">
        <v>89</v>
      </c>
      <c r="C1458" t="s">
        <v>90</v>
      </c>
      <c r="D1458">
        <v>25</v>
      </c>
      <c r="E1458">
        <v>14</v>
      </c>
      <c r="F1458">
        <v>3</v>
      </c>
      <c r="G1458" t="s">
        <v>16</v>
      </c>
      <c r="H1458" t="s">
        <v>207</v>
      </c>
      <c r="I1458" t="s">
        <v>21</v>
      </c>
      <c r="J1458" t="b">
        <v>0</v>
      </c>
      <c r="K1458">
        <v>805039</v>
      </c>
      <c r="L1458">
        <v>2773664</v>
      </c>
      <c r="M1458">
        <v>20171015</v>
      </c>
      <c r="N1458" t="s">
        <v>19</v>
      </c>
      <c r="O1458" t="str">
        <f>IF(VLOOKUP(A1458,'national-winners'!$A$2:$B$13,2,0)=H1458,"Y","N")</f>
        <v>N</v>
      </c>
    </row>
    <row r="1459" spans="1:15" x14ac:dyDescent="0.25">
      <c r="A1459">
        <v>1992</v>
      </c>
      <c r="B1459" t="s">
        <v>89</v>
      </c>
      <c r="C1459" t="s">
        <v>90</v>
      </c>
      <c r="D1459">
        <v>25</v>
      </c>
      <c r="E1459">
        <v>14</v>
      </c>
      <c r="F1459">
        <v>3</v>
      </c>
      <c r="G1459" t="s">
        <v>16</v>
      </c>
      <c r="H1459" t="s">
        <v>231</v>
      </c>
      <c r="I1459" t="s">
        <v>35</v>
      </c>
      <c r="J1459" t="b">
        <v>0</v>
      </c>
      <c r="K1459">
        <v>630731</v>
      </c>
      <c r="L1459">
        <v>2773664</v>
      </c>
      <c r="M1459">
        <v>20171015</v>
      </c>
      <c r="N1459" t="s">
        <v>19</v>
      </c>
      <c r="O1459" t="str">
        <f>IF(VLOOKUP(A1459,'national-winners'!$A$2:$B$13,2,0)=H1459,"Y","N")</f>
        <v>N</v>
      </c>
    </row>
    <row r="1460" spans="1:15" x14ac:dyDescent="0.25">
      <c r="A1460">
        <v>1992</v>
      </c>
      <c r="B1460" t="s">
        <v>89</v>
      </c>
      <c r="C1460" t="s">
        <v>90</v>
      </c>
      <c r="D1460">
        <v>25</v>
      </c>
      <c r="E1460">
        <v>14</v>
      </c>
      <c r="F1460">
        <v>3</v>
      </c>
      <c r="G1460" t="s">
        <v>16</v>
      </c>
      <c r="H1460" t="s">
        <v>232</v>
      </c>
      <c r="I1460" t="s">
        <v>29</v>
      </c>
      <c r="J1460" t="b">
        <v>0</v>
      </c>
      <c r="K1460">
        <v>9021</v>
      </c>
      <c r="L1460">
        <v>2773664</v>
      </c>
      <c r="M1460">
        <v>20171015</v>
      </c>
      <c r="N1460" t="s">
        <v>19</v>
      </c>
      <c r="O1460" t="str">
        <f>IF(VLOOKUP(A1460,'national-winners'!$A$2:$B$13,2,0)=H1460,"Y","N")</f>
        <v>N</v>
      </c>
    </row>
    <row r="1461" spans="1:15" x14ac:dyDescent="0.25">
      <c r="A1461">
        <v>1992</v>
      </c>
      <c r="B1461" t="s">
        <v>89</v>
      </c>
      <c r="C1461" t="s">
        <v>90</v>
      </c>
      <c r="D1461">
        <v>25</v>
      </c>
      <c r="E1461">
        <v>14</v>
      </c>
      <c r="F1461">
        <v>3</v>
      </c>
      <c r="G1461" t="s">
        <v>16</v>
      </c>
      <c r="H1461" t="s">
        <v>210</v>
      </c>
      <c r="I1461" t="s">
        <v>211</v>
      </c>
      <c r="J1461" t="b">
        <v>0</v>
      </c>
      <c r="K1461">
        <v>3172</v>
      </c>
      <c r="L1461">
        <v>2773664</v>
      </c>
      <c r="M1461">
        <v>20171015</v>
      </c>
      <c r="N1461" t="s">
        <v>19</v>
      </c>
      <c r="O1461" t="str">
        <f>IF(VLOOKUP(A1461,'national-winners'!$A$2:$B$13,2,0)=H1461,"Y","N")</f>
        <v>N</v>
      </c>
    </row>
    <row r="1462" spans="1:15" x14ac:dyDescent="0.25">
      <c r="A1462">
        <v>1992</v>
      </c>
      <c r="B1462" t="s">
        <v>89</v>
      </c>
      <c r="C1462" t="s">
        <v>90</v>
      </c>
      <c r="D1462">
        <v>25</v>
      </c>
      <c r="E1462">
        <v>14</v>
      </c>
      <c r="F1462">
        <v>3</v>
      </c>
      <c r="G1462" t="s">
        <v>16</v>
      </c>
      <c r="H1462" t="s">
        <v>59</v>
      </c>
      <c r="I1462" t="s">
        <v>252</v>
      </c>
      <c r="J1462" t="b">
        <v>0</v>
      </c>
      <c r="K1462">
        <v>2218</v>
      </c>
      <c r="L1462">
        <v>2773664</v>
      </c>
      <c r="M1462">
        <v>20171015</v>
      </c>
      <c r="N1462" t="s">
        <v>19</v>
      </c>
      <c r="O1462" t="str">
        <f>IF(VLOOKUP(A1462,'national-winners'!$A$2:$B$13,2,0)=H1462,"Y","N")</f>
        <v>N</v>
      </c>
    </row>
    <row r="1463" spans="1:15" x14ac:dyDescent="0.25">
      <c r="A1463">
        <v>1992</v>
      </c>
      <c r="B1463" t="s">
        <v>89</v>
      </c>
      <c r="C1463" t="s">
        <v>90</v>
      </c>
      <c r="D1463">
        <v>25</v>
      </c>
      <c r="E1463">
        <v>14</v>
      </c>
      <c r="F1463">
        <v>3</v>
      </c>
      <c r="G1463" t="s">
        <v>16</v>
      </c>
      <c r="H1463" t="s">
        <v>59</v>
      </c>
      <c r="J1463" t="b">
        <v>0</v>
      </c>
      <c r="K1463">
        <v>1990</v>
      </c>
      <c r="L1463">
        <v>2773664</v>
      </c>
      <c r="M1463">
        <v>20171015</v>
      </c>
      <c r="N1463" t="s">
        <v>19</v>
      </c>
      <c r="O1463" t="str">
        <f>IF(VLOOKUP(A1463,'national-winners'!$A$2:$B$13,2,0)=H1463,"Y","N")</f>
        <v>N</v>
      </c>
    </row>
    <row r="1464" spans="1:15" x14ac:dyDescent="0.25">
      <c r="A1464">
        <v>1992</v>
      </c>
      <c r="B1464" t="s">
        <v>89</v>
      </c>
      <c r="C1464" t="s">
        <v>90</v>
      </c>
      <c r="D1464">
        <v>25</v>
      </c>
      <c r="E1464">
        <v>14</v>
      </c>
      <c r="F1464">
        <v>3</v>
      </c>
      <c r="G1464" t="s">
        <v>16</v>
      </c>
      <c r="H1464" t="s">
        <v>236</v>
      </c>
      <c r="I1464" t="s">
        <v>237</v>
      </c>
      <c r="J1464" t="b">
        <v>0</v>
      </c>
      <c r="K1464">
        <v>1812</v>
      </c>
      <c r="L1464">
        <v>2773664</v>
      </c>
      <c r="M1464">
        <v>20171015</v>
      </c>
      <c r="N1464" t="s">
        <v>19</v>
      </c>
      <c r="O1464" t="str">
        <f>IF(VLOOKUP(A1464,'national-winners'!$A$2:$B$13,2,0)=H1464,"Y","N")</f>
        <v>N</v>
      </c>
    </row>
    <row r="1465" spans="1:15" x14ac:dyDescent="0.25">
      <c r="A1465">
        <v>1992</v>
      </c>
      <c r="B1465" t="s">
        <v>89</v>
      </c>
      <c r="C1465" t="s">
        <v>90</v>
      </c>
      <c r="D1465">
        <v>25</v>
      </c>
      <c r="E1465">
        <v>14</v>
      </c>
      <c r="F1465">
        <v>3</v>
      </c>
      <c r="G1465" t="s">
        <v>16</v>
      </c>
      <c r="H1465" t="s">
        <v>48</v>
      </c>
      <c r="I1465" t="s">
        <v>253</v>
      </c>
      <c r="J1465" t="b">
        <v>0</v>
      </c>
      <c r="K1465">
        <v>1027</v>
      </c>
      <c r="L1465">
        <v>2773664</v>
      </c>
      <c r="M1465">
        <v>20171015</v>
      </c>
      <c r="N1465" t="s">
        <v>19</v>
      </c>
      <c r="O1465" t="str">
        <f>IF(VLOOKUP(A1465,'national-winners'!$A$2:$B$13,2,0)=H1465,"Y","N")</f>
        <v>N</v>
      </c>
    </row>
    <row r="1466" spans="1:15" x14ac:dyDescent="0.25">
      <c r="A1466">
        <v>1992</v>
      </c>
      <c r="B1466" t="s">
        <v>89</v>
      </c>
      <c r="C1466" t="s">
        <v>90</v>
      </c>
      <c r="D1466">
        <v>25</v>
      </c>
      <c r="E1466">
        <v>14</v>
      </c>
      <c r="F1466">
        <v>3</v>
      </c>
      <c r="G1466" t="s">
        <v>16</v>
      </c>
      <c r="H1466" t="s">
        <v>254</v>
      </c>
      <c r="I1466" t="s">
        <v>255</v>
      </c>
      <c r="J1466" t="b">
        <v>0</v>
      </c>
      <c r="K1466">
        <v>13</v>
      </c>
      <c r="L1466">
        <v>2773664</v>
      </c>
      <c r="M1466">
        <v>20171015</v>
      </c>
      <c r="N1466" t="s">
        <v>19</v>
      </c>
      <c r="O1466" t="str">
        <f>IF(VLOOKUP(A1466,'national-winners'!$A$2:$B$13,2,0)=H1466,"Y","N")</f>
        <v>N</v>
      </c>
    </row>
    <row r="1467" spans="1:15" x14ac:dyDescent="0.25">
      <c r="A1467">
        <v>1992</v>
      </c>
      <c r="B1467" t="s">
        <v>89</v>
      </c>
      <c r="C1467" t="s">
        <v>90</v>
      </c>
      <c r="D1467">
        <v>25</v>
      </c>
      <c r="E1467">
        <v>14</v>
      </c>
      <c r="F1467">
        <v>3</v>
      </c>
      <c r="G1467" t="s">
        <v>16</v>
      </c>
      <c r="H1467" t="s">
        <v>197</v>
      </c>
      <c r="I1467" t="s">
        <v>25</v>
      </c>
      <c r="J1467" t="b">
        <v>0</v>
      </c>
      <c r="K1467">
        <v>2</v>
      </c>
      <c r="L1467">
        <v>2773664</v>
      </c>
      <c r="M1467">
        <v>20171015</v>
      </c>
      <c r="N1467" t="s">
        <v>19</v>
      </c>
      <c r="O1467" t="str">
        <f>IF(VLOOKUP(A1467,'national-winners'!$A$2:$B$13,2,0)=H1467,"Y","N")</f>
        <v>N</v>
      </c>
    </row>
    <row r="1468" spans="1:15" x14ac:dyDescent="0.25">
      <c r="A1468">
        <v>1992</v>
      </c>
      <c r="B1468" t="s">
        <v>91</v>
      </c>
      <c r="C1468" t="s">
        <v>92</v>
      </c>
      <c r="D1468">
        <v>26</v>
      </c>
      <c r="E1468">
        <v>34</v>
      </c>
      <c r="F1468">
        <v>23</v>
      </c>
      <c r="G1468" t="s">
        <v>16</v>
      </c>
      <c r="H1468" t="s">
        <v>230</v>
      </c>
      <c r="I1468" t="s">
        <v>18</v>
      </c>
      <c r="J1468" t="b">
        <v>0</v>
      </c>
      <c r="K1468">
        <v>1871182</v>
      </c>
      <c r="L1468">
        <v>4274673</v>
      </c>
      <c r="M1468">
        <v>20171015</v>
      </c>
      <c r="N1468" t="s">
        <v>19</v>
      </c>
      <c r="O1468" t="str">
        <f>IF(VLOOKUP(A1468,'national-winners'!$A$2:$B$13,2,0)=H1468,"Y","N")</f>
        <v>Y</v>
      </c>
    </row>
    <row r="1469" spans="1:15" x14ac:dyDescent="0.25">
      <c r="A1469">
        <v>1992</v>
      </c>
      <c r="B1469" t="s">
        <v>91</v>
      </c>
      <c r="C1469" t="s">
        <v>92</v>
      </c>
      <c r="D1469">
        <v>26</v>
      </c>
      <c r="E1469">
        <v>34</v>
      </c>
      <c r="F1469">
        <v>23</v>
      </c>
      <c r="G1469" t="s">
        <v>16</v>
      </c>
      <c r="H1469" t="s">
        <v>207</v>
      </c>
      <c r="I1469" t="s">
        <v>21</v>
      </c>
      <c r="J1469" t="b">
        <v>0</v>
      </c>
      <c r="K1469">
        <v>1554940</v>
      </c>
      <c r="L1469">
        <v>4274673</v>
      </c>
      <c r="M1469">
        <v>20171015</v>
      </c>
      <c r="N1469" t="s">
        <v>19</v>
      </c>
      <c r="O1469" t="str">
        <f>IF(VLOOKUP(A1469,'national-winners'!$A$2:$B$13,2,0)=H1469,"Y","N")</f>
        <v>N</v>
      </c>
    </row>
    <row r="1470" spans="1:15" x14ac:dyDescent="0.25">
      <c r="A1470">
        <v>1992</v>
      </c>
      <c r="B1470" t="s">
        <v>91</v>
      </c>
      <c r="C1470" t="s">
        <v>92</v>
      </c>
      <c r="D1470">
        <v>26</v>
      </c>
      <c r="E1470">
        <v>34</v>
      </c>
      <c r="F1470">
        <v>23</v>
      </c>
      <c r="G1470" t="s">
        <v>16</v>
      </c>
      <c r="H1470" t="s">
        <v>231</v>
      </c>
      <c r="I1470" t="s">
        <v>35</v>
      </c>
      <c r="J1470" t="b">
        <v>0</v>
      </c>
      <c r="K1470">
        <v>824813</v>
      </c>
      <c r="L1470">
        <v>4274673</v>
      </c>
      <c r="M1470">
        <v>20171015</v>
      </c>
      <c r="N1470" t="s">
        <v>19</v>
      </c>
      <c r="O1470" t="str">
        <f>IF(VLOOKUP(A1470,'national-winners'!$A$2:$B$13,2,0)=H1470,"Y","N")</f>
        <v>N</v>
      </c>
    </row>
    <row r="1471" spans="1:15" x14ac:dyDescent="0.25">
      <c r="A1471">
        <v>1992</v>
      </c>
      <c r="B1471" t="s">
        <v>91</v>
      </c>
      <c r="C1471" t="s">
        <v>92</v>
      </c>
      <c r="D1471">
        <v>26</v>
      </c>
      <c r="E1471">
        <v>34</v>
      </c>
      <c r="F1471">
        <v>23</v>
      </c>
      <c r="G1471" t="s">
        <v>16</v>
      </c>
      <c r="H1471" t="s">
        <v>232</v>
      </c>
      <c r="I1471" t="s">
        <v>29</v>
      </c>
      <c r="J1471" t="b">
        <v>0</v>
      </c>
      <c r="K1471">
        <v>10175</v>
      </c>
      <c r="L1471">
        <v>4274673</v>
      </c>
      <c r="M1471">
        <v>20171015</v>
      </c>
      <c r="N1471" t="s">
        <v>19</v>
      </c>
      <c r="O1471" t="str">
        <f>IF(VLOOKUP(A1471,'national-winners'!$A$2:$B$13,2,0)=H1471,"Y","N")</f>
        <v>N</v>
      </c>
    </row>
    <row r="1472" spans="1:15" x14ac:dyDescent="0.25">
      <c r="A1472">
        <v>1992</v>
      </c>
      <c r="B1472" t="s">
        <v>91</v>
      </c>
      <c r="C1472" t="s">
        <v>92</v>
      </c>
      <c r="D1472">
        <v>26</v>
      </c>
      <c r="E1472">
        <v>34</v>
      </c>
      <c r="F1472">
        <v>23</v>
      </c>
      <c r="G1472" t="s">
        <v>16</v>
      </c>
      <c r="H1472" t="s">
        <v>238</v>
      </c>
      <c r="I1472" t="s">
        <v>256</v>
      </c>
      <c r="J1472" t="b">
        <v>0</v>
      </c>
      <c r="K1472">
        <v>8263</v>
      </c>
      <c r="L1472">
        <v>4274673</v>
      </c>
      <c r="M1472">
        <v>20171015</v>
      </c>
      <c r="N1472" t="s">
        <v>19</v>
      </c>
      <c r="O1472" t="str">
        <f>IF(VLOOKUP(A1472,'national-winners'!$A$2:$B$13,2,0)=H1472,"Y","N")</f>
        <v>N</v>
      </c>
    </row>
    <row r="1473" spans="1:15" x14ac:dyDescent="0.25">
      <c r="A1473">
        <v>1992</v>
      </c>
      <c r="B1473" t="s">
        <v>91</v>
      </c>
      <c r="C1473" t="s">
        <v>92</v>
      </c>
      <c r="D1473">
        <v>26</v>
      </c>
      <c r="E1473">
        <v>34</v>
      </c>
      <c r="F1473">
        <v>23</v>
      </c>
      <c r="G1473" t="s">
        <v>16</v>
      </c>
      <c r="H1473" t="s">
        <v>236</v>
      </c>
      <c r="I1473" t="s">
        <v>237</v>
      </c>
      <c r="J1473" t="b">
        <v>0</v>
      </c>
      <c r="K1473">
        <v>2954</v>
      </c>
      <c r="L1473">
        <v>4274673</v>
      </c>
      <c r="M1473">
        <v>20171015</v>
      </c>
      <c r="N1473" t="s">
        <v>19</v>
      </c>
      <c r="O1473" t="str">
        <f>IF(VLOOKUP(A1473,'national-winners'!$A$2:$B$13,2,0)=H1473,"Y","N")</f>
        <v>N</v>
      </c>
    </row>
    <row r="1474" spans="1:15" x14ac:dyDescent="0.25">
      <c r="A1474">
        <v>1992</v>
      </c>
      <c r="B1474" t="s">
        <v>91</v>
      </c>
      <c r="C1474" t="s">
        <v>92</v>
      </c>
      <c r="D1474">
        <v>26</v>
      </c>
      <c r="E1474">
        <v>34</v>
      </c>
      <c r="F1474">
        <v>23</v>
      </c>
      <c r="G1474" t="s">
        <v>16</v>
      </c>
      <c r="H1474" t="s">
        <v>257</v>
      </c>
      <c r="I1474" t="s">
        <v>170</v>
      </c>
      <c r="J1474" t="b">
        <v>0</v>
      </c>
      <c r="K1474">
        <v>1432</v>
      </c>
      <c r="L1474">
        <v>4274673</v>
      </c>
      <c r="M1474">
        <v>20171015</v>
      </c>
      <c r="N1474" t="s">
        <v>19</v>
      </c>
      <c r="O1474" t="str">
        <f>IF(VLOOKUP(A1474,'national-winners'!$A$2:$B$13,2,0)=H1474,"Y","N")</f>
        <v>N</v>
      </c>
    </row>
    <row r="1475" spans="1:15" x14ac:dyDescent="0.25">
      <c r="A1475">
        <v>1992</v>
      </c>
      <c r="B1475" t="s">
        <v>91</v>
      </c>
      <c r="C1475" t="s">
        <v>92</v>
      </c>
      <c r="D1475">
        <v>26</v>
      </c>
      <c r="E1475">
        <v>34</v>
      </c>
      <c r="F1475">
        <v>23</v>
      </c>
      <c r="G1475" t="s">
        <v>16</v>
      </c>
      <c r="J1475" t="b">
        <v>1</v>
      </c>
      <c r="K1475">
        <v>914</v>
      </c>
      <c r="L1475">
        <v>4274673</v>
      </c>
      <c r="M1475">
        <v>20171015</v>
      </c>
      <c r="N1475" t="s">
        <v>19</v>
      </c>
      <c r="O1475" t="str">
        <f>IF(VLOOKUP(A1475,'national-winners'!$A$2:$B$13,2,0)=H1475,"Y","N")</f>
        <v>N</v>
      </c>
    </row>
    <row r="1476" spans="1:15" x14ac:dyDescent="0.25">
      <c r="A1476">
        <v>1992</v>
      </c>
      <c r="B1476" t="s">
        <v>94</v>
      </c>
      <c r="C1476" t="s">
        <v>95</v>
      </c>
      <c r="D1476">
        <v>27</v>
      </c>
      <c r="E1476">
        <v>41</v>
      </c>
      <c r="F1476">
        <v>33</v>
      </c>
      <c r="G1476" t="s">
        <v>16</v>
      </c>
      <c r="H1476" t="s">
        <v>230</v>
      </c>
      <c r="I1476" t="s">
        <v>18</v>
      </c>
      <c r="J1476" t="b">
        <v>0</v>
      </c>
      <c r="K1476">
        <v>1020997</v>
      </c>
      <c r="L1476">
        <v>2347948</v>
      </c>
      <c r="M1476">
        <v>20171015</v>
      </c>
      <c r="N1476" t="s">
        <v>19</v>
      </c>
      <c r="O1476" t="str">
        <f>IF(VLOOKUP(A1476,'national-winners'!$A$2:$B$13,2,0)=H1476,"Y","N")</f>
        <v>Y</v>
      </c>
    </row>
    <row r="1477" spans="1:15" x14ac:dyDescent="0.25">
      <c r="A1477">
        <v>1992</v>
      </c>
      <c r="B1477" t="s">
        <v>94</v>
      </c>
      <c r="C1477" t="s">
        <v>95</v>
      </c>
      <c r="D1477">
        <v>27</v>
      </c>
      <c r="E1477">
        <v>41</v>
      </c>
      <c r="F1477">
        <v>33</v>
      </c>
      <c r="G1477" t="s">
        <v>16</v>
      </c>
      <c r="H1477" t="s">
        <v>207</v>
      </c>
      <c r="I1477" t="s">
        <v>21</v>
      </c>
      <c r="J1477" t="b">
        <v>0</v>
      </c>
      <c r="K1477">
        <v>747841</v>
      </c>
      <c r="L1477">
        <v>2347948</v>
      </c>
      <c r="M1477">
        <v>20171015</v>
      </c>
      <c r="N1477" t="s">
        <v>19</v>
      </c>
      <c r="O1477" t="str">
        <f>IF(VLOOKUP(A1477,'national-winners'!$A$2:$B$13,2,0)=H1477,"Y","N")</f>
        <v>N</v>
      </c>
    </row>
    <row r="1478" spans="1:15" x14ac:dyDescent="0.25">
      <c r="A1478">
        <v>1992</v>
      </c>
      <c r="B1478" t="s">
        <v>94</v>
      </c>
      <c r="C1478" t="s">
        <v>95</v>
      </c>
      <c r="D1478">
        <v>27</v>
      </c>
      <c r="E1478">
        <v>41</v>
      </c>
      <c r="F1478">
        <v>33</v>
      </c>
      <c r="G1478" t="s">
        <v>16</v>
      </c>
      <c r="H1478" t="s">
        <v>231</v>
      </c>
      <c r="I1478" t="s">
        <v>35</v>
      </c>
      <c r="J1478" t="b">
        <v>0</v>
      </c>
      <c r="K1478">
        <v>562506</v>
      </c>
      <c r="L1478">
        <v>2347948</v>
      </c>
      <c r="M1478">
        <v>20171015</v>
      </c>
      <c r="N1478" t="s">
        <v>19</v>
      </c>
      <c r="O1478" t="str">
        <f>IF(VLOOKUP(A1478,'national-winners'!$A$2:$B$13,2,0)=H1478,"Y","N")</f>
        <v>N</v>
      </c>
    </row>
    <row r="1479" spans="1:15" x14ac:dyDescent="0.25">
      <c r="A1479">
        <v>1992</v>
      </c>
      <c r="B1479" t="s">
        <v>94</v>
      </c>
      <c r="C1479" t="s">
        <v>95</v>
      </c>
      <c r="D1479">
        <v>27</v>
      </c>
      <c r="E1479">
        <v>41</v>
      </c>
      <c r="F1479">
        <v>33</v>
      </c>
      <c r="G1479" t="s">
        <v>16</v>
      </c>
      <c r="H1479" t="s">
        <v>232</v>
      </c>
      <c r="I1479" t="s">
        <v>29</v>
      </c>
      <c r="J1479" t="b">
        <v>0</v>
      </c>
      <c r="K1479">
        <v>3374</v>
      </c>
      <c r="L1479">
        <v>2347948</v>
      </c>
      <c r="M1479">
        <v>20171015</v>
      </c>
      <c r="N1479" t="s">
        <v>19</v>
      </c>
      <c r="O1479" t="str">
        <f>IF(VLOOKUP(A1479,'national-winners'!$A$2:$B$13,2,0)=H1479,"Y","N")</f>
        <v>N</v>
      </c>
    </row>
    <row r="1480" spans="1:15" x14ac:dyDescent="0.25">
      <c r="A1480">
        <v>1992</v>
      </c>
      <c r="B1480" t="s">
        <v>94</v>
      </c>
      <c r="C1480" t="s">
        <v>95</v>
      </c>
      <c r="D1480">
        <v>27</v>
      </c>
      <c r="E1480">
        <v>41</v>
      </c>
      <c r="F1480">
        <v>33</v>
      </c>
      <c r="G1480" t="s">
        <v>16</v>
      </c>
      <c r="H1480" t="s">
        <v>233</v>
      </c>
      <c r="I1480" t="s">
        <v>134</v>
      </c>
      <c r="J1480" t="b">
        <v>0</v>
      </c>
      <c r="K1480">
        <v>3363</v>
      </c>
      <c r="L1480">
        <v>2347948</v>
      </c>
      <c r="M1480">
        <v>20171015</v>
      </c>
      <c r="N1480" t="s">
        <v>19</v>
      </c>
      <c r="O1480" t="str">
        <f>IF(VLOOKUP(A1480,'national-winners'!$A$2:$B$13,2,0)=H1480,"Y","N")</f>
        <v>N</v>
      </c>
    </row>
    <row r="1481" spans="1:15" x14ac:dyDescent="0.25">
      <c r="A1481">
        <v>1992</v>
      </c>
      <c r="B1481" t="s">
        <v>94</v>
      </c>
      <c r="C1481" t="s">
        <v>95</v>
      </c>
      <c r="D1481">
        <v>27</v>
      </c>
      <c r="E1481">
        <v>41</v>
      </c>
      <c r="F1481">
        <v>33</v>
      </c>
      <c r="G1481" t="s">
        <v>16</v>
      </c>
      <c r="H1481" t="s">
        <v>221</v>
      </c>
      <c r="I1481" t="s">
        <v>222</v>
      </c>
      <c r="J1481" t="b">
        <v>0</v>
      </c>
      <c r="K1481">
        <v>2659</v>
      </c>
      <c r="L1481">
        <v>2347948</v>
      </c>
      <c r="M1481">
        <v>20171015</v>
      </c>
      <c r="N1481" t="s">
        <v>19</v>
      </c>
      <c r="O1481" t="str">
        <f>IF(VLOOKUP(A1481,'national-winners'!$A$2:$B$13,2,0)=H1481,"Y","N")</f>
        <v>N</v>
      </c>
    </row>
    <row r="1482" spans="1:15" x14ac:dyDescent="0.25">
      <c r="A1482">
        <v>1992</v>
      </c>
      <c r="B1482" t="s">
        <v>94</v>
      </c>
      <c r="C1482" t="s">
        <v>95</v>
      </c>
      <c r="D1482">
        <v>27</v>
      </c>
      <c r="E1482">
        <v>41</v>
      </c>
      <c r="F1482">
        <v>33</v>
      </c>
      <c r="G1482" t="s">
        <v>16</v>
      </c>
      <c r="J1482" t="b">
        <v>1</v>
      </c>
      <c r="K1482">
        <v>2499</v>
      </c>
      <c r="L1482">
        <v>2347948</v>
      </c>
      <c r="M1482">
        <v>20171015</v>
      </c>
      <c r="N1482" t="s">
        <v>19</v>
      </c>
      <c r="O1482" t="str">
        <f>IF(VLOOKUP(A1482,'national-winners'!$A$2:$B$13,2,0)=H1482,"Y","N")</f>
        <v>N</v>
      </c>
    </row>
    <row r="1483" spans="1:15" x14ac:dyDescent="0.25">
      <c r="A1483">
        <v>1992</v>
      </c>
      <c r="B1483" t="s">
        <v>94</v>
      </c>
      <c r="C1483" t="s">
        <v>95</v>
      </c>
      <c r="D1483">
        <v>27</v>
      </c>
      <c r="E1483">
        <v>41</v>
      </c>
      <c r="F1483">
        <v>33</v>
      </c>
      <c r="G1483" t="s">
        <v>16</v>
      </c>
      <c r="H1483" t="s">
        <v>236</v>
      </c>
      <c r="I1483" t="s">
        <v>237</v>
      </c>
      <c r="J1483" t="b">
        <v>0</v>
      </c>
      <c r="K1483">
        <v>1406</v>
      </c>
      <c r="L1483">
        <v>2347948</v>
      </c>
      <c r="M1483">
        <v>20171015</v>
      </c>
      <c r="N1483" t="s">
        <v>19</v>
      </c>
      <c r="O1483" t="str">
        <f>IF(VLOOKUP(A1483,'national-winners'!$A$2:$B$13,2,0)=H1483,"Y","N")</f>
        <v>N</v>
      </c>
    </row>
    <row r="1484" spans="1:15" x14ac:dyDescent="0.25">
      <c r="A1484">
        <v>1992</v>
      </c>
      <c r="B1484" t="s">
        <v>94</v>
      </c>
      <c r="C1484" t="s">
        <v>95</v>
      </c>
      <c r="D1484">
        <v>27</v>
      </c>
      <c r="E1484">
        <v>41</v>
      </c>
      <c r="F1484">
        <v>33</v>
      </c>
      <c r="G1484" t="s">
        <v>16</v>
      </c>
      <c r="H1484" t="s">
        <v>215</v>
      </c>
      <c r="I1484" t="s">
        <v>37</v>
      </c>
      <c r="J1484" t="b">
        <v>0</v>
      </c>
      <c r="K1484">
        <v>990</v>
      </c>
      <c r="L1484">
        <v>2347948</v>
      </c>
      <c r="M1484">
        <v>20171015</v>
      </c>
      <c r="N1484" t="s">
        <v>19</v>
      </c>
      <c r="O1484" t="str">
        <f>IF(VLOOKUP(A1484,'national-winners'!$A$2:$B$13,2,0)=H1484,"Y","N")</f>
        <v>N</v>
      </c>
    </row>
    <row r="1485" spans="1:15" x14ac:dyDescent="0.25">
      <c r="A1485">
        <v>1992</v>
      </c>
      <c r="B1485" t="s">
        <v>94</v>
      </c>
      <c r="C1485" t="s">
        <v>95</v>
      </c>
      <c r="D1485">
        <v>27</v>
      </c>
      <c r="E1485">
        <v>41</v>
      </c>
      <c r="F1485">
        <v>33</v>
      </c>
      <c r="G1485" t="s">
        <v>16</v>
      </c>
      <c r="H1485" t="s">
        <v>210</v>
      </c>
      <c r="I1485" t="s">
        <v>211</v>
      </c>
      <c r="J1485" t="b">
        <v>0</v>
      </c>
      <c r="K1485">
        <v>958</v>
      </c>
      <c r="L1485">
        <v>2347948</v>
      </c>
      <c r="M1485">
        <v>20171015</v>
      </c>
      <c r="N1485" t="s">
        <v>19</v>
      </c>
      <c r="O1485" t="str">
        <f>IF(VLOOKUP(A1485,'national-winners'!$A$2:$B$13,2,0)=H1485,"Y","N")</f>
        <v>N</v>
      </c>
    </row>
    <row r="1486" spans="1:15" x14ac:dyDescent="0.25">
      <c r="A1486">
        <v>1992</v>
      </c>
      <c r="B1486" t="s">
        <v>94</v>
      </c>
      <c r="C1486" t="s">
        <v>95</v>
      </c>
      <c r="D1486">
        <v>27</v>
      </c>
      <c r="E1486">
        <v>41</v>
      </c>
      <c r="F1486">
        <v>33</v>
      </c>
      <c r="G1486" t="s">
        <v>16</v>
      </c>
      <c r="H1486" t="s">
        <v>238</v>
      </c>
      <c r="I1486" t="s">
        <v>239</v>
      </c>
      <c r="J1486" t="b">
        <v>0</v>
      </c>
      <c r="K1486">
        <v>733</v>
      </c>
      <c r="L1486">
        <v>2347948</v>
      </c>
      <c r="M1486">
        <v>20171015</v>
      </c>
      <c r="N1486" t="s">
        <v>19</v>
      </c>
      <c r="O1486" t="str">
        <f>IF(VLOOKUP(A1486,'national-winners'!$A$2:$B$13,2,0)=H1486,"Y","N")</f>
        <v>N</v>
      </c>
    </row>
    <row r="1487" spans="1:15" x14ac:dyDescent="0.25">
      <c r="A1487">
        <v>1992</v>
      </c>
      <c r="B1487" t="s">
        <v>94</v>
      </c>
      <c r="C1487" t="s">
        <v>95</v>
      </c>
      <c r="D1487">
        <v>27</v>
      </c>
      <c r="E1487">
        <v>41</v>
      </c>
      <c r="F1487">
        <v>33</v>
      </c>
      <c r="G1487" t="s">
        <v>16</v>
      </c>
      <c r="H1487" t="s">
        <v>48</v>
      </c>
      <c r="I1487" t="s">
        <v>235</v>
      </c>
      <c r="J1487" t="b">
        <v>0</v>
      </c>
      <c r="K1487">
        <v>622</v>
      </c>
      <c r="L1487">
        <v>2347948</v>
      </c>
      <c r="M1487">
        <v>20171015</v>
      </c>
      <c r="N1487" t="s">
        <v>19</v>
      </c>
      <c r="O1487" t="str">
        <f>IF(VLOOKUP(A1487,'national-winners'!$A$2:$B$13,2,0)=H1487,"Y","N")</f>
        <v>N</v>
      </c>
    </row>
    <row r="1488" spans="1:15" x14ac:dyDescent="0.25">
      <c r="A1488">
        <v>1992</v>
      </c>
      <c r="B1488" t="s">
        <v>101</v>
      </c>
      <c r="C1488" t="s">
        <v>102</v>
      </c>
      <c r="D1488">
        <v>28</v>
      </c>
      <c r="E1488">
        <v>64</v>
      </c>
      <c r="F1488">
        <v>46</v>
      </c>
      <c r="G1488" t="s">
        <v>16</v>
      </c>
      <c r="H1488" t="s">
        <v>207</v>
      </c>
      <c r="I1488" t="s">
        <v>21</v>
      </c>
      <c r="J1488" t="b">
        <v>0</v>
      </c>
      <c r="K1488">
        <v>487793</v>
      </c>
      <c r="L1488">
        <v>981793</v>
      </c>
      <c r="M1488">
        <v>20171015</v>
      </c>
      <c r="N1488" t="s">
        <v>19</v>
      </c>
      <c r="O1488" t="str">
        <f>IF(VLOOKUP(A1488,'national-winners'!$A$2:$B$13,2,0)=H1488,"Y","N")</f>
        <v>N</v>
      </c>
    </row>
    <row r="1489" spans="1:15" x14ac:dyDescent="0.25">
      <c r="A1489">
        <v>1992</v>
      </c>
      <c r="B1489" t="s">
        <v>101</v>
      </c>
      <c r="C1489" t="s">
        <v>102</v>
      </c>
      <c r="D1489">
        <v>28</v>
      </c>
      <c r="E1489">
        <v>64</v>
      </c>
      <c r="F1489">
        <v>46</v>
      </c>
      <c r="G1489" t="s">
        <v>16</v>
      </c>
      <c r="H1489" t="s">
        <v>230</v>
      </c>
      <c r="I1489" t="s">
        <v>18</v>
      </c>
      <c r="J1489" t="b">
        <v>0</v>
      </c>
      <c r="K1489">
        <v>400258</v>
      </c>
      <c r="L1489">
        <v>981793</v>
      </c>
      <c r="M1489">
        <v>20171015</v>
      </c>
      <c r="N1489" t="s">
        <v>19</v>
      </c>
      <c r="O1489" t="str">
        <f>IF(VLOOKUP(A1489,'national-winners'!$A$2:$B$13,2,0)=H1489,"Y","N")</f>
        <v>Y</v>
      </c>
    </row>
    <row r="1490" spans="1:15" x14ac:dyDescent="0.25">
      <c r="A1490">
        <v>1992</v>
      </c>
      <c r="B1490" t="s">
        <v>101</v>
      </c>
      <c r="C1490" t="s">
        <v>102</v>
      </c>
      <c r="D1490">
        <v>28</v>
      </c>
      <c r="E1490">
        <v>64</v>
      </c>
      <c r="F1490">
        <v>46</v>
      </c>
      <c r="G1490" t="s">
        <v>16</v>
      </c>
      <c r="H1490" t="s">
        <v>231</v>
      </c>
      <c r="I1490" t="s">
        <v>35</v>
      </c>
      <c r="J1490" t="b">
        <v>0</v>
      </c>
      <c r="K1490">
        <v>85626</v>
      </c>
      <c r="L1490">
        <v>981793</v>
      </c>
      <c r="M1490">
        <v>20171015</v>
      </c>
      <c r="N1490" t="s">
        <v>19</v>
      </c>
      <c r="O1490" t="str">
        <f>IF(VLOOKUP(A1490,'national-winners'!$A$2:$B$13,2,0)=H1490,"Y","N")</f>
        <v>N</v>
      </c>
    </row>
    <row r="1491" spans="1:15" x14ac:dyDescent="0.25">
      <c r="A1491">
        <v>1992</v>
      </c>
      <c r="B1491" t="s">
        <v>101</v>
      </c>
      <c r="C1491" t="s">
        <v>102</v>
      </c>
      <c r="D1491">
        <v>28</v>
      </c>
      <c r="E1491">
        <v>64</v>
      </c>
      <c r="F1491">
        <v>46</v>
      </c>
      <c r="G1491" t="s">
        <v>16</v>
      </c>
      <c r="H1491" t="s">
        <v>59</v>
      </c>
      <c r="I1491" t="s">
        <v>35</v>
      </c>
      <c r="J1491" t="b">
        <v>0</v>
      </c>
      <c r="K1491">
        <v>4310</v>
      </c>
      <c r="L1491">
        <v>981793</v>
      </c>
      <c r="M1491">
        <v>20171015</v>
      </c>
      <c r="N1491" t="s">
        <v>19</v>
      </c>
      <c r="O1491" t="str">
        <f>IF(VLOOKUP(A1491,'national-winners'!$A$2:$B$13,2,0)=H1491,"Y","N")</f>
        <v>N</v>
      </c>
    </row>
    <row r="1492" spans="1:15" x14ac:dyDescent="0.25">
      <c r="A1492">
        <v>1992</v>
      </c>
      <c r="B1492" t="s">
        <v>101</v>
      </c>
      <c r="C1492" t="s">
        <v>102</v>
      </c>
      <c r="D1492">
        <v>28</v>
      </c>
      <c r="E1492">
        <v>64</v>
      </c>
      <c r="F1492">
        <v>46</v>
      </c>
      <c r="G1492" t="s">
        <v>16</v>
      </c>
      <c r="H1492" t="s">
        <v>232</v>
      </c>
      <c r="I1492" t="s">
        <v>29</v>
      </c>
      <c r="J1492" t="b">
        <v>0</v>
      </c>
      <c r="K1492">
        <v>2154</v>
      </c>
      <c r="L1492">
        <v>981793</v>
      </c>
      <c r="M1492">
        <v>20171015</v>
      </c>
      <c r="N1492" t="s">
        <v>19</v>
      </c>
      <c r="O1492" t="str">
        <f>IF(VLOOKUP(A1492,'national-winners'!$A$2:$B$13,2,0)=H1492,"Y","N")</f>
        <v>N</v>
      </c>
    </row>
    <row r="1493" spans="1:15" x14ac:dyDescent="0.25">
      <c r="A1493">
        <v>1992</v>
      </c>
      <c r="B1493" t="s">
        <v>101</v>
      </c>
      <c r="C1493" t="s">
        <v>102</v>
      </c>
      <c r="D1493">
        <v>28</v>
      </c>
      <c r="E1493">
        <v>64</v>
      </c>
      <c r="F1493">
        <v>46</v>
      </c>
      <c r="G1493" t="s">
        <v>16</v>
      </c>
      <c r="H1493" t="s">
        <v>238</v>
      </c>
      <c r="I1493" t="s">
        <v>239</v>
      </c>
      <c r="J1493" t="b">
        <v>0</v>
      </c>
      <c r="K1493">
        <v>1652</v>
      </c>
      <c r="L1493">
        <v>981793</v>
      </c>
      <c r="M1493">
        <v>20171015</v>
      </c>
      <c r="N1493" t="s">
        <v>19</v>
      </c>
      <c r="O1493" t="str">
        <f>IF(VLOOKUP(A1493,'national-winners'!$A$2:$B$13,2,0)=H1493,"Y","N")</f>
        <v>N</v>
      </c>
    </row>
    <row r="1494" spans="1:15" x14ac:dyDescent="0.25">
      <c r="A1494">
        <v>1992</v>
      </c>
      <c r="B1494" t="s">
        <v>103</v>
      </c>
      <c r="C1494" t="s">
        <v>104</v>
      </c>
      <c r="D1494">
        <v>29</v>
      </c>
      <c r="E1494">
        <v>43</v>
      </c>
      <c r="F1494">
        <v>34</v>
      </c>
      <c r="G1494" t="s">
        <v>16</v>
      </c>
      <c r="H1494" t="s">
        <v>230</v>
      </c>
      <c r="I1494" t="s">
        <v>18</v>
      </c>
      <c r="J1494" t="b">
        <v>0</v>
      </c>
      <c r="K1494">
        <v>1053873</v>
      </c>
      <c r="L1494">
        <v>2391270</v>
      </c>
      <c r="M1494">
        <v>20171015</v>
      </c>
      <c r="N1494" t="s">
        <v>19</v>
      </c>
      <c r="O1494" t="str">
        <f>IF(VLOOKUP(A1494,'national-winners'!$A$2:$B$13,2,0)=H1494,"Y","N")</f>
        <v>Y</v>
      </c>
    </row>
    <row r="1495" spans="1:15" x14ac:dyDescent="0.25">
      <c r="A1495">
        <v>1992</v>
      </c>
      <c r="B1495" t="s">
        <v>103</v>
      </c>
      <c r="C1495" t="s">
        <v>104</v>
      </c>
      <c r="D1495">
        <v>29</v>
      </c>
      <c r="E1495">
        <v>43</v>
      </c>
      <c r="F1495">
        <v>34</v>
      </c>
      <c r="G1495" t="s">
        <v>16</v>
      </c>
      <c r="H1495" t="s">
        <v>207</v>
      </c>
      <c r="I1495" t="s">
        <v>21</v>
      </c>
      <c r="J1495" t="b">
        <v>0</v>
      </c>
      <c r="K1495">
        <v>811159</v>
      </c>
      <c r="L1495">
        <v>2391270</v>
      </c>
      <c r="M1495">
        <v>20171015</v>
      </c>
      <c r="N1495" t="s">
        <v>19</v>
      </c>
      <c r="O1495" t="str">
        <f>IF(VLOOKUP(A1495,'national-winners'!$A$2:$B$13,2,0)=H1495,"Y","N")</f>
        <v>N</v>
      </c>
    </row>
    <row r="1496" spans="1:15" x14ac:dyDescent="0.25">
      <c r="A1496">
        <v>1992</v>
      </c>
      <c r="B1496" t="s">
        <v>103</v>
      </c>
      <c r="C1496" t="s">
        <v>104</v>
      </c>
      <c r="D1496">
        <v>29</v>
      </c>
      <c r="E1496">
        <v>43</v>
      </c>
      <c r="F1496">
        <v>34</v>
      </c>
      <c r="G1496" t="s">
        <v>16</v>
      </c>
      <c r="H1496" t="s">
        <v>231</v>
      </c>
      <c r="I1496" t="s">
        <v>35</v>
      </c>
      <c r="J1496" t="b">
        <v>0</v>
      </c>
      <c r="K1496">
        <v>518741</v>
      </c>
      <c r="L1496">
        <v>2391270</v>
      </c>
      <c r="M1496">
        <v>20171015</v>
      </c>
      <c r="N1496" t="s">
        <v>19</v>
      </c>
      <c r="O1496" t="str">
        <f>IF(VLOOKUP(A1496,'national-winners'!$A$2:$B$13,2,0)=H1496,"Y","N")</f>
        <v>N</v>
      </c>
    </row>
    <row r="1497" spans="1:15" x14ac:dyDescent="0.25">
      <c r="A1497">
        <v>1992</v>
      </c>
      <c r="B1497" t="s">
        <v>103</v>
      </c>
      <c r="C1497" t="s">
        <v>104</v>
      </c>
      <c r="D1497">
        <v>29</v>
      </c>
      <c r="E1497">
        <v>43</v>
      </c>
      <c r="F1497">
        <v>34</v>
      </c>
      <c r="G1497" t="s">
        <v>16</v>
      </c>
      <c r="H1497" t="s">
        <v>232</v>
      </c>
      <c r="I1497" t="s">
        <v>29</v>
      </c>
      <c r="J1497" t="b">
        <v>0</v>
      </c>
      <c r="K1497">
        <v>7497</v>
      </c>
      <c r="L1497">
        <v>2391270</v>
      </c>
      <c r="M1497">
        <v>20171015</v>
      </c>
      <c r="N1497" t="s">
        <v>19</v>
      </c>
      <c r="O1497" t="str">
        <f>IF(VLOOKUP(A1497,'national-winners'!$A$2:$B$13,2,0)=H1497,"Y","N")</f>
        <v>N</v>
      </c>
    </row>
    <row r="1498" spans="1:15" x14ac:dyDescent="0.25">
      <c r="A1498">
        <v>1992</v>
      </c>
      <c r="B1498" t="s">
        <v>105</v>
      </c>
      <c r="C1498" t="s">
        <v>106</v>
      </c>
      <c r="D1498">
        <v>30</v>
      </c>
      <c r="E1498">
        <v>81</v>
      </c>
      <c r="F1498">
        <v>64</v>
      </c>
      <c r="G1498" t="s">
        <v>16</v>
      </c>
      <c r="H1498" t="s">
        <v>230</v>
      </c>
      <c r="I1498" t="s">
        <v>18</v>
      </c>
      <c r="J1498" t="b">
        <v>0</v>
      </c>
      <c r="K1498">
        <v>154507</v>
      </c>
      <c r="L1498">
        <v>410583</v>
      </c>
      <c r="M1498">
        <v>20171015</v>
      </c>
      <c r="N1498" t="s">
        <v>19</v>
      </c>
      <c r="O1498" t="str">
        <f>IF(VLOOKUP(A1498,'national-winners'!$A$2:$B$13,2,0)=H1498,"Y","N")</f>
        <v>Y</v>
      </c>
    </row>
    <row r="1499" spans="1:15" x14ac:dyDescent="0.25">
      <c r="A1499">
        <v>1992</v>
      </c>
      <c r="B1499" t="s">
        <v>105</v>
      </c>
      <c r="C1499" t="s">
        <v>106</v>
      </c>
      <c r="D1499">
        <v>30</v>
      </c>
      <c r="E1499">
        <v>81</v>
      </c>
      <c r="F1499">
        <v>64</v>
      </c>
      <c r="G1499" t="s">
        <v>16</v>
      </c>
      <c r="H1499" t="s">
        <v>207</v>
      </c>
      <c r="I1499" t="s">
        <v>21</v>
      </c>
      <c r="J1499" t="b">
        <v>0</v>
      </c>
      <c r="K1499">
        <v>144207</v>
      </c>
      <c r="L1499">
        <v>410583</v>
      </c>
      <c r="M1499">
        <v>20171015</v>
      </c>
      <c r="N1499" t="s">
        <v>19</v>
      </c>
      <c r="O1499" t="str">
        <f>IF(VLOOKUP(A1499,'national-winners'!$A$2:$B$13,2,0)=H1499,"Y","N")</f>
        <v>N</v>
      </c>
    </row>
    <row r="1500" spans="1:15" x14ac:dyDescent="0.25">
      <c r="A1500">
        <v>1992</v>
      </c>
      <c r="B1500" t="s">
        <v>105</v>
      </c>
      <c r="C1500" t="s">
        <v>106</v>
      </c>
      <c r="D1500">
        <v>30</v>
      </c>
      <c r="E1500">
        <v>81</v>
      </c>
      <c r="F1500">
        <v>64</v>
      </c>
      <c r="G1500" t="s">
        <v>16</v>
      </c>
      <c r="H1500" t="s">
        <v>231</v>
      </c>
      <c r="I1500" t="s">
        <v>35</v>
      </c>
      <c r="J1500" t="b">
        <v>0</v>
      </c>
      <c r="K1500">
        <v>107225</v>
      </c>
      <c r="L1500">
        <v>410583</v>
      </c>
      <c r="M1500">
        <v>20171015</v>
      </c>
      <c r="N1500" t="s">
        <v>19</v>
      </c>
      <c r="O1500" t="str">
        <f>IF(VLOOKUP(A1500,'national-winners'!$A$2:$B$13,2,0)=H1500,"Y","N")</f>
        <v>N</v>
      </c>
    </row>
    <row r="1501" spans="1:15" x14ac:dyDescent="0.25">
      <c r="A1501">
        <v>1992</v>
      </c>
      <c r="B1501" t="s">
        <v>105</v>
      </c>
      <c r="C1501" t="s">
        <v>106</v>
      </c>
      <c r="D1501">
        <v>30</v>
      </c>
      <c r="E1501">
        <v>81</v>
      </c>
      <c r="F1501">
        <v>64</v>
      </c>
      <c r="G1501" t="s">
        <v>16</v>
      </c>
      <c r="H1501" t="s">
        <v>59</v>
      </c>
      <c r="I1501" t="s">
        <v>35</v>
      </c>
      <c r="J1501" t="b">
        <v>0</v>
      </c>
      <c r="K1501">
        <v>3658</v>
      </c>
      <c r="L1501">
        <v>410583</v>
      </c>
      <c r="M1501">
        <v>20171015</v>
      </c>
      <c r="N1501" t="s">
        <v>19</v>
      </c>
      <c r="O1501" t="str">
        <f>IF(VLOOKUP(A1501,'national-winners'!$A$2:$B$13,2,0)=H1501,"Y","N")</f>
        <v>N</v>
      </c>
    </row>
    <row r="1502" spans="1:15" x14ac:dyDescent="0.25">
      <c r="A1502">
        <v>1992</v>
      </c>
      <c r="B1502" t="s">
        <v>105</v>
      </c>
      <c r="C1502" t="s">
        <v>106</v>
      </c>
      <c r="D1502">
        <v>30</v>
      </c>
      <c r="E1502">
        <v>81</v>
      </c>
      <c r="F1502">
        <v>64</v>
      </c>
      <c r="G1502" t="s">
        <v>16</v>
      </c>
      <c r="H1502" t="s">
        <v>232</v>
      </c>
      <c r="I1502" t="s">
        <v>29</v>
      </c>
      <c r="J1502" t="b">
        <v>0</v>
      </c>
      <c r="K1502">
        <v>986</v>
      </c>
      <c r="L1502">
        <v>410583</v>
      </c>
      <c r="M1502">
        <v>20171015</v>
      </c>
      <c r="N1502" t="s">
        <v>19</v>
      </c>
      <c r="O1502" t="str">
        <f>IF(VLOOKUP(A1502,'national-winners'!$A$2:$B$13,2,0)=H1502,"Y","N")</f>
        <v>N</v>
      </c>
    </row>
    <row r="1503" spans="1:15" x14ac:dyDescent="0.25">
      <c r="A1503">
        <v>1992</v>
      </c>
      <c r="B1503" t="s">
        <v>107</v>
      </c>
      <c r="C1503" t="s">
        <v>108</v>
      </c>
      <c r="D1503">
        <v>31</v>
      </c>
      <c r="E1503">
        <v>46</v>
      </c>
      <c r="F1503">
        <v>35</v>
      </c>
      <c r="G1503" t="s">
        <v>16</v>
      </c>
      <c r="H1503" t="s">
        <v>207</v>
      </c>
      <c r="I1503" t="s">
        <v>21</v>
      </c>
      <c r="J1503" t="b">
        <v>0</v>
      </c>
      <c r="K1503">
        <v>343678</v>
      </c>
      <c r="L1503">
        <v>737546</v>
      </c>
      <c r="M1503">
        <v>20171015</v>
      </c>
      <c r="N1503" t="s">
        <v>19</v>
      </c>
      <c r="O1503" t="str">
        <f>IF(VLOOKUP(A1503,'national-winners'!$A$2:$B$13,2,0)=H1503,"Y","N")</f>
        <v>N</v>
      </c>
    </row>
    <row r="1504" spans="1:15" x14ac:dyDescent="0.25">
      <c r="A1504">
        <v>1992</v>
      </c>
      <c r="B1504" t="s">
        <v>107</v>
      </c>
      <c r="C1504" t="s">
        <v>108</v>
      </c>
      <c r="D1504">
        <v>31</v>
      </c>
      <c r="E1504">
        <v>46</v>
      </c>
      <c r="F1504">
        <v>35</v>
      </c>
      <c r="G1504" t="s">
        <v>16</v>
      </c>
      <c r="H1504" t="s">
        <v>230</v>
      </c>
      <c r="I1504" t="s">
        <v>18</v>
      </c>
      <c r="J1504" t="b">
        <v>0</v>
      </c>
      <c r="K1504">
        <v>216864</v>
      </c>
      <c r="L1504">
        <v>737546</v>
      </c>
      <c r="M1504">
        <v>20171015</v>
      </c>
      <c r="N1504" t="s">
        <v>19</v>
      </c>
      <c r="O1504" t="str">
        <f>IF(VLOOKUP(A1504,'national-winners'!$A$2:$B$13,2,0)=H1504,"Y","N")</f>
        <v>Y</v>
      </c>
    </row>
    <row r="1505" spans="1:15" x14ac:dyDescent="0.25">
      <c r="A1505">
        <v>1992</v>
      </c>
      <c r="B1505" t="s">
        <v>107</v>
      </c>
      <c r="C1505" t="s">
        <v>108</v>
      </c>
      <c r="D1505">
        <v>31</v>
      </c>
      <c r="E1505">
        <v>46</v>
      </c>
      <c r="F1505">
        <v>35</v>
      </c>
      <c r="G1505" t="s">
        <v>16</v>
      </c>
      <c r="H1505" t="s">
        <v>231</v>
      </c>
      <c r="I1505" t="s">
        <v>35</v>
      </c>
      <c r="J1505" t="b">
        <v>0</v>
      </c>
      <c r="K1505">
        <v>174104</v>
      </c>
      <c r="L1505">
        <v>737546</v>
      </c>
      <c r="M1505">
        <v>20171015</v>
      </c>
      <c r="N1505" t="s">
        <v>19</v>
      </c>
      <c r="O1505" t="str">
        <f>IF(VLOOKUP(A1505,'national-winners'!$A$2:$B$13,2,0)=H1505,"Y","N")</f>
        <v>N</v>
      </c>
    </row>
    <row r="1506" spans="1:15" x14ac:dyDescent="0.25">
      <c r="A1506">
        <v>1992</v>
      </c>
      <c r="B1506" t="s">
        <v>107</v>
      </c>
      <c r="C1506" t="s">
        <v>108</v>
      </c>
      <c r="D1506">
        <v>31</v>
      </c>
      <c r="E1506">
        <v>46</v>
      </c>
      <c r="F1506">
        <v>35</v>
      </c>
      <c r="G1506" t="s">
        <v>16</v>
      </c>
      <c r="H1506" t="s">
        <v>59</v>
      </c>
      <c r="I1506" t="s">
        <v>35</v>
      </c>
      <c r="J1506" t="b">
        <v>0</v>
      </c>
      <c r="K1506">
        <v>1560</v>
      </c>
      <c r="L1506">
        <v>737546</v>
      </c>
      <c r="M1506">
        <v>20171015</v>
      </c>
      <c r="N1506" t="s">
        <v>19</v>
      </c>
      <c r="O1506" t="str">
        <f>IF(VLOOKUP(A1506,'national-winners'!$A$2:$B$13,2,0)=H1506,"Y","N")</f>
        <v>N</v>
      </c>
    </row>
    <row r="1507" spans="1:15" x14ac:dyDescent="0.25">
      <c r="A1507">
        <v>1992</v>
      </c>
      <c r="B1507" t="s">
        <v>107</v>
      </c>
      <c r="C1507" t="s">
        <v>108</v>
      </c>
      <c r="D1507">
        <v>31</v>
      </c>
      <c r="E1507">
        <v>46</v>
      </c>
      <c r="F1507">
        <v>35</v>
      </c>
      <c r="G1507" t="s">
        <v>16</v>
      </c>
      <c r="H1507" t="s">
        <v>232</v>
      </c>
      <c r="I1507" t="s">
        <v>29</v>
      </c>
      <c r="J1507" t="b">
        <v>0</v>
      </c>
      <c r="K1507">
        <v>1340</v>
      </c>
      <c r="L1507">
        <v>737546</v>
      </c>
      <c r="M1507">
        <v>20171015</v>
      </c>
      <c r="N1507" t="s">
        <v>19</v>
      </c>
      <c r="O1507" t="str">
        <f>IF(VLOOKUP(A1507,'national-winners'!$A$2:$B$13,2,0)=H1507,"Y","N")</f>
        <v>N</v>
      </c>
    </row>
    <row r="1508" spans="1:15" x14ac:dyDescent="0.25">
      <c r="A1508">
        <v>1992</v>
      </c>
      <c r="B1508" t="s">
        <v>109</v>
      </c>
      <c r="C1508" t="s">
        <v>110</v>
      </c>
      <c r="D1508">
        <v>32</v>
      </c>
      <c r="E1508">
        <v>88</v>
      </c>
      <c r="F1508">
        <v>65</v>
      </c>
      <c r="G1508" t="s">
        <v>16</v>
      </c>
      <c r="H1508" t="s">
        <v>230</v>
      </c>
      <c r="I1508" t="s">
        <v>18</v>
      </c>
      <c r="J1508" t="b">
        <v>0</v>
      </c>
      <c r="K1508">
        <v>189148</v>
      </c>
      <c r="L1508">
        <v>506318</v>
      </c>
      <c r="M1508">
        <v>20171015</v>
      </c>
      <c r="N1508" t="s">
        <v>19</v>
      </c>
      <c r="O1508" t="str">
        <f>IF(VLOOKUP(A1508,'national-winners'!$A$2:$B$13,2,0)=H1508,"Y","N")</f>
        <v>Y</v>
      </c>
    </row>
    <row r="1509" spans="1:15" x14ac:dyDescent="0.25">
      <c r="A1509">
        <v>1992</v>
      </c>
      <c r="B1509" t="s">
        <v>109</v>
      </c>
      <c r="C1509" t="s">
        <v>110</v>
      </c>
      <c r="D1509">
        <v>32</v>
      </c>
      <c r="E1509">
        <v>88</v>
      </c>
      <c r="F1509">
        <v>65</v>
      </c>
      <c r="G1509" t="s">
        <v>16</v>
      </c>
      <c r="H1509" t="s">
        <v>207</v>
      </c>
      <c r="I1509" t="s">
        <v>21</v>
      </c>
      <c r="J1509" t="b">
        <v>0</v>
      </c>
      <c r="K1509">
        <v>175828</v>
      </c>
      <c r="L1509">
        <v>506318</v>
      </c>
      <c r="M1509">
        <v>20171015</v>
      </c>
      <c r="N1509" t="s">
        <v>19</v>
      </c>
      <c r="O1509" t="str">
        <f>IF(VLOOKUP(A1509,'national-winners'!$A$2:$B$13,2,0)=H1509,"Y","N")</f>
        <v>N</v>
      </c>
    </row>
    <row r="1510" spans="1:15" x14ac:dyDescent="0.25">
      <c r="A1510">
        <v>1992</v>
      </c>
      <c r="B1510" t="s">
        <v>109</v>
      </c>
      <c r="C1510" t="s">
        <v>110</v>
      </c>
      <c r="D1510">
        <v>32</v>
      </c>
      <c r="E1510">
        <v>88</v>
      </c>
      <c r="F1510">
        <v>65</v>
      </c>
      <c r="G1510" t="s">
        <v>16</v>
      </c>
      <c r="H1510" t="s">
        <v>231</v>
      </c>
      <c r="I1510" t="s">
        <v>35</v>
      </c>
      <c r="J1510" t="b">
        <v>0</v>
      </c>
      <c r="K1510">
        <v>132580</v>
      </c>
      <c r="L1510">
        <v>506318</v>
      </c>
      <c r="M1510">
        <v>20171015</v>
      </c>
      <c r="N1510" t="s">
        <v>19</v>
      </c>
      <c r="O1510" t="str">
        <f>IF(VLOOKUP(A1510,'national-winners'!$A$2:$B$13,2,0)=H1510,"Y","N")</f>
        <v>N</v>
      </c>
    </row>
    <row r="1511" spans="1:15" x14ac:dyDescent="0.25">
      <c r="A1511">
        <v>1992</v>
      </c>
      <c r="B1511" t="s">
        <v>109</v>
      </c>
      <c r="C1511" t="s">
        <v>110</v>
      </c>
      <c r="D1511">
        <v>32</v>
      </c>
      <c r="E1511">
        <v>88</v>
      </c>
      <c r="F1511">
        <v>65</v>
      </c>
      <c r="G1511" t="s">
        <v>16</v>
      </c>
      <c r="H1511" t="s">
        <v>233</v>
      </c>
      <c r="I1511" t="s">
        <v>192</v>
      </c>
      <c r="J1511" t="b">
        <v>0</v>
      </c>
      <c r="K1511">
        <v>2892</v>
      </c>
      <c r="L1511">
        <v>506318</v>
      </c>
      <c r="M1511">
        <v>20171015</v>
      </c>
      <c r="N1511" t="s">
        <v>19</v>
      </c>
      <c r="O1511" t="str">
        <f>IF(VLOOKUP(A1511,'national-winners'!$A$2:$B$13,2,0)=H1511,"Y","N")</f>
        <v>N</v>
      </c>
    </row>
    <row r="1512" spans="1:15" x14ac:dyDescent="0.25">
      <c r="A1512">
        <v>1992</v>
      </c>
      <c r="B1512" t="s">
        <v>109</v>
      </c>
      <c r="C1512" t="s">
        <v>110</v>
      </c>
      <c r="D1512">
        <v>32</v>
      </c>
      <c r="E1512">
        <v>88</v>
      </c>
      <c r="F1512">
        <v>65</v>
      </c>
      <c r="G1512" t="s">
        <v>16</v>
      </c>
      <c r="H1512" t="s">
        <v>59</v>
      </c>
      <c r="J1512" t="b">
        <v>0</v>
      </c>
      <c r="K1512">
        <v>2537</v>
      </c>
      <c r="L1512">
        <v>506318</v>
      </c>
      <c r="M1512">
        <v>20171015</v>
      </c>
      <c r="N1512" t="s">
        <v>19</v>
      </c>
      <c r="O1512" t="str">
        <f>IF(VLOOKUP(A1512,'national-winners'!$A$2:$B$13,2,0)=H1512,"Y","N")</f>
        <v>N</v>
      </c>
    </row>
    <row r="1513" spans="1:15" x14ac:dyDescent="0.25">
      <c r="A1513">
        <v>1992</v>
      </c>
      <c r="B1513" t="s">
        <v>109</v>
      </c>
      <c r="C1513" t="s">
        <v>110</v>
      </c>
      <c r="D1513">
        <v>32</v>
      </c>
      <c r="E1513">
        <v>88</v>
      </c>
      <c r="F1513">
        <v>65</v>
      </c>
      <c r="G1513" t="s">
        <v>16</v>
      </c>
      <c r="H1513" t="s">
        <v>232</v>
      </c>
      <c r="I1513" t="s">
        <v>29</v>
      </c>
      <c r="J1513" t="b">
        <v>0</v>
      </c>
      <c r="K1513">
        <v>1835</v>
      </c>
      <c r="L1513">
        <v>506318</v>
      </c>
      <c r="M1513">
        <v>20171015</v>
      </c>
      <c r="N1513" t="s">
        <v>19</v>
      </c>
      <c r="O1513" t="str">
        <f>IF(VLOOKUP(A1513,'national-winners'!$A$2:$B$13,2,0)=H1513,"Y","N")</f>
        <v>N</v>
      </c>
    </row>
    <row r="1514" spans="1:15" x14ac:dyDescent="0.25">
      <c r="A1514">
        <v>1992</v>
      </c>
      <c r="B1514" t="s">
        <v>109</v>
      </c>
      <c r="C1514" t="s">
        <v>110</v>
      </c>
      <c r="D1514">
        <v>32</v>
      </c>
      <c r="E1514">
        <v>88</v>
      </c>
      <c r="F1514">
        <v>65</v>
      </c>
      <c r="G1514" t="s">
        <v>16</v>
      </c>
      <c r="H1514" t="s">
        <v>238</v>
      </c>
      <c r="I1514" t="s">
        <v>258</v>
      </c>
      <c r="J1514" t="b">
        <v>0</v>
      </c>
      <c r="K1514">
        <v>677</v>
      </c>
      <c r="L1514">
        <v>506318</v>
      </c>
      <c r="M1514">
        <v>20171015</v>
      </c>
      <c r="N1514" t="s">
        <v>19</v>
      </c>
      <c r="O1514" t="str">
        <f>IF(VLOOKUP(A1514,'national-winners'!$A$2:$B$13,2,0)=H1514,"Y","N")</f>
        <v>N</v>
      </c>
    </row>
    <row r="1515" spans="1:15" x14ac:dyDescent="0.25">
      <c r="A1515">
        <v>1992</v>
      </c>
      <c r="B1515" t="s">
        <v>109</v>
      </c>
      <c r="C1515" t="s">
        <v>110</v>
      </c>
      <c r="D1515">
        <v>32</v>
      </c>
      <c r="E1515">
        <v>88</v>
      </c>
      <c r="F1515">
        <v>65</v>
      </c>
      <c r="G1515" t="s">
        <v>16</v>
      </c>
      <c r="H1515" t="s">
        <v>210</v>
      </c>
      <c r="I1515" t="s">
        <v>35</v>
      </c>
      <c r="J1515" t="b">
        <v>0</v>
      </c>
      <c r="K1515">
        <v>483</v>
      </c>
      <c r="L1515">
        <v>506318</v>
      </c>
      <c r="M1515">
        <v>20171015</v>
      </c>
      <c r="N1515" t="s">
        <v>19</v>
      </c>
      <c r="O1515" t="str">
        <f>IF(VLOOKUP(A1515,'national-winners'!$A$2:$B$13,2,0)=H1515,"Y","N")</f>
        <v>N</v>
      </c>
    </row>
    <row r="1516" spans="1:15" x14ac:dyDescent="0.25">
      <c r="A1516">
        <v>1992</v>
      </c>
      <c r="B1516" t="s">
        <v>109</v>
      </c>
      <c r="C1516" t="s">
        <v>110</v>
      </c>
      <c r="D1516">
        <v>32</v>
      </c>
      <c r="E1516">
        <v>88</v>
      </c>
      <c r="F1516">
        <v>65</v>
      </c>
      <c r="G1516" t="s">
        <v>16</v>
      </c>
      <c r="H1516" t="s">
        <v>236</v>
      </c>
      <c r="I1516" t="s">
        <v>237</v>
      </c>
      <c r="J1516" t="b">
        <v>0</v>
      </c>
      <c r="K1516">
        <v>338</v>
      </c>
      <c r="L1516">
        <v>506318</v>
      </c>
      <c r="M1516">
        <v>20171015</v>
      </c>
      <c r="N1516" t="s">
        <v>19</v>
      </c>
      <c r="O1516" t="str">
        <f>IF(VLOOKUP(A1516,'national-winners'!$A$2:$B$13,2,0)=H1516,"Y","N")</f>
        <v>N</v>
      </c>
    </row>
    <row r="1517" spans="1:15" x14ac:dyDescent="0.25">
      <c r="A1517">
        <v>1992</v>
      </c>
      <c r="B1517" t="s">
        <v>111</v>
      </c>
      <c r="C1517" t="s">
        <v>112</v>
      </c>
      <c r="D1517">
        <v>33</v>
      </c>
      <c r="E1517">
        <v>12</v>
      </c>
      <c r="F1517">
        <v>4</v>
      </c>
      <c r="G1517" t="s">
        <v>16</v>
      </c>
      <c r="H1517" t="s">
        <v>230</v>
      </c>
      <c r="I1517" t="s">
        <v>18</v>
      </c>
      <c r="J1517" t="b">
        <v>0</v>
      </c>
      <c r="K1517">
        <v>209040</v>
      </c>
      <c r="L1517">
        <v>537215</v>
      </c>
      <c r="M1517">
        <v>20171015</v>
      </c>
      <c r="N1517" t="s">
        <v>19</v>
      </c>
      <c r="O1517" t="str">
        <f>IF(VLOOKUP(A1517,'national-winners'!$A$2:$B$13,2,0)=H1517,"Y","N")</f>
        <v>Y</v>
      </c>
    </row>
    <row r="1518" spans="1:15" x14ac:dyDescent="0.25">
      <c r="A1518">
        <v>1992</v>
      </c>
      <c r="B1518" t="s">
        <v>111</v>
      </c>
      <c r="C1518" t="s">
        <v>112</v>
      </c>
      <c r="D1518">
        <v>33</v>
      </c>
      <c r="E1518">
        <v>12</v>
      </c>
      <c r="F1518">
        <v>4</v>
      </c>
      <c r="G1518" t="s">
        <v>16</v>
      </c>
      <c r="H1518" t="s">
        <v>207</v>
      </c>
      <c r="I1518" t="s">
        <v>21</v>
      </c>
      <c r="J1518" t="b">
        <v>0</v>
      </c>
      <c r="K1518">
        <v>202484</v>
      </c>
      <c r="L1518">
        <v>537215</v>
      </c>
      <c r="M1518">
        <v>20171015</v>
      </c>
      <c r="N1518" t="s">
        <v>19</v>
      </c>
      <c r="O1518" t="str">
        <f>IF(VLOOKUP(A1518,'national-winners'!$A$2:$B$13,2,0)=H1518,"Y","N")</f>
        <v>N</v>
      </c>
    </row>
    <row r="1519" spans="1:15" x14ac:dyDescent="0.25">
      <c r="A1519">
        <v>1992</v>
      </c>
      <c r="B1519" t="s">
        <v>111</v>
      </c>
      <c r="C1519" t="s">
        <v>112</v>
      </c>
      <c r="D1519">
        <v>33</v>
      </c>
      <c r="E1519">
        <v>12</v>
      </c>
      <c r="F1519">
        <v>4</v>
      </c>
      <c r="G1519" t="s">
        <v>16</v>
      </c>
      <c r="H1519" t="s">
        <v>231</v>
      </c>
      <c r="I1519" t="s">
        <v>35</v>
      </c>
      <c r="J1519" t="b">
        <v>0</v>
      </c>
      <c r="K1519">
        <v>121337</v>
      </c>
      <c r="L1519">
        <v>537215</v>
      </c>
      <c r="M1519">
        <v>20171015</v>
      </c>
      <c r="N1519" t="s">
        <v>19</v>
      </c>
      <c r="O1519" t="str">
        <f>IF(VLOOKUP(A1519,'national-winners'!$A$2:$B$13,2,0)=H1519,"Y","N")</f>
        <v>N</v>
      </c>
    </row>
    <row r="1520" spans="1:15" x14ac:dyDescent="0.25">
      <c r="A1520">
        <v>1992</v>
      </c>
      <c r="B1520" t="s">
        <v>111</v>
      </c>
      <c r="C1520" t="s">
        <v>112</v>
      </c>
      <c r="D1520">
        <v>33</v>
      </c>
      <c r="E1520">
        <v>12</v>
      </c>
      <c r="F1520">
        <v>4</v>
      </c>
      <c r="G1520" t="s">
        <v>16</v>
      </c>
      <c r="H1520" t="s">
        <v>232</v>
      </c>
      <c r="I1520" t="s">
        <v>29</v>
      </c>
      <c r="J1520" t="b">
        <v>0</v>
      </c>
      <c r="K1520">
        <v>3548</v>
      </c>
      <c r="L1520">
        <v>537215</v>
      </c>
      <c r="M1520">
        <v>20171015</v>
      </c>
      <c r="N1520" t="s">
        <v>19</v>
      </c>
      <c r="O1520" t="str">
        <f>IF(VLOOKUP(A1520,'national-winners'!$A$2:$B$13,2,0)=H1520,"Y","N")</f>
        <v>N</v>
      </c>
    </row>
    <row r="1521" spans="1:15" x14ac:dyDescent="0.25">
      <c r="A1521">
        <v>1992</v>
      </c>
      <c r="B1521" t="s">
        <v>111</v>
      </c>
      <c r="C1521" t="s">
        <v>112</v>
      </c>
      <c r="D1521">
        <v>33</v>
      </c>
      <c r="E1521">
        <v>12</v>
      </c>
      <c r="F1521">
        <v>4</v>
      </c>
      <c r="G1521" t="s">
        <v>16</v>
      </c>
      <c r="H1521" t="s">
        <v>210</v>
      </c>
      <c r="I1521" t="s">
        <v>211</v>
      </c>
      <c r="J1521" t="b">
        <v>0</v>
      </c>
      <c r="K1521">
        <v>512</v>
      </c>
      <c r="L1521">
        <v>537215</v>
      </c>
      <c r="M1521">
        <v>20171015</v>
      </c>
      <c r="N1521" t="s">
        <v>19</v>
      </c>
      <c r="O1521" t="str">
        <f>IF(VLOOKUP(A1521,'national-winners'!$A$2:$B$13,2,0)=H1521,"Y","N")</f>
        <v>N</v>
      </c>
    </row>
    <row r="1522" spans="1:15" x14ac:dyDescent="0.25">
      <c r="A1522">
        <v>1992</v>
      </c>
      <c r="B1522" t="s">
        <v>111</v>
      </c>
      <c r="C1522" t="s">
        <v>112</v>
      </c>
      <c r="D1522">
        <v>33</v>
      </c>
      <c r="E1522">
        <v>12</v>
      </c>
      <c r="F1522">
        <v>4</v>
      </c>
      <c r="G1522" t="s">
        <v>16</v>
      </c>
      <c r="H1522" t="s">
        <v>236</v>
      </c>
      <c r="I1522" t="s">
        <v>237</v>
      </c>
      <c r="J1522" t="b">
        <v>0</v>
      </c>
      <c r="K1522">
        <v>294</v>
      </c>
      <c r="L1522">
        <v>537215</v>
      </c>
      <c r="M1522">
        <v>20171015</v>
      </c>
      <c r="N1522" t="s">
        <v>19</v>
      </c>
      <c r="O1522" t="str">
        <f>IF(VLOOKUP(A1522,'national-winners'!$A$2:$B$13,2,0)=H1522,"Y","N")</f>
        <v>N</v>
      </c>
    </row>
    <row r="1523" spans="1:15" x14ac:dyDescent="0.25">
      <c r="A1523">
        <v>1992</v>
      </c>
      <c r="B1523" t="s">
        <v>113</v>
      </c>
      <c r="C1523" t="s">
        <v>114</v>
      </c>
      <c r="D1523">
        <v>34</v>
      </c>
      <c r="E1523">
        <v>22</v>
      </c>
      <c r="F1523">
        <v>12</v>
      </c>
      <c r="G1523" t="s">
        <v>16</v>
      </c>
      <c r="H1523" t="s">
        <v>230</v>
      </c>
      <c r="I1523" t="s">
        <v>18</v>
      </c>
      <c r="J1523" t="b">
        <v>0</v>
      </c>
      <c r="K1523">
        <v>1436206</v>
      </c>
      <c r="L1523">
        <v>3343594</v>
      </c>
      <c r="M1523">
        <v>20171015</v>
      </c>
      <c r="N1523" t="s">
        <v>19</v>
      </c>
      <c r="O1523" t="str">
        <f>IF(VLOOKUP(A1523,'national-winners'!$A$2:$B$13,2,0)=H1523,"Y","N")</f>
        <v>Y</v>
      </c>
    </row>
    <row r="1524" spans="1:15" x14ac:dyDescent="0.25">
      <c r="A1524">
        <v>1992</v>
      </c>
      <c r="B1524" t="s">
        <v>113</v>
      </c>
      <c r="C1524" t="s">
        <v>114</v>
      </c>
      <c r="D1524">
        <v>34</v>
      </c>
      <c r="E1524">
        <v>22</v>
      </c>
      <c r="F1524">
        <v>12</v>
      </c>
      <c r="G1524" t="s">
        <v>16</v>
      </c>
      <c r="H1524" t="s">
        <v>207</v>
      </c>
      <c r="I1524" t="s">
        <v>21</v>
      </c>
      <c r="J1524" t="b">
        <v>0</v>
      </c>
      <c r="K1524">
        <v>1356865</v>
      </c>
      <c r="L1524">
        <v>3343594</v>
      </c>
      <c r="M1524">
        <v>20171015</v>
      </c>
      <c r="N1524" t="s">
        <v>19</v>
      </c>
      <c r="O1524" t="str">
        <f>IF(VLOOKUP(A1524,'national-winners'!$A$2:$B$13,2,0)=H1524,"Y","N")</f>
        <v>N</v>
      </c>
    </row>
    <row r="1525" spans="1:15" x14ac:dyDescent="0.25">
      <c r="A1525">
        <v>1992</v>
      </c>
      <c r="B1525" t="s">
        <v>113</v>
      </c>
      <c r="C1525" t="s">
        <v>114</v>
      </c>
      <c r="D1525">
        <v>34</v>
      </c>
      <c r="E1525">
        <v>22</v>
      </c>
      <c r="F1525">
        <v>12</v>
      </c>
      <c r="G1525" t="s">
        <v>16</v>
      </c>
      <c r="H1525" t="s">
        <v>231</v>
      </c>
      <c r="I1525" t="s">
        <v>35</v>
      </c>
      <c r="J1525" t="b">
        <v>0</v>
      </c>
      <c r="K1525">
        <v>521829</v>
      </c>
      <c r="L1525">
        <v>3343594</v>
      </c>
      <c r="M1525">
        <v>20171015</v>
      </c>
      <c r="N1525" t="s">
        <v>19</v>
      </c>
      <c r="O1525" t="str">
        <f>IF(VLOOKUP(A1525,'national-winners'!$A$2:$B$13,2,0)=H1525,"Y","N")</f>
        <v>N</v>
      </c>
    </row>
    <row r="1526" spans="1:15" x14ac:dyDescent="0.25">
      <c r="A1526">
        <v>1992</v>
      </c>
      <c r="B1526" t="s">
        <v>113</v>
      </c>
      <c r="C1526" t="s">
        <v>114</v>
      </c>
      <c r="D1526">
        <v>34</v>
      </c>
      <c r="E1526">
        <v>22</v>
      </c>
      <c r="F1526">
        <v>12</v>
      </c>
      <c r="G1526" t="s">
        <v>16</v>
      </c>
      <c r="H1526" t="s">
        <v>232</v>
      </c>
      <c r="I1526" t="s">
        <v>29</v>
      </c>
      <c r="J1526" t="b">
        <v>0</v>
      </c>
      <c r="K1526">
        <v>6822</v>
      </c>
      <c r="L1526">
        <v>3343594</v>
      </c>
      <c r="M1526">
        <v>20171015</v>
      </c>
      <c r="N1526" t="s">
        <v>19</v>
      </c>
      <c r="O1526" t="str">
        <f>IF(VLOOKUP(A1526,'national-winners'!$A$2:$B$13,2,0)=H1526,"Y","N")</f>
        <v>N</v>
      </c>
    </row>
    <row r="1527" spans="1:15" x14ac:dyDescent="0.25">
      <c r="A1527">
        <v>1992</v>
      </c>
      <c r="B1527" t="s">
        <v>113</v>
      </c>
      <c r="C1527" t="s">
        <v>114</v>
      </c>
      <c r="D1527">
        <v>34</v>
      </c>
      <c r="E1527">
        <v>22</v>
      </c>
      <c r="F1527">
        <v>12</v>
      </c>
      <c r="G1527" t="s">
        <v>16</v>
      </c>
      <c r="H1527" t="s">
        <v>259</v>
      </c>
      <c r="I1527" t="s">
        <v>35</v>
      </c>
      <c r="J1527" t="b">
        <v>0</v>
      </c>
      <c r="K1527">
        <v>4749</v>
      </c>
      <c r="L1527">
        <v>3343594</v>
      </c>
      <c r="M1527">
        <v>20171015</v>
      </c>
      <c r="N1527" t="s">
        <v>19</v>
      </c>
      <c r="O1527" t="str">
        <f>IF(VLOOKUP(A1527,'national-winners'!$A$2:$B$13,2,0)=H1527,"Y","N")</f>
        <v>N</v>
      </c>
    </row>
    <row r="1528" spans="1:15" x14ac:dyDescent="0.25">
      <c r="A1528">
        <v>1992</v>
      </c>
      <c r="B1528" t="s">
        <v>113</v>
      </c>
      <c r="C1528" t="s">
        <v>114</v>
      </c>
      <c r="D1528">
        <v>34</v>
      </c>
      <c r="E1528">
        <v>22</v>
      </c>
      <c r="F1528">
        <v>12</v>
      </c>
      <c r="G1528" t="s">
        <v>16</v>
      </c>
      <c r="H1528" t="s">
        <v>210</v>
      </c>
      <c r="I1528" t="s">
        <v>211</v>
      </c>
      <c r="J1528" t="b">
        <v>0</v>
      </c>
      <c r="K1528">
        <v>3513</v>
      </c>
      <c r="L1528">
        <v>3343594</v>
      </c>
      <c r="M1528">
        <v>20171015</v>
      </c>
      <c r="N1528" t="s">
        <v>19</v>
      </c>
      <c r="O1528" t="str">
        <f>IF(VLOOKUP(A1528,'national-winners'!$A$2:$B$13,2,0)=H1528,"Y","N")</f>
        <v>N</v>
      </c>
    </row>
    <row r="1529" spans="1:15" x14ac:dyDescent="0.25">
      <c r="A1529">
        <v>1992</v>
      </c>
      <c r="B1529" t="s">
        <v>113</v>
      </c>
      <c r="C1529" t="s">
        <v>114</v>
      </c>
      <c r="D1529">
        <v>34</v>
      </c>
      <c r="E1529">
        <v>22</v>
      </c>
      <c r="F1529">
        <v>12</v>
      </c>
      <c r="G1529" t="s">
        <v>16</v>
      </c>
      <c r="H1529" t="s">
        <v>238</v>
      </c>
      <c r="I1529" t="s">
        <v>239</v>
      </c>
      <c r="J1529" t="b">
        <v>0</v>
      </c>
      <c r="K1529">
        <v>2670</v>
      </c>
      <c r="L1529">
        <v>3343594</v>
      </c>
      <c r="M1529">
        <v>20171015</v>
      </c>
      <c r="N1529" t="s">
        <v>19</v>
      </c>
      <c r="O1529" t="str">
        <f>IF(VLOOKUP(A1529,'national-winners'!$A$2:$B$13,2,0)=H1529,"Y","N")</f>
        <v>N</v>
      </c>
    </row>
    <row r="1530" spans="1:15" x14ac:dyDescent="0.25">
      <c r="A1530">
        <v>1992</v>
      </c>
      <c r="B1530" t="s">
        <v>113</v>
      </c>
      <c r="C1530" t="s">
        <v>114</v>
      </c>
      <c r="D1530">
        <v>34</v>
      </c>
      <c r="E1530">
        <v>22</v>
      </c>
      <c r="F1530">
        <v>12</v>
      </c>
      <c r="G1530" t="s">
        <v>16</v>
      </c>
      <c r="H1530" t="s">
        <v>48</v>
      </c>
      <c r="I1530" t="s">
        <v>260</v>
      </c>
      <c r="J1530" t="b">
        <v>0</v>
      </c>
      <c r="K1530">
        <v>2095</v>
      </c>
      <c r="L1530">
        <v>3343594</v>
      </c>
      <c r="M1530">
        <v>20171015</v>
      </c>
      <c r="N1530" t="s">
        <v>19</v>
      </c>
      <c r="O1530" t="str">
        <f>IF(VLOOKUP(A1530,'national-winners'!$A$2:$B$13,2,0)=H1530,"Y","N")</f>
        <v>N</v>
      </c>
    </row>
    <row r="1531" spans="1:15" x14ac:dyDescent="0.25">
      <c r="A1531">
        <v>1992</v>
      </c>
      <c r="B1531" t="s">
        <v>113</v>
      </c>
      <c r="C1531" t="s">
        <v>114</v>
      </c>
      <c r="D1531">
        <v>34</v>
      </c>
      <c r="E1531">
        <v>22</v>
      </c>
      <c r="F1531">
        <v>12</v>
      </c>
      <c r="G1531" t="s">
        <v>16</v>
      </c>
      <c r="H1531" t="s">
        <v>215</v>
      </c>
      <c r="I1531" t="s">
        <v>37</v>
      </c>
      <c r="J1531" t="b">
        <v>0</v>
      </c>
      <c r="K1531">
        <v>2011</v>
      </c>
      <c r="L1531">
        <v>3343594</v>
      </c>
      <c r="M1531">
        <v>20171015</v>
      </c>
      <c r="N1531" t="s">
        <v>19</v>
      </c>
      <c r="O1531" t="str">
        <f>IF(VLOOKUP(A1531,'national-winners'!$A$2:$B$13,2,0)=H1531,"Y","N")</f>
        <v>N</v>
      </c>
    </row>
    <row r="1532" spans="1:15" x14ac:dyDescent="0.25">
      <c r="A1532">
        <v>1992</v>
      </c>
      <c r="B1532" t="s">
        <v>113</v>
      </c>
      <c r="C1532" t="s">
        <v>114</v>
      </c>
      <c r="D1532">
        <v>34</v>
      </c>
      <c r="E1532">
        <v>22</v>
      </c>
      <c r="F1532">
        <v>12</v>
      </c>
      <c r="G1532" t="s">
        <v>16</v>
      </c>
      <c r="H1532" t="s">
        <v>240</v>
      </c>
      <c r="I1532" t="s">
        <v>261</v>
      </c>
      <c r="J1532" t="b">
        <v>0</v>
      </c>
      <c r="K1532">
        <v>1996</v>
      </c>
      <c r="L1532">
        <v>3343594</v>
      </c>
      <c r="M1532">
        <v>20171015</v>
      </c>
      <c r="N1532" t="s">
        <v>19</v>
      </c>
      <c r="O1532" t="str">
        <f>IF(VLOOKUP(A1532,'national-winners'!$A$2:$B$13,2,0)=H1532,"Y","N")</f>
        <v>N</v>
      </c>
    </row>
    <row r="1533" spans="1:15" x14ac:dyDescent="0.25">
      <c r="A1533">
        <v>1992</v>
      </c>
      <c r="B1533" t="s">
        <v>113</v>
      </c>
      <c r="C1533" t="s">
        <v>114</v>
      </c>
      <c r="D1533">
        <v>34</v>
      </c>
      <c r="E1533">
        <v>22</v>
      </c>
      <c r="F1533">
        <v>12</v>
      </c>
      <c r="G1533" t="s">
        <v>16</v>
      </c>
      <c r="H1533" t="s">
        <v>233</v>
      </c>
      <c r="I1533" t="s">
        <v>262</v>
      </c>
      <c r="J1533" t="b">
        <v>0</v>
      </c>
      <c r="K1533">
        <v>1867</v>
      </c>
      <c r="L1533">
        <v>3343594</v>
      </c>
      <c r="M1533">
        <v>20171015</v>
      </c>
      <c r="N1533" t="s">
        <v>19</v>
      </c>
      <c r="O1533" t="str">
        <f>IF(VLOOKUP(A1533,'national-winners'!$A$2:$B$13,2,0)=H1533,"Y","N")</f>
        <v>N</v>
      </c>
    </row>
    <row r="1534" spans="1:15" x14ac:dyDescent="0.25">
      <c r="A1534">
        <v>1992</v>
      </c>
      <c r="B1534" t="s">
        <v>113</v>
      </c>
      <c r="C1534" t="s">
        <v>114</v>
      </c>
      <c r="D1534">
        <v>34</v>
      </c>
      <c r="E1534">
        <v>22</v>
      </c>
      <c r="F1534">
        <v>12</v>
      </c>
      <c r="G1534" t="s">
        <v>16</v>
      </c>
      <c r="H1534" t="s">
        <v>263</v>
      </c>
      <c r="I1534" t="s">
        <v>203</v>
      </c>
      <c r="J1534" t="b">
        <v>0</v>
      </c>
      <c r="K1534">
        <v>1618</v>
      </c>
      <c r="L1534">
        <v>3343594</v>
      </c>
      <c r="M1534">
        <v>20171015</v>
      </c>
      <c r="N1534" t="s">
        <v>19</v>
      </c>
      <c r="O1534" t="str">
        <f>IF(VLOOKUP(A1534,'national-winners'!$A$2:$B$13,2,0)=H1534,"Y","N")</f>
        <v>N</v>
      </c>
    </row>
    <row r="1535" spans="1:15" x14ac:dyDescent="0.25">
      <c r="A1535">
        <v>1992</v>
      </c>
      <c r="B1535" t="s">
        <v>113</v>
      </c>
      <c r="C1535" t="s">
        <v>114</v>
      </c>
      <c r="D1535">
        <v>34</v>
      </c>
      <c r="E1535">
        <v>22</v>
      </c>
      <c r="F1535">
        <v>12</v>
      </c>
      <c r="G1535" t="s">
        <v>16</v>
      </c>
      <c r="H1535" t="s">
        <v>236</v>
      </c>
      <c r="I1535" t="s">
        <v>237</v>
      </c>
      <c r="J1535" t="b">
        <v>0</v>
      </c>
      <c r="K1535">
        <v>1353</v>
      </c>
      <c r="L1535">
        <v>3343594</v>
      </c>
      <c r="M1535">
        <v>20171015</v>
      </c>
      <c r="N1535" t="s">
        <v>19</v>
      </c>
      <c r="O1535" t="str">
        <f>IF(VLOOKUP(A1535,'national-winners'!$A$2:$B$13,2,0)=H1535,"Y","N")</f>
        <v>N</v>
      </c>
    </row>
    <row r="1536" spans="1:15" x14ac:dyDescent="0.25">
      <c r="A1536">
        <v>1992</v>
      </c>
      <c r="B1536" t="s">
        <v>115</v>
      </c>
      <c r="C1536" t="s">
        <v>116</v>
      </c>
      <c r="D1536">
        <v>35</v>
      </c>
      <c r="E1536">
        <v>85</v>
      </c>
      <c r="F1536">
        <v>66</v>
      </c>
      <c r="G1536" t="s">
        <v>16</v>
      </c>
      <c r="H1536" t="s">
        <v>230</v>
      </c>
      <c r="I1536" t="s">
        <v>18</v>
      </c>
      <c r="J1536" t="b">
        <v>0</v>
      </c>
      <c r="K1536">
        <v>261617</v>
      </c>
      <c r="L1536">
        <v>569986</v>
      </c>
      <c r="M1536">
        <v>20171015</v>
      </c>
      <c r="N1536" t="s">
        <v>19</v>
      </c>
      <c r="O1536" t="str">
        <f>IF(VLOOKUP(A1536,'national-winners'!$A$2:$B$13,2,0)=H1536,"Y","N")</f>
        <v>Y</v>
      </c>
    </row>
    <row r="1537" spans="1:15" x14ac:dyDescent="0.25">
      <c r="A1537">
        <v>1992</v>
      </c>
      <c r="B1537" t="s">
        <v>115</v>
      </c>
      <c r="C1537" t="s">
        <v>116</v>
      </c>
      <c r="D1537">
        <v>35</v>
      </c>
      <c r="E1537">
        <v>85</v>
      </c>
      <c r="F1537">
        <v>66</v>
      </c>
      <c r="G1537" t="s">
        <v>16</v>
      </c>
      <c r="H1537" t="s">
        <v>207</v>
      </c>
      <c r="I1537" t="s">
        <v>21</v>
      </c>
      <c r="J1537" t="b">
        <v>0</v>
      </c>
      <c r="K1537">
        <v>212824</v>
      </c>
      <c r="L1537">
        <v>569986</v>
      </c>
      <c r="M1537">
        <v>20171015</v>
      </c>
      <c r="N1537" t="s">
        <v>19</v>
      </c>
      <c r="O1537" t="str">
        <f>IF(VLOOKUP(A1537,'national-winners'!$A$2:$B$13,2,0)=H1537,"Y","N")</f>
        <v>N</v>
      </c>
    </row>
    <row r="1538" spans="1:15" x14ac:dyDescent="0.25">
      <c r="A1538">
        <v>1992</v>
      </c>
      <c r="B1538" t="s">
        <v>115</v>
      </c>
      <c r="C1538" t="s">
        <v>116</v>
      </c>
      <c r="D1538">
        <v>35</v>
      </c>
      <c r="E1538">
        <v>85</v>
      </c>
      <c r="F1538">
        <v>66</v>
      </c>
      <c r="G1538" t="s">
        <v>16</v>
      </c>
      <c r="H1538" t="s">
        <v>231</v>
      </c>
      <c r="I1538" t="s">
        <v>35</v>
      </c>
      <c r="J1538" t="b">
        <v>0</v>
      </c>
      <c r="K1538">
        <v>91895</v>
      </c>
      <c r="L1538">
        <v>569986</v>
      </c>
      <c r="M1538">
        <v>20171015</v>
      </c>
      <c r="N1538" t="s">
        <v>19</v>
      </c>
      <c r="O1538" t="str">
        <f>IF(VLOOKUP(A1538,'national-winners'!$A$2:$B$13,2,0)=H1538,"Y","N")</f>
        <v>N</v>
      </c>
    </row>
    <row r="1539" spans="1:15" x14ac:dyDescent="0.25">
      <c r="A1539">
        <v>1992</v>
      </c>
      <c r="B1539" t="s">
        <v>115</v>
      </c>
      <c r="C1539" t="s">
        <v>116</v>
      </c>
      <c r="D1539">
        <v>35</v>
      </c>
      <c r="E1539">
        <v>85</v>
      </c>
      <c r="F1539">
        <v>66</v>
      </c>
      <c r="G1539" t="s">
        <v>16</v>
      </c>
      <c r="H1539" t="s">
        <v>232</v>
      </c>
      <c r="I1539" t="s">
        <v>29</v>
      </c>
      <c r="J1539" t="b">
        <v>0</v>
      </c>
      <c r="K1539">
        <v>1615</v>
      </c>
      <c r="L1539">
        <v>569986</v>
      </c>
      <c r="M1539">
        <v>20171015</v>
      </c>
      <c r="N1539" t="s">
        <v>19</v>
      </c>
      <c r="O1539" t="str">
        <f>IF(VLOOKUP(A1539,'national-winners'!$A$2:$B$13,2,0)=H1539,"Y","N")</f>
        <v>N</v>
      </c>
    </row>
    <row r="1540" spans="1:15" x14ac:dyDescent="0.25">
      <c r="A1540">
        <v>1992</v>
      </c>
      <c r="B1540" t="s">
        <v>115</v>
      </c>
      <c r="C1540" t="s">
        <v>116</v>
      </c>
      <c r="D1540">
        <v>35</v>
      </c>
      <c r="E1540">
        <v>85</v>
      </c>
      <c r="F1540">
        <v>66</v>
      </c>
      <c r="G1540" t="s">
        <v>16</v>
      </c>
      <c r="H1540" t="s">
        <v>238</v>
      </c>
      <c r="I1540" t="s">
        <v>239</v>
      </c>
      <c r="J1540" t="b">
        <v>0</v>
      </c>
      <c r="K1540">
        <v>620</v>
      </c>
      <c r="L1540">
        <v>569986</v>
      </c>
      <c r="M1540">
        <v>20171015</v>
      </c>
      <c r="N1540" t="s">
        <v>19</v>
      </c>
      <c r="O1540" t="str">
        <f>IF(VLOOKUP(A1540,'national-winners'!$A$2:$B$13,2,0)=H1540,"Y","N")</f>
        <v>N</v>
      </c>
    </row>
    <row r="1541" spans="1:15" x14ac:dyDescent="0.25">
      <c r="A1541">
        <v>1992</v>
      </c>
      <c r="B1541" t="s">
        <v>115</v>
      </c>
      <c r="C1541" t="s">
        <v>116</v>
      </c>
      <c r="D1541">
        <v>35</v>
      </c>
      <c r="E1541">
        <v>85</v>
      </c>
      <c r="F1541">
        <v>66</v>
      </c>
      <c r="G1541" t="s">
        <v>16</v>
      </c>
      <c r="H1541" t="s">
        <v>236</v>
      </c>
      <c r="I1541" t="s">
        <v>237</v>
      </c>
      <c r="J1541" t="b">
        <v>0</v>
      </c>
      <c r="K1541">
        <v>562</v>
      </c>
      <c r="L1541">
        <v>569986</v>
      </c>
      <c r="M1541">
        <v>20171015</v>
      </c>
      <c r="N1541" t="s">
        <v>19</v>
      </c>
      <c r="O1541" t="str">
        <f>IF(VLOOKUP(A1541,'national-winners'!$A$2:$B$13,2,0)=H1541,"Y","N")</f>
        <v>N</v>
      </c>
    </row>
    <row r="1542" spans="1:15" x14ac:dyDescent="0.25">
      <c r="A1542">
        <v>1992</v>
      </c>
      <c r="B1542" t="s">
        <v>115</v>
      </c>
      <c r="C1542" t="s">
        <v>116</v>
      </c>
      <c r="D1542">
        <v>35</v>
      </c>
      <c r="E1542">
        <v>85</v>
      </c>
      <c r="F1542">
        <v>66</v>
      </c>
      <c r="G1542" t="s">
        <v>16</v>
      </c>
      <c r="H1542" t="s">
        <v>210</v>
      </c>
      <c r="I1542" t="s">
        <v>211</v>
      </c>
      <c r="J1542" t="b">
        <v>0</v>
      </c>
      <c r="K1542">
        <v>369</v>
      </c>
      <c r="L1542">
        <v>569986</v>
      </c>
      <c r="M1542">
        <v>20171015</v>
      </c>
      <c r="N1542" t="s">
        <v>19</v>
      </c>
      <c r="O1542" t="str">
        <f>IF(VLOOKUP(A1542,'national-winners'!$A$2:$B$13,2,0)=H1542,"Y","N")</f>
        <v>N</v>
      </c>
    </row>
    <row r="1543" spans="1:15" x14ac:dyDescent="0.25">
      <c r="A1543">
        <v>1992</v>
      </c>
      <c r="B1543" t="s">
        <v>115</v>
      </c>
      <c r="C1543" t="s">
        <v>116</v>
      </c>
      <c r="D1543">
        <v>35</v>
      </c>
      <c r="E1543">
        <v>85</v>
      </c>
      <c r="F1543">
        <v>66</v>
      </c>
      <c r="G1543" t="s">
        <v>16</v>
      </c>
      <c r="H1543" t="s">
        <v>215</v>
      </c>
      <c r="I1543" t="s">
        <v>37</v>
      </c>
      <c r="J1543" t="b">
        <v>0</v>
      </c>
      <c r="K1543">
        <v>183</v>
      </c>
      <c r="L1543">
        <v>569986</v>
      </c>
      <c r="M1543">
        <v>20171015</v>
      </c>
      <c r="N1543" t="s">
        <v>19</v>
      </c>
      <c r="O1543" t="str">
        <f>IF(VLOOKUP(A1543,'national-winners'!$A$2:$B$13,2,0)=H1543,"Y","N")</f>
        <v>N</v>
      </c>
    </row>
    <row r="1544" spans="1:15" x14ac:dyDescent="0.25">
      <c r="A1544">
        <v>1992</v>
      </c>
      <c r="B1544" t="s">
        <v>115</v>
      </c>
      <c r="C1544" t="s">
        <v>116</v>
      </c>
      <c r="D1544">
        <v>35</v>
      </c>
      <c r="E1544">
        <v>85</v>
      </c>
      <c r="F1544">
        <v>66</v>
      </c>
      <c r="G1544" t="s">
        <v>16</v>
      </c>
      <c r="H1544" t="s">
        <v>264</v>
      </c>
      <c r="I1544" t="s">
        <v>170</v>
      </c>
      <c r="J1544" t="b">
        <v>0</v>
      </c>
      <c r="K1544">
        <v>181</v>
      </c>
      <c r="L1544">
        <v>569986</v>
      </c>
      <c r="M1544">
        <v>20171015</v>
      </c>
      <c r="N1544" t="s">
        <v>19</v>
      </c>
      <c r="O1544" t="str">
        <f>IF(VLOOKUP(A1544,'national-winners'!$A$2:$B$13,2,0)=H1544,"Y","N")</f>
        <v>N</v>
      </c>
    </row>
    <row r="1545" spans="1:15" x14ac:dyDescent="0.25">
      <c r="A1545">
        <v>1992</v>
      </c>
      <c r="B1545" t="s">
        <v>115</v>
      </c>
      <c r="C1545" t="s">
        <v>116</v>
      </c>
      <c r="D1545">
        <v>35</v>
      </c>
      <c r="E1545">
        <v>85</v>
      </c>
      <c r="F1545">
        <v>66</v>
      </c>
      <c r="G1545" t="s">
        <v>16</v>
      </c>
      <c r="H1545" t="s">
        <v>197</v>
      </c>
      <c r="I1545" t="s">
        <v>25</v>
      </c>
      <c r="J1545" t="b">
        <v>0</v>
      </c>
      <c r="K1545">
        <v>120</v>
      </c>
      <c r="L1545">
        <v>569986</v>
      </c>
      <c r="M1545">
        <v>20171015</v>
      </c>
      <c r="N1545" t="s">
        <v>19</v>
      </c>
      <c r="O1545" t="str">
        <f>IF(VLOOKUP(A1545,'national-winners'!$A$2:$B$13,2,0)=H1545,"Y","N")</f>
        <v>N</v>
      </c>
    </row>
    <row r="1546" spans="1:15" x14ac:dyDescent="0.25">
      <c r="A1546">
        <v>1992</v>
      </c>
      <c r="B1546" t="s">
        <v>117</v>
      </c>
      <c r="C1546" t="s">
        <v>118</v>
      </c>
      <c r="D1546">
        <v>36</v>
      </c>
      <c r="E1546">
        <v>21</v>
      </c>
      <c r="F1546">
        <v>13</v>
      </c>
      <c r="G1546" t="s">
        <v>16</v>
      </c>
      <c r="H1546" t="s">
        <v>230</v>
      </c>
      <c r="I1546" t="s">
        <v>18</v>
      </c>
      <c r="J1546" t="b">
        <v>0</v>
      </c>
      <c r="K1546">
        <v>3346894</v>
      </c>
      <c r="L1546">
        <v>7079432</v>
      </c>
      <c r="M1546">
        <v>20171015</v>
      </c>
      <c r="N1546" t="s">
        <v>19</v>
      </c>
      <c r="O1546" t="str">
        <f>IF(VLOOKUP(A1546,'national-winners'!$A$2:$B$13,2,0)=H1546,"Y","N")</f>
        <v>Y</v>
      </c>
    </row>
    <row r="1547" spans="1:15" x14ac:dyDescent="0.25">
      <c r="A1547">
        <v>1992</v>
      </c>
      <c r="B1547" t="s">
        <v>117</v>
      </c>
      <c r="C1547" t="s">
        <v>118</v>
      </c>
      <c r="D1547">
        <v>36</v>
      </c>
      <c r="E1547">
        <v>21</v>
      </c>
      <c r="F1547">
        <v>13</v>
      </c>
      <c r="G1547" t="s">
        <v>16</v>
      </c>
      <c r="H1547" t="s">
        <v>207</v>
      </c>
      <c r="I1547" t="s">
        <v>21</v>
      </c>
      <c r="J1547" t="b">
        <v>0</v>
      </c>
      <c r="K1547">
        <v>2041690</v>
      </c>
      <c r="L1547">
        <v>7079432</v>
      </c>
      <c r="M1547">
        <v>20171015</v>
      </c>
      <c r="N1547" t="s">
        <v>19</v>
      </c>
      <c r="O1547" t="str">
        <f>IF(VLOOKUP(A1547,'national-winners'!$A$2:$B$13,2,0)=H1547,"Y","N")</f>
        <v>N</v>
      </c>
    </row>
    <row r="1548" spans="1:15" x14ac:dyDescent="0.25">
      <c r="A1548">
        <v>1992</v>
      </c>
      <c r="B1548" t="s">
        <v>117</v>
      </c>
      <c r="C1548" t="s">
        <v>118</v>
      </c>
      <c r="D1548">
        <v>36</v>
      </c>
      <c r="E1548">
        <v>21</v>
      </c>
      <c r="F1548">
        <v>13</v>
      </c>
      <c r="G1548" t="s">
        <v>16</v>
      </c>
      <c r="H1548" t="s">
        <v>231</v>
      </c>
      <c r="I1548" t="s">
        <v>35</v>
      </c>
      <c r="J1548" t="b">
        <v>0</v>
      </c>
      <c r="K1548">
        <v>1090721</v>
      </c>
      <c r="L1548">
        <v>7079432</v>
      </c>
      <c r="M1548">
        <v>20171015</v>
      </c>
      <c r="N1548" t="s">
        <v>19</v>
      </c>
      <c r="O1548" t="str">
        <f>IF(VLOOKUP(A1548,'national-winners'!$A$2:$B$13,2,0)=H1548,"Y","N")</f>
        <v>N</v>
      </c>
    </row>
    <row r="1549" spans="1:15" x14ac:dyDescent="0.25">
      <c r="A1549">
        <v>1992</v>
      </c>
      <c r="B1549" t="s">
        <v>117</v>
      </c>
      <c r="C1549" t="s">
        <v>118</v>
      </c>
      <c r="D1549">
        <v>36</v>
      </c>
      <c r="E1549">
        <v>21</v>
      </c>
      <c r="F1549">
        <v>13</v>
      </c>
      <c r="G1549" t="s">
        <v>16</v>
      </c>
      <c r="H1549" t="s">
        <v>207</v>
      </c>
      <c r="I1549" t="s">
        <v>80</v>
      </c>
      <c r="J1549" t="b">
        <v>0</v>
      </c>
      <c r="K1549">
        <v>177000</v>
      </c>
      <c r="L1549">
        <v>7079432</v>
      </c>
      <c r="M1549">
        <v>20171015</v>
      </c>
      <c r="N1549" t="s">
        <v>19</v>
      </c>
      <c r="O1549" t="str">
        <f>IF(VLOOKUP(A1549,'national-winners'!$A$2:$B$13,2,0)=H1549,"Y","N")</f>
        <v>N</v>
      </c>
    </row>
    <row r="1550" spans="1:15" x14ac:dyDescent="0.25">
      <c r="A1550">
        <v>1992</v>
      </c>
      <c r="B1550" t="s">
        <v>117</v>
      </c>
      <c r="C1550" t="s">
        <v>118</v>
      </c>
      <c r="D1550">
        <v>36</v>
      </c>
      <c r="E1550">
        <v>21</v>
      </c>
      <c r="F1550">
        <v>13</v>
      </c>
      <c r="G1550" t="s">
        <v>16</v>
      </c>
      <c r="H1550" t="s">
        <v>246</v>
      </c>
      <c r="J1550" t="b">
        <v>0</v>
      </c>
      <c r="K1550">
        <v>152951</v>
      </c>
      <c r="L1550">
        <v>7079432</v>
      </c>
      <c r="M1550">
        <v>20171015</v>
      </c>
      <c r="N1550" t="s">
        <v>19</v>
      </c>
      <c r="O1550" t="str">
        <f>IF(VLOOKUP(A1550,'national-winners'!$A$2:$B$13,2,0)=H1550,"Y","N")</f>
        <v>N</v>
      </c>
    </row>
    <row r="1551" spans="1:15" x14ac:dyDescent="0.25">
      <c r="A1551">
        <v>1992</v>
      </c>
      <c r="B1551" t="s">
        <v>117</v>
      </c>
      <c r="C1551" t="s">
        <v>118</v>
      </c>
      <c r="D1551">
        <v>36</v>
      </c>
      <c r="E1551">
        <v>21</v>
      </c>
      <c r="F1551">
        <v>13</v>
      </c>
      <c r="G1551" t="s">
        <v>16</v>
      </c>
      <c r="H1551" t="s">
        <v>207</v>
      </c>
      <c r="I1551" t="s">
        <v>180</v>
      </c>
      <c r="J1551" t="b">
        <v>0</v>
      </c>
      <c r="K1551">
        <v>127959</v>
      </c>
      <c r="L1551">
        <v>7079432</v>
      </c>
      <c r="M1551">
        <v>20171015</v>
      </c>
      <c r="N1551" t="s">
        <v>19</v>
      </c>
      <c r="O1551" t="str">
        <f>IF(VLOOKUP(A1551,'national-winners'!$A$2:$B$13,2,0)=H1551,"Y","N")</f>
        <v>N</v>
      </c>
    </row>
    <row r="1552" spans="1:15" x14ac:dyDescent="0.25">
      <c r="A1552">
        <v>1992</v>
      </c>
      <c r="B1552" t="s">
        <v>117</v>
      </c>
      <c r="C1552" t="s">
        <v>118</v>
      </c>
      <c r="D1552">
        <v>36</v>
      </c>
      <c r="E1552">
        <v>21</v>
      </c>
      <c r="F1552">
        <v>13</v>
      </c>
      <c r="G1552" t="s">
        <v>16</v>
      </c>
      <c r="H1552" t="s">
        <v>230</v>
      </c>
      <c r="I1552" t="s">
        <v>119</v>
      </c>
      <c r="J1552" t="b">
        <v>0</v>
      </c>
      <c r="K1552">
        <v>97556</v>
      </c>
      <c r="L1552">
        <v>7079432</v>
      </c>
      <c r="M1552">
        <v>20171015</v>
      </c>
      <c r="N1552" t="s">
        <v>19</v>
      </c>
      <c r="O1552" t="str">
        <f>IF(VLOOKUP(A1552,'national-winners'!$A$2:$B$13,2,0)=H1552,"Y","N")</f>
        <v>Y</v>
      </c>
    </row>
    <row r="1553" spans="1:15" x14ac:dyDescent="0.25">
      <c r="A1553">
        <v>1992</v>
      </c>
      <c r="B1553" t="s">
        <v>117</v>
      </c>
      <c r="C1553" t="s">
        <v>118</v>
      </c>
      <c r="D1553">
        <v>36</v>
      </c>
      <c r="E1553">
        <v>21</v>
      </c>
      <c r="F1553">
        <v>13</v>
      </c>
      <c r="G1553" t="s">
        <v>16</v>
      </c>
      <c r="H1553" t="s">
        <v>215</v>
      </c>
      <c r="I1553" t="s">
        <v>37</v>
      </c>
      <c r="J1553" t="b">
        <v>0</v>
      </c>
      <c r="K1553">
        <v>15472</v>
      </c>
      <c r="L1553">
        <v>7079432</v>
      </c>
      <c r="M1553">
        <v>20171015</v>
      </c>
      <c r="N1553" t="s">
        <v>19</v>
      </c>
      <c r="O1553" t="str">
        <f>IF(VLOOKUP(A1553,'national-winners'!$A$2:$B$13,2,0)=H1553,"Y","N")</f>
        <v>N</v>
      </c>
    </row>
    <row r="1554" spans="1:15" x14ac:dyDescent="0.25">
      <c r="A1554">
        <v>1992</v>
      </c>
      <c r="B1554" t="s">
        <v>117</v>
      </c>
      <c r="C1554" t="s">
        <v>118</v>
      </c>
      <c r="D1554">
        <v>36</v>
      </c>
      <c r="E1554">
        <v>21</v>
      </c>
      <c r="F1554">
        <v>13</v>
      </c>
      <c r="G1554" t="s">
        <v>16</v>
      </c>
      <c r="H1554" t="s">
        <v>232</v>
      </c>
      <c r="I1554" t="s">
        <v>29</v>
      </c>
      <c r="J1554" t="b">
        <v>0</v>
      </c>
      <c r="K1554">
        <v>13451</v>
      </c>
      <c r="L1554">
        <v>7079432</v>
      </c>
      <c r="M1554">
        <v>20171015</v>
      </c>
      <c r="N1554" t="s">
        <v>19</v>
      </c>
      <c r="O1554" t="str">
        <f>IF(VLOOKUP(A1554,'national-winners'!$A$2:$B$13,2,0)=H1554,"Y","N")</f>
        <v>N</v>
      </c>
    </row>
    <row r="1555" spans="1:15" x14ac:dyDescent="0.25">
      <c r="A1555">
        <v>1992</v>
      </c>
      <c r="B1555" t="s">
        <v>117</v>
      </c>
      <c r="C1555" t="s">
        <v>118</v>
      </c>
      <c r="D1555">
        <v>36</v>
      </c>
      <c r="E1555">
        <v>21</v>
      </c>
      <c r="F1555">
        <v>13</v>
      </c>
      <c r="G1555" t="s">
        <v>16</v>
      </c>
      <c r="H1555" t="s">
        <v>210</v>
      </c>
      <c r="I1555" t="s">
        <v>211</v>
      </c>
      <c r="J1555" t="b">
        <v>0</v>
      </c>
      <c r="K1555">
        <v>11318</v>
      </c>
      <c r="L1555">
        <v>7079432</v>
      </c>
      <c r="M1555">
        <v>20171015</v>
      </c>
      <c r="N1555" t="s">
        <v>19</v>
      </c>
      <c r="O1555" t="str">
        <f>IF(VLOOKUP(A1555,'national-winners'!$A$2:$B$13,2,0)=H1555,"Y","N")</f>
        <v>N</v>
      </c>
    </row>
    <row r="1556" spans="1:15" x14ac:dyDescent="0.25">
      <c r="A1556">
        <v>1992</v>
      </c>
      <c r="B1556" t="s">
        <v>117</v>
      </c>
      <c r="C1556" t="s">
        <v>118</v>
      </c>
      <c r="D1556">
        <v>36</v>
      </c>
      <c r="E1556">
        <v>21</v>
      </c>
      <c r="F1556">
        <v>13</v>
      </c>
      <c r="G1556" t="s">
        <v>16</v>
      </c>
      <c r="H1556" t="s">
        <v>236</v>
      </c>
      <c r="I1556" t="s">
        <v>237</v>
      </c>
      <c r="J1556" t="b">
        <v>0</v>
      </c>
      <c r="K1556">
        <v>4420</v>
      </c>
      <c r="L1556">
        <v>7079432</v>
      </c>
      <c r="M1556">
        <v>20171015</v>
      </c>
      <c r="N1556" t="s">
        <v>19</v>
      </c>
      <c r="O1556" t="str">
        <f>IF(VLOOKUP(A1556,'national-winners'!$A$2:$B$13,2,0)=H1556,"Y","N")</f>
        <v>N</v>
      </c>
    </row>
    <row r="1557" spans="1:15" x14ac:dyDescent="0.25">
      <c r="A1557">
        <v>1992</v>
      </c>
      <c r="B1557" t="s">
        <v>122</v>
      </c>
      <c r="C1557" t="s">
        <v>123</v>
      </c>
      <c r="D1557">
        <v>37</v>
      </c>
      <c r="E1557">
        <v>56</v>
      </c>
      <c r="F1557">
        <v>47</v>
      </c>
      <c r="G1557" t="s">
        <v>16</v>
      </c>
      <c r="H1557" t="s">
        <v>207</v>
      </c>
      <c r="I1557" t="s">
        <v>21</v>
      </c>
      <c r="J1557" t="b">
        <v>0</v>
      </c>
      <c r="K1557">
        <v>1134661</v>
      </c>
      <c r="L1557">
        <v>2611850</v>
      </c>
      <c r="M1557">
        <v>20171015</v>
      </c>
      <c r="N1557" t="s">
        <v>19</v>
      </c>
      <c r="O1557" t="str">
        <f>IF(VLOOKUP(A1557,'national-winners'!$A$2:$B$13,2,0)=H1557,"Y","N")</f>
        <v>N</v>
      </c>
    </row>
    <row r="1558" spans="1:15" x14ac:dyDescent="0.25">
      <c r="A1558">
        <v>1992</v>
      </c>
      <c r="B1558" t="s">
        <v>122</v>
      </c>
      <c r="C1558" t="s">
        <v>123</v>
      </c>
      <c r="D1558">
        <v>37</v>
      </c>
      <c r="E1558">
        <v>56</v>
      </c>
      <c r="F1558">
        <v>47</v>
      </c>
      <c r="G1558" t="s">
        <v>16</v>
      </c>
      <c r="H1558" t="s">
        <v>230</v>
      </c>
      <c r="I1558" t="s">
        <v>18</v>
      </c>
      <c r="J1558" t="b">
        <v>0</v>
      </c>
      <c r="K1558">
        <v>1114042</v>
      </c>
      <c r="L1558">
        <v>2611850</v>
      </c>
      <c r="M1558">
        <v>20171015</v>
      </c>
      <c r="N1558" t="s">
        <v>19</v>
      </c>
      <c r="O1558" t="str">
        <f>IF(VLOOKUP(A1558,'national-winners'!$A$2:$B$13,2,0)=H1558,"Y","N")</f>
        <v>Y</v>
      </c>
    </row>
    <row r="1559" spans="1:15" x14ac:dyDescent="0.25">
      <c r="A1559">
        <v>1992</v>
      </c>
      <c r="B1559" t="s">
        <v>122</v>
      </c>
      <c r="C1559" t="s">
        <v>123</v>
      </c>
      <c r="D1559">
        <v>37</v>
      </c>
      <c r="E1559">
        <v>56</v>
      </c>
      <c r="F1559">
        <v>47</v>
      </c>
      <c r="G1559" t="s">
        <v>16</v>
      </c>
      <c r="H1559" t="s">
        <v>231</v>
      </c>
      <c r="I1559" t="s">
        <v>35</v>
      </c>
      <c r="J1559" t="b">
        <v>0</v>
      </c>
      <c r="K1559">
        <v>357864</v>
      </c>
      <c r="L1559">
        <v>2611850</v>
      </c>
      <c r="M1559">
        <v>20171015</v>
      </c>
      <c r="N1559" t="s">
        <v>19</v>
      </c>
      <c r="O1559" t="str">
        <f>IF(VLOOKUP(A1559,'national-winners'!$A$2:$B$13,2,0)=H1559,"Y","N")</f>
        <v>N</v>
      </c>
    </row>
    <row r="1560" spans="1:15" x14ac:dyDescent="0.25">
      <c r="A1560">
        <v>1992</v>
      </c>
      <c r="B1560" t="s">
        <v>122</v>
      </c>
      <c r="C1560" t="s">
        <v>123</v>
      </c>
      <c r="D1560">
        <v>37</v>
      </c>
      <c r="E1560">
        <v>56</v>
      </c>
      <c r="F1560">
        <v>47</v>
      </c>
      <c r="G1560" t="s">
        <v>16</v>
      </c>
      <c r="H1560" t="s">
        <v>232</v>
      </c>
      <c r="I1560" t="s">
        <v>29</v>
      </c>
      <c r="J1560" t="b">
        <v>0</v>
      </c>
      <c r="K1560">
        <v>5171</v>
      </c>
      <c r="L1560">
        <v>2611850</v>
      </c>
      <c r="M1560">
        <v>20171015</v>
      </c>
      <c r="N1560" t="s">
        <v>19</v>
      </c>
      <c r="O1560" t="str">
        <f>IF(VLOOKUP(A1560,'national-winners'!$A$2:$B$13,2,0)=H1560,"Y","N")</f>
        <v>N</v>
      </c>
    </row>
    <row r="1561" spans="1:15" x14ac:dyDescent="0.25">
      <c r="A1561">
        <v>1992</v>
      </c>
      <c r="B1561" t="s">
        <v>122</v>
      </c>
      <c r="C1561" t="s">
        <v>123</v>
      </c>
      <c r="D1561">
        <v>37</v>
      </c>
      <c r="E1561">
        <v>56</v>
      </c>
      <c r="F1561">
        <v>47</v>
      </c>
      <c r="G1561" t="s">
        <v>16</v>
      </c>
      <c r="H1561" t="s">
        <v>210</v>
      </c>
      <c r="I1561" t="s">
        <v>211</v>
      </c>
      <c r="J1561" t="b">
        <v>0</v>
      </c>
      <c r="K1561">
        <v>59</v>
      </c>
      <c r="L1561">
        <v>2611850</v>
      </c>
      <c r="M1561">
        <v>20171015</v>
      </c>
      <c r="N1561" t="s">
        <v>19</v>
      </c>
      <c r="O1561" t="str">
        <f>IF(VLOOKUP(A1561,'national-winners'!$A$2:$B$13,2,0)=H1561,"Y","N")</f>
        <v>N</v>
      </c>
    </row>
    <row r="1562" spans="1:15" x14ac:dyDescent="0.25">
      <c r="A1562">
        <v>1992</v>
      </c>
      <c r="B1562" t="s">
        <v>122</v>
      </c>
      <c r="C1562" t="s">
        <v>123</v>
      </c>
      <c r="D1562">
        <v>37</v>
      </c>
      <c r="E1562">
        <v>56</v>
      </c>
      <c r="F1562">
        <v>47</v>
      </c>
      <c r="G1562" t="s">
        <v>16</v>
      </c>
      <c r="H1562" t="s">
        <v>236</v>
      </c>
      <c r="I1562" t="s">
        <v>237</v>
      </c>
      <c r="J1562" t="b">
        <v>0</v>
      </c>
      <c r="K1562">
        <v>41</v>
      </c>
      <c r="L1562">
        <v>2611850</v>
      </c>
      <c r="M1562">
        <v>20171015</v>
      </c>
      <c r="N1562" t="s">
        <v>19</v>
      </c>
      <c r="O1562" t="str">
        <f>IF(VLOOKUP(A1562,'national-winners'!$A$2:$B$13,2,0)=H1562,"Y","N")</f>
        <v>N</v>
      </c>
    </row>
    <row r="1563" spans="1:15" x14ac:dyDescent="0.25">
      <c r="A1563">
        <v>1992</v>
      </c>
      <c r="B1563" t="s">
        <v>122</v>
      </c>
      <c r="C1563" t="s">
        <v>123</v>
      </c>
      <c r="D1563">
        <v>37</v>
      </c>
      <c r="E1563">
        <v>56</v>
      </c>
      <c r="F1563">
        <v>47</v>
      </c>
      <c r="G1563" t="s">
        <v>16</v>
      </c>
      <c r="H1563" t="s">
        <v>215</v>
      </c>
      <c r="I1563" t="s">
        <v>37</v>
      </c>
      <c r="J1563" t="b">
        <v>0</v>
      </c>
      <c r="K1563">
        <v>12</v>
      </c>
      <c r="L1563">
        <v>2611850</v>
      </c>
      <c r="M1563">
        <v>20171015</v>
      </c>
      <c r="N1563" t="s">
        <v>19</v>
      </c>
      <c r="O1563" t="str">
        <f>IF(VLOOKUP(A1563,'national-winners'!$A$2:$B$13,2,0)=H1563,"Y","N")</f>
        <v>N</v>
      </c>
    </row>
    <row r="1564" spans="1:15" x14ac:dyDescent="0.25">
      <c r="A1564">
        <v>1992</v>
      </c>
      <c r="B1564" t="s">
        <v>124</v>
      </c>
      <c r="C1564" t="s">
        <v>125</v>
      </c>
      <c r="D1564">
        <v>38</v>
      </c>
      <c r="E1564">
        <v>44</v>
      </c>
      <c r="F1564">
        <v>36</v>
      </c>
      <c r="G1564" t="s">
        <v>16</v>
      </c>
      <c r="H1564" t="s">
        <v>207</v>
      </c>
      <c r="I1564" t="s">
        <v>21</v>
      </c>
      <c r="J1564" t="b">
        <v>0</v>
      </c>
      <c r="K1564">
        <v>136244</v>
      </c>
      <c r="L1564">
        <v>308133</v>
      </c>
      <c r="M1564">
        <v>20171015</v>
      </c>
      <c r="N1564" t="s">
        <v>19</v>
      </c>
      <c r="O1564" t="str">
        <f>IF(VLOOKUP(A1564,'national-winners'!$A$2:$B$13,2,0)=H1564,"Y","N")</f>
        <v>N</v>
      </c>
    </row>
    <row r="1565" spans="1:15" x14ac:dyDescent="0.25">
      <c r="A1565">
        <v>1992</v>
      </c>
      <c r="B1565" t="s">
        <v>124</v>
      </c>
      <c r="C1565" t="s">
        <v>125</v>
      </c>
      <c r="D1565">
        <v>38</v>
      </c>
      <c r="E1565">
        <v>44</v>
      </c>
      <c r="F1565">
        <v>36</v>
      </c>
      <c r="G1565" t="s">
        <v>16</v>
      </c>
      <c r="H1565" t="s">
        <v>230</v>
      </c>
      <c r="I1565" t="s">
        <v>18</v>
      </c>
      <c r="J1565" t="b">
        <v>0</v>
      </c>
      <c r="K1565">
        <v>99168</v>
      </c>
      <c r="L1565">
        <v>308133</v>
      </c>
      <c r="M1565">
        <v>20171015</v>
      </c>
      <c r="N1565" t="s">
        <v>19</v>
      </c>
      <c r="O1565" t="str">
        <f>IF(VLOOKUP(A1565,'national-winners'!$A$2:$B$13,2,0)=H1565,"Y","N")</f>
        <v>Y</v>
      </c>
    </row>
    <row r="1566" spans="1:15" x14ac:dyDescent="0.25">
      <c r="A1566">
        <v>1992</v>
      </c>
      <c r="B1566" t="s">
        <v>124</v>
      </c>
      <c r="C1566" t="s">
        <v>125</v>
      </c>
      <c r="D1566">
        <v>38</v>
      </c>
      <c r="E1566">
        <v>44</v>
      </c>
      <c r="F1566">
        <v>36</v>
      </c>
      <c r="G1566" t="s">
        <v>16</v>
      </c>
      <c r="H1566" t="s">
        <v>231</v>
      </c>
      <c r="I1566" t="s">
        <v>35</v>
      </c>
      <c r="J1566" t="b">
        <v>0</v>
      </c>
      <c r="K1566">
        <v>71084</v>
      </c>
      <c r="L1566">
        <v>308133</v>
      </c>
      <c r="M1566">
        <v>20171015</v>
      </c>
      <c r="N1566" t="s">
        <v>19</v>
      </c>
      <c r="O1566" t="str">
        <f>IF(VLOOKUP(A1566,'national-winners'!$A$2:$B$13,2,0)=H1566,"Y","N")</f>
        <v>N</v>
      </c>
    </row>
    <row r="1567" spans="1:15" x14ac:dyDescent="0.25">
      <c r="A1567">
        <v>1992</v>
      </c>
      <c r="B1567" t="s">
        <v>124</v>
      </c>
      <c r="C1567" t="s">
        <v>125</v>
      </c>
      <c r="D1567">
        <v>38</v>
      </c>
      <c r="E1567">
        <v>44</v>
      </c>
      <c r="F1567">
        <v>36</v>
      </c>
      <c r="G1567" t="s">
        <v>16</v>
      </c>
      <c r="H1567" t="s">
        <v>59</v>
      </c>
      <c r="J1567" t="b">
        <v>0</v>
      </c>
      <c r="K1567">
        <v>1637</v>
      </c>
      <c r="L1567">
        <v>308133</v>
      </c>
      <c r="M1567">
        <v>20171015</v>
      </c>
      <c r="N1567" t="s">
        <v>19</v>
      </c>
      <c r="O1567" t="str">
        <f>IF(VLOOKUP(A1567,'national-winners'!$A$2:$B$13,2,0)=H1567,"Y","N")</f>
        <v>N</v>
      </c>
    </row>
    <row r="1568" spans="1:15" x14ac:dyDescent="0.25">
      <c r="A1568">
        <v>1992</v>
      </c>
      <c r="B1568" t="s">
        <v>126</v>
      </c>
      <c r="C1568" t="s">
        <v>127</v>
      </c>
      <c r="D1568">
        <v>39</v>
      </c>
      <c r="E1568">
        <v>31</v>
      </c>
      <c r="F1568">
        <v>24</v>
      </c>
      <c r="G1568" t="s">
        <v>16</v>
      </c>
      <c r="H1568" t="s">
        <v>230</v>
      </c>
      <c r="I1568" t="s">
        <v>18</v>
      </c>
      <c r="J1568" t="b">
        <v>0</v>
      </c>
      <c r="K1568">
        <v>1984942</v>
      </c>
      <c r="L1568">
        <v>4939967</v>
      </c>
      <c r="M1568">
        <v>20171015</v>
      </c>
      <c r="N1568" t="s">
        <v>19</v>
      </c>
      <c r="O1568" t="str">
        <f>IF(VLOOKUP(A1568,'national-winners'!$A$2:$B$13,2,0)=H1568,"Y","N")</f>
        <v>Y</v>
      </c>
    </row>
    <row r="1569" spans="1:15" x14ac:dyDescent="0.25">
      <c r="A1569">
        <v>1992</v>
      </c>
      <c r="B1569" t="s">
        <v>126</v>
      </c>
      <c r="C1569" t="s">
        <v>127</v>
      </c>
      <c r="D1569">
        <v>39</v>
      </c>
      <c r="E1569">
        <v>31</v>
      </c>
      <c r="F1569">
        <v>24</v>
      </c>
      <c r="G1569" t="s">
        <v>16</v>
      </c>
      <c r="H1569" t="s">
        <v>207</v>
      </c>
      <c r="I1569" t="s">
        <v>21</v>
      </c>
      <c r="J1569" t="b">
        <v>0</v>
      </c>
      <c r="K1569">
        <v>1894310</v>
      </c>
      <c r="L1569">
        <v>4939967</v>
      </c>
      <c r="M1569">
        <v>20171015</v>
      </c>
      <c r="N1569" t="s">
        <v>19</v>
      </c>
      <c r="O1569" t="str">
        <f>IF(VLOOKUP(A1569,'national-winners'!$A$2:$B$13,2,0)=H1569,"Y","N")</f>
        <v>N</v>
      </c>
    </row>
    <row r="1570" spans="1:15" x14ac:dyDescent="0.25">
      <c r="A1570">
        <v>1992</v>
      </c>
      <c r="B1570" t="s">
        <v>126</v>
      </c>
      <c r="C1570" t="s">
        <v>127</v>
      </c>
      <c r="D1570">
        <v>39</v>
      </c>
      <c r="E1570">
        <v>31</v>
      </c>
      <c r="F1570">
        <v>24</v>
      </c>
      <c r="G1570" t="s">
        <v>16</v>
      </c>
      <c r="H1570" t="s">
        <v>231</v>
      </c>
      <c r="I1570" t="s">
        <v>35</v>
      </c>
      <c r="J1570" t="b">
        <v>0</v>
      </c>
      <c r="K1570">
        <v>1036426</v>
      </c>
      <c r="L1570">
        <v>4939967</v>
      </c>
      <c r="M1570">
        <v>20171015</v>
      </c>
      <c r="N1570" t="s">
        <v>19</v>
      </c>
      <c r="O1570" t="str">
        <f>IF(VLOOKUP(A1570,'national-winners'!$A$2:$B$13,2,0)=H1570,"Y","N")</f>
        <v>N</v>
      </c>
    </row>
    <row r="1571" spans="1:15" x14ac:dyDescent="0.25">
      <c r="A1571">
        <v>1992</v>
      </c>
      <c r="B1571" t="s">
        <v>126</v>
      </c>
      <c r="C1571" t="s">
        <v>127</v>
      </c>
      <c r="D1571">
        <v>39</v>
      </c>
      <c r="E1571">
        <v>31</v>
      </c>
      <c r="F1571">
        <v>24</v>
      </c>
      <c r="G1571" t="s">
        <v>16</v>
      </c>
      <c r="H1571" t="s">
        <v>59</v>
      </c>
      <c r="I1571" t="s">
        <v>35</v>
      </c>
      <c r="J1571" t="b">
        <v>0</v>
      </c>
      <c r="K1571">
        <v>24247</v>
      </c>
      <c r="L1571">
        <v>4939967</v>
      </c>
      <c r="M1571">
        <v>20171015</v>
      </c>
      <c r="N1571" t="s">
        <v>19</v>
      </c>
      <c r="O1571" t="str">
        <f>IF(VLOOKUP(A1571,'national-winners'!$A$2:$B$13,2,0)=H1571,"Y","N")</f>
        <v>N</v>
      </c>
    </row>
    <row r="1572" spans="1:15" x14ac:dyDescent="0.25">
      <c r="A1572">
        <v>1992</v>
      </c>
      <c r="B1572" t="s">
        <v>126</v>
      </c>
      <c r="C1572" t="s">
        <v>127</v>
      </c>
      <c r="D1572">
        <v>39</v>
      </c>
      <c r="E1572">
        <v>31</v>
      </c>
      <c r="F1572">
        <v>24</v>
      </c>
      <c r="G1572" t="s">
        <v>16</v>
      </c>
      <c r="J1572" t="b">
        <v>1</v>
      </c>
      <c r="K1572">
        <v>42</v>
      </c>
      <c r="L1572">
        <v>4939967</v>
      </c>
      <c r="M1572">
        <v>20171015</v>
      </c>
      <c r="N1572" t="s">
        <v>19</v>
      </c>
      <c r="O1572" t="str">
        <f>IF(VLOOKUP(A1572,'national-winners'!$A$2:$B$13,2,0)=H1572,"Y","N")</f>
        <v>N</v>
      </c>
    </row>
    <row r="1573" spans="1:15" x14ac:dyDescent="0.25">
      <c r="A1573">
        <v>1992</v>
      </c>
      <c r="B1573" t="s">
        <v>128</v>
      </c>
      <c r="C1573" t="s">
        <v>129</v>
      </c>
      <c r="D1573">
        <v>40</v>
      </c>
      <c r="E1573">
        <v>73</v>
      </c>
      <c r="F1573">
        <v>53</v>
      </c>
      <c r="G1573" t="s">
        <v>16</v>
      </c>
      <c r="H1573" t="s">
        <v>207</v>
      </c>
      <c r="I1573" t="s">
        <v>21</v>
      </c>
      <c r="J1573" t="b">
        <v>0</v>
      </c>
      <c r="K1573">
        <v>592929</v>
      </c>
      <c r="L1573">
        <v>1390359</v>
      </c>
      <c r="M1573">
        <v>20171015</v>
      </c>
      <c r="N1573" t="s">
        <v>19</v>
      </c>
      <c r="O1573" t="str">
        <f>IF(VLOOKUP(A1573,'national-winners'!$A$2:$B$13,2,0)=H1573,"Y","N")</f>
        <v>N</v>
      </c>
    </row>
    <row r="1574" spans="1:15" x14ac:dyDescent="0.25">
      <c r="A1574">
        <v>1992</v>
      </c>
      <c r="B1574" t="s">
        <v>128</v>
      </c>
      <c r="C1574" t="s">
        <v>129</v>
      </c>
      <c r="D1574">
        <v>40</v>
      </c>
      <c r="E1574">
        <v>73</v>
      </c>
      <c r="F1574">
        <v>53</v>
      </c>
      <c r="G1574" t="s">
        <v>16</v>
      </c>
      <c r="H1574" t="s">
        <v>230</v>
      </c>
      <c r="I1574" t="s">
        <v>18</v>
      </c>
      <c r="J1574" t="b">
        <v>0</v>
      </c>
      <c r="K1574">
        <v>473066</v>
      </c>
      <c r="L1574">
        <v>1390359</v>
      </c>
      <c r="M1574">
        <v>20171015</v>
      </c>
      <c r="N1574" t="s">
        <v>19</v>
      </c>
      <c r="O1574" t="str">
        <f>IF(VLOOKUP(A1574,'national-winners'!$A$2:$B$13,2,0)=H1574,"Y","N")</f>
        <v>Y</v>
      </c>
    </row>
    <row r="1575" spans="1:15" x14ac:dyDescent="0.25">
      <c r="A1575">
        <v>1992</v>
      </c>
      <c r="B1575" t="s">
        <v>128</v>
      </c>
      <c r="C1575" t="s">
        <v>129</v>
      </c>
      <c r="D1575">
        <v>40</v>
      </c>
      <c r="E1575">
        <v>73</v>
      </c>
      <c r="F1575">
        <v>53</v>
      </c>
      <c r="G1575" t="s">
        <v>16</v>
      </c>
      <c r="H1575" t="s">
        <v>231</v>
      </c>
      <c r="I1575" t="s">
        <v>35</v>
      </c>
      <c r="J1575" t="b">
        <v>0</v>
      </c>
      <c r="K1575">
        <v>319878</v>
      </c>
      <c r="L1575">
        <v>1390359</v>
      </c>
      <c r="M1575">
        <v>20171015</v>
      </c>
      <c r="N1575" t="s">
        <v>19</v>
      </c>
      <c r="O1575" t="str">
        <f>IF(VLOOKUP(A1575,'national-winners'!$A$2:$B$13,2,0)=H1575,"Y","N")</f>
        <v>N</v>
      </c>
    </row>
    <row r="1576" spans="1:15" x14ac:dyDescent="0.25">
      <c r="A1576">
        <v>1992</v>
      </c>
      <c r="B1576" t="s">
        <v>128</v>
      </c>
      <c r="C1576" t="s">
        <v>129</v>
      </c>
      <c r="D1576">
        <v>40</v>
      </c>
      <c r="E1576">
        <v>73</v>
      </c>
      <c r="F1576">
        <v>53</v>
      </c>
      <c r="G1576" t="s">
        <v>16</v>
      </c>
      <c r="H1576" t="s">
        <v>232</v>
      </c>
      <c r="I1576" t="s">
        <v>29</v>
      </c>
      <c r="J1576" t="b">
        <v>0</v>
      </c>
      <c r="K1576">
        <v>4486</v>
      </c>
      <c r="L1576">
        <v>1390359</v>
      </c>
      <c r="M1576">
        <v>20171015</v>
      </c>
      <c r="N1576" t="s">
        <v>19</v>
      </c>
      <c r="O1576" t="str">
        <f>IF(VLOOKUP(A1576,'national-winners'!$A$2:$B$13,2,0)=H1576,"Y","N")</f>
        <v>N</v>
      </c>
    </row>
    <row r="1577" spans="1:15" x14ac:dyDescent="0.25">
      <c r="A1577">
        <v>1992</v>
      </c>
      <c r="B1577" t="s">
        <v>130</v>
      </c>
      <c r="C1577" t="s">
        <v>131</v>
      </c>
      <c r="D1577">
        <v>41</v>
      </c>
      <c r="E1577">
        <v>92</v>
      </c>
      <c r="F1577">
        <v>72</v>
      </c>
      <c r="G1577" t="s">
        <v>16</v>
      </c>
      <c r="H1577" t="s">
        <v>230</v>
      </c>
      <c r="I1577" t="s">
        <v>18</v>
      </c>
      <c r="J1577" t="b">
        <v>0</v>
      </c>
      <c r="K1577">
        <v>621314</v>
      </c>
      <c r="L1577">
        <v>1462643</v>
      </c>
      <c r="M1577">
        <v>20171015</v>
      </c>
      <c r="N1577" t="s">
        <v>19</v>
      </c>
      <c r="O1577" t="str">
        <f>IF(VLOOKUP(A1577,'national-winners'!$A$2:$B$13,2,0)=H1577,"Y","N")</f>
        <v>Y</v>
      </c>
    </row>
    <row r="1578" spans="1:15" x14ac:dyDescent="0.25">
      <c r="A1578">
        <v>1992</v>
      </c>
      <c r="B1578" t="s">
        <v>130</v>
      </c>
      <c r="C1578" t="s">
        <v>131</v>
      </c>
      <c r="D1578">
        <v>41</v>
      </c>
      <c r="E1578">
        <v>92</v>
      </c>
      <c r="F1578">
        <v>72</v>
      </c>
      <c r="G1578" t="s">
        <v>16</v>
      </c>
      <c r="H1578" t="s">
        <v>207</v>
      </c>
      <c r="I1578" t="s">
        <v>21</v>
      </c>
      <c r="J1578" t="b">
        <v>0</v>
      </c>
      <c r="K1578">
        <v>475757</v>
      </c>
      <c r="L1578">
        <v>1462643</v>
      </c>
      <c r="M1578">
        <v>20171015</v>
      </c>
      <c r="N1578" t="s">
        <v>19</v>
      </c>
      <c r="O1578" t="str">
        <f>IF(VLOOKUP(A1578,'national-winners'!$A$2:$B$13,2,0)=H1578,"Y","N")</f>
        <v>N</v>
      </c>
    </row>
    <row r="1579" spans="1:15" x14ac:dyDescent="0.25">
      <c r="A1579">
        <v>1992</v>
      </c>
      <c r="B1579" t="s">
        <v>130</v>
      </c>
      <c r="C1579" t="s">
        <v>131</v>
      </c>
      <c r="D1579">
        <v>41</v>
      </c>
      <c r="E1579">
        <v>92</v>
      </c>
      <c r="F1579">
        <v>72</v>
      </c>
      <c r="G1579" t="s">
        <v>16</v>
      </c>
      <c r="H1579" t="s">
        <v>231</v>
      </c>
      <c r="I1579" t="s">
        <v>35</v>
      </c>
      <c r="J1579" t="b">
        <v>0</v>
      </c>
      <c r="K1579">
        <v>354091</v>
      </c>
      <c r="L1579">
        <v>1462643</v>
      </c>
      <c r="M1579">
        <v>20171015</v>
      </c>
      <c r="N1579" t="s">
        <v>19</v>
      </c>
      <c r="O1579" t="str">
        <f>IF(VLOOKUP(A1579,'national-winners'!$A$2:$B$13,2,0)=H1579,"Y","N")</f>
        <v>N</v>
      </c>
    </row>
    <row r="1580" spans="1:15" x14ac:dyDescent="0.25">
      <c r="A1580">
        <v>1992</v>
      </c>
      <c r="B1580" t="s">
        <v>130</v>
      </c>
      <c r="C1580" t="s">
        <v>131</v>
      </c>
      <c r="D1580">
        <v>41</v>
      </c>
      <c r="E1580">
        <v>92</v>
      </c>
      <c r="F1580">
        <v>72</v>
      </c>
      <c r="G1580" t="s">
        <v>16</v>
      </c>
      <c r="H1580" t="s">
        <v>232</v>
      </c>
      <c r="I1580" t="s">
        <v>29</v>
      </c>
      <c r="J1580" t="b">
        <v>0</v>
      </c>
      <c r="K1580">
        <v>4277</v>
      </c>
      <c r="L1580">
        <v>1462643</v>
      </c>
      <c r="M1580">
        <v>20171015</v>
      </c>
      <c r="N1580" t="s">
        <v>19</v>
      </c>
      <c r="O1580" t="str">
        <f>IF(VLOOKUP(A1580,'national-winners'!$A$2:$B$13,2,0)=H1580,"Y","N")</f>
        <v>N</v>
      </c>
    </row>
    <row r="1581" spans="1:15" x14ac:dyDescent="0.25">
      <c r="A1581">
        <v>1992</v>
      </c>
      <c r="B1581" t="s">
        <v>130</v>
      </c>
      <c r="C1581" t="s">
        <v>131</v>
      </c>
      <c r="D1581">
        <v>41</v>
      </c>
      <c r="E1581">
        <v>92</v>
      </c>
      <c r="F1581">
        <v>72</v>
      </c>
      <c r="G1581" t="s">
        <v>16</v>
      </c>
      <c r="H1581" t="s">
        <v>210</v>
      </c>
      <c r="I1581" t="s">
        <v>211</v>
      </c>
      <c r="J1581" t="b">
        <v>0</v>
      </c>
      <c r="K1581">
        <v>3030</v>
      </c>
      <c r="L1581">
        <v>1462643</v>
      </c>
      <c r="M1581">
        <v>20171015</v>
      </c>
      <c r="N1581" t="s">
        <v>19</v>
      </c>
      <c r="O1581" t="str">
        <f>IF(VLOOKUP(A1581,'national-winners'!$A$2:$B$13,2,0)=H1581,"Y","N")</f>
        <v>N</v>
      </c>
    </row>
    <row r="1582" spans="1:15" x14ac:dyDescent="0.25">
      <c r="A1582">
        <v>1992</v>
      </c>
      <c r="B1582" t="s">
        <v>130</v>
      </c>
      <c r="C1582" t="s">
        <v>131</v>
      </c>
      <c r="D1582">
        <v>41</v>
      </c>
      <c r="E1582">
        <v>92</v>
      </c>
      <c r="F1582">
        <v>72</v>
      </c>
      <c r="G1582" t="s">
        <v>16</v>
      </c>
      <c r="H1582" t="s">
        <v>59</v>
      </c>
      <c r="J1582" t="b">
        <v>0</v>
      </c>
      <c r="K1582">
        <v>2609</v>
      </c>
      <c r="L1582">
        <v>1462643</v>
      </c>
      <c r="M1582">
        <v>20171015</v>
      </c>
      <c r="N1582" t="s">
        <v>19</v>
      </c>
      <c r="O1582" t="str">
        <f>IF(VLOOKUP(A1582,'national-winners'!$A$2:$B$13,2,0)=H1582,"Y","N")</f>
        <v>N</v>
      </c>
    </row>
    <row r="1583" spans="1:15" x14ac:dyDescent="0.25">
      <c r="A1583">
        <v>1992</v>
      </c>
      <c r="B1583" t="s">
        <v>130</v>
      </c>
      <c r="C1583" t="s">
        <v>131</v>
      </c>
      <c r="D1583">
        <v>41</v>
      </c>
      <c r="E1583">
        <v>92</v>
      </c>
      <c r="F1583">
        <v>72</v>
      </c>
      <c r="G1583" t="s">
        <v>16</v>
      </c>
      <c r="J1583" t="b">
        <v>1</v>
      </c>
      <c r="K1583">
        <v>1565</v>
      </c>
      <c r="L1583">
        <v>1462643</v>
      </c>
      <c r="M1583">
        <v>20171015</v>
      </c>
      <c r="N1583" t="s">
        <v>19</v>
      </c>
      <c r="O1583" t="str">
        <f>IF(VLOOKUP(A1583,'national-winners'!$A$2:$B$13,2,0)=H1583,"Y","N")</f>
        <v>N</v>
      </c>
    </row>
    <row r="1584" spans="1:15" x14ac:dyDescent="0.25">
      <c r="A1584">
        <v>1992</v>
      </c>
      <c r="B1584" t="s">
        <v>132</v>
      </c>
      <c r="C1584" t="s">
        <v>133</v>
      </c>
      <c r="D1584">
        <v>42</v>
      </c>
      <c r="E1584">
        <v>23</v>
      </c>
      <c r="F1584">
        <v>14</v>
      </c>
      <c r="G1584" t="s">
        <v>16</v>
      </c>
      <c r="H1584" t="s">
        <v>230</v>
      </c>
      <c r="I1584" t="s">
        <v>18</v>
      </c>
      <c r="J1584" t="b">
        <v>0</v>
      </c>
      <c r="K1584">
        <v>2239164</v>
      </c>
      <c r="L1584">
        <v>4959810</v>
      </c>
      <c r="M1584">
        <v>20171015</v>
      </c>
      <c r="N1584" t="s">
        <v>19</v>
      </c>
      <c r="O1584" t="str">
        <f>IF(VLOOKUP(A1584,'national-winners'!$A$2:$B$13,2,0)=H1584,"Y","N")</f>
        <v>Y</v>
      </c>
    </row>
    <row r="1585" spans="1:15" x14ac:dyDescent="0.25">
      <c r="A1585">
        <v>1992</v>
      </c>
      <c r="B1585" t="s">
        <v>132</v>
      </c>
      <c r="C1585" t="s">
        <v>133</v>
      </c>
      <c r="D1585">
        <v>42</v>
      </c>
      <c r="E1585">
        <v>23</v>
      </c>
      <c r="F1585">
        <v>14</v>
      </c>
      <c r="G1585" t="s">
        <v>16</v>
      </c>
      <c r="H1585" t="s">
        <v>207</v>
      </c>
      <c r="I1585" t="s">
        <v>21</v>
      </c>
      <c r="J1585" t="b">
        <v>0</v>
      </c>
      <c r="K1585">
        <v>1791841</v>
      </c>
      <c r="L1585">
        <v>4959810</v>
      </c>
      <c r="M1585">
        <v>20171015</v>
      </c>
      <c r="N1585" t="s">
        <v>19</v>
      </c>
      <c r="O1585" t="str">
        <f>IF(VLOOKUP(A1585,'national-winners'!$A$2:$B$13,2,0)=H1585,"Y","N")</f>
        <v>N</v>
      </c>
    </row>
    <row r="1586" spans="1:15" x14ac:dyDescent="0.25">
      <c r="A1586">
        <v>1992</v>
      </c>
      <c r="B1586" t="s">
        <v>132</v>
      </c>
      <c r="C1586" t="s">
        <v>133</v>
      </c>
      <c r="D1586">
        <v>42</v>
      </c>
      <c r="E1586">
        <v>23</v>
      </c>
      <c r="F1586">
        <v>14</v>
      </c>
      <c r="G1586" t="s">
        <v>16</v>
      </c>
      <c r="H1586" t="s">
        <v>231</v>
      </c>
      <c r="I1586" t="s">
        <v>35</v>
      </c>
      <c r="J1586" t="b">
        <v>0</v>
      </c>
      <c r="K1586">
        <v>902667</v>
      </c>
      <c r="L1586">
        <v>4959810</v>
      </c>
      <c r="M1586">
        <v>20171015</v>
      </c>
      <c r="N1586" t="s">
        <v>19</v>
      </c>
      <c r="O1586" t="str">
        <f>IF(VLOOKUP(A1586,'national-winners'!$A$2:$B$13,2,0)=H1586,"Y","N")</f>
        <v>N</v>
      </c>
    </row>
    <row r="1587" spans="1:15" x14ac:dyDescent="0.25">
      <c r="A1587">
        <v>1992</v>
      </c>
      <c r="B1587" t="s">
        <v>132</v>
      </c>
      <c r="C1587" t="s">
        <v>133</v>
      </c>
      <c r="D1587">
        <v>42</v>
      </c>
      <c r="E1587">
        <v>23</v>
      </c>
      <c r="F1587">
        <v>14</v>
      </c>
      <c r="G1587" t="s">
        <v>16</v>
      </c>
      <c r="H1587" t="s">
        <v>232</v>
      </c>
      <c r="I1587" t="s">
        <v>29</v>
      </c>
      <c r="J1587" t="b">
        <v>0</v>
      </c>
      <c r="K1587">
        <v>21477</v>
      </c>
      <c r="L1587">
        <v>4959810</v>
      </c>
      <c r="M1587">
        <v>20171015</v>
      </c>
      <c r="N1587" t="s">
        <v>19</v>
      </c>
      <c r="O1587" t="str">
        <f>IF(VLOOKUP(A1587,'national-winners'!$A$2:$B$13,2,0)=H1587,"Y","N")</f>
        <v>N</v>
      </c>
    </row>
    <row r="1588" spans="1:15" x14ac:dyDescent="0.25">
      <c r="A1588">
        <v>1992</v>
      </c>
      <c r="B1588" t="s">
        <v>132</v>
      </c>
      <c r="C1588" t="s">
        <v>133</v>
      </c>
      <c r="D1588">
        <v>42</v>
      </c>
      <c r="E1588">
        <v>23</v>
      </c>
      <c r="F1588">
        <v>14</v>
      </c>
      <c r="G1588" t="s">
        <v>16</v>
      </c>
      <c r="H1588" t="s">
        <v>210</v>
      </c>
      <c r="I1588" t="s">
        <v>211</v>
      </c>
      <c r="J1588" t="b">
        <v>0</v>
      </c>
      <c r="K1588">
        <v>4661</v>
      </c>
      <c r="L1588">
        <v>4959810</v>
      </c>
      <c r="M1588">
        <v>20171015</v>
      </c>
      <c r="N1588" t="s">
        <v>19</v>
      </c>
      <c r="O1588" t="str">
        <f>IF(VLOOKUP(A1588,'national-winners'!$A$2:$B$13,2,0)=H1588,"Y","N")</f>
        <v>N</v>
      </c>
    </row>
    <row r="1589" spans="1:15" x14ac:dyDescent="0.25">
      <c r="A1589">
        <v>1992</v>
      </c>
      <c r="B1589" t="s">
        <v>135</v>
      </c>
      <c r="C1589" t="s">
        <v>136</v>
      </c>
      <c r="D1589">
        <v>44</v>
      </c>
      <c r="E1589">
        <v>15</v>
      </c>
      <c r="F1589">
        <v>5</v>
      </c>
      <c r="G1589" t="s">
        <v>16</v>
      </c>
      <c r="H1589" t="s">
        <v>230</v>
      </c>
      <c r="I1589" t="s">
        <v>18</v>
      </c>
      <c r="J1589" t="b">
        <v>0</v>
      </c>
      <c r="K1589">
        <v>213299</v>
      </c>
      <c r="L1589">
        <v>453365</v>
      </c>
      <c r="M1589">
        <v>20171015</v>
      </c>
      <c r="N1589" t="s">
        <v>19</v>
      </c>
      <c r="O1589" t="str">
        <f>IF(VLOOKUP(A1589,'national-winners'!$A$2:$B$13,2,0)=H1589,"Y","N")</f>
        <v>Y</v>
      </c>
    </row>
    <row r="1590" spans="1:15" x14ac:dyDescent="0.25">
      <c r="A1590">
        <v>1992</v>
      </c>
      <c r="B1590" t="s">
        <v>135</v>
      </c>
      <c r="C1590" t="s">
        <v>136</v>
      </c>
      <c r="D1590">
        <v>44</v>
      </c>
      <c r="E1590">
        <v>15</v>
      </c>
      <c r="F1590">
        <v>5</v>
      </c>
      <c r="G1590" t="s">
        <v>16</v>
      </c>
      <c r="H1590" t="s">
        <v>207</v>
      </c>
      <c r="I1590" t="s">
        <v>21</v>
      </c>
      <c r="J1590" t="b">
        <v>0</v>
      </c>
      <c r="K1590">
        <v>131601</v>
      </c>
      <c r="L1590">
        <v>453365</v>
      </c>
      <c r="M1590">
        <v>20171015</v>
      </c>
      <c r="N1590" t="s">
        <v>19</v>
      </c>
      <c r="O1590" t="str">
        <f>IF(VLOOKUP(A1590,'national-winners'!$A$2:$B$13,2,0)=H1590,"Y","N")</f>
        <v>N</v>
      </c>
    </row>
    <row r="1591" spans="1:15" x14ac:dyDescent="0.25">
      <c r="A1591">
        <v>1992</v>
      </c>
      <c r="B1591" t="s">
        <v>135</v>
      </c>
      <c r="C1591" t="s">
        <v>136</v>
      </c>
      <c r="D1591">
        <v>44</v>
      </c>
      <c r="E1591">
        <v>15</v>
      </c>
      <c r="F1591">
        <v>5</v>
      </c>
      <c r="G1591" t="s">
        <v>16</v>
      </c>
      <c r="H1591" t="s">
        <v>231</v>
      </c>
      <c r="I1591" t="s">
        <v>35</v>
      </c>
      <c r="J1591" t="b">
        <v>0</v>
      </c>
      <c r="K1591">
        <v>105045</v>
      </c>
      <c r="L1591">
        <v>453365</v>
      </c>
      <c r="M1591">
        <v>20171015</v>
      </c>
      <c r="N1591" t="s">
        <v>19</v>
      </c>
      <c r="O1591" t="str">
        <f>IF(VLOOKUP(A1591,'national-winners'!$A$2:$B$13,2,0)=H1591,"Y","N")</f>
        <v>N</v>
      </c>
    </row>
    <row r="1592" spans="1:15" x14ac:dyDescent="0.25">
      <c r="A1592">
        <v>1992</v>
      </c>
      <c r="B1592" t="s">
        <v>135</v>
      </c>
      <c r="C1592" t="s">
        <v>136</v>
      </c>
      <c r="D1592">
        <v>44</v>
      </c>
      <c r="E1592">
        <v>15</v>
      </c>
      <c r="F1592">
        <v>5</v>
      </c>
      <c r="G1592" t="s">
        <v>16</v>
      </c>
      <c r="H1592" t="s">
        <v>210</v>
      </c>
      <c r="I1592" t="s">
        <v>211</v>
      </c>
      <c r="J1592" t="b">
        <v>0</v>
      </c>
      <c r="K1592">
        <v>1878</v>
      </c>
      <c r="L1592">
        <v>453365</v>
      </c>
      <c r="M1592">
        <v>20171015</v>
      </c>
      <c r="N1592" t="s">
        <v>19</v>
      </c>
      <c r="O1592" t="str">
        <f>IF(VLOOKUP(A1592,'national-winners'!$A$2:$B$13,2,0)=H1592,"Y","N")</f>
        <v>N</v>
      </c>
    </row>
    <row r="1593" spans="1:15" x14ac:dyDescent="0.25">
      <c r="A1593">
        <v>1992</v>
      </c>
      <c r="B1593" t="s">
        <v>135</v>
      </c>
      <c r="C1593" t="s">
        <v>136</v>
      </c>
      <c r="D1593">
        <v>44</v>
      </c>
      <c r="E1593">
        <v>15</v>
      </c>
      <c r="F1593">
        <v>5</v>
      </c>
      <c r="G1593" t="s">
        <v>16</v>
      </c>
      <c r="H1593" t="s">
        <v>232</v>
      </c>
      <c r="I1593" t="s">
        <v>29</v>
      </c>
      <c r="J1593" t="b">
        <v>0</v>
      </c>
      <c r="K1593">
        <v>571</v>
      </c>
      <c r="L1593">
        <v>453365</v>
      </c>
      <c r="M1593">
        <v>20171015</v>
      </c>
      <c r="N1593" t="s">
        <v>19</v>
      </c>
      <c r="O1593" t="str">
        <f>IF(VLOOKUP(A1593,'national-winners'!$A$2:$B$13,2,0)=H1593,"Y","N")</f>
        <v>N</v>
      </c>
    </row>
    <row r="1594" spans="1:15" x14ac:dyDescent="0.25">
      <c r="A1594">
        <v>1992</v>
      </c>
      <c r="B1594" t="s">
        <v>135</v>
      </c>
      <c r="C1594" t="s">
        <v>136</v>
      </c>
      <c r="D1594">
        <v>44</v>
      </c>
      <c r="E1594">
        <v>15</v>
      </c>
      <c r="F1594">
        <v>5</v>
      </c>
      <c r="G1594" t="s">
        <v>16</v>
      </c>
      <c r="H1594" t="s">
        <v>48</v>
      </c>
      <c r="I1594" t="s">
        <v>265</v>
      </c>
      <c r="J1594" t="b">
        <v>0</v>
      </c>
      <c r="K1594">
        <v>494</v>
      </c>
      <c r="L1594">
        <v>453365</v>
      </c>
      <c r="M1594">
        <v>20171015</v>
      </c>
      <c r="N1594" t="s">
        <v>19</v>
      </c>
      <c r="O1594" t="str">
        <f>IF(VLOOKUP(A1594,'national-winners'!$A$2:$B$13,2,0)=H1594,"Y","N")</f>
        <v>N</v>
      </c>
    </row>
    <row r="1595" spans="1:15" x14ac:dyDescent="0.25">
      <c r="A1595">
        <v>1992</v>
      </c>
      <c r="B1595" t="s">
        <v>135</v>
      </c>
      <c r="C1595" t="s">
        <v>136</v>
      </c>
      <c r="D1595">
        <v>44</v>
      </c>
      <c r="E1595">
        <v>15</v>
      </c>
      <c r="F1595">
        <v>5</v>
      </c>
      <c r="G1595" t="s">
        <v>16</v>
      </c>
      <c r="H1595" t="s">
        <v>236</v>
      </c>
      <c r="I1595" t="s">
        <v>237</v>
      </c>
      <c r="J1595" t="b">
        <v>0</v>
      </c>
      <c r="K1595">
        <v>262</v>
      </c>
      <c r="L1595">
        <v>453365</v>
      </c>
      <c r="M1595">
        <v>20171015</v>
      </c>
      <c r="N1595" t="s">
        <v>19</v>
      </c>
      <c r="O1595" t="str">
        <f>IF(VLOOKUP(A1595,'national-winners'!$A$2:$B$13,2,0)=H1595,"Y","N")</f>
        <v>N</v>
      </c>
    </row>
    <row r="1596" spans="1:15" x14ac:dyDescent="0.25">
      <c r="A1596">
        <v>1992</v>
      </c>
      <c r="B1596" t="s">
        <v>135</v>
      </c>
      <c r="C1596" t="s">
        <v>136</v>
      </c>
      <c r="D1596">
        <v>44</v>
      </c>
      <c r="E1596">
        <v>15</v>
      </c>
      <c r="F1596">
        <v>5</v>
      </c>
      <c r="G1596" t="s">
        <v>16</v>
      </c>
      <c r="H1596" t="s">
        <v>238</v>
      </c>
      <c r="I1596" t="s">
        <v>239</v>
      </c>
      <c r="J1596" t="b">
        <v>0</v>
      </c>
      <c r="K1596">
        <v>215</v>
      </c>
      <c r="L1596">
        <v>453365</v>
      </c>
      <c r="M1596">
        <v>20171015</v>
      </c>
      <c r="N1596" t="s">
        <v>19</v>
      </c>
      <c r="O1596" t="str">
        <f>IF(VLOOKUP(A1596,'national-winners'!$A$2:$B$13,2,0)=H1596,"Y","N")</f>
        <v>N</v>
      </c>
    </row>
    <row r="1597" spans="1:15" x14ac:dyDescent="0.25">
      <c r="A1597">
        <v>1992</v>
      </c>
      <c r="B1597" t="s">
        <v>137</v>
      </c>
      <c r="C1597" t="s">
        <v>138</v>
      </c>
      <c r="D1597">
        <v>45</v>
      </c>
      <c r="E1597">
        <v>57</v>
      </c>
      <c r="F1597">
        <v>48</v>
      </c>
      <c r="G1597" t="s">
        <v>16</v>
      </c>
      <c r="H1597" t="s">
        <v>207</v>
      </c>
      <c r="I1597" t="s">
        <v>21</v>
      </c>
      <c r="J1597" t="b">
        <v>0</v>
      </c>
      <c r="K1597">
        <v>577507</v>
      </c>
      <c r="L1597">
        <v>1228912</v>
      </c>
      <c r="M1597">
        <v>20171015</v>
      </c>
      <c r="N1597" t="s">
        <v>19</v>
      </c>
      <c r="O1597" t="str">
        <f>IF(VLOOKUP(A1597,'national-winners'!$A$2:$B$13,2,0)=H1597,"Y","N")</f>
        <v>N</v>
      </c>
    </row>
    <row r="1598" spans="1:15" x14ac:dyDescent="0.25">
      <c r="A1598">
        <v>1992</v>
      </c>
      <c r="B1598" t="s">
        <v>137</v>
      </c>
      <c r="C1598" t="s">
        <v>138</v>
      </c>
      <c r="D1598">
        <v>45</v>
      </c>
      <c r="E1598">
        <v>57</v>
      </c>
      <c r="F1598">
        <v>48</v>
      </c>
      <c r="G1598" t="s">
        <v>16</v>
      </c>
      <c r="H1598" t="s">
        <v>230</v>
      </c>
      <c r="I1598" t="s">
        <v>18</v>
      </c>
      <c r="J1598" t="b">
        <v>0</v>
      </c>
      <c r="K1598">
        <v>525514</v>
      </c>
      <c r="L1598">
        <v>1228912</v>
      </c>
      <c r="M1598">
        <v>20171015</v>
      </c>
      <c r="N1598" t="s">
        <v>19</v>
      </c>
      <c r="O1598" t="str">
        <f>IF(VLOOKUP(A1598,'national-winners'!$A$2:$B$13,2,0)=H1598,"Y","N")</f>
        <v>Y</v>
      </c>
    </row>
    <row r="1599" spans="1:15" x14ac:dyDescent="0.25">
      <c r="A1599">
        <v>1992</v>
      </c>
      <c r="B1599" t="s">
        <v>137</v>
      </c>
      <c r="C1599" t="s">
        <v>138</v>
      </c>
      <c r="D1599">
        <v>45</v>
      </c>
      <c r="E1599">
        <v>57</v>
      </c>
      <c r="F1599">
        <v>48</v>
      </c>
      <c r="G1599" t="s">
        <v>16</v>
      </c>
      <c r="H1599" t="s">
        <v>231</v>
      </c>
      <c r="I1599" t="s">
        <v>35</v>
      </c>
      <c r="J1599" t="b">
        <v>0</v>
      </c>
      <c r="K1599">
        <v>119257</v>
      </c>
      <c r="L1599">
        <v>1228912</v>
      </c>
      <c r="M1599">
        <v>20171015</v>
      </c>
      <c r="N1599" t="s">
        <v>19</v>
      </c>
      <c r="O1599" t="str">
        <f>IF(VLOOKUP(A1599,'national-winners'!$A$2:$B$13,2,0)=H1599,"Y","N")</f>
        <v>N</v>
      </c>
    </row>
    <row r="1600" spans="1:15" x14ac:dyDescent="0.25">
      <c r="A1600">
        <v>1992</v>
      </c>
      <c r="B1600" t="s">
        <v>137</v>
      </c>
      <c r="C1600" t="s">
        <v>138</v>
      </c>
      <c r="D1600">
        <v>45</v>
      </c>
      <c r="E1600">
        <v>57</v>
      </c>
      <c r="F1600">
        <v>48</v>
      </c>
      <c r="G1600" t="s">
        <v>16</v>
      </c>
      <c r="H1600" t="s">
        <v>232</v>
      </c>
      <c r="I1600" t="s">
        <v>29</v>
      </c>
      <c r="J1600" t="b">
        <v>0</v>
      </c>
      <c r="K1600">
        <v>2719</v>
      </c>
      <c r="L1600">
        <v>1228912</v>
      </c>
      <c r="M1600">
        <v>20171015</v>
      </c>
      <c r="N1600" t="s">
        <v>19</v>
      </c>
      <c r="O1600" t="str">
        <f>IF(VLOOKUP(A1600,'national-winners'!$A$2:$B$13,2,0)=H1600,"Y","N")</f>
        <v>N</v>
      </c>
    </row>
    <row r="1601" spans="1:15" x14ac:dyDescent="0.25">
      <c r="A1601">
        <v>1992</v>
      </c>
      <c r="B1601" t="s">
        <v>137</v>
      </c>
      <c r="C1601" t="s">
        <v>138</v>
      </c>
      <c r="D1601">
        <v>45</v>
      </c>
      <c r="E1601">
        <v>57</v>
      </c>
      <c r="F1601">
        <v>48</v>
      </c>
      <c r="G1601" t="s">
        <v>16</v>
      </c>
      <c r="H1601" t="s">
        <v>238</v>
      </c>
      <c r="I1601" t="s">
        <v>39</v>
      </c>
      <c r="J1601" t="b">
        <v>0</v>
      </c>
      <c r="K1601">
        <v>2680</v>
      </c>
      <c r="L1601">
        <v>1228912</v>
      </c>
      <c r="M1601">
        <v>20171015</v>
      </c>
      <c r="N1601" t="s">
        <v>19</v>
      </c>
      <c r="O1601" t="str">
        <f>IF(VLOOKUP(A1601,'national-winners'!$A$2:$B$13,2,0)=H1601,"Y","N")</f>
        <v>N</v>
      </c>
    </row>
    <row r="1602" spans="1:15" x14ac:dyDescent="0.25">
      <c r="A1602">
        <v>1992</v>
      </c>
      <c r="B1602" t="s">
        <v>137</v>
      </c>
      <c r="C1602" t="s">
        <v>138</v>
      </c>
      <c r="D1602">
        <v>45</v>
      </c>
      <c r="E1602">
        <v>57</v>
      </c>
      <c r="F1602">
        <v>48</v>
      </c>
      <c r="G1602" t="s">
        <v>16</v>
      </c>
      <c r="H1602" t="s">
        <v>210</v>
      </c>
      <c r="I1602" t="s">
        <v>227</v>
      </c>
      <c r="J1602" t="b">
        <v>0</v>
      </c>
      <c r="K1602">
        <v>1235</v>
      </c>
      <c r="L1602">
        <v>1228912</v>
      </c>
      <c r="M1602">
        <v>20171015</v>
      </c>
      <c r="N1602" t="s">
        <v>19</v>
      </c>
      <c r="O1602" t="str">
        <f>IF(VLOOKUP(A1602,'national-winners'!$A$2:$B$13,2,0)=H1602,"Y","N")</f>
        <v>N</v>
      </c>
    </row>
    <row r="1603" spans="1:15" x14ac:dyDescent="0.25">
      <c r="A1603">
        <v>1992</v>
      </c>
      <c r="B1603" t="s">
        <v>139</v>
      </c>
      <c r="C1603" t="s">
        <v>140</v>
      </c>
      <c r="D1603">
        <v>46</v>
      </c>
      <c r="E1603">
        <v>45</v>
      </c>
      <c r="F1603">
        <v>37</v>
      </c>
      <c r="G1603" t="s">
        <v>16</v>
      </c>
      <c r="H1603" t="s">
        <v>207</v>
      </c>
      <c r="I1603" t="s">
        <v>21</v>
      </c>
      <c r="J1603" t="b">
        <v>0</v>
      </c>
      <c r="K1603">
        <v>136718</v>
      </c>
      <c r="L1603">
        <v>336254</v>
      </c>
      <c r="M1603">
        <v>20171015</v>
      </c>
      <c r="N1603" t="s">
        <v>19</v>
      </c>
      <c r="O1603" t="str">
        <f>IF(VLOOKUP(A1603,'national-winners'!$A$2:$B$13,2,0)=H1603,"Y","N")</f>
        <v>N</v>
      </c>
    </row>
    <row r="1604" spans="1:15" x14ac:dyDescent="0.25">
      <c r="A1604">
        <v>1992</v>
      </c>
      <c r="B1604" t="s">
        <v>139</v>
      </c>
      <c r="C1604" t="s">
        <v>140</v>
      </c>
      <c r="D1604">
        <v>46</v>
      </c>
      <c r="E1604">
        <v>45</v>
      </c>
      <c r="F1604">
        <v>37</v>
      </c>
      <c r="G1604" t="s">
        <v>16</v>
      </c>
      <c r="H1604" t="s">
        <v>230</v>
      </c>
      <c r="I1604" t="s">
        <v>18</v>
      </c>
      <c r="J1604" t="b">
        <v>0</v>
      </c>
      <c r="K1604">
        <v>124888</v>
      </c>
      <c r="L1604">
        <v>336254</v>
      </c>
      <c r="M1604">
        <v>20171015</v>
      </c>
      <c r="N1604" t="s">
        <v>19</v>
      </c>
      <c r="O1604" t="str">
        <f>IF(VLOOKUP(A1604,'national-winners'!$A$2:$B$13,2,0)=H1604,"Y","N")</f>
        <v>Y</v>
      </c>
    </row>
    <row r="1605" spans="1:15" x14ac:dyDescent="0.25">
      <c r="A1605">
        <v>1992</v>
      </c>
      <c r="B1605" t="s">
        <v>139</v>
      </c>
      <c r="C1605" t="s">
        <v>140</v>
      </c>
      <c r="D1605">
        <v>46</v>
      </c>
      <c r="E1605">
        <v>45</v>
      </c>
      <c r="F1605">
        <v>37</v>
      </c>
      <c r="G1605" t="s">
        <v>16</v>
      </c>
      <c r="H1605" t="s">
        <v>231</v>
      </c>
      <c r="I1605" t="s">
        <v>35</v>
      </c>
      <c r="J1605" t="b">
        <v>0</v>
      </c>
      <c r="K1605">
        <v>73295</v>
      </c>
      <c r="L1605">
        <v>336254</v>
      </c>
      <c r="M1605">
        <v>20171015</v>
      </c>
      <c r="N1605" t="s">
        <v>19</v>
      </c>
      <c r="O1605" t="str">
        <f>IF(VLOOKUP(A1605,'national-winners'!$A$2:$B$13,2,0)=H1605,"Y","N")</f>
        <v>N</v>
      </c>
    </row>
    <row r="1606" spans="1:15" x14ac:dyDescent="0.25">
      <c r="A1606">
        <v>1992</v>
      </c>
      <c r="B1606" t="s">
        <v>139</v>
      </c>
      <c r="C1606" t="s">
        <v>140</v>
      </c>
      <c r="D1606">
        <v>46</v>
      </c>
      <c r="E1606">
        <v>45</v>
      </c>
      <c r="F1606">
        <v>37</v>
      </c>
      <c r="G1606" t="s">
        <v>16</v>
      </c>
      <c r="H1606" t="s">
        <v>232</v>
      </c>
      <c r="I1606" t="s">
        <v>29</v>
      </c>
      <c r="J1606" t="b">
        <v>0</v>
      </c>
      <c r="K1606">
        <v>814</v>
      </c>
      <c r="L1606">
        <v>336254</v>
      </c>
      <c r="M1606">
        <v>20171015</v>
      </c>
      <c r="N1606" t="s">
        <v>19</v>
      </c>
      <c r="O1606" t="str">
        <f>IF(VLOOKUP(A1606,'national-winners'!$A$2:$B$13,2,0)=H1606,"Y","N")</f>
        <v>N</v>
      </c>
    </row>
    <row r="1607" spans="1:15" x14ac:dyDescent="0.25">
      <c r="A1607">
        <v>1992</v>
      </c>
      <c r="B1607" t="s">
        <v>139</v>
      </c>
      <c r="C1607" t="s">
        <v>140</v>
      </c>
      <c r="D1607">
        <v>46</v>
      </c>
      <c r="E1607">
        <v>45</v>
      </c>
      <c r="F1607">
        <v>37</v>
      </c>
      <c r="G1607" t="s">
        <v>16</v>
      </c>
      <c r="H1607" t="s">
        <v>59</v>
      </c>
      <c r="I1607" t="s">
        <v>35</v>
      </c>
      <c r="J1607" t="b">
        <v>0</v>
      </c>
      <c r="K1607">
        <v>539</v>
      </c>
      <c r="L1607">
        <v>336254</v>
      </c>
      <c r="M1607">
        <v>20171015</v>
      </c>
      <c r="N1607" t="s">
        <v>19</v>
      </c>
      <c r="O1607" t="str">
        <f>IF(VLOOKUP(A1607,'national-winners'!$A$2:$B$13,2,0)=H1607,"Y","N")</f>
        <v>N</v>
      </c>
    </row>
    <row r="1608" spans="1:15" x14ac:dyDescent="0.25">
      <c r="A1608">
        <v>1992</v>
      </c>
      <c r="B1608" t="s">
        <v>141</v>
      </c>
      <c r="C1608" t="s">
        <v>142</v>
      </c>
      <c r="D1608">
        <v>47</v>
      </c>
      <c r="E1608">
        <v>62</v>
      </c>
      <c r="F1608">
        <v>54</v>
      </c>
      <c r="G1608" t="s">
        <v>16</v>
      </c>
      <c r="H1608" t="s">
        <v>230</v>
      </c>
      <c r="I1608" t="s">
        <v>18</v>
      </c>
      <c r="J1608" t="b">
        <v>0</v>
      </c>
      <c r="K1608">
        <v>933521</v>
      </c>
      <c r="L1608">
        <v>1982638</v>
      </c>
      <c r="M1608">
        <v>20171015</v>
      </c>
      <c r="N1608" t="s">
        <v>19</v>
      </c>
      <c r="O1608" t="str">
        <f>IF(VLOOKUP(A1608,'national-winners'!$A$2:$B$13,2,0)=H1608,"Y","N")</f>
        <v>Y</v>
      </c>
    </row>
    <row r="1609" spans="1:15" x14ac:dyDescent="0.25">
      <c r="A1609">
        <v>1992</v>
      </c>
      <c r="B1609" t="s">
        <v>141</v>
      </c>
      <c r="C1609" t="s">
        <v>142</v>
      </c>
      <c r="D1609">
        <v>47</v>
      </c>
      <c r="E1609">
        <v>62</v>
      </c>
      <c r="F1609">
        <v>54</v>
      </c>
      <c r="G1609" t="s">
        <v>16</v>
      </c>
      <c r="H1609" t="s">
        <v>207</v>
      </c>
      <c r="I1609" t="s">
        <v>21</v>
      </c>
      <c r="J1609" t="b">
        <v>0</v>
      </c>
      <c r="K1609">
        <v>841300</v>
      </c>
      <c r="L1609">
        <v>1982638</v>
      </c>
      <c r="M1609">
        <v>20171015</v>
      </c>
      <c r="N1609" t="s">
        <v>19</v>
      </c>
      <c r="O1609" t="str">
        <f>IF(VLOOKUP(A1609,'national-winners'!$A$2:$B$13,2,0)=H1609,"Y","N")</f>
        <v>N</v>
      </c>
    </row>
    <row r="1610" spans="1:15" x14ac:dyDescent="0.25">
      <c r="A1610">
        <v>1992</v>
      </c>
      <c r="B1610" t="s">
        <v>141</v>
      </c>
      <c r="C1610" t="s">
        <v>142</v>
      </c>
      <c r="D1610">
        <v>47</v>
      </c>
      <c r="E1610">
        <v>62</v>
      </c>
      <c r="F1610">
        <v>54</v>
      </c>
      <c r="G1610" t="s">
        <v>16</v>
      </c>
      <c r="H1610" t="s">
        <v>231</v>
      </c>
      <c r="I1610" t="s">
        <v>35</v>
      </c>
      <c r="J1610" t="b">
        <v>0</v>
      </c>
      <c r="K1610">
        <v>199968</v>
      </c>
      <c r="L1610">
        <v>1982638</v>
      </c>
      <c r="M1610">
        <v>20171015</v>
      </c>
      <c r="N1610" t="s">
        <v>19</v>
      </c>
      <c r="O1610" t="str">
        <f>IF(VLOOKUP(A1610,'national-winners'!$A$2:$B$13,2,0)=H1610,"Y","N")</f>
        <v>N</v>
      </c>
    </row>
    <row r="1611" spans="1:15" x14ac:dyDescent="0.25">
      <c r="A1611">
        <v>1992</v>
      </c>
      <c r="B1611" t="s">
        <v>141</v>
      </c>
      <c r="C1611" t="s">
        <v>142</v>
      </c>
      <c r="D1611">
        <v>47</v>
      </c>
      <c r="E1611">
        <v>62</v>
      </c>
      <c r="F1611">
        <v>54</v>
      </c>
      <c r="G1611" t="s">
        <v>16</v>
      </c>
      <c r="H1611" t="s">
        <v>59</v>
      </c>
      <c r="I1611" t="s">
        <v>35</v>
      </c>
      <c r="J1611" t="b">
        <v>0</v>
      </c>
      <c r="K1611">
        <v>7688</v>
      </c>
      <c r="L1611">
        <v>1982638</v>
      </c>
      <c r="M1611">
        <v>20171015</v>
      </c>
      <c r="N1611" t="s">
        <v>19</v>
      </c>
      <c r="O1611" t="str">
        <f>IF(VLOOKUP(A1611,'national-winners'!$A$2:$B$13,2,0)=H1611,"Y","N")</f>
        <v>N</v>
      </c>
    </row>
    <row r="1612" spans="1:15" x14ac:dyDescent="0.25">
      <c r="A1612">
        <v>1992</v>
      </c>
      <c r="B1612" t="s">
        <v>141</v>
      </c>
      <c r="C1612" t="s">
        <v>142</v>
      </c>
      <c r="D1612">
        <v>47</v>
      </c>
      <c r="E1612">
        <v>62</v>
      </c>
      <c r="F1612">
        <v>54</v>
      </c>
      <c r="G1612" t="s">
        <v>16</v>
      </c>
      <c r="J1612" t="b">
        <v>1</v>
      </c>
      <c r="K1612">
        <v>161</v>
      </c>
      <c r="L1612">
        <v>1982638</v>
      </c>
      <c r="M1612">
        <v>20171015</v>
      </c>
      <c r="N1612" t="s">
        <v>19</v>
      </c>
      <c r="O1612" t="str">
        <f>IF(VLOOKUP(A1612,'national-winners'!$A$2:$B$13,2,0)=H1612,"Y","N")</f>
        <v>N</v>
      </c>
    </row>
    <row r="1613" spans="1:15" x14ac:dyDescent="0.25">
      <c r="A1613">
        <v>1992</v>
      </c>
      <c r="B1613" t="s">
        <v>143</v>
      </c>
      <c r="C1613" t="s">
        <v>144</v>
      </c>
      <c r="D1613">
        <v>48</v>
      </c>
      <c r="E1613">
        <v>74</v>
      </c>
      <c r="F1613">
        <v>49</v>
      </c>
      <c r="G1613" t="s">
        <v>16</v>
      </c>
      <c r="H1613" t="s">
        <v>207</v>
      </c>
      <c r="I1613" t="s">
        <v>21</v>
      </c>
      <c r="J1613" t="b">
        <v>0</v>
      </c>
      <c r="K1613">
        <v>2496071</v>
      </c>
      <c r="L1613">
        <v>6154018</v>
      </c>
      <c r="M1613">
        <v>20171015</v>
      </c>
      <c r="N1613" t="s">
        <v>19</v>
      </c>
      <c r="O1613" t="str">
        <f>IF(VLOOKUP(A1613,'national-winners'!$A$2:$B$13,2,0)=H1613,"Y","N")</f>
        <v>N</v>
      </c>
    </row>
    <row r="1614" spans="1:15" x14ac:dyDescent="0.25">
      <c r="A1614">
        <v>1992</v>
      </c>
      <c r="B1614" t="s">
        <v>143</v>
      </c>
      <c r="C1614" t="s">
        <v>144</v>
      </c>
      <c r="D1614">
        <v>48</v>
      </c>
      <c r="E1614">
        <v>74</v>
      </c>
      <c r="F1614">
        <v>49</v>
      </c>
      <c r="G1614" t="s">
        <v>16</v>
      </c>
      <c r="H1614" t="s">
        <v>230</v>
      </c>
      <c r="I1614" t="s">
        <v>18</v>
      </c>
      <c r="J1614" t="b">
        <v>0</v>
      </c>
      <c r="K1614">
        <v>2281815</v>
      </c>
      <c r="L1614">
        <v>6154018</v>
      </c>
      <c r="M1614">
        <v>20171015</v>
      </c>
      <c r="N1614" t="s">
        <v>19</v>
      </c>
      <c r="O1614" t="str">
        <f>IF(VLOOKUP(A1614,'national-winners'!$A$2:$B$13,2,0)=H1614,"Y","N")</f>
        <v>Y</v>
      </c>
    </row>
    <row r="1615" spans="1:15" x14ac:dyDescent="0.25">
      <c r="A1615">
        <v>1992</v>
      </c>
      <c r="B1615" t="s">
        <v>143</v>
      </c>
      <c r="C1615" t="s">
        <v>144</v>
      </c>
      <c r="D1615">
        <v>48</v>
      </c>
      <c r="E1615">
        <v>74</v>
      </c>
      <c r="F1615">
        <v>49</v>
      </c>
      <c r="G1615" t="s">
        <v>16</v>
      </c>
      <c r="H1615" t="s">
        <v>231</v>
      </c>
      <c r="I1615" t="s">
        <v>35</v>
      </c>
      <c r="J1615" t="b">
        <v>0</v>
      </c>
      <c r="K1615">
        <v>1354781</v>
      </c>
      <c r="L1615">
        <v>6154018</v>
      </c>
      <c r="M1615">
        <v>20171015</v>
      </c>
      <c r="N1615" t="s">
        <v>19</v>
      </c>
      <c r="O1615" t="str">
        <f>IF(VLOOKUP(A1615,'national-winners'!$A$2:$B$13,2,0)=H1615,"Y","N")</f>
        <v>N</v>
      </c>
    </row>
    <row r="1616" spans="1:15" x14ac:dyDescent="0.25">
      <c r="A1616">
        <v>1992</v>
      </c>
      <c r="B1616" t="s">
        <v>143</v>
      </c>
      <c r="C1616" t="s">
        <v>144</v>
      </c>
      <c r="D1616">
        <v>48</v>
      </c>
      <c r="E1616">
        <v>74</v>
      </c>
      <c r="F1616">
        <v>49</v>
      </c>
      <c r="G1616" t="s">
        <v>16</v>
      </c>
      <c r="H1616" t="s">
        <v>232</v>
      </c>
      <c r="I1616" t="s">
        <v>29</v>
      </c>
      <c r="J1616" t="b">
        <v>0</v>
      </c>
      <c r="K1616">
        <v>19699</v>
      </c>
      <c r="L1616">
        <v>6154018</v>
      </c>
      <c r="M1616">
        <v>20171015</v>
      </c>
      <c r="N1616" t="s">
        <v>19</v>
      </c>
      <c r="O1616" t="str">
        <f>IF(VLOOKUP(A1616,'national-winners'!$A$2:$B$13,2,0)=H1616,"Y","N")</f>
        <v>N</v>
      </c>
    </row>
    <row r="1617" spans="1:15" x14ac:dyDescent="0.25">
      <c r="A1617">
        <v>1992</v>
      </c>
      <c r="B1617" t="s">
        <v>143</v>
      </c>
      <c r="C1617" t="s">
        <v>144</v>
      </c>
      <c r="D1617">
        <v>48</v>
      </c>
      <c r="E1617">
        <v>74</v>
      </c>
      <c r="F1617">
        <v>49</v>
      </c>
      <c r="G1617" t="s">
        <v>16</v>
      </c>
      <c r="J1617" t="b">
        <v>1</v>
      </c>
      <c r="K1617">
        <v>1652</v>
      </c>
      <c r="L1617">
        <v>6154018</v>
      </c>
      <c r="M1617">
        <v>20171015</v>
      </c>
      <c r="N1617" t="s">
        <v>19</v>
      </c>
      <c r="O1617" t="str">
        <f>IF(VLOOKUP(A1617,'national-winners'!$A$2:$B$13,2,0)=H1617,"Y","N")</f>
        <v>N</v>
      </c>
    </row>
    <row r="1618" spans="1:15" x14ac:dyDescent="0.25">
      <c r="A1618">
        <v>1992</v>
      </c>
      <c r="B1618" t="s">
        <v>145</v>
      </c>
      <c r="C1618" t="s">
        <v>146</v>
      </c>
      <c r="D1618">
        <v>49</v>
      </c>
      <c r="E1618">
        <v>87</v>
      </c>
      <c r="F1618">
        <v>67</v>
      </c>
      <c r="G1618" t="s">
        <v>16</v>
      </c>
      <c r="H1618" t="s">
        <v>207</v>
      </c>
      <c r="I1618" t="s">
        <v>21</v>
      </c>
      <c r="J1618" t="b">
        <v>0</v>
      </c>
      <c r="K1618">
        <v>322632</v>
      </c>
      <c r="L1618">
        <v>743998</v>
      </c>
      <c r="M1618">
        <v>20171015</v>
      </c>
      <c r="N1618" t="s">
        <v>19</v>
      </c>
      <c r="O1618" t="str">
        <f>IF(VLOOKUP(A1618,'national-winners'!$A$2:$B$13,2,0)=H1618,"Y","N")</f>
        <v>N</v>
      </c>
    </row>
    <row r="1619" spans="1:15" x14ac:dyDescent="0.25">
      <c r="A1619">
        <v>1992</v>
      </c>
      <c r="B1619" t="s">
        <v>145</v>
      </c>
      <c r="C1619" t="s">
        <v>146</v>
      </c>
      <c r="D1619">
        <v>49</v>
      </c>
      <c r="E1619">
        <v>87</v>
      </c>
      <c r="F1619">
        <v>67</v>
      </c>
      <c r="G1619" t="s">
        <v>16</v>
      </c>
      <c r="H1619" t="s">
        <v>231</v>
      </c>
      <c r="I1619" t="s">
        <v>35</v>
      </c>
      <c r="J1619" t="b">
        <v>0</v>
      </c>
      <c r="K1619">
        <v>203400</v>
      </c>
      <c r="L1619">
        <v>743998</v>
      </c>
      <c r="M1619">
        <v>20171015</v>
      </c>
      <c r="N1619" t="s">
        <v>19</v>
      </c>
      <c r="O1619" t="str">
        <f>IF(VLOOKUP(A1619,'national-winners'!$A$2:$B$13,2,0)=H1619,"Y","N")</f>
        <v>N</v>
      </c>
    </row>
    <row r="1620" spans="1:15" x14ac:dyDescent="0.25">
      <c r="A1620">
        <v>1992</v>
      </c>
      <c r="B1620" t="s">
        <v>145</v>
      </c>
      <c r="C1620" t="s">
        <v>146</v>
      </c>
      <c r="D1620">
        <v>49</v>
      </c>
      <c r="E1620">
        <v>87</v>
      </c>
      <c r="F1620">
        <v>67</v>
      </c>
      <c r="G1620" t="s">
        <v>16</v>
      </c>
      <c r="H1620" t="s">
        <v>230</v>
      </c>
      <c r="I1620" t="s">
        <v>18</v>
      </c>
      <c r="J1620" t="b">
        <v>0</v>
      </c>
      <c r="K1620">
        <v>183429</v>
      </c>
      <c r="L1620">
        <v>743998</v>
      </c>
      <c r="M1620">
        <v>20171015</v>
      </c>
      <c r="N1620" t="s">
        <v>19</v>
      </c>
      <c r="O1620" t="str">
        <f>IF(VLOOKUP(A1620,'national-winners'!$A$2:$B$13,2,0)=H1620,"Y","N")</f>
        <v>Y</v>
      </c>
    </row>
    <row r="1621" spans="1:15" x14ac:dyDescent="0.25">
      <c r="A1621">
        <v>1992</v>
      </c>
      <c r="B1621" t="s">
        <v>145</v>
      </c>
      <c r="C1621" t="s">
        <v>146</v>
      </c>
      <c r="D1621">
        <v>49</v>
      </c>
      <c r="E1621">
        <v>87</v>
      </c>
      <c r="F1621">
        <v>67</v>
      </c>
      <c r="G1621" t="s">
        <v>16</v>
      </c>
      <c r="H1621" t="s">
        <v>233</v>
      </c>
      <c r="I1621" t="s">
        <v>192</v>
      </c>
      <c r="J1621" t="b">
        <v>0</v>
      </c>
      <c r="K1621">
        <v>28602</v>
      </c>
      <c r="L1621">
        <v>743998</v>
      </c>
      <c r="M1621">
        <v>20171015</v>
      </c>
      <c r="N1621" t="s">
        <v>19</v>
      </c>
      <c r="O1621" t="str">
        <f>IF(VLOOKUP(A1621,'national-winners'!$A$2:$B$13,2,0)=H1621,"Y","N")</f>
        <v>N</v>
      </c>
    </row>
    <row r="1622" spans="1:15" x14ac:dyDescent="0.25">
      <c r="A1622">
        <v>1992</v>
      </c>
      <c r="B1622" t="s">
        <v>145</v>
      </c>
      <c r="C1622" t="s">
        <v>146</v>
      </c>
      <c r="D1622">
        <v>49</v>
      </c>
      <c r="E1622">
        <v>87</v>
      </c>
      <c r="F1622">
        <v>67</v>
      </c>
      <c r="G1622" t="s">
        <v>16</v>
      </c>
      <c r="H1622" t="s">
        <v>232</v>
      </c>
      <c r="I1622" t="s">
        <v>29</v>
      </c>
      <c r="J1622" t="b">
        <v>0</v>
      </c>
      <c r="K1622">
        <v>1900</v>
      </c>
      <c r="L1622">
        <v>743998</v>
      </c>
      <c r="M1622">
        <v>20171015</v>
      </c>
      <c r="N1622" t="s">
        <v>19</v>
      </c>
      <c r="O1622" t="str">
        <f>IF(VLOOKUP(A1622,'national-winners'!$A$2:$B$13,2,0)=H1622,"Y","N")</f>
        <v>N</v>
      </c>
    </row>
    <row r="1623" spans="1:15" x14ac:dyDescent="0.25">
      <c r="A1623">
        <v>1992</v>
      </c>
      <c r="B1623" t="s">
        <v>145</v>
      </c>
      <c r="C1623" t="s">
        <v>146</v>
      </c>
      <c r="D1623">
        <v>49</v>
      </c>
      <c r="E1623">
        <v>87</v>
      </c>
      <c r="F1623">
        <v>67</v>
      </c>
      <c r="G1623" t="s">
        <v>16</v>
      </c>
      <c r="H1623" t="s">
        <v>236</v>
      </c>
      <c r="I1623" t="s">
        <v>237</v>
      </c>
      <c r="J1623" t="b">
        <v>0</v>
      </c>
      <c r="K1623">
        <v>1319</v>
      </c>
      <c r="L1623">
        <v>743998</v>
      </c>
      <c r="M1623">
        <v>20171015</v>
      </c>
      <c r="N1623" t="s">
        <v>19</v>
      </c>
      <c r="O1623" t="str">
        <f>IF(VLOOKUP(A1623,'national-winners'!$A$2:$B$13,2,0)=H1623,"Y","N")</f>
        <v>N</v>
      </c>
    </row>
    <row r="1624" spans="1:15" x14ac:dyDescent="0.25">
      <c r="A1624">
        <v>1992</v>
      </c>
      <c r="B1624" t="s">
        <v>145</v>
      </c>
      <c r="C1624" t="s">
        <v>146</v>
      </c>
      <c r="D1624">
        <v>49</v>
      </c>
      <c r="E1624">
        <v>87</v>
      </c>
      <c r="F1624">
        <v>67</v>
      </c>
      <c r="G1624" t="s">
        <v>16</v>
      </c>
      <c r="H1624" t="s">
        <v>48</v>
      </c>
      <c r="I1624" t="s">
        <v>235</v>
      </c>
      <c r="J1624" t="b">
        <v>0</v>
      </c>
      <c r="K1624">
        <v>1089</v>
      </c>
      <c r="L1624">
        <v>743998</v>
      </c>
      <c r="M1624">
        <v>20171015</v>
      </c>
      <c r="N1624" t="s">
        <v>19</v>
      </c>
      <c r="O1624" t="str">
        <f>IF(VLOOKUP(A1624,'national-winners'!$A$2:$B$13,2,0)=H1624,"Y","N")</f>
        <v>N</v>
      </c>
    </row>
    <row r="1625" spans="1:15" x14ac:dyDescent="0.25">
      <c r="A1625">
        <v>1992</v>
      </c>
      <c r="B1625" t="s">
        <v>145</v>
      </c>
      <c r="C1625" t="s">
        <v>146</v>
      </c>
      <c r="D1625">
        <v>49</v>
      </c>
      <c r="E1625">
        <v>87</v>
      </c>
      <c r="F1625">
        <v>67</v>
      </c>
      <c r="G1625" t="s">
        <v>16</v>
      </c>
      <c r="H1625" t="s">
        <v>210</v>
      </c>
      <c r="I1625" t="s">
        <v>211</v>
      </c>
      <c r="J1625" t="b">
        <v>0</v>
      </c>
      <c r="K1625">
        <v>414</v>
      </c>
      <c r="L1625">
        <v>743998</v>
      </c>
      <c r="M1625">
        <v>20171015</v>
      </c>
      <c r="N1625" t="s">
        <v>19</v>
      </c>
      <c r="O1625" t="str">
        <f>IF(VLOOKUP(A1625,'national-winners'!$A$2:$B$13,2,0)=H1625,"Y","N")</f>
        <v>N</v>
      </c>
    </row>
    <row r="1626" spans="1:15" x14ac:dyDescent="0.25">
      <c r="A1626">
        <v>1992</v>
      </c>
      <c r="B1626" t="s">
        <v>145</v>
      </c>
      <c r="C1626" t="s">
        <v>146</v>
      </c>
      <c r="D1626">
        <v>49</v>
      </c>
      <c r="E1626">
        <v>87</v>
      </c>
      <c r="F1626">
        <v>67</v>
      </c>
      <c r="G1626" t="s">
        <v>16</v>
      </c>
      <c r="H1626" t="s">
        <v>238</v>
      </c>
      <c r="I1626" t="s">
        <v>239</v>
      </c>
      <c r="J1626" t="b">
        <v>0</v>
      </c>
      <c r="K1626">
        <v>393</v>
      </c>
      <c r="L1626">
        <v>743998</v>
      </c>
      <c r="M1626">
        <v>20171015</v>
      </c>
      <c r="N1626" t="s">
        <v>19</v>
      </c>
      <c r="O1626" t="str">
        <f>IF(VLOOKUP(A1626,'national-winners'!$A$2:$B$13,2,0)=H1626,"Y","N")</f>
        <v>N</v>
      </c>
    </row>
    <row r="1627" spans="1:15" x14ac:dyDescent="0.25">
      <c r="A1627">
        <v>1992</v>
      </c>
      <c r="B1627" t="s">
        <v>145</v>
      </c>
      <c r="C1627" t="s">
        <v>146</v>
      </c>
      <c r="D1627">
        <v>49</v>
      </c>
      <c r="E1627">
        <v>87</v>
      </c>
      <c r="F1627">
        <v>67</v>
      </c>
      <c r="G1627" t="s">
        <v>16</v>
      </c>
      <c r="H1627" t="s">
        <v>59</v>
      </c>
      <c r="I1627" t="s">
        <v>39</v>
      </c>
      <c r="J1627" t="b">
        <v>0</v>
      </c>
      <c r="K1627">
        <v>292</v>
      </c>
      <c r="L1627">
        <v>743998</v>
      </c>
      <c r="M1627">
        <v>20171015</v>
      </c>
      <c r="N1627" t="s">
        <v>19</v>
      </c>
      <c r="O1627" t="str">
        <f>IF(VLOOKUP(A1627,'national-winners'!$A$2:$B$13,2,0)=H1627,"Y","N")</f>
        <v>N</v>
      </c>
    </row>
    <row r="1628" spans="1:15" x14ac:dyDescent="0.25">
      <c r="A1628">
        <v>1992</v>
      </c>
      <c r="B1628" t="s">
        <v>145</v>
      </c>
      <c r="C1628" t="s">
        <v>146</v>
      </c>
      <c r="D1628">
        <v>49</v>
      </c>
      <c r="E1628">
        <v>87</v>
      </c>
      <c r="F1628">
        <v>67</v>
      </c>
      <c r="G1628" t="s">
        <v>16</v>
      </c>
      <c r="H1628" t="s">
        <v>215</v>
      </c>
      <c r="I1628" t="s">
        <v>37</v>
      </c>
      <c r="J1628" t="b">
        <v>0</v>
      </c>
      <c r="K1628">
        <v>200</v>
      </c>
      <c r="L1628">
        <v>743998</v>
      </c>
      <c r="M1628">
        <v>20171015</v>
      </c>
      <c r="N1628" t="s">
        <v>19</v>
      </c>
      <c r="O1628" t="str">
        <f>IF(VLOOKUP(A1628,'national-winners'!$A$2:$B$13,2,0)=H1628,"Y","N")</f>
        <v>N</v>
      </c>
    </row>
    <row r="1629" spans="1:15" x14ac:dyDescent="0.25">
      <c r="A1629">
        <v>1992</v>
      </c>
      <c r="B1629" t="s">
        <v>145</v>
      </c>
      <c r="C1629" t="s">
        <v>146</v>
      </c>
      <c r="D1629">
        <v>49</v>
      </c>
      <c r="E1629">
        <v>87</v>
      </c>
      <c r="F1629">
        <v>67</v>
      </c>
      <c r="G1629" t="s">
        <v>16</v>
      </c>
      <c r="H1629" t="s">
        <v>240</v>
      </c>
      <c r="I1629" t="s">
        <v>247</v>
      </c>
      <c r="J1629" t="b">
        <v>0</v>
      </c>
      <c r="K1629">
        <v>177</v>
      </c>
      <c r="L1629">
        <v>743998</v>
      </c>
      <c r="M1629">
        <v>20171015</v>
      </c>
      <c r="N1629" t="s">
        <v>19</v>
      </c>
      <c r="O1629" t="str">
        <f>IF(VLOOKUP(A1629,'national-winners'!$A$2:$B$13,2,0)=H1629,"Y","N")</f>
        <v>N</v>
      </c>
    </row>
    <row r="1630" spans="1:15" x14ac:dyDescent="0.25">
      <c r="A1630">
        <v>1992</v>
      </c>
      <c r="B1630" t="s">
        <v>145</v>
      </c>
      <c r="C1630" t="s">
        <v>146</v>
      </c>
      <c r="D1630">
        <v>49</v>
      </c>
      <c r="E1630">
        <v>87</v>
      </c>
      <c r="F1630">
        <v>67</v>
      </c>
      <c r="G1630" t="s">
        <v>16</v>
      </c>
      <c r="H1630" t="s">
        <v>254</v>
      </c>
      <c r="I1630" t="s">
        <v>37</v>
      </c>
      <c r="J1630" t="b">
        <v>0</v>
      </c>
      <c r="K1630">
        <v>151</v>
      </c>
      <c r="L1630">
        <v>743998</v>
      </c>
      <c r="M1630">
        <v>20171015</v>
      </c>
      <c r="N1630" t="s">
        <v>19</v>
      </c>
      <c r="O1630" t="str">
        <f>IF(VLOOKUP(A1630,'national-winners'!$A$2:$B$13,2,0)=H1630,"Y","N")</f>
        <v>N</v>
      </c>
    </row>
    <row r="1631" spans="1:15" x14ac:dyDescent="0.25">
      <c r="A1631">
        <v>1992</v>
      </c>
      <c r="B1631" t="s">
        <v>148</v>
      </c>
      <c r="C1631" t="s">
        <v>149</v>
      </c>
      <c r="D1631">
        <v>50</v>
      </c>
      <c r="E1631">
        <v>13</v>
      </c>
      <c r="F1631">
        <v>6</v>
      </c>
      <c r="G1631" t="s">
        <v>16</v>
      </c>
      <c r="H1631" t="s">
        <v>230</v>
      </c>
      <c r="I1631" t="s">
        <v>18</v>
      </c>
      <c r="J1631" t="b">
        <v>0</v>
      </c>
      <c r="K1631">
        <v>133592</v>
      </c>
      <c r="L1631">
        <v>289701</v>
      </c>
      <c r="M1631">
        <v>20171015</v>
      </c>
      <c r="N1631" t="s">
        <v>19</v>
      </c>
      <c r="O1631" t="str">
        <f>IF(VLOOKUP(A1631,'national-winners'!$A$2:$B$13,2,0)=H1631,"Y","N")</f>
        <v>Y</v>
      </c>
    </row>
    <row r="1632" spans="1:15" x14ac:dyDescent="0.25">
      <c r="A1632">
        <v>1992</v>
      </c>
      <c r="B1632" t="s">
        <v>148</v>
      </c>
      <c r="C1632" t="s">
        <v>149</v>
      </c>
      <c r="D1632">
        <v>50</v>
      </c>
      <c r="E1632">
        <v>13</v>
      </c>
      <c r="F1632">
        <v>6</v>
      </c>
      <c r="G1632" t="s">
        <v>16</v>
      </c>
      <c r="H1632" t="s">
        <v>207</v>
      </c>
      <c r="I1632" t="s">
        <v>21</v>
      </c>
      <c r="J1632" t="b">
        <v>0</v>
      </c>
      <c r="K1632">
        <v>88122</v>
      </c>
      <c r="L1632">
        <v>289701</v>
      </c>
      <c r="M1632">
        <v>20171015</v>
      </c>
      <c r="N1632" t="s">
        <v>19</v>
      </c>
      <c r="O1632" t="str">
        <f>IF(VLOOKUP(A1632,'national-winners'!$A$2:$B$13,2,0)=H1632,"Y","N")</f>
        <v>N</v>
      </c>
    </row>
    <row r="1633" spans="1:15" x14ac:dyDescent="0.25">
      <c r="A1633">
        <v>1992</v>
      </c>
      <c r="B1633" t="s">
        <v>148</v>
      </c>
      <c r="C1633" t="s">
        <v>149</v>
      </c>
      <c r="D1633">
        <v>50</v>
      </c>
      <c r="E1633">
        <v>13</v>
      </c>
      <c r="F1633">
        <v>6</v>
      </c>
      <c r="G1633" t="s">
        <v>16</v>
      </c>
      <c r="H1633" t="s">
        <v>231</v>
      </c>
      <c r="I1633" t="s">
        <v>35</v>
      </c>
      <c r="J1633" t="b">
        <v>0</v>
      </c>
      <c r="K1633">
        <v>65991</v>
      </c>
      <c r="L1633">
        <v>289701</v>
      </c>
      <c r="M1633">
        <v>20171015</v>
      </c>
      <c r="N1633" t="s">
        <v>19</v>
      </c>
      <c r="O1633" t="str">
        <f>IF(VLOOKUP(A1633,'national-winners'!$A$2:$B$13,2,0)=H1633,"Y","N")</f>
        <v>N</v>
      </c>
    </row>
    <row r="1634" spans="1:15" x14ac:dyDescent="0.25">
      <c r="A1634">
        <v>1992</v>
      </c>
      <c r="B1634" t="s">
        <v>148</v>
      </c>
      <c r="C1634" t="s">
        <v>149</v>
      </c>
      <c r="D1634">
        <v>50</v>
      </c>
      <c r="E1634">
        <v>13</v>
      </c>
      <c r="F1634">
        <v>6</v>
      </c>
      <c r="G1634" t="s">
        <v>16</v>
      </c>
      <c r="H1634" t="s">
        <v>232</v>
      </c>
      <c r="I1634" t="s">
        <v>29</v>
      </c>
      <c r="J1634" t="b">
        <v>0</v>
      </c>
      <c r="K1634">
        <v>501</v>
      </c>
      <c r="L1634">
        <v>289701</v>
      </c>
      <c r="M1634">
        <v>20171015</v>
      </c>
      <c r="N1634" t="s">
        <v>19</v>
      </c>
      <c r="O1634" t="str">
        <f>IF(VLOOKUP(A1634,'national-winners'!$A$2:$B$13,2,0)=H1634,"Y","N")</f>
        <v>N</v>
      </c>
    </row>
    <row r="1635" spans="1:15" x14ac:dyDescent="0.25">
      <c r="A1635">
        <v>1992</v>
      </c>
      <c r="B1635" t="s">
        <v>148</v>
      </c>
      <c r="C1635" t="s">
        <v>149</v>
      </c>
      <c r="D1635">
        <v>50</v>
      </c>
      <c r="E1635">
        <v>13</v>
      </c>
      <c r="F1635">
        <v>6</v>
      </c>
      <c r="G1635" t="s">
        <v>16</v>
      </c>
      <c r="J1635" t="b">
        <v>1</v>
      </c>
      <c r="K1635">
        <v>488</v>
      </c>
      <c r="L1635">
        <v>289701</v>
      </c>
      <c r="M1635">
        <v>20171015</v>
      </c>
      <c r="N1635" t="s">
        <v>19</v>
      </c>
      <c r="O1635" t="str">
        <f>IF(VLOOKUP(A1635,'national-winners'!$A$2:$B$13,2,0)=H1635,"Y","N")</f>
        <v>N</v>
      </c>
    </row>
    <row r="1636" spans="1:15" x14ac:dyDescent="0.25">
      <c r="A1636">
        <v>1992</v>
      </c>
      <c r="B1636" t="s">
        <v>148</v>
      </c>
      <c r="C1636" t="s">
        <v>149</v>
      </c>
      <c r="D1636">
        <v>50</v>
      </c>
      <c r="E1636">
        <v>13</v>
      </c>
      <c r="F1636">
        <v>6</v>
      </c>
      <c r="G1636" t="s">
        <v>16</v>
      </c>
      <c r="H1636" t="s">
        <v>59</v>
      </c>
      <c r="I1636" t="s">
        <v>229</v>
      </c>
      <c r="J1636" t="b">
        <v>0</v>
      </c>
      <c r="K1636">
        <v>329</v>
      </c>
      <c r="L1636">
        <v>289701</v>
      </c>
      <c r="M1636">
        <v>20171015</v>
      </c>
      <c r="N1636" t="s">
        <v>19</v>
      </c>
      <c r="O1636" t="str">
        <f>IF(VLOOKUP(A1636,'national-winners'!$A$2:$B$13,2,0)=H1636,"Y","N")</f>
        <v>N</v>
      </c>
    </row>
    <row r="1637" spans="1:15" x14ac:dyDescent="0.25">
      <c r="A1637">
        <v>1992</v>
      </c>
      <c r="B1637" t="s">
        <v>148</v>
      </c>
      <c r="C1637" t="s">
        <v>149</v>
      </c>
      <c r="D1637">
        <v>50</v>
      </c>
      <c r="E1637">
        <v>13</v>
      </c>
      <c r="F1637">
        <v>6</v>
      </c>
      <c r="G1637" t="s">
        <v>16</v>
      </c>
      <c r="H1637" t="s">
        <v>236</v>
      </c>
      <c r="I1637" t="s">
        <v>237</v>
      </c>
      <c r="J1637" t="b">
        <v>0</v>
      </c>
      <c r="K1637">
        <v>315</v>
      </c>
      <c r="L1637">
        <v>289701</v>
      </c>
      <c r="M1637">
        <v>20171015</v>
      </c>
      <c r="N1637" t="s">
        <v>19</v>
      </c>
      <c r="O1637" t="str">
        <f>IF(VLOOKUP(A1637,'national-winners'!$A$2:$B$13,2,0)=H1637,"Y","N")</f>
        <v>N</v>
      </c>
    </row>
    <row r="1638" spans="1:15" x14ac:dyDescent="0.25">
      <c r="A1638">
        <v>1992</v>
      </c>
      <c r="B1638" t="s">
        <v>148</v>
      </c>
      <c r="C1638" t="s">
        <v>149</v>
      </c>
      <c r="D1638">
        <v>50</v>
      </c>
      <c r="E1638">
        <v>13</v>
      </c>
      <c r="F1638">
        <v>6</v>
      </c>
      <c r="G1638" t="s">
        <v>16</v>
      </c>
      <c r="H1638" t="s">
        <v>238</v>
      </c>
      <c r="I1638" t="s">
        <v>239</v>
      </c>
      <c r="J1638" t="b">
        <v>0</v>
      </c>
      <c r="K1638">
        <v>124</v>
      </c>
      <c r="L1638">
        <v>289701</v>
      </c>
      <c r="M1638">
        <v>20171015</v>
      </c>
      <c r="N1638" t="s">
        <v>19</v>
      </c>
      <c r="O1638" t="str">
        <f>IF(VLOOKUP(A1638,'national-winners'!$A$2:$B$13,2,0)=H1638,"Y","N")</f>
        <v>N</v>
      </c>
    </row>
    <row r="1639" spans="1:15" x14ac:dyDescent="0.25">
      <c r="A1639">
        <v>1992</v>
      </c>
      <c r="B1639" t="s">
        <v>148</v>
      </c>
      <c r="C1639" t="s">
        <v>149</v>
      </c>
      <c r="D1639">
        <v>50</v>
      </c>
      <c r="E1639">
        <v>13</v>
      </c>
      <c r="F1639">
        <v>6</v>
      </c>
      <c r="G1639" t="s">
        <v>16</v>
      </c>
      <c r="H1639" t="s">
        <v>210</v>
      </c>
      <c r="I1639" t="s">
        <v>211</v>
      </c>
      <c r="J1639" t="b">
        <v>0</v>
      </c>
      <c r="K1639">
        <v>100</v>
      </c>
      <c r="L1639">
        <v>289701</v>
      </c>
      <c r="M1639">
        <v>20171015</v>
      </c>
      <c r="N1639" t="s">
        <v>19</v>
      </c>
      <c r="O1639" t="str">
        <f>IF(VLOOKUP(A1639,'national-winners'!$A$2:$B$13,2,0)=H1639,"Y","N")</f>
        <v>N</v>
      </c>
    </row>
    <row r="1640" spans="1:15" x14ac:dyDescent="0.25">
      <c r="A1640">
        <v>1992</v>
      </c>
      <c r="B1640" t="s">
        <v>148</v>
      </c>
      <c r="C1640" t="s">
        <v>149</v>
      </c>
      <c r="D1640">
        <v>50</v>
      </c>
      <c r="E1640">
        <v>13</v>
      </c>
      <c r="F1640">
        <v>6</v>
      </c>
      <c r="G1640" t="s">
        <v>16</v>
      </c>
      <c r="H1640" t="s">
        <v>215</v>
      </c>
      <c r="I1640" t="s">
        <v>37</v>
      </c>
      <c r="J1640" t="b">
        <v>0</v>
      </c>
      <c r="K1640">
        <v>82</v>
      </c>
      <c r="L1640">
        <v>289701</v>
      </c>
      <c r="M1640">
        <v>20171015</v>
      </c>
      <c r="N1640" t="s">
        <v>19</v>
      </c>
      <c r="O1640" t="str">
        <f>IF(VLOOKUP(A1640,'national-winners'!$A$2:$B$13,2,0)=H1640,"Y","N")</f>
        <v>N</v>
      </c>
    </row>
    <row r="1641" spans="1:15" x14ac:dyDescent="0.25">
      <c r="A1641">
        <v>1992</v>
      </c>
      <c r="B1641" t="s">
        <v>148</v>
      </c>
      <c r="C1641" t="s">
        <v>149</v>
      </c>
      <c r="D1641">
        <v>50</v>
      </c>
      <c r="E1641">
        <v>13</v>
      </c>
      <c r="F1641">
        <v>6</v>
      </c>
      <c r="G1641" t="s">
        <v>16</v>
      </c>
      <c r="H1641" t="s">
        <v>48</v>
      </c>
      <c r="I1641" t="s">
        <v>266</v>
      </c>
      <c r="J1641" t="b">
        <v>0</v>
      </c>
      <c r="K1641">
        <v>57</v>
      </c>
      <c r="L1641">
        <v>289701</v>
      </c>
      <c r="M1641">
        <v>20171015</v>
      </c>
      <c r="N1641" t="s">
        <v>19</v>
      </c>
      <c r="O1641" t="str">
        <f>IF(VLOOKUP(A1641,'national-winners'!$A$2:$B$13,2,0)=H1641,"Y","N")</f>
        <v>N</v>
      </c>
    </row>
    <row r="1642" spans="1:15" x14ac:dyDescent="0.25">
      <c r="A1642">
        <v>1992</v>
      </c>
      <c r="B1642" t="s">
        <v>150</v>
      </c>
      <c r="C1642" t="s">
        <v>151</v>
      </c>
      <c r="D1642">
        <v>51</v>
      </c>
      <c r="E1642">
        <v>54</v>
      </c>
      <c r="F1642">
        <v>40</v>
      </c>
      <c r="G1642" t="s">
        <v>16</v>
      </c>
      <c r="H1642" t="s">
        <v>207</v>
      </c>
      <c r="I1642" t="s">
        <v>21</v>
      </c>
      <c r="J1642" t="b">
        <v>0</v>
      </c>
      <c r="K1642">
        <v>1150517</v>
      </c>
      <c r="L1642">
        <v>2559129</v>
      </c>
      <c r="M1642">
        <v>20171015</v>
      </c>
      <c r="N1642" t="s">
        <v>19</v>
      </c>
      <c r="O1642" t="str">
        <f>IF(VLOOKUP(A1642,'national-winners'!$A$2:$B$13,2,0)=H1642,"Y","N")</f>
        <v>N</v>
      </c>
    </row>
    <row r="1643" spans="1:15" x14ac:dyDescent="0.25">
      <c r="A1643">
        <v>1992</v>
      </c>
      <c r="B1643" t="s">
        <v>150</v>
      </c>
      <c r="C1643" t="s">
        <v>151</v>
      </c>
      <c r="D1643">
        <v>51</v>
      </c>
      <c r="E1643">
        <v>54</v>
      </c>
      <c r="F1643">
        <v>40</v>
      </c>
      <c r="G1643" t="s">
        <v>16</v>
      </c>
      <c r="H1643" t="s">
        <v>230</v>
      </c>
      <c r="I1643" t="s">
        <v>18</v>
      </c>
      <c r="J1643" t="b">
        <v>0</v>
      </c>
      <c r="K1643">
        <v>1038650</v>
      </c>
      <c r="L1643">
        <v>2559129</v>
      </c>
      <c r="M1643">
        <v>20171015</v>
      </c>
      <c r="N1643" t="s">
        <v>19</v>
      </c>
      <c r="O1643" t="str">
        <f>IF(VLOOKUP(A1643,'national-winners'!$A$2:$B$13,2,0)=H1643,"Y","N")</f>
        <v>Y</v>
      </c>
    </row>
    <row r="1644" spans="1:15" x14ac:dyDescent="0.25">
      <c r="A1644">
        <v>1992</v>
      </c>
      <c r="B1644" t="s">
        <v>150</v>
      </c>
      <c r="C1644" t="s">
        <v>151</v>
      </c>
      <c r="D1644">
        <v>51</v>
      </c>
      <c r="E1644">
        <v>54</v>
      </c>
      <c r="F1644">
        <v>40</v>
      </c>
      <c r="G1644" t="s">
        <v>16</v>
      </c>
      <c r="H1644" t="s">
        <v>231</v>
      </c>
      <c r="I1644" t="s">
        <v>35</v>
      </c>
      <c r="J1644" t="b">
        <v>0</v>
      </c>
      <c r="K1644">
        <v>348639</v>
      </c>
      <c r="L1644">
        <v>2559129</v>
      </c>
      <c r="M1644">
        <v>20171015</v>
      </c>
      <c r="N1644" t="s">
        <v>19</v>
      </c>
      <c r="O1644" t="str">
        <f>IF(VLOOKUP(A1644,'national-winners'!$A$2:$B$13,2,0)=H1644,"Y","N")</f>
        <v>N</v>
      </c>
    </row>
    <row r="1645" spans="1:15" x14ac:dyDescent="0.25">
      <c r="A1645">
        <v>1992</v>
      </c>
      <c r="B1645" t="s">
        <v>150</v>
      </c>
      <c r="C1645" t="s">
        <v>151</v>
      </c>
      <c r="D1645">
        <v>51</v>
      </c>
      <c r="E1645">
        <v>54</v>
      </c>
      <c r="F1645">
        <v>40</v>
      </c>
      <c r="G1645" t="s">
        <v>16</v>
      </c>
      <c r="H1645" t="s">
        <v>59</v>
      </c>
      <c r="I1645" t="s">
        <v>35</v>
      </c>
      <c r="J1645" t="b">
        <v>0</v>
      </c>
      <c r="K1645">
        <v>15129</v>
      </c>
      <c r="L1645">
        <v>2559129</v>
      </c>
      <c r="M1645">
        <v>20171015</v>
      </c>
      <c r="N1645" t="s">
        <v>19</v>
      </c>
      <c r="O1645" t="str">
        <f>IF(VLOOKUP(A1645,'national-winners'!$A$2:$B$13,2,0)=H1645,"Y","N")</f>
        <v>N</v>
      </c>
    </row>
    <row r="1646" spans="1:15" x14ac:dyDescent="0.25">
      <c r="A1646">
        <v>1992</v>
      </c>
      <c r="B1646" t="s">
        <v>150</v>
      </c>
      <c r="C1646" t="s">
        <v>151</v>
      </c>
      <c r="D1646">
        <v>51</v>
      </c>
      <c r="E1646">
        <v>54</v>
      </c>
      <c r="F1646">
        <v>40</v>
      </c>
      <c r="G1646" t="s">
        <v>16</v>
      </c>
      <c r="H1646" t="s">
        <v>232</v>
      </c>
      <c r="I1646" t="s">
        <v>29</v>
      </c>
      <c r="J1646" t="b">
        <v>0</v>
      </c>
      <c r="K1646">
        <v>5730</v>
      </c>
      <c r="L1646">
        <v>2559129</v>
      </c>
      <c r="M1646">
        <v>20171015</v>
      </c>
      <c r="N1646" t="s">
        <v>19</v>
      </c>
      <c r="O1646" t="str">
        <f>IF(VLOOKUP(A1646,'national-winners'!$A$2:$B$13,2,0)=H1646,"Y","N")</f>
        <v>N</v>
      </c>
    </row>
    <row r="1647" spans="1:15" x14ac:dyDescent="0.25">
      <c r="A1647">
        <v>1992</v>
      </c>
      <c r="B1647" t="s">
        <v>150</v>
      </c>
      <c r="C1647" t="s">
        <v>151</v>
      </c>
      <c r="D1647">
        <v>51</v>
      </c>
      <c r="E1647">
        <v>54</v>
      </c>
      <c r="F1647">
        <v>40</v>
      </c>
      <c r="G1647" t="s">
        <v>16</v>
      </c>
      <c r="J1647" t="b">
        <v>1</v>
      </c>
      <c r="K1647">
        <v>464</v>
      </c>
      <c r="L1647">
        <v>2559129</v>
      </c>
      <c r="M1647">
        <v>20171015</v>
      </c>
      <c r="N1647" t="s">
        <v>19</v>
      </c>
      <c r="O1647" t="str">
        <f>IF(VLOOKUP(A1647,'national-winners'!$A$2:$B$13,2,0)=H1647,"Y","N")</f>
        <v>N</v>
      </c>
    </row>
    <row r="1648" spans="1:15" x14ac:dyDescent="0.25">
      <c r="A1648">
        <v>1992</v>
      </c>
      <c r="B1648" t="s">
        <v>152</v>
      </c>
      <c r="C1648" t="s">
        <v>153</v>
      </c>
      <c r="D1648">
        <v>53</v>
      </c>
      <c r="E1648">
        <v>91</v>
      </c>
      <c r="F1648">
        <v>73</v>
      </c>
      <c r="G1648" t="s">
        <v>16</v>
      </c>
      <c r="H1648" t="s">
        <v>230</v>
      </c>
      <c r="I1648" t="s">
        <v>18</v>
      </c>
      <c r="J1648" t="b">
        <v>0</v>
      </c>
      <c r="K1648">
        <v>993037</v>
      </c>
      <c r="L1648">
        <v>2287565</v>
      </c>
      <c r="M1648">
        <v>20171015</v>
      </c>
      <c r="N1648" t="s">
        <v>19</v>
      </c>
      <c r="O1648" t="str">
        <f>IF(VLOOKUP(A1648,'national-winners'!$A$2:$B$13,2,0)=H1648,"Y","N")</f>
        <v>Y</v>
      </c>
    </row>
    <row r="1649" spans="1:15" x14ac:dyDescent="0.25">
      <c r="A1649">
        <v>1992</v>
      </c>
      <c r="B1649" t="s">
        <v>152</v>
      </c>
      <c r="C1649" t="s">
        <v>153</v>
      </c>
      <c r="D1649">
        <v>53</v>
      </c>
      <c r="E1649">
        <v>91</v>
      </c>
      <c r="F1649">
        <v>73</v>
      </c>
      <c r="G1649" t="s">
        <v>16</v>
      </c>
      <c r="H1649" t="s">
        <v>207</v>
      </c>
      <c r="I1649" t="s">
        <v>21</v>
      </c>
      <c r="J1649" t="b">
        <v>0</v>
      </c>
      <c r="K1649">
        <v>731234</v>
      </c>
      <c r="L1649">
        <v>2287565</v>
      </c>
      <c r="M1649">
        <v>20171015</v>
      </c>
      <c r="N1649" t="s">
        <v>19</v>
      </c>
      <c r="O1649" t="str">
        <f>IF(VLOOKUP(A1649,'national-winners'!$A$2:$B$13,2,0)=H1649,"Y","N")</f>
        <v>N</v>
      </c>
    </row>
    <row r="1650" spans="1:15" x14ac:dyDescent="0.25">
      <c r="A1650">
        <v>1992</v>
      </c>
      <c r="B1650" t="s">
        <v>152</v>
      </c>
      <c r="C1650" t="s">
        <v>153</v>
      </c>
      <c r="D1650">
        <v>53</v>
      </c>
      <c r="E1650">
        <v>91</v>
      </c>
      <c r="F1650">
        <v>73</v>
      </c>
      <c r="G1650" t="s">
        <v>16</v>
      </c>
      <c r="H1650" t="s">
        <v>231</v>
      </c>
      <c r="I1650" t="s">
        <v>35</v>
      </c>
      <c r="J1650" t="b">
        <v>0</v>
      </c>
      <c r="K1650">
        <v>541780</v>
      </c>
      <c r="L1650">
        <v>2287565</v>
      </c>
      <c r="M1650">
        <v>20171015</v>
      </c>
      <c r="N1650" t="s">
        <v>19</v>
      </c>
      <c r="O1650" t="str">
        <f>IF(VLOOKUP(A1650,'national-winners'!$A$2:$B$13,2,0)=H1650,"Y","N")</f>
        <v>N</v>
      </c>
    </row>
    <row r="1651" spans="1:15" x14ac:dyDescent="0.25">
      <c r="A1651">
        <v>1992</v>
      </c>
      <c r="B1651" t="s">
        <v>152</v>
      </c>
      <c r="C1651" t="s">
        <v>153</v>
      </c>
      <c r="D1651">
        <v>53</v>
      </c>
      <c r="E1651">
        <v>91</v>
      </c>
      <c r="F1651">
        <v>73</v>
      </c>
      <c r="G1651" t="s">
        <v>16</v>
      </c>
      <c r="H1651" t="s">
        <v>232</v>
      </c>
      <c r="I1651" t="s">
        <v>29</v>
      </c>
      <c r="J1651" t="b">
        <v>0</v>
      </c>
      <c r="K1651">
        <v>7533</v>
      </c>
      <c r="L1651">
        <v>2287565</v>
      </c>
      <c r="M1651">
        <v>20171015</v>
      </c>
      <c r="N1651" t="s">
        <v>19</v>
      </c>
      <c r="O1651" t="str">
        <f>IF(VLOOKUP(A1651,'national-winners'!$A$2:$B$13,2,0)=H1651,"Y","N")</f>
        <v>N</v>
      </c>
    </row>
    <row r="1652" spans="1:15" x14ac:dyDescent="0.25">
      <c r="A1652">
        <v>1992</v>
      </c>
      <c r="B1652" t="s">
        <v>152</v>
      </c>
      <c r="C1652" t="s">
        <v>153</v>
      </c>
      <c r="D1652">
        <v>53</v>
      </c>
      <c r="E1652">
        <v>91</v>
      </c>
      <c r="F1652">
        <v>73</v>
      </c>
      <c r="G1652" t="s">
        <v>16</v>
      </c>
      <c r="H1652" t="s">
        <v>233</v>
      </c>
      <c r="I1652" t="s">
        <v>192</v>
      </c>
      <c r="J1652" t="b">
        <v>0</v>
      </c>
      <c r="K1652">
        <v>4854</v>
      </c>
      <c r="L1652">
        <v>2287565</v>
      </c>
      <c r="M1652">
        <v>20171015</v>
      </c>
      <c r="N1652" t="s">
        <v>19</v>
      </c>
      <c r="O1652" t="str">
        <f>IF(VLOOKUP(A1652,'national-winners'!$A$2:$B$13,2,0)=H1652,"Y","N")</f>
        <v>N</v>
      </c>
    </row>
    <row r="1653" spans="1:15" x14ac:dyDescent="0.25">
      <c r="A1653">
        <v>1992</v>
      </c>
      <c r="B1653" t="s">
        <v>152</v>
      </c>
      <c r="C1653" t="s">
        <v>153</v>
      </c>
      <c r="D1653">
        <v>53</v>
      </c>
      <c r="E1653">
        <v>91</v>
      </c>
      <c r="F1653">
        <v>73</v>
      </c>
      <c r="G1653" t="s">
        <v>16</v>
      </c>
      <c r="H1653" t="s">
        <v>236</v>
      </c>
      <c r="I1653" t="s">
        <v>237</v>
      </c>
      <c r="J1653" t="b">
        <v>0</v>
      </c>
      <c r="K1653">
        <v>2456</v>
      </c>
      <c r="L1653">
        <v>2287565</v>
      </c>
      <c r="M1653">
        <v>20171015</v>
      </c>
      <c r="N1653" t="s">
        <v>19</v>
      </c>
      <c r="O1653" t="str">
        <f>IF(VLOOKUP(A1653,'national-winners'!$A$2:$B$13,2,0)=H1653,"Y","N")</f>
        <v>N</v>
      </c>
    </row>
    <row r="1654" spans="1:15" x14ac:dyDescent="0.25">
      <c r="A1654">
        <v>1992</v>
      </c>
      <c r="B1654" t="s">
        <v>152</v>
      </c>
      <c r="C1654" t="s">
        <v>153</v>
      </c>
      <c r="D1654">
        <v>53</v>
      </c>
      <c r="E1654">
        <v>91</v>
      </c>
      <c r="F1654">
        <v>73</v>
      </c>
      <c r="G1654" t="s">
        <v>16</v>
      </c>
      <c r="H1654" t="s">
        <v>238</v>
      </c>
      <c r="I1654" t="s">
        <v>239</v>
      </c>
      <c r="J1654" t="b">
        <v>0</v>
      </c>
      <c r="K1654">
        <v>2354</v>
      </c>
      <c r="L1654">
        <v>2287565</v>
      </c>
      <c r="M1654">
        <v>20171015</v>
      </c>
      <c r="N1654" t="s">
        <v>19</v>
      </c>
      <c r="O1654" t="str">
        <f>IF(VLOOKUP(A1654,'national-winners'!$A$2:$B$13,2,0)=H1654,"Y","N")</f>
        <v>N</v>
      </c>
    </row>
    <row r="1655" spans="1:15" x14ac:dyDescent="0.25">
      <c r="A1655">
        <v>1992</v>
      </c>
      <c r="B1655" t="s">
        <v>152</v>
      </c>
      <c r="C1655" t="s">
        <v>153</v>
      </c>
      <c r="D1655">
        <v>53</v>
      </c>
      <c r="E1655">
        <v>91</v>
      </c>
      <c r="F1655">
        <v>73</v>
      </c>
      <c r="G1655" t="s">
        <v>16</v>
      </c>
      <c r="H1655" t="s">
        <v>59</v>
      </c>
      <c r="I1655" t="s">
        <v>35</v>
      </c>
      <c r="J1655" t="b">
        <v>0</v>
      </c>
      <c r="K1655">
        <v>2026</v>
      </c>
      <c r="L1655">
        <v>2287565</v>
      </c>
      <c r="M1655">
        <v>20171015</v>
      </c>
      <c r="N1655" t="s">
        <v>19</v>
      </c>
      <c r="O1655" t="str">
        <f>IF(VLOOKUP(A1655,'national-winners'!$A$2:$B$13,2,0)=H1655,"Y","N")</f>
        <v>N</v>
      </c>
    </row>
    <row r="1656" spans="1:15" x14ac:dyDescent="0.25">
      <c r="A1656">
        <v>1992</v>
      </c>
      <c r="B1656" t="s">
        <v>152</v>
      </c>
      <c r="C1656" t="s">
        <v>153</v>
      </c>
      <c r="D1656">
        <v>53</v>
      </c>
      <c r="E1656">
        <v>91</v>
      </c>
      <c r="F1656">
        <v>73</v>
      </c>
      <c r="G1656" t="s">
        <v>16</v>
      </c>
      <c r="H1656" t="s">
        <v>210</v>
      </c>
      <c r="I1656" t="s">
        <v>211</v>
      </c>
      <c r="J1656" t="b">
        <v>0</v>
      </c>
      <c r="K1656">
        <v>1776</v>
      </c>
      <c r="L1656">
        <v>2287565</v>
      </c>
      <c r="M1656">
        <v>20171015</v>
      </c>
      <c r="N1656" t="s">
        <v>19</v>
      </c>
      <c r="O1656" t="str">
        <f>IF(VLOOKUP(A1656,'national-winners'!$A$2:$B$13,2,0)=H1656,"Y","N")</f>
        <v>N</v>
      </c>
    </row>
    <row r="1657" spans="1:15" x14ac:dyDescent="0.25">
      <c r="A1657">
        <v>1992</v>
      </c>
      <c r="B1657" t="s">
        <v>152</v>
      </c>
      <c r="C1657" t="s">
        <v>153</v>
      </c>
      <c r="D1657">
        <v>53</v>
      </c>
      <c r="E1657">
        <v>91</v>
      </c>
      <c r="F1657">
        <v>73</v>
      </c>
      <c r="G1657" t="s">
        <v>16</v>
      </c>
      <c r="H1657" t="s">
        <v>215</v>
      </c>
      <c r="I1657" t="s">
        <v>37</v>
      </c>
      <c r="J1657" t="b">
        <v>0</v>
      </c>
      <c r="K1657">
        <v>515</v>
      </c>
      <c r="L1657">
        <v>2287565</v>
      </c>
      <c r="M1657">
        <v>20171015</v>
      </c>
      <c r="N1657" t="s">
        <v>19</v>
      </c>
      <c r="O1657" t="str">
        <f>IF(VLOOKUP(A1657,'national-winners'!$A$2:$B$13,2,0)=H1657,"Y","N")</f>
        <v>N</v>
      </c>
    </row>
    <row r="1658" spans="1:15" x14ac:dyDescent="0.25">
      <c r="A1658">
        <v>1992</v>
      </c>
      <c r="B1658" t="s">
        <v>154</v>
      </c>
      <c r="C1658" t="s">
        <v>155</v>
      </c>
      <c r="D1658">
        <v>54</v>
      </c>
      <c r="E1658">
        <v>55</v>
      </c>
      <c r="F1658">
        <v>56</v>
      </c>
      <c r="G1658" t="s">
        <v>16</v>
      </c>
      <c r="H1658" t="s">
        <v>230</v>
      </c>
      <c r="I1658" t="s">
        <v>18</v>
      </c>
      <c r="J1658" t="b">
        <v>0</v>
      </c>
      <c r="K1658">
        <v>331001</v>
      </c>
      <c r="L1658">
        <v>683677</v>
      </c>
      <c r="M1658">
        <v>20171015</v>
      </c>
      <c r="N1658" t="s">
        <v>19</v>
      </c>
      <c r="O1658" t="str">
        <f>IF(VLOOKUP(A1658,'national-winners'!$A$2:$B$13,2,0)=H1658,"Y","N")</f>
        <v>Y</v>
      </c>
    </row>
    <row r="1659" spans="1:15" x14ac:dyDescent="0.25">
      <c r="A1659">
        <v>1992</v>
      </c>
      <c r="B1659" t="s">
        <v>154</v>
      </c>
      <c r="C1659" t="s">
        <v>155</v>
      </c>
      <c r="D1659">
        <v>54</v>
      </c>
      <c r="E1659">
        <v>55</v>
      </c>
      <c r="F1659">
        <v>56</v>
      </c>
      <c r="G1659" t="s">
        <v>16</v>
      </c>
      <c r="H1659" t="s">
        <v>207</v>
      </c>
      <c r="I1659" t="s">
        <v>21</v>
      </c>
      <c r="J1659" t="b">
        <v>0</v>
      </c>
      <c r="K1659">
        <v>241974</v>
      </c>
      <c r="L1659">
        <v>683677</v>
      </c>
      <c r="M1659">
        <v>20171015</v>
      </c>
      <c r="N1659" t="s">
        <v>19</v>
      </c>
      <c r="O1659" t="str">
        <f>IF(VLOOKUP(A1659,'national-winners'!$A$2:$B$13,2,0)=H1659,"Y","N")</f>
        <v>N</v>
      </c>
    </row>
    <row r="1660" spans="1:15" x14ac:dyDescent="0.25">
      <c r="A1660">
        <v>1992</v>
      </c>
      <c r="B1660" t="s">
        <v>154</v>
      </c>
      <c r="C1660" t="s">
        <v>155</v>
      </c>
      <c r="D1660">
        <v>54</v>
      </c>
      <c r="E1660">
        <v>55</v>
      </c>
      <c r="F1660">
        <v>56</v>
      </c>
      <c r="G1660" t="s">
        <v>16</v>
      </c>
      <c r="H1660" t="s">
        <v>231</v>
      </c>
      <c r="I1660" t="s">
        <v>35</v>
      </c>
      <c r="J1660" t="b">
        <v>0</v>
      </c>
      <c r="K1660">
        <v>108829</v>
      </c>
      <c r="L1660">
        <v>683677</v>
      </c>
      <c r="M1660">
        <v>20171015</v>
      </c>
      <c r="N1660" t="s">
        <v>19</v>
      </c>
      <c r="O1660" t="str">
        <f>IF(VLOOKUP(A1660,'national-winners'!$A$2:$B$13,2,0)=H1660,"Y","N")</f>
        <v>N</v>
      </c>
    </row>
    <row r="1661" spans="1:15" x14ac:dyDescent="0.25">
      <c r="A1661">
        <v>1992</v>
      </c>
      <c r="B1661" t="s">
        <v>154</v>
      </c>
      <c r="C1661" t="s">
        <v>155</v>
      </c>
      <c r="D1661">
        <v>54</v>
      </c>
      <c r="E1661">
        <v>55</v>
      </c>
      <c r="F1661">
        <v>56</v>
      </c>
      <c r="G1661" t="s">
        <v>16</v>
      </c>
      <c r="H1661" t="s">
        <v>232</v>
      </c>
      <c r="I1661" t="s">
        <v>29</v>
      </c>
      <c r="J1661" t="b">
        <v>0</v>
      </c>
      <c r="K1661">
        <v>1873</v>
      </c>
      <c r="L1661">
        <v>683677</v>
      </c>
      <c r="M1661">
        <v>20171015</v>
      </c>
      <c r="N1661" t="s">
        <v>19</v>
      </c>
      <c r="O1661" t="str">
        <f>IF(VLOOKUP(A1661,'national-winners'!$A$2:$B$13,2,0)=H1661,"Y","N")</f>
        <v>N</v>
      </c>
    </row>
    <row r="1662" spans="1:15" x14ac:dyDescent="0.25">
      <c r="A1662">
        <v>1992</v>
      </c>
      <c r="B1662" t="s">
        <v>156</v>
      </c>
      <c r="C1662" t="s">
        <v>157</v>
      </c>
      <c r="D1662">
        <v>55</v>
      </c>
      <c r="E1662">
        <v>35</v>
      </c>
      <c r="F1662">
        <v>25</v>
      </c>
      <c r="G1662" t="s">
        <v>16</v>
      </c>
      <c r="H1662" t="s">
        <v>230</v>
      </c>
      <c r="I1662" t="s">
        <v>18</v>
      </c>
      <c r="J1662" t="b">
        <v>0</v>
      </c>
      <c r="K1662">
        <v>1041066</v>
      </c>
      <c r="L1662">
        <v>2531064</v>
      </c>
      <c r="M1662">
        <v>20171015</v>
      </c>
      <c r="N1662" t="s">
        <v>19</v>
      </c>
      <c r="O1662" t="str">
        <f>IF(VLOOKUP(A1662,'national-winners'!$A$2:$B$13,2,0)=H1662,"Y","N")</f>
        <v>Y</v>
      </c>
    </row>
    <row r="1663" spans="1:15" x14ac:dyDescent="0.25">
      <c r="A1663">
        <v>1992</v>
      </c>
      <c r="B1663" t="s">
        <v>156</v>
      </c>
      <c r="C1663" t="s">
        <v>157</v>
      </c>
      <c r="D1663">
        <v>55</v>
      </c>
      <c r="E1663">
        <v>35</v>
      </c>
      <c r="F1663">
        <v>25</v>
      </c>
      <c r="G1663" t="s">
        <v>16</v>
      </c>
      <c r="H1663" t="s">
        <v>207</v>
      </c>
      <c r="I1663" t="s">
        <v>21</v>
      </c>
      <c r="J1663" t="b">
        <v>0</v>
      </c>
      <c r="K1663">
        <v>930855</v>
      </c>
      <c r="L1663">
        <v>2531064</v>
      </c>
      <c r="M1663">
        <v>20171015</v>
      </c>
      <c r="N1663" t="s">
        <v>19</v>
      </c>
      <c r="O1663" t="str">
        <f>IF(VLOOKUP(A1663,'national-winners'!$A$2:$B$13,2,0)=H1663,"Y","N")</f>
        <v>N</v>
      </c>
    </row>
    <row r="1664" spans="1:15" x14ac:dyDescent="0.25">
      <c r="A1664">
        <v>1992</v>
      </c>
      <c r="B1664" t="s">
        <v>156</v>
      </c>
      <c r="C1664" t="s">
        <v>157</v>
      </c>
      <c r="D1664">
        <v>55</v>
      </c>
      <c r="E1664">
        <v>35</v>
      </c>
      <c r="F1664">
        <v>25</v>
      </c>
      <c r="G1664" t="s">
        <v>16</v>
      </c>
      <c r="H1664" t="s">
        <v>231</v>
      </c>
      <c r="I1664" t="s">
        <v>35</v>
      </c>
      <c r="J1664" t="b">
        <v>0</v>
      </c>
      <c r="K1664">
        <v>544479</v>
      </c>
      <c r="L1664">
        <v>2531064</v>
      </c>
      <c r="M1664">
        <v>20171015</v>
      </c>
      <c r="N1664" t="s">
        <v>19</v>
      </c>
      <c r="O1664" t="str">
        <f>IF(VLOOKUP(A1664,'national-winners'!$A$2:$B$13,2,0)=H1664,"Y","N")</f>
        <v>N</v>
      </c>
    </row>
    <row r="1665" spans="1:15" x14ac:dyDescent="0.25">
      <c r="A1665">
        <v>1992</v>
      </c>
      <c r="B1665" t="s">
        <v>156</v>
      </c>
      <c r="C1665" t="s">
        <v>157</v>
      </c>
      <c r="D1665">
        <v>55</v>
      </c>
      <c r="E1665">
        <v>35</v>
      </c>
      <c r="F1665">
        <v>25</v>
      </c>
      <c r="G1665" t="s">
        <v>16</v>
      </c>
      <c r="H1665" t="s">
        <v>59</v>
      </c>
      <c r="I1665" t="s">
        <v>35</v>
      </c>
      <c r="J1665" t="b">
        <v>0</v>
      </c>
      <c r="K1665">
        <v>7518</v>
      </c>
      <c r="L1665">
        <v>2531064</v>
      </c>
      <c r="M1665">
        <v>20171015</v>
      </c>
      <c r="N1665" t="s">
        <v>19</v>
      </c>
      <c r="O1665" t="str">
        <f>IF(VLOOKUP(A1665,'national-winners'!$A$2:$B$13,2,0)=H1665,"Y","N")</f>
        <v>N</v>
      </c>
    </row>
    <row r="1666" spans="1:15" x14ac:dyDescent="0.25">
      <c r="A1666">
        <v>1992</v>
      </c>
      <c r="B1666" t="s">
        <v>156</v>
      </c>
      <c r="C1666" t="s">
        <v>157</v>
      </c>
      <c r="D1666">
        <v>55</v>
      </c>
      <c r="E1666">
        <v>35</v>
      </c>
      <c r="F1666">
        <v>25</v>
      </c>
      <c r="G1666" t="s">
        <v>16</v>
      </c>
      <c r="H1666" t="s">
        <v>232</v>
      </c>
      <c r="I1666" t="s">
        <v>29</v>
      </c>
      <c r="J1666" t="b">
        <v>0</v>
      </c>
      <c r="K1666">
        <v>2877</v>
      </c>
      <c r="L1666">
        <v>2531064</v>
      </c>
      <c r="M1666">
        <v>20171015</v>
      </c>
      <c r="N1666" t="s">
        <v>19</v>
      </c>
      <c r="O1666" t="str">
        <f>IF(VLOOKUP(A1666,'national-winners'!$A$2:$B$13,2,0)=H1666,"Y","N")</f>
        <v>N</v>
      </c>
    </row>
    <row r="1667" spans="1:15" x14ac:dyDescent="0.25">
      <c r="A1667">
        <v>1992</v>
      </c>
      <c r="B1667" t="s">
        <v>156</v>
      </c>
      <c r="C1667" t="s">
        <v>157</v>
      </c>
      <c r="D1667">
        <v>55</v>
      </c>
      <c r="E1667">
        <v>35</v>
      </c>
      <c r="F1667">
        <v>25</v>
      </c>
      <c r="G1667" t="s">
        <v>16</v>
      </c>
      <c r="H1667" t="s">
        <v>240</v>
      </c>
      <c r="I1667" t="s">
        <v>267</v>
      </c>
      <c r="J1667" t="b">
        <v>0</v>
      </c>
      <c r="K1667">
        <v>1833</v>
      </c>
      <c r="L1667">
        <v>2531064</v>
      </c>
      <c r="M1667">
        <v>20171015</v>
      </c>
      <c r="N1667" t="s">
        <v>19</v>
      </c>
      <c r="O1667" t="str">
        <f>IF(VLOOKUP(A1667,'national-winners'!$A$2:$B$13,2,0)=H1667,"Y","N")</f>
        <v>N</v>
      </c>
    </row>
    <row r="1668" spans="1:15" x14ac:dyDescent="0.25">
      <c r="A1668">
        <v>1992</v>
      </c>
      <c r="B1668" t="s">
        <v>156</v>
      </c>
      <c r="C1668" t="s">
        <v>157</v>
      </c>
      <c r="D1668">
        <v>55</v>
      </c>
      <c r="E1668">
        <v>35</v>
      </c>
      <c r="F1668">
        <v>25</v>
      </c>
      <c r="G1668" t="s">
        <v>16</v>
      </c>
      <c r="H1668" t="s">
        <v>236</v>
      </c>
      <c r="I1668" t="s">
        <v>237</v>
      </c>
      <c r="J1668" t="b">
        <v>0</v>
      </c>
      <c r="K1668">
        <v>1070</v>
      </c>
      <c r="L1668">
        <v>2531064</v>
      </c>
      <c r="M1668">
        <v>20171015</v>
      </c>
      <c r="N1668" t="s">
        <v>19</v>
      </c>
      <c r="O1668" t="str">
        <f>IF(VLOOKUP(A1668,'national-winners'!$A$2:$B$13,2,0)=H1668,"Y","N")</f>
        <v>N</v>
      </c>
    </row>
    <row r="1669" spans="1:15" x14ac:dyDescent="0.25">
      <c r="A1669">
        <v>1992</v>
      </c>
      <c r="B1669" t="s">
        <v>156</v>
      </c>
      <c r="C1669" t="s">
        <v>157</v>
      </c>
      <c r="D1669">
        <v>55</v>
      </c>
      <c r="E1669">
        <v>35</v>
      </c>
      <c r="F1669">
        <v>25</v>
      </c>
      <c r="G1669" t="s">
        <v>16</v>
      </c>
      <c r="H1669" t="s">
        <v>246</v>
      </c>
      <c r="J1669" t="b">
        <v>0</v>
      </c>
      <c r="K1669">
        <v>961</v>
      </c>
      <c r="L1669">
        <v>2531064</v>
      </c>
      <c r="M1669">
        <v>20171015</v>
      </c>
      <c r="N1669" t="s">
        <v>19</v>
      </c>
      <c r="O1669" t="str">
        <f>IF(VLOOKUP(A1669,'national-winners'!$A$2:$B$13,2,0)=H1669,"Y","N")</f>
        <v>N</v>
      </c>
    </row>
    <row r="1670" spans="1:15" x14ac:dyDescent="0.25">
      <c r="A1670">
        <v>1992</v>
      </c>
      <c r="B1670" t="s">
        <v>156</v>
      </c>
      <c r="C1670" t="s">
        <v>157</v>
      </c>
      <c r="D1670">
        <v>55</v>
      </c>
      <c r="E1670">
        <v>35</v>
      </c>
      <c r="F1670">
        <v>25</v>
      </c>
      <c r="G1670" t="s">
        <v>16</v>
      </c>
      <c r="H1670" t="s">
        <v>268</v>
      </c>
      <c r="I1670" t="s">
        <v>269</v>
      </c>
      <c r="J1670" t="b">
        <v>0</v>
      </c>
      <c r="K1670">
        <v>405</v>
      </c>
      <c r="L1670">
        <v>2531064</v>
      </c>
      <c r="M1670">
        <v>20171015</v>
      </c>
      <c r="N1670" t="s">
        <v>19</v>
      </c>
      <c r="O1670" t="str">
        <f>IF(VLOOKUP(A1670,'national-winners'!$A$2:$B$13,2,0)=H1670,"Y","N")</f>
        <v>N</v>
      </c>
    </row>
    <row r="1671" spans="1:15" x14ac:dyDescent="0.25">
      <c r="A1671">
        <v>1992</v>
      </c>
      <c r="B1671" t="s">
        <v>158</v>
      </c>
      <c r="C1671" t="s">
        <v>159</v>
      </c>
      <c r="D1671">
        <v>56</v>
      </c>
      <c r="E1671">
        <v>83</v>
      </c>
      <c r="F1671">
        <v>68</v>
      </c>
      <c r="G1671" t="s">
        <v>16</v>
      </c>
      <c r="H1671" t="s">
        <v>207</v>
      </c>
      <c r="I1671" t="s">
        <v>21</v>
      </c>
      <c r="J1671" t="b">
        <v>0</v>
      </c>
      <c r="K1671">
        <v>79347</v>
      </c>
      <c r="L1671">
        <v>199884</v>
      </c>
      <c r="M1671">
        <v>20171015</v>
      </c>
      <c r="N1671" t="s">
        <v>19</v>
      </c>
      <c r="O1671" t="str">
        <f>IF(VLOOKUP(A1671,'national-winners'!$A$2:$B$13,2,0)=H1671,"Y","N")</f>
        <v>N</v>
      </c>
    </row>
    <row r="1672" spans="1:15" x14ac:dyDescent="0.25">
      <c r="A1672">
        <v>1992</v>
      </c>
      <c r="B1672" t="s">
        <v>158</v>
      </c>
      <c r="C1672" t="s">
        <v>159</v>
      </c>
      <c r="D1672">
        <v>56</v>
      </c>
      <c r="E1672">
        <v>83</v>
      </c>
      <c r="F1672">
        <v>68</v>
      </c>
      <c r="G1672" t="s">
        <v>16</v>
      </c>
      <c r="H1672" t="s">
        <v>230</v>
      </c>
      <c r="I1672" t="s">
        <v>18</v>
      </c>
      <c r="J1672" t="b">
        <v>0</v>
      </c>
      <c r="K1672">
        <v>68160</v>
      </c>
      <c r="L1672">
        <v>199884</v>
      </c>
      <c r="M1672">
        <v>20171015</v>
      </c>
      <c r="N1672" t="s">
        <v>19</v>
      </c>
      <c r="O1672" t="str">
        <f>IF(VLOOKUP(A1672,'national-winners'!$A$2:$B$13,2,0)=H1672,"Y","N")</f>
        <v>Y</v>
      </c>
    </row>
    <row r="1673" spans="1:15" x14ac:dyDescent="0.25">
      <c r="A1673">
        <v>1992</v>
      </c>
      <c r="B1673" t="s">
        <v>158</v>
      </c>
      <c r="C1673" t="s">
        <v>159</v>
      </c>
      <c r="D1673">
        <v>56</v>
      </c>
      <c r="E1673">
        <v>83</v>
      </c>
      <c r="F1673">
        <v>68</v>
      </c>
      <c r="G1673" t="s">
        <v>16</v>
      </c>
      <c r="H1673" t="s">
        <v>231</v>
      </c>
      <c r="I1673" t="s">
        <v>35</v>
      </c>
      <c r="J1673" t="b">
        <v>0</v>
      </c>
      <c r="K1673">
        <v>51263</v>
      </c>
      <c r="L1673">
        <v>199884</v>
      </c>
      <c r="M1673">
        <v>20171015</v>
      </c>
      <c r="N1673" t="s">
        <v>19</v>
      </c>
      <c r="O1673" t="str">
        <f>IF(VLOOKUP(A1673,'national-winners'!$A$2:$B$13,2,0)=H1673,"Y","N")</f>
        <v>N</v>
      </c>
    </row>
    <row r="1674" spans="1:15" x14ac:dyDescent="0.25">
      <c r="A1674">
        <v>1992</v>
      </c>
      <c r="B1674" t="s">
        <v>158</v>
      </c>
      <c r="C1674" t="s">
        <v>159</v>
      </c>
      <c r="D1674">
        <v>56</v>
      </c>
      <c r="E1674">
        <v>83</v>
      </c>
      <c r="F1674">
        <v>68</v>
      </c>
      <c r="G1674" t="s">
        <v>16</v>
      </c>
      <c r="H1674" t="s">
        <v>232</v>
      </c>
      <c r="I1674" t="s">
        <v>29</v>
      </c>
      <c r="J1674" t="b">
        <v>0</v>
      </c>
      <c r="K1674">
        <v>844</v>
      </c>
      <c r="L1674">
        <v>199884</v>
      </c>
      <c r="M1674">
        <v>20171015</v>
      </c>
      <c r="N1674" t="s">
        <v>19</v>
      </c>
      <c r="O1674" t="str">
        <f>IF(VLOOKUP(A1674,'national-winners'!$A$2:$B$13,2,0)=H1674,"Y","N")</f>
        <v>N</v>
      </c>
    </row>
    <row r="1675" spans="1:15" x14ac:dyDescent="0.25">
      <c r="A1675">
        <v>1992</v>
      </c>
      <c r="B1675" t="s">
        <v>158</v>
      </c>
      <c r="C1675" t="s">
        <v>159</v>
      </c>
      <c r="D1675">
        <v>56</v>
      </c>
      <c r="E1675">
        <v>83</v>
      </c>
      <c r="F1675">
        <v>68</v>
      </c>
      <c r="G1675" t="s">
        <v>16</v>
      </c>
      <c r="H1675" t="s">
        <v>210</v>
      </c>
      <c r="I1675" t="s">
        <v>35</v>
      </c>
      <c r="J1675" t="b">
        <v>0</v>
      </c>
      <c r="K1675">
        <v>270</v>
      </c>
      <c r="L1675">
        <v>199884</v>
      </c>
      <c r="M1675">
        <v>20171015</v>
      </c>
      <c r="N1675" t="s">
        <v>19</v>
      </c>
      <c r="O1675" t="str">
        <f>IF(VLOOKUP(A1675,'national-winners'!$A$2:$B$13,2,0)=H1675,"Y","N")</f>
        <v>N</v>
      </c>
    </row>
    <row r="1676" spans="1:15" x14ac:dyDescent="0.25">
      <c r="A1676">
        <v>1996</v>
      </c>
      <c r="B1676" t="s">
        <v>14</v>
      </c>
      <c r="C1676" t="s">
        <v>15</v>
      </c>
      <c r="D1676">
        <v>1</v>
      </c>
      <c r="E1676">
        <v>63</v>
      </c>
      <c r="F1676">
        <v>41</v>
      </c>
      <c r="G1676" t="s">
        <v>16</v>
      </c>
      <c r="H1676" t="s">
        <v>270</v>
      </c>
      <c r="I1676" t="s">
        <v>21</v>
      </c>
      <c r="J1676" t="b">
        <v>0</v>
      </c>
      <c r="K1676">
        <v>769044</v>
      </c>
      <c r="L1676">
        <v>1534349</v>
      </c>
      <c r="M1676">
        <v>20171015</v>
      </c>
      <c r="N1676" t="s">
        <v>19</v>
      </c>
      <c r="O1676" t="str">
        <f>IF(VLOOKUP(A1676,'national-winners'!$A$2:$B$13,2,0)=H1676,"Y","N")</f>
        <v>N</v>
      </c>
    </row>
    <row r="1677" spans="1:15" x14ac:dyDescent="0.25">
      <c r="A1677">
        <v>1996</v>
      </c>
      <c r="B1677" t="s">
        <v>14</v>
      </c>
      <c r="C1677" t="s">
        <v>15</v>
      </c>
      <c r="D1677">
        <v>1</v>
      </c>
      <c r="E1677">
        <v>63</v>
      </c>
      <c r="F1677">
        <v>41</v>
      </c>
      <c r="G1677" t="s">
        <v>16</v>
      </c>
      <c r="H1677" t="s">
        <v>230</v>
      </c>
      <c r="I1677" t="s">
        <v>18</v>
      </c>
      <c r="J1677" t="b">
        <v>0</v>
      </c>
      <c r="K1677">
        <v>662165</v>
      </c>
      <c r="L1677">
        <v>1534349</v>
      </c>
      <c r="M1677">
        <v>20171015</v>
      </c>
      <c r="N1677" t="s">
        <v>19</v>
      </c>
      <c r="O1677" t="str">
        <f>IF(VLOOKUP(A1677,'national-winners'!$A$2:$B$13,2,0)=H1677,"Y","N")</f>
        <v>Y</v>
      </c>
    </row>
    <row r="1678" spans="1:15" x14ac:dyDescent="0.25">
      <c r="A1678">
        <v>1996</v>
      </c>
      <c r="B1678" t="s">
        <v>14</v>
      </c>
      <c r="C1678" t="s">
        <v>15</v>
      </c>
      <c r="D1678">
        <v>1</v>
      </c>
      <c r="E1678">
        <v>63</v>
      </c>
      <c r="F1678">
        <v>41</v>
      </c>
      <c r="G1678" t="s">
        <v>16</v>
      </c>
      <c r="I1678" t="s">
        <v>35</v>
      </c>
      <c r="J1678" t="b">
        <v>0</v>
      </c>
      <c r="K1678">
        <v>95030</v>
      </c>
      <c r="L1678">
        <v>1534349</v>
      </c>
      <c r="M1678">
        <v>20171015</v>
      </c>
      <c r="N1678" t="s">
        <v>19</v>
      </c>
      <c r="O1678" t="str">
        <f>IF(VLOOKUP(A1678,'national-winners'!$A$2:$B$13,2,0)=H1678,"Y","N")</f>
        <v>N</v>
      </c>
    </row>
    <row r="1679" spans="1:15" x14ac:dyDescent="0.25">
      <c r="A1679">
        <v>1996</v>
      </c>
      <c r="B1679" t="s">
        <v>14</v>
      </c>
      <c r="C1679" t="s">
        <v>15</v>
      </c>
      <c r="D1679">
        <v>1</v>
      </c>
      <c r="E1679">
        <v>63</v>
      </c>
      <c r="F1679">
        <v>41</v>
      </c>
      <c r="G1679" t="s">
        <v>16</v>
      </c>
      <c r="H1679" t="s">
        <v>271</v>
      </c>
      <c r="I1679" t="s">
        <v>29</v>
      </c>
      <c r="J1679" t="b">
        <v>0</v>
      </c>
      <c r="K1679">
        <v>5290</v>
      </c>
      <c r="L1679">
        <v>1534349</v>
      </c>
      <c r="M1679">
        <v>20171015</v>
      </c>
      <c r="N1679" t="s">
        <v>19</v>
      </c>
      <c r="O1679" t="str">
        <f>IF(VLOOKUP(A1679,'national-winners'!$A$2:$B$13,2,0)=H1679,"Y","N")</f>
        <v>N</v>
      </c>
    </row>
    <row r="1680" spans="1:15" x14ac:dyDescent="0.25">
      <c r="A1680">
        <v>1996</v>
      </c>
      <c r="B1680" t="s">
        <v>14</v>
      </c>
      <c r="C1680" t="s">
        <v>15</v>
      </c>
      <c r="D1680">
        <v>1</v>
      </c>
      <c r="E1680">
        <v>63</v>
      </c>
      <c r="F1680">
        <v>41</v>
      </c>
      <c r="G1680" t="s">
        <v>16</v>
      </c>
      <c r="H1680" t="s">
        <v>236</v>
      </c>
      <c r="I1680" t="s">
        <v>237</v>
      </c>
      <c r="J1680" t="b">
        <v>0</v>
      </c>
      <c r="K1680">
        <v>1697</v>
      </c>
      <c r="L1680">
        <v>1534349</v>
      </c>
      <c r="M1680">
        <v>20171015</v>
      </c>
      <c r="N1680" t="s">
        <v>19</v>
      </c>
      <c r="O1680" t="str">
        <f>IF(VLOOKUP(A1680,'national-winners'!$A$2:$B$13,2,0)=H1680,"Y","N")</f>
        <v>N</v>
      </c>
    </row>
    <row r="1681" spans="1:15" x14ac:dyDescent="0.25">
      <c r="A1681">
        <v>1996</v>
      </c>
      <c r="B1681" t="s">
        <v>14</v>
      </c>
      <c r="C1681" t="s">
        <v>15</v>
      </c>
      <c r="D1681">
        <v>1</v>
      </c>
      <c r="E1681">
        <v>63</v>
      </c>
      <c r="F1681">
        <v>41</v>
      </c>
      <c r="G1681" t="s">
        <v>16</v>
      </c>
      <c r="J1681" t="b">
        <v>1</v>
      </c>
      <c r="K1681">
        <v>1123</v>
      </c>
      <c r="L1681">
        <v>1534349</v>
      </c>
      <c r="M1681">
        <v>20171015</v>
      </c>
      <c r="N1681" t="s">
        <v>19</v>
      </c>
      <c r="O1681" t="str">
        <f>IF(VLOOKUP(A1681,'national-winners'!$A$2:$B$13,2,0)=H1681,"Y","N")</f>
        <v>N</v>
      </c>
    </row>
    <row r="1682" spans="1:15" x14ac:dyDescent="0.25">
      <c r="A1682">
        <v>1996</v>
      </c>
      <c r="B1682" t="s">
        <v>30</v>
      </c>
      <c r="C1682" t="s">
        <v>31</v>
      </c>
      <c r="D1682">
        <v>2</v>
      </c>
      <c r="E1682">
        <v>94</v>
      </c>
      <c r="F1682">
        <v>81</v>
      </c>
      <c r="G1682" t="s">
        <v>16</v>
      </c>
      <c r="H1682" t="s">
        <v>270</v>
      </c>
      <c r="I1682" t="s">
        <v>21</v>
      </c>
      <c r="J1682" t="b">
        <v>0</v>
      </c>
      <c r="K1682">
        <v>122746</v>
      </c>
      <c r="L1682">
        <v>241620</v>
      </c>
      <c r="M1682">
        <v>20171015</v>
      </c>
      <c r="N1682" t="s">
        <v>19</v>
      </c>
      <c r="O1682" t="str">
        <f>IF(VLOOKUP(A1682,'national-winners'!$A$2:$B$13,2,0)=H1682,"Y","N")</f>
        <v>N</v>
      </c>
    </row>
    <row r="1683" spans="1:15" x14ac:dyDescent="0.25">
      <c r="A1683">
        <v>1996</v>
      </c>
      <c r="B1683" t="s">
        <v>30</v>
      </c>
      <c r="C1683" t="s">
        <v>31</v>
      </c>
      <c r="D1683">
        <v>2</v>
      </c>
      <c r="E1683">
        <v>94</v>
      </c>
      <c r="F1683">
        <v>81</v>
      </c>
      <c r="G1683" t="s">
        <v>16</v>
      </c>
      <c r="H1683" t="s">
        <v>230</v>
      </c>
      <c r="I1683" t="s">
        <v>18</v>
      </c>
      <c r="J1683" t="b">
        <v>0</v>
      </c>
      <c r="K1683">
        <v>80380</v>
      </c>
      <c r="L1683">
        <v>241620</v>
      </c>
      <c r="M1683">
        <v>20171015</v>
      </c>
      <c r="N1683" t="s">
        <v>19</v>
      </c>
      <c r="O1683" t="str">
        <f>IF(VLOOKUP(A1683,'national-winners'!$A$2:$B$13,2,0)=H1683,"Y","N")</f>
        <v>Y</v>
      </c>
    </row>
    <row r="1684" spans="1:15" x14ac:dyDescent="0.25">
      <c r="A1684">
        <v>1996</v>
      </c>
      <c r="B1684" t="s">
        <v>30</v>
      </c>
      <c r="C1684" t="s">
        <v>31</v>
      </c>
      <c r="D1684">
        <v>2</v>
      </c>
      <c r="E1684">
        <v>94</v>
      </c>
      <c r="F1684">
        <v>81</v>
      </c>
      <c r="G1684" t="s">
        <v>16</v>
      </c>
      <c r="H1684" t="s">
        <v>231</v>
      </c>
      <c r="I1684" t="s">
        <v>272</v>
      </c>
      <c r="J1684" t="b">
        <v>0</v>
      </c>
      <c r="K1684">
        <v>26333</v>
      </c>
      <c r="L1684">
        <v>241620</v>
      </c>
      <c r="M1684">
        <v>20171015</v>
      </c>
      <c r="N1684" t="s">
        <v>19</v>
      </c>
      <c r="O1684" t="str">
        <f>IF(VLOOKUP(A1684,'national-winners'!$A$2:$B$13,2,0)=H1684,"Y","N")</f>
        <v>N</v>
      </c>
    </row>
    <row r="1685" spans="1:15" x14ac:dyDescent="0.25">
      <c r="A1685">
        <v>1996</v>
      </c>
      <c r="B1685" t="s">
        <v>30</v>
      </c>
      <c r="C1685" t="s">
        <v>31</v>
      </c>
      <c r="D1685">
        <v>2</v>
      </c>
      <c r="E1685">
        <v>94</v>
      </c>
      <c r="F1685">
        <v>81</v>
      </c>
      <c r="G1685" t="s">
        <v>16</v>
      </c>
      <c r="H1685" t="s">
        <v>273</v>
      </c>
      <c r="I1685" t="s">
        <v>274</v>
      </c>
      <c r="J1685" t="b">
        <v>0</v>
      </c>
      <c r="K1685">
        <v>7597</v>
      </c>
      <c r="L1685">
        <v>241620</v>
      </c>
      <c r="M1685">
        <v>20171015</v>
      </c>
      <c r="N1685" t="s">
        <v>19</v>
      </c>
      <c r="O1685" t="str">
        <f>IF(VLOOKUP(A1685,'national-winners'!$A$2:$B$13,2,0)=H1685,"Y","N")</f>
        <v>N</v>
      </c>
    </row>
    <row r="1686" spans="1:15" x14ac:dyDescent="0.25">
      <c r="A1686">
        <v>1996</v>
      </c>
      <c r="B1686" t="s">
        <v>30</v>
      </c>
      <c r="C1686" t="s">
        <v>31</v>
      </c>
      <c r="D1686">
        <v>2</v>
      </c>
      <c r="E1686">
        <v>94</v>
      </c>
      <c r="F1686">
        <v>81</v>
      </c>
      <c r="G1686" t="s">
        <v>16</v>
      </c>
      <c r="H1686" t="s">
        <v>271</v>
      </c>
      <c r="I1686" t="s">
        <v>29</v>
      </c>
      <c r="J1686" t="b">
        <v>0</v>
      </c>
      <c r="K1686">
        <v>2276</v>
      </c>
      <c r="L1686">
        <v>241620</v>
      </c>
      <c r="M1686">
        <v>20171015</v>
      </c>
      <c r="N1686" t="s">
        <v>19</v>
      </c>
      <c r="O1686" t="str">
        <f>IF(VLOOKUP(A1686,'national-winners'!$A$2:$B$13,2,0)=H1686,"Y","N")</f>
        <v>N</v>
      </c>
    </row>
    <row r="1687" spans="1:15" x14ac:dyDescent="0.25">
      <c r="A1687">
        <v>1996</v>
      </c>
      <c r="B1687" t="s">
        <v>30</v>
      </c>
      <c r="C1687" t="s">
        <v>31</v>
      </c>
      <c r="D1687">
        <v>2</v>
      </c>
      <c r="E1687">
        <v>94</v>
      </c>
      <c r="F1687">
        <v>81</v>
      </c>
      <c r="G1687" t="s">
        <v>16</v>
      </c>
      <c r="H1687" t="s">
        <v>238</v>
      </c>
      <c r="I1687" t="s">
        <v>275</v>
      </c>
      <c r="J1687" t="b">
        <v>0</v>
      </c>
      <c r="K1687">
        <v>925</v>
      </c>
      <c r="L1687">
        <v>241620</v>
      </c>
      <c r="M1687">
        <v>20171015</v>
      </c>
      <c r="N1687" t="s">
        <v>19</v>
      </c>
      <c r="O1687" t="str">
        <f>IF(VLOOKUP(A1687,'national-winners'!$A$2:$B$13,2,0)=H1687,"Y","N")</f>
        <v>N</v>
      </c>
    </row>
    <row r="1688" spans="1:15" x14ac:dyDescent="0.25">
      <c r="A1688">
        <v>1996</v>
      </c>
      <c r="B1688" t="s">
        <v>30</v>
      </c>
      <c r="C1688" t="s">
        <v>31</v>
      </c>
      <c r="D1688">
        <v>2</v>
      </c>
      <c r="E1688">
        <v>94</v>
      </c>
      <c r="F1688">
        <v>81</v>
      </c>
      <c r="G1688" t="s">
        <v>16</v>
      </c>
      <c r="H1688" t="s">
        <v>236</v>
      </c>
      <c r="I1688" t="s">
        <v>237</v>
      </c>
      <c r="J1688" t="b">
        <v>0</v>
      </c>
      <c r="K1688">
        <v>729</v>
      </c>
      <c r="L1688">
        <v>241620</v>
      </c>
      <c r="M1688">
        <v>20171015</v>
      </c>
      <c r="N1688" t="s">
        <v>19</v>
      </c>
      <c r="O1688" t="str">
        <f>IF(VLOOKUP(A1688,'national-winners'!$A$2:$B$13,2,0)=H1688,"Y","N")</f>
        <v>N</v>
      </c>
    </row>
    <row r="1689" spans="1:15" x14ac:dyDescent="0.25">
      <c r="A1689">
        <v>1996</v>
      </c>
      <c r="B1689" t="s">
        <v>30</v>
      </c>
      <c r="C1689" t="s">
        <v>31</v>
      </c>
      <c r="D1689">
        <v>2</v>
      </c>
      <c r="E1689">
        <v>94</v>
      </c>
      <c r="F1689">
        <v>81</v>
      </c>
      <c r="G1689" t="s">
        <v>16</v>
      </c>
      <c r="J1689" t="b">
        <v>1</v>
      </c>
      <c r="K1689">
        <v>634</v>
      </c>
      <c r="L1689">
        <v>241620</v>
      </c>
      <c r="M1689">
        <v>20171015</v>
      </c>
      <c r="N1689" t="s">
        <v>19</v>
      </c>
      <c r="O1689" t="str">
        <f>IF(VLOOKUP(A1689,'national-winners'!$A$2:$B$13,2,0)=H1689,"Y","N")</f>
        <v>N</v>
      </c>
    </row>
    <row r="1690" spans="1:15" x14ac:dyDescent="0.25">
      <c r="A1690">
        <v>1996</v>
      </c>
      <c r="B1690" t="s">
        <v>32</v>
      </c>
      <c r="C1690" t="s">
        <v>33</v>
      </c>
      <c r="D1690">
        <v>4</v>
      </c>
      <c r="E1690">
        <v>86</v>
      </c>
      <c r="F1690">
        <v>61</v>
      </c>
      <c r="G1690" t="s">
        <v>16</v>
      </c>
      <c r="H1690" t="s">
        <v>230</v>
      </c>
      <c r="I1690" t="s">
        <v>18</v>
      </c>
      <c r="J1690" t="b">
        <v>0</v>
      </c>
      <c r="K1690">
        <v>653288</v>
      </c>
      <c r="L1690">
        <v>1404405</v>
      </c>
      <c r="M1690">
        <v>20171015</v>
      </c>
      <c r="N1690" t="s">
        <v>19</v>
      </c>
      <c r="O1690" t="str">
        <f>IF(VLOOKUP(A1690,'national-winners'!$A$2:$B$13,2,0)=H1690,"Y","N")</f>
        <v>Y</v>
      </c>
    </row>
    <row r="1691" spans="1:15" x14ac:dyDescent="0.25">
      <c r="A1691">
        <v>1996</v>
      </c>
      <c r="B1691" t="s">
        <v>32</v>
      </c>
      <c r="C1691" t="s">
        <v>33</v>
      </c>
      <c r="D1691">
        <v>4</v>
      </c>
      <c r="E1691">
        <v>86</v>
      </c>
      <c r="F1691">
        <v>61</v>
      </c>
      <c r="G1691" t="s">
        <v>16</v>
      </c>
      <c r="H1691" t="s">
        <v>270</v>
      </c>
      <c r="I1691" t="s">
        <v>21</v>
      </c>
      <c r="J1691" t="b">
        <v>0</v>
      </c>
      <c r="K1691">
        <v>622073</v>
      </c>
      <c r="L1691">
        <v>1404405</v>
      </c>
      <c r="M1691">
        <v>20171015</v>
      </c>
      <c r="N1691" t="s">
        <v>19</v>
      </c>
      <c r="O1691" t="str">
        <f>IF(VLOOKUP(A1691,'national-winners'!$A$2:$B$13,2,0)=H1691,"Y","N")</f>
        <v>N</v>
      </c>
    </row>
    <row r="1692" spans="1:15" x14ac:dyDescent="0.25">
      <c r="A1692">
        <v>1996</v>
      </c>
      <c r="B1692" t="s">
        <v>32</v>
      </c>
      <c r="C1692" t="s">
        <v>33</v>
      </c>
      <c r="D1692">
        <v>4</v>
      </c>
      <c r="E1692">
        <v>86</v>
      </c>
      <c r="F1692">
        <v>61</v>
      </c>
      <c r="G1692" t="s">
        <v>16</v>
      </c>
      <c r="H1692" t="s">
        <v>231</v>
      </c>
      <c r="I1692" t="s">
        <v>272</v>
      </c>
      <c r="J1692" t="b">
        <v>0</v>
      </c>
      <c r="K1692">
        <v>112072</v>
      </c>
      <c r="L1692">
        <v>1404405</v>
      </c>
      <c r="M1692">
        <v>20171015</v>
      </c>
      <c r="N1692" t="s">
        <v>19</v>
      </c>
      <c r="O1692" t="str">
        <f>IF(VLOOKUP(A1692,'national-winners'!$A$2:$B$13,2,0)=H1692,"Y","N")</f>
        <v>N</v>
      </c>
    </row>
    <row r="1693" spans="1:15" x14ac:dyDescent="0.25">
      <c r="A1693">
        <v>1996</v>
      </c>
      <c r="B1693" t="s">
        <v>32</v>
      </c>
      <c r="C1693" t="s">
        <v>33</v>
      </c>
      <c r="D1693">
        <v>4</v>
      </c>
      <c r="E1693">
        <v>86</v>
      </c>
      <c r="F1693">
        <v>61</v>
      </c>
      <c r="G1693" t="s">
        <v>16</v>
      </c>
      <c r="H1693" t="s">
        <v>271</v>
      </c>
      <c r="I1693" t="s">
        <v>29</v>
      </c>
      <c r="J1693" t="b">
        <v>0</v>
      </c>
      <c r="K1693">
        <v>14358</v>
      </c>
      <c r="L1693">
        <v>1404405</v>
      </c>
      <c r="M1693">
        <v>20171015</v>
      </c>
      <c r="N1693" t="s">
        <v>19</v>
      </c>
      <c r="O1693" t="str">
        <f>IF(VLOOKUP(A1693,'national-winners'!$A$2:$B$13,2,0)=H1693,"Y","N")</f>
        <v>N</v>
      </c>
    </row>
    <row r="1694" spans="1:15" x14ac:dyDescent="0.25">
      <c r="A1694">
        <v>1996</v>
      </c>
      <c r="B1694" t="s">
        <v>32</v>
      </c>
      <c r="C1694" t="s">
        <v>33</v>
      </c>
      <c r="D1694">
        <v>4</v>
      </c>
      <c r="E1694">
        <v>86</v>
      </c>
      <c r="F1694">
        <v>61</v>
      </c>
      <c r="G1694" t="s">
        <v>16</v>
      </c>
      <c r="J1694" t="b">
        <v>1</v>
      </c>
      <c r="K1694">
        <v>2573</v>
      </c>
      <c r="L1694">
        <v>1404405</v>
      </c>
      <c r="M1694">
        <v>20171015</v>
      </c>
      <c r="N1694" t="s">
        <v>19</v>
      </c>
      <c r="O1694" t="str">
        <f>IF(VLOOKUP(A1694,'national-winners'!$A$2:$B$13,2,0)=H1694,"Y","N")</f>
        <v>N</v>
      </c>
    </row>
    <row r="1695" spans="1:15" x14ac:dyDescent="0.25">
      <c r="A1695">
        <v>1996</v>
      </c>
      <c r="B1695" t="s">
        <v>32</v>
      </c>
      <c r="C1695" t="s">
        <v>33</v>
      </c>
      <c r="D1695">
        <v>4</v>
      </c>
      <c r="E1695">
        <v>86</v>
      </c>
      <c r="F1695">
        <v>61</v>
      </c>
      <c r="G1695" t="s">
        <v>16</v>
      </c>
      <c r="H1695" t="s">
        <v>59</v>
      </c>
      <c r="J1695" t="b">
        <v>0</v>
      </c>
      <c r="K1695">
        <v>41</v>
      </c>
      <c r="L1695">
        <v>1404405</v>
      </c>
      <c r="M1695">
        <v>20171015</v>
      </c>
      <c r="N1695" t="s">
        <v>19</v>
      </c>
      <c r="O1695" t="str">
        <f>IF(VLOOKUP(A1695,'national-winners'!$A$2:$B$13,2,0)=H1695,"Y","N")</f>
        <v>N</v>
      </c>
    </row>
    <row r="1696" spans="1:15" x14ac:dyDescent="0.25">
      <c r="A1696">
        <v>1996</v>
      </c>
      <c r="B1696" t="s">
        <v>40</v>
      </c>
      <c r="C1696" t="s">
        <v>41</v>
      </c>
      <c r="D1696">
        <v>5</v>
      </c>
      <c r="E1696">
        <v>71</v>
      </c>
      <c r="F1696">
        <v>42</v>
      </c>
      <c r="G1696" t="s">
        <v>16</v>
      </c>
      <c r="H1696" t="s">
        <v>230</v>
      </c>
      <c r="I1696" t="s">
        <v>18</v>
      </c>
      <c r="J1696" t="b">
        <v>0</v>
      </c>
      <c r="K1696">
        <v>475171</v>
      </c>
      <c r="L1696">
        <v>884262</v>
      </c>
      <c r="M1696">
        <v>20171015</v>
      </c>
      <c r="N1696" t="s">
        <v>19</v>
      </c>
      <c r="O1696" t="str">
        <f>IF(VLOOKUP(A1696,'national-winners'!$A$2:$B$13,2,0)=H1696,"Y","N")</f>
        <v>Y</v>
      </c>
    </row>
    <row r="1697" spans="1:15" x14ac:dyDescent="0.25">
      <c r="A1697">
        <v>1996</v>
      </c>
      <c r="B1697" t="s">
        <v>40</v>
      </c>
      <c r="C1697" t="s">
        <v>41</v>
      </c>
      <c r="D1697">
        <v>5</v>
      </c>
      <c r="E1697">
        <v>71</v>
      </c>
      <c r="F1697">
        <v>42</v>
      </c>
      <c r="G1697" t="s">
        <v>16</v>
      </c>
      <c r="H1697" t="s">
        <v>270</v>
      </c>
      <c r="I1697" t="s">
        <v>21</v>
      </c>
      <c r="J1697" t="b">
        <v>0</v>
      </c>
      <c r="K1697">
        <v>325416</v>
      </c>
      <c r="L1697">
        <v>884262</v>
      </c>
      <c r="M1697">
        <v>20171015</v>
      </c>
      <c r="N1697" t="s">
        <v>19</v>
      </c>
      <c r="O1697" t="str">
        <f>IF(VLOOKUP(A1697,'national-winners'!$A$2:$B$13,2,0)=H1697,"Y","N")</f>
        <v>N</v>
      </c>
    </row>
    <row r="1698" spans="1:15" x14ac:dyDescent="0.25">
      <c r="A1698">
        <v>1996</v>
      </c>
      <c r="B1698" t="s">
        <v>40</v>
      </c>
      <c r="C1698" t="s">
        <v>41</v>
      </c>
      <c r="D1698">
        <v>5</v>
      </c>
      <c r="E1698">
        <v>71</v>
      </c>
      <c r="F1698">
        <v>42</v>
      </c>
      <c r="G1698" t="s">
        <v>16</v>
      </c>
      <c r="H1698" t="s">
        <v>231</v>
      </c>
      <c r="I1698" t="s">
        <v>272</v>
      </c>
      <c r="J1698" t="b">
        <v>0</v>
      </c>
      <c r="K1698">
        <v>69884</v>
      </c>
      <c r="L1698">
        <v>884262</v>
      </c>
      <c r="M1698">
        <v>20171015</v>
      </c>
      <c r="N1698" t="s">
        <v>19</v>
      </c>
      <c r="O1698" t="str">
        <f>IF(VLOOKUP(A1698,'national-winners'!$A$2:$B$13,2,0)=H1698,"Y","N")</f>
        <v>N</v>
      </c>
    </row>
    <row r="1699" spans="1:15" x14ac:dyDescent="0.25">
      <c r="A1699">
        <v>1996</v>
      </c>
      <c r="B1699" t="s">
        <v>40</v>
      </c>
      <c r="C1699" t="s">
        <v>41</v>
      </c>
      <c r="D1699">
        <v>5</v>
      </c>
      <c r="E1699">
        <v>71</v>
      </c>
      <c r="F1699">
        <v>42</v>
      </c>
      <c r="G1699" t="s">
        <v>16</v>
      </c>
      <c r="H1699" t="s">
        <v>273</v>
      </c>
      <c r="I1699" t="s">
        <v>274</v>
      </c>
      <c r="J1699" t="b">
        <v>0</v>
      </c>
      <c r="K1699">
        <v>3649</v>
      </c>
      <c r="L1699">
        <v>884262</v>
      </c>
      <c r="M1699">
        <v>20171015</v>
      </c>
      <c r="N1699" t="s">
        <v>19</v>
      </c>
      <c r="O1699" t="str">
        <f>IF(VLOOKUP(A1699,'national-winners'!$A$2:$B$13,2,0)=H1699,"Y","N")</f>
        <v>N</v>
      </c>
    </row>
    <row r="1700" spans="1:15" x14ac:dyDescent="0.25">
      <c r="A1700">
        <v>1996</v>
      </c>
      <c r="B1700" t="s">
        <v>40</v>
      </c>
      <c r="C1700" t="s">
        <v>41</v>
      </c>
      <c r="D1700">
        <v>5</v>
      </c>
      <c r="E1700">
        <v>71</v>
      </c>
      <c r="F1700">
        <v>42</v>
      </c>
      <c r="G1700" t="s">
        <v>16</v>
      </c>
      <c r="H1700" t="s">
        <v>271</v>
      </c>
      <c r="I1700" t="s">
        <v>29</v>
      </c>
      <c r="J1700" t="b">
        <v>0</v>
      </c>
      <c r="K1700">
        <v>3076</v>
      </c>
      <c r="L1700">
        <v>884262</v>
      </c>
      <c r="M1700">
        <v>20171015</v>
      </c>
      <c r="N1700" t="s">
        <v>19</v>
      </c>
      <c r="O1700" t="str">
        <f>IF(VLOOKUP(A1700,'national-winners'!$A$2:$B$13,2,0)=H1700,"Y","N")</f>
        <v>N</v>
      </c>
    </row>
    <row r="1701" spans="1:15" x14ac:dyDescent="0.25">
      <c r="A1701">
        <v>1996</v>
      </c>
      <c r="B1701" t="s">
        <v>40</v>
      </c>
      <c r="C1701" t="s">
        <v>41</v>
      </c>
      <c r="D1701">
        <v>5</v>
      </c>
      <c r="E1701">
        <v>71</v>
      </c>
      <c r="F1701">
        <v>42</v>
      </c>
      <c r="G1701" t="s">
        <v>16</v>
      </c>
      <c r="H1701" t="s">
        <v>238</v>
      </c>
      <c r="I1701" t="s">
        <v>275</v>
      </c>
      <c r="J1701" t="b">
        <v>0</v>
      </c>
      <c r="K1701">
        <v>2065</v>
      </c>
      <c r="L1701">
        <v>884262</v>
      </c>
      <c r="M1701">
        <v>20171015</v>
      </c>
      <c r="N1701" t="s">
        <v>19</v>
      </c>
      <c r="O1701" t="str">
        <f>IF(VLOOKUP(A1701,'national-winners'!$A$2:$B$13,2,0)=H1701,"Y","N")</f>
        <v>N</v>
      </c>
    </row>
    <row r="1702" spans="1:15" x14ac:dyDescent="0.25">
      <c r="A1702">
        <v>1996</v>
      </c>
      <c r="B1702" t="s">
        <v>40</v>
      </c>
      <c r="C1702" t="s">
        <v>41</v>
      </c>
      <c r="D1702">
        <v>5</v>
      </c>
      <c r="E1702">
        <v>71</v>
      </c>
      <c r="F1702">
        <v>42</v>
      </c>
      <c r="G1702" t="s">
        <v>16</v>
      </c>
      <c r="H1702" t="s">
        <v>276</v>
      </c>
      <c r="I1702" t="s">
        <v>234</v>
      </c>
      <c r="J1702" t="b">
        <v>0</v>
      </c>
      <c r="K1702">
        <v>932</v>
      </c>
      <c r="L1702">
        <v>884262</v>
      </c>
      <c r="M1702">
        <v>20171015</v>
      </c>
      <c r="N1702" t="s">
        <v>19</v>
      </c>
      <c r="O1702" t="str">
        <f>IF(VLOOKUP(A1702,'national-winners'!$A$2:$B$13,2,0)=H1702,"Y","N")</f>
        <v>N</v>
      </c>
    </row>
    <row r="1703" spans="1:15" x14ac:dyDescent="0.25">
      <c r="A1703">
        <v>1996</v>
      </c>
      <c r="B1703" t="s">
        <v>40</v>
      </c>
      <c r="C1703" t="s">
        <v>41</v>
      </c>
      <c r="D1703">
        <v>5</v>
      </c>
      <c r="E1703">
        <v>71</v>
      </c>
      <c r="F1703">
        <v>42</v>
      </c>
      <c r="G1703" t="s">
        <v>16</v>
      </c>
      <c r="H1703" t="s">
        <v>277</v>
      </c>
      <c r="I1703" t="s">
        <v>244</v>
      </c>
      <c r="J1703" t="b">
        <v>0</v>
      </c>
      <c r="K1703">
        <v>823</v>
      </c>
      <c r="L1703">
        <v>884262</v>
      </c>
      <c r="M1703">
        <v>20171015</v>
      </c>
      <c r="N1703" t="s">
        <v>19</v>
      </c>
      <c r="O1703" t="str">
        <f>IF(VLOOKUP(A1703,'national-winners'!$A$2:$B$13,2,0)=H1703,"Y","N")</f>
        <v>N</v>
      </c>
    </row>
    <row r="1704" spans="1:15" x14ac:dyDescent="0.25">
      <c r="A1704">
        <v>1996</v>
      </c>
      <c r="B1704" t="s">
        <v>40</v>
      </c>
      <c r="C1704" t="s">
        <v>41</v>
      </c>
      <c r="D1704">
        <v>5</v>
      </c>
      <c r="E1704">
        <v>71</v>
      </c>
      <c r="F1704">
        <v>42</v>
      </c>
      <c r="G1704" t="s">
        <v>16</v>
      </c>
      <c r="H1704" t="s">
        <v>278</v>
      </c>
      <c r="I1704" t="s">
        <v>279</v>
      </c>
      <c r="J1704" t="b">
        <v>0</v>
      </c>
      <c r="K1704">
        <v>749</v>
      </c>
      <c r="L1704">
        <v>884262</v>
      </c>
      <c r="M1704">
        <v>20171015</v>
      </c>
      <c r="N1704" t="s">
        <v>19</v>
      </c>
      <c r="O1704" t="str">
        <f>IF(VLOOKUP(A1704,'national-winners'!$A$2:$B$13,2,0)=H1704,"Y","N")</f>
        <v>N</v>
      </c>
    </row>
    <row r="1705" spans="1:15" x14ac:dyDescent="0.25">
      <c r="A1705">
        <v>1996</v>
      </c>
      <c r="B1705" t="s">
        <v>40</v>
      </c>
      <c r="C1705" t="s">
        <v>41</v>
      </c>
      <c r="D1705">
        <v>5</v>
      </c>
      <c r="E1705">
        <v>71</v>
      </c>
      <c r="F1705">
        <v>42</v>
      </c>
      <c r="G1705" t="s">
        <v>16</v>
      </c>
      <c r="H1705" t="s">
        <v>280</v>
      </c>
      <c r="I1705" t="s">
        <v>170</v>
      </c>
      <c r="J1705" t="b">
        <v>0</v>
      </c>
      <c r="K1705">
        <v>747</v>
      </c>
      <c r="L1705">
        <v>884262</v>
      </c>
      <c r="M1705">
        <v>20171015</v>
      </c>
      <c r="N1705" t="s">
        <v>19</v>
      </c>
      <c r="O1705" t="str">
        <f>IF(VLOOKUP(A1705,'national-winners'!$A$2:$B$13,2,0)=H1705,"Y","N")</f>
        <v>N</v>
      </c>
    </row>
    <row r="1706" spans="1:15" x14ac:dyDescent="0.25">
      <c r="A1706">
        <v>1996</v>
      </c>
      <c r="B1706" t="s">
        <v>40</v>
      </c>
      <c r="C1706" t="s">
        <v>41</v>
      </c>
      <c r="D1706">
        <v>5</v>
      </c>
      <c r="E1706">
        <v>71</v>
      </c>
      <c r="F1706">
        <v>42</v>
      </c>
      <c r="G1706" t="s">
        <v>16</v>
      </c>
      <c r="H1706" t="s">
        <v>236</v>
      </c>
      <c r="I1706" t="s">
        <v>237</v>
      </c>
      <c r="J1706" t="b">
        <v>0</v>
      </c>
      <c r="K1706">
        <v>729</v>
      </c>
      <c r="L1706">
        <v>884262</v>
      </c>
      <c r="M1706">
        <v>20171015</v>
      </c>
      <c r="N1706" t="s">
        <v>19</v>
      </c>
      <c r="O1706" t="str">
        <f>IF(VLOOKUP(A1706,'national-winners'!$A$2:$B$13,2,0)=H1706,"Y","N")</f>
        <v>N</v>
      </c>
    </row>
    <row r="1707" spans="1:15" x14ac:dyDescent="0.25">
      <c r="A1707">
        <v>1996</v>
      </c>
      <c r="B1707" t="s">
        <v>40</v>
      </c>
      <c r="C1707" t="s">
        <v>41</v>
      </c>
      <c r="D1707">
        <v>5</v>
      </c>
      <c r="E1707">
        <v>71</v>
      </c>
      <c r="F1707">
        <v>42</v>
      </c>
      <c r="G1707" t="s">
        <v>16</v>
      </c>
      <c r="H1707" t="s">
        <v>281</v>
      </c>
      <c r="I1707" t="s">
        <v>100</v>
      </c>
      <c r="J1707" t="b">
        <v>0</v>
      </c>
      <c r="K1707">
        <v>538</v>
      </c>
      <c r="L1707">
        <v>884262</v>
      </c>
      <c r="M1707">
        <v>20171015</v>
      </c>
      <c r="N1707" t="s">
        <v>19</v>
      </c>
      <c r="O1707" t="str">
        <f>IF(VLOOKUP(A1707,'national-winners'!$A$2:$B$13,2,0)=H1707,"Y","N")</f>
        <v>N</v>
      </c>
    </row>
    <row r="1708" spans="1:15" x14ac:dyDescent="0.25">
      <c r="A1708">
        <v>1996</v>
      </c>
      <c r="B1708" t="s">
        <v>40</v>
      </c>
      <c r="C1708" t="s">
        <v>41</v>
      </c>
      <c r="D1708">
        <v>5</v>
      </c>
      <c r="E1708">
        <v>71</v>
      </c>
      <c r="F1708">
        <v>42</v>
      </c>
      <c r="G1708" t="s">
        <v>16</v>
      </c>
      <c r="H1708" t="s">
        <v>197</v>
      </c>
      <c r="I1708" t="s">
        <v>25</v>
      </c>
      <c r="J1708" t="b">
        <v>0</v>
      </c>
      <c r="K1708">
        <v>483</v>
      </c>
      <c r="L1708">
        <v>884262</v>
      </c>
      <c r="M1708">
        <v>20171015</v>
      </c>
      <c r="N1708" t="s">
        <v>19</v>
      </c>
      <c r="O1708" t="str">
        <f>IF(VLOOKUP(A1708,'national-winners'!$A$2:$B$13,2,0)=H1708,"Y","N")</f>
        <v>N</v>
      </c>
    </row>
    <row r="1709" spans="1:15" x14ac:dyDescent="0.25">
      <c r="A1709">
        <v>1996</v>
      </c>
      <c r="B1709" t="s">
        <v>42</v>
      </c>
      <c r="C1709" t="s">
        <v>43</v>
      </c>
      <c r="D1709">
        <v>6</v>
      </c>
      <c r="E1709">
        <v>93</v>
      </c>
      <c r="F1709">
        <v>71</v>
      </c>
      <c r="G1709" t="s">
        <v>16</v>
      </c>
      <c r="H1709" t="s">
        <v>230</v>
      </c>
      <c r="I1709" t="s">
        <v>18</v>
      </c>
      <c r="J1709" t="b">
        <v>0</v>
      </c>
      <c r="K1709">
        <v>5119835</v>
      </c>
      <c r="L1709">
        <v>10019469</v>
      </c>
      <c r="M1709">
        <v>20171015</v>
      </c>
      <c r="N1709" t="s">
        <v>19</v>
      </c>
      <c r="O1709" t="str">
        <f>IF(VLOOKUP(A1709,'national-winners'!$A$2:$B$13,2,0)=H1709,"Y","N")</f>
        <v>Y</v>
      </c>
    </row>
    <row r="1710" spans="1:15" x14ac:dyDescent="0.25">
      <c r="A1710">
        <v>1996</v>
      </c>
      <c r="B1710" t="s">
        <v>42</v>
      </c>
      <c r="C1710" t="s">
        <v>43</v>
      </c>
      <c r="D1710">
        <v>6</v>
      </c>
      <c r="E1710">
        <v>93</v>
      </c>
      <c r="F1710">
        <v>71</v>
      </c>
      <c r="G1710" t="s">
        <v>16</v>
      </c>
      <c r="H1710" t="s">
        <v>270</v>
      </c>
      <c r="I1710" t="s">
        <v>21</v>
      </c>
      <c r="J1710" t="b">
        <v>0</v>
      </c>
      <c r="K1710">
        <v>3828381</v>
      </c>
      <c r="L1710">
        <v>10019469</v>
      </c>
      <c r="M1710">
        <v>20171015</v>
      </c>
      <c r="N1710" t="s">
        <v>19</v>
      </c>
      <c r="O1710" t="str">
        <f>IF(VLOOKUP(A1710,'national-winners'!$A$2:$B$13,2,0)=H1710,"Y","N")</f>
        <v>N</v>
      </c>
    </row>
    <row r="1711" spans="1:15" x14ac:dyDescent="0.25">
      <c r="A1711">
        <v>1996</v>
      </c>
      <c r="B1711" t="s">
        <v>42</v>
      </c>
      <c r="C1711" t="s">
        <v>43</v>
      </c>
      <c r="D1711">
        <v>6</v>
      </c>
      <c r="E1711">
        <v>93</v>
      </c>
      <c r="F1711">
        <v>71</v>
      </c>
      <c r="G1711" t="s">
        <v>16</v>
      </c>
      <c r="H1711" t="s">
        <v>231</v>
      </c>
      <c r="I1711" t="s">
        <v>272</v>
      </c>
      <c r="J1711" t="b">
        <v>0</v>
      </c>
      <c r="K1711">
        <v>697847</v>
      </c>
      <c r="L1711">
        <v>10019469</v>
      </c>
      <c r="M1711">
        <v>20171015</v>
      </c>
      <c r="N1711" t="s">
        <v>19</v>
      </c>
      <c r="O1711" t="str">
        <f>IF(VLOOKUP(A1711,'national-winners'!$A$2:$B$13,2,0)=H1711,"Y","N")</f>
        <v>N</v>
      </c>
    </row>
    <row r="1712" spans="1:15" x14ac:dyDescent="0.25">
      <c r="A1712">
        <v>1996</v>
      </c>
      <c r="B1712" t="s">
        <v>42</v>
      </c>
      <c r="C1712" t="s">
        <v>43</v>
      </c>
      <c r="D1712">
        <v>6</v>
      </c>
      <c r="E1712">
        <v>93</v>
      </c>
      <c r="F1712">
        <v>71</v>
      </c>
      <c r="G1712" t="s">
        <v>16</v>
      </c>
      <c r="H1712" t="s">
        <v>273</v>
      </c>
      <c r="I1712" t="s">
        <v>274</v>
      </c>
      <c r="J1712" t="b">
        <v>0</v>
      </c>
      <c r="K1712">
        <v>237016</v>
      </c>
      <c r="L1712">
        <v>10019469</v>
      </c>
      <c r="M1712">
        <v>20171015</v>
      </c>
      <c r="N1712" t="s">
        <v>19</v>
      </c>
      <c r="O1712" t="str">
        <f>IF(VLOOKUP(A1712,'national-winners'!$A$2:$B$13,2,0)=H1712,"Y","N")</f>
        <v>N</v>
      </c>
    </row>
    <row r="1713" spans="1:15" x14ac:dyDescent="0.25">
      <c r="A1713">
        <v>1996</v>
      </c>
      <c r="B1713" t="s">
        <v>42</v>
      </c>
      <c r="C1713" t="s">
        <v>43</v>
      </c>
      <c r="D1713">
        <v>6</v>
      </c>
      <c r="E1713">
        <v>93</v>
      </c>
      <c r="F1713">
        <v>71</v>
      </c>
      <c r="G1713" t="s">
        <v>16</v>
      </c>
      <c r="H1713" t="s">
        <v>271</v>
      </c>
      <c r="I1713" t="s">
        <v>29</v>
      </c>
      <c r="J1713" t="b">
        <v>0</v>
      </c>
      <c r="K1713">
        <v>73600</v>
      </c>
      <c r="L1713">
        <v>10019469</v>
      </c>
      <c r="M1713">
        <v>20171015</v>
      </c>
      <c r="N1713" t="s">
        <v>19</v>
      </c>
      <c r="O1713" t="str">
        <f>IF(VLOOKUP(A1713,'national-winners'!$A$2:$B$13,2,0)=H1713,"Y","N")</f>
        <v>N</v>
      </c>
    </row>
    <row r="1714" spans="1:15" x14ac:dyDescent="0.25">
      <c r="A1714">
        <v>1996</v>
      </c>
      <c r="B1714" t="s">
        <v>42</v>
      </c>
      <c r="C1714" t="s">
        <v>43</v>
      </c>
      <c r="D1714">
        <v>6</v>
      </c>
      <c r="E1714">
        <v>93</v>
      </c>
      <c r="F1714">
        <v>71</v>
      </c>
      <c r="G1714" t="s">
        <v>16</v>
      </c>
      <c r="H1714" t="s">
        <v>282</v>
      </c>
      <c r="I1714" t="s">
        <v>45</v>
      </c>
      <c r="J1714" t="b">
        <v>0</v>
      </c>
      <c r="K1714">
        <v>25332</v>
      </c>
      <c r="L1714">
        <v>10019469</v>
      </c>
      <c r="M1714">
        <v>20171015</v>
      </c>
      <c r="N1714" t="s">
        <v>19</v>
      </c>
      <c r="O1714" t="str">
        <f>IF(VLOOKUP(A1714,'national-winners'!$A$2:$B$13,2,0)=H1714,"Y","N")</f>
        <v>N</v>
      </c>
    </row>
    <row r="1715" spans="1:15" x14ac:dyDescent="0.25">
      <c r="A1715">
        <v>1996</v>
      </c>
      <c r="B1715" t="s">
        <v>42</v>
      </c>
      <c r="C1715" t="s">
        <v>43</v>
      </c>
      <c r="D1715">
        <v>6</v>
      </c>
      <c r="E1715">
        <v>93</v>
      </c>
      <c r="F1715">
        <v>71</v>
      </c>
      <c r="G1715" t="s">
        <v>16</v>
      </c>
      <c r="H1715" t="s">
        <v>238</v>
      </c>
      <c r="I1715" t="s">
        <v>23</v>
      </c>
      <c r="J1715" t="b">
        <v>0</v>
      </c>
      <c r="K1715">
        <v>21202</v>
      </c>
      <c r="L1715">
        <v>10019469</v>
      </c>
      <c r="M1715">
        <v>20171015</v>
      </c>
      <c r="N1715" t="s">
        <v>19</v>
      </c>
      <c r="O1715" t="str">
        <f>IF(VLOOKUP(A1715,'national-winners'!$A$2:$B$13,2,0)=H1715,"Y","N")</f>
        <v>N</v>
      </c>
    </row>
    <row r="1716" spans="1:15" x14ac:dyDescent="0.25">
      <c r="A1716">
        <v>1996</v>
      </c>
      <c r="B1716" t="s">
        <v>42</v>
      </c>
      <c r="C1716" t="s">
        <v>43</v>
      </c>
      <c r="D1716">
        <v>6</v>
      </c>
      <c r="E1716">
        <v>93</v>
      </c>
      <c r="F1716">
        <v>71</v>
      </c>
      <c r="G1716" t="s">
        <v>16</v>
      </c>
      <c r="H1716" t="s">
        <v>236</v>
      </c>
      <c r="I1716" t="s">
        <v>237</v>
      </c>
      <c r="J1716" t="b">
        <v>0</v>
      </c>
      <c r="K1716">
        <v>15403</v>
      </c>
      <c r="L1716">
        <v>10019469</v>
      </c>
      <c r="M1716">
        <v>20171015</v>
      </c>
      <c r="N1716" t="s">
        <v>19</v>
      </c>
      <c r="O1716" t="str">
        <f>IF(VLOOKUP(A1716,'national-winners'!$A$2:$B$13,2,0)=H1716,"Y","N")</f>
        <v>N</v>
      </c>
    </row>
    <row r="1717" spans="1:15" x14ac:dyDescent="0.25">
      <c r="A1717">
        <v>1996</v>
      </c>
      <c r="B1717" t="s">
        <v>42</v>
      </c>
      <c r="C1717" t="s">
        <v>43</v>
      </c>
      <c r="D1717">
        <v>6</v>
      </c>
      <c r="E1717">
        <v>93</v>
      </c>
      <c r="F1717">
        <v>71</v>
      </c>
      <c r="G1717" t="s">
        <v>16</v>
      </c>
      <c r="J1717" t="b">
        <v>1</v>
      </c>
      <c r="K1717">
        <v>853</v>
      </c>
      <c r="L1717">
        <v>10019469</v>
      </c>
      <c r="M1717">
        <v>20171015</v>
      </c>
      <c r="N1717" t="s">
        <v>19</v>
      </c>
      <c r="O1717" t="str">
        <f>IF(VLOOKUP(A1717,'national-winners'!$A$2:$B$13,2,0)=H1717,"Y","N")</f>
        <v>N</v>
      </c>
    </row>
    <row r="1718" spans="1:15" x14ac:dyDescent="0.25">
      <c r="A1718">
        <v>1996</v>
      </c>
      <c r="B1718" t="s">
        <v>46</v>
      </c>
      <c r="C1718" t="s">
        <v>47</v>
      </c>
      <c r="D1718">
        <v>8</v>
      </c>
      <c r="E1718">
        <v>84</v>
      </c>
      <c r="F1718">
        <v>62</v>
      </c>
      <c r="G1718" t="s">
        <v>16</v>
      </c>
      <c r="H1718" t="s">
        <v>270</v>
      </c>
      <c r="I1718" t="s">
        <v>21</v>
      </c>
      <c r="J1718" t="b">
        <v>0</v>
      </c>
      <c r="K1718">
        <v>691848</v>
      </c>
      <c r="L1718">
        <v>1510702</v>
      </c>
      <c r="M1718">
        <v>20171015</v>
      </c>
      <c r="N1718" t="s">
        <v>19</v>
      </c>
      <c r="O1718" t="str">
        <f>IF(VLOOKUP(A1718,'national-winners'!$A$2:$B$13,2,0)=H1718,"Y","N")</f>
        <v>N</v>
      </c>
    </row>
    <row r="1719" spans="1:15" x14ac:dyDescent="0.25">
      <c r="A1719">
        <v>1996</v>
      </c>
      <c r="B1719" t="s">
        <v>46</v>
      </c>
      <c r="C1719" t="s">
        <v>47</v>
      </c>
      <c r="D1719">
        <v>8</v>
      </c>
      <c r="E1719">
        <v>84</v>
      </c>
      <c r="F1719">
        <v>62</v>
      </c>
      <c r="G1719" t="s">
        <v>16</v>
      </c>
      <c r="H1719" t="s">
        <v>230</v>
      </c>
      <c r="I1719" t="s">
        <v>18</v>
      </c>
      <c r="J1719" t="b">
        <v>0</v>
      </c>
      <c r="K1719">
        <v>671152</v>
      </c>
      <c r="L1719">
        <v>1510702</v>
      </c>
      <c r="M1719">
        <v>20171015</v>
      </c>
      <c r="N1719" t="s">
        <v>19</v>
      </c>
      <c r="O1719" t="str">
        <f>IF(VLOOKUP(A1719,'national-winners'!$A$2:$B$13,2,0)=H1719,"Y","N")</f>
        <v>Y</v>
      </c>
    </row>
    <row r="1720" spans="1:15" x14ac:dyDescent="0.25">
      <c r="A1720">
        <v>1996</v>
      </c>
      <c r="B1720" t="s">
        <v>46</v>
      </c>
      <c r="C1720" t="s">
        <v>47</v>
      </c>
      <c r="D1720">
        <v>8</v>
      </c>
      <c r="E1720">
        <v>84</v>
      </c>
      <c r="F1720">
        <v>62</v>
      </c>
      <c r="G1720" t="s">
        <v>16</v>
      </c>
      <c r="H1720" t="s">
        <v>231</v>
      </c>
      <c r="I1720" t="s">
        <v>272</v>
      </c>
      <c r="J1720" t="b">
        <v>0</v>
      </c>
      <c r="K1720">
        <v>99629</v>
      </c>
      <c r="L1720">
        <v>1510702</v>
      </c>
      <c r="M1720">
        <v>20171015</v>
      </c>
      <c r="N1720" t="s">
        <v>19</v>
      </c>
      <c r="O1720" t="str">
        <f>IF(VLOOKUP(A1720,'national-winners'!$A$2:$B$13,2,0)=H1720,"Y","N")</f>
        <v>N</v>
      </c>
    </row>
    <row r="1721" spans="1:15" x14ac:dyDescent="0.25">
      <c r="A1721">
        <v>1996</v>
      </c>
      <c r="B1721" t="s">
        <v>46</v>
      </c>
      <c r="C1721" t="s">
        <v>47</v>
      </c>
      <c r="D1721">
        <v>8</v>
      </c>
      <c r="E1721">
        <v>84</v>
      </c>
      <c r="F1721">
        <v>62</v>
      </c>
      <c r="G1721" t="s">
        <v>16</v>
      </c>
      <c r="H1721" t="s">
        <v>273</v>
      </c>
      <c r="I1721" t="s">
        <v>274</v>
      </c>
      <c r="J1721" t="b">
        <v>0</v>
      </c>
      <c r="K1721">
        <v>25070</v>
      </c>
      <c r="L1721">
        <v>1510702</v>
      </c>
      <c r="M1721">
        <v>20171015</v>
      </c>
      <c r="N1721" t="s">
        <v>19</v>
      </c>
      <c r="O1721" t="str">
        <f>IF(VLOOKUP(A1721,'national-winners'!$A$2:$B$13,2,0)=H1721,"Y","N")</f>
        <v>N</v>
      </c>
    </row>
    <row r="1722" spans="1:15" x14ac:dyDescent="0.25">
      <c r="A1722">
        <v>1996</v>
      </c>
      <c r="B1722" t="s">
        <v>46</v>
      </c>
      <c r="C1722" t="s">
        <v>47</v>
      </c>
      <c r="D1722">
        <v>8</v>
      </c>
      <c r="E1722">
        <v>84</v>
      </c>
      <c r="F1722">
        <v>62</v>
      </c>
      <c r="G1722" t="s">
        <v>16</v>
      </c>
      <c r="H1722" t="s">
        <v>271</v>
      </c>
      <c r="I1722" t="s">
        <v>29</v>
      </c>
      <c r="J1722" t="b">
        <v>0</v>
      </c>
      <c r="K1722">
        <v>12392</v>
      </c>
      <c r="L1722">
        <v>1510702</v>
      </c>
      <c r="M1722">
        <v>20171015</v>
      </c>
      <c r="N1722" t="s">
        <v>19</v>
      </c>
      <c r="O1722" t="str">
        <f>IF(VLOOKUP(A1722,'national-winners'!$A$2:$B$13,2,0)=H1722,"Y","N")</f>
        <v>N</v>
      </c>
    </row>
    <row r="1723" spans="1:15" x14ac:dyDescent="0.25">
      <c r="A1723">
        <v>1996</v>
      </c>
      <c r="B1723" t="s">
        <v>46</v>
      </c>
      <c r="C1723" t="s">
        <v>47</v>
      </c>
      <c r="D1723">
        <v>8</v>
      </c>
      <c r="E1723">
        <v>84</v>
      </c>
      <c r="F1723">
        <v>62</v>
      </c>
      <c r="G1723" t="s">
        <v>16</v>
      </c>
      <c r="H1723" t="s">
        <v>238</v>
      </c>
      <c r="I1723" t="s">
        <v>134</v>
      </c>
      <c r="J1723" t="b">
        <v>0</v>
      </c>
      <c r="K1723">
        <v>2813</v>
      </c>
      <c r="L1723">
        <v>1510702</v>
      </c>
      <c r="M1723">
        <v>20171015</v>
      </c>
      <c r="N1723" t="s">
        <v>19</v>
      </c>
      <c r="O1723" t="str">
        <f>IF(VLOOKUP(A1723,'national-winners'!$A$2:$B$13,2,0)=H1723,"Y","N")</f>
        <v>N</v>
      </c>
    </row>
    <row r="1724" spans="1:15" x14ac:dyDescent="0.25">
      <c r="A1724">
        <v>1996</v>
      </c>
      <c r="B1724" t="s">
        <v>46</v>
      </c>
      <c r="C1724" t="s">
        <v>47</v>
      </c>
      <c r="D1724">
        <v>8</v>
      </c>
      <c r="E1724">
        <v>84</v>
      </c>
      <c r="F1724">
        <v>62</v>
      </c>
      <c r="G1724" t="s">
        <v>16</v>
      </c>
      <c r="H1724" t="s">
        <v>277</v>
      </c>
      <c r="I1724" t="s">
        <v>35</v>
      </c>
      <c r="J1724" t="b">
        <v>0</v>
      </c>
      <c r="K1724">
        <v>2809</v>
      </c>
      <c r="L1724">
        <v>1510702</v>
      </c>
      <c r="M1724">
        <v>20171015</v>
      </c>
      <c r="N1724" t="s">
        <v>19</v>
      </c>
      <c r="O1724" t="str">
        <f>IF(VLOOKUP(A1724,'national-winners'!$A$2:$B$13,2,0)=H1724,"Y","N")</f>
        <v>N</v>
      </c>
    </row>
    <row r="1725" spans="1:15" x14ac:dyDescent="0.25">
      <c r="A1725">
        <v>1996</v>
      </c>
      <c r="B1725" t="s">
        <v>46</v>
      </c>
      <c r="C1725" t="s">
        <v>47</v>
      </c>
      <c r="D1725">
        <v>8</v>
      </c>
      <c r="E1725">
        <v>84</v>
      </c>
      <c r="F1725">
        <v>62</v>
      </c>
      <c r="G1725" t="s">
        <v>16</v>
      </c>
      <c r="H1725" t="s">
        <v>236</v>
      </c>
      <c r="I1725" t="s">
        <v>237</v>
      </c>
      <c r="J1725" t="b">
        <v>0</v>
      </c>
      <c r="K1725">
        <v>2545</v>
      </c>
      <c r="L1725">
        <v>1510702</v>
      </c>
      <c r="M1725">
        <v>20171015</v>
      </c>
      <c r="N1725" t="s">
        <v>19</v>
      </c>
      <c r="O1725" t="str">
        <f>IF(VLOOKUP(A1725,'national-winners'!$A$2:$B$13,2,0)=H1725,"Y","N")</f>
        <v>N</v>
      </c>
    </row>
    <row r="1726" spans="1:15" x14ac:dyDescent="0.25">
      <c r="A1726">
        <v>1996</v>
      </c>
      <c r="B1726" t="s">
        <v>46</v>
      </c>
      <c r="C1726" t="s">
        <v>47</v>
      </c>
      <c r="D1726">
        <v>8</v>
      </c>
      <c r="E1726">
        <v>84</v>
      </c>
      <c r="F1726">
        <v>62</v>
      </c>
      <c r="G1726" t="s">
        <v>16</v>
      </c>
      <c r="H1726" t="s">
        <v>281</v>
      </c>
      <c r="I1726" t="s">
        <v>100</v>
      </c>
      <c r="J1726" t="b">
        <v>0</v>
      </c>
      <c r="K1726">
        <v>669</v>
      </c>
      <c r="L1726">
        <v>1510702</v>
      </c>
      <c r="M1726">
        <v>20171015</v>
      </c>
      <c r="N1726" t="s">
        <v>19</v>
      </c>
      <c r="O1726" t="str">
        <f>IF(VLOOKUP(A1726,'national-winners'!$A$2:$B$13,2,0)=H1726,"Y","N")</f>
        <v>N</v>
      </c>
    </row>
    <row r="1727" spans="1:15" x14ac:dyDescent="0.25">
      <c r="A1727">
        <v>1996</v>
      </c>
      <c r="B1727" t="s">
        <v>46</v>
      </c>
      <c r="C1727" t="s">
        <v>47</v>
      </c>
      <c r="D1727">
        <v>8</v>
      </c>
      <c r="E1727">
        <v>84</v>
      </c>
      <c r="F1727">
        <v>62</v>
      </c>
      <c r="G1727" t="s">
        <v>16</v>
      </c>
      <c r="H1727" t="s">
        <v>280</v>
      </c>
      <c r="I1727" t="s">
        <v>170</v>
      </c>
      <c r="J1727" t="b">
        <v>0</v>
      </c>
      <c r="K1727">
        <v>599</v>
      </c>
      <c r="L1727">
        <v>1510702</v>
      </c>
      <c r="M1727">
        <v>20171015</v>
      </c>
      <c r="N1727" t="s">
        <v>19</v>
      </c>
      <c r="O1727" t="str">
        <f>IF(VLOOKUP(A1727,'national-winners'!$A$2:$B$13,2,0)=H1727,"Y","N")</f>
        <v>N</v>
      </c>
    </row>
    <row r="1728" spans="1:15" x14ac:dyDescent="0.25">
      <c r="A1728">
        <v>1996</v>
      </c>
      <c r="B1728" t="s">
        <v>46</v>
      </c>
      <c r="C1728" t="s">
        <v>47</v>
      </c>
      <c r="D1728">
        <v>8</v>
      </c>
      <c r="E1728">
        <v>84</v>
      </c>
      <c r="F1728">
        <v>62</v>
      </c>
      <c r="G1728" t="s">
        <v>16</v>
      </c>
      <c r="H1728" t="s">
        <v>283</v>
      </c>
      <c r="I1728" t="s">
        <v>39</v>
      </c>
      <c r="J1728" t="b">
        <v>0</v>
      </c>
      <c r="K1728">
        <v>557</v>
      </c>
      <c r="L1728">
        <v>1510702</v>
      </c>
      <c r="M1728">
        <v>20171015</v>
      </c>
      <c r="N1728" t="s">
        <v>19</v>
      </c>
      <c r="O1728" t="str">
        <f>IF(VLOOKUP(A1728,'national-winners'!$A$2:$B$13,2,0)=H1728,"Y","N")</f>
        <v>N</v>
      </c>
    </row>
    <row r="1729" spans="1:15" x14ac:dyDescent="0.25">
      <c r="A1729">
        <v>1996</v>
      </c>
      <c r="B1729" t="s">
        <v>46</v>
      </c>
      <c r="C1729" t="s">
        <v>47</v>
      </c>
      <c r="D1729">
        <v>8</v>
      </c>
      <c r="E1729">
        <v>84</v>
      </c>
      <c r="F1729">
        <v>62</v>
      </c>
      <c r="G1729" t="s">
        <v>16</v>
      </c>
      <c r="H1729" t="s">
        <v>197</v>
      </c>
      <c r="I1729" t="s">
        <v>25</v>
      </c>
      <c r="J1729" t="b">
        <v>0</v>
      </c>
      <c r="K1729">
        <v>375</v>
      </c>
      <c r="L1729">
        <v>1510702</v>
      </c>
      <c r="M1729">
        <v>20171015</v>
      </c>
      <c r="N1729" t="s">
        <v>19</v>
      </c>
      <c r="O1729" t="str">
        <f>IF(VLOOKUP(A1729,'national-winners'!$A$2:$B$13,2,0)=H1729,"Y","N")</f>
        <v>N</v>
      </c>
    </row>
    <row r="1730" spans="1:15" x14ac:dyDescent="0.25">
      <c r="A1730">
        <v>1996</v>
      </c>
      <c r="B1730" t="s">
        <v>46</v>
      </c>
      <c r="C1730" t="s">
        <v>47</v>
      </c>
      <c r="D1730">
        <v>8</v>
      </c>
      <c r="E1730">
        <v>84</v>
      </c>
      <c r="F1730">
        <v>62</v>
      </c>
      <c r="G1730" t="s">
        <v>16</v>
      </c>
      <c r="H1730" t="s">
        <v>284</v>
      </c>
      <c r="I1730" t="s">
        <v>37</v>
      </c>
      <c r="J1730" t="b">
        <v>0</v>
      </c>
      <c r="K1730">
        <v>244</v>
      </c>
      <c r="L1730">
        <v>1510702</v>
      </c>
      <c r="M1730">
        <v>20171015</v>
      </c>
      <c r="N1730" t="s">
        <v>19</v>
      </c>
      <c r="O1730" t="str">
        <f>IF(VLOOKUP(A1730,'national-winners'!$A$2:$B$13,2,0)=H1730,"Y","N")</f>
        <v>N</v>
      </c>
    </row>
    <row r="1731" spans="1:15" x14ac:dyDescent="0.25">
      <c r="A1731">
        <v>1996</v>
      </c>
      <c r="B1731" t="s">
        <v>50</v>
      </c>
      <c r="C1731" t="s">
        <v>51</v>
      </c>
      <c r="D1731">
        <v>9</v>
      </c>
      <c r="E1731">
        <v>16</v>
      </c>
      <c r="F1731">
        <v>1</v>
      </c>
      <c r="G1731" t="s">
        <v>16</v>
      </c>
      <c r="H1731" t="s">
        <v>230</v>
      </c>
      <c r="I1731" t="s">
        <v>18</v>
      </c>
      <c r="J1731" t="b">
        <v>0</v>
      </c>
      <c r="K1731">
        <v>735740</v>
      </c>
      <c r="L1731">
        <v>1392614</v>
      </c>
      <c r="M1731">
        <v>20171015</v>
      </c>
      <c r="N1731" t="s">
        <v>19</v>
      </c>
      <c r="O1731" t="str">
        <f>IF(VLOOKUP(A1731,'national-winners'!$A$2:$B$13,2,0)=H1731,"Y","N")</f>
        <v>Y</v>
      </c>
    </row>
    <row r="1732" spans="1:15" x14ac:dyDescent="0.25">
      <c r="A1732">
        <v>1996</v>
      </c>
      <c r="B1732" t="s">
        <v>50</v>
      </c>
      <c r="C1732" t="s">
        <v>51</v>
      </c>
      <c r="D1732">
        <v>9</v>
      </c>
      <c r="E1732">
        <v>16</v>
      </c>
      <c r="F1732">
        <v>1</v>
      </c>
      <c r="G1732" t="s">
        <v>16</v>
      </c>
      <c r="H1732" t="s">
        <v>270</v>
      </c>
      <c r="I1732" t="s">
        <v>21</v>
      </c>
      <c r="J1732" t="b">
        <v>0</v>
      </c>
      <c r="K1732">
        <v>483109</v>
      </c>
      <c r="L1732">
        <v>1392614</v>
      </c>
      <c r="M1732">
        <v>20171015</v>
      </c>
      <c r="N1732" t="s">
        <v>19</v>
      </c>
      <c r="O1732" t="str">
        <f>IF(VLOOKUP(A1732,'national-winners'!$A$2:$B$13,2,0)=H1732,"Y","N")</f>
        <v>N</v>
      </c>
    </row>
    <row r="1733" spans="1:15" x14ac:dyDescent="0.25">
      <c r="A1733">
        <v>1996</v>
      </c>
      <c r="B1733" t="s">
        <v>50</v>
      </c>
      <c r="C1733" t="s">
        <v>51</v>
      </c>
      <c r="D1733">
        <v>9</v>
      </c>
      <c r="E1733">
        <v>16</v>
      </c>
      <c r="F1733">
        <v>1</v>
      </c>
      <c r="G1733" t="s">
        <v>16</v>
      </c>
      <c r="H1733" t="s">
        <v>231</v>
      </c>
      <c r="I1733" t="s">
        <v>272</v>
      </c>
      <c r="J1733" t="b">
        <v>0</v>
      </c>
      <c r="K1733">
        <v>139523</v>
      </c>
      <c r="L1733">
        <v>1392614</v>
      </c>
      <c r="M1733">
        <v>20171015</v>
      </c>
      <c r="N1733" t="s">
        <v>19</v>
      </c>
      <c r="O1733" t="str">
        <f>IF(VLOOKUP(A1733,'national-winners'!$A$2:$B$13,2,0)=H1733,"Y","N")</f>
        <v>N</v>
      </c>
    </row>
    <row r="1734" spans="1:15" x14ac:dyDescent="0.25">
      <c r="A1734">
        <v>1996</v>
      </c>
      <c r="B1734" t="s">
        <v>50</v>
      </c>
      <c r="C1734" t="s">
        <v>51</v>
      </c>
      <c r="D1734">
        <v>9</v>
      </c>
      <c r="E1734">
        <v>16</v>
      </c>
      <c r="F1734">
        <v>1</v>
      </c>
      <c r="G1734" t="s">
        <v>16</v>
      </c>
      <c r="H1734" t="s">
        <v>273</v>
      </c>
      <c r="I1734" t="s">
        <v>274</v>
      </c>
      <c r="J1734" t="b">
        <v>0</v>
      </c>
      <c r="K1734">
        <v>24321</v>
      </c>
      <c r="L1734">
        <v>1392614</v>
      </c>
      <c r="M1734">
        <v>20171015</v>
      </c>
      <c r="N1734" t="s">
        <v>19</v>
      </c>
      <c r="O1734" t="str">
        <f>IF(VLOOKUP(A1734,'national-winners'!$A$2:$B$13,2,0)=H1734,"Y","N")</f>
        <v>N</v>
      </c>
    </row>
    <row r="1735" spans="1:15" x14ac:dyDescent="0.25">
      <c r="A1735">
        <v>1996</v>
      </c>
      <c r="B1735" t="s">
        <v>50</v>
      </c>
      <c r="C1735" t="s">
        <v>51</v>
      </c>
      <c r="D1735">
        <v>9</v>
      </c>
      <c r="E1735">
        <v>16</v>
      </c>
      <c r="F1735">
        <v>1</v>
      </c>
      <c r="G1735" t="s">
        <v>16</v>
      </c>
      <c r="H1735" t="s">
        <v>271</v>
      </c>
      <c r="I1735" t="s">
        <v>29</v>
      </c>
      <c r="J1735" t="b">
        <v>0</v>
      </c>
      <c r="K1735">
        <v>5788</v>
      </c>
      <c r="L1735">
        <v>1392614</v>
      </c>
      <c r="M1735">
        <v>20171015</v>
      </c>
      <c r="N1735" t="s">
        <v>19</v>
      </c>
      <c r="O1735" t="str">
        <f>IF(VLOOKUP(A1735,'national-winners'!$A$2:$B$13,2,0)=H1735,"Y","N")</f>
        <v>N</v>
      </c>
    </row>
    <row r="1736" spans="1:15" x14ac:dyDescent="0.25">
      <c r="A1736">
        <v>1996</v>
      </c>
      <c r="B1736" t="s">
        <v>50</v>
      </c>
      <c r="C1736" t="s">
        <v>51</v>
      </c>
      <c r="D1736">
        <v>9</v>
      </c>
      <c r="E1736">
        <v>16</v>
      </c>
      <c r="F1736">
        <v>1</v>
      </c>
      <c r="G1736" t="s">
        <v>16</v>
      </c>
      <c r="H1736" t="s">
        <v>238</v>
      </c>
      <c r="I1736" t="s">
        <v>147</v>
      </c>
      <c r="J1736" t="b">
        <v>0</v>
      </c>
      <c r="K1736">
        <v>2425</v>
      </c>
      <c r="L1736">
        <v>1392614</v>
      </c>
      <c r="M1736">
        <v>20171015</v>
      </c>
      <c r="N1736" t="s">
        <v>19</v>
      </c>
      <c r="O1736" t="str">
        <f>IF(VLOOKUP(A1736,'national-winners'!$A$2:$B$13,2,0)=H1736,"Y","N")</f>
        <v>N</v>
      </c>
    </row>
    <row r="1737" spans="1:15" x14ac:dyDescent="0.25">
      <c r="A1737">
        <v>1996</v>
      </c>
      <c r="B1737" t="s">
        <v>50</v>
      </c>
      <c r="C1737" t="s">
        <v>51</v>
      </c>
      <c r="D1737">
        <v>9</v>
      </c>
      <c r="E1737">
        <v>16</v>
      </c>
      <c r="F1737">
        <v>1</v>
      </c>
      <c r="G1737" t="s">
        <v>16</v>
      </c>
      <c r="H1737" t="s">
        <v>236</v>
      </c>
      <c r="I1737" t="s">
        <v>237</v>
      </c>
      <c r="J1737" t="b">
        <v>0</v>
      </c>
      <c r="K1737">
        <v>1703</v>
      </c>
      <c r="L1737">
        <v>1392614</v>
      </c>
      <c r="M1737">
        <v>20171015</v>
      </c>
      <c r="N1737" t="s">
        <v>19</v>
      </c>
      <c r="O1737" t="str">
        <f>IF(VLOOKUP(A1737,'national-winners'!$A$2:$B$13,2,0)=H1737,"Y","N")</f>
        <v>N</v>
      </c>
    </row>
    <row r="1738" spans="1:15" x14ac:dyDescent="0.25">
      <c r="A1738">
        <v>1996</v>
      </c>
      <c r="B1738" t="s">
        <v>50</v>
      </c>
      <c r="C1738" t="s">
        <v>51</v>
      </c>
      <c r="D1738">
        <v>9</v>
      </c>
      <c r="E1738">
        <v>16</v>
      </c>
      <c r="F1738">
        <v>1</v>
      </c>
      <c r="G1738" t="s">
        <v>16</v>
      </c>
      <c r="J1738" t="b">
        <v>1</v>
      </c>
      <c r="K1738">
        <v>5</v>
      </c>
      <c r="L1738">
        <v>1392614</v>
      </c>
      <c r="M1738">
        <v>20171015</v>
      </c>
      <c r="N1738" t="s">
        <v>19</v>
      </c>
      <c r="O1738" t="str">
        <f>IF(VLOOKUP(A1738,'national-winners'!$A$2:$B$13,2,0)=H1738,"Y","N")</f>
        <v>N</v>
      </c>
    </row>
    <row r="1739" spans="1:15" x14ac:dyDescent="0.25">
      <c r="A1739">
        <v>1996</v>
      </c>
      <c r="B1739" t="s">
        <v>53</v>
      </c>
      <c r="C1739" t="s">
        <v>54</v>
      </c>
      <c r="D1739">
        <v>10</v>
      </c>
      <c r="E1739">
        <v>51</v>
      </c>
      <c r="F1739">
        <v>11</v>
      </c>
      <c r="G1739" t="s">
        <v>16</v>
      </c>
      <c r="H1739" t="s">
        <v>230</v>
      </c>
      <c r="I1739" t="s">
        <v>18</v>
      </c>
      <c r="J1739" t="b">
        <v>0</v>
      </c>
      <c r="K1739">
        <v>140355</v>
      </c>
      <c r="L1739">
        <v>270810</v>
      </c>
      <c r="M1739">
        <v>20171015</v>
      </c>
      <c r="N1739" t="s">
        <v>19</v>
      </c>
      <c r="O1739" t="str">
        <f>IF(VLOOKUP(A1739,'national-winners'!$A$2:$B$13,2,0)=H1739,"Y","N")</f>
        <v>Y</v>
      </c>
    </row>
    <row r="1740" spans="1:15" x14ac:dyDescent="0.25">
      <c r="A1740">
        <v>1996</v>
      </c>
      <c r="B1740" t="s">
        <v>53</v>
      </c>
      <c r="C1740" t="s">
        <v>54</v>
      </c>
      <c r="D1740">
        <v>10</v>
      </c>
      <c r="E1740">
        <v>51</v>
      </c>
      <c r="F1740">
        <v>11</v>
      </c>
      <c r="G1740" t="s">
        <v>16</v>
      </c>
      <c r="H1740" t="s">
        <v>270</v>
      </c>
      <c r="I1740" t="s">
        <v>21</v>
      </c>
      <c r="J1740" t="b">
        <v>0</v>
      </c>
      <c r="K1740">
        <v>99062</v>
      </c>
      <c r="L1740">
        <v>270810</v>
      </c>
      <c r="M1740">
        <v>20171015</v>
      </c>
      <c r="N1740" t="s">
        <v>19</v>
      </c>
      <c r="O1740" t="str">
        <f>IF(VLOOKUP(A1740,'national-winners'!$A$2:$B$13,2,0)=H1740,"Y","N")</f>
        <v>N</v>
      </c>
    </row>
    <row r="1741" spans="1:15" x14ac:dyDescent="0.25">
      <c r="A1741">
        <v>1996</v>
      </c>
      <c r="B1741" t="s">
        <v>53</v>
      </c>
      <c r="C1741" t="s">
        <v>54</v>
      </c>
      <c r="D1741">
        <v>10</v>
      </c>
      <c r="E1741">
        <v>51</v>
      </c>
      <c r="F1741">
        <v>11</v>
      </c>
      <c r="G1741" t="s">
        <v>16</v>
      </c>
      <c r="H1741" t="s">
        <v>231</v>
      </c>
      <c r="I1741" t="s">
        <v>244</v>
      </c>
      <c r="J1741" t="b">
        <v>0</v>
      </c>
      <c r="K1741">
        <v>28719</v>
      </c>
      <c r="L1741">
        <v>270810</v>
      </c>
      <c r="M1741">
        <v>20171015</v>
      </c>
      <c r="N1741" t="s">
        <v>19</v>
      </c>
      <c r="O1741" t="str">
        <f>IF(VLOOKUP(A1741,'national-winners'!$A$2:$B$13,2,0)=H1741,"Y","N")</f>
        <v>N</v>
      </c>
    </row>
    <row r="1742" spans="1:15" x14ac:dyDescent="0.25">
      <c r="A1742">
        <v>1996</v>
      </c>
      <c r="B1742" t="s">
        <v>53</v>
      </c>
      <c r="C1742" t="s">
        <v>54</v>
      </c>
      <c r="D1742">
        <v>10</v>
      </c>
      <c r="E1742">
        <v>51</v>
      </c>
      <c r="F1742">
        <v>11</v>
      </c>
      <c r="G1742" t="s">
        <v>16</v>
      </c>
      <c r="H1742" t="s">
        <v>271</v>
      </c>
      <c r="I1742" t="s">
        <v>29</v>
      </c>
      <c r="J1742" t="b">
        <v>0</v>
      </c>
      <c r="K1742">
        <v>2052</v>
      </c>
      <c r="L1742">
        <v>270810</v>
      </c>
      <c r="M1742">
        <v>20171015</v>
      </c>
      <c r="N1742" t="s">
        <v>19</v>
      </c>
      <c r="O1742" t="str">
        <f>IF(VLOOKUP(A1742,'national-winners'!$A$2:$B$13,2,0)=H1742,"Y","N")</f>
        <v>N</v>
      </c>
    </row>
    <row r="1743" spans="1:15" x14ac:dyDescent="0.25">
      <c r="A1743">
        <v>1996</v>
      </c>
      <c r="B1743" t="s">
        <v>53</v>
      </c>
      <c r="C1743" t="s">
        <v>54</v>
      </c>
      <c r="D1743">
        <v>10</v>
      </c>
      <c r="E1743">
        <v>51</v>
      </c>
      <c r="F1743">
        <v>11</v>
      </c>
      <c r="G1743" t="s">
        <v>16</v>
      </c>
      <c r="H1743" t="s">
        <v>238</v>
      </c>
      <c r="I1743" t="s">
        <v>275</v>
      </c>
      <c r="J1743" t="b">
        <v>0</v>
      </c>
      <c r="K1743">
        <v>348</v>
      </c>
      <c r="L1743">
        <v>270810</v>
      </c>
      <c r="M1743">
        <v>20171015</v>
      </c>
      <c r="N1743" t="s">
        <v>19</v>
      </c>
      <c r="O1743" t="str">
        <f>IF(VLOOKUP(A1743,'national-winners'!$A$2:$B$13,2,0)=H1743,"Y","N")</f>
        <v>N</v>
      </c>
    </row>
    <row r="1744" spans="1:15" x14ac:dyDescent="0.25">
      <c r="A1744">
        <v>1996</v>
      </c>
      <c r="B1744" t="s">
        <v>53</v>
      </c>
      <c r="C1744" t="s">
        <v>54</v>
      </c>
      <c r="D1744">
        <v>10</v>
      </c>
      <c r="E1744">
        <v>51</v>
      </c>
      <c r="F1744">
        <v>11</v>
      </c>
      <c r="G1744" t="s">
        <v>16</v>
      </c>
      <c r="H1744" t="s">
        <v>236</v>
      </c>
      <c r="I1744" t="s">
        <v>237</v>
      </c>
      <c r="J1744" t="b">
        <v>0</v>
      </c>
      <c r="K1744">
        <v>274</v>
      </c>
      <c r="L1744">
        <v>270810</v>
      </c>
      <c r="M1744">
        <v>20171015</v>
      </c>
      <c r="N1744" t="s">
        <v>19</v>
      </c>
      <c r="O1744" t="str">
        <f>IF(VLOOKUP(A1744,'national-winners'!$A$2:$B$13,2,0)=H1744,"Y","N")</f>
        <v>N</v>
      </c>
    </row>
    <row r="1745" spans="1:15" x14ac:dyDescent="0.25">
      <c r="A1745">
        <v>1996</v>
      </c>
      <c r="B1745" t="s">
        <v>57</v>
      </c>
      <c r="C1745" t="s">
        <v>58</v>
      </c>
      <c r="D1745">
        <v>11</v>
      </c>
      <c r="E1745">
        <v>53</v>
      </c>
      <c r="F1745">
        <v>55</v>
      </c>
      <c r="G1745" t="s">
        <v>16</v>
      </c>
      <c r="H1745" t="s">
        <v>230</v>
      </c>
      <c r="I1745" t="s">
        <v>18</v>
      </c>
      <c r="J1745" t="b">
        <v>0</v>
      </c>
      <c r="K1745">
        <v>158220</v>
      </c>
      <c r="L1745">
        <v>185726</v>
      </c>
      <c r="M1745">
        <v>20171015</v>
      </c>
      <c r="N1745" t="s">
        <v>19</v>
      </c>
      <c r="O1745" t="str">
        <f>IF(VLOOKUP(A1745,'national-winners'!$A$2:$B$13,2,0)=H1745,"Y","N")</f>
        <v>Y</v>
      </c>
    </row>
    <row r="1746" spans="1:15" x14ac:dyDescent="0.25">
      <c r="A1746">
        <v>1996</v>
      </c>
      <c r="B1746" t="s">
        <v>57</v>
      </c>
      <c r="C1746" t="s">
        <v>58</v>
      </c>
      <c r="D1746">
        <v>11</v>
      </c>
      <c r="E1746">
        <v>53</v>
      </c>
      <c r="F1746">
        <v>55</v>
      </c>
      <c r="G1746" t="s">
        <v>16</v>
      </c>
      <c r="H1746" t="s">
        <v>270</v>
      </c>
      <c r="I1746" t="s">
        <v>21</v>
      </c>
      <c r="J1746" t="b">
        <v>0</v>
      </c>
      <c r="K1746">
        <v>17339</v>
      </c>
      <c r="L1746">
        <v>185726</v>
      </c>
      <c r="M1746">
        <v>20171015</v>
      </c>
      <c r="N1746" t="s">
        <v>19</v>
      </c>
      <c r="O1746" t="str">
        <f>IF(VLOOKUP(A1746,'national-winners'!$A$2:$B$13,2,0)=H1746,"Y","N")</f>
        <v>N</v>
      </c>
    </row>
    <row r="1747" spans="1:15" x14ac:dyDescent="0.25">
      <c r="A1747">
        <v>1996</v>
      </c>
      <c r="B1747" t="s">
        <v>57</v>
      </c>
      <c r="C1747" t="s">
        <v>58</v>
      </c>
      <c r="D1747">
        <v>11</v>
      </c>
      <c r="E1747">
        <v>53</v>
      </c>
      <c r="F1747">
        <v>55</v>
      </c>
      <c r="G1747" t="s">
        <v>16</v>
      </c>
      <c r="H1747" t="s">
        <v>273</v>
      </c>
      <c r="I1747" t="s">
        <v>274</v>
      </c>
      <c r="J1747" t="b">
        <v>0</v>
      </c>
      <c r="K1747">
        <v>4780</v>
      </c>
      <c r="L1747">
        <v>185726</v>
      </c>
      <c r="M1747">
        <v>20171015</v>
      </c>
      <c r="N1747" t="s">
        <v>19</v>
      </c>
      <c r="O1747" t="str">
        <f>IF(VLOOKUP(A1747,'national-winners'!$A$2:$B$13,2,0)=H1747,"Y","N")</f>
        <v>N</v>
      </c>
    </row>
    <row r="1748" spans="1:15" x14ac:dyDescent="0.25">
      <c r="A1748">
        <v>1996</v>
      </c>
      <c r="B1748" t="s">
        <v>57</v>
      </c>
      <c r="C1748" t="s">
        <v>58</v>
      </c>
      <c r="D1748">
        <v>11</v>
      </c>
      <c r="E1748">
        <v>53</v>
      </c>
      <c r="F1748">
        <v>55</v>
      </c>
      <c r="G1748" t="s">
        <v>16</v>
      </c>
      <c r="H1748" t="s">
        <v>231</v>
      </c>
      <c r="I1748" t="s">
        <v>272</v>
      </c>
      <c r="J1748" t="b">
        <v>0</v>
      </c>
      <c r="K1748">
        <v>3611</v>
      </c>
      <c r="L1748">
        <v>185726</v>
      </c>
      <c r="M1748">
        <v>20171015</v>
      </c>
      <c r="N1748" t="s">
        <v>19</v>
      </c>
      <c r="O1748" t="str">
        <f>IF(VLOOKUP(A1748,'national-winners'!$A$2:$B$13,2,0)=H1748,"Y","N")</f>
        <v>N</v>
      </c>
    </row>
    <row r="1749" spans="1:15" x14ac:dyDescent="0.25">
      <c r="A1749">
        <v>1996</v>
      </c>
      <c r="B1749" t="s">
        <v>57</v>
      </c>
      <c r="C1749" t="s">
        <v>58</v>
      </c>
      <c r="D1749">
        <v>11</v>
      </c>
      <c r="E1749">
        <v>53</v>
      </c>
      <c r="F1749">
        <v>55</v>
      </c>
      <c r="G1749" t="s">
        <v>16</v>
      </c>
      <c r="J1749" t="b">
        <v>1</v>
      </c>
      <c r="K1749">
        <v>648</v>
      </c>
      <c r="L1749">
        <v>185726</v>
      </c>
      <c r="M1749">
        <v>20171015</v>
      </c>
      <c r="N1749" t="s">
        <v>19</v>
      </c>
      <c r="O1749" t="str">
        <f>IF(VLOOKUP(A1749,'national-winners'!$A$2:$B$13,2,0)=H1749,"Y","N")</f>
        <v>N</v>
      </c>
    </row>
    <row r="1750" spans="1:15" x14ac:dyDescent="0.25">
      <c r="A1750">
        <v>1996</v>
      </c>
      <c r="B1750" t="s">
        <v>57</v>
      </c>
      <c r="C1750" t="s">
        <v>58</v>
      </c>
      <c r="D1750">
        <v>11</v>
      </c>
      <c r="E1750">
        <v>53</v>
      </c>
      <c r="F1750">
        <v>55</v>
      </c>
      <c r="G1750" t="s">
        <v>16</v>
      </c>
      <c r="H1750" t="s">
        <v>271</v>
      </c>
      <c r="I1750" t="s">
        <v>29</v>
      </c>
      <c r="J1750" t="b">
        <v>0</v>
      </c>
      <c r="K1750">
        <v>588</v>
      </c>
      <c r="L1750">
        <v>185726</v>
      </c>
      <c r="M1750">
        <v>20171015</v>
      </c>
      <c r="N1750" t="s">
        <v>19</v>
      </c>
      <c r="O1750" t="str">
        <f>IF(VLOOKUP(A1750,'national-winners'!$A$2:$B$13,2,0)=H1750,"Y","N")</f>
        <v>N</v>
      </c>
    </row>
    <row r="1751" spans="1:15" x14ac:dyDescent="0.25">
      <c r="A1751">
        <v>1996</v>
      </c>
      <c r="B1751" t="s">
        <v>57</v>
      </c>
      <c r="C1751" t="s">
        <v>58</v>
      </c>
      <c r="D1751">
        <v>11</v>
      </c>
      <c r="E1751">
        <v>53</v>
      </c>
      <c r="F1751">
        <v>55</v>
      </c>
      <c r="G1751" t="s">
        <v>16</v>
      </c>
      <c r="H1751" t="s">
        <v>236</v>
      </c>
      <c r="I1751" t="s">
        <v>237</v>
      </c>
      <c r="J1751" t="b">
        <v>0</v>
      </c>
      <c r="K1751">
        <v>283</v>
      </c>
      <c r="L1751">
        <v>185726</v>
      </c>
      <c r="M1751">
        <v>20171015</v>
      </c>
      <c r="N1751" t="s">
        <v>19</v>
      </c>
      <c r="O1751" t="str">
        <f>IF(VLOOKUP(A1751,'national-winners'!$A$2:$B$13,2,0)=H1751,"Y","N")</f>
        <v>N</v>
      </c>
    </row>
    <row r="1752" spans="1:15" x14ac:dyDescent="0.25">
      <c r="A1752">
        <v>1996</v>
      </c>
      <c r="B1752" t="s">
        <v>57</v>
      </c>
      <c r="C1752" t="s">
        <v>58</v>
      </c>
      <c r="D1752">
        <v>11</v>
      </c>
      <c r="E1752">
        <v>53</v>
      </c>
      <c r="F1752">
        <v>55</v>
      </c>
      <c r="G1752" t="s">
        <v>16</v>
      </c>
      <c r="H1752" t="s">
        <v>284</v>
      </c>
      <c r="I1752" t="s">
        <v>37</v>
      </c>
      <c r="J1752" t="b">
        <v>0</v>
      </c>
      <c r="K1752">
        <v>257</v>
      </c>
      <c r="L1752">
        <v>185726</v>
      </c>
      <c r="M1752">
        <v>20171015</v>
      </c>
      <c r="N1752" t="s">
        <v>19</v>
      </c>
      <c r="O1752" t="str">
        <f>IF(VLOOKUP(A1752,'national-winners'!$A$2:$B$13,2,0)=H1752,"Y","N")</f>
        <v>N</v>
      </c>
    </row>
    <row r="1753" spans="1:15" x14ac:dyDescent="0.25">
      <c r="A1753">
        <v>1996</v>
      </c>
      <c r="B1753" t="s">
        <v>60</v>
      </c>
      <c r="C1753" t="s">
        <v>61</v>
      </c>
      <c r="D1753">
        <v>12</v>
      </c>
      <c r="E1753">
        <v>59</v>
      </c>
      <c r="F1753">
        <v>43</v>
      </c>
      <c r="G1753" t="s">
        <v>16</v>
      </c>
      <c r="H1753" t="s">
        <v>230</v>
      </c>
      <c r="I1753" t="s">
        <v>18</v>
      </c>
      <c r="J1753" t="b">
        <v>0</v>
      </c>
      <c r="K1753">
        <v>2546870</v>
      </c>
      <c r="L1753">
        <v>5303154</v>
      </c>
      <c r="M1753">
        <v>20171015</v>
      </c>
      <c r="N1753" t="s">
        <v>19</v>
      </c>
      <c r="O1753" t="str">
        <f>IF(VLOOKUP(A1753,'national-winners'!$A$2:$B$13,2,0)=H1753,"Y","N")</f>
        <v>Y</v>
      </c>
    </row>
    <row r="1754" spans="1:15" x14ac:dyDescent="0.25">
      <c r="A1754">
        <v>1996</v>
      </c>
      <c r="B1754" t="s">
        <v>60</v>
      </c>
      <c r="C1754" t="s">
        <v>61</v>
      </c>
      <c r="D1754">
        <v>12</v>
      </c>
      <c r="E1754">
        <v>59</v>
      </c>
      <c r="F1754">
        <v>43</v>
      </c>
      <c r="G1754" t="s">
        <v>16</v>
      </c>
      <c r="H1754" t="s">
        <v>270</v>
      </c>
      <c r="I1754" t="s">
        <v>21</v>
      </c>
      <c r="J1754" t="b">
        <v>0</v>
      </c>
      <c r="K1754">
        <v>2244536</v>
      </c>
      <c r="L1754">
        <v>5303154</v>
      </c>
      <c r="M1754">
        <v>20171015</v>
      </c>
      <c r="N1754" t="s">
        <v>19</v>
      </c>
      <c r="O1754" t="str">
        <f>IF(VLOOKUP(A1754,'national-winners'!$A$2:$B$13,2,0)=H1754,"Y","N")</f>
        <v>N</v>
      </c>
    </row>
    <row r="1755" spans="1:15" x14ac:dyDescent="0.25">
      <c r="A1755">
        <v>1996</v>
      </c>
      <c r="B1755" t="s">
        <v>60</v>
      </c>
      <c r="C1755" t="s">
        <v>61</v>
      </c>
      <c r="D1755">
        <v>12</v>
      </c>
      <c r="E1755">
        <v>59</v>
      </c>
      <c r="F1755">
        <v>43</v>
      </c>
      <c r="G1755" t="s">
        <v>16</v>
      </c>
      <c r="H1755" t="s">
        <v>231</v>
      </c>
      <c r="I1755" t="s">
        <v>272</v>
      </c>
      <c r="J1755" t="b">
        <v>0</v>
      </c>
      <c r="K1755">
        <v>483870</v>
      </c>
      <c r="L1755">
        <v>5303154</v>
      </c>
      <c r="M1755">
        <v>20171015</v>
      </c>
      <c r="N1755" t="s">
        <v>19</v>
      </c>
      <c r="O1755" t="str">
        <f>IF(VLOOKUP(A1755,'national-winners'!$A$2:$B$13,2,0)=H1755,"Y","N")</f>
        <v>N</v>
      </c>
    </row>
    <row r="1756" spans="1:15" x14ac:dyDescent="0.25">
      <c r="A1756">
        <v>1996</v>
      </c>
      <c r="B1756" t="s">
        <v>60</v>
      </c>
      <c r="C1756" t="s">
        <v>61</v>
      </c>
      <c r="D1756">
        <v>12</v>
      </c>
      <c r="E1756">
        <v>59</v>
      </c>
      <c r="F1756">
        <v>43</v>
      </c>
      <c r="G1756" t="s">
        <v>16</v>
      </c>
      <c r="H1756" t="s">
        <v>271</v>
      </c>
      <c r="I1756" t="s">
        <v>29</v>
      </c>
      <c r="J1756" t="b">
        <v>0</v>
      </c>
      <c r="K1756">
        <v>23326</v>
      </c>
      <c r="L1756">
        <v>5303154</v>
      </c>
      <c r="M1756">
        <v>20171015</v>
      </c>
      <c r="N1756" t="s">
        <v>19</v>
      </c>
      <c r="O1756" t="str">
        <f>IF(VLOOKUP(A1756,'national-winners'!$A$2:$B$13,2,0)=H1756,"Y","N")</f>
        <v>N</v>
      </c>
    </row>
    <row r="1757" spans="1:15" x14ac:dyDescent="0.25">
      <c r="A1757">
        <v>1996</v>
      </c>
      <c r="B1757" t="s">
        <v>60</v>
      </c>
      <c r="C1757" t="s">
        <v>61</v>
      </c>
      <c r="D1757">
        <v>12</v>
      </c>
      <c r="E1757">
        <v>59</v>
      </c>
      <c r="F1757">
        <v>43</v>
      </c>
      <c r="G1757" t="s">
        <v>16</v>
      </c>
      <c r="J1757" t="b">
        <v>1</v>
      </c>
      <c r="K1757">
        <v>4552</v>
      </c>
      <c r="L1757">
        <v>5303154</v>
      </c>
      <c r="M1757">
        <v>20171015</v>
      </c>
      <c r="N1757" t="s">
        <v>19</v>
      </c>
      <c r="O1757" t="str">
        <f>IF(VLOOKUP(A1757,'national-winners'!$A$2:$B$13,2,0)=H1757,"Y","N")</f>
        <v>N</v>
      </c>
    </row>
    <row r="1758" spans="1:15" x14ac:dyDescent="0.25">
      <c r="A1758">
        <v>1996</v>
      </c>
      <c r="B1758" t="s">
        <v>62</v>
      </c>
      <c r="C1758" t="s">
        <v>63</v>
      </c>
      <c r="D1758">
        <v>13</v>
      </c>
      <c r="E1758">
        <v>58</v>
      </c>
      <c r="F1758">
        <v>44</v>
      </c>
      <c r="G1758" t="s">
        <v>16</v>
      </c>
      <c r="H1758" t="s">
        <v>270</v>
      </c>
      <c r="I1758" t="s">
        <v>21</v>
      </c>
      <c r="J1758" t="b">
        <v>0</v>
      </c>
      <c r="K1758">
        <v>1080843</v>
      </c>
      <c r="L1758">
        <v>2298899</v>
      </c>
      <c r="M1758">
        <v>20171015</v>
      </c>
      <c r="N1758" t="s">
        <v>19</v>
      </c>
      <c r="O1758" t="str">
        <f>IF(VLOOKUP(A1758,'national-winners'!$A$2:$B$13,2,0)=H1758,"Y","N")</f>
        <v>N</v>
      </c>
    </row>
    <row r="1759" spans="1:15" x14ac:dyDescent="0.25">
      <c r="A1759">
        <v>1996</v>
      </c>
      <c r="B1759" t="s">
        <v>62</v>
      </c>
      <c r="C1759" t="s">
        <v>63</v>
      </c>
      <c r="D1759">
        <v>13</v>
      </c>
      <c r="E1759">
        <v>58</v>
      </c>
      <c r="F1759">
        <v>44</v>
      </c>
      <c r="G1759" t="s">
        <v>16</v>
      </c>
      <c r="H1759" t="s">
        <v>230</v>
      </c>
      <c r="I1759" t="s">
        <v>18</v>
      </c>
      <c r="J1759" t="b">
        <v>0</v>
      </c>
      <c r="K1759">
        <v>1053849</v>
      </c>
      <c r="L1759">
        <v>2298899</v>
      </c>
      <c r="M1759">
        <v>20171015</v>
      </c>
      <c r="N1759" t="s">
        <v>19</v>
      </c>
      <c r="O1759" t="str">
        <f>IF(VLOOKUP(A1759,'national-winners'!$A$2:$B$13,2,0)=H1759,"Y","N")</f>
        <v>Y</v>
      </c>
    </row>
    <row r="1760" spans="1:15" x14ac:dyDescent="0.25">
      <c r="A1760">
        <v>1996</v>
      </c>
      <c r="B1760" t="s">
        <v>62</v>
      </c>
      <c r="C1760" t="s">
        <v>63</v>
      </c>
      <c r="D1760">
        <v>13</v>
      </c>
      <c r="E1760">
        <v>58</v>
      </c>
      <c r="F1760">
        <v>44</v>
      </c>
      <c r="G1760" t="s">
        <v>16</v>
      </c>
      <c r="H1760" t="s">
        <v>231</v>
      </c>
      <c r="I1760" t="s">
        <v>272</v>
      </c>
      <c r="J1760" t="b">
        <v>0</v>
      </c>
      <c r="K1760">
        <v>146337</v>
      </c>
      <c r="L1760">
        <v>2298899</v>
      </c>
      <c r="M1760">
        <v>20171015</v>
      </c>
      <c r="N1760" t="s">
        <v>19</v>
      </c>
      <c r="O1760" t="str">
        <f>IF(VLOOKUP(A1760,'national-winners'!$A$2:$B$13,2,0)=H1760,"Y","N")</f>
        <v>N</v>
      </c>
    </row>
    <row r="1761" spans="1:15" x14ac:dyDescent="0.25">
      <c r="A1761">
        <v>1996</v>
      </c>
      <c r="B1761" t="s">
        <v>62</v>
      </c>
      <c r="C1761" t="s">
        <v>63</v>
      </c>
      <c r="D1761">
        <v>13</v>
      </c>
      <c r="E1761">
        <v>58</v>
      </c>
      <c r="F1761">
        <v>44</v>
      </c>
      <c r="G1761" t="s">
        <v>16</v>
      </c>
      <c r="H1761" t="s">
        <v>271</v>
      </c>
      <c r="I1761" t="s">
        <v>29</v>
      </c>
      <c r="J1761" t="b">
        <v>0</v>
      </c>
      <c r="K1761">
        <v>17870</v>
      </c>
      <c r="L1761">
        <v>2298899</v>
      </c>
      <c r="M1761">
        <v>20171015</v>
      </c>
      <c r="N1761" t="s">
        <v>19</v>
      </c>
      <c r="O1761" t="str">
        <f>IF(VLOOKUP(A1761,'national-winners'!$A$2:$B$13,2,0)=H1761,"Y","N")</f>
        <v>N</v>
      </c>
    </row>
    <row r="1762" spans="1:15" x14ac:dyDescent="0.25">
      <c r="A1762">
        <v>1996</v>
      </c>
      <c r="B1762" t="s">
        <v>64</v>
      </c>
      <c r="C1762" t="s">
        <v>65</v>
      </c>
      <c r="D1762">
        <v>15</v>
      </c>
      <c r="E1762">
        <v>95</v>
      </c>
      <c r="F1762">
        <v>82</v>
      </c>
      <c r="G1762" t="s">
        <v>16</v>
      </c>
      <c r="H1762" t="s">
        <v>230</v>
      </c>
      <c r="I1762" t="s">
        <v>18</v>
      </c>
      <c r="J1762" t="b">
        <v>0</v>
      </c>
      <c r="K1762">
        <v>205012</v>
      </c>
      <c r="L1762">
        <v>360120</v>
      </c>
      <c r="M1762">
        <v>20171015</v>
      </c>
      <c r="N1762" t="s">
        <v>19</v>
      </c>
      <c r="O1762" t="str">
        <f>IF(VLOOKUP(A1762,'national-winners'!$A$2:$B$13,2,0)=H1762,"Y","N")</f>
        <v>Y</v>
      </c>
    </row>
    <row r="1763" spans="1:15" x14ac:dyDescent="0.25">
      <c r="A1763">
        <v>1996</v>
      </c>
      <c r="B1763" t="s">
        <v>64</v>
      </c>
      <c r="C1763" t="s">
        <v>65</v>
      </c>
      <c r="D1763">
        <v>15</v>
      </c>
      <c r="E1763">
        <v>95</v>
      </c>
      <c r="F1763">
        <v>82</v>
      </c>
      <c r="G1763" t="s">
        <v>16</v>
      </c>
      <c r="H1763" t="s">
        <v>270</v>
      </c>
      <c r="I1763" t="s">
        <v>21</v>
      </c>
      <c r="J1763" t="b">
        <v>0</v>
      </c>
      <c r="K1763">
        <v>113943</v>
      </c>
      <c r="L1763">
        <v>360120</v>
      </c>
      <c r="M1763">
        <v>20171015</v>
      </c>
      <c r="N1763" t="s">
        <v>19</v>
      </c>
      <c r="O1763" t="str">
        <f>IF(VLOOKUP(A1763,'national-winners'!$A$2:$B$13,2,0)=H1763,"Y","N")</f>
        <v>N</v>
      </c>
    </row>
    <row r="1764" spans="1:15" x14ac:dyDescent="0.25">
      <c r="A1764">
        <v>1996</v>
      </c>
      <c r="B1764" t="s">
        <v>64</v>
      </c>
      <c r="C1764" t="s">
        <v>65</v>
      </c>
      <c r="D1764">
        <v>15</v>
      </c>
      <c r="E1764">
        <v>95</v>
      </c>
      <c r="F1764">
        <v>82</v>
      </c>
      <c r="G1764" t="s">
        <v>16</v>
      </c>
      <c r="H1764" t="s">
        <v>231</v>
      </c>
      <c r="I1764" t="s">
        <v>272</v>
      </c>
      <c r="J1764" t="b">
        <v>0</v>
      </c>
      <c r="K1764">
        <v>27358</v>
      </c>
      <c r="L1764">
        <v>360120</v>
      </c>
      <c r="M1764">
        <v>20171015</v>
      </c>
      <c r="N1764" t="s">
        <v>19</v>
      </c>
      <c r="O1764" t="str">
        <f>IF(VLOOKUP(A1764,'national-winners'!$A$2:$B$13,2,0)=H1764,"Y","N")</f>
        <v>N</v>
      </c>
    </row>
    <row r="1765" spans="1:15" x14ac:dyDescent="0.25">
      <c r="A1765">
        <v>1996</v>
      </c>
      <c r="B1765" t="s">
        <v>64</v>
      </c>
      <c r="C1765" t="s">
        <v>65</v>
      </c>
      <c r="D1765">
        <v>15</v>
      </c>
      <c r="E1765">
        <v>95</v>
      </c>
      <c r="F1765">
        <v>82</v>
      </c>
      <c r="G1765" t="s">
        <v>16</v>
      </c>
      <c r="H1765" t="s">
        <v>273</v>
      </c>
      <c r="I1765" t="s">
        <v>274</v>
      </c>
      <c r="J1765" t="b">
        <v>0</v>
      </c>
      <c r="K1765">
        <v>10386</v>
      </c>
      <c r="L1765">
        <v>360120</v>
      </c>
      <c r="M1765">
        <v>20171015</v>
      </c>
      <c r="N1765" t="s">
        <v>19</v>
      </c>
      <c r="O1765" t="str">
        <f>IF(VLOOKUP(A1765,'national-winners'!$A$2:$B$13,2,0)=H1765,"Y","N")</f>
        <v>N</v>
      </c>
    </row>
    <row r="1766" spans="1:15" x14ac:dyDescent="0.25">
      <c r="A1766">
        <v>1996</v>
      </c>
      <c r="B1766" t="s">
        <v>64</v>
      </c>
      <c r="C1766" t="s">
        <v>65</v>
      </c>
      <c r="D1766">
        <v>15</v>
      </c>
      <c r="E1766">
        <v>95</v>
      </c>
      <c r="F1766">
        <v>82</v>
      </c>
      <c r="G1766" t="s">
        <v>16</v>
      </c>
      <c r="H1766" t="s">
        <v>271</v>
      </c>
      <c r="I1766" t="s">
        <v>29</v>
      </c>
      <c r="J1766" t="b">
        <v>0</v>
      </c>
      <c r="K1766">
        <v>2493</v>
      </c>
      <c r="L1766">
        <v>360120</v>
      </c>
      <c r="M1766">
        <v>20171015</v>
      </c>
      <c r="N1766" t="s">
        <v>19</v>
      </c>
      <c r="O1766" t="str">
        <f>IF(VLOOKUP(A1766,'national-winners'!$A$2:$B$13,2,0)=H1766,"Y","N")</f>
        <v>N</v>
      </c>
    </row>
    <row r="1767" spans="1:15" x14ac:dyDescent="0.25">
      <c r="A1767">
        <v>1996</v>
      </c>
      <c r="B1767" t="s">
        <v>64</v>
      </c>
      <c r="C1767" t="s">
        <v>65</v>
      </c>
      <c r="D1767">
        <v>15</v>
      </c>
      <c r="E1767">
        <v>95</v>
      </c>
      <c r="F1767">
        <v>82</v>
      </c>
      <c r="G1767" t="s">
        <v>16</v>
      </c>
      <c r="H1767" t="s">
        <v>236</v>
      </c>
      <c r="I1767" t="s">
        <v>237</v>
      </c>
      <c r="J1767" t="b">
        <v>0</v>
      </c>
      <c r="K1767">
        <v>570</v>
      </c>
      <c r="L1767">
        <v>360120</v>
      </c>
      <c r="M1767">
        <v>20171015</v>
      </c>
      <c r="N1767" t="s">
        <v>19</v>
      </c>
      <c r="O1767" t="str">
        <f>IF(VLOOKUP(A1767,'national-winners'!$A$2:$B$13,2,0)=H1767,"Y","N")</f>
        <v>N</v>
      </c>
    </row>
    <row r="1768" spans="1:15" x14ac:dyDescent="0.25">
      <c r="A1768">
        <v>1996</v>
      </c>
      <c r="B1768" t="s">
        <v>64</v>
      </c>
      <c r="C1768" t="s">
        <v>65</v>
      </c>
      <c r="D1768">
        <v>15</v>
      </c>
      <c r="E1768">
        <v>95</v>
      </c>
      <c r="F1768">
        <v>82</v>
      </c>
      <c r="G1768" t="s">
        <v>16</v>
      </c>
      <c r="H1768" t="s">
        <v>238</v>
      </c>
      <c r="I1768" t="s">
        <v>275</v>
      </c>
      <c r="J1768" t="b">
        <v>0</v>
      </c>
      <c r="K1768">
        <v>358</v>
      </c>
      <c r="L1768">
        <v>360120</v>
      </c>
      <c r="M1768">
        <v>20171015</v>
      </c>
      <c r="N1768" t="s">
        <v>19</v>
      </c>
      <c r="O1768" t="str">
        <f>IF(VLOOKUP(A1768,'national-winners'!$A$2:$B$13,2,0)=H1768,"Y","N")</f>
        <v>N</v>
      </c>
    </row>
    <row r="1769" spans="1:15" x14ac:dyDescent="0.25">
      <c r="A1769">
        <v>1996</v>
      </c>
      <c r="B1769" t="s">
        <v>66</v>
      </c>
      <c r="C1769" t="s">
        <v>67</v>
      </c>
      <c r="D1769">
        <v>16</v>
      </c>
      <c r="E1769">
        <v>82</v>
      </c>
      <c r="F1769">
        <v>63</v>
      </c>
      <c r="G1769" t="s">
        <v>16</v>
      </c>
      <c r="H1769" t="s">
        <v>270</v>
      </c>
      <c r="I1769" t="s">
        <v>21</v>
      </c>
      <c r="J1769" t="b">
        <v>0</v>
      </c>
      <c r="K1769">
        <v>256595</v>
      </c>
      <c r="L1769">
        <v>491711</v>
      </c>
      <c r="M1769">
        <v>20171015</v>
      </c>
      <c r="N1769" t="s">
        <v>19</v>
      </c>
      <c r="O1769" t="str">
        <f>IF(VLOOKUP(A1769,'national-winners'!$A$2:$B$13,2,0)=H1769,"Y","N")</f>
        <v>N</v>
      </c>
    </row>
    <row r="1770" spans="1:15" x14ac:dyDescent="0.25">
      <c r="A1770">
        <v>1996</v>
      </c>
      <c r="B1770" t="s">
        <v>66</v>
      </c>
      <c r="C1770" t="s">
        <v>67</v>
      </c>
      <c r="D1770">
        <v>16</v>
      </c>
      <c r="E1770">
        <v>82</v>
      </c>
      <c r="F1770">
        <v>63</v>
      </c>
      <c r="G1770" t="s">
        <v>16</v>
      </c>
      <c r="H1770" t="s">
        <v>230</v>
      </c>
      <c r="I1770" t="s">
        <v>18</v>
      </c>
      <c r="J1770" t="b">
        <v>0</v>
      </c>
      <c r="K1770">
        <v>165443</v>
      </c>
      <c r="L1770">
        <v>491711</v>
      </c>
      <c r="M1770">
        <v>20171015</v>
      </c>
      <c r="N1770" t="s">
        <v>19</v>
      </c>
      <c r="O1770" t="str">
        <f>IF(VLOOKUP(A1770,'national-winners'!$A$2:$B$13,2,0)=H1770,"Y","N")</f>
        <v>Y</v>
      </c>
    </row>
    <row r="1771" spans="1:15" x14ac:dyDescent="0.25">
      <c r="A1771">
        <v>1996</v>
      </c>
      <c r="B1771" t="s">
        <v>66</v>
      </c>
      <c r="C1771" t="s">
        <v>67</v>
      </c>
      <c r="D1771">
        <v>16</v>
      </c>
      <c r="E1771">
        <v>82</v>
      </c>
      <c r="F1771">
        <v>63</v>
      </c>
      <c r="G1771" t="s">
        <v>16</v>
      </c>
      <c r="H1771" t="s">
        <v>231</v>
      </c>
      <c r="I1771" t="s">
        <v>272</v>
      </c>
      <c r="J1771" t="b">
        <v>0</v>
      </c>
      <c r="K1771">
        <v>62518</v>
      </c>
      <c r="L1771">
        <v>491711</v>
      </c>
      <c r="M1771">
        <v>20171015</v>
      </c>
      <c r="N1771" t="s">
        <v>19</v>
      </c>
      <c r="O1771" t="str">
        <f>IF(VLOOKUP(A1771,'national-winners'!$A$2:$B$13,2,0)=H1771,"Y","N")</f>
        <v>N</v>
      </c>
    </row>
    <row r="1772" spans="1:15" x14ac:dyDescent="0.25">
      <c r="A1772">
        <v>1996</v>
      </c>
      <c r="B1772" t="s">
        <v>66</v>
      </c>
      <c r="C1772" t="s">
        <v>67</v>
      </c>
      <c r="D1772">
        <v>16</v>
      </c>
      <c r="E1772">
        <v>82</v>
      </c>
      <c r="F1772">
        <v>63</v>
      </c>
      <c r="G1772" t="s">
        <v>16</v>
      </c>
      <c r="H1772" t="s">
        <v>271</v>
      </c>
      <c r="I1772" t="s">
        <v>29</v>
      </c>
      <c r="J1772" t="b">
        <v>0</v>
      </c>
      <c r="K1772">
        <v>3325</v>
      </c>
      <c r="L1772">
        <v>491711</v>
      </c>
      <c r="M1772">
        <v>20171015</v>
      </c>
      <c r="N1772" t="s">
        <v>19</v>
      </c>
      <c r="O1772" t="str">
        <f>IF(VLOOKUP(A1772,'national-winners'!$A$2:$B$13,2,0)=H1772,"Y","N")</f>
        <v>N</v>
      </c>
    </row>
    <row r="1773" spans="1:15" x14ac:dyDescent="0.25">
      <c r="A1773">
        <v>1996</v>
      </c>
      <c r="B1773" t="s">
        <v>66</v>
      </c>
      <c r="C1773" t="s">
        <v>67</v>
      </c>
      <c r="D1773">
        <v>16</v>
      </c>
      <c r="E1773">
        <v>82</v>
      </c>
      <c r="F1773">
        <v>63</v>
      </c>
      <c r="G1773" t="s">
        <v>16</v>
      </c>
      <c r="H1773" t="s">
        <v>238</v>
      </c>
      <c r="I1773" t="s">
        <v>275</v>
      </c>
      <c r="J1773" t="b">
        <v>0</v>
      </c>
      <c r="K1773">
        <v>2230</v>
      </c>
      <c r="L1773">
        <v>491711</v>
      </c>
      <c r="M1773">
        <v>20171015</v>
      </c>
      <c r="N1773" t="s">
        <v>19</v>
      </c>
      <c r="O1773" t="str">
        <f>IF(VLOOKUP(A1773,'national-winners'!$A$2:$B$13,2,0)=H1773,"Y","N")</f>
        <v>N</v>
      </c>
    </row>
    <row r="1774" spans="1:15" x14ac:dyDescent="0.25">
      <c r="A1774">
        <v>1996</v>
      </c>
      <c r="B1774" t="s">
        <v>66</v>
      </c>
      <c r="C1774" t="s">
        <v>67</v>
      </c>
      <c r="D1774">
        <v>16</v>
      </c>
      <c r="E1774">
        <v>82</v>
      </c>
      <c r="F1774">
        <v>63</v>
      </c>
      <c r="G1774" t="s">
        <v>16</v>
      </c>
      <c r="H1774" t="s">
        <v>236</v>
      </c>
      <c r="I1774" t="s">
        <v>237</v>
      </c>
      <c r="J1774" t="b">
        <v>0</v>
      </c>
      <c r="K1774">
        <v>1600</v>
      </c>
      <c r="L1774">
        <v>491711</v>
      </c>
      <c r="M1774">
        <v>20171015</v>
      </c>
      <c r="N1774" t="s">
        <v>19</v>
      </c>
      <c r="O1774" t="str">
        <f>IF(VLOOKUP(A1774,'national-winners'!$A$2:$B$13,2,0)=H1774,"Y","N")</f>
        <v>N</v>
      </c>
    </row>
    <row r="1775" spans="1:15" x14ac:dyDescent="0.25">
      <c r="A1775">
        <v>1996</v>
      </c>
      <c r="B1775" t="s">
        <v>68</v>
      </c>
      <c r="C1775" t="s">
        <v>69</v>
      </c>
      <c r="D1775">
        <v>17</v>
      </c>
      <c r="E1775">
        <v>33</v>
      </c>
      <c r="F1775">
        <v>21</v>
      </c>
      <c r="G1775" t="s">
        <v>16</v>
      </c>
      <c r="H1775" t="s">
        <v>230</v>
      </c>
      <c r="I1775" t="s">
        <v>18</v>
      </c>
      <c r="J1775" t="b">
        <v>0</v>
      </c>
      <c r="K1775">
        <v>2341744</v>
      </c>
      <c r="L1775">
        <v>4311391</v>
      </c>
      <c r="M1775">
        <v>20171015</v>
      </c>
      <c r="N1775" t="s">
        <v>19</v>
      </c>
      <c r="O1775" t="str">
        <f>IF(VLOOKUP(A1775,'national-winners'!$A$2:$B$13,2,0)=H1775,"Y","N")</f>
        <v>Y</v>
      </c>
    </row>
    <row r="1776" spans="1:15" x14ac:dyDescent="0.25">
      <c r="A1776">
        <v>1996</v>
      </c>
      <c r="B1776" t="s">
        <v>68</v>
      </c>
      <c r="C1776" t="s">
        <v>69</v>
      </c>
      <c r="D1776">
        <v>17</v>
      </c>
      <c r="E1776">
        <v>33</v>
      </c>
      <c r="F1776">
        <v>21</v>
      </c>
      <c r="G1776" t="s">
        <v>16</v>
      </c>
      <c r="H1776" t="s">
        <v>270</v>
      </c>
      <c r="I1776" t="s">
        <v>21</v>
      </c>
      <c r="J1776" t="b">
        <v>0</v>
      </c>
      <c r="K1776">
        <v>1587021</v>
      </c>
      <c r="L1776">
        <v>4311391</v>
      </c>
      <c r="M1776">
        <v>20171015</v>
      </c>
      <c r="N1776" t="s">
        <v>19</v>
      </c>
      <c r="O1776" t="str">
        <f>IF(VLOOKUP(A1776,'national-winners'!$A$2:$B$13,2,0)=H1776,"Y","N")</f>
        <v>N</v>
      </c>
    </row>
    <row r="1777" spans="1:15" x14ac:dyDescent="0.25">
      <c r="A1777">
        <v>1996</v>
      </c>
      <c r="B1777" t="s">
        <v>68</v>
      </c>
      <c r="C1777" t="s">
        <v>69</v>
      </c>
      <c r="D1777">
        <v>17</v>
      </c>
      <c r="E1777">
        <v>33</v>
      </c>
      <c r="F1777">
        <v>21</v>
      </c>
      <c r="G1777" t="s">
        <v>16</v>
      </c>
      <c r="H1777" t="s">
        <v>231</v>
      </c>
      <c r="I1777" t="s">
        <v>272</v>
      </c>
      <c r="J1777" t="b">
        <v>0</v>
      </c>
      <c r="K1777">
        <v>346408</v>
      </c>
      <c r="L1777">
        <v>4311391</v>
      </c>
      <c r="M1777">
        <v>20171015</v>
      </c>
      <c r="N1777" t="s">
        <v>19</v>
      </c>
      <c r="O1777" t="str">
        <f>IF(VLOOKUP(A1777,'national-winners'!$A$2:$B$13,2,0)=H1777,"Y","N")</f>
        <v>N</v>
      </c>
    </row>
    <row r="1778" spans="1:15" x14ac:dyDescent="0.25">
      <c r="A1778">
        <v>1996</v>
      </c>
      <c r="B1778" t="s">
        <v>68</v>
      </c>
      <c r="C1778" t="s">
        <v>69</v>
      </c>
      <c r="D1778">
        <v>17</v>
      </c>
      <c r="E1778">
        <v>33</v>
      </c>
      <c r="F1778">
        <v>21</v>
      </c>
      <c r="G1778" t="s">
        <v>16</v>
      </c>
      <c r="H1778" t="s">
        <v>271</v>
      </c>
      <c r="I1778" t="s">
        <v>29</v>
      </c>
      <c r="J1778" t="b">
        <v>0</v>
      </c>
      <c r="K1778">
        <v>22548</v>
      </c>
      <c r="L1778">
        <v>4311391</v>
      </c>
      <c r="M1778">
        <v>20171015</v>
      </c>
      <c r="N1778" t="s">
        <v>19</v>
      </c>
      <c r="O1778" t="str">
        <f>IF(VLOOKUP(A1778,'national-winners'!$A$2:$B$13,2,0)=H1778,"Y","N")</f>
        <v>N</v>
      </c>
    </row>
    <row r="1779" spans="1:15" x14ac:dyDescent="0.25">
      <c r="A1779">
        <v>1996</v>
      </c>
      <c r="B1779" t="s">
        <v>68</v>
      </c>
      <c r="C1779" t="s">
        <v>69</v>
      </c>
      <c r="D1779">
        <v>17</v>
      </c>
      <c r="E1779">
        <v>33</v>
      </c>
      <c r="F1779">
        <v>21</v>
      </c>
      <c r="G1779" t="s">
        <v>16</v>
      </c>
      <c r="H1779" t="s">
        <v>238</v>
      </c>
      <c r="I1779" t="s">
        <v>275</v>
      </c>
      <c r="J1779" t="b">
        <v>0</v>
      </c>
      <c r="K1779">
        <v>7606</v>
      </c>
      <c r="L1779">
        <v>4311391</v>
      </c>
      <c r="M1779">
        <v>20171015</v>
      </c>
      <c r="N1779" t="s">
        <v>19</v>
      </c>
      <c r="O1779" t="str">
        <f>IF(VLOOKUP(A1779,'national-winners'!$A$2:$B$13,2,0)=H1779,"Y","N")</f>
        <v>N</v>
      </c>
    </row>
    <row r="1780" spans="1:15" x14ac:dyDescent="0.25">
      <c r="A1780">
        <v>1996</v>
      </c>
      <c r="B1780" t="s">
        <v>68</v>
      </c>
      <c r="C1780" t="s">
        <v>69</v>
      </c>
      <c r="D1780">
        <v>17</v>
      </c>
      <c r="E1780">
        <v>33</v>
      </c>
      <c r="F1780">
        <v>21</v>
      </c>
      <c r="G1780" t="s">
        <v>16</v>
      </c>
      <c r="H1780" t="s">
        <v>236</v>
      </c>
      <c r="I1780" t="s">
        <v>237</v>
      </c>
      <c r="J1780" t="b">
        <v>0</v>
      </c>
      <c r="K1780">
        <v>4606</v>
      </c>
      <c r="L1780">
        <v>4311391</v>
      </c>
      <c r="M1780">
        <v>20171015</v>
      </c>
      <c r="N1780" t="s">
        <v>19</v>
      </c>
      <c r="O1780" t="str">
        <f>IF(VLOOKUP(A1780,'national-winners'!$A$2:$B$13,2,0)=H1780,"Y","N")</f>
        <v>N</v>
      </c>
    </row>
    <row r="1781" spans="1:15" x14ac:dyDescent="0.25">
      <c r="A1781">
        <v>1996</v>
      </c>
      <c r="B1781" t="s">
        <v>68</v>
      </c>
      <c r="C1781" t="s">
        <v>69</v>
      </c>
      <c r="D1781">
        <v>17</v>
      </c>
      <c r="E1781">
        <v>33</v>
      </c>
      <c r="F1781">
        <v>21</v>
      </c>
      <c r="G1781" t="s">
        <v>16</v>
      </c>
      <c r="J1781" t="b">
        <v>1</v>
      </c>
      <c r="K1781">
        <v>1458</v>
      </c>
      <c r="L1781">
        <v>4311391</v>
      </c>
      <c r="M1781">
        <v>20171015</v>
      </c>
      <c r="N1781" t="s">
        <v>19</v>
      </c>
      <c r="O1781" t="str">
        <f>IF(VLOOKUP(A1781,'national-winners'!$A$2:$B$13,2,0)=H1781,"Y","N")</f>
        <v>N</v>
      </c>
    </row>
    <row r="1782" spans="1:15" x14ac:dyDescent="0.25">
      <c r="A1782">
        <v>1996</v>
      </c>
      <c r="B1782" t="s">
        <v>71</v>
      </c>
      <c r="C1782" t="s">
        <v>72</v>
      </c>
      <c r="D1782">
        <v>18</v>
      </c>
      <c r="E1782">
        <v>32</v>
      </c>
      <c r="F1782">
        <v>22</v>
      </c>
      <c r="G1782" t="s">
        <v>16</v>
      </c>
      <c r="H1782" t="s">
        <v>270</v>
      </c>
      <c r="I1782" t="s">
        <v>21</v>
      </c>
      <c r="J1782" t="b">
        <v>0</v>
      </c>
      <c r="K1782">
        <v>1006693</v>
      </c>
      <c r="L1782">
        <v>2135431</v>
      </c>
      <c r="M1782">
        <v>20171015</v>
      </c>
      <c r="N1782" t="s">
        <v>19</v>
      </c>
      <c r="O1782" t="str">
        <f>IF(VLOOKUP(A1782,'national-winners'!$A$2:$B$13,2,0)=H1782,"Y","N")</f>
        <v>N</v>
      </c>
    </row>
    <row r="1783" spans="1:15" x14ac:dyDescent="0.25">
      <c r="A1783">
        <v>1996</v>
      </c>
      <c r="B1783" t="s">
        <v>71</v>
      </c>
      <c r="C1783" t="s">
        <v>72</v>
      </c>
      <c r="D1783">
        <v>18</v>
      </c>
      <c r="E1783">
        <v>32</v>
      </c>
      <c r="F1783">
        <v>22</v>
      </c>
      <c r="G1783" t="s">
        <v>16</v>
      </c>
      <c r="H1783" t="s">
        <v>230</v>
      </c>
      <c r="I1783" t="s">
        <v>18</v>
      </c>
      <c r="J1783" t="b">
        <v>0</v>
      </c>
      <c r="K1783">
        <v>887424</v>
      </c>
      <c r="L1783">
        <v>2135431</v>
      </c>
      <c r="M1783">
        <v>20171015</v>
      </c>
      <c r="N1783" t="s">
        <v>19</v>
      </c>
      <c r="O1783" t="str">
        <f>IF(VLOOKUP(A1783,'national-winners'!$A$2:$B$13,2,0)=H1783,"Y","N")</f>
        <v>Y</v>
      </c>
    </row>
    <row r="1784" spans="1:15" x14ac:dyDescent="0.25">
      <c r="A1784">
        <v>1996</v>
      </c>
      <c r="B1784" t="s">
        <v>71</v>
      </c>
      <c r="C1784" t="s">
        <v>72</v>
      </c>
      <c r="D1784">
        <v>18</v>
      </c>
      <c r="E1784">
        <v>32</v>
      </c>
      <c r="F1784">
        <v>22</v>
      </c>
      <c r="G1784" t="s">
        <v>16</v>
      </c>
      <c r="H1784" t="s">
        <v>231</v>
      </c>
      <c r="I1784" t="s">
        <v>272</v>
      </c>
      <c r="J1784" t="b">
        <v>0</v>
      </c>
      <c r="K1784">
        <v>224299</v>
      </c>
      <c r="L1784">
        <v>2135431</v>
      </c>
      <c r="M1784">
        <v>20171015</v>
      </c>
      <c r="N1784" t="s">
        <v>19</v>
      </c>
      <c r="O1784" t="str">
        <f>IF(VLOOKUP(A1784,'national-winners'!$A$2:$B$13,2,0)=H1784,"Y","N")</f>
        <v>N</v>
      </c>
    </row>
    <row r="1785" spans="1:15" x14ac:dyDescent="0.25">
      <c r="A1785">
        <v>1996</v>
      </c>
      <c r="B1785" t="s">
        <v>71</v>
      </c>
      <c r="C1785" t="s">
        <v>72</v>
      </c>
      <c r="D1785">
        <v>18</v>
      </c>
      <c r="E1785">
        <v>32</v>
      </c>
      <c r="F1785">
        <v>22</v>
      </c>
      <c r="G1785" t="s">
        <v>16</v>
      </c>
      <c r="H1785" t="s">
        <v>271</v>
      </c>
      <c r="I1785" t="s">
        <v>29</v>
      </c>
      <c r="J1785" t="b">
        <v>0</v>
      </c>
      <c r="K1785">
        <v>15632</v>
      </c>
      <c r="L1785">
        <v>2135431</v>
      </c>
      <c r="M1785">
        <v>20171015</v>
      </c>
      <c r="N1785" t="s">
        <v>19</v>
      </c>
      <c r="O1785" t="str">
        <f>IF(VLOOKUP(A1785,'national-winners'!$A$2:$B$13,2,0)=H1785,"Y","N")</f>
        <v>N</v>
      </c>
    </row>
    <row r="1786" spans="1:15" x14ac:dyDescent="0.25">
      <c r="A1786">
        <v>1996</v>
      </c>
      <c r="B1786" t="s">
        <v>71</v>
      </c>
      <c r="C1786" t="s">
        <v>72</v>
      </c>
      <c r="D1786">
        <v>18</v>
      </c>
      <c r="E1786">
        <v>32</v>
      </c>
      <c r="F1786">
        <v>22</v>
      </c>
      <c r="G1786" t="s">
        <v>16</v>
      </c>
      <c r="J1786" t="b">
        <v>1</v>
      </c>
      <c r="K1786">
        <v>1383</v>
      </c>
      <c r="L1786">
        <v>2135431</v>
      </c>
      <c r="M1786">
        <v>20171015</v>
      </c>
      <c r="N1786" t="s">
        <v>19</v>
      </c>
      <c r="O1786" t="str">
        <f>IF(VLOOKUP(A1786,'national-winners'!$A$2:$B$13,2,0)=H1786,"Y","N")</f>
        <v>N</v>
      </c>
    </row>
    <row r="1787" spans="1:15" x14ac:dyDescent="0.25">
      <c r="A1787">
        <v>1996</v>
      </c>
      <c r="B1787" t="s">
        <v>73</v>
      </c>
      <c r="C1787" t="s">
        <v>74</v>
      </c>
      <c r="D1787">
        <v>19</v>
      </c>
      <c r="E1787">
        <v>42</v>
      </c>
      <c r="F1787">
        <v>31</v>
      </c>
      <c r="G1787" t="s">
        <v>16</v>
      </c>
      <c r="H1787" t="s">
        <v>230</v>
      </c>
      <c r="I1787" t="s">
        <v>18</v>
      </c>
      <c r="J1787" t="b">
        <v>0</v>
      </c>
      <c r="K1787">
        <v>620258</v>
      </c>
      <c r="L1787">
        <v>1234075</v>
      </c>
      <c r="M1787">
        <v>20171015</v>
      </c>
      <c r="N1787" t="s">
        <v>19</v>
      </c>
      <c r="O1787" t="str">
        <f>IF(VLOOKUP(A1787,'national-winners'!$A$2:$B$13,2,0)=H1787,"Y","N")</f>
        <v>Y</v>
      </c>
    </row>
    <row r="1788" spans="1:15" x14ac:dyDescent="0.25">
      <c r="A1788">
        <v>1996</v>
      </c>
      <c r="B1788" t="s">
        <v>73</v>
      </c>
      <c r="C1788" t="s">
        <v>74</v>
      </c>
      <c r="D1788">
        <v>19</v>
      </c>
      <c r="E1788">
        <v>42</v>
      </c>
      <c r="F1788">
        <v>31</v>
      </c>
      <c r="G1788" t="s">
        <v>16</v>
      </c>
      <c r="H1788" t="s">
        <v>270</v>
      </c>
      <c r="I1788" t="s">
        <v>21</v>
      </c>
      <c r="J1788" t="b">
        <v>0</v>
      </c>
      <c r="K1788">
        <v>492644</v>
      </c>
      <c r="L1788">
        <v>1234075</v>
      </c>
      <c r="M1788">
        <v>20171015</v>
      </c>
      <c r="N1788" t="s">
        <v>19</v>
      </c>
      <c r="O1788" t="str">
        <f>IF(VLOOKUP(A1788,'national-winners'!$A$2:$B$13,2,0)=H1788,"Y","N")</f>
        <v>N</v>
      </c>
    </row>
    <row r="1789" spans="1:15" x14ac:dyDescent="0.25">
      <c r="A1789">
        <v>1996</v>
      </c>
      <c r="B1789" t="s">
        <v>73</v>
      </c>
      <c r="C1789" t="s">
        <v>74</v>
      </c>
      <c r="D1789">
        <v>19</v>
      </c>
      <c r="E1789">
        <v>42</v>
      </c>
      <c r="F1789">
        <v>31</v>
      </c>
      <c r="G1789" t="s">
        <v>16</v>
      </c>
      <c r="H1789" t="s">
        <v>231</v>
      </c>
      <c r="I1789" t="s">
        <v>272</v>
      </c>
      <c r="J1789" t="b">
        <v>0</v>
      </c>
      <c r="K1789">
        <v>105159</v>
      </c>
      <c r="L1789">
        <v>1234075</v>
      </c>
      <c r="M1789">
        <v>20171015</v>
      </c>
      <c r="N1789" t="s">
        <v>19</v>
      </c>
      <c r="O1789" t="str">
        <f>IF(VLOOKUP(A1789,'national-winners'!$A$2:$B$13,2,0)=H1789,"Y","N")</f>
        <v>N</v>
      </c>
    </row>
    <row r="1790" spans="1:15" x14ac:dyDescent="0.25">
      <c r="A1790">
        <v>1996</v>
      </c>
      <c r="B1790" t="s">
        <v>73</v>
      </c>
      <c r="C1790" t="s">
        <v>74</v>
      </c>
      <c r="D1790">
        <v>19</v>
      </c>
      <c r="E1790">
        <v>42</v>
      </c>
      <c r="F1790">
        <v>31</v>
      </c>
      <c r="G1790" t="s">
        <v>16</v>
      </c>
      <c r="H1790" t="s">
        <v>273</v>
      </c>
      <c r="I1790" t="s">
        <v>274</v>
      </c>
      <c r="J1790" t="b">
        <v>0</v>
      </c>
      <c r="K1790">
        <v>6550</v>
      </c>
      <c r="L1790">
        <v>1234075</v>
      </c>
      <c r="M1790">
        <v>20171015</v>
      </c>
      <c r="N1790" t="s">
        <v>19</v>
      </c>
      <c r="O1790" t="str">
        <f>IF(VLOOKUP(A1790,'national-winners'!$A$2:$B$13,2,0)=H1790,"Y","N")</f>
        <v>N</v>
      </c>
    </row>
    <row r="1791" spans="1:15" x14ac:dyDescent="0.25">
      <c r="A1791">
        <v>1996</v>
      </c>
      <c r="B1791" t="s">
        <v>73</v>
      </c>
      <c r="C1791" t="s">
        <v>74</v>
      </c>
      <c r="D1791">
        <v>19</v>
      </c>
      <c r="E1791">
        <v>42</v>
      </c>
      <c r="F1791">
        <v>31</v>
      </c>
      <c r="G1791" t="s">
        <v>16</v>
      </c>
      <c r="H1791" t="s">
        <v>236</v>
      </c>
      <c r="I1791" t="s">
        <v>237</v>
      </c>
      <c r="J1791" t="b">
        <v>0</v>
      </c>
      <c r="K1791">
        <v>3349</v>
      </c>
      <c r="L1791">
        <v>1234075</v>
      </c>
      <c r="M1791">
        <v>20171015</v>
      </c>
      <c r="N1791" t="s">
        <v>19</v>
      </c>
      <c r="O1791" t="str">
        <f>IF(VLOOKUP(A1791,'national-winners'!$A$2:$B$13,2,0)=H1791,"Y","N")</f>
        <v>N</v>
      </c>
    </row>
    <row r="1792" spans="1:15" x14ac:dyDescent="0.25">
      <c r="A1792">
        <v>1996</v>
      </c>
      <c r="B1792" t="s">
        <v>73</v>
      </c>
      <c r="C1792" t="s">
        <v>74</v>
      </c>
      <c r="D1792">
        <v>19</v>
      </c>
      <c r="E1792">
        <v>42</v>
      </c>
      <c r="F1792">
        <v>31</v>
      </c>
      <c r="G1792" t="s">
        <v>16</v>
      </c>
      <c r="H1792" t="s">
        <v>271</v>
      </c>
      <c r="I1792" t="s">
        <v>29</v>
      </c>
      <c r="J1792" t="b">
        <v>0</v>
      </c>
      <c r="K1792">
        <v>2315</v>
      </c>
      <c r="L1792">
        <v>1234075</v>
      </c>
      <c r="M1792">
        <v>20171015</v>
      </c>
      <c r="N1792" t="s">
        <v>19</v>
      </c>
      <c r="O1792" t="str">
        <f>IF(VLOOKUP(A1792,'national-winners'!$A$2:$B$13,2,0)=H1792,"Y","N")</f>
        <v>N</v>
      </c>
    </row>
    <row r="1793" spans="1:15" x14ac:dyDescent="0.25">
      <c r="A1793">
        <v>1996</v>
      </c>
      <c r="B1793" t="s">
        <v>73</v>
      </c>
      <c r="C1793" t="s">
        <v>74</v>
      </c>
      <c r="D1793">
        <v>19</v>
      </c>
      <c r="E1793">
        <v>42</v>
      </c>
      <c r="F1793">
        <v>31</v>
      </c>
      <c r="G1793" t="s">
        <v>16</v>
      </c>
      <c r="H1793" t="s">
        <v>238</v>
      </c>
      <c r="I1793" t="s">
        <v>275</v>
      </c>
      <c r="J1793" t="b">
        <v>0</v>
      </c>
      <c r="K1793">
        <v>2229</v>
      </c>
      <c r="L1793">
        <v>1234075</v>
      </c>
      <c r="M1793">
        <v>20171015</v>
      </c>
      <c r="N1793" t="s">
        <v>19</v>
      </c>
      <c r="O1793" t="str">
        <f>IF(VLOOKUP(A1793,'national-winners'!$A$2:$B$13,2,0)=H1793,"Y","N")</f>
        <v>N</v>
      </c>
    </row>
    <row r="1794" spans="1:15" x14ac:dyDescent="0.25">
      <c r="A1794">
        <v>1996</v>
      </c>
      <c r="B1794" t="s">
        <v>73</v>
      </c>
      <c r="C1794" t="s">
        <v>74</v>
      </c>
      <c r="D1794">
        <v>19</v>
      </c>
      <c r="E1794">
        <v>42</v>
      </c>
      <c r="F1794">
        <v>31</v>
      </c>
      <c r="G1794" t="s">
        <v>16</v>
      </c>
      <c r="H1794" t="s">
        <v>52</v>
      </c>
      <c r="J1794" t="b">
        <v>0</v>
      </c>
      <c r="K1794">
        <v>1240</v>
      </c>
      <c r="L1794">
        <v>1234075</v>
      </c>
      <c r="M1794">
        <v>20171015</v>
      </c>
      <c r="N1794" t="s">
        <v>19</v>
      </c>
      <c r="O1794" t="str">
        <f>IF(VLOOKUP(A1794,'national-winners'!$A$2:$B$13,2,0)=H1794,"Y","N")</f>
        <v>N</v>
      </c>
    </row>
    <row r="1795" spans="1:15" x14ac:dyDescent="0.25">
      <c r="A1795">
        <v>1996</v>
      </c>
      <c r="B1795" t="s">
        <v>73</v>
      </c>
      <c r="C1795" t="s">
        <v>74</v>
      </c>
      <c r="D1795">
        <v>19</v>
      </c>
      <c r="E1795">
        <v>42</v>
      </c>
      <c r="F1795">
        <v>31</v>
      </c>
      <c r="G1795" t="s">
        <v>16</v>
      </c>
      <c r="H1795" t="s">
        <v>284</v>
      </c>
      <c r="I1795" t="s">
        <v>37</v>
      </c>
      <c r="J1795" t="b">
        <v>0</v>
      </c>
      <c r="K1795">
        <v>331</v>
      </c>
      <c r="L1795">
        <v>1234075</v>
      </c>
      <c r="M1795">
        <v>20171015</v>
      </c>
      <c r="N1795" t="s">
        <v>19</v>
      </c>
      <c r="O1795" t="str">
        <f>IF(VLOOKUP(A1795,'national-winners'!$A$2:$B$13,2,0)=H1795,"Y","N")</f>
        <v>N</v>
      </c>
    </row>
    <row r="1796" spans="1:15" x14ac:dyDescent="0.25">
      <c r="A1796">
        <v>1996</v>
      </c>
      <c r="B1796" t="s">
        <v>78</v>
      </c>
      <c r="C1796" t="s">
        <v>79</v>
      </c>
      <c r="D1796">
        <v>20</v>
      </c>
      <c r="E1796">
        <v>47</v>
      </c>
      <c r="F1796">
        <v>32</v>
      </c>
      <c r="G1796" t="s">
        <v>16</v>
      </c>
      <c r="H1796" t="s">
        <v>270</v>
      </c>
      <c r="I1796" t="s">
        <v>21</v>
      </c>
      <c r="J1796" t="b">
        <v>0</v>
      </c>
      <c r="K1796">
        <v>583245</v>
      </c>
      <c r="L1796">
        <v>1074300</v>
      </c>
      <c r="M1796">
        <v>20171015</v>
      </c>
      <c r="N1796" t="s">
        <v>19</v>
      </c>
      <c r="O1796" t="str">
        <f>IF(VLOOKUP(A1796,'national-winners'!$A$2:$B$13,2,0)=H1796,"Y","N")</f>
        <v>N</v>
      </c>
    </row>
    <row r="1797" spans="1:15" x14ac:dyDescent="0.25">
      <c r="A1797">
        <v>1996</v>
      </c>
      <c r="B1797" t="s">
        <v>78</v>
      </c>
      <c r="C1797" t="s">
        <v>79</v>
      </c>
      <c r="D1797">
        <v>20</v>
      </c>
      <c r="E1797">
        <v>47</v>
      </c>
      <c r="F1797">
        <v>32</v>
      </c>
      <c r="G1797" t="s">
        <v>16</v>
      </c>
      <c r="H1797" t="s">
        <v>230</v>
      </c>
      <c r="I1797" t="s">
        <v>18</v>
      </c>
      <c r="J1797" t="b">
        <v>0</v>
      </c>
      <c r="K1797">
        <v>387659</v>
      </c>
      <c r="L1797">
        <v>1074300</v>
      </c>
      <c r="M1797">
        <v>20171015</v>
      </c>
      <c r="N1797" t="s">
        <v>19</v>
      </c>
      <c r="O1797" t="str">
        <f>IF(VLOOKUP(A1797,'national-winners'!$A$2:$B$13,2,0)=H1797,"Y","N")</f>
        <v>Y</v>
      </c>
    </row>
    <row r="1798" spans="1:15" x14ac:dyDescent="0.25">
      <c r="A1798">
        <v>1996</v>
      </c>
      <c r="B1798" t="s">
        <v>78</v>
      </c>
      <c r="C1798" t="s">
        <v>79</v>
      </c>
      <c r="D1798">
        <v>20</v>
      </c>
      <c r="E1798">
        <v>47</v>
      </c>
      <c r="F1798">
        <v>32</v>
      </c>
      <c r="G1798" t="s">
        <v>16</v>
      </c>
      <c r="H1798" t="s">
        <v>231</v>
      </c>
      <c r="I1798" t="s">
        <v>272</v>
      </c>
      <c r="J1798" t="b">
        <v>0</v>
      </c>
      <c r="K1798">
        <v>92639</v>
      </c>
      <c r="L1798">
        <v>1074300</v>
      </c>
      <c r="M1798">
        <v>20171015</v>
      </c>
      <c r="N1798" t="s">
        <v>19</v>
      </c>
      <c r="O1798" t="str">
        <f>IF(VLOOKUP(A1798,'national-winners'!$A$2:$B$13,2,0)=H1798,"Y","N")</f>
        <v>N</v>
      </c>
    </row>
    <row r="1799" spans="1:15" x14ac:dyDescent="0.25">
      <c r="A1799">
        <v>1996</v>
      </c>
      <c r="B1799" t="s">
        <v>78</v>
      </c>
      <c r="C1799" t="s">
        <v>79</v>
      </c>
      <c r="D1799">
        <v>20</v>
      </c>
      <c r="E1799">
        <v>47</v>
      </c>
      <c r="F1799">
        <v>32</v>
      </c>
      <c r="G1799" t="s">
        <v>16</v>
      </c>
      <c r="I1799" t="s">
        <v>35</v>
      </c>
      <c r="J1799" t="b">
        <v>0</v>
      </c>
      <c r="K1799">
        <v>5174</v>
      </c>
      <c r="L1799">
        <v>1074300</v>
      </c>
      <c r="M1799">
        <v>20171015</v>
      </c>
      <c r="N1799" t="s">
        <v>19</v>
      </c>
      <c r="O1799" t="str">
        <f>IF(VLOOKUP(A1799,'national-winners'!$A$2:$B$13,2,0)=H1799,"Y","N")</f>
        <v>N</v>
      </c>
    </row>
    <row r="1800" spans="1:15" x14ac:dyDescent="0.25">
      <c r="A1800">
        <v>1996</v>
      </c>
      <c r="B1800" t="s">
        <v>78</v>
      </c>
      <c r="C1800" t="s">
        <v>79</v>
      </c>
      <c r="D1800">
        <v>20</v>
      </c>
      <c r="E1800">
        <v>47</v>
      </c>
      <c r="F1800">
        <v>32</v>
      </c>
      <c r="G1800" t="s">
        <v>16</v>
      </c>
      <c r="H1800" t="s">
        <v>271</v>
      </c>
      <c r="I1800" t="s">
        <v>29</v>
      </c>
      <c r="J1800" t="b">
        <v>0</v>
      </c>
      <c r="K1800">
        <v>4557</v>
      </c>
      <c r="L1800">
        <v>1074300</v>
      </c>
      <c r="M1800">
        <v>20171015</v>
      </c>
      <c r="N1800" t="s">
        <v>19</v>
      </c>
      <c r="O1800" t="str">
        <f>IF(VLOOKUP(A1800,'national-winners'!$A$2:$B$13,2,0)=H1800,"Y","N")</f>
        <v>N</v>
      </c>
    </row>
    <row r="1801" spans="1:15" x14ac:dyDescent="0.25">
      <c r="A1801">
        <v>1996</v>
      </c>
      <c r="B1801" t="s">
        <v>78</v>
      </c>
      <c r="C1801" t="s">
        <v>79</v>
      </c>
      <c r="D1801">
        <v>20</v>
      </c>
      <c r="E1801">
        <v>47</v>
      </c>
      <c r="F1801">
        <v>32</v>
      </c>
      <c r="G1801" t="s">
        <v>16</v>
      </c>
      <c r="J1801" t="b">
        <v>1</v>
      </c>
      <c r="K1801">
        <v>1026</v>
      </c>
      <c r="L1801">
        <v>1074300</v>
      </c>
      <c r="M1801">
        <v>20171015</v>
      </c>
      <c r="N1801" t="s">
        <v>19</v>
      </c>
      <c r="O1801" t="str">
        <f>IF(VLOOKUP(A1801,'national-winners'!$A$2:$B$13,2,0)=H1801,"Y","N")</f>
        <v>N</v>
      </c>
    </row>
    <row r="1802" spans="1:15" x14ac:dyDescent="0.25">
      <c r="A1802">
        <v>1996</v>
      </c>
      <c r="B1802" t="s">
        <v>81</v>
      </c>
      <c r="C1802" t="s">
        <v>82</v>
      </c>
      <c r="D1802">
        <v>21</v>
      </c>
      <c r="E1802">
        <v>61</v>
      </c>
      <c r="F1802">
        <v>51</v>
      </c>
      <c r="G1802" t="s">
        <v>16</v>
      </c>
      <c r="H1802" t="s">
        <v>230</v>
      </c>
      <c r="I1802" t="s">
        <v>18</v>
      </c>
      <c r="J1802" t="b">
        <v>0</v>
      </c>
      <c r="K1802">
        <v>636614</v>
      </c>
      <c r="L1802">
        <v>1388708</v>
      </c>
      <c r="M1802">
        <v>20171015</v>
      </c>
      <c r="N1802" t="s">
        <v>19</v>
      </c>
      <c r="O1802" t="str">
        <f>IF(VLOOKUP(A1802,'national-winners'!$A$2:$B$13,2,0)=H1802,"Y","N")</f>
        <v>Y</v>
      </c>
    </row>
    <row r="1803" spans="1:15" x14ac:dyDescent="0.25">
      <c r="A1803">
        <v>1996</v>
      </c>
      <c r="B1803" t="s">
        <v>81</v>
      </c>
      <c r="C1803" t="s">
        <v>82</v>
      </c>
      <c r="D1803">
        <v>21</v>
      </c>
      <c r="E1803">
        <v>61</v>
      </c>
      <c r="F1803">
        <v>51</v>
      </c>
      <c r="G1803" t="s">
        <v>16</v>
      </c>
      <c r="H1803" t="s">
        <v>270</v>
      </c>
      <c r="I1803" t="s">
        <v>21</v>
      </c>
      <c r="J1803" t="b">
        <v>0</v>
      </c>
      <c r="K1803">
        <v>623283</v>
      </c>
      <c r="L1803">
        <v>1388708</v>
      </c>
      <c r="M1803">
        <v>20171015</v>
      </c>
      <c r="N1803" t="s">
        <v>19</v>
      </c>
      <c r="O1803" t="str">
        <f>IF(VLOOKUP(A1803,'national-winners'!$A$2:$B$13,2,0)=H1803,"Y","N")</f>
        <v>N</v>
      </c>
    </row>
    <row r="1804" spans="1:15" x14ac:dyDescent="0.25">
      <c r="A1804">
        <v>1996</v>
      </c>
      <c r="B1804" t="s">
        <v>81</v>
      </c>
      <c r="C1804" t="s">
        <v>82</v>
      </c>
      <c r="D1804">
        <v>21</v>
      </c>
      <c r="E1804">
        <v>61</v>
      </c>
      <c r="F1804">
        <v>51</v>
      </c>
      <c r="G1804" t="s">
        <v>16</v>
      </c>
      <c r="H1804" t="s">
        <v>231</v>
      </c>
      <c r="I1804" t="s">
        <v>272</v>
      </c>
      <c r="J1804" t="b">
        <v>0</v>
      </c>
      <c r="K1804">
        <v>120396</v>
      </c>
      <c r="L1804">
        <v>1388708</v>
      </c>
      <c r="M1804">
        <v>20171015</v>
      </c>
      <c r="N1804" t="s">
        <v>19</v>
      </c>
      <c r="O1804" t="str">
        <f>IF(VLOOKUP(A1804,'national-winners'!$A$2:$B$13,2,0)=H1804,"Y","N")</f>
        <v>N</v>
      </c>
    </row>
    <row r="1805" spans="1:15" x14ac:dyDescent="0.25">
      <c r="A1805">
        <v>1996</v>
      </c>
      <c r="B1805" t="s">
        <v>81</v>
      </c>
      <c r="C1805" t="s">
        <v>82</v>
      </c>
      <c r="D1805">
        <v>21</v>
      </c>
      <c r="E1805">
        <v>61</v>
      </c>
      <c r="F1805">
        <v>51</v>
      </c>
      <c r="G1805" t="s">
        <v>16</v>
      </c>
      <c r="H1805" t="s">
        <v>271</v>
      </c>
      <c r="I1805" t="s">
        <v>29</v>
      </c>
      <c r="J1805" t="b">
        <v>0</v>
      </c>
      <c r="K1805">
        <v>4009</v>
      </c>
      <c r="L1805">
        <v>1388708</v>
      </c>
      <c r="M1805">
        <v>20171015</v>
      </c>
      <c r="N1805" t="s">
        <v>19</v>
      </c>
      <c r="O1805" t="str">
        <f>IF(VLOOKUP(A1805,'national-winners'!$A$2:$B$13,2,0)=H1805,"Y","N")</f>
        <v>N</v>
      </c>
    </row>
    <row r="1806" spans="1:15" x14ac:dyDescent="0.25">
      <c r="A1806">
        <v>1996</v>
      </c>
      <c r="B1806" t="s">
        <v>81</v>
      </c>
      <c r="C1806" t="s">
        <v>82</v>
      </c>
      <c r="D1806">
        <v>21</v>
      </c>
      <c r="E1806">
        <v>61</v>
      </c>
      <c r="F1806">
        <v>51</v>
      </c>
      <c r="G1806" t="s">
        <v>16</v>
      </c>
      <c r="H1806" t="s">
        <v>238</v>
      </c>
      <c r="I1806" t="s">
        <v>275</v>
      </c>
      <c r="J1806" t="b">
        <v>0</v>
      </c>
      <c r="K1806">
        <v>2204</v>
      </c>
      <c r="L1806">
        <v>1388708</v>
      </c>
      <c r="M1806">
        <v>20171015</v>
      </c>
      <c r="N1806" t="s">
        <v>19</v>
      </c>
      <c r="O1806" t="str">
        <f>IF(VLOOKUP(A1806,'national-winners'!$A$2:$B$13,2,0)=H1806,"Y","N")</f>
        <v>N</v>
      </c>
    </row>
    <row r="1807" spans="1:15" x14ac:dyDescent="0.25">
      <c r="A1807">
        <v>1996</v>
      </c>
      <c r="B1807" t="s">
        <v>81</v>
      </c>
      <c r="C1807" t="s">
        <v>82</v>
      </c>
      <c r="D1807">
        <v>21</v>
      </c>
      <c r="E1807">
        <v>61</v>
      </c>
      <c r="F1807">
        <v>51</v>
      </c>
      <c r="G1807" t="s">
        <v>16</v>
      </c>
      <c r="H1807" t="s">
        <v>236</v>
      </c>
      <c r="I1807" t="s">
        <v>237</v>
      </c>
      <c r="J1807" t="b">
        <v>0</v>
      </c>
      <c r="K1807">
        <v>1493</v>
      </c>
      <c r="L1807">
        <v>1388708</v>
      </c>
      <c r="M1807">
        <v>20171015</v>
      </c>
      <c r="N1807" t="s">
        <v>19</v>
      </c>
      <c r="O1807" t="str">
        <f>IF(VLOOKUP(A1807,'national-winners'!$A$2:$B$13,2,0)=H1807,"Y","N")</f>
        <v>N</v>
      </c>
    </row>
    <row r="1808" spans="1:15" x14ac:dyDescent="0.25">
      <c r="A1808">
        <v>1996</v>
      </c>
      <c r="B1808" t="s">
        <v>81</v>
      </c>
      <c r="C1808" t="s">
        <v>82</v>
      </c>
      <c r="D1808">
        <v>21</v>
      </c>
      <c r="E1808">
        <v>61</v>
      </c>
      <c r="F1808">
        <v>51</v>
      </c>
      <c r="G1808" t="s">
        <v>16</v>
      </c>
      <c r="J1808" t="b">
        <v>1</v>
      </c>
      <c r="K1808">
        <v>709</v>
      </c>
      <c r="L1808">
        <v>1388708</v>
      </c>
      <c r="M1808">
        <v>20171015</v>
      </c>
      <c r="N1808" t="s">
        <v>19</v>
      </c>
      <c r="O1808" t="str">
        <f>IF(VLOOKUP(A1808,'national-winners'!$A$2:$B$13,2,0)=H1808,"Y","N")</f>
        <v>N</v>
      </c>
    </row>
    <row r="1809" spans="1:15" x14ac:dyDescent="0.25">
      <c r="A1809">
        <v>1996</v>
      </c>
      <c r="B1809" t="s">
        <v>83</v>
      </c>
      <c r="C1809" t="s">
        <v>84</v>
      </c>
      <c r="D1809">
        <v>22</v>
      </c>
      <c r="E1809">
        <v>72</v>
      </c>
      <c r="F1809">
        <v>45</v>
      </c>
      <c r="G1809" t="s">
        <v>16</v>
      </c>
      <c r="H1809" t="s">
        <v>230</v>
      </c>
      <c r="I1809" t="s">
        <v>18</v>
      </c>
      <c r="J1809" t="b">
        <v>0</v>
      </c>
      <c r="K1809">
        <v>927837</v>
      </c>
      <c r="L1809">
        <v>1783959</v>
      </c>
      <c r="M1809">
        <v>20171015</v>
      </c>
      <c r="N1809" t="s">
        <v>19</v>
      </c>
      <c r="O1809" t="str">
        <f>IF(VLOOKUP(A1809,'national-winners'!$A$2:$B$13,2,0)=H1809,"Y","N")</f>
        <v>Y</v>
      </c>
    </row>
    <row r="1810" spans="1:15" x14ac:dyDescent="0.25">
      <c r="A1810">
        <v>1996</v>
      </c>
      <c r="B1810" t="s">
        <v>83</v>
      </c>
      <c r="C1810" t="s">
        <v>84</v>
      </c>
      <c r="D1810">
        <v>22</v>
      </c>
      <c r="E1810">
        <v>72</v>
      </c>
      <c r="F1810">
        <v>45</v>
      </c>
      <c r="G1810" t="s">
        <v>16</v>
      </c>
      <c r="H1810" t="s">
        <v>270</v>
      </c>
      <c r="I1810" t="s">
        <v>21</v>
      </c>
      <c r="J1810" t="b">
        <v>0</v>
      </c>
      <c r="K1810">
        <v>712586</v>
      </c>
      <c r="L1810">
        <v>1783959</v>
      </c>
      <c r="M1810">
        <v>20171015</v>
      </c>
      <c r="N1810" t="s">
        <v>19</v>
      </c>
      <c r="O1810" t="str">
        <f>IF(VLOOKUP(A1810,'national-winners'!$A$2:$B$13,2,0)=H1810,"Y","N")</f>
        <v>N</v>
      </c>
    </row>
    <row r="1811" spans="1:15" x14ac:dyDescent="0.25">
      <c r="A1811">
        <v>1996</v>
      </c>
      <c r="B1811" t="s">
        <v>83</v>
      </c>
      <c r="C1811" t="s">
        <v>84</v>
      </c>
      <c r="D1811">
        <v>22</v>
      </c>
      <c r="E1811">
        <v>72</v>
      </c>
      <c r="F1811">
        <v>45</v>
      </c>
      <c r="G1811" t="s">
        <v>16</v>
      </c>
      <c r="H1811" t="s">
        <v>231</v>
      </c>
      <c r="I1811" t="s">
        <v>272</v>
      </c>
      <c r="J1811" t="b">
        <v>0</v>
      </c>
      <c r="K1811">
        <v>123293</v>
      </c>
      <c r="L1811">
        <v>1783959</v>
      </c>
      <c r="M1811">
        <v>20171015</v>
      </c>
      <c r="N1811" t="s">
        <v>19</v>
      </c>
      <c r="O1811" t="str">
        <f>IF(VLOOKUP(A1811,'national-winners'!$A$2:$B$13,2,0)=H1811,"Y","N")</f>
        <v>N</v>
      </c>
    </row>
    <row r="1812" spans="1:15" x14ac:dyDescent="0.25">
      <c r="A1812">
        <v>1996</v>
      </c>
      <c r="B1812" t="s">
        <v>83</v>
      </c>
      <c r="C1812" t="s">
        <v>84</v>
      </c>
      <c r="D1812">
        <v>22</v>
      </c>
      <c r="E1812">
        <v>72</v>
      </c>
      <c r="F1812">
        <v>45</v>
      </c>
      <c r="G1812" t="s">
        <v>16</v>
      </c>
      <c r="H1812" t="s">
        <v>271</v>
      </c>
      <c r="I1812" t="s">
        <v>29</v>
      </c>
      <c r="J1812" t="b">
        <v>0</v>
      </c>
      <c r="K1812">
        <v>7499</v>
      </c>
      <c r="L1812">
        <v>1783959</v>
      </c>
      <c r="M1812">
        <v>20171015</v>
      </c>
      <c r="N1812" t="s">
        <v>19</v>
      </c>
      <c r="O1812" t="str">
        <f>IF(VLOOKUP(A1812,'national-winners'!$A$2:$B$13,2,0)=H1812,"Y","N")</f>
        <v>N</v>
      </c>
    </row>
    <row r="1813" spans="1:15" x14ac:dyDescent="0.25">
      <c r="A1813">
        <v>1996</v>
      </c>
      <c r="B1813" t="s">
        <v>83</v>
      </c>
      <c r="C1813" t="s">
        <v>84</v>
      </c>
      <c r="D1813">
        <v>22</v>
      </c>
      <c r="E1813">
        <v>72</v>
      </c>
      <c r="F1813">
        <v>45</v>
      </c>
      <c r="G1813" t="s">
        <v>16</v>
      </c>
      <c r="H1813" t="s">
        <v>273</v>
      </c>
      <c r="I1813" t="s">
        <v>285</v>
      </c>
      <c r="J1813" t="b">
        <v>0</v>
      </c>
      <c r="K1813">
        <v>4719</v>
      </c>
      <c r="L1813">
        <v>1783959</v>
      </c>
      <c r="M1813">
        <v>20171015</v>
      </c>
      <c r="N1813" t="s">
        <v>19</v>
      </c>
      <c r="O1813" t="str">
        <f>IF(VLOOKUP(A1813,'national-winners'!$A$2:$B$13,2,0)=H1813,"Y","N")</f>
        <v>N</v>
      </c>
    </row>
    <row r="1814" spans="1:15" x14ac:dyDescent="0.25">
      <c r="A1814">
        <v>1996</v>
      </c>
      <c r="B1814" t="s">
        <v>83</v>
      </c>
      <c r="C1814" t="s">
        <v>84</v>
      </c>
      <c r="D1814">
        <v>22</v>
      </c>
      <c r="E1814">
        <v>72</v>
      </c>
      <c r="F1814">
        <v>45</v>
      </c>
      <c r="G1814" t="s">
        <v>16</v>
      </c>
      <c r="H1814" t="s">
        <v>238</v>
      </c>
      <c r="I1814" t="s">
        <v>275</v>
      </c>
      <c r="J1814" t="b">
        <v>0</v>
      </c>
      <c r="K1814">
        <v>3366</v>
      </c>
      <c r="L1814">
        <v>1783959</v>
      </c>
      <c r="M1814">
        <v>20171015</v>
      </c>
      <c r="N1814" t="s">
        <v>19</v>
      </c>
      <c r="O1814" t="str">
        <f>IF(VLOOKUP(A1814,'national-winners'!$A$2:$B$13,2,0)=H1814,"Y","N")</f>
        <v>N</v>
      </c>
    </row>
    <row r="1815" spans="1:15" x14ac:dyDescent="0.25">
      <c r="A1815">
        <v>1996</v>
      </c>
      <c r="B1815" t="s">
        <v>83</v>
      </c>
      <c r="C1815" t="s">
        <v>84</v>
      </c>
      <c r="D1815">
        <v>22</v>
      </c>
      <c r="E1815">
        <v>72</v>
      </c>
      <c r="F1815">
        <v>45</v>
      </c>
      <c r="G1815" t="s">
        <v>16</v>
      </c>
      <c r="H1815" t="s">
        <v>236</v>
      </c>
      <c r="I1815" t="s">
        <v>237</v>
      </c>
      <c r="J1815" t="b">
        <v>0</v>
      </c>
      <c r="K1815">
        <v>2981</v>
      </c>
      <c r="L1815">
        <v>1783959</v>
      </c>
      <c r="M1815">
        <v>20171015</v>
      </c>
      <c r="N1815" t="s">
        <v>19</v>
      </c>
      <c r="O1815" t="str">
        <f>IF(VLOOKUP(A1815,'national-winners'!$A$2:$B$13,2,0)=H1815,"Y","N")</f>
        <v>N</v>
      </c>
    </row>
    <row r="1816" spans="1:15" x14ac:dyDescent="0.25">
      <c r="A1816">
        <v>1996</v>
      </c>
      <c r="B1816" t="s">
        <v>83</v>
      </c>
      <c r="C1816" t="s">
        <v>84</v>
      </c>
      <c r="D1816">
        <v>22</v>
      </c>
      <c r="E1816">
        <v>72</v>
      </c>
      <c r="F1816">
        <v>45</v>
      </c>
      <c r="G1816" t="s">
        <v>16</v>
      </c>
      <c r="H1816" t="s">
        <v>280</v>
      </c>
      <c r="I1816" t="s">
        <v>170</v>
      </c>
      <c r="J1816" t="b">
        <v>0</v>
      </c>
      <c r="K1816">
        <v>1678</v>
      </c>
      <c r="L1816">
        <v>1783959</v>
      </c>
      <c r="M1816">
        <v>20171015</v>
      </c>
      <c r="N1816" t="s">
        <v>19</v>
      </c>
      <c r="O1816" t="str">
        <f>IF(VLOOKUP(A1816,'national-winners'!$A$2:$B$13,2,0)=H1816,"Y","N")</f>
        <v>N</v>
      </c>
    </row>
    <row r="1817" spans="1:15" x14ac:dyDescent="0.25">
      <c r="A1817">
        <v>1996</v>
      </c>
      <c r="B1817" t="s">
        <v>85</v>
      </c>
      <c r="C1817" t="s">
        <v>86</v>
      </c>
      <c r="D1817">
        <v>23</v>
      </c>
      <c r="E1817">
        <v>11</v>
      </c>
      <c r="F1817">
        <v>2</v>
      </c>
      <c r="G1817" t="s">
        <v>16</v>
      </c>
      <c r="H1817" t="s">
        <v>230</v>
      </c>
      <c r="I1817" t="s">
        <v>18</v>
      </c>
      <c r="J1817" t="b">
        <v>0</v>
      </c>
      <c r="K1817">
        <v>312788</v>
      </c>
      <c r="L1817">
        <v>605897</v>
      </c>
      <c r="M1817">
        <v>20171015</v>
      </c>
      <c r="N1817" t="s">
        <v>19</v>
      </c>
      <c r="O1817" t="str">
        <f>IF(VLOOKUP(A1817,'national-winners'!$A$2:$B$13,2,0)=H1817,"Y","N")</f>
        <v>Y</v>
      </c>
    </row>
    <row r="1818" spans="1:15" x14ac:dyDescent="0.25">
      <c r="A1818">
        <v>1996</v>
      </c>
      <c r="B1818" t="s">
        <v>85</v>
      </c>
      <c r="C1818" t="s">
        <v>86</v>
      </c>
      <c r="D1818">
        <v>23</v>
      </c>
      <c r="E1818">
        <v>11</v>
      </c>
      <c r="F1818">
        <v>2</v>
      </c>
      <c r="G1818" t="s">
        <v>16</v>
      </c>
      <c r="H1818" t="s">
        <v>270</v>
      </c>
      <c r="I1818" t="s">
        <v>21</v>
      </c>
      <c r="J1818" t="b">
        <v>0</v>
      </c>
      <c r="K1818">
        <v>186378</v>
      </c>
      <c r="L1818">
        <v>605897</v>
      </c>
      <c r="M1818">
        <v>20171015</v>
      </c>
      <c r="N1818" t="s">
        <v>19</v>
      </c>
      <c r="O1818" t="str">
        <f>IF(VLOOKUP(A1818,'national-winners'!$A$2:$B$13,2,0)=H1818,"Y","N")</f>
        <v>N</v>
      </c>
    </row>
    <row r="1819" spans="1:15" x14ac:dyDescent="0.25">
      <c r="A1819">
        <v>1996</v>
      </c>
      <c r="B1819" t="s">
        <v>85</v>
      </c>
      <c r="C1819" t="s">
        <v>86</v>
      </c>
      <c r="D1819">
        <v>23</v>
      </c>
      <c r="E1819">
        <v>11</v>
      </c>
      <c r="F1819">
        <v>2</v>
      </c>
      <c r="G1819" t="s">
        <v>16</v>
      </c>
      <c r="H1819" t="s">
        <v>231</v>
      </c>
      <c r="I1819" t="s">
        <v>272</v>
      </c>
      <c r="J1819" t="b">
        <v>0</v>
      </c>
      <c r="K1819">
        <v>85970</v>
      </c>
      <c r="L1819">
        <v>605897</v>
      </c>
      <c r="M1819">
        <v>20171015</v>
      </c>
      <c r="N1819" t="s">
        <v>19</v>
      </c>
      <c r="O1819" t="str">
        <f>IF(VLOOKUP(A1819,'national-winners'!$A$2:$B$13,2,0)=H1819,"Y","N")</f>
        <v>N</v>
      </c>
    </row>
    <row r="1820" spans="1:15" x14ac:dyDescent="0.25">
      <c r="A1820">
        <v>1996</v>
      </c>
      <c r="B1820" t="s">
        <v>85</v>
      </c>
      <c r="C1820" t="s">
        <v>86</v>
      </c>
      <c r="D1820">
        <v>23</v>
      </c>
      <c r="E1820">
        <v>11</v>
      </c>
      <c r="F1820">
        <v>2</v>
      </c>
      <c r="G1820" t="s">
        <v>16</v>
      </c>
      <c r="H1820" t="s">
        <v>273</v>
      </c>
      <c r="I1820" t="s">
        <v>274</v>
      </c>
      <c r="J1820" t="b">
        <v>0</v>
      </c>
      <c r="K1820">
        <v>15279</v>
      </c>
      <c r="L1820">
        <v>605897</v>
      </c>
      <c r="M1820">
        <v>20171015</v>
      </c>
      <c r="N1820" t="s">
        <v>19</v>
      </c>
      <c r="O1820" t="str">
        <f>IF(VLOOKUP(A1820,'national-winners'!$A$2:$B$13,2,0)=H1820,"Y","N")</f>
        <v>N</v>
      </c>
    </row>
    <row r="1821" spans="1:15" x14ac:dyDescent="0.25">
      <c r="A1821">
        <v>1996</v>
      </c>
      <c r="B1821" t="s">
        <v>85</v>
      </c>
      <c r="C1821" t="s">
        <v>86</v>
      </c>
      <c r="D1821">
        <v>23</v>
      </c>
      <c r="E1821">
        <v>11</v>
      </c>
      <c r="F1821">
        <v>2</v>
      </c>
      <c r="G1821" t="s">
        <v>16</v>
      </c>
      <c r="H1821" t="s">
        <v>271</v>
      </c>
      <c r="I1821" t="s">
        <v>29</v>
      </c>
      <c r="J1821" t="b">
        <v>0</v>
      </c>
      <c r="K1821">
        <v>2996</v>
      </c>
      <c r="L1821">
        <v>605897</v>
      </c>
      <c r="M1821">
        <v>20171015</v>
      </c>
      <c r="N1821" t="s">
        <v>19</v>
      </c>
      <c r="O1821" t="str">
        <f>IF(VLOOKUP(A1821,'national-winners'!$A$2:$B$13,2,0)=H1821,"Y","N")</f>
        <v>N</v>
      </c>
    </row>
    <row r="1822" spans="1:15" x14ac:dyDescent="0.25">
      <c r="A1822">
        <v>1996</v>
      </c>
      <c r="B1822" t="s">
        <v>85</v>
      </c>
      <c r="C1822" t="s">
        <v>86</v>
      </c>
      <c r="D1822">
        <v>23</v>
      </c>
      <c r="E1822">
        <v>11</v>
      </c>
      <c r="F1822">
        <v>2</v>
      </c>
      <c r="G1822" t="s">
        <v>16</v>
      </c>
      <c r="H1822" t="s">
        <v>238</v>
      </c>
      <c r="I1822" t="s">
        <v>275</v>
      </c>
      <c r="J1822" t="b">
        <v>0</v>
      </c>
      <c r="K1822">
        <v>1517</v>
      </c>
      <c r="L1822">
        <v>605897</v>
      </c>
      <c r="M1822">
        <v>20171015</v>
      </c>
      <c r="N1822" t="s">
        <v>19</v>
      </c>
      <c r="O1822" t="str">
        <f>IF(VLOOKUP(A1822,'national-winners'!$A$2:$B$13,2,0)=H1822,"Y","N")</f>
        <v>N</v>
      </c>
    </row>
    <row r="1823" spans="1:15" x14ac:dyDescent="0.25">
      <c r="A1823">
        <v>1996</v>
      </c>
      <c r="B1823" t="s">
        <v>85</v>
      </c>
      <c r="C1823" t="s">
        <v>86</v>
      </c>
      <c r="D1823">
        <v>23</v>
      </c>
      <c r="E1823">
        <v>11</v>
      </c>
      <c r="F1823">
        <v>2</v>
      </c>
      <c r="G1823" t="s">
        <v>16</v>
      </c>
      <c r="H1823" t="s">
        <v>236</v>
      </c>
      <c r="I1823" t="s">
        <v>237</v>
      </c>
      <c r="J1823" t="b">
        <v>0</v>
      </c>
      <c r="K1823">
        <v>825</v>
      </c>
      <c r="L1823">
        <v>605897</v>
      </c>
      <c r="M1823">
        <v>20171015</v>
      </c>
      <c r="N1823" t="s">
        <v>19</v>
      </c>
      <c r="O1823" t="str">
        <f>IF(VLOOKUP(A1823,'national-winners'!$A$2:$B$13,2,0)=H1823,"Y","N")</f>
        <v>N</v>
      </c>
    </row>
    <row r="1824" spans="1:15" x14ac:dyDescent="0.25">
      <c r="A1824">
        <v>1996</v>
      </c>
      <c r="B1824" t="s">
        <v>85</v>
      </c>
      <c r="C1824" t="s">
        <v>86</v>
      </c>
      <c r="D1824">
        <v>23</v>
      </c>
      <c r="E1824">
        <v>11</v>
      </c>
      <c r="F1824">
        <v>2</v>
      </c>
      <c r="G1824" t="s">
        <v>16</v>
      </c>
      <c r="H1824" t="s">
        <v>59</v>
      </c>
      <c r="J1824" t="b">
        <v>0</v>
      </c>
      <c r="K1824">
        <v>144</v>
      </c>
      <c r="L1824">
        <v>605897</v>
      </c>
      <c r="M1824">
        <v>20171015</v>
      </c>
      <c r="N1824" t="s">
        <v>19</v>
      </c>
      <c r="O1824" t="str">
        <f>IF(VLOOKUP(A1824,'national-winners'!$A$2:$B$13,2,0)=H1824,"Y","N")</f>
        <v>N</v>
      </c>
    </row>
    <row r="1825" spans="1:15" x14ac:dyDescent="0.25">
      <c r="A1825">
        <v>1996</v>
      </c>
      <c r="B1825" t="s">
        <v>87</v>
      </c>
      <c r="C1825" t="s">
        <v>88</v>
      </c>
      <c r="D1825">
        <v>24</v>
      </c>
      <c r="E1825">
        <v>52</v>
      </c>
      <c r="F1825">
        <v>52</v>
      </c>
      <c r="G1825" t="s">
        <v>16</v>
      </c>
      <c r="H1825" t="s">
        <v>230</v>
      </c>
      <c r="I1825" t="s">
        <v>18</v>
      </c>
      <c r="J1825" t="b">
        <v>0</v>
      </c>
      <c r="K1825">
        <v>966207</v>
      </c>
      <c r="L1825">
        <v>1780870</v>
      </c>
      <c r="M1825">
        <v>20171015</v>
      </c>
      <c r="N1825" t="s">
        <v>19</v>
      </c>
      <c r="O1825" t="str">
        <f>IF(VLOOKUP(A1825,'national-winners'!$A$2:$B$13,2,0)=H1825,"Y","N")</f>
        <v>Y</v>
      </c>
    </row>
    <row r="1826" spans="1:15" x14ac:dyDescent="0.25">
      <c r="A1826">
        <v>1996</v>
      </c>
      <c r="B1826" t="s">
        <v>87</v>
      </c>
      <c r="C1826" t="s">
        <v>88</v>
      </c>
      <c r="D1826">
        <v>24</v>
      </c>
      <c r="E1826">
        <v>52</v>
      </c>
      <c r="F1826">
        <v>52</v>
      </c>
      <c r="G1826" t="s">
        <v>16</v>
      </c>
      <c r="H1826" t="s">
        <v>270</v>
      </c>
      <c r="I1826" t="s">
        <v>21</v>
      </c>
      <c r="J1826" t="b">
        <v>0</v>
      </c>
      <c r="K1826">
        <v>681530</v>
      </c>
      <c r="L1826">
        <v>1780870</v>
      </c>
      <c r="M1826">
        <v>20171015</v>
      </c>
      <c r="N1826" t="s">
        <v>19</v>
      </c>
      <c r="O1826" t="str">
        <f>IF(VLOOKUP(A1826,'national-winners'!$A$2:$B$13,2,0)=H1826,"Y","N")</f>
        <v>N</v>
      </c>
    </row>
    <row r="1827" spans="1:15" x14ac:dyDescent="0.25">
      <c r="A1827">
        <v>1996</v>
      </c>
      <c r="B1827" t="s">
        <v>87</v>
      </c>
      <c r="C1827" t="s">
        <v>88</v>
      </c>
      <c r="D1827">
        <v>24</v>
      </c>
      <c r="E1827">
        <v>52</v>
      </c>
      <c r="F1827">
        <v>52</v>
      </c>
      <c r="G1827" t="s">
        <v>16</v>
      </c>
      <c r="H1827" t="s">
        <v>231</v>
      </c>
      <c r="I1827" t="s">
        <v>272</v>
      </c>
      <c r="J1827" t="b">
        <v>0</v>
      </c>
      <c r="K1827">
        <v>115812</v>
      </c>
      <c r="L1827">
        <v>1780870</v>
      </c>
      <c r="M1827">
        <v>20171015</v>
      </c>
      <c r="N1827" t="s">
        <v>19</v>
      </c>
      <c r="O1827" t="str">
        <f>IF(VLOOKUP(A1827,'national-winners'!$A$2:$B$13,2,0)=H1827,"Y","N")</f>
        <v>N</v>
      </c>
    </row>
    <row r="1828" spans="1:15" x14ac:dyDescent="0.25">
      <c r="A1828">
        <v>1996</v>
      </c>
      <c r="B1828" t="s">
        <v>87</v>
      </c>
      <c r="C1828" t="s">
        <v>88</v>
      </c>
      <c r="D1828">
        <v>24</v>
      </c>
      <c r="E1828">
        <v>52</v>
      </c>
      <c r="F1828">
        <v>52</v>
      </c>
      <c r="G1828" t="s">
        <v>16</v>
      </c>
      <c r="H1828" t="s">
        <v>271</v>
      </c>
      <c r="I1828" t="s">
        <v>29</v>
      </c>
      <c r="J1828" t="b">
        <v>0</v>
      </c>
      <c r="K1828">
        <v>8765</v>
      </c>
      <c r="L1828">
        <v>1780870</v>
      </c>
      <c r="M1828">
        <v>20171015</v>
      </c>
      <c r="N1828" t="s">
        <v>19</v>
      </c>
      <c r="O1828" t="str">
        <f>IF(VLOOKUP(A1828,'national-winners'!$A$2:$B$13,2,0)=H1828,"Y","N")</f>
        <v>N</v>
      </c>
    </row>
    <row r="1829" spans="1:15" x14ac:dyDescent="0.25">
      <c r="A1829">
        <v>1996</v>
      </c>
      <c r="B1829" t="s">
        <v>87</v>
      </c>
      <c r="C1829" t="s">
        <v>88</v>
      </c>
      <c r="D1829">
        <v>24</v>
      </c>
      <c r="E1829">
        <v>52</v>
      </c>
      <c r="F1829">
        <v>52</v>
      </c>
      <c r="G1829" t="s">
        <v>16</v>
      </c>
      <c r="H1829" t="s">
        <v>238</v>
      </c>
      <c r="I1829" t="s">
        <v>275</v>
      </c>
      <c r="J1829" t="b">
        <v>0</v>
      </c>
      <c r="K1829">
        <v>3402</v>
      </c>
      <c r="L1829">
        <v>1780870</v>
      </c>
      <c r="M1829">
        <v>20171015</v>
      </c>
      <c r="N1829" t="s">
        <v>19</v>
      </c>
      <c r="O1829" t="str">
        <f>IF(VLOOKUP(A1829,'national-winners'!$A$2:$B$13,2,0)=H1829,"Y","N")</f>
        <v>N</v>
      </c>
    </row>
    <row r="1830" spans="1:15" x14ac:dyDescent="0.25">
      <c r="A1830">
        <v>1996</v>
      </c>
      <c r="B1830" t="s">
        <v>87</v>
      </c>
      <c r="C1830" t="s">
        <v>88</v>
      </c>
      <c r="D1830">
        <v>24</v>
      </c>
      <c r="E1830">
        <v>52</v>
      </c>
      <c r="F1830">
        <v>52</v>
      </c>
      <c r="G1830" t="s">
        <v>16</v>
      </c>
      <c r="J1830" t="b">
        <v>1</v>
      </c>
      <c r="K1830">
        <v>2637</v>
      </c>
      <c r="L1830">
        <v>1780870</v>
      </c>
      <c r="M1830">
        <v>20171015</v>
      </c>
      <c r="N1830" t="s">
        <v>19</v>
      </c>
      <c r="O1830" t="str">
        <f>IF(VLOOKUP(A1830,'national-winners'!$A$2:$B$13,2,0)=H1830,"Y","N")</f>
        <v>N</v>
      </c>
    </row>
    <row r="1831" spans="1:15" x14ac:dyDescent="0.25">
      <c r="A1831">
        <v>1996</v>
      </c>
      <c r="B1831" t="s">
        <v>87</v>
      </c>
      <c r="C1831" t="s">
        <v>88</v>
      </c>
      <c r="D1831">
        <v>24</v>
      </c>
      <c r="E1831">
        <v>52</v>
      </c>
      <c r="F1831">
        <v>52</v>
      </c>
      <c r="G1831" t="s">
        <v>16</v>
      </c>
      <c r="H1831" t="s">
        <v>236</v>
      </c>
      <c r="I1831" t="s">
        <v>237</v>
      </c>
      <c r="J1831" t="b">
        <v>0</v>
      </c>
      <c r="K1831">
        <v>2517</v>
      </c>
      <c r="L1831">
        <v>1780870</v>
      </c>
      <c r="M1831">
        <v>20171015</v>
      </c>
      <c r="N1831" t="s">
        <v>19</v>
      </c>
      <c r="O1831" t="str">
        <f>IF(VLOOKUP(A1831,'national-winners'!$A$2:$B$13,2,0)=H1831,"Y","N")</f>
        <v>N</v>
      </c>
    </row>
    <row r="1832" spans="1:15" x14ac:dyDescent="0.25">
      <c r="A1832">
        <v>1996</v>
      </c>
      <c r="B1832" t="s">
        <v>89</v>
      </c>
      <c r="C1832" t="s">
        <v>90</v>
      </c>
      <c r="D1832">
        <v>25</v>
      </c>
      <c r="E1832">
        <v>14</v>
      </c>
      <c r="F1832">
        <v>3</v>
      </c>
      <c r="G1832" t="s">
        <v>16</v>
      </c>
      <c r="H1832" t="s">
        <v>230</v>
      </c>
      <c r="I1832" t="s">
        <v>18</v>
      </c>
      <c r="J1832" t="b">
        <v>0</v>
      </c>
      <c r="K1832">
        <v>1571509</v>
      </c>
      <c r="L1832">
        <v>2556459</v>
      </c>
      <c r="M1832">
        <v>20171015</v>
      </c>
      <c r="N1832" t="s">
        <v>19</v>
      </c>
      <c r="O1832" t="str">
        <f>IF(VLOOKUP(A1832,'national-winners'!$A$2:$B$13,2,0)=H1832,"Y","N")</f>
        <v>Y</v>
      </c>
    </row>
    <row r="1833" spans="1:15" x14ac:dyDescent="0.25">
      <c r="A1833">
        <v>1996</v>
      </c>
      <c r="B1833" t="s">
        <v>89</v>
      </c>
      <c r="C1833" t="s">
        <v>90</v>
      </c>
      <c r="D1833">
        <v>25</v>
      </c>
      <c r="E1833">
        <v>14</v>
      </c>
      <c r="F1833">
        <v>3</v>
      </c>
      <c r="G1833" t="s">
        <v>16</v>
      </c>
      <c r="H1833" t="s">
        <v>270</v>
      </c>
      <c r="I1833" t="s">
        <v>21</v>
      </c>
      <c r="J1833" t="b">
        <v>0</v>
      </c>
      <c r="K1833">
        <v>718058</v>
      </c>
      <c r="L1833">
        <v>2556459</v>
      </c>
      <c r="M1833">
        <v>20171015</v>
      </c>
      <c r="N1833" t="s">
        <v>19</v>
      </c>
      <c r="O1833" t="str">
        <f>IF(VLOOKUP(A1833,'national-winners'!$A$2:$B$13,2,0)=H1833,"Y","N")</f>
        <v>N</v>
      </c>
    </row>
    <row r="1834" spans="1:15" x14ac:dyDescent="0.25">
      <c r="A1834">
        <v>1996</v>
      </c>
      <c r="B1834" t="s">
        <v>89</v>
      </c>
      <c r="C1834" t="s">
        <v>90</v>
      </c>
      <c r="D1834">
        <v>25</v>
      </c>
      <c r="E1834">
        <v>14</v>
      </c>
      <c r="F1834">
        <v>3</v>
      </c>
      <c r="G1834" t="s">
        <v>16</v>
      </c>
      <c r="H1834" t="s">
        <v>231</v>
      </c>
      <c r="I1834" t="s">
        <v>272</v>
      </c>
      <c r="J1834" t="b">
        <v>0</v>
      </c>
      <c r="K1834">
        <v>227206</v>
      </c>
      <c r="L1834">
        <v>2556459</v>
      </c>
      <c r="M1834">
        <v>20171015</v>
      </c>
      <c r="N1834" t="s">
        <v>19</v>
      </c>
      <c r="O1834" t="str">
        <f>IF(VLOOKUP(A1834,'national-winners'!$A$2:$B$13,2,0)=H1834,"Y","N")</f>
        <v>N</v>
      </c>
    </row>
    <row r="1835" spans="1:15" x14ac:dyDescent="0.25">
      <c r="A1835">
        <v>1996</v>
      </c>
      <c r="B1835" t="s">
        <v>89</v>
      </c>
      <c r="C1835" t="s">
        <v>90</v>
      </c>
      <c r="D1835">
        <v>25</v>
      </c>
      <c r="E1835">
        <v>14</v>
      </c>
      <c r="F1835">
        <v>3</v>
      </c>
      <c r="G1835" t="s">
        <v>16</v>
      </c>
      <c r="H1835" t="s">
        <v>271</v>
      </c>
      <c r="I1835" t="s">
        <v>29</v>
      </c>
      <c r="J1835" t="b">
        <v>0</v>
      </c>
      <c r="K1835">
        <v>20424</v>
      </c>
      <c r="L1835">
        <v>2556459</v>
      </c>
      <c r="M1835">
        <v>20171015</v>
      </c>
      <c r="N1835" t="s">
        <v>19</v>
      </c>
      <c r="O1835" t="str">
        <f>IF(VLOOKUP(A1835,'national-winners'!$A$2:$B$13,2,0)=H1835,"Y","N")</f>
        <v>N</v>
      </c>
    </row>
    <row r="1836" spans="1:15" x14ac:dyDescent="0.25">
      <c r="A1836">
        <v>1996</v>
      </c>
      <c r="B1836" t="s">
        <v>89</v>
      </c>
      <c r="C1836" t="s">
        <v>90</v>
      </c>
      <c r="D1836">
        <v>25</v>
      </c>
      <c r="E1836">
        <v>14</v>
      </c>
      <c r="F1836">
        <v>3</v>
      </c>
      <c r="G1836" t="s">
        <v>16</v>
      </c>
      <c r="H1836" t="s">
        <v>59</v>
      </c>
      <c r="J1836" t="b">
        <v>0</v>
      </c>
      <c r="K1836">
        <v>6180</v>
      </c>
      <c r="L1836">
        <v>2556459</v>
      </c>
      <c r="M1836">
        <v>20171015</v>
      </c>
      <c r="N1836" t="s">
        <v>19</v>
      </c>
      <c r="O1836" t="str">
        <f>IF(VLOOKUP(A1836,'national-winners'!$A$2:$B$13,2,0)=H1836,"Y","N")</f>
        <v>N</v>
      </c>
    </row>
    <row r="1837" spans="1:15" x14ac:dyDescent="0.25">
      <c r="A1837">
        <v>1996</v>
      </c>
      <c r="B1837" t="s">
        <v>89</v>
      </c>
      <c r="C1837" t="s">
        <v>90</v>
      </c>
      <c r="D1837">
        <v>25</v>
      </c>
      <c r="E1837">
        <v>14</v>
      </c>
      <c r="F1837">
        <v>3</v>
      </c>
      <c r="G1837" t="s">
        <v>16</v>
      </c>
      <c r="H1837" t="s">
        <v>236</v>
      </c>
      <c r="I1837" t="s">
        <v>237</v>
      </c>
      <c r="J1837" t="b">
        <v>0</v>
      </c>
      <c r="K1837">
        <v>5183</v>
      </c>
      <c r="L1837">
        <v>2556459</v>
      </c>
      <c r="M1837">
        <v>20171015</v>
      </c>
      <c r="N1837" t="s">
        <v>19</v>
      </c>
      <c r="O1837" t="str">
        <f>IF(VLOOKUP(A1837,'national-winners'!$A$2:$B$13,2,0)=H1837,"Y","N")</f>
        <v>N</v>
      </c>
    </row>
    <row r="1838" spans="1:15" x14ac:dyDescent="0.25">
      <c r="A1838">
        <v>1996</v>
      </c>
      <c r="B1838" t="s">
        <v>89</v>
      </c>
      <c r="C1838" t="s">
        <v>90</v>
      </c>
      <c r="D1838">
        <v>25</v>
      </c>
      <c r="E1838">
        <v>14</v>
      </c>
      <c r="F1838">
        <v>3</v>
      </c>
      <c r="G1838" t="s">
        <v>16</v>
      </c>
      <c r="J1838" t="b">
        <v>1</v>
      </c>
      <c r="K1838">
        <v>4623</v>
      </c>
      <c r="L1838">
        <v>2556459</v>
      </c>
      <c r="M1838">
        <v>20171015</v>
      </c>
      <c r="N1838" t="s">
        <v>19</v>
      </c>
      <c r="O1838" t="str">
        <f>IF(VLOOKUP(A1838,'national-winners'!$A$2:$B$13,2,0)=H1838,"Y","N")</f>
        <v>N</v>
      </c>
    </row>
    <row r="1839" spans="1:15" x14ac:dyDescent="0.25">
      <c r="A1839">
        <v>1996</v>
      </c>
      <c r="B1839" t="s">
        <v>89</v>
      </c>
      <c r="C1839" t="s">
        <v>90</v>
      </c>
      <c r="D1839">
        <v>25</v>
      </c>
      <c r="E1839">
        <v>14</v>
      </c>
      <c r="F1839">
        <v>3</v>
      </c>
      <c r="G1839" t="s">
        <v>16</v>
      </c>
      <c r="H1839" t="s">
        <v>280</v>
      </c>
      <c r="I1839" t="s">
        <v>170</v>
      </c>
      <c r="J1839" t="b">
        <v>0</v>
      </c>
      <c r="K1839">
        <v>3276</v>
      </c>
      <c r="L1839">
        <v>2556459</v>
      </c>
      <c r="M1839">
        <v>20171015</v>
      </c>
      <c r="N1839" t="s">
        <v>19</v>
      </c>
      <c r="O1839" t="str">
        <f>IF(VLOOKUP(A1839,'national-winners'!$A$2:$B$13,2,0)=H1839,"Y","N")</f>
        <v>N</v>
      </c>
    </row>
    <row r="1840" spans="1:15" x14ac:dyDescent="0.25">
      <c r="A1840">
        <v>1996</v>
      </c>
      <c r="B1840" t="s">
        <v>91</v>
      </c>
      <c r="C1840" t="s">
        <v>92</v>
      </c>
      <c r="D1840">
        <v>26</v>
      </c>
      <c r="E1840">
        <v>34</v>
      </c>
      <c r="F1840">
        <v>23</v>
      </c>
      <c r="G1840" t="s">
        <v>16</v>
      </c>
      <c r="H1840" t="s">
        <v>230</v>
      </c>
      <c r="I1840" t="s">
        <v>18</v>
      </c>
      <c r="J1840" t="b">
        <v>0</v>
      </c>
      <c r="K1840">
        <v>1989653</v>
      </c>
      <c r="L1840">
        <v>3848844</v>
      </c>
      <c r="M1840">
        <v>20171015</v>
      </c>
      <c r="N1840" t="s">
        <v>19</v>
      </c>
      <c r="O1840" t="str">
        <f>IF(VLOOKUP(A1840,'national-winners'!$A$2:$B$13,2,0)=H1840,"Y","N")</f>
        <v>Y</v>
      </c>
    </row>
    <row r="1841" spans="1:15" x14ac:dyDescent="0.25">
      <c r="A1841">
        <v>1996</v>
      </c>
      <c r="B1841" t="s">
        <v>91</v>
      </c>
      <c r="C1841" t="s">
        <v>92</v>
      </c>
      <c r="D1841">
        <v>26</v>
      </c>
      <c r="E1841">
        <v>34</v>
      </c>
      <c r="F1841">
        <v>23</v>
      </c>
      <c r="G1841" t="s">
        <v>16</v>
      </c>
      <c r="H1841" t="s">
        <v>270</v>
      </c>
      <c r="I1841" t="s">
        <v>21</v>
      </c>
      <c r="J1841" t="b">
        <v>0</v>
      </c>
      <c r="K1841">
        <v>1481212</v>
      </c>
      <c r="L1841">
        <v>3848844</v>
      </c>
      <c r="M1841">
        <v>20171015</v>
      </c>
      <c r="N1841" t="s">
        <v>19</v>
      </c>
      <c r="O1841" t="str">
        <f>IF(VLOOKUP(A1841,'national-winners'!$A$2:$B$13,2,0)=H1841,"Y","N")</f>
        <v>N</v>
      </c>
    </row>
    <row r="1842" spans="1:15" x14ac:dyDescent="0.25">
      <c r="A1842">
        <v>1996</v>
      </c>
      <c r="B1842" t="s">
        <v>91</v>
      </c>
      <c r="C1842" t="s">
        <v>92</v>
      </c>
      <c r="D1842">
        <v>26</v>
      </c>
      <c r="E1842">
        <v>34</v>
      </c>
      <c r="F1842">
        <v>23</v>
      </c>
      <c r="G1842" t="s">
        <v>16</v>
      </c>
      <c r="H1842" t="s">
        <v>231</v>
      </c>
      <c r="I1842" t="s">
        <v>272</v>
      </c>
      <c r="J1842" t="b">
        <v>0</v>
      </c>
      <c r="K1842">
        <v>336670</v>
      </c>
      <c r="L1842">
        <v>3848844</v>
      </c>
      <c r="M1842">
        <v>20171015</v>
      </c>
      <c r="N1842" t="s">
        <v>19</v>
      </c>
      <c r="O1842" t="str">
        <f>IF(VLOOKUP(A1842,'national-winners'!$A$2:$B$13,2,0)=H1842,"Y","N")</f>
        <v>N</v>
      </c>
    </row>
    <row r="1843" spans="1:15" x14ac:dyDescent="0.25">
      <c r="A1843">
        <v>1996</v>
      </c>
      <c r="B1843" t="s">
        <v>91</v>
      </c>
      <c r="C1843" t="s">
        <v>92</v>
      </c>
      <c r="D1843">
        <v>26</v>
      </c>
      <c r="E1843">
        <v>34</v>
      </c>
      <c r="F1843">
        <v>23</v>
      </c>
      <c r="G1843" t="s">
        <v>16</v>
      </c>
      <c r="H1843" t="s">
        <v>271</v>
      </c>
      <c r="I1843" t="s">
        <v>29</v>
      </c>
      <c r="J1843" t="b">
        <v>0</v>
      </c>
      <c r="K1843">
        <v>27670</v>
      </c>
      <c r="L1843">
        <v>3848844</v>
      </c>
      <c r="M1843">
        <v>20171015</v>
      </c>
      <c r="N1843" t="s">
        <v>19</v>
      </c>
      <c r="O1843" t="str">
        <f>IF(VLOOKUP(A1843,'national-winners'!$A$2:$B$13,2,0)=H1843,"Y","N")</f>
        <v>N</v>
      </c>
    </row>
    <row r="1844" spans="1:15" x14ac:dyDescent="0.25">
      <c r="A1844">
        <v>1996</v>
      </c>
      <c r="B1844" t="s">
        <v>91</v>
      </c>
      <c r="C1844" t="s">
        <v>92</v>
      </c>
      <c r="D1844">
        <v>26</v>
      </c>
      <c r="E1844">
        <v>34</v>
      </c>
      <c r="F1844">
        <v>23</v>
      </c>
      <c r="G1844" t="s">
        <v>16</v>
      </c>
      <c r="J1844" t="b">
        <v>1</v>
      </c>
      <c r="K1844">
        <v>4678</v>
      </c>
      <c r="L1844">
        <v>3848844</v>
      </c>
      <c r="M1844">
        <v>20171015</v>
      </c>
      <c r="N1844" t="s">
        <v>19</v>
      </c>
      <c r="O1844" t="str">
        <f>IF(VLOOKUP(A1844,'national-winners'!$A$2:$B$13,2,0)=H1844,"Y","N")</f>
        <v>N</v>
      </c>
    </row>
    <row r="1845" spans="1:15" x14ac:dyDescent="0.25">
      <c r="A1845">
        <v>1996</v>
      </c>
      <c r="B1845" t="s">
        <v>91</v>
      </c>
      <c r="C1845" t="s">
        <v>92</v>
      </c>
      <c r="D1845">
        <v>26</v>
      </c>
      <c r="E1845">
        <v>34</v>
      </c>
      <c r="F1845">
        <v>23</v>
      </c>
      <c r="G1845" t="s">
        <v>16</v>
      </c>
      <c r="H1845" t="s">
        <v>236</v>
      </c>
      <c r="I1845" t="s">
        <v>237</v>
      </c>
      <c r="J1845" t="b">
        <v>0</v>
      </c>
      <c r="K1845">
        <v>4254</v>
      </c>
      <c r="L1845">
        <v>3848844</v>
      </c>
      <c r="M1845">
        <v>20171015</v>
      </c>
      <c r="N1845" t="s">
        <v>19</v>
      </c>
      <c r="O1845" t="str">
        <f>IF(VLOOKUP(A1845,'national-winners'!$A$2:$B$13,2,0)=H1845,"Y","N")</f>
        <v>N</v>
      </c>
    </row>
    <row r="1846" spans="1:15" x14ac:dyDescent="0.25">
      <c r="A1846">
        <v>1996</v>
      </c>
      <c r="B1846" t="s">
        <v>91</v>
      </c>
      <c r="C1846" t="s">
        <v>92</v>
      </c>
      <c r="D1846">
        <v>26</v>
      </c>
      <c r="E1846">
        <v>34</v>
      </c>
      <c r="F1846">
        <v>23</v>
      </c>
      <c r="G1846" t="s">
        <v>16</v>
      </c>
      <c r="H1846" t="s">
        <v>280</v>
      </c>
      <c r="I1846" t="s">
        <v>170</v>
      </c>
      <c r="J1846" t="b">
        <v>0</v>
      </c>
      <c r="K1846">
        <v>3153</v>
      </c>
      <c r="L1846">
        <v>3848844</v>
      </c>
      <c r="M1846">
        <v>20171015</v>
      </c>
      <c r="N1846" t="s">
        <v>19</v>
      </c>
      <c r="O1846" t="str">
        <f>IF(VLOOKUP(A1846,'national-winners'!$A$2:$B$13,2,0)=H1846,"Y","N")</f>
        <v>N</v>
      </c>
    </row>
    <row r="1847" spans="1:15" x14ac:dyDescent="0.25">
      <c r="A1847">
        <v>1996</v>
      </c>
      <c r="B1847" t="s">
        <v>91</v>
      </c>
      <c r="C1847" t="s">
        <v>92</v>
      </c>
      <c r="D1847">
        <v>26</v>
      </c>
      <c r="E1847">
        <v>34</v>
      </c>
      <c r="F1847">
        <v>23</v>
      </c>
      <c r="G1847" t="s">
        <v>16</v>
      </c>
      <c r="H1847" t="s">
        <v>286</v>
      </c>
      <c r="I1847" t="s">
        <v>287</v>
      </c>
      <c r="J1847" t="b">
        <v>0</v>
      </c>
      <c r="K1847">
        <v>1554</v>
      </c>
      <c r="L1847">
        <v>3848844</v>
      </c>
      <c r="M1847">
        <v>20171015</v>
      </c>
      <c r="N1847" t="s">
        <v>19</v>
      </c>
      <c r="O1847" t="str">
        <f>IF(VLOOKUP(A1847,'national-winners'!$A$2:$B$13,2,0)=H1847,"Y","N")</f>
        <v>N</v>
      </c>
    </row>
    <row r="1848" spans="1:15" x14ac:dyDescent="0.25">
      <c r="A1848">
        <v>1996</v>
      </c>
      <c r="B1848" t="s">
        <v>94</v>
      </c>
      <c r="C1848" t="s">
        <v>95</v>
      </c>
      <c r="D1848">
        <v>27</v>
      </c>
      <c r="E1848">
        <v>41</v>
      </c>
      <c r="F1848">
        <v>33</v>
      </c>
      <c r="G1848" t="s">
        <v>16</v>
      </c>
      <c r="H1848" t="s">
        <v>230</v>
      </c>
      <c r="I1848" t="s">
        <v>18</v>
      </c>
      <c r="J1848" t="b">
        <v>0</v>
      </c>
      <c r="K1848">
        <v>1120380</v>
      </c>
      <c r="L1848">
        <v>2192492</v>
      </c>
      <c r="M1848">
        <v>20171015</v>
      </c>
      <c r="N1848" t="s">
        <v>19</v>
      </c>
      <c r="O1848" t="str">
        <f>IF(VLOOKUP(A1848,'national-winners'!$A$2:$B$13,2,0)=H1848,"Y","N")</f>
        <v>Y</v>
      </c>
    </row>
    <row r="1849" spans="1:15" x14ac:dyDescent="0.25">
      <c r="A1849">
        <v>1996</v>
      </c>
      <c r="B1849" t="s">
        <v>94</v>
      </c>
      <c r="C1849" t="s">
        <v>95</v>
      </c>
      <c r="D1849">
        <v>27</v>
      </c>
      <c r="E1849">
        <v>41</v>
      </c>
      <c r="F1849">
        <v>33</v>
      </c>
      <c r="G1849" t="s">
        <v>16</v>
      </c>
      <c r="H1849" t="s">
        <v>270</v>
      </c>
      <c r="I1849" t="s">
        <v>21</v>
      </c>
      <c r="J1849" t="b">
        <v>0</v>
      </c>
      <c r="K1849">
        <v>766395</v>
      </c>
      <c r="L1849">
        <v>2192492</v>
      </c>
      <c r="M1849">
        <v>20171015</v>
      </c>
      <c r="N1849" t="s">
        <v>19</v>
      </c>
      <c r="O1849" t="str">
        <f>IF(VLOOKUP(A1849,'national-winners'!$A$2:$B$13,2,0)=H1849,"Y","N")</f>
        <v>N</v>
      </c>
    </row>
    <row r="1850" spans="1:15" x14ac:dyDescent="0.25">
      <c r="A1850">
        <v>1996</v>
      </c>
      <c r="B1850" t="s">
        <v>94</v>
      </c>
      <c r="C1850" t="s">
        <v>95</v>
      </c>
      <c r="D1850">
        <v>27</v>
      </c>
      <c r="E1850">
        <v>41</v>
      </c>
      <c r="F1850">
        <v>33</v>
      </c>
      <c r="G1850" t="s">
        <v>16</v>
      </c>
      <c r="H1850" t="s">
        <v>231</v>
      </c>
      <c r="I1850" t="s">
        <v>272</v>
      </c>
      <c r="J1850" t="b">
        <v>0</v>
      </c>
      <c r="K1850">
        <v>257698</v>
      </c>
      <c r="L1850">
        <v>2192492</v>
      </c>
      <c r="M1850">
        <v>20171015</v>
      </c>
      <c r="N1850" t="s">
        <v>19</v>
      </c>
      <c r="O1850" t="str">
        <f>IF(VLOOKUP(A1850,'national-winners'!$A$2:$B$13,2,0)=H1850,"Y","N")</f>
        <v>N</v>
      </c>
    </row>
    <row r="1851" spans="1:15" x14ac:dyDescent="0.25">
      <c r="A1851">
        <v>1996</v>
      </c>
      <c r="B1851" t="s">
        <v>94</v>
      </c>
      <c r="C1851" t="s">
        <v>95</v>
      </c>
      <c r="D1851">
        <v>27</v>
      </c>
      <c r="E1851">
        <v>41</v>
      </c>
      <c r="F1851">
        <v>33</v>
      </c>
      <c r="G1851" t="s">
        <v>16</v>
      </c>
      <c r="H1851" t="s">
        <v>273</v>
      </c>
      <c r="I1851" t="s">
        <v>274</v>
      </c>
      <c r="J1851" t="b">
        <v>0</v>
      </c>
      <c r="K1851">
        <v>24906</v>
      </c>
      <c r="L1851">
        <v>2192492</v>
      </c>
      <c r="M1851">
        <v>20171015</v>
      </c>
      <c r="N1851" t="s">
        <v>19</v>
      </c>
      <c r="O1851" t="str">
        <f>IF(VLOOKUP(A1851,'national-winners'!$A$2:$B$13,2,0)=H1851,"Y","N")</f>
        <v>N</v>
      </c>
    </row>
    <row r="1852" spans="1:15" x14ac:dyDescent="0.25">
      <c r="A1852">
        <v>1996</v>
      </c>
      <c r="B1852" t="s">
        <v>94</v>
      </c>
      <c r="C1852" t="s">
        <v>95</v>
      </c>
      <c r="D1852">
        <v>27</v>
      </c>
      <c r="E1852">
        <v>41</v>
      </c>
      <c r="F1852">
        <v>33</v>
      </c>
      <c r="G1852" t="s">
        <v>16</v>
      </c>
      <c r="H1852" t="s">
        <v>271</v>
      </c>
      <c r="I1852" t="s">
        <v>29</v>
      </c>
      <c r="J1852" t="b">
        <v>0</v>
      </c>
      <c r="K1852">
        <v>8271</v>
      </c>
      <c r="L1852">
        <v>2192492</v>
      </c>
      <c r="M1852">
        <v>20171015</v>
      </c>
      <c r="N1852" t="s">
        <v>19</v>
      </c>
      <c r="O1852" t="str">
        <f>IF(VLOOKUP(A1852,'national-winners'!$A$2:$B$13,2,0)=H1852,"Y","N")</f>
        <v>N</v>
      </c>
    </row>
    <row r="1853" spans="1:15" x14ac:dyDescent="0.25">
      <c r="A1853">
        <v>1996</v>
      </c>
      <c r="B1853" t="s">
        <v>94</v>
      </c>
      <c r="C1853" t="s">
        <v>95</v>
      </c>
      <c r="D1853">
        <v>27</v>
      </c>
      <c r="E1853">
        <v>41</v>
      </c>
      <c r="F1853">
        <v>33</v>
      </c>
      <c r="G1853" t="s">
        <v>16</v>
      </c>
      <c r="H1853" t="s">
        <v>288</v>
      </c>
      <c r="I1853" t="s">
        <v>222</v>
      </c>
      <c r="J1853" t="b">
        <v>0</v>
      </c>
      <c r="K1853">
        <v>4898</v>
      </c>
      <c r="L1853">
        <v>2192492</v>
      </c>
      <c r="M1853">
        <v>20171015</v>
      </c>
      <c r="N1853" t="s">
        <v>19</v>
      </c>
      <c r="O1853" t="str">
        <f>IF(VLOOKUP(A1853,'national-winners'!$A$2:$B$13,2,0)=H1853,"Y","N")</f>
        <v>N</v>
      </c>
    </row>
    <row r="1854" spans="1:15" x14ac:dyDescent="0.25">
      <c r="A1854">
        <v>1996</v>
      </c>
      <c r="B1854" t="s">
        <v>94</v>
      </c>
      <c r="C1854" t="s">
        <v>95</v>
      </c>
      <c r="D1854">
        <v>27</v>
      </c>
      <c r="E1854">
        <v>41</v>
      </c>
      <c r="F1854">
        <v>33</v>
      </c>
      <c r="G1854" t="s">
        <v>16</v>
      </c>
      <c r="H1854" t="s">
        <v>238</v>
      </c>
      <c r="I1854" t="s">
        <v>275</v>
      </c>
      <c r="J1854" t="b">
        <v>0</v>
      </c>
      <c r="K1854">
        <v>3415</v>
      </c>
      <c r="L1854">
        <v>2192492</v>
      </c>
      <c r="M1854">
        <v>20171015</v>
      </c>
      <c r="N1854" t="s">
        <v>19</v>
      </c>
      <c r="O1854" t="str">
        <f>IF(VLOOKUP(A1854,'national-winners'!$A$2:$B$13,2,0)=H1854,"Y","N")</f>
        <v>N</v>
      </c>
    </row>
    <row r="1855" spans="1:15" x14ac:dyDescent="0.25">
      <c r="A1855">
        <v>1996</v>
      </c>
      <c r="B1855" t="s">
        <v>94</v>
      </c>
      <c r="C1855" t="s">
        <v>95</v>
      </c>
      <c r="D1855">
        <v>27</v>
      </c>
      <c r="E1855">
        <v>41</v>
      </c>
      <c r="F1855">
        <v>33</v>
      </c>
      <c r="G1855" t="s">
        <v>16</v>
      </c>
      <c r="J1855" t="b">
        <v>1</v>
      </c>
      <c r="K1855">
        <v>2903</v>
      </c>
      <c r="L1855">
        <v>2192492</v>
      </c>
      <c r="M1855">
        <v>20171015</v>
      </c>
      <c r="N1855" t="s">
        <v>19</v>
      </c>
      <c r="O1855" t="str">
        <f>IF(VLOOKUP(A1855,'national-winners'!$A$2:$B$13,2,0)=H1855,"Y","N")</f>
        <v>N</v>
      </c>
    </row>
    <row r="1856" spans="1:15" x14ac:dyDescent="0.25">
      <c r="A1856">
        <v>1996</v>
      </c>
      <c r="B1856" t="s">
        <v>94</v>
      </c>
      <c r="C1856" t="s">
        <v>95</v>
      </c>
      <c r="D1856">
        <v>27</v>
      </c>
      <c r="E1856">
        <v>41</v>
      </c>
      <c r="F1856">
        <v>33</v>
      </c>
      <c r="G1856" t="s">
        <v>16</v>
      </c>
      <c r="H1856" t="s">
        <v>236</v>
      </c>
      <c r="I1856" t="s">
        <v>237</v>
      </c>
      <c r="J1856" t="b">
        <v>0</v>
      </c>
      <c r="K1856">
        <v>1808</v>
      </c>
      <c r="L1856">
        <v>2192492</v>
      </c>
      <c r="M1856">
        <v>20171015</v>
      </c>
      <c r="N1856" t="s">
        <v>19</v>
      </c>
      <c r="O1856" t="str">
        <f>IF(VLOOKUP(A1856,'national-winners'!$A$2:$B$13,2,0)=H1856,"Y","N")</f>
        <v>N</v>
      </c>
    </row>
    <row r="1857" spans="1:15" x14ac:dyDescent="0.25">
      <c r="A1857">
        <v>1996</v>
      </c>
      <c r="B1857" t="s">
        <v>94</v>
      </c>
      <c r="C1857" t="s">
        <v>95</v>
      </c>
      <c r="D1857">
        <v>27</v>
      </c>
      <c r="E1857">
        <v>41</v>
      </c>
      <c r="F1857">
        <v>33</v>
      </c>
      <c r="G1857" t="s">
        <v>16</v>
      </c>
      <c r="H1857" t="s">
        <v>289</v>
      </c>
      <c r="I1857" t="s">
        <v>290</v>
      </c>
      <c r="J1857" t="b">
        <v>0</v>
      </c>
      <c r="K1857">
        <v>787</v>
      </c>
      <c r="L1857">
        <v>2192492</v>
      </c>
      <c r="M1857">
        <v>20171015</v>
      </c>
      <c r="N1857" t="s">
        <v>19</v>
      </c>
      <c r="O1857" t="str">
        <f>IF(VLOOKUP(A1857,'national-winners'!$A$2:$B$13,2,0)=H1857,"Y","N")</f>
        <v>N</v>
      </c>
    </row>
    <row r="1858" spans="1:15" x14ac:dyDescent="0.25">
      <c r="A1858">
        <v>1996</v>
      </c>
      <c r="B1858" t="s">
        <v>94</v>
      </c>
      <c r="C1858" t="s">
        <v>95</v>
      </c>
      <c r="D1858">
        <v>27</v>
      </c>
      <c r="E1858">
        <v>41</v>
      </c>
      <c r="F1858">
        <v>33</v>
      </c>
      <c r="G1858" t="s">
        <v>16</v>
      </c>
      <c r="H1858" t="s">
        <v>284</v>
      </c>
      <c r="I1858" t="s">
        <v>37</v>
      </c>
      <c r="J1858" t="b">
        <v>0</v>
      </c>
      <c r="K1858">
        <v>684</v>
      </c>
      <c r="L1858">
        <v>2192492</v>
      </c>
      <c r="M1858">
        <v>20171015</v>
      </c>
      <c r="N1858" t="s">
        <v>19</v>
      </c>
      <c r="O1858" t="str">
        <f>IF(VLOOKUP(A1858,'national-winners'!$A$2:$B$13,2,0)=H1858,"Y","N")</f>
        <v>N</v>
      </c>
    </row>
    <row r="1859" spans="1:15" x14ac:dyDescent="0.25">
      <c r="A1859">
        <v>1996</v>
      </c>
      <c r="B1859" t="s">
        <v>94</v>
      </c>
      <c r="C1859" t="s">
        <v>95</v>
      </c>
      <c r="D1859">
        <v>27</v>
      </c>
      <c r="E1859">
        <v>41</v>
      </c>
      <c r="F1859">
        <v>33</v>
      </c>
      <c r="G1859" t="s">
        <v>16</v>
      </c>
      <c r="H1859" t="s">
        <v>286</v>
      </c>
      <c r="I1859" t="s">
        <v>287</v>
      </c>
      <c r="J1859" t="b">
        <v>0</v>
      </c>
      <c r="K1859">
        <v>347</v>
      </c>
      <c r="L1859">
        <v>2192492</v>
      </c>
      <c r="M1859">
        <v>20171015</v>
      </c>
      <c r="N1859" t="s">
        <v>19</v>
      </c>
      <c r="O1859" t="str">
        <f>IF(VLOOKUP(A1859,'national-winners'!$A$2:$B$13,2,0)=H1859,"Y","N")</f>
        <v>N</v>
      </c>
    </row>
    <row r="1860" spans="1:15" x14ac:dyDescent="0.25">
      <c r="A1860">
        <v>1996</v>
      </c>
      <c r="B1860" t="s">
        <v>101</v>
      </c>
      <c r="C1860" t="s">
        <v>102</v>
      </c>
      <c r="D1860">
        <v>28</v>
      </c>
      <c r="E1860">
        <v>64</v>
      </c>
      <c r="F1860">
        <v>46</v>
      </c>
      <c r="G1860" t="s">
        <v>16</v>
      </c>
      <c r="H1860" t="s">
        <v>270</v>
      </c>
      <c r="I1860" t="s">
        <v>21</v>
      </c>
      <c r="J1860" t="b">
        <v>0</v>
      </c>
      <c r="K1860">
        <v>439838</v>
      </c>
      <c r="L1860">
        <v>893857</v>
      </c>
      <c r="M1860">
        <v>20171015</v>
      </c>
      <c r="N1860" t="s">
        <v>19</v>
      </c>
      <c r="O1860" t="str">
        <f>IF(VLOOKUP(A1860,'national-winners'!$A$2:$B$13,2,0)=H1860,"Y","N")</f>
        <v>N</v>
      </c>
    </row>
    <row r="1861" spans="1:15" x14ac:dyDescent="0.25">
      <c r="A1861">
        <v>1996</v>
      </c>
      <c r="B1861" t="s">
        <v>101</v>
      </c>
      <c r="C1861" t="s">
        <v>102</v>
      </c>
      <c r="D1861">
        <v>28</v>
      </c>
      <c r="E1861">
        <v>64</v>
      </c>
      <c r="F1861">
        <v>46</v>
      </c>
      <c r="G1861" t="s">
        <v>16</v>
      </c>
      <c r="H1861" t="s">
        <v>230</v>
      </c>
      <c r="I1861" t="s">
        <v>18</v>
      </c>
      <c r="J1861" t="b">
        <v>0</v>
      </c>
      <c r="K1861">
        <v>394022</v>
      </c>
      <c r="L1861">
        <v>893857</v>
      </c>
      <c r="M1861">
        <v>20171015</v>
      </c>
      <c r="N1861" t="s">
        <v>19</v>
      </c>
      <c r="O1861" t="str">
        <f>IF(VLOOKUP(A1861,'national-winners'!$A$2:$B$13,2,0)=H1861,"Y","N")</f>
        <v>Y</v>
      </c>
    </row>
    <row r="1862" spans="1:15" x14ac:dyDescent="0.25">
      <c r="A1862">
        <v>1996</v>
      </c>
      <c r="B1862" t="s">
        <v>101</v>
      </c>
      <c r="C1862" t="s">
        <v>102</v>
      </c>
      <c r="D1862">
        <v>28</v>
      </c>
      <c r="E1862">
        <v>64</v>
      </c>
      <c r="F1862">
        <v>46</v>
      </c>
      <c r="G1862" t="s">
        <v>16</v>
      </c>
      <c r="I1862" t="s">
        <v>35</v>
      </c>
      <c r="J1862" t="b">
        <v>0</v>
      </c>
      <c r="K1862">
        <v>53427</v>
      </c>
      <c r="L1862">
        <v>893857</v>
      </c>
      <c r="M1862">
        <v>20171015</v>
      </c>
      <c r="N1862" t="s">
        <v>19</v>
      </c>
      <c r="O1862" t="str">
        <f>IF(VLOOKUP(A1862,'national-winners'!$A$2:$B$13,2,0)=H1862,"Y","N")</f>
        <v>N</v>
      </c>
    </row>
    <row r="1863" spans="1:15" x14ac:dyDescent="0.25">
      <c r="A1863">
        <v>1996</v>
      </c>
      <c r="B1863" t="s">
        <v>101</v>
      </c>
      <c r="C1863" t="s">
        <v>102</v>
      </c>
      <c r="D1863">
        <v>28</v>
      </c>
      <c r="E1863">
        <v>64</v>
      </c>
      <c r="F1863">
        <v>46</v>
      </c>
      <c r="G1863" t="s">
        <v>16</v>
      </c>
      <c r="H1863" t="s">
        <v>271</v>
      </c>
      <c r="I1863" t="s">
        <v>29</v>
      </c>
      <c r="J1863" t="b">
        <v>0</v>
      </c>
      <c r="K1863">
        <v>2809</v>
      </c>
      <c r="L1863">
        <v>893857</v>
      </c>
      <c r="M1863">
        <v>20171015</v>
      </c>
      <c r="N1863" t="s">
        <v>19</v>
      </c>
      <c r="O1863" t="str">
        <f>IF(VLOOKUP(A1863,'national-winners'!$A$2:$B$13,2,0)=H1863,"Y","N")</f>
        <v>N</v>
      </c>
    </row>
    <row r="1864" spans="1:15" x14ac:dyDescent="0.25">
      <c r="A1864">
        <v>1996</v>
      </c>
      <c r="B1864" t="s">
        <v>101</v>
      </c>
      <c r="C1864" t="s">
        <v>102</v>
      </c>
      <c r="D1864">
        <v>28</v>
      </c>
      <c r="E1864">
        <v>64</v>
      </c>
      <c r="F1864">
        <v>46</v>
      </c>
      <c r="G1864" t="s">
        <v>16</v>
      </c>
      <c r="H1864" t="s">
        <v>238</v>
      </c>
      <c r="I1864" t="s">
        <v>275</v>
      </c>
      <c r="J1864" t="b">
        <v>0</v>
      </c>
      <c r="K1864">
        <v>2314</v>
      </c>
      <c r="L1864">
        <v>893857</v>
      </c>
      <c r="M1864">
        <v>20171015</v>
      </c>
      <c r="N1864" t="s">
        <v>19</v>
      </c>
      <c r="O1864" t="str">
        <f>IF(VLOOKUP(A1864,'national-winners'!$A$2:$B$13,2,0)=H1864,"Y","N")</f>
        <v>N</v>
      </c>
    </row>
    <row r="1865" spans="1:15" x14ac:dyDescent="0.25">
      <c r="A1865">
        <v>1996</v>
      </c>
      <c r="B1865" t="s">
        <v>101</v>
      </c>
      <c r="C1865" t="s">
        <v>102</v>
      </c>
      <c r="D1865">
        <v>28</v>
      </c>
      <c r="E1865">
        <v>64</v>
      </c>
      <c r="F1865">
        <v>46</v>
      </c>
      <c r="G1865" t="s">
        <v>16</v>
      </c>
      <c r="H1865" t="s">
        <v>236</v>
      </c>
      <c r="I1865" t="s">
        <v>237</v>
      </c>
      <c r="J1865" t="b">
        <v>0</v>
      </c>
      <c r="K1865">
        <v>1447</v>
      </c>
      <c r="L1865">
        <v>893857</v>
      </c>
      <c r="M1865">
        <v>20171015</v>
      </c>
      <c r="N1865" t="s">
        <v>19</v>
      </c>
      <c r="O1865" t="str">
        <f>IF(VLOOKUP(A1865,'national-winners'!$A$2:$B$13,2,0)=H1865,"Y","N")</f>
        <v>N</v>
      </c>
    </row>
    <row r="1866" spans="1:15" x14ac:dyDescent="0.25">
      <c r="A1866">
        <v>1996</v>
      </c>
      <c r="B1866" t="s">
        <v>103</v>
      </c>
      <c r="C1866" t="s">
        <v>104</v>
      </c>
      <c r="D1866">
        <v>29</v>
      </c>
      <c r="E1866">
        <v>43</v>
      </c>
      <c r="F1866">
        <v>34</v>
      </c>
      <c r="G1866" t="s">
        <v>16</v>
      </c>
      <c r="H1866" t="s">
        <v>230</v>
      </c>
      <c r="I1866" t="s">
        <v>18</v>
      </c>
      <c r="J1866" t="b">
        <v>0</v>
      </c>
      <c r="K1866">
        <v>1025935</v>
      </c>
      <c r="L1866">
        <v>2158065</v>
      </c>
      <c r="M1866">
        <v>20171015</v>
      </c>
      <c r="N1866" t="s">
        <v>19</v>
      </c>
      <c r="O1866" t="str">
        <f>IF(VLOOKUP(A1866,'national-winners'!$A$2:$B$13,2,0)=H1866,"Y","N")</f>
        <v>Y</v>
      </c>
    </row>
    <row r="1867" spans="1:15" x14ac:dyDescent="0.25">
      <c r="A1867">
        <v>1996</v>
      </c>
      <c r="B1867" t="s">
        <v>103</v>
      </c>
      <c r="C1867" t="s">
        <v>104</v>
      </c>
      <c r="D1867">
        <v>29</v>
      </c>
      <c r="E1867">
        <v>43</v>
      </c>
      <c r="F1867">
        <v>34</v>
      </c>
      <c r="G1867" t="s">
        <v>16</v>
      </c>
      <c r="H1867" t="s">
        <v>270</v>
      </c>
      <c r="I1867" t="s">
        <v>21</v>
      </c>
      <c r="J1867" t="b">
        <v>0</v>
      </c>
      <c r="K1867">
        <v>890016</v>
      </c>
      <c r="L1867">
        <v>2158065</v>
      </c>
      <c r="M1867">
        <v>20171015</v>
      </c>
      <c r="N1867" t="s">
        <v>19</v>
      </c>
      <c r="O1867" t="str">
        <f>IF(VLOOKUP(A1867,'national-winners'!$A$2:$B$13,2,0)=H1867,"Y","N")</f>
        <v>N</v>
      </c>
    </row>
    <row r="1868" spans="1:15" x14ac:dyDescent="0.25">
      <c r="A1868">
        <v>1996</v>
      </c>
      <c r="B1868" t="s">
        <v>103</v>
      </c>
      <c r="C1868" t="s">
        <v>104</v>
      </c>
      <c r="D1868">
        <v>29</v>
      </c>
      <c r="E1868">
        <v>43</v>
      </c>
      <c r="F1868">
        <v>34</v>
      </c>
      <c r="G1868" t="s">
        <v>16</v>
      </c>
      <c r="H1868" t="s">
        <v>231</v>
      </c>
      <c r="I1868" t="s">
        <v>272</v>
      </c>
      <c r="J1868" t="b">
        <v>0</v>
      </c>
      <c r="K1868">
        <v>217188</v>
      </c>
      <c r="L1868">
        <v>2158065</v>
      </c>
      <c r="M1868">
        <v>20171015</v>
      </c>
      <c r="N1868" t="s">
        <v>19</v>
      </c>
      <c r="O1868" t="str">
        <f>IF(VLOOKUP(A1868,'national-winners'!$A$2:$B$13,2,0)=H1868,"Y","N")</f>
        <v>N</v>
      </c>
    </row>
    <row r="1869" spans="1:15" x14ac:dyDescent="0.25">
      <c r="A1869">
        <v>1996</v>
      </c>
      <c r="B1869" t="s">
        <v>103</v>
      </c>
      <c r="C1869" t="s">
        <v>104</v>
      </c>
      <c r="D1869">
        <v>29</v>
      </c>
      <c r="E1869">
        <v>43</v>
      </c>
      <c r="F1869">
        <v>34</v>
      </c>
      <c r="G1869" t="s">
        <v>16</v>
      </c>
      <c r="H1869" t="s">
        <v>238</v>
      </c>
      <c r="I1869" t="s">
        <v>275</v>
      </c>
      <c r="J1869" t="b">
        <v>0</v>
      </c>
      <c r="K1869">
        <v>11521</v>
      </c>
      <c r="L1869">
        <v>2158065</v>
      </c>
      <c r="M1869">
        <v>20171015</v>
      </c>
      <c r="N1869" t="s">
        <v>19</v>
      </c>
      <c r="O1869" t="str">
        <f>IF(VLOOKUP(A1869,'national-winners'!$A$2:$B$13,2,0)=H1869,"Y","N")</f>
        <v>N</v>
      </c>
    </row>
    <row r="1870" spans="1:15" x14ac:dyDescent="0.25">
      <c r="A1870">
        <v>1996</v>
      </c>
      <c r="B1870" t="s">
        <v>103</v>
      </c>
      <c r="C1870" t="s">
        <v>104</v>
      </c>
      <c r="D1870">
        <v>29</v>
      </c>
      <c r="E1870">
        <v>43</v>
      </c>
      <c r="F1870">
        <v>34</v>
      </c>
      <c r="G1870" t="s">
        <v>16</v>
      </c>
      <c r="H1870" t="s">
        <v>271</v>
      </c>
      <c r="I1870" t="s">
        <v>29</v>
      </c>
      <c r="J1870" t="b">
        <v>0</v>
      </c>
      <c r="K1870">
        <v>10522</v>
      </c>
      <c r="L1870">
        <v>2158065</v>
      </c>
      <c r="M1870">
        <v>20171015</v>
      </c>
      <c r="N1870" t="s">
        <v>19</v>
      </c>
      <c r="O1870" t="str">
        <f>IF(VLOOKUP(A1870,'national-winners'!$A$2:$B$13,2,0)=H1870,"Y","N")</f>
        <v>N</v>
      </c>
    </row>
    <row r="1871" spans="1:15" x14ac:dyDescent="0.25">
      <c r="A1871">
        <v>1996</v>
      </c>
      <c r="B1871" t="s">
        <v>103</v>
      </c>
      <c r="C1871" t="s">
        <v>104</v>
      </c>
      <c r="D1871">
        <v>29</v>
      </c>
      <c r="E1871">
        <v>43</v>
      </c>
      <c r="F1871">
        <v>34</v>
      </c>
      <c r="G1871" t="s">
        <v>16</v>
      </c>
      <c r="H1871" t="s">
        <v>236</v>
      </c>
      <c r="I1871" t="s">
        <v>237</v>
      </c>
      <c r="J1871" t="b">
        <v>0</v>
      </c>
      <c r="K1871">
        <v>2287</v>
      </c>
      <c r="L1871">
        <v>2158065</v>
      </c>
      <c r="M1871">
        <v>20171015</v>
      </c>
      <c r="N1871" t="s">
        <v>19</v>
      </c>
      <c r="O1871" t="str">
        <f>IF(VLOOKUP(A1871,'national-winners'!$A$2:$B$13,2,0)=H1871,"Y","N")</f>
        <v>N</v>
      </c>
    </row>
    <row r="1872" spans="1:15" x14ac:dyDescent="0.25">
      <c r="A1872">
        <v>1996</v>
      </c>
      <c r="B1872" t="s">
        <v>103</v>
      </c>
      <c r="C1872" t="s">
        <v>104</v>
      </c>
      <c r="D1872">
        <v>29</v>
      </c>
      <c r="E1872">
        <v>43</v>
      </c>
      <c r="F1872">
        <v>34</v>
      </c>
      <c r="G1872" t="s">
        <v>16</v>
      </c>
      <c r="I1872" t="s">
        <v>35</v>
      </c>
      <c r="J1872" t="b">
        <v>0</v>
      </c>
      <c r="K1872">
        <v>596</v>
      </c>
      <c r="L1872">
        <v>2158065</v>
      </c>
      <c r="M1872">
        <v>20171015</v>
      </c>
      <c r="N1872" t="s">
        <v>19</v>
      </c>
      <c r="O1872" t="str">
        <f>IF(VLOOKUP(A1872,'national-winners'!$A$2:$B$13,2,0)=H1872,"Y","N")</f>
        <v>N</v>
      </c>
    </row>
    <row r="1873" spans="1:15" x14ac:dyDescent="0.25">
      <c r="A1873">
        <v>1996</v>
      </c>
      <c r="B1873" t="s">
        <v>105</v>
      </c>
      <c r="C1873" t="s">
        <v>106</v>
      </c>
      <c r="D1873">
        <v>30</v>
      </c>
      <c r="E1873">
        <v>81</v>
      </c>
      <c r="F1873">
        <v>64</v>
      </c>
      <c r="G1873" t="s">
        <v>16</v>
      </c>
      <c r="H1873" t="s">
        <v>270</v>
      </c>
      <c r="I1873" t="s">
        <v>21</v>
      </c>
      <c r="J1873" t="b">
        <v>0</v>
      </c>
      <c r="K1873">
        <v>179652</v>
      </c>
      <c r="L1873">
        <v>407083</v>
      </c>
      <c r="M1873">
        <v>20171015</v>
      </c>
      <c r="N1873" t="s">
        <v>19</v>
      </c>
      <c r="O1873" t="str">
        <f>IF(VLOOKUP(A1873,'national-winners'!$A$2:$B$13,2,0)=H1873,"Y","N")</f>
        <v>N</v>
      </c>
    </row>
    <row r="1874" spans="1:15" x14ac:dyDescent="0.25">
      <c r="A1874">
        <v>1996</v>
      </c>
      <c r="B1874" t="s">
        <v>105</v>
      </c>
      <c r="C1874" t="s">
        <v>106</v>
      </c>
      <c r="D1874">
        <v>30</v>
      </c>
      <c r="E1874">
        <v>81</v>
      </c>
      <c r="F1874">
        <v>64</v>
      </c>
      <c r="G1874" t="s">
        <v>16</v>
      </c>
      <c r="H1874" t="s">
        <v>230</v>
      </c>
      <c r="I1874" t="s">
        <v>18</v>
      </c>
      <c r="J1874" t="b">
        <v>0</v>
      </c>
      <c r="K1874">
        <v>167922</v>
      </c>
      <c r="L1874">
        <v>407083</v>
      </c>
      <c r="M1874">
        <v>20171015</v>
      </c>
      <c r="N1874" t="s">
        <v>19</v>
      </c>
      <c r="O1874" t="str">
        <f>IF(VLOOKUP(A1874,'national-winners'!$A$2:$B$13,2,0)=H1874,"Y","N")</f>
        <v>Y</v>
      </c>
    </row>
    <row r="1875" spans="1:15" x14ac:dyDescent="0.25">
      <c r="A1875">
        <v>1996</v>
      </c>
      <c r="B1875" t="s">
        <v>105</v>
      </c>
      <c r="C1875" t="s">
        <v>106</v>
      </c>
      <c r="D1875">
        <v>30</v>
      </c>
      <c r="E1875">
        <v>81</v>
      </c>
      <c r="F1875">
        <v>64</v>
      </c>
      <c r="G1875" t="s">
        <v>16</v>
      </c>
      <c r="H1875" t="s">
        <v>231</v>
      </c>
      <c r="I1875" t="s">
        <v>272</v>
      </c>
      <c r="J1875" t="b">
        <v>0</v>
      </c>
      <c r="K1875">
        <v>55229</v>
      </c>
      <c r="L1875">
        <v>407083</v>
      </c>
      <c r="M1875">
        <v>20171015</v>
      </c>
      <c r="N1875" t="s">
        <v>19</v>
      </c>
      <c r="O1875" t="str">
        <f>IF(VLOOKUP(A1875,'national-winners'!$A$2:$B$13,2,0)=H1875,"Y","N")</f>
        <v>N</v>
      </c>
    </row>
    <row r="1876" spans="1:15" x14ac:dyDescent="0.25">
      <c r="A1876">
        <v>1996</v>
      </c>
      <c r="B1876" t="s">
        <v>105</v>
      </c>
      <c r="C1876" t="s">
        <v>106</v>
      </c>
      <c r="D1876">
        <v>30</v>
      </c>
      <c r="E1876">
        <v>81</v>
      </c>
      <c r="F1876">
        <v>64</v>
      </c>
      <c r="G1876" t="s">
        <v>16</v>
      </c>
      <c r="H1876" t="s">
        <v>271</v>
      </c>
      <c r="I1876" t="s">
        <v>29</v>
      </c>
      <c r="J1876" t="b">
        <v>0</v>
      </c>
      <c r="K1876">
        <v>2526</v>
      </c>
      <c r="L1876">
        <v>407083</v>
      </c>
      <c r="M1876">
        <v>20171015</v>
      </c>
      <c r="N1876" t="s">
        <v>19</v>
      </c>
      <c r="O1876" t="str">
        <f>IF(VLOOKUP(A1876,'national-winners'!$A$2:$B$13,2,0)=H1876,"Y","N")</f>
        <v>N</v>
      </c>
    </row>
    <row r="1877" spans="1:15" x14ac:dyDescent="0.25">
      <c r="A1877">
        <v>1996</v>
      </c>
      <c r="B1877" t="s">
        <v>105</v>
      </c>
      <c r="C1877" t="s">
        <v>106</v>
      </c>
      <c r="D1877">
        <v>30</v>
      </c>
      <c r="E1877">
        <v>81</v>
      </c>
      <c r="F1877">
        <v>64</v>
      </c>
      <c r="G1877" t="s">
        <v>16</v>
      </c>
      <c r="H1877" t="s">
        <v>236</v>
      </c>
      <c r="I1877" t="s">
        <v>237</v>
      </c>
      <c r="J1877" t="b">
        <v>0</v>
      </c>
      <c r="K1877">
        <v>1754</v>
      </c>
      <c r="L1877">
        <v>407083</v>
      </c>
      <c r="M1877">
        <v>20171015</v>
      </c>
      <c r="N1877" t="s">
        <v>19</v>
      </c>
      <c r="O1877" t="str">
        <f>IF(VLOOKUP(A1877,'national-winners'!$A$2:$B$13,2,0)=H1877,"Y","N")</f>
        <v>N</v>
      </c>
    </row>
    <row r="1878" spans="1:15" x14ac:dyDescent="0.25">
      <c r="A1878">
        <v>1996</v>
      </c>
      <c r="B1878" t="s">
        <v>107</v>
      </c>
      <c r="C1878" t="s">
        <v>108</v>
      </c>
      <c r="D1878">
        <v>31</v>
      </c>
      <c r="E1878">
        <v>46</v>
      </c>
      <c r="F1878">
        <v>35</v>
      </c>
      <c r="G1878" t="s">
        <v>16</v>
      </c>
      <c r="H1878" t="s">
        <v>270</v>
      </c>
      <c r="I1878" t="s">
        <v>21</v>
      </c>
      <c r="J1878" t="b">
        <v>0</v>
      </c>
      <c r="K1878">
        <v>363467</v>
      </c>
      <c r="L1878">
        <v>677415</v>
      </c>
      <c r="M1878">
        <v>20171015</v>
      </c>
      <c r="N1878" t="s">
        <v>19</v>
      </c>
      <c r="O1878" t="str">
        <f>IF(VLOOKUP(A1878,'national-winners'!$A$2:$B$13,2,0)=H1878,"Y","N")</f>
        <v>N</v>
      </c>
    </row>
    <row r="1879" spans="1:15" x14ac:dyDescent="0.25">
      <c r="A1879">
        <v>1996</v>
      </c>
      <c r="B1879" t="s">
        <v>107</v>
      </c>
      <c r="C1879" t="s">
        <v>108</v>
      </c>
      <c r="D1879">
        <v>31</v>
      </c>
      <c r="E1879">
        <v>46</v>
      </c>
      <c r="F1879">
        <v>35</v>
      </c>
      <c r="G1879" t="s">
        <v>16</v>
      </c>
      <c r="H1879" t="s">
        <v>230</v>
      </c>
      <c r="I1879" t="s">
        <v>18</v>
      </c>
      <c r="J1879" t="b">
        <v>0</v>
      </c>
      <c r="K1879">
        <v>236761</v>
      </c>
      <c r="L1879">
        <v>677415</v>
      </c>
      <c r="M1879">
        <v>20171015</v>
      </c>
      <c r="N1879" t="s">
        <v>19</v>
      </c>
      <c r="O1879" t="str">
        <f>IF(VLOOKUP(A1879,'national-winners'!$A$2:$B$13,2,0)=H1879,"Y","N")</f>
        <v>Y</v>
      </c>
    </row>
    <row r="1880" spans="1:15" x14ac:dyDescent="0.25">
      <c r="A1880">
        <v>1996</v>
      </c>
      <c r="B1880" t="s">
        <v>107</v>
      </c>
      <c r="C1880" t="s">
        <v>108</v>
      </c>
      <c r="D1880">
        <v>31</v>
      </c>
      <c r="E1880">
        <v>46</v>
      </c>
      <c r="F1880">
        <v>35</v>
      </c>
      <c r="G1880" t="s">
        <v>16</v>
      </c>
      <c r="H1880" t="s">
        <v>231</v>
      </c>
      <c r="I1880" t="s">
        <v>272</v>
      </c>
      <c r="J1880" t="b">
        <v>0</v>
      </c>
      <c r="K1880">
        <v>71278</v>
      </c>
      <c r="L1880">
        <v>677415</v>
      </c>
      <c r="M1880">
        <v>20171015</v>
      </c>
      <c r="N1880" t="s">
        <v>19</v>
      </c>
      <c r="O1880" t="str">
        <f>IF(VLOOKUP(A1880,'national-winners'!$A$2:$B$13,2,0)=H1880,"Y","N")</f>
        <v>N</v>
      </c>
    </row>
    <row r="1881" spans="1:15" x14ac:dyDescent="0.25">
      <c r="A1881">
        <v>1996</v>
      </c>
      <c r="B1881" t="s">
        <v>107</v>
      </c>
      <c r="C1881" t="s">
        <v>108</v>
      </c>
      <c r="D1881">
        <v>31</v>
      </c>
      <c r="E1881">
        <v>46</v>
      </c>
      <c r="F1881">
        <v>35</v>
      </c>
      <c r="G1881" t="s">
        <v>16</v>
      </c>
      <c r="H1881" t="s">
        <v>271</v>
      </c>
      <c r="I1881" t="s">
        <v>29</v>
      </c>
      <c r="J1881" t="b">
        <v>0</v>
      </c>
      <c r="K1881">
        <v>2792</v>
      </c>
      <c r="L1881">
        <v>677415</v>
      </c>
      <c r="M1881">
        <v>20171015</v>
      </c>
      <c r="N1881" t="s">
        <v>19</v>
      </c>
      <c r="O1881" t="str">
        <f>IF(VLOOKUP(A1881,'national-winners'!$A$2:$B$13,2,0)=H1881,"Y","N")</f>
        <v>N</v>
      </c>
    </row>
    <row r="1882" spans="1:15" x14ac:dyDescent="0.25">
      <c r="A1882">
        <v>1996</v>
      </c>
      <c r="B1882" t="s">
        <v>107</v>
      </c>
      <c r="C1882" t="s">
        <v>108</v>
      </c>
      <c r="D1882">
        <v>31</v>
      </c>
      <c r="E1882">
        <v>46</v>
      </c>
      <c r="F1882">
        <v>35</v>
      </c>
      <c r="G1882" t="s">
        <v>16</v>
      </c>
      <c r="H1882" t="s">
        <v>238</v>
      </c>
      <c r="I1882" t="s">
        <v>275</v>
      </c>
      <c r="J1882" t="b">
        <v>0</v>
      </c>
      <c r="K1882">
        <v>1928</v>
      </c>
      <c r="L1882">
        <v>677415</v>
      </c>
      <c r="M1882">
        <v>20171015</v>
      </c>
      <c r="N1882" t="s">
        <v>19</v>
      </c>
      <c r="O1882" t="str">
        <f>IF(VLOOKUP(A1882,'national-winners'!$A$2:$B$13,2,0)=H1882,"Y","N")</f>
        <v>N</v>
      </c>
    </row>
    <row r="1883" spans="1:15" x14ac:dyDescent="0.25">
      <c r="A1883">
        <v>1996</v>
      </c>
      <c r="B1883" t="s">
        <v>107</v>
      </c>
      <c r="C1883" t="s">
        <v>108</v>
      </c>
      <c r="D1883">
        <v>31</v>
      </c>
      <c r="E1883">
        <v>46</v>
      </c>
      <c r="F1883">
        <v>35</v>
      </c>
      <c r="G1883" t="s">
        <v>16</v>
      </c>
      <c r="H1883" t="s">
        <v>236</v>
      </c>
      <c r="I1883" t="s">
        <v>237</v>
      </c>
      <c r="J1883" t="b">
        <v>0</v>
      </c>
      <c r="K1883">
        <v>1189</v>
      </c>
      <c r="L1883">
        <v>677415</v>
      </c>
      <c r="M1883">
        <v>20171015</v>
      </c>
      <c r="N1883" t="s">
        <v>19</v>
      </c>
      <c r="O1883" t="str">
        <f>IF(VLOOKUP(A1883,'national-winners'!$A$2:$B$13,2,0)=H1883,"Y","N")</f>
        <v>N</v>
      </c>
    </row>
    <row r="1884" spans="1:15" x14ac:dyDescent="0.25">
      <c r="A1884">
        <v>1996</v>
      </c>
      <c r="B1884" t="s">
        <v>109</v>
      </c>
      <c r="C1884" t="s">
        <v>110</v>
      </c>
      <c r="D1884">
        <v>32</v>
      </c>
      <c r="E1884">
        <v>88</v>
      </c>
      <c r="F1884">
        <v>65</v>
      </c>
      <c r="G1884" t="s">
        <v>16</v>
      </c>
      <c r="H1884" t="s">
        <v>230</v>
      </c>
      <c r="I1884" t="s">
        <v>18</v>
      </c>
      <c r="J1884" t="b">
        <v>0</v>
      </c>
      <c r="K1884">
        <v>203974</v>
      </c>
      <c r="L1884">
        <v>464279</v>
      </c>
      <c r="M1884">
        <v>20171015</v>
      </c>
      <c r="N1884" t="s">
        <v>19</v>
      </c>
      <c r="O1884" t="str">
        <f>IF(VLOOKUP(A1884,'national-winners'!$A$2:$B$13,2,0)=H1884,"Y","N")</f>
        <v>Y</v>
      </c>
    </row>
    <row r="1885" spans="1:15" x14ac:dyDescent="0.25">
      <c r="A1885">
        <v>1996</v>
      </c>
      <c r="B1885" t="s">
        <v>109</v>
      </c>
      <c r="C1885" t="s">
        <v>110</v>
      </c>
      <c r="D1885">
        <v>32</v>
      </c>
      <c r="E1885">
        <v>88</v>
      </c>
      <c r="F1885">
        <v>65</v>
      </c>
      <c r="G1885" t="s">
        <v>16</v>
      </c>
      <c r="H1885" t="s">
        <v>270</v>
      </c>
      <c r="I1885" t="s">
        <v>21</v>
      </c>
      <c r="J1885" t="b">
        <v>0</v>
      </c>
      <c r="K1885">
        <v>199244</v>
      </c>
      <c r="L1885">
        <v>464279</v>
      </c>
      <c r="M1885">
        <v>20171015</v>
      </c>
      <c r="N1885" t="s">
        <v>19</v>
      </c>
      <c r="O1885" t="str">
        <f>IF(VLOOKUP(A1885,'national-winners'!$A$2:$B$13,2,0)=H1885,"Y","N")</f>
        <v>N</v>
      </c>
    </row>
    <row r="1886" spans="1:15" x14ac:dyDescent="0.25">
      <c r="A1886">
        <v>1996</v>
      </c>
      <c r="B1886" t="s">
        <v>109</v>
      </c>
      <c r="C1886" t="s">
        <v>110</v>
      </c>
      <c r="D1886">
        <v>32</v>
      </c>
      <c r="E1886">
        <v>88</v>
      </c>
      <c r="F1886">
        <v>65</v>
      </c>
      <c r="G1886" t="s">
        <v>16</v>
      </c>
      <c r="H1886" t="s">
        <v>231</v>
      </c>
      <c r="I1886" t="s">
        <v>272</v>
      </c>
      <c r="J1886" t="b">
        <v>0</v>
      </c>
      <c r="K1886">
        <v>43986</v>
      </c>
      <c r="L1886">
        <v>464279</v>
      </c>
      <c r="M1886">
        <v>20171015</v>
      </c>
      <c r="N1886" t="s">
        <v>19</v>
      </c>
      <c r="O1886" t="str">
        <f>IF(VLOOKUP(A1886,'national-winners'!$A$2:$B$13,2,0)=H1886,"Y","N")</f>
        <v>N</v>
      </c>
    </row>
    <row r="1887" spans="1:15" x14ac:dyDescent="0.25">
      <c r="A1887">
        <v>1996</v>
      </c>
      <c r="B1887" t="s">
        <v>109</v>
      </c>
      <c r="C1887" t="s">
        <v>110</v>
      </c>
      <c r="D1887">
        <v>32</v>
      </c>
      <c r="E1887">
        <v>88</v>
      </c>
      <c r="F1887">
        <v>65</v>
      </c>
      <c r="G1887" t="s">
        <v>16</v>
      </c>
      <c r="H1887" t="s">
        <v>291</v>
      </c>
      <c r="J1887" t="b">
        <v>0</v>
      </c>
      <c r="K1887">
        <v>5608</v>
      </c>
      <c r="L1887">
        <v>464279</v>
      </c>
      <c r="M1887">
        <v>20171015</v>
      </c>
      <c r="N1887" t="s">
        <v>19</v>
      </c>
      <c r="O1887" t="str">
        <f>IF(VLOOKUP(A1887,'national-winners'!$A$2:$B$13,2,0)=H1887,"Y","N")</f>
        <v>N</v>
      </c>
    </row>
    <row r="1888" spans="1:15" x14ac:dyDescent="0.25">
      <c r="A1888">
        <v>1996</v>
      </c>
      <c r="B1888" t="s">
        <v>109</v>
      </c>
      <c r="C1888" t="s">
        <v>110</v>
      </c>
      <c r="D1888">
        <v>32</v>
      </c>
      <c r="E1888">
        <v>88</v>
      </c>
      <c r="F1888">
        <v>65</v>
      </c>
      <c r="G1888" t="s">
        <v>16</v>
      </c>
      <c r="H1888" t="s">
        <v>273</v>
      </c>
      <c r="I1888" t="s">
        <v>274</v>
      </c>
      <c r="J1888" t="b">
        <v>0</v>
      </c>
      <c r="K1888">
        <v>4730</v>
      </c>
      <c r="L1888">
        <v>464279</v>
      </c>
      <c r="M1888">
        <v>20171015</v>
      </c>
      <c r="N1888" t="s">
        <v>19</v>
      </c>
      <c r="O1888" t="str">
        <f>IF(VLOOKUP(A1888,'national-winners'!$A$2:$B$13,2,0)=H1888,"Y","N")</f>
        <v>N</v>
      </c>
    </row>
    <row r="1889" spans="1:15" x14ac:dyDescent="0.25">
      <c r="A1889">
        <v>1996</v>
      </c>
      <c r="B1889" t="s">
        <v>109</v>
      </c>
      <c r="C1889" t="s">
        <v>110</v>
      </c>
      <c r="D1889">
        <v>32</v>
      </c>
      <c r="E1889">
        <v>88</v>
      </c>
      <c r="F1889">
        <v>65</v>
      </c>
      <c r="G1889" t="s">
        <v>16</v>
      </c>
      <c r="H1889" t="s">
        <v>271</v>
      </c>
      <c r="I1889" t="s">
        <v>29</v>
      </c>
      <c r="J1889" t="b">
        <v>0</v>
      </c>
      <c r="K1889">
        <v>4460</v>
      </c>
      <c r="L1889">
        <v>464279</v>
      </c>
      <c r="M1889">
        <v>20171015</v>
      </c>
      <c r="N1889" t="s">
        <v>19</v>
      </c>
      <c r="O1889" t="str">
        <f>IF(VLOOKUP(A1889,'national-winners'!$A$2:$B$13,2,0)=H1889,"Y","N")</f>
        <v>N</v>
      </c>
    </row>
    <row r="1890" spans="1:15" x14ac:dyDescent="0.25">
      <c r="A1890">
        <v>1996</v>
      </c>
      <c r="B1890" t="s">
        <v>109</v>
      </c>
      <c r="C1890" t="s">
        <v>110</v>
      </c>
      <c r="D1890">
        <v>32</v>
      </c>
      <c r="E1890">
        <v>88</v>
      </c>
      <c r="F1890">
        <v>65</v>
      </c>
      <c r="G1890" t="s">
        <v>16</v>
      </c>
      <c r="H1890" t="s">
        <v>238</v>
      </c>
      <c r="I1890" t="s">
        <v>258</v>
      </c>
      <c r="J1890" t="b">
        <v>0</v>
      </c>
      <c r="K1890">
        <v>1732</v>
      </c>
      <c r="L1890">
        <v>464279</v>
      </c>
      <c r="M1890">
        <v>20171015</v>
      </c>
      <c r="N1890" t="s">
        <v>19</v>
      </c>
      <c r="O1890" t="str">
        <f>IF(VLOOKUP(A1890,'national-winners'!$A$2:$B$13,2,0)=H1890,"Y","N")</f>
        <v>N</v>
      </c>
    </row>
    <row r="1891" spans="1:15" x14ac:dyDescent="0.25">
      <c r="A1891">
        <v>1996</v>
      </c>
      <c r="B1891" t="s">
        <v>109</v>
      </c>
      <c r="C1891" t="s">
        <v>110</v>
      </c>
      <c r="D1891">
        <v>32</v>
      </c>
      <c r="E1891">
        <v>88</v>
      </c>
      <c r="F1891">
        <v>65</v>
      </c>
      <c r="G1891" t="s">
        <v>16</v>
      </c>
      <c r="H1891" t="s">
        <v>236</v>
      </c>
      <c r="I1891" t="s">
        <v>237</v>
      </c>
      <c r="J1891" t="b">
        <v>0</v>
      </c>
      <c r="K1891">
        <v>545</v>
      </c>
      <c r="L1891">
        <v>464279</v>
      </c>
      <c r="M1891">
        <v>20171015</v>
      </c>
      <c r="N1891" t="s">
        <v>19</v>
      </c>
      <c r="O1891" t="str">
        <f>IF(VLOOKUP(A1891,'national-winners'!$A$2:$B$13,2,0)=H1891,"Y","N")</f>
        <v>N</v>
      </c>
    </row>
    <row r="1892" spans="1:15" x14ac:dyDescent="0.25">
      <c r="A1892">
        <v>1996</v>
      </c>
      <c r="B1892" t="s">
        <v>111</v>
      </c>
      <c r="C1892" t="s">
        <v>112</v>
      </c>
      <c r="D1892">
        <v>33</v>
      </c>
      <c r="E1892">
        <v>12</v>
      </c>
      <c r="F1892">
        <v>4</v>
      </c>
      <c r="G1892" t="s">
        <v>16</v>
      </c>
      <c r="H1892" t="s">
        <v>230</v>
      </c>
      <c r="I1892" t="s">
        <v>18</v>
      </c>
      <c r="J1892" t="b">
        <v>0</v>
      </c>
      <c r="K1892">
        <v>246166</v>
      </c>
      <c r="L1892">
        <v>496597</v>
      </c>
      <c r="M1892">
        <v>20171015</v>
      </c>
      <c r="N1892" t="s">
        <v>19</v>
      </c>
      <c r="O1892" t="str">
        <f>IF(VLOOKUP(A1892,'national-winners'!$A$2:$B$13,2,0)=H1892,"Y","N")</f>
        <v>Y</v>
      </c>
    </row>
    <row r="1893" spans="1:15" x14ac:dyDescent="0.25">
      <c r="A1893">
        <v>1996</v>
      </c>
      <c r="B1893" t="s">
        <v>111</v>
      </c>
      <c r="C1893" t="s">
        <v>112</v>
      </c>
      <c r="D1893">
        <v>33</v>
      </c>
      <c r="E1893">
        <v>12</v>
      </c>
      <c r="F1893">
        <v>4</v>
      </c>
      <c r="G1893" t="s">
        <v>16</v>
      </c>
      <c r="H1893" t="s">
        <v>270</v>
      </c>
      <c r="I1893" t="s">
        <v>21</v>
      </c>
      <c r="J1893" t="b">
        <v>0</v>
      </c>
      <c r="K1893">
        <v>196486</v>
      </c>
      <c r="L1893">
        <v>496597</v>
      </c>
      <c r="M1893">
        <v>20171015</v>
      </c>
      <c r="N1893" t="s">
        <v>19</v>
      </c>
      <c r="O1893" t="str">
        <f>IF(VLOOKUP(A1893,'national-winners'!$A$2:$B$13,2,0)=H1893,"Y","N")</f>
        <v>N</v>
      </c>
    </row>
    <row r="1894" spans="1:15" x14ac:dyDescent="0.25">
      <c r="A1894">
        <v>1996</v>
      </c>
      <c r="B1894" t="s">
        <v>111</v>
      </c>
      <c r="C1894" t="s">
        <v>112</v>
      </c>
      <c r="D1894">
        <v>33</v>
      </c>
      <c r="E1894">
        <v>12</v>
      </c>
      <c r="F1894">
        <v>4</v>
      </c>
      <c r="G1894" t="s">
        <v>16</v>
      </c>
      <c r="H1894" t="s">
        <v>231</v>
      </c>
      <c r="I1894" t="s">
        <v>272</v>
      </c>
      <c r="J1894" t="b">
        <v>0</v>
      </c>
      <c r="K1894">
        <v>48387</v>
      </c>
      <c r="L1894">
        <v>496597</v>
      </c>
      <c r="M1894">
        <v>20171015</v>
      </c>
      <c r="N1894" t="s">
        <v>19</v>
      </c>
      <c r="O1894" t="str">
        <f>IF(VLOOKUP(A1894,'national-winners'!$A$2:$B$13,2,0)=H1894,"Y","N")</f>
        <v>N</v>
      </c>
    </row>
    <row r="1895" spans="1:15" x14ac:dyDescent="0.25">
      <c r="A1895">
        <v>1996</v>
      </c>
      <c r="B1895" t="s">
        <v>111</v>
      </c>
      <c r="C1895" t="s">
        <v>112</v>
      </c>
      <c r="D1895">
        <v>33</v>
      </c>
      <c r="E1895">
        <v>12</v>
      </c>
      <c r="F1895">
        <v>4</v>
      </c>
      <c r="G1895" t="s">
        <v>16</v>
      </c>
      <c r="H1895" t="s">
        <v>271</v>
      </c>
      <c r="I1895" t="s">
        <v>29</v>
      </c>
      <c r="J1895" t="b">
        <v>0</v>
      </c>
      <c r="K1895">
        <v>4214</v>
      </c>
      <c r="L1895">
        <v>496597</v>
      </c>
      <c r="M1895">
        <v>20171015</v>
      </c>
      <c r="N1895" t="s">
        <v>19</v>
      </c>
      <c r="O1895" t="str">
        <f>IF(VLOOKUP(A1895,'national-winners'!$A$2:$B$13,2,0)=H1895,"Y","N")</f>
        <v>N</v>
      </c>
    </row>
    <row r="1896" spans="1:15" x14ac:dyDescent="0.25">
      <c r="A1896">
        <v>1996</v>
      </c>
      <c r="B1896" t="s">
        <v>111</v>
      </c>
      <c r="C1896" t="s">
        <v>112</v>
      </c>
      <c r="D1896">
        <v>33</v>
      </c>
      <c r="E1896">
        <v>12</v>
      </c>
      <c r="F1896">
        <v>4</v>
      </c>
      <c r="G1896" t="s">
        <v>16</v>
      </c>
      <c r="H1896" t="s">
        <v>238</v>
      </c>
      <c r="I1896" t="s">
        <v>275</v>
      </c>
      <c r="J1896" t="b">
        <v>0</v>
      </c>
      <c r="K1896">
        <v>1344</v>
      </c>
      <c r="L1896">
        <v>496597</v>
      </c>
      <c r="M1896">
        <v>20171015</v>
      </c>
      <c r="N1896" t="s">
        <v>19</v>
      </c>
      <c r="O1896" t="str">
        <f>IF(VLOOKUP(A1896,'national-winners'!$A$2:$B$13,2,0)=H1896,"Y","N")</f>
        <v>N</v>
      </c>
    </row>
    <row r="1897" spans="1:15" x14ac:dyDescent="0.25">
      <c r="A1897">
        <v>1996</v>
      </c>
      <c r="B1897" t="s">
        <v>113</v>
      </c>
      <c r="C1897" t="s">
        <v>114</v>
      </c>
      <c r="D1897">
        <v>34</v>
      </c>
      <c r="E1897">
        <v>22</v>
      </c>
      <c r="F1897">
        <v>12</v>
      </c>
      <c r="G1897" t="s">
        <v>16</v>
      </c>
      <c r="H1897" t="s">
        <v>230</v>
      </c>
      <c r="I1897" t="s">
        <v>18</v>
      </c>
      <c r="J1897" t="b">
        <v>0</v>
      </c>
      <c r="K1897">
        <v>1652361</v>
      </c>
      <c r="L1897">
        <v>3075860</v>
      </c>
      <c r="M1897">
        <v>20171015</v>
      </c>
      <c r="N1897" t="s">
        <v>19</v>
      </c>
      <c r="O1897" t="str">
        <f>IF(VLOOKUP(A1897,'national-winners'!$A$2:$B$13,2,0)=H1897,"Y","N")</f>
        <v>Y</v>
      </c>
    </row>
    <row r="1898" spans="1:15" x14ac:dyDescent="0.25">
      <c r="A1898">
        <v>1996</v>
      </c>
      <c r="B1898" t="s">
        <v>113</v>
      </c>
      <c r="C1898" t="s">
        <v>114</v>
      </c>
      <c r="D1898">
        <v>34</v>
      </c>
      <c r="E1898">
        <v>22</v>
      </c>
      <c r="F1898">
        <v>12</v>
      </c>
      <c r="G1898" t="s">
        <v>16</v>
      </c>
      <c r="H1898" t="s">
        <v>270</v>
      </c>
      <c r="I1898" t="s">
        <v>21</v>
      </c>
      <c r="J1898" t="b">
        <v>0</v>
      </c>
      <c r="K1898">
        <v>1103099</v>
      </c>
      <c r="L1898">
        <v>3075860</v>
      </c>
      <c r="M1898">
        <v>20171015</v>
      </c>
      <c r="N1898" t="s">
        <v>19</v>
      </c>
      <c r="O1898" t="str">
        <f>IF(VLOOKUP(A1898,'national-winners'!$A$2:$B$13,2,0)=H1898,"Y","N")</f>
        <v>N</v>
      </c>
    </row>
    <row r="1899" spans="1:15" x14ac:dyDescent="0.25">
      <c r="A1899">
        <v>1996</v>
      </c>
      <c r="B1899" t="s">
        <v>113</v>
      </c>
      <c r="C1899" t="s">
        <v>114</v>
      </c>
      <c r="D1899">
        <v>34</v>
      </c>
      <c r="E1899">
        <v>22</v>
      </c>
      <c r="F1899">
        <v>12</v>
      </c>
      <c r="G1899" t="s">
        <v>16</v>
      </c>
      <c r="I1899" t="s">
        <v>35</v>
      </c>
      <c r="J1899" t="b">
        <v>0</v>
      </c>
      <c r="K1899">
        <v>320400</v>
      </c>
      <c r="L1899">
        <v>3075860</v>
      </c>
      <c r="M1899">
        <v>20171015</v>
      </c>
      <c r="N1899" t="s">
        <v>19</v>
      </c>
      <c r="O1899" t="str">
        <f>IF(VLOOKUP(A1899,'national-winners'!$A$2:$B$13,2,0)=H1899,"Y","N")</f>
        <v>N</v>
      </c>
    </row>
    <row r="1900" spans="1:15" x14ac:dyDescent="0.25">
      <c r="A1900">
        <v>1996</v>
      </c>
      <c r="B1900" t="s">
        <v>115</v>
      </c>
      <c r="C1900" t="s">
        <v>116</v>
      </c>
      <c r="D1900">
        <v>35</v>
      </c>
      <c r="E1900">
        <v>85</v>
      </c>
      <c r="F1900">
        <v>66</v>
      </c>
      <c r="G1900" t="s">
        <v>16</v>
      </c>
      <c r="H1900" t="s">
        <v>230</v>
      </c>
      <c r="I1900" t="s">
        <v>18</v>
      </c>
      <c r="J1900" t="b">
        <v>0</v>
      </c>
      <c r="K1900">
        <v>273495</v>
      </c>
      <c r="L1900">
        <v>556074</v>
      </c>
      <c r="M1900">
        <v>20171015</v>
      </c>
      <c r="N1900" t="s">
        <v>19</v>
      </c>
      <c r="O1900" t="str">
        <f>IF(VLOOKUP(A1900,'national-winners'!$A$2:$B$13,2,0)=H1900,"Y","N")</f>
        <v>Y</v>
      </c>
    </row>
    <row r="1901" spans="1:15" x14ac:dyDescent="0.25">
      <c r="A1901">
        <v>1996</v>
      </c>
      <c r="B1901" t="s">
        <v>115</v>
      </c>
      <c r="C1901" t="s">
        <v>116</v>
      </c>
      <c r="D1901">
        <v>35</v>
      </c>
      <c r="E1901">
        <v>85</v>
      </c>
      <c r="F1901">
        <v>66</v>
      </c>
      <c r="G1901" t="s">
        <v>16</v>
      </c>
      <c r="H1901" t="s">
        <v>270</v>
      </c>
      <c r="I1901" t="s">
        <v>21</v>
      </c>
      <c r="J1901" t="b">
        <v>0</v>
      </c>
      <c r="K1901">
        <v>232751</v>
      </c>
      <c r="L1901">
        <v>556074</v>
      </c>
      <c r="M1901">
        <v>20171015</v>
      </c>
      <c r="N1901" t="s">
        <v>19</v>
      </c>
      <c r="O1901" t="str">
        <f>IF(VLOOKUP(A1901,'national-winners'!$A$2:$B$13,2,0)=H1901,"Y","N")</f>
        <v>N</v>
      </c>
    </row>
    <row r="1902" spans="1:15" x14ac:dyDescent="0.25">
      <c r="A1902">
        <v>1996</v>
      </c>
      <c r="B1902" t="s">
        <v>115</v>
      </c>
      <c r="C1902" t="s">
        <v>116</v>
      </c>
      <c r="D1902">
        <v>35</v>
      </c>
      <c r="E1902">
        <v>85</v>
      </c>
      <c r="F1902">
        <v>66</v>
      </c>
      <c r="G1902" t="s">
        <v>16</v>
      </c>
      <c r="H1902" t="s">
        <v>231</v>
      </c>
      <c r="I1902" t="s">
        <v>272</v>
      </c>
      <c r="J1902" t="b">
        <v>0</v>
      </c>
      <c r="K1902">
        <v>32257</v>
      </c>
      <c r="L1902">
        <v>556074</v>
      </c>
      <c r="M1902">
        <v>20171015</v>
      </c>
      <c r="N1902" t="s">
        <v>19</v>
      </c>
      <c r="O1902" t="str">
        <f>IF(VLOOKUP(A1902,'national-winners'!$A$2:$B$13,2,0)=H1902,"Y","N")</f>
        <v>N</v>
      </c>
    </row>
    <row r="1903" spans="1:15" x14ac:dyDescent="0.25">
      <c r="A1903">
        <v>1996</v>
      </c>
      <c r="B1903" t="s">
        <v>115</v>
      </c>
      <c r="C1903" t="s">
        <v>116</v>
      </c>
      <c r="D1903">
        <v>35</v>
      </c>
      <c r="E1903">
        <v>85</v>
      </c>
      <c r="F1903">
        <v>66</v>
      </c>
      <c r="G1903" t="s">
        <v>16</v>
      </c>
      <c r="H1903" t="s">
        <v>273</v>
      </c>
      <c r="I1903" t="s">
        <v>274</v>
      </c>
      <c r="J1903" t="b">
        <v>0</v>
      </c>
      <c r="K1903">
        <v>13218</v>
      </c>
      <c r="L1903">
        <v>556074</v>
      </c>
      <c r="M1903">
        <v>20171015</v>
      </c>
      <c r="N1903" t="s">
        <v>19</v>
      </c>
      <c r="O1903" t="str">
        <f>IF(VLOOKUP(A1903,'national-winners'!$A$2:$B$13,2,0)=H1903,"Y","N")</f>
        <v>N</v>
      </c>
    </row>
    <row r="1904" spans="1:15" x14ac:dyDescent="0.25">
      <c r="A1904">
        <v>1996</v>
      </c>
      <c r="B1904" t="s">
        <v>115</v>
      </c>
      <c r="C1904" t="s">
        <v>116</v>
      </c>
      <c r="D1904">
        <v>35</v>
      </c>
      <c r="E1904">
        <v>85</v>
      </c>
      <c r="F1904">
        <v>66</v>
      </c>
      <c r="G1904" t="s">
        <v>16</v>
      </c>
      <c r="H1904" t="s">
        <v>271</v>
      </c>
      <c r="I1904" t="s">
        <v>29</v>
      </c>
      <c r="J1904" t="b">
        <v>0</v>
      </c>
      <c r="K1904">
        <v>2996</v>
      </c>
      <c r="L1904">
        <v>556074</v>
      </c>
      <c r="M1904">
        <v>20171015</v>
      </c>
      <c r="N1904" t="s">
        <v>19</v>
      </c>
      <c r="O1904" t="str">
        <f>IF(VLOOKUP(A1904,'national-winners'!$A$2:$B$13,2,0)=H1904,"Y","N")</f>
        <v>N</v>
      </c>
    </row>
    <row r="1905" spans="1:15" x14ac:dyDescent="0.25">
      <c r="A1905">
        <v>1996</v>
      </c>
      <c r="B1905" t="s">
        <v>115</v>
      </c>
      <c r="C1905" t="s">
        <v>116</v>
      </c>
      <c r="D1905">
        <v>35</v>
      </c>
      <c r="E1905">
        <v>85</v>
      </c>
      <c r="F1905">
        <v>66</v>
      </c>
      <c r="G1905" t="s">
        <v>16</v>
      </c>
      <c r="H1905" t="s">
        <v>238</v>
      </c>
      <c r="I1905" t="s">
        <v>275</v>
      </c>
      <c r="J1905" t="b">
        <v>0</v>
      </c>
      <c r="K1905">
        <v>713</v>
      </c>
      <c r="L1905">
        <v>556074</v>
      </c>
      <c r="M1905">
        <v>20171015</v>
      </c>
      <c r="N1905" t="s">
        <v>19</v>
      </c>
      <c r="O1905" t="str">
        <f>IF(VLOOKUP(A1905,'national-winners'!$A$2:$B$13,2,0)=H1905,"Y","N")</f>
        <v>N</v>
      </c>
    </row>
    <row r="1906" spans="1:15" x14ac:dyDescent="0.25">
      <c r="A1906">
        <v>1996</v>
      </c>
      <c r="B1906" t="s">
        <v>115</v>
      </c>
      <c r="C1906" t="s">
        <v>116</v>
      </c>
      <c r="D1906">
        <v>35</v>
      </c>
      <c r="E1906">
        <v>85</v>
      </c>
      <c r="F1906">
        <v>66</v>
      </c>
      <c r="G1906" t="s">
        <v>16</v>
      </c>
      <c r="H1906" t="s">
        <v>236</v>
      </c>
      <c r="I1906" t="s">
        <v>237</v>
      </c>
      <c r="J1906" t="b">
        <v>0</v>
      </c>
      <c r="K1906">
        <v>644</v>
      </c>
      <c r="L1906">
        <v>556074</v>
      </c>
      <c r="M1906">
        <v>20171015</v>
      </c>
      <c r="N1906" t="s">
        <v>19</v>
      </c>
      <c r="O1906" t="str">
        <f>IF(VLOOKUP(A1906,'national-winners'!$A$2:$B$13,2,0)=H1906,"Y","N")</f>
        <v>N</v>
      </c>
    </row>
    <row r="1907" spans="1:15" x14ac:dyDescent="0.25">
      <c r="A1907">
        <v>1996</v>
      </c>
      <c r="B1907" t="s">
        <v>117</v>
      </c>
      <c r="C1907" t="s">
        <v>118</v>
      </c>
      <c r="D1907">
        <v>36</v>
      </c>
      <c r="E1907">
        <v>21</v>
      </c>
      <c r="F1907">
        <v>13</v>
      </c>
      <c r="G1907" t="s">
        <v>16</v>
      </c>
      <c r="H1907" t="s">
        <v>230</v>
      </c>
      <c r="I1907" t="s">
        <v>18</v>
      </c>
      <c r="J1907" t="b">
        <v>0</v>
      </c>
      <c r="K1907">
        <v>3649630</v>
      </c>
      <c r="L1907">
        <v>6439129</v>
      </c>
      <c r="M1907">
        <v>20171015</v>
      </c>
      <c r="N1907" t="s">
        <v>19</v>
      </c>
      <c r="O1907" t="str">
        <f>IF(VLOOKUP(A1907,'national-winners'!$A$2:$B$13,2,0)=H1907,"Y","N")</f>
        <v>Y</v>
      </c>
    </row>
    <row r="1908" spans="1:15" x14ac:dyDescent="0.25">
      <c r="A1908">
        <v>1996</v>
      </c>
      <c r="B1908" t="s">
        <v>117</v>
      </c>
      <c r="C1908" t="s">
        <v>118</v>
      </c>
      <c r="D1908">
        <v>36</v>
      </c>
      <c r="E1908">
        <v>21</v>
      </c>
      <c r="F1908">
        <v>13</v>
      </c>
      <c r="G1908" t="s">
        <v>16</v>
      </c>
      <c r="H1908" t="s">
        <v>270</v>
      </c>
      <c r="I1908" t="s">
        <v>21</v>
      </c>
      <c r="J1908" t="b">
        <v>0</v>
      </c>
      <c r="K1908">
        <v>1738707</v>
      </c>
      <c r="L1908">
        <v>6439129</v>
      </c>
      <c r="M1908">
        <v>20171015</v>
      </c>
      <c r="N1908" t="s">
        <v>19</v>
      </c>
      <c r="O1908" t="str">
        <f>IF(VLOOKUP(A1908,'national-winners'!$A$2:$B$13,2,0)=H1908,"Y","N")</f>
        <v>N</v>
      </c>
    </row>
    <row r="1909" spans="1:15" x14ac:dyDescent="0.25">
      <c r="A1909">
        <v>1996</v>
      </c>
      <c r="B1909" t="s">
        <v>117</v>
      </c>
      <c r="C1909" t="s">
        <v>118</v>
      </c>
      <c r="D1909">
        <v>36</v>
      </c>
      <c r="E1909">
        <v>21</v>
      </c>
      <c r="F1909">
        <v>13</v>
      </c>
      <c r="G1909" t="s">
        <v>16</v>
      </c>
      <c r="H1909" t="s">
        <v>231</v>
      </c>
      <c r="I1909" t="s">
        <v>292</v>
      </c>
      <c r="J1909" t="b">
        <v>0</v>
      </c>
      <c r="K1909">
        <v>503458</v>
      </c>
      <c r="L1909">
        <v>6439129</v>
      </c>
      <c r="M1909">
        <v>20171015</v>
      </c>
      <c r="N1909" t="s">
        <v>19</v>
      </c>
      <c r="O1909" t="str">
        <f>IF(VLOOKUP(A1909,'national-winners'!$A$2:$B$13,2,0)=H1909,"Y","N")</f>
        <v>N</v>
      </c>
    </row>
    <row r="1910" spans="1:15" x14ac:dyDescent="0.25">
      <c r="A1910">
        <v>1996</v>
      </c>
      <c r="B1910" t="s">
        <v>117</v>
      </c>
      <c r="C1910" t="s">
        <v>118</v>
      </c>
      <c r="D1910">
        <v>36</v>
      </c>
      <c r="E1910">
        <v>21</v>
      </c>
      <c r="F1910">
        <v>13</v>
      </c>
      <c r="G1910" t="s">
        <v>16</v>
      </c>
      <c r="H1910" t="s">
        <v>270</v>
      </c>
      <c r="I1910" t="s">
        <v>80</v>
      </c>
      <c r="J1910" t="b">
        <v>0</v>
      </c>
      <c r="K1910">
        <v>183392</v>
      </c>
      <c r="L1910">
        <v>6439129</v>
      </c>
      <c r="M1910">
        <v>20171015</v>
      </c>
      <c r="N1910" t="s">
        <v>19</v>
      </c>
      <c r="O1910" t="str">
        <f>IF(VLOOKUP(A1910,'national-winners'!$A$2:$B$13,2,0)=H1910,"Y","N")</f>
        <v>N</v>
      </c>
    </row>
    <row r="1911" spans="1:15" x14ac:dyDescent="0.25">
      <c r="A1911">
        <v>1996</v>
      </c>
      <c r="B1911" t="s">
        <v>117</v>
      </c>
      <c r="C1911" t="s">
        <v>118</v>
      </c>
      <c r="D1911">
        <v>36</v>
      </c>
      <c r="E1911">
        <v>21</v>
      </c>
      <c r="F1911">
        <v>13</v>
      </c>
      <c r="G1911" t="s">
        <v>16</v>
      </c>
      <c r="H1911" t="s">
        <v>246</v>
      </c>
      <c r="J1911" t="b">
        <v>0</v>
      </c>
      <c r="K1911">
        <v>123000</v>
      </c>
      <c r="L1911">
        <v>6439129</v>
      </c>
      <c r="M1911">
        <v>20171015</v>
      </c>
      <c r="N1911" t="s">
        <v>19</v>
      </c>
      <c r="O1911" t="str">
        <f>IF(VLOOKUP(A1911,'national-winners'!$A$2:$B$13,2,0)=H1911,"Y","N")</f>
        <v>N</v>
      </c>
    </row>
    <row r="1912" spans="1:15" x14ac:dyDescent="0.25">
      <c r="A1912">
        <v>1996</v>
      </c>
      <c r="B1912" t="s">
        <v>117</v>
      </c>
      <c r="C1912" t="s">
        <v>118</v>
      </c>
      <c r="D1912">
        <v>36</v>
      </c>
      <c r="E1912">
        <v>21</v>
      </c>
      <c r="F1912">
        <v>13</v>
      </c>
      <c r="G1912" t="s">
        <v>16</v>
      </c>
      <c r="H1912" t="s">
        <v>230</v>
      </c>
      <c r="I1912" t="s">
        <v>119</v>
      </c>
      <c r="J1912" t="b">
        <v>0</v>
      </c>
      <c r="K1912">
        <v>106547</v>
      </c>
      <c r="L1912">
        <v>6439129</v>
      </c>
      <c r="M1912">
        <v>20171015</v>
      </c>
      <c r="N1912" t="s">
        <v>19</v>
      </c>
      <c r="O1912" t="str">
        <f>IF(VLOOKUP(A1912,'national-winners'!$A$2:$B$13,2,0)=H1912,"Y","N")</f>
        <v>Y</v>
      </c>
    </row>
    <row r="1913" spans="1:15" x14ac:dyDescent="0.25">
      <c r="A1913">
        <v>1996</v>
      </c>
      <c r="B1913" t="s">
        <v>117</v>
      </c>
      <c r="C1913" t="s">
        <v>118</v>
      </c>
      <c r="D1913">
        <v>36</v>
      </c>
      <c r="E1913">
        <v>21</v>
      </c>
      <c r="F1913">
        <v>13</v>
      </c>
      <c r="G1913" t="s">
        <v>16</v>
      </c>
      <c r="H1913" t="s">
        <v>273</v>
      </c>
      <c r="I1913" t="s">
        <v>274</v>
      </c>
      <c r="J1913" t="b">
        <v>0</v>
      </c>
      <c r="K1913">
        <v>75956</v>
      </c>
      <c r="L1913">
        <v>6439129</v>
      </c>
      <c r="M1913">
        <v>20171015</v>
      </c>
      <c r="N1913" t="s">
        <v>19</v>
      </c>
      <c r="O1913" t="str">
        <f>IF(VLOOKUP(A1913,'national-winners'!$A$2:$B$13,2,0)=H1913,"Y","N")</f>
        <v>N</v>
      </c>
    </row>
    <row r="1914" spans="1:15" x14ac:dyDescent="0.25">
      <c r="A1914">
        <v>1996</v>
      </c>
      <c r="B1914" t="s">
        <v>117</v>
      </c>
      <c r="C1914" t="s">
        <v>118</v>
      </c>
      <c r="D1914">
        <v>36</v>
      </c>
      <c r="E1914">
        <v>21</v>
      </c>
      <c r="F1914">
        <v>13</v>
      </c>
      <c r="G1914" t="s">
        <v>16</v>
      </c>
      <c r="H1914" t="s">
        <v>238</v>
      </c>
      <c r="I1914" t="s">
        <v>180</v>
      </c>
      <c r="J1914" t="b">
        <v>0</v>
      </c>
      <c r="K1914">
        <v>23580</v>
      </c>
      <c r="L1914">
        <v>6439129</v>
      </c>
      <c r="M1914">
        <v>20171015</v>
      </c>
      <c r="N1914" t="s">
        <v>19</v>
      </c>
      <c r="O1914" t="str">
        <f>IF(VLOOKUP(A1914,'national-winners'!$A$2:$B$13,2,0)=H1914,"Y","N")</f>
        <v>N</v>
      </c>
    </row>
    <row r="1915" spans="1:15" x14ac:dyDescent="0.25">
      <c r="A1915">
        <v>1996</v>
      </c>
      <c r="B1915" t="s">
        <v>117</v>
      </c>
      <c r="C1915" t="s">
        <v>118</v>
      </c>
      <c r="D1915">
        <v>36</v>
      </c>
      <c r="E1915">
        <v>21</v>
      </c>
      <c r="F1915">
        <v>13</v>
      </c>
      <c r="G1915" t="s">
        <v>16</v>
      </c>
      <c r="H1915" t="s">
        <v>271</v>
      </c>
      <c r="I1915" t="s">
        <v>29</v>
      </c>
      <c r="J1915" t="b">
        <v>0</v>
      </c>
      <c r="K1915">
        <v>12220</v>
      </c>
      <c r="L1915">
        <v>6439129</v>
      </c>
      <c r="M1915">
        <v>20171015</v>
      </c>
      <c r="N1915" t="s">
        <v>19</v>
      </c>
      <c r="O1915" t="str">
        <f>IF(VLOOKUP(A1915,'national-winners'!$A$2:$B$13,2,0)=H1915,"Y","N")</f>
        <v>N</v>
      </c>
    </row>
    <row r="1916" spans="1:15" x14ac:dyDescent="0.25">
      <c r="A1916">
        <v>1996</v>
      </c>
      <c r="B1916" t="s">
        <v>117</v>
      </c>
      <c r="C1916" t="s">
        <v>118</v>
      </c>
      <c r="D1916">
        <v>36</v>
      </c>
      <c r="E1916">
        <v>21</v>
      </c>
      <c r="F1916">
        <v>13</v>
      </c>
      <c r="G1916" t="s">
        <v>16</v>
      </c>
      <c r="H1916" t="s">
        <v>270</v>
      </c>
      <c r="I1916" t="s">
        <v>293</v>
      </c>
      <c r="J1916" t="b">
        <v>0</v>
      </c>
      <c r="K1916">
        <v>11393</v>
      </c>
      <c r="L1916">
        <v>6439129</v>
      </c>
      <c r="M1916">
        <v>20171015</v>
      </c>
      <c r="N1916" t="s">
        <v>19</v>
      </c>
      <c r="O1916" t="str">
        <f>IF(VLOOKUP(A1916,'national-winners'!$A$2:$B$13,2,0)=H1916,"Y","N")</f>
        <v>N</v>
      </c>
    </row>
    <row r="1917" spans="1:15" x14ac:dyDescent="0.25">
      <c r="A1917">
        <v>1996</v>
      </c>
      <c r="B1917" t="s">
        <v>117</v>
      </c>
      <c r="C1917" t="s">
        <v>118</v>
      </c>
      <c r="D1917">
        <v>36</v>
      </c>
      <c r="E1917">
        <v>21</v>
      </c>
      <c r="F1917">
        <v>13</v>
      </c>
      <c r="G1917" t="s">
        <v>16</v>
      </c>
      <c r="H1917" t="s">
        <v>236</v>
      </c>
      <c r="I1917" t="s">
        <v>237</v>
      </c>
      <c r="J1917" t="b">
        <v>0</v>
      </c>
      <c r="K1917">
        <v>5011</v>
      </c>
      <c r="L1917">
        <v>6439129</v>
      </c>
      <c r="M1917">
        <v>20171015</v>
      </c>
      <c r="N1917" t="s">
        <v>19</v>
      </c>
      <c r="O1917" t="str">
        <f>IF(VLOOKUP(A1917,'national-winners'!$A$2:$B$13,2,0)=H1917,"Y","N")</f>
        <v>N</v>
      </c>
    </row>
    <row r="1918" spans="1:15" x14ac:dyDescent="0.25">
      <c r="A1918">
        <v>1996</v>
      </c>
      <c r="B1918" t="s">
        <v>117</v>
      </c>
      <c r="C1918" t="s">
        <v>118</v>
      </c>
      <c r="D1918">
        <v>36</v>
      </c>
      <c r="E1918">
        <v>21</v>
      </c>
      <c r="F1918">
        <v>13</v>
      </c>
      <c r="G1918" t="s">
        <v>16</v>
      </c>
      <c r="H1918" t="s">
        <v>280</v>
      </c>
      <c r="I1918" t="s">
        <v>170</v>
      </c>
      <c r="J1918" t="b">
        <v>0</v>
      </c>
      <c r="K1918">
        <v>3473</v>
      </c>
      <c r="L1918">
        <v>6439129</v>
      </c>
      <c r="M1918">
        <v>20171015</v>
      </c>
      <c r="N1918" t="s">
        <v>19</v>
      </c>
      <c r="O1918" t="str">
        <f>IF(VLOOKUP(A1918,'national-winners'!$A$2:$B$13,2,0)=H1918,"Y","N")</f>
        <v>N</v>
      </c>
    </row>
    <row r="1919" spans="1:15" x14ac:dyDescent="0.25">
      <c r="A1919">
        <v>1996</v>
      </c>
      <c r="B1919" t="s">
        <v>117</v>
      </c>
      <c r="C1919" t="s">
        <v>118</v>
      </c>
      <c r="D1919">
        <v>36</v>
      </c>
      <c r="E1919">
        <v>21</v>
      </c>
      <c r="F1919">
        <v>13</v>
      </c>
      <c r="G1919" t="s">
        <v>16</v>
      </c>
      <c r="H1919" t="s">
        <v>284</v>
      </c>
      <c r="I1919" t="s">
        <v>37</v>
      </c>
      <c r="J1919" t="b">
        <v>0</v>
      </c>
      <c r="K1919">
        <v>2762</v>
      </c>
      <c r="L1919">
        <v>6439129</v>
      </c>
      <c r="M1919">
        <v>20171015</v>
      </c>
      <c r="N1919" t="s">
        <v>19</v>
      </c>
      <c r="O1919" t="str">
        <f>IF(VLOOKUP(A1919,'national-winners'!$A$2:$B$13,2,0)=H1919,"Y","N")</f>
        <v>N</v>
      </c>
    </row>
    <row r="1920" spans="1:15" x14ac:dyDescent="0.25">
      <c r="A1920">
        <v>1996</v>
      </c>
      <c r="B1920" t="s">
        <v>122</v>
      </c>
      <c r="C1920" t="s">
        <v>123</v>
      </c>
      <c r="D1920">
        <v>37</v>
      </c>
      <c r="E1920">
        <v>56</v>
      </c>
      <c r="F1920">
        <v>47</v>
      </c>
      <c r="G1920" t="s">
        <v>16</v>
      </c>
      <c r="H1920" t="s">
        <v>270</v>
      </c>
      <c r="I1920" t="s">
        <v>21</v>
      </c>
      <c r="J1920" t="b">
        <v>0</v>
      </c>
      <c r="K1920">
        <v>1225938</v>
      </c>
      <c r="L1920">
        <v>2515807</v>
      </c>
      <c r="M1920">
        <v>20171015</v>
      </c>
      <c r="N1920" t="s">
        <v>19</v>
      </c>
      <c r="O1920" t="str">
        <f>IF(VLOOKUP(A1920,'national-winners'!$A$2:$B$13,2,0)=H1920,"Y","N")</f>
        <v>N</v>
      </c>
    </row>
    <row r="1921" spans="1:15" x14ac:dyDescent="0.25">
      <c r="A1921">
        <v>1996</v>
      </c>
      <c r="B1921" t="s">
        <v>122</v>
      </c>
      <c r="C1921" t="s">
        <v>123</v>
      </c>
      <c r="D1921">
        <v>37</v>
      </c>
      <c r="E1921">
        <v>56</v>
      </c>
      <c r="F1921">
        <v>47</v>
      </c>
      <c r="G1921" t="s">
        <v>16</v>
      </c>
      <c r="H1921" t="s">
        <v>230</v>
      </c>
      <c r="I1921" t="s">
        <v>18</v>
      </c>
      <c r="J1921" t="b">
        <v>0</v>
      </c>
      <c r="K1921">
        <v>1107849</v>
      </c>
      <c r="L1921">
        <v>2515807</v>
      </c>
      <c r="M1921">
        <v>20171015</v>
      </c>
      <c r="N1921" t="s">
        <v>19</v>
      </c>
      <c r="O1921" t="str">
        <f>IF(VLOOKUP(A1921,'national-winners'!$A$2:$B$13,2,0)=H1921,"Y","N")</f>
        <v>Y</v>
      </c>
    </row>
    <row r="1922" spans="1:15" x14ac:dyDescent="0.25">
      <c r="A1922">
        <v>1996</v>
      </c>
      <c r="B1922" t="s">
        <v>122</v>
      </c>
      <c r="C1922" t="s">
        <v>123</v>
      </c>
      <c r="D1922">
        <v>37</v>
      </c>
      <c r="E1922">
        <v>56</v>
      </c>
      <c r="F1922">
        <v>47</v>
      </c>
      <c r="G1922" t="s">
        <v>16</v>
      </c>
      <c r="H1922" t="s">
        <v>231</v>
      </c>
      <c r="I1922" t="s">
        <v>272</v>
      </c>
      <c r="J1922" t="b">
        <v>0</v>
      </c>
      <c r="K1922">
        <v>168059</v>
      </c>
      <c r="L1922">
        <v>2515807</v>
      </c>
      <c r="M1922">
        <v>20171015</v>
      </c>
      <c r="N1922" t="s">
        <v>19</v>
      </c>
      <c r="O1922" t="str">
        <f>IF(VLOOKUP(A1922,'national-winners'!$A$2:$B$13,2,0)=H1922,"Y","N")</f>
        <v>N</v>
      </c>
    </row>
    <row r="1923" spans="1:15" x14ac:dyDescent="0.25">
      <c r="A1923">
        <v>1996</v>
      </c>
      <c r="B1923" t="s">
        <v>122</v>
      </c>
      <c r="C1923" t="s">
        <v>123</v>
      </c>
      <c r="D1923">
        <v>37</v>
      </c>
      <c r="E1923">
        <v>56</v>
      </c>
      <c r="F1923">
        <v>47</v>
      </c>
      <c r="G1923" t="s">
        <v>16</v>
      </c>
      <c r="H1923" t="s">
        <v>271</v>
      </c>
      <c r="I1923" t="s">
        <v>29</v>
      </c>
      <c r="J1923" t="b">
        <v>0</v>
      </c>
      <c r="K1923">
        <v>8740</v>
      </c>
      <c r="L1923">
        <v>2515807</v>
      </c>
      <c r="M1923">
        <v>20171015</v>
      </c>
      <c r="N1923" t="s">
        <v>19</v>
      </c>
      <c r="O1923" t="str">
        <f>IF(VLOOKUP(A1923,'national-winners'!$A$2:$B$13,2,0)=H1923,"Y","N")</f>
        <v>N</v>
      </c>
    </row>
    <row r="1924" spans="1:15" x14ac:dyDescent="0.25">
      <c r="A1924">
        <v>1996</v>
      </c>
      <c r="B1924" t="s">
        <v>122</v>
      </c>
      <c r="C1924" t="s">
        <v>123</v>
      </c>
      <c r="D1924">
        <v>37</v>
      </c>
      <c r="E1924">
        <v>56</v>
      </c>
      <c r="F1924">
        <v>47</v>
      </c>
      <c r="G1924" t="s">
        <v>16</v>
      </c>
      <c r="H1924" t="s">
        <v>236</v>
      </c>
      <c r="I1924" t="s">
        <v>237</v>
      </c>
      <c r="J1924" t="b">
        <v>0</v>
      </c>
      <c r="K1924">
        <v>2771</v>
      </c>
      <c r="L1924">
        <v>2515807</v>
      </c>
      <c r="M1924">
        <v>20171015</v>
      </c>
      <c r="N1924" t="s">
        <v>19</v>
      </c>
      <c r="O1924" t="str">
        <f>IF(VLOOKUP(A1924,'national-winners'!$A$2:$B$13,2,0)=H1924,"Y","N")</f>
        <v>N</v>
      </c>
    </row>
    <row r="1925" spans="1:15" x14ac:dyDescent="0.25">
      <c r="A1925">
        <v>1996</v>
      </c>
      <c r="B1925" t="s">
        <v>122</v>
      </c>
      <c r="C1925" t="s">
        <v>123</v>
      </c>
      <c r="D1925">
        <v>37</v>
      </c>
      <c r="E1925">
        <v>56</v>
      </c>
      <c r="F1925">
        <v>47</v>
      </c>
      <c r="G1925" t="s">
        <v>16</v>
      </c>
      <c r="J1925" t="b">
        <v>1</v>
      </c>
      <c r="K1925">
        <v>2450</v>
      </c>
      <c r="L1925">
        <v>2515807</v>
      </c>
      <c r="M1925">
        <v>20171015</v>
      </c>
      <c r="N1925" t="s">
        <v>19</v>
      </c>
      <c r="O1925" t="str">
        <f>IF(VLOOKUP(A1925,'national-winners'!$A$2:$B$13,2,0)=H1925,"Y","N")</f>
        <v>N</v>
      </c>
    </row>
    <row r="1926" spans="1:15" x14ac:dyDescent="0.25">
      <c r="A1926">
        <v>1996</v>
      </c>
      <c r="B1926" t="s">
        <v>124</v>
      </c>
      <c r="C1926" t="s">
        <v>125</v>
      </c>
      <c r="D1926">
        <v>38</v>
      </c>
      <c r="E1926">
        <v>44</v>
      </c>
      <c r="F1926">
        <v>36</v>
      </c>
      <c r="G1926" t="s">
        <v>16</v>
      </c>
      <c r="H1926" t="s">
        <v>270</v>
      </c>
      <c r="I1926" t="s">
        <v>21</v>
      </c>
      <c r="J1926" t="b">
        <v>0</v>
      </c>
      <c r="K1926">
        <v>125050</v>
      </c>
      <c r="L1926">
        <v>266411</v>
      </c>
      <c r="M1926">
        <v>20171015</v>
      </c>
      <c r="N1926" t="s">
        <v>19</v>
      </c>
      <c r="O1926" t="str">
        <f>IF(VLOOKUP(A1926,'national-winners'!$A$2:$B$13,2,0)=H1926,"Y","N")</f>
        <v>N</v>
      </c>
    </row>
    <row r="1927" spans="1:15" x14ac:dyDescent="0.25">
      <c r="A1927">
        <v>1996</v>
      </c>
      <c r="B1927" t="s">
        <v>124</v>
      </c>
      <c r="C1927" t="s">
        <v>125</v>
      </c>
      <c r="D1927">
        <v>38</v>
      </c>
      <c r="E1927">
        <v>44</v>
      </c>
      <c r="F1927">
        <v>36</v>
      </c>
      <c r="G1927" t="s">
        <v>16</v>
      </c>
      <c r="H1927" t="s">
        <v>230</v>
      </c>
      <c r="I1927" t="s">
        <v>18</v>
      </c>
      <c r="J1927" t="b">
        <v>0</v>
      </c>
      <c r="K1927">
        <v>106905</v>
      </c>
      <c r="L1927">
        <v>266411</v>
      </c>
      <c r="M1927">
        <v>20171015</v>
      </c>
      <c r="N1927" t="s">
        <v>19</v>
      </c>
      <c r="O1927" t="str">
        <f>IF(VLOOKUP(A1927,'national-winners'!$A$2:$B$13,2,0)=H1927,"Y","N")</f>
        <v>Y</v>
      </c>
    </row>
    <row r="1928" spans="1:15" x14ac:dyDescent="0.25">
      <c r="A1928">
        <v>1996</v>
      </c>
      <c r="B1928" t="s">
        <v>124</v>
      </c>
      <c r="C1928" t="s">
        <v>125</v>
      </c>
      <c r="D1928">
        <v>38</v>
      </c>
      <c r="E1928">
        <v>44</v>
      </c>
      <c r="F1928">
        <v>36</v>
      </c>
      <c r="G1928" t="s">
        <v>16</v>
      </c>
      <c r="H1928" t="s">
        <v>231</v>
      </c>
      <c r="I1928" t="s">
        <v>272</v>
      </c>
      <c r="J1928" t="b">
        <v>0</v>
      </c>
      <c r="K1928">
        <v>32515</v>
      </c>
      <c r="L1928">
        <v>266411</v>
      </c>
      <c r="M1928">
        <v>20171015</v>
      </c>
      <c r="N1928" t="s">
        <v>19</v>
      </c>
      <c r="O1928" t="str">
        <f>IF(VLOOKUP(A1928,'national-winners'!$A$2:$B$13,2,0)=H1928,"Y","N")</f>
        <v>N</v>
      </c>
    </row>
    <row r="1929" spans="1:15" x14ac:dyDescent="0.25">
      <c r="A1929">
        <v>1996</v>
      </c>
      <c r="B1929" t="s">
        <v>124</v>
      </c>
      <c r="C1929" t="s">
        <v>125</v>
      </c>
      <c r="D1929">
        <v>38</v>
      </c>
      <c r="E1929">
        <v>44</v>
      </c>
      <c r="F1929">
        <v>36</v>
      </c>
      <c r="G1929" t="s">
        <v>16</v>
      </c>
      <c r="H1929" t="s">
        <v>271</v>
      </c>
      <c r="I1929" t="s">
        <v>29</v>
      </c>
      <c r="J1929" t="b">
        <v>0</v>
      </c>
      <c r="K1929">
        <v>847</v>
      </c>
      <c r="L1929">
        <v>266411</v>
      </c>
      <c r="M1929">
        <v>20171015</v>
      </c>
      <c r="N1929" t="s">
        <v>19</v>
      </c>
      <c r="O1929" t="str">
        <f>IF(VLOOKUP(A1929,'national-winners'!$A$2:$B$13,2,0)=H1929,"Y","N")</f>
        <v>N</v>
      </c>
    </row>
    <row r="1930" spans="1:15" x14ac:dyDescent="0.25">
      <c r="A1930">
        <v>1996</v>
      </c>
      <c r="B1930" t="s">
        <v>124</v>
      </c>
      <c r="C1930" t="s">
        <v>125</v>
      </c>
      <c r="D1930">
        <v>38</v>
      </c>
      <c r="E1930">
        <v>44</v>
      </c>
      <c r="F1930">
        <v>36</v>
      </c>
      <c r="G1930" t="s">
        <v>16</v>
      </c>
      <c r="H1930" t="s">
        <v>238</v>
      </c>
      <c r="I1930" t="s">
        <v>294</v>
      </c>
      <c r="J1930" t="b">
        <v>0</v>
      </c>
      <c r="K1930">
        <v>745</v>
      </c>
      <c r="L1930">
        <v>266411</v>
      </c>
      <c r="M1930">
        <v>20171015</v>
      </c>
      <c r="N1930" t="s">
        <v>19</v>
      </c>
      <c r="O1930" t="str">
        <f>IF(VLOOKUP(A1930,'national-winners'!$A$2:$B$13,2,0)=H1930,"Y","N")</f>
        <v>N</v>
      </c>
    </row>
    <row r="1931" spans="1:15" x14ac:dyDescent="0.25">
      <c r="A1931">
        <v>1996</v>
      </c>
      <c r="B1931" t="s">
        <v>124</v>
      </c>
      <c r="C1931" t="s">
        <v>125</v>
      </c>
      <c r="D1931">
        <v>38</v>
      </c>
      <c r="E1931">
        <v>44</v>
      </c>
      <c r="F1931">
        <v>36</v>
      </c>
      <c r="G1931" t="s">
        <v>16</v>
      </c>
      <c r="H1931" t="s">
        <v>236</v>
      </c>
      <c r="I1931" t="s">
        <v>237</v>
      </c>
      <c r="J1931" t="b">
        <v>0</v>
      </c>
      <c r="K1931">
        <v>349</v>
      </c>
      <c r="L1931">
        <v>266411</v>
      </c>
      <c r="M1931">
        <v>20171015</v>
      </c>
      <c r="N1931" t="s">
        <v>19</v>
      </c>
      <c r="O1931" t="str">
        <f>IF(VLOOKUP(A1931,'national-winners'!$A$2:$B$13,2,0)=H1931,"Y","N")</f>
        <v>N</v>
      </c>
    </row>
    <row r="1932" spans="1:15" x14ac:dyDescent="0.25">
      <c r="A1932">
        <v>1996</v>
      </c>
      <c r="B1932" t="s">
        <v>126</v>
      </c>
      <c r="C1932" t="s">
        <v>127</v>
      </c>
      <c r="D1932">
        <v>39</v>
      </c>
      <c r="E1932">
        <v>31</v>
      </c>
      <c r="F1932">
        <v>24</v>
      </c>
      <c r="G1932" t="s">
        <v>16</v>
      </c>
      <c r="H1932" t="s">
        <v>230</v>
      </c>
      <c r="I1932" t="s">
        <v>18</v>
      </c>
      <c r="J1932" t="b">
        <v>0</v>
      </c>
      <c r="K1932">
        <v>2148222</v>
      </c>
      <c r="L1932">
        <v>4534434</v>
      </c>
      <c r="M1932">
        <v>20171015</v>
      </c>
      <c r="N1932" t="s">
        <v>19</v>
      </c>
      <c r="O1932" t="str">
        <f>IF(VLOOKUP(A1932,'national-winners'!$A$2:$B$13,2,0)=H1932,"Y","N")</f>
        <v>Y</v>
      </c>
    </row>
    <row r="1933" spans="1:15" x14ac:dyDescent="0.25">
      <c r="A1933">
        <v>1996</v>
      </c>
      <c r="B1933" t="s">
        <v>126</v>
      </c>
      <c r="C1933" t="s">
        <v>127</v>
      </c>
      <c r="D1933">
        <v>39</v>
      </c>
      <c r="E1933">
        <v>31</v>
      </c>
      <c r="F1933">
        <v>24</v>
      </c>
      <c r="G1933" t="s">
        <v>16</v>
      </c>
      <c r="H1933" t="s">
        <v>270</v>
      </c>
      <c r="I1933" t="s">
        <v>21</v>
      </c>
      <c r="J1933" t="b">
        <v>0</v>
      </c>
      <c r="K1933">
        <v>1859883</v>
      </c>
      <c r="L1933">
        <v>4534434</v>
      </c>
      <c r="M1933">
        <v>20171015</v>
      </c>
      <c r="N1933" t="s">
        <v>19</v>
      </c>
      <c r="O1933" t="str">
        <f>IF(VLOOKUP(A1933,'national-winners'!$A$2:$B$13,2,0)=H1933,"Y","N")</f>
        <v>N</v>
      </c>
    </row>
    <row r="1934" spans="1:15" x14ac:dyDescent="0.25">
      <c r="A1934">
        <v>1996</v>
      </c>
      <c r="B1934" t="s">
        <v>126</v>
      </c>
      <c r="C1934" t="s">
        <v>127</v>
      </c>
      <c r="D1934">
        <v>39</v>
      </c>
      <c r="E1934">
        <v>31</v>
      </c>
      <c r="F1934">
        <v>24</v>
      </c>
      <c r="G1934" t="s">
        <v>16</v>
      </c>
      <c r="H1934" t="s">
        <v>231</v>
      </c>
      <c r="I1934" t="s">
        <v>272</v>
      </c>
      <c r="J1934" t="b">
        <v>0</v>
      </c>
      <c r="K1934">
        <v>483207</v>
      </c>
      <c r="L1934">
        <v>4534434</v>
      </c>
      <c r="M1934">
        <v>20171015</v>
      </c>
      <c r="N1934" t="s">
        <v>19</v>
      </c>
      <c r="O1934" t="str">
        <f>IF(VLOOKUP(A1934,'national-winners'!$A$2:$B$13,2,0)=H1934,"Y","N")</f>
        <v>N</v>
      </c>
    </row>
    <row r="1935" spans="1:15" x14ac:dyDescent="0.25">
      <c r="A1935">
        <v>1996</v>
      </c>
      <c r="B1935" t="s">
        <v>126</v>
      </c>
      <c r="C1935" t="s">
        <v>127</v>
      </c>
      <c r="D1935">
        <v>39</v>
      </c>
      <c r="E1935">
        <v>31</v>
      </c>
      <c r="F1935">
        <v>24</v>
      </c>
      <c r="G1935" t="s">
        <v>16</v>
      </c>
      <c r="H1935" t="s">
        <v>271</v>
      </c>
      <c r="I1935" t="s">
        <v>29</v>
      </c>
      <c r="J1935" t="b">
        <v>0</v>
      </c>
      <c r="K1935">
        <v>12851</v>
      </c>
      <c r="L1935">
        <v>4534434</v>
      </c>
      <c r="M1935">
        <v>20171015</v>
      </c>
      <c r="N1935" t="s">
        <v>19</v>
      </c>
      <c r="O1935" t="str">
        <f>IF(VLOOKUP(A1935,'national-winners'!$A$2:$B$13,2,0)=H1935,"Y","N")</f>
        <v>N</v>
      </c>
    </row>
    <row r="1936" spans="1:15" x14ac:dyDescent="0.25">
      <c r="A1936">
        <v>1996</v>
      </c>
      <c r="B1936" t="s">
        <v>126</v>
      </c>
      <c r="C1936" t="s">
        <v>127</v>
      </c>
      <c r="D1936">
        <v>39</v>
      </c>
      <c r="E1936">
        <v>31</v>
      </c>
      <c r="F1936">
        <v>24</v>
      </c>
      <c r="G1936" t="s">
        <v>16</v>
      </c>
      <c r="H1936" t="s">
        <v>280</v>
      </c>
      <c r="I1936" t="s">
        <v>170</v>
      </c>
      <c r="J1936" t="b">
        <v>0</v>
      </c>
      <c r="K1936">
        <v>10813</v>
      </c>
      <c r="L1936">
        <v>4534434</v>
      </c>
      <c r="M1936">
        <v>20171015</v>
      </c>
      <c r="N1936" t="s">
        <v>19</v>
      </c>
      <c r="O1936" t="str">
        <f>IF(VLOOKUP(A1936,'national-winners'!$A$2:$B$13,2,0)=H1936,"Y","N")</f>
        <v>N</v>
      </c>
    </row>
    <row r="1937" spans="1:15" x14ac:dyDescent="0.25">
      <c r="A1937">
        <v>1996</v>
      </c>
      <c r="B1937" t="s">
        <v>126</v>
      </c>
      <c r="C1937" t="s">
        <v>127</v>
      </c>
      <c r="D1937">
        <v>39</v>
      </c>
      <c r="E1937">
        <v>31</v>
      </c>
      <c r="F1937">
        <v>24</v>
      </c>
      <c r="G1937" t="s">
        <v>16</v>
      </c>
      <c r="H1937" t="s">
        <v>236</v>
      </c>
      <c r="I1937" t="s">
        <v>237</v>
      </c>
      <c r="J1937" t="b">
        <v>0</v>
      </c>
      <c r="K1937">
        <v>9120</v>
      </c>
      <c r="L1937">
        <v>4534434</v>
      </c>
      <c r="M1937">
        <v>20171015</v>
      </c>
      <c r="N1937" t="s">
        <v>19</v>
      </c>
      <c r="O1937" t="str">
        <f>IF(VLOOKUP(A1937,'national-winners'!$A$2:$B$13,2,0)=H1937,"Y","N")</f>
        <v>N</v>
      </c>
    </row>
    <row r="1938" spans="1:15" x14ac:dyDescent="0.25">
      <c r="A1938">
        <v>1996</v>
      </c>
      <c r="B1938" t="s">
        <v>126</v>
      </c>
      <c r="C1938" t="s">
        <v>127</v>
      </c>
      <c r="D1938">
        <v>39</v>
      </c>
      <c r="E1938">
        <v>31</v>
      </c>
      <c r="F1938">
        <v>24</v>
      </c>
      <c r="G1938" t="s">
        <v>16</v>
      </c>
      <c r="H1938" t="s">
        <v>238</v>
      </c>
      <c r="I1938" t="s">
        <v>275</v>
      </c>
      <c r="J1938" t="b">
        <v>0</v>
      </c>
      <c r="K1938">
        <v>7361</v>
      </c>
      <c r="L1938">
        <v>4534434</v>
      </c>
      <c r="M1938">
        <v>20171015</v>
      </c>
      <c r="N1938" t="s">
        <v>19</v>
      </c>
      <c r="O1938" t="str">
        <f>IF(VLOOKUP(A1938,'national-winners'!$A$2:$B$13,2,0)=H1938,"Y","N")</f>
        <v>N</v>
      </c>
    </row>
    <row r="1939" spans="1:15" x14ac:dyDescent="0.25">
      <c r="A1939">
        <v>1996</v>
      </c>
      <c r="B1939" t="s">
        <v>126</v>
      </c>
      <c r="C1939" t="s">
        <v>127</v>
      </c>
      <c r="D1939">
        <v>39</v>
      </c>
      <c r="E1939">
        <v>31</v>
      </c>
      <c r="F1939">
        <v>24</v>
      </c>
      <c r="G1939" t="s">
        <v>16</v>
      </c>
      <c r="H1939" t="s">
        <v>273</v>
      </c>
      <c r="I1939" t="s">
        <v>274</v>
      </c>
      <c r="J1939" t="b">
        <v>0</v>
      </c>
      <c r="K1939">
        <v>2962</v>
      </c>
      <c r="L1939">
        <v>4534434</v>
      </c>
      <c r="M1939">
        <v>20171015</v>
      </c>
      <c r="N1939" t="s">
        <v>19</v>
      </c>
      <c r="O1939" t="str">
        <f>IF(VLOOKUP(A1939,'national-winners'!$A$2:$B$13,2,0)=H1939,"Y","N")</f>
        <v>N</v>
      </c>
    </row>
    <row r="1940" spans="1:15" x14ac:dyDescent="0.25">
      <c r="A1940">
        <v>1996</v>
      </c>
      <c r="B1940" t="s">
        <v>126</v>
      </c>
      <c r="C1940" t="s">
        <v>127</v>
      </c>
      <c r="D1940">
        <v>39</v>
      </c>
      <c r="E1940">
        <v>31</v>
      </c>
      <c r="F1940">
        <v>24</v>
      </c>
      <c r="G1940" t="s">
        <v>16</v>
      </c>
      <c r="H1940" t="s">
        <v>59</v>
      </c>
      <c r="J1940" t="b">
        <v>0</v>
      </c>
      <c r="K1940">
        <v>15</v>
      </c>
      <c r="L1940">
        <v>4534434</v>
      </c>
      <c r="M1940">
        <v>20171015</v>
      </c>
      <c r="N1940" t="s">
        <v>19</v>
      </c>
      <c r="O1940" t="str">
        <f>IF(VLOOKUP(A1940,'national-winners'!$A$2:$B$13,2,0)=H1940,"Y","N")</f>
        <v>N</v>
      </c>
    </row>
    <row r="1941" spans="1:15" x14ac:dyDescent="0.25">
      <c r="A1941">
        <v>1996</v>
      </c>
      <c r="B1941" t="s">
        <v>128</v>
      </c>
      <c r="C1941" t="s">
        <v>129</v>
      </c>
      <c r="D1941">
        <v>40</v>
      </c>
      <c r="E1941">
        <v>73</v>
      </c>
      <c r="F1941">
        <v>53</v>
      </c>
      <c r="G1941" t="s">
        <v>16</v>
      </c>
      <c r="H1941" t="s">
        <v>270</v>
      </c>
      <c r="I1941" t="s">
        <v>21</v>
      </c>
      <c r="J1941" t="b">
        <v>0</v>
      </c>
      <c r="K1941">
        <v>582315</v>
      </c>
      <c r="L1941">
        <v>1206713</v>
      </c>
      <c r="M1941">
        <v>20171015</v>
      </c>
      <c r="N1941" t="s">
        <v>19</v>
      </c>
      <c r="O1941" t="str">
        <f>IF(VLOOKUP(A1941,'national-winners'!$A$2:$B$13,2,0)=H1941,"Y","N")</f>
        <v>N</v>
      </c>
    </row>
    <row r="1942" spans="1:15" x14ac:dyDescent="0.25">
      <c r="A1942">
        <v>1996</v>
      </c>
      <c r="B1942" t="s">
        <v>128</v>
      </c>
      <c r="C1942" t="s">
        <v>129</v>
      </c>
      <c r="D1942">
        <v>40</v>
      </c>
      <c r="E1942">
        <v>73</v>
      </c>
      <c r="F1942">
        <v>53</v>
      </c>
      <c r="G1942" t="s">
        <v>16</v>
      </c>
      <c r="H1942" t="s">
        <v>230</v>
      </c>
      <c r="I1942" t="s">
        <v>18</v>
      </c>
      <c r="J1942" t="b">
        <v>0</v>
      </c>
      <c r="K1942">
        <v>488105</v>
      </c>
      <c r="L1942">
        <v>1206713</v>
      </c>
      <c r="M1942">
        <v>20171015</v>
      </c>
      <c r="N1942" t="s">
        <v>19</v>
      </c>
      <c r="O1942" t="str">
        <f>IF(VLOOKUP(A1942,'national-winners'!$A$2:$B$13,2,0)=H1942,"Y","N")</f>
        <v>Y</v>
      </c>
    </row>
    <row r="1943" spans="1:15" x14ac:dyDescent="0.25">
      <c r="A1943">
        <v>1996</v>
      </c>
      <c r="B1943" t="s">
        <v>128</v>
      </c>
      <c r="C1943" t="s">
        <v>129</v>
      </c>
      <c r="D1943">
        <v>40</v>
      </c>
      <c r="E1943">
        <v>73</v>
      </c>
      <c r="F1943">
        <v>53</v>
      </c>
      <c r="G1943" t="s">
        <v>16</v>
      </c>
      <c r="H1943" t="s">
        <v>231</v>
      </c>
      <c r="I1943" t="s">
        <v>272</v>
      </c>
      <c r="J1943" t="b">
        <v>0</v>
      </c>
      <c r="K1943">
        <v>130788</v>
      </c>
      <c r="L1943">
        <v>1206713</v>
      </c>
      <c r="M1943">
        <v>20171015</v>
      </c>
      <c r="N1943" t="s">
        <v>19</v>
      </c>
      <c r="O1943" t="str">
        <f>IF(VLOOKUP(A1943,'national-winners'!$A$2:$B$13,2,0)=H1943,"Y","N")</f>
        <v>N</v>
      </c>
    </row>
    <row r="1944" spans="1:15" x14ac:dyDescent="0.25">
      <c r="A1944">
        <v>1996</v>
      </c>
      <c r="B1944" t="s">
        <v>128</v>
      </c>
      <c r="C1944" t="s">
        <v>129</v>
      </c>
      <c r="D1944">
        <v>40</v>
      </c>
      <c r="E1944">
        <v>73</v>
      </c>
      <c r="F1944">
        <v>53</v>
      </c>
      <c r="G1944" t="s">
        <v>16</v>
      </c>
      <c r="H1944" t="s">
        <v>271</v>
      </c>
      <c r="I1944" t="s">
        <v>29</v>
      </c>
      <c r="J1944" t="b">
        <v>0</v>
      </c>
      <c r="K1944">
        <v>5505</v>
      </c>
      <c r="L1944">
        <v>1206713</v>
      </c>
      <c r="M1944">
        <v>20171015</v>
      </c>
      <c r="N1944" t="s">
        <v>19</v>
      </c>
      <c r="O1944" t="str">
        <f>IF(VLOOKUP(A1944,'national-winners'!$A$2:$B$13,2,0)=H1944,"Y","N")</f>
        <v>N</v>
      </c>
    </row>
    <row r="1945" spans="1:15" x14ac:dyDescent="0.25">
      <c r="A1945">
        <v>1996</v>
      </c>
      <c r="B1945" t="s">
        <v>130</v>
      </c>
      <c r="C1945" t="s">
        <v>131</v>
      </c>
      <c r="D1945">
        <v>41</v>
      </c>
      <c r="E1945">
        <v>92</v>
      </c>
      <c r="F1945">
        <v>72</v>
      </c>
      <c r="G1945" t="s">
        <v>16</v>
      </c>
      <c r="H1945" t="s">
        <v>230</v>
      </c>
      <c r="I1945" t="s">
        <v>18</v>
      </c>
      <c r="J1945" t="b">
        <v>0</v>
      </c>
      <c r="K1945">
        <v>649641</v>
      </c>
      <c r="L1945">
        <v>1377760</v>
      </c>
      <c r="M1945">
        <v>20171015</v>
      </c>
      <c r="N1945" t="s">
        <v>19</v>
      </c>
      <c r="O1945" t="str">
        <f>IF(VLOOKUP(A1945,'national-winners'!$A$2:$B$13,2,0)=H1945,"Y","N")</f>
        <v>Y</v>
      </c>
    </row>
    <row r="1946" spans="1:15" x14ac:dyDescent="0.25">
      <c r="A1946">
        <v>1996</v>
      </c>
      <c r="B1946" t="s">
        <v>130</v>
      </c>
      <c r="C1946" t="s">
        <v>131</v>
      </c>
      <c r="D1946">
        <v>41</v>
      </c>
      <c r="E1946">
        <v>92</v>
      </c>
      <c r="F1946">
        <v>72</v>
      </c>
      <c r="G1946" t="s">
        <v>16</v>
      </c>
      <c r="H1946" t="s">
        <v>270</v>
      </c>
      <c r="I1946" t="s">
        <v>21</v>
      </c>
      <c r="J1946" t="b">
        <v>0</v>
      </c>
      <c r="K1946">
        <v>538152</v>
      </c>
      <c r="L1946">
        <v>1377760</v>
      </c>
      <c r="M1946">
        <v>20171015</v>
      </c>
      <c r="N1946" t="s">
        <v>19</v>
      </c>
      <c r="O1946" t="str">
        <f>IF(VLOOKUP(A1946,'national-winners'!$A$2:$B$13,2,0)=H1946,"Y","N")</f>
        <v>N</v>
      </c>
    </row>
    <row r="1947" spans="1:15" x14ac:dyDescent="0.25">
      <c r="A1947">
        <v>1996</v>
      </c>
      <c r="B1947" t="s">
        <v>130</v>
      </c>
      <c r="C1947" t="s">
        <v>131</v>
      </c>
      <c r="D1947">
        <v>41</v>
      </c>
      <c r="E1947">
        <v>92</v>
      </c>
      <c r="F1947">
        <v>72</v>
      </c>
      <c r="G1947" t="s">
        <v>16</v>
      </c>
      <c r="H1947" t="s">
        <v>231</v>
      </c>
      <c r="I1947" t="s">
        <v>272</v>
      </c>
      <c r="J1947" t="b">
        <v>0</v>
      </c>
      <c r="K1947">
        <v>121221</v>
      </c>
      <c r="L1947">
        <v>1377760</v>
      </c>
      <c r="M1947">
        <v>20171015</v>
      </c>
      <c r="N1947" t="s">
        <v>19</v>
      </c>
      <c r="O1947" t="str">
        <f>IF(VLOOKUP(A1947,'national-winners'!$A$2:$B$13,2,0)=H1947,"Y","N")</f>
        <v>N</v>
      </c>
    </row>
    <row r="1948" spans="1:15" x14ac:dyDescent="0.25">
      <c r="A1948">
        <v>1996</v>
      </c>
      <c r="B1948" t="s">
        <v>130</v>
      </c>
      <c r="C1948" t="s">
        <v>131</v>
      </c>
      <c r="D1948">
        <v>41</v>
      </c>
      <c r="E1948">
        <v>92</v>
      </c>
      <c r="F1948">
        <v>72</v>
      </c>
      <c r="G1948" t="s">
        <v>16</v>
      </c>
      <c r="H1948" t="s">
        <v>273</v>
      </c>
      <c r="I1948" t="s">
        <v>274</v>
      </c>
      <c r="J1948" t="b">
        <v>0</v>
      </c>
      <c r="K1948">
        <v>49415</v>
      </c>
      <c r="L1948">
        <v>1377760</v>
      </c>
      <c r="M1948">
        <v>20171015</v>
      </c>
      <c r="N1948" t="s">
        <v>19</v>
      </c>
      <c r="O1948" t="str">
        <f>IF(VLOOKUP(A1948,'national-winners'!$A$2:$B$13,2,0)=H1948,"Y","N")</f>
        <v>N</v>
      </c>
    </row>
    <row r="1949" spans="1:15" x14ac:dyDescent="0.25">
      <c r="A1949">
        <v>1996</v>
      </c>
      <c r="B1949" t="s">
        <v>130</v>
      </c>
      <c r="C1949" t="s">
        <v>131</v>
      </c>
      <c r="D1949">
        <v>41</v>
      </c>
      <c r="E1949">
        <v>92</v>
      </c>
      <c r="F1949">
        <v>72</v>
      </c>
      <c r="G1949" t="s">
        <v>16</v>
      </c>
      <c r="H1949" t="s">
        <v>271</v>
      </c>
      <c r="I1949" t="s">
        <v>29</v>
      </c>
      <c r="J1949" t="b">
        <v>0</v>
      </c>
      <c r="K1949">
        <v>8903</v>
      </c>
      <c r="L1949">
        <v>1377760</v>
      </c>
      <c r="M1949">
        <v>20171015</v>
      </c>
      <c r="N1949" t="s">
        <v>19</v>
      </c>
      <c r="O1949" t="str">
        <f>IF(VLOOKUP(A1949,'national-winners'!$A$2:$B$13,2,0)=H1949,"Y","N")</f>
        <v>N</v>
      </c>
    </row>
    <row r="1950" spans="1:15" x14ac:dyDescent="0.25">
      <c r="A1950">
        <v>1996</v>
      </c>
      <c r="B1950" t="s">
        <v>130</v>
      </c>
      <c r="C1950" t="s">
        <v>131</v>
      </c>
      <c r="D1950">
        <v>41</v>
      </c>
      <c r="E1950">
        <v>92</v>
      </c>
      <c r="F1950">
        <v>72</v>
      </c>
      <c r="G1950" t="s">
        <v>16</v>
      </c>
      <c r="H1950" t="s">
        <v>238</v>
      </c>
      <c r="I1950" t="s">
        <v>275</v>
      </c>
      <c r="J1950" t="b">
        <v>0</v>
      </c>
      <c r="K1950">
        <v>3379</v>
      </c>
      <c r="L1950">
        <v>1377760</v>
      </c>
      <c r="M1950">
        <v>20171015</v>
      </c>
      <c r="N1950" t="s">
        <v>19</v>
      </c>
      <c r="O1950" t="str">
        <f>IF(VLOOKUP(A1950,'national-winners'!$A$2:$B$13,2,0)=H1950,"Y","N")</f>
        <v>N</v>
      </c>
    </row>
    <row r="1951" spans="1:15" x14ac:dyDescent="0.25">
      <c r="A1951">
        <v>1996</v>
      </c>
      <c r="B1951" t="s">
        <v>130</v>
      </c>
      <c r="C1951" t="s">
        <v>131</v>
      </c>
      <c r="D1951">
        <v>41</v>
      </c>
      <c r="E1951">
        <v>92</v>
      </c>
      <c r="F1951">
        <v>72</v>
      </c>
      <c r="G1951" t="s">
        <v>16</v>
      </c>
      <c r="H1951" t="s">
        <v>236</v>
      </c>
      <c r="I1951" t="s">
        <v>237</v>
      </c>
      <c r="J1951" t="b">
        <v>0</v>
      </c>
      <c r="K1951">
        <v>2798</v>
      </c>
      <c r="L1951">
        <v>1377760</v>
      </c>
      <c r="M1951">
        <v>20171015</v>
      </c>
      <c r="N1951" t="s">
        <v>19</v>
      </c>
      <c r="O1951" t="str">
        <f>IF(VLOOKUP(A1951,'national-winners'!$A$2:$B$13,2,0)=H1951,"Y","N")</f>
        <v>N</v>
      </c>
    </row>
    <row r="1952" spans="1:15" x14ac:dyDescent="0.25">
      <c r="A1952">
        <v>1996</v>
      </c>
      <c r="B1952" t="s">
        <v>130</v>
      </c>
      <c r="C1952" t="s">
        <v>131</v>
      </c>
      <c r="D1952">
        <v>41</v>
      </c>
      <c r="E1952">
        <v>92</v>
      </c>
      <c r="F1952">
        <v>72</v>
      </c>
      <c r="G1952" t="s">
        <v>16</v>
      </c>
      <c r="H1952" t="s">
        <v>59</v>
      </c>
      <c r="J1952" t="b">
        <v>0</v>
      </c>
      <c r="K1952">
        <v>2329</v>
      </c>
      <c r="L1952">
        <v>1377760</v>
      </c>
      <c r="M1952">
        <v>20171015</v>
      </c>
      <c r="N1952" t="s">
        <v>19</v>
      </c>
      <c r="O1952" t="str">
        <f>IF(VLOOKUP(A1952,'national-winners'!$A$2:$B$13,2,0)=H1952,"Y","N")</f>
        <v>N</v>
      </c>
    </row>
    <row r="1953" spans="1:15" x14ac:dyDescent="0.25">
      <c r="A1953">
        <v>1996</v>
      </c>
      <c r="B1953" t="s">
        <v>130</v>
      </c>
      <c r="C1953" t="s">
        <v>131</v>
      </c>
      <c r="D1953">
        <v>41</v>
      </c>
      <c r="E1953">
        <v>92</v>
      </c>
      <c r="F1953">
        <v>72</v>
      </c>
      <c r="G1953" t="s">
        <v>16</v>
      </c>
      <c r="H1953" t="s">
        <v>281</v>
      </c>
      <c r="I1953" t="s">
        <v>100</v>
      </c>
      <c r="J1953" t="b">
        <v>0</v>
      </c>
      <c r="K1953">
        <v>1922</v>
      </c>
      <c r="L1953">
        <v>1377760</v>
      </c>
      <c r="M1953">
        <v>20171015</v>
      </c>
      <c r="N1953" t="s">
        <v>19</v>
      </c>
      <c r="O1953" t="str">
        <f>IF(VLOOKUP(A1953,'national-winners'!$A$2:$B$13,2,0)=H1953,"Y","N")</f>
        <v>N</v>
      </c>
    </row>
    <row r="1954" spans="1:15" x14ac:dyDescent="0.25">
      <c r="A1954">
        <v>1996</v>
      </c>
      <c r="B1954" t="s">
        <v>132</v>
      </c>
      <c r="C1954" t="s">
        <v>133</v>
      </c>
      <c r="D1954">
        <v>42</v>
      </c>
      <c r="E1954">
        <v>23</v>
      </c>
      <c r="F1954">
        <v>14</v>
      </c>
      <c r="G1954" t="s">
        <v>16</v>
      </c>
      <c r="H1954" t="s">
        <v>230</v>
      </c>
      <c r="I1954" t="s">
        <v>18</v>
      </c>
      <c r="J1954" t="b">
        <v>0</v>
      </c>
      <c r="K1954">
        <v>2215819</v>
      </c>
      <c r="L1954">
        <v>4501307</v>
      </c>
      <c r="M1954">
        <v>20171015</v>
      </c>
      <c r="N1954" t="s">
        <v>19</v>
      </c>
      <c r="O1954" t="str">
        <f>IF(VLOOKUP(A1954,'national-winners'!$A$2:$B$13,2,0)=H1954,"Y","N")</f>
        <v>Y</v>
      </c>
    </row>
    <row r="1955" spans="1:15" x14ac:dyDescent="0.25">
      <c r="A1955">
        <v>1996</v>
      </c>
      <c r="B1955" t="s">
        <v>132</v>
      </c>
      <c r="C1955" t="s">
        <v>133</v>
      </c>
      <c r="D1955">
        <v>42</v>
      </c>
      <c r="E1955">
        <v>23</v>
      </c>
      <c r="F1955">
        <v>14</v>
      </c>
      <c r="G1955" t="s">
        <v>16</v>
      </c>
      <c r="H1955" t="s">
        <v>270</v>
      </c>
      <c r="I1955" t="s">
        <v>21</v>
      </c>
      <c r="J1955" t="b">
        <v>0</v>
      </c>
      <c r="K1955">
        <v>1801169</v>
      </c>
      <c r="L1955">
        <v>4501307</v>
      </c>
      <c r="M1955">
        <v>20171015</v>
      </c>
      <c r="N1955" t="s">
        <v>19</v>
      </c>
      <c r="O1955" t="str">
        <f>IF(VLOOKUP(A1955,'national-winners'!$A$2:$B$13,2,0)=H1955,"Y","N")</f>
        <v>N</v>
      </c>
    </row>
    <row r="1956" spans="1:15" x14ac:dyDescent="0.25">
      <c r="A1956">
        <v>1996</v>
      </c>
      <c r="B1956" t="s">
        <v>132</v>
      </c>
      <c r="C1956" t="s">
        <v>133</v>
      </c>
      <c r="D1956">
        <v>42</v>
      </c>
      <c r="E1956">
        <v>23</v>
      </c>
      <c r="F1956">
        <v>14</v>
      </c>
      <c r="G1956" t="s">
        <v>16</v>
      </c>
      <c r="H1956" t="s">
        <v>231</v>
      </c>
      <c r="I1956" t="s">
        <v>272</v>
      </c>
      <c r="J1956" t="b">
        <v>0</v>
      </c>
      <c r="K1956">
        <v>430984</v>
      </c>
      <c r="L1956">
        <v>4501307</v>
      </c>
      <c r="M1956">
        <v>20171015</v>
      </c>
      <c r="N1956" t="s">
        <v>19</v>
      </c>
      <c r="O1956" t="str">
        <f>IF(VLOOKUP(A1956,'national-winners'!$A$2:$B$13,2,0)=H1956,"Y","N")</f>
        <v>N</v>
      </c>
    </row>
    <row r="1957" spans="1:15" x14ac:dyDescent="0.25">
      <c r="A1957">
        <v>1996</v>
      </c>
      <c r="B1957" t="s">
        <v>132</v>
      </c>
      <c r="C1957" t="s">
        <v>133</v>
      </c>
      <c r="D1957">
        <v>42</v>
      </c>
      <c r="E1957">
        <v>23</v>
      </c>
      <c r="F1957">
        <v>14</v>
      </c>
      <c r="G1957" t="s">
        <v>16</v>
      </c>
      <c r="H1957" t="s">
        <v>271</v>
      </c>
      <c r="I1957" t="s">
        <v>29</v>
      </c>
      <c r="J1957" t="b">
        <v>0</v>
      </c>
      <c r="K1957">
        <v>28000</v>
      </c>
      <c r="L1957">
        <v>4501307</v>
      </c>
      <c r="M1957">
        <v>20171015</v>
      </c>
      <c r="N1957" t="s">
        <v>19</v>
      </c>
      <c r="O1957" t="str">
        <f>IF(VLOOKUP(A1957,'national-winners'!$A$2:$B$13,2,0)=H1957,"Y","N")</f>
        <v>N</v>
      </c>
    </row>
    <row r="1958" spans="1:15" x14ac:dyDescent="0.25">
      <c r="A1958">
        <v>1996</v>
      </c>
      <c r="B1958" t="s">
        <v>132</v>
      </c>
      <c r="C1958" t="s">
        <v>133</v>
      </c>
      <c r="D1958">
        <v>42</v>
      </c>
      <c r="E1958">
        <v>23</v>
      </c>
      <c r="F1958">
        <v>14</v>
      </c>
      <c r="G1958" t="s">
        <v>16</v>
      </c>
      <c r="H1958" t="s">
        <v>238</v>
      </c>
      <c r="I1958" t="s">
        <v>134</v>
      </c>
      <c r="J1958" t="b">
        <v>0</v>
      </c>
      <c r="K1958">
        <v>19552</v>
      </c>
      <c r="L1958">
        <v>4501307</v>
      </c>
      <c r="M1958">
        <v>20171015</v>
      </c>
      <c r="N1958" t="s">
        <v>19</v>
      </c>
      <c r="O1958" t="str">
        <f>IF(VLOOKUP(A1958,'national-winners'!$A$2:$B$13,2,0)=H1958,"Y","N")</f>
        <v>N</v>
      </c>
    </row>
    <row r="1959" spans="1:15" x14ac:dyDescent="0.25">
      <c r="A1959">
        <v>1996</v>
      </c>
      <c r="B1959" t="s">
        <v>132</v>
      </c>
      <c r="C1959" t="s">
        <v>133</v>
      </c>
      <c r="D1959">
        <v>42</v>
      </c>
      <c r="E1959">
        <v>23</v>
      </c>
      <c r="F1959">
        <v>14</v>
      </c>
      <c r="G1959" t="s">
        <v>16</v>
      </c>
      <c r="H1959" t="s">
        <v>236</v>
      </c>
      <c r="I1959" t="s">
        <v>237</v>
      </c>
      <c r="J1959" t="b">
        <v>0</v>
      </c>
      <c r="K1959">
        <v>5783</v>
      </c>
      <c r="L1959">
        <v>4501307</v>
      </c>
      <c r="M1959">
        <v>20171015</v>
      </c>
      <c r="N1959" t="s">
        <v>19</v>
      </c>
      <c r="O1959" t="str">
        <f>IF(VLOOKUP(A1959,'national-winners'!$A$2:$B$13,2,0)=H1959,"Y","N")</f>
        <v>N</v>
      </c>
    </row>
    <row r="1960" spans="1:15" x14ac:dyDescent="0.25">
      <c r="A1960">
        <v>1996</v>
      </c>
      <c r="B1960" t="s">
        <v>135</v>
      </c>
      <c r="C1960" t="s">
        <v>136</v>
      </c>
      <c r="D1960">
        <v>44</v>
      </c>
      <c r="E1960">
        <v>15</v>
      </c>
      <c r="F1960">
        <v>5</v>
      </c>
      <c r="G1960" t="s">
        <v>16</v>
      </c>
      <c r="H1960" t="s">
        <v>230</v>
      </c>
      <c r="I1960" t="s">
        <v>18</v>
      </c>
      <c r="J1960" t="b">
        <v>0</v>
      </c>
      <c r="K1960">
        <v>233050</v>
      </c>
      <c r="L1960">
        <v>390247</v>
      </c>
      <c r="M1960">
        <v>20171015</v>
      </c>
      <c r="N1960" t="s">
        <v>19</v>
      </c>
      <c r="O1960" t="str">
        <f>IF(VLOOKUP(A1960,'national-winners'!$A$2:$B$13,2,0)=H1960,"Y","N")</f>
        <v>Y</v>
      </c>
    </row>
    <row r="1961" spans="1:15" x14ac:dyDescent="0.25">
      <c r="A1961">
        <v>1996</v>
      </c>
      <c r="B1961" t="s">
        <v>135</v>
      </c>
      <c r="C1961" t="s">
        <v>136</v>
      </c>
      <c r="D1961">
        <v>44</v>
      </c>
      <c r="E1961">
        <v>15</v>
      </c>
      <c r="F1961">
        <v>5</v>
      </c>
      <c r="G1961" t="s">
        <v>16</v>
      </c>
      <c r="H1961" t="s">
        <v>270</v>
      </c>
      <c r="I1961" t="s">
        <v>21</v>
      </c>
      <c r="J1961" t="b">
        <v>0</v>
      </c>
      <c r="K1961">
        <v>104683</v>
      </c>
      <c r="L1961">
        <v>390247</v>
      </c>
      <c r="M1961">
        <v>20171015</v>
      </c>
      <c r="N1961" t="s">
        <v>19</v>
      </c>
      <c r="O1961" t="str">
        <f>IF(VLOOKUP(A1961,'national-winners'!$A$2:$B$13,2,0)=H1961,"Y","N")</f>
        <v>N</v>
      </c>
    </row>
    <row r="1962" spans="1:15" x14ac:dyDescent="0.25">
      <c r="A1962">
        <v>1996</v>
      </c>
      <c r="B1962" t="s">
        <v>135</v>
      </c>
      <c r="C1962" t="s">
        <v>136</v>
      </c>
      <c r="D1962">
        <v>44</v>
      </c>
      <c r="E1962">
        <v>15</v>
      </c>
      <c r="F1962">
        <v>5</v>
      </c>
      <c r="G1962" t="s">
        <v>16</v>
      </c>
      <c r="H1962" t="s">
        <v>231</v>
      </c>
      <c r="I1962" t="s">
        <v>272</v>
      </c>
      <c r="J1962" t="b">
        <v>0</v>
      </c>
      <c r="K1962">
        <v>43723</v>
      </c>
      <c r="L1962">
        <v>390247</v>
      </c>
      <c r="M1962">
        <v>20171015</v>
      </c>
      <c r="N1962" t="s">
        <v>19</v>
      </c>
      <c r="O1962" t="str">
        <f>IF(VLOOKUP(A1962,'national-winners'!$A$2:$B$13,2,0)=H1962,"Y","N")</f>
        <v>N</v>
      </c>
    </row>
    <row r="1963" spans="1:15" x14ac:dyDescent="0.25">
      <c r="A1963">
        <v>1996</v>
      </c>
      <c r="B1963" t="s">
        <v>135</v>
      </c>
      <c r="C1963" t="s">
        <v>136</v>
      </c>
      <c r="D1963">
        <v>44</v>
      </c>
      <c r="E1963">
        <v>15</v>
      </c>
      <c r="F1963">
        <v>5</v>
      </c>
      <c r="G1963" t="s">
        <v>16</v>
      </c>
      <c r="H1963" t="s">
        <v>273</v>
      </c>
      <c r="I1963" t="s">
        <v>274</v>
      </c>
      <c r="J1963" t="b">
        <v>0</v>
      </c>
      <c r="K1963">
        <v>6040</v>
      </c>
      <c r="L1963">
        <v>390247</v>
      </c>
      <c r="M1963">
        <v>20171015</v>
      </c>
      <c r="N1963" t="s">
        <v>19</v>
      </c>
      <c r="O1963" t="str">
        <f>IF(VLOOKUP(A1963,'national-winners'!$A$2:$B$13,2,0)=H1963,"Y","N")</f>
        <v>N</v>
      </c>
    </row>
    <row r="1964" spans="1:15" x14ac:dyDescent="0.25">
      <c r="A1964">
        <v>1996</v>
      </c>
      <c r="B1964" t="s">
        <v>135</v>
      </c>
      <c r="C1964" t="s">
        <v>136</v>
      </c>
      <c r="D1964">
        <v>44</v>
      </c>
      <c r="E1964">
        <v>15</v>
      </c>
      <c r="F1964">
        <v>5</v>
      </c>
      <c r="G1964" t="s">
        <v>16</v>
      </c>
      <c r="H1964" t="s">
        <v>271</v>
      </c>
      <c r="I1964" t="s">
        <v>29</v>
      </c>
      <c r="J1964" t="b">
        <v>0</v>
      </c>
      <c r="K1964">
        <v>1109</v>
      </c>
      <c r="L1964">
        <v>390247</v>
      </c>
      <c r="M1964">
        <v>20171015</v>
      </c>
      <c r="N1964" t="s">
        <v>19</v>
      </c>
      <c r="O1964" t="str">
        <f>IF(VLOOKUP(A1964,'national-winners'!$A$2:$B$13,2,0)=H1964,"Y","N")</f>
        <v>N</v>
      </c>
    </row>
    <row r="1965" spans="1:15" x14ac:dyDescent="0.25">
      <c r="A1965">
        <v>1996</v>
      </c>
      <c r="B1965" t="s">
        <v>135</v>
      </c>
      <c r="C1965" t="s">
        <v>136</v>
      </c>
      <c r="D1965">
        <v>44</v>
      </c>
      <c r="E1965">
        <v>15</v>
      </c>
      <c r="F1965">
        <v>5</v>
      </c>
      <c r="G1965" t="s">
        <v>16</v>
      </c>
      <c r="H1965" t="s">
        <v>238</v>
      </c>
      <c r="I1965" t="s">
        <v>275</v>
      </c>
      <c r="J1965" t="b">
        <v>0</v>
      </c>
      <c r="K1965">
        <v>1021</v>
      </c>
      <c r="L1965">
        <v>390247</v>
      </c>
      <c r="M1965">
        <v>20171015</v>
      </c>
      <c r="N1965" t="s">
        <v>19</v>
      </c>
      <c r="O1965" t="str">
        <f>IF(VLOOKUP(A1965,'national-winners'!$A$2:$B$13,2,0)=H1965,"Y","N")</f>
        <v>N</v>
      </c>
    </row>
    <row r="1966" spans="1:15" x14ac:dyDescent="0.25">
      <c r="A1966">
        <v>1996</v>
      </c>
      <c r="B1966" t="s">
        <v>135</v>
      </c>
      <c r="C1966" t="s">
        <v>136</v>
      </c>
      <c r="D1966">
        <v>44</v>
      </c>
      <c r="E1966">
        <v>15</v>
      </c>
      <c r="F1966">
        <v>5</v>
      </c>
      <c r="G1966" t="s">
        <v>16</v>
      </c>
      <c r="H1966" t="s">
        <v>236</v>
      </c>
      <c r="I1966" t="s">
        <v>237</v>
      </c>
      <c r="J1966" t="b">
        <v>0</v>
      </c>
      <c r="K1966">
        <v>435</v>
      </c>
      <c r="L1966">
        <v>390247</v>
      </c>
      <c r="M1966">
        <v>20171015</v>
      </c>
      <c r="N1966" t="s">
        <v>19</v>
      </c>
      <c r="O1966" t="str">
        <f>IF(VLOOKUP(A1966,'national-winners'!$A$2:$B$13,2,0)=H1966,"Y","N")</f>
        <v>N</v>
      </c>
    </row>
    <row r="1967" spans="1:15" x14ac:dyDescent="0.25">
      <c r="A1967">
        <v>1996</v>
      </c>
      <c r="B1967" t="s">
        <v>135</v>
      </c>
      <c r="C1967" t="s">
        <v>136</v>
      </c>
      <c r="D1967">
        <v>44</v>
      </c>
      <c r="E1967">
        <v>15</v>
      </c>
      <c r="F1967">
        <v>5</v>
      </c>
      <c r="G1967" t="s">
        <v>16</v>
      </c>
      <c r="H1967" t="s">
        <v>280</v>
      </c>
      <c r="I1967" t="s">
        <v>170</v>
      </c>
      <c r="J1967" t="b">
        <v>0</v>
      </c>
      <c r="K1967">
        <v>186</v>
      </c>
      <c r="L1967">
        <v>390247</v>
      </c>
      <c r="M1967">
        <v>20171015</v>
      </c>
      <c r="N1967" t="s">
        <v>19</v>
      </c>
      <c r="O1967" t="str">
        <f>IF(VLOOKUP(A1967,'national-winners'!$A$2:$B$13,2,0)=H1967,"Y","N")</f>
        <v>N</v>
      </c>
    </row>
    <row r="1968" spans="1:15" x14ac:dyDescent="0.25">
      <c r="A1968">
        <v>1996</v>
      </c>
      <c r="B1968" t="s">
        <v>137</v>
      </c>
      <c r="C1968" t="s">
        <v>138</v>
      </c>
      <c r="D1968">
        <v>45</v>
      </c>
      <c r="E1968">
        <v>57</v>
      </c>
      <c r="F1968">
        <v>48</v>
      </c>
      <c r="G1968" t="s">
        <v>16</v>
      </c>
      <c r="H1968" t="s">
        <v>270</v>
      </c>
      <c r="I1968" t="s">
        <v>21</v>
      </c>
      <c r="J1968" t="b">
        <v>0</v>
      </c>
      <c r="K1968">
        <v>573339</v>
      </c>
      <c r="L1968">
        <v>1150182</v>
      </c>
      <c r="M1968">
        <v>20171015</v>
      </c>
      <c r="N1968" t="s">
        <v>19</v>
      </c>
      <c r="O1968" t="str">
        <f>IF(VLOOKUP(A1968,'national-winners'!$A$2:$B$13,2,0)=H1968,"Y","N")</f>
        <v>N</v>
      </c>
    </row>
    <row r="1969" spans="1:15" x14ac:dyDescent="0.25">
      <c r="A1969">
        <v>1996</v>
      </c>
      <c r="B1969" t="s">
        <v>137</v>
      </c>
      <c r="C1969" t="s">
        <v>138</v>
      </c>
      <c r="D1969">
        <v>45</v>
      </c>
      <c r="E1969">
        <v>57</v>
      </c>
      <c r="F1969">
        <v>48</v>
      </c>
      <c r="G1969" t="s">
        <v>16</v>
      </c>
      <c r="H1969" t="s">
        <v>230</v>
      </c>
      <c r="I1969" t="s">
        <v>18</v>
      </c>
      <c r="J1969" t="b">
        <v>0</v>
      </c>
      <c r="K1969">
        <v>506152</v>
      </c>
      <c r="L1969">
        <v>1150182</v>
      </c>
      <c r="M1969">
        <v>20171015</v>
      </c>
      <c r="N1969" t="s">
        <v>19</v>
      </c>
      <c r="O1969" t="str">
        <f>IF(VLOOKUP(A1969,'national-winners'!$A$2:$B$13,2,0)=H1969,"Y","N")</f>
        <v>Y</v>
      </c>
    </row>
    <row r="1970" spans="1:15" x14ac:dyDescent="0.25">
      <c r="A1970">
        <v>1996</v>
      </c>
      <c r="B1970" t="s">
        <v>137</v>
      </c>
      <c r="C1970" t="s">
        <v>138</v>
      </c>
      <c r="D1970">
        <v>45</v>
      </c>
      <c r="E1970">
        <v>57</v>
      </c>
      <c r="F1970">
        <v>48</v>
      </c>
      <c r="G1970" t="s">
        <v>16</v>
      </c>
      <c r="H1970" t="s">
        <v>231</v>
      </c>
      <c r="I1970" t="s">
        <v>295</v>
      </c>
      <c r="J1970" t="b">
        <v>0</v>
      </c>
      <c r="K1970">
        <v>36913</v>
      </c>
      <c r="L1970">
        <v>1150182</v>
      </c>
      <c r="M1970">
        <v>20171015</v>
      </c>
      <c r="N1970" t="s">
        <v>19</v>
      </c>
      <c r="O1970" t="str">
        <f>IF(VLOOKUP(A1970,'national-winners'!$A$2:$B$13,2,0)=H1970,"Y","N")</f>
        <v>N</v>
      </c>
    </row>
    <row r="1971" spans="1:15" x14ac:dyDescent="0.25">
      <c r="A1971">
        <v>1996</v>
      </c>
      <c r="B1971" t="s">
        <v>137</v>
      </c>
      <c r="C1971" t="s">
        <v>138</v>
      </c>
      <c r="D1971">
        <v>45</v>
      </c>
      <c r="E1971">
        <v>57</v>
      </c>
      <c r="F1971">
        <v>48</v>
      </c>
      <c r="G1971" t="s">
        <v>16</v>
      </c>
      <c r="H1971" t="s">
        <v>231</v>
      </c>
      <c r="I1971" t="s">
        <v>272</v>
      </c>
      <c r="J1971" t="b">
        <v>0</v>
      </c>
      <c r="K1971">
        <v>27464</v>
      </c>
      <c r="L1971">
        <v>1150182</v>
      </c>
      <c r="M1971">
        <v>20171015</v>
      </c>
      <c r="N1971" t="s">
        <v>19</v>
      </c>
      <c r="O1971" t="str">
        <f>IF(VLOOKUP(A1971,'national-winners'!$A$2:$B$13,2,0)=H1971,"Y","N")</f>
        <v>N</v>
      </c>
    </row>
    <row r="1972" spans="1:15" x14ac:dyDescent="0.25">
      <c r="A1972">
        <v>1996</v>
      </c>
      <c r="B1972" t="s">
        <v>137</v>
      </c>
      <c r="C1972" t="s">
        <v>138</v>
      </c>
      <c r="D1972">
        <v>45</v>
      </c>
      <c r="E1972">
        <v>57</v>
      </c>
      <c r="F1972">
        <v>48</v>
      </c>
      <c r="G1972" t="s">
        <v>16</v>
      </c>
      <c r="H1972" t="s">
        <v>271</v>
      </c>
      <c r="I1972" t="s">
        <v>29</v>
      </c>
      <c r="J1972" t="b">
        <v>0</v>
      </c>
      <c r="K1972">
        <v>4271</v>
      </c>
      <c r="L1972">
        <v>1150182</v>
      </c>
      <c r="M1972">
        <v>20171015</v>
      </c>
      <c r="N1972" t="s">
        <v>19</v>
      </c>
      <c r="O1972" t="str">
        <f>IF(VLOOKUP(A1972,'national-winners'!$A$2:$B$13,2,0)=H1972,"Y","N")</f>
        <v>N</v>
      </c>
    </row>
    <row r="1973" spans="1:15" x14ac:dyDescent="0.25">
      <c r="A1973">
        <v>1996</v>
      </c>
      <c r="B1973" t="s">
        <v>137</v>
      </c>
      <c r="C1973" t="s">
        <v>138</v>
      </c>
      <c r="D1973">
        <v>45</v>
      </c>
      <c r="E1973">
        <v>57</v>
      </c>
      <c r="F1973">
        <v>48</v>
      </c>
      <c r="G1973" t="s">
        <v>16</v>
      </c>
      <c r="H1973" t="s">
        <v>238</v>
      </c>
      <c r="I1973" t="s">
        <v>275</v>
      </c>
      <c r="J1973" t="b">
        <v>0</v>
      </c>
      <c r="K1973">
        <v>2043</v>
      </c>
      <c r="L1973">
        <v>1150182</v>
      </c>
      <c r="M1973">
        <v>20171015</v>
      </c>
      <c r="N1973" t="s">
        <v>19</v>
      </c>
      <c r="O1973" t="str">
        <f>IF(VLOOKUP(A1973,'national-winners'!$A$2:$B$13,2,0)=H1973,"Y","N")</f>
        <v>N</v>
      </c>
    </row>
    <row r="1974" spans="1:15" x14ac:dyDescent="0.25">
      <c r="A1974">
        <v>1996</v>
      </c>
      <c r="B1974" t="s">
        <v>139</v>
      </c>
      <c r="C1974" t="s">
        <v>140</v>
      </c>
      <c r="D1974">
        <v>46</v>
      </c>
      <c r="E1974">
        <v>45</v>
      </c>
      <c r="F1974">
        <v>37</v>
      </c>
      <c r="G1974" t="s">
        <v>16</v>
      </c>
      <c r="H1974" t="s">
        <v>270</v>
      </c>
      <c r="I1974" t="s">
        <v>21</v>
      </c>
      <c r="J1974" t="b">
        <v>0</v>
      </c>
      <c r="K1974">
        <v>150543</v>
      </c>
      <c r="L1974">
        <v>323826</v>
      </c>
      <c r="M1974">
        <v>20171015</v>
      </c>
      <c r="N1974" t="s">
        <v>19</v>
      </c>
      <c r="O1974" t="str">
        <f>IF(VLOOKUP(A1974,'national-winners'!$A$2:$B$13,2,0)=H1974,"Y","N")</f>
        <v>N</v>
      </c>
    </row>
    <row r="1975" spans="1:15" x14ac:dyDescent="0.25">
      <c r="A1975">
        <v>1996</v>
      </c>
      <c r="B1975" t="s">
        <v>139</v>
      </c>
      <c r="C1975" t="s">
        <v>140</v>
      </c>
      <c r="D1975">
        <v>46</v>
      </c>
      <c r="E1975">
        <v>45</v>
      </c>
      <c r="F1975">
        <v>37</v>
      </c>
      <c r="G1975" t="s">
        <v>16</v>
      </c>
      <c r="H1975" t="s">
        <v>230</v>
      </c>
      <c r="I1975" t="s">
        <v>18</v>
      </c>
      <c r="J1975" t="b">
        <v>0</v>
      </c>
      <c r="K1975">
        <v>139333</v>
      </c>
      <c r="L1975">
        <v>323826</v>
      </c>
      <c r="M1975">
        <v>20171015</v>
      </c>
      <c r="N1975" t="s">
        <v>19</v>
      </c>
      <c r="O1975" t="str">
        <f>IF(VLOOKUP(A1975,'national-winners'!$A$2:$B$13,2,0)=H1975,"Y","N")</f>
        <v>Y</v>
      </c>
    </row>
    <row r="1976" spans="1:15" x14ac:dyDescent="0.25">
      <c r="A1976">
        <v>1996</v>
      </c>
      <c r="B1976" t="s">
        <v>139</v>
      </c>
      <c r="C1976" t="s">
        <v>140</v>
      </c>
      <c r="D1976">
        <v>46</v>
      </c>
      <c r="E1976">
        <v>45</v>
      </c>
      <c r="F1976">
        <v>37</v>
      </c>
      <c r="G1976" t="s">
        <v>16</v>
      </c>
      <c r="I1976" t="s">
        <v>35</v>
      </c>
      <c r="J1976" t="b">
        <v>0</v>
      </c>
      <c r="K1976">
        <v>32478</v>
      </c>
      <c r="L1976">
        <v>323826</v>
      </c>
      <c r="M1976">
        <v>20171015</v>
      </c>
      <c r="N1976" t="s">
        <v>19</v>
      </c>
      <c r="O1976" t="str">
        <f>IF(VLOOKUP(A1976,'national-winners'!$A$2:$B$13,2,0)=H1976,"Y","N")</f>
        <v>N</v>
      </c>
    </row>
    <row r="1977" spans="1:15" x14ac:dyDescent="0.25">
      <c r="A1977">
        <v>1996</v>
      </c>
      <c r="B1977" t="s">
        <v>139</v>
      </c>
      <c r="C1977" t="s">
        <v>140</v>
      </c>
      <c r="D1977">
        <v>46</v>
      </c>
      <c r="E1977">
        <v>45</v>
      </c>
      <c r="F1977">
        <v>37</v>
      </c>
      <c r="G1977" t="s">
        <v>16</v>
      </c>
      <c r="H1977" t="s">
        <v>271</v>
      </c>
      <c r="I1977" t="s">
        <v>29</v>
      </c>
      <c r="J1977" t="b">
        <v>0</v>
      </c>
      <c r="K1977">
        <v>1472</v>
      </c>
      <c r="L1977">
        <v>323826</v>
      </c>
      <c r="M1977">
        <v>20171015</v>
      </c>
      <c r="N1977" t="s">
        <v>19</v>
      </c>
      <c r="O1977" t="str">
        <f>IF(VLOOKUP(A1977,'national-winners'!$A$2:$B$13,2,0)=H1977,"Y","N")</f>
        <v>N</v>
      </c>
    </row>
    <row r="1978" spans="1:15" x14ac:dyDescent="0.25">
      <c r="A1978">
        <v>1996</v>
      </c>
      <c r="B1978" t="s">
        <v>141</v>
      </c>
      <c r="C1978" t="s">
        <v>142</v>
      </c>
      <c r="D1978">
        <v>47</v>
      </c>
      <c r="E1978">
        <v>62</v>
      </c>
      <c r="F1978">
        <v>54</v>
      </c>
      <c r="G1978" t="s">
        <v>16</v>
      </c>
      <c r="H1978" t="s">
        <v>230</v>
      </c>
      <c r="I1978" t="s">
        <v>18</v>
      </c>
      <c r="J1978" t="b">
        <v>0</v>
      </c>
      <c r="K1978">
        <v>909146</v>
      </c>
      <c r="L1978">
        <v>1894105</v>
      </c>
      <c r="M1978">
        <v>20171015</v>
      </c>
      <c r="N1978" t="s">
        <v>19</v>
      </c>
      <c r="O1978" t="str">
        <f>IF(VLOOKUP(A1978,'national-winners'!$A$2:$B$13,2,0)=H1978,"Y","N")</f>
        <v>Y</v>
      </c>
    </row>
    <row r="1979" spans="1:15" x14ac:dyDescent="0.25">
      <c r="A1979">
        <v>1996</v>
      </c>
      <c r="B1979" t="s">
        <v>141</v>
      </c>
      <c r="C1979" t="s">
        <v>142</v>
      </c>
      <c r="D1979">
        <v>47</v>
      </c>
      <c r="E1979">
        <v>62</v>
      </c>
      <c r="F1979">
        <v>54</v>
      </c>
      <c r="G1979" t="s">
        <v>16</v>
      </c>
      <c r="H1979" t="s">
        <v>270</v>
      </c>
      <c r="I1979" t="s">
        <v>21</v>
      </c>
      <c r="J1979" t="b">
        <v>0</v>
      </c>
      <c r="K1979">
        <v>863530</v>
      </c>
      <c r="L1979">
        <v>1894105</v>
      </c>
      <c r="M1979">
        <v>20171015</v>
      </c>
      <c r="N1979" t="s">
        <v>19</v>
      </c>
      <c r="O1979" t="str">
        <f>IF(VLOOKUP(A1979,'national-winners'!$A$2:$B$13,2,0)=H1979,"Y","N")</f>
        <v>N</v>
      </c>
    </row>
    <row r="1980" spans="1:15" x14ac:dyDescent="0.25">
      <c r="A1980">
        <v>1996</v>
      </c>
      <c r="B1980" t="s">
        <v>141</v>
      </c>
      <c r="C1980" t="s">
        <v>142</v>
      </c>
      <c r="D1980">
        <v>47</v>
      </c>
      <c r="E1980">
        <v>62</v>
      </c>
      <c r="F1980">
        <v>54</v>
      </c>
      <c r="G1980" t="s">
        <v>16</v>
      </c>
      <c r="I1980" t="s">
        <v>35</v>
      </c>
      <c r="J1980" t="b">
        <v>0</v>
      </c>
      <c r="K1980">
        <v>121239</v>
      </c>
      <c r="L1980">
        <v>1894105</v>
      </c>
      <c r="M1980">
        <v>20171015</v>
      </c>
      <c r="N1980" t="s">
        <v>19</v>
      </c>
      <c r="O1980" t="str">
        <f>IF(VLOOKUP(A1980,'national-winners'!$A$2:$B$13,2,0)=H1980,"Y","N")</f>
        <v>N</v>
      </c>
    </row>
    <row r="1981" spans="1:15" x14ac:dyDescent="0.25">
      <c r="A1981">
        <v>1996</v>
      </c>
      <c r="B1981" t="s">
        <v>141</v>
      </c>
      <c r="C1981" t="s">
        <v>142</v>
      </c>
      <c r="D1981">
        <v>47</v>
      </c>
      <c r="E1981">
        <v>62</v>
      </c>
      <c r="F1981">
        <v>54</v>
      </c>
      <c r="G1981" t="s">
        <v>16</v>
      </c>
      <c r="J1981" t="b">
        <v>1</v>
      </c>
      <c r="K1981">
        <v>190</v>
      </c>
      <c r="L1981">
        <v>1894105</v>
      </c>
      <c r="M1981">
        <v>20171015</v>
      </c>
      <c r="N1981" t="s">
        <v>19</v>
      </c>
      <c r="O1981" t="str">
        <f>IF(VLOOKUP(A1981,'national-winners'!$A$2:$B$13,2,0)=H1981,"Y","N")</f>
        <v>N</v>
      </c>
    </row>
    <row r="1982" spans="1:15" x14ac:dyDescent="0.25">
      <c r="A1982">
        <v>1996</v>
      </c>
      <c r="B1982" t="s">
        <v>143</v>
      </c>
      <c r="C1982" t="s">
        <v>144</v>
      </c>
      <c r="D1982">
        <v>48</v>
      </c>
      <c r="E1982">
        <v>74</v>
      </c>
      <c r="F1982">
        <v>49</v>
      </c>
      <c r="G1982" t="s">
        <v>16</v>
      </c>
      <c r="H1982" t="s">
        <v>270</v>
      </c>
      <c r="I1982" t="s">
        <v>21</v>
      </c>
      <c r="J1982" t="b">
        <v>0</v>
      </c>
      <c r="K1982">
        <v>2736167</v>
      </c>
      <c r="L1982">
        <v>5611644</v>
      </c>
      <c r="M1982">
        <v>20171015</v>
      </c>
      <c r="N1982" t="s">
        <v>19</v>
      </c>
      <c r="O1982" t="str">
        <f>IF(VLOOKUP(A1982,'national-winners'!$A$2:$B$13,2,0)=H1982,"Y","N")</f>
        <v>N</v>
      </c>
    </row>
    <row r="1983" spans="1:15" x14ac:dyDescent="0.25">
      <c r="A1983">
        <v>1996</v>
      </c>
      <c r="B1983" t="s">
        <v>143</v>
      </c>
      <c r="C1983" t="s">
        <v>144</v>
      </c>
      <c r="D1983">
        <v>48</v>
      </c>
      <c r="E1983">
        <v>74</v>
      </c>
      <c r="F1983">
        <v>49</v>
      </c>
      <c r="G1983" t="s">
        <v>16</v>
      </c>
      <c r="H1983" t="s">
        <v>230</v>
      </c>
      <c r="I1983" t="s">
        <v>18</v>
      </c>
      <c r="J1983" t="b">
        <v>0</v>
      </c>
      <c r="K1983">
        <v>2459683</v>
      </c>
      <c r="L1983">
        <v>5611644</v>
      </c>
      <c r="M1983">
        <v>20171015</v>
      </c>
      <c r="N1983" t="s">
        <v>19</v>
      </c>
      <c r="O1983" t="str">
        <f>IF(VLOOKUP(A1983,'national-winners'!$A$2:$B$13,2,0)=H1983,"Y","N")</f>
        <v>Y</v>
      </c>
    </row>
    <row r="1984" spans="1:15" x14ac:dyDescent="0.25">
      <c r="A1984">
        <v>1996</v>
      </c>
      <c r="B1984" t="s">
        <v>143</v>
      </c>
      <c r="C1984" t="s">
        <v>144</v>
      </c>
      <c r="D1984">
        <v>48</v>
      </c>
      <c r="E1984">
        <v>74</v>
      </c>
      <c r="F1984">
        <v>49</v>
      </c>
      <c r="G1984" t="s">
        <v>16</v>
      </c>
      <c r="H1984" t="s">
        <v>231</v>
      </c>
      <c r="I1984" t="s">
        <v>35</v>
      </c>
      <c r="J1984" t="b">
        <v>0</v>
      </c>
      <c r="K1984">
        <v>378537</v>
      </c>
      <c r="L1984">
        <v>5611644</v>
      </c>
      <c r="M1984">
        <v>20171015</v>
      </c>
      <c r="N1984" t="s">
        <v>19</v>
      </c>
      <c r="O1984" t="str">
        <f>IF(VLOOKUP(A1984,'national-winners'!$A$2:$B$13,2,0)=H1984,"Y","N")</f>
        <v>N</v>
      </c>
    </row>
    <row r="1985" spans="1:15" x14ac:dyDescent="0.25">
      <c r="A1985">
        <v>1996</v>
      </c>
      <c r="B1985" t="s">
        <v>143</v>
      </c>
      <c r="C1985" t="s">
        <v>144</v>
      </c>
      <c r="D1985">
        <v>48</v>
      </c>
      <c r="E1985">
        <v>74</v>
      </c>
      <c r="F1985">
        <v>49</v>
      </c>
      <c r="G1985" t="s">
        <v>16</v>
      </c>
      <c r="H1985" t="s">
        <v>271</v>
      </c>
      <c r="I1985" t="s">
        <v>29</v>
      </c>
      <c r="J1985" t="b">
        <v>0</v>
      </c>
      <c r="K1985">
        <v>20256</v>
      </c>
      <c r="L1985">
        <v>5611644</v>
      </c>
      <c r="M1985">
        <v>20171015</v>
      </c>
      <c r="N1985" t="s">
        <v>19</v>
      </c>
      <c r="O1985" t="str">
        <f>IF(VLOOKUP(A1985,'national-winners'!$A$2:$B$13,2,0)=H1985,"Y","N")</f>
        <v>N</v>
      </c>
    </row>
    <row r="1986" spans="1:15" x14ac:dyDescent="0.25">
      <c r="A1986">
        <v>1996</v>
      </c>
      <c r="B1986" t="s">
        <v>143</v>
      </c>
      <c r="C1986" t="s">
        <v>144</v>
      </c>
      <c r="D1986">
        <v>48</v>
      </c>
      <c r="E1986">
        <v>74</v>
      </c>
      <c r="F1986">
        <v>49</v>
      </c>
      <c r="G1986" t="s">
        <v>16</v>
      </c>
      <c r="H1986" t="s">
        <v>238</v>
      </c>
      <c r="I1986" t="s">
        <v>275</v>
      </c>
      <c r="J1986" t="b">
        <v>0</v>
      </c>
      <c r="K1986">
        <v>7472</v>
      </c>
      <c r="L1986">
        <v>5611644</v>
      </c>
      <c r="M1986">
        <v>20171015</v>
      </c>
      <c r="N1986" t="s">
        <v>19</v>
      </c>
      <c r="O1986" t="str">
        <f>IF(VLOOKUP(A1986,'national-winners'!$A$2:$B$13,2,0)=H1986,"Y","N")</f>
        <v>N</v>
      </c>
    </row>
    <row r="1987" spans="1:15" x14ac:dyDescent="0.25">
      <c r="A1987">
        <v>1996</v>
      </c>
      <c r="B1987" t="s">
        <v>143</v>
      </c>
      <c r="C1987" t="s">
        <v>144</v>
      </c>
      <c r="D1987">
        <v>48</v>
      </c>
      <c r="E1987">
        <v>74</v>
      </c>
      <c r="F1987">
        <v>49</v>
      </c>
      <c r="G1987" t="s">
        <v>16</v>
      </c>
      <c r="J1987" t="b">
        <v>1</v>
      </c>
      <c r="K1987">
        <v>5107</v>
      </c>
      <c r="L1987">
        <v>5611644</v>
      </c>
      <c r="M1987">
        <v>20171015</v>
      </c>
      <c r="N1987" t="s">
        <v>19</v>
      </c>
      <c r="O1987" t="str">
        <f>IF(VLOOKUP(A1987,'national-winners'!$A$2:$B$13,2,0)=H1987,"Y","N")</f>
        <v>N</v>
      </c>
    </row>
    <row r="1988" spans="1:15" x14ac:dyDescent="0.25">
      <c r="A1988">
        <v>1996</v>
      </c>
      <c r="B1988" t="s">
        <v>143</v>
      </c>
      <c r="C1988" t="s">
        <v>144</v>
      </c>
      <c r="D1988">
        <v>48</v>
      </c>
      <c r="E1988">
        <v>74</v>
      </c>
      <c r="F1988">
        <v>49</v>
      </c>
      <c r="G1988" t="s">
        <v>16</v>
      </c>
      <c r="H1988" t="s">
        <v>236</v>
      </c>
      <c r="I1988" t="s">
        <v>237</v>
      </c>
      <c r="J1988" t="b">
        <v>0</v>
      </c>
      <c r="K1988">
        <v>4422</v>
      </c>
      <c r="L1988">
        <v>5611644</v>
      </c>
      <c r="M1988">
        <v>20171015</v>
      </c>
      <c r="N1988" t="s">
        <v>19</v>
      </c>
      <c r="O1988" t="str">
        <f>IF(VLOOKUP(A1988,'national-winners'!$A$2:$B$13,2,0)=H1988,"Y","N")</f>
        <v>N</v>
      </c>
    </row>
    <row r="1989" spans="1:15" x14ac:dyDescent="0.25">
      <c r="A1989">
        <v>1996</v>
      </c>
      <c r="B1989" t="s">
        <v>145</v>
      </c>
      <c r="C1989" t="s">
        <v>146</v>
      </c>
      <c r="D1989">
        <v>49</v>
      </c>
      <c r="E1989">
        <v>87</v>
      </c>
      <c r="F1989">
        <v>67</v>
      </c>
      <c r="G1989" t="s">
        <v>16</v>
      </c>
      <c r="H1989" t="s">
        <v>270</v>
      </c>
      <c r="I1989" t="s">
        <v>21</v>
      </c>
      <c r="J1989" t="b">
        <v>0</v>
      </c>
      <c r="K1989">
        <v>361911</v>
      </c>
      <c r="L1989">
        <v>665629</v>
      </c>
      <c r="M1989">
        <v>20171015</v>
      </c>
      <c r="N1989" t="s">
        <v>19</v>
      </c>
      <c r="O1989" t="str">
        <f>IF(VLOOKUP(A1989,'national-winners'!$A$2:$B$13,2,0)=H1989,"Y","N")</f>
        <v>N</v>
      </c>
    </row>
    <row r="1990" spans="1:15" x14ac:dyDescent="0.25">
      <c r="A1990">
        <v>1996</v>
      </c>
      <c r="B1990" t="s">
        <v>145</v>
      </c>
      <c r="C1990" t="s">
        <v>146</v>
      </c>
      <c r="D1990">
        <v>49</v>
      </c>
      <c r="E1990">
        <v>87</v>
      </c>
      <c r="F1990">
        <v>67</v>
      </c>
      <c r="G1990" t="s">
        <v>16</v>
      </c>
      <c r="H1990" t="s">
        <v>230</v>
      </c>
      <c r="I1990" t="s">
        <v>18</v>
      </c>
      <c r="J1990" t="b">
        <v>0</v>
      </c>
      <c r="K1990">
        <v>221633</v>
      </c>
      <c r="L1990">
        <v>665629</v>
      </c>
      <c r="M1990">
        <v>20171015</v>
      </c>
      <c r="N1990" t="s">
        <v>19</v>
      </c>
      <c r="O1990" t="str">
        <f>IF(VLOOKUP(A1990,'national-winners'!$A$2:$B$13,2,0)=H1990,"Y","N")</f>
        <v>Y</v>
      </c>
    </row>
    <row r="1991" spans="1:15" x14ac:dyDescent="0.25">
      <c r="A1991">
        <v>1996</v>
      </c>
      <c r="B1991" t="s">
        <v>145</v>
      </c>
      <c r="C1991" t="s">
        <v>146</v>
      </c>
      <c r="D1991">
        <v>49</v>
      </c>
      <c r="E1991">
        <v>87</v>
      </c>
      <c r="F1991">
        <v>67</v>
      </c>
      <c r="G1991" t="s">
        <v>16</v>
      </c>
      <c r="H1991" t="s">
        <v>231</v>
      </c>
      <c r="I1991" t="s">
        <v>272</v>
      </c>
      <c r="J1991" t="b">
        <v>0</v>
      </c>
      <c r="K1991">
        <v>66461</v>
      </c>
      <c r="L1991">
        <v>665629</v>
      </c>
      <c r="M1991">
        <v>20171015</v>
      </c>
      <c r="N1991" t="s">
        <v>19</v>
      </c>
      <c r="O1991" t="str">
        <f>IF(VLOOKUP(A1991,'national-winners'!$A$2:$B$13,2,0)=H1991,"Y","N")</f>
        <v>N</v>
      </c>
    </row>
    <row r="1992" spans="1:15" x14ac:dyDescent="0.25">
      <c r="A1992">
        <v>1996</v>
      </c>
      <c r="B1992" t="s">
        <v>145</v>
      </c>
      <c r="C1992" t="s">
        <v>146</v>
      </c>
      <c r="D1992">
        <v>49</v>
      </c>
      <c r="E1992">
        <v>87</v>
      </c>
      <c r="F1992">
        <v>67</v>
      </c>
      <c r="G1992" t="s">
        <v>16</v>
      </c>
      <c r="H1992" t="s">
        <v>273</v>
      </c>
      <c r="I1992" t="s">
        <v>274</v>
      </c>
      <c r="J1992" t="b">
        <v>0</v>
      </c>
      <c r="K1992">
        <v>4615</v>
      </c>
      <c r="L1992">
        <v>665629</v>
      </c>
      <c r="M1992">
        <v>20171015</v>
      </c>
      <c r="N1992" t="s">
        <v>19</v>
      </c>
      <c r="O1992" t="str">
        <f>IF(VLOOKUP(A1992,'national-winners'!$A$2:$B$13,2,0)=H1992,"Y","N")</f>
        <v>N</v>
      </c>
    </row>
    <row r="1993" spans="1:15" x14ac:dyDescent="0.25">
      <c r="A1993">
        <v>1996</v>
      </c>
      <c r="B1993" t="s">
        <v>145</v>
      </c>
      <c r="C1993" t="s">
        <v>146</v>
      </c>
      <c r="D1993">
        <v>49</v>
      </c>
      <c r="E1993">
        <v>87</v>
      </c>
      <c r="F1993">
        <v>67</v>
      </c>
      <c r="G1993" t="s">
        <v>16</v>
      </c>
      <c r="H1993" t="s">
        <v>271</v>
      </c>
      <c r="I1993" t="s">
        <v>29</v>
      </c>
      <c r="J1993" t="b">
        <v>0</v>
      </c>
      <c r="K1993">
        <v>4129</v>
      </c>
      <c r="L1993">
        <v>665629</v>
      </c>
      <c r="M1993">
        <v>20171015</v>
      </c>
      <c r="N1993" t="s">
        <v>19</v>
      </c>
      <c r="O1993" t="str">
        <f>IF(VLOOKUP(A1993,'national-winners'!$A$2:$B$13,2,0)=H1993,"Y","N")</f>
        <v>N</v>
      </c>
    </row>
    <row r="1994" spans="1:15" x14ac:dyDescent="0.25">
      <c r="A1994">
        <v>1996</v>
      </c>
      <c r="B1994" t="s">
        <v>145</v>
      </c>
      <c r="C1994" t="s">
        <v>146</v>
      </c>
      <c r="D1994">
        <v>49</v>
      </c>
      <c r="E1994">
        <v>87</v>
      </c>
      <c r="F1994">
        <v>67</v>
      </c>
      <c r="G1994" t="s">
        <v>16</v>
      </c>
      <c r="H1994" t="s">
        <v>238</v>
      </c>
      <c r="I1994" t="s">
        <v>275</v>
      </c>
      <c r="J1994" t="b">
        <v>0</v>
      </c>
      <c r="K1994">
        <v>2601</v>
      </c>
      <c r="L1994">
        <v>665629</v>
      </c>
      <c r="M1994">
        <v>20171015</v>
      </c>
      <c r="N1994" t="s">
        <v>19</v>
      </c>
      <c r="O1994" t="str">
        <f>IF(VLOOKUP(A1994,'national-winners'!$A$2:$B$13,2,0)=H1994,"Y","N")</f>
        <v>N</v>
      </c>
    </row>
    <row r="1995" spans="1:15" x14ac:dyDescent="0.25">
      <c r="A1995">
        <v>1996</v>
      </c>
      <c r="B1995" t="s">
        <v>145</v>
      </c>
      <c r="C1995" t="s">
        <v>146</v>
      </c>
      <c r="D1995">
        <v>49</v>
      </c>
      <c r="E1995">
        <v>87</v>
      </c>
      <c r="F1995">
        <v>67</v>
      </c>
      <c r="G1995" t="s">
        <v>16</v>
      </c>
      <c r="H1995" t="s">
        <v>283</v>
      </c>
      <c r="I1995" t="s">
        <v>258</v>
      </c>
      <c r="J1995" t="b">
        <v>0</v>
      </c>
      <c r="K1995">
        <v>1290</v>
      </c>
      <c r="L1995">
        <v>665629</v>
      </c>
      <c r="M1995">
        <v>20171015</v>
      </c>
      <c r="N1995" t="s">
        <v>19</v>
      </c>
      <c r="O1995" t="str">
        <f>IF(VLOOKUP(A1995,'national-winners'!$A$2:$B$13,2,0)=H1995,"Y","N")</f>
        <v>N</v>
      </c>
    </row>
    <row r="1996" spans="1:15" x14ac:dyDescent="0.25">
      <c r="A1996">
        <v>1996</v>
      </c>
      <c r="B1996" t="s">
        <v>145</v>
      </c>
      <c r="C1996" t="s">
        <v>146</v>
      </c>
      <c r="D1996">
        <v>49</v>
      </c>
      <c r="E1996">
        <v>87</v>
      </c>
      <c r="F1996">
        <v>67</v>
      </c>
      <c r="G1996" t="s">
        <v>16</v>
      </c>
      <c r="H1996" t="s">
        <v>296</v>
      </c>
      <c r="I1996" t="s">
        <v>35</v>
      </c>
      <c r="J1996" t="b">
        <v>0</v>
      </c>
      <c r="K1996">
        <v>1101</v>
      </c>
      <c r="L1996">
        <v>665629</v>
      </c>
      <c r="M1996">
        <v>20171015</v>
      </c>
      <c r="N1996" t="s">
        <v>19</v>
      </c>
      <c r="O1996" t="str">
        <f>IF(VLOOKUP(A1996,'national-winners'!$A$2:$B$13,2,0)=H1996,"Y","N")</f>
        <v>N</v>
      </c>
    </row>
    <row r="1997" spans="1:15" x14ac:dyDescent="0.25">
      <c r="A1997">
        <v>1996</v>
      </c>
      <c r="B1997" t="s">
        <v>145</v>
      </c>
      <c r="C1997" t="s">
        <v>146</v>
      </c>
      <c r="D1997">
        <v>49</v>
      </c>
      <c r="E1997">
        <v>87</v>
      </c>
      <c r="F1997">
        <v>67</v>
      </c>
      <c r="G1997" t="s">
        <v>16</v>
      </c>
      <c r="H1997" t="s">
        <v>236</v>
      </c>
      <c r="I1997" t="s">
        <v>237</v>
      </c>
      <c r="J1997" t="b">
        <v>0</v>
      </c>
      <c r="K1997">
        <v>1085</v>
      </c>
      <c r="L1997">
        <v>665629</v>
      </c>
      <c r="M1997">
        <v>20171015</v>
      </c>
      <c r="N1997" t="s">
        <v>19</v>
      </c>
      <c r="O1997" t="str">
        <f>IF(VLOOKUP(A1997,'national-winners'!$A$2:$B$13,2,0)=H1997,"Y","N")</f>
        <v>N</v>
      </c>
    </row>
    <row r="1998" spans="1:15" x14ac:dyDescent="0.25">
      <c r="A1998">
        <v>1996</v>
      </c>
      <c r="B1998" t="s">
        <v>145</v>
      </c>
      <c r="C1998" t="s">
        <v>146</v>
      </c>
      <c r="D1998">
        <v>49</v>
      </c>
      <c r="E1998">
        <v>87</v>
      </c>
      <c r="F1998">
        <v>67</v>
      </c>
      <c r="G1998" t="s">
        <v>16</v>
      </c>
      <c r="H1998" t="s">
        <v>280</v>
      </c>
      <c r="I1998" t="s">
        <v>170</v>
      </c>
      <c r="J1998" t="b">
        <v>0</v>
      </c>
      <c r="K1998">
        <v>298</v>
      </c>
      <c r="L1998">
        <v>665629</v>
      </c>
      <c r="M1998">
        <v>20171015</v>
      </c>
      <c r="N1998" t="s">
        <v>19</v>
      </c>
      <c r="O1998" t="str">
        <f>IF(VLOOKUP(A1998,'national-winners'!$A$2:$B$13,2,0)=H1998,"Y","N")</f>
        <v>N</v>
      </c>
    </row>
    <row r="1999" spans="1:15" x14ac:dyDescent="0.25">
      <c r="A1999">
        <v>1996</v>
      </c>
      <c r="B1999" t="s">
        <v>145</v>
      </c>
      <c r="C1999" t="s">
        <v>146</v>
      </c>
      <c r="D1999">
        <v>49</v>
      </c>
      <c r="E1999">
        <v>87</v>
      </c>
      <c r="F1999">
        <v>67</v>
      </c>
      <c r="G1999" t="s">
        <v>16</v>
      </c>
      <c r="H1999" t="s">
        <v>284</v>
      </c>
      <c r="I1999" t="s">
        <v>37</v>
      </c>
      <c r="J1999" t="b">
        <v>0</v>
      </c>
      <c r="K1999">
        <v>235</v>
      </c>
      <c r="L1999">
        <v>665629</v>
      </c>
      <c r="M1999">
        <v>20171015</v>
      </c>
      <c r="N1999" t="s">
        <v>19</v>
      </c>
      <c r="O1999" t="str">
        <f>IF(VLOOKUP(A1999,'national-winners'!$A$2:$B$13,2,0)=H1999,"Y","N")</f>
        <v>N</v>
      </c>
    </row>
    <row r="2000" spans="1:15" x14ac:dyDescent="0.25">
      <c r="A2000">
        <v>1996</v>
      </c>
      <c r="B2000" t="s">
        <v>145</v>
      </c>
      <c r="C2000" t="s">
        <v>146</v>
      </c>
      <c r="D2000">
        <v>49</v>
      </c>
      <c r="E2000">
        <v>87</v>
      </c>
      <c r="F2000">
        <v>67</v>
      </c>
      <c r="G2000" t="s">
        <v>16</v>
      </c>
      <c r="J2000" t="b">
        <v>1</v>
      </c>
      <c r="K2000">
        <v>159</v>
      </c>
      <c r="L2000">
        <v>665629</v>
      </c>
      <c r="M2000">
        <v>20171015</v>
      </c>
      <c r="N2000" t="s">
        <v>19</v>
      </c>
      <c r="O2000" t="str">
        <f>IF(VLOOKUP(A2000,'national-winners'!$A$2:$B$13,2,0)=H2000,"Y","N")</f>
        <v>N</v>
      </c>
    </row>
    <row r="2001" spans="1:15" x14ac:dyDescent="0.25">
      <c r="A2001">
        <v>1996</v>
      </c>
      <c r="B2001" t="s">
        <v>145</v>
      </c>
      <c r="C2001" t="s">
        <v>146</v>
      </c>
      <c r="D2001">
        <v>49</v>
      </c>
      <c r="E2001">
        <v>87</v>
      </c>
      <c r="F2001">
        <v>67</v>
      </c>
      <c r="G2001" t="s">
        <v>16</v>
      </c>
      <c r="H2001" t="s">
        <v>197</v>
      </c>
      <c r="I2001" t="s">
        <v>25</v>
      </c>
      <c r="J2001" t="b">
        <v>0</v>
      </c>
      <c r="K2001">
        <v>111</v>
      </c>
      <c r="L2001">
        <v>665629</v>
      </c>
      <c r="M2001">
        <v>20171015</v>
      </c>
      <c r="N2001" t="s">
        <v>19</v>
      </c>
      <c r="O2001" t="str">
        <f>IF(VLOOKUP(A2001,'national-winners'!$A$2:$B$13,2,0)=H2001,"Y","N")</f>
        <v>N</v>
      </c>
    </row>
    <row r="2002" spans="1:15" x14ac:dyDescent="0.25">
      <c r="A2002">
        <v>1996</v>
      </c>
      <c r="B2002" t="s">
        <v>148</v>
      </c>
      <c r="C2002" t="s">
        <v>149</v>
      </c>
      <c r="D2002">
        <v>50</v>
      </c>
      <c r="E2002">
        <v>13</v>
      </c>
      <c r="F2002">
        <v>6</v>
      </c>
      <c r="G2002" t="s">
        <v>16</v>
      </c>
      <c r="H2002" t="s">
        <v>230</v>
      </c>
      <c r="I2002" t="s">
        <v>18</v>
      </c>
      <c r="J2002" t="b">
        <v>0</v>
      </c>
      <c r="K2002">
        <v>137894</v>
      </c>
      <c r="L2002">
        <v>258449</v>
      </c>
      <c r="M2002">
        <v>20171015</v>
      </c>
      <c r="N2002" t="s">
        <v>19</v>
      </c>
      <c r="O2002" t="str">
        <f>IF(VLOOKUP(A2002,'national-winners'!$A$2:$B$13,2,0)=H2002,"Y","N")</f>
        <v>Y</v>
      </c>
    </row>
    <row r="2003" spans="1:15" x14ac:dyDescent="0.25">
      <c r="A2003">
        <v>1996</v>
      </c>
      <c r="B2003" t="s">
        <v>148</v>
      </c>
      <c r="C2003" t="s">
        <v>149</v>
      </c>
      <c r="D2003">
        <v>50</v>
      </c>
      <c r="E2003">
        <v>13</v>
      </c>
      <c r="F2003">
        <v>6</v>
      </c>
      <c r="G2003" t="s">
        <v>16</v>
      </c>
      <c r="H2003" t="s">
        <v>270</v>
      </c>
      <c r="I2003" t="s">
        <v>21</v>
      </c>
      <c r="J2003" t="b">
        <v>0</v>
      </c>
      <c r="K2003">
        <v>80352</v>
      </c>
      <c r="L2003">
        <v>258449</v>
      </c>
      <c r="M2003">
        <v>20171015</v>
      </c>
      <c r="N2003" t="s">
        <v>19</v>
      </c>
      <c r="O2003" t="str">
        <f>IF(VLOOKUP(A2003,'national-winners'!$A$2:$B$13,2,0)=H2003,"Y","N")</f>
        <v>N</v>
      </c>
    </row>
    <row r="2004" spans="1:15" x14ac:dyDescent="0.25">
      <c r="A2004">
        <v>1996</v>
      </c>
      <c r="B2004" t="s">
        <v>148</v>
      </c>
      <c r="C2004" t="s">
        <v>149</v>
      </c>
      <c r="D2004">
        <v>50</v>
      </c>
      <c r="E2004">
        <v>13</v>
      </c>
      <c r="F2004">
        <v>6</v>
      </c>
      <c r="G2004" t="s">
        <v>16</v>
      </c>
      <c r="H2004" t="s">
        <v>231</v>
      </c>
      <c r="I2004" t="s">
        <v>272</v>
      </c>
      <c r="J2004" t="b">
        <v>0</v>
      </c>
      <c r="K2004">
        <v>31024</v>
      </c>
      <c r="L2004">
        <v>258449</v>
      </c>
      <c r="M2004">
        <v>20171015</v>
      </c>
      <c r="N2004" t="s">
        <v>19</v>
      </c>
      <c r="O2004" t="str">
        <f>IF(VLOOKUP(A2004,'national-winners'!$A$2:$B$13,2,0)=H2004,"Y","N")</f>
        <v>N</v>
      </c>
    </row>
    <row r="2005" spans="1:15" x14ac:dyDescent="0.25">
      <c r="A2005">
        <v>1996</v>
      </c>
      <c r="B2005" t="s">
        <v>148</v>
      </c>
      <c r="C2005" t="s">
        <v>149</v>
      </c>
      <c r="D2005">
        <v>50</v>
      </c>
      <c r="E2005">
        <v>13</v>
      </c>
      <c r="F2005">
        <v>6</v>
      </c>
      <c r="G2005" t="s">
        <v>16</v>
      </c>
      <c r="H2005" t="s">
        <v>273</v>
      </c>
      <c r="I2005" t="s">
        <v>274</v>
      </c>
      <c r="J2005" t="b">
        <v>0</v>
      </c>
      <c r="K2005">
        <v>5585</v>
      </c>
      <c r="L2005">
        <v>258449</v>
      </c>
      <c r="M2005">
        <v>20171015</v>
      </c>
      <c r="N2005" t="s">
        <v>19</v>
      </c>
      <c r="O2005" t="str">
        <f>IF(VLOOKUP(A2005,'national-winners'!$A$2:$B$13,2,0)=H2005,"Y","N")</f>
        <v>N</v>
      </c>
    </row>
    <row r="2006" spans="1:15" x14ac:dyDescent="0.25">
      <c r="A2006">
        <v>1996</v>
      </c>
      <c r="B2006" t="s">
        <v>148</v>
      </c>
      <c r="C2006" t="s">
        <v>149</v>
      </c>
      <c r="D2006">
        <v>50</v>
      </c>
      <c r="E2006">
        <v>13</v>
      </c>
      <c r="F2006">
        <v>6</v>
      </c>
      <c r="G2006" t="s">
        <v>16</v>
      </c>
      <c r="H2006" t="s">
        <v>271</v>
      </c>
      <c r="I2006" t="s">
        <v>29</v>
      </c>
      <c r="J2006" t="b">
        <v>0</v>
      </c>
      <c r="K2006">
        <v>1183</v>
      </c>
      <c r="L2006">
        <v>258449</v>
      </c>
      <c r="M2006">
        <v>20171015</v>
      </c>
      <c r="N2006" t="s">
        <v>19</v>
      </c>
      <c r="O2006" t="str">
        <f>IF(VLOOKUP(A2006,'national-winners'!$A$2:$B$13,2,0)=H2006,"Y","N")</f>
        <v>N</v>
      </c>
    </row>
    <row r="2007" spans="1:15" x14ac:dyDescent="0.25">
      <c r="A2007">
        <v>1996</v>
      </c>
      <c r="B2007" t="s">
        <v>148</v>
      </c>
      <c r="C2007" t="s">
        <v>149</v>
      </c>
      <c r="D2007">
        <v>50</v>
      </c>
      <c r="E2007">
        <v>13</v>
      </c>
      <c r="F2007">
        <v>6</v>
      </c>
      <c r="G2007" t="s">
        <v>16</v>
      </c>
      <c r="J2007" t="b">
        <v>1</v>
      </c>
      <c r="K2007">
        <v>560</v>
      </c>
      <c r="L2007">
        <v>258449</v>
      </c>
      <c r="M2007">
        <v>20171015</v>
      </c>
      <c r="N2007" t="s">
        <v>19</v>
      </c>
      <c r="O2007" t="str">
        <f>IF(VLOOKUP(A2007,'national-winners'!$A$2:$B$13,2,0)=H2007,"Y","N")</f>
        <v>N</v>
      </c>
    </row>
    <row r="2008" spans="1:15" x14ac:dyDescent="0.25">
      <c r="A2008">
        <v>1996</v>
      </c>
      <c r="B2008" t="s">
        <v>148</v>
      </c>
      <c r="C2008" t="s">
        <v>149</v>
      </c>
      <c r="D2008">
        <v>50</v>
      </c>
      <c r="E2008">
        <v>13</v>
      </c>
      <c r="F2008">
        <v>6</v>
      </c>
      <c r="G2008" t="s">
        <v>16</v>
      </c>
      <c r="H2008" t="s">
        <v>236</v>
      </c>
      <c r="I2008" t="s">
        <v>237</v>
      </c>
      <c r="J2008" t="b">
        <v>0</v>
      </c>
      <c r="K2008">
        <v>498</v>
      </c>
      <c r="L2008">
        <v>258449</v>
      </c>
      <c r="M2008">
        <v>20171015</v>
      </c>
      <c r="N2008" t="s">
        <v>19</v>
      </c>
      <c r="O2008" t="str">
        <f>IF(VLOOKUP(A2008,'national-winners'!$A$2:$B$13,2,0)=H2008,"Y","N")</f>
        <v>N</v>
      </c>
    </row>
    <row r="2009" spans="1:15" x14ac:dyDescent="0.25">
      <c r="A2009">
        <v>1996</v>
      </c>
      <c r="B2009" t="s">
        <v>148</v>
      </c>
      <c r="C2009" t="s">
        <v>149</v>
      </c>
      <c r="D2009">
        <v>50</v>
      </c>
      <c r="E2009">
        <v>13</v>
      </c>
      <c r="F2009">
        <v>6</v>
      </c>
      <c r="G2009" t="s">
        <v>16</v>
      </c>
      <c r="H2009" t="s">
        <v>288</v>
      </c>
      <c r="I2009" t="s">
        <v>222</v>
      </c>
      <c r="J2009" t="b">
        <v>0</v>
      </c>
      <c r="K2009">
        <v>480</v>
      </c>
      <c r="L2009">
        <v>258449</v>
      </c>
      <c r="M2009">
        <v>20171015</v>
      </c>
      <c r="N2009" t="s">
        <v>19</v>
      </c>
      <c r="O2009" t="str">
        <f>IF(VLOOKUP(A2009,'national-winners'!$A$2:$B$13,2,0)=H2009,"Y","N")</f>
        <v>N</v>
      </c>
    </row>
    <row r="2010" spans="1:15" x14ac:dyDescent="0.25">
      <c r="A2010">
        <v>1996</v>
      </c>
      <c r="B2010" t="s">
        <v>148</v>
      </c>
      <c r="C2010" t="s">
        <v>149</v>
      </c>
      <c r="D2010">
        <v>50</v>
      </c>
      <c r="E2010">
        <v>13</v>
      </c>
      <c r="F2010">
        <v>6</v>
      </c>
      <c r="G2010" t="s">
        <v>16</v>
      </c>
      <c r="H2010" t="s">
        <v>238</v>
      </c>
      <c r="I2010" t="s">
        <v>275</v>
      </c>
      <c r="J2010" t="b">
        <v>0</v>
      </c>
      <c r="K2010">
        <v>382</v>
      </c>
      <c r="L2010">
        <v>258449</v>
      </c>
      <c r="M2010">
        <v>20171015</v>
      </c>
      <c r="N2010" t="s">
        <v>19</v>
      </c>
      <c r="O2010" t="str">
        <f>IF(VLOOKUP(A2010,'national-winners'!$A$2:$B$13,2,0)=H2010,"Y","N")</f>
        <v>N</v>
      </c>
    </row>
    <row r="2011" spans="1:15" x14ac:dyDescent="0.25">
      <c r="A2011">
        <v>1996</v>
      </c>
      <c r="B2011" t="s">
        <v>148</v>
      </c>
      <c r="C2011" t="s">
        <v>149</v>
      </c>
      <c r="D2011">
        <v>50</v>
      </c>
      <c r="E2011">
        <v>13</v>
      </c>
      <c r="F2011">
        <v>6</v>
      </c>
      <c r="G2011" t="s">
        <v>16</v>
      </c>
      <c r="H2011" t="s">
        <v>281</v>
      </c>
      <c r="I2011" t="s">
        <v>229</v>
      </c>
      <c r="J2011" t="b">
        <v>0</v>
      </c>
      <c r="K2011">
        <v>292</v>
      </c>
      <c r="L2011">
        <v>258449</v>
      </c>
      <c r="M2011">
        <v>20171015</v>
      </c>
      <c r="N2011" t="s">
        <v>19</v>
      </c>
      <c r="O2011" t="str">
        <f>IF(VLOOKUP(A2011,'national-winners'!$A$2:$B$13,2,0)=H2011,"Y","N")</f>
        <v>N</v>
      </c>
    </row>
    <row r="2012" spans="1:15" x14ac:dyDescent="0.25">
      <c r="A2012">
        <v>1996</v>
      </c>
      <c r="B2012" t="s">
        <v>148</v>
      </c>
      <c r="C2012" t="s">
        <v>149</v>
      </c>
      <c r="D2012">
        <v>50</v>
      </c>
      <c r="E2012">
        <v>13</v>
      </c>
      <c r="F2012">
        <v>6</v>
      </c>
      <c r="G2012" t="s">
        <v>16</v>
      </c>
      <c r="H2012" t="s">
        <v>284</v>
      </c>
      <c r="I2012" t="s">
        <v>37</v>
      </c>
      <c r="J2012" t="b">
        <v>0</v>
      </c>
      <c r="K2012">
        <v>199</v>
      </c>
      <c r="L2012">
        <v>258449</v>
      </c>
      <c r="M2012">
        <v>20171015</v>
      </c>
      <c r="N2012" t="s">
        <v>19</v>
      </c>
      <c r="O2012" t="str">
        <f>IF(VLOOKUP(A2012,'national-winners'!$A$2:$B$13,2,0)=H2012,"Y","N")</f>
        <v>N</v>
      </c>
    </row>
    <row r="2013" spans="1:15" x14ac:dyDescent="0.25">
      <c r="A2013">
        <v>1996</v>
      </c>
      <c r="B2013" t="s">
        <v>150</v>
      </c>
      <c r="C2013" t="s">
        <v>151</v>
      </c>
      <c r="D2013">
        <v>51</v>
      </c>
      <c r="E2013">
        <v>54</v>
      </c>
      <c r="F2013">
        <v>40</v>
      </c>
      <c r="G2013" t="s">
        <v>16</v>
      </c>
      <c r="H2013" t="s">
        <v>270</v>
      </c>
      <c r="I2013" t="s">
        <v>21</v>
      </c>
      <c r="J2013" t="b">
        <v>0</v>
      </c>
      <c r="K2013">
        <v>1138350</v>
      </c>
      <c r="L2013">
        <v>2416642</v>
      </c>
      <c r="M2013">
        <v>20171015</v>
      </c>
      <c r="N2013" t="s">
        <v>19</v>
      </c>
      <c r="O2013" t="str">
        <f>IF(VLOOKUP(A2013,'national-winners'!$A$2:$B$13,2,0)=H2013,"Y","N")</f>
        <v>N</v>
      </c>
    </row>
    <row r="2014" spans="1:15" x14ac:dyDescent="0.25">
      <c r="A2014">
        <v>1996</v>
      </c>
      <c r="B2014" t="s">
        <v>150</v>
      </c>
      <c r="C2014" t="s">
        <v>151</v>
      </c>
      <c r="D2014">
        <v>51</v>
      </c>
      <c r="E2014">
        <v>54</v>
      </c>
      <c r="F2014">
        <v>40</v>
      </c>
      <c r="G2014" t="s">
        <v>16</v>
      </c>
      <c r="H2014" t="s">
        <v>230</v>
      </c>
      <c r="I2014" t="s">
        <v>18</v>
      </c>
      <c r="J2014" t="b">
        <v>0</v>
      </c>
      <c r="K2014">
        <v>1091060</v>
      </c>
      <c r="L2014">
        <v>2416642</v>
      </c>
      <c r="M2014">
        <v>20171015</v>
      </c>
      <c r="N2014" t="s">
        <v>19</v>
      </c>
      <c r="O2014" t="str">
        <f>IF(VLOOKUP(A2014,'national-winners'!$A$2:$B$13,2,0)=H2014,"Y","N")</f>
        <v>Y</v>
      </c>
    </row>
    <row r="2015" spans="1:15" x14ac:dyDescent="0.25">
      <c r="A2015">
        <v>1996</v>
      </c>
      <c r="B2015" t="s">
        <v>150</v>
      </c>
      <c r="C2015" t="s">
        <v>151</v>
      </c>
      <c r="D2015">
        <v>51</v>
      </c>
      <c r="E2015">
        <v>54</v>
      </c>
      <c r="F2015">
        <v>40</v>
      </c>
      <c r="G2015" t="s">
        <v>16</v>
      </c>
      <c r="H2015" t="s">
        <v>231</v>
      </c>
      <c r="I2015" t="s">
        <v>272</v>
      </c>
      <c r="J2015" t="b">
        <v>0</v>
      </c>
      <c r="K2015">
        <v>159861</v>
      </c>
      <c r="L2015">
        <v>2416642</v>
      </c>
      <c r="M2015">
        <v>20171015</v>
      </c>
      <c r="N2015" t="s">
        <v>19</v>
      </c>
      <c r="O2015" t="str">
        <f>IF(VLOOKUP(A2015,'national-winners'!$A$2:$B$13,2,0)=H2015,"Y","N")</f>
        <v>N</v>
      </c>
    </row>
    <row r="2016" spans="1:15" x14ac:dyDescent="0.25">
      <c r="A2016">
        <v>1996</v>
      </c>
      <c r="B2016" t="s">
        <v>150</v>
      </c>
      <c r="C2016" t="s">
        <v>151</v>
      </c>
      <c r="D2016">
        <v>51</v>
      </c>
      <c r="E2016">
        <v>54</v>
      </c>
      <c r="F2016">
        <v>40</v>
      </c>
      <c r="G2016" t="s">
        <v>16</v>
      </c>
      <c r="H2016" t="s">
        <v>238</v>
      </c>
      <c r="I2016" t="s">
        <v>275</v>
      </c>
      <c r="J2016" t="b">
        <v>0</v>
      </c>
      <c r="K2016">
        <v>13687</v>
      </c>
      <c r="L2016">
        <v>2416642</v>
      </c>
      <c r="M2016">
        <v>20171015</v>
      </c>
      <c r="N2016" t="s">
        <v>19</v>
      </c>
      <c r="O2016" t="str">
        <f>IF(VLOOKUP(A2016,'national-winners'!$A$2:$B$13,2,0)=H2016,"Y","N")</f>
        <v>N</v>
      </c>
    </row>
    <row r="2017" spans="1:15" x14ac:dyDescent="0.25">
      <c r="A2017">
        <v>1996</v>
      </c>
      <c r="B2017" t="s">
        <v>150</v>
      </c>
      <c r="C2017" t="s">
        <v>151</v>
      </c>
      <c r="D2017">
        <v>51</v>
      </c>
      <c r="E2017">
        <v>54</v>
      </c>
      <c r="F2017">
        <v>40</v>
      </c>
      <c r="G2017" t="s">
        <v>16</v>
      </c>
      <c r="H2017" t="s">
        <v>271</v>
      </c>
      <c r="I2017" t="s">
        <v>29</v>
      </c>
      <c r="J2017" t="b">
        <v>0</v>
      </c>
      <c r="K2017">
        <v>9174</v>
      </c>
      <c r="L2017">
        <v>2416642</v>
      </c>
      <c r="M2017">
        <v>20171015</v>
      </c>
      <c r="N2017" t="s">
        <v>19</v>
      </c>
      <c r="O2017" t="str">
        <f>IF(VLOOKUP(A2017,'national-winners'!$A$2:$B$13,2,0)=H2017,"Y","N")</f>
        <v>N</v>
      </c>
    </row>
    <row r="2018" spans="1:15" x14ac:dyDescent="0.25">
      <c r="A2018">
        <v>1996</v>
      </c>
      <c r="B2018" t="s">
        <v>150</v>
      </c>
      <c r="C2018" t="s">
        <v>151</v>
      </c>
      <c r="D2018">
        <v>51</v>
      </c>
      <c r="E2018">
        <v>54</v>
      </c>
      <c r="F2018">
        <v>40</v>
      </c>
      <c r="G2018" t="s">
        <v>16</v>
      </c>
      <c r="H2018" t="s">
        <v>236</v>
      </c>
      <c r="I2018" t="s">
        <v>237</v>
      </c>
      <c r="J2018" t="b">
        <v>0</v>
      </c>
      <c r="K2018">
        <v>4510</v>
      </c>
      <c r="L2018">
        <v>2416642</v>
      </c>
      <c r="M2018">
        <v>20171015</v>
      </c>
      <c r="N2018" t="s">
        <v>19</v>
      </c>
      <c r="O2018" t="str">
        <f>IF(VLOOKUP(A2018,'national-winners'!$A$2:$B$13,2,0)=H2018,"Y","N")</f>
        <v>N</v>
      </c>
    </row>
    <row r="2019" spans="1:15" x14ac:dyDescent="0.25">
      <c r="A2019">
        <v>1996</v>
      </c>
      <c r="B2019" t="s">
        <v>152</v>
      </c>
      <c r="C2019" t="s">
        <v>153</v>
      </c>
      <c r="D2019">
        <v>53</v>
      </c>
      <c r="E2019">
        <v>91</v>
      </c>
      <c r="F2019">
        <v>73</v>
      </c>
      <c r="G2019" t="s">
        <v>16</v>
      </c>
      <c r="H2019" t="s">
        <v>230</v>
      </c>
      <c r="I2019" t="s">
        <v>18</v>
      </c>
      <c r="J2019" t="b">
        <v>0</v>
      </c>
      <c r="K2019">
        <v>1123323</v>
      </c>
      <c r="L2019">
        <v>2253837</v>
      </c>
      <c r="M2019">
        <v>20171015</v>
      </c>
      <c r="N2019" t="s">
        <v>19</v>
      </c>
      <c r="O2019" t="str">
        <f>IF(VLOOKUP(A2019,'national-winners'!$A$2:$B$13,2,0)=H2019,"Y","N")</f>
        <v>Y</v>
      </c>
    </row>
    <row r="2020" spans="1:15" x14ac:dyDescent="0.25">
      <c r="A2020">
        <v>1996</v>
      </c>
      <c r="B2020" t="s">
        <v>152</v>
      </c>
      <c r="C2020" t="s">
        <v>153</v>
      </c>
      <c r="D2020">
        <v>53</v>
      </c>
      <c r="E2020">
        <v>91</v>
      </c>
      <c r="F2020">
        <v>73</v>
      </c>
      <c r="G2020" t="s">
        <v>16</v>
      </c>
      <c r="H2020" t="s">
        <v>270</v>
      </c>
      <c r="I2020" t="s">
        <v>21</v>
      </c>
      <c r="J2020" t="b">
        <v>0</v>
      </c>
      <c r="K2020">
        <v>840712</v>
      </c>
      <c r="L2020">
        <v>2253837</v>
      </c>
      <c r="M2020">
        <v>20171015</v>
      </c>
      <c r="N2020" t="s">
        <v>19</v>
      </c>
      <c r="O2020" t="str">
        <f>IF(VLOOKUP(A2020,'national-winners'!$A$2:$B$13,2,0)=H2020,"Y","N")</f>
        <v>N</v>
      </c>
    </row>
    <row r="2021" spans="1:15" x14ac:dyDescent="0.25">
      <c r="A2021">
        <v>1996</v>
      </c>
      <c r="B2021" t="s">
        <v>152</v>
      </c>
      <c r="C2021" t="s">
        <v>153</v>
      </c>
      <c r="D2021">
        <v>53</v>
      </c>
      <c r="E2021">
        <v>91</v>
      </c>
      <c r="F2021">
        <v>73</v>
      </c>
      <c r="G2021" t="s">
        <v>16</v>
      </c>
      <c r="H2021" t="s">
        <v>231</v>
      </c>
      <c r="I2021" t="s">
        <v>272</v>
      </c>
      <c r="J2021" t="b">
        <v>0</v>
      </c>
      <c r="K2021">
        <v>201003</v>
      </c>
      <c r="L2021">
        <v>2253837</v>
      </c>
      <c r="M2021">
        <v>20171015</v>
      </c>
      <c r="N2021" t="s">
        <v>19</v>
      </c>
      <c r="O2021" t="str">
        <f>IF(VLOOKUP(A2021,'national-winners'!$A$2:$B$13,2,0)=H2021,"Y","N")</f>
        <v>N</v>
      </c>
    </row>
    <row r="2022" spans="1:15" x14ac:dyDescent="0.25">
      <c r="A2022">
        <v>1996</v>
      </c>
      <c r="B2022" t="s">
        <v>152</v>
      </c>
      <c r="C2022" t="s">
        <v>153</v>
      </c>
      <c r="D2022">
        <v>53</v>
      </c>
      <c r="E2022">
        <v>91</v>
      </c>
      <c r="F2022">
        <v>73</v>
      </c>
      <c r="G2022" t="s">
        <v>16</v>
      </c>
      <c r="I2022" t="s">
        <v>35</v>
      </c>
      <c r="J2022" t="b">
        <v>0</v>
      </c>
      <c r="K2022">
        <v>62696</v>
      </c>
      <c r="L2022">
        <v>2253837</v>
      </c>
      <c r="M2022">
        <v>20171015</v>
      </c>
      <c r="N2022" t="s">
        <v>19</v>
      </c>
      <c r="O2022" t="str">
        <f>IF(VLOOKUP(A2022,'national-winners'!$A$2:$B$13,2,0)=H2022,"Y","N")</f>
        <v>N</v>
      </c>
    </row>
    <row r="2023" spans="1:15" x14ac:dyDescent="0.25">
      <c r="A2023">
        <v>1996</v>
      </c>
      <c r="B2023" t="s">
        <v>152</v>
      </c>
      <c r="C2023" t="s">
        <v>153</v>
      </c>
      <c r="D2023">
        <v>53</v>
      </c>
      <c r="E2023">
        <v>91</v>
      </c>
      <c r="F2023">
        <v>73</v>
      </c>
      <c r="G2023" t="s">
        <v>16</v>
      </c>
      <c r="H2023" t="s">
        <v>271</v>
      </c>
      <c r="I2023" t="s">
        <v>29</v>
      </c>
      <c r="J2023" t="b">
        <v>0</v>
      </c>
      <c r="K2023">
        <v>12522</v>
      </c>
      <c r="L2023">
        <v>2253837</v>
      </c>
      <c r="M2023">
        <v>20171015</v>
      </c>
      <c r="N2023" t="s">
        <v>19</v>
      </c>
      <c r="O2023" t="str">
        <f>IF(VLOOKUP(A2023,'national-winners'!$A$2:$B$13,2,0)=H2023,"Y","N")</f>
        <v>N</v>
      </c>
    </row>
    <row r="2024" spans="1:15" x14ac:dyDescent="0.25">
      <c r="A2024">
        <v>1996</v>
      </c>
      <c r="B2024" t="s">
        <v>152</v>
      </c>
      <c r="C2024" t="s">
        <v>153</v>
      </c>
      <c r="D2024">
        <v>53</v>
      </c>
      <c r="E2024">
        <v>91</v>
      </c>
      <c r="F2024">
        <v>73</v>
      </c>
      <c r="G2024" t="s">
        <v>16</v>
      </c>
      <c r="H2024" t="s">
        <v>236</v>
      </c>
      <c r="I2024" t="s">
        <v>237</v>
      </c>
      <c r="J2024" t="b">
        <v>0</v>
      </c>
      <c r="K2024">
        <v>6076</v>
      </c>
      <c r="L2024">
        <v>2253837</v>
      </c>
      <c r="M2024">
        <v>20171015</v>
      </c>
      <c r="N2024" t="s">
        <v>19</v>
      </c>
      <c r="O2024" t="str">
        <f>IF(VLOOKUP(A2024,'national-winners'!$A$2:$B$13,2,0)=H2024,"Y","N")</f>
        <v>N</v>
      </c>
    </row>
    <row r="2025" spans="1:15" x14ac:dyDescent="0.25">
      <c r="A2025">
        <v>1996</v>
      </c>
      <c r="B2025" t="s">
        <v>152</v>
      </c>
      <c r="C2025" t="s">
        <v>153</v>
      </c>
      <c r="D2025">
        <v>53</v>
      </c>
      <c r="E2025">
        <v>91</v>
      </c>
      <c r="F2025">
        <v>73</v>
      </c>
      <c r="G2025" t="s">
        <v>16</v>
      </c>
      <c r="H2025" t="s">
        <v>238</v>
      </c>
      <c r="I2025" t="s">
        <v>275</v>
      </c>
      <c r="J2025" t="b">
        <v>0</v>
      </c>
      <c r="K2025">
        <v>4578</v>
      </c>
      <c r="L2025">
        <v>2253837</v>
      </c>
      <c r="M2025">
        <v>20171015</v>
      </c>
      <c r="N2025" t="s">
        <v>19</v>
      </c>
      <c r="O2025" t="str">
        <f>IF(VLOOKUP(A2025,'national-winners'!$A$2:$B$13,2,0)=H2025,"Y","N")</f>
        <v>N</v>
      </c>
    </row>
    <row r="2026" spans="1:15" x14ac:dyDescent="0.25">
      <c r="A2026">
        <v>1996</v>
      </c>
      <c r="B2026" t="s">
        <v>152</v>
      </c>
      <c r="C2026" t="s">
        <v>153</v>
      </c>
      <c r="D2026">
        <v>53</v>
      </c>
      <c r="E2026">
        <v>91</v>
      </c>
      <c r="F2026">
        <v>73</v>
      </c>
      <c r="G2026" t="s">
        <v>16</v>
      </c>
      <c r="H2026" t="s">
        <v>280</v>
      </c>
      <c r="I2026" t="s">
        <v>170</v>
      </c>
      <c r="J2026" t="b">
        <v>0</v>
      </c>
      <c r="K2026">
        <v>2189</v>
      </c>
      <c r="L2026">
        <v>2253837</v>
      </c>
      <c r="M2026">
        <v>20171015</v>
      </c>
      <c r="N2026" t="s">
        <v>19</v>
      </c>
      <c r="O2026" t="str">
        <f>IF(VLOOKUP(A2026,'national-winners'!$A$2:$B$13,2,0)=H2026,"Y","N")</f>
        <v>N</v>
      </c>
    </row>
    <row r="2027" spans="1:15" x14ac:dyDescent="0.25">
      <c r="A2027">
        <v>1996</v>
      </c>
      <c r="B2027" t="s">
        <v>152</v>
      </c>
      <c r="C2027" t="s">
        <v>153</v>
      </c>
      <c r="D2027">
        <v>53</v>
      </c>
      <c r="E2027">
        <v>91</v>
      </c>
      <c r="F2027">
        <v>73</v>
      </c>
      <c r="G2027" t="s">
        <v>16</v>
      </c>
      <c r="H2027" t="s">
        <v>284</v>
      </c>
      <c r="I2027" t="s">
        <v>37</v>
      </c>
      <c r="J2027" t="b">
        <v>0</v>
      </c>
      <c r="K2027">
        <v>738</v>
      </c>
      <c r="L2027">
        <v>2253837</v>
      </c>
      <c r="M2027">
        <v>20171015</v>
      </c>
      <c r="N2027" t="s">
        <v>19</v>
      </c>
      <c r="O2027" t="str">
        <f>IF(VLOOKUP(A2027,'national-winners'!$A$2:$B$13,2,0)=H2027,"Y","N")</f>
        <v>N</v>
      </c>
    </row>
    <row r="2028" spans="1:15" x14ac:dyDescent="0.25">
      <c r="A2028">
        <v>1996</v>
      </c>
      <c r="B2028" t="s">
        <v>154</v>
      </c>
      <c r="C2028" t="s">
        <v>155</v>
      </c>
      <c r="D2028">
        <v>54</v>
      </c>
      <c r="E2028">
        <v>55</v>
      </c>
      <c r="F2028">
        <v>56</v>
      </c>
      <c r="G2028" t="s">
        <v>16</v>
      </c>
      <c r="H2028" t="s">
        <v>230</v>
      </c>
      <c r="I2028" t="s">
        <v>18</v>
      </c>
      <c r="J2028" t="b">
        <v>0</v>
      </c>
      <c r="K2028">
        <v>327812</v>
      </c>
      <c r="L2028">
        <v>636459</v>
      </c>
      <c r="M2028">
        <v>20171015</v>
      </c>
      <c r="N2028" t="s">
        <v>19</v>
      </c>
      <c r="O2028" t="str">
        <f>IF(VLOOKUP(A2028,'national-winners'!$A$2:$B$13,2,0)=H2028,"Y","N")</f>
        <v>Y</v>
      </c>
    </row>
    <row r="2029" spans="1:15" x14ac:dyDescent="0.25">
      <c r="A2029">
        <v>1996</v>
      </c>
      <c r="B2029" t="s">
        <v>154</v>
      </c>
      <c r="C2029" t="s">
        <v>155</v>
      </c>
      <c r="D2029">
        <v>54</v>
      </c>
      <c r="E2029">
        <v>55</v>
      </c>
      <c r="F2029">
        <v>56</v>
      </c>
      <c r="G2029" t="s">
        <v>16</v>
      </c>
      <c r="H2029" t="s">
        <v>270</v>
      </c>
      <c r="I2029" t="s">
        <v>21</v>
      </c>
      <c r="J2029" t="b">
        <v>0</v>
      </c>
      <c r="K2029">
        <v>233946</v>
      </c>
      <c r="L2029">
        <v>636459</v>
      </c>
      <c r="M2029">
        <v>20171015</v>
      </c>
      <c r="N2029" t="s">
        <v>19</v>
      </c>
      <c r="O2029" t="str">
        <f>IF(VLOOKUP(A2029,'national-winners'!$A$2:$B$13,2,0)=H2029,"Y","N")</f>
        <v>N</v>
      </c>
    </row>
    <row r="2030" spans="1:15" x14ac:dyDescent="0.25">
      <c r="A2030">
        <v>1996</v>
      </c>
      <c r="B2030" t="s">
        <v>154</v>
      </c>
      <c r="C2030" t="s">
        <v>155</v>
      </c>
      <c r="D2030">
        <v>54</v>
      </c>
      <c r="E2030">
        <v>55</v>
      </c>
      <c r="F2030">
        <v>56</v>
      </c>
      <c r="G2030" t="s">
        <v>16</v>
      </c>
      <c r="H2030" t="s">
        <v>231</v>
      </c>
      <c r="I2030" t="s">
        <v>272</v>
      </c>
      <c r="J2030" t="b">
        <v>0</v>
      </c>
      <c r="K2030">
        <v>71639</v>
      </c>
      <c r="L2030">
        <v>636459</v>
      </c>
      <c r="M2030">
        <v>20171015</v>
      </c>
      <c r="N2030" t="s">
        <v>19</v>
      </c>
      <c r="O2030" t="str">
        <f>IF(VLOOKUP(A2030,'national-winners'!$A$2:$B$13,2,0)=H2030,"Y","N")</f>
        <v>N</v>
      </c>
    </row>
    <row r="2031" spans="1:15" x14ac:dyDescent="0.25">
      <c r="A2031">
        <v>1996</v>
      </c>
      <c r="B2031" t="s">
        <v>154</v>
      </c>
      <c r="C2031" t="s">
        <v>155</v>
      </c>
      <c r="D2031">
        <v>54</v>
      </c>
      <c r="E2031">
        <v>55</v>
      </c>
      <c r="F2031">
        <v>56</v>
      </c>
      <c r="G2031" t="s">
        <v>16</v>
      </c>
      <c r="H2031" t="s">
        <v>271</v>
      </c>
      <c r="I2031" t="s">
        <v>29</v>
      </c>
      <c r="J2031" t="b">
        <v>0</v>
      </c>
      <c r="K2031">
        <v>3062</v>
      </c>
      <c r="L2031">
        <v>636459</v>
      </c>
      <c r="M2031">
        <v>20171015</v>
      </c>
      <c r="N2031" t="s">
        <v>19</v>
      </c>
      <c r="O2031" t="str">
        <f>IF(VLOOKUP(A2031,'national-winners'!$A$2:$B$13,2,0)=H2031,"Y","N")</f>
        <v>N</v>
      </c>
    </row>
    <row r="2032" spans="1:15" x14ac:dyDescent="0.25">
      <c r="A2032">
        <v>1996</v>
      </c>
      <c r="B2032" t="s">
        <v>156</v>
      </c>
      <c r="C2032" t="s">
        <v>157</v>
      </c>
      <c r="D2032">
        <v>55</v>
      </c>
      <c r="E2032">
        <v>35</v>
      </c>
      <c r="F2032">
        <v>25</v>
      </c>
      <c r="G2032" t="s">
        <v>16</v>
      </c>
      <c r="H2032" t="s">
        <v>230</v>
      </c>
      <c r="I2032" t="s">
        <v>18</v>
      </c>
      <c r="J2032" t="b">
        <v>0</v>
      </c>
      <c r="K2032">
        <v>1071971</v>
      </c>
      <c r="L2032">
        <v>2196169</v>
      </c>
      <c r="M2032">
        <v>20171015</v>
      </c>
      <c r="N2032" t="s">
        <v>19</v>
      </c>
      <c r="O2032" t="str">
        <f>IF(VLOOKUP(A2032,'national-winners'!$A$2:$B$13,2,0)=H2032,"Y","N")</f>
        <v>Y</v>
      </c>
    </row>
    <row r="2033" spans="1:15" x14ac:dyDescent="0.25">
      <c r="A2033">
        <v>1996</v>
      </c>
      <c r="B2033" t="s">
        <v>156</v>
      </c>
      <c r="C2033" t="s">
        <v>157</v>
      </c>
      <c r="D2033">
        <v>55</v>
      </c>
      <c r="E2033">
        <v>35</v>
      </c>
      <c r="F2033">
        <v>25</v>
      </c>
      <c r="G2033" t="s">
        <v>16</v>
      </c>
      <c r="H2033" t="s">
        <v>270</v>
      </c>
      <c r="I2033" t="s">
        <v>21</v>
      </c>
      <c r="J2033" t="b">
        <v>0</v>
      </c>
      <c r="K2033">
        <v>845029</v>
      </c>
      <c r="L2033">
        <v>2196169</v>
      </c>
      <c r="M2033">
        <v>20171015</v>
      </c>
      <c r="N2033" t="s">
        <v>19</v>
      </c>
      <c r="O2033" t="str">
        <f>IF(VLOOKUP(A2033,'national-winners'!$A$2:$B$13,2,0)=H2033,"Y","N")</f>
        <v>N</v>
      </c>
    </row>
    <row r="2034" spans="1:15" x14ac:dyDescent="0.25">
      <c r="A2034">
        <v>1996</v>
      </c>
      <c r="B2034" t="s">
        <v>156</v>
      </c>
      <c r="C2034" t="s">
        <v>157</v>
      </c>
      <c r="D2034">
        <v>55</v>
      </c>
      <c r="E2034">
        <v>35</v>
      </c>
      <c r="F2034">
        <v>25</v>
      </c>
      <c r="G2034" t="s">
        <v>16</v>
      </c>
      <c r="H2034" t="s">
        <v>231</v>
      </c>
      <c r="I2034" t="s">
        <v>272</v>
      </c>
      <c r="J2034" t="b">
        <v>0</v>
      </c>
      <c r="K2034">
        <v>227339</v>
      </c>
      <c r="L2034">
        <v>2196169</v>
      </c>
      <c r="M2034">
        <v>20171015</v>
      </c>
      <c r="N2034" t="s">
        <v>19</v>
      </c>
      <c r="O2034" t="str">
        <f>IF(VLOOKUP(A2034,'national-winners'!$A$2:$B$13,2,0)=H2034,"Y","N")</f>
        <v>N</v>
      </c>
    </row>
    <row r="2035" spans="1:15" x14ac:dyDescent="0.25">
      <c r="A2035">
        <v>1996</v>
      </c>
      <c r="B2035" t="s">
        <v>156</v>
      </c>
      <c r="C2035" t="s">
        <v>157</v>
      </c>
      <c r="D2035">
        <v>55</v>
      </c>
      <c r="E2035">
        <v>35</v>
      </c>
      <c r="F2035">
        <v>25</v>
      </c>
      <c r="G2035" t="s">
        <v>16</v>
      </c>
      <c r="I2035" t="s">
        <v>35</v>
      </c>
      <c r="J2035" t="b">
        <v>0</v>
      </c>
      <c r="K2035">
        <v>32766</v>
      </c>
      <c r="L2035">
        <v>2196169</v>
      </c>
      <c r="M2035">
        <v>20171015</v>
      </c>
      <c r="N2035" t="s">
        <v>19</v>
      </c>
      <c r="O2035" t="str">
        <f>IF(VLOOKUP(A2035,'national-winners'!$A$2:$B$13,2,0)=H2035,"Y","N")</f>
        <v>N</v>
      </c>
    </row>
    <row r="2036" spans="1:15" x14ac:dyDescent="0.25">
      <c r="A2036">
        <v>1996</v>
      </c>
      <c r="B2036" t="s">
        <v>156</v>
      </c>
      <c r="C2036" t="s">
        <v>157</v>
      </c>
      <c r="D2036">
        <v>55</v>
      </c>
      <c r="E2036">
        <v>35</v>
      </c>
      <c r="F2036">
        <v>25</v>
      </c>
      <c r="G2036" t="s">
        <v>16</v>
      </c>
      <c r="H2036" t="s">
        <v>238</v>
      </c>
      <c r="I2036" t="s">
        <v>275</v>
      </c>
      <c r="J2036" t="b">
        <v>0</v>
      </c>
      <c r="K2036">
        <v>8811</v>
      </c>
      <c r="L2036">
        <v>2196169</v>
      </c>
      <c r="M2036">
        <v>20171015</v>
      </c>
      <c r="N2036" t="s">
        <v>19</v>
      </c>
      <c r="O2036" t="str">
        <f>IF(VLOOKUP(A2036,'national-winners'!$A$2:$B$13,2,0)=H2036,"Y","N")</f>
        <v>N</v>
      </c>
    </row>
    <row r="2037" spans="1:15" x14ac:dyDescent="0.25">
      <c r="A2037">
        <v>1996</v>
      </c>
      <c r="B2037" t="s">
        <v>156</v>
      </c>
      <c r="C2037" t="s">
        <v>157</v>
      </c>
      <c r="D2037">
        <v>55</v>
      </c>
      <c r="E2037">
        <v>35</v>
      </c>
      <c r="F2037">
        <v>25</v>
      </c>
      <c r="G2037" t="s">
        <v>16</v>
      </c>
      <c r="H2037" t="s">
        <v>271</v>
      </c>
      <c r="I2037" t="s">
        <v>29</v>
      </c>
      <c r="J2037" t="b">
        <v>0</v>
      </c>
      <c r="K2037">
        <v>7929</v>
      </c>
      <c r="L2037">
        <v>2196169</v>
      </c>
      <c r="M2037">
        <v>20171015</v>
      </c>
      <c r="N2037" t="s">
        <v>19</v>
      </c>
      <c r="O2037" t="str">
        <f>IF(VLOOKUP(A2037,'national-winners'!$A$2:$B$13,2,0)=H2037,"Y","N")</f>
        <v>N</v>
      </c>
    </row>
    <row r="2038" spans="1:15" x14ac:dyDescent="0.25">
      <c r="A2038">
        <v>1996</v>
      </c>
      <c r="B2038" t="s">
        <v>156</v>
      </c>
      <c r="C2038" t="s">
        <v>157</v>
      </c>
      <c r="D2038">
        <v>55</v>
      </c>
      <c r="E2038">
        <v>35</v>
      </c>
      <c r="F2038">
        <v>25</v>
      </c>
      <c r="G2038" t="s">
        <v>16</v>
      </c>
      <c r="H2038" t="s">
        <v>52</v>
      </c>
      <c r="J2038" t="b">
        <v>0</v>
      </c>
      <c r="K2038">
        <v>2324</v>
      </c>
      <c r="L2038">
        <v>2196169</v>
      </c>
      <c r="M2038">
        <v>20171015</v>
      </c>
      <c r="N2038" t="s">
        <v>19</v>
      </c>
      <c r="O2038" t="str">
        <f>IF(VLOOKUP(A2038,'national-winners'!$A$2:$B$13,2,0)=H2038,"Y","N")</f>
        <v>N</v>
      </c>
    </row>
    <row r="2039" spans="1:15" x14ac:dyDescent="0.25">
      <c r="A2039">
        <v>1996</v>
      </c>
      <c r="B2039" t="s">
        <v>158</v>
      </c>
      <c r="C2039" t="s">
        <v>159</v>
      </c>
      <c r="D2039">
        <v>56</v>
      </c>
      <c r="E2039">
        <v>83</v>
      </c>
      <c r="F2039">
        <v>68</v>
      </c>
      <c r="G2039" t="s">
        <v>16</v>
      </c>
      <c r="H2039" t="s">
        <v>270</v>
      </c>
      <c r="I2039" t="s">
        <v>21</v>
      </c>
      <c r="J2039" t="b">
        <v>0</v>
      </c>
      <c r="K2039">
        <v>105388</v>
      </c>
      <c r="L2039">
        <v>211571</v>
      </c>
      <c r="M2039">
        <v>20171015</v>
      </c>
      <c r="N2039" t="s">
        <v>19</v>
      </c>
      <c r="O2039" t="str">
        <f>IF(VLOOKUP(A2039,'national-winners'!$A$2:$B$13,2,0)=H2039,"Y","N")</f>
        <v>N</v>
      </c>
    </row>
    <row r="2040" spans="1:15" x14ac:dyDescent="0.25">
      <c r="A2040">
        <v>1996</v>
      </c>
      <c r="B2040" t="s">
        <v>158</v>
      </c>
      <c r="C2040" t="s">
        <v>159</v>
      </c>
      <c r="D2040">
        <v>56</v>
      </c>
      <c r="E2040">
        <v>83</v>
      </c>
      <c r="F2040">
        <v>68</v>
      </c>
      <c r="G2040" t="s">
        <v>16</v>
      </c>
      <c r="H2040" t="s">
        <v>230</v>
      </c>
      <c r="I2040" t="s">
        <v>18</v>
      </c>
      <c r="J2040" t="b">
        <v>0</v>
      </c>
      <c r="K2040">
        <v>77934</v>
      </c>
      <c r="L2040">
        <v>211571</v>
      </c>
      <c r="M2040">
        <v>20171015</v>
      </c>
      <c r="N2040" t="s">
        <v>19</v>
      </c>
      <c r="O2040" t="str">
        <f>IF(VLOOKUP(A2040,'national-winners'!$A$2:$B$13,2,0)=H2040,"Y","N")</f>
        <v>Y</v>
      </c>
    </row>
    <row r="2041" spans="1:15" x14ac:dyDescent="0.25">
      <c r="A2041">
        <v>1996</v>
      </c>
      <c r="B2041" t="s">
        <v>158</v>
      </c>
      <c r="C2041" t="s">
        <v>159</v>
      </c>
      <c r="D2041">
        <v>56</v>
      </c>
      <c r="E2041">
        <v>83</v>
      </c>
      <c r="F2041">
        <v>68</v>
      </c>
      <c r="G2041" t="s">
        <v>16</v>
      </c>
      <c r="H2041" t="s">
        <v>231</v>
      </c>
      <c r="I2041" t="s">
        <v>35</v>
      </c>
      <c r="J2041" t="b">
        <v>0</v>
      </c>
      <c r="K2041">
        <v>25928</v>
      </c>
      <c r="L2041">
        <v>211571</v>
      </c>
      <c r="M2041">
        <v>20171015</v>
      </c>
      <c r="N2041" t="s">
        <v>19</v>
      </c>
      <c r="O2041" t="str">
        <f>IF(VLOOKUP(A2041,'national-winners'!$A$2:$B$13,2,0)=H2041,"Y","N")</f>
        <v>N</v>
      </c>
    </row>
    <row r="2042" spans="1:15" x14ac:dyDescent="0.25">
      <c r="A2042">
        <v>1996</v>
      </c>
      <c r="B2042" t="s">
        <v>158</v>
      </c>
      <c r="C2042" t="s">
        <v>159</v>
      </c>
      <c r="D2042">
        <v>56</v>
      </c>
      <c r="E2042">
        <v>83</v>
      </c>
      <c r="F2042">
        <v>68</v>
      </c>
      <c r="G2042" t="s">
        <v>16</v>
      </c>
      <c r="H2042" t="s">
        <v>271</v>
      </c>
      <c r="I2042" t="s">
        <v>29</v>
      </c>
      <c r="J2042" t="b">
        <v>0</v>
      </c>
      <c r="K2042">
        <v>1739</v>
      </c>
      <c r="L2042">
        <v>211571</v>
      </c>
      <c r="M2042">
        <v>20171015</v>
      </c>
      <c r="N2042" t="s">
        <v>19</v>
      </c>
      <c r="O2042" t="str">
        <f>IF(VLOOKUP(A2042,'national-winners'!$A$2:$B$13,2,0)=H2042,"Y","N")</f>
        <v>N</v>
      </c>
    </row>
    <row r="2043" spans="1:15" x14ac:dyDescent="0.25">
      <c r="A2043">
        <v>1996</v>
      </c>
      <c r="B2043" t="s">
        <v>158</v>
      </c>
      <c r="C2043" t="s">
        <v>159</v>
      </c>
      <c r="D2043">
        <v>56</v>
      </c>
      <c r="E2043">
        <v>83</v>
      </c>
      <c r="F2043">
        <v>68</v>
      </c>
      <c r="G2043" t="s">
        <v>16</v>
      </c>
      <c r="H2043" t="s">
        <v>236</v>
      </c>
      <c r="I2043" t="s">
        <v>237</v>
      </c>
      <c r="J2043" t="b">
        <v>0</v>
      </c>
      <c r="K2043">
        <v>582</v>
      </c>
      <c r="L2043">
        <v>211571</v>
      </c>
      <c r="M2043">
        <v>20171015</v>
      </c>
      <c r="N2043" t="s">
        <v>19</v>
      </c>
      <c r="O2043" t="str">
        <f>IF(VLOOKUP(A2043,'national-winners'!$A$2:$B$13,2,0)=H2043,"Y","N")</f>
        <v>N</v>
      </c>
    </row>
    <row r="2044" spans="1:15" x14ac:dyDescent="0.25">
      <c r="A2044">
        <v>2000</v>
      </c>
      <c r="B2044" t="s">
        <v>14</v>
      </c>
      <c r="C2044" t="s">
        <v>15</v>
      </c>
      <c r="D2044">
        <v>1</v>
      </c>
      <c r="E2044">
        <v>63</v>
      </c>
      <c r="F2044">
        <v>41</v>
      </c>
      <c r="G2044" t="s">
        <v>16</v>
      </c>
      <c r="H2044" t="s">
        <v>297</v>
      </c>
      <c r="I2044" t="s">
        <v>21</v>
      </c>
      <c r="J2044" t="b">
        <v>0</v>
      </c>
      <c r="K2044">
        <v>941173</v>
      </c>
      <c r="L2044">
        <v>1666272</v>
      </c>
      <c r="M2044">
        <v>20171015</v>
      </c>
      <c r="N2044" t="s">
        <v>19</v>
      </c>
      <c r="O2044" t="str">
        <f>IF(VLOOKUP(A2044,'national-winners'!$A$2:$B$13,2,0)=H2044,"Y","N")</f>
        <v>Y</v>
      </c>
    </row>
    <row r="2045" spans="1:15" x14ac:dyDescent="0.25">
      <c r="A2045">
        <v>2000</v>
      </c>
      <c r="B2045" t="s">
        <v>14</v>
      </c>
      <c r="C2045" t="s">
        <v>15</v>
      </c>
      <c r="D2045">
        <v>1</v>
      </c>
      <c r="E2045">
        <v>63</v>
      </c>
      <c r="F2045">
        <v>41</v>
      </c>
      <c r="G2045" t="s">
        <v>16</v>
      </c>
      <c r="H2045" t="s">
        <v>298</v>
      </c>
      <c r="I2045" t="s">
        <v>18</v>
      </c>
      <c r="J2045" t="b">
        <v>0</v>
      </c>
      <c r="K2045">
        <v>692611</v>
      </c>
      <c r="L2045">
        <v>1666272</v>
      </c>
      <c r="M2045">
        <v>20171015</v>
      </c>
      <c r="N2045" t="s">
        <v>19</v>
      </c>
      <c r="O2045" t="str">
        <f>IF(VLOOKUP(A2045,'national-winners'!$A$2:$B$13,2,0)=H2045,"Y","N")</f>
        <v>N</v>
      </c>
    </row>
    <row r="2046" spans="1:15" x14ac:dyDescent="0.25">
      <c r="A2046">
        <v>2000</v>
      </c>
      <c r="B2046" t="s">
        <v>14</v>
      </c>
      <c r="C2046" t="s">
        <v>15</v>
      </c>
      <c r="D2046">
        <v>1</v>
      </c>
      <c r="E2046">
        <v>63</v>
      </c>
      <c r="F2046">
        <v>41</v>
      </c>
      <c r="G2046" t="s">
        <v>16</v>
      </c>
      <c r="I2046" t="s">
        <v>35</v>
      </c>
      <c r="J2046" t="b">
        <v>0</v>
      </c>
      <c r="K2046">
        <v>25896</v>
      </c>
      <c r="L2046">
        <v>1666272</v>
      </c>
      <c r="M2046">
        <v>20171015</v>
      </c>
      <c r="N2046" t="s">
        <v>19</v>
      </c>
      <c r="O2046" t="str">
        <f>IF(VLOOKUP(A2046,'national-winners'!$A$2:$B$13,2,0)=H2046,"Y","N")</f>
        <v>N</v>
      </c>
    </row>
    <row r="2047" spans="1:15" x14ac:dyDescent="0.25">
      <c r="A2047">
        <v>2000</v>
      </c>
      <c r="B2047" t="s">
        <v>14</v>
      </c>
      <c r="C2047" t="s">
        <v>15</v>
      </c>
      <c r="D2047">
        <v>1</v>
      </c>
      <c r="E2047">
        <v>63</v>
      </c>
      <c r="F2047">
        <v>41</v>
      </c>
      <c r="G2047" t="s">
        <v>16</v>
      </c>
      <c r="H2047" t="s">
        <v>271</v>
      </c>
      <c r="I2047" t="s">
        <v>29</v>
      </c>
      <c r="J2047" t="b">
        <v>0</v>
      </c>
      <c r="K2047">
        <v>5893</v>
      </c>
      <c r="L2047">
        <v>1666272</v>
      </c>
      <c r="M2047">
        <v>20171015</v>
      </c>
      <c r="N2047" t="s">
        <v>19</v>
      </c>
      <c r="O2047" t="str">
        <f>IF(VLOOKUP(A2047,'national-winners'!$A$2:$B$13,2,0)=H2047,"Y","N")</f>
        <v>N</v>
      </c>
    </row>
    <row r="2048" spans="1:15" x14ac:dyDescent="0.25">
      <c r="A2048">
        <v>2000</v>
      </c>
      <c r="B2048" t="s">
        <v>14</v>
      </c>
      <c r="C2048" t="s">
        <v>15</v>
      </c>
      <c r="D2048">
        <v>1</v>
      </c>
      <c r="E2048">
        <v>63</v>
      </c>
      <c r="F2048">
        <v>41</v>
      </c>
      <c r="G2048" t="s">
        <v>16</v>
      </c>
      <c r="J2048" t="b">
        <v>1</v>
      </c>
      <c r="K2048">
        <v>699</v>
      </c>
      <c r="L2048">
        <v>1666272</v>
      </c>
      <c r="M2048">
        <v>20171015</v>
      </c>
      <c r="N2048" t="s">
        <v>19</v>
      </c>
      <c r="O2048" t="str">
        <f>IF(VLOOKUP(A2048,'national-winners'!$A$2:$B$13,2,0)=H2048,"Y","N")</f>
        <v>N</v>
      </c>
    </row>
    <row r="2049" spans="1:15" x14ac:dyDescent="0.25">
      <c r="A2049">
        <v>2000</v>
      </c>
      <c r="B2049" t="s">
        <v>30</v>
      </c>
      <c r="C2049" t="s">
        <v>31</v>
      </c>
      <c r="D2049">
        <v>2</v>
      </c>
      <c r="E2049">
        <v>94</v>
      </c>
      <c r="F2049">
        <v>81</v>
      </c>
      <c r="G2049" t="s">
        <v>16</v>
      </c>
      <c r="H2049" t="s">
        <v>297</v>
      </c>
      <c r="I2049" t="s">
        <v>21</v>
      </c>
      <c r="J2049" t="b">
        <v>0</v>
      </c>
      <c r="K2049">
        <v>167398</v>
      </c>
      <c r="L2049">
        <v>285560</v>
      </c>
      <c r="M2049">
        <v>20171015</v>
      </c>
      <c r="N2049" t="s">
        <v>19</v>
      </c>
      <c r="O2049" t="str">
        <f>IF(VLOOKUP(A2049,'national-winners'!$A$2:$B$13,2,0)=H2049,"Y","N")</f>
        <v>Y</v>
      </c>
    </row>
    <row r="2050" spans="1:15" x14ac:dyDescent="0.25">
      <c r="A2050">
        <v>2000</v>
      </c>
      <c r="B2050" t="s">
        <v>30</v>
      </c>
      <c r="C2050" t="s">
        <v>31</v>
      </c>
      <c r="D2050">
        <v>2</v>
      </c>
      <c r="E2050">
        <v>94</v>
      </c>
      <c r="F2050">
        <v>81</v>
      </c>
      <c r="G2050" t="s">
        <v>16</v>
      </c>
      <c r="H2050" t="s">
        <v>298</v>
      </c>
      <c r="I2050" t="s">
        <v>18</v>
      </c>
      <c r="J2050" t="b">
        <v>0</v>
      </c>
      <c r="K2050">
        <v>79004</v>
      </c>
      <c r="L2050">
        <v>285560</v>
      </c>
      <c r="M2050">
        <v>20171015</v>
      </c>
      <c r="N2050" t="s">
        <v>19</v>
      </c>
      <c r="O2050" t="str">
        <f>IF(VLOOKUP(A2050,'national-winners'!$A$2:$B$13,2,0)=H2050,"Y","N")</f>
        <v>N</v>
      </c>
    </row>
    <row r="2051" spans="1:15" x14ac:dyDescent="0.25">
      <c r="A2051">
        <v>2000</v>
      </c>
      <c r="B2051" t="s">
        <v>30</v>
      </c>
      <c r="C2051" t="s">
        <v>31</v>
      </c>
      <c r="D2051">
        <v>2</v>
      </c>
      <c r="E2051">
        <v>94</v>
      </c>
      <c r="F2051">
        <v>81</v>
      </c>
      <c r="G2051" t="s">
        <v>16</v>
      </c>
      <c r="H2051" t="s">
        <v>273</v>
      </c>
      <c r="I2051" t="s">
        <v>274</v>
      </c>
      <c r="J2051" t="b">
        <v>0</v>
      </c>
      <c r="K2051">
        <v>28747</v>
      </c>
      <c r="L2051">
        <v>285560</v>
      </c>
      <c r="M2051">
        <v>20171015</v>
      </c>
      <c r="N2051" t="s">
        <v>19</v>
      </c>
      <c r="O2051" t="str">
        <f>IF(VLOOKUP(A2051,'national-winners'!$A$2:$B$13,2,0)=H2051,"Y","N")</f>
        <v>N</v>
      </c>
    </row>
    <row r="2052" spans="1:15" x14ac:dyDescent="0.25">
      <c r="A2052">
        <v>2000</v>
      </c>
      <c r="B2052" t="s">
        <v>30</v>
      </c>
      <c r="C2052" t="s">
        <v>31</v>
      </c>
      <c r="D2052">
        <v>2</v>
      </c>
      <c r="E2052">
        <v>94</v>
      </c>
      <c r="F2052">
        <v>81</v>
      </c>
      <c r="G2052" t="s">
        <v>16</v>
      </c>
      <c r="H2052" t="s">
        <v>299</v>
      </c>
      <c r="I2052" t="s">
        <v>272</v>
      </c>
      <c r="J2052" t="b">
        <v>0</v>
      </c>
      <c r="K2052">
        <v>5192</v>
      </c>
      <c r="L2052">
        <v>285560</v>
      </c>
      <c r="M2052">
        <v>20171015</v>
      </c>
      <c r="N2052" t="s">
        <v>19</v>
      </c>
      <c r="O2052" t="str">
        <f>IF(VLOOKUP(A2052,'national-winners'!$A$2:$B$13,2,0)=H2052,"Y","N")</f>
        <v>N</v>
      </c>
    </row>
    <row r="2053" spans="1:15" x14ac:dyDescent="0.25">
      <c r="A2053">
        <v>2000</v>
      </c>
      <c r="B2053" t="s">
        <v>30</v>
      </c>
      <c r="C2053" t="s">
        <v>31</v>
      </c>
      <c r="D2053">
        <v>2</v>
      </c>
      <c r="E2053">
        <v>94</v>
      </c>
      <c r="F2053">
        <v>81</v>
      </c>
      <c r="G2053" t="s">
        <v>16</v>
      </c>
      <c r="H2053" t="s">
        <v>271</v>
      </c>
      <c r="I2053" t="s">
        <v>29</v>
      </c>
      <c r="J2053" t="b">
        <v>0</v>
      </c>
      <c r="K2053">
        <v>2636</v>
      </c>
      <c r="L2053">
        <v>285560</v>
      </c>
      <c r="M2053">
        <v>20171015</v>
      </c>
      <c r="N2053" t="s">
        <v>19</v>
      </c>
      <c r="O2053" t="str">
        <f>IF(VLOOKUP(A2053,'national-winners'!$A$2:$B$13,2,0)=H2053,"Y","N")</f>
        <v>N</v>
      </c>
    </row>
    <row r="2054" spans="1:15" x14ac:dyDescent="0.25">
      <c r="A2054">
        <v>2000</v>
      </c>
      <c r="B2054" t="s">
        <v>30</v>
      </c>
      <c r="C2054" t="s">
        <v>31</v>
      </c>
      <c r="D2054">
        <v>2</v>
      </c>
      <c r="E2054">
        <v>94</v>
      </c>
      <c r="F2054">
        <v>81</v>
      </c>
      <c r="G2054" t="s">
        <v>16</v>
      </c>
      <c r="J2054" t="b">
        <v>1</v>
      </c>
      <c r="K2054">
        <v>1068</v>
      </c>
      <c r="L2054">
        <v>285560</v>
      </c>
      <c r="M2054">
        <v>20171015</v>
      </c>
      <c r="N2054" t="s">
        <v>19</v>
      </c>
      <c r="O2054" t="str">
        <f>IF(VLOOKUP(A2054,'national-winners'!$A$2:$B$13,2,0)=H2054,"Y","N")</f>
        <v>N</v>
      </c>
    </row>
    <row r="2055" spans="1:15" x14ac:dyDescent="0.25">
      <c r="A2055">
        <v>2000</v>
      </c>
      <c r="B2055" t="s">
        <v>30</v>
      </c>
      <c r="C2055" t="s">
        <v>31</v>
      </c>
      <c r="D2055">
        <v>2</v>
      </c>
      <c r="E2055">
        <v>94</v>
      </c>
      <c r="F2055">
        <v>81</v>
      </c>
      <c r="G2055" t="s">
        <v>16</v>
      </c>
      <c r="H2055" t="s">
        <v>236</v>
      </c>
      <c r="I2055" t="s">
        <v>237</v>
      </c>
      <c r="J2055" t="b">
        <v>0</v>
      </c>
      <c r="K2055">
        <v>919</v>
      </c>
      <c r="L2055">
        <v>285560</v>
      </c>
      <c r="M2055">
        <v>20171015</v>
      </c>
      <c r="N2055" t="s">
        <v>19</v>
      </c>
      <c r="O2055" t="str">
        <f>IF(VLOOKUP(A2055,'national-winners'!$A$2:$B$13,2,0)=H2055,"Y","N")</f>
        <v>N</v>
      </c>
    </row>
    <row r="2056" spans="1:15" x14ac:dyDescent="0.25">
      <c r="A2056">
        <v>2000</v>
      </c>
      <c r="B2056" t="s">
        <v>30</v>
      </c>
      <c r="C2056" t="s">
        <v>31</v>
      </c>
      <c r="D2056">
        <v>2</v>
      </c>
      <c r="E2056">
        <v>94</v>
      </c>
      <c r="F2056">
        <v>81</v>
      </c>
      <c r="G2056" t="s">
        <v>16</v>
      </c>
      <c r="H2056" t="s">
        <v>238</v>
      </c>
      <c r="I2056" t="s">
        <v>134</v>
      </c>
      <c r="J2056" t="b">
        <v>0</v>
      </c>
      <c r="K2056">
        <v>596</v>
      </c>
      <c r="L2056">
        <v>285560</v>
      </c>
      <c r="M2056">
        <v>20171015</v>
      </c>
      <c r="N2056" t="s">
        <v>19</v>
      </c>
      <c r="O2056" t="str">
        <f>IF(VLOOKUP(A2056,'national-winners'!$A$2:$B$13,2,0)=H2056,"Y","N")</f>
        <v>N</v>
      </c>
    </row>
    <row r="2057" spans="1:15" x14ac:dyDescent="0.25">
      <c r="A2057">
        <v>2000</v>
      </c>
      <c r="B2057" t="s">
        <v>32</v>
      </c>
      <c r="C2057" t="s">
        <v>33</v>
      </c>
      <c r="D2057">
        <v>4</v>
      </c>
      <c r="E2057">
        <v>86</v>
      </c>
      <c r="F2057">
        <v>61</v>
      </c>
      <c r="G2057" t="s">
        <v>16</v>
      </c>
      <c r="H2057" t="s">
        <v>297</v>
      </c>
      <c r="I2057" t="s">
        <v>21</v>
      </c>
      <c r="J2057" t="b">
        <v>0</v>
      </c>
      <c r="K2057">
        <v>781652</v>
      </c>
      <c r="L2057">
        <v>1532016</v>
      </c>
      <c r="M2057">
        <v>20171015</v>
      </c>
      <c r="N2057" t="s">
        <v>19</v>
      </c>
      <c r="O2057" t="str">
        <f>IF(VLOOKUP(A2057,'national-winners'!$A$2:$B$13,2,0)=H2057,"Y","N")</f>
        <v>Y</v>
      </c>
    </row>
    <row r="2058" spans="1:15" x14ac:dyDescent="0.25">
      <c r="A2058">
        <v>2000</v>
      </c>
      <c r="B2058" t="s">
        <v>32</v>
      </c>
      <c r="C2058" t="s">
        <v>33</v>
      </c>
      <c r="D2058">
        <v>4</v>
      </c>
      <c r="E2058">
        <v>86</v>
      </c>
      <c r="F2058">
        <v>61</v>
      </c>
      <c r="G2058" t="s">
        <v>16</v>
      </c>
      <c r="H2058" t="s">
        <v>298</v>
      </c>
      <c r="I2058" t="s">
        <v>18</v>
      </c>
      <c r="J2058" t="b">
        <v>0</v>
      </c>
      <c r="K2058">
        <v>685341</v>
      </c>
      <c r="L2058">
        <v>1532016</v>
      </c>
      <c r="M2058">
        <v>20171015</v>
      </c>
      <c r="N2058" t="s">
        <v>19</v>
      </c>
      <c r="O2058" t="str">
        <f>IF(VLOOKUP(A2058,'national-winners'!$A$2:$B$13,2,0)=H2058,"Y","N")</f>
        <v>N</v>
      </c>
    </row>
    <row r="2059" spans="1:15" x14ac:dyDescent="0.25">
      <c r="A2059">
        <v>2000</v>
      </c>
      <c r="B2059" t="s">
        <v>32</v>
      </c>
      <c r="C2059" t="s">
        <v>33</v>
      </c>
      <c r="D2059">
        <v>4</v>
      </c>
      <c r="E2059">
        <v>86</v>
      </c>
      <c r="F2059">
        <v>61</v>
      </c>
      <c r="G2059" t="s">
        <v>16</v>
      </c>
      <c r="H2059" t="s">
        <v>273</v>
      </c>
      <c r="I2059" t="s">
        <v>274</v>
      </c>
      <c r="J2059" t="b">
        <v>0</v>
      </c>
      <c r="K2059">
        <v>45645</v>
      </c>
      <c r="L2059">
        <v>1532016</v>
      </c>
      <c r="M2059">
        <v>20171015</v>
      </c>
      <c r="N2059" t="s">
        <v>19</v>
      </c>
      <c r="O2059" t="str">
        <f>IF(VLOOKUP(A2059,'national-winners'!$A$2:$B$13,2,0)=H2059,"Y","N")</f>
        <v>N</v>
      </c>
    </row>
    <row r="2060" spans="1:15" x14ac:dyDescent="0.25">
      <c r="A2060">
        <v>2000</v>
      </c>
      <c r="B2060" t="s">
        <v>32</v>
      </c>
      <c r="C2060" t="s">
        <v>33</v>
      </c>
      <c r="D2060">
        <v>4</v>
      </c>
      <c r="E2060">
        <v>86</v>
      </c>
      <c r="F2060">
        <v>61</v>
      </c>
      <c r="G2060" t="s">
        <v>16</v>
      </c>
      <c r="H2060" t="s">
        <v>299</v>
      </c>
      <c r="I2060" t="s">
        <v>272</v>
      </c>
      <c r="J2060" t="b">
        <v>0</v>
      </c>
      <c r="K2060">
        <v>12373</v>
      </c>
      <c r="L2060">
        <v>1532016</v>
      </c>
      <c r="M2060">
        <v>20171015</v>
      </c>
      <c r="N2060" t="s">
        <v>19</v>
      </c>
      <c r="O2060" t="str">
        <f>IF(VLOOKUP(A2060,'national-winners'!$A$2:$B$13,2,0)=H2060,"Y","N")</f>
        <v>N</v>
      </c>
    </row>
    <row r="2061" spans="1:15" x14ac:dyDescent="0.25">
      <c r="A2061">
        <v>2000</v>
      </c>
      <c r="B2061" t="s">
        <v>32</v>
      </c>
      <c r="C2061" t="s">
        <v>33</v>
      </c>
      <c r="D2061">
        <v>4</v>
      </c>
      <c r="E2061">
        <v>86</v>
      </c>
      <c r="F2061">
        <v>61</v>
      </c>
      <c r="G2061" t="s">
        <v>16</v>
      </c>
      <c r="H2061" t="s">
        <v>300</v>
      </c>
      <c r="I2061" t="s">
        <v>29</v>
      </c>
      <c r="J2061" t="b">
        <v>0</v>
      </c>
      <c r="K2061">
        <v>5775</v>
      </c>
      <c r="L2061">
        <v>1532016</v>
      </c>
      <c r="M2061">
        <v>20171015</v>
      </c>
      <c r="N2061" t="s">
        <v>19</v>
      </c>
      <c r="O2061" t="str">
        <f>IF(VLOOKUP(A2061,'national-winners'!$A$2:$B$13,2,0)=H2061,"Y","N")</f>
        <v>N</v>
      </c>
    </row>
    <row r="2062" spans="1:15" x14ac:dyDescent="0.25">
      <c r="A2062">
        <v>2000</v>
      </c>
      <c r="B2062" t="s">
        <v>32</v>
      </c>
      <c r="C2062" t="s">
        <v>33</v>
      </c>
      <c r="D2062">
        <v>4</v>
      </c>
      <c r="E2062">
        <v>86</v>
      </c>
      <c r="F2062">
        <v>61</v>
      </c>
      <c r="G2062" t="s">
        <v>16</v>
      </c>
      <c r="H2062" t="s">
        <v>236</v>
      </c>
      <c r="I2062" t="s">
        <v>237</v>
      </c>
      <c r="J2062" t="b">
        <v>0</v>
      </c>
      <c r="K2062">
        <v>1120</v>
      </c>
      <c r="L2062">
        <v>1532016</v>
      </c>
      <c r="M2062">
        <v>20171015</v>
      </c>
      <c r="N2062" t="s">
        <v>19</v>
      </c>
      <c r="O2062" t="str">
        <f>IF(VLOOKUP(A2062,'national-winners'!$A$2:$B$13,2,0)=H2062,"Y","N")</f>
        <v>N</v>
      </c>
    </row>
    <row r="2063" spans="1:15" x14ac:dyDescent="0.25">
      <c r="A2063">
        <v>2000</v>
      </c>
      <c r="B2063" t="s">
        <v>32</v>
      </c>
      <c r="C2063" t="s">
        <v>33</v>
      </c>
      <c r="D2063">
        <v>4</v>
      </c>
      <c r="E2063">
        <v>86</v>
      </c>
      <c r="F2063">
        <v>61</v>
      </c>
      <c r="G2063" t="s">
        <v>16</v>
      </c>
      <c r="J2063" t="b">
        <v>1</v>
      </c>
      <c r="K2063">
        <v>110</v>
      </c>
      <c r="L2063">
        <v>1532016</v>
      </c>
      <c r="M2063">
        <v>20171015</v>
      </c>
      <c r="N2063" t="s">
        <v>19</v>
      </c>
      <c r="O2063" t="str">
        <f>IF(VLOOKUP(A2063,'national-winners'!$A$2:$B$13,2,0)=H2063,"Y","N")</f>
        <v>N</v>
      </c>
    </row>
    <row r="2064" spans="1:15" x14ac:dyDescent="0.25">
      <c r="A2064">
        <v>2000</v>
      </c>
      <c r="B2064" t="s">
        <v>40</v>
      </c>
      <c r="C2064" t="s">
        <v>41</v>
      </c>
      <c r="D2064">
        <v>5</v>
      </c>
      <c r="E2064">
        <v>71</v>
      </c>
      <c r="F2064">
        <v>42</v>
      </c>
      <c r="G2064" t="s">
        <v>16</v>
      </c>
      <c r="H2064" t="s">
        <v>297</v>
      </c>
      <c r="I2064" t="s">
        <v>21</v>
      </c>
      <c r="J2064" t="b">
        <v>0</v>
      </c>
      <c r="K2064">
        <v>472940</v>
      </c>
      <c r="L2064">
        <v>921781</v>
      </c>
      <c r="M2064">
        <v>20171015</v>
      </c>
      <c r="N2064" t="s">
        <v>19</v>
      </c>
      <c r="O2064" t="str">
        <f>IF(VLOOKUP(A2064,'national-winners'!$A$2:$B$13,2,0)=H2064,"Y","N")</f>
        <v>Y</v>
      </c>
    </row>
    <row r="2065" spans="1:15" x14ac:dyDescent="0.25">
      <c r="A2065">
        <v>2000</v>
      </c>
      <c r="B2065" t="s">
        <v>40</v>
      </c>
      <c r="C2065" t="s">
        <v>41</v>
      </c>
      <c r="D2065">
        <v>5</v>
      </c>
      <c r="E2065">
        <v>71</v>
      </c>
      <c r="F2065">
        <v>42</v>
      </c>
      <c r="G2065" t="s">
        <v>16</v>
      </c>
      <c r="H2065" t="s">
        <v>298</v>
      </c>
      <c r="I2065" t="s">
        <v>18</v>
      </c>
      <c r="J2065" t="b">
        <v>0</v>
      </c>
      <c r="K2065">
        <v>422768</v>
      </c>
      <c r="L2065">
        <v>921781</v>
      </c>
      <c r="M2065">
        <v>20171015</v>
      </c>
      <c r="N2065" t="s">
        <v>19</v>
      </c>
      <c r="O2065" t="str">
        <f>IF(VLOOKUP(A2065,'national-winners'!$A$2:$B$13,2,0)=H2065,"Y","N")</f>
        <v>N</v>
      </c>
    </row>
    <row r="2066" spans="1:15" x14ac:dyDescent="0.25">
      <c r="A2066">
        <v>2000</v>
      </c>
      <c r="B2066" t="s">
        <v>40</v>
      </c>
      <c r="C2066" t="s">
        <v>41</v>
      </c>
      <c r="D2066">
        <v>5</v>
      </c>
      <c r="E2066">
        <v>71</v>
      </c>
      <c r="F2066">
        <v>42</v>
      </c>
      <c r="G2066" t="s">
        <v>16</v>
      </c>
      <c r="H2066" t="s">
        <v>273</v>
      </c>
      <c r="I2066" t="s">
        <v>274</v>
      </c>
      <c r="J2066" t="b">
        <v>0</v>
      </c>
      <c r="K2066">
        <v>13421</v>
      </c>
      <c r="L2066">
        <v>921781</v>
      </c>
      <c r="M2066">
        <v>20171015</v>
      </c>
      <c r="N2066" t="s">
        <v>19</v>
      </c>
      <c r="O2066" t="str">
        <f>IF(VLOOKUP(A2066,'national-winners'!$A$2:$B$13,2,0)=H2066,"Y","N")</f>
        <v>N</v>
      </c>
    </row>
    <row r="2067" spans="1:15" x14ac:dyDescent="0.25">
      <c r="A2067">
        <v>2000</v>
      </c>
      <c r="B2067" t="s">
        <v>40</v>
      </c>
      <c r="C2067" t="s">
        <v>41</v>
      </c>
      <c r="D2067">
        <v>5</v>
      </c>
      <c r="E2067">
        <v>71</v>
      </c>
      <c r="F2067">
        <v>42</v>
      </c>
      <c r="G2067" t="s">
        <v>16</v>
      </c>
      <c r="H2067" t="s">
        <v>299</v>
      </c>
      <c r="I2067" t="s">
        <v>272</v>
      </c>
      <c r="J2067" t="b">
        <v>0</v>
      </c>
      <c r="K2067">
        <v>7358</v>
      </c>
      <c r="L2067">
        <v>921781</v>
      </c>
      <c r="M2067">
        <v>20171015</v>
      </c>
      <c r="N2067" t="s">
        <v>19</v>
      </c>
      <c r="O2067" t="str">
        <f>IF(VLOOKUP(A2067,'national-winners'!$A$2:$B$13,2,0)=H2067,"Y","N")</f>
        <v>N</v>
      </c>
    </row>
    <row r="2068" spans="1:15" x14ac:dyDescent="0.25">
      <c r="A2068">
        <v>2000</v>
      </c>
      <c r="B2068" t="s">
        <v>40</v>
      </c>
      <c r="C2068" t="s">
        <v>41</v>
      </c>
      <c r="D2068">
        <v>5</v>
      </c>
      <c r="E2068">
        <v>71</v>
      </c>
      <c r="F2068">
        <v>42</v>
      </c>
      <c r="G2068" t="s">
        <v>16</v>
      </c>
      <c r="H2068" t="s">
        <v>271</v>
      </c>
      <c r="I2068" t="s">
        <v>29</v>
      </c>
      <c r="J2068" t="b">
        <v>0</v>
      </c>
      <c r="K2068">
        <v>2781</v>
      </c>
      <c r="L2068">
        <v>921781</v>
      </c>
      <c r="M2068">
        <v>20171015</v>
      </c>
      <c r="N2068" t="s">
        <v>19</v>
      </c>
      <c r="O2068" t="str">
        <f>IF(VLOOKUP(A2068,'national-winners'!$A$2:$B$13,2,0)=H2068,"Y","N")</f>
        <v>N</v>
      </c>
    </row>
    <row r="2069" spans="1:15" x14ac:dyDescent="0.25">
      <c r="A2069">
        <v>2000</v>
      </c>
      <c r="B2069" t="s">
        <v>40</v>
      </c>
      <c r="C2069" t="s">
        <v>41</v>
      </c>
      <c r="D2069">
        <v>5</v>
      </c>
      <c r="E2069">
        <v>71</v>
      </c>
      <c r="F2069">
        <v>42</v>
      </c>
      <c r="G2069" t="s">
        <v>16</v>
      </c>
      <c r="H2069" t="s">
        <v>238</v>
      </c>
      <c r="I2069" t="s">
        <v>134</v>
      </c>
      <c r="J2069" t="b">
        <v>0</v>
      </c>
      <c r="K2069">
        <v>1415</v>
      </c>
      <c r="L2069">
        <v>921781</v>
      </c>
      <c r="M2069">
        <v>20171015</v>
      </c>
      <c r="N2069" t="s">
        <v>19</v>
      </c>
      <c r="O2069" t="str">
        <f>IF(VLOOKUP(A2069,'national-winners'!$A$2:$B$13,2,0)=H2069,"Y","N")</f>
        <v>N</v>
      </c>
    </row>
    <row r="2070" spans="1:15" x14ac:dyDescent="0.25">
      <c r="A2070">
        <v>2000</v>
      </c>
      <c r="B2070" t="s">
        <v>40</v>
      </c>
      <c r="C2070" t="s">
        <v>41</v>
      </c>
      <c r="D2070">
        <v>5</v>
      </c>
      <c r="E2070">
        <v>71</v>
      </c>
      <c r="F2070">
        <v>42</v>
      </c>
      <c r="G2070" t="s">
        <v>16</v>
      </c>
      <c r="H2070" t="s">
        <v>236</v>
      </c>
      <c r="I2070" t="s">
        <v>237</v>
      </c>
      <c r="J2070" t="b">
        <v>0</v>
      </c>
      <c r="K2070">
        <v>1098</v>
      </c>
      <c r="L2070">
        <v>921781</v>
      </c>
      <c r="M2070">
        <v>20171015</v>
      </c>
      <c r="N2070" t="s">
        <v>19</v>
      </c>
      <c r="O2070" t="str">
        <f>IF(VLOOKUP(A2070,'national-winners'!$A$2:$B$13,2,0)=H2070,"Y","N")</f>
        <v>N</v>
      </c>
    </row>
    <row r="2071" spans="1:15" x14ac:dyDescent="0.25">
      <c r="A2071">
        <v>2000</v>
      </c>
      <c r="B2071" t="s">
        <v>42</v>
      </c>
      <c r="C2071" t="s">
        <v>43</v>
      </c>
      <c r="D2071">
        <v>6</v>
      </c>
      <c r="E2071">
        <v>93</v>
      </c>
      <c r="F2071">
        <v>71</v>
      </c>
      <c r="G2071" t="s">
        <v>16</v>
      </c>
      <c r="H2071" t="s">
        <v>298</v>
      </c>
      <c r="I2071" t="s">
        <v>18</v>
      </c>
      <c r="J2071" t="b">
        <v>0</v>
      </c>
      <c r="K2071">
        <v>5861203</v>
      </c>
      <c r="L2071">
        <v>10965822</v>
      </c>
      <c r="M2071">
        <v>20171015</v>
      </c>
      <c r="N2071" t="s">
        <v>19</v>
      </c>
      <c r="O2071" t="str">
        <f>IF(VLOOKUP(A2071,'national-winners'!$A$2:$B$13,2,0)=H2071,"Y","N")</f>
        <v>N</v>
      </c>
    </row>
    <row r="2072" spans="1:15" x14ac:dyDescent="0.25">
      <c r="A2072">
        <v>2000</v>
      </c>
      <c r="B2072" t="s">
        <v>42</v>
      </c>
      <c r="C2072" t="s">
        <v>43</v>
      </c>
      <c r="D2072">
        <v>6</v>
      </c>
      <c r="E2072">
        <v>93</v>
      </c>
      <c r="F2072">
        <v>71</v>
      </c>
      <c r="G2072" t="s">
        <v>16</v>
      </c>
      <c r="H2072" t="s">
        <v>297</v>
      </c>
      <c r="I2072" t="s">
        <v>21</v>
      </c>
      <c r="J2072" t="b">
        <v>0</v>
      </c>
      <c r="K2072">
        <v>4567429</v>
      </c>
      <c r="L2072">
        <v>10965822</v>
      </c>
      <c r="M2072">
        <v>20171015</v>
      </c>
      <c r="N2072" t="s">
        <v>19</v>
      </c>
      <c r="O2072" t="str">
        <f>IF(VLOOKUP(A2072,'national-winners'!$A$2:$B$13,2,0)=H2072,"Y","N")</f>
        <v>Y</v>
      </c>
    </row>
    <row r="2073" spans="1:15" x14ac:dyDescent="0.25">
      <c r="A2073">
        <v>2000</v>
      </c>
      <c r="B2073" t="s">
        <v>42</v>
      </c>
      <c r="C2073" t="s">
        <v>43</v>
      </c>
      <c r="D2073">
        <v>6</v>
      </c>
      <c r="E2073">
        <v>93</v>
      </c>
      <c r="F2073">
        <v>71</v>
      </c>
      <c r="G2073" t="s">
        <v>16</v>
      </c>
      <c r="H2073" t="s">
        <v>273</v>
      </c>
      <c r="I2073" t="s">
        <v>274</v>
      </c>
      <c r="J2073" t="b">
        <v>0</v>
      </c>
      <c r="K2073">
        <v>418707</v>
      </c>
      <c r="L2073">
        <v>10965822</v>
      </c>
      <c r="M2073">
        <v>20171015</v>
      </c>
      <c r="N2073" t="s">
        <v>19</v>
      </c>
      <c r="O2073" t="str">
        <f>IF(VLOOKUP(A2073,'national-winners'!$A$2:$B$13,2,0)=H2073,"Y","N")</f>
        <v>N</v>
      </c>
    </row>
    <row r="2074" spans="1:15" x14ac:dyDescent="0.25">
      <c r="A2074">
        <v>2000</v>
      </c>
      <c r="B2074" t="s">
        <v>42</v>
      </c>
      <c r="C2074" t="s">
        <v>43</v>
      </c>
      <c r="D2074">
        <v>6</v>
      </c>
      <c r="E2074">
        <v>93</v>
      </c>
      <c r="F2074">
        <v>71</v>
      </c>
      <c r="G2074" t="s">
        <v>16</v>
      </c>
      <c r="H2074" t="s">
        <v>271</v>
      </c>
      <c r="I2074" t="s">
        <v>29</v>
      </c>
      <c r="J2074" t="b">
        <v>0</v>
      </c>
      <c r="K2074">
        <v>45520</v>
      </c>
      <c r="L2074">
        <v>10965822</v>
      </c>
      <c r="M2074">
        <v>20171015</v>
      </c>
      <c r="N2074" t="s">
        <v>19</v>
      </c>
      <c r="O2074" t="str">
        <f>IF(VLOOKUP(A2074,'national-winners'!$A$2:$B$13,2,0)=H2074,"Y","N")</f>
        <v>N</v>
      </c>
    </row>
    <row r="2075" spans="1:15" x14ac:dyDescent="0.25">
      <c r="A2075">
        <v>2000</v>
      </c>
      <c r="B2075" t="s">
        <v>42</v>
      </c>
      <c r="C2075" t="s">
        <v>43</v>
      </c>
      <c r="D2075">
        <v>6</v>
      </c>
      <c r="E2075">
        <v>93</v>
      </c>
      <c r="F2075">
        <v>71</v>
      </c>
      <c r="G2075" t="s">
        <v>16</v>
      </c>
      <c r="H2075" t="s">
        <v>299</v>
      </c>
      <c r="I2075" t="s">
        <v>272</v>
      </c>
      <c r="J2075" t="b">
        <v>0</v>
      </c>
      <c r="K2075">
        <v>44987</v>
      </c>
      <c r="L2075">
        <v>10965822</v>
      </c>
      <c r="M2075">
        <v>20171015</v>
      </c>
      <c r="N2075" t="s">
        <v>19</v>
      </c>
      <c r="O2075" t="str">
        <f>IF(VLOOKUP(A2075,'national-winners'!$A$2:$B$13,2,0)=H2075,"Y","N")</f>
        <v>N</v>
      </c>
    </row>
    <row r="2076" spans="1:15" x14ac:dyDescent="0.25">
      <c r="A2076">
        <v>2000</v>
      </c>
      <c r="B2076" t="s">
        <v>42</v>
      </c>
      <c r="C2076" t="s">
        <v>43</v>
      </c>
      <c r="D2076">
        <v>6</v>
      </c>
      <c r="E2076">
        <v>93</v>
      </c>
      <c r="F2076">
        <v>71</v>
      </c>
      <c r="G2076" t="s">
        <v>16</v>
      </c>
      <c r="H2076" t="s">
        <v>238</v>
      </c>
      <c r="I2076" t="s">
        <v>23</v>
      </c>
      <c r="J2076" t="b">
        <v>0</v>
      </c>
      <c r="K2076">
        <v>17042</v>
      </c>
      <c r="L2076">
        <v>10965822</v>
      </c>
      <c r="M2076">
        <v>20171015</v>
      </c>
      <c r="N2076" t="s">
        <v>19</v>
      </c>
      <c r="O2076" t="str">
        <f>IF(VLOOKUP(A2076,'national-winners'!$A$2:$B$13,2,0)=H2076,"Y","N")</f>
        <v>N</v>
      </c>
    </row>
    <row r="2077" spans="1:15" x14ac:dyDescent="0.25">
      <c r="A2077">
        <v>2000</v>
      </c>
      <c r="B2077" t="s">
        <v>42</v>
      </c>
      <c r="C2077" t="s">
        <v>43</v>
      </c>
      <c r="D2077">
        <v>6</v>
      </c>
      <c r="E2077">
        <v>93</v>
      </c>
      <c r="F2077">
        <v>71</v>
      </c>
      <c r="G2077" t="s">
        <v>16</v>
      </c>
      <c r="H2077" t="s">
        <v>236</v>
      </c>
      <c r="I2077" t="s">
        <v>237</v>
      </c>
      <c r="J2077" t="b">
        <v>0</v>
      </c>
      <c r="K2077">
        <v>10934</v>
      </c>
      <c r="L2077">
        <v>10965822</v>
      </c>
      <c r="M2077">
        <v>20171015</v>
      </c>
      <c r="N2077" t="s">
        <v>19</v>
      </c>
      <c r="O2077" t="str">
        <f>IF(VLOOKUP(A2077,'national-winners'!$A$2:$B$13,2,0)=H2077,"Y","N")</f>
        <v>N</v>
      </c>
    </row>
    <row r="2078" spans="1:15" x14ac:dyDescent="0.25">
      <c r="A2078">
        <v>2000</v>
      </c>
      <c r="B2078" t="s">
        <v>46</v>
      </c>
      <c r="C2078" t="s">
        <v>47</v>
      </c>
      <c r="D2078">
        <v>8</v>
      </c>
      <c r="E2078">
        <v>84</v>
      </c>
      <c r="F2078">
        <v>62</v>
      </c>
      <c r="G2078" t="s">
        <v>16</v>
      </c>
      <c r="H2078" t="s">
        <v>297</v>
      </c>
      <c r="I2078" t="s">
        <v>21</v>
      </c>
      <c r="J2078" t="b">
        <v>0</v>
      </c>
      <c r="K2078">
        <v>883748</v>
      </c>
      <c r="L2078">
        <v>1741368</v>
      </c>
      <c r="M2078">
        <v>20171015</v>
      </c>
      <c r="N2078" t="s">
        <v>19</v>
      </c>
      <c r="O2078" t="str">
        <f>IF(VLOOKUP(A2078,'national-winners'!$A$2:$B$13,2,0)=H2078,"Y","N")</f>
        <v>Y</v>
      </c>
    </row>
    <row r="2079" spans="1:15" x14ac:dyDescent="0.25">
      <c r="A2079">
        <v>2000</v>
      </c>
      <c r="B2079" t="s">
        <v>46</v>
      </c>
      <c r="C2079" t="s">
        <v>47</v>
      </c>
      <c r="D2079">
        <v>8</v>
      </c>
      <c r="E2079">
        <v>84</v>
      </c>
      <c r="F2079">
        <v>62</v>
      </c>
      <c r="G2079" t="s">
        <v>16</v>
      </c>
      <c r="H2079" t="s">
        <v>298</v>
      </c>
      <c r="I2079" t="s">
        <v>18</v>
      </c>
      <c r="J2079" t="b">
        <v>0</v>
      </c>
      <c r="K2079">
        <v>738227</v>
      </c>
      <c r="L2079">
        <v>1741368</v>
      </c>
      <c r="M2079">
        <v>20171015</v>
      </c>
      <c r="N2079" t="s">
        <v>19</v>
      </c>
      <c r="O2079" t="str">
        <f>IF(VLOOKUP(A2079,'national-winners'!$A$2:$B$13,2,0)=H2079,"Y","N")</f>
        <v>N</v>
      </c>
    </row>
    <row r="2080" spans="1:15" x14ac:dyDescent="0.25">
      <c r="A2080">
        <v>2000</v>
      </c>
      <c r="B2080" t="s">
        <v>46</v>
      </c>
      <c r="C2080" t="s">
        <v>47</v>
      </c>
      <c r="D2080">
        <v>8</v>
      </c>
      <c r="E2080">
        <v>84</v>
      </c>
      <c r="F2080">
        <v>62</v>
      </c>
      <c r="G2080" t="s">
        <v>16</v>
      </c>
      <c r="H2080" t="s">
        <v>273</v>
      </c>
      <c r="I2080" t="s">
        <v>274</v>
      </c>
      <c r="J2080" t="b">
        <v>0</v>
      </c>
      <c r="K2080">
        <v>91434</v>
      </c>
      <c r="L2080">
        <v>1741368</v>
      </c>
      <c r="M2080">
        <v>20171015</v>
      </c>
      <c r="N2080" t="s">
        <v>19</v>
      </c>
      <c r="O2080" t="str">
        <f>IF(VLOOKUP(A2080,'national-winners'!$A$2:$B$13,2,0)=H2080,"Y","N")</f>
        <v>N</v>
      </c>
    </row>
    <row r="2081" spans="1:15" x14ac:dyDescent="0.25">
      <c r="A2081">
        <v>2000</v>
      </c>
      <c r="B2081" t="s">
        <v>46</v>
      </c>
      <c r="C2081" t="s">
        <v>47</v>
      </c>
      <c r="D2081">
        <v>8</v>
      </c>
      <c r="E2081">
        <v>84</v>
      </c>
      <c r="F2081">
        <v>62</v>
      </c>
      <c r="G2081" t="s">
        <v>16</v>
      </c>
      <c r="H2081" t="s">
        <v>271</v>
      </c>
      <c r="I2081" t="s">
        <v>29</v>
      </c>
      <c r="J2081" t="b">
        <v>0</v>
      </c>
      <c r="K2081">
        <v>12799</v>
      </c>
      <c r="L2081">
        <v>1741368</v>
      </c>
      <c r="M2081">
        <v>20171015</v>
      </c>
      <c r="N2081" t="s">
        <v>19</v>
      </c>
      <c r="O2081" t="str">
        <f>IF(VLOOKUP(A2081,'national-winners'!$A$2:$B$13,2,0)=H2081,"Y","N")</f>
        <v>N</v>
      </c>
    </row>
    <row r="2082" spans="1:15" x14ac:dyDescent="0.25">
      <c r="A2082">
        <v>2000</v>
      </c>
      <c r="B2082" t="s">
        <v>46</v>
      </c>
      <c r="C2082" t="s">
        <v>47</v>
      </c>
      <c r="D2082">
        <v>8</v>
      </c>
      <c r="E2082">
        <v>84</v>
      </c>
      <c r="F2082">
        <v>62</v>
      </c>
      <c r="G2082" t="s">
        <v>16</v>
      </c>
      <c r="H2082" t="s">
        <v>236</v>
      </c>
      <c r="I2082" t="s">
        <v>293</v>
      </c>
      <c r="J2082" t="b">
        <v>0</v>
      </c>
      <c r="K2082">
        <v>10465</v>
      </c>
      <c r="L2082">
        <v>1741368</v>
      </c>
      <c r="M2082">
        <v>20171015</v>
      </c>
      <c r="N2082" t="s">
        <v>19</v>
      </c>
      <c r="O2082" t="str">
        <f>IF(VLOOKUP(A2082,'national-winners'!$A$2:$B$13,2,0)=H2082,"Y","N")</f>
        <v>N</v>
      </c>
    </row>
    <row r="2083" spans="1:15" x14ac:dyDescent="0.25">
      <c r="A2083">
        <v>2000</v>
      </c>
      <c r="B2083" t="s">
        <v>46</v>
      </c>
      <c r="C2083" t="s">
        <v>47</v>
      </c>
      <c r="D2083">
        <v>8</v>
      </c>
      <c r="E2083">
        <v>84</v>
      </c>
      <c r="F2083">
        <v>62</v>
      </c>
      <c r="G2083" t="s">
        <v>16</v>
      </c>
      <c r="H2083" t="s">
        <v>236</v>
      </c>
      <c r="I2083" t="s">
        <v>237</v>
      </c>
      <c r="J2083" t="b">
        <v>0</v>
      </c>
      <c r="K2083">
        <v>2240</v>
      </c>
      <c r="L2083">
        <v>1741368</v>
      </c>
      <c r="M2083">
        <v>20171015</v>
      </c>
      <c r="N2083" t="s">
        <v>19</v>
      </c>
      <c r="O2083" t="str">
        <f>IF(VLOOKUP(A2083,'national-winners'!$A$2:$B$13,2,0)=H2083,"Y","N")</f>
        <v>N</v>
      </c>
    </row>
    <row r="2084" spans="1:15" x14ac:dyDescent="0.25">
      <c r="A2084">
        <v>2000</v>
      </c>
      <c r="B2084" t="s">
        <v>46</v>
      </c>
      <c r="C2084" t="s">
        <v>47</v>
      </c>
      <c r="D2084">
        <v>8</v>
      </c>
      <c r="E2084">
        <v>84</v>
      </c>
      <c r="F2084">
        <v>62</v>
      </c>
      <c r="G2084" t="s">
        <v>16</v>
      </c>
      <c r="H2084" t="s">
        <v>238</v>
      </c>
      <c r="I2084" t="s">
        <v>134</v>
      </c>
      <c r="J2084" t="b">
        <v>0</v>
      </c>
      <c r="K2084">
        <v>1319</v>
      </c>
      <c r="L2084">
        <v>1741368</v>
      </c>
      <c r="M2084">
        <v>20171015</v>
      </c>
      <c r="N2084" t="s">
        <v>19</v>
      </c>
      <c r="O2084" t="str">
        <f>IF(VLOOKUP(A2084,'national-winners'!$A$2:$B$13,2,0)=H2084,"Y","N")</f>
        <v>N</v>
      </c>
    </row>
    <row r="2085" spans="1:15" x14ac:dyDescent="0.25">
      <c r="A2085">
        <v>2000</v>
      </c>
      <c r="B2085" t="s">
        <v>46</v>
      </c>
      <c r="C2085" t="s">
        <v>47</v>
      </c>
      <c r="D2085">
        <v>8</v>
      </c>
      <c r="E2085">
        <v>84</v>
      </c>
      <c r="F2085">
        <v>62</v>
      </c>
      <c r="G2085" t="s">
        <v>16</v>
      </c>
      <c r="H2085" t="s">
        <v>166</v>
      </c>
      <c r="I2085" t="s">
        <v>100</v>
      </c>
      <c r="J2085" t="b">
        <v>0</v>
      </c>
      <c r="K2085">
        <v>712</v>
      </c>
      <c r="L2085">
        <v>1741368</v>
      </c>
      <c r="M2085">
        <v>20171015</v>
      </c>
      <c r="N2085" t="s">
        <v>19</v>
      </c>
      <c r="O2085" t="str">
        <f>IF(VLOOKUP(A2085,'national-winners'!$A$2:$B$13,2,0)=H2085,"Y","N")</f>
        <v>N</v>
      </c>
    </row>
    <row r="2086" spans="1:15" x14ac:dyDescent="0.25">
      <c r="A2086">
        <v>2000</v>
      </c>
      <c r="B2086" t="s">
        <v>46</v>
      </c>
      <c r="C2086" t="s">
        <v>47</v>
      </c>
      <c r="D2086">
        <v>8</v>
      </c>
      <c r="E2086">
        <v>84</v>
      </c>
      <c r="F2086">
        <v>62</v>
      </c>
      <c r="G2086" t="s">
        <v>16</v>
      </c>
      <c r="H2086" t="s">
        <v>284</v>
      </c>
      <c r="I2086" t="s">
        <v>37</v>
      </c>
      <c r="J2086" t="b">
        <v>0</v>
      </c>
      <c r="K2086">
        <v>216</v>
      </c>
      <c r="L2086">
        <v>1741368</v>
      </c>
      <c r="M2086">
        <v>20171015</v>
      </c>
      <c r="N2086" t="s">
        <v>19</v>
      </c>
      <c r="O2086" t="str">
        <f>IF(VLOOKUP(A2086,'national-winners'!$A$2:$B$13,2,0)=H2086,"Y","N")</f>
        <v>N</v>
      </c>
    </row>
    <row r="2087" spans="1:15" x14ac:dyDescent="0.25">
      <c r="A2087">
        <v>2000</v>
      </c>
      <c r="B2087" t="s">
        <v>46</v>
      </c>
      <c r="C2087" t="s">
        <v>47</v>
      </c>
      <c r="D2087">
        <v>8</v>
      </c>
      <c r="E2087">
        <v>84</v>
      </c>
      <c r="F2087">
        <v>62</v>
      </c>
      <c r="G2087" t="s">
        <v>16</v>
      </c>
      <c r="H2087" t="s">
        <v>197</v>
      </c>
      <c r="I2087" t="s">
        <v>25</v>
      </c>
      <c r="J2087" t="b">
        <v>0</v>
      </c>
      <c r="K2087">
        <v>208</v>
      </c>
      <c r="L2087">
        <v>1741368</v>
      </c>
      <c r="M2087">
        <v>20171015</v>
      </c>
      <c r="N2087" t="s">
        <v>19</v>
      </c>
      <c r="O2087" t="str">
        <f>IF(VLOOKUP(A2087,'national-winners'!$A$2:$B$13,2,0)=H2087,"Y","N")</f>
        <v>N</v>
      </c>
    </row>
    <row r="2088" spans="1:15" x14ac:dyDescent="0.25">
      <c r="A2088">
        <v>2000</v>
      </c>
      <c r="B2088" t="s">
        <v>50</v>
      </c>
      <c r="C2088" t="s">
        <v>51</v>
      </c>
      <c r="D2088">
        <v>9</v>
      </c>
      <c r="E2088">
        <v>16</v>
      </c>
      <c r="F2088">
        <v>1</v>
      </c>
      <c r="G2088" t="s">
        <v>16</v>
      </c>
      <c r="H2088" t="s">
        <v>298</v>
      </c>
      <c r="I2088" t="s">
        <v>18</v>
      </c>
      <c r="J2088" t="b">
        <v>0</v>
      </c>
      <c r="K2088">
        <v>816015</v>
      </c>
      <c r="L2088">
        <v>1459525</v>
      </c>
      <c r="M2088">
        <v>20171015</v>
      </c>
      <c r="N2088" t="s">
        <v>19</v>
      </c>
      <c r="O2088" t="str">
        <f>IF(VLOOKUP(A2088,'national-winners'!$A$2:$B$13,2,0)=H2088,"Y","N")</f>
        <v>N</v>
      </c>
    </row>
    <row r="2089" spans="1:15" x14ac:dyDescent="0.25">
      <c r="A2089">
        <v>2000</v>
      </c>
      <c r="B2089" t="s">
        <v>50</v>
      </c>
      <c r="C2089" t="s">
        <v>51</v>
      </c>
      <c r="D2089">
        <v>9</v>
      </c>
      <c r="E2089">
        <v>16</v>
      </c>
      <c r="F2089">
        <v>1</v>
      </c>
      <c r="G2089" t="s">
        <v>16</v>
      </c>
      <c r="H2089" t="s">
        <v>297</v>
      </c>
      <c r="I2089" t="s">
        <v>21</v>
      </c>
      <c r="J2089" t="b">
        <v>0</v>
      </c>
      <c r="K2089">
        <v>561094</v>
      </c>
      <c r="L2089">
        <v>1459525</v>
      </c>
      <c r="M2089">
        <v>20171015</v>
      </c>
      <c r="N2089" t="s">
        <v>19</v>
      </c>
      <c r="O2089" t="str">
        <f>IF(VLOOKUP(A2089,'national-winners'!$A$2:$B$13,2,0)=H2089,"Y","N")</f>
        <v>Y</v>
      </c>
    </row>
    <row r="2090" spans="1:15" x14ac:dyDescent="0.25">
      <c r="A2090">
        <v>2000</v>
      </c>
      <c r="B2090" t="s">
        <v>50</v>
      </c>
      <c r="C2090" t="s">
        <v>51</v>
      </c>
      <c r="D2090">
        <v>9</v>
      </c>
      <c r="E2090">
        <v>16</v>
      </c>
      <c r="F2090">
        <v>1</v>
      </c>
      <c r="G2090" t="s">
        <v>16</v>
      </c>
      <c r="H2090" t="s">
        <v>273</v>
      </c>
      <c r="I2090" t="s">
        <v>274</v>
      </c>
      <c r="J2090" t="b">
        <v>0</v>
      </c>
      <c r="K2090">
        <v>64452</v>
      </c>
      <c r="L2090">
        <v>1459525</v>
      </c>
      <c r="M2090">
        <v>20171015</v>
      </c>
      <c r="N2090" t="s">
        <v>19</v>
      </c>
      <c r="O2090" t="str">
        <f>IF(VLOOKUP(A2090,'national-winners'!$A$2:$B$13,2,0)=H2090,"Y","N")</f>
        <v>N</v>
      </c>
    </row>
    <row r="2091" spans="1:15" x14ac:dyDescent="0.25">
      <c r="A2091">
        <v>2000</v>
      </c>
      <c r="B2091" t="s">
        <v>50</v>
      </c>
      <c r="C2091" t="s">
        <v>51</v>
      </c>
      <c r="D2091">
        <v>9</v>
      </c>
      <c r="E2091">
        <v>16</v>
      </c>
      <c r="F2091">
        <v>1</v>
      </c>
      <c r="G2091" t="s">
        <v>16</v>
      </c>
      <c r="H2091" t="s">
        <v>238</v>
      </c>
      <c r="I2091" t="s">
        <v>147</v>
      </c>
      <c r="J2091" t="b">
        <v>0</v>
      </c>
      <c r="K2091">
        <v>9695</v>
      </c>
      <c r="L2091">
        <v>1459525</v>
      </c>
      <c r="M2091">
        <v>20171015</v>
      </c>
      <c r="N2091" t="s">
        <v>19</v>
      </c>
      <c r="O2091" t="str">
        <f>IF(VLOOKUP(A2091,'national-winners'!$A$2:$B$13,2,0)=H2091,"Y","N")</f>
        <v>N</v>
      </c>
    </row>
    <row r="2092" spans="1:15" x14ac:dyDescent="0.25">
      <c r="A2092">
        <v>2000</v>
      </c>
      <c r="B2092" t="s">
        <v>50</v>
      </c>
      <c r="C2092" t="s">
        <v>51</v>
      </c>
      <c r="D2092">
        <v>9</v>
      </c>
      <c r="E2092">
        <v>16</v>
      </c>
      <c r="F2092">
        <v>1</v>
      </c>
      <c r="G2092" t="s">
        <v>16</v>
      </c>
      <c r="H2092" t="s">
        <v>299</v>
      </c>
      <c r="I2092" t="s">
        <v>272</v>
      </c>
      <c r="J2092" t="b">
        <v>0</v>
      </c>
      <c r="K2092">
        <v>4731</v>
      </c>
      <c r="L2092">
        <v>1459525</v>
      </c>
      <c r="M2092">
        <v>20171015</v>
      </c>
      <c r="N2092" t="s">
        <v>19</v>
      </c>
      <c r="O2092" t="str">
        <f>IF(VLOOKUP(A2092,'national-winners'!$A$2:$B$13,2,0)=H2092,"Y","N")</f>
        <v>N</v>
      </c>
    </row>
    <row r="2093" spans="1:15" x14ac:dyDescent="0.25">
      <c r="A2093">
        <v>2000</v>
      </c>
      <c r="B2093" t="s">
        <v>50</v>
      </c>
      <c r="C2093" t="s">
        <v>51</v>
      </c>
      <c r="D2093">
        <v>9</v>
      </c>
      <c r="E2093">
        <v>16</v>
      </c>
      <c r="F2093">
        <v>1</v>
      </c>
      <c r="G2093" t="s">
        <v>16</v>
      </c>
      <c r="H2093" t="s">
        <v>271</v>
      </c>
      <c r="I2093" t="s">
        <v>29</v>
      </c>
      <c r="J2093" t="b">
        <v>0</v>
      </c>
      <c r="K2093">
        <v>3484</v>
      </c>
      <c r="L2093">
        <v>1459525</v>
      </c>
      <c r="M2093">
        <v>20171015</v>
      </c>
      <c r="N2093" t="s">
        <v>19</v>
      </c>
      <c r="O2093" t="str">
        <f>IF(VLOOKUP(A2093,'national-winners'!$A$2:$B$13,2,0)=H2093,"Y","N")</f>
        <v>N</v>
      </c>
    </row>
    <row r="2094" spans="1:15" x14ac:dyDescent="0.25">
      <c r="A2094">
        <v>2000</v>
      </c>
      <c r="B2094" t="s">
        <v>50</v>
      </c>
      <c r="C2094" t="s">
        <v>51</v>
      </c>
      <c r="D2094">
        <v>9</v>
      </c>
      <c r="E2094">
        <v>16</v>
      </c>
      <c r="F2094">
        <v>1</v>
      </c>
      <c r="G2094" t="s">
        <v>16</v>
      </c>
      <c r="J2094" t="b">
        <v>1</v>
      </c>
      <c r="K2094">
        <v>54</v>
      </c>
      <c r="L2094">
        <v>1459525</v>
      </c>
      <c r="M2094">
        <v>20171015</v>
      </c>
      <c r="N2094" t="s">
        <v>19</v>
      </c>
      <c r="O2094" t="str">
        <f>IF(VLOOKUP(A2094,'national-winners'!$A$2:$B$13,2,0)=H2094,"Y","N")</f>
        <v>N</v>
      </c>
    </row>
    <row r="2095" spans="1:15" x14ac:dyDescent="0.25">
      <c r="A2095">
        <v>2000</v>
      </c>
      <c r="B2095" t="s">
        <v>53</v>
      </c>
      <c r="C2095" t="s">
        <v>54</v>
      </c>
      <c r="D2095">
        <v>10</v>
      </c>
      <c r="E2095">
        <v>51</v>
      </c>
      <c r="F2095">
        <v>11</v>
      </c>
      <c r="G2095" t="s">
        <v>16</v>
      </c>
      <c r="H2095" t="s">
        <v>298</v>
      </c>
      <c r="I2095" t="s">
        <v>18</v>
      </c>
      <c r="J2095" t="b">
        <v>0</v>
      </c>
      <c r="K2095">
        <v>180068</v>
      </c>
      <c r="L2095">
        <v>327529</v>
      </c>
      <c r="M2095">
        <v>20171015</v>
      </c>
      <c r="N2095" t="s">
        <v>19</v>
      </c>
      <c r="O2095" t="str">
        <f>IF(VLOOKUP(A2095,'national-winners'!$A$2:$B$13,2,0)=H2095,"Y","N")</f>
        <v>N</v>
      </c>
    </row>
    <row r="2096" spans="1:15" x14ac:dyDescent="0.25">
      <c r="A2096">
        <v>2000</v>
      </c>
      <c r="B2096" t="s">
        <v>53</v>
      </c>
      <c r="C2096" t="s">
        <v>54</v>
      </c>
      <c r="D2096">
        <v>10</v>
      </c>
      <c r="E2096">
        <v>51</v>
      </c>
      <c r="F2096">
        <v>11</v>
      </c>
      <c r="G2096" t="s">
        <v>16</v>
      </c>
      <c r="H2096" t="s">
        <v>297</v>
      </c>
      <c r="I2096" t="s">
        <v>21</v>
      </c>
      <c r="J2096" t="b">
        <v>0</v>
      </c>
      <c r="K2096">
        <v>137288</v>
      </c>
      <c r="L2096">
        <v>327529</v>
      </c>
      <c r="M2096">
        <v>20171015</v>
      </c>
      <c r="N2096" t="s">
        <v>19</v>
      </c>
      <c r="O2096" t="str">
        <f>IF(VLOOKUP(A2096,'national-winners'!$A$2:$B$13,2,0)=H2096,"Y","N")</f>
        <v>Y</v>
      </c>
    </row>
    <row r="2097" spans="1:15" x14ac:dyDescent="0.25">
      <c r="A2097">
        <v>2000</v>
      </c>
      <c r="B2097" t="s">
        <v>53</v>
      </c>
      <c r="C2097" t="s">
        <v>54</v>
      </c>
      <c r="D2097">
        <v>10</v>
      </c>
      <c r="E2097">
        <v>51</v>
      </c>
      <c r="F2097">
        <v>11</v>
      </c>
      <c r="G2097" t="s">
        <v>16</v>
      </c>
      <c r="H2097" t="s">
        <v>273</v>
      </c>
      <c r="I2097" t="s">
        <v>274</v>
      </c>
      <c r="J2097" t="b">
        <v>0</v>
      </c>
      <c r="K2097">
        <v>8307</v>
      </c>
      <c r="L2097">
        <v>327529</v>
      </c>
      <c r="M2097">
        <v>20171015</v>
      </c>
      <c r="N2097" t="s">
        <v>19</v>
      </c>
      <c r="O2097" t="str">
        <f>IF(VLOOKUP(A2097,'national-winners'!$A$2:$B$13,2,0)=H2097,"Y","N")</f>
        <v>N</v>
      </c>
    </row>
    <row r="2098" spans="1:15" x14ac:dyDescent="0.25">
      <c r="A2098">
        <v>2000</v>
      </c>
      <c r="B2098" t="s">
        <v>53</v>
      </c>
      <c r="C2098" t="s">
        <v>54</v>
      </c>
      <c r="D2098">
        <v>10</v>
      </c>
      <c r="E2098">
        <v>51</v>
      </c>
      <c r="F2098">
        <v>11</v>
      </c>
      <c r="G2098" t="s">
        <v>16</v>
      </c>
      <c r="H2098" t="s">
        <v>299</v>
      </c>
      <c r="I2098" t="s">
        <v>272</v>
      </c>
      <c r="J2098" t="b">
        <v>0</v>
      </c>
      <c r="K2098">
        <v>777</v>
      </c>
      <c r="L2098">
        <v>327529</v>
      </c>
      <c r="M2098">
        <v>20171015</v>
      </c>
      <c r="N2098" t="s">
        <v>19</v>
      </c>
      <c r="O2098" t="str">
        <f>IF(VLOOKUP(A2098,'national-winners'!$A$2:$B$13,2,0)=H2098,"Y","N")</f>
        <v>N</v>
      </c>
    </row>
    <row r="2099" spans="1:15" x14ac:dyDescent="0.25">
      <c r="A2099">
        <v>2000</v>
      </c>
      <c r="B2099" t="s">
        <v>53</v>
      </c>
      <c r="C2099" t="s">
        <v>54</v>
      </c>
      <c r="D2099">
        <v>10</v>
      </c>
      <c r="E2099">
        <v>51</v>
      </c>
      <c r="F2099">
        <v>11</v>
      </c>
      <c r="G2099" t="s">
        <v>16</v>
      </c>
      <c r="H2099" t="s">
        <v>271</v>
      </c>
      <c r="I2099" t="s">
        <v>29</v>
      </c>
      <c r="J2099" t="b">
        <v>0</v>
      </c>
      <c r="K2099">
        <v>774</v>
      </c>
      <c r="L2099">
        <v>327529</v>
      </c>
      <c r="M2099">
        <v>20171015</v>
      </c>
      <c r="N2099" t="s">
        <v>19</v>
      </c>
      <c r="O2099" t="str">
        <f>IF(VLOOKUP(A2099,'national-winners'!$A$2:$B$13,2,0)=H2099,"Y","N")</f>
        <v>N</v>
      </c>
    </row>
    <row r="2100" spans="1:15" x14ac:dyDescent="0.25">
      <c r="A2100">
        <v>2000</v>
      </c>
      <c r="B2100" t="s">
        <v>53</v>
      </c>
      <c r="C2100" t="s">
        <v>54</v>
      </c>
      <c r="D2100">
        <v>10</v>
      </c>
      <c r="E2100">
        <v>51</v>
      </c>
      <c r="F2100">
        <v>11</v>
      </c>
      <c r="G2100" t="s">
        <v>16</v>
      </c>
      <c r="H2100" t="s">
        <v>238</v>
      </c>
      <c r="I2100" t="s">
        <v>134</v>
      </c>
      <c r="J2100" t="b">
        <v>0</v>
      </c>
      <c r="K2100">
        <v>208</v>
      </c>
      <c r="L2100">
        <v>327529</v>
      </c>
      <c r="M2100">
        <v>20171015</v>
      </c>
      <c r="N2100" t="s">
        <v>19</v>
      </c>
      <c r="O2100" t="str">
        <f>IF(VLOOKUP(A2100,'national-winners'!$A$2:$B$13,2,0)=H2100,"Y","N")</f>
        <v>N</v>
      </c>
    </row>
    <row r="2101" spans="1:15" x14ac:dyDescent="0.25">
      <c r="A2101">
        <v>2000</v>
      </c>
      <c r="B2101" t="s">
        <v>53</v>
      </c>
      <c r="C2101" t="s">
        <v>54</v>
      </c>
      <c r="D2101">
        <v>10</v>
      </c>
      <c r="E2101">
        <v>51</v>
      </c>
      <c r="F2101">
        <v>11</v>
      </c>
      <c r="G2101" t="s">
        <v>16</v>
      </c>
      <c r="H2101" t="s">
        <v>236</v>
      </c>
      <c r="I2101" t="s">
        <v>237</v>
      </c>
      <c r="J2101" t="b">
        <v>0</v>
      </c>
      <c r="K2101">
        <v>107</v>
      </c>
      <c r="L2101">
        <v>327529</v>
      </c>
      <c r="M2101">
        <v>20171015</v>
      </c>
      <c r="N2101" t="s">
        <v>19</v>
      </c>
      <c r="O2101" t="str">
        <f>IF(VLOOKUP(A2101,'national-winners'!$A$2:$B$13,2,0)=H2101,"Y","N")</f>
        <v>N</v>
      </c>
    </row>
    <row r="2102" spans="1:15" x14ac:dyDescent="0.25">
      <c r="A2102">
        <v>2000</v>
      </c>
      <c r="B2102" t="s">
        <v>57</v>
      </c>
      <c r="C2102" t="s">
        <v>58</v>
      </c>
      <c r="D2102">
        <v>11</v>
      </c>
      <c r="E2102">
        <v>53</v>
      </c>
      <c r="F2102">
        <v>55</v>
      </c>
      <c r="G2102" t="s">
        <v>16</v>
      </c>
      <c r="H2102" t="s">
        <v>298</v>
      </c>
      <c r="I2102" t="s">
        <v>18</v>
      </c>
      <c r="J2102" t="b">
        <v>0</v>
      </c>
      <c r="K2102">
        <v>171923</v>
      </c>
      <c r="L2102">
        <v>201894</v>
      </c>
      <c r="M2102">
        <v>20171015</v>
      </c>
      <c r="N2102" t="s">
        <v>19</v>
      </c>
      <c r="O2102" t="str">
        <f>IF(VLOOKUP(A2102,'national-winners'!$A$2:$B$13,2,0)=H2102,"Y","N")</f>
        <v>N</v>
      </c>
    </row>
    <row r="2103" spans="1:15" x14ac:dyDescent="0.25">
      <c r="A2103">
        <v>2000</v>
      </c>
      <c r="B2103" t="s">
        <v>57</v>
      </c>
      <c r="C2103" t="s">
        <v>58</v>
      </c>
      <c r="D2103">
        <v>11</v>
      </c>
      <c r="E2103">
        <v>53</v>
      </c>
      <c r="F2103">
        <v>55</v>
      </c>
      <c r="G2103" t="s">
        <v>16</v>
      </c>
      <c r="H2103" t="s">
        <v>297</v>
      </c>
      <c r="I2103" t="s">
        <v>21</v>
      </c>
      <c r="J2103" t="b">
        <v>0</v>
      </c>
      <c r="K2103">
        <v>18073</v>
      </c>
      <c r="L2103">
        <v>201894</v>
      </c>
      <c r="M2103">
        <v>20171015</v>
      </c>
      <c r="N2103" t="s">
        <v>19</v>
      </c>
      <c r="O2103" t="str">
        <f>IF(VLOOKUP(A2103,'national-winners'!$A$2:$B$13,2,0)=H2103,"Y","N")</f>
        <v>Y</v>
      </c>
    </row>
    <row r="2104" spans="1:15" x14ac:dyDescent="0.25">
      <c r="A2104">
        <v>2000</v>
      </c>
      <c r="B2104" t="s">
        <v>57</v>
      </c>
      <c r="C2104" t="s">
        <v>58</v>
      </c>
      <c r="D2104">
        <v>11</v>
      </c>
      <c r="E2104">
        <v>53</v>
      </c>
      <c r="F2104">
        <v>55</v>
      </c>
      <c r="G2104" t="s">
        <v>16</v>
      </c>
      <c r="H2104" t="s">
        <v>273</v>
      </c>
      <c r="I2104" t="s">
        <v>274</v>
      </c>
      <c r="J2104" t="b">
        <v>0</v>
      </c>
      <c r="K2104">
        <v>10576</v>
      </c>
      <c r="L2104">
        <v>201894</v>
      </c>
      <c r="M2104">
        <v>20171015</v>
      </c>
      <c r="N2104" t="s">
        <v>19</v>
      </c>
      <c r="O2104" t="str">
        <f>IF(VLOOKUP(A2104,'national-winners'!$A$2:$B$13,2,0)=H2104,"Y","N")</f>
        <v>N</v>
      </c>
    </row>
    <row r="2105" spans="1:15" x14ac:dyDescent="0.25">
      <c r="A2105">
        <v>2000</v>
      </c>
      <c r="B2105" t="s">
        <v>57</v>
      </c>
      <c r="C2105" t="s">
        <v>58</v>
      </c>
      <c r="D2105">
        <v>11</v>
      </c>
      <c r="E2105">
        <v>53</v>
      </c>
      <c r="F2105">
        <v>55</v>
      </c>
      <c r="G2105" t="s">
        <v>16</v>
      </c>
      <c r="H2105" t="s">
        <v>271</v>
      </c>
      <c r="I2105" t="s">
        <v>29</v>
      </c>
      <c r="J2105" t="b">
        <v>0</v>
      </c>
      <c r="K2105">
        <v>669</v>
      </c>
      <c r="L2105">
        <v>201894</v>
      </c>
      <c r="M2105">
        <v>20171015</v>
      </c>
      <c r="N2105" t="s">
        <v>19</v>
      </c>
      <c r="O2105" t="str">
        <f>IF(VLOOKUP(A2105,'national-winners'!$A$2:$B$13,2,0)=H2105,"Y","N")</f>
        <v>N</v>
      </c>
    </row>
    <row r="2106" spans="1:15" x14ac:dyDescent="0.25">
      <c r="A2106">
        <v>2000</v>
      </c>
      <c r="B2106" t="s">
        <v>57</v>
      </c>
      <c r="C2106" t="s">
        <v>58</v>
      </c>
      <c r="D2106">
        <v>11</v>
      </c>
      <c r="E2106">
        <v>53</v>
      </c>
      <c r="F2106">
        <v>55</v>
      </c>
      <c r="G2106" t="s">
        <v>16</v>
      </c>
      <c r="J2106" t="b">
        <v>1</v>
      </c>
      <c r="K2106">
        <v>539</v>
      </c>
      <c r="L2106">
        <v>201894</v>
      </c>
      <c r="M2106">
        <v>20171015</v>
      </c>
      <c r="N2106" t="s">
        <v>19</v>
      </c>
      <c r="O2106" t="str">
        <f>IF(VLOOKUP(A2106,'national-winners'!$A$2:$B$13,2,0)=H2106,"Y","N")</f>
        <v>N</v>
      </c>
    </row>
    <row r="2107" spans="1:15" x14ac:dyDescent="0.25">
      <c r="A2107">
        <v>2000</v>
      </c>
      <c r="B2107" t="s">
        <v>57</v>
      </c>
      <c r="C2107" t="s">
        <v>58</v>
      </c>
      <c r="D2107">
        <v>11</v>
      </c>
      <c r="E2107">
        <v>53</v>
      </c>
      <c r="F2107">
        <v>55</v>
      </c>
      <c r="G2107" t="s">
        <v>16</v>
      </c>
      <c r="H2107" t="s">
        <v>284</v>
      </c>
      <c r="I2107" t="s">
        <v>37</v>
      </c>
      <c r="J2107" t="b">
        <v>0</v>
      </c>
      <c r="K2107">
        <v>114</v>
      </c>
      <c r="L2107">
        <v>201894</v>
      </c>
      <c r="M2107">
        <v>20171015</v>
      </c>
      <c r="N2107" t="s">
        <v>19</v>
      </c>
      <c r="O2107" t="str">
        <f>IF(VLOOKUP(A2107,'national-winners'!$A$2:$B$13,2,0)=H2107,"Y","N")</f>
        <v>N</v>
      </c>
    </row>
    <row r="2108" spans="1:15" x14ac:dyDescent="0.25">
      <c r="A2108">
        <v>2000</v>
      </c>
      <c r="B2108" t="s">
        <v>60</v>
      </c>
      <c r="C2108" t="s">
        <v>61</v>
      </c>
      <c r="D2108">
        <v>12</v>
      </c>
      <c r="E2108">
        <v>59</v>
      </c>
      <c r="F2108">
        <v>43</v>
      </c>
      <c r="G2108" t="s">
        <v>16</v>
      </c>
      <c r="H2108" t="s">
        <v>297</v>
      </c>
      <c r="I2108" t="s">
        <v>21</v>
      </c>
      <c r="J2108" t="b">
        <v>0</v>
      </c>
      <c r="K2108">
        <v>2912790</v>
      </c>
      <c r="L2108">
        <v>5963110</v>
      </c>
      <c r="M2108">
        <v>20171015</v>
      </c>
      <c r="N2108" t="s">
        <v>19</v>
      </c>
      <c r="O2108" t="str">
        <f>IF(VLOOKUP(A2108,'national-winners'!$A$2:$B$13,2,0)=H2108,"Y","N")</f>
        <v>Y</v>
      </c>
    </row>
    <row r="2109" spans="1:15" x14ac:dyDescent="0.25">
      <c r="A2109">
        <v>2000</v>
      </c>
      <c r="B2109" t="s">
        <v>60</v>
      </c>
      <c r="C2109" t="s">
        <v>61</v>
      </c>
      <c r="D2109">
        <v>12</v>
      </c>
      <c r="E2109">
        <v>59</v>
      </c>
      <c r="F2109">
        <v>43</v>
      </c>
      <c r="G2109" t="s">
        <v>16</v>
      </c>
      <c r="H2109" t="s">
        <v>298</v>
      </c>
      <c r="I2109" t="s">
        <v>18</v>
      </c>
      <c r="J2109" t="b">
        <v>0</v>
      </c>
      <c r="K2109">
        <v>2912253</v>
      </c>
      <c r="L2109">
        <v>5963110</v>
      </c>
      <c r="M2109">
        <v>20171015</v>
      </c>
      <c r="N2109" t="s">
        <v>19</v>
      </c>
      <c r="O2109" t="str">
        <f>IF(VLOOKUP(A2109,'national-winners'!$A$2:$B$13,2,0)=H2109,"Y","N")</f>
        <v>N</v>
      </c>
    </row>
    <row r="2110" spans="1:15" x14ac:dyDescent="0.25">
      <c r="A2110">
        <v>2000</v>
      </c>
      <c r="B2110" t="s">
        <v>60</v>
      </c>
      <c r="C2110" t="s">
        <v>61</v>
      </c>
      <c r="D2110">
        <v>12</v>
      </c>
      <c r="E2110">
        <v>59</v>
      </c>
      <c r="F2110">
        <v>43</v>
      </c>
      <c r="G2110" t="s">
        <v>16</v>
      </c>
      <c r="H2110" t="s">
        <v>273</v>
      </c>
      <c r="I2110" t="s">
        <v>274</v>
      </c>
      <c r="J2110" t="b">
        <v>0</v>
      </c>
      <c r="K2110">
        <v>97488</v>
      </c>
      <c r="L2110">
        <v>5963110</v>
      </c>
      <c r="M2110">
        <v>20171015</v>
      </c>
      <c r="N2110" t="s">
        <v>19</v>
      </c>
      <c r="O2110" t="str">
        <f>IF(VLOOKUP(A2110,'national-winners'!$A$2:$B$13,2,0)=H2110,"Y","N")</f>
        <v>N</v>
      </c>
    </row>
    <row r="2111" spans="1:15" x14ac:dyDescent="0.25">
      <c r="A2111">
        <v>2000</v>
      </c>
      <c r="B2111" t="s">
        <v>60</v>
      </c>
      <c r="C2111" t="s">
        <v>61</v>
      </c>
      <c r="D2111">
        <v>12</v>
      </c>
      <c r="E2111">
        <v>59</v>
      </c>
      <c r="F2111">
        <v>43</v>
      </c>
      <c r="G2111" t="s">
        <v>16</v>
      </c>
      <c r="H2111" t="s">
        <v>299</v>
      </c>
      <c r="I2111" t="s">
        <v>272</v>
      </c>
      <c r="J2111" t="b">
        <v>0</v>
      </c>
      <c r="K2111">
        <v>17484</v>
      </c>
      <c r="L2111">
        <v>5963110</v>
      </c>
      <c r="M2111">
        <v>20171015</v>
      </c>
      <c r="N2111" t="s">
        <v>19</v>
      </c>
      <c r="O2111" t="str">
        <f>IF(VLOOKUP(A2111,'national-winners'!$A$2:$B$13,2,0)=H2111,"Y","N")</f>
        <v>N</v>
      </c>
    </row>
    <row r="2112" spans="1:15" x14ac:dyDescent="0.25">
      <c r="A2112">
        <v>2000</v>
      </c>
      <c r="B2112" t="s">
        <v>60</v>
      </c>
      <c r="C2112" t="s">
        <v>61</v>
      </c>
      <c r="D2112">
        <v>12</v>
      </c>
      <c r="E2112">
        <v>59</v>
      </c>
      <c r="F2112">
        <v>43</v>
      </c>
      <c r="G2112" t="s">
        <v>16</v>
      </c>
      <c r="H2112" t="s">
        <v>271</v>
      </c>
      <c r="I2112" t="s">
        <v>29</v>
      </c>
      <c r="J2112" t="b">
        <v>0</v>
      </c>
      <c r="K2112">
        <v>16415</v>
      </c>
      <c r="L2112">
        <v>5963110</v>
      </c>
      <c r="M2112">
        <v>20171015</v>
      </c>
      <c r="N2112" t="s">
        <v>19</v>
      </c>
      <c r="O2112" t="str">
        <f>IF(VLOOKUP(A2112,'national-winners'!$A$2:$B$13,2,0)=H2112,"Y","N")</f>
        <v>N</v>
      </c>
    </row>
    <row r="2113" spans="1:15" x14ac:dyDescent="0.25">
      <c r="A2113">
        <v>2000</v>
      </c>
      <c r="B2113" t="s">
        <v>60</v>
      </c>
      <c r="C2113" t="s">
        <v>61</v>
      </c>
      <c r="D2113">
        <v>12</v>
      </c>
      <c r="E2113">
        <v>59</v>
      </c>
      <c r="F2113">
        <v>43</v>
      </c>
      <c r="G2113" t="s">
        <v>16</v>
      </c>
      <c r="H2113" t="s">
        <v>236</v>
      </c>
      <c r="I2113" t="s">
        <v>237</v>
      </c>
      <c r="J2113" t="b">
        <v>0</v>
      </c>
      <c r="K2113">
        <v>2281</v>
      </c>
      <c r="L2113">
        <v>5963110</v>
      </c>
      <c r="M2113">
        <v>20171015</v>
      </c>
      <c r="N2113" t="s">
        <v>19</v>
      </c>
      <c r="O2113" t="str">
        <f>IF(VLOOKUP(A2113,'national-winners'!$A$2:$B$13,2,0)=H2113,"Y","N")</f>
        <v>N</v>
      </c>
    </row>
    <row r="2114" spans="1:15" x14ac:dyDescent="0.25">
      <c r="A2114">
        <v>2000</v>
      </c>
      <c r="B2114" t="s">
        <v>60</v>
      </c>
      <c r="C2114" t="s">
        <v>61</v>
      </c>
      <c r="D2114">
        <v>12</v>
      </c>
      <c r="E2114">
        <v>59</v>
      </c>
      <c r="F2114">
        <v>43</v>
      </c>
      <c r="G2114" t="s">
        <v>16</v>
      </c>
      <c r="H2114" t="s">
        <v>280</v>
      </c>
      <c r="I2114" t="s">
        <v>170</v>
      </c>
      <c r="J2114" t="b">
        <v>0</v>
      </c>
      <c r="K2114">
        <v>1804</v>
      </c>
      <c r="L2114">
        <v>5963110</v>
      </c>
      <c r="M2114">
        <v>20171015</v>
      </c>
      <c r="N2114" t="s">
        <v>19</v>
      </c>
      <c r="O2114" t="str">
        <f>IF(VLOOKUP(A2114,'national-winners'!$A$2:$B$13,2,0)=H2114,"Y","N")</f>
        <v>N</v>
      </c>
    </row>
    <row r="2115" spans="1:15" x14ac:dyDescent="0.25">
      <c r="A2115">
        <v>2000</v>
      </c>
      <c r="B2115" t="s">
        <v>60</v>
      </c>
      <c r="C2115" t="s">
        <v>61</v>
      </c>
      <c r="D2115">
        <v>12</v>
      </c>
      <c r="E2115">
        <v>59</v>
      </c>
      <c r="F2115">
        <v>43</v>
      </c>
      <c r="G2115" t="s">
        <v>16</v>
      </c>
      <c r="H2115" t="s">
        <v>238</v>
      </c>
      <c r="I2115" t="s">
        <v>134</v>
      </c>
      <c r="J2115" t="b">
        <v>0</v>
      </c>
      <c r="K2115">
        <v>1371</v>
      </c>
      <c r="L2115">
        <v>5963110</v>
      </c>
      <c r="M2115">
        <v>20171015</v>
      </c>
      <c r="N2115" t="s">
        <v>19</v>
      </c>
      <c r="O2115" t="str">
        <f>IF(VLOOKUP(A2115,'national-winners'!$A$2:$B$13,2,0)=H2115,"Y","N")</f>
        <v>N</v>
      </c>
    </row>
    <row r="2116" spans="1:15" x14ac:dyDescent="0.25">
      <c r="A2116">
        <v>2000</v>
      </c>
      <c r="B2116" t="s">
        <v>60</v>
      </c>
      <c r="C2116" t="s">
        <v>61</v>
      </c>
      <c r="D2116">
        <v>12</v>
      </c>
      <c r="E2116">
        <v>59</v>
      </c>
      <c r="F2116">
        <v>43</v>
      </c>
      <c r="G2116" t="s">
        <v>16</v>
      </c>
      <c r="H2116" t="s">
        <v>166</v>
      </c>
      <c r="I2116" t="s">
        <v>100</v>
      </c>
      <c r="J2116" t="b">
        <v>0</v>
      </c>
      <c r="K2116">
        <v>622</v>
      </c>
      <c r="L2116">
        <v>5963110</v>
      </c>
      <c r="M2116">
        <v>20171015</v>
      </c>
      <c r="N2116" t="s">
        <v>19</v>
      </c>
      <c r="O2116" t="str">
        <f>IF(VLOOKUP(A2116,'national-winners'!$A$2:$B$13,2,0)=H2116,"Y","N")</f>
        <v>N</v>
      </c>
    </row>
    <row r="2117" spans="1:15" x14ac:dyDescent="0.25">
      <c r="A2117">
        <v>2000</v>
      </c>
      <c r="B2117" t="s">
        <v>60</v>
      </c>
      <c r="C2117" t="s">
        <v>61</v>
      </c>
      <c r="D2117">
        <v>12</v>
      </c>
      <c r="E2117">
        <v>59</v>
      </c>
      <c r="F2117">
        <v>43</v>
      </c>
      <c r="G2117" t="s">
        <v>16</v>
      </c>
      <c r="H2117" t="s">
        <v>284</v>
      </c>
      <c r="I2117" t="s">
        <v>37</v>
      </c>
      <c r="J2117" t="b">
        <v>0</v>
      </c>
      <c r="K2117">
        <v>562</v>
      </c>
      <c r="L2117">
        <v>5963110</v>
      </c>
      <c r="M2117">
        <v>20171015</v>
      </c>
      <c r="N2117" t="s">
        <v>19</v>
      </c>
      <c r="O2117" t="str">
        <f>IF(VLOOKUP(A2117,'national-winners'!$A$2:$B$13,2,0)=H2117,"Y","N")</f>
        <v>N</v>
      </c>
    </row>
    <row r="2118" spans="1:15" x14ac:dyDescent="0.25">
      <c r="A2118">
        <v>2000</v>
      </c>
      <c r="B2118" t="s">
        <v>60</v>
      </c>
      <c r="C2118" t="s">
        <v>61</v>
      </c>
      <c r="D2118">
        <v>12</v>
      </c>
      <c r="E2118">
        <v>59</v>
      </c>
      <c r="F2118">
        <v>43</v>
      </c>
      <c r="G2118" t="s">
        <v>16</v>
      </c>
      <c r="J2118" t="b">
        <v>1</v>
      </c>
      <c r="K2118">
        <v>40</v>
      </c>
      <c r="L2118">
        <v>5963110</v>
      </c>
      <c r="M2118">
        <v>20171015</v>
      </c>
      <c r="N2118" t="s">
        <v>19</v>
      </c>
      <c r="O2118" t="str">
        <f>IF(VLOOKUP(A2118,'national-winners'!$A$2:$B$13,2,0)=H2118,"Y","N")</f>
        <v>N</v>
      </c>
    </row>
    <row r="2119" spans="1:15" x14ac:dyDescent="0.25">
      <c r="A2119">
        <v>2000</v>
      </c>
      <c r="B2119" t="s">
        <v>62</v>
      </c>
      <c r="C2119" t="s">
        <v>63</v>
      </c>
      <c r="D2119">
        <v>13</v>
      </c>
      <c r="E2119">
        <v>58</v>
      </c>
      <c r="F2119">
        <v>44</v>
      </c>
      <c r="G2119" t="s">
        <v>16</v>
      </c>
      <c r="H2119" t="s">
        <v>297</v>
      </c>
      <c r="I2119" t="s">
        <v>21</v>
      </c>
      <c r="J2119" t="b">
        <v>0</v>
      </c>
      <c r="K2119">
        <v>1419720</v>
      </c>
      <c r="L2119">
        <v>2583208</v>
      </c>
      <c r="M2119">
        <v>20171015</v>
      </c>
      <c r="N2119" t="s">
        <v>19</v>
      </c>
      <c r="O2119" t="str">
        <f>IF(VLOOKUP(A2119,'national-winners'!$A$2:$B$13,2,0)=H2119,"Y","N")</f>
        <v>Y</v>
      </c>
    </row>
    <row r="2120" spans="1:15" x14ac:dyDescent="0.25">
      <c r="A2120">
        <v>2000</v>
      </c>
      <c r="B2120" t="s">
        <v>62</v>
      </c>
      <c r="C2120" t="s">
        <v>63</v>
      </c>
      <c r="D2120">
        <v>13</v>
      </c>
      <c r="E2120">
        <v>58</v>
      </c>
      <c r="F2120">
        <v>44</v>
      </c>
      <c r="G2120" t="s">
        <v>16</v>
      </c>
      <c r="H2120" t="s">
        <v>298</v>
      </c>
      <c r="I2120" t="s">
        <v>18</v>
      </c>
      <c r="J2120" t="b">
        <v>0</v>
      </c>
      <c r="K2120">
        <v>1116230</v>
      </c>
      <c r="L2120">
        <v>2583208</v>
      </c>
      <c r="M2120">
        <v>20171015</v>
      </c>
      <c r="N2120" t="s">
        <v>19</v>
      </c>
      <c r="O2120" t="str">
        <f>IF(VLOOKUP(A2120,'national-winners'!$A$2:$B$13,2,0)=H2120,"Y","N")</f>
        <v>N</v>
      </c>
    </row>
    <row r="2121" spans="1:15" x14ac:dyDescent="0.25">
      <c r="A2121">
        <v>2000</v>
      </c>
      <c r="B2121" t="s">
        <v>62</v>
      </c>
      <c r="C2121" t="s">
        <v>63</v>
      </c>
      <c r="D2121">
        <v>13</v>
      </c>
      <c r="E2121">
        <v>58</v>
      </c>
      <c r="F2121">
        <v>44</v>
      </c>
      <c r="G2121" t="s">
        <v>16</v>
      </c>
      <c r="H2121" t="s">
        <v>271</v>
      </c>
      <c r="I2121" t="s">
        <v>29</v>
      </c>
      <c r="J2121" t="b">
        <v>0</v>
      </c>
      <c r="K2121">
        <v>36332</v>
      </c>
      <c r="L2121">
        <v>2583208</v>
      </c>
      <c r="M2121">
        <v>20171015</v>
      </c>
      <c r="N2121" t="s">
        <v>19</v>
      </c>
      <c r="O2121" t="str">
        <f>IF(VLOOKUP(A2121,'national-winners'!$A$2:$B$13,2,0)=H2121,"Y","N")</f>
        <v>N</v>
      </c>
    </row>
    <row r="2122" spans="1:15" x14ac:dyDescent="0.25">
      <c r="A2122">
        <v>2000</v>
      </c>
      <c r="B2122" t="s">
        <v>62</v>
      </c>
      <c r="C2122" t="s">
        <v>63</v>
      </c>
      <c r="D2122">
        <v>13</v>
      </c>
      <c r="E2122">
        <v>58</v>
      </c>
      <c r="F2122">
        <v>44</v>
      </c>
      <c r="G2122" t="s">
        <v>16</v>
      </c>
      <c r="H2122" t="s">
        <v>299</v>
      </c>
      <c r="I2122" t="s">
        <v>35</v>
      </c>
      <c r="J2122" t="b">
        <v>0</v>
      </c>
      <c r="K2122">
        <v>10926</v>
      </c>
      <c r="L2122">
        <v>2583208</v>
      </c>
      <c r="M2122">
        <v>20171015</v>
      </c>
      <c r="N2122" t="s">
        <v>19</v>
      </c>
      <c r="O2122" t="str">
        <f>IF(VLOOKUP(A2122,'national-winners'!$A$2:$B$13,2,0)=H2122,"Y","N")</f>
        <v>N</v>
      </c>
    </row>
    <row r="2123" spans="1:15" x14ac:dyDescent="0.25">
      <c r="A2123">
        <v>2000</v>
      </c>
      <c r="B2123" t="s">
        <v>64</v>
      </c>
      <c r="C2123" t="s">
        <v>65</v>
      </c>
      <c r="D2123">
        <v>15</v>
      </c>
      <c r="E2123">
        <v>95</v>
      </c>
      <c r="F2123">
        <v>82</v>
      </c>
      <c r="G2123" t="s">
        <v>16</v>
      </c>
      <c r="H2123" t="s">
        <v>298</v>
      </c>
      <c r="I2123" t="s">
        <v>18</v>
      </c>
      <c r="J2123" t="b">
        <v>0</v>
      </c>
      <c r="K2123">
        <v>205286</v>
      </c>
      <c r="L2123">
        <v>367951</v>
      </c>
      <c r="M2123">
        <v>20171015</v>
      </c>
      <c r="N2123" t="s">
        <v>19</v>
      </c>
      <c r="O2123" t="str">
        <f>IF(VLOOKUP(A2123,'national-winners'!$A$2:$B$13,2,0)=H2123,"Y","N")</f>
        <v>N</v>
      </c>
    </row>
    <row r="2124" spans="1:15" x14ac:dyDescent="0.25">
      <c r="A2124">
        <v>2000</v>
      </c>
      <c r="B2124" t="s">
        <v>64</v>
      </c>
      <c r="C2124" t="s">
        <v>65</v>
      </c>
      <c r="D2124">
        <v>15</v>
      </c>
      <c r="E2124">
        <v>95</v>
      </c>
      <c r="F2124">
        <v>82</v>
      </c>
      <c r="G2124" t="s">
        <v>16</v>
      </c>
      <c r="H2124" t="s">
        <v>297</v>
      </c>
      <c r="I2124" t="s">
        <v>21</v>
      </c>
      <c r="J2124" t="b">
        <v>0</v>
      </c>
      <c r="K2124">
        <v>137845</v>
      </c>
      <c r="L2124">
        <v>367951</v>
      </c>
      <c r="M2124">
        <v>20171015</v>
      </c>
      <c r="N2124" t="s">
        <v>19</v>
      </c>
      <c r="O2124" t="str">
        <f>IF(VLOOKUP(A2124,'national-winners'!$A$2:$B$13,2,0)=H2124,"Y","N")</f>
        <v>Y</v>
      </c>
    </row>
    <row r="2125" spans="1:15" x14ac:dyDescent="0.25">
      <c r="A2125">
        <v>2000</v>
      </c>
      <c r="B2125" t="s">
        <v>64</v>
      </c>
      <c r="C2125" t="s">
        <v>65</v>
      </c>
      <c r="D2125">
        <v>15</v>
      </c>
      <c r="E2125">
        <v>95</v>
      </c>
      <c r="F2125">
        <v>82</v>
      </c>
      <c r="G2125" t="s">
        <v>16</v>
      </c>
      <c r="H2125" t="s">
        <v>273</v>
      </c>
      <c r="I2125" t="s">
        <v>274</v>
      </c>
      <c r="J2125" t="b">
        <v>0</v>
      </c>
      <c r="K2125">
        <v>21623</v>
      </c>
      <c r="L2125">
        <v>367951</v>
      </c>
      <c r="M2125">
        <v>20171015</v>
      </c>
      <c r="N2125" t="s">
        <v>19</v>
      </c>
      <c r="O2125" t="str">
        <f>IF(VLOOKUP(A2125,'national-winners'!$A$2:$B$13,2,0)=H2125,"Y","N")</f>
        <v>N</v>
      </c>
    </row>
    <row r="2126" spans="1:15" x14ac:dyDescent="0.25">
      <c r="A2126">
        <v>2000</v>
      </c>
      <c r="B2126" t="s">
        <v>64</v>
      </c>
      <c r="C2126" t="s">
        <v>65</v>
      </c>
      <c r="D2126">
        <v>15</v>
      </c>
      <c r="E2126">
        <v>95</v>
      </c>
      <c r="F2126">
        <v>82</v>
      </c>
      <c r="G2126" t="s">
        <v>16</v>
      </c>
      <c r="H2126" t="s">
        <v>271</v>
      </c>
      <c r="I2126" t="s">
        <v>29</v>
      </c>
      <c r="J2126" t="b">
        <v>0</v>
      </c>
      <c r="K2126">
        <v>1477</v>
      </c>
      <c r="L2126">
        <v>367951</v>
      </c>
      <c r="M2126">
        <v>20171015</v>
      </c>
      <c r="N2126" t="s">
        <v>19</v>
      </c>
      <c r="O2126" t="str">
        <f>IF(VLOOKUP(A2126,'national-winners'!$A$2:$B$13,2,0)=H2126,"Y","N")</f>
        <v>N</v>
      </c>
    </row>
    <row r="2127" spans="1:15" x14ac:dyDescent="0.25">
      <c r="A2127">
        <v>2000</v>
      </c>
      <c r="B2127" t="s">
        <v>64</v>
      </c>
      <c r="C2127" t="s">
        <v>65</v>
      </c>
      <c r="D2127">
        <v>15</v>
      </c>
      <c r="E2127">
        <v>95</v>
      </c>
      <c r="F2127">
        <v>82</v>
      </c>
      <c r="G2127" t="s">
        <v>16</v>
      </c>
      <c r="H2127" t="s">
        <v>299</v>
      </c>
      <c r="I2127" t="s">
        <v>272</v>
      </c>
      <c r="J2127" t="b">
        <v>0</v>
      </c>
      <c r="K2127">
        <v>1071</v>
      </c>
      <c r="L2127">
        <v>367951</v>
      </c>
      <c r="M2127">
        <v>20171015</v>
      </c>
      <c r="N2127" t="s">
        <v>19</v>
      </c>
      <c r="O2127" t="str">
        <f>IF(VLOOKUP(A2127,'national-winners'!$A$2:$B$13,2,0)=H2127,"Y","N")</f>
        <v>N</v>
      </c>
    </row>
    <row r="2128" spans="1:15" x14ac:dyDescent="0.25">
      <c r="A2128">
        <v>2000</v>
      </c>
      <c r="B2128" t="s">
        <v>64</v>
      </c>
      <c r="C2128" t="s">
        <v>65</v>
      </c>
      <c r="D2128">
        <v>15</v>
      </c>
      <c r="E2128">
        <v>95</v>
      </c>
      <c r="F2128">
        <v>82</v>
      </c>
      <c r="G2128" t="s">
        <v>16</v>
      </c>
      <c r="H2128" t="s">
        <v>238</v>
      </c>
      <c r="I2128" t="s">
        <v>134</v>
      </c>
      <c r="J2128" t="b">
        <v>0</v>
      </c>
      <c r="K2128">
        <v>343</v>
      </c>
      <c r="L2128">
        <v>367951</v>
      </c>
      <c r="M2128">
        <v>20171015</v>
      </c>
      <c r="N2128" t="s">
        <v>19</v>
      </c>
      <c r="O2128" t="str">
        <f>IF(VLOOKUP(A2128,'national-winners'!$A$2:$B$13,2,0)=H2128,"Y","N")</f>
        <v>N</v>
      </c>
    </row>
    <row r="2129" spans="1:15" x14ac:dyDescent="0.25">
      <c r="A2129">
        <v>2000</v>
      </c>
      <c r="B2129" t="s">
        <v>64</v>
      </c>
      <c r="C2129" t="s">
        <v>65</v>
      </c>
      <c r="D2129">
        <v>15</v>
      </c>
      <c r="E2129">
        <v>95</v>
      </c>
      <c r="F2129">
        <v>82</v>
      </c>
      <c r="G2129" t="s">
        <v>16</v>
      </c>
      <c r="H2129" t="s">
        <v>236</v>
      </c>
      <c r="I2129" t="s">
        <v>237</v>
      </c>
      <c r="J2129" t="b">
        <v>0</v>
      </c>
      <c r="K2129">
        <v>306</v>
      </c>
      <c r="L2129">
        <v>367951</v>
      </c>
      <c r="M2129">
        <v>20171015</v>
      </c>
      <c r="N2129" t="s">
        <v>19</v>
      </c>
      <c r="O2129" t="str">
        <f>IF(VLOOKUP(A2129,'national-winners'!$A$2:$B$13,2,0)=H2129,"Y","N")</f>
        <v>N</v>
      </c>
    </row>
    <row r="2130" spans="1:15" x14ac:dyDescent="0.25">
      <c r="A2130">
        <v>2000</v>
      </c>
      <c r="B2130" t="s">
        <v>66</v>
      </c>
      <c r="C2130" t="s">
        <v>67</v>
      </c>
      <c r="D2130">
        <v>16</v>
      </c>
      <c r="E2130">
        <v>82</v>
      </c>
      <c r="F2130">
        <v>63</v>
      </c>
      <c r="G2130" t="s">
        <v>16</v>
      </c>
      <c r="H2130" t="s">
        <v>297</v>
      </c>
      <c r="I2130" t="s">
        <v>21</v>
      </c>
      <c r="J2130" t="b">
        <v>0</v>
      </c>
      <c r="K2130">
        <v>336937</v>
      </c>
      <c r="L2130">
        <v>501615</v>
      </c>
      <c r="M2130">
        <v>20171015</v>
      </c>
      <c r="N2130" t="s">
        <v>19</v>
      </c>
      <c r="O2130" t="str">
        <f>IF(VLOOKUP(A2130,'national-winners'!$A$2:$B$13,2,0)=H2130,"Y","N")</f>
        <v>Y</v>
      </c>
    </row>
    <row r="2131" spans="1:15" x14ac:dyDescent="0.25">
      <c r="A2131">
        <v>2000</v>
      </c>
      <c r="B2131" t="s">
        <v>66</v>
      </c>
      <c r="C2131" t="s">
        <v>67</v>
      </c>
      <c r="D2131">
        <v>16</v>
      </c>
      <c r="E2131">
        <v>82</v>
      </c>
      <c r="F2131">
        <v>63</v>
      </c>
      <c r="G2131" t="s">
        <v>16</v>
      </c>
      <c r="H2131" t="s">
        <v>298</v>
      </c>
      <c r="I2131" t="s">
        <v>18</v>
      </c>
      <c r="J2131" t="b">
        <v>0</v>
      </c>
      <c r="K2131">
        <v>138637</v>
      </c>
      <c r="L2131">
        <v>501615</v>
      </c>
      <c r="M2131">
        <v>20171015</v>
      </c>
      <c r="N2131" t="s">
        <v>19</v>
      </c>
      <c r="O2131" t="str">
        <f>IF(VLOOKUP(A2131,'national-winners'!$A$2:$B$13,2,0)=H2131,"Y","N")</f>
        <v>N</v>
      </c>
    </row>
    <row r="2132" spans="1:15" x14ac:dyDescent="0.25">
      <c r="A2132">
        <v>2000</v>
      </c>
      <c r="B2132" t="s">
        <v>66</v>
      </c>
      <c r="C2132" t="s">
        <v>67</v>
      </c>
      <c r="D2132">
        <v>16</v>
      </c>
      <c r="E2132">
        <v>82</v>
      </c>
      <c r="F2132">
        <v>63</v>
      </c>
      <c r="G2132" t="s">
        <v>16</v>
      </c>
      <c r="H2132" t="s">
        <v>273</v>
      </c>
      <c r="I2132" t="s">
        <v>274</v>
      </c>
      <c r="J2132" t="b">
        <v>1</v>
      </c>
      <c r="K2132">
        <v>12292</v>
      </c>
      <c r="L2132">
        <v>501615</v>
      </c>
      <c r="M2132">
        <v>20171015</v>
      </c>
      <c r="N2132" t="s">
        <v>19</v>
      </c>
      <c r="O2132" t="str">
        <f>IF(VLOOKUP(A2132,'national-winners'!$A$2:$B$13,2,0)=H2132,"Y","N")</f>
        <v>N</v>
      </c>
    </row>
    <row r="2133" spans="1:15" x14ac:dyDescent="0.25">
      <c r="A2133">
        <v>2000</v>
      </c>
      <c r="B2133" t="s">
        <v>66</v>
      </c>
      <c r="C2133" t="s">
        <v>67</v>
      </c>
      <c r="D2133">
        <v>16</v>
      </c>
      <c r="E2133">
        <v>82</v>
      </c>
      <c r="F2133">
        <v>63</v>
      </c>
      <c r="G2133" t="s">
        <v>16</v>
      </c>
      <c r="H2133" t="s">
        <v>299</v>
      </c>
      <c r="I2133" t="s">
        <v>272</v>
      </c>
      <c r="J2133" t="b">
        <v>0</v>
      </c>
      <c r="K2133">
        <v>7615</v>
      </c>
      <c r="L2133">
        <v>501615</v>
      </c>
      <c r="M2133">
        <v>20171015</v>
      </c>
      <c r="N2133" t="s">
        <v>19</v>
      </c>
      <c r="O2133" t="str">
        <f>IF(VLOOKUP(A2133,'national-winners'!$A$2:$B$13,2,0)=H2133,"Y","N")</f>
        <v>N</v>
      </c>
    </row>
    <row r="2134" spans="1:15" x14ac:dyDescent="0.25">
      <c r="A2134">
        <v>2000</v>
      </c>
      <c r="B2134" t="s">
        <v>66</v>
      </c>
      <c r="C2134" t="s">
        <v>67</v>
      </c>
      <c r="D2134">
        <v>16</v>
      </c>
      <c r="E2134">
        <v>82</v>
      </c>
      <c r="F2134">
        <v>63</v>
      </c>
      <c r="G2134" t="s">
        <v>16</v>
      </c>
      <c r="H2134" t="s">
        <v>271</v>
      </c>
      <c r="I2134" t="s">
        <v>29</v>
      </c>
      <c r="J2134" t="b">
        <v>0</v>
      </c>
      <c r="K2134">
        <v>3488</v>
      </c>
      <c r="L2134">
        <v>501615</v>
      </c>
      <c r="M2134">
        <v>20171015</v>
      </c>
      <c r="N2134" t="s">
        <v>19</v>
      </c>
      <c r="O2134" t="str">
        <f>IF(VLOOKUP(A2134,'national-winners'!$A$2:$B$13,2,0)=H2134,"Y","N")</f>
        <v>N</v>
      </c>
    </row>
    <row r="2135" spans="1:15" x14ac:dyDescent="0.25">
      <c r="A2135">
        <v>2000</v>
      </c>
      <c r="B2135" t="s">
        <v>66</v>
      </c>
      <c r="C2135" t="s">
        <v>67</v>
      </c>
      <c r="D2135">
        <v>16</v>
      </c>
      <c r="E2135">
        <v>82</v>
      </c>
      <c r="F2135">
        <v>63</v>
      </c>
      <c r="G2135" t="s">
        <v>16</v>
      </c>
      <c r="H2135" t="s">
        <v>238</v>
      </c>
      <c r="I2135" t="s">
        <v>134</v>
      </c>
      <c r="J2135" t="b">
        <v>0</v>
      </c>
      <c r="K2135">
        <v>1469</v>
      </c>
      <c r="L2135">
        <v>501615</v>
      </c>
      <c r="M2135">
        <v>20171015</v>
      </c>
      <c r="N2135" t="s">
        <v>19</v>
      </c>
      <c r="O2135" t="str">
        <f>IF(VLOOKUP(A2135,'national-winners'!$A$2:$B$13,2,0)=H2135,"Y","N")</f>
        <v>N</v>
      </c>
    </row>
    <row r="2136" spans="1:15" x14ac:dyDescent="0.25">
      <c r="A2136">
        <v>2000</v>
      </c>
      <c r="B2136" t="s">
        <v>66</v>
      </c>
      <c r="C2136" t="s">
        <v>67</v>
      </c>
      <c r="D2136">
        <v>16</v>
      </c>
      <c r="E2136">
        <v>82</v>
      </c>
      <c r="F2136">
        <v>63</v>
      </c>
      <c r="G2136" t="s">
        <v>16</v>
      </c>
      <c r="H2136" t="s">
        <v>236</v>
      </c>
      <c r="I2136" t="s">
        <v>237</v>
      </c>
      <c r="J2136" t="b">
        <v>0</v>
      </c>
      <c r="K2136">
        <v>1177</v>
      </c>
      <c r="L2136">
        <v>501615</v>
      </c>
      <c r="M2136">
        <v>20171015</v>
      </c>
      <c r="N2136" t="s">
        <v>19</v>
      </c>
      <c r="O2136" t="str">
        <f>IF(VLOOKUP(A2136,'national-winners'!$A$2:$B$13,2,0)=H2136,"Y","N")</f>
        <v>N</v>
      </c>
    </row>
    <row r="2137" spans="1:15" x14ac:dyDescent="0.25">
      <c r="A2137">
        <v>2000</v>
      </c>
      <c r="B2137" t="s">
        <v>68</v>
      </c>
      <c r="C2137" t="s">
        <v>69</v>
      </c>
      <c r="D2137">
        <v>17</v>
      </c>
      <c r="E2137">
        <v>33</v>
      </c>
      <c r="F2137">
        <v>21</v>
      </c>
      <c r="G2137" t="s">
        <v>16</v>
      </c>
      <c r="H2137" t="s">
        <v>298</v>
      </c>
      <c r="I2137" t="s">
        <v>18</v>
      </c>
      <c r="J2137" t="b">
        <v>0</v>
      </c>
      <c r="K2137">
        <v>2589026</v>
      </c>
      <c r="L2137">
        <v>4742108</v>
      </c>
      <c r="M2137">
        <v>20171015</v>
      </c>
      <c r="N2137" t="s">
        <v>19</v>
      </c>
      <c r="O2137" t="str">
        <f>IF(VLOOKUP(A2137,'national-winners'!$A$2:$B$13,2,0)=H2137,"Y","N")</f>
        <v>N</v>
      </c>
    </row>
    <row r="2138" spans="1:15" x14ac:dyDescent="0.25">
      <c r="A2138">
        <v>2000</v>
      </c>
      <c r="B2138" t="s">
        <v>68</v>
      </c>
      <c r="C2138" t="s">
        <v>69</v>
      </c>
      <c r="D2138">
        <v>17</v>
      </c>
      <c r="E2138">
        <v>33</v>
      </c>
      <c r="F2138">
        <v>21</v>
      </c>
      <c r="G2138" t="s">
        <v>16</v>
      </c>
      <c r="H2138" t="s">
        <v>297</v>
      </c>
      <c r="I2138" t="s">
        <v>21</v>
      </c>
      <c r="J2138" t="b">
        <v>0</v>
      </c>
      <c r="K2138">
        <v>2019421</v>
      </c>
      <c r="L2138">
        <v>4742108</v>
      </c>
      <c r="M2138">
        <v>20171015</v>
      </c>
      <c r="N2138" t="s">
        <v>19</v>
      </c>
      <c r="O2138" t="str">
        <f>IF(VLOOKUP(A2138,'national-winners'!$A$2:$B$13,2,0)=H2138,"Y","N")</f>
        <v>Y</v>
      </c>
    </row>
    <row r="2139" spans="1:15" x14ac:dyDescent="0.25">
      <c r="A2139">
        <v>2000</v>
      </c>
      <c r="B2139" t="s">
        <v>68</v>
      </c>
      <c r="C2139" t="s">
        <v>69</v>
      </c>
      <c r="D2139">
        <v>17</v>
      </c>
      <c r="E2139">
        <v>33</v>
      </c>
      <c r="F2139">
        <v>21</v>
      </c>
      <c r="G2139" t="s">
        <v>16</v>
      </c>
      <c r="H2139" t="s">
        <v>273</v>
      </c>
      <c r="I2139" t="s">
        <v>274</v>
      </c>
      <c r="J2139" t="b">
        <v>0</v>
      </c>
      <c r="K2139">
        <v>103759</v>
      </c>
      <c r="L2139">
        <v>4742108</v>
      </c>
      <c r="M2139">
        <v>20171015</v>
      </c>
      <c r="N2139" t="s">
        <v>19</v>
      </c>
      <c r="O2139" t="str">
        <f>IF(VLOOKUP(A2139,'national-winners'!$A$2:$B$13,2,0)=H2139,"Y","N")</f>
        <v>N</v>
      </c>
    </row>
    <row r="2140" spans="1:15" x14ac:dyDescent="0.25">
      <c r="A2140">
        <v>2000</v>
      </c>
      <c r="B2140" t="s">
        <v>68</v>
      </c>
      <c r="C2140" t="s">
        <v>69</v>
      </c>
      <c r="D2140">
        <v>17</v>
      </c>
      <c r="E2140">
        <v>33</v>
      </c>
      <c r="F2140">
        <v>21</v>
      </c>
      <c r="G2140" t="s">
        <v>16</v>
      </c>
      <c r="I2140" t="s">
        <v>35</v>
      </c>
      <c r="J2140" t="b">
        <v>0</v>
      </c>
      <c r="K2140">
        <v>16106</v>
      </c>
      <c r="L2140">
        <v>4742108</v>
      </c>
      <c r="M2140">
        <v>20171015</v>
      </c>
      <c r="N2140" t="s">
        <v>19</v>
      </c>
      <c r="O2140" t="str">
        <f>IF(VLOOKUP(A2140,'national-winners'!$A$2:$B$13,2,0)=H2140,"Y","N")</f>
        <v>N</v>
      </c>
    </row>
    <row r="2141" spans="1:15" x14ac:dyDescent="0.25">
      <c r="A2141">
        <v>2000</v>
      </c>
      <c r="B2141" t="s">
        <v>68</v>
      </c>
      <c r="C2141" t="s">
        <v>69</v>
      </c>
      <c r="D2141">
        <v>17</v>
      </c>
      <c r="E2141">
        <v>33</v>
      </c>
      <c r="F2141">
        <v>21</v>
      </c>
      <c r="G2141" t="s">
        <v>16</v>
      </c>
      <c r="H2141" t="s">
        <v>271</v>
      </c>
      <c r="I2141" t="s">
        <v>29</v>
      </c>
      <c r="J2141" t="b">
        <v>0</v>
      </c>
      <c r="K2141">
        <v>11623</v>
      </c>
      <c r="L2141">
        <v>4742108</v>
      </c>
      <c r="M2141">
        <v>20171015</v>
      </c>
      <c r="N2141" t="s">
        <v>19</v>
      </c>
      <c r="O2141" t="str">
        <f>IF(VLOOKUP(A2141,'national-winners'!$A$2:$B$13,2,0)=H2141,"Y","N")</f>
        <v>N</v>
      </c>
    </row>
    <row r="2142" spans="1:15" x14ac:dyDescent="0.25">
      <c r="A2142">
        <v>2000</v>
      </c>
      <c r="B2142" t="s">
        <v>68</v>
      </c>
      <c r="C2142" t="s">
        <v>69</v>
      </c>
      <c r="D2142">
        <v>17</v>
      </c>
      <c r="E2142">
        <v>33</v>
      </c>
      <c r="F2142">
        <v>21</v>
      </c>
      <c r="G2142" t="s">
        <v>16</v>
      </c>
      <c r="H2142" t="s">
        <v>299</v>
      </c>
      <c r="I2142" t="s">
        <v>272</v>
      </c>
      <c r="J2142" t="b">
        <v>0</v>
      </c>
      <c r="K2142">
        <v>2127</v>
      </c>
      <c r="L2142">
        <v>4742108</v>
      </c>
      <c r="M2142">
        <v>20171015</v>
      </c>
      <c r="N2142" t="s">
        <v>19</v>
      </c>
      <c r="O2142" t="str">
        <f>IF(VLOOKUP(A2142,'national-winners'!$A$2:$B$13,2,0)=H2142,"Y","N")</f>
        <v>N</v>
      </c>
    </row>
    <row r="2143" spans="1:15" x14ac:dyDescent="0.25">
      <c r="A2143">
        <v>2000</v>
      </c>
      <c r="B2143" t="s">
        <v>68</v>
      </c>
      <c r="C2143" t="s">
        <v>69</v>
      </c>
      <c r="D2143">
        <v>17</v>
      </c>
      <c r="E2143">
        <v>33</v>
      </c>
      <c r="F2143">
        <v>21</v>
      </c>
      <c r="G2143" t="s">
        <v>16</v>
      </c>
      <c r="J2143" t="b">
        <v>1</v>
      </c>
      <c r="K2143">
        <v>46</v>
      </c>
      <c r="L2143">
        <v>4742108</v>
      </c>
      <c r="M2143">
        <v>20171015</v>
      </c>
      <c r="N2143" t="s">
        <v>19</v>
      </c>
      <c r="O2143" t="str">
        <f>IF(VLOOKUP(A2143,'national-winners'!$A$2:$B$13,2,0)=H2143,"Y","N")</f>
        <v>N</v>
      </c>
    </row>
    <row r="2144" spans="1:15" x14ac:dyDescent="0.25">
      <c r="A2144">
        <v>2000</v>
      </c>
      <c r="B2144" t="s">
        <v>71</v>
      </c>
      <c r="C2144" t="s">
        <v>72</v>
      </c>
      <c r="D2144">
        <v>18</v>
      </c>
      <c r="E2144">
        <v>32</v>
      </c>
      <c r="F2144">
        <v>22</v>
      </c>
      <c r="G2144" t="s">
        <v>16</v>
      </c>
      <c r="H2144" t="s">
        <v>297</v>
      </c>
      <c r="I2144" t="s">
        <v>21</v>
      </c>
      <c r="J2144" t="b">
        <v>0</v>
      </c>
      <c r="K2144">
        <v>1245836</v>
      </c>
      <c r="L2144">
        <v>2199302</v>
      </c>
      <c r="M2144">
        <v>20171015</v>
      </c>
      <c r="N2144" t="s">
        <v>19</v>
      </c>
      <c r="O2144" t="str">
        <f>IF(VLOOKUP(A2144,'national-winners'!$A$2:$B$13,2,0)=H2144,"Y","N")</f>
        <v>Y</v>
      </c>
    </row>
    <row r="2145" spans="1:15" x14ac:dyDescent="0.25">
      <c r="A2145">
        <v>2000</v>
      </c>
      <c r="B2145" t="s">
        <v>71</v>
      </c>
      <c r="C2145" t="s">
        <v>72</v>
      </c>
      <c r="D2145">
        <v>18</v>
      </c>
      <c r="E2145">
        <v>32</v>
      </c>
      <c r="F2145">
        <v>22</v>
      </c>
      <c r="G2145" t="s">
        <v>16</v>
      </c>
      <c r="H2145" t="s">
        <v>298</v>
      </c>
      <c r="I2145" t="s">
        <v>18</v>
      </c>
      <c r="J2145" t="b">
        <v>0</v>
      </c>
      <c r="K2145">
        <v>901980</v>
      </c>
      <c r="L2145">
        <v>2199302</v>
      </c>
      <c r="M2145">
        <v>20171015</v>
      </c>
      <c r="N2145" t="s">
        <v>19</v>
      </c>
      <c r="O2145" t="str">
        <f>IF(VLOOKUP(A2145,'national-winners'!$A$2:$B$13,2,0)=H2145,"Y","N")</f>
        <v>N</v>
      </c>
    </row>
    <row r="2146" spans="1:15" x14ac:dyDescent="0.25">
      <c r="A2146">
        <v>2000</v>
      </c>
      <c r="B2146" t="s">
        <v>71</v>
      </c>
      <c r="C2146" t="s">
        <v>72</v>
      </c>
      <c r="D2146">
        <v>18</v>
      </c>
      <c r="E2146">
        <v>32</v>
      </c>
      <c r="F2146">
        <v>22</v>
      </c>
      <c r="G2146" t="s">
        <v>16</v>
      </c>
      <c r="J2146" t="b">
        <v>1</v>
      </c>
      <c r="K2146">
        <v>18997</v>
      </c>
      <c r="L2146">
        <v>2199302</v>
      </c>
      <c r="M2146">
        <v>20171015</v>
      </c>
      <c r="N2146" t="s">
        <v>19</v>
      </c>
      <c r="O2146" t="str">
        <f>IF(VLOOKUP(A2146,'national-winners'!$A$2:$B$13,2,0)=H2146,"Y","N")</f>
        <v>N</v>
      </c>
    </row>
    <row r="2147" spans="1:15" x14ac:dyDescent="0.25">
      <c r="A2147">
        <v>2000</v>
      </c>
      <c r="B2147" t="s">
        <v>71</v>
      </c>
      <c r="C2147" t="s">
        <v>72</v>
      </c>
      <c r="D2147">
        <v>18</v>
      </c>
      <c r="E2147">
        <v>32</v>
      </c>
      <c r="F2147">
        <v>22</v>
      </c>
      <c r="G2147" t="s">
        <v>16</v>
      </c>
      <c r="H2147" t="s">
        <v>299</v>
      </c>
      <c r="I2147" t="s">
        <v>35</v>
      </c>
      <c r="J2147" t="b">
        <v>0</v>
      </c>
      <c r="K2147">
        <v>16959</v>
      </c>
      <c r="L2147">
        <v>2199302</v>
      </c>
      <c r="M2147">
        <v>20171015</v>
      </c>
      <c r="N2147" t="s">
        <v>19</v>
      </c>
      <c r="O2147" t="str">
        <f>IF(VLOOKUP(A2147,'national-winners'!$A$2:$B$13,2,0)=H2147,"Y","N")</f>
        <v>N</v>
      </c>
    </row>
    <row r="2148" spans="1:15" x14ac:dyDescent="0.25">
      <c r="A2148">
        <v>2000</v>
      </c>
      <c r="B2148" t="s">
        <v>71</v>
      </c>
      <c r="C2148" t="s">
        <v>72</v>
      </c>
      <c r="D2148">
        <v>18</v>
      </c>
      <c r="E2148">
        <v>32</v>
      </c>
      <c r="F2148">
        <v>22</v>
      </c>
      <c r="G2148" t="s">
        <v>16</v>
      </c>
      <c r="H2148" t="s">
        <v>271</v>
      </c>
      <c r="I2148" t="s">
        <v>29</v>
      </c>
      <c r="J2148" t="b">
        <v>0</v>
      </c>
      <c r="K2148">
        <v>15530</v>
      </c>
      <c r="L2148">
        <v>2199302</v>
      </c>
      <c r="M2148">
        <v>20171015</v>
      </c>
      <c r="N2148" t="s">
        <v>19</v>
      </c>
      <c r="O2148" t="str">
        <f>IF(VLOOKUP(A2148,'national-winners'!$A$2:$B$13,2,0)=H2148,"Y","N")</f>
        <v>N</v>
      </c>
    </row>
    <row r="2149" spans="1:15" x14ac:dyDescent="0.25">
      <c r="A2149">
        <v>2000</v>
      </c>
      <c r="B2149" t="s">
        <v>73</v>
      </c>
      <c r="C2149" t="s">
        <v>74</v>
      </c>
      <c r="D2149">
        <v>19</v>
      </c>
      <c r="E2149">
        <v>42</v>
      </c>
      <c r="F2149">
        <v>31</v>
      </c>
      <c r="G2149" t="s">
        <v>16</v>
      </c>
      <c r="H2149" t="s">
        <v>298</v>
      </c>
      <c r="I2149" t="s">
        <v>18</v>
      </c>
      <c r="J2149" t="b">
        <v>0</v>
      </c>
      <c r="K2149">
        <v>638517</v>
      </c>
      <c r="L2149">
        <v>1353022</v>
      </c>
      <c r="M2149">
        <v>20171015</v>
      </c>
      <c r="N2149" t="s">
        <v>19</v>
      </c>
      <c r="O2149" t="str">
        <f>IF(VLOOKUP(A2149,'national-winners'!$A$2:$B$13,2,0)=H2149,"Y","N")</f>
        <v>N</v>
      </c>
    </row>
    <row r="2150" spans="1:15" x14ac:dyDescent="0.25">
      <c r="A2150">
        <v>2000</v>
      </c>
      <c r="B2150" t="s">
        <v>73</v>
      </c>
      <c r="C2150" t="s">
        <v>74</v>
      </c>
      <c r="D2150">
        <v>19</v>
      </c>
      <c r="E2150">
        <v>42</v>
      </c>
      <c r="F2150">
        <v>31</v>
      </c>
      <c r="G2150" t="s">
        <v>16</v>
      </c>
      <c r="H2150" t="s">
        <v>297</v>
      </c>
      <c r="I2150" t="s">
        <v>21</v>
      </c>
      <c r="J2150" t="b">
        <v>0</v>
      </c>
      <c r="K2150">
        <v>634373</v>
      </c>
      <c r="L2150">
        <v>1353022</v>
      </c>
      <c r="M2150">
        <v>20171015</v>
      </c>
      <c r="N2150" t="s">
        <v>19</v>
      </c>
      <c r="O2150" t="str">
        <f>IF(VLOOKUP(A2150,'national-winners'!$A$2:$B$13,2,0)=H2150,"Y","N")</f>
        <v>Y</v>
      </c>
    </row>
    <row r="2151" spans="1:15" x14ac:dyDescent="0.25">
      <c r="A2151">
        <v>2000</v>
      </c>
      <c r="B2151" t="s">
        <v>73</v>
      </c>
      <c r="C2151" t="s">
        <v>74</v>
      </c>
      <c r="D2151">
        <v>19</v>
      </c>
      <c r="E2151">
        <v>42</v>
      </c>
      <c r="F2151">
        <v>31</v>
      </c>
      <c r="G2151" t="s">
        <v>16</v>
      </c>
      <c r="I2151" t="s">
        <v>35</v>
      </c>
      <c r="J2151" t="b">
        <v>0</v>
      </c>
      <c r="K2151">
        <v>37459</v>
      </c>
      <c r="L2151">
        <v>1353022</v>
      </c>
      <c r="M2151">
        <v>20171015</v>
      </c>
      <c r="N2151" t="s">
        <v>19</v>
      </c>
      <c r="O2151" t="str">
        <f>IF(VLOOKUP(A2151,'national-winners'!$A$2:$B$13,2,0)=H2151,"Y","N")</f>
        <v>N</v>
      </c>
    </row>
    <row r="2152" spans="1:15" x14ac:dyDescent="0.25">
      <c r="A2152">
        <v>2000</v>
      </c>
      <c r="B2152" t="s">
        <v>73</v>
      </c>
      <c r="C2152" t="s">
        <v>74</v>
      </c>
      <c r="D2152">
        <v>19</v>
      </c>
      <c r="E2152">
        <v>42</v>
      </c>
      <c r="F2152">
        <v>31</v>
      </c>
      <c r="G2152" t="s">
        <v>16</v>
      </c>
      <c r="H2152" t="s">
        <v>273</v>
      </c>
      <c r="I2152" t="s">
        <v>274</v>
      </c>
      <c r="J2152" t="b">
        <v>0</v>
      </c>
      <c r="K2152">
        <v>29374</v>
      </c>
      <c r="L2152">
        <v>1353022</v>
      </c>
      <c r="M2152">
        <v>20171015</v>
      </c>
      <c r="N2152" t="s">
        <v>19</v>
      </c>
      <c r="O2152" t="str">
        <f>IF(VLOOKUP(A2152,'national-winners'!$A$2:$B$13,2,0)=H2152,"Y","N")</f>
        <v>N</v>
      </c>
    </row>
    <row r="2153" spans="1:15" x14ac:dyDescent="0.25">
      <c r="A2153">
        <v>2000</v>
      </c>
      <c r="B2153" t="s">
        <v>73</v>
      </c>
      <c r="C2153" t="s">
        <v>74</v>
      </c>
      <c r="D2153">
        <v>19</v>
      </c>
      <c r="E2153">
        <v>42</v>
      </c>
      <c r="F2153">
        <v>31</v>
      </c>
      <c r="G2153" t="s">
        <v>16</v>
      </c>
      <c r="H2153" t="s">
        <v>299</v>
      </c>
      <c r="I2153" t="s">
        <v>272</v>
      </c>
      <c r="J2153" t="b">
        <v>0</v>
      </c>
      <c r="K2153">
        <v>5731</v>
      </c>
      <c r="L2153">
        <v>1353022</v>
      </c>
      <c r="M2153">
        <v>20171015</v>
      </c>
      <c r="N2153" t="s">
        <v>19</v>
      </c>
      <c r="O2153" t="str">
        <f>IF(VLOOKUP(A2153,'national-winners'!$A$2:$B$13,2,0)=H2153,"Y","N")</f>
        <v>N</v>
      </c>
    </row>
    <row r="2154" spans="1:15" x14ac:dyDescent="0.25">
      <c r="A2154">
        <v>2000</v>
      </c>
      <c r="B2154" t="s">
        <v>73</v>
      </c>
      <c r="C2154" t="s">
        <v>74</v>
      </c>
      <c r="D2154">
        <v>19</v>
      </c>
      <c r="E2154">
        <v>42</v>
      </c>
      <c r="F2154">
        <v>31</v>
      </c>
      <c r="G2154" t="s">
        <v>16</v>
      </c>
      <c r="H2154" t="s">
        <v>271</v>
      </c>
      <c r="I2154" t="s">
        <v>29</v>
      </c>
      <c r="J2154" t="b">
        <v>0</v>
      </c>
      <c r="K2154">
        <v>3209</v>
      </c>
      <c r="L2154">
        <v>1353022</v>
      </c>
      <c r="M2154">
        <v>20171015</v>
      </c>
      <c r="N2154" t="s">
        <v>19</v>
      </c>
      <c r="O2154" t="str">
        <f>IF(VLOOKUP(A2154,'national-winners'!$A$2:$B$13,2,0)=H2154,"Y","N")</f>
        <v>N</v>
      </c>
    </row>
    <row r="2155" spans="1:15" x14ac:dyDescent="0.25">
      <c r="A2155">
        <v>2000</v>
      </c>
      <c r="B2155" t="s">
        <v>73</v>
      </c>
      <c r="C2155" t="s">
        <v>74</v>
      </c>
      <c r="D2155">
        <v>19</v>
      </c>
      <c r="E2155">
        <v>42</v>
      </c>
      <c r="F2155">
        <v>31</v>
      </c>
      <c r="G2155" t="s">
        <v>16</v>
      </c>
      <c r="H2155" t="s">
        <v>236</v>
      </c>
      <c r="I2155" t="s">
        <v>176</v>
      </c>
      <c r="J2155" t="b">
        <v>0</v>
      </c>
      <c r="K2155">
        <v>2281</v>
      </c>
      <c r="L2155">
        <v>1353022</v>
      </c>
      <c r="M2155">
        <v>20171015</v>
      </c>
      <c r="N2155" t="s">
        <v>19</v>
      </c>
      <c r="O2155" t="str">
        <f>IF(VLOOKUP(A2155,'national-winners'!$A$2:$B$13,2,0)=H2155,"Y","N")</f>
        <v>N</v>
      </c>
    </row>
    <row r="2156" spans="1:15" x14ac:dyDescent="0.25">
      <c r="A2156">
        <v>2000</v>
      </c>
      <c r="B2156" t="s">
        <v>73</v>
      </c>
      <c r="C2156" t="s">
        <v>74</v>
      </c>
      <c r="D2156">
        <v>19</v>
      </c>
      <c r="E2156">
        <v>42</v>
      </c>
      <c r="F2156">
        <v>31</v>
      </c>
      <c r="G2156" t="s">
        <v>16</v>
      </c>
      <c r="H2156" t="s">
        <v>52</v>
      </c>
      <c r="J2156" t="b">
        <v>0</v>
      </c>
      <c r="K2156">
        <v>1168</v>
      </c>
      <c r="L2156">
        <v>1353022</v>
      </c>
      <c r="M2156">
        <v>20171015</v>
      </c>
      <c r="N2156" t="s">
        <v>19</v>
      </c>
      <c r="O2156" t="str">
        <f>IF(VLOOKUP(A2156,'national-winners'!$A$2:$B$13,2,0)=H2156,"Y","N")</f>
        <v>N</v>
      </c>
    </row>
    <row r="2157" spans="1:15" x14ac:dyDescent="0.25">
      <c r="A2157">
        <v>2000</v>
      </c>
      <c r="B2157" t="s">
        <v>73</v>
      </c>
      <c r="C2157" t="s">
        <v>74</v>
      </c>
      <c r="D2157">
        <v>19</v>
      </c>
      <c r="E2157">
        <v>42</v>
      </c>
      <c r="F2157">
        <v>31</v>
      </c>
      <c r="G2157" t="s">
        <v>16</v>
      </c>
      <c r="H2157" t="s">
        <v>238</v>
      </c>
      <c r="I2157" t="s">
        <v>134</v>
      </c>
      <c r="J2157" t="b">
        <v>0</v>
      </c>
      <c r="K2157">
        <v>613</v>
      </c>
      <c r="L2157">
        <v>1353022</v>
      </c>
      <c r="M2157">
        <v>20171015</v>
      </c>
      <c r="N2157" t="s">
        <v>19</v>
      </c>
      <c r="O2157" t="str">
        <f>IF(VLOOKUP(A2157,'national-winners'!$A$2:$B$13,2,0)=H2157,"Y","N")</f>
        <v>N</v>
      </c>
    </row>
    <row r="2158" spans="1:15" x14ac:dyDescent="0.25">
      <c r="A2158">
        <v>2000</v>
      </c>
      <c r="B2158" t="s">
        <v>73</v>
      </c>
      <c r="C2158" t="s">
        <v>74</v>
      </c>
      <c r="D2158">
        <v>19</v>
      </c>
      <c r="E2158">
        <v>42</v>
      </c>
      <c r="F2158">
        <v>31</v>
      </c>
      <c r="G2158" t="s">
        <v>16</v>
      </c>
      <c r="H2158" t="s">
        <v>284</v>
      </c>
      <c r="I2158" t="s">
        <v>37</v>
      </c>
      <c r="J2158" t="b">
        <v>0</v>
      </c>
      <c r="K2158">
        <v>190</v>
      </c>
      <c r="L2158">
        <v>1353022</v>
      </c>
      <c r="M2158">
        <v>20171015</v>
      </c>
      <c r="N2158" t="s">
        <v>19</v>
      </c>
      <c r="O2158" t="str">
        <f>IF(VLOOKUP(A2158,'national-winners'!$A$2:$B$13,2,0)=H2158,"Y","N")</f>
        <v>N</v>
      </c>
    </row>
    <row r="2159" spans="1:15" x14ac:dyDescent="0.25">
      <c r="A2159">
        <v>2000</v>
      </c>
      <c r="B2159" t="s">
        <v>73</v>
      </c>
      <c r="C2159" t="s">
        <v>74</v>
      </c>
      <c r="D2159">
        <v>19</v>
      </c>
      <c r="E2159">
        <v>42</v>
      </c>
      <c r="F2159">
        <v>31</v>
      </c>
      <c r="G2159" t="s">
        <v>16</v>
      </c>
      <c r="H2159" t="s">
        <v>166</v>
      </c>
      <c r="I2159" t="s">
        <v>100</v>
      </c>
      <c r="J2159" t="b">
        <v>0</v>
      </c>
      <c r="K2159">
        <v>107</v>
      </c>
      <c r="L2159">
        <v>1353022</v>
      </c>
      <c r="M2159">
        <v>20171015</v>
      </c>
      <c r="N2159" t="s">
        <v>19</v>
      </c>
      <c r="O2159" t="str">
        <f>IF(VLOOKUP(A2159,'national-winners'!$A$2:$B$13,2,0)=H2159,"Y","N")</f>
        <v>N</v>
      </c>
    </row>
    <row r="2160" spans="1:15" x14ac:dyDescent="0.25">
      <c r="A2160">
        <v>2000</v>
      </c>
      <c r="B2160" t="s">
        <v>78</v>
      </c>
      <c r="C2160" t="s">
        <v>79</v>
      </c>
      <c r="D2160">
        <v>20</v>
      </c>
      <c r="E2160">
        <v>47</v>
      </c>
      <c r="F2160">
        <v>32</v>
      </c>
      <c r="G2160" t="s">
        <v>16</v>
      </c>
      <c r="H2160" t="s">
        <v>297</v>
      </c>
      <c r="I2160" t="s">
        <v>21</v>
      </c>
      <c r="J2160" t="b">
        <v>0</v>
      </c>
      <c r="K2160">
        <v>622332</v>
      </c>
      <c r="L2160">
        <v>1072216</v>
      </c>
      <c r="M2160">
        <v>20171015</v>
      </c>
      <c r="N2160" t="s">
        <v>19</v>
      </c>
      <c r="O2160" t="str">
        <f>IF(VLOOKUP(A2160,'national-winners'!$A$2:$B$13,2,0)=H2160,"Y","N")</f>
        <v>Y</v>
      </c>
    </row>
    <row r="2161" spans="1:15" x14ac:dyDescent="0.25">
      <c r="A2161">
        <v>2000</v>
      </c>
      <c r="B2161" t="s">
        <v>78</v>
      </c>
      <c r="C2161" t="s">
        <v>79</v>
      </c>
      <c r="D2161">
        <v>20</v>
      </c>
      <c r="E2161">
        <v>47</v>
      </c>
      <c r="F2161">
        <v>32</v>
      </c>
      <c r="G2161" t="s">
        <v>16</v>
      </c>
      <c r="H2161" t="s">
        <v>298</v>
      </c>
      <c r="I2161" t="s">
        <v>18</v>
      </c>
      <c r="J2161" t="b">
        <v>0</v>
      </c>
      <c r="K2161">
        <v>399276</v>
      </c>
      <c r="L2161">
        <v>1072216</v>
      </c>
      <c r="M2161">
        <v>20171015</v>
      </c>
      <c r="N2161" t="s">
        <v>19</v>
      </c>
      <c r="O2161" t="str">
        <f>IF(VLOOKUP(A2161,'national-winners'!$A$2:$B$13,2,0)=H2161,"Y","N")</f>
        <v>N</v>
      </c>
    </row>
    <row r="2162" spans="1:15" x14ac:dyDescent="0.25">
      <c r="A2162">
        <v>2000</v>
      </c>
      <c r="B2162" t="s">
        <v>78</v>
      </c>
      <c r="C2162" t="s">
        <v>79</v>
      </c>
      <c r="D2162">
        <v>20</v>
      </c>
      <c r="E2162">
        <v>47</v>
      </c>
      <c r="F2162">
        <v>32</v>
      </c>
      <c r="G2162" t="s">
        <v>16</v>
      </c>
      <c r="I2162" t="s">
        <v>35</v>
      </c>
      <c r="J2162" t="b">
        <v>0</v>
      </c>
      <c r="K2162">
        <v>37459</v>
      </c>
      <c r="L2162">
        <v>1072216</v>
      </c>
      <c r="M2162">
        <v>20171015</v>
      </c>
      <c r="N2162" t="s">
        <v>19</v>
      </c>
      <c r="O2162" t="str">
        <f>IF(VLOOKUP(A2162,'national-winners'!$A$2:$B$13,2,0)=H2162,"Y","N")</f>
        <v>N</v>
      </c>
    </row>
    <row r="2163" spans="1:15" x14ac:dyDescent="0.25">
      <c r="A2163">
        <v>2000</v>
      </c>
      <c r="B2163" t="s">
        <v>78</v>
      </c>
      <c r="C2163" t="s">
        <v>79</v>
      </c>
      <c r="D2163">
        <v>20</v>
      </c>
      <c r="E2163">
        <v>47</v>
      </c>
      <c r="F2163">
        <v>32</v>
      </c>
      <c r="G2163" t="s">
        <v>16</v>
      </c>
      <c r="H2163" t="s">
        <v>299</v>
      </c>
      <c r="I2163" t="s">
        <v>272</v>
      </c>
      <c r="J2163" t="b">
        <v>0</v>
      </c>
      <c r="K2163">
        <v>7370</v>
      </c>
      <c r="L2163">
        <v>1072216</v>
      </c>
      <c r="M2163">
        <v>20171015</v>
      </c>
      <c r="N2163" t="s">
        <v>19</v>
      </c>
      <c r="O2163" t="str">
        <f>IF(VLOOKUP(A2163,'national-winners'!$A$2:$B$13,2,0)=H2163,"Y","N")</f>
        <v>N</v>
      </c>
    </row>
    <row r="2164" spans="1:15" x14ac:dyDescent="0.25">
      <c r="A2164">
        <v>2000</v>
      </c>
      <c r="B2164" t="s">
        <v>78</v>
      </c>
      <c r="C2164" t="s">
        <v>79</v>
      </c>
      <c r="D2164">
        <v>20</v>
      </c>
      <c r="E2164">
        <v>47</v>
      </c>
      <c r="F2164">
        <v>32</v>
      </c>
      <c r="G2164" t="s">
        <v>16</v>
      </c>
      <c r="H2164" t="s">
        <v>271</v>
      </c>
      <c r="I2164" t="s">
        <v>29</v>
      </c>
      <c r="J2164" t="b">
        <v>0</v>
      </c>
      <c r="K2164">
        <v>4525</v>
      </c>
      <c r="L2164">
        <v>1072216</v>
      </c>
      <c r="M2164">
        <v>20171015</v>
      </c>
      <c r="N2164" t="s">
        <v>19</v>
      </c>
      <c r="O2164" t="str">
        <f>IF(VLOOKUP(A2164,'national-winners'!$A$2:$B$13,2,0)=H2164,"Y","N")</f>
        <v>N</v>
      </c>
    </row>
    <row r="2165" spans="1:15" x14ac:dyDescent="0.25">
      <c r="A2165">
        <v>2000</v>
      </c>
      <c r="B2165" t="s">
        <v>78</v>
      </c>
      <c r="C2165" t="s">
        <v>79</v>
      </c>
      <c r="D2165">
        <v>20</v>
      </c>
      <c r="E2165">
        <v>47</v>
      </c>
      <c r="F2165">
        <v>32</v>
      </c>
      <c r="G2165" t="s">
        <v>16</v>
      </c>
      <c r="H2165" t="s">
        <v>238</v>
      </c>
      <c r="I2165" t="s">
        <v>134</v>
      </c>
      <c r="J2165" t="b">
        <v>0</v>
      </c>
      <c r="K2165">
        <v>1254</v>
      </c>
      <c r="L2165">
        <v>1072216</v>
      </c>
      <c r="M2165">
        <v>20171015</v>
      </c>
      <c r="N2165" t="s">
        <v>19</v>
      </c>
      <c r="O2165" t="str">
        <f>IF(VLOOKUP(A2165,'national-winners'!$A$2:$B$13,2,0)=H2165,"Y","N")</f>
        <v>N</v>
      </c>
    </row>
    <row r="2166" spans="1:15" x14ac:dyDescent="0.25">
      <c r="A2166">
        <v>2000</v>
      </c>
      <c r="B2166" t="s">
        <v>81</v>
      </c>
      <c r="C2166" t="s">
        <v>82</v>
      </c>
      <c r="D2166">
        <v>21</v>
      </c>
      <c r="E2166">
        <v>61</v>
      </c>
      <c r="F2166">
        <v>51</v>
      </c>
      <c r="G2166" t="s">
        <v>16</v>
      </c>
      <c r="H2166" t="s">
        <v>297</v>
      </c>
      <c r="I2166" t="s">
        <v>21</v>
      </c>
      <c r="J2166" t="b">
        <v>0</v>
      </c>
      <c r="K2166">
        <v>872520</v>
      </c>
      <c r="L2166">
        <v>1544106</v>
      </c>
      <c r="M2166">
        <v>20171015</v>
      </c>
      <c r="N2166" t="s">
        <v>19</v>
      </c>
      <c r="O2166" t="str">
        <f>IF(VLOOKUP(A2166,'national-winners'!$A$2:$B$13,2,0)=H2166,"Y","N")</f>
        <v>Y</v>
      </c>
    </row>
    <row r="2167" spans="1:15" x14ac:dyDescent="0.25">
      <c r="A2167">
        <v>2000</v>
      </c>
      <c r="B2167" t="s">
        <v>81</v>
      </c>
      <c r="C2167" t="s">
        <v>82</v>
      </c>
      <c r="D2167">
        <v>21</v>
      </c>
      <c r="E2167">
        <v>61</v>
      </c>
      <c r="F2167">
        <v>51</v>
      </c>
      <c r="G2167" t="s">
        <v>16</v>
      </c>
      <c r="H2167" t="s">
        <v>298</v>
      </c>
      <c r="I2167" t="s">
        <v>18</v>
      </c>
      <c r="J2167" t="b">
        <v>0</v>
      </c>
      <c r="K2167">
        <v>638923</v>
      </c>
      <c r="L2167">
        <v>1544106</v>
      </c>
      <c r="M2167">
        <v>20171015</v>
      </c>
      <c r="N2167" t="s">
        <v>19</v>
      </c>
      <c r="O2167" t="str">
        <f>IF(VLOOKUP(A2167,'national-winners'!$A$2:$B$13,2,0)=H2167,"Y","N")</f>
        <v>N</v>
      </c>
    </row>
    <row r="2168" spans="1:15" x14ac:dyDescent="0.25">
      <c r="A2168">
        <v>2000</v>
      </c>
      <c r="B2168" t="s">
        <v>81</v>
      </c>
      <c r="C2168" t="s">
        <v>82</v>
      </c>
      <c r="D2168">
        <v>21</v>
      </c>
      <c r="E2168">
        <v>61</v>
      </c>
      <c r="F2168">
        <v>51</v>
      </c>
      <c r="G2168" t="s">
        <v>16</v>
      </c>
      <c r="H2168" t="s">
        <v>273</v>
      </c>
      <c r="I2168" t="s">
        <v>274</v>
      </c>
      <c r="J2168" t="b">
        <v>0</v>
      </c>
      <c r="K2168">
        <v>23118</v>
      </c>
      <c r="L2168">
        <v>1544106</v>
      </c>
      <c r="M2168">
        <v>20171015</v>
      </c>
      <c r="N2168" t="s">
        <v>19</v>
      </c>
      <c r="O2168" t="str">
        <f>IF(VLOOKUP(A2168,'national-winners'!$A$2:$B$13,2,0)=H2168,"Y","N")</f>
        <v>N</v>
      </c>
    </row>
    <row r="2169" spans="1:15" x14ac:dyDescent="0.25">
      <c r="A2169">
        <v>2000</v>
      </c>
      <c r="B2169" t="s">
        <v>81</v>
      </c>
      <c r="C2169" t="s">
        <v>82</v>
      </c>
      <c r="D2169">
        <v>21</v>
      </c>
      <c r="E2169">
        <v>61</v>
      </c>
      <c r="F2169">
        <v>51</v>
      </c>
      <c r="G2169" t="s">
        <v>16</v>
      </c>
      <c r="H2169" t="s">
        <v>299</v>
      </c>
      <c r="I2169" t="s">
        <v>272</v>
      </c>
      <c r="J2169" t="b">
        <v>0</v>
      </c>
      <c r="K2169">
        <v>4152</v>
      </c>
      <c r="L2169">
        <v>1544106</v>
      </c>
      <c r="M2169">
        <v>20171015</v>
      </c>
      <c r="N2169" t="s">
        <v>19</v>
      </c>
      <c r="O2169" t="str">
        <f>IF(VLOOKUP(A2169,'national-winners'!$A$2:$B$13,2,0)=H2169,"Y","N")</f>
        <v>N</v>
      </c>
    </row>
    <row r="2170" spans="1:15" x14ac:dyDescent="0.25">
      <c r="A2170">
        <v>2000</v>
      </c>
      <c r="B2170" t="s">
        <v>81</v>
      </c>
      <c r="C2170" t="s">
        <v>82</v>
      </c>
      <c r="D2170">
        <v>21</v>
      </c>
      <c r="E2170">
        <v>61</v>
      </c>
      <c r="F2170">
        <v>51</v>
      </c>
      <c r="G2170" t="s">
        <v>16</v>
      </c>
      <c r="H2170" t="s">
        <v>271</v>
      </c>
      <c r="I2170" t="s">
        <v>29</v>
      </c>
      <c r="J2170" t="b">
        <v>0</v>
      </c>
      <c r="K2170">
        <v>2885</v>
      </c>
      <c r="L2170">
        <v>1544106</v>
      </c>
      <c r="M2170">
        <v>20171015</v>
      </c>
      <c r="N2170" t="s">
        <v>19</v>
      </c>
      <c r="O2170" t="str">
        <f>IF(VLOOKUP(A2170,'national-winners'!$A$2:$B$13,2,0)=H2170,"Y","N")</f>
        <v>N</v>
      </c>
    </row>
    <row r="2171" spans="1:15" x14ac:dyDescent="0.25">
      <c r="A2171">
        <v>2000</v>
      </c>
      <c r="B2171" t="s">
        <v>81</v>
      </c>
      <c r="C2171" t="s">
        <v>82</v>
      </c>
      <c r="D2171">
        <v>21</v>
      </c>
      <c r="E2171">
        <v>61</v>
      </c>
      <c r="F2171">
        <v>51</v>
      </c>
      <c r="G2171" t="s">
        <v>16</v>
      </c>
      <c r="H2171" t="s">
        <v>236</v>
      </c>
      <c r="I2171" t="s">
        <v>237</v>
      </c>
      <c r="J2171" t="b">
        <v>0</v>
      </c>
      <c r="K2171">
        <v>1513</v>
      </c>
      <c r="L2171">
        <v>1544106</v>
      </c>
      <c r="M2171">
        <v>20171015</v>
      </c>
      <c r="N2171" t="s">
        <v>19</v>
      </c>
      <c r="O2171" t="str">
        <f>IF(VLOOKUP(A2171,'national-winners'!$A$2:$B$13,2,0)=H2171,"Y","N")</f>
        <v>N</v>
      </c>
    </row>
    <row r="2172" spans="1:15" x14ac:dyDescent="0.25">
      <c r="A2172">
        <v>2000</v>
      </c>
      <c r="B2172" t="s">
        <v>81</v>
      </c>
      <c r="C2172" t="s">
        <v>82</v>
      </c>
      <c r="D2172">
        <v>21</v>
      </c>
      <c r="E2172">
        <v>61</v>
      </c>
      <c r="F2172">
        <v>51</v>
      </c>
      <c r="G2172" t="s">
        <v>16</v>
      </c>
      <c r="I2172" t="s">
        <v>134</v>
      </c>
      <c r="J2172" t="b">
        <v>0</v>
      </c>
      <c r="K2172">
        <v>915</v>
      </c>
      <c r="L2172">
        <v>1544106</v>
      </c>
      <c r="M2172">
        <v>20171015</v>
      </c>
      <c r="N2172" t="s">
        <v>19</v>
      </c>
      <c r="O2172" t="str">
        <f>IF(VLOOKUP(A2172,'national-winners'!$A$2:$B$13,2,0)=H2172,"Y","N")</f>
        <v>N</v>
      </c>
    </row>
    <row r="2173" spans="1:15" x14ac:dyDescent="0.25">
      <c r="A2173">
        <v>2000</v>
      </c>
      <c r="B2173" t="s">
        <v>81</v>
      </c>
      <c r="C2173" t="s">
        <v>82</v>
      </c>
      <c r="D2173">
        <v>21</v>
      </c>
      <c r="E2173">
        <v>61</v>
      </c>
      <c r="F2173">
        <v>51</v>
      </c>
      <c r="G2173" t="s">
        <v>16</v>
      </c>
      <c r="J2173" t="b">
        <v>1</v>
      </c>
      <c r="K2173">
        <v>80</v>
      </c>
      <c r="L2173">
        <v>1544106</v>
      </c>
      <c r="M2173">
        <v>20171015</v>
      </c>
      <c r="N2173" t="s">
        <v>19</v>
      </c>
      <c r="O2173" t="str">
        <f>IF(VLOOKUP(A2173,'national-winners'!$A$2:$B$13,2,0)=H2173,"Y","N")</f>
        <v>N</v>
      </c>
    </row>
    <row r="2174" spans="1:15" x14ac:dyDescent="0.25">
      <c r="A2174">
        <v>2000</v>
      </c>
      <c r="B2174" t="s">
        <v>83</v>
      </c>
      <c r="C2174" t="s">
        <v>84</v>
      </c>
      <c r="D2174">
        <v>22</v>
      </c>
      <c r="E2174">
        <v>72</v>
      </c>
      <c r="F2174">
        <v>45</v>
      </c>
      <c r="G2174" t="s">
        <v>16</v>
      </c>
      <c r="H2174" t="s">
        <v>297</v>
      </c>
      <c r="I2174" t="s">
        <v>21</v>
      </c>
      <c r="J2174" t="b">
        <v>0</v>
      </c>
      <c r="K2174">
        <v>927871</v>
      </c>
      <c r="L2174">
        <v>1765656</v>
      </c>
      <c r="M2174">
        <v>20171015</v>
      </c>
      <c r="N2174" t="s">
        <v>19</v>
      </c>
      <c r="O2174" t="str">
        <f>IF(VLOOKUP(A2174,'national-winners'!$A$2:$B$13,2,0)=H2174,"Y","N")</f>
        <v>Y</v>
      </c>
    </row>
    <row r="2175" spans="1:15" x14ac:dyDescent="0.25">
      <c r="A2175">
        <v>2000</v>
      </c>
      <c r="B2175" t="s">
        <v>83</v>
      </c>
      <c r="C2175" t="s">
        <v>84</v>
      </c>
      <c r="D2175">
        <v>22</v>
      </c>
      <c r="E2175">
        <v>72</v>
      </c>
      <c r="F2175">
        <v>45</v>
      </c>
      <c r="G2175" t="s">
        <v>16</v>
      </c>
      <c r="H2175" t="s">
        <v>298</v>
      </c>
      <c r="I2175" t="s">
        <v>18</v>
      </c>
      <c r="J2175" t="b">
        <v>0</v>
      </c>
      <c r="K2175">
        <v>792344</v>
      </c>
      <c r="L2175">
        <v>1765656</v>
      </c>
      <c r="M2175">
        <v>20171015</v>
      </c>
      <c r="N2175" t="s">
        <v>19</v>
      </c>
      <c r="O2175" t="str">
        <f>IF(VLOOKUP(A2175,'national-winners'!$A$2:$B$13,2,0)=H2175,"Y","N")</f>
        <v>N</v>
      </c>
    </row>
    <row r="2176" spans="1:15" x14ac:dyDescent="0.25">
      <c r="A2176">
        <v>2000</v>
      </c>
      <c r="B2176" t="s">
        <v>83</v>
      </c>
      <c r="C2176" t="s">
        <v>84</v>
      </c>
      <c r="D2176">
        <v>22</v>
      </c>
      <c r="E2176">
        <v>72</v>
      </c>
      <c r="F2176">
        <v>45</v>
      </c>
      <c r="G2176" t="s">
        <v>16</v>
      </c>
      <c r="H2176" t="s">
        <v>273</v>
      </c>
      <c r="I2176" t="s">
        <v>274</v>
      </c>
      <c r="J2176" t="b">
        <v>0</v>
      </c>
      <c r="K2176">
        <v>20473</v>
      </c>
      <c r="L2176">
        <v>1765656</v>
      </c>
      <c r="M2176">
        <v>20171015</v>
      </c>
      <c r="N2176" t="s">
        <v>19</v>
      </c>
      <c r="O2176" t="str">
        <f>IF(VLOOKUP(A2176,'national-winners'!$A$2:$B$13,2,0)=H2176,"Y","N")</f>
        <v>N</v>
      </c>
    </row>
    <row r="2177" spans="1:15" x14ac:dyDescent="0.25">
      <c r="A2177">
        <v>2000</v>
      </c>
      <c r="B2177" t="s">
        <v>83</v>
      </c>
      <c r="C2177" t="s">
        <v>84</v>
      </c>
      <c r="D2177">
        <v>22</v>
      </c>
      <c r="E2177">
        <v>72</v>
      </c>
      <c r="F2177">
        <v>45</v>
      </c>
      <c r="G2177" t="s">
        <v>16</v>
      </c>
      <c r="H2177" t="s">
        <v>299</v>
      </c>
      <c r="I2177" t="s">
        <v>272</v>
      </c>
      <c r="J2177" t="b">
        <v>0</v>
      </c>
      <c r="K2177">
        <v>14356</v>
      </c>
      <c r="L2177">
        <v>1765656</v>
      </c>
      <c r="M2177">
        <v>20171015</v>
      </c>
      <c r="N2177" t="s">
        <v>19</v>
      </c>
      <c r="O2177" t="str">
        <f>IF(VLOOKUP(A2177,'national-winners'!$A$2:$B$13,2,0)=H2177,"Y","N")</f>
        <v>N</v>
      </c>
    </row>
    <row r="2178" spans="1:15" x14ac:dyDescent="0.25">
      <c r="A2178">
        <v>2000</v>
      </c>
      <c r="B2178" t="s">
        <v>83</v>
      </c>
      <c r="C2178" t="s">
        <v>84</v>
      </c>
      <c r="D2178">
        <v>22</v>
      </c>
      <c r="E2178">
        <v>72</v>
      </c>
      <c r="F2178">
        <v>45</v>
      </c>
      <c r="G2178" t="s">
        <v>16</v>
      </c>
      <c r="H2178" t="s">
        <v>238</v>
      </c>
      <c r="I2178" t="s">
        <v>134</v>
      </c>
      <c r="J2178" t="b">
        <v>0</v>
      </c>
      <c r="K2178">
        <v>5483</v>
      </c>
      <c r="L2178">
        <v>1765656</v>
      </c>
      <c r="M2178">
        <v>20171015</v>
      </c>
      <c r="N2178" t="s">
        <v>19</v>
      </c>
      <c r="O2178" t="str">
        <f>IF(VLOOKUP(A2178,'national-winners'!$A$2:$B$13,2,0)=H2178,"Y","N")</f>
        <v>N</v>
      </c>
    </row>
    <row r="2179" spans="1:15" x14ac:dyDescent="0.25">
      <c r="A2179">
        <v>2000</v>
      </c>
      <c r="B2179" t="s">
        <v>83</v>
      </c>
      <c r="C2179" t="s">
        <v>84</v>
      </c>
      <c r="D2179">
        <v>22</v>
      </c>
      <c r="E2179">
        <v>72</v>
      </c>
      <c r="F2179">
        <v>45</v>
      </c>
      <c r="G2179" t="s">
        <v>16</v>
      </c>
      <c r="H2179" t="s">
        <v>271</v>
      </c>
      <c r="I2179" t="s">
        <v>29</v>
      </c>
      <c r="J2179" t="b">
        <v>0</v>
      </c>
      <c r="K2179">
        <v>2951</v>
      </c>
      <c r="L2179">
        <v>1765656</v>
      </c>
      <c r="M2179">
        <v>20171015</v>
      </c>
      <c r="N2179" t="s">
        <v>19</v>
      </c>
      <c r="O2179" t="str">
        <f>IF(VLOOKUP(A2179,'national-winners'!$A$2:$B$13,2,0)=H2179,"Y","N")</f>
        <v>N</v>
      </c>
    </row>
    <row r="2180" spans="1:15" x14ac:dyDescent="0.25">
      <c r="A2180">
        <v>2000</v>
      </c>
      <c r="B2180" t="s">
        <v>83</v>
      </c>
      <c r="C2180" t="s">
        <v>84</v>
      </c>
      <c r="D2180">
        <v>22</v>
      </c>
      <c r="E2180">
        <v>72</v>
      </c>
      <c r="F2180">
        <v>45</v>
      </c>
      <c r="G2180" t="s">
        <v>16</v>
      </c>
      <c r="H2180" t="s">
        <v>284</v>
      </c>
      <c r="I2180" t="s">
        <v>37</v>
      </c>
      <c r="J2180" t="b">
        <v>0</v>
      </c>
      <c r="K2180">
        <v>1103</v>
      </c>
      <c r="L2180">
        <v>1765656</v>
      </c>
      <c r="M2180">
        <v>20171015</v>
      </c>
      <c r="N2180" t="s">
        <v>19</v>
      </c>
      <c r="O2180" t="str">
        <f>IF(VLOOKUP(A2180,'national-winners'!$A$2:$B$13,2,0)=H2180,"Y","N")</f>
        <v>N</v>
      </c>
    </row>
    <row r="2181" spans="1:15" x14ac:dyDescent="0.25">
      <c r="A2181">
        <v>2000</v>
      </c>
      <c r="B2181" t="s">
        <v>83</v>
      </c>
      <c r="C2181" t="s">
        <v>84</v>
      </c>
      <c r="D2181">
        <v>22</v>
      </c>
      <c r="E2181">
        <v>72</v>
      </c>
      <c r="F2181">
        <v>45</v>
      </c>
      <c r="G2181" t="s">
        <v>16</v>
      </c>
      <c r="H2181" t="s">
        <v>236</v>
      </c>
      <c r="I2181" t="s">
        <v>237</v>
      </c>
      <c r="J2181" t="b">
        <v>0</v>
      </c>
      <c r="K2181">
        <v>1075</v>
      </c>
      <c r="L2181">
        <v>1765656</v>
      </c>
      <c r="M2181">
        <v>20171015</v>
      </c>
      <c r="N2181" t="s">
        <v>19</v>
      </c>
      <c r="O2181" t="str">
        <f>IF(VLOOKUP(A2181,'national-winners'!$A$2:$B$13,2,0)=H2181,"Y","N")</f>
        <v>N</v>
      </c>
    </row>
    <row r="2182" spans="1:15" x14ac:dyDescent="0.25">
      <c r="A2182">
        <v>2000</v>
      </c>
      <c r="B2182" t="s">
        <v>85</v>
      </c>
      <c r="C2182" t="s">
        <v>86</v>
      </c>
      <c r="D2182">
        <v>23</v>
      </c>
      <c r="E2182">
        <v>11</v>
      </c>
      <c r="F2182">
        <v>2</v>
      </c>
      <c r="G2182" t="s">
        <v>16</v>
      </c>
      <c r="H2182" t="s">
        <v>298</v>
      </c>
      <c r="I2182" t="s">
        <v>18</v>
      </c>
      <c r="J2182" t="b">
        <v>0</v>
      </c>
      <c r="K2182">
        <v>319951</v>
      </c>
      <c r="L2182">
        <v>651817</v>
      </c>
      <c r="M2182">
        <v>20171015</v>
      </c>
      <c r="N2182" t="s">
        <v>19</v>
      </c>
      <c r="O2182" t="str">
        <f>IF(VLOOKUP(A2182,'national-winners'!$A$2:$B$13,2,0)=H2182,"Y","N")</f>
        <v>N</v>
      </c>
    </row>
    <row r="2183" spans="1:15" x14ac:dyDescent="0.25">
      <c r="A2183">
        <v>2000</v>
      </c>
      <c r="B2183" t="s">
        <v>85</v>
      </c>
      <c r="C2183" t="s">
        <v>86</v>
      </c>
      <c r="D2183">
        <v>23</v>
      </c>
      <c r="E2183">
        <v>11</v>
      </c>
      <c r="F2183">
        <v>2</v>
      </c>
      <c r="G2183" t="s">
        <v>16</v>
      </c>
      <c r="H2183" t="s">
        <v>297</v>
      </c>
      <c r="I2183" t="s">
        <v>21</v>
      </c>
      <c r="J2183" t="b">
        <v>0</v>
      </c>
      <c r="K2183">
        <v>286616</v>
      </c>
      <c r="L2183">
        <v>651817</v>
      </c>
      <c r="M2183">
        <v>20171015</v>
      </c>
      <c r="N2183" t="s">
        <v>19</v>
      </c>
      <c r="O2183" t="str">
        <f>IF(VLOOKUP(A2183,'national-winners'!$A$2:$B$13,2,0)=H2183,"Y","N")</f>
        <v>Y</v>
      </c>
    </row>
    <row r="2184" spans="1:15" x14ac:dyDescent="0.25">
      <c r="A2184">
        <v>2000</v>
      </c>
      <c r="B2184" t="s">
        <v>85</v>
      </c>
      <c r="C2184" t="s">
        <v>86</v>
      </c>
      <c r="D2184">
        <v>23</v>
      </c>
      <c r="E2184">
        <v>11</v>
      </c>
      <c r="F2184">
        <v>2</v>
      </c>
      <c r="G2184" t="s">
        <v>16</v>
      </c>
      <c r="H2184" t="s">
        <v>273</v>
      </c>
      <c r="I2184" t="s">
        <v>274</v>
      </c>
      <c r="J2184" t="b">
        <v>0</v>
      </c>
      <c r="K2184">
        <v>37127</v>
      </c>
      <c r="L2184">
        <v>651817</v>
      </c>
      <c r="M2184">
        <v>20171015</v>
      </c>
      <c r="N2184" t="s">
        <v>19</v>
      </c>
      <c r="O2184" t="str">
        <f>IF(VLOOKUP(A2184,'national-winners'!$A$2:$B$13,2,0)=H2184,"Y","N")</f>
        <v>N</v>
      </c>
    </row>
    <row r="2185" spans="1:15" x14ac:dyDescent="0.25">
      <c r="A2185">
        <v>2000</v>
      </c>
      <c r="B2185" t="s">
        <v>85</v>
      </c>
      <c r="C2185" t="s">
        <v>86</v>
      </c>
      <c r="D2185">
        <v>23</v>
      </c>
      <c r="E2185">
        <v>11</v>
      </c>
      <c r="F2185">
        <v>2</v>
      </c>
      <c r="G2185" t="s">
        <v>16</v>
      </c>
      <c r="H2185" t="s">
        <v>299</v>
      </c>
      <c r="I2185" t="s">
        <v>272</v>
      </c>
      <c r="J2185" t="b">
        <v>0</v>
      </c>
      <c r="K2185">
        <v>4443</v>
      </c>
      <c r="L2185">
        <v>651817</v>
      </c>
      <c r="M2185">
        <v>20171015</v>
      </c>
      <c r="N2185" t="s">
        <v>19</v>
      </c>
      <c r="O2185" t="str">
        <f>IF(VLOOKUP(A2185,'national-winners'!$A$2:$B$13,2,0)=H2185,"Y","N")</f>
        <v>N</v>
      </c>
    </row>
    <row r="2186" spans="1:15" x14ac:dyDescent="0.25">
      <c r="A2186">
        <v>2000</v>
      </c>
      <c r="B2186" t="s">
        <v>85</v>
      </c>
      <c r="C2186" t="s">
        <v>86</v>
      </c>
      <c r="D2186">
        <v>23</v>
      </c>
      <c r="E2186">
        <v>11</v>
      </c>
      <c r="F2186">
        <v>2</v>
      </c>
      <c r="G2186" t="s">
        <v>16</v>
      </c>
      <c r="H2186" t="s">
        <v>271</v>
      </c>
      <c r="I2186" t="s">
        <v>29</v>
      </c>
      <c r="J2186" t="b">
        <v>0</v>
      </c>
      <c r="K2186">
        <v>3074</v>
      </c>
      <c r="L2186">
        <v>651817</v>
      </c>
      <c r="M2186">
        <v>20171015</v>
      </c>
      <c r="N2186" t="s">
        <v>19</v>
      </c>
      <c r="O2186" t="str">
        <f>IF(VLOOKUP(A2186,'national-winners'!$A$2:$B$13,2,0)=H2186,"Y","N")</f>
        <v>N</v>
      </c>
    </row>
    <row r="2187" spans="1:15" x14ac:dyDescent="0.25">
      <c r="A2187">
        <v>2000</v>
      </c>
      <c r="B2187" t="s">
        <v>85</v>
      </c>
      <c r="C2187" t="s">
        <v>86</v>
      </c>
      <c r="D2187">
        <v>23</v>
      </c>
      <c r="E2187">
        <v>11</v>
      </c>
      <c r="F2187">
        <v>2</v>
      </c>
      <c r="G2187" t="s">
        <v>16</v>
      </c>
      <c r="H2187" t="s">
        <v>238</v>
      </c>
      <c r="I2187" t="s">
        <v>134</v>
      </c>
      <c r="J2187" t="b">
        <v>0</v>
      </c>
      <c r="K2187">
        <v>579</v>
      </c>
      <c r="L2187">
        <v>651817</v>
      </c>
      <c r="M2187">
        <v>20171015</v>
      </c>
      <c r="N2187" t="s">
        <v>19</v>
      </c>
      <c r="O2187" t="str">
        <f>IF(VLOOKUP(A2187,'national-winners'!$A$2:$B$13,2,0)=H2187,"Y","N")</f>
        <v>N</v>
      </c>
    </row>
    <row r="2188" spans="1:15" x14ac:dyDescent="0.25">
      <c r="A2188">
        <v>2000</v>
      </c>
      <c r="B2188" t="s">
        <v>85</v>
      </c>
      <c r="C2188" t="s">
        <v>86</v>
      </c>
      <c r="D2188">
        <v>23</v>
      </c>
      <c r="E2188">
        <v>11</v>
      </c>
      <c r="F2188">
        <v>2</v>
      </c>
      <c r="G2188" t="s">
        <v>16</v>
      </c>
      <c r="H2188" t="s">
        <v>59</v>
      </c>
      <c r="J2188" t="b">
        <v>0</v>
      </c>
      <c r="K2188">
        <v>27</v>
      </c>
      <c r="L2188">
        <v>651817</v>
      </c>
      <c r="M2188">
        <v>20171015</v>
      </c>
      <c r="N2188" t="s">
        <v>19</v>
      </c>
      <c r="O2188" t="str">
        <f>IF(VLOOKUP(A2188,'national-winners'!$A$2:$B$13,2,0)=H2188,"Y","N")</f>
        <v>N</v>
      </c>
    </row>
    <row r="2189" spans="1:15" x14ac:dyDescent="0.25">
      <c r="A2189">
        <v>2000</v>
      </c>
      <c r="B2189" t="s">
        <v>87</v>
      </c>
      <c r="C2189" t="s">
        <v>88</v>
      </c>
      <c r="D2189">
        <v>24</v>
      </c>
      <c r="E2189">
        <v>52</v>
      </c>
      <c r="F2189">
        <v>52</v>
      </c>
      <c r="G2189" t="s">
        <v>16</v>
      </c>
      <c r="H2189" t="s">
        <v>298</v>
      </c>
      <c r="I2189" t="s">
        <v>18</v>
      </c>
      <c r="J2189" t="b">
        <v>0</v>
      </c>
      <c r="K2189">
        <v>1144008</v>
      </c>
      <c r="L2189">
        <v>2025212</v>
      </c>
      <c r="M2189">
        <v>20171015</v>
      </c>
      <c r="N2189" t="s">
        <v>19</v>
      </c>
      <c r="O2189" t="str">
        <f>IF(VLOOKUP(A2189,'national-winners'!$A$2:$B$13,2,0)=H2189,"Y","N")</f>
        <v>N</v>
      </c>
    </row>
    <row r="2190" spans="1:15" x14ac:dyDescent="0.25">
      <c r="A2190">
        <v>2000</v>
      </c>
      <c r="B2190" t="s">
        <v>87</v>
      </c>
      <c r="C2190" t="s">
        <v>88</v>
      </c>
      <c r="D2190">
        <v>24</v>
      </c>
      <c r="E2190">
        <v>52</v>
      </c>
      <c r="F2190">
        <v>52</v>
      </c>
      <c r="G2190" t="s">
        <v>16</v>
      </c>
      <c r="H2190" t="s">
        <v>297</v>
      </c>
      <c r="I2190" t="s">
        <v>21</v>
      </c>
      <c r="J2190" t="b">
        <v>0</v>
      </c>
      <c r="K2190">
        <v>813827</v>
      </c>
      <c r="L2190">
        <v>2025212</v>
      </c>
      <c r="M2190">
        <v>20171015</v>
      </c>
      <c r="N2190" t="s">
        <v>19</v>
      </c>
      <c r="O2190" t="str">
        <f>IF(VLOOKUP(A2190,'national-winners'!$A$2:$B$13,2,0)=H2190,"Y","N")</f>
        <v>Y</v>
      </c>
    </row>
    <row r="2191" spans="1:15" x14ac:dyDescent="0.25">
      <c r="A2191">
        <v>2000</v>
      </c>
      <c r="B2191" t="s">
        <v>87</v>
      </c>
      <c r="C2191" t="s">
        <v>88</v>
      </c>
      <c r="D2191">
        <v>24</v>
      </c>
      <c r="E2191">
        <v>52</v>
      </c>
      <c r="F2191">
        <v>52</v>
      </c>
      <c r="G2191" t="s">
        <v>16</v>
      </c>
      <c r="H2191" t="s">
        <v>273</v>
      </c>
      <c r="I2191" t="s">
        <v>274</v>
      </c>
      <c r="J2191" t="b">
        <v>0</v>
      </c>
      <c r="K2191">
        <v>53768</v>
      </c>
      <c r="L2191">
        <v>2025212</v>
      </c>
      <c r="M2191">
        <v>20171015</v>
      </c>
      <c r="N2191" t="s">
        <v>19</v>
      </c>
      <c r="O2191" t="str">
        <f>IF(VLOOKUP(A2191,'national-winners'!$A$2:$B$13,2,0)=H2191,"Y","N")</f>
        <v>N</v>
      </c>
    </row>
    <row r="2192" spans="1:15" x14ac:dyDescent="0.25">
      <c r="A2192">
        <v>2000</v>
      </c>
      <c r="B2192" t="s">
        <v>87</v>
      </c>
      <c r="C2192" t="s">
        <v>88</v>
      </c>
      <c r="D2192">
        <v>24</v>
      </c>
      <c r="E2192">
        <v>52</v>
      </c>
      <c r="F2192">
        <v>52</v>
      </c>
      <c r="G2192" t="s">
        <v>16</v>
      </c>
      <c r="H2192" t="s">
        <v>271</v>
      </c>
      <c r="I2192" t="s">
        <v>29</v>
      </c>
      <c r="J2192" t="b">
        <v>0</v>
      </c>
      <c r="K2192">
        <v>5310</v>
      </c>
      <c r="L2192">
        <v>2025212</v>
      </c>
      <c r="M2192">
        <v>20171015</v>
      </c>
      <c r="N2192" t="s">
        <v>19</v>
      </c>
      <c r="O2192" t="str">
        <f>IF(VLOOKUP(A2192,'national-winners'!$A$2:$B$13,2,0)=H2192,"Y","N")</f>
        <v>N</v>
      </c>
    </row>
    <row r="2193" spans="1:15" x14ac:dyDescent="0.25">
      <c r="A2193">
        <v>2000</v>
      </c>
      <c r="B2193" t="s">
        <v>87</v>
      </c>
      <c r="C2193" t="s">
        <v>88</v>
      </c>
      <c r="D2193">
        <v>24</v>
      </c>
      <c r="E2193">
        <v>52</v>
      </c>
      <c r="F2193">
        <v>52</v>
      </c>
      <c r="G2193" t="s">
        <v>16</v>
      </c>
      <c r="H2193" t="s">
        <v>299</v>
      </c>
      <c r="I2193" t="s">
        <v>272</v>
      </c>
      <c r="J2193" t="b">
        <v>0</v>
      </c>
      <c r="K2193">
        <v>4248</v>
      </c>
      <c r="L2193">
        <v>2025212</v>
      </c>
      <c r="M2193">
        <v>20171015</v>
      </c>
      <c r="N2193" t="s">
        <v>19</v>
      </c>
      <c r="O2193" t="str">
        <f>IF(VLOOKUP(A2193,'national-winners'!$A$2:$B$13,2,0)=H2193,"Y","N")</f>
        <v>N</v>
      </c>
    </row>
    <row r="2194" spans="1:15" x14ac:dyDescent="0.25">
      <c r="A2194">
        <v>2000</v>
      </c>
      <c r="B2194" t="s">
        <v>87</v>
      </c>
      <c r="C2194" t="s">
        <v>88</v>
      </c>
      <c r="D2194">
        <v>24</v>
      </c>
      <c r="E2194">
        <v>52</v>
      </c>
      <c r="F2194">
        <v>52</v>
      </c>
      <c r="G2194" t="s">
        <v>16</v>
      </c>
      <c r="J2194" t="b">
        <v>1</v>
      </c>
      <c r="K2194">
        <v>1656</v>
      </c>
      <c r="L2194">
        <v>2025212</v>
      </c>
      <c r="M2194">
        <v>20171015</v>
      </c>
      <c r="N2194" t="s">
        <v>19</v>
      </c>
      <c r="O2194" t="str">
        <f>IF(VLOOKUP(A2194,'national-winners'!$A$2:$B$13,2,0)=H2194,"Y","N")</f>
        <v>N</v>
      </c>
    </row>
    <row r="2195" spans="1:15" x14ac:dyDescent="0.25">
      <c r="A2195">
        <v>2000</v>
      </c>
      <c r="B2195" t="s">
        <v>87</v>
      </c>
      <c r="C2195" t="s">
        <v>88</v>
      </c>
      <c r="D2195">
        <v>24</v>
      </c>
      <c r="E2195">
        <v>52</v>
      </c>
      <c r="F2195">
        <v>52</v>
      </c>
      <c r="G2195" t="s">
        <v>16</v>
      </c>
      <c r="H2195" t="s">
        <v>59</v>
      </c>
      <c r="J2195" t="b">
        <v>0</v>
      </c>
      <c r="K2195">
        <v>1477</v>
      </c>
      <c r="L2195">
        <v>2025212</v>
      </c>
      <c r="M2195">
        <v>20171015</v>
      </c>
      <c r="N2195" t="s">
        <v>19</v>
      </c>
      <c r="O2195" t="str">
        <f>IF(VLOOKUP(A2195,'national-winners'!$A$2:$B$13,2,0)=H2195,"Y","N")</f>
        <v>N</v>
      </c>
    </row>
    <row r="2196" spans="1:15" x14ac:dyDescent="0.25">
      <c r="A2196">
        <v>2000</v>
      </c>
      <c r="B2196" t="s">
        <v>87</v>
      </c>
      <c r="C2196" t="s">
        <v>88</v>
      </c>
      <c r="D2196">
        <v>24</v>
      </c>
      <c r="E2196">
        <v>52</v>
      </c>
      <c r="F2196">
        <v>52</v>
      </c>
      <c r="G2196" t="s">
        <v>16</v>
      </c>
      <c r="H2196" t="s">
        <v>238</v>
      </c>
      <c r="I2196" t="s">
        <v>134</v>
      </c>
      <c r="J2196" t="b">
        <v>0</v>
      </c>
      <c r="K2196">
        <v>918</v>
      </c>
      <c r="L2196">
        <v>2025212</v>
      </c>
      <c r="M2196">
        <v>20171015</v>
      </c>
      <c r="N2196" t="s">
        <v>19</v>
      </c>
      <c r="O2196" t="str">
        <f>IF(VLOOKUP(A2196,'national-winners'!$A$2:$B$13,2,0)=H2196,"Y","N")</f>
        <v>N</v>
      </c>
    </row>
    <row r="2197" spans="1:15" x14ac:dyDescent="0.25">
      <c r="A2197">
        <v>2000</v>
      </c>
      <c r="B2197" t="s">
        <v>89</v>
      </c>
      <c r="C2197" t="s">
        <v>90</v>
      </c>
      <c r="D2197">
        <v>25</v>
      </c>
      <c r="E2197">
        <v>14</v>
      </c>
      <c r="F2197">
        <v>3</v>
      </c>
      <c r="G2197" t="s">
        <v>16</v>
      </c>
      <c r="H2197" t="s">
        <v>298</v>
      </c>
      <c r="I2197" t="s">
        <v>18</v>
      </c>
      <c r="J2197" t="b">
        <v>0</v>
      </c>
      <c r="K2197">
        <v>1616487</v>
      </c>
      <c r="L2197">
        <v>2733964</v>
      </c>
      <c r="M2197">
        <v>20171015</v>
      </c>
      <c r="N2197" t="s">
        <v>19</v>
      </c>
      <c r="O2197" t="str">
        <f>IF(VLOOKUP(A2197,'national-winners'!$A$2:$B$13,2,0)=H2197,"Y","N")</f>
        <v>N</v>
      </c>
    </row>
    <row r="2198" spans="1:15" x14ac:dyDescent="0.25">
      <c r="A2198">
        <v>2000</v>
      </c>
      <c r="B2198" t="s">
        <v>89</v>
      </c>
      <c r="C2198" t="s">
        <v>90</v>
      </c>
      <c r="D2198">
        <v>25</v>
      </c>
      <c r="E2198">
        <v>14</v>
      </c>
      <c r="F2198">
        <v>3</v>
      </c>
      <c r="G2198" t="s">
        <v>16</v>
      </c>
      <c r="H2198" t="s">
        <v>297</v>
      </c>
      <c r="I2198" t="s">
        <v>21</v>
      </c>
      <c r="J2198" t="b">
        <v>0</v>
      </c>
      <c r="K2198">
        <v>878502</v>
      </c>
      <c r="L2198">
        <v>2733964</v>
      </c>
      <c r="M2198">
        <v>20171015</v>
      </c>
      <c r="N2198" t="s">
        <v>19</v>
      </c>
      <c r="O2198" t="str">
        <f>IF(VLOOKUP(A2198,'national-winners'!$A$2:$B$13,2,0)=H2198,"Y","N")</f>
        <v>Y</v>
      </c>
    </row>
    <row r="2199" spans="1:15" x14ac:dyDescent="0.25">
      <c r="A2199">
        <v>2000</v>
      </c>
      <c r="B2199" t="s">
        <v>89</v>
      </c>
      <c r="C2199" t="s">
        <v>90</v>
      </c>
      <c r="D2199">
        <v>25</v>
      </c>
      <c r="E2199">
        <v>14</v>
      </c>
      <c r="F2199">
        <v>3</v>
      </c>
      <c r="G2199" t="s">
        <v>16</v>
      </c>
      <c r="H2199" t="s">
        <v>273</v>
      </c>
      <c r="I2199" t="s">
        <v>274</v>
      </c>
      <c r="J2199" t="b">
        <v>0</v>
      </c>
      <c r="K2199">
        <v>173564</v>
      </c>
      <c r="L2199">
        <v>2733964</v>
      </c>
      <c r="M2199">
        <v>20171015</v>
      </c>
      <c r="N2199" t="s">
        <v>19</v>
      </c>
      <c r="O2199" t="str">
        <f>IF(VLOOKUP(A2199,'national-winners'!$A$2:$B$13,2,0)=H2199,"Y","N")</f>
        <v>N</v>
      </c>
    </row>
    <row r="2200" spans="1:15" x14ac:dyDescent="0.25">
      <c r="A2200">
        <v>2000</v>
      </c>
      <c r="B2200" t="s">
        <v>89</v>
      </c>
      <c r="C2200" t="s">
        <v>90</v>
      </c>
      <c r="D2200">
        <v>25</v>
      </c>
      <c r="E2200">
        <v>14</v>
      </c>
      <c r="F2200">
        <v>3</v>
      </c>
      <c r="G2200" t="s">
        <v>16</v>
      </c>
      <c r="H2200" t="s">
        <v>246</v>
      </c>
      <c r="J2200" t="b">
        <v>0</v>
      </c>
      <c r="K2200">
        <v>31022</v>
      </c>
      <c r="L2200">
        <v>2733964</v>
      </c>
      <c r="M2200">
        <v>20171015</v>
      </c>
      <c r="N2200" t="s">
        <v>19</v>
      </c>
      <c r="O2200" t="str">
        <f>IF(VLOOKUP(A2200,'national-winners'!$A$2:$B$13,2,0)=H2200,"Y","N")</f>
        <v>N</v>
      </c>
    </row>
    <row r="2201" spans="1:15" x14ac:dyDescent="0.25">
      <c r="A2201">
        <v>2000</v>
      </c>
      <c r="B2201" t="s">
        <v>89</v>
      </c>
      <c r="C2201" t="s">
        <v>90</v>
      </c>
      <c r="D2201">
        <v>25</v>
      </c>
      <c r="E2201">
        <v>14</v>
      </c>
      <c r="F2201">
        <v>3</v>
      </c>
      <c r="G2201" t="s">
        <v>16</v>
      </c>
      <c r="H2201" t="s">
        <v>271</v>
      </c>
      <c r="I2201" t="s">
        <v>29</v>
      </c>
      <c r="J2201" t="b">
        <v>0</v>
      </c>
      <c r="K2201">
        <v>16366</v>
      </c>
      <c r="L2201">
        <v>2733964</v>
      </c>
      <c r="M2201">
        <v>20171015</v>
      </c>
      <c r="N2201" t="s">
        <v>19</v>
      </c>
      <c r="O2201" t="str">
        <f>IF(VLOOKUP(A2201,'national-winners'!$A$2:$B$13,2,0)=H2201,"Y","N")</f>
        <v>N</v>
      </c>
    </row>
    <row r="2202" spans="1:15" x14ac:dyDescent="0.25">
      <c r="A2202">
        <v>2000</v>
      </c>
      <c r="B2202" t="s">
        <v>89</v>
      </c>
      <c r="C2202" t="s">
        <v>90</v>
      </c>
      <c r="D2202">
        <v>25</v>
      </c>
      <c r="E2202">
        <v>14</v>
      </c>
      <c r="F2202">
        <v>3</v>
      </c>
      <c r="G2202" t="s">
        <v>16</v>
      </c>
      <c r="H2202" t="s">
        <v>299</v>
      </c>
      <c r="I2202" t="s">
        <v>272</v>
      </c>
      <c r="J2202" t="b">
        <v>0</v>
      </c>
      <c r="K2202">
        <v>11149</v>
      </c>
      <c r="L2202">
        <v>2733964</v>
      </c>
      <c r="M2202">
        <v>20171015</v>
      </c>
      <c r="N2202" t="s">
        <v>19</v>
      </c>
      <c r="O2202" t="str">
        <f>IF(VLOOKUP(A2202,'national-winners'!$A$2:$B$13,2,0)=H2202,"Y","N")</f>
        <v>N</v>
      </c>
    </row>
    <row r="2203" spans="1:15" x14ac:dyDescent="0.25">
      <c r="A2203">
        <v>2000</v>
      </c>
      <c r="B2203" t="s">
        <v>89</v>
      </c>
      <c r="C2203" t="s">
        <v>90</v>
      </c>
      <c r="D2203">
        <v>25</v>
      </c>
      <c r="E2203">
        <v>14</v>
      </c>
      <c r="F2203">
        <v>3</v>
      </c>
      <c r="G2203" t="s">
        <v>16</v>
      </c>
      <c r="H2203" t="s">
        <v>59</v>
      </c>
      <c r="J2203" t="b">
        <v>0</v>
      </c>
      <c r="K2203">
        <v>3990</v>
      </c>
      <c r="L2203">
        <v>2733964</v>
      </c>
      <c r="M2203">
        <v>20171015</v>
      </c>
      <c r="N2203" t="s">
        <v>19</v>
      </c>
      <c r="O2203" t="str">
        <f>IF(VLOOKUP(A2203,'national-winners'!$A$2:$B$13,2,0)=H2203,"Y","N")</f>
        <v>N</v>
      </c>
    </row>
    <row r="2204" spans="1:15" x14ac:dyDescent="0.25">
      <c r="A2204">
        <v>2000</v>
      </c>
      <c r="B2204" t="s">
        <v>89</v>
      </c>
      <c r="C2204" t="s">
        <v>90</v>
      </c>
      <c r="D2204">
        <v>25</v>
      </c>
      <c r="E2204">
        <v>14</v>
      </c>
      <c r="F2204">
        <v>3</v>
      </c>
      <c r="G2204" t="s">
        <v>16</v>
      </c>
      <c r="H2204" t="s">
        <v>236</v>
      </c>
      <c r="I2204" t="s">
        <v>301</v>
      </c>
      <c r="J2204" t="b">
        <v>0</v>
      </c>
      <c r="K2204">
        <v>2884</v>
      </c>
      <c r="L2204">
        <v>2733964</v>
      </c>
      <c r="M2204">
        <v>20171015</v>
      </c>
      <c r="N2204" t="s">
        <v>19</v>
      </c>
      <c r="O2204" t="str">
        <f>IF(VLOOKUP(A2204,'national-winners'!$A$2:$B$13,2,0)=H2204,"Y","N")</f>
        <v>N</v>
      </c>
    </row>
    <row r="2205" spans="1:15" x14ac:dyDescent="0.25">
      <c r="A2205">
        <v>2000</v>
      </c>
      <c r="B2205" t="s">
        <v>91</v>
      </c>
      <c r="C2205" t="s">
        <v>92</v>
      </c>
      <c r="D2205">
        <v>26</v>
      </c>
      <c r="E2205">
        <v>34</v>
      </c>
      <c r="F2205">
        <v>23</v>
      </c>
      <c r="G2205" t="s">
        <v>16</v>
      </c>
      <c r="H2205" t="s">
        <v>298</v>
      </c>
      <c r="I2205" t="s">
        <v>18</v>
      </c>
      <c r="J2205" t="b">
        <v>0</v>
      </c>
      <c r="K2205">
        <v>2170418</v>
      </c>
      <c r="L2205">
        <v>4232501</v>
      </c>
      <c r="M2205">
        <v>20171015</v>
      </c>
      <c r="N2205" t="s">
        <v>19</v>
      </c>
      <c r="O2205" t="str">
        <f>IF(VLOOKUP(A2205,'national-winners'!$A$2:$B$13,2,0)=H2205,"Y","N")</f>
        <v>N</v>
      </c>
    </row>
    <row r="2206" spans="1:15" x14ac:dyDescent="0.25">
      <c r="A2206">
        <v>2000</v>
      </c>
      <c r="B2206" t="s">
        <v>91</v>
      </c>
      <c r="C2206" t="s">
        <v>92</v>
      </c>
      <c r="D2206">
        <v>26</v>
      </c>
      <c r="E2206">
        <v>34</v>
      </c>
      <c r="F2206">
        <v>23</v>
      </c>
      <c r="G2206" t="s">
        <v>16</v>
      </c>
      <c r="H2206" t="s">
        <v>297</v>
      </c>
      <c r="I2206" t="s">
        <v>21</v>
      </c>
      <c r="J2206" t="b">
        <v>0</v>
      </c>
      <c r="K2206">
        <v>1953139</v>
      </c>
      <c r="L2206">
        <v>4232501</v>
      </c>
      <c r="M2206">
        <v>20171015</v>
      </c>
      <c r="N2206" t="s">
        <v>19</v>
      </c>
      <c r="O2206" t="str">
        <f>IF(VLOOKUP(A2206,'national-winners'!$A$2:$B$13,2,0)=H2206,"Y","N")</f>
        <v>Y</v>
      </c>
    </row>
    <row r="2207" spans="1:15" x14ac:dyDescent="0.25">
      <c r="A2207">
        <v>2000</v>
      </c>
      <c r="B2207" t="s">
        <v>91</v>
      </c>
      <c r="C2207" t="s">
        <v>92</v>
      </c>
      <c r="D2207">
        <v>26</v>
      </c>
      <c r="E2207">
        <v>34</v>
      </c>
      <c r="F2207">
        <v>23</v>
      </c>
      <c r="G2207" t="s">
        <v>16</v>
      </c>
      <c r="H2207" t="s">
        <v>273</v>
      </c>
      <c r="I2207" t="s">
        <v>274</v>
      </c>
      <c r="J2207" t="b">
        <v>0</v>
      </c>
      <c r="K2207">
        <v>84165</v>
      </c>
      <c r="L2207">
        <v>4232501</v>
      </c>
      <c r="M2207">
        <v>20171015</v>
      </c>
      <c r="N2207" t="s">
        <v>19</v>
      </c>
      <c r="O2207" t="str">
        <f>IF(VLOOKUP(A2207,'national-winners'!$A$2:$B$13,2,0)=H2207,"Y","N")</f>
        <v>N</v>
      </c>
    </row>
    <row r="2208" spans="1:15" x14ac:dyDescent="0.25">
      <c r="A2208">
        <v>2000</v>
      </c>
      <c r="B2208" t="s">
        <v>91</v>
      </c>
      <c r="C2208" t="s">
        <v>92</v>
      </c>
      <c r="D2208">
        <v>26</v>
      </c>
      <c r="E2208">
        <v>34</v>
      </c>
      <c r="F2208">
        <v>23</v>
      </c>
      <c r="G2208" t="s">
        <v>16</v>
      </c>
      <c r="H2208" t="s">
        <v>271</v>
      </c>
      <c r="I2208" t="s">
        <v>29</v>
      </c>
      <c r="J2208" t="b">
        <v>0</v>
      </c>
      <c r="K2208">
        <v>16711</v>
      </c>
      <c r="L2208">
        <v>4232501</v>
      </c>
      <c r="M2208">
        <v>20171015</v>
      </c>
      <c r="N2208" t="s">
        <v>19</v>
      </c>
      <c r="O2208" t="str">
        <f>IF(VLOOKUP(A2208,'national-winners'!$A$2:$B$13,2,0)=H2208,"Y","N")</f>
        <v>N</v>
      </c>
    </row>
    <row r="2209" spans="1:15" x14ac:dyDescent="0.25">
      <c r="A2209">
        <v>2000</v>
      </c>
      <c r="B2209" t="s">
        <v>91</v>
      </c>
      <c r="C2209" t="s">
        <v>92</v>
      </c>
      <c r="D2209">
        <v>26</v>
      </c>
      <c r="E2209">
        <v>34</v>
      </c>
      <c r="F2209">
        <v>23</v>
      </c>
      <c r="G2209" t="s">
        <v>16</v>
      </c>
      <c r="H2209" t="s">
        <v>238</v>
      </c>
      <c r="I2209" t="s">
        <v>275</v>
      </c>
      <c r="J2209" t="b">
        <v>0</v>
      </c>
      <c r="K2209">
        <v>3791</v>
      </c>
      <c r="L2209">
        <v>4232501</v>
      </c>
      <c r="M2209">
        <v>20171015</v>
      </c>
      <c r="N2209" t="s">
        <v>19</v>
      </c>
      <c r="O2209" t="str">
        <f>IF(VLOOKUP(A2209,'national-winners'!$A$2:$B$13,2,0)=H2209,"Y","N")</f>
        <v>N</v>
      </c>
    </row>
    <row r="2210" spans="1:15" x14ac:dyDescent="0.25">
      <c r="A2210">
        <v>2000</v>
      </c>
      <c r="B2210" t="s">
        <v>91</v>
      </c>
      <c r="C2210" t="s">
        <v>92</v>
      </c>
      <c r="D2210">
        <v>26</v>
      </c>
      <c r="E2210">
        <v>34</v>
      </c>
      <c r="F2210">
        <v>23</v>
      </c>
      <c r="G2210" t="s">
        <v>16</v>
      </c>
      <c r="H2210" t="s">
        <v>236</v>
      </c>
      <c r="I2210" t="s">
        <v>237</v>
      </c>
      <c r="J2210" t="b">
        <v>0</v>
      </c>
      <c r="K2210">
        <v>2426</v>
      </c>
      <c r="L2210">
        <v>4232501</v>
      </c>
      <c r="M2210">
        <v>20171015</v>
      </c>
      <c r="N2210" t="s">
        <v>19</v>
      </c>
      <c r="O2210" t="str">
        <f>IF(VLOOKUP(A2210,'national-winners'!$A$2:$B$13,2,0)=H2210,"Y","N")</f>
        <v>N</v>
      </c>
    </row>
    <row r="2211" spans="1:15" x14ac:dyDescent="0.25">
      <c r="A2211">
        <v>2000</v>
      </c>
      <c r="B2211" t="s">
        <v>91</v>
      </c>
      <c r="C2211" t="s">
        <v>92</v>
      </c>
      <c r="D2211">
        <v>26</v>
      </c>
      <c r="E2211">
        <v>34</v>
      </c>
      <c r="F2211">
        <v>23</v>
      </c>
      <c r="G2211" t="s">
        <v>16</v>
      </c>
      <c r="J2211" t="b">
        <v>1</v>
      </c>
      <c r="K2211">
        <v>1851</v>
      </c>
      <c r="L2211">
        <v>4232501</v>
      </c>
      <c r="M2211">
        <v>20171015</v>
      </c>
      <c r="N2211" t="s">
        <v>19</v>
      </c>
      <c r="O2211" t="str">
        <f>IF(VLOOKUP(A2211,'national-winners'!$A$2:$B$13,2,0)=H2211,"Y","N")</f>
        <v>N</v>
      </c>
    </row>
    <row r="2212" spans="1:15" x14ac:dyDescent="0.25">
      <c r="A2212">
        <v>2000</v>
      </c>
      <c r="B2212" t="s">
        <v>94</v>
      </c>
      <c r="C2212" t="s">
        <v>95</v>
      </c>
      <c r="D2212">
        <v>27</v>
      </c>
      <c r="E2212">
        <v>41</v>
      </c>
      <c r="F2212">
        <v>33</v>
      </c>
      <c r="G2212" t="s">
        <v>16</v>
      </c>
      <c r="H2212" t="s">
        <v>298</v>
      </c>
      <c r="I2212" t="s">
        <v>302</v>
      </c>
      <c r="J2212" t="b">
        <v>0</v>
      </c>
      <c r="K2212">
        <v>1168266</v>
      </c>
      <c r="L2212">
        <v>2438685</v>
      </c>
      <c r="M2212">
        <v>20171015</v>
      </c>
      <c r="N2212" t="s">
        <v>19</v>
      </c>
      <c r="O2212" t="str">
        <f>IF(VLOOKUP(A2212,'national-winners'!$A$2:$B$13,2,0)=H2212,"Y","N")</f>
        <v>N</v>
      </c>
    </row>
    <row r="2213" spans="1:15" x14ac:dyDescent="0.25">
      <c r="A2213">
        <v>2000</v>
      </c>
      <c r="B2213" t="s">
        <v>94</v>
      </c>
      <c r="C2213" t="s">
        <v>95</v>
      </c>
      <c r="D2213">
        <v>27</v>
      </c>
      <c r="E2213">
        <v>41</v>
      </c>
      <c r="F2213">
        <v>33</v>
      </c>
      <c r="G2213" t="s">
        <v>16</v>
      </c>
      <c r="H2213" t="s">
        <v>297</v>
      </c>
      <c r="I2213" t="s">
        <v>21</v>
      </c>
      <c r="J2213" t="b">
        <v>0</v>
      </c>
      <c r="K2213">
        <v>1109659</v>
      </c>
      <c r="L2213">
        <v>2438685</v>
      </c>
      <c r="M2213">
        <v>20171015</v>
      </c>
      <c r="N2213" t="s">
        <v>19</v>
      </c>
      <c r="O2213" t="str">
        <f>IF(VLOOKUP(A2213,'national-winners'!$A$2:$B$13,2,0)=H2213,"Y","N")</f>
        <v>Y</v>
      </c>
    </row>
    <row r="2214" spans="1:15" x14ac:dyDescent="0.25">
      <c r="A2214">
        <v>2000</v>
      </c>
      <c r="B2214" t="s">
        <v>94</v>
      </c>
      <c r="C2214" t="s">
        <v>95</v>
      </c>
      <c r="D2214">
        <v>27</v>
      </c>
      <c r="E2214">
        <v>41</v>
      </c>
      <c r="F2214">
        <v>33</v>
      </c>
      <c r="G2214" t="s">
        <v>16</v>
      </c>
      <c r="H2214" t="s">
        <v>273</v>
      </c>
      <c r="I2214" t="s">
        <v>274</v>
      </c>
      <c r="J2214" t="b">
        <v>0</v>
      </c>
      <c r="K2214">
        <v>126696</v>
      </c>
      <c r="L2214">
        <v>2438685</v>
      </c>
      <c r="M2214">
        <v>20171015</v>
      </c>
      <c r="N2214" t="s">
        <v>19</v>
      </c>
      <c r="O2214" t="str">
        <f>IF(VLOOKUP(A2214,'national-winners'!$A$2:$B$13,2,0)=H2214,"Y","N")</f>
        <v>N</v>
      </c>
    </row>
    <row r="2215" spans="1:15" x14ac:dyDescent="0.25">
      <c r="A2215">
        <v>2000</v>
      </c>
      <c r="B2215" t="s">
        <v>94</v>
      </c>
      <c r="C2215" t="s">
        <v>95</v>
      </c>
      <c r="D2215">
        <v>27</v>
      </c>
      <c r="E2215">
        <v>41</v>
      </c>
      <c r="F2215">
        <v>33</v>
      </c>
      <c r="G2215" t="s">
        <v>16</v>
      </c>
      <c r="H2215" t="s">
        <v>299</v>
      </c>
      <c r="I2215" t="s">
        <v>303</v>
      </c>
      <c r="J2215" t="b">
        <v>0</v>
      </c>
      <c r="K2215">
        <v>22166</v>
      </c>
      <c r="L2215">
        <v>2438685</v>
      </c>
      <c r="M2215">
        <v>20171015</v>
      </c>
      <c r="N2215" t="s">
        <v>19</v>
      </c>
      <c r="O2215" t="str">
        <f>IF(VLOOKUP(A2215,'national-winners'!$A$2:$B$13,2,0)=H2215,"Y","N")</f>
        <v>N</v>
      </c>
    </row>
    <row r="2216" spans="1:15" x14ac:dyDescent="0.25">
      <c r="A2216">
        <v>2000</v>
      </c>
      <c r="B2216" t="s">
        <v>94</v>
      </c>
      <c r="C2216" t="s">
        <v>95</v>
      </c>
      <c r="D2216">
        <v>27</v>
      </c>
      <c r="E2216">
        <v>41</v>
      </c>
      <c r="F2216">
        <v>33</v>
      </c>
      <c r="G2216" t="s">
        <v>16</v>
      </c>
      <c r="H2216" t="s">
        <v>271</v>
      </c>
      <c r="I2216" t="s">
        <v>29</v>
      </c>
      <c r="J2216" t="b">
        <v>0</v>
      </c>
      <c r="K2216">
        <v>5282</v>
      </c>
      <c r="L2216">
        <v>2438685</v>
      </c>
      <c r="M2216">
        <v>20171015</v>
      </c>
      <c r="N2216" t="s">
        <v>19</v>
      </c>
      <c r="O2216" t="str">
        <f>IF(VLOOKUP(A2216,'national-winners'!$A$2:$B$13,2,0)=H2216,"Y","N")</f>
        <v>N</v>
      </c>
    </row>
    <row r="2217" spans="1:15" x14ac:dyDescent="0.25">
      <c r="A2217">
        <v>2000</v>
      </c>
      <c r="B2217" t="s">
        <v>94</v>
      </c>
      <c r="C2217" t="s">
        <v>95</v>
      </c>
      <c r="D2217">
        <v>27</v>
      </c>
      <c r="E2217">
        <v>41</v>
      </c>
      <c r="F2217">
        <v>33</v>
      </c>
      <c r="G2217" t="s">
        <v>16</v>
      </c>
      <c r="H2217" t="s">
        <v>238</v>
      </c>
      <c r="I2217" t="s">
        <v>134</v>
      </c>
      <c r="J2217" t="b">
        <v>0</v>
      </c>
      <c r="K2217">
        <v>3272</v>
      </c>
      <c r="L2217">
        <v>2438685</v>
      </c>
      <c r="M2217">
        <v>20171015</v>
      </c>
      <c r="N2217" t="s">
        <v>19</v>
      </c>
      <c r="O2217" t="str">
        <f>IF(VLOOKUP(A2217,'national-winners'!$A$2:$B$13,2,0)=H2217,"Y","N")</f>
        <v>N</v>
      </c>
    </row>
    <row r="2218" spans="1:15" x14ac:dyDescent="0.25">
      <c r="A2218">
        <v>2000</v>
      </c>
      <c r="B2218" t="s">
        <v>94</v>
      </c>
      <c r="C2218" t="s">
        <v>95</v>
      </c>
      <c r="D2218">
        <v>27</v>
      </c>
      <c r="E2218">
        <v>41</v>
      </c>
      <c r="F2218">
        <v>33</v>
      </c>
      <c r="G2218" t="s">
        <v>16</v>
      </c>
      <c r="H2218" t="s">
        <v>299</v>
      </c>
      <c r="I2218" t="s">
        <v>272</v>
      </c>
      <c r="J2218" t="b">
        <v>0</v>
      </c>
      <c r="K2218">
        <v>2294</v>
      </c>
      <c r="L2218">
        <v>2438685</v>
      </c>
      <c r="M2218">
        <v>20171015</v>
      </c>
      <c r="N2218" t="s">
        <v>19</v>
      </c>
      <c r="O2218" t="str">
        <f>IF(VLOOKUP(A2218,'national-winners'!$A$2:$B$13,2,0)=H2218,"Y","N")</f>
        <v>N</v>
      </c>
    </row>
    <row r="2219" spans="1:15" x14ac:dyDescent="0.25">
      <c r="A2219">
        <v>2000</v>
      </c>
      <c r="B2219" t="s">
        <v>94</v>
      </c>
      <c r="C2219" t="s">
        <v>95</v>
      </c>
      <c r="D2219">
        <v>27</v>
      </c>
      <c r="E2219">
        <v>41</v>
      </c>
      <c r="F2219">
        <v>33</v>
      </c>
      <c r="G2219" t="s">
        <v>16</v>
      </c>
      <c r="H2219" t="s">
        <v>284</v>
      </c>
      <c r="I2219" t="s">
        <v>37</v>
      </c>
      <c r="J2219" t="b">
        <v>0</v>
      </c>
      <c r="K2219">
        <v>1022</v>
      </c>
      <c r="L2219">
        <v>2438685</v>
      </c>
      <c r="M2219">
        <v>20171015</v>
      </c>
      <c r="N2219" t="s">
        <v>19</v>
      </c>
      <c r="O2219" t="str">
        <f>IF(VLOOKUP(A2219,'national-winners'!$A$2:$B$13,2,0)=H2219,"Y","N")</f>
        <v>N</v>
      </c>
    </row>
    <row r="2220" spans="1:15" x14ac:dyDescent="0.25">
      <c r="A2220">
        <v>2000</v>
      </c>
      <c r="B2220" t="s">
        <v>94</v>
      </c>
      <c r="C2220" t="s">
        <v>95</v>
      </c>
      <c r="D2220">
        <v>27</v>
      </c>
      <c r="E2220">
        <v>41</v>
      </c>
      <c r="F2220">
        <v>33</v>
      </c>
      <c r="G2220" t="s">
        <v>16</v>
      </c>
      <c r="J2220" t="b">
        <v>1</v>
      </c>
      <c r="K2220">
        <v>28</v>
      </c>
      <c r="L2220">
        <v>2438685</v>
      </c>
      <c r="M2220">
        <v>20171015</v>
      </c>
      <c r="N2220" t="s">
        <v>19</v>
      </c>
      <c r="O2220" t="str">
        <f>IF(VLOOKUP(A2220,'national-winners'!$A$2:$B$13,2,0)=H2220,"Y","N")</f>
        <v>N</v>
      </c>
    </row>
    <row r="2221" spans="1:15" x14ac:dyDescent="0.25">
      <c r="A2221">
        <v>2000</v>
      </c>
      <c r="B2221" t="s">
        <v>101</v>
      </c>
      <c r="C2221" t="s">
        <v>102</v>
      </c>
      <c r="D2221">
        <v>28</v>
      </c>
      <c r="E2221">
        <v>64</v>
      </c>
      <c r="F2221">
        <v>46</v>
      </c>
      <c r="G2221" t="s">
        <v>16</v>
      </c>
      <c r="H2221" t="s">
        <v>297</v>
      </c>
      <c r="I2221" t="s">
        <v>21</v>
      </c>
      <c r="J2221" t="b">
        <v>0</v>
      </c>
      <c r="K2221">
        <v>572844</v>
      </c>
      <c r="L2221">
        <v>994184</v>
      </c>
      <c r="M2221">
        <v>20171015</v>
      </c>
      <c r="N2221" t="s">
        <v>19</v>
      </c>
      <c r="O2221" t="str">
        <f>IF(VLOOKUP(A2221,'national-winners'!$A$2:$B$13,2,0)=H2221,"Y","N")</f>
        <v>Y</v>
      </c>
    </row>
    <row r="2222" spans="1:15" x14ac:dyDescent="0.25">
      <c r="A2222">
        <v>2000</v>
      </c>
      <c r="B2222" t="s">
        <v>101</v>
      </c>
      <c r="C2222" t="s">
        <v>102</v>
      </c>
      <c r="D2222">
        <v>28</v>
      </c>
      <c r="E2222">
        <v>64</v>
      </c>
      <c r="F2222">
        <v>46</v>
      </c>
      <c r="G2222" t="s">
        <v>16</v>
      </c>
      <c r="H2222" t="s">
        <v>298</v>
      </c>
      <c r="I2222" t="s">
        <v>18</v>
      </c>
      <c r="J2222" t="b">
        <v>0</v>
      </c>
      <c r="K2222">
        <v>404614</v>
      </c>
      <c r="L2222">
        <v>994184</v>
      </c>
      <c r="M2222">
        <v>20171015</v>
      </c>
      <c r="N2222" t="s">
        <v>19</v>
      </c>
      <c r="O2222" t="str">
        <f>IF(VLOOKUP(A2222,'national-winners'!$A$2:$B$13,2,0)=H2222,"Y","N")</f>
        <v>N</v>
      </c>
    </row>
    <row r="2223" spans="1:15" x14ac:dyDescent="0.25">
      <c r="A2223">
        <v>2000</v>
      </c>
      <c r="B2223" t="s">
        <v>101</v>
      </c>
      <c r="C2223" t="s">
        <v>102</v>
      </c>
      <c r="D2223">
        <v>28</v>
      </c>
      <c r="E2223">
        <v>64</v>
      </c>
      <c r="F2223">
        <v>46</v>
      </c>
      <c r="G2223" t="s">
        <v>16</v>
      </c>
      <c r="I2223" t="s">
        <v>35</v>
      </c>
      <c r="J2223" t="b">
        <v>0</v>
      </c>
      <c r="K2223">
        <v>8735</v>
      </c>
      <c r="L2223">
        <v>994184</v>
      </c>
      <c r="M2223">
        <v>20171015</v>
      </c>
      <c r="N2223" t="s">
        <v>19</v>
      </c>
      <c r="O2223" t="str">
        <f>IF(VLOOKUP(A2223,'national-winners'!$A$2:$B$13,2,0)=H2223,"Y","N")</f>
        <v>N</v>
      </c>
    </row>
    <row r="2224" spans="1:15" x14ac:dyDescent="0.25">
      <c r="A2224">
        <v>2000</v>
      </c>
      <c r="B2224" t="s">
        <v>101</v>
      </c>
      <c r="C2224" t="s">
        <v>102</v>
      </c>
      <c r="D2224">
        <v>28</v>
      </c>
      <c r="E2224">
        <v>64</v>
      </c>
      <c r="F2224">
        <v>46</v>
      </c>
      <c r="G2224" t="s">
        <v>16</v>
      </c>
      <c r="H2224" t="s">
        <v>238</v>
      </c>
      <c r="I2224" t="s">
        <v>134</v>
      </c>
      <c r="J2224" t="b">
        <v>0</v>
      </c>
      <c r="K2224">
        <v>3267</v>
      </c>
      <c r="L2224">
        <v>994184</v>
      </c>
      <c r="M2224">
        <v>20171015</v>
      </c>
      <c r="N2224" t="s">
        <v>19</v>
      </c>
      <c r="O2224" t="str">
        <f>IF(VLOOKUP(A2224,'national-winners'!$A$2:$B$13,2,0)=H2224,"Y","N")</f>
        <v>N</v>
      </c>
    </row>
    <row r="2225" spans="1:15" x14ac:dyDescent="0.25">
      <c r="A2225">
        <v>2000</v>
      </c>
      <c r="B2225" t="s">
        <v>101</v>
      </c>
      <c r="C2225" t="s">
        <v>102</v>
      </c>
      <c r="D2225">
        <v>28</v>
      </c>
      <c r="E2225">
        <v>64</v>
      </c>
      <c r="F2225">
        <v>46</v>
      </c>
      <c r="G2225" t="s">
        <v>16</v>
      </c>
      <c r="H2225" t="s">
        <v>299</v>
      </c>
      <c r="I2225" t="s">
        <v>272</v>
      </c>
      <c r="J2225" t="b">
        <v>0</v>
      </c>
      <c r="K2225">
        <v>2265</v>
      </c>
      <c r="L2225">
        <v>994184</v>
      </c>
      <c r="M2225">
        <v>20171015</v>
      </c>
      <c r="N2225" t="s">
        <v>19</v>
      </c>
      <c r="O2225" t="str">
        <f>IF(VLOOKUP(A2225,'national-winners'!$A$2:$B$13,2,0)=H2225,"Y","N")</f>
        <v>N</v>
      </c>
    </row>
    <row r="2226" spans="1:15" x14ac:dyDescent="0.25">
      <c r="A2226">
        <v>2000</v>
      </c>
      <c r="B2226" t="s">
        <v>101</v>
      </c>
      <c r="C2226" t="s">
        <v>102</v>
      </c>
      <c r="D2226">
        <v>28</v>
      </c>
      <c r="E2226">
        <v>64</v>
      </c>
      <c r="F2226">
        <v>46</v>
      </c>
      <c r="G2226" t="s">
        <v>16</v>
      </c>
      <c r="H2226" t="s">
        <v>271</v>
      </c>
      <c r="I2226" t="s">
        <v>29</v>
      </c>
      <c r="J2226" t="b">
        <v>0</v>
      </c>
      <c r="K2226">
        <v>2009</v>
      </c>
      <c r="L2226">
        <v>994184</v>
      </c>
      <c r="M2226">
        <v>20171015</v>
      </c>
      <c r="N2226" t="s">
        <v>19</v>
      </c>
      <c r="O2226" t="str">
        <f>IF(VLOOKUP(A2226,'national-winners'!$A$2:$B$13,2,0)=H2226,"Y","N")</f>
        <v>N</v>
      </c>
    </row>
    <row r="2227" spans="1:15" x14ac:dyDescent="0.25">
      <c r="A2227">
        <v>2000</v>
      </c>
      <c r="B2227" t="s">
        <v>101</v>
      </c>
      <c r="C2227" t="s">
        <v>102</v>
      </c>
      <c r="D2227">
        <v>28</v>
      </c>
      <c r="E2227">
        <v>64</v>
      </c>
      <c r="F2227">
        <v>46</v>
      </c>
      <c r="G2227" t="s">
        <v>16</v>
      </c>
      <c r="H2227" t="s">
        <v>236</v>
      </c>
      <c r="I2227" t="s">
        <v>237</v>
      </c>
      <c r="J2227" t="b">
        <v>0</v>
      </c>
      <c r="K2227">
        <v>450</v>
      </c>
      <c r="L2227">
        <v>994184</v>
      </c>
      <c r="M2227">
        <v>20171015</v>
      </c>
      <c r="N2227" t="s">
        <v>19</v>
      </c>
      <c r="O2227" t="str">
        <f>IF(VLOOKUP(A2227,'national-winners'!$A$2:$B$13,2,0)=H2227,"Y","N")</f>
        <v>N</v>
      </c>
    </row>
    <row r="2228" spans="1:15" x14ac:dyDescent="0.25">
      <c r="A2228">
        <v>2000</v>
      </c>
      <c r="B2228" t="s">
        <v>103</v>
      </c>
      <c r="C2228" t="s">
        <v>104</v>
      </c>
      <c r="D2228">
        <v>29</v>
      </c>
      <c r="E2228">
        <v>43</v>
      </c>
      <c r="F2228">
        <v>34</v>
      </c>
      <c r="G2228" t="s">
        <v>16</v>
      </c>
      <c r="H2228" t="s">
        <v>297</v>
      </c>
      <c r="I2228" t="s">
        <v>21</v>
      </c>
      <c r="J2228" t="b">
        <v>0</v>
      </c>
      <c r="K2228">
        <v>1189924</v>
      </c>
      <c r="L2228">
        <v>2359892</v>
      </c>
      <c r="M2228">
        <v>20171015</v>
      </c>
      <c r="N2228" t="s">
        <v>19</v>
      </c>
      <c r="O2228" t="str">
        <f>IF(VLOOKUP(A2228,'national-winners'!$A$2:$B$13,2,0)=H2228,"Y","N")</f>
        <v>Y</v>
      </c>
    </row>
    <row r="2229" spans="1:15" x14ac:dyDescent="0.25">
      <c r="A2229">
        <v>2000</v>
      </c>
      <c r="B2229" t="s">
        <v>103</v>
      </c>
      <c r="C2229" t="s">
        <v>104</v>
      </c>
      <c r="D2229">
        <v>29</v>
      </c>
      <c r="E2229">
        <v>43</v>
      </c>
      <c r="F2229">
        <v>34</v>
      </c>
      <c r="G2229" t="s">
        <v>16</v>
      </c>
      <c r="H2229" t="s">
        <v>298</v>
      </c>
      <c r="I2229" t="s">
        <v>18</v>
      </c>
      <c r="J2229" t="b">
        <v>0</v>
      </c>
      <c r="K2229">
        <v>1111138</v>
      </c>
      <c r="L2229">
        <v>2359892</v>
      </c>
      <c r="M2229">
        <v>20171015</v>
      </c>
      <c r="N2229" t="s">
        <v>19</v>
      </c>
      <c r="O2229" t="str">
        <f>IF(VLOOKUP(A2229,'national-winners'!$A$2:$B$13,2,0)=H2229,"Y","N")</f>
        <v>N</v>
      </c>
    </row>
    <row r="2230" spans="1:15" x14ac:dyDescent="0.25">
      <c r="A2230">
        <v>2000</v>
      </c>
      <c r="B2230" t="s">
        <v>103</v>
      </c>
      <c r="C2230" t="s">
        <v>104</v>
      </c>
      <c r="D2230">
        <v>29</v>
      </c>
      <c r="E2230">
        <v>43</v>
      </c>
      <c r="F2230">
        <v>34</v>
      </c>
      <c r="G2230" t="s">
        <v>16</v>
      </c>
      <c r="H2230" t="s">
        <v>273</v>
      </c>
      <c r="I2230" t="s">
        <v>274</v>
      </c>
      <c r="J2230" t="b">
        <v>0</v>
      </c>
      <c r="K2230">
        <v>38515</v>
      </c>
      <c r="L2230">
        <v>2359892</v>
      </c>
      <c r="M2230">
        <v>20171015</v>
      </c>
      <c r="N2230" t="s">
        <v>19</v>
      </c>
      <c r="O2230" t="str">
        <f>IF(VLOOKUP(A2230,'national-winners'!$A$2:$B$13,2,0)=H2230,"Y","N")</f>
        <v>N</v>
      </c>
    </row>
    <row r="2231" spans="1:15" x14ac:dyDescent="0.25">
      <c r="A2231">
        <v>2000</v>
      </c>
      <c r="B2231" t="s">
        <v>103</v>
      </c>
      <c r="C2231" t="s">
        <v>104</v>
      </c>
      <c r="D2231">
        <v>29</v>
      </c>
      <c r="E2231">
        <v>43</v>
      </c>
      <c r="F2231">
        <v>34</v>
      </c>
      <c r="G2231" t="s">
        <v>16</v>
      </c>
      <c r="H2231" t="s">
        <v>299</v>
      </c>
      <c r="I2231" t="s">
        <v>272</v>
      </c>
      <c r="J2231" t="b">
        <v>0</v>
      </c>
      <c r="K2231">
        <v>9818</v>
      </c>
      <c r="L2231">
        <v>2359892</v>
      </c>
      <c r="M2231">
        <v>20171015</v>
      </c>
      <c r="N2231" t="s">
        <v>19</v>
      </c>
      <c r="O2231" t="str">
        <f>IF(VLOOKUP(A2231,'national-winners'!$A$2:$B$13,2,0)=H2231,"Y","N")</f>
        <v>N</v>
      </c>
    </row>
    <row r="2232" spans="1:15" x14ac:dyDescent="0.25">
      <c r="A2232">
        <v>2000</v>
      </c>
      <c r="B2232" t="s">
        <v>103</v>
      </c>
      <c r="C2232" t="s">
        <v>104</v>
      </c>
      <c r="D2232">
        <v>29</v>
      </c>
      <c r="E2232">
        <v>43</v>
      </c>
      <c r="F2232">
        <v>34</v>
      </c>
      <c r="G2232" t="s">
        <v>16</v>
      </c>
      <c r="H2232" t="s">
        <v>271</v>
      </c>
      <c r="I2232" t="s">
        <v>29</v>
      </c>
      <c r="J2232" t="b">
        <v>0</v>
      </c>
      <c r="K2232">
        <v>7436</v>
      </c>
      <c r="L2232">
        <v>2359892</v>
      </c>
      <c r="M2232">
        <v>20171015</v>
      </c>
      <c r="N2232" t="s">
        <v>19</v>
      </c>
      <c r="O2232" t="str">
        <f>IF(VLOOKUP(A2232,'national-winners'!$A$2:$B$13,2,0)=H2232,"Y","N")</f>
        <v>N</v>
      </c>
    </row>
    <row r="2233" spans="1:15" x14ac:dyDescent="0.25">
      <c r="A2233">
        <v>2000</v>
      </c>
      <c r="B2233" t="s">
        <v>103</v>
      </c>
      <c r="C2233" t="s">
        <v>104</v>
      </c>
      <c r="D2233">
        <v>29</v>
      </c>
      <c r="E2233">
        <v>43</v>
      </c>
      <c r="F2233">
        <v>34</v>
      </c>
      <c r="G2233" t="s">
        <v>16</v>
      </c>
      <c r="H2233" t="s">
        <v>238</v>
      </c>
      <c r="I2233" t="s">
        <v>134</v>
      </c>
      <c r="J2233" t="b">
        <v>0</v>
      </c>
      <c r="K2233">
        <v>1957</v>
      </c>
      <c r="L2233">
        <v>2359892</v>
      </c>
      <c r="M2233">
        <v>20171015</v>
      </c>
      <c r="N2233" t="s">
        <v>19</v>
      </c>
      <c r="O2233" t="str">
        <f>IF(VLOOKUP(A2233,'national-winners'!$A$2:$B$13,2,0)=H2233,"Y","N")</f>
        <v>N</v>
      </c>
    </row>
    <row r="2234" spans="1:15" x14ac:dyDescent="0.25">
      <c r="A2234">
        <v>2000</v>
      </c>
      <c r="B2234" t="s">
        <v>103</v>
      </c>
      <c r="C2234" t="s">
        <v>104</v>
      </c>
      <c r="D2234">
        <v>29</v>
      </c>
      <c r="E2234">
        <v>43</v>
      </c>
      <c r="F2234">
        <v>34</v>
      </c>
      <c r="G2234" t="s">
        <v>16</v>
      </c>
      <c r="H2234" t="s">
        <v>236</v>
      </c>
      <c r="I2234" t="s">
        <v>237</v>
      </c>
      <c r="J2234" t="b">
        <v>0</v>
      </c>
      <c r="K2234">
        <v>1104</v>
      </c>
      <c r="L2234">
        <v>2359892</v>
      </c>
      <c r="M2234">
        <v>20171015</v>
      </c>
      <c r="N2234" t="s">
        <v>19</v>
      </c>
      <c r="O2234" t="str">
        <f>IF(VLOOKUP(A2234,'national-winners'!$A$2:$B$13,2,0)=H2234,"Y","N")</f>
        <v>N</v>
      </c>
    </row>
    <row r="2235" spans="1:15" x14ac:dyDescent="0.25">
      <c r="A2235">
        <v>2000</v>
      </c>
      <c r="B2235" t="s">
        <v>105</v>
      </c>
      <c r="C2235" t="s">
        <v>106</v>
      </c>
      <c r="D2235">
        <v>30</v>
      </c>
      <c r="E2235">
        <v>81</v>
      </c>
      <c r="F2235">
        <v>64</v>
      </c>
      <c r="G2235" t="s">
        <v>16</v>
      </c>
      <c r="H2235" t="s">
        <v>297</v>
      </c>
      <c r="I2235" t="s">
        <v>21</v>
      </c>
      <c r="J2235" t="b">
        <v>0</v>
      </c>
      <c r="K2235">
        <v>240178</v>
      </c>
      <c r="L2235">
        <v>410986</v>
      </c>
      <c r="M2235">
        <v>20171015</v>
      </c>
      <c r="N2235" t="s">
        <v>19</v>
      </c>
      <c r="O2235" t="str">
        <f>IF(VLOOKUP(A2235,'national-winners'!$A$2:$B$13,2,0)=H2235,"Y","N")</f>
        <v>Y</v>
      </c>
    </row>
    <row r="2236" spans="1:15" x14ac:dyDescent="0.25">
      <c r="A2236">
        <v>2000</v>
      </c>
      <c r="B2236" t="s">
        <v>105</v>
      </c>
      <c r="C2236" t="s">
        <v>106</v>
      </c>
      <c r="D2236">
        <v>30</v>
      </c>
      <c r="E2236">
        <v>81</v>
      </c>
      <c r="F2236">
        <v>64</v>
      </c>
      <c r="G2236" t="s">
        <v>16</v>
      </c>
      <c r="H2236" t="s">
        <v>298</v>
      </c>
      <c r="I2236" t="s">
        <v>18</v>
      </c>
      <c r="J2236" t="b">
        <v>0</v>
      </c>
      <c r="K2236">
        <v>137126</v>
      </c>
      <c r="L2236">
        <v>410986</v>
      </c>
      <c r="M2236">
        <v>20171015</v>
      </c>
      <c r="N2236" t="s">
        <v>19</v>
      </c>
      <c r="O2236" t="str">
        <f>IF(VLOOKUP(A2236,'national-winners'!$A$2:$B$13,2,0)=H2236,"Y","N")</f>
        <v>N</v>
      </c>
    </row>
    <row r="2237" spans="1:15" x14ac:dyDescent="0.25">
      <c r="A2237">
        <v>2000</v>
      </c>
      <c r="B2237" t="s">
        <v>105</v>
      </c>
      <c r="C2237" t="s">
        <v>106</v>
      </c>
      <c r="D2237">
        <v>30</v>
      </c>
      <c r="E2237">
        <v>81</v>
      </c>
      <c r="F2237">
        <v>64</v>
      </c>
      <c r="G2237" t="s">
        <v>16</v>
      </c>
      <c r="H2237" t="s">
        <v>273</v>
      </c>
      <c r="I2237" t="s">
        <v>274</v>
      </c>
      <c r="J2237" t="b">
        <v>0</v>
      </c>
      <c r="K2237">
        <v>24437</v>
      </c>
      <c r="L2237">
        <v>410986</v>
      </c>
      <c r="M2237">
        <v>20171015</v>
      </c>
      <c r="N2237" t="s">
        <v>19</v>
      </c>
      <c r="O2237" t="str">
        <f>IF(VLOOKUP(A2237,'national-winners'!$A$2:$B$13,2,0)=H2237,"Y","N")</f>
        <v>N</v>
      </c>
    </row>
    <row r="2238" spans="1:15" x14ac:dyDescent="0.25">
      <c r="A2238">
        <v>2000</v>
      </c>
      <c r="B2238" t="s">
        <v>105</v>
      </c>
      <c r="C2238" t="s">
        <v>106</v>
      </c>
      <c r="D2238">
        <v>30</v>
      </c>
      <c r="E2238">
        <v>81</v>
      </c>
      <c r="F2238">
        <v>64</v>
      </c>
      <c r="G2238" t="s">
        <v>16</v>
      </c>
      <c r="H2238" t="s">
        <v>299</v>
      </c>
      <c r="I2238" t="s">
        <v>272</v>
      </c>
      <c r="J2238" t="b">
        <v>0</v>
      </c>
      <c r="K2238">
        <v>5697</v>
      </c>
      <c r="L2238">
        <v>410986</v>
      </c>
      <c r="M2238">
        <v>20171015</v>
      </c>
      <c r="N2238" t="s">
        <v>19</v>
      </c>
      <c r="O2238" t="str">
        <f>IF(VLOOKUP(A2238,'national-winners'!$A$2:$B$13,2,0)=H2238,"Y","N")</f>
        <v>N</v>
      </c>
    </row>
    <row r="2239" spans="1:15" x14ac:dyDescent="0.25">
      <c r="A2239">
        <v>2000</v>
      </c>
      <c r="B2239" t="s">
        <v>105</v>
      </c>
      <c r="C2239" t="s">
        <v>106</v>
      </c>
      <c r="D2239">
        <v>30</v>
      </c>
      <c r="E2239">
        <v>81</v>
      </c>
      <c r="F2239">
        <v>64</v>
      </c>
      <c r="G2239" t="s">
        <v>16</v>
      </c>
      <c r="H2239" t="s">
        <v>271</v>
      </c>
      <c r="I2239" t="s">
        <v>29</v>
      </c>
      <c r="J2239" t="b">
        <v>0</v>
      </c>
      <c r="K2239">
        <v>1718</v>
      </c>
      <c r="L2239">
        <v>410986</v>
      </c>
      <c r="M2239">
        <v>20171015</v>
      </c>
      <c r="N2239" t="s">
        <v>19</v>
      </c>
      <c r="O2239" t="str">
        <f>IF(VLOOKUP(A2239,'national-winners'!$A$2:$B$13,2,0)=H2239,"Y","N")</f>
        <v>N</v>
      </c>
    </row>
    <row r="2240" spans="1:15" x14ac:dyDescent="0.25">
      <c r="A2240">
        <v>2000</v>
      </c>
      <c r="B2240" t="s">
        <v>105</v>
      </c>
      <c r="C2240" t="s">
        <v>106</v>
      </c>
      <c r="D2240">
        <v>30</v>
      </c>
      <c r="E2240">
        <v>81</v>
      </c>
      <c r="F2240">
        <v>64</v>
      </c>
      <c r="G2240" t="s">
        <v>16</v>
      </c>
      <c r="H2240" t="s">
        <v>238</v>
      </c>
      <c r="I2240" t="s">
        <v>134</v>
      </c>
      <c r="J2240" t="b">
        <v>0</v>
      </c>
      <c r="K2240">
        <v>1155</v>
      </c>
      <c r="L2240">
        <v>410986</v>
      </c>
      <c r="M2240">
        <v>20171015</v>
      </c>
      <c r="N2240" t="s">
        <v>19</v>
      </c>
      <c r="O2240" t="str">
        <f>IF(VLOOKUP(A2240,'national-winners'!$A$2:$B$13,2,0)=H2240,"Y","N")</f>
        <v>N</v>
      </c>
    </row>
    <row r="2241" spans="1:15" x14ac:dyDescent="0.25">
      <c r="A2241">
        <v>2000</v>
      </c>
      <c r="B2241" t="s">
        <v>105</v>
      </c>
      <c r="C2241" t="s">
        <v>106</v>
      </c>
      <c r="D2241">
        <v>30</v>
      </c>
      <c r="E2241">
        <v>81</v>
      </c>
      <c r="F2241">
        <v>64</v>
      </c>
      <c r="G2241" t="s">
        <v>16</v>
      </c>
      <c r="H2241" t="s">
        <v>236</v>
      </c>
      <c r="I2241" t="s">
        <v>237</v>
      </c>
      <c r="J2241" t="b">
        <v>0</v>
      </c>
      <c r="K2241">
        <v>675</v>
      </c>
      <c r="L2241">
        <v>410986</v>
      </c>
      <c r="M2241">
        <v>20171015</v>
      </c>
      <c r="N2241" t="s">
        <v>19</v>
      </c>
      <c r="O2241" t="str">
        <f>IF(VLOOKUP(A2241,'national-winners'!$A$2:$B$13,2,0)=H2241,"Y","N")</f>
        <v>N</v>
      </c>
    </row>
    <row r="2242" spans="1:15" x14ac:dyDescent="0.25">
      <c r="A2242">
        <v>2000</v>
      </c>
      <c r="B2242" t="s">
        <v>107</v>
      </c>
      <c r="C2242" t="s">
        <v>108</v>
      </c>
      <c r="D2242">
        <v>31</v>
      </c>
      <c r="E2242">
        <v>46</v>
      </c>
      <c r="F2242">
        <v>35</v>
      </c>
      <c r="G2242" t="s">
        <v>16</v>
      </c>
      <c r="H2242" t="s">
        <v>297</v>
      </c>
      <c r="I2242" t="s">
        <v>21</v>
      </c>
      <c r="J2242" t="b">
        <v>0</v>
      </c>
      <c r="K2242">
        <v>433862</v>
      </c>
      <c r="L2242">
        <v>697019</v>
      </c>
      <c r="M2242">
        <v>20171015</v>
      </c>
      <c r="N2242" t="s">
        <v>19</v>
      </c>
      <c r="O2242" t="str">
        <f>IF(VLOOKUP(A2242,'national-winners'!$A$2:$B$13,2,0)=H2242,"Y","N")</f>
        <v>Y</v>
      </c>
    </row>
    <row r="2243" spans="1:15" x14ac:dyDescent="0.25">
      <c r="A2243">
        <v>2000</v>
      </c>
      <c r="B2243" t="s">
        <v>107</v>
      </c>
      <c r="C2243" t="s">
        <v>108</v>
      </c>
      <c r="D2243">
        <v>31</v>
      </c>
      <c r="E2243">
        <v>46</v>
      </c>
      <c r="F2243">
        <v>35</v>
      </c>
      <c r="G2243" t="s">
        <v>16</v>
      </c>
      <c r="H2243" t="s">
        <v>298</v>
      </c>
      <c r="I2243" t="s">
        <v>18</v>
      </c>
      <c r="J2243" t="b">
        <v>0</v>
      </c>
      <c r="K2243">
        <v>231780</v>
      </c>
      <c r="L2243">
        <v>697019</v>
      </c>
      <c r="M2243">
        <v>20171015</v>
      </c>
      <c r="N2243" t="s">
        <v>19</v>
      </c>
      <c r="O2243" t="str">
        <f>IF(VLOOKUP(A2243,'national-winners'!$A$2:$B$13,2,0)=H2243,"Y","N")</f>
        <v>N</v>
      </c>
    </row>
    <row r="2244" spans="1:15" x14ac:dyDescent="0.25">
      <c r="A2244">
        <v>2000</v>
      </c>
      <c r="B2244" t="s">
        <v>107</v>
      </c>
      <c r="C2244" t="s">
        <v>108</v>
      </c>
      <c r="D2244">
        <v>31</v>
      </c>
      <c r="E2244">
        <v>46</v>
      </c>
      <c r="F2244">
        <v>35</v>
      </c>
      <c r="G2244" t="s">
        <v>16</v>
      </c>
      <c r="H2244" t="s">
        <v>273</v>
      </c>
      <c r="I2244" t="s">
        <v>274</v>
      </c>
      <c r="J2244" t="b">
        <v>0</v>
      </c>
      <c r="K2244">
        <v>24540</v>
      </c>
      <c r="L2244">
        <v>697019</v>
      </c>
      <c r="M2244">
        <v>20171015</v>
      </c>
      <c r="N2244" t="s">
        <v>19</v>
      </c>
      <c r="O2244" t="str">
        <f>IF(VLOOKUP(A2244,'national-winners'!$A$2:$B$13,2,0)=H2244,"Y","N")</f>
        <v>N</v>
      </c>
    </row>
    <row r="2245" spans="1:15" x14ac:dyDescent="0.25">
      <c r="A2245">
        <v>2000</v>
      </c>
      <c r="B2245" t="s">
        <v>107</v>
      </c>
      <c r="C2245" t="s">
        <v>108</v>
      </c>
      <c r="D2245">
        <v>31</v>
      </c>
      <c r="E2245">
        <v>46</v>
      </c>
      <c r="F2245">
        <v>35</v>
      </c>
      <c r="G2245" t="s">
        <v>16</v>
      </c>
      <c r="I2245" t="s">
        <v>176</v>
      </c>
      <c r="J2245" t="b">
        <v>0</v>
      </c>
      <c r="K2245">
        <v>4114</v>
      </c>
      <c r="L2245">
        <v>697019</v>
      </c>
      <c r="M2245">
        <v>20171015</v>
      </c>
      <c r="N2245" t="s">
        <v>19</v>
      </c>
      <c r="O2245" t="str">
        <f>IF(VLOOKUP(A2245,'national-winners'!$A$2:$B$13,2,0)=H2245,"Y","N")</f>
        <v>N</v>
      </c>
    </row>
    <row r="2246" spans="1:15" x14ac:dyDescent="0.25">
      <c r="A2246">
        <v>2000</v>
      </c>
      <c r="B2246" t="s">
        <v>107</v>
      </c>
      <c r="C2246" t="s">
        <v>108</v>
      </c>
      <c r="D2246">
        <v>31</v>
      </c>
      <c r="E2246">
        <v>46</v>
      </c>
      <c r="F2246">
        <v>35</v>
      </c>
      <c r="G2246" t="s">
        <v>16</v>
      </c>
      <c r="H2246" t="s">
        <v>271</v>
      </c>
      <c r="I2246" t="s">
        <v>29</v>
      </c>
      <c r="J2246" t="b">
        <v>0</v>
      </c>
      <c r="K2246">
        <v>2245</v>
      </c>
      <c r="L2246">
        <v>697019</v>
      </c>
      <c r="M2246">
        <v>20171015</v>
      </c>
      <c r="N2246" t="s">
        <v>19</v>
      </c>
      <c r="O2246" t="str">
        <f>IF(VLOOKUP(A2246,'national-winners'!$A$2:$B$13,2,0)=H2246,"Y","N")</f>
        <v>N</v>
      </c>
    </row>
    <row r="2247" spans="1:15" x14ac:dyDescent="0.25">
      <c r="A2247">
        <v>2000</v>
      </c>
      <c r="B2247" t="s">
        <v>107</v>
      </c>
      <c r="C2247" t="s">
        <v>108</v>
      </c>
      <c r="D2247">
        <v>31</v>
      </c>
      <c r="E2247">
        <v>46</v>
      </c>
      <c r="F2247">
        <v>35</v>
      </c>
      <c r="G2247" t="s">
        <v>16</v>
      </c>
      <c r="I2247" t="s">
        <v>237</v>
      </c>
      <c r="J2247" t="b">
        <v>0</v>
      </c>
      <c r="K2247">
        <v>478</v>
      </c>
      <c r="L2247">
        <v>967019</v>
      </c>
      <c r="M2247">
        <v>20171015</v>
      </c>
      <c r="N2247" t="s">
        <v>19</v>
      </c>
      <c r="O2247" t="str">
        <f>IF(VLOOKUP(A2247,'national-winners'!$A$2:$B$13,2,0)=H2247,"Y","N")</f>
        <v>N</v>
      </c>
    </row>
    <row r="2248" spans="1:15" x14ac:dyDescent="0.25">
      <c r="A2248">
        <v>2000</v>
      </c>
      <c r="B2248" t="s">
        <v>109</v>
      </c>
      <c r="C2248" t="s">
        <v>110</v>
      </c>
      <c r="D2248">
        <v>32</v>
      </c>
      <c r="E2248">
        <v>88</v>
      </c>
      <c r="F2248">
        <v>65</v>
      </c>
      <c r="G2248" t="s">
        <v>16</v>
      </c>
      <c r="H2248" t="s">
        <v>297</v>
      </c>
      <c r="I2248" t="s">
        <v>21</v>
      </c>
      <c r="J2248" t="b">
        <v>0</v>
      </c>
      <c r="K2248">
        <v>301575</v>
      </c>
      <c r="L2248">
        <v>609426</v>
      </c>
      <c r="M2248">
        <v>20171015</v>
      </c>
      <c r="N2248" t="s">
        <v>19</v>
      </c>
      <c r="O2248" t="str">
        <f>IF(VLOOKUP(A2248,'national-winners'!$A$2:$B$13,2,0)=H2248,"Y","N")</f>
        <v>Y</v>
      </c>
    </row>
    <row r="2249" spans="1:15" x14ac:dyDescent="0.25">
      <c r="A2249">
        <v>2000</v>
      </c>
      <c r="B2249" t="s">
        <v>109</v>
      </c>
      <c r="C2249" t="s">
        <v>110</v>
      </c>
      <c r="D2249">
        <v>32</v>
      </c>
      <c r="E2249">
        <v>88</v>
      </c>
      <c r="F2249">
        <v>65</v>
      </c>
      <c r="G2249" t="s">
        <v>16</v>
      </c>
      <c r="H2249" t="s">
        <v>298</v>
      </c>
      <c r="I2249" t="s">
        <v>18</v>
      </c>
      <c r="J2249" t="b">
        <v>0</v>
      </c>
      <c r="K2249">
        <v>279978</v>
      </c>
      <c r="L2249">
        <v>609426</v>
      </c>
      <c r="M2249">
        <v>20171015</v>
      </c>
      <c r="N2249" t="s">
        <v>19</v>
      </c>
      <c r="O2249" t="str">
        <f>IF(VLOOKUP(A2249,'national-winners'!$A$2:$B$13,2,0)=H2249,"Y","N")</f>
        <v>N</v>
      </c>
    </row>
    <row r="2250" spans="1:15" x14ac:dyDescent="0.25">
      <c r="A2250">
        <v>2000</v>
      </c>
      <c r="B2250" t="s">
        <v>109</v>
      </c>
      <c r="C2250" t="s">
        <v>110</v>
      </c>
      <c r="D2250">
        <v>32</v>
      </c>
      <c r="E2250">
        <v>88</v>
      </c>
      <c r="F2250">
        <v>65</v>
      </c>
      <c r="G2250" t="s">
        <v>16</v>
      </c>
      <c r="H2250" t="s">
        <v>273</v>
      </c>
      <c r="I2250" t="s">
        <v>274</v>
      </c>
      <c r="J2250" t="b">
        <v>0</v>
      </c>
      <c r="K2250">
        <v>15008</v>
      </c>
      <c r="L2250">
        <v>609426</v>
      </c>
      <c r="M2250">
        <v>20171015</v>
      </c>
      <c r="N2250" t="s">
        <v>19</v>
      </c>
      <c r="O2250" t="str">
        <f>IF(VLOOKUP(A2250,'national-winners'!$A$2:$B$13,2,0)=H2250,"Y","N")</f>
        <v>N</v>
      </c>
    </row>
    <row r="2251" spans="1:15" x14ac:dyDescent="0.25">
      <c r="A2251">
        <v>2000</v>
      </c>
      <c r="B2251" t="s">
        <v>109</v>
      </c>
      <c r="C2251" t="s">
        <v>110</v>
      </c>
      <c r="D2251">
        <v>32</v>
      </c>
      <c r="E2251">
        <v>88</v>
      </c>
      <c r="F2251">
        <v>65</v>
      </c>
      <c r="G2251" t="s">
        <v>16</v>
      </c>
      <c r="H2251" t="s">
        <v>299</v>
      </c>
      <c r="I2251" t="s">
        <v>304</v>
      </c>
      <c r="J2251" t="b">
        <v>0</v>
      </c>
      <c r="K2251">
        <v>4747</v>
      </c>
      <c r="L2251">
        <v>609426</v>
      </c>
      <c r="M2251">
        <v>20171015</v>
      </c>
      <c r="N2251" t="s">
        <v>19</v>
      </c>
      <c r="O2251" t="str">
        <f>IF(VLOOKUP(A2251,'national-winners'!$A$2:$B$13,2,0)=H2251,"Y","N")</f>
        <v>N</v>
      </c>
    </row>
    <row r="2252" spans="1:15" x14ac:dyDescent="0.25">
      <c r="A2252">
        <v>2000</v>
      </c>
      <c r="B2252" t="s">
        <v>109</v>
      </c>
      <c r="C2252" t="s">
        <v>110</v>
      </c>
      <c r="D2252">
        <v>32</v>
      </c>
      <c r="E2252">
        <v>88</v>
      </c>
      <c r="F2252">
        <v>65</v>
      </c>
      <c r="G2252" t="s">
        <v>16</v>
      </c>
      <c r="H2252" t="s">
        <v>305</v>
      </c>
      <c r="J2252" t="b">
        <v>0</v>
      </c>
      <c r="K2252">
        <v>3315</v>
      </c>
      <c r="L2252">
        <v>609426</v>
      </c>
      <c r="M2252">
        <v>20171015</v>
      </c>
      <c r="N2252" t="s">
        <v>19</v>
      </c>
      <c r="O2252" t="str">
        <f>IF(VLOOKUP(A2252,'national-winners'!$A$2:$B$13,2,0)=H2252,"Y","N")</f>
        <v>N</v>
      </c>
    </row>
    <row r="2253" spans="1:15" x14ac:dyDescent="0.25">
      <c r="A2253">
        <v>2000</v>
      </c>
      <c r="B2253" t="s">
        <v>109</v>
      </c>
      <c r="C2253" t="s">
        <v>110</v>
      </c>
      <c r="D2253">
        <v>32</v>
      </c>
      <c r="E2253">
        <v>88</v>
      </c>
      <c r="F2253">
        <v>65</v>
      </c>
      <c r="G2253" t="s">
        <v>16</v>
      </c>
      <c r="H2253" t="s">
        <v>271</v>
      </c>
      <c r="I2253" t="s">
        <v>29</v>
      </c>
      <c r="J2253" t="b">
        <v>0</v>
      </c>
      <c r="K2253">
        <v>3311</v>
      </c>
      <c r="L2253">
        <v>609426</v>
      </c>
      <c r="M2253">
        <v>20171015</v>
      </c>
      <c r="N2253" t="s">
        <v>19</v>
      </c>
      <c r="O2253" t="str">
        <f>IF(VLOOKUP(A2253,'national-winners'!$A$2:$B$13,2,0)=H2253,"Y","N")</f>
        <v>N</v>
      </c>
    </row>
    <row r="2254" spans="1:15" x14ac:dyDescent="0.25">
      <c r="A2254">
        <v>2000</v>
      </c>
      <c r="B2254" t="s">
        <v>109</v>
      </c>
      <c r="C2254" t="s">
        <v>110</v>
      </c>
      <c r="D2254">
        <v>32</v>
      </c>
      <c r="E2254">
        <v>88</v>
      </c>
      <c r="F2254">
        <v>65</v>
      </c>
      <c r="G2254" t="s">
        <v>16</v>
      </c>
      <c r="H2254" t="s">
        <v>238</v>
      </c>
      <c r="I2254" t="s">
        <v>258</v>
      </c>
      <c r="J2254" t="b">
        <v>0</v>
      </c>
      <c r="K2254">
        <v>621</v>
      </c>
      <c r="L2254">
        <v>609426</v>
      </c>
      <c r="M2254">
        <v>20171015</v>
      </c>
      <c r="N2254" t="s">
        <v>19</v>
      </c>
      <c r="O2254" t="str">
        <f>IF(VLOOKUP(A2254,'national-winners'!$A$2:$B$13,2,0)=H2254,"Y","N")</f>
        <v>N</v>
      </c>
    </row>
    <row r="2255" spans="1:15" x14ac:dyDescent="0.25">
      <c r="A2255">
        <v>2000</v>
      </c>
      <c r="B2255" t="s">
        <v>109</v>
      </c>
      <c r="C2255" t="s">
        <v>110</v>
      </c>
      <c r="D2255">
        <v>32</v>
      </c>
      <c r="E2255">
        <v>88</v>
      </c>
      <c r="F2255">
        <v>65</v>
      </c>
      <c r="G2255" t="s">
        <v>16</v>
      </c>
      <c r="H2255" t="s">
        <v>236</v>
      </c>
      <c r="I2255" t="s">
        <v>237</v>
      </c>
      <c r="J2255" t="b">
        <v>0</v>
      </c>
      <c r="K2255">
        <v>415</v>
      </c>
      <c r="L2255">
        <v>609426</v>
      </c>
      <c r="M2255">
        <v>20171015</v>
      </c>
      <c r="N2255" t="s">
        <v>19</v>
      </c>
      <c r="O2255" t="str">
        <f>IF(VLOOKUP(A2255,'national-winners'!$A$2:$B$13,2,0)=H2255,"Y","N")</f>
        <v>N</v>
      </c>
    </row>
    <row r="2256" spans="1:15" x14ac:dyDescent="0.25">
      <c r="A2256">
        <v>2000</v>
      </c>
      <c r="B2256" t="s">
        <v>109</v>
      </c>
      <c r="C2256" t="s">
        <v>110</v>
      </c>
      <c r="D2256">
        <v>32</v>
      </c>
      <c r="E2256">
        <v>88</v>
      </c>
      <c r="F2256">
        <v>65</v>
      </c>
      <c r="G2256" t="s">
        <v>16</v>
      </c>
      <c r="H2256" t="s">
        <v>306</v>
      </c>
      <c r="J2256" t="b">
        <v>0</v>
      </c>
      <c r="K2256">
        <v>282</v>
      </c>
      <c r="L2256">
        <v>609426</v>
      </c>
      <c r="M2256">
        <v>20171015</v>
      </c>
      <c r="N2256" t="s">
        <v>19</v>
      </c>
      <c r="O2256" t="str">
        <f>IF(VLOOKUP(A2256,'national-winners'!$A$2:$B$13,2,0)=H2256,"Y","N")</f>
        <v>N</v>
      </c>
    </row>
    <row r="2257" spans="1:15" x14ac:dyDescent="0.25">
      <c r="A2257">
        <v>2000</v>
      </c>
      <c r="B2257" t="s">
        <v>109</v>
      </c>
      <c r="C2257" t="s">
        <v>110</v>
      </c>
      <c r="D2257">
        <v>32</v>
      </c>
      <c r="E2257">
        <v>88</v>
      </c>
      <c r="F2257">
        <v>65</v>
      </c>
      <c r="G2257" t="s">
        <v>16</v>
      </c>
      <c r="H2257" t="s">
        <v>307</v>
      </c>
      <c r="J2257" t="b">
        <v>0</v>
      </c>
      <c r="K2257">
        <v>174</v>
      </c>
      <c r="L2257">
        <v>609426</v>
      </c>
      <c r="M2257">
        <v>20171015</v>
      </c>
      <c r="N2257" t="s">
        <v>19</v>
      </c>
      <c r="O2257" t="str">
        <f>IF(VLOOKUP(A2257,'national-winners'!$A$2:$B$13,2,0)=H2257,"Y","N")</f>
        <v>N</v>
      </c>
    </row>
    <row r="2258" spans="1:15" x14ac:dyDescent="0.25">
      <c r="A2258">
        <v>2000</v>
      </c>
      <c r="B2258" t="s">
        <v>111</v>
      </c>
      <c r="C2258" t="s">
        <v>112</v>
      </c>
      <c r="D2258">
        <v>33</v>
      </c>
      <c r="E2258">
        <v>12</v>
      </c>
      <c r="F2258">
        <v>4</v>
      </c>
      <c r="G2258" t="s">
        <v>16</v>
      </c>
      <c r="H2258" t="s">
        <v>297</v>
      </c>
      <c r="I2258" t="s">
        <v>21</v>
      </c>
      <c r="J2258" t="b">
        <v>0</v>
      </c>
      <c r="K2258">
        <v>273559</v>
      </c>
      <c r="L2258">
        <v>569081</v>
      </c>
      <c r="M2258">
        <v>20171015</v>
      </c>
      <c r="N2258" t="s">
        <v>19</v>
      </c>
      <c r="O2258" t="str">
        <f>IF(VLOOKUP(A2258,'national-winners'!$A$2:$B$13,2,0)=H2258,"Y","N")</f>
        <v>Y</v>
      </c>
    </row>
    <row r="2259" spans="1:15" x14ac:dyDescent="0.25">
      <c r="A2259">
        <v>2000</v>
      </c>
      <c r="B2259" t="s">
        <v>111</v>
      </c>
      <c r="C2259" t="s">
        <v>112</v>
      </c>
      <c r="D2259">
        <v>33</v>
      </c>
      <c r="E2259">
        <v>12</v>
      </c>
      <c r="F2259">
        <v>4</v>
      </c>
      <c r="G2259" t="s">
        <v>16</v>
      </c>
      <c r="H2259" t="s">
        <v>298</v>
      </c>
      <c r="I2259" t="s">
        <v>18</v>
      </c>
      <c r="J2259" t="b">
        <v>0</v>
      </c>
      <c r="K2259">
        <v>266348</v>
      </c>
      <c r="L2259">
        <v>569081</v>
      </c>
      <c r="M2259">
        <v>20171015</v>
      </c>
      <c r="N2259" t="s">
        <v>19</v>
      </c>
      <c r="O2259" t="str">
        <f>IF(VLOOKUP(A2259,'national-winners'!$A$2:$B$13,2,0)=H2259,"Y","N")</f>
        <v>N</v>
      </c>
    </row>
    <row r="2260" spans="1:15" x14ac:dyDescent="0.25">
      <c r="A2260">
        <v>2000</v>
      </c>
      <c r="B2260" t="s">
        <v>111</v>
      </c>
      <c r="C2260" t="s">
        <v>112</v>
      </c>
      <c r="D2260">
        <v>33</v>
      </c>
      <c r="E2260">
        <v>12</v>
      </c>
      <c r="F2260">
        <v>4</v>
      </c>
      <c r="G2260" t="s">
        <v>16</v>
      </c>
      <c r="H2260" t="s">
        <v>273</v>
      </c>
      <c r="I2260" t="s">
        <v>274</v>
      </c>
      <c r="J2260" t="b">
        <v>0</v>
      </c>
      <c r="K2260">
        <v>22198</v>
      </c>
      <c r="L2260">
        <v>569081</v>
      </c>
      <c r="M2260">
        <v>20171015</v>
      </c>
      <c r="N2260" t="s">
        <v>19</v>
      </c>
      <c r="O2260" t="str">
        <f>IF(VLOOKUP(A2260,'national-winners'!$A$2:$B$13,2,0)=H2260,"Y","N")</f>
        <v>N</v>
      </c>
    </row>
    <row r="2261" spans="1:15" x14ac:dyDescent="0.25">
      <c r="A2261">
        <v>2000</v>
      </c>
      <c r="B2261" t="s">
        <v>111</v>
      </c>
      <c r="C2261" t="s">
        <v>112</v>
      </c>
      <c r="D2261">
        <v>33</v>
      </c>
      <c r="E2261">
        <v>12</v>
      </c>
      <c r="F2261">
        <v>4</v>
      </c>
      <c r="G2261" t="s">
        <v>16</v>
      </c>
      <c r="H2261" t="s">
        <v>271</v>
      </c>
      <c r="I2261" t="s">
        <v>29</v>
      </c>
      <c r="J2261" t="b">
        <v>0</v>
      </c>
      <c r="K2261">
        <v>2757</v>
      </c>
      <c r="L2261">
        <v>569081</v>
      </c>
      <c r="M2261">
        <v>20171015</v>
      </c>
      <c r="N2261" t="s">
        <v>19</v>
      </c>
      <c r="O2261" t="str">
        <f>IF(VLOOKUP(A2261,'national-winners'!$A$2:$B$13,2,0)=H2261,"Y","N")</f>
        <v>N</v>
      </c>
    </row>
    <row r="2262" spans="1:15" x14ac:dyDescent="0.25">
      <c r="A2262">
        <v>2000</v>
      </c>
      <c r="B2262" t="s">
        <v>111</v>
      </c>
      <c r="C2262" t="s">
        <v>112</v>
      </c>
      <c r="D2262">
        <v>33</v>
      </c>
      <c r="E2262">
        <v>12</v>
      </c>
      <c r="F2262">
        <v>4</v>
      </c>
      <c r="G2262" t="s">
        <v>16</v>
      </c>
      <c r="H2262" t="s">
        <v>299</v>
      </c>
      <c r="I2262" t="s">
        <v>292</v>
      </c>
      <c r="J2262" t="b">
        <v>0</v>
      </c>
      <c r="K2262">
        <v>2615</v>
      </c>
      <c r="L2262">
        <v>569081</v>
      </c>
      <c r="M2262">
        <v>20171015</v>
      </c>
      <c r="N2262" t="s">
        <v>19</v>
      </c>
      <c r="O2262" t="str">
        <f>IF(VLOOKUP(A2262,'national-winners'!$A$2:$B$13,2,0)=H2262,"Y","N")</f>
        <v>N</v>
      </c>
    </row>
    <row r="2263" spans="1:15" x14ac:dyDescent="0.25">
      <c r="A2263">
        <v>2000</v>
      </c>
      <c r="B2263" t="s">
        <v>111</v>
      </c>
      <c r="C2263" t="s">
        <v>112</v>
      </c>
      <c r="D2263">
        <v>33</v>
      </c>
      <c r="E2263">
        <v>12</v>
      </c>
      <c r="F2263">
        <v>4</v>
      </c>
      <c r="G2263" t="s">
        <v>16</v>
      </c>
      <c r="J2263" t="b">
        <v>1</v>
      </c>
      <c r="K2263">
        <v>1276</v>
      </c>
      <c r="L2263">
        <v>569081</v>
      </c>
      <c r="M2263">
        <v>20171015</v>
      </c>
      <c r="N2263" t="s">
        <v>19</v>
      </c>
      <c r="O2263" t="str">
        <f>IF(VLOOKUP(A2263,'national-winners'!$A$2:$B$13,2,0)=H2263,"Y","N")</f>
        <v>N</v>
      </c>
    </row>
    <row r="2264" spans="1:15" x14ac:dyDescent="0.25">
      <c r="A2264">
        <v>2000</v>
      </c>
      <c r="B2264" t="s">
        <v>111</v>
      </c>
      <c r="C2264" t="s">
        <v>112</v>
      </c>
      <c r="D2264">
        <v>33</v>
      </c>
      <c r="E2264">
        <v>12</v>
      </c>
      <c r="F2264">
        <v>4</v>
      </c>
      <c r="G2264" t="s">
        <v>16</v>
      </c>
      <c r="I2264" t="s">
        <v>134</v>
      </c>
      <c r="J2264" t="b">
        <v>0</v>
      </c>
      <c r="K2264">
        <v>328</v>
      </c>
      <c r="L2264">
        <v>569081</v>
      </c>
      <c r="M2264">
        <v>20171015</v>
      </c>
      <c r="N2264" t="s">
        <v>19</v>
      </c>
      <c r="O2264" t="str">
        <f>IF(VLOOKUP(A2264,'national-winners'!$A$2:$B$13,2,0)=H2264,"Y","N")</f>
        <v>N</v>
      </c>
    </row>
    <row r="2265" spans="1:15" x14ac:dyDescent="0.25">
      <c r="A2265">
        <v>2000</v>
      </c>
      <c r="B2265" t="s">
        <v>113</v>
      </c>
      <c r="C2265" t="s">
        <v>114</v>
      </c>
      <c r="D2265">
        <v>34</v>
      </c>
      <c r="E2265">
        <v>22</v>
      </c>
      <c r="F2265">
        <v>12</v>
      </c>
      <c r="G2265" t="s">
        <v>16</v>
      </c>
      <c r="H2265" t="s">
        <v>298</v>
      </c>
      <c r="I2265" t="s">
        <v>18</v>
      </c>
      <c r="J2265" t="b">
        <v>0</v>
      </c>
      <c r="K2265">
        <v>1788850</v>
      </c>
      <c r="L2265">
        <v>3187226</v>
      </c>
      <c r="M2265">
        <v>20171015</v>
      </c>
      <c r="N2265" t="s">
        <v>19</v>
      </c>
      <c r="O2265" t="str">
        <f>IF(VLOOKUP(A2265,'national-winners'!$A$2:$B$13,2,0)=H2265,"Y","N")</f>
        <v>N</v>
      </c>
    </row>
    <row r="2266" spans="1:15" x14ac:dyDescent="0.25">
      <c r="A2266">
        <v>2000</v>
      </c>
      <c r="B2266" t="s">
        <v>113</v>
      </c>
      <c r="C2266" t="s">
        <v>114</v>
      </c>
      <c r="D2266">
        <v>34</v>
      </c>
      <c r="E2266">
        <v>22</v>
      </c>
      <c r="F2266">
        <v>12</v>
      </c>
      <c r="G2266" t="s">
        <v>16</v>
      </c>
      <c r="H2266" t="s">
        <v>297</v>
      </c>
      <c r="I2266" t="s">
        <v>21</v>
      </c>
      <c r="J2266" t="b">
        <v>0</v>
      </c>
      <c r="K2266">
        <v>1284173</v>
      </c>
      <c r="L2266">
        <v>3187226</v>
      </c>
      <c r="M2266">
        <v>20171015</v>
      </c>
      <c r="N2266" t="s">
        <v>19</v>
      </c>
      <c r="O2266" t="str">
        <f>IF(VLOOKUP(A2266,'national-winners'!$A$2:$B$13,2,0)=H2266,"Y","N")</f>
        <v>Y</v>
      </c>
    </row>
    <row r="2267" spans="1:15" x14ac:dyDescent="0.25">
      <c r="A2267">
        <v>2000</v>
      </c>
      <c r="B2267" t="s">
        <v>113</v>
      </c>
      <c r="C2267" t="s">
        <v>114</v>
      </c>
      <c r="D2267">
        <v>34</v>
      </c>
      <c r="E2267">
        <v>22</v>
      </c>
      <c r="F2267">
        <v>12</v>
      </c>
      <c r="G2267" t="s">
        <v>16</v>
      </c>
      <c r="I2267" t="s">
        <v>35</v>
      </c>
      <c r="J2267" t="b">
        <v>0</v>
      </c>
      <c r="K2267">
        <v>114203</v>
      </c>
      <c r="L2267">
        <v>3187226</v>
      </c>
      <c r="M2267">
        <v>20171015</v>
      </c>
      <c r="N2267" t="s">
        <v>19</v>
      </c>
      <c r="O2267" t="str">
        <f>IF(VLOOKUP(A2267,'national-winners'!$A$2:$B$13,2,0)=H2267,"Y","N")</f>
        <v>N</v>
      </c>
    </row>
    <row r="2268" spans="1:15" x14ac:dyDescent="0.25">
      <c r="A2268">
        <v>2000</v>
      </c>
      <c r="B2268" t="s">
        <v>115</v>
      </c>
      <c r="C2268" t="s">
        <v>116</v>
      </c>
      <c r="D2268">
        <v>35</v>
      </c>
      <c r="E2268">
        <v>85</v>
      </c>
      <c r="F2268">
        <v>66</v>
      </c>
      <c r="G2268" t="s">
        <v>16</v>
      </c>
      <c r="H2268" t="s">
        <v>298</v>
      </c>
      <c r="I2268" t="s">
        <v>18</v>
      </c>
      <c r="J2268" t="b">
        <v>0</v>
      </c>
      <c r="K2268">
        <v>286783</v>
      </c>
      <c r="L2268">
        <v>598605</v>
      </c>
      <c r="M2268">
        <v>20171015</v>
      </c>
      <c r="N2268" t="s">
        <v>19</v>
      </c>
      <c r="O2268" t="str">
        <f>IF(VLOOKUP(A2268,'national-winners'!$A$2:$B$13,2,0)=H2268,"Y","N")</f>
        <v>N</v>
      </c>
    </row>
    <row r="2269" spans="1:15" x14ac:dyDescent="0.25">
      <c r="A2269">
        <v>2000</v>
      </c>
      <c r="B2269" t="s">
        <v>115</v>
      </c>
      <c r="C2269" t="s">
        <v>116</v>
      </c>
      <c r="D2269">
        <v>35</v>
      </c>
      <c r="E2269">
        <v>85</v>
      </c>
      <c r="F2269">
        <v>66</v>
      </c>
      <c r="G2269" t="s">
        <v>16</v>
      </c>
      <c r="H2269" t="s">
        <v>297</v>
      </c>
      <c r="I2269" t="s">
        <v>21</v>
      </c>
      <c r="J2269" t="b">
        <v>0</v>
      </c>
      <c r="K2269">
        <v>286417</v>
      </c>
      <c r="L2269">
        <v>598605</v>
      </c>
      <c r="M2269">
        <v>20171015</v>
      </c>
      <c r="N2269" t="s">
        <v>19</v>
      </c>
      <c r="O2269" t="str">
        <f>IF(VLOOKUP(A2269,'national-winners'!$A$2:$B$13,2,0)=H2269,"Y","N")</f>
        <v>Y</v>
      </c>
    </row>
    <row r="2270" spans="1:15" x14ac:dyDescent="0.25">
      <c r="A2270">
        <v>2000</v>
      </c>
      <c r="B2270" t="s">
        <v>115</v>
      </c>
      <c r="C2270" t="s">
        <v>116</v>
      </c>
      <c r="D2270">
        <v>35</v>
      </c>
      <c r="E2270">
        <v>85</v>
      </c>
      <c r="F2270">
        <v>66</v>
      </c>
      <c r="G2270" t="s">
        <v>16</v>
      </c>
      <c r="H2270" t="s">
        <v>273</v>
      </c>
      <c r="I2270" t="s">
        <v>274</v>
      </c>
      <c r="J2270" t="b">
        <v>0</v>
      </c>
      <c r="K2270">
        <v>21251</v>
      </c>
      <c r="L2270">
        <v>598605</v>
      </c>
      <c r="M2270">
        <v>20171015</v>
      </c>
      <c r="N2270" t="s">
        <v>19</v>
      </c>
      <c r="O2270" t="str">
        <f>IF(VLOOKUP(A2270,'national-winners'!$A$2:$B$13,2,0)=H2270,"Y","N")</f>
        <v>N</v>
      </c>
    </row>
    <row r="2271" spans="1:15" x14ac:dyDescent="0.25">
      <c r="A2271">
        <v>2000</v>
      </c>
      <c r="B2271" t="s">
        <v>115</v>
      </c>
      <c r="C2271" t="s">
        <v>116</v>
      </c>
      <c r="D2271">
        <v>35</v>
      </c>
      <c r="E2271">
        <v>85</v>
      </c>
      <c r="F2271">
        <v>66</v>
      </c>
      <c r="G2271" t="s">
        <v>16</v>
      </c>
      <c r="H2271" t="s">
        <v>271</v>
      </c>
      <c r="I2271" t="s">
        <v>29</v>
      </c>
      <c r="J2271" t="b">
        <v>0</v>
      </c>
      <c r="K2271">
        <v>2058</v>
      </c>
      <c r="L2271">
        <v>598605</v>
      </c>
      <c r="M2271">
        <v>20171015</v>
      </c>
      <c r="N2271" t="s">
        <v>19</v>
      </c>
      <c r="O2271" t="str">
        <f>IF(VLOOKUP(A2271,'national-winners'!$A$2:$B$13,2,0)=H2271,"Y","N")</f>
        <v>N</v>
      </c>
    </row>
    <row r="2272" spans="1:15" x14ac:dyDescent="0.25">
      <c r="A2272">
        <v>2000</v>
      </c>
      <c r="B2272" t="s">
        <v>115</v>
      </c>
      <c r="C2272" t="s">
        <v>116</v>
      </c>
      <c r="D2272">
        <v>35</v>
      </c>
      <c r="E2272">
        <v>85</v>
      </c>
      <c r="F2272">
        <v>66</v>
      </c>
      <c r="G2272" t="s">
        <v>16</v>
      </c>
      <c r="H2272" t="s">
        <v>299</v>
      </c>
      <c r="I2272" t="s">
        <v>272</v>
      </c>
      <c r="J2272" t="b">
        <v>0</v>
      </c>
      <c r="K2272">
        <v>1392</v>
      </c>
      <c r="L2272">
        <v>598605</v>
      </c>
      <c r="M2272">
        <v>20171015</v>
      </c>
      <c r="N2272" t="s">
        <v>19</v>
      </c>
      <c r="O2272" t="str">
        <f>IF(VLOOKUP(A2272,'national-winners'!$A$2:$B$13,2,0)=H2272,"Y","N")</f>
        <v>N</v>
      </c>
    </row>
    <row r="2273" spans="1:15" x14ac:dyDescent="0.25">
      <c r="A2273">
        <v>2000</v>
      </c>
      <c r="B2273" t="s">
        <v>115</v>
      </c>
      <c r="C2273" t="s">
        <v>116</v>
      </c>
      <c r="D2273">
        <v>35</v>
      </c>
      <c r="E2273">
        <v>85</v>
      </c>
      <c r="F2273">
        <v>66</v>
      </c>
      <c r="G2273" t="s">
        <v>16</v>
      </c>
      <c r="H2273" t="s">
        <v>236</v>
      </c>
      <c r="I2273" t="s">
        <v>237</v>
      </c>
      <c r="J2273" t="b">
        <v>0</v>
      </c>
      <c r="K2273">
        <v>361</v>
      </c>
      <c r="L2273">
        <v>598605</v>
      </c>
      <c r="M2273">
        <v>20171015</v>
      </c>
      <c r="N2273" t="s">
        <v>19</v>
      </c>
      <c r="O2273" t="str">
        <f>IF(VLOOKUP(A2273,'national-winners'!$A$2:$B$13,2,0)=H2273,"Y","N")</f>
        <v>N</v>
      </c>
    </row>
    <row r="2274" spans="1:15" x14ac:dyDescent="0.25">
      <c r="A2274">
        <v>2000</v>
      </c>
      <c r="B2274" t="s">
        <v>115</v>
      </c>
      <c r="C2274" t="s">
        <v>116</v>
      </c>
      <c r="D2274">
        <v>35</v>
      </c>
      <c r="E2274">
        <v>85</v>
      </c>
      <c r="F2274">
        <v>66</v>
      </c>
      <c r="G2274" t="s">
        <v>16</v>
      </c>
      <c r="H2274" t="s">
        <v>238</v>
      </c>
      <c r="I2274" t="s">
        <v>134</v>
      </c>
      <c r="J2274" t="b">
        <v>0</v>
      </c>
      <c r="K2274">
        <v>343</v>
      </c>
      <c r="L2274">
        <v>598605</v>
      </c>
      <c r="M2274">
        <v>20171015</v>
      </c>
      <c r="N2274" t="s">
        <v>19</v>
      </c>
      <c r="O2274" t="str">
        <f>IF(VLOOKUP(A2274,'national-winners'!$A$2:$B$13,2,0)=H2274,"Y","N")</f>
        <v>N</v>
      </c>
    </row>
    <row r="2275" spans="1:15" x14ac:dyDescent="0.25">
      <c r="A2275">
        <v>2000</v>
      </c>
      <c r="B2275" t="s">
        <v>117</v>
      </c>
      <c r="C2275" t="s">
        <v>118</v>
      </c>
      <c r="D2275">
        <v>36</v>
      </c>
      <c r="E2275">
        <v>21</v>
      </c>
      <c r="F2275">
        <v>13</v>
      </c>
      <c r="G2275" t="s">
        <v>16</v>
      </c>
      <c r="H2275" t="s">
        <v>298</v>
      </c>
      <c r="I2275" t="s">
        <v>18</v>
      </c>
      <c r="J2275" t="b">
        <v>0</v>
      </c>
      <c r="K2275">
        <v>3942215</v>
      </c>
      <c r="L2275">
        <v>6960215</v>
      </c>
      <c r="M2275">
        <v>20171015</v>
      </c>
      <c r="N2275" t="s">
        <v>19</v>
      </c>
      <c r="O2275" t="str">
        <f>IF(VLOOKUP(A2275,'national-winners'!$A$2:$B$13,2,0)=H2275,"Y","N")</f>
        <v>N</v>
      </c>
    </row>
    <row r="2276" spans="1:15" x14ac:dyDescent="0.25">
      <c r="A2276">
        <v>2000</v>
      </c>
      <c r="B2276" t="s">
        <v>117</v>
      </c>
      <c r="C2276" t="s">
        <v>118</v>
      </c>
      <c r="D2276">
        <v>36</v>
      </c>
      <c r="E2276">
        <v>21</v>
      </c>
      <c r="F2276">
        <v>13</v>
      </c>
      <c r="G2276" t="s">
        <v>16</v>
      </c>
      <c r="H2276" t="s">
        <v>297</v>
      </c>
      <c r="I2276" t="s">
        <v>21</v>
      </c>
      <c r="J2276" t="b">
        <v>0</v>
      </c>
      <c r="K2276">
        <v>2258577</v>
      </c>
      <c r="L2276">
        <v>6960215</v>
      </c>
      <c r="M2276">
        <v>20171015</v>
      </c>
      <c r="N2276" t="s">
        <v>19</v>
      </c>
      <c r="O2276" t="str">
        <f>IF(VLOOKUP(A2276,'national-winners'!$A$2:$B$13,2,0)=H2276,"Y","N")</f>
        <v>Y</v>
      </c>
    </row>
    <row r="2277" spans="1:15" x14ac:dyDescent="0.25">
      <c r="A2277">
        <v>2000</v>
      </c>
      <c r="B2277" t="s">
        <v>117</v>
      </c>
      <c r="C2277" t="s">
        <v>118</v>
      </c>
      <c r="D2277">
        <v>36</v>
      </c>
      <c r="E2277">
        <v>21</v>
      </c>
      <c r="F2277">
        <v>13</v>
      </c>
      <c r="G2277" t="s">
        <v>16</v>
      </c>
      <c r="H2277" t="s">
        <v>273</v>
      </c>
      <c r="I2277" t="s">
        <v>274</v>
      </c>
      <c r="J2277" t="b">
        <v>0</v>
      </c>
      <c r="K2277">
        <v>244030</v>
      </c>
      <c r="L2277">
        <v>6960215</v>
      </c>
      <c r="M2277">
        <v>20171015</v>
      </c>
      <c r="N2277" t="s">
        <v>19</v>
      </c>
      <c r="O2277" t="str">
        <f>IF(VLOOKUP(A2277,'national-winners'!$A$2:$B$13,2,0)=H2277,"Y","N")</f>
        <v>N</v>
      </c>
    </row>
    <row r="2278" spans="1:15" x14ac:dyDescent="0.25">
      <c r="A2278">
        <v>2000</v>
      </c>
      <c r="B2278" t="s">
        <v>117</v>
      </c>
      <c r="C2278" t="s">
        <v>118</v>
      </c>
      <c r="D2278">
        <v>36</v>
      </c>
      <c r="E2278">
        <v>21</v>
      </c>
      <c r="F2278">
        <v>13</v>
      </c>
      <c r="G2278" t="s">
        <v>16</v>
      </c>
      <c r="H2278" t="s">
        <v>297</v>
      </c>
      <c r="I2278" t="s">
        <v>80</v>
      </c>
      <c r="J2278" t="b">
        <v>0</v>
      </c>
      <c r="K2278">
        <v>144797</v>
      </c>
      <c r="L2278">
        <v>6960215</v>
      </c>
      <c r="M2278">
        <v>20171015</v>
      </c>
      <c r="N2278" t="s">
        <v>19</v>
      </c>
      <c r="O2278" t="str">
        <f>IF(VLOOKUP(A2278,'national-winners'!$A$2:$B$13,2,0)=H2278,"Y","N")</f>
        <v>Y</v>
      </c>
    </row>
    <row r="2279" spans="1:15" x14ac:dyDescent="0.25">
      <c r="A2279">
        <v>2000</v>
      </c>
      <c r="B2279" t="s">
        <v>117</v>
      </c>
      <c r="C2279" t="s">
        <v>118</v>
      </c>
      <c r="D2279">
        <v>36</v>
      </c>
      <c r="E2279">
        <v>21</v>
      </c>
      <c r="F2279">
        <v>13</v>
      </c>
      <c r="G2279" t="s">
        <v>16</v>
      </c>
      <c r="H2279" t="s">
        <v>246</v>
      </c>
      <c r="J2279" t="b">
        <v>0</v>
      </c>
      <c r="K2279">
        <v>138216</v>
      </c>
      <c r="L2279">
        <v>6960215</v>
      </c>
      <c r="M2279">
        <v>20171015</v>
      </c>
      <c r="N2279" t="s">
        <v>19</v>
      </c>
      <c r="O2279" t="str">
        <f>IF(VLOOKUP(A2279,'national-winners'!$A$2:$B$13,2,0)=H2279,"Y","N")</f>
        <v>N</v>
      </c>
    </row>
    <row r="2280" spans="1:15" x14ac:dyDescent="0.25">
      <c r="A2280">
        <v>2000</v>
      </c>
      <c r="B2280" t="s">
        <v>117</v>
      </c>
      <c r="C2280" t="s">
        <v>118</v>
      </c>
      <c r="D2280">
        <v>36</v>
      </c>
      <c r="E2280">
        <v>21</v>
      </c>
      <c r="F2280">
        <v>13</v>
      </c>
      <c r="G2280" t="s">
        <v>16</v>
      </c>
      <c r="H2280" t="s">
        <v>298</v>
      </c>
      <c r="I2280" t="s">
        <v>308</v>
      </c>
      <c r="J2280" t="b">
        <v>0</v>
      </c>
      <c r="K2280">
        <v>88395</v>
      </c>
      <c r="L2280">
        <v>6960215</v>
      </c>
      <c r="M2280">
        <v>20171015</v>
      </c>
      <c r="N2280" t="s">
        <v>19</v>
      </c>
      <c r="O2280" t="str">
        <f>IF(VLOOKUP(A2280,'national-winners'!$A$2:$B$13,2,0)=H2280,"Y","N")</f>
        <v>N</v>
      </c>
    </row>
    <row r="2281" spans="1:15" x14ac:dyDescent="0.25">
      <c r="A2281">
        <v>2000</v>
      </c>
      <c r="B2281" t="s">
        <v>117</v>
      </c>
      <c r="C2281" t="s">
        <v>118</v>
      </c>
      <c r="D2281">
        <v>36</v>
      </c>
      <c r="E2281">
        <v>21</v>
      </c>
      <c r="F2281">
        <v>13</v>
      </c>
      <c r="G2281" t="s">
        <v>16</v>
      </c>
      <c r="H2281" t="s">
        <v>298</v>
      </c>
      <c r="I2281" t="s">
        <v>119</v>
      </c>
      <c r="J2281" t="b">
        <v>0</v>
      </c>
      <c r="K2281">
        <v>77087</v>
      </c>
      <c r="L2281">
        <v>6960215</v>
      </c>
      <c r="M2281">
        <v>20171015</v>
      </c>
      <c r="N2281" t="s">
        <v>19</v>
      </c>
      <c r="O2281" t="str">
        <f>IF(VLOOKUP(A2281,'national-winners'!$A$2:$B$13,2,0)=H2281,"Y","N")</f>
        <v>N</v>
      </c>
    </row>
    <row r="2282" spans="1:15" x14ac:dyDescent="0.25">
      <c r="A2282">
        <v>2000</v>
      </c>
      <c r="B2282" t="s">
        <v>117</v>
      </c>
      <c r="C2282" t="s">
        <v>118</v>
      </c>
      <c r="D2282">
        <v>36</v>
      </c>
      <c r="E2282">
        <v>21</v>
      </c>
      <c r="F2282">
        <v>13</v>
      </c>
      <c r="G2282" t="s">
        <v>16</v>
      </c>
      <c r="H2282" t="s">
        <v>299</v>
      </c>
      <c r="I2282" t="s">
        <v>180</v>
      </c>
      <c r="J2282" t="b">
        <v>0</v>
      </c>
      <c r="K2282">
        <v>25175</v>
      </c>
      <c r="L2282">
        <v>6960215</v>
      </c>
      <c r="M2282">
        <v>20171015</v>
      </c>
      <c r="N2282" t="s">
        <v>19</v>
      </c>
      <c r="O2282" t="str">
        <f>IF(VLOOKUP(A2282,'national-winners'!$A$2:$B$13,2,0)=H2282,"Y","N")</f>
        <v>N</v>
      </c>
    </row>
    <row r="2283" spans="1:15" x14ac:dyDescent="0.25">
      <c r="A2283">
        <v>2000</v>
      </c>
      <c r="B2283" t="s">
        <v>117</v>
      </c>
      <c r="C2283" t="s">
        <v>118</v>
      </c>
      <c r="D2283">
        <v>36</v>
      </c>
      <c r="E2283">
        <v>21</v>
      </c>
      <c r="F2283">
        <v>13</v>
      </c>
      <c r="G2283" t="s">
        <v>16</v>
      </c>
      <c r="H2283" t="s">
        <v>236</v>
      </c>
      <c r="I2283" t="s">
        <v>292</v>
      </c>
      <c r="J2283" t="b">
        <v>0</v>
      </c>
      <c r="K2283">
        <v>24361</v>
      </c>
      <c r="L2283">
        <v>6960215</v>
      </c>
      <c r="M2283">
        <v>20171015</v>
      </c>
      <c r="N2283" t="s">
        <v>19</v>
      </c>
      <c r="O2283" t="str">
        <f>IF(VLOOKUP(A2283,'national-winners'!$A$2:$B$13,2,0)=H2283,"Y","N")</f>
        <v>N</v>
      </c>
    </row>
    <row r="2284" spans="1:15" x14ac:dyDescent="0.25">
      <c r="A2284">
        <v>2000</v>
      </c>
      <c r="B2284" t="s">
        <v>117</v>
      </c>
      <c r="C2284" t="s">
        <v>118</v>
      </c>
      <c r="D2284">
        <v>36</v>
      </c>
      <c r="E2284">
        <v>21</v>
      </c>
      <c r="F2284">
        <v>13</v>
      </c>
      <c r="G2284" t="s">
        <v>16</v>
      </c>
      <c r="H2284" t="s">
        <v>271</v>
      </c>
      <c r="I2284" t="s">
        <v>29</v>
      </c>
      <c r="J2284" t="b">
        <v>0</v>
      </c>
      <c r="K2284">
        <v>7649</v>
      </c>
      <c r="L2284">
        <v>6960215</v>
      </c>
      <c r="M2284">
        <v>20171015</v>
      </c>
      <c r="N2284" t="s">
        <v>19</v>
      </c>
      <c r="O2284" t="str">
        <f>IF(VLOOKUP(A2284,'national-winners'!$A$2:$B$13,2,0)=H2284,"Y","N")</f>
        <v>N</v>
      </c>
    </row>
    <row r="2285" spans="1:15" x14ac:dyDescent="0.25">
      <c r="A2285">
        <v>2000</v>
      </c>
      <c r="B2285" t="s">
        <v>117</v>
      </c>
      <c r="C2285" t="s">
        <v>118</v>
      </c>
      <c r="D2285">
        <v>36</v>
      </c>
      <c r="E2285">
        <v>21</v>
      </c>
      <c r="F2285">
        <v>13</v>
      </c>
      <c r="G2285" t="s">
        <v>16</v>
      </c>
      <c r="H2285" t="s">
        <v>299</v>
      </c>
      <c r="I2285" t="s">
        <v>272</v>
      </c>
      <c r="J2285" t="b">
        <v>0</v>
      </c>
      <c r="K2285">
        <v>6424</v>
      </c>
      <c r="L2285">
        <v>6960215</v>
      </c>
      <c r="M2285">
        <v>20171015</v>
      </c>
      <c r="N2285" t="s">
        <v>19</v>
      </c>
      <c r="O2285" t="str">
        <f>IF(VLOOKUP(A2285,'national-winners'!$A$2:$B$13,2,0)=H2285,"Y","N")</f>
        <v>N</v>
      </c>
    </row>
    <row r="2286" spans="1:15" x14ac:dyDescent="0.25">
      <c r="A2286">
        <v>2000</v>
      </c>
      <c r="B2286" t="s">
        <v>117</v>
      </c>
      <c r="C2286" t="s">
        <v>118</v>
      </c>
      <c r="D2286">
        <v>36</v>
      </c>
      <c r="E2286">
        <v>21</v>
      </c>
      <c r="F2286">
        <v>13</v>
      </c>
      <c r="G2286" t="s">
        <v>16</v>
      </c>
      <c r="H2286" t="s">
        <v>284</v>
      </c>
      <c r="I2286" t="s">
        <v>37</v>
      </c>
      <c r="J2286" t="b">
        <v>0</v>
      </c>
      <c r="K2286">
        <v>1789</v>
      </c>
      <c r="L2286">
        <v>6960215</v>
      </c>
      <c r="M2286">
        <v>20171015</v>
      </c>
      <c r="N2286" t="s">
        <v>19</v>
      </c>
      <c r="O2286" t="str">
        <f>IF(VLOOKUP(A2286,'national-winners'!$A$2:$B$13,2,0)=H2286,"Y","N")</f>
        <v>N</v>
      </c>
    </row>
    <row r="2287" spans="1:15" x14ac:dyDescent="0.25">
      <c r="A2287">
        <v>2000</v>
      </c>
      <c r="B2287" t="s">
        <v>117</v>
      </c>
      <c r="C2287" t="s">
        <v>118</v>
      </c>
      <c r="D2287">
        <v>36</v>
      </c>
      <c r="E2287">
        <v>21</v>
      </c>
      <c r="F2287">
        <v>13</v>
      </c>
      <c r="G2287" t="s">
        <v>16</v>
      </c>
      <c r="H2287" t="s">
        <v>238</v>
      </c>
      <c r="I2287" t="s">
        <v>134</v>
      </c>
      <c r="J2287" t="b">
        <v>0</v>
      </c>
      <c r="K2287">
        <v>1498</v>
      </c>
      <c r="L2287">
        <v>6960215</v>
      </c>
      <c r="M2287">
        <v>20171015</v>
      </c>
      <c r="N2287" t="s">
        <v>19</v>
      </c>
      <c r="O2287" t="str">
        <f>IF(VLOOKUP(A2287,'national-winners'!$A$2:$B$13,2,0)=H2287,"Y","N")</f>
        <v>N</v>
      </c>
    </row>
    <row r="2288" spans="1:15" x14ac:dyDescent="0.25">
      <c r="A2288">
        <v>2000</v>
      </c>
      <c r="B2288" t="s">
        <v>117</v>
      </c>
      <c r="C2288" t="s">
        <v>118</v>
      </c>
      <c r="D2288">
        <v>36</v>
      </c>
      <c r="E2288">
        <v>21</v>
      </c>
      <c r="F2288">
        <v>13</v>
      </c>
      <c r="G2288" t="s">
        <v>16</v>
      </c>
      <c r="I2288" t="s">
        <v>100</v>
      </c>
      <c r="J2288" t="b">
        <v>1</v>
      </c>
      <c r="K2288">
        <v>2</v>
      </c>
      <c r="L2288">
        <v>6960215</v>
      </c>
      <c r="M2288">
        <v>20171015</v>
      </c>
      <c r="N2288" t="s">
        <v>19</v>
      </c>
      <c r="O2288" t="str">
        <f>IF(VLOOKUP(A2288,'national-winners'!$A$2:$B$13,2,0)=H2288,"Y","N")</f>
        <v>N</v>
      </c>
    </row>
    <row r="2289" spans="1:15" x14ac:dyDescent="0.25">
      <c r="A2289">
        <v>2000</v>
      </c>
      <c r="B2289" t="s">
        <v>122</v>
      </c>
      <c r="C2289" t="s">
        <v>123</v>
      </c>
      <c r="D2289">
        <v>37</v>
      </c>
      <c r="E2289">
        <v>56</v>
      </c>
      <c r="F2289">
        <v>47</v>
      </c>
      <c r="G2289" t="s">
        <v>16</v>
      </c>
      <c r="H2289" t="s">
        <v>297</v>
      </c>
      <c r="I2289" t="s">
        <v>21</v>
      </c>
      <c r="J2289" t="b">
        <v>0</v>
      </c>
      <c r="K2289">
        <v>1631163</v>
      </c>
      <c r="L2289">
        <v>2914990</v>
      </c>
      <c r="M2289">
        <v>20171015</v>
      </c>
      <c r="N2289" t="s">
        <v>19</v>
      </c>
      <c r="O2289" t="str">
        <f>IF(VLOOKUP(A2289,'national-winners'!$A$2:$B$13,2,0)=H2289,"Y","N")</f>
        <v>Y</v>
      </c>
    </row>
    <row r="2290" spans="1:15" x14ac:dyDescent="0.25">
      <c r="A2290">
        <v>2000</v>
      </c>
      <c r="B2290" t="s">
        <v>122</v>
      </c>
      <c r="C2290" t="s">
        <v>123</v>
      </c>
      <c r="D2290">
        <v>37</v>
      </c>
      <c r="E2290">
        <v>56</v>
      </c>
      <c r="F2290">
        <v>47</v>
      </c>
      <c r="G2290" t="s">
        <v>16</v>
      </c>
      <c r="H2290" t="s">
        <v>298</v>
      </c>
      <c r="I2290" t="s">
        <v>18</v>
      </c>
      <c r="J2290" t="b">
        <v>0</v>
      </c>
      <c r="K2290">
        <v>1257692</v>
      </c>
      <c r="L2290">
        <v>2914990</v>
      </c>
      <c r="M2290">
        <v>20171015</v>
      </c>
      <c r="N2290" t="s">
        <v>19</v>
      </c>
      <c r="O2290" t="str">
        <f>IF(VLOOKUP(A2290,'national-winners'!$A$2:$B$13,2,0)=H2290,"Y","N")</f>
        <v>N</v>
      </c>
    </row>
    <row r="2291" spans="1:15" x14ac:dyDescent="0.25">
      <c r="A2291">
        <v>2000</v>
      </c>
      <c r="B2291" t="s">
        <v>122</v>
      </c>
      <c r="C2291" t="s">
        <v>123</v>
      </c>
      <c r="D2291">
        <v>37</v>
      </c>
      <c r="E2291">
        <v>56</v>
      </c>
      <c r="F2291">
        <v>47</v>
      </c>
      <c r="G2291" t="s">
        <v>16</v>
      </c>
      <c r="H2291" t="s">
        <v>271</v>
      </c>
      <c r="I2291" t="s">
        <v>29</v>
      </c>
      <c r="J2291" t="b">
        <v>0</v>
      </c>
      <c r="K2291">
        <v>13891</v>
      </c>
      <c r="L2291">
        <v>2914990</v>
      </c>
      <c r="M2291">
        <v>20171015</v>
      </c>
      <c r="N2291" t="s">
        <v>19</v>
      </c>
      <c r="O2291" t="str">
        <f>IF(VLOOKUP(A2291,'national-winners'!$A$2:$B$13,2,0)=H2291,"Y","N")</f>
        <v>N</v>
      </c>
    </row>
    <row r="2292" spans="1:15" x14ac:dyDescent="0.25">
      <c r="A2292">
        <v>2000</v>
      </c>
      <c r="B2292" t="s">
        <v>122</v>
      </c>
      <c r="C2292" t="s">
        <v>123</v>
      </c>
      <c r="D2292">
        <v>37</v>
      </c>
      <c r="E2292">
        <v>56</v>
      </c>
      <c r="F2292">
        <v>47</v>
      </c>
      <c r="G2292" t="s">
        <v>16</v>
      </c>
      <c r="H2292" t="s">
        <v>299</v>
      </c>
      <c r="I2292" t="s">
        <v>272</v>
      </c>
      <c r="J2292" t="b">
        <v>0</v>
      </c>
      <c r="K2292">
        <v>8874</v>
      </c>
      <c r="L2292">
        <v>2914990</v>
      </c>
      <c r="M2292">
        <v>20171015</v>
      </c>
      <c r="N2292" t="s">
        <v>19</v>
      </c>
      <c r="O2292" t="str">
        <f>IF(VLOOKUP(A2292,'national-winners'!$A$2:$B$13,2,0)=H2292,"Y","N")</f>
        <v>N</v>
      </c>
    </row>
    <row r="2293" spans="1:15" x14ac:dyDescent="0.25">
      <c r="A2293">
        <v>2000</v>
      </c>
      <c r="B2293" t="s">
        <v>122</v>
      </c>
      <c r="C2293" t="s">
        <v>123</v>
      </c>
      <c r="D2293">
        <v>37</v>
      </c>
      <c r="E2293">
        <v>56</v>
      </c>
      <c r="F2293">
        <v>47</v>
      </c>
      <c r="G2293" t="s">
        <v>16</v>
      </c>
      <c r="H2293" t="s">
        <v>309</v>
      </c>
      <c r="I2293" t="s">
        <v>100</v>
      </c>
      <c r="J2293" t="b">
        <v>0</v>
      </c>
      <c r="K2293">
        <v>3370</v>
      </c>
      <c r="L2293">
        <v>2914990</v>
      </c>
      <c r="M2293">
        <v>20171015</v>
      </c>
      <c r="N2293" t="s">
        <v>19</v>
      </c>
      <c r="O2293" t="str">
        <f>IF(VLOOKUP(A2293,'national-winners'!$A$2:$B$13,2,0)=H2293,"Y","N")</f>
        <v>N</v>
      </c>
    </row>
    <row r="2294" spans="1:15" x14ac:dyDescent="0.25">
      <c r="A2294">
        <v>2000</v>
      </c>
      <c r="B2294" t="s">
        <v>124</v>
      </c>
      <c r="C2294" t="s">
        <v>125</v>
      </c>
      <c r="D2294">
        <v>38</v>
      </c>
      <c r="E2294">
        <v>44</v>
      </c>
      <c r="F2294">
        <v>36</v>
      </c>
      <c r="G2294" t="s">
        <v>16</v>
      </c>
      <c r="H2294" t="s">
        <v>297</v>
      </c>
      <c r="I2294" t="s">
        <v>21</v>
      </c>
      <c r="J2294" t="b">
        <v>0</v>
      </c>
      <c r="K2294">
        <v>174852</v>
      </c>
      <c r="L2294">
        <v>288256</v>
      </c>
      <c r="M2294">
        <v>20171015</v>
      </c>
      <c r="N2294" t="s">
        <v>19</v>
      </c>
      <c r="O2294" t="str">
        <f>IF(VLOOKUP(A2294,'national-winners'!$A$2:$B$13,2,0)=H2294,"Y","N")</f>
        <v>Y</v>
      </c>
    </row>
    <row r="2295" spans="1:15" x14ac:dyDescent="0.25">
      <c r="A2295">
        <v>2000</v>
      </c>
      <c r="B2295" t="s">
        <v>124</v>
      </c>
      <c r="C2295" t="s">
        <v>125</v>
      </c>
      <c r="D2295">
        <v>38</v>
      </c>
      <c r="E2295">
        <v>44</v>
      </c>
      <c r="F2295">
        <v>36</v>
      </c>
      <c r="G2295" t="s">
        <v>16</v>
      </c>
      <c r="H2295" t="s">
        <v>298</v>
      </c>
      <c r="I2295" t="s">
        <v>18</v>
      </c>
      <c r="J2295" t="b">
        <v>0</v>
      </c>
      <c r="K2295">
        <v>95284</v>
      </c>
      <c r="L2295">
        <v>288256</v>
      </c>
      <c r="M2295">
        <v>20171015</v>
      </c>
      <c r="N2295" t="s">
        <v>19</v>
      </c>
      <c r="O2295" t="str">
        <f>IF(VLOOKUP(A2295,'national-winners'!$A$2:$B$13,2,0)=H2295,"Y","N")</f>
        <v>N</v>
      </c>
    </row>
    <row r="2296" spans="1:15" x14ac:dyDescent="0.25">
      <c r="A2296">
        <v>2000</v>
      </c>
      <c r="B2296" t="s">
        <v>124</v>
      </c>
      <c r="C2296" t="s">
        <v>125</v>
      </c>
      <c r="D2296">
        <v>38</v>
      </c>
      <c r="E2296">
        <v>44</v>
      </c>
      <c r="F2296">
        <v>36</v>
      </c>
      <c r="G2296" t="s">
        <v>16</v>
      </c>
      <c r="I2296" t="s">
        <v>35</v>
      </c>
      <c r="J2296" t="b">
        <v>0</v>
      </c>
      <c r="K2296">
        <v>10459</v>
      </c>
      <c r="L2296">
        <v>288256</v>
      </c>
      <c r="M2296">
        <v>20171015</v>
      </c>
      <c r="N2296" t="s">
        <v>19</v>
      </c>
      <c r="O2296" t="str">
        <f>IF(VLOOKUP(A2296,'national-winners'!$A$2:$B$13,2,0)=H2296,"Y","N")</f>
        <v>N</v>
      </c>
    </row>
    <row r="2297" spans="1:15" x14ac:dyDescent="0.25">
      <c r="A2297">
        <v>2000</v>
      </c>
      <c r="B2297" t="s">
        <v>124</v>
      </c>
      <c r="C2297" t="s">
        <v>125</v>
      </c>
      <c r="D2297">
        <v>38</v>
      </c>
      <c r="E2297">
        <v>44</v>
      </c>
      <c r="F2297">
        <v>36</v>
      </c>
      <c r="G2297" t="s">
        <v>16</v>
      </c>
      <c r="H2297" t="s">
        <v>299</v>
      </c>
      <c r="I2297" t="s">
        <v>272</v>
      </c>
      <c r="J2297" t="b">
        <v>0</v>
      </c>
      <c r="K2297">
        <v>7288</v>
      </c>
      <c r="L2297">
        <v>288256</v>
      </c>
      <c r="M2297">
        <v>20171015</v>
      </c>
      <c r="N2297" t="s">
        <v>19</v>
      </c>
      <c r="O2297" t="str">
        <f>IF(VLOOKUP(A2297,'national-winners'!$A$2:$B$13,2,0)=H2297,"Y","N")</f>
        <v>N</v>
      </c>
    </row>
    <row r="2298" spans="1:15" x14ac:dyDescent="0.25">
      <c r="A2298">
        <v>2000</v>
      </c>
      <c r="B2298" t="s">
        <v>124</v>
      </c>
      <c r="C2298" t="s">
        <v>125</v>
      </c>
      <c r="D2298">
        <v>38</v>
      </c>
      <c r="E2298">
        <v>44</v>
      </c>
      <c r="F2298">
        <v>36</v>
      </c>
      <c r="G2298" t="s">
        <v>16</v>
      </c>
      <c r="H2298" t="s">
        <v>238</v>
      </c>
      <c r="I2298" t="s">
        <v>134</v>
      </c>
      <c r="J2298" t="b">
        <v>0</v>
      </c>
      <c r="K2298">
        <v>373</v>
      </c>
      <c r="L2298">
        <v>288256</v>
      </c>
      <c r="M2298">
        <v>20171015</v>
      </c>
      <c r="N2298" t="s">
        <v>19</v>
      </c>
      <c r="O2298" t="str">
        <f>IF(VLOOKUP(A2298,'national-winners'!$A$2:$B$13,2,0)=H2298,"Y","N")</f>
        <v>N</v>
      </c>
    </row>
    <row r="2299" spans="1:15" x14ac:dyDescent="0.25">
      <c r="A2299">
        <v>2000</v>
      </c>
      <c r="B2299" t="s">
        <v>126</v>
      </c>
      <c r="C2299" t="s">
        <v>127</v>
      </c>
      <c r="D2299">
        <v>39</v>
      </c>
      <c r="E2299">
        <v>31</v>
      </c>
      <c r="F2299">
        <v>24</v>
      </c>
      <c r="G2299" t="s">
        <v>16</v>
      </c>
      <c r="H2299" t="s">
        <v>297</v>
      </c>
      <c r="I2299" t="s">
        <v>21</v>
      </c>
      <c r="J2299" t="b">
        <v>0</v>
      </c>
      <c r="K2299">
        <v>2350363</v>
      </c>
      <c r="L2299">
        <v>4701998</v>
      </c>
      <c r="M2299">
        <v>20171015</v>
      </c>
      <c r="N2299" t="s">
        <v>19</v>
      </c>
      <c r="O2299" t="str">
        <f>IF(VLOOKUP(A2299,'national-winners'!$A$2:$B$13,2,0)=H2299,"Y","N")</f>
        <v>Y</v>
      </c>
    </row>
    <row r="2300" spans="1:15" x14ac:dyDescent="0.25">
      <c r="A2300">
        <v>2000</v>
      </c>
      <c r="B2300" t="s">
        <v>126</v>
      </c>
      <c r="C2300" t="s">
        <v>127</v>
      </c>
      <c r="D2300">
        <v>39</v>
      </c>
      <c r="E2300">
        <v>31</v>
      </c>
      <c r="F2300">
        <v>24</v>
      </c>
      <c r="G2300" t="s">
        <v>16</v>
      </c>
      <c r="H2300" t="s">
        <v>298</v>
      </c>
      <c r="I2300" t="s">
        <v>18</v>
      </c>
      <c r="J2300" t="b">
        <v>0</v>
      </c>
      <c r="K2300">
        <v>2183628</v>
      </c>
      <c r="L2300">
        <v>4701998</v>
      </c>
      <c r="M2300">
        <v>20171015</v>
      </c>
      <c r="N2300" t="s">
        <v>19</v>
      </c>
      <c r="O2300" t="str">
        <f>IF(VLOOKUP(A2300,'national-winners'!$A$2:$B$13,2,0)=H2300,"Y","N")</f>
        <v>N</v>
      </c>
    </row>
    <row r="2301" spans="1:15" x14ac:dyDescent="0.25">
      <c r="A2301">
        <v>2000</v>
      </c>
      <c r="B2301" t="s">
        <v>126</v>
      </c>
      <c r="C2301" t="s">
        <v>127</v>
      </c>
      <c r="D2301">
        <v>39</v>
      </c>
      <c r="E2301">
        <v>31</v>
      </c>
      <c r="F2301">
        <v>24</v>
      </c>
      <c r="G2301" t="s">
        <v>16</v>
      </c>
      <c r="H2301" t="s">
        <v>309</v>
      </c>
      <c r="J2301" t="b">
        <v>0</v>
      </c>
      <c r="K2301">
        <v>148353</v>
      </c>
      <c r="L2301">
        <v>4701998</v>
      </c>
      <c r="M2301">
        <v>20171015</v>
      </c>
      <c r="N2301" t="s">
        <v>19</v>
      </c>
      <c r="O2301" t="str">
        <f>IF(VLOOKUP(A2301,'national-winners'!$A$2:$B$13,2,0)=H2301,"Y","N")</f>
        <v>N</v>
      </c>
    </row>
    <row r="2302" spans="1:15" x14ac:dyDescent="0.25">
      <c r="A2302">
        <v>2000</v>
      </c>
      <c r="B2302" t="s">
        <v>126</v>
      </c>
      <c r="C2302" t="s">
        <v>127</v>
      </c>
      <c r="D2302">
        <v>39</v>
      </c>
      <c r="E2302">
        <v>31</v>
      </c>
      <c r="F2302">
        <v>24</v>
      </c>
      <c r="G2302" t="s">
        <v>16</v>
      </c>
      <c r="H2302" t="s">
        <v>271</v>
      </c>
      <c r="I2302" t="s">
        <v>29</v>
      </c>
      <c r="J2302" t="b">
        <v>0</v>
      </c>
      <c r="K2302">
        <v>13473</v>
      </c>
      <c r="L2302">
        <v>4701998</v>
      </c>
      <c r="M2302">
        <v>20171015</v>
      </c>
      <c r="N2302" t="s">
        <v>19</v>
      </c>
      <c r="O2302" t="str">
        <f>IF(VLOOKUP(A2302,'national-winners'!$A$2:$B$13,2,0)=H2302,"Y","N")</f>
        <v>N</v>
      </c>
    </row>
    <row r="2303" spans="1:15" x14ac:dyDescent="0.25">
      <c r="A2303">
        <v>2000</v>
      </c>
      <c r="B2303" t="s">
        <v>126</v>
      </c>
      <c r="C2303" t="s">
        <v>127</v>
      </c>
      <c r="D2303">
        <v>39</v>
      </c>
      <c r="E2303">
        <v>31</v>
      </c>
      <c r="F2303">
        <v>24</v>
      </c>
      <c r="G2303" t="s">
        <v>16</v>
      </c>
      <c r="H2303" t="s">
        <v>236</v>
      </c>
      <c r="I2303" t="s">
        <v>237</v>
      </c>
      <c r="J2303" t="b">
        <v>0</v>
      </c>
      <c r="K2303">
        <v>6181</v>
      </c>
      <c r="L2303">
        <v>4701998</v>
      </c>
      <c r="M2303">
        <v>20171015</v>
      </c>
      <c r="N2303" t="s">
        <v>19</v>
      </c>
      <c r="O2303" t="str">
        <f>IF(VLOOKUP(A2303,'national-winners'!$A$2:$B$13,2,0)=H2303,"Y","N")</f>
        <v>N</v>
      </c>
    </row>
    <row r="2304" spans="1:15" x14ac:dyDescent="0.25">
      <c r="A2304">
        <v>2000</v>
      </c>
      <c r="B2304" t="s">
        <v>128</v>
      </c>
      <c r="C2304" t="s">
        <v>129</v>
      </c>
      <c r="D2304">
        <v>40</v>
      </c>
      <c r="E2304">
        <v>73</v>
      </c>
      <c r="F2304">
        <v>53</v>
      </c>
      <c r="G2304" t="s">
        <v>16</v>
      </c>
      <c r="H2304" t="s">
        <v>297</v>
      </c>
      <c r="I2304" t="s">
        <v>21</v>
      </c>
      <c r="J2304" t="b">
        <v>0</v>
      </c>
      <c r="K2304">
        <v>744337</v>
      </c>
      <c r="L2304">
        <v>1234229</v>
      </c>
      <c r="M2304">
        <v>20171015</v>
      </c>
      <c r="N2304" t="s">
        <v>19</v>
      </c>
      <c r="O2304" t="str">
        <f>IF(VLOOKUP(A2304,'national-winners'!$A$2:$B$13,2,0)=H2304,"Y","N")</f>
        <v>Y</v>
      </c>
    </row>
    <row r="2305" spans="1:15" x14ac:dyDescent="0.25">
      <c r="A2305">
        <v>2000</v>
      </c>
      <c r="B2305" t="s">
        <v>128</v>
      </c>
      <c r="C2305" t="s">
        <v>129</v>
      </c>
      <c r="D2305">
        <v>40</v>
      </c>
      <c r="E2305">
        <v>73</v>
      </c>
      <c r="F2305">
        <v>53</v>
      </c>
      <c r="G2305" t="s">
        <v>16</v>
      </c>
      <c r="H2305" t="s">
        <v>298</v>
      </c>
      <c r="I2305" t="s">
        <v>18</v>
      </c>
      <c r="J2305" t="b">
        <v>0</v>
      </c>
      <c r="K2305">
        <v>474276</v>
      </c>
      <c r="L2305">
        <v>1234229</v>
      </c>
      <c r="M2305">
        <v>20171015</v>
      </c>
      <c r="N2305" t="s">
        <v>19</v>
      </c>
      <c r="O2305" t="str">
        <f>IF(VLOOKUP(A2305,'national-winners'!$A$2:$B$13,2,0)=H2305,"Y","N")</f>
        <v>N</v>
      </c>
    </row>
    <row r="2306" spans="1:15" x14ac:dyDescent="0.25">
      <c r="A2306">
        <v>2000</v>
      </c>
      <c r="B2306" t="s">
        <v>128</v>
      </c>
      <c r="C2306" t="s">
        <v>129</v>
      </c>
      <c r="D2306">
        <v>40</v>
      </c>
      <c r="E2306">
        <v>73</v>
      </c>
      <c r="F2306">
        <v>53</v>
      </c>
      <c r="G2306" t="s">
        <v>16</v>
      </c>
      <c r="H2306" t="s">
        <v>299</v>
      </c>
      <c r="I2306" t="s">
        <v>272</v>
      </c>
      <c r="J2306" t="b">
        <v>0</v>
      </c>
      <c r="K2306">
        <v>9014</v>
      </c>
      <c r="L2306">
        <v>1234229</v>
      </c>
      <c r="M2306">
        <v>20171015</v>
      </c>
      <c r="N2306" t="s">
        <v>19</v>
      </c>
      <c r="O2306" t="str">
        <f>IF(VLOOKUP(A2306,'national-winners'!$A$2:$B$13,2,0)=H2306,"Y","N")</f>
        <v>N</v>
      </c>
    </row>
    <row r="2307" spans="1:15" x14ac:dyDescent="0.25">
      <c r="A2307">
        <v>2000</v>
      </c>
      <c r="B2307" t="s">
        <v>128</v>
      </c>
      <c r="C2307" t="s">
        <v>129</v>
      </c>
      <c r="D2307">
        <v>40</v>
      </c>
      <c r="E2307">
        <v>73</v>
      </c>
      <c r="F2307">
        <v>53</v>
      </c>
      <c r="G2307" t="s">
        <v>16</v>
      </c>
      <c r="H2307" t="s">
        <v>271</v>
      </c>
      <c r="I2307" t="s">
        <v>29</v>
      </c>
      <c r="J2307" t="b">
        <v>0</v>
      </c>
      <c r="K2307">
        <v>6602</v>
      </c>
      <c r="L2307">
        <v>1234229</v>
      </c>
      <c r="M2307">
        <v>20171015</v>
      </c>
      <c r="N2307" t="s">
        <v>19</v>
      </c>
      <c r="O2307" t="str">
        <f>IF(VLOOKUP(A2307,'national-winners'!$A$2:$B$13,2,0)=H2307,"Y","N")</f>
        <v>N</v>
      </c>
    </row>
    <row r="2308" spans="1:15" x14ac:dyDescent="0.25">
      <c r="A2308">
        <v>2000</v>
      </c>
      <c r="B2308" t="s">
        <v>130</v>
      </c>
      <c r="C2308" t="s">
        <v>131</v>
      </c>
      <c r="D2308">
        <v>41</v>
      </c>
      <c r="E2308">
        <v>92</v>
      </c>
      <c r="F2308">
        <v>72</v>
      </c>
      <c r="G2308" t="s">
        <v>16</v>
      </c>
      <c r="H2308" t="s">
        <v>298</v>
      </c>
      <c r="I2308" t="s">
        <v>18</v>
      </c>
      <c r="J2308" t="b">
        <v>0</v>
      </c>
      <c r="K2308">
        <v>720342</v>
      </c>
      <c r="L2308">
        <v>1533950</v>
      </c>
      <c r="M2308">
        <v>20171015</v>
      </c>
      <c r="N2308" t="s">
        <v>19</v>
      </c>
      <c r="O2308" t="str">
        <f>IF(VLOOKUP(A2308,'national-winners'!$A$2:$B$13,2,0)=H2308,"Y","N")</f>
        <v>N</v>
      </c>
    </row>
    <row r="2309" spans="1:15" x14ac:dyDescent="0.25">
      <c r="A2309">
        <v>2000</v>
      </c>
      <c r="B2309" t="s">
        <v>130</v>
      </c>
      <c r="C2309" t="s">
        <v>131</v>
      </c>
      <c r="D2309">
        <v>41</v>
      </c>
      <c r="E2309">
        <v>92</v>
      </c>
      <c r="F2309">
        <v>72</v>
      </c>
      <c r="G2309" t="s">
        <v>16</v>
      </c>
      <c r="H2309" t="s">
        <v>297</v>
      </c>
      <c r="I2309" t="s">
        <v>21</v>
      </c>
      <c r="J2309" t="b">
        <v>0</v>
      </c>
      <c r="K2309">
        <v>713577</v>
      </c>
      <c r="L2309">
        <v>1533950</v>
      </c>
      <c r="M2309">
        <v>20171015</v>
      </c>
      <c r="N2309" t="s">
        <v>19</v>
      </c>
      <c r="O2309" t="str">
        <f>IF(VLOOKUP(A2309,'national-winners'!$A$2:$B$13,2,0)=H2309,"Y","N")</f>
        <v>Y</v>
      </c>
    </row>
    <row r="2310" spans="1:15" x14ac:dyDescent="0.25">
      <c r="A2310">
        <v>2000</v>
      </c>
      <c r="B2310" t="s">
        <v>130</v>
      </c>
      <c r="C2310" t="s">
        <v>131</v>
      </c>
      <c r="D2310">
        <v>41</v>
      </c>
      <c r="E2310">
        <v>92</v>
      </c>
      <c r="F2310">
        <v>72</v>
      </c>
      <c r="G2310" t="s">
        <v>16</v>
      </c>
      <c r="H2310" t="s">
        <v>273</v>
      </c>
      <c r="I2310" t="s">
        <v>274</v>
      </c>
      <c r="J2310" t="b">
        <v>0</v>
      </c>
      <c r="K2310">
        <v>77357</v>
      </c>
      <c r="L2310">
        <v>1533950</v>
      </c>
      <c r="M2310">
        <v>20171015</v>
      </c>
      <c r="N2310" t="s">
        <v>19</v>
      </c>
      <c r="O2310" t="str">
        <f>IF(VLOOKUP(A2310,'national-winners'!$A$2:$B$13,2,0)=H2310,"Y","N")</f>
        <v>N</v>
      </c>
    </row>
    <row r="2311" spans="1:15" x14ac:dyDescent="0.25">
      <c r="A2311">
        <v>2000</v>
      </c>
      <c r="B2311" t="s">
        <v>130</v>
      </c>
      <c r="C2311" t="s">
        <v>131</v>
      </c>
      <c r="D2311">
        <v>41</v>
      </c>
      <c r="E2311">
        <v>92</v>
      </c>
      <c r="F2311">
        <v>72</v>
      </c>
      <c r="G2311" t="s">
        <v>16</v>
      </c>
      <c r="H2311" t="s">
        <v>271</v>
      </c>
      <c r="I2311" t="s">
        <v>29</v>
      </c>
      <c r="J2311" t="b">
        <v>0</v>
      </c>
      <c r="K2311">
        <v>7447</v>
      </c>
      <c r="L2311">
        <v>1533950</v>
      </c>
      <c r="M2311">
        <v>20171015</v>
      </c>
      <c r="N2311" t="s">
        <v>19</v>
      </c>
      <c r="O2311" t="str">
        <f>IF(VLOOKUP(A2311,'national-winners'!$A$2:$B$13,2,0)=H2311,"Y","N")</f>
        <v>N</v>
      </c>
    </row>
    <row r="2312" spans="1:15" x14ac:dyDescent="0.25">
      <c r="A2312">
        <v>2000</v>
      </c>
      <c r="B2312" t="s">
        <v>130</v>
      </c>
      <c r="C2312" t="s">
        <v>131</v>
      </c>
      <c r="D2312">
        <v>41</v>
      </c>
      <c r="E2312">
        <v>92</v>
      </c>
      <c r="F2312">
        <v>72</v>
      </c>
      <c r="G2312" t="s">
        <v>16</v>
      </c>
      <c r="H2312" t="s">
        <v>299</v>
      </c>
      <c r="I2312" t="s">
        <v>35</v>
      </c>
      <c r="J2312" t="b">
        <v>0</v>
      </c>
      <c r="K2312">
        <v>7063</v>
      </c>
      <c r="L2312">
        <v>1533950</v>
      </c>
      <c r="M2312">
        <v>20171015</v>
      </c>
      <c r="N2312" t="s">
        <v>19</v>
      </c>
      <c r="O2312" t="str">
        <f>IF(VLOOKUP(A2312,'national-winners'!$A$2:$B$13,2,0)=H2312,"Y","N")</f>
        <v>N</v>
      </c>
    </row>
    <row r="2313" spans="1:15" x14ac:dyDescent="0.25">
      <c r="A2313">
        <v>2000</v>
      </c>
      <c r="B2313" t="s">
        <v>130</v>
      </c>
      <c r="C2313" t="s">
        <v>131</v>
      </c>
      <c r="D2313">
        <v>41</v>
      </c>
      <c r="E2313">
        <v>92</v>
      </c>
      <c r="F2313">
        <v>72</v>
      </c>
      <c r="G2313" t="s">
        <v>16</v>
      </c>
      <c r="H2313" t="s">
        <v>59</v>
      </c>
      <c r="J2313" t="b">
        <v>0</v>
      </c>
      <c r="K2313">
        <v>3401</v>
      </c>
      <c r="L2313">
        <v>1533950</v>
      </c>
      <c r="M2313">
        <v>20171015</v>
      </c>
      <c r="N2313" t="s">
        <v>19</v>
      </c>
      <c r="O2313" t="str">
        <f>IF(VLOOKUP(A2313,'national-winners'!$A$2:$B$13,2,0)=H2313,"Y","N")</f>
        <v>N</v>
      </c>
    </row>
    <row r="2314" spans="1:15" x14ac:dyDescent="0.25">
      <c r="A2314">
        <v>2000</v>
      </c>
      <c r="B2314" t="s">
        <v>130</v>
      </c>
      <c r="C2314" t="s">
        <v>131</v>
      </c>
      <c r="D2314">
        <v>41</v>
      </c>
      <c r="E2314">
        <v>92</v>
      </c>
      <c r="F2314">
        <v>72</v>
      </c>
      <c r="G2314" t="s">
        <v>16</v>
      </c>
      <c r="H2314" t="s">
        <v>299</v>
      </c>
      <c r="I2314" t="s">
        <v>272</v>
      </c>
      <c r="J2314" t="b">
        <v>0</v>
      </c>
      <c r="K2314">
        <v>2574</v>
      </c>
      <c r="L2314">
        <v>1533950</v>
      </c>
      <c r="M2314">
        <v>20171015</v>
      </c>
      <c r="N2314" t="s">
        <v>19</v>
      </c>
      <c r="O2314" t="str">
        <f>IF(VLOOKUP(A2314,'national-winners'!$A$2:$B$13,2,0)=H2314,"Y","N")</f>
        <v>N</v>
      </c>
    </row>
    <row r="2315" spans="1:15" x14ac:dyDescent="0.25">
      <c r="A2315">
        <v>2000</v>
      </c>
      <c r="B2315" t="s">
        <v>130</v>
      </c>
      <c r="C2315" t="s">
        <v>131</v>
      </c>
      <c r="D2315">
        <v>41</v>
      </c>
      <c r="E2315">
        <v>92</v>
      </c>
      <c r="F2315">
        <v>72</v>
      </c>
      <c r="G2315" t="s">
        <v>16</v>
      </c>
      <c r="H2315" t="s">
        <v>238</v>
      </c>
      <c r="I2315" t="s">
        <v>134</v>
      </c>
      <c r="J2315" t="b">
        <v>0</v>
      </c>
      <c r="K2315">
        <v>2189</v>
      </c>
      <c r="L2315">
        <v>1533950</v>
      </c>
      <c r="M2315">
        <v>20171015</v>
      </c>
      <c r="N2315" t="s">
        <v>19</v>
      </c>
      <c r="O2315" t="str">
        <f>IF(VLOOKUP(A2315,'national-winners'!$A$2:$B$13,2,0)=H2315,"Y","N")</f>
        <v>N</v>
      </c>
    </row>
    <row r="2316" spans="1:15" x14ac:dyDescent="0.25">
      <c r="A2316">
        <v>2000</v>
      </c>
      <c r="B2316" t="s">
        <v>132</v>
      </c>
      <c r="C2316" t="s">
        <v>133</v>
      </c>
      <c r="D2316">
        <v>42</v>
      </c>
      <c r="E2316">
        <v>23</v>
      </c>
      <c r="F2316">
        <v>14</v>
      </c>
      <c r="G2316" t="s">
        <v>16</v>
      </c>
      <c r="H2316" t="s">
        <v>298</v>
      </c>
      <c r="I2316" t="s">
        <v>18</v>
      </c>
      <c r="J2316" t="b">
        <v>0</v>
      </c>
      <c r="K2316">
        <v>2485967</v>
      </c>
      <c r="L2316">
        <v>4912185</v>
      </c>
      <c r="M2316">
        <v>20171015</v>
      </c>
      <c r="N2316" t="s">
        <v>19</v>
      </c>
      <c r="O2316" t="str">
        <f>IF(VLOOKUP(A2316,'national-winners'!$A$2:$B$13,2,0)=H2316,"Y","N")</f>
        <v>N</v>
      </c>
    </row>
    <row r="2317" spans="1:15" x14ac:dyDescent="0.25">
      <c r="A2317">
        <v>2000</v>
      </c>
      <c r="B2317" t="s">
        <v>132</v>
      </c>
      <c r="C2317" t="s">
        <v>133</v>
      </c>
      <c r="D2317">
        <v>42</v>
      </c>
      <c r="E2317">
        <v>23</v>
      </c>
      <c r="F2317">
        <v>14</v>
      </c>
      <c r="G2317" t="s">
        <v>16</v>
      </c>
      <c r="H2317" t="s">
        <v>297</v>
      </c>
      <c r="I2317" t="s">
        <v>21</v>
      </c>
      <c r="J2317" t="b">
        <v>0</v>
      </c>
      <c r="K2317">
        <v>2281127</v>
      </c>
      <c r="L2317">
        <v>4912185</v>
      </c>
      <c r="M2317">
        <v>20171015</v>
      </c>
      <c r="N2317" t="s">
        <v>19</v>
      </c>
      <c r="O2317" t="str">
        <f>IF(VLOOKUP(A2317,'national-winners'!$A$2:$B$13,2,0)=H2317,"Y","N")</f>
        <v>Y</v>
      </c>
    </row>
    <row r="2318" spans="1:15" x14ac:dyDescent="0.25">
      <c r="A2318">
        <v>2000</v>
      </c>
      <c r="B2318" t="s">
        <v>132</v>
      </c>
      <c r="C2318" t="s">
        <v>133</v>
      </c>
      <c r="D2318">
        <v>42</v>
      </c>
      <c r="E2318">
        <v>23</v>
      </c>
      <c r="F2318">
        <v>14</v>
      </c>
      <c r="G2318" t="s">
        <v>16</v>
      </c>
      <c r="H2318" t="s">
        <v>273</v>
      </c>
      <c r="I2318" t="s">
        <v>274</v>
      </c>
      <c r="J2318" t="b">
        <v>0</v>
      </c>
      <c r="K2318">
        <v>103392</v>
      </c>
      <c r="L2318">
        <v>4912185</v>
      </c>
      <c r="M2318">
        <v>20171015</v>
      </c>
      <c r="N2318" t="s">
        <v>19</v>
      </c>
      <c r="O2318" t="str">
        <f>IF(VLOOKUP(A2318,'national-winners'!$A$2:$B$13,2,0)=H2318,"Y","N")</f>
        <v>N</v>
      </c>
    </row>
    <row r="2319" spans="1:15" x14ac:dyDescent="0.25">
      <c r="A2319">
        <v>2000</v>
      </c>
      <c r="B2319" t="s">
        <v>132</v>
      </c>
      <c r="C2319" t="s">
        <v>133</v>
      </c>
      <c r="D2319">
        <v>42</v>
      </c>
      <c r="E2319">
        <v>23</v>
      </c>
      <c r="F2319">
        <v>14</v>
      </c>
      <c r="G2319" t="s">
        <v>16</v>
      </c>
      <c r="H2319" t="s">
        <v>299</v>
      </c>
      <c r="I2319" t="s">
        <v>272</v>
      </c>
      <c r="J2319" t="b">
        <v>0</v>
      </c>
      <c r="K2319">
        <v>16023</v>
      </c>
      <c r="L2319">
        <v>4912185</v>
      </c>
      <c r="M2319">
        <v>20171015</v>
      </c>
      <c r="N2319" t="s">
        <v>19</v>
      </c>
      <c r="O2319" t="str">
        <f>IF(VLOOKUP(A2319,'national-winners'!$A$2:$B$13,2,0)=H2319,"Y","N")</f>
        <v>N</v>
      </c>
    </row>
    <row r="2320" spans="1:15" x14ac:dyDescent="0.25">
      <c r="A2320">
        <v>2000</v>
      </c>
      <c r="B2320" t="s">
        <v>132</v>
      </c>
      <c r="C2320" t="s">
        <v>133</v>
      </c>
      <c r="D2320">
        <v>42</v>
      </c>
      <c r="E2320">
        <v>23</v>
      </c>
      <c r="F2320">
        <v>14</v>
      </c>
      <c r="G2320" t="s">
        <v>16</v>
      </c>
      <c r="H2320" t="s">
        <v>238</v>
      </c>
      <c r="I2320" t="s">
        <v>134</v>
      </c>
      <c r="J2320" t="b">
        <v>0</v>
      </c>
      <c r="K2320">
        <v>14428</v>
      </c>
      <c r="L2320">
        <v>4912185</v>
      </c>
      <c r="M2320">
        <v>20171015</v>
      </c>
      <c r="N2320" t="s">
        <v>19</v>
      </c>
      <c r="O2320" t="str">
        <f>IF(VLOOKUP(A2320,'national-winners'!$A$2:$B$13,2,0)=H2320,"Y","N")</f>
        <v>N</v>
      </c>
    </row>
    <row r="2321" spans="1:15" x14ac:dyDescent="0.25">
      <c r="A2321">
        <v>2000</v>
      </c>
      <c r="B2321" t="s">
        <v>132</v>
      </c>
      <c r="C2321" t="s">
        <v>133</v>
      </c>
      <c r="D2321">
        <v>42</v>
      </c>
      <c r="E2321">
        <v>23</v>
      </c>
      <c r="F2321">
        <v>14</v>
      </c>
      <c r="G2321" t="s">
        <v>16</v>
      </c>
      <c r="H2321" t="s">
        <v>271</v>
      </c>
      <c r="I2321" t="s">
        <v>29</v>
      </c>
      <c r="J2321" t="b">
        <v>0</v>
      </c>
      <c r="K2321">
        <v>11248</v>
      </c>
      <c r="L2321">
        <v>4912185</v>
      </c>
      <c r="M2321">
        <v>20171015</v>
      </c>
      <c r="N2321" t="s">
        <v>19</v>
      </c>
      <c r="O2321" t="str">
        <f>IF(VLOOKUP(A2321,'national-winners'!$A$2:$B$13,2,0)=H2321,"Y","N")</f>
        <v>N</v>
      </c>
    </row>
    <row r="2322" spans="1:15" x14ac:dyDescent="0.25">
      <c r="A2322">
        <v>2000</v>
      </c>
      <c r="B2322" t="s">
        <v>135</v>
      </c>
      <c r="C2322" t="s">
        <v>136</v>
      </c>
      <c r="D2322">
        <v>44</v>
      </c>
      <c r="E2322">
        <v>15</v>
      </c>
      <c r="F2322">
        <v>5</v>
      </c>
      <c r="G2322" t="s">
        <v>16</v>
      </c>
      <c r="H2322" t="s">
        <v>298</v>
      </c>
      <c r="I2322" t="s">
        <v>18</v>
      </c>
      <c r="J2322" t="b">
        <v>0</v>
      </c>
      <c r="K2322">
        <v>249508</v>
      </c>
      <c r="L2322">
        <v>409112</v>
      </c>
      <c r="M2322">
        <v>20171015</v>
      </c>
      <c r="N2322" t="s">
        <v>19</v>
      </c>
      <c r="O2322" t="str">
        <f>IF(VLOOKUP(A2322,'national-winners'!$A$2:$B$13,2,0)=H2322,"Y","N")</f>
        <v>N</v>
      </c>
    </row>
    <row r="2323" spans="1:15" x14ac:dyDescent="0.25">
      <c r="A2323">
        <v>2000</v>
      </c>
      <c r="B2323" t="s">
        <v>135</v>
      </c>
      <c r="C2323" t="s">
        <v>136</v>
      </c>
      <c r="D2323">
        <v>44</v>
      </c>
      <c r="E2323">
        <v>15</v>
      </c>
      <c r="F2323">
        <v>5</v>
      </c>
      <c r="G2323" t="s">
        <v>16</v>
      </c>
      <c r="H2323" t="s">
        <v>297</v>
      </c>
      <c r="I2323" t="s">
        <v>21</v>
      </c>
      <c r="J2323" t="b">
        <v>0</v>
      </c>
      <c r="K2323">
        <v>130555</v>
      </c>
      <c r="L2323">
        <v>409112</v>
      </c>
      <c r="M2323">
        <v>20171015</v>
      </c>
      <c r="N2323" t="s">
        <v>19</v>
      </c>
      <c r="O2323" t="str">
        <f>IF(VLOOKUP(A2323,'national-winners'!$A$2:$B$13,2,0)=H2323,"Y","N")</f>
        <v>Y</v>
      </c>
    </row>
    <row r="2324" spans="1:15" x14ac:dyDescent="0.25">
      <c r="A2324">
        <v>2000</v>
      </c>
      <c r="B2324" t="s">
        <v>135</v>
      </c>
      <c r="C2324" t="s">
        <v>136</v>
      </c>
      <c r="D2324">
        <v>44</v>
      </c>
      <c r="E2324">
        <v>15</v>
      </c>
      <c r="F2324">
        <v>5</v>
      </c>
      <c r="G2324" t="s">
        <v>16</v>
      </c>
      <c r="H2324" t="s">
        <v>273</v>
      </c>
      <c r="I2324" t="s">
        <v>274</v>
      </c>
      <c r="J2324" t="b">
        <v>0</v>
      </c>
      <c r="K2324">
        <v>25052</v>
      </c>
      <c r="L2324">
        <v>409112</v>
      </c>
      <c r="M2324">
        <v>20171015</v>
      </c>
      <c r="N2324" t="s">
        <v>19</v>
      </c>
      <c r="O2324" t="str">
        <f>IF(VLOOKUP(A2324,'national-winners'!$A$2:$B$13,2,0)=H2324,"Y","N")</f>
        <v>N</v>
      </c>
    </row>
    <row r="2325" spans="1:15" x14ac:dyDescent="0.25">
      <c r="A2325">
        <v>2000</v>
      </c>
      <c r="B2325" t="s">
        <v>135</v>
      </c>
      <c r="C2325" t="s">
        <v>136</v>
      </c>
      <c r="D2325">
        <v>44</v>
      </c>
      <c r="E2325">
        <v>15</v>
      </c>
      <c r="F2325">
        <v>5</v>
      </c>
      <c r="G2325" t="s">
        <v>16</v>
      </c>
      <c r="H2325" t="s">
        <v>299</v>
      </c>
      <c r="I2325" t="s">
        <v>272</v>
      </c>
      <c r="J2325" t="b">
        <v>0</v>
      </c>
      <c r="K2325">
        <v>2273</v>
      </c>
      <c r="L2325">
        <v>409112</v>
      </c>
      <c r="M2325">
        <v>20171015</v>
      </c>
      <c r="N2325" t="s">
        <v>19</v>
      </c>
      <c r="O2325" t="str">
        <f>IF(VLOOKUP(A2325,'national-winners'!$A$2:$B$13,2,0)=H2325,"Y","N")</f>
        <v>N</v>
      </c>
    </row>
    <row r="2326" spans="1:15" x14ac:dyDescent="0.25">
      <c r="A2326">
        <v>2000</v>
      </c>
      <c r="B2326" t="s">
        <v>135</v>
      </c>
      <c r="C2326" t="s">
        <v>136</v>
      </c>
      <c r="D2326">
        <v>44</v>
      </c>
      <c r="E2326">
        <v>15</v>
      </c>
      <c r="F2326">
        <v>5</v>
      </c>
      <c r="G2326" t="s">
        <v>16</v>
      </c>
      <c r="H2326" t="s">
        <v>271</v>
      </c>
      <c r="I2326" t="s">
        <v>29</v>
      </c>
      <c r="J2326" t="b">
        <v>0</v>
      </c>
      <c r="K2326">
        <v>742</v>
      </c>
      <c r="L2326">
        <v>409112</v>
      </c>
      <c r="M2326">
        <v>20171015</v>
      </c>
      <c r="N2326" t="s">
        <v>19</v>
      </c>
      <c r="O2326" t="str">
        <f>IF(VLOOKUP(A2326,'national-winners'!$A$2:$B$13,2,0)=H2326,"Y","N")</f>
        <v>N</v>
      </c>
    </row>
    <row r="2327" spans="1:15" x14ac:dyDescent="0.25">
      <c r="A2327">
        <v>2000</v>
      </c>
      <c r="B2327" t="s">
        <v>135</v>
      </c>
      <c r="C2327" t="s">
        <v>136</v>
      </c>
      <c r="D2327">
        <v>44</v>
      </c>
      <c r="E2327">
        <v>15</v>
      </c>
      <c r="F2327">
        <v>5</v>
      </c>
      <c r="G2327" t="s">
        <v>16</v>
      </c>
      <c r="J2327" t="b">
        <v>1</v>
      </c>
      <c r="K2327">
        <v>329</v>
      </c>
      <c r="L2327">
        <v>409112</v>
      </c>
      <c r="M2327">
        <v>20171015</v>
      </c>
      <c r="N2327" t="s">
        <v>19</v>
      </c>
      <c r="O2327" t="str">
        <f>IF(VLOOKUP(A2327,'national-winners'!$A$2:$B$13,2,0)=H2327,"Y","N")</f>
        <v>N</v>
      </c>
    </row>
    <row r="2328" spans="1:15" x14ac:dyDescent="0.25">
      <c r="A2328">
        <v>2000</v>
      </c>
      <c r="B2328" t="s">
        <v>135</v>
      </c>
      <c r="C2328" t="s">
        <v>136</v>
      </c>
      <c r="D2328">
        <v>44</v>
      </c>
      <c r="E2328">
        <v>15</v>
      </c>
      <c r="F2328">
        <v>5</v>
      </c>
      <c r="G2328" t="s">
        <v>16</v>
      </c>
      <c r="H2328" t="s">
        <v>236</v>
      </c>
      <c r="I2328" t="s">
        <v>237</v>
      </c>
      <c r="J2328" t="b">
        <v>0</v>
      </c>
      <c r="K2328">
        <v>271</v>
      </c>
      <c r="L2328">
        <v>409112</v>
      </c>
      <c r="M2328">
        <v>20171015</v>
      </c>
      <c r="N2328" t="s">
        <v>19</v>
      </c>
      <c r="O2328" t="str">
        <f>IF(VLOOKUP(A2328,'national-winners'!$A$2:$B$13,2,0)=H2328,"Y","N")</f>
        <v>N</v>
      </c>
    </row>
    <row r="2329" spans="1:15" x14ac:dyDescent="0.25">
      <c r="A2329">
        <v>2000</v>
      </c>
      <c r="B2329" t="s">
        <v>135</v>
      </c>
      <c r="C2329" t="s">
        <v>136</v>
      </c>
      <c r="D2329">
        <v>44</v>
      </c>
      <c r="E2329">
        <v>15</v>
      </c>
      <c r="F2329">
        <v>5</v>
      </c>
      <c r="G2329" t="s">
        <v>16</v>
      </c>
      <c r="H2329" t="s">
        <v>280</v>
      </c>
      <c r="I2329" t="s">
        <v>170</v>
      </c>
      <c r="J2329" t="b">
        <v>0</v>
      </c>
      <c r="K2329">
        <v>199</v>
      </c>
      <c r="L2329">
        <v>409112</v>
      </c>
      <c r="M2329">
        <v>20171015</v>
      </c>
      <c r="N2329" t="s">
        <v>19</v>
      </c>
      <c r="O2329" t="str">
        <f>IF(VLOOKUP(A2329,'national-winners'!$A$2:$B$13,2,0)=H2329,"Y","N")</f>
        <v>N</v>
      </c>
    </row>
    <row r="2330" spans="1:15" x14ac:dyDescent="0.25">
      <c r="A2330">
        <v>2000</v>
      </c>
      <c r="B2330" t="s">
        <v>135</v>
      </c>
      <c r="C2330" t="s">
        <v>136</v>
      </c>
      <c r="D2330">
        <v>44</v>
      </c>
      <c r="E2330">
        <v>15</v>
      </c>
      <c r="F2330">
        <v>5</v>
      </c>
      <c r="G2330" t="s">
        <v>16</v>
      </c>
      <c r="H2330" t="s">
        <v>238</v>
      </c>
      <c r="I2330" t="s">
        <v>134</v>
      </c>
      <c r="J2330" t="b">
        <v>0</v>
      </c>
      <c r="K2330">
        <v>97</v>
      </c>
      <c r="L2330">
        <v>409112</v>
      </c>
      <c r="M2330">
        <v>20171015</v>
      </c>
      <c r="N2330" t="s">
        <v>19</v>
      </c>
      <c r="O2330" t="str">
        <f>IF(VLOOKUP(A2330,'national-winners'!$A$2:$B$13,2,0)=H2330,"Y","N")</f>
        <v>N</v>
      </c>
    </row>
    <row r="2331" spans="1:15" x14ac:dyDescent="0.25">
      <c r="A2331">
        <v>2000</v>
      </c>
      <c r="B2331" t="s">
        <v>135</v>
      </c>
      <c r="C2331" t="s">
        <v>136</v>
      </c>
      <c r="D2331">
        <v>44</v>
      </c>
      <c r="E2331">
        <v>15</v>
      </c>
      <c r="F2331">
        <v>5</v>
      </c>
      <c r="G2331" t="s">
        <v>16</v>
      </c>
      <c r="I2331" t="s">
        <v>100</v>
      </c>
      <c r="J2331" t="b">
        <v>0</v>
      </c>
      <c r="K2331">
        <v>52</v>
      </c>
      <c r="L2331">
        <v>409112</v>
      </c>
      <c r="M2331">
        <v>20171015</v>
      </c>
      <c r="N2331" t="s">
        <v>19</v>
      </c>
      <c r="O2331" t="str">
        <f>IF(VLOOKUP(A2331,'national-winners'!$A$2:$B$13,2,0)=H2331,"Y","N")</f>
        <v>N</v>
      </c>
    </row>
    <row r="2332" spans="1:15" x14ac:dyDescent="0.25">
      <c r="A2332">
        <v>2000</v>
      </c>
      <c r="B2332" t="s">
        <v>135</v>
      </c>
      <c r="C2332" t="s">
        <v>136</v>
      </c>
      <c r="D2332">
        <v>44</v>
      </c>
      <c r="E2332">
        <v>15</v>
      </c>
      <c r="F2332">
        <v>5</v>
      </c>
      <c r="G2332" t="s">
        <v>16</v>
      </c>
      <c r="I2332" t="s">
        <v>37</v>
      </c>
      <c r="J2332" t="b">
        <v>0</v>
      </c>
      <c r="K2332">
        <v>34</v>
      </c>
      <c r="L2332">
        <v>409112</v>
      </c>
      <c r="M2332">
        <v>20171015</v>
      </c>
      <c r="N2332" t="s">
        <v>19</v>
      </c>
      <c r="O2332" t="str">
        <f>IF(VLOOKUP(A2332,'national-winners'!$A$2:$B$13,2,0)=H2332,"Y","N")</f>
        <v>N</v>
      </c>
    </row>
    <row r="2333" spans="1:15" x14ac:dyDescent="0.25">
      <c r="A2333">
        <v>2000</v>
      </c>
      <c r="B2333" t="s">
        <v>137</v>
      </c>
      <c r="C2333" t="s">
        <v>138</v>
      </c>
      <c r="D2333">
        <v>45</v>
      </c>
      <c r="E2333">
        <v>57</v>
      </c>
      <c r="F2333">
        <v>48</v>
      </c>
      <c r="G2333" t="s">
        <v>16</v>
      </c>
      <c r="H2333" t="s">
        <v>297</v>
      </c>
      <c r="I2333" t="s">
        <v>21</v>
      </c>
      <c r="J2333" t="b">
        <v>0</v>
      </c>
      <c r="K2333">
        <v>786892</v>
      </c>
      <c r="L2333">
        <v>1383902</v>
      </c>
      <c r="M2333">
        <v>20171015</v>
      </c>
      <c r="N2333" t="s">
        <v>19</v>
      </c>
      <c r="O2333" t="str">
        <f>IF(VLOOKUP(A2333,'national-winners'!$A$2:$B$13,2,0)=H2333,"Y","N")</f>
        <v>Y</v>
      </c>
    </row>
    <row r="2334" spans="1:15" x14ac:dyDescent="0.25">
      <c r="A2334">
        <v>2000</v>
      </c>
      <c r="B2334" t="s">
        <v>137</v>
      </c>
      <c r="C2334" t="s">
        <v>138</v>
      </c>
      <c r="D2334">
        <v>45</v>
      </c>
      <c r="E2334">
        <v>57</v>
      </c>
      <c r="F2334">
        <v>48</v>
      </c>
      <c r="G2334" t="s">
        <v>16</v>
      </c>
      <c r="H2334" t="s">
        <v>298</v>
      </c>
      <c r="I2334" t="s">
        <v>18</v>
      </c>
      <c r="J2334" t="b">
        <v>0</v>
      </c>
      <c r="K2334">
        <v>566037</v>
      </c>
      <c r="L2334">
        <v>1383902</v>
      </c>
      <c r="M2334">
        <v>20171015</v>
      </c>
      <c r="N2334" t="s">
        <v>19</v>
      </c>
      <c r="O2334" t="str">
        <f>IF(VLOOKUP(A2334,'national-winners'!$A$2:$B$13,2,0)=H2334,"Y","N")</f>
        <v>N</v>
      </c>
    </row>
    <row r="2335" spans="1:15" x14ac:dyDescent="0.25">
      <c r="A2335">
        <v>2000</v>
      </c>
      <c r="B2335" t="s">
        <v>137</v>
      </c>
      <c r="C2335" t="s">
        <v>138</v>
      </c>
      <c r="D2335">
        <v>45</v>
      </c>
      <c r="E2335">
        <v>57</v>
      </c>
      <c r="F2335">
        <v>48</v>
      </c>
      <c r="G2335" t="s">
        <v>16</v>
      </c>
      <c r="H2335" t="s">
        <v>273</v>
      </c>
      <c r="I2335" t="s">
        <v>227</v>
      </c>
      <c r="J2335" t="b">
        <v>0</v>
      </c>
      <c r="K2335">
        <v>20279</v>
      </c>
      <c r="L2335">
        <v>1383902</v>
      </c>
      <c r="M2335">
        <v>20171015</v>
      </c>
      <c r="N2335" t="s">
        <v>19</v>
      </c>
      <c r="O2335" t="str">
        <f>IF(VLOOKUP(A2335,'national-winners'!$A$2:$B$13,2,0)=H2335,"Y","N")</f>
        <v>N</v>
      </c>
    </row>
    <row r="2336" spans="1:15" x14ac:dyDescent="0.25">
      <c r="A2336">
        <v>2000</v>
      </c>
      <c r="B2336" t="s">
        <v>137</v>
      </c>
      <c r="C2336" t="s">
        <v>138</v>
      </c>
      <c r="D2336">
        <v>45</v>
      </c>
      <c r="E2336">
        <v>57</v>
      </c>
      <c r="F2336">
        <v>48</v>
      </c>
      <c r="G2336" t="s">
        <v>16</v>
      </c>
      <c r="H2336" t="s">
        <v>271</v>
      </c>
      <c r="I2336" t="s">
        <v>29</v>
      </c>
      <c r="J2336" t="b">
        <v>0</v>
      </c>
      <c r="K2336">
        <v>4760</v>
      </c>
      <c r="L2336">
        <v>1383902</v>
      </c>
      <c r="M2336">
        <v>20171015</v>
      </c>
      <c r="N2336" t="s">
        <v>19</v>
      </c>
      <c r="O2336" t="str">
        <f>IF(VLOOKUP(A2336,'national-winners'!$A$2:$B$13,2,0)=H2336,"Y","N")</f>
        <v>N</v>
      </c>
    </row>
    <row r="2337" spans="1:15" x14ac:dyDescent="0.25">
      <c r="A2337">
        <v>2000</v>
      </c>
      <c r="B2337" t="s">
        <v>137</v>
      </c>
      <c r="C2337" t="s">
        <v>138</v>
      </c>
      <c r="D2337">
        <v>45</v>
      </c>
      <c r="E2337">
        <v>57</v>
      </c>
      <c r="F2337">
        <v>48</v>
      </c>
      <c r="G2337" t="s">
        <v>16</v>
      </c>
      <c r="H2337" t="s">
        <v>299</v>
      </c>
      <c r="I2337" t="s">
        <v>272</v>
      </c>
      <c r="J2337" t="b">
        <v>0</v>
      </c>
      <c r="K2337">
        <v>3309</v>
      </c>
      <c r="L2337">
        <v>1383902</v>
      </c>
      <c r="M2337">
        <v>20171015</v>
      </c>
      <c r="N2337" t="s">
        <v>19</v>
      </c>
      <c r="O2337" t="str">
        <f>IF(VLOOKUP(A2337,'national-winners'!$A$2:$B$13,2,0)=H2337,"Y","N")</f>
        <v>N</v>
      </c>
    </row>
    <row r="2338" spans="1:15" x14ac:dyDescent="0.25">
      <c r="A2338">
        <v>2000</v>
      </c>
      <c r="B2338" t="s">
        <v>137</v>
      </c>
      <c r="C2338" t="s">
        <v>138</v>
      </c>
      <c r="D2338">
        <v>45</v>
      </c>
      <c r="E2338">
        <v>57</v>
      </c>
      <c r="F2338">
        <v>48</v>
      </c>
      <c r="G2338" t="s">
        <v>16</v>
      </c>
      <c r="I2338" t="s">
        <v>134</v>
      </c>
      <c r="J2338" t="b">
        <v>0</v>
      </c>
      <c r="K2338">
        <v>1682</v>
      </c>
      <c r="L2338">
        <v>1383902</v>
      </c>
      <c r="M2338">
        <v>20171015</v>
      </c>
      <c r="N2338" t="s">
        <v>19</v>
      </c>
      <c r="O2338" t="str">
        <f>IF(VLOOKUP(A2338,'national-winners'!$A$2:$B$13,2,0)=H2338,"Y","N")</f>
        <v>N</v>
      </c>
    </row>
    <row r="2339" spans="1:15" x14ac:dyDescent="0.25">
      <c r="A2339">
        <v>2000</v>
      </c>
      <c r="B2339" t="s">
        <v>137</v>
      </c>
      <c r="C2339" t="s">
        <v>138</v>
      </c>
      <c r="D2339">
        <v>45</v>
      </c>
      <c r="E2339">
        <v>57</v>
      </c>
      <c r="F2339">
        <v>48</v>
      </c>
      <c r="G2339" t="s">
        <v>16</v>
      </c>
      <c r="H2339" t="s">
        <v>236</v>
      </c>
      <c r="I2339" t="s">
        <v>237</v>
      </c>
      <c r="J2339" t="b">
        <v>0</v>
      </c>
      <c r="K2339">
        <v>943</v>
      </c>
      <c r="L2339">
        <v>1383902</v>
      </c>
      <c r="M2339">
        <v>20171015</v>
      </c>
      <c r="N2339" t="s">
        <v>19</v>
      </c>
      <c r="O2339" t="str">
        <f>IF(VLOOKUP(A2339,'national-winners'!$A$2:$B$13,2,0)=H2339,"Y","N")</f>
        <v>N</v>
      </c>
    </row>
    <row r="2340" spans="1:15" x14ac:dyDescent="0.25">
      <c r="A2340">
        <v>2000</v>
      </c>
      <c r="B2340" t="s">
        <v>139</v>
      </c>
      <c r="C2340" t="s">
        <v>140</v>
      </c>
      <c r="D2340">
        <v>46</v>
      </c>
      <c r="E2340">
        <v>45</v>
      </c>
      <c r="F2340">
        <v>37</v>
      </c>
      <c r="G2340" t="s">
        <v>16</v>
      </c>
      <c r="H2340" t="s">
        <v>297</v>
      </c>
      <c r="I2340" t="s">
        <v>21</v>
      </c>
      <c r="J2340" t="b">
        <v>0</v>
      </c>
      <c r="K2340">
        <v>190700</v>
      </c>
      <c r="L2340">
        <v>316269</v>
      </c>
      <c r="M2340">
        <v>20171015</v>
      </c>
      <c r="N2340" t="s">
        <v>19</v>
      </c>
      <c r="O2340" t="str">
        <f>IF(VLOOKUP(A2340,'national-winners'!$A$2:$B$13,2,0)=H2340,"Y","N")</f>
        <v>Y</v>
      </c>
    </row>
    <row r="2341" spans="1:15" x14ac:dyDescent="0.25">
      <c r="A2341">
        <v>2000</v>
      </c>
      <c r="B2341" t="s">
        <v>139</v>
      </c>
      <c r="C2341" t="s">
        <v>140</v>
      </c>
      <c r="D2341">
        <v>46</v>
      </c>
      <c r="E2341">
        <v>45</v>
      </c>
      <c r="F2341">
        <v>37</v>
      </c>
      <c r="G2341" t="s">
        <v>16</v>
      </c>
      <c r="H2341" t="s">
        <v>298</v>
      </c>
      <c r="I2341" t="s">
        <v>18</v>
      </c>
      <c r="J2341" t="b">
        <v>0</v>
      </c>
      <c r="K2341">
        <v>118804</v>
      </c>
      <c r="L2341">
        <v>316269</v>
      </c>
      <c r="M2341">
        <v>20171015</v>
      </c>
      <c r="N2341" t="s">
        <v>19</v>
      </c>
      <c r="O2341" t="str">
        <f>IF(VLOOKUP(A2341,'national-winners'!$A$2:$B$13,2,0)=H2341,"Y","N")</f>
        <v>N</v>
      </c>
    </row>
    <row r="2342" spans="1:15" x14ac:dyDescent="0.25">
      <c r="A2342">
        <v>2000</v>
      </c>
      <c r="B2342" t="s">
        <v>139</v>
      </c>
      <c r="C2342" t="s">
        <v>140</v>
      </c>
      <c r="D2342">
        <v>46</v>
      </c>
      <c r="E2342">
        <v>45</v>
      </c>
      <c r="F2342">
        <v>37</v>
      </c>
      <c r="G2342" t="s">
        <v>16</v>
      </c>
      <c r="H2342" t="s">
        <v>299</v>
      </c>
      <c r="I2342" t="s">
        <v>272</v>
      </c>
      <c r="J2342" t="b">
        <v>0</v>
      </c>
      <c r="K2342">
        <v>3322</v>
      </c>
      <c r="L2342">
        <v>316269</v>
      </c>
      <c r="M2342">
        <v>20171015</v>
      </c>
      <c r="N2342" t="s">
        <v>19</v>
      </c>
      <c r="O2342" t="str">
        <f>IF(VLOOKUP(A2342,'national-winners'!$A$2:$B$13,2,0)=H2342,"Y","N")</f>
        <v>N</v>
      </c>
    </row>
    <row r="2343" spans="1:15" x14ac:dyDescent="0.25">
      <c r="A2343">
        <v>2000</v>
      </c>
      <c r="B2343" t="s">
        <v>139</v>
      </c>
      <c r="C2343" t="s">
        <v>140</v>
      </c>
      <c r="D2343">
        <v>46</v>
      </c>
      <c r="E2343">
        <v>45</v>
      </c>
      <c r="F2343">
        <v>37</v>
      </c>
      <c r="G2343" t="s">
        <v>16</v>
      </c>
      <c r="H2343" t="s">
        <v>238</v>
      </c>
      <c r="I2343" t="s">
        <v>35</v>
      </c>
      <c r="J2343" t="b">
        <v>0</v>
      </c>
      <c r="K2343">
        <v>1781</v>
      </c>
      <c r="L2343">
        <v>316269</v>
      </c>
      <c r="M2343">
        <v>20171015</v>
      </c>
      <c r="N2343" t="s">
        <v>19</v>
      </c>
      <c r="O2343" t="str">
        <f>IF(VLOOKUP(A2343,'national-winners'!$A$2:$B$13,2,0)=H2343,"Y","N")</f>
        <v>N</v>
      </c>
    </row>
    <row r="2344" spans="1:15" x14ac:dyDescent="0.25">
      <c r="A2344">
        <v>2000</v>
      </c>
      <c r="B2344" t="s">
        <v>139</v>
      </c>
      <c r="C2344" t="s">
        <v>140</v>
      </c>
      <c r="D2344">
        <v>46</v>
      </c>
      <c r="E2344">
        <v>45</v>
      </c>
      <c r="F2344">
        <v>37</v>
      </c>
      <c r="G2344" t="s">
        <v>16</v>
      </c>
      <c r="H2344" t="s">
        <v>271</v>
      </c>
      <c r="I2344" t="s">
        <v>29</v>
      </c>
      <c r="J2344" t="b">
        <v>0</v>
      </c>
      <c r="K2344">
        <v>1662</v>
      </c>
      <c r="L2344">
        <v>316269</v>
      </c>
      <c r="M2344">
        <v>20171015</v>
      </c>
      <c r="N2344" t="s">
        <v>19</v>
      </c>
      <c r="O2344" t="str">
        <f>IF(VLOOKUP(A2344,'national-winners'!$A$2:$B$13,2,0)=H2344,"Y","N")</f>
        <v>N</v>
      </c>
    </row>
    <row r="2345" spans="1:15" x14ac:dyDescent="0.25">
      <c r="A2345">
        <v>2000</v>
      </c>
      <c r="B2345" t="s">
        <v>141</v>
      </c>
      <c r="C2345" t="s">
        <v>142</v>
      </c>
      <c r="D2345">
        <v>47</v>
      </c>
      <c r="E2345">
        <v>62</v>
      </c>
      <c r="F2345">
        <v>54</v>
      </c>
      <c r="G2345" t="s">
        <v>16</v>
      </c>
      <c r="H2345" t="s">
        <v>297</v>
      </c>
      <c r="I2345" t="s">
        <v>21</v>
      </c>
      <c r="J2345" t="b">
        <v>0</v>
      </c>
      <c r="K2345">
        <v>1061949</v>
      </c>
      <c r="L2345">
        <v>2076181</v>
      </c>
      <c r="M2345">
        <v>20171015</v>
      </c>
      <c r="N2345" t="s">
        <v>19</v>
      </c>
      <c r="O2345" t="str">
        <f>IF(VLOOKUP(A2345,'national-winners'!$A$2:$B$13,2,0)=H2345,"Y","N")</f>
        <v>Y</v>
      </c>
    </row>
    <row r="2346" spans="1:15" x14ac:dyDescent="0.25">
      <c r="A2346">
        <v>2000</v>
      </c>
      <c r="B2346" t="s">
        <v>141</v>
      </c>
      <c r="C2346" t="s">
        <v>142</v>
      </c>
      <c r="D2346">
        <v>47</v>
      </c>
      <c r="E2346">
        <v>62</v>
      </c>
      <c r="F2346">
        <v>54</v>
      </c>
      <c r="G2346" t="s">
        <v>16</v>
      </c>
      <c r="H2346" t="s">
        <v>298</v>
      </c>
      <c r="I2346" t="s">
        <v>18</v>
      </c>
      <c r="J2346" t="b">
        <v>0</v>
      </c>
      <c r="K2346">
        <v>981720</v>
      </c>
      <c r="L2346">
        <v>2076181</v>
      </c>
      <c r="M2346">
        <v>20171015</v>
      </c>
      <c r="N2346" t="s">
        <v>19</v>
      </c>
      <c r="O2346" t="str">
        <f>IF(VLOOKUP(A2346,'national-winners'!$A$2:$B$13,2,0)=H2346,"Y","N")</f>
        <v>N</v>
      </c>
    </row>
    <row r="2347" spans="1:15" x14ac:dyDescent="0.25">
      <c r="A2347">
        <v>2000</v>
      </c>
      <c r="B2347" t="s">
        <v>141</v>
      </c>
      <c r="C2347" t="s">
        <v>142</v>
      </c>
      <c r="D2347">
        <v>47</v>
      </c>
      <c r="E2347">
        <v>62</v>
      </c>
      <c r="F2347">
        <v>54</v>
      </c>
      <c r="G2347" t="s">
        <v>16</v>
      </c>
      <c r="I2347" t="s">
        <v>35</v>
      </c>
      <c r="J2347" t="b">
        <v>0</v>
      </c>
      <c r="K2347">
        <v>32084</v>
      </c>
      <c r="L2347">
        <v>2076181</v>
      </c>
      <c r="M2347">
        <v>20171015</v>
      </c>
      <c r="N2347" t="s">
        <v>19</v>
      </c>
      <c r="O2347" t="str">
        <f>IF(VLOOKUP(A2347,'national-winners'!$A$2:$B$13,2,0)=H2347,"Y","N")</f>
        <v>N</v>
      </c>
    </row>
    <row r="2348" spans="1:15" x14ac:dyDescent="0.25">
      <c r="A2348">
        <v>2000</v>
      </c>
      <c r="B2348" t="s">
        <v>141</v>
      </c>
      <c r="C2348" t="s">
        <v>142</v>
      </c>
      <c r="D2348">
        <v>47</v>
      </c>
      <c r="E2348">
        <v>62</v>
      </c>
      <c r="F2348">
        <v>54</v>
      </c>
      <c r="G2348" t="s">
        <v>16</v>
      </c>
      <c r="J2348" t="b">
        <v>1</v>
      </c>
      <c r="K2348">
        <v>428</v>
      </c>
      <c r="L2348">
        <v>2076181</v>
      </c>
      <c r="M2348">
        <v>20171015</v>
      </c>
      <c r="N2348" t="s">
        <v>19</v>
      </c>
      <c r="O2348" t="str">
        <f>IF(VLOOKUP(A2348,'national-winners'!$A$2:$B$13,2,0)=H2348,"Y","N")</f>
        <v>N</v>
      </c>
    </row>
    <row r="2349" spans="1:15" x14ac:dyDescent="0.25">
      <c r="A2349">
        <v>2000</v>
      </c>
      <c r="B2349" t="s">
        <v>143</v>
      </c>
      <c r="C2349" t="s">
        <v>144</v>
      </c>
      <c r="D2349">
        <v>48</v>
      </c>
      <c r="E2349">
        <v>74</v>
      </c>
      <c r="F2349">
        <v>49</v>
      </c>
      <c r="G2349" t="s">
        <v>16</v>
      </c>
      <c r="H2349" t="s">
        <v>297</v>
      </c>
      <c r="I2349" t="s">
        <v>21</v>
      </c>
      <c r="J2349" t="b">
        <v>0</v>
      </c>
      <c r="K2349">
        <v>3799639</v>
      </c>
      <c r="L2349">
        <v>6407637</v>
      </c>
      <c r="M2349">
        <v>20171015</v>
      </c>
      <c r="N2349" t="s">
        <v>19</v>
      </c>
      <c r="O2349" t="str">
        <f>IF(VLOOKUP(A2349,'national-winners'!$A$2:$B$13,2,0)=H2349,"Y","N")</f>
        <v>Y</v>
      </c>
    </row>
    <row r="2350" spans="1:15" x14ac:dyDescent="0.25">
      <c r="A2350">
        <v>2000</v>
      </c>
      <c r="B2350" t="s">
        <v>143</v>
      </c>
      <c r="C2350" t="s">
        <v>144</v>
      </c>
      <c r="D2350">
        <v>48</v>
      </c>
      <c r="E2350">
        <v>74</v>
      </c>
      <c r="F2350">
        <v>49</v>
      </c>
      <c r="G2350" t="s">
        <v>16</v>
      </c>
      <c r="H2350" t="s">
        <v>298</v>
      </c>
      <c r="I2350" t="s">
        <v>18</v>
      </c>
      <c r="J2350" t="b">
        <v>0</v>
      </c>
      <c r="K2350">
        <v>2433746</v>
      </c>
      <c r="L2350">
        <v>6407637</v>
      </c>
      <c r="M2350">
        <v>20171015</v>
      </c>
      <c r="N2350" t="s">
        <v>19</v>
      </c>
      <c r="O2350" t="str">
        <f>IF(VLOOKUP(A2350,'national-winners'!$A$2:$B$13,2,0)=H2350,"Y","N")</f>
        <v>N</v>
      </c>
    </row>
    <row r="2351" spans="1:15" x14ac:dyDescent="0.25">
      <c r="A2351">
        <v>2000</v>
      </c>
      <c r="B2351" t="s">
        <v>143</v>
      </c>
      <c r="C2351" t="s">
        <v>144</v>
      </c>
      <c r="D2351">
        <v>48</v>
      </c>
      <c r="E2351">
        <v>74</v>
      </c>
      <c r="F2351">
        <v>49</v>
      </c>
      <c r="G2351" t="s">
        <v>16</v>
      </c>
      <c r="H2351" t="s">
        <v>273</v>
      </c>
      <c r="I2351" t="s">
        <v>274</v>
      </c>
      <c r="J2351" t="b">
        <v>0</v>
      </c>
      <c r="K2351">
        <v>137994</v>
      </c>
      <c r="L2351">
        <v>6407637</v>
      </c>
      <c r="M2351">
        <v>20171015</v>
      </c>
      <c r="N2351" t="s">
        <v>19</v>
      </c>
      <c r="O2351" t="str">
        <f>IF(VLOOKUP(A2351,'national-winners'!$A$2:$B$13,2,0)=H2351,"Y","N")</f>
        <v>N</v>
      </c>
    </row>
    <row r="2352" spans="1:15" x14ac:dyDescent="0.25">
      <c r="A2352">
        <v>2000</v>
      </c>
      <c r="B2352" t="s">
        <v>143</v>
      </c>
      <c r="C2352" t="s">
        <v>144</v>
      </c>
      <c r="D2352">
        <v>48</v>
      </c>
      <c r="E2352">
        <v>74</v>
      </c>
      <c r="F2352">
        <v>49</v>
      </c>
      <c r="G2352" t="s">
        <v>16</v>
      </c>
      <c r="H2352" t="s">
        <v>271</v>
      </c>
      <c r="I2352" t="s">
        <v>29</v>
      </c>
      <c r="J2352" t="b">
        <v>0</v>
      </c>
      <c r="K2352">
        <v>23160</v>
      </c>
      <c r="L2352">
        <v>6407637</v>
      </c>
      <c r="M2352">
        <v>20171015</v>
      </c>
      <c r="N2352" t="s">
        <v>19</v>
      </c>
      <c r="O2352" t="str">
        <f>IF(VLOOKUP(A2352,'national-winners'!$A$2:$B$13,2,0)=H2352,"Y","N")</f>
        <v>N</v>
      </c>
    </row>
    <row r="2353" spans="1:15" x14ac:dyDescent="0.25">
      <c r="A2353">
        <v>2000</v>
      </c>
      <c r="B2353" t="s">
        <v>143</v>
      </c>
      <c r="C2353" t="s">
        <v>144</v>
      </c>
      <c r="D2353">
        <v>48</v>
      </c>
      <c r="E2353">
        <v>74</v>
      </c>
      <c r="F2353">
        <v>49</v>
      </c>
      <c r="G2353" t="s">
        <v>16</v>
      </c>
      <c r="I2353" t="s">
        <v>35</v>
      </c>
      <c r="J2353" t="b">
        <v>0</v>
      </c>
      <c r="K2353">
        <v>12394</v>
      </c>
      <c r="L2353">
        <v>6407637</v>
      </c>
      <c r="M2353">
        <v>20171015</v>
      </c>
      <c r="N2353" t="s">
        <v>19</v>
      </c>
      <c r="O2353" t="str">
        <f>IF(VLOOKUP(A2353,'national-winners'!$A$2:$B$13,2,0)=H2353,"Y","N")</f>
        <v>N</v>
      </c>
    </row>
    <row r="2354" spans="1:15" x14ac:dyDescent="0.25">
      <c r="A2354">
        <v>2000</v>
      </c>
      <c r="B2354" t="s">
        <v>143</v>
      </c>
      <c r="C2354" t="s">
        <v>144</v>
      </c>
      <c r="D2354">
        <v>48</v>
      </c>
      <c r="E2354">
        <v>74</v>
      </c>
      <c r="F2354">
        <v>49</v>
      </c>
      <c r="G2354" t="s">
        <v>16</v>
      </c>
      <c r="J2354" t="b">
        <v>1</v>
      </c>
      <c r="K2354">
        <v>704</v>
      </c>
      <c r="L2354">
        <v>6407637</v>
      </c>
      <c r="M2354">
        <v>20171015</v>
      </c>
      <c r="N2354" t="s">
        <v>19</v>
      </c>
      <c r="O2354" t="str">
        <f>IF(VLOOKUP(A2354,'national-winners'!$A$2:$B$13,2,0)=H2354,"Y","N")</f>
        <v>N</v>
      </c>
    </row>
    <row r="2355" spans="1:15" x14ac:dyDescent="0.25">
      <c r="A2355">
        <v>2000</v>
      </c>
      <c r="B2355" t="s">
        <v>145</v>
      </c>
      <c r="C2355" t="s">
        <v>146</v>
      </c>
      <c r="D2355">
        <v>49</v>
      </c>
      <c r="E2355">
        <v>87</v>
      </c>
      <c r="F2355">
        <v>67</v>
      </c>
      <c r="G2355" t="s">
        <v>16</v>
      </c>
      <c r="H2355" t="s">
        <v>297</v>
      </c>
      <c r="I2355" t="s">
        <v>21</v>
      </c>
      <c r="J2355" t="b">
        <v>0</v>
      </c>
      <c r="K2355">
        <v>515096</v>
      </c>
      <c r="L2355">
        <v>770754</v>
      </c>
      <c r="M2355">
        <v>20171015</v>
      </c>
      <c r="N2355" t="s">
        <v>19</v>
      </c>
      <c r="O2355" t="str">
        <f>IF(VLOOKUP(A2355,'national-winners'!$A$2:$B$13,2,0)=H2355,"Y","N")</f>
        <v>Y</v>
      </c>
    </row>
    <row r="2356" spans="1:15" x14ac:dyDescent="0.25">
      <c r="A2356">
        <v>2000</v>
      </c>
      <c r="B2356" t="s">
        <v>145</v>
      </c>
      <c r="C2356" t="s">
        <v>146</v>
      </c>
      <c r="D2356">
        <v>49</v>
      </c>
      <c r="E2356">
        <v>87</v>
      </c>
      <c r="F2356">
        <v>67</v>
      </c>
      <c r="G2356" t="s">
        <v>16</v>
      </c>
      <c r="H2356" t="s">
        <v>298</v>
      </c>
      <c r="I2356" t="s">
        <v>18</v>
      </c>
      <c r="J2356" t="b">
        <v>0</v>
      </c>
      <c r="K2356">
        <v>203053</v>
      </c>
      <c r="L2356">
        <v>770754</v>
      </c>
      <c r="M2356">
        <v>20171015</v>
      </c>
      <c r="N2356" t="s">
        <v>19</v>
      </c>
      <c r="O2356" t="str">
        <f>IF(VLOOKUP(A2356,'national-winners'!$A$2:$B$13,2,0)=H2356,"Y","N")</f>
        <v>N</v>
      </c>
    </row>
    <row r="2357" spans="1:15" x14ac:dyDescent="0.25">
      <c r="A2357">
        <v>2000</v>
      </c>
      <c r="B2357" t="s">
        <v>145</v>
      </c>
      <c r="C2357" t="s">
        <v>146</v>
      </c>
      <c r="D2357">
        <v>49</v>
      </c>
      <c r="E2357">
        <v>87</v>
      </c>
      <c r="F2357">
        <v>67</v>
      </c>
      <c r="G2357" t="s">
        <v>16</v>
      </c>
      <c r="H2357" t="s">
        <v>273</v>
      </c>
      <c r="I2357" t="s">
        <v>274</v>
      </c>
      <c r="J2357" t="b">
        <v>0</v>
      </c>
      <c r="K2357">
        <v>35850</v>
      </c>
      <c r="L2357">
        <v>770754</v>
      </c>
      <c r="M2357">
        <v>20171015</v>
      </c>
      <c r="N2357" t="s">
        <v>19</v>
      </c>
      <c r="O2357" t="str">
        <f>IF(VLOOKUP(A2357,'national-winners'!$A$2:$B$13,2,0)=H2357,"Y","N")</f>
        <v>N</v>
      </c>
    </row>
    <row r="2358" spans="1:15" x14ac:dyDescent="0.25">
      <c r="A2358">
        <v>2000</v>
      </c>
      <c r="B2358" t="s">
        <v>145</v>
      </c>
      <c r="C2358" t="s">
        <v>146</v>
      </c>
      <c r="D2358">
        <v>49</v>
      </c>
      <c r="E2358">
        <v>87</v>
      </c>
      <c r="F2358">
        <v>67</v>
      </c>
      <c r="G2358" t="s">
        <v>16</v>
      </c>
      <c r="H2358" t="s">
        <v>299</v>
      </c>
      <c r="I2358" t="s">
        <v>272</v>
      </c>
      <c r="J2358" t="b">
        <v>0</v>
      </c>
      <c r="K2358">
        <v>9319</v>
      </c>
      <c r="L2358">
        <v>770754</v>
      </c>
      <c r="M2358">
        <v>20171015</v>
      </c>
      <c r="N2358" t="s">
        <v>19</v>
      </c>
      <c r="O2358" t="str">
        <f>IF(VLOOKUP(A2358,'national-winners'!$A$2:$B$13,2,0)=H2358,"Y","N")</f>
        <v>N</v>
      </c>
    </row>
    <row r="2359" spans="1:15" x14ac:dyDescent="0.25">
      <c r="A2359">
        <v>2000</v>
      </c>
      <c r="B2359" t="s">
        <v>145</v>
      </c>
      <c r="C2359" t="s">
        <v>146</v>
      </c>
      <c r="D2359">
        <v>49</v>
      </c>
      <c r="E2359">
        <v>87</v>
      </c>
      <c r="F2359">
        <v>67</v>
      </c>
      <c r="G2359" t="s">
        <v>16</v>
      </c>
      <c r="H2359" t="s">
        <v>271</v>
      </c>
      <c r="I2359" t="s">
        <v>29</v>
      </c>
      <c r="J2359" t="b">
        <v>0</v>
      </c>
      <c r="K2359">
        <v>3616</v>
      </c>
      <c r="L2359">
        <v>770754</v>
      </c>
      <c r="M2359">
        <v>20171015</v>
      </c>
      <c r="N2359" t="s">
        <v>19</v>
      </c>
      <c r="O2359" t="str">
        <f>IF(VLOOKUP(A2359,'national-winners'!$A$2:$B$13,2,0)=H2359,"Y","N")</f>
        <v>N</v>
      </c>
    </row>
    <row r="2360" spans="1:15" x14ac:dyDescent="0.25">
      <c r="A2360">
        <v>2000</v>
      </c>
      <c r="B2360" t="s">
        <v>145</v>
      </c>
      <c r="C2360" t="s">
        <v>146</v>
      </c>
      <c r="D2360">
        <v>49</v>
      </c>
      <c r="E2360">
        <v>87</v>
      </c>
      <c r="F2360">
        <v>67</v>
      </c>
      <c r="G2360" t="s">
        <v>16</v>
      </c>
      <c r="H2360" t="s">
        <v>238</v>
      </c>
      <c r="I2360" t="s">
        <v>258</v>
      </c>
      <c r="J2360" t="b">
        <v>0</v>
      </c>
      <c r="K2360">
        <v>2709</v>
      </c>
      <c r="L2360">
        <v>770754</v>
      </c>
      <c r="M2360">
        <v>20171015</v>
      </c>
      <c r="N2360" t="s">
        <v>19</v>
      </c>
      <c r="O2360" t="str">
        <f>IF(VLOOKUP(A2360,'national-winners'!$A$2:$B$13,2,0)=H2360,"Y","N")</f>
        <v>N</v>
      </c>
    </row>
    <row r="2361" spans="1:15" x14ac:dyDescent="0.25">
      <c r="A2361">
        <v>2000</v>
      </c>
      <c r="B2361" t="s">
        <v>145</v>
      </c>
      <c r="C2361" t="s">
        <v>146</v>
      </c>
      <c r="D2361">
        <v>49</v>
      </c>
      <c r="E2361">
        <v>87</v>
      </c>
      <c r="F2361">
        <v>67</v>
      </c>
      <c r="G2361" t="s">
        <v>16</v>
      </c>
      <c r="H2361" t="s">
        <v>236</v>
      </c>
      <c r="I2361" t="s">
        <v>237</v>
      </c>
      <c r="J2361" t="b">
        <v>0</v>
      </c>
      <c r="K2361">
        <v>763</v>
      </c>
      <c r="L2361">
        <v>770754</v>
      </c>
      <c r="M2361">
        <v>20171015</v>
      </c>
      <c r="N2361" t="s">
        <v>19</v>
      </c>
      <c r="O2361" t="str">
        <f>IF(VLOOKUP(A2361,'national-winners'!$A$2:$B$13,2,0)=H2361,"Y","N")</f>
        <v>N</v>
      </c>
    </row>
    <row r="2362" spans="1:15" x14ac:dyDescent="0.25">
      <c r="A2362">
        <v>2000</v>
      </c>
      <c r="B2362" t="s">
        <v>145</v>
      </c>
      <c r="C2362" t="s">
        <v>146</v>
      </c>
      <c r="D2362">
        <v>49</v>
      </c>
      <c r="E2362">
        <v>87</v>
      </c>
      <c r="F2362">
        <v>67</v>
      </c>
      <c r="G2362" t="s">
        <v>16</v>
      </c>
      <c r="H2362" t="s">
        <v>284</v>
      </c>
      <c r="I2362" t="s">
        <v>37</v>
      </c>
      <c r="J2362" t="b">
        <v>0</v>
      </c>
      <c r="K2362">
        <v>186</v>
      </c>
      <c r="L2362">
        <v>770754</v>
      </c>
      <c r="M2362">
        <v>20171015</v>
      </c>
      <c r="N2362" t="s">
        <v>19</v>
      </c>
      <c r="O2362" t="str">
        <f>IF(VLOOKUP(A2362,'national-winners'!$A$2:$B$13,2,0)=H2362,"Y","N")</f>
        <v>N</v>
      </c>
    </row>
    <row r="2363" spans="1:15" x14ac:dyDescent="0.25">
      <c r="A2363">
        <v>2000</v>
      </c>
      <c r="B2363" t="s">
        <v>145</v>
      </c>
      <c r="C2363" t="s">
        <v>146</v>
      </c>
      <c r="D2363">
        <v>49</v>
      </c>
      <c r="E2363">
        <v>87</v>
      </c>
      <c r="F2363">
        <v>67</v>
      </c>
      <c r="G2363" t="s">
        <v>16</v>
      </c>
      <c r="I2363" t="s">
        <v>55</v>
      </c>
      <c r="J2363" t="b">
        <v>0</v>
      </c>
      <c r="K2363">
        <v>161</v>
      </c>
      <c r="L2363">
        <v>770754</v>
      </c>
      <c r="M2363">
        <v>20171015</v>
      </c>
      <c r="N2363" t="s">
        <v>19</v>
      </c>
      <c r="O2363" t="str">
        <f>IF(VLOOKUP(A2363,'national-winners'!$A$2:$B$13,2,0)=H2363,"Y","N")</f>
        <v>N</v>
      </c>
    </row>
    <row r="2364" spans="1:15" x14ac:dyDescent="0.25">
      <c r="A2364">
        <v>2000</v>
      </c>
      <c r="B2364" t="s">
        <v>145</v>
      </c>
      <c r="C2364" t="s">
        <v>146</v>
      </c>
      <c r="D2364">
        <v>49</v>
      </c>
      <c r="E2364">
        <v>87</v>
      </c>
      <c r="F2364">
        <v>67</v>
      </c>
      <c r="G2364" t="s">
        <v>16</v>
      </c>
      <c r="J2364" t="b">
        <v>1</v>
      </c>
      <c r="K2364">
        <v>1</v>
      </c>
      <c r="L2364">
        <v>770754</v>
      </c>
      <c r="M2364">
        <v>20171015</v>
      </c>
      <c r="N2364" t="s">
        <v>19</v>
      </c>
      <c r="O2364" t="str">
        <f>IF(VLOOKUP(A2364,'national-winners'!$A$2:$B$13,2,0)=H2364,"Y","N")</f>
        <v>N</v>
      </c>
    </row>
    <row r="2365" spans="1:15" x14ac:dyDescent="0.25">
      <c r="A2365">
        <v>2000</v>
      </c>
      <c r="B2365" t="s">
        <v>148</v>
      </c>
      <c r="C2365" t="s">
        <v>149</v>
      </c>
      <c r="D2365">
        <v>50</v>
      </c>
      <c r="E2365">
        <v>13</v>
      </c>
      <c r="F2365">
        <v>6</v>
      </c>
      <c r="G2365" t="s">
        <v>16</v>
      </c>
      <c r="H2365" t="s">
        <v>298</v>
      </c>
      <c r="I2365" t="s">
        <v>18</v>
      </c>
      <c r="J2365" t="b">
        <v>0</v>
      </c>
      <c r="K2365">
        <v>149022</v>
      </c>
      <c r="L2365">
        <v>294308</v>
      </c>
      <c r="M2365">
        <v>20171015</v>
      </c>
      <c r="N2365" t="s">
        <v>19</v>
      </c>
      <c r="O2365" t="str">
        <f>IF(VLOOKUP(A2365,'national-winners'!$A$2:$B$13,2,0)=H2365,"Y","N")</f>
        <v>N</v>
      </c>
    </row>
    <row r="2366" spans="1:15" x14ac:dyDescent="0.25">
      <c r="A2366">
        <v>2000</v>
      </c>
      <c r="B2366" t="s">
        <v>148</v>
      </c>
      <c r="C2366" t="s">
        <v>149</v>
      </c>
      <c r="D2366">
        <v>50</v>
      </c>
      <c r="E2366">
        <v>13</v>
      </c>
      <c r="F2366">
        <v>6</v>
      </c>
      <c r="G2366" t="s">
        <v>16</v>
      </c>
      <c r="H2366" t="s">
        <v>297</v>
      </c>
      <c r="I2366" t="s">
        <v>21</v>
      </c>
      <c r="J2366" t="b">
        <v>0</v>
      </c>
      <c r="K2366">
        <v>119775</v>
      </c>
      <c r="L2366">
        <v>294308</v>
      </c>
      <c r="M2366">
        <v>20171015</v>
      </c>
      <c r="N2366" t="s">
        <v>19</v>
      </c>
      <c r="O2366" t="str">
        <f>IF(VLOOKUP(A2366,'national-winners'!$A$2:$B$13,2,0)=H2366,"Y","N")</f>
        <v>Y</v>
      </c>
    </row>
    <row r="2367" spans="1:15" x14ac:dyDescent="0.25">
      <c r="A2367">
        <v>2000</v>
      </c>
      <c r="B2367" t="s">
        <v>148</v>
      </c>
      <c r="C2367" t="s">
        <v>149</v>
      </c>
      <c r="D2367">
        <v>50</v>
      </c>
      <c r="E2367">
        <v>13</v>
      </c>
      <c r="F2367">
        <v>6</v>
      </c>
      <c r="G2367" t="s">
        <v>16</v>
      </c>
      <c r="H2367" t="s">
        <v>273</v>
      </c>
      <c r="I2367" t="s">
        <v>310</v>
      </c>
      <c r="J2367" t="b">
        <v>0</v>
      </c>
      <c r="K2367">
        <v>20374</v>
      </c>
      <c r="L2367">
        <v>294308</v>
      </c>
      <c r="M2367">
        <v>20171015</v>
      </c>
      <c r="N2367" t="s">
        <v>19</v>
      </c>
      <c r="O2367" t="str">
        <f>IF(VLOOKUP(A2367,'national-winners'!$A$2:$B$13,2,0)=H2367,"Y","N")</f>
        <v>N</v>
      </c>
    </row>
    <row r="2368" spans="1:15" x14ac:dyDescent="0.25">
      <c r="A2368">
        <v>2000</v>
      </c>
      <c r="B2368" t="s">
        <v>148</v>
      </c>
      <c r="C2368" t="s">
        <v>149</v>
      </c>
      <c r="D2368">
        <v>50</v>
      </c>
      <c r="E2368">
        <v>13</v>
      </c>
      <c r="F2368">
        <v>6</v>
      </c>
      <c r="G2368" t="s">
        <v>16</v>
      </c>
      <c r="H2368" t="s">
        <v>299</v>
      </c>
      <c r="I2368" t="s">
        <v>272</v>
      </c>
      <c r="J2368" t="b">
        <v>0</v>
      </c>
      <c r="K2368">
        <v>2192</v>
      </c>
      <c r="L2368">
        <v>294308</v>
      </c>
      <c r="M2368">
        <v>20171015</v>
      </c>
      <c r="N2368" t="s">
        <v>19</v>
      </c>
      <c r="O2368" t="str">
        <f>IF(VLOOKUP(A2368,'national-winners'!$A$2:$B$13,2,0)=H2368,"Y","N")</f>
        <v>N</v>
      </c>
    </row>
    <row r="2369" spans="1:15" x14ac:dyDescent="0.25">
      <c r="A2369">
        <v>2000</v>
      </c>
      <c r="B2369" t="s">
        <v>148</v>
      </c>
      <c r="C2369" t="s">
        <v>149</v>
      </c>
      <c r="D2369">
        <v>50</v>
      </c>
      <c r="E2369">
        <v>13</v>
      </c>
      <c r="F2369">
        <v>6</v>
      </c>
      <c r="G2369" t="s">
        <v>16</v>
      </c>
      <c r="H2369" t="s">
        <v>311</v>
      </c>
      <c r="I2369" t="s">
        <v>312</v>
      </c>
      <c r="J2369" t="b">
        <v>0</v>
      </c>
      <c r="K2369">
        <v>1044</v>
      </c>
      <c r="L2369">
        <v>294308</v>
      </c>
      <c r="M2369">
        <v>20171015</v>
      </c>
      <c r="N2369" t="s">
        <v>19</v>
      </c>
      <c r="O2369" t="str">
        <f>IF(VLOOKUP(A2369,'national-winners'!$A$2:$B$13,2,0)=H2369,"Y","N")</f>
        <v>N</v>
      </c>
    </row>
    <row r="2370" spans="1:15" x14ac:dyDescent="0.25">
      <c r="A2370">
        <v>2000</v>
      </c>
      <c r="B2370" t="s">
        <v>148</v>
      </c>
      <c r="C2370" t="s">
        <v>149</v>
      </c>
      <c r="D2370">
        <v>50</v>
      </c>
      <c r="E2370">
        <v>13</v>
      </c>
      <c r="F2370">
        <v>6</v>
      </c>
      <c r="G2370" t="s">
        <v>16</v>
      </c>
      <c r="H2370" t="s">
        <v>271</v>
      </c>
      <c r="I2370" t="s">
        <v>29</v>
      </c>
      <c r="J2370" t="b">
        <v>0</v>
      </c>
      <c r="K2370">
        <v>784</v>
      </c>
      <c r="L2370">
        <v>294308</v>
      </c>
      <c r="M2370">
        <v>20171015</v>
      </c>
      <c r="N2370" t="s">
        <v>19</v>
      </c>
      <c r="O2370" t="str">
        <f>IF(VLOOKUP(A2370,'national-winners'!$A$2:$B$13,2,0)=H2370,"Y","N")</f>
        <v>N</v>
      </c>
    </row>
    <row r="2371" spans="1:15" x14ac:dyDescent="0.25">
      <c r="A2371">
        <v>2000</v>
      </c>
      <c r="B2371" t="s">
        <v>148</v>
      </c>
      <c r="C2371" t="s">
        <v>149</v>
      </c>
      <c r="D2371">
        <v>50</v>
      </c>
      <c r="E2371">
        <v>13</v>
      </c>
      <c r="F2371">
        <v>6</v>
      </c>
      <c r="G2371" t="s">
        <v>16</v>
      </c>
      <c r="J2371" t="b">
        <v>1</v>
      </c>
      <c r="K2371">
        <v>514</v>
      </c>
      <c r="L2371">
        <v>294308</v>
      </c>
      <c r="M2371">
        <v>20171015</v>
      </c>
      <c r="N2371" t="s">
        <v>19</v>
      </c>
      <c r="O2371" t="str">
        <f>IF(VLOOKUP(A2371,'national-winners'!$A$2:$B$13,2,0)=H2371,"Y","N")</f>
        <v>N</v>
      </c>
    </row>
    <row r="2372" spans="1:15" x14ac:dyDescent="0.25">
      <c r="A2372">
        <v>2000</v>
      </c>
      <c r="B2372" t="s">
        <v>148</v>
      </c>
      <c r="C2372" t="s">
        <v>149</v>
      </c>
      <c r="D2372">
        <v>50</v>
      </c>
      <c r="E2372">
        <v>13</v>
      </c>
      <c r="F2372">
        <v>6</v>
      </c>
      <c r="G2372" t="s">
        <v>16</v>
      </c>
      <c r="H2372" t="s">
        <v>236</v>
      </c>
      <c r="I2372" t="s">
        <v>237</v>
      </c>
      <c r="J2372" t="b">
        <v>0</v>
      </c>
      <c r="K2372">
        <v>219</v>
      </c>
      <c r="L2372">
        <v>294308</v>
      </c>
      <c r="M2372">
        <v>20171015</v>
      </c>
      <c r="N2372" t="s">
        <v>19</v>
      </c>
      <c r="O2372" t="str">
        <f>IF(VLOOKUP(A2372,'national-winners'!$A$2:$B$13,2,0)=H2372,"Y","N")</f>
        <v>N</v>
      </c>
    </row>
    <row r="2373" spans="1:15" x14ac:dyDescent="0.25">
      <c r="A2373">
        <v>2000</v>
      </c>
      <c r="B2373" t="s">
        <v>148</v>
      </c>
      <c r="C2373" t="s">
        <v>149</v>
      </c>
      <c r="D2373">
        <v>50</v>
      </c>
      <c r="E2373">
        <v>13</v>
      </c>
      <c r="F2373">
        <v>6</v>
      </c>
      <c r="G2373" t="s">
        <v>16</v>
      </c>
      <c r="H2373" t="s">
        <v>166</v>
      </c>
      <c r="I2373" t="s">
        <v>229</v>
      </c>
      <c r="J2373" t="b">
        <v>0</v>
      </c>
      <c r="K2373">
        <v>161</v>
      </c>
      <c r="L2373">
        <v>294308</v>
      </c>
      <c r="M2373">
        <v>20171015</v>
      </c>
      <c r="N2373" t="s">
        <v>19</v>
      </c>
      <c r="O2373" t="str">
        <f>IF(VLOOKUP(A2373,'national-winners'!$A$2:$B$13,2,0)=H2373,"Y","N")</f>
        <v>N</v>
      </c>
    </row>
    <row r="2374" spans="1:15" x14ac:dyDescent="0.25">
      <c r="A2374">
        <v>2000</v>
      </c>
      <c r="B2374" t="s">
        <v>148</v>
      </c>
      <c r="C2374" t="s">
        <v>149</v>
      </c>
      <c r="D2374">
        <v>50</v>
      </c>
      <c r="E2374">
        <v>13</v>
      </c>
      <c r="F2374">
        <v>6</v>
      </c>
      <c r="G2374" t="s">
        <v>16</v>
      </c>
      <c r="H2374" t="s">
        <v>238</v>
      </c>
      <c r="I2374" t="s">
        <v>134</v>
      </c>
      <c r="J2374" t="b">
        <v>0</v>
      </c>
      <c r="K2374">
        <v>153</v>
      </c>
      <c r="L2374">
        <v>294308</v>
      </c>
      <c r="M2374">
        <v>20171015</v>
      </c>
      <c r="N2374" t="s">
        <v>19</v>
      </c>
      <c r="O2374" t="str">
        <f>IF(VLOOKUP(A2374,'national-winners'!$A$2:$B$13,2,0)=H2374,"Y","N")</f>
        <v>N</v>
      </c>
    </row>
    <row r="2375" spans="1:15" x14ac:dyDescent="0.25">
      <c r="A2375">
        <v>2000</v>
      </c>
      <c r="B2375" t="s">
        <v>148</v>
      </c>
      <c r="C2375" t="s">
        <v>149</v>
      </c>
      <c r="D2375">
        <v>50</v>
      </c>
      <c r="E2375">
        <v>13</v>
      </c>
      <c r="F2375">
        <v>6</v>
      </c>
      <c r="G2375" t="s">
        <v>16</v>
      </c>
      <c r="H2375" t="s">
        <v>284</v>
      </c>
      <c r="I2375" t="s">
        <v>37</v>
      </c>
      <c r="J2375" t="b">
        <v>0</v>
      </c>
      <c r="K2375">
        <v>70</v>
      </c>
      <c r="L2375">
        <v>294308</v>
      </c>
      <c r="M2375">
        <v>20171015</v>
      </c>
      <c r="N2375" t="s">
        <v>19</v>
      </c>
      <c r="O2375" t="str">
        <f>IF(VLOOKUP(A2375,'national-winners'!$A$2:$B$13,2,0)=H2375,"Y","N")</f>
        <v>N</v>
      </c>
    </row>
    <row r="2376" spans="1:15" x14ac:dyDescent="0.25">
      <c r="A2376">
        <v>2000</v>
      </c>
      <c r="B2376" t="s">
        <v>150</v>
      </c>
      <c r="C2376" t="s">
        <v>151</v>
      </c>
      <c r="D2376">
        <v>51</v>
      </c>
      <c r="E2376">
        <v>54</v>
      </c>
      <c r="F2376">
        <v>40</v>
      </c>
      <c r="G2376" t="s">
        <v>16</v>
      </c>
      <c r="H2376" t="s">
        <v>297</v>
      </c>
      <c r="I2376" t="s">
        <v>21</v>
      </c>
      <c r="J2376" t="b">
        <v>0</v>
      </c>
      <c r="K2376">
        <v>1437490</v>
      </c>
      <c r="L2376">
        <v>2739447</v>
      </c>
      <c r="M2376">
        <v>20171015</v>
      </c>
      <c r="N2376" t="s">
        <v>19</v>
      </c>
      <c r="O2376" t="str">
        <f>IF(VLOOKUP(A2376,'national-winners'!$A$2:$B$13,2,0)=H2376,"Y","N")</f>
        <v>Y</v>
      </c>
    </row>
    <row r="2377" spans="1:15" x14ac:dyDescent="0.25">
      <c r="A2377">
        <v>2000</v>
      </c>
      <c r="B2377" t="s">
        <v>150</v>
      </c>
      <c r="C2377" t="s">
        <v>151</v>
      </c>
      <c r="D2377">
        <v>51</v>
      </c>
      <c r="E2377">
        <v>54</v>
      </c>
      <c r="F2377">
        <v>40</v>
      </c>
      <c r="G2377" t="s">
        <v>16</v>
      </c>
      <c r="H2377" t="s">
        <v>298</v>
      </c>
      <c r="I2377" t="s">
        <v>18</v>
      </c>
      <c r="J2377" t="b">
        <v>0</v>
      </c>
      <c r="K2377">
        <v>1217290</v>
      </c>
      <c r="L2377">
        <v>2739447</v>
      </c>
      <c r="M2377">
        <v>20171015</v>
      </c>
      <c r="N2377" t="s">
        <v>19</v>
      </c>
      <c r="O2377" t="str">
        <f>IF(VLOOKUP(A2377,'national-winners'!$A$2:$B$13,2,0)=H2377,"Y","N")</f>
        <v>N</v>
      </c>
    </row>
    <row r="2378" spans="1:15" x14ac:dyDescent="0.25">
      <c r="A2378">
        <v>2000</v>
      </c>
      <c r="B2378" t="s">
        <v>150</v>
      </c>
      <c r="C2378" t="s">
        <v>151</v>
      </c>
      <c r="D2378">
        <v>51</v>
      </c>
      <c r="E2378">
        <v>54</v>
      </c>
      <c r="F2378">
        <v>40</v>
      </c>
      <c r="G2378" t="s">
        <v>16</v>
      </c>
      <c r="H2378" t="s">
        <v>273</v>
      </c>
      <c r="I2378" t="s">
        <v>274</v>
      </c>
      <c r="J2378" t="b">
        <v>0</v>
      </c>
      <c r="K2378">
        <v>59398</v>
      </c>
      <c r="L2378">
        <v>2739447</v>
      </c>
      <c r="M2378">
        <v>20171015</v>
      </c>
      <c r="N2378" t="s">
        <v>19</v>
      </c>
      <c r="O2378" t="str">
        <f>IF(VLOOKUP(A2378,'national-winners'!$A$2:$B$13,2,0)=H2378,"Y","N")</f>
        <v>N</v>
      </c>
    </row>
    <row r="2379" spans="1:15" x14ac:dyDescent="0.25">
      <c r="A2379">
        <v>2000</v>
      </c>
      <c r="B2379" t="s">
        <v>150</v>
      </c>
      <c r="C2379" t="s">
        <v>151</v>
      </c>
      <c r="D2379">
        <v>51</v>
      </c>
      <c r="E2379">
        <v>54</v>
      </c>
      <c r="F2379">
        <v>40</v>
      </c>
      <c r="G2379" t="s">
        <v>16</v>
      </c>
      <c r="H2379" t="s">
        <v>271</v>
      </c>
      <c r="I2379" t="s">
        <v>29</v>
      </c>
      <c r="J2379" t="b">
        <v>0</v>
      </c>
      <c r="K2379">
        <v>15198</v>
      </c>
      <c r="L2379">
        <v>2739447</v>
      </c>
      <c r="M2379">
        <v>20171015</v>
      </c>
      <c r="N2379" t="s">
        <v>19</v>
      </c>
      <c r="O2379" t="str">
        <f>IF(VLOOKUP(A2379,'national-winners'!$A$2:$B$13,2,0)=H2379,"Y","N")</f>
        <v>N</v>
      </c>
    </row>
    <row r="2380" spans="1:15" x14ac:dyDescent="0.25">
      <c r="A2380">
        <v>2000</v>
      </c>
      <c r="B2380" t="s">
        <v>150</v>
      </c>
      <c r="C2380" t="s">
        <v>151</v>
      </c>
      <c r="D2380">
        <v>51</v>
      </c>
      <c r="E2380">
        <v>54</v>
      </c>
      <c r="F2380">
        <v>40</v>
      </c>
      <c r="G2380" t="s">
        <v>16</v>
      </c>
      <c r="H2380" t="s">
        <v>299</v>
      </c>
      <c r="I2380" t="s">
        <v>272</v>
      </c>
      <c r="J2380" t="b">
        <v>0</v>
      </c>
      <c r="K2380">
        <v>5455</v>
      </c>
      <c r="L2380">
        <v>2739447</v>
      </c>
      <c r="M2380">
        <v>20171015</v>
      </c>
      <c r="N2380" t="s">
        <v>19</v>
      </c>
      <c r="O2380" t="str">
        <f>IF(VLOOKUP(A2380,'national-winners'!$A$2:$B$13,2,0)=H2380,"Y","N")</f>
        <v>N</v>
      </c>
    </row>
    <row r="2381" spans="1:15" x14ac:dyDescent="0.25">
      <c r="A2381">
        <v>2000</v>
      </c>
      <c r="B2381" t="s">
        <v>150</v>
      </c>
      <c r="C2381" t="s">
        <v>151</v>
      </c>
      <c r="D2381">
        <v>51</v>
      </c>
      <c r="E2381">
        <v>54</v>
      </c>
      <c r="F2381">
        <v>40</v>
      </c>
      <c r="G2381" t="s">
        <v>16</v>
      </c>
      <c r="J2381" t="b">
        <v>1</v>
      </c>
      <c r="K2381">
        <v>2807</v>
      </c>
      <c r="L2381">
        <v>2739447</v>
      </c>
      <c r="M2381">
        <v>20171015</v>
      </c>
      <c r="N2381" t="s">
        <v>19</v>
      </c>
      <c r="O2381" t="str">
        <f>IF(VLOOKUP(A2381,'national-winners'!$A$2:$B$13,2,0)=H2381,"Y","N")</f>
        <v>N</v>
      </c>
    </row>
    <row r="2382" spans="1:15" x14ac:dyDescent="0.25">
      <c r="A2382">
        <v>2000</v>
      </c>
      <c r="B2382" t="s">
        <v>150</v>
      </c>
      <c r="C2382" t="s">
        <v>151</v>
      </c>
      <c r="D2382">
        <v>51</v>
      </c>
      <c r="E2382">
        <v>54</v>
      </c>
      <c r="F2382">
        <v>40</v>
      </c>
      <c r="G2382" t="s">
        <v>16</v>
      </c>
      <c r="H2382" t="s">
        <v>238</v>
      </c>
      <c r="I2382" t="s">
        <v>80</v>
      </c>
      <c r="J2382" t="b">
        <v>0</v>
      </c>
      <c r="K2382">
        <v>1809</v>
      </c>
      <c r="L2382">
        <v>2739447</v>
      </c>
      <c r="M2382">
        <v>20171015</v>
      </c>
      <c r="N2382" t="s">
        <v>19</v>
      </c>
      <c r="O2382" t="str">
        <f>IF(VLOOKUP(A2382,'national-winners'!$A$2:$B$13,2,0)=H2382,"Y","N")</f>
        <v>N</v>
      </c>
    </row>
    <row r="2383" spans="1:15" x14ac:dyDescent="0.25">
      <c r="A2383">
        <v>2000</v>
      </c>
      <c r="B2383" t="s">
        <v>152</v>
      </c>
      <c r="C2383" t="s">
        <v>153</v>
      </c>
      <c r="D2383">
        <v>53</v>
      </c>
      <c r="E2383">
        <v>91</v>
      </c>
      <c r="F2383">
        <v>73</v>
      </c>
      <c r="G2383" t="s">
        <v>16</v>
      </c>
      <c r="H2383" t="s">
        <v>298</v>
      </c>
      <c r="I2383" t="s">
        <v>18</v>
      </c>
      <c r="J2383" t="b">
        <v>0</v>
      </c>
      <c r="K2383">
        <v>1247652</v>
      </c>
      <c r="L2383">
        <v>2487433</v>
      </c>
      <c r="M2383">
        <v>20171015</v>
      </c>
      <c r="N2383" t="s">
        <v>19</v>
      </c>
      <c r="O2383" t="str">
        <f>IF(VLOOKUP(A2383,'national-winners'!$A$2:$B$13,2,0)=H2383,"Y","N")</f>
        <v>N</v>
      </c>
    </row>
    <row r="2384" spans="1:15" x14ac:dyDescent="0.25">
      <c r="A2384">
        <v>2000</v>
      </c>
      <c r="B2384" t="s">
        <v>152</v>
      </c>
      <c r="C2384" t="s">
        <v>153</v>
      </c>
      <c r="D2384">
        <v>53</v>
      </c>
      <c r="E2384">
        <v>91</v>
      </c>
      <c r="F2384">
        <v>73</v>
      </c>
      <c r="G2384" t="s">
        <v>16</v>
      </c>
      <c r="H2384" t="s">
        <v>297</v>
      </c>
      <c r="I2384" t="s">
        <v>21</v>
      </c>
      <c r="J2384" t="b">
        <v>0</v>
      </c>
      <c r="K2384">
        <v>1108864</v>
      </c>
      <c r="L2384">
        <v>2487433</v>
      </c>
      <c r="M2384">
        <v>20171015</v>
      </c>
      <c r="N2384" t="s">
        <v>19</v>
      </c>
      <c r="O2384" t="str">
        <f>IF(VLOOKUP(A2384,'national-winners'!$A$2:$B$13,2,0)=H2384,"Y","N")</f>
        <v>Y</v>
      </c>
    </row>
    <row r="2385" spans="1:15" x14ac:dyDescent="0.25">
      <c r="A2385">
        <v>2000</v>
      </c>
      <c r="B2385" t="s">
        <v>152</v>
      </c>
      <c r="C2385" t="s">
        <v>153</v>
      </c>
      <c r="D2385">
        <v>53</v>
      </c>
      <c r="E2385">
        <v>91</v>
      </c>
      <c r="F2385">
        <v>73</v>
      </c>
      <c r="G2385" t="s">
        <v>16</v>
      </c>
      <c r="H2385" t="s">
        <v>273</v>
      </c>
      <c r="I2385" t="s">
        <v>274</v>
      </c>
      <c r="J2385" t="b">
        <v>0</v>
      </c>
      <c r="K2385">
        <v>103002</v>
      </c>
      <c r="L2385">
        <v>2487433</v>
      </c>
      <c r="M2385">
        <v>20171015</v>
      </c>
      <c r="N2385" t="s">
        <v>19</v>
      </c>
      <c r="O2385" t="str">
        <f>IF(VLOOKUP(A2385,'national-winners'!$A$2:$B$13,2,0)=H2385,"Y","N")</f>
        <v>N</v>
      </c>
    </row>
    <row r="2386" spans="1:15" x14ac:dyDescent="0.25">
      <c r="A2386">
        <v>2000</v>
      </c>
      <c r="B2386" t="s">
        <v>152</v>
      </c>
      <c r="C2386" t="s">
        <v>153</v>
      </c>
      <c r="D2386">
        <v>53</v>
      </c>
      <c r="E2386">
        <v>91</v>
      </c>
      <c r="F2386">
        <v>73</v>
      </c>
      <c r="G2386" t="s">
        <v>16</v>
      </c>
      <c r="H2386" t="s">
        <v>271</v>
      </c>
      <c r="I2386" t="s">
        <v>29</v>
      </c>
      <c r="J2386" t="b">
        <v>0</v>
      </c>
      <c r="K2386">
        <v>13135</v>
      </c>
      <c r="L2386">
        <v>2487433</v>
      </c>
      <c r="M2386">
        <v>20171015</v>
      </c>
      <c r="N2386" t="s">
        <v>19</v>
      </c>
      <c r="O2386" t="str">
        <f>IF(VLOOKUP(A2386,'national-winners'!$A$2:$B$13,2,0)=H2386,"Y","N")</f>
        <v>N</v>
      </c>
    </row>
    <row r="2387" spans="1:15" x14ac:dyDescent="0.25">
      <c r="A2387">
        <v>2000</v>
      </c>
      <c r="B2387" t="s">
        <v>152</v>
      </c>
      <c r="C2387" t="s">
        <v>153</v>
      </c>
      <c r="D2387">
        <v>53</v>
      </c>
      <c r="E2387">
        <v>91</v>
      </c>
      <c r="F2387">
        <v>73</v>
      </c>
      <c r="G2387" t="s">
        <v>16</v>
      </c>
      <c r="H2387" t="s">
        <v>299</v>
      </c>
      <c r="I2387" t="s">
        <v>293</v>
      </c>
      <c r="J2387" t="b">
        <v>0</v>
      </c>
      <c r="K2387">
        <v>7171</v>
      </c>
      <c r="L2387">
        <v>2487433</v>
      </c>
      <c r="M2387">
        <v>20171015</v>
      </c>
      <c r="N2387" t="s">
        <v>19</v>
      </c>
      <c r="O2387" t="str">
        <f>IF(VLOOKUP(A2387,'national-winners'!$A$2:$B$13,2,0)=H2387,"Y","N")</f>
        <v>N</v>
      </c>
    </row>
    <row r="2388" spans="1:15" x14ac:dyDescent="0.25">
      <c r="A2388">
        <v>2000</v>
      </c>
      <c r="B2388" t="s">
        <v>152</v>
      </c>
      <c r="C2388" t="s">
        <v>153</v>
      </c>
      <c r="D2388">
        <v>53</v>
      </c>
      <c r="E2388">
        <v>91</v>
      </c>
      <c r="F2388">
        <v>73</v>
      </c>
      <c r="G2388" t="s">
        <v>16</v>
      </c>
      <c r="H2388" t="s">
        <v>236</v>
      </c>
      <c r="I2388" t="s">
        <v>237</v>
      </c>
      <c r="J2388" t="b">
        <v>0</v>
      </c>
      <c r="K2388">
        <v>2927</v>
      </c>
      <c r="L2388">
        <v>2487433</v>
      </c>
      <c r="M2388">
        <v>20171015</v>
      </c>
      <c r="N2388" t="s">
        <v>19</v>
      </c>
      <c r="O2388" t="str">
        <f>IF(VLOOKUP(A2388,'national-winners'!$A$2:$B$13,2,0)=H2388,"Y","N")</f>
        <v>N</v>
      </c>
    </row>
    <row r="2389" spans="1:15" x14ac:dyDescent="0.25">
      <c r="A2389">
        <v>2000</v>
      </c>
      <c r="B2389" t="s">
        <v>152</v>
      </c>
      <c r="C2389" t="s">
        <v>153</v>
      </c>
      <c r="D2389">
        <v>53</v>
      </c>
      <c r="E2389">
        <v>91</v>
      </c>
      <c r="F2389">
        <v>73</v>
      </c>
      <c r="G2389" t="s">
        <v>16</v>
      </c>
      <c r="H2389" t="s">
        <v>238</v>
      </c>
      <c r="I2389" t="s">
        <v>134</v>
      </c>
      <c r="J2389" t="b">
        <v>0</v>
      </c>
      <c r="K2389">
        <v>1989</v>
      </c>
      <c r="L2389">
        <v>2487433</v>
      </c>
      <c r="M2389">
        <v>20171015</v>
      </c>
      <c r="N2389" t="s">
        <v>19</v>
      </c>
      <c r="O2389" t="str">
        <f>IF(VLOOKUP(A2389,'national-winners'!$A$2:$B$13,2,0)=H2389,"Y","N")</f>
        <v>N</v>
      </c>
    </row>
    <row r="2390" spans="1:15" x14ac:dyDescent="0.25">
      <c r="A2390">
        <v>2000</v>
      </c>
      <c r="B2390" t="s">
        <v>152</v>
      </c>
      <c r="C2390" t="s">
        <v>153</v>
      </c>
      <c r="D2390">
        <v>53</v>
      </c>
      <c r="E2390">
        <v>91</v>
      </c>
      <c r="F2390">
        <v>73</v>
      </c>
      <c r="G2390" t="s">
        <v>16</v>
      </c>
      <c r="H2390" t="s">
        <v>280</v>
      </c>
      <c r="I2390" t="s">
        <v>170</v>
      </c>
      <c r="J2390" t="b">
        <v>0</v>
      </c>
      <c r="K2390">
        <v>1729</v>
      </c>
      <c r="L2390">
        <v>2487433</v>
      </c>
      <c r="M2390">
        <v>20171015</v>
      </c>
      <c r="N2390" t="s">
        <v>19</v>
      </c>
      <c r="O2390" t="str">
        <f>IF(VLOOKUP(A2390,'national-winners'!$A$2:$B$13,2,0)=H2390,"Y","N")</f>
        <v>N</v>
      </c>
    </row>
    <row r="2391" spans="1:15" x14ac:dyDescent="0.25">
      <c r="A2391">
        <v>2000</v>
      </c>
      <c r="B2391" t="s">
        <v>152</v>
      </c>
      <c r="C2391" t="s">
        <v>153</v>
      </c>
      <c r="D2391">
        <v>53</v>
      </c>
      <c r="E2391">
        <v>91</v>
      </c>
      <c r="F2391">
        <v>73</v>
      </c>
      <c r="G2391" t="s">
        <v>16</v>
      </c>
      <c r="H2391" t="s">
        <v>166</v>
      </c>
      <c r="I2391" t="s">
        <v>100</v>
      </c>
      <c r="J2391" t="b">
        <v>0</v>
      </c>
      <c r="K2391">
        <v>660</v>
      </c>
      <c r="L2391">
        <v>2487433</v>
      </c>
      <c r="M2391">
        <v>20171015</v>
      </c>
      <c r="N2391" t="s">
        <v>19</v>
      </c>
      <c r="O2391" t="str">
        <f>IF(VLOOKUP(A2391,'national-winners'!$A$2:$B$13,2,0)=H2391,"Y","N")</f>
        <v>N</v>
      </c>
    </row>
    <row r="2392" spans="1:15" x14ac:dyDescent="0.25">
      <c r="A2392">
        <v>2000</v>
      </c>
      <c r="B2392" t="s">
        <v>152</v>
      </c>
      <c r="C2392" t="s">
        <v>153</v>
      </c>
      <c r="D2392">
        <v>53</v>
      </c>
      <c r="E2392">
        <v>91</v>
      </c>
      <c r="F2392">
        <v>73</v>
      </c>
      <c r="G2392" t="s">
        <v>16</v>
      </c>
      <c r="H2392" t="s">
        <v>284</v>
      </c>
      <c r="I2392" t="s">
        <v>37</v>
      </c>
      <c r="J2392" t="b">
        <v>0</v>
      </c>
      <c r="K2392">
        <v>304</v>
      </c>
      <c r="L2392">
        <v>2487433</v>
      </c>
      <c r="M2392">
        <v>20171015</v>
      </c>
      <c r="N2392" t="s">
        <v>19</v>
      </c>
      <c r="O2392" t="str">
        <f>IF(VLOOKUP(A2392,'national-winners'!$A$2:$B$13,2,0)=H2392,"Y","N")</f>
        <v>N</v>
      </c>
    </row>
    <row r="2393" spans="1:15" x14ac:dyDescent="0.25">
      <c r="A2393">
        <v>2000</v>
      </c>
      <c r="B2393" t="s">
        <v>154</v>
      </c>
      <c r="C2393" t="s">
        <v>155</v>
      </c>
      <c r="D2393">
        <v>54</v>
      </c>
      <c r="E2393">
        <v>55</v>
      </c>
      <c r="F2393">
        <v>56</v>
      </c>
      <c r="G2393" t="s">
        <v>16</v>
      </c>
      <c r="H2393" t="s">
        <v>297</v>
      </c>
      <c r="I2393" t="s">
        <v>21</v>
      </c>
      <c r="J2393" t="b">
        <v>0</v>
      </c>
      <c r="K2393">
        <v>336475</v>
      </c>
      <c r="L2393">
        <v>648124</v>
      </c>
      <c r="M2393">
        <v>20171015</v>
      </c>
      <c r="N2393" t="s">
        <v>19</v>
      </c>
      <c r="O2393" t="str">
        <f>IF(VLOOKUP(A2393,'national-winners'!$A$2:$B$13,2,0)=H2393,"Y","N")</f>
        <v>Y</v>
      </c>
    </row>
    <row r="2394" spans="1:15" x14ac:dyDescent="0.25">
      <c r="A2394">
        <v>2000</v>
      </c>
      <c r="B2394" t="s">
        <v>154</v>
      </c>
      <c r="C2394" t="s">
        <v>155</v>
      </c>
      <c r="D2394">
        <v>54</v>
      </c>
      <c r="E2394">
        <v>55</v>
      </c>
      <c r="F2394">
        <v>56</v>
      </c>
      <c r="G2394" t="s">
        <v>16</v>
      </c>
      <c r="H2394" t="s">
        <v>298</v>
      </c>
      <c r="I2394" t="s">
        <v>18</v>
      </c>
      <c r="J2394" t="b">
        <v>0</v>
      </c>
      <c r="K2394">
        <v>295497</v>
      </c>
      <c r="L2394">
        <v>648124</v>
      </c>
      <c r="M2394">
        <v>20171015</v>
      </c>
      <c r="N2394" t="s">
        <v>19</v>
      </c>
      <c r="O2394" t="str">
        <f>IF(VLOOKUP(A2394,'national-winners'!$A$2:$B$13,2,0)=H2394,"Y","N")</f>
        <v>N</v>
      </c>
    </row>
    <row r="2395" spans="1:15" x14ac:dyDescent="0.25">
      <c r="A2395">
        <v>2000</v>
      </c>
      <c r="B2395" t="s">
        <v>154</v>
      </c>
      <c r="C2395" t="s">
        <v>155</v>
      </c>
      <c r="D2395">
        <v>54</v>
      </c>
      <c r="E2395">
        <v>55</v>
      </c>
      <c r="F2395">
        <v>56</v>
      </c>
      <c r="G2395" t="s">
        <v>16</v>
      </c>
      <c r="H2395" t="s">
        <v>273</v>
      </c>
      <c r="I2395" t="s">
        <v>274</v>
      </c>
      <c r="J2395" t="b">
        <v>0</v>
      </c>
      <c r="K2395">
        <v>10680</v>
      </c>
      <c r="L2395">
        <v>648124</v>
      </c>
      <c r="M2395">
        <v>20171015</v>
      </c>
      <c r="N2395" t="s">
        <v>19</v>
      </c>
      <c r="O2395" t="str">
        <f>IF(VLOOKUP(A2395,'national-winners'!$A$2:$B$13,2,0)=H2395,"Y","N")</f>
        <v>N</v>
      </c>
    </row>
    <row r="2396" spans="1:15" x14ac:dyDescent="0.25">
      <c r="A2396">
        <v>2000</v>
      </c>
      <c r="B2396" t="s">
        <v>154</v>
      </c>
      <c r="C2396" t="s">
        <v>155</v>
      </c>
      <c r="D2396">
        <v>54</v>
      </c>
      <c r="E2396">
        <v>55</v>
      </c>
      <c r="F2396">
        <v>56</v>
      </c>
      <c r="G2396" t="s">
        <v>16</v>
      </c>
      <c r="H2396" t="s">
        <v>299</v>
      </c>
      <c r="I2396" t="s">
        <v>272</v>
      </c>
      <c r="J2396" t="b">
        <v>0</v>
      </c>
      <c r="K2396">
        <v>3169</v>
      </c>
      <c r="L2396">
        <v>648124</v>
      </c>
      <c r="M2396">
        <v>20171015</v>
      </c>
      <c r="N2396" t="s">
        <v>19</v>
      </c>
      <c r="O2396" t="str">
        <f>IF(VLOOKUP(A2396,'national-winners'!$A$2:$B$13,2,0)=H2396,"Y","N")</f>
        <v>N</v>
      </c>
    </row>
    <row r="2397" spans="1:15" x14ac:dyDescent="0.25">
      <c r="A2397">
        <v>2000</v>
      </c>
      <c r="B2397" t="s">
        <v>154</v>
      </c>
      <c r="C2397" t="s">
        <v>155</v>
      </c>
      <c r="D2397">
        <v>54</v>
      </c>
      <c r="E2397">
        <v>55</v>
      </c>
      <c r="F2397">
        <v>56</v>
      </c>
      <c r="G2397" t="s">
        <v>16</v>
      </c>
      <c r="H2397" t="s">
        <v>271</v>
      </c>
      <c r="I2397" t="s">
        <v>29</v>
      </c>
      <c r="J2397" t="b">
        <v>0</v>
      </c>
      <c r="K2397">
        <v>1912</v>
      </c>
      <c r="L2397">
        <v>648124</v>
      </c>
      <c r="M2397">
        <v>20171015</v>
      </c>
      <c r="N2397" t="s">
        <v>19</v>
      </c>
      <c r="O2397" t="str">
        <f>IF(VLOOKUP(A2397,'national-winners'!$A$2:$B$13,2,0)=H2397,"Y","N")</f>
        <v>N</v>
      </c>
    </row>
    <row r="2398" spans="1:15" x14ac:dyDescent="0.25">
      <c r="A2398">
        <v>2000</v>
      </c>
      <c r="B2398" t="s">
        <v>154</v>
      </c>
      <c r="C2398" t="s">
        <v>155</v>
      </c>
      <c r="D2398">
        <v>54</v>
      </c>
      <c r="E2398">
        <v>55</v>
      </c>
      <c r="F2398">
        <v>56</v>
      </c>
      <c r="G2398" t="s">
        <v>16</v>
      </c>
      <c r="H2398" t="s">
        <v>236</v>
      </c>
      <c r="I2398" t="s">
        <v>237</v>
      </c>
      <c r="J2398" t="b">
        <v>0</v>
      </c>
      <c r="K2398">
        <v>367</v>
      </c>
      <c r="L2398">
        <v>648124</v>
      </c>
      <c r="M2398">
        <v>20171015</v>
      </c>
      <c r="N2398" t="s">
        <v>19</v>
      </c>
      <c r="O2398" t="str">
        <f>IF(VLOOKUP(A2398,'national-winners'!$A$2:$B$13,2,0)=H2398,"Y","N")</f>
        <v>N</v>
      </c>
    </row>
    <row r="2399" spans="1:15" x14ac:dyDescent="0.25">
      <c r="A2399">
        <v>2000</v>
      </c>
      <c r="B2399" t="s">
        <v>154</v>
      </c>
      <c r="C2399" t="s">
        <v>155</v>
      </c>
      <c r="D2399">
        <v>54</v>
      </c>
      <c r="E2399">
        <v>55</v>
      </c>
      <c r="F2399">
        <v>56</v>
      </c>
      <c r="G2399" t="s">
        <v>16</v>
      </c>
      <c r="J2399" t="b">
        <v>1</v>
      </c>
      <c r="K2399">
        <v>24</v>
      </c>
      <c r="L2399">
        <v>648124</v>
      </c>
      <c r="M2399">
        <v>20171015</v>
      </c>
      <c r="N2399" t="s">
        <v>19</v>
      </c>
      <c r="O2399" t="str">
        <f>IF(VLOOKUP(A2399,'national-winners'!$A$2:$B$13,2,0)=H2399,"Y","N")</f>
        <v>N</v>
      </c>
    </row>
    <row r="2400" spans="1:15" x14ac:dyDescent="0.25">
      <c r="A2400">
        <v>2000</v>
      </c>
      <c r="B2400" t="s">
        <v>156</v>
      </c>
      <c r="C2400" t="s">
        <v>157</v>
      </c>
      <c r="D2400">
        <v>55</v>
      </c>
      <c r="E2400">
        <v>35</v>
      </c>
      <c r="F2400">
        <v>25</v>
      </c>
      <c r="G2400" t="s">
        <v>16</v>
      </c>
      <c r="H2400" t="s">
        <v>298</v>
      </c>
      <c r="I2400" t="s">
        <v>18</v>
      </c>
      <c r="J2400" t="b">
        <v>0</v>
      </c>
      <c r="K2400">
        <v>1242987</v>
      </c>
      <c r="L2400">
        <v>2598607</v>
      </c>
      <c r="M2400">
        <v>20171015</v>
      </c>
      <c r="N2400" t="s">
        <v>19</v>
      </c>
      <c r="O2400" t="str">
        <f>IF(VLOOKUP(A2400,'national-winners'!$A$2:$B$13,2,0)=H2400,"Y","N")</f>
        <v>N</v>
      </c>
    </row>
    <row r="2401" spans="1:15" x14ac:dyDescent="0.25">
      <c r="A2401">
        <v>2000</v>
      </c>
      <c r="B2401" t="s">
        <v>156</v>
      </c>
      <c r="C2401" t="s">
        <v>157</v>
      </c>
      <c r="D2401">
        <v>55</v>
      </c>
      <c r="E2401">
        <v>35</v>
      </c>
      <c r="F2401">
        <v>25</v>
      </c>
      <c r="G2401" t="s">
        <v>16</v>
      </c>
      <c r="H2401" t="s">
        <v>297</v>
      </c>
      <c r="I2401" t="s">
        <v>21</v>
      </c>
      <c r="J2401" t="b">
        <v>0</v>
      </c>
      <c r="K2401">
        <v>1237279</v>
      </c>
      <c r="L2401">
        <v>2598607</v>
      </c>
      <c r="M2401">
        <v>20171015</v>
      </c>
      <c r="N2401" t="s">
        <v>19</v>
      </c>
      <c r="O2401" t="str">
        <f>IF(VLOOKUP(A2401,'national-winners'!$A$2:$B$13,2,0)=H2401,"Y","N")</f>
        <v>Y</v>
      </c>
    </row>
    <row r="2402" spans="1:15" x14ac:dyDescent="0.25">
      <c r="A2402">
        <v>2000</v>
      </c>
      <c r="B2402" t="s">
        <v>156</v>
      </c>
      <c r="C2402" t="s">
        <v>157</v>
      </c>
      <c r="D2402">
        <v>55</v>
      </c>
      <c r="E2402">
        <v>35</v>
      </c>
      <c r="F2402">
        <v>25</v>
      </c>
      <c r="G2402" t="s">
        <v>16</v>
      </c>
      <c r="H2402" t="s">
        <v>273</v>
      </c>
      <c r="I2402" t="s">
        <v>274</v>
      </c>
      <c r="J2402" t="b">
        <v>0</v>
      </c>
      <c r="K2402">
        <v>94070</v>
      </c>
      <c r="L2402">
        <v>2598607</v>
      </c>
      <c r="M2402">
        <v>20171015</v>
      </c>
      <c r="N2402" t="s">
        <v>19</v>
      </c>
      <c r="O2402" t="str">
        <f>IF(VLOOKUP(A2402,'national-winners'!$A$2:$B$13,2,0)=H2402,"Y","N")</f>
        <v>N</v>
      </c>
    </row>
    <row r="2403" spans="1:15" x14ac:dyDescent="0.25">
      <c r="A2403">
        <v>2000</v>
      </c>
      <c r="B2403" t="s">
        <v>156</v>
      </c>
      <c r="C2403" t="s">
        <v>157</v>
      </c>
      <c r="D2403">
        <v>55</v>
      </c>
      <c r="E2403">
        <v>35</v>
      </c>
      <c r="F2403">
        <v>25</v>
      </c>
      <c r="G2403" t="s">
        <v>16</v>
      </c>
      <c r="I2403" t="s">
        <v>35</v>
      </c>
      <c r="J2403" t="b">
        <v>0</v>
      </c>
      <c r="K2403">
        <v>13693</v>
      </c>
      <c r="L2403">
        <v>2598607</v>
      </c>
      <c r="M2403">
        <v>20171015</v>
      </c>
      <c r="N2403" t="s">
        <v>19</v>
      </c>
      <c r="O2403" t="str">
        <f>IF(VLOOKUP(A2403,'national-winners'!$A$2:$B$13,2,0)=H2403,"Y","N")</f>
        <v>N</v>
      </c>
    </row>
    <row r="2404" spans="1:15" x14ac:dyDescent="0.25">
      <c r="A2404">
        <v>2000</v>
      </c>
      <c r="B2404" t="s">
        <v>156</v>
      </c>
      <c r="C2404" t="s">
        <v>157</v>
      </c>
      <c r="D2404">
        <v>55</v>
      </c>
      <c r="E2404">
        <v>35</v>
      </c>
      <c r="F2404">
        <v>25</v>
      </c>
      <c r="G2404" t="s">
        <v>16</v>
      </c>
      <c r="H2404" t="s">
        <v>271</v>
      </c>
      <c r="I2404" t="s">
        <v>29</v>
      </c>
      <c r="J2404" t="b">
        <v>0</v>
      </c>
      <c r="K2404">
        <v>6640</v>
      </c>
      <c r="L2404">
        <v>2598607</v>
      </c>
      <c r="M2404">
        <v>20171015</v>
      </c>
      <c r="N2404" t="s">
        <v>19</v>
      </c>
      <c r="O2404" t="str">
        <f>IF(VLOOKUP(A2404,'national-winners'!$A$2:$B$13,2,0)=H2404,"Y","N")</f>
        <v>N</v>
      </c>
    </row>
    <row r="2405" spans="1:15" x14ac:dyDescent="0.25">
      <c r="A2405">
        <v>2000</v>
      </c>
      <c r="B2405" t="s">
        <v>156</v>
      </c>
      <c r="C2405" t="s">
        <v>157</v>
      </c>
      <c r="D2405">
        <v>55</v>
      </c>
      <c r="E2405">
        <v>35</v>
      </c>
      <c r="F2405">
        <v>25</v>
      </c>
      <c r="G2405" t="s">
        <v>16</v>
      </c>
      <c r="I2405" t="s">
        <v>134</v>
      </c>
      <c r="J2405" t="b">
        <v>0</v>
      </c>
      <c r="K2405">
        <v>2042</v>
      </c>
      <c r="L2405">
        <v>2598607</v>
      </c>
      <c r="M2405">
        <v>20171015</v>
      </c>
      <c r="N2405" t="s">
        <v>19</v>
      </c>
      <c r="O2405" t="str">
        <f>IF(VLOOKUP(A2405,'national-winners'!$A$2:$B$13,2,0)=H2405,"Y","N")</f>
        <v>N</v>
      </c>
    </row>
    <row r="2406" spans="1:15" x14ac:dyDescent="0.25">
      <c r="A2406">
        <v>2000</v>
      </c>
      <c r="B2406" t="s">
        <v>156</v>
      </c>
      <c r="C2406" t="s">
        <v>157</v>
      </c>
      <c r="D2406">
        <v>55</v>
      </c>
      <c r="E2406">
        <v>35</v>
      </c>
      <c r="F2406">
        <v>25</v>
      </c>
      <c r="G2406" t="s">
        <v>16</v>
      </c>
      <c r="H2406" t="s">
        <v>52</v>
      </c>
      <c r="J2406" t="b">
        <v>0</v>
      </c>
      <c r="K2406">
        <v>1896</v>
      </c>
      <c r="L2406">
        <v>2598607</v>
      </c>
      <c r="M2406">
        <v>20171015</v>
      </c>
      <c r="N2406" t="s">
        <v>19</v>
      </c>
      <c r="O2406" t="str">
        <f>IF(VLOOKUP(A2406,'national-winners'!$A$2:$B$13,2,0)=H2406,"Y","N")</f>
        <v>N</v>
      </c>
    </row>
    <row r="2407" spans="1:15" x14ac:dyDescent="0.25">
      <c r="A2407">
        <v>2000</v>
      </c>
      <c r="B2407" t="s">
        <v>158</v>
      </c>
      <c r="C2407" t="s">
        <v>159</v>
      </c>
      <c r="D2407">
        <v>56</v>
      </c>
      <c r="E2407">
        <v>83</v>
      </c>
      <c r="F2407">
        <v>68</v>
      </c>
      <c r="G2407" t="s">
        <v>16</v>
      </c>
      <c r="H2407" t="s">
        <v>297</v>
      </c>
      <c r="I2407" t="s">
        <v>21</v>
      </c>
      <c r="J2407" t="b">
        <v>0</v>
      </c>
      <c r="K2407">
        <v>147947</v>
      </c>
      <c r="L2407">
        <v>213726</v>
      </c>
      <c r="M2407">
        <v>20171015</v>
      </c>
      <c r="N2407" t="s">
        <v>19</v>
      </c>
      <c r="O2407" t="str">
        <f>IF(VLOOKUP(A2407,'national-winners'!$A$2:$B$13,2,0)=H2407,"Y","N")</f>
        <v>Y</v>
      </c>
    </row>
    <row r="2408" spans="1:15" x14ac:dyDescent="0.25">
      <c r="A2408">
        <v>2000</v>
      </c>
      <c r="B2408" t="s">
        <v>158</v>
      </c>
      <c r="C2408" t="s">
        <v>159</v>
      </c>
      <c r="D2408">
        <v>56</v>
      </c>
      <c r="E2408">
        <v>83</v>
      </c>
      <c r="F2408">
        <v>68</v>
      </c>
      <c r="G2408" t="s">
        <v>16</v>
      </c>
      <c r="H2408" t="s">
        <v>298</v>
      </c>
      <c r="I2408" t="s">
        <v>18</v>
      </c>
      <c r="J2408" t="b">
        <v>0</v>
      </c>
      <c r="K2408">
        <v>60481</v>
      </c>
      <c r="L2408">
        <v>213726</v>
      </c>
      <c r="M2408">
        <v>20171015</v>
      </c>
      <c r="N2408" t="s">
        <v>19</v>
      </c>
      <c r="O2408" t="str">
        <f>IF(VLOOKUP(A2408,'national-winners'!$A$2:$B$13,2,0)=H2408,"Y","N")</f>
        <v>N</v>
      </c>
    </row>
    <row r="2409" spans="1:15" x14ac:dyDescent="0.25">
      <c r="A2409">
        <v>2000</v>
      </c>
      <c r="B2409" t="s">
        <v>158</v>
      </c>
      <c r="C2409" t="s">
        <v>159</v>
      </c>
      <c r="D2409">
        <v>56</v>
      </c>
      <c r="E2409">
        <v>83</v>
      </c>
      <c r="F2409">
        <v>68</v>
      </c>
      <c r="G2409" t="s">
        <v>16</v>
      </c>
      <c r="H2409" t="s">
        <v>299</v>
      </c>
      <c r="I2409" t="s">
        <v>272</v>
      </c>
      <c r="J2409" t="b">
        <v>0</v>
      </c>
      <c r="K2409">
        <v>2724</v>
      </c>
      <c r="L2409">
        <v>213726</v>
      </c>
      <c r="M2409">
        <v>20171015</v>
      </c>
      <c r="N2409" t="s">
        <v>19</v>
      </c>
      <c r="O2409" t="str">
        <f>IF(VLOOKUP(A2409,'national-winners'!$A$2:$B$13,2,0)=H2409,"Y","N")</f>
        <v>N</v>
      </c>
    </row>
    <row r="2410" spans="1:15" x14ac:dyDescent="0.25">
      <c r="A2410">
        <v>2000</v>
      </c>
      <c r="B2410" t="s">
        <v>158</v>
      </c>
      <c r="C2410" t="s">
        <v>159</v>
      </c>
      <c r="D2410">
        <v>56</v>
      </c>
      <c r="E2410">
        <v>83</v>
      </c>
      <c r="F2410">
        <v>68</v>
      </c>
      <c r="G2410" t="s">
        <v>16</v>
      </c>
      <c r="H2410" t="s">
        <v>271</v>
      </c>
      <c r="I2410" t="s">
        <v>29</v>
      </c>
      <c r="J2410" t="b">
        <v>0</v>
      </c>
      <c r="K2410">
        <v>1443</v>
      </c>
      <c r="L2410">
        <v>213726</v>
      </c>
      <c r="M2410">
        <v>20171015</v>
      </c>
      <c r="N2410" t="s">
        <v>19</v>
      </c>
      <c r="O2410" t="str">
        <f>IF(VLOOKUP(A2410,'national-winners'!$A$2:$B$13,2,0)=H2410,"Y","N")</f>
        <v>N</v>
      </c>
    </row>
    <row r="2411" spans="1:15" x14ac:dyDescent="0.25">
      <c r="A2411">
        <v>2000</v>
      </c>
      <c r="B2411" t="s">
        <v>158</v>
      </c>
      <c r="C2411" t="s">
        <v>159</v>
      </c>
      <c r="D2411">
        <v>56</v>
      </c>
      <c r="E2411">
        <v>83</v>
      </c>
      <c r="F2411">
        <v>68</v>
      </c>
      <c r="G2411" t="s">
        <v>16</v>
      </c>
      <c r="H2411" t="s">
        <v>238</v>
      </c>
      <c r="I2411" t="s">
        <v>35</v>
      </c>
      <c r="J2411" t="b">
        <v>0</v>
      </c>
      <c r="K2411">
        <v>720</v>
      </c>
      <c r="L2411">
        <v>213726</v>
      </c>
      <c r="M2411">
        <v>20171015</v>
      </c>
      <c r="N2411" t="s">
        <v>19</v>
      </c>
      <c r="O2411" t="str">
        <f>IF(VLOOKUP(A2411,'national-winners'!$A$2:$B$13,2,0)=H2411,"Y","N")</f>
        <v>N</v>
      </c>
    </row>
    <row r="2412" spans="1:15" x14ac:dyDescent="0.25">
      <c r="A2412">
        <v>2000</v>
      </c>
      <c r="B2412" t="s">
        <v>158</v>
      </c>
      <c r="C2412" t="s">
        <v>159</v>
      </c>
      <c r="D2412">
        <v>56</v>
      </c>
      <c r="E2412">
        <v>83</v>
      </c>
      <c r="F2412">
        <v>68</v>
      </c>
      <c r="G2412" t="s">
        <v>16</v>
      </c>
      <c r="H2412" t="s">
        <v>236</v>
      </c>
      <c r="I2412" t="s">
        <v>237</v>
      </c>
      <c r="J2412" t="b">
        <v>0</v>
      </c>
      <c r="K2412">
        <v>411</v>
      </c>
      <c r="L2412">
        <v>213726</v>
      </c>
      <c r="M2412">
        <v>20171015</v>
      </c>
      <c r="N2412" t="s">
        <v>19</v>
      </c>
      <c r="O2412" t="str">
        <f>IF(VLOOKUP(A2412,'national-winners'!$A$2:$B$13,2,0)=H2412,"Y","N")</f>
        <v>N</v>
      </c>
    </row>
    <row r="2413" spans="1:15" x14ac:dyDescent="0.25">
      <c r="A2413">
        <v>2004</v>
      </c>
      <c r="B2413" t="s">
        <v>14</v>
      </c>
      <c r="C2413" t="s">
        <v>15</v>
      </c>
      <c r="D2413">
        <v>1</v>
      </c>
      <c r="E2413">
        <v>63</v>
      </c>
      <c r="F2413">
        <v>41</v>
      </c>
      <c r="G2413" t="s">
        <v>16</v>
      </c>
      <c r="H2413" t="s">
        <v>297</v>
      </c>
      <c r="I2413" t="s">
        <v>21</v>
      </c>
      <c r="J2413" t="b">
        <v>0</v>
      </c>
      <c r="K2413">
        <v>1176394</v>
      </c>
      <c r="L2413">
        <v>1883415</v>
      </c>
      <c r="M2413">
        <v>20171015</v>
      </c>
      <c r="N2413" t="s">
        <v>19</v>
      </c>
      <c r="O2413" t="str">
        <f>IF(VLOOKUP(A2413,'national-winners'!$A$2:$B$13,2,0)=H2413,"Y","N")</f>
        <v>Y</v>
      </c>
    </row>
    <row r="2414" spans="1:15" x14ac:dyDescent="0.25">
      <c r="A2414">
        <v>2004</v>
      </c>
      <c r="B2414" t="s">
        <v>14</v>
      </c>
      <c r="C2414" t="s">
        <v>15</v>
      </c>
      <c r="D2414">
        <v>1</v>
      </c>
      <c r="E2414">
        <v>63</v>
      </c>
      <c r="F2414">
        <v>41</v>
      </c>
      <c r="G2414" t="s">
        <v>16</v>
      </c>
      <c r="H2414" t="s">
        <v>313</v>
      </c>
      <c r="I2414" t="s">
        <v>18</v>
      </c>
      <c r="J2414" t="b">
        <v>0</v>
      </c>
      <c r="K2414">
        <v>693933</v>
      </c>
      <c r="L2414">
        <v>1883415</v>
      </c>
      <c r="M2414">
        <v>20171015</v>
      </c>
      <c r="N2414" t="s">
        <v>19</v>
      </c>
      <c r="O2414" t="str">
        <f>IF(VLOOKUP(A2414,'national-winners'!$A$2:$B$13,2,0)=H2414,"Y","N")</f>
        <v>N</v>
      </c>
    </row>
    <row r="2415" spans="1:15" x14ac:dyDescent="0.25">
      <c r="A2415">
        <v>2004</v>
      </c>
      <c r="B2415" t="s">
        <v>14</v>
      </c>
      <c r="C2415" t="s">
        <v>15</v>
      </c>
      <c r="D2415">
        <v>1</v>
      </c>
      <c r="E2415">
        <v>63</v>
      </c>
      <c r="F2415">
        <v>41</v>
      </c>
      <c r="G2415" t="s">
        <v>16</v>
      </c>
      <c r="H2415" t="s">
        <v>59</v>
      </c>
      <c r="I2415" t="s">
        <v>35</v>
      </c>
      <c r="J2415" t="b">
        <v>0</v>
      </c>
      <c r="K2415">
        <v>12190</v>
      </c>
      <c r="L2415">
        <v>1883415</v>
      </c>
      <c r="M2415">
        <v>20171015</v>
      </c>
      <c r="N2415" t="s">
        <v>19</v>
      </c>
      <c r="O2415" t="str">
        <f>IF(VLOOKUP(A2415,'national-winners'!$A$2:$B$13,2,0)=H2415,"Y","N")</f>
        <v>N</v>
      </c>
    </row>
    <row r="2416" spans="1:15" x14ac:dyDescent="0.25">
      <c r="A2416">
        <v>2004</v>
      </c>
      <c r="B2416" t="s">
        <v>14</v>
      </c>
      <c r="C2416" t="s">
        <v>15</v>
      </c>
      <c r="D2416">
        <v>1</v>
      </c>
      <c r="E2416">
        <v>63</v>
      </c>
      <c r="F2416">
        <v>41</v>
      </c>
      <c r="G2416" t="s">
        <v>16</v>
      </c>
      <c r="H2416" t="s">
        <v>59</v>
      </c>
      <c r="J2416" t="b">
        <v>1</v>
      </c>
      <c r="K2416">
        <v>898</v>
      </c>
      <c r="L2416">
        <v>1883415</v>
      </c>
      <c r="M2416">
        <v>20171015</v>
      </c>
      <c r="N2416" t="s">
        <v>19</v>
      </c>
      <c r="O2416" t="str">
        <f>IF(VLOOKUP(A2416,'national-winners'!$A$2:$B$13,2,0)=H2416,"Y","N")</f>
        <v>N</v>
      </c>
    </row>
    <row r="2417" spans="1:15" x14ac:dyDescent="0.25">
      <c r="A2417">
        <v>2004</v>
      </c>
      <c r="B2417" t="s">
        <v>30</v>
      </c>
      <c r="C2417" t="s">
        <v>31</v>
      </c>
      <c r="D2417">
        <v>2</v>
      </c>
      <c r="E2417">
        <v>94</v>
      </c>
      <c r="F2417">
        <v>81</v>
      </c>
      <c r="G2417" t="s">
        <v>16</v>
      </c>
      <c r="H2417" t="s">
        <v>297</v>
      </c>
      <c r="I2417" t="s">
        <v>21</v>
      </c>
      <c r="J2417" t="b">
        <v>0</v>
      </c>
      <c r="K2417">
        <v>190889</v>
      </c>
      <c r="L2417">
        <v>312598</v>
      </c>
      <c r="M2417">
        <v>20171015</v>
      </c>
      <c r="N2417" t="s">
        <v>19</v>
      </c>
      <c r="O2417" t="str">
        <f>IF(VLOOKUP(A2417,'national-winners'!$A$2:$B$13,2,0)=H2417,"Y","N")</f>
        <v>Y</v>
      </c>
    </row>
    <row r="2418" spans="1:15" x14ac:dyDescent="0.25">
      <c r="A2418">
        <v>2004</v>
      </c>
      <c r="B2418" t="s">
        <v>30</v>
      </c>
      <c r="C2418" t="s">
        <v>31</v>
      </c>
      <c r="D2418">
        <v>2</v>
      </c>
      <c r="E2418">
        <v>94</v>
      </c>
      <c r="F2418">
        <v>81</v>
      </c>
      <c r="G2418" t="s">
        <v>16</v>
      </c>
      <c r="H2418" t="s">
        <v>313</v>
      </c>
      <c r="I2418" t="s">
        <v>18</v>
      </c>
      <c r="J2418" t="b">
        <v>0</v>
      </c>
      <c r="K2418">
        <v>111025</v>
      </c>
      <c r="L2418">
        <v>312598</v>
      </c>
      <c r="M2418">
        <v>20171015</v>
      </c>
      <c r="N2418" t="s">
        <v>19</v>
      </c>
      <c r="O2418" t="str">
        <f>IF(VLOOKUP(A2418,'national-winners'!$A$2:$B$13,2,0)=H2418,"Y","N")</f>
        <v>N</v>
      </c>
    </row>
    <row r="2419" spans="1:15" x14ac:dyDescent="0.25">
      <c r="A2419">
        <v>2004</v>
      </c>
      <c r="B2419" t="s">
        <v>30</v>
      </c>
      <c r="C2419" t="s">
        <v>31</v>
      </c>
      <c r="D2419">
        <v>2</v>
      </c>
      <c r="E2419">
        <v>94</v>
      </c>
      <c r="F2419">
        <v>81</v>
      </c>
      <c r="G2419" t="s">
        <v>16</v>
      </c>
      <c r="H2419" t="s">
        <v>273</v>
      </c>
      <c r="I2419" t="s">
        <v>192</v>
      </c>
      <c r="J2419" t="b">
        <v>0</v>
      </c>
      <c r="K2419">
        <v>5069</v>
      </c>
      <c r="L2419">
        <v>312598</v>
      </c>
      <c r="M2419">
        <v>20171015</v>
      </c>
      <c r="N2419" t="s">
        <v>19</v>
      </c>
      <c r="O2419" t="str">
        <f>IF(VLOOKUP(A2419,'national-winners'!$A$2:$B$13,2,0)=H2419,"Y","N")</f>
        <v>N</v>
      </c>
    </row>
    <row r="2420" spans="1:15" x14ac:dyDescent="0.25">
      <c r="A2420">
        <v>2004</v>
      </c>
      <c r="B2420" t="s">
        <v>30</v>
      </c>
      <c r="C2420" t="s">
        <v>31</v>
      </c>
      <c r="D2420">
        <v>2</v>
      </c>
      <c r="E2420">
        <v>94</v>
      </c>
      <c r="F2420">
        <v>81</v>
      </c>
      <c r="G2420" t="s">
        <v>16</v>
      </c>
      <c r="H2420" t="s">
        <v>314</v>
      </c>
      <c r="I2420" t="s">
        <v>315</v>
      </c>
      <c r="J2420" t="b">
        <v>0</v>
      </c>
      <c r="K2420">
        <v>2092</v>
      </c>
      <c r="L2420">
        <v>312598</v>
      </c>
      <c r="M2420">
        <v>20171015</v>
      </c>
      <c r="N2420" t="s">
        <v>19</v>
      </c>
      <c r="O2420" t="str">
        <f>IF(VLOOKUP(A2420,'national-winners'!$A$2:$B$13,2,0)=H2420,"Y","N")</f>
        <v>N</v>
      </c>
    </row>
    <row r="2421" spans="1:15" x14ac:dyDescent="0.25">
      <c r="A2421">
        <v>2004</v>
      </c>
      <c r="B2421" t="s">
        <v>30</v>
      </c>
      <c r="C2421" t="s">
        <v>31</v>
      </c>
      <c r="D2421">
        <v>2</v>
      </c>
      <c r="E2421">
        <v>94</v>
      </c>
      <c r="F2421">
        <v>81</v>
      </c>
      <c r="G2421" t="s">
        <v>16</v>
      </c>
      <c r="H2421" t="s">
        <v>316</v>
      </c>
      <c r="I2421" t="s">
        <v>29</v>
      </c>
      <c r="J2421" t="b">
        <v>0</v>
      </c>
      <c r="K2421">
        <v>1675</v>
      </c>
      <c r="L2421">
        <v>312598</v>
      </c>
      <c r="M2421">
        <v>20171015</v>
      </c>
      <c r="N2421" t="s">
        <v>19</v>
      </c>
      <c r="O2421" t="str">
        <f>IF(VLOOKUP(A2421,'national-winners'!$A$2:$B$13,2,0)=H2421,"Y","N")</f>
        <v>N</v>
      </c>
    </row>
    <row r="2422" spans="1:15" x14ac:dyDescent="0.25">
      <c r="A2422">
        <v>2004</v>
      </c>
      <c r="B2422" t="s">
        <v>30</v>
      </c>
      <c r="C2422" t="s">
        <v>31</v>
      </c>
      <c r="D2422">
        <v>2</v>
      </c>
      <c r="E2422">
        <v>94</v>
      </c>
      <c r="F2422">
        <v>81</v>
      </c>
      <c r="G2422" t="s">
        <v>16</v>
      </c>
      <c r="H2422" t="s">
        <v>317</v>
      </c>
      <c r="I2422" t="s">
        <v>274</v>
      </c>
      <c r="J2422" t="b">
        <v>0</v>
      </c>
      <c r="K2422">
        <v>1058</v>
      </c>
      <c r="L2422">
        <v>312598</v>
      </c>
      <c r="M2422">
        <v>20171015</v>
      </c>
      <c r="N2422" t="s">
        <v>19</v>
      </c>
      <c r="O2422" t="str">
        <f>IF(VLOOKUP(A2422,'national-winners'!$A$2:$B$13,2,0)=H2422,"Y","N")</f>
        <v>N</v>
      </c>
    </row>
    <row r="2423" spans="1:15" x14ac:dyDescent="0.25">
      <c r="A2423">
        <v>2004</v>
      </c>
      <c r="B2423" t="s">
        <v>30</v>
      </c>
      <c r="C2423" t="s">
        <v>31</v>
      </c>
      <c r="D2423">
        <v>2</v>
      </c>
      <c r="E2423">
        <v>94</v>
      </c>
      <c r="F2423">
        <v>81</v>
      </c>
      <c r="G2423" t="s">
        <v>16</v>
      </c>
      <c r="H2423" t="s">
        <v>59</v>
      </c>
      <c r="J2423" t="b">
        <v>1</v>
      </c>
      <c r="K2423">
        <v>790</v>
      </c>
      <c r="L2423">
        <v>312598</v>
      </c>
      <c r="M2423">
        <v>20171015</v>
      </c>
      <c r="N2423" t="s">
        <v>19</v>
      </c>
      <c r="O2423" t="str">
        <f>IF(VLOOKUP(A2423,'national-winners'!$A$2:$B$13,2,0)=H2423,"Y","N")</f>
        <v>N</v>
      </c>
    </row>
    <row r="2424" spans="1:15" x14ac:dyDescent="0.25">
      <c r="A2424">
        <v>2004</v>
      </c>
      <c r="B2424" t="s">
        <v>32</v>
      </c>
      <c r="C2424" t="s">
        <v>33</v>
      </c>
      <c r="D2424">
        <v>4</v>
      </c>
      <c r="E2424">
        <v>86</v>
      </c>
      <c r="F2424">
        <v>61</v>
      </c>
      <c r="G2424" t="s">
        <v>16</v>
      </c>
      <c r="H2424" t="s">
        <v>297</v>
      </c>
      <c r="I2424" t="s">
        <v>21</v>
      </c>
      <c r="J2424" t="b">
        <v>0</v>
      </c>
      <c r="K2424">
        <v>1104294</v>
      </c>
      <c r="L2424">
        <v>2012585</v>
      </c>
      <c r="M2424">
        <v>20171015</v>
      </c>
      <c r="N2424" t="s">
        <v>19</v>
      </c>
      <c r="O2424" t="str">
        <f>IF(VLOOKUP(A2424,'national-winners'!$A$2:$B$13,2,0)=H2424,"Y","N")</f>
        <v>Y</v>
      </c>
    </row>
    <row r="2425" spans="1:15" x14ac:dyDescent="0.25">
      <c r="A2425">
        <v>2004</v>
      </c>
      <c r="B2425" t="s">
        <v>32</v>
      </c>
      <c r="C2425" t="s">
        <v>33</v>
      </c>
      <c r="D2425">
        <v>4</v>
      </c>
      <c r="E2425">
        <v>86</v>
      </c>
      <c r="F2425">
        <v>61</v>
      </c>
      <c r="G2425" t="s">
        <v>16</v>
      </c>
      <c r="H2425" t="s">
        <v>313</v>
      </c>
      <c r="I2425" t="s">
        <v>18</v>
      </c>
      <c r="J2425" t="b">
        <v>0</v>
      </c>
      <c r="K2425">
        <v>893524</v>
      </c>
      <c r="L2425">
        <v>2012585</v>
      </c>
      <c r="M2425">
        <v>20171015</v>
      </c>
      <c r="N2425" t="s">
        <v>19</v>
      </c>
      <c r="O2425" t="str">
        <f>IF(VLOOKUP(A2425,'national-winners'!$A$2:$B$13,2,0)=H2425,"Y","N")</f>
        <v>N</v>
      </c>
    </row>
    <row r="2426" spans="1:15" x14ac:dyDescent="0.25">
      <c r="A2426">
        <v>2004</v>
      </c>
      <c r="B2426" t="s">
        <v>32</v>
      </c>
      <c r="C2426" t="s">
        <v>33</v>
      </c>
      <c r="D2426">
        <v>4</v>
      </c>
      <c r="E2426">
        <v>86</v>
      </c>
      <c r="F2426">
        <v>61</v>
      </c>
      <c r="G2426" t="s">
        <v>16</v>
      </c>
      <c r="H2426" t="s">
        <v>316</v>
      </c>
      <c r="I2426" t="s">
        <v>29</v>
      </c>
      <c r="J2426" t="b">
        <v>0</v>
      </c>
      <c r="K2426">
        <v>11856</v>
      </c>
      <c r="L2426">
        <v>2012585</v>
      </c>
      <c r="M2426">
        <v>20171015</v>
      </c>
      <c r="N2426" t="s">
        <v>19</v>
      </c>
      <c r="O2426" t="str">
        <f>IF(VLOOKUP(A2426,'national-winners'!$A$2:$B$13,2,0)=H2426,"Y","N")</f>
        <v>N</v>
      </c>
    </row>
    <row r="2427" spans="1:15" x14ac:dyDescent="0.25">
      <c r="A2427">
        <v>2004</v>
      </c>
      <c r="B2427" t="s">
        <v>32</v>
      </c>
      <c r="C2427" t="s">
        <v>33</v>
      </c>
      <c r="D2427">
        <v>4</v>
      </c>
      <c r="E2427">
        <v>86</v>
      </c>
      <c r="F2427">
        <v>61</v>
      </c>
      <c r="G2427" t="s">
        <v>16</v>
      </c>
      <c r="H2427" t="s">
        <v>59</v>
      </c>
      <c r="J2427" t="b">
        <v>1</v>
      </c>
      <c r="K2427">
        <v>2911</v>
      </c>
      <c r="L2427">
        <v>2012585</v>
      </c>
      <c r="M2427">
        <v>20171015</v>
      </c>
      <c r="N2427" t="s">
        <v>19</v>
      </c>
      <c r="O2427" t="str">
        <f>IF(VLOOKUP(A2427,'national-winners'!$A$2:$B$13,2,0)=H2427,"Y","N")</f>
        <v>N</v>
      </c>
    </row>
    <row r="2428" spans="1:15" x14ac:dyDescent="0.25">
      <c r="A2428">
        <v>2004</v>
      </c>
      <c r="B2428" t="s">
        <v>40</v>
      </c>
      <c r="C2428" t="s">
        <v>41</v>
      </c>
      <c r="D2428">
        <v>5</v>
      </c>
      <c r="E2428">
        <v>71</v>
      </c>
      <c r="F2428">
        <v>42</v>
      </c>
      <c r="G2428" t="s">
        <v>16</v>
      </c>
      <c r="H2428" t="s">
        <v>297</v>
      </c>
      <c r="I2428" t="s">
        <v>21</v>
      </c>
      <c r="J2428" t="b">
        <v>0</v>
      </c>
      <c r="K2428">
        <v>572898</v>
      </c>
      <c r="L2428">
        <v>1054945</v>
      </c>
      <c r="M2428">
        <v>20171015</v>
      </c>
      <c r="N2428" t="s">
        <v>19</v>
      </c>
      <c r="O2428" t="str">
        <f>IF(VLOOKUP(A2428,'national-winners'!$A$2:$B$13,2,0)=H2428,"Y","N")</f>
        <v>Y</v>
      </c>
    </row>
    <row r="2429" spans="1:15" x14ac:dyDescent="0.25">
      <c r="A2429">
        <v>2004</v>
      </c>
      <c r="B2429" t="s">
        <v>40</v>
      </c>
      <c r="C2429" t="s">
        <v>41</v>
      </c>
      <c r="D2429">
        <v>5</v>
      </c>
      <c r="E2429">
        <v>71</v>
      </c>
      <c r="F2429">
        <v>42</v>
      </c>
      <c r="G2429" t="s">
        <v>16</v>
      </c>
      <c r="H2429" t="s">
        <v>313</v>
      </c>
      <c r="I2429" t="s">
        <v>18</v>
      </c>
      <c r="J2429" t="b">
        <v>0</v>
      </c>
      <c r="K2429">
        <v>469953</v>
      </c>
      <c r="L2429">
        <v>1054945</v>
      </c>
      <c r="M2429">
        <v>20171015</v>
      </c>
      <c r="N2429" t="s">
        <v>19</v>
      </c>
      <c r="O2429" t="str">
        <f>IF(VLOOKUP(A2429,'national-winners'!$A$2:$B$13,2,0)=H2429,"Y","N")</f>
        <v>N</v>
      </c>
    </row>
    <row r="2430" spans="1:15" x14ac:dyDescent="0.25">
      <c r="A2430">
        <v>2004</v>
      </c>
      <c r="B2430" t="s">
        <v>40</v>
      </c>
      <c r="C2430" t="s">
        <v>41</v>
      </c>
      <c r="D2430">
        <v>5</v>
      </c>
      <c r="E2430">
        <v>71</v>
      </c>
      <c r="F2430">
        <v>42</v>
      </c>
      <c r="G2430" t="s">
        <v>16</v>
      </c>
      <c r="H2430" t="s">
        <v>273</v>
      </c>
      <c r="I2430" t="s">
        <v>192</v>
      </c>
      <c r="J2430" t="b">
        <v>0</v>
      </c>
      <c r="K2430">
        <v>6171</v>
      </c>
      <c r="L2430">
        <v>1054945</v>
      </c>
      <c r="M2430">
        <v>20171015</v>
      </c>
      <c r="N2430" t="s">
        <v>19</v>
      </c>
      <c r="O2430" t="str">
        <f>IF(VLOOKUP(A2430,'national-winners'!$A$2:$B$13,2,0)=H2430,"Y","N")</f>
        <v>N</v>
      </c>
    </row>
    <row r="2431" spans="1:15" x14ac:dyDescent="0.25">
      <c r="A2431">
        <v>2004</v>
      </c>
      <c r="B2431" t="s">
        <v>40</v>
      </c>
      <c r="C2431" t="s">
        <v>41</v>
      </c>
      <c r="D2431">
        <v>5</v>
      </c>
      <c r="E2431">
        <v>71</v>
      </c>
      <c r="F2431">
        <v>42</v>
      </c>
      <c r="G2431" t="s">
        <v>16</v>
      </c>
      <c r="H2431" t="s">
        <v>316</v>
      </c>
      <c r="I2431" t="s">
        <v>29</v>
      </c>
      <c r="J2431" t="b">
        <v>0</v>
      </c>
      <c r="K2431">
        <v>2352</v>
      </c>
      <c r="L2431">
        <v>1054945</v>
      </c>
      <c r="M2431">
        <v>20171015</v>
      </c>
      <c r="N2431" t="s">
        <v>19</v>
      </c>
      <c r="O2431" t="str">
        <f>IF(VLOOKUP(A2431,'national-winners'!$A$2:$B$13,2,0)=H2431,"Y","N")</f>
        <v>N</v>
      </c>
    </row>
    <row r="2432" spans="1:15" x14ac:dyDescent="0.25">
      <c r="A2432">
        <v>2004</v>
      </c>
      <c r="B2432" t="s">
        <v>40</v>
      </c>
      <c r="C2432" t="s">
        <v>41</v>
      </c>
      <c r="D2432">
        <v>5</v>
      </c>
      <c r="E2432">
        <v>71</v>
      </c>
      <c r="F2432">
        <v>42</v>
      </c>
      <c r="G2432" t="s">
        <v>16</v>
      </c>
      <c r="H2432" t="s">
        <v>314</v>
      </c>
      <c r="I2432" t="s">
        <v>134</v>
      </c>
      <c r="J2432" t="b">
        <v>0</v>
      </c>
      <c r="K2432">
        <v>2083</v>
      </c>
      <c r="L2432">
        <v>1054945</v>
      </c>
      <c r="M2432">
        <v>20171015</v>
      </c>
      <c r="N2432" t="s">
        <v>19</v>
      </c>
      <c r="O2432" t="str">
        <f>IF(VLOOKUP(A2432,'national-winners'!$A$2:$B$13,2,0)=H2432,"Y","N")</f>
        <v>N</v>
      </c>
    </row>
    <row r="2433" spans="1:15" x14ac:dyDescent="0.25">
      <c r="A2433">
        <v>2004</v>
      </c>
      <c r="B2433" t="s">
        <v>40</v>
      </c>
      <c r="C2433" t="s">
        <v>41</v>
      </c>
      <c r="D2433">
        <v>5</v>
      </c>
      <c r="E2433">
        <v>71</v>
      </c>
      <c r="F2433">
        <v>42</v>
      </c>
      <c r="G2433" t="s">
        <v>16</v>
      </c>
      <c r="H2433" t="s">
        <v>317</v>
      </c>
      <c r="I2433" t="s">
        <v>274</v>
      </c>
      <c r="J2433" t="b">
        <v>0</v>
      </c>
      <c r="K2433">
        <v>1488</v>
      </c>
      <c r="L2433">
        <v>1054945</v>
      </c>
      <c r="M2433">
        <v>20171015</v>
      </c>
      <c r="N2433" t="s">
        <v>19</v>
      </c>
      <c r="O2433" t="str">
        <f>IF(VLOOKUP(A2433,'national-winners'!$A$2:$B$13,2,0)=H2433,"Y","N")</f>
        <v>N</v>
      </c>
    </row>
    <row r="2434" spans="1:15" x14ac:dyDescent="0.25">
      <c r="A2434">
        <v>2004</v>
      </c>
      <c r="B2434" t="s">
        <v>42</v>
      </c>
      <c r="C2434" t="s">
        <v>43</v>
      </c>
      <c r="D2434">
        <v>6</v>
      </c>
      <c r="E2434">
        <v>93</v>
      </c>
      <c r="F2434">
        <v>71</v>
      </c>
      <c r="G2434" t="s">
        <v>16</v>
      </c>
      <c r="H2434" t="s">
        <v>313</v>
      </c>
      <c r="I2434" t="s">
        <v>18</v>
      </c>
      <c r="J2434" t="b">
        <v>0</v>
      </c>
      <c r="K2434">
        <v>6745485</v>
      </c>
      <c r="L2434">
        <v>12421353</v>
      </c>
      <c r="M2434">
        <v>20171015</v>
      </c>
      <c r="N2434" t="s">
        <v>19</v>
      </c>
      <c r="O2434" t="str">
        <f>IF(VLOOKUP(A2434,'national-winners'!$A$2:$B$13,2,0)=H2434,"Y","N")</f>
        <v>N</v>
      </c>
    </row>
    <row r="2435" spans="1:15" x14ac:dyDescent="0.25">
      <c r="A2435">
        <v>2004</v>
      </c>
      <c r="B2435" t="s">
        <v>42</v>
      </c>
      <c r="C2435" t="s">
        <v>43</v>
      </c>
      <c r="D2435">
        <v>6</v>
      </c>
      <c r="E2435">
        <v>93</v>
      </c>
      <c r="F2435">
        <v>71</v>
      </c>
      <c r="G2435" t="s">
        <v>16</v>
      </c>
      <c r="H2435" t="s">
        <v>297</v>
      </c>
      <c r="I2435" t="s">
        <v>21</v>
      </c>
      <c r="J2435" t="b">
        <v>0</v>
      </c>
      <c r="K2435">
        <v>5509826</v>
      </c>
      <c r="L2435">
        <v>12421353</v>
      </c>
      <c r="M2435">
        <v>20171015</v>
      </c>
      <c r="N2435" t="s">
        <v>19</v>
      </c>
      <c r="O2435" t="str">
        <f>IF(VLOOKUP(A2435,'national-winners'!$A$2:$B$13,2,0)=H2435,"Y","N")</f>
        <v>Y</v>
      </c>
    </row>
    <row r="2436" spans="1:15" x14ac:dyDescent="0.25">
      <c r="A2436">
        <v>2004</v>
      </c>
      <c r="B2436" t="s">
        <v>42</v>
      </c>
      <c r="C2436" t="s">
        <v>43</v>
      </c>
      <c r="D2436">
        <v>6</v>
      </c>
      <c r="E2436">
        <v>93</v>
      </c>
      <c r="F2436">
        <v>71</v>
      </c>
      <c r="G2436" t="s">
        <v>16</v>
      </c>
      <c r="H2436" t="s">
        <v>316</v>
      </c>
      <c r="I2436" t="s">
        <v>29</v>
      </c>
      <c r="J2436" t="b">
        <v>0</v>
      </c>
      <c r="K2436">
        <v>50165</v>
      </c>
      <c r="L2436">
        <v>12421353</v>
      </c>
      <c r="M2436">
        <v>20171015</v>
      </c>
      <c r="N2436" t="s">
        <v>19</v>
      </c>
      <c r="O2436" t="str">
        <f>IF(VLOOKUP(A2436,'national-winners'!$A$2:$B$13,2,0)=H2436,"Y","N")</f>
        <v>N</v>
      </c>
    </row>
    <row r="2437" spans="1:15" x14ac:dyDescent="0.25">
      <c r="A2437">
        <v>2004</v>
      </c>
      <c r="B2437" t="s">
        <v>42</v>
      </c>
      <c r="C2437" t="s">
        <v>43</v>
      </c>
      <c r="D2437">
        <v>6</v>
      </c>
      <c r="E2437">
        <v>93</v>
      </c>
      <c r="F2437">
        <v>71</v>
      </c>
      <c r="G2437" t="s">
        <v>16</v>
      </c>
      <c r="H2437" t="s">
        <v>317</v>
      </c>
      <c r="I2437" t="s">
        <v>274</v>
      </c>
      <c r="J2437" t="b">
        <v>0</v>
      </c>
      <c r="K2437">
        <v>40771</v>
      </c>
      <c r="L2437">
        <v>12421353</v>
      </c>
      <c r="M2437">
        <v>20171015</v>
      </c>
      <c r="N2437" t="s">
        <v>19</v>
      </c>
      <c r="O2437" t="str">
        <f>IF(VLOOKUP(A2437,'national-winners'!$A$2:$B$13,2,0)=H2437,"Y","N")</f>
        <v>N</v>
      </c>
    </row>
    <row r="2438" spans="1:15" x14ac:dyDescent="0.25">
      <c r="A2438">
        <v>2004</v>
      </c>
      <c r="B2438" t="s">
        <v>42</v>
      </c>
      <c r="C2438" t="s">
        <v>43</v>
      </c>
      <c r="D2438">
        <v>6</v>
      </c>
      <c r="E2438">
        <v>93</v>
      </c>
      <c r="F2438">
        <v>71</v>
      </c>
      <c r="G2438" t="s">
        <v>16</v>
      </c>
      <c r="H2438" t="s">
        <v>318</v>
      </c>
      <c r="I2438" t="s">
        <v>45</v>
      </c>
      <c r="J2438" t="b">
        <v>0</v>
      </c>
      <c r="K2438">
        <v>27607</v>
      </c>
      <c r="L2438">
        <v>12421353</v>
      </c>
      <c r="M2438">
        <v>20171015</v>
      </c>
      <c r="N2438" t="s">
        <v>19</v>
      </c>
      <c r="O2438" t="str">
        <f>IF(VLOOKUP(A2438,'national-winners'!$A$2:$B$13,2,0)=H2438,"Y","N")</f>
        <v>N</v>
      </c>
    </row>
    <row r="2439" spans="1:15" x14ac:dyDescent="0.25">
      <c r="A2439">
        <v>2004</v>
      </c>
      <c r="B2439" t="s">
        <v>42</v>
      </c>
      <c r="C2439" t="s">
        <v>43</v>
      </c>
      <c r="D2439">
        <v>6</v>
      </c>
      <c r="E2439">
        <v>93</v>
      </c>
      <c r="F2439">
        <v>71</v>
      </c>
      <c r="G2439" t="s">
        <v>16</v>
      </c>
      <c r="H2439" t="s">
        <v>314</v>
      </c>
      <c r="I2439" t="s">
        <v>23</v>
      </c>
      <c r="J2439" t="b">
        <v>0</v>
      </c>
      <c r="K2439">
        <v>26645</v>
      </c>
      <c r="L2439">
        <v>12421353</v>
      </c>
      <c r="M2439">
        <v>20171015</v>
      </c>
      <c r="N2439" t="s">
        <v>19</v>
      </c>
      <c r="O2439" t="str">
        <f>IF(VLOOKUP(A2439,'national-winners'!$A$2:$B$13,2,0)=H2439,"Y","N")</f>
        <v>N</v>
      </c>
    </row>
    <row r="2440" spans="1:15" x14ac:dyDescent="0.25">
      <c r="A2440">
        <v>2004</v>
      </c>
      <c r="B2440" t="s">
        <v>42</v>
      </c>
      <c r="C2440" t="s">
        <v>43</v>
      </c>
      <c r="D2440">
        <v>6</v>
      </c>
      <c r="E2440">
        <v>93</v>
      </c>
      <c r="F2440">
        <v>71</v>
      </c>
      <c r="G2440" t="s">
        <v>16</v>
      </c>
      <c r="H2440" t="s">
        <v>59</v>
      </c>
      <c r="J2440" t="b">
        <v>1</v>
      </c>
      <c r="K2440">
        <v>20854</v>
      </c>
      <c r="L2440">
        <v>12421353</v>
      </c>
      <c r="M2440">
        <v>20171015</v>
      </c>
      <c r="N2440" t="s">
        <v>19</v>
      </c>
      <c r="O2440" t="str">
        <f>IF(VLOOKUP(A2440,'national-winners'!$A$2:$B$13,2,0)=H2440,"Y","N")</f>
        <v>N</v>
      </c>
    </row>
    <row r="2441" spans="1:15" x14ac:dyDescent="0.25">
      <c r="A2441">
        <v>2004</v>
      </c>
      <c r="B2441" t="s">
        <v>46</v>
      </c>
      <c r="C2441" t="s">
        <v>47</v>
      </c>
      <c r="D2441">
        <v>8</v>
      </c>
      <c r="E2441">
        <v>84</v>
      </c>
      <c r="F2441">
        <v>62</v>
      </c>
      <c r="G2441" t="s">
        <v>16</v>
      </c>
      <c r="H2441" t="s">
        <v>297</v>
      </c>
      <c r="I2441" t="s">
        <v>21</v>
      </c>
      <c r="J2441" t="b">
        <v>0</v>
      </c>
      <c r="K2441">
        <v>1101255</v>
      </c>
      <c r="L2441">
        <v>2129630</v>
      </c>
      <c r="M2441">
        <v>20171015</v>
      </c>
      <c r="N2441" t="s">
        <v>19</v>
      </c>
      <c r="O2441" t="str">
        <f>IF(VLOOKUP(A2441,'national-winners'!$A$2:$B$13,2,0)=H2441,"Y","N")</f>
        <v>Y</v>
      </c>
    </row>
    <row r="2442" spans="1:15" x14ac:dyDescent="0.25">
      <c r="A2442">
        <v>2004</v>
      </c>
      <c r="B2442" t="s">
        <v>46</v>
      </c>
      <c r="C2442" t="s">
        <v>47</v>
      </c>
      <c r="D2442">
        <v>8</v>
      </c>
      <c r="E2442">
        <v>84</v>
      </c>
      <c r="F2442">
        <v>62</v>
      </c>
      <c r="G2442" t="s">
        <v>16</v>
      </c>
      <c r="H2442" t="s">
        <v>313</v>
      </c>
      <c r="I2442" t="s">
        <v>18</v>
      </c>
      <c r="J2442" t="b">
        <v>0</v>
      </c>
      <c r="K2442">
        <v>1001732</v>
      </c>
      <c r="L2442">
        <v>2129630</v>
      </c>
      <c r="M2442">
        <v>20171015</v>
      </c>
      <c r="N2442" t="s">
        <v>19</v>
      </c>
      <c r="O2442" t="str">
        <f>IF(VLOOKUP(A2442,'national-winners'!$A$2:$B$13,2,0)=H2442,"Y","N")</f>
        <v>N</v>
      </c>
    </row>
    <row r="2443" spans="1:15" x14ac:dyDescent="0.25">
      <c r="A2443">
        <v>2004</v>
      </c>
      <c r="B2443" t="s">
        <v>46</v>
      </c>
      <c r="C2443" t="s">
        <v>47</v>
      </c>
      <c r="D2443">
        <v>8</v>
      </c>
      <c r="E2443">
        <v>84</v>
      </c>
      <c r="F2443">
        <v>62</v>
      </c>
      <c r="G2443" t="s">
        <v>16</v>
      </c>
      <c r="H2443" t="s">
        <v>273</v>
      </c>
      <c r="I2443" t="s">
        <v>272</v>
      </c>
      <c r="J2443" t="b">
        <v>0</v>
      </c>
      <c r="K2443">
        <v>12718</v>
      </c>
      <c r="L2443">
        <v>2129630</v>
      </c>
      <c r="M2443">
        <v>20171015</v>
      </c>
      <c r="N2443" t="s">
        <v>19</v>
      </c>
      <c r="O2443" t="str">
        <f>IF(VLOOKUP(A2443,'national-winners'!$A$2:$B$13,2,0)=H2443,"Y","N")</f>
        <v>N</v>
      </c>
    </row>
    <row r="2444" spans="1:15" x14ac:dyDescent="0.25">
      <c r="A2444">
        <v>2004</v>
      </c>
      <c r="B2444" t="s">
        <v>46</v>
      </c>
      <c r="C2444" t="s">
        <v>47</v>
      </c>
      <c r="D2444">
        <v>8</v>
      </c>
      <c r="E2444">
        <v>84</v>
      </c>
      <c r="F2444">
        <v>62</v>
      </c>
      <c r="G2444" t="s">
        <v>16</v>
      </c>
      <c r="H2444" t="s">
        <v>316</v>
      </c>
      <c r="I2444" t="s">
        <v>29</v>
      </c>
      <c r="J2444" t="b">
        <v>0</v>
      </c>
      <c r="K2444">
        <v>7664</v>
      </c>
      <c r="L2444">
        <v>2129630</v>
      </c>
      <c r="M2444">
        <v>20171015</v>
      </c>
      <c r="N2444" t="s">
        <v>19</v>
      </c>
      <c r="O2444" t="str">
        <f>IF(VLOOKUP(A2444,'national-winners'!$A$2:$B$13,2,0)=H2444,"Y","N")</f>
        <v>N</v>
      </c>
    </row>
    <row r="2445" spans="1:15" x14ac:dyDescent="0.25">
      <c r="A2445">
        <v>2004</v>
      </c>
      <c r="B2445" t="s">
        <v>46</v>
      </c>
      <c r="C2445" t="s">
        <v>47</v>
      </c>
      <c r="D2445">
        <v>8</v>
      </c>
      <c r="E2445">
        <v>84</v>
      </c>
      <c r="F2445">
        <v>62</v>
      </c>
      <c r="G2445" t="s">
        <v>16</v>
      </c>
      <c r="H2445" t="s">
        <v>314</v>
      </c>
      <c r="I2445" t="s">
        <v>319</v>
      </c>
      <c r="J2445" t="b">
        <v>0</v>
      </c>
      <c r="K2445">
        <v>2562</v>
      </c>
      <c r="L2445">
        <v>2129630</v>
      </c>
      <c r="M2445">
        <v>20171015</v>
      </c>
      <c r="N2445" t="s">
        <v>19</v>
      </c>
      <c r="O2445" t="str">
        <f>IF(VLOOKUP(A2445,'national-winners'!$A$2:$B$13,2,0)=H2445,"Y","N")</f>
        <v>N</v>
      </c>
    </row>
    <row r="2446" spans="1:15" x14ac:dyDescent="0.25">
      <c r="A2446">
        <v>2004</v>
      </c>
      <c r="B2446" t="s">
        <v>46</v>
      </c>
      <c r="C2446" t="s">
        <v>47</v>
      </c>
      <c r="D2446">
        <v>8</v>
      </c>
      <c r="E2446">
        <v>84</v>
      </c>
      <c r="F2446">
        <v>62</v>
      </c>
      <c r="G2446" t="s">
        <v>16</v>
      </c>
      <c r="H2446" t="s">
        <v>317</v>
      </c>
      <c r="I2446" t="s">
        <v>274</v>
      </c>
      <c r="J2446" t="b">
        <v>0</v>
      </c>
      <c r="K2446">
        <v>1591</v>
      </c>
      <c r="L2446">
        <v>2129630</v>
      </c>
      <c r="M2446">
        <v>20171015</v>
      </c>
      <c r="N2446" t="s">
        <v>19</v>
      </c>
      <c r="O2446" t="str">
        <f>IF(VLOOKUP(A2446,'national-winners'!$A$2:$B$13,2,0)=H2446,"Y","N")</f>
        <v>N</v>
      </c>
    </row>
    <row r="2447" spans="1:15" x14ac:dyDescent="0.25">
      <c r="A2447">
        <v>2004</v>
      </c>
      <c r="B2447" t="s">
        <v>46</v>
      </c>
      <c r="C2447" t="s">
        <v>47</v>
      </c>
      <c r="D2447">
        <v>8</v>
      </c>
      <c r="E2447">
        <v>84</v>
      </c>
      <c r="F2447">
        <v>62</v>
      </c>
      <c r="G2447" t="s">
        <v>16</v>
      </c>
      <c r="H2447" t="s">
        <v>320</v>
      </c>
      <c r="I2447" t="s">
        <v>244</v>
      </c>
      <c r="J2447" t="b">
        <v>0</v>
      </c>
      <c r="K2447">
        <v>804</v>
      </c>
      <c r="L2447">
        <v>2129630</v>
      </c>
      <c r="M2447">
        <v>20171015</v>
      </c>
      <c r="N2447" t="s">
        <v>19</v>
      </c>
      <c r="O2447" t="str">
        <f>IF(VLOOKUP(A2447,'national-winners'!$A$2:$B$13,2,0)=H2447,"Y","N")</f>
        <v>N</v>
      </c>
    </row>
    <row r="2448" spans="1:15" x14ac:dyDescent="0.25">
      <c r="A2448">
        <v>2004</v>
      </c>
      <c r="B2448" t="s">
        <v>46</v>
      </c>
      <c r="C2448" t="s">
        <v>47</v>
      </c>
      <c r="D2448">
        <v>8</v>
      </c>
      <c r="E2448">
        <v>84</v>
      </c>
      <c r="F2448">
        <v>62</v>
      </c>
      <c r="G2448" t="s">
        <v>16</v>
      </c>
      <c r="H2448" t="s">
        <v>321</v>
      </c>
      <c r="I2448" t="s">
        <v>322</v>
      </c>
      <c r="J2448" t="b">
        <v>0</v>
      </c>
      <c r="K2448">
        <v>378</v>
      </c>
      <c r="L2448">
        <v>2129630</v>
      </c>
      <c r="M2448">
        <v>20171015</v>
      </c>
      <c r="N2448" t="s">
        <v>19</v>
      </c>
      <c r="O2448" t="str">
        <f>IF(VLOOKUP(A2448,'national-winners'!$A$2:$B$13,2,0)=H2448,"Y","N")</f>
        <v>N</v>
      </c>
    </row>
    <row r="2449" spans="1:15" x14ac:dyDescent="0.25">
      <c r="A2449">
        <v>2004</v>
      </c>
      <c r="B2449" t="s">
        <v>46</v>
      </c>
      <c r="C2449" t="s">
        <v>47</v>
      </c>
      <c r="D2449">
        <v>8</v>
      </c>
      <c r="E2449">
        <v>84</v>
      </c>
      <c r="F2449">
        <v>62</v>
      </c>
      <c r="G2449" t="s">
        <v>16</v>
      </c>
      <c r="H2449" t="s">
        <v>323</v>
      </c>
      <c r="I2449" t="s">
        <v>287</v>
      </c>
      <c r="J2449" t="b">
        <v>0</v>
      </c>
      <c r="K2449">
        <v>329</v>
      </c>
      <c r="L2449">
        <v>2129630</v>
      </c>
      <c r="M2449">
        <v>20171015</v>
      </c>
      <c r="N2449" t="s">
        <v>19</v>
      </c>
      <c r="O2449" t="str">
        <f>IF(VLOOKUP(A2449,'national-winners'!$A$2:$B$13,2,0)=H2449,"Y","N")</f>
        <v>N</v>
      </c>
    </row>
    <row r="2450" spans="1:15" x14ac:dyDescent="0.25">
      <c r="A2450">
        <v>2004</v>
      </c>
      <c r="B2450" t="s">
        <v>46</v>
      </c>
      <c r="C2450" t="s">
        <v>47</v>
      </c>
      <c r="D2450">
        <v>8</v>
      </c>
      <c r="E2450">
        <v>84</v>
      </c>
      <c r="F2450">
        <v>62</v>
      </c>
      <c r="G2450" t="s">
        <v>16</v>
      </c>
      <c r="H2450" t="s">
        <v>324</v>
      </c>
      <c r="I2450" t="s">
        <v>37</v>
      </c>
      <c r="J2450" t="b">
        <v>0</v>
      </c>
      <c r="K2450">
        <v>241</v>
      </c>
      <c r="L2450">
        <v>2129630</v>
      </c>
      <c r="M2450">
        <v>20171015</v>
      </c>
      <c r="N2450" t="s">
        <v>19</v>
      </c>
      <c r="O2450" t="str">
        <f>IF(VLOOKUP(A2450,'national-winners'!$A$2:$B$13,2,0)=H2450,"Y","N")</f>
        <v>N</v>
      </c>
    </row>
    <row r="2451" spans="1:15" x14ac:dyDescent="0.25">
      <c r="A2451">
        <v>2004</v>
      </c>
      <c r="B2451" t="s">
        <v>46</v>
      </c>
      <c r="C2451" t="s">
        <v>47</v>
      </c>
      <c r="D2451">
        <v>8</v>
      </c>
      <c r="E2451">
        <v>84</v>
      </c>
      <c r="F2451">
        <v>62</v>
      </c>
      <c r="G2451" t="s">
        <v>16</v>
      </c>
      <c r="H2451" t="s">
        <v>325</v>
      </c>
      <c r="I2451" t="s">
        <v>100</v>
      </c>
      <c r="J2451" t="b">
        <v>0</v>
      </c>
      <c r="K2451">
        <v>216</v>
      </c>
      <c r="L2451">
        <v>2129630</v>
      </c>
      <c r="M2451">
        <v>20171015</v>
      </c>
      <c r="N2451" t="s">
        <v>19</v>
      </c>
      <c r="O2451" t="str">
        <f>IF(VLOOKUP(A2451,'national-winners'!$A$2:$B$13,2,0)=H2451,"Y","N")</f>
        <v>N</v>
      </c>
    </row>
    <row r="2452" spans="1:15" x14ac:dyDescent="0.25">
      <c r="A2452">
        <v>2004</v>
      </c>
      <c r="B2452" t="s">
        <v>46</v>
      </c>
      <c r="C2452" t="s">
        <v>47</v>
      </c>
      <c r="D2452">
        <v>8</v>
      </c>
      <c r="E2452">
        <v>84</v>
      </c>
      <c r="F2452">
        <v>62</v>
      </c>
      <c r="G2452" t="s">
        <v>16</v>
      </c>
      <c r="H2452" t="s">
        <v>197</v>
      </c>
      <c r="I2452" t="s">
        <v>25</v>
      </c>
      <c r="J2452" t="b">
        <v>0</v>
      </c>
      <c r="K2452">
        <v>140</v>
      </c>
      <c r="L2452">
        <v>2129630</v>
      </c>
      <c r="M2452">
        <v>20171015</v>
      </c>
      <c r="N2452" t="s">
        <v>19</v>
      </c>
      <c r="O2452" t="str">
        <f>IF(VLOOKUP(A2452,'national-winners'!$A$2:$B$13,2,0)=H2452,"Y","N")</f>
        <v>N</v>
      </c>
    </row>
    <row r="2453" spans="1:15" x14ac:dyDescent="0.25">
      <c r="A2453">
        <v>2004</v>
      </c>
      <c r="B2453" t="s">
        <v>50</v>
      </c>
      <c r="C2453" t="s">
        <v>51</v>
      </c>
      <c r="D2453">
        <v>9</v>
      </c>
      <c r="E2453">
        <v>16</v>
      </c>
      <c r="F2453">
        <v>1</v>
      </c>
      <c r="G2453" t="s">
        <v>16</v>
      </c>
      <c r="H2453" t="s">
        <v>313</v>
      </c>
      <c r="I2453" t="s">
        <v>18</v>
      </c>
      <c r="J2453" t="b">
        <v>0</v>
      </c>
      <c r="K2453">
        <v>857488</v>
      </c>
      <c r="L2453">
        <v>1578769</v>
      </c>
      <c r="M2453">
        <v>20171015</v>
      </c>
      <c r="N2453" t="s">
        <v>19</v>
      </c>
      <c r="O2453" t="str">
        <f>IF(VLOOKUP(A2453,'national-winners'!$A$2:$B$13,2,0)=H2453,"Y","N")</f>
        <v>N</v>
      </c>
    </row>
    <row r="2454" spans="1:15" x14ac:dyDescent="0.25">
      <c r="A2454">
        <v>2004</v>
      </c>
      <c r="B2454" t="s">
        <v>50</v>
      </c>
      <c r="C2454" t="s">
        <v>51</v>
      </c>
      <c r="D2454">
        <v>9</v>
      </c>
      <c r="E2454">
        <v>16</v>
      </c>
      <c r="F2454">
        <v>1</v>
      </c>
      <c r="G2454" t="s">
        <v>16</v>
      </c>
      <c r="H2454" t="s">
        <v>297</v>
      </c>
      <c r="I2454" t="s">
        <v>21</v>
      </c>
      <c r="J2454" t="b">
        <v>0</v>
      </c>
      <c r="K2454">
        <v>693826</v>
      </c>
      <c r="L2454">
        <v>1578769</v>
      </c>
      <c r="M2454">
        <v>20171015</v>
      </c>
      <c r="N2454" t="s">
        <v>19</v>
      </c>
      <c r="O2454" t="str">
        <f>IF(VLOOKUP(A2454,'national-winners'!$A$2:$B$13,2,0)=H2454,"Y","N")</f>
        <v>Y</v>
      </c>
    </row>
    <row r="2455" spans="1:15" x14ac:dyDescent="0.25">
      <c r="A2455">
        <v>2004</v>
      </c>
      <c r="B2455" t="s">
        <v>50</v>
      </c>
      <c r="C2455" t="s">
        <v>51</v>
      </c>
      <c r="D2455">
        <v>9</v>
      </c>
      <c r="E2455">
        <v>16</v>
      </c>
      <c r="F2455">
        <v>1</v>
      </c>
      <c r="G2455" t="s">
        <v>16</v>
      </c>
      <c r="H2455" t="s">
        <v>273</v>
      </c>
      <c r="I2455" t="s">
        <v>326</v>
      </c>
      <c r="J2455" t="b">
        <v>0</v>
      </c>
      <c r="K2455">
        <v>12969</v>
      </c>
      <c r="L2455">
        <v>1578769</v>
      </c>
      <c r="M2455">
        <v>20171015</v>
      </c>
      <c r="N2455" t="s">
        <v>19</v>
      </c>
      <c r="O2455" t="str">
        <f>IF(VLOOKUP(A2455,'national-winners'!$A$2:$B$13,2,0)=H2455,"Y","N")</f>
        <v>N</v>
      </c>
    </row>
    <row r="2456" spans="1:15" x14ac:dyDescent="0.25">
      <c r="A2456">
        <v>2004</v>
      </c>
      <c r="B2456" t="s">
        <v>50</v>
      </c>
      <c r="C2456" t="s">
        <v>51</v>
      </c>
      <c r="D2456">
        <v>9</v>
      </c>
      <c r="E2456">
        <v>16</v>
      </c>
      <c r="F2456">
        <v>1</v>
      </c>
      <c r="G2456" t="s">
        <v>16</v>
      </c>
      <c r="H2456" t="s">
        <v>317</v>
      </c>
      <c r="I2456" t="s">
        <v>274</v>
      </c>
      <c r="J2456" t="b">
        <v>0</v>
      </c>
      <c r="K2456">
        <v>9564</v>
      </c>
      <c r="L2456">
        <v>1578769</v>
      </c>
      <c r="M2456">
        <v>20171015</v>
      </c>
      <c r="N2456" t="s">
        <v>19</v>
      </c>
      <c r="O2456" t="str">
        <f>IF(VLOOKUP(A2456,'national-winners'!$A$2:$B$13,2,0)=H2456,"Y","N")</f>
        <v>N</v>
      </c>
    </row>
    <row r="2457" spans="1:15" x14ac:dyDescent="0.25">
      <c r="A2457">
        <v>2004</v>
      </c>
      <c r="B2457" t="s">
        <v>50</v>
      </c>
      <c r="C2457" t="s">
        <v>51</v>
      </c>
      <c r="D2457">
        <v>9</v>
      </c>
      <c r="E2457">
        <v>16</v>
      </c>
      <c r="F2457">
        <v>1</v>
      </c>
      <c r="G2457" t="s">
        <v>16</v>
      </c>
      <c r="H2457" t="s">
        <v>316</v>
      </c>
      <c r="I2457" t="s">
        <v>29</v>
      </c>
      <c r="J2457" t="b">
        <v>0</v>
      </c>
      <c r="K2457">
        <v>3367</v>
      </c>
      <c r="L2457">
        <v>1578769</v>
      </c>
      <c r="M2457">
        <v>20171015</v>
      </c>
      <c r="N2457" t="s">
        <v>19</v>
      </c>
      <c r="O2457" t="str">
        <f>IF(VLOOKUP(A2457,'national-winners'!$A$2:$B$13,2,0)=H2457,"Y","N")</f>
        <v>N</v>
      </c>
    </row>
    <row r="2458" spans="1:15" x14ac:dyDescent="0.25">
      <c r="A2458">
        <v>2004</v>
      </c>
      <c r="B2458" t="s">
        <v>50</v>
      </c>
      <c r="C2458" t="s">
        <v>51</v>
      </c>
      <c r="D2458">
        <v>9</v>
      </c>
      <c r="E2458">
        <v>16</v>
      </c>
      <c r="F2458">
        <v>1</v>
      </c>
      <c r="G2458" t="s">
        <v>16</v>
      </c>
      <c r="H2458" t="s">
        <v>314</v>
      </c>
      <c r="I2458" t="s">
        <v>147</v>
      </c>
      <c r="J2458" t="b">
        <v>0</v>
      </c>
      <c r="K2458">
        <v>1543</v>
      </c>
      <c r="L2458">
        <v>1578769</v>
      </c>
      <c r="M2458">
        <v>20171015</v>
      </c>
      <c r="N2458" t="s">
        <v>19</v>
      </c>
      <c r="O2458" t="str">
        <f>IF(VLOOKUP(A2458,'national-winners'!$A$2:$B$13,2,0)=H2458,"Y","N")</f>
        <v>N</v>
      </c>
    </row>
    <row r="2459" spans="1:15" x14ac:dyDescent="0.25">
      <c r="A2459">
        <v>2004</v>
      </c>
      <c r="B2459" t="s">
        <v>50</v>
      </c>
      <c r="C2459" t="s">
        <v>51</v>
      </c>
      <c r="D2459">
        <v>9</v>
      </c>
      <c r="E2459">
        <v>16</v>
      </c>
      <c r="F2459">
        <v>1</v>
      </c>
      <c r="G2459" t="s">
        <v>16</v>
      </c>
      <c r="H2459" t="s">
        <v>324</v>
      </c>
      <c r="I2459" t="s">
        <v>37</v>
      </c>
      <c r="J2459" t="b">
        <v>1</v>
      </c>
      <c r="K2459">
        <v>12</v>
      </c>
      <c r="L2459">
        <v>1578769</v>
      </c>
      <c r="M2459">
        <v>20171015</v>
      </c>
      <c r="N2459" t="s">
        <v>19</v>
      </c>
      <c r="O2459" t="str">
        <f>IF(VLOOKUP(A2459,'national-winners'!$A$2:$B$13,2,0)=H2459,"Y","N")</f>
        <v>N</v>
      </c>
    </row>
    <row r="2460" spans="1:15" x14ac:dyDescent="0.25">
      <c r="A2460">
        <v>2004</v>
      </c>
      <c r="B2460" t="s">
        <v>53</v>
      </c>
      <c r="C2460" t="s">
        <v>54</v>
      </c>
      <c r="D2460">
        <v>10</v>
      </c>
      <c r="E2460">
        <v>51</v>
      </c>
      <c r="F2460">
        <v>11</v>
      </c>
      <c r="G2460" t="s">
        <v>16</v>
      </c>
      <c r="H2460" t="s">
        <v>313</v>
      </c>
      <c r="I2460" t="s">
        <v>18</v>
      </c>
      <c r="J2460" t="b">
        <v>0</v>
      </c>
      <c r="K2460">
        <v>200152</v>
      </c>
      <c r="L2460">
        <v>375190</v>
      </c>
      <c r="M2460">
        <v>20171015</v>
      </c>
      <c r="N2460" t="s">
        <v>19</v>
      </c>
      <c r="O2460" t="str">
        <f>IF(VLOOKUP(A2460,'national-winners'!$A$2:$B$13,2,0)=H2460,"Y","N")</f>
        <v>N</v>
      </c>
    </row>
    <row r="2461" spans="1:15" x14ac:dyDescent="0.25">
      <c r="A2461">
        <v>2004</v>
      </c>
      <c r="B2461" t="s">
        <v>53</v>
      </c>
      <c r="C2461" t="s">
        <v>54</v>
      </c>
      <c r="D2461">
        <v>10</v>
      </c>
      <c r="E2461">
        <v>51</v>
      </c>
      <c r="F2461">
        <v>11</v>
      </c>
      <c r="G2461" t="s">
        <v>16</v>
      </c>
      <c r="H2461" t="s">
        <v>297</v>
      </c>
      <c r="I2461" t="s">
        <v>21</v>
      </c>
      <c r="J2461" t="b">
        <v>0</v>
      </c>
      <c r="K2461">
        <v>171660</v>
      </c>
      <c r="L2461">
        <v>375190</v>
      </c>
      <c r="M2461">
        <v>20171015</v>
      </c>
      <c r="N2461" t="s">
        <v>19</v>
      </c>
      <c r="O2461" t="str">
        <f>IF(VLOOKUP(A2461,'national-winners'!$A$2:$B$13,2,0)=H2461,"Y","N")</f>
        <v>Y</v>
      </c>
    </row>
    <row r="2462" spans="1:15" x14ac:dyDescent="0.25">
      <c r="A2462">
        <v>2004</v>
      </c>
      <c r="B2462" t="s">
        <v>53</v>
      </c>
      <c r="C2462" t="s">
        <v>54</v>
      </c>
      <c r="D2462">
        <v>10</v>
      </c>
      <c r="E2462">
        <v>51</v>
      </c>
      <c r="F2462">
        <v>11</v>
      </c>
      <c r="G2462" t="s">
        <v>16</v>
      </c>
      <c r="H2462" t="s">
        <v>273</v>
      </c>
      <c r="I2462" t="s">
        <v>35</v>
      </c>
      <c r="J2462" t="b">
        <v>0</v>
      </c>
      <c r="K2462">
        <v>2153</v>
      </c>
      <c r="L2462">
        <v>375190</v>
      </c>
      <c r="M2462">
        <v>20171015</v>
      </c>
      <c r="N2462" t="s">
        <v>19</v>
      </c>
      <c r="O2462" t="str">
        <f>IF(VLOOKUP(A2462,'national-winners'!$A$2:$B$13,2,0)=H2462,"Y","N")</f>
        <v>N</v>
      </c>
    </row>
    <row r="2463" spans="1:15" x14ac:dyDescent="0.25">
      <c r="A2463">
        <v>2004</v>
      </c>
      <c r="B2463" t="s">
        <v>53</v>
      </c>
      <c r="C2463" t="s">
        <v>54</v>
      </c>
      <c r="D2463">
        <v>10</v>
      </c>
      <c r="E2463">
        <v>51</v>
      </c>
      <c r="F2463">
        <v>11</v>
      </c>
      <c r="G2463" t="s">
        <v>16</v>
      </c>
      <c r="H2463" t="s">
        <v>316</v>
      </c>
      <c r="I2463" t="s">
        <v>29</v>
      </c>
      <c r="J2463" t="b">
        <v>0</v>
      </c>
      <c r="K2463">
        <v>586</v>
      </c>
      <c r="L2463">
        <v>375190</v>
      </c>
      <c r="M2463">
        <v>20171015</v>
      </c>
      <c r="N2463" t="s">
        <v>19</v>
      </c>
      <c r="O2463" t="str">
        <f>IF(VLOOKUP(A2463,'national-winners'!$A$2:$B$13,2,0)=H2463,"Y","N")</f>
        <v>N</v>
      </c>
    </row>
    <row r="2464" spans="1:15" x14ac:dyDescent="0.25">
      <c r="A2464">
        <v>2004</v>
      </c>
      <c r="B2464" t="s">
        <v>53</v>
      </c>
      <c r="C2464" t="s">
        <v>54</v>
      </c>
      <c r="D2464">
        <v>10</v>
      </c>
      <c r="E2464">
        <v>51</v>
      </c>
      <c r="F2464">
        <v>11</v>
      </c>
      <c r="G2464" t="s">
        <v>16</v>
      </c>
      <c r="H2464" t="s">
        <v>314</v>
      </c>
      <c r="I2464" t="s">
        <v>134</v>
      </c>
      <c r="J2464" t="b">
        <v>0</v>
      </c>
      <c r="K2464">
        <v>289</v>
      </c>
      <c r="L2464">
        <v>375190</v>
      </c>
      <c r="M2464">
        <v>20171015</v>
      </c>
      <c r="N2464" t="s">
        <v>19</v>
      </c>
      <c r="O2464" t="str">
        <f>IF(VLOOKUP(A2464,'national-winners'!$A$2:$B$13,2,0)=H2464,"Y","N")</f>
        <v>N</v>
      </c>
    </row>
    <row r="2465" spans="1:15" x14ac:dyDescent="0.25">
      <c r="A2465">
        <v>2004</v>
      </c>
      <c r="B2465" t="s">
        <v>53</v>
      </c>
      <c r="C2465" t="s">
        <v>54</v>
      </c>
      <c r="D2465">
        <v>10</v>
      </c>
      <c r="E2465">
        <v>51</v>
      </c>
      <c r="F2465">
        <v>11</v>
      </c>
      <c r="G2465" t="s">
        <v>16</v>
      </c>
      <c r="H2465" t="s">
        <v>317</v>
      </c>
      <c r="I2465" t="s">
        <v>274</v>
      </c>
      <c r="J2465" t="b">
        <v>0</v>
      </c>
      <c r="K2465">
        <v>250</v>
      </c>
      <c r="L2465">
        <v>375190</v>
      </c>
      <c r="M2465">
        <v>20171015</v>
      </c>
      <c r="N2465" t="s">
        <v>19</v>
      </c>
      <c r="O2465" t="str">
        <f>IF(VLOOKUP(A2465,'national-winners'!$A$2:$B$13,2,0)=H2465,"Y","N")</f>
        <v>N</v>
      </c>
    </row>
    <row r="2466" spans="1:15" x14ac:dyDescent="0.25">
      <c r="A2466">
        <v>2004</v>
      </c>
      <c r="B2466" t="s">
        <v>53</v>
      </c>
      <c r="C2466" t="s">
        <v>54</v>
      </c>
      <c r="D2466">
        <v>10</v>
      </c>
      <c r="E2466">
        <v>51</v>
      </c>
      <c r="F2466">
        <v>11</v>
      </c>
      <c r="G2466" t="s">
        <v>16</v>
      </c>
      <c r="H2466" t="s">
        <v>325</v>
      </c>
      <c r="I2466" t="s">
        <v>237</v>
      </c>
      <c r="J2466" t="b">
        <v>0</v>
      </c>
      <c r="K2466">
        <v>100</v>
      </c>
      <c r="L2466">
        <v>375190</v>
      </c>
      <c r="M2466">
        <v>20171015</v>
      </c>
      <c r="N2466" t="s">
        <v>19</v>
      </c>
      <c r="O2466" t="str">
        <f>IF(VLOOKUP(A2466,'national-winners'!$A$2:$B$13,2,0)=H2466,"Y","N")</f>
        <v>N</v>
      </c>
    </row>
    <row r="2467" spans="1:15" x14ac:dyDescent="0.25">
      <c r="A2467">
        <v>2004</v>
      </c>
      <c r="B2467" t="s">
        <v>57</v>
      </c>
      <c r="C2467" t="s">
        <v>58</v>
      </c>
      <c r="D2467">
        <v>11</v>
      </c>
      <c r="E2467">
        <v>53</v>
      </c>
      <c r="F2467">
        <v>55</v>
      </c>
      <c r="G2467" t="s">
        <v>16</v>
      </c>
      <c r="H2467" t="s">
        <v>313</v>
      </c>
      <c r="I2467" t="s">
        <v>18</v>
      </c>
      <c r="J2467" t="b">
        <v>0</v>
      </c>
      <c r="K2467">
        <v>202970</v>
      </c>
      <c r="L2467">
        <v>227586</v>
      </c>
      <c r="M2467">
        <v>20171015</v>
      </c>
      <c r="N2467" t="s">
        <v>19</v>
      </c>
      <c r="O2467" t="str">
        <f>IF(VLOOKUP(A2467,'national-winners'!$A$2:$B$13,2,0)=H2467,"Y","N")</f>
        <v>N</v>
      </c>
    </row>
    <row r="2468" spans="1:15" x14ac:dyDescent="0.25">
      <c r="A2468">
        <v>2004</v>
      </c>
      <c r="B2468" t="s">
        <v>57</v>
      </c>
      <c r="C2468" t="s">
        <v>58</v>
      </c>
      <c r="D2468">
        <v>11</v>
      </c>
      <c r="E2468">
        <v>53</v>
      </c>
      <c r="F2468">
        <v>55</v>
      </c>
      <c r="G2468" t="s">
        <v>16</v>
      </c>
      <c r="H2468" t="s">
        <v>297</v>
      </c>
      <c r="I2468" t="s">
        <v>21</v>
      </c>
      <c r="J2468" t="b">
        <v>0</v>
      </c>
      <c r="K2468">
        <v>21256</v>
      </c>
      <c r="L2468">
        <v>227586</v>
      </c>
      <c r="M2468">
        <v>20171015</v>
      </c>
      <c r="N2468" t="s">
        <v>19</v>
      </c>
      <c r="O2468" t="str">
        <f>IF(VLOOKUP(A2468,'national-winners'!$A$2:$B$13,2,0)=H2468,"Y","N")</f>
        <v>Y</v>
      </c>
    </row>
    <row r="2469" spans="1:15" x14ac:dyDescent="0.25">
      <c r="A2469">
        <v>2004</v>
      </c>
      <c r="B2469" t="s">
        <v>57</v>
      </c>
      <c r="C2469" t="s">
        <v>58</v>
      </c>
      <c r="D2469">
        <v>11</v>
      </c>
      <c r="E2469">
        <v>53</v>
      </c>
      <c r="F2469">
        <v>55</v>
      </c>
      <c r="G2469" t="s">
        <v>16</v>
      </c>
      <c r="H2469" t="s">
        <v>273</v>
      </c>
      <c r="I2469" t="s">
        <v>35</v>
      </c>
      <c r="J2469" t="b">
        <v>0</v>
      </c>
      <c r="K2469">
        <v>1485</v>
      </c>
      <c r="L2469">
        <v>227586</v>
      </c>
      <c r="M2469">
        <v>20171015</v>
      </c>
      <c r="N2469" t="s">
        <v>19</v>
      </c>
      <c r="O2469" t="str">
        <f>IF(VLOOKUP(A2469,'national-winners'!$A$2:$B$13,2,0)=H2469,"Y","N")</f>
        <v>N</v>
      </c>
    </row>
    <row r="2470" spans="1:15" x14ac:dyDescent="0.25">
      <c r="A2470">
        <v>2004</v>
      </c>
      <c r="B2470" t="s">
        <v>57</v>
      </c>
      <c r="C2470" t="s">
        <v>58</v>
      </c>
      <c r="D2470">
        <v>11</v>
      </c>
      <c r="E2470">
        <v>53</v>
      </c>
      <c r="F2470">
        <v>55</v>
      </c>
      <c r="G2470" t="s">
        <v>16</v>
      </c>
      <c r="H2470" t="s">
        <v>317</v>
      </c>
      <c r="I2470" t="s">
        <v>327</v>
      </c>
      <c r="J2470" t="b">
        <v>0</v>
      </c>
      <c r="K2470">
        <v>737</v>
      </c>
      <c r="L2470">
        <v>227586</v>
      </c>
      <c r="M2470">
        <v>20171015</v>
      </c>
      <c r="N2470" t="s">
        <v>19</v>
      </c>
      <c r="O2470" t="str">
        <f>IF(VLOOKUP(A2470,'national-winners'!$A$2:$B$13,2,0)=H2470,"Y","N")</f>
        <v>N</v>
      </c>
    </row>
    <row r="2471" spans="1:15" x14ac:dyDescent="0.25">
      <c r="A2471">
        <v>2004</v>
      </c>
      <c r="B2471" t="s">
        <v>57</v>
      </c>
      <c r="C2471" t="s">
        <v>58</v>
      </c>
      <c r="D2471">
        <v>11</v>
      </c>
      <c r="E2471">
        <v>53</v>
      </c>
      <c r="F2471">
        <v>55</v>
      </c>
      <c r="G2471" t="s">
        <v>16</v>
      </c>
      <c r="H2471" t="s">
        <v>328</v>
      </c>
      <c r="J2471" t="b">
        <v>1</v>
      </c>
      <c r="K2471">
        <v>506</v>
      </c>
      <c r="L2471">
        <v>227586</v>
      </c>
      <c r="M2471">
        <v>20171015</v>
      </c>
      <c r="N2471" t="s">
        <v>19</v>
      </c>
      <c r="O2471" t="str">
        <f>IF(VLOOKUP(A2471,'national-winners'!$A$2:$B$13,2,0)=H2471,"Y","N")</f>
        <v>N</v>
      </c>
    </row>
    <row r="2472" spans="1:15" x14ac:dyDescent="0.25">
      <c r="A2472">
        <v>2004</v>
      </c>
      <c r="B2472" t="s">
        <v>57</v>
      </c>
      <c r="C2472" t="s">
        <v>58</v>
      </c>
      <c r="D2472">
        <v>11</v>
      </c>
      <c r="E2472">
        <v>53</v>
      </c>
      <c r="F2472">
        <v>55</v>
      </c>
      <c r="G2472" t="s">
        <v>16</v>
      </c>
      <c r="H2472" t="s">
        <v>316</v>
      </c>
      <c r="I2472" t="s">
        <v>29</v>
      </c>
      <c r="J2472" t="b">
        <v>0</v>
      </c>
      <c r="K2472">
        <v>502</v>
      </c>
      <c r="L2472">
        <v>227586</v>
      </c>
      <c r="M2472">
        <v>20171015</v>
      </c>
      <c r="N2472" t="s">
        <v>19</v>
      </c>
      <c r="O2472" t="str">
        <f>IF(VLOOKUP(A2472,'national-winners'!$A$2:$B$13,2,0)=H2472,"Y","N")</f>
        <v>N</v>
      </c>
    </row>
    <row r="2473" spans="1:15" x14ac:dyDescent="0.25">
      <c r="A2473">
        <v>2004</v>
      </c>
      <c r="B2473" t="s">
        <v>57</v>
      </c>
      <c r="C2473" t="s">
        <v>58</v>
      </c>
      <c r="D2473">
        <v>11</v>
      </c>
      <c r="E2473">
        <v>53</v>
      </c>
      <c r="F2473">
        <v>55</v>
      </c>
      <c r="G2473" t="s">
        <v>16</v>
      </c>
      <c r="H2473" t="s">
        <v>324</v>
      </c>
      <c r="I2473" t="s">
        <v>37</v>
      </c>
      <c r="J2473" t="b">
        <v>0</v>
      </c>
      <c r="K2473">
        <v>130</v>
      </c>
      <c r="L2473">
        <v>227586</v>
      </c>
      <c r="M2473">
        <v>20171015</v>
      </c>
      <c r="N2473" t="s">
        <v>19</v>
      </c>
      <c r="O2473" t="str">
        <f>IF(VLOOKUP(A2473,'national-winners'!$A$2:$B$13,2,0)=H2473,"Y","N")</f>
        <v>N</v>
      </c>
    </row>
    <row r="2474" spans="1:15" x14ac:dyDescent="0.25">
      <c r="A2474">
        <v>2004</v>
      </c>
      <c r="B2474" t="s">
        <v>60</v>
      </c>
      <c r="C2474" t="s">
        <v>61</v>
      </c>
      <c r="D2474">
        <v>12</v>
      </c>
      <c r="E2474">
        <v>59</v>
      </c>
      <c r="F2474">
        <v>43</v>
      </c>
      <c r="G2474" t="s">
        <v>16</v>
      </c>
      <c r="H2474" t="s">
        <v>297</v>
      </c>
      <c r="I2474" t="s">
        <v>21</v>
      </c>
      <c r="J2474" t="b">
        <v>0</v>
      </c>
      <c r="K2474">
        <v>3964522</v>
      </c>
      <c r="L2474">
        <v>7609810</v>
      </c>
      <c r="M2474">
        <v>20171015</v>
      </c>
      <c r="N2474" t="s">
        <v>19</v>
      </c>
      <c r="O2474" t="str">
        <f>IF(VLOOKUP(A2474,'national-winners'!$A$2:$B$13,2,0)=H2474,"Y","N")</f>
        <v>Y</v>
      </c>
    </row>
    <row r="2475" spans="1:15" x14ac:dyDescent="0.25">
      <c r="A2475">
        <v>2004</v>
      </c>
      <c r="B2475" t="s">
        <v>60</v>
      </c>
      <c r="C2475" t="s">
        <v>61</v>
      </c>
      <c r="D2475">
        <v>12</v>
      </c>
      <c r="E2475">
        <v>59</v>
      </c>
      <c r="F2475">
        <v>43</v>
      </c>
      <c r="G2475" t="s">
        <v>16</v>
      </c>
      <c r="H2475" t="s">
        <v>313</v>
      </c>
      <c r="I2475" t="s">
        <v>18</v>
      </c>
      <c r="J2475" t="b">
        <v>0</v>
      </c>
      <c r="K2475">
        <v>3583544</v>
      </c>
      <c r="L2475">
        <v>7609810</v>
      </c>
      <c r="M2475">
        <v>20171015</v>
      </c>
      <c r="N2475" t="s">
        <v>19</v>
      </c>
      <c r="O2475" t="str">
        <f>IF(VLOOKUP(A2475,'national-winners'!$A$2:$B$13,2,0)=H2475,"Y","N")</f>
        <v>N</v>
      </c>
    </row>
    <row r="2476" spans="1:15" x14ac:dyDescent="0.25">
      <c r="A2476">
        <v>2004</v>
      </c>
      <c r="B2476" t="s">
        <v>60</v>
      </c>
      <c r="C2476" t="s">
        <v>61</v>
      </c>
      <c r="D2476">
        <v>12</v>
      </c>
      <c r="E2476">
        <v>59</v>
      </c>
      <c r="F2476">
        <v>43</v>
      </c>
      <c r="G2476" t="s">
        <v>16</v>
      </c>
      <c r="H2476" t="s">
        <v>273</v>
      </c>
      <c r="I2476" t="s">
        <v>272</v>
      </c>
      <c r="J2476" t="b">
        <v>0</v>
      </c>
      <c r="K2476">
        <v>32971</v>
      </c>
      <c r="L2476">
        <v>7609810</v>
      </c>
      <c r="M2476">
        <v>20171015</v>
      </c>
      <c r="N2476" t="s">
        <v>19</v>
      </c>
      <c r="O2476" t="str">
        <f>IF(VLOOKUP(A2476,'national-winners'!$A$2:$B$13,2,0)=H2476,"Y","N")</f>
        <v>N</v>
      </c>
    </row>
    <row r="2477" spans="1:15" x14ac:dyDescent="0.25">
      <c r="A2477">
        <v>2004</v>
      </c>
      <c r="B2477" t="s">
        <v>60</v>
      </c>
      <c r="C2477" t="s">
        <v>61</v>
      </c>
      <c r="D2477">
        <v>12</v>
      </c>
      <c r="E2477">
        <v>59</v>
      </c>
      <c r="F2477">
        <v>43</v>
      </c>
      <c r="G2477" t="s">
        <v>16</v>
      </c>
      <c r="H2477" t="s">
        <v>316</v>
      </c>
      <c r="I2477" t="s">
        <v>29</v>
      </c>
      <c r="J2477" t="b">
        <v>0</v>
      </c>
      <c r="K2477">
        <v>11996</v>
      </c>
      <c r="L2477">
        <v>7609810</v>
      </c>
      <c r="M2477">
        <v>20171015</v>
      </c>
      <c r="N2477" t="s">
        <v>19</v>
      </c>
      <c r="O2477" t="str">
        <f>IF(VLOOKUP(A2477,'national-winners'!$A$2:$B$13,2,0)=H2477,"Y","N")</f>
        <v>N</v>
      </c>
    </row>
    <row r="2478" spans="1:15" x14ac:dyDescent="0.25">
      <c r="A2478">
        <v>2004</v>
      </c>
      <c r="B2478" t="s">
        <v>60</v>
      </c>
      <c r="C2478" t="s">
        <v>61</v>
      </c>
      <c r="D2478">
        <v>12</v>
      </c>
      <c r="E2478">
        <v>59</v>
      </c>
      <c r="F2478">
        <v>43</v>
      </c>
      <c r="G2478" t="s">
        <v>16</v>
      </c>
      <c r="H2478" t="s">
        <v>314</v>
      </c>
      <c r="I2478" t="s">
        <v>329</v>
      </c>
      <c r="J2478" t="b">
        <v>0</v>
      </c>
      <c r="K2478">
        <v>6626</v>
      </c>
      <c r="L2478">
        <v>7609810</v>
      </c>
      <c r="M2478">
        <v>20171015</v>
      </c>
      <c r="N2478" t="s">
        <v>19</v>
      </c>
      <c r="O2478" t="str">
        <f>IF(VLOOKUP(A2478,'national-winners'!$A$2:$B$13,2,0)=H2478,"Y","N")</f>
        <v>N</v>
      </c>
    </row>
    <row r="2479" spans="1:15" x14ac:dyDescent="0.25">
      <c r="A2479">
        <v>2004</v>
      </c>
      <c r="B2479" t="s">
        <v>60</v>
      </c>
      <c r="C2479" t="s">
        <v>61</v>
      </c>
      <c r="D2479">
        <v>12</v>
      </c>
      <c r="E2479">
        <v>59</v>
      </c>
      <c r="F2479">
        <v>43</v>
      </c>
      <c r="G2479" t="s">
        <v>16</v>
      </c>
      <c r="H2479" t="s">
        <v>317</v>
      </c>
      <c r="I2479" t="s">
        <v>274</v>
      </c>
      <c r="J2479" t="b">
        <v>0</v>
      </c>
      <c r="K2479">
        <v>3917</v>
      </c>
      <c r="L2479">
        <v>7609810</v>
      </c>
      <c r="M2479">
        <v>20171015</v>
      </c>
      <c r="N2479" t="s">
        <v>19</v>
      </c>
      <c r="O2479" t="str">
        <f>IF(VLOOKUP(A2479,'national-winners'!$A$2:$B$13,2,0)=H2479,"Y","N")</f>
        <v>N</v>
      </c>
    </row>
    <row r="2480" spans="1:15" x14ac:dyDescent="0.25">
      <c r="A2480">
        <v>2004</v>
      </c>
      <c r="B2480" t="s">
        <v>60</v>
      </c>
      <c r="C2480" t="s">
        <v>61</v>
      </c>
      <c r="D2480">
        <v>12</v>
      </c>
      <c r="E2480">
        <v>59</v>
      </c>
      <c r="F2480">
        <v>43</v>
      </c>
      <c r="G2480" t="s">
        <v>16</v>
      </c>
      <c r="H2480" t="s">
        <v>325</v>
      </c>
      <c r="I2480" t="s">
        <v>330</v>
      </c>
      <c r="J2480" t="b">
        <v>0</v>
      </c>
      <c r="K2480">
        <v>3502</v>
      </c>
      <c r="L2480">
        <v>7609810</v>
      </c>
      <c r="M2480">
        <v>20171015</v>
      </c>
      <c r="N2480" t="s">
        <v>19</v>
      </c>
      <c r="O2480" t="str">
        <f>IF(VLOOKUP(A2480,'national-winners'!$A$2:$B$13,2,0)=H2480,"Y","N")</f>
        <v>N</v>
      </c>
    </row>
    <row r="2481" spans="1:15" x14ac:dyDescent="0.25">
      <c r="A2481">
        <v>2004</v>
      </c>
      <c r="B2481" t="s">
        <v>60</v>
      </c>
      <c r="C2481" t="s">
        <v>61</v>
      </c>
      <c r="D2481">
        <v>12</v>
      </c>
      <c r="E2481">
        <v>59</v>
      </c>
      <c r="F2481">
        <v>43</v>
      </c>
      <c r="G2481" t="s">
        <v>16</v>
      </c>
      <c r="H2481" t="s">
        <v>324</v>
      </c>
      <c r="I2481" t="s">
        <v>37</v>
      </c>
      <c r="J2481" t="b">
        <v>0</v>
      </c>
      <c r="K2481">
        <v>2732</v>
      </c>
      <c r="L2481">
        <v>7609810</v>
      </c>
      <c r="M2481">
        <v>20171015</v>
      </c>
      <c r="N2481" t="s">
        <v>19</v>
      </c>
      <c r="O2481" t="str">
        <f>IF(VLOOKUP(A2481,'national-winners'!$A$2:$B$13,2,0)=H2481,"Y","N")</f>
        <v>N</v>
      </c>
    </row>
    <row r="2482" spans="1:15" x14ac:dyDescent="0.25">
      <c r="A2482">
        <v>2004</v>
      </c>
      <c r="B2482" t="s">
        <v>62</v>
      </c>
      <c r="C2482" t="s">
        <v>63</v>
      </c>
      <c r="D2482">
        <v>13</v>
      </c>
      <c r="E2482">
        <v>58</v>
      </c>
      <c r="F2482">
        <v>44</v>
      </c>
      <c r="G2482" t="s">
        <v>16</v>
      </c>
      <c r="H2482" t="s">
        <v>297</v>
      </c>
      <c r="I2482" t="s">
        <v>21</v>
      </c>
      <c r="J2482" t="b">
        <v>0</v>
      </c>
      <c r="K2482">
        <v>1914254</v>
      </c>
      <c r="L2482">
        <v>3301875</v>
      </c>
      <c r="M2482">
        <v>20171015</v>
      </c>
      <c r="N2482" t="s">
        <v>19</v>
      </c>
      <c r="O2482" t="str">
        <f>IF(VLOOKUP(A2482,'national-winners'!$A$2:$B$13,2,0)=H2482,"Y","N")</f>
        <v>Y</v>
      </c>
    </row>
    <row r="2483" spans="1:15" x14ac:dyDescent="0.25">
      <c r="A2483">
        <v>2004</v>
      </c>
      <c r="B2483" t="s">
        <v>62</v>
      </c>
      <c r="C2483" t="s">
        <v>63</v>
      </c>
      <c r="D2483">
        <v>13</v>
      </c>
      <c r="E2483">
        <v>58</v>
      </c>
      <c r="F2483">
        <v>44</v>
      </c>
      <c r="G2483" t="s">
        <v>16</v>
      </c>
      <c r="H2483" t="s">
        <v>313</v>
      </c>
      <c r="I2483" t="s">
        <v>18</v>
      </c>
      <c r="J2483" t="b">
        <v>0</v>
      </c>
      <c r="K2483">
        <v>1366149</v>
      </c>
      <c r="L2483">
        <v>3301875</v>
      </c>
      <c r="M2483">
        <v>20171015</v>
      </c>
      <c r="N2483" t="s">
        <v>19</v>
      </c>
      <c r="O2483" t="str">
        <f>IF(VLOOKUP(A2483,'national-winners'!$A$2:$B$13,2,0)=H2483,"Y","N")</f>
        <v>N</v>
      </c>
    </row>
    <row r="2484" spans="1:15" x14ac:dyDescent="0.25">
      <c r="A2484">
        <v>2004</v>
      </c>
      <c r="B2484" t="s">
        <v>62</v>
      </c>
      <c r="C2484" t="s">
        <v>63</v>
      </c>
      <c r="D2484">
        <v>13</v>
      </c>
      <c r="E2484">
        <v>58</v>
      </c>
      <c r="F2484">
        <v>44</v>
      </c>
      <c r="G2484" t="s">
        <v>16</v>
      </c>
      <c r="H2484" t="s">
        <v>316</v>
      </c>
      <c r="I2484" t="s">
        <v>29</v>
      </c>
      <c r="J2484" t="b">
        <v>0</v>
      </c>
      <c r="K2484">
        <v>18387</v>
      </c>
      <c r="L2484">
        <v>3301875</v>
      </c>
      <c r="M2484">
        <v>20171015</v>
      </c>
      <c r="N2484" t="s">
        <v>19</v>
      </c>
      <c r="O2484" t="str">
        <f>IF(VLOOKUP(A2484,'national-winners'!$A$2:$B$13,2,0)=H2484,"Y","N")</f>
        <v>N</v>
      </c>
    </row>
    <row r="2485" spans="1:15" x14ac:dyDescent="0.25">
      <c r="A2485">
        <v>2004</v>
      </c>
      <c r="B2485" t="s">
        <v>62</v>
      </c>
      <c r="C2485" t="s">
        <v>63</v>
      </c>
      <c r="D2485">
        <v>13</v>
      </c>
      <c r="E2485">
        <v>58</v>
      </c>
      <c r="F2485">
        <v>44</v>
      </c>
      <c r="G2485" t="s">
        <v>16</v>
      </c>
      <c r="H2485" t="s">
        <v>59</v>
      </c>
      <c r="J2485" t="b">
        <v>1</v>
      </c>
      <c r="K2485">
        <v>3085</v>
      </c>
      <c r="L2485">
        <v>3301875</v>
      </c>
      <c r="M2485">
        <v>20171015</v>
      </c>
      <c r="N2485" t="s">
        <v>19</v>
      </c>
      <c r="O2485" t="str">
        <f>IF(VLOOKUP(A2485,'national-winners'!$A$2:$B$13,2,0)=H2485,"Y","N")</f>
        <v>N</v>
      </c>
    </row>
    <row r="2486" spans="1:15" x14ac:dyDescent="0.25">
      <c r="A2486">
        <v>2004</v>
      </c>
      <c r="B2486" t="s">
        <v>64</v>
      </c>
      <c r="C2486" t="s">
        <v>65</v>
      </c>
      <c r="D2486">
        <v>15</v>
      </c>
      <c r="E2486">
        <v>95</v>
      </c>
      <c r="F2486">
        <v>82</v>
      </c>
      <c r="G2486" t="s">
        <v>16</v>
      </c>
      <c r="H2486" t="s">
        <v>313</v>
      </c>
      <c r="I2486" t="s">
        <v>18</v>
      </c>
      <c r="J2486" t="b">
        <v>0</v>
      </c>
      <c r="K2486">
        <v>231708</v>
      </c>
      <c r="L2486">
        <v>429013</v>
      </c>
      <c r="M2486">
        <v>20171015</v>
      </c>
      <c r="N2486" t="s">
        <v>19</v>
      </c>
      <c r="O2486" t="str">
        <f>IF(VLOOKUP(A2486,'national-winners'!$A$2:$B$13,2,0)=H2486,"Y","N")</f>
        <v>N</v>
      </c>
    </row>
    <row r="2487" spans="1:15" x14ac:dyDescent="0.25">
      <c r="A2487">
        <v>2004</v>
      </c>
      <c r="B2487" t="s">
        <v>64</v>
      </c>
      <c r="C2487" t="s">
        <v>65</v>
      </c>
      <c r="D2487">
        <v>15</v>
      </c>
      <c r="E2487">
        <v>95</v>
      </c>
      <c r="F2487">
        <v>82</v>
      </c>
      <c r="G2487" t="s">
        <v>16</v>
      </c>
      <c r="H2487" t="s">
        <v>297</v>
      </c>
      <c r="I2487" t="s">
        <v>21</v>
      </c>
      <c r="J2487" t="b">
        <v>0</v>
      </c>
      <c r="K2487">
        <v>194191</v>
      </c>
      <c r="L2487">
        <v>429013</v>
      </c>
      <c r="M2487">
        <v>20171015</v>
      </c>
      <c r="N2487" t="s">
        <v>19</v>
      </c>
      <c r="O2487" t="str">
        <f>IF(VLOOKUP(A2487,'national-winners'!$A$2:$B$13,2,0)=H2487,"Y","N")</f>
        <v>Y</v>
      </c>
    </row>
    <row r="2488" spans="1:15" x14ac:dyDescent="0.25">
      <c r="A2488">
        <v>2004</v>
      </c>
      <c r="B2488" t="s">
        <v>64</v>
      </c>
      <c r="C2488" t="s">
        <v>65</v>
      </c>
      <c r="D2488">
        <v>15</v>
      </c>
      <c r="E2488">
        <v>95</v>
      </c>
      <c r="F2488">
        <v>82</v>
      </c>
      <c r="G2488" t="s">
        <v>16</v>
      </c>
      <c r="H2488" t="s">
        <v>317</v>
      </c>
      <c r="I2488" t="s">
        <v>274</v>
      </c>
      <c r="J2488" t="b">
        <v>0</v>
      </c>
      <c r="K2488">
        <v>1737</v>
      </c>
      <c r="L2488">
        <v>429013</v>
      </c>
      <c r="M2488">
        <v>20171015</v>
      </c>
      <c r="N2488" t="s">
        <v>19</v>
      </c>
      <c r="O2488" t="str">
        <f>IF(VLOOKUP(A2488,'national-winners'!$A$2:$B$13,2,0)=H2488,"Y","N")</f>
        <v>N</v>
      </c>
    </row>
    <row r="2489" spans="1:15" x14ac:dyDescent="0.25">
      <c r="A2489">
        <v>2004</v>
      </c>
      <c r="B2489" t="s">
        <v>64</v>
      </c>
      <c r="C2489" t="s">
        <v>65</v>
      </c>
      <c r="D2489">
        <v>15</v>
      </c>
      <c r="E2489">
        <v>95</v>
      </c>
      <c r="F2489">
        <v>82</v>
      </c>
      <c r="G2489" t="s">
        <v>16</v>
      </c>
      <c r="H2489" t="s">
        <v>316</v>
      </c>
      <c r="I2489" t="s">
        <v>29</v>
      </c>
      <c r="J2489" t="b">
        <v>0</v>
      </c>
      <c r="K2489">
        <v>1377</v>
      </c>
      <c r="L2489">
        <v>429013</v>
      </c>
      <c r="M2489">
        <v>20171015</v>
      </c>
      <c r="N2489" t="s">
        <v>19</v>
      </c>
      <c r="O2489" t="str">
        <f>IF(VLOOKUP(A2489,'national-winners'!$A$2:$B$13,2,0)=H2489,"Y","N")</f>
        <v>N</v>
      </c>
    </row>
    <row r="2490" spans="1:15" x14ac:dyDescent="0.25">
      <c r="A2490">
        <v>2004</v>
      </c>
      <c r="B2490" t="s">
        <v>66</v>
      </c>
      <c r="C2490" t="s">
        <v>67</v>
      </c>
      <c r="D2490">
        <v>16</v>
      </c>
      <c r="E2490">
        <v>82</v>
      </c>
      <c r="F2490">
        <v>63</v>
      </c>
      <c r="G2490" t="s">
        <v>16</v>
      </c>
      <c r="H2490" t="s">
        <v>297</v>
      </c>
      <c r="I2490" t="s">
        <v>21</v>
      </c>
      <c r="J2490" t="b">
        <v>0</v>
      </c>
      <c r="K2490">
        <v>409235</v>
      </c>
      <c r="L2490">
        <v>598376</v>
      </c>
      <c r="M2490">
        <v>20171015</v>
      </c>
      <c r="N2490" t="s">
        <v>19</v>
      </c>
      <c r="O2490" t="str">
        <f>IF(VLOOKUP(A2490,'national-winners'!$A$2:$B$13,2,0)=H2490,"Y","N")</f>
        <v>Y</v>
      </c>
    </row>
    <row r="2491" spans="1:15" x14ac:dyDescent="0.25">
      <c r="A2491">
        <v>2004</v>
      </c>
      <c r="B2491" t="s">
        <v>66</v>
      </c>
      <c r="C2491" t="s">
        <v>67</v>
      </c>
      <c r="D2491">
        <v>16</v>
      </c>
      <c r="E2491">
        <v>82</v>
      </c>
      <c r="F2491">
        <v>63</v>
      </c>
      <c r="G2491" t="s">
        <v>16</v>
      </c>
      <c r="H2491" t="s">
        <v>313</v>
      </c>
      <c r="I2491" t="s">
        <v>18</v>
      </c>
      <c r="J2491" t="b">
        <v>0</v>
      </c>
      <c r="K2491">
        <v>181098</v>
      </c>
      <c r="L2491">
        <v>598376</v>
      </c>
      <c r="M2491">
        <v>20171015</v>
      </c>
      <c r="N2491" t="s">
        <v>19</v>
      </c>
      <c r="O2491" t="str">
        <f>IF(VLOOKUP(A2491,'national-winners'!$A$2:$B$13,2,0)=H2491,"Y","N")</f>
        <v>N</v>
      </c>
    </row>
    <row r="2492" spans="1:15" x14ac:dyDescent="0.25">
      <c r="A2492">
        <v>2004</v>
      </c>
      <c r="B2492" t="s">
        <v>66</v>
      </c>
      <c r="C2492" t="s">
        <v>67</v>
      </c>
      <c r="D2492">
        <v>16</v>
      </c>
      <c r="E2492">
        <v>82</v>
      </c>
      <c r="F2492">
        <v>63</v>
      </c>
      <c r="G2492" t="s">
        <v>16</v>
      </c>
      <c r="H2492" t="s">
        <v>316</v>
      </c>
      <c r="I2492" t="s">
        <v>29</v>
      </c>
      <c r="J2492" t="b">
        <v>0</v>
      </c>
      <c r="K2492">
        <v>3844</v>
      </c>
      <c r="L2492">
        <v>598376</v>
      </c>
      <c r="M2492">
        <v>20171015</v>
      </c>
      <c r="N2492" t="s">
        <v>19</v>
      </c>
      <c r="O2492" t="str">
        <f>IF(VLOOKUP(A2492,'national-winners'!$A$2:$B$13,2,0)=H2492,"Y","N")</f>
        <v>N</v>
      </c>
    </row>
    <row r="2493" spans="1:15" x14ac:dyDescent="0.25">
      <c r="A2493">
        <v>2004</v>
      </c>
      <c r="B2493" t="s">
        <v>66</v>
      </c>
      <c r="C2493" t="s">
        <v>67</v>
      </c>
      <c r="D2493">
        <v>16</v>
      </c>
      <c r="E2493">
        <v>82</v>
      </c>
      <c r="F2493">
        <v>63</v>
      </c>
      <c r="G2493" t="s">
        <v>16</v>
      </c>
      <c r="H2493" t="s">
        <v>314</v>
      </c>
      <c r="I2493" t="s">
        <v>134</v>
      </c>
      <c r="J2493" t="b">
        <v>0</v>
      </c>
      <c r="K2493">
        <v>3084</v>
      </c>
      <c r="L2493">
        <v>598376</v>
      </c>
      <c r="M2493">
        <v>20171015</v>
      </c>
      <c r="N2493" t="s">
        <v>19</v>
      </c>
      <c r="O2493" t="str">
        <f>IF(VLOOKUP(A2493,'national-winners'!$A$2:$B$13,2,0)=H2493,"Y","N")</f>
        <v>N</v>
      </c>
    </row>
    <row r="2494" spans="1:15" x14ac:dyDescent="0.25">
      <c r="A2494">
        <v>2004</v>
      </c>
      <c r="B2494" t="s">
        <v>66</v>
      </c>
      <c r="C2494" t="s">
        <v>67</v>
      </c>
      <c r="D2494">
        <v>16</v>
      </c>
      <c r="E2494">
        <v>82</v>
      </c>
      <c r="F2494">
        <v>63</v>
      </c>
      <c r="G2494" t="s">
        <v>16</v>
      </c>
      <c r="H2494" t="s">
        <v>273</v>
      </c>
      <c r="I2494" t="s">
        <v>35</v>
      </c>
      <c r="J2494" t="b">
        <v>0</v>
      </c>
      <c r="K2494">
        <v>1115</v>
      </c>
      <c r="L2494">
        <v>598376</v>
      </c>
      <c r="M2494">
        <v>20171015</v>
      </c>
      <c r="N2494" t="s">
        <v>19</v>
      </c>
      <c r="O2494" t="str">
        <f>IF(VLOOKUP(A2494,'national-winners'!$A$2:$B$13,2,0)=H2494,"Y","N")</f>
        <v>N</v>
      </c>
    </row>
    <row r="2495" spans="1:15" x14ac:dyDescent="0.25">
      <c r="A2495">
        <v>2004</v>
      </c>
      <c r="B2495" t="s">
        <v>68</v>
      </c>
      <c r="C2495" t="s">
        <v>69</v>
      </c>
      <c r="D2495">
        <v>17</v>
      </c>
      <c r="E2495">
        <v>33</v>
      </c>
      <c r="F2495">
        <v>21</v>
      </c>
      <c r="G2495" t="s">
        <v>16</v>
      </c>
      <c r="H2495" t="s">
        <v>313</v>
      </c>
      <c r="I2495" t="s">
        <v>18</v>
      </c>
      <c r="J2495" t="b">
        <v>0</v>
      </c>
      <c r="K2495">
        <v>2891550</v>
      </c>
      <c r="L2495">
        <v>5274322</v>
      </c>
      <c r="M2495">
        <v>20171015</v>
      </c>
      <c r="N2495" t="s">
        <v>19</v>
      </c>
      <c r="O2495" t="str">
        <f>IF(VLOOKUP(A2495,'national-winners'!$A$2:$B$13,2,0)=H2495,"Y","N")</f>
        <v>N</v>
      </c>
    </row>
    <row r="2496" spans="1:15" x14ac:dyDescent="0.25">
      <c r="A2496">
        <v>2004</v>
      </c>
      <c r="B2496" t="s">
        <v>68</v>
      </c>
      <c r="C2496" t="s">
        <v>69</v>
      </c>
      <c r="D2496">
        <v>17</v>
      </c>
      <c r="E2496">
        <v>33</v>
      </c>
      <c r="F2496">
        <v>21</v>
      </c>
      <c r="G2496" t="s">
        <v>16</v>
      </c>
      <c r="H2496" t="s">
        <v>297</v>
      </c>
      <c r="I2496" t="s">
        <v>21</v>
      </c>
      <c r="J2496" t="b">
        <v>0</v>
      </c>
      <c r="K2496">
        <v>2345946</v>
      </c>
      <c r="L2496">
        <v>5274322</v>
      </c>
      <c r="M2496">
        <v>20171015</v>
      </c>
      <c r="N2496" t="s">
        <v>19</v>
      </c>
      <c r="O2496" t="str">
        <f>IF(VLOOKUP(A2496,'national-winners'!$A$2:$B$13,2,0)=H2496,"Y","N")</f>
        <v>Y</v>
      </c>
    </row>
    <row r="2497" spans="1:15" x14ac:dyDescent="0.25">
      <c r="A2497">
        <v>2004</v>
      </c>
      <c r="B2497" t="s">
        <v>68</v>
      </c>
      <c r="C2497" t="s">
        <v>69</v>
      </c>
      <c r="D2497">
        <v>17</v>
      </c>
      <c r="E2497">
        <v>33</v>
      </c>
      <c r="F2497">
        <v>21</v>
      </c>
      <c r="G2497" t="s">
        <v>16</v>
      </c>
      <c r="H2497" t="s">
        <v>316</v>
      </c>
      <c r="I2497" t="s">
        <v>29</v>
      </c>
      <c r="J2497" t="b">
        <v>0</v>
      </c>
      <c r="K2497">
        <v>32442</v>
      </c>
      <c r="L2497">
        <v>5274322</v>
      </c>
      <c r="M2497">
        <v>20171015</v>
      </c>
      <c r="N2497" t="s">
        <v>19</v>
      </c>
      <c r="O2497" t="str">
        <f>IF(VLOOKUP(A2497,'national-winners'!$A$2:$B$13,2,0)=H2497,"Y","N")</f>
        <v>N</v>
      </c>
    </row>
    <row r="2498" spans="1:15" x14ac:dyDescent="0.25">
      <c r="A2498">
        <v>2004</v>
      </c>
      <c r="B2498" t="s">
        <v>68</v>
      </c>
      <c r="C2498" t="s">
        <v>69</v>
      </c>
      <c r="D2498">
        <v>17</v>
      </c>
      <c r="E2498">
        <v>33</v>
      </c>
      <c r="F2498">
        <v>21</v>
      </c>
      <c r="G2498" t="s">
        <v>16</v>
      </c>
      <c r="H2498" t="s">
        <v>59</v>
      </c>
      <c r="J2498" t="b">
        <v>1</v>
      </c>
      <c r="K2498">
        <v>4384</v>
      </c>
      <c r="L2498">
        <v>5274322</v>
      </c>
      <c r="M2498">
        <v>20171015</v>
      </c>
      <c r="N2498" t="s">
        <v>19</v>
      </c>
      <c r="O2498" t="str">
        <f>IF(VLOOKUP(A2498,'national-winners'!$A$2:$B$13,2,0)=H2498,"Y","N")</f>
        <v>N</v>
      </c>
    </row>
    <row r="2499" spans="1:15" x14ac:dyDescent="0.25">
      <c r="A2499">
        <v>2004</v>
      </c>
      <c r="B2499" t="s">
        <v>71</v>
      </c>
      <c r="C2499" t="s">
        <v>72</v>
      </c>
      <c r="D2499">
        <v>18</v>
      </c>
      <c r="E2499">
        <v>32</v>
      </c>
      <c r="F2499">
        <v>22</v>
      </c>
      <c r="G2499" t="s">
        <v>16</v>
      </c>
      <c r="H2499" t="s">
        <v>297</v>
      </c>
      <c r="I2499" t="s">
        <v>21</v>
      </c>
      <c r="J2499" t="b">
        <v>0</v>
      </c>
      <c r="K2499">
        <v>1479438</v>
      </c>
      <c r="L2499">
        <v>2468002</v>
      </c>
      <c r="M2499">
        <v>20171015</v>
      </c>
      <c r="N2499" t="s">
        <v>19</v>
      </c>
      <c r="O2499" t="str">
        <f>IF(VLOOKUP(A2499,'national-winners'!$A$2:$B$13,2,0)=H2499,"Y","N")</f>
        <v>Y</v>
      </c>
    </row>
    <row r="2500" spans="1:15" x14ac:dyDescent="0.25">
      <c r="A2500">
        <v>2004</v>
      </c>
      <c r="B2500" t="s">
        <v>71</v>
      </c>
      <c r="C2500" t="s">
        <v>72</v>
      </c>
      <c r="D2500">
        <v>18</v>
      </c>
      <c r="E2500">
        <v>32</v>
      </c>
      <c r="F2500">
        <v>22</v>
      </c>
      <c r="G2500" t="s">
        <v>16</v>
      </c>
      <c r="H2500" t="s">
        <v>313</v>
      </c>
      <c r="I2500" t="s">
        <v>18</v>
      </c>
      <c r="J2500" t="b">
        <v>0</v>
      </c>
      <c r="K2500">
        <v>969011</v>
      </c>
      <c r="L2500">
        <v>2468002</v>
      </c>
      <c r="M2500">
        <v>20171015</v>
      </c>
      <c r="N2500" t="s">
        <v>19</v>
      </c>
      <c r="O2500" t="str">
        <f>IF(VLOOKUP(A2500,'national-winners'!$A$2:$B$13,2,0)=H2500,"Y","N")</f>
        <v>N</v>
      </c>
    </row>
    <row r="2501" spans="1:15" x14ac:dyDescent="0.25">
      <c r="A2501">
        <v>2004</v>
      </c>
      <c r="B2501" t="s">
        <v>71</v>
      </c>
      <c r="C2501" t="s">
        <v>72</v>
      </c>
      <c r="D2501">
        <v>18</v>
      </c>
      <c r="E2501">
        <v>32</v>
      </c>
      <c r="F2501">
        <v>22</v>
      </c>
      <c r="G2501" t="s">
        <v>16</v>
      </c>
      <c r="H2501" t="s">
        <v>316</v>
      </c>
      <c r="I2501" t="s">
        <v>29</v>
      </c>
      <c r="J2501" t="b">
        <v>0</v>
      </c>
      <c r="K2501">
        <v>18058</v>
      </c>
      <c r="L2501">
        <v>2468002</v>
      </c>
      <c r="M2501">
        <v>20171015</v>
      </c>
      <c r="N2501" t="s">
        <v>19</v>
      </c>
      <c r="O2501" t="str">
        <f>IF(VLOOKUP(A2501,'national-winners'!$A$2:$B$13,2,0)=H2501,"Y","N")</f>
        <v>N</v>
      </c>
    </row>
    <row r="2502" spans="1:15" x14ac:dyDescent="0.25">
      <c r="A2502">
        <v>2004</v>
      </c>
      <c r="B2502" t="s">
        <v>71</v>
      </c>
      <c r="C2502" t="s">
        <v>72</v>
      </c>
      <c r="D2502">
        <v>18</v>
      </c>
      <c r="E2502">
        <v>32</v>
      </c>
      <c r="F2502">
        <v>22</v>
      </c>
      <c r="G2502" t="s">
        <v>16</v>
      </c>
      <c r="H2502" t="s">
        <v>59</v>
      </c>
      <c r="J2502" t="b">
        <v>1</v>
      </c>
      <c r="K2502">
        <v>1495</v>
      </c>
      <c r="L2502">
        <v>2468002</v>
      </c>
      <c r="M2502">
        <v>20171015</v>
      </c>
      <c r="N2502" t="s">
        <v>19</v>
      </c>
      <c r="O2502" t="str">
        <f>IF(VLOOKUP(A2502,'national-winners'!$A$2:$B$13,2,0)=H2502,"Y","N")</f>
        <v>N</v>
      </c>
    </row>
    <row r="2503" spans="1:15" x14ac:dyDescent="0.25">
      <c r="A2503">
        <v>2004</v>
      </c>
      <c r="B2503" t="s">
        <v>73</v>
      </c>
      <c r="C2503" t="s">
        <v>74</v>
      </c>
      <c r="D2503">
        <v>19</v>
      </c>
      <c r="E2503">
        <v>42</v>
      </c>
      <c r="F2503">
        <v>31</v>
      </c>
      <c r="G2503" t="s">
        <v>16</v>
      </c>
      <c r="H2503" t="s">
        <v>297</v>
      </c>
      <c r="I2503" t="s">
        <v>21</v>
      </c>
      <c r="J2503" t="b">
        <v>0</v>
      </c>
      <c r="K2503">
        <v>751957</v>
      </c>
      <c r="L2503">
        <v>1506908</v>
      </c>
      <c r="M2503">
        <v>20171015</v>
      </c>
      <c r="N2503" t="s">
        <v>19</v>
      </c>
      <c r="O2503" t="str">
        <f>IF(VLOOKUP(A2503,'national-winners'!$A$2:$B$13,2,0)=H2503,"Y","N")</f>
        <v>Y</v>
      </c>
    </row>
    <row r="2504" spans="1:15" x14ac:dyDescent="0.25">
      <c r="A2504">
        <v>2004</v>
      </c>
      <c r="B2504" t="s">
        <v>73</v>
      </c>
      <c r="C2504" t="s">
        <v>74</v>
      </c>
      <c r="D2504">
        <v>19</v>
      </c>
      <c r="E2504">
        <v>42</v>
      </c>
      <c r="F2504">
        <v>31</v>
      </c>
      <c r="G2504" t="s">
        <v>16</v>
      </c>
      <c r="H2504" t="s">
        <v>313</v>
      </c>
      <c r="I2504" t="s">
        <v>18</v>
      </c>
      <c r="J2504" t="b">
        <v>0</v>
      </c>
      <c r="K2504">
        <v>741898</v>
      </c>
      <c r="L2504">
        <v>1506908</v>
      </c>
      <c r="M2504">
        <v>20171015</v>
      </c>
      <c r="N2504" t="s">
        <v>19</v>
      </c>
      <c r="O2504" t="str">
        <f>IF(VLOOKUP(A2504,'national-winners'!$A$2:$B$13,2,0)=H2504,"Y","N")</f>
        <v>N</v>
      </c>
    </row>
    <row r="2505" spans="1:15" x14ac:dyDescent="0.25">
      <c r="A2505">
        <v>2004</v>
      </c>
      <c r="B2505" t="s">
        <v>73</v>
      </c>
      <c r="C2505" t="s">
        <v>74</v>
      </c>
      <c r="D2505">
        <v>19</v>
      </c>
      <c r="E2505">
        <v>42</v>
      </c>
      <c r="F2505">
        <v>31</v>
      </c>
      <c r="G2505" t="s">
        <v>16</v>
      </c>
      <c r="H2505" t="s">
        <v>59</v>
      </c>
      <c r="J2505" t="b">
        <v>0</v>
      </c>
      <c r="K2505">
        <v>6149</v>
      </c>
      <c r="L2505">
        <v>1506908</v>
      </c>
      <c r="M2505">
        <v>20171015</v>
      </c>
      <c r="N2505" t="s">
        <v>19</v>
      </c>
      <c r="O2505" t="str">
        <f>IF(VLOOKUP(A2505,'national-winners'!$A$2:$B$13,2,0)=H2505,"Y","N")</f>
        <v>N</v>
      </c>
    </row>
    <row r="2506" spans="1:15" x14ac:dyDescent="0.25">
      <c r="A2506">
        <v>2004</v>
      </c>
      <c r="B2506" t="s">
        <v>73</v>
      </c>
      <c r="C2506" t="s">
        <v>74</v>
      </c>
      <c r="D2506">
        <v>19</v>
      </c>
      <c r="E2506">
        <v>42</v>
      </c>
      <c r="F2506">
        <v>31</v>
      </c>
      <c r="G2506" t="s">
        <v>16</v>
      </c>
      <c r="H2506" t="s">
        <v>316</v>
      </c>
      <c r="I2506" t="s">
        <v>29</v>
      </c>
      <c r="J2506" t="b">
        <v>0</v>
      </c>
      <c r="K2506">
        <v>2992</v>
      </c>
      <c r="L2506">
        <v>1506908</v>
      </c>
      <c r="M2506">
        <v>20171015</v>
      </c>
      <c r="N2506" t="s">
        <v>19</v>
      </c>
      <c r="O2506" t="str">
        <f>IF(VLOOKUP(A2506,'national-winners'!$A$2:$B$13,2,0)=H2506,"Y","N")</f>
        <v>N</v>
      </c>
    </row>
    <row r="2507" spans="1:15" x14ac:dyDescent="0.25">
      <c r="A2507">
        <v>2004</v>
      </c>
      <c r="B2507" t="s">
        <v>73</v>
      </c>
      <c r="C2507" t="s">
        <v>74</v>
      </c>
      <c r="D2507">
        <v>19</v>
      </c>
      <c r="E2507">
        <v>42</v>
      </c>
      <c r="F2507">
        <v>31</v>
      </c>
      <c r="G2507" t="s">
        <v>16</v>
      </c>
      <c r="H2507" t="s">
        <v>314</v>
      </c>
      <c r="I2507" t="s">
        <v>134</v>
      </c>
      <c r="J2507" t="b">
        <v>0</v>
      </c>
      <c r="K2507">
        <v>1304</v>
      </c>
      <c r="L2507">
        <v>1506908</v>
      </c>
      <c r="M2507">
        <v>20171015</v>
      </c>
      <c r="N2507" t="s">
        <v>19</v>
      </c>
      <c r="O2507" t="str">
        <f>IF(VLOOKUP(A2507,'national-winners'!$A$2:$B$13,2,0)=H2507,"Y","N")</f>
        <v>N</v>
      </c>
    </row>
    <row r="2508" spans="1:15" x14ac:dyDescent="0.25">
      <c r="A2508">
        <v>2004</v>
      </c>
      <c r="B2508" t="s">
        <v>73</v>
      </c>
      <c r="C2508" t="s">
        <v>74</v>
      </c>
      <c r="D2508">
        <v>19</v>
      </c>
      <c r="E2508">
        <v>42</v>
      </c>
      <c r="F2508">
        <v>31</v>
      </c>
      <c r="G2508" t="s">
        <v>16</v>
      </c>
      <c r="H2508" t="s">
        <v>317</v>
      </c>
      <c r="I2508" t="s">
        <v>274</v>
      </c>
      <c r="J2508" t="b">
        <v>0</v>
      </c>
      <c r="K2508">
        <v>1141</v>
      </c>
      <c r="L2508">
        <v>1506908</v>
      </c>
      <c r="M2508">
        <v>20171015</v>
      </c>
      <c r="N2508" t="s">
        <v>19</v>
      </c>
      <c r="O2508" t="str">
        <f>IF(VLOOKUP(A2508,'national-winners'!$A$2:$B$13,2,0)=H2508,"Y","N")</f>
        <v>N</v>
      </c>
    </row>
    <row r="2509" spans="1:15" x14ac:dyDescent="0.25">
      <c r="A2509">
        <v>2004</v>
      </c>
      <c r="B2509" t="s">
        <v>73</v>
      </c>
      <c r="C2509" t="s">
        <v>74</v>
      </c>
      <c r="D2509">
        <v>19</v>
      </c>
      <c r="E2509">
        <v>42</v>
      </c>
      <c r="F2509">
        <v>31</v>
      </c>
      <c r="G2509" t="s">
        <v>16</v>
      </c>
      <c r="H2509" t="s">
        <v>59</v>
      </c>
      <c r="J2509" t="b">
        <v>1</v>
      </c>
      <c r="K2509">
        <v>1094</v>
      </c>
      <c r="L2509">
        <v>1506908</v>
      </c>
      <c r="M2509">
        <v>20171015</v>
      </c>
      <c r="N2509" t="s">
        <v>19</v>
      </c>
      <c r="O2509" t="str">
        <f>IF(VLOOKUP(A2509,'national-winners'!$A$2:$B$13,2,0)=H2509,"Y","N")</f>
        <v>N</v>
      </c>
    </row>
    <row r="2510" spans="1:15" x14ac:dyDescent="0.25">
      <c r="A2510">
        <v>2004</v>
      </c>
      <c r="B2510" t="s">
        <v>73</v>
      </c>
      <c r="C2510" t="s">
        <v>74</v>
      </c>
      <c r="D2510">
        <v>19</v>
      </c>
      <c r="E2510">
        <v>42</v>
      </c>
      <c r="F2510">
        <v>31</v>
      </c>
      <c r="G2510" t="s">
        <v>16</v>
      </c>
      <c r="H2510" t="s">
        <v>324</v>
      </c>
      <c r="I2510" t="s">
        <v>37</v>
      </c>
      <c r="J2510" t="b">
        <v>0</v>
      </c>
      <c r="K2510">
        <v>373</v>
      </c>
      <c r="L2510">
        <v>1506908</v>
      </c>
      <c r="M2510">
        <v>20171015</v>
      </c>
      <c r="N2510" t="s">
        <v>19</v>
      </c>
      <c r="O2510" t="str">
        <f>IF(VLOOKUP(A2510,'national-winners'!$A$2:$B$13,2,0)=H2510,"Y","N")</f>
        <v>N</v>
      </c>
    </row>
    <row r="2511" spans="1:15" x14ac:dyDescent="0.25">
      <c r="A2511">
        <v>2004</v>
      </c>
      <c r="B2511" t="s">
        <v>78</v>
      </c>
      <c r="C2511" t="s">
        <v>79</v>
      </c>
      <c r="D2511">
        <v>20</v>
      </c>
      <c r="E2511">
        <v>47</v>
      </c>
      <c r="F2511">
        <v>32</v>
      </c>
      <c r="G2511" t="s">
        <v>16</v>
      </c>
      <c r="H2511" t="s">
        <v>297</v>
      </c>
      <c r="I2511" t="s">
        <v>21</v>
      </c>
      <c r="J2511" t="b">
        <v>0</v>
      </c>
      <c r="K2511">
        <v>736456</v>
      </c>
      <c r="L2511">
        <v>1187756</v>
      </c>
      <c r="M2511">
        <v>20171015</v>
      </c>
      <c r="N2511" t="s">
        <v>19</v>
      </c>
      <c r="O2511" t="str">
        <f>IF(VLOOKUP(A2511,'national-winners'!$A$2:$B$13,2,0)=H2511,"Y","N")</f>
        <v>Y</v>
      </c>
    </row>
    <row r="2512" spans="1:15" x14ac:dyDescent="0.25">
      <c r="A2512">
        <v>2004</v>
      </c>
      <c r="B2512" t="s">
        <v>78</v>
      </c>
      <c r="C2512" t="s">
        <v>79</v>
      </c>
      <c r="D2512">
        <v>20</v>
      </c>
      <c r="E2512">
        <v>47</v>
      </c>
      <c r="F2512">
        <v>32</v>
      </c>
      <c r="G2512" t="s">
        <v>16</v>
      </c>
      <c r="H2512" t="s">
        <v>313</v>
      </c>
      <c r="I2512" t="s">
        <v>18</v>
      </c>
      <c r="J2512" t="b">
        <v>0</v>
      </c>
      <c r="K2512">
        <v>434993</v>
      </c>
      <c r="L2512">
        <v>1187756</v>
      </c>
      <c r="M2512">
        <v>20171015</v>
      </c>
      <c r="N2512" t="s">
        <v>19</v>
      </c>
      <c r="O2512" t="str">
        <f>IF(VLOOKUP(A2512,'national-winners'!$A$2:$B$13,2,0)=H2512,"Y","N")</f>
        <v>N</v>
      </c>
    </row>
    <row r="2513" spans="1:15" x14ac:dyDescent="0.25">
      <c r="A2513">
        <v>2004</v>
      </c>
      <c r="B2513" t="s">
        <v>78</v>
      </c>
      <c r="C2513" t="s">
        <v>79</v>
      </c>
      <c r="D2513">
        <v>20</v>
      </c>
      <c r="E2513">
        <v>47</v>
      </c>
      <c r="F2513">
        <v>32</v>
      </c>
      <c r="G2513" t="s">
        <v>16</v>
      </c>
      <c r="H2513" t="s">
        <v>273</v>
      </c>
      <c r="I2513" t="s">
        <v>272</v>
      </c>
      <c r="J2513" t="b">
        <v>0</v>
      </c>
      <c r="K2513">
        <v>9348</v>
      </c>
      <c r="L2513">
        <v>1187756</v>
      </c>
      <c r="M2513">
        <v>20171015</v>
      </c>
      <c r="N2513" t="s">
        <v>19</v>
      </c>
      <c r="O2513" t="str">
        <f>IF(VLOOKUP(A2513,'national-winners'!$A$2:$B$13,2,0)=H2513,"Y","N")</f>
        <v>N</v>
      </c>
    </row>
    <row r="2514" spans="1:15" x14ac:dyDescent="0.25">
      <c r="A2514">
        <v>2004</v>
      </c>
      <c r="B2514" t="s">
        <v>78</v>
      </c>
      <c r="C2514" t="s">
        <v>79</v>
      </c>
      <c r="D2514">
        <v>20</v>
      </c>
      <c r="E2514">
        <v>47</v>
      </c>
      <c r="F2514">
        <v>32</v>
      </c>
      <c r="G2514" t="s">
        <v>16</v>
      </c>
      <c r="H2514" t="s">
        <v>316</v>
      </c>
      <c r="I2514" t="s">
        <v>29</v>
      </c>
      <c r="J2514" t="b">
        <v>0</v>
      </c>
      <c r="K2514">
        <v>4013</v>
      </c>
      <c r="L2514">
        <v>1187756</v>
      </c>
      <c r="M2514">
        <v>20171015</v>
      </c>
      <c r="N2514" t="s">
        <v>19</v>
      </c>
      <c r="O2514" t="str">
        <f>IF(VLOOKUP(A2514,'national-winners'!$A$2:$B$13,2,0)=H2514,"Y","N")</f>
        <v>N</v>
      </c>
    </row>
    <row r="2515" spans="1:15" x14ac:dyDescent="0.25">
      <c r="A2515">
        <v>2004</v>
      </c>
      <c r="B2515" t="s">
        <v>78</v>
      </c>
      <c r="C2515" t="s">
        <v>79</v>
      </c>
      <c r="D2515">
        <v>20</v>
      </c>
      <c r="E2515">
        <v>47</v>
      </c>
      <c r="F2515">
        <v>32</v>
      </c>
      <c r="G2515" t="s">
        <v>16</v>
      </c>
      <c r="H2515" t="s">
        <v>314</v>
      </c>
      <c r="I2515" t="s">
        <v>35</v>
      </c>
      <c r="J2515" t="b">
        <v>0</v>
      </c>
      <c r="K2515">
        <v>2899</v>
      </c>
      <c r="L2515">
        <v>1187756</v>
      </c>
      <c r="M2515">
        <v>20171015</v>
      </c>
      <c r="N2515" t="s">
        <v>19</v>
      </c>
      <c r="O2515" t="str">
        <f>IF(VLOOKUP(A2515,'national-winners'!$A$2:$B$13,2,0)=H2515,"Y","N")</f>
        <v>N</v>
      </c>
    </row>
    <row r="2516" spans="1:15" x14ac:dyDescent="0.25">
      <c r="A2516">
        <v>2004</v>
      </c>
      <c r="B2516" t="s">
        <v>78</v>
      </c>
      <c r="C2516" t="s">
        <v>79</v>
      </c>
      <c r="D2516">
        <v>20</v>
      </c>
      <c r="E2516">
        <v>47</v>
      </c>
      <c r="F2516">
        <v>32</v>
      </c>
      <c r="G2516" t="s">
        <v>16</v>
      </c>
      <c r="H2516" t="s">
        <v>59</v>
      </c>
      <c r="J2516" t="b">
        <v>1</v>
      </c>
      <c r="K2516">
        <v>47</v>
      </c>
      <c r="L2516">
        <v>1187756</v>
      </c>
      <c r="M2516">
        <v>20171015</v>
      </c>
      <c r="N2516" t="s">
        <v>19</v>
      </c>
      <c r="O2516" t="str">
        <f>IF(VLOOKUP(A2516,'national-winners'!$A$2:$B$13,2,0)=H2516,"Y","N")</f>
        <v>N</v>
      </c>
    </row>
    <row r="2517" spans="1:15" x14ac:dyDescent="0.25">
      <c r="A2517">
        <v>2004</v>
      </c>
      <c r="B2517" t="s">
        <v>81</v>
      </c>
      <c r="C2517" t="s">
        <v>82</v>
      </c>
      <c r="D2517">
        <v>21</v>
      </c>
      <c r="E2517">
        <v>61</v>
      </c>
      <c r="F2517">
        <v>51</v>
      </c>
      <c r="G2517" t="s">
        <v>16</v>
      </c>
      <c r="H2517" t="s">
        <v>297</v>
      </c>
      <c r="I2517" t="s">
        <v>21</v>
      </c>
      <c r="J2517" t="b">
        <v>0</v>
      </c>
      <c r="K2517">
        <v>1069439</v>
      </c>
      <c r="L2517">
        <v>1795882</v>
      </c>
      <c r="M2517">
        <v>20171015</v>
      </c>
      <c r="N2517" t="s">
        <v>19</v>
      </c>
      <c r="O2517" t="str">
        <f>IF(VLOOKUP(A2517,'national-winners'!$A$2:$B$13,2,0)=H2517,"Y","N")</f>
        <v>Y</v>
      </c>
    </row>
    <row r="2518" spans="1:15" x14ac:dyDescent="0.25">
      <c r="A2518">
        <v>2004</v>
      </c>
      <c r="B2518" t="s">
        <v>81</v>
      </c>
      <c r="C2518" t="s">
        <v>82</v>
      </c>
      <c r="D2518">
        <v>21</v>
      </c>
      <c r="E2518">
        <v>61</v>
      </c>
      <c r="F2518">
        <v>51</v>
      </c>
      <c r="G2518" t="s">
        <v>16</v>
      </c>
      <c r="H2518" t="s">
        <v>313</v>
      </c>
      <c r="I2518" t="s">
        <v>18</v>
      </c>
      <c r="J2518" t="b">
        <v>0</v>
      </c>
      <c r="K2518">
        <v>712733</v>
      </c>
      <c r="L2518">
        <v>1795882</v>
      </c>
      <c r="M2518">
        <v>20171015</v>
      </c>
      <c r="N2518" t="s">
        <v>19</v>
      </c>
      <c r="O2518" t="str">
        <f>IF(VLOOKUP(A2518,'national-winners'!$A$2:$B$13,2,0)=H2518,"Y","N")</f>
        <v>N</v>
      </c>
    </row>
    <row r="2519" spans="1:15" x14ac:dyDescent="0.25">
      <c r="A2519">
        <v>2004</v>
      </c>
      <c r="B2519" t="s">
        <v>81</v>
      </c>
      <c r="C2519" t="s">
        <v>82</v>
      </c>
      <c r="D2519">
        <v>21</v>
      </c>
      <c r="E2519">
        <v>61</v>
      </c>
      <c r="F2519">
        <v>51</v>
      </c>
      <c r="G2519" t="s">
        <v>16</v>
      </c>
      <c r="H2519" t="s">
        <v>273</v>
      </c>
      <c r="I2519" t="s">
        <v>35</v>
      </c>
      <c r="J2519" t="b">
        <v>0</v>
      </c>
      <c r="K2519">
        <v>8856</v>
      </c>
      <c r="L2519">
        <v>1795882</v>
      </c>
      <c r="M2519">
        <v>20171015</v>
      </c>
      <c r="N2519" t="s">
        <v>19</v>
      </c>
      <c r="O2519" t="str">
        <f>IF(VLOOKUP(A2519,'national-winners'!$A$2:$B$13,2,0)=H2519,"Y","N")</f>
        <v>N</v>
      </c>
    </row>
    <row r="2520" spans="1:15" x14ac:dyDescent="0.25">
      <c r="A2520">
        <v>2004</v>
      </c>
      <c r="B2520" t="s">
        <v>81</v>
      </c>
      <c r="C2520" t="s">
        <v>82</v>
      </c>
      <c r="D2520">
        <v>21</v>
      </c>
      <c r="E2520">
        <v>61</v>
      </c>
      <c r="F2520">
        <v>51</v>
      </c>
      <c r="G2520" t="s">
        <v>16</v>
      </c>
      <c r="H2520" t="s">
        <v>316</v>
      </c>
      <c r="I2520" t="s">
        <v>29</v>
      </c>
      <c r="J2520" t="b">
        <v>0</v>
      </c>
      <c r="K2520">
        <v>2619</v>
      </c>
      <c r="L2520">
        <v>1795882</v>
      </c>
      <c r="M2520">
        <v>20171015</v>
      </c>
      <c r="N2520" t="s">
        <v>19</v>
      </c>
      <c r="O2520" t="str">
        <f>IF(VLOOKUP(A2520,'national-winners'!$A$2:$B$13,2,0)=H2520,"Y","N")</f>
        <v>N</v>
      </c>
    </row>
    <row r="2521" spans="1:15" x14ac:dyDescent="0.25">
      <c r="A2521">
        <v>2004</v>
      </c>
      <c r="B2521" t="s">
        <v>81</v>
      </c>
      <c r="C2521" t="s">
        <v>82</v>
      </c>
      <c r="D2521">
        <v>21</v>
      </c>
      <c r="E2521">
        <v>61</v>
      </c>
      <c r="F2521">
        <v>51</v>
      </c>
      <c r="G2521" t="s">
        <v>16</v>
      </c>
      <c r="H2521" t="s">
        <v>314</v>
      </c>
      <c r="I2521" t="s">
        <v>134</v>
      </c>
      <c r="J2521" t="b">
        <v>0</v>
      </c>
      <c r="K2521">
        <v>2213</v>
      </c>
      <c r="L2521">
        <v>1795882</v>
      </c>
      <c r="M2521">
        <v>20171015</v>
      </c>
      <c r="N2521" t="s">
        <v>19</v>
      </c>
      <c r="O2521" t="str">
        <f>IF(VLOOKUP(A2521,'national-winners'!$A$2:$B$13,2,0)=H2521,"Y","N")</f>
        <v>N</v>
      </c>
    </row>
    <row r="2522" spans="1:15" x14ac:dyDescent="0.25">
      <c r="A2522">
        <v>2004</v>
      </c>
      <c r="B2522" t="s">
        <v>81</v>
      </c>
      <c r="C2522" t="s">
        <v>82</v>
      </c>
      <c r="D2522">
        <v>21</v>
      </c>
      <c r="E2522">
        <v>61</v>
      </c>
      <c r="F2522">
        <v>51</v>
      </c>
      <c r="G2522" t="s">
        <v>16</v>
      </c>
      <c r="H2522" t="s">
        <v>59</v>
      </c>
      <c r="J2522" t="b">
        <v>1</v>
      </c>
      <c r="K2522">
        <v>22</v>
      </c>
      <c r="L2522">
        <v>1795882</v>
      </c>
      <c r="M2522">
        <v>20171015</v>
      </c>
      <c r="N2522" t="s">
        <v>19</v>
      </c>
      <c r="O2522" t="str">
        <f>IF(VLOOKUP(A2522,'national-winners'!$A$2:$B$13,2,0)=H2522,"Y","N")</f>
        <v>N</v>
      </c>
    </row>
    <row r="2523" spans="1:15" x14ac:dyDescent="0.25">
      <c r="A2523">
        <v>2004</v>
      </c>
      <c r="B2523" t="s">
        <v>83</v>
      </c>
      <c r="C2523" t="s">
        <v>84</v>
      </c>
      <c r="D2523">
        <v>22</v>
      </c>
      <c r="E2523">
        <v>72</v>
      </c>
      <c r="F2523">
        <v>45</v>
      </c>
      <c r="G2523" t="s">
        <v>16</v>
      </c>
      <c r="H2523" t="s">
        <v>297</v>
      </c>
      <c r="I2523" t="s">
        <v>21</v>
      </c>
      <c r="J2523" t="b">
        <v>0</v>
      </c>
      <c r="K2523">
        <v>1102169</v>
      </c>
      <c r="L2523">
        <v>1943106</v>
      </c>
      <c r="M2523">
        <v>20171015</v>
      </c>
      <c r="N2523" t="s">
        <v>19</v>
      </c>
      <c r="O2523" t="str">
        <f>IF(VLOOKUP(A2523,'national-winners'!$A$2:$B$13,2,0)=H2523,"Y","N")</f>
        <v>Y</v>
      </c>
    </row>
    <row r="2524" spans="1:15" x14ac:dyDescent="0.25">
      <c r="A2524">
        <v>2004</v>
      </c>
      <c r="B2524" t="s">
        <v>83</v>
      </c>
      <c r="C2524" t="s">
        <v>84</v>
      </c>
      <c r="D2524">
        <v>22</v>
      </c>
      <c r="E2524">
        <v>72</v>
      </c>
      <c r="F2524">
        <v>45</v>
      </c>
      <c r="G2524" t="s">
        <v>16</v>
      </c>
      <c r="H2524" t="s">
        <v>313</v>
      </c>
      <c r="I2524" t="s">
        <v>18</v>
      </c>
      <c r="J2524" t="b">
        <v>0</v>
      </c>
      <c r="K2524">
        <v>820299</v>
      </c>
      <c r="L2524">
        <v>1943106</v>
      </c>
      <c r="M2524">
        <v>20171015</v>
      </c>
      <c r="N2524" t="s">
        <v>19</v>
      </c>
      <c r="O2524" t="str">
        <f>IF(VLOOKUP(A2524,'national-winners'!$A$2:$B$13,2,0)=H2524,"Y","N")</f>
        <v>N</v>
      </c>
    </row>
    <row r="2525" spans="1:15" x14ac:dyDescent="0.25">
      <c r="A2525">
        <v>2004</v>
      </c>
      <c r="B2525" t="s">
        <v>83</v>
      </c>
      <c r="C2525" t="s">
        <v>84</v>
      </c>
      <c r="D2525">
        <v>22</v>
      </c>
      <c r="E2525">
        <v>72</v>
      </c>
      <c r="F2525">
        <v>45</v>
      </c>
      <c r="G2525" t="s">
        <v>16</v>
      </c>
      <c r="H2525" t="s">
        <v>273</v>
      </c>
      <c r="I2525" t="s">
        <v>35</v>
      </c>
      <c r="J2525" t="b">
        <v>0</v>
      </c>
      <c r="K2525">
        <v>7032</v>
      </c>
      <c r="L2525">
        <v>1943106</v>
      </c>
      <c r="M2525">
        <v>20171015</v>
      </c>
      <c r="N2525" t="s">
        <v>19</v>
      </c>
      <c r="O2525" t="str">
        <f>IF(VLOOKUP(A2525,'national-winners'!$A$2:$B$13,2,0)=H2525,"Y","N")</f>
        <v>N</v>
      </c>
    </row>
    <row r="2526" spans="1:15" x14ac:dyDescent="0.25">
      <c r="A2526">
        <v>2004</v>
      </c>
      <c r="B2526" t="s">
        <v>83</v>
      </c>
      <c r="C2526" t="s">
        <v>84</v>
      </c>
      <c r="D2526">
        <v>22</v>
      </c>
      <c r="E2526">
        <v>72</v>
      </c>
      <c r="F2526">
        <v>45</v>
      </c>
      <c r="G2526" t="s">
        <v>16</v>
      </c>
      <c r="H2526" t="s">
        <v>314</v>
      </c>
      <c r="I2526" t="s">
        <v>134</v>
      </c>
      <c r="J2526" t="b">
        <v>0</v>
      </c>
      <c r="K2526">
        <v>5203</v>
      </c>
      <c r="L2526">
        <v>1943106</v>
      </c>
      <c r="M2526">
        <v>20171015</v>
      </c>
      <c r="N2526" t="s">
        <v>19</v>
      </c>
      <c r="O2526" t="str">
        <f>IF(VLOOKUP(A2526,'national-winners'!$A$2:$B$13,2,0)=H2526,"Y","N")</f>
        <v>N</v>
      </c>
    </row>
    <row r="2527" spans="1:15" x14ac:dyDescent="0.25">
      <c r="A2527">
        <v>2004</v>
      </c>
      <c r="B2527" t="s">
        <v>83</v>
      </c>
      <c r="C2527" t="s">
        <v>84</v>
      </c>
      <c r="D2527">
        <v>22</v>
      </c>
      <c r="E2527">
        <v>72</v>
      </c>
      <c r="F2527">
        <v>45</v>
      </c>
      <c r="G2527" t="s">
        <v>16</v>
      </c>
      <c r="H2527" t="s">
        <v>316</v>
      </c>
      <c r="I2527" t="s">
        <v>29</v>
      </c>
      <c r="J2527" t="b">
        <v>0</v>
      </c>
      <c r="K2527">
        <v>2781</v>
      </c>
      <c r="L2527">
        <v>1943106</v>
      </c>
      <c r="M2527">
        <v>20171015</v>
      </c>
      <c r="N2527" t="s">
        <v>19</v>
      </c>
      <c r="O2527" t="str">
        <f>IF(VLOOKUP(A2527,'national-winners'!$A$2:$B$13,2,0)=H2527,"Y","N")</f>
        <v>N</v>
      </c>
    </row>
    <row r="2528" spans="1:15" x14ac:dyDescent="0.25">
      <c r="A2528">
        <v>2004</v>
      </c>
      <c r="B2528" t="s">
        <v>83</v>
      </c>
      <c r="C2528" t="s">
        <v>84</v>
      </c>
      <c r="D2528">
        <v>22</v>
      </c>
      <c r="E2528">
        <v>72</v>
      </c>
      <c r="F2528">
        <v>45</v>
      </c>
      <c r="G2528" t="s">
        <v>16</v>
      </c>
      <c r="H2528" t="s">
        <v>325</v>
      </c>
      <c r="I2528" t="s">
        <v>331</v>
      </c>
      <c r="J2528" t="b">
        <v>0</v>
      </c>
      <c r="K2528">
        <v>1795</v>
      </c>
      <c r="L2528">
        <v>1943106</v>
      </c>
      <c r="M2528">
        <v>20171015</v>
      </c>
      <c r="N2528" t="s">
        <v>19</v>
      </c>
      <c r="O2528" t="str">
        <f>IF(VLOOKUP(A2528,'national-winners'!$A$2:$B$13,2,0)=H2528,"Y","N")</f>
        <v>N</v>
      </c>
    </row>
    <row r="2529" spans="1:15" x14ac:dyDescent="0.25">
      <c r="A2529">
        <v>2004</v>
      </c>
      <c r="B2529" t="s">
        <v>83</v>
      </c>
      <c r="C2529" t="s">
        <v>84</v>
      </c>
      <c r="D2529">
        <v>22</v>
      </c>
      <c r="E2529">
        <v>72</v>
      </c>
      <c r="F2529">
        <v>45</v>
      </c>
      <c r="G2529" t="s">
        <v>16</v>
      </c>
      <c r="H2529" t="s">
        <v>321</v>
      </c>
      <c r="I2529" t="s">
        <v>25</v>
      </c>
      <c r="J2529" t="b">
        <v>0</v>
      </c>
      <c r="K2529">
        <v>1566</v>
      </c>
      <c r="L2529">
        <v>1943106</v>
      </c>
      <c r="M2529">
        <v>20171015</v>
      </c>
      <c r="N2529" t="s">
        <v>19</v>
      </c>
      <c r="O2529" t="str">
        <f>IF(VLOOKUP(A2529,'national-winners'!$A$2:$B$13,2,0)=H2529,"Y","N")</f>
        <v>N</v>
      </c>
    </row>
    <row r="2530" spans="1:15" x14ac:dyDescent="0.25">
      <c r="A2530">
        <v>2004</v>
      </c>
      <c r="B2530" t="s">
        <v>83</v>
      </c>
      <c r="C2530" t="s">
        <v>84</v>
      </c>
      <c r="D2530">
        <v>22</v>
      </c>
      <c r="E2530">
        <v>72</v>
      </c>
      <c r="F2530">
        <v>45</v>
      </c>
      <c r="G2530" t="s">
        <v>16</v>
      </c>
      <c r="H2530" t="s">
        <v>317</v>
      </c>
      <c r="I2530" t="s">
        <v>274</v>
      </c>
      <c r="J2530" t="b">
        <v>0</v>
      </c>
      <c r="K2530">
        <v>1276</v>
      </c>
      <c r="L2530">
        <v>1943106</v>
      </c>
      <c r="M2530">
        <v>20171015</v>
      </c>
      <c r="N2530" t="s">
        <v>19</v>
      </c>
      <c r="O2530" t="str">
        <f>IF(VLOOKUP(A2530,'national-winners'!$A$2:$B$13,2,0)=H2530,"Y","N")</f>
        <v>N</v>
      </c>
    </row>
    <row r="2531" spans="1:15" x14ac:dyDescent="0.25">
      <c r="A2531">
        <v>2004</v>
      </c>
      <c r="B2531" t="s">
        <v>83</v>
      </c>
      <c r="C2531" t="s">
        <v>84</v>
      </c>
      <c r="D2531">
        <v>22</v>
      </c>
      <c r="E2531">
        <v>72</v>
      </c>
      <c r="F2531">
        <v>45</v>
      </c>
      <c r="G2531" t="s">
        <v>16</v>
      </c>
      <c r="H2531" t="s">
        <v>324</v>
      </c>
      <c r="I2531" t="s">
        <v>100</v>
      </c>
      <c r="J2531" t="b">
        <v>0</v>
      </c>
      <c r="K2531">
        <v>985</v>
      </c>
      <c r="L2531">
        <v>1943106</v>
      </c>
      <c r="M2531">
        <v>20171015</v>
      </c>
      <c r="N2531" t="s">
        <v>19</v>
      </c>
      <c r="O2531" t="str">
        <f>IF(VLOOKUP(A2531,'national-winners'!$A$2:$B$13,2,0)=H2531,"Y","N")</f>
        <v>N</v>
      </c>
    </row>
    <row r="2532" spans="1:15" x14ac:dyDescent="0.25">
      <c r="A2532">
        <v>2004</v>
      </c>
      <c r="B2532" t="s">
        <v>85</v>
      </c>
      <c r="C2532" t="s">
        <v>86</v>
      </c>
      <c r="D2532">
        <v>23</v>
      </c>
      <c r="E2532">
        <v>11</v>
      </c>
      <c r="F2532">
        <v>2</v>
      </c>
      <c r="G2532" t="s">
        <v>16</v>
      </c>
      <c r="H2532" t="s">
        <v>313</v>
      </c>
      <c r="I2532" t="s">
        <v>18</v>
      </c>
      <c r="J2532" t="b">
        <v>0</v>
      </c>
      <c r="K2532">
        <v>396842</v>
      </c>
      <c r="L2532">
        <v>740752</v>
      </c>
      <c r="M2532">
        <v>20171015</v>
      </c>
      <c r="N2532" t="s">
        <v>19</v>
      </c>
      <c r="O2532" t="str">
        <f>IF(VLOOKUP(A2532,'national-winners'!$A$2:$B$13,2,0)=H2532,"Y","N")</f>
        <v>N</v>
      </c>
    </row>
    <row r="2533" spans="1:15" x14ac:dyDescent="0.25">
      <c r="A2533">
        <v>2004</v>
      </c>
      <c r="B2533" t="s">
        <v>85</v>
      </c>
      <c r="C2533" t="s">
        <v>86</v>
      </c>
      <c r="D2533">
        <v>23</v>
      </c>
      <c r="E2533">
        <v>11</v>
      </c>
      <c r="F2533">
        <v>2</v>
      </c>
      <c r="G2533" t="s">
        <v>16</v>
      </c>
      <c r="H2533" t="s">
        <v>297</v>
      </c>
      <c r="I2533" t="s">
        <v>21</v>
      </c>
      <c r="J2533" t="b">
        <v>0</v>
      </c>
      <c r="K2533">
        <v>330201</v>
      </c>
      <c r="L2533">
        <v>740752</v>
      </c>
      <c r="M2533">
        <v>20171015</v>
      </c>
      <c r="N2533" t="s">
        <v>19</v>
      </c>
      <c r="O2533" t="str">
        <f>IF(VLOOKUP(A2533,'national-winners'!$A$2:$B$13,2,0)=H2533,"Y","N")</f>
        <v>Y</v>
      </c>
    </row>
    <row r="2534" spans="1:15" x14ac:dyDescent="0.25">
      <c r="A2534">
        <v>2004</v>
      </c>
      <c r="B2534" t="s">
        <v>85</v>
      </c>
      <c r="C2534" t="s">
        <v>86</v>
      </c>
      <c r="D2534">
        <v>23</v>
      </c>
      <c r="E2534">
        <v>11</v>
      </c>
      <c r="F2534">
        <v>2</v>
      </c>
      <c r="G2534" t="s">
        <v>16</v>
      </c>
      <c r="H2534" t="s">
        <v>332</v>
      </c>
      <c r="I2534" t="s">
        <v>35</v>
      </c>
      <c r="J2534" t="b">
        <v>0</v>
      </c>
      <c r="K2534">
        <v>8069</v>
      </c>
      <c r="L2534">
        <v>740752</v>
      </c>
      <c r="M2534">
        <v>20171015</v>
      </c>
      <c r="N2534" t="s">
        <v>19</v>
      </c>
      <c r="O2534" t="str">
        <f>IF(VLOOKUP(A2534,'national-winners'!$A$2:$B$13,2,0)=H2534,"Y","N")</f>
        <v>N</v>
      </c>
    </row>
    <row r="2535" spans="1:15" x14ac:dyDescent="0.25">
      <c r="A2535">
        <v>2004</v>
      </c>
      <c r="B2535" t="s">
        <v>85</v>
      </c>
      <c r="C2535" t="s">
        <v>86</v>
      </c>
      <c r="D2535">
        <v>23</v>
      </c>
      <c r="E2535">
        <v>11</v>
      </c>
      <c r="F2535">
        <v>2</v>
      </c>
      <c r="G2535" t="s">
        <v>16</v>
      </c>
      <c r="H2535" t="s">
        <v>317</v>
      </c>
      <c r="I2535" t="s">
        <v>274</v>
      </c>
      <c r="J2535" t="b">
        <v>0</v>
      </c>
      <c r="K2535">
        <v>2936</v>
      </c>
      <c r="L2535">
        <v>740752</v>
      </c>
      <c r="M2535">
        <v>20171015</v>
      </c>
      <c r="N2535" t="s">
        <v>19</v>
      </c>
      <c r="O2535" t="str">
        <f>IF(VLOOKUP(A2535,'national-winners'!$A$2:$B$13,2,0)=H2535,"Y","N")</f>
        <v>N</v>
      </c>
    </row>
    <row r="2536" spans="1:15" x14ac:dyDescent="0.25">
      <c r="A2536">
        <v>2004</v>
      </c>
      <c r="B2536" t="s">
        <v>85</v>
      </c>
      <c r="C2536" t="s">
        <v>86</v>
      </c>
      <c r="D2536">
        <v>23</v>
      </c>
      <c r="E2536">
        <v>11</v>
      </c>
      <c r="F2536">
        <v>2</v>
      </c>
      <c r="G2536" t="s">
        <v>16</v>
      </c>
      <c r="H2536" t="s">
        <v>316</v>
      </c>
      <c r="I2536" t="s">
        <v>29</v>
      </c>
      <c r="J2536" t="b">
        <v>0</v>
      </c>
      <c r="K2536">
        <v>1965</v>
      </c>
      <c r="L2536">
        <v>740752</v>
      </c>
      <c r="M2536">
        <v>20171015</v>
      </c>
      <c r="N2536" t="s">
        <v>19</v>
      </c>
      <c r="O2536" t="str">
        <f>IF(VLOOKUP(A2536,'national-winners'!$A$2:$B$13,2,0)=H2536,"Y","N")</f>
        <v>N</v>
      </c>
    </row>
    <row r="2537" spans="1:15" x14ac:dyDescent="0.25">
      <c r="A2537">
        <v>2004</v>
      </c>
      <c r="B2537" t="s">
        <v>85</v>
      </c>
      <c r="C2537" t="s">
        <v>86</v>
      </c>
      <c r="D2537">
        <v>23</v>
      </c>
      <c r="E2537">
        <v>11</v>
      </c>
      <c r="F2537">
        <v>2</v>
      </c>
      <c r="G2537" t="s">
        <v>16</v>
      </c>
      <c r="H2537" t="s">
        <v>314</v>
      </c>
      <c r="I2537" t="s">
        <v>134</v>
      </c>
      <c r="J2537" t="b">
        <v>0</v>
      </c>
      <c r="K2537">
        <v>735</v>
      </c>
      <c r="L2537">
        <v>740752</v>
      </c>
      <c r="M2537">
        <v>20171015</v>
      </c>
      <c r="N2537" t="s">
        <v>19</v>
      </c>
      <c r="O2537" t="str">
        <f>IF(VLOOKUP(A2537,'national-winners'!$A$2:$B$13,2,0)=H2537,"Y","N")</f>
        <v>N</v>
      </c>
    </row>
    <row r="2538" spans="1:15" x14ac:dyDescent="0.25">
      <c r="A2538">
        <v>2004</v>
      </c>
      <c r="B2538" t="s">
        <v>85</v>
      </c>
      <c r="C2538" t="s">
        <v>86</v>
      </c>
      <c r="D2538">
        <v>23</v>
      </c>
      <c r="E2538">
        <v>11</v>
      </c>
      <c r="F2538">
        <v>2</v>
      </c>
      <c r="G2538" t="s">
        <v>16</v>
      </c>
      <c r="H2538" t="s">
        <v>246</v>
      </c>
      <c r="J2538" t="b">
        <v>0</v>
      </c>
      <c r="K2538">
        <v>4</v>
      </c>
      <c r="L2538">
        <v>740752</v>
      </c>
      <c r="M2538">
        <v>20171015</v>
      </c>
      <c r="N2538" t="s">
        <v>19</v>
      </c>
      <c r="O2538" t="str">
        <f>IF(VLOOKUP(A2538,'national-winners'!$A$2:$B$13,2,0)=H2538,"Y","N")</f>
        <v>N</v>
      </c>
    </row>
    <row r="2539" spans="1:15" x14ac:dyDescent="0.25">
      <c r="A2539">
        <v>2004</v>
      </c>
      <c r="B2539" t="s">
        <v>87</v>
      </c>
      <c r="C2539" t="s">
        <v>88</v>
      </c>
      <c r="D2539">
        <v>24</v>
      </c>
      <c r="E2539">
        <v>52</v>
      </c>
      <c r="F2539">
        <v>52</v>
      </c>
      <c r="G2539" t="s">
        <v>16</v>
      </c>
      <c r="H2539" t="s">
        <v>313</v>
      </c>
      <c r="I2539" t="s">
        <v>18</v>
      </c>
      <c r="J2539" t="b">
        <v>0</v>
      </c>
      <c r="K2539">
        <v>1334493</v>
      </c>
      <c r="L2539">
        <v>2384238</v>
      </c>
      <c r="M2539">
        <v>20171015</v>
      </c>
      <c r="N2539" t="s">
        <v>19</v>
      </c>
      <c r="O2539" t="str">
        <f>IF(VLOOKUP(A2539,'national-winners'!$A$2:$B$13,2,0)=H2539,"Y","N")</f>
        <v>N</v>
      </c>
    </row>
    <row r="2540" spans="1:15" x14ac:dyDescent="0.25">
      <c r="A2540">
        <v>2004</v>
      </c>
      <c r="B2540" t="s">
        <v>87</v>
      </c>
      <c r="C2540" t="s">
        <v>88</v>
      </c>
      <c r="D2540">
        <v>24</v>
      </c>
      <c r="E2540">
        <v>52</v>
      </c>
      <c r="F2540">
        <v>52</v>
      </c>
      <c r="G2540" t="s">
        <v>16</v>
      </c>
      <c r="H2540" t="s">
        <v>297</v>
      </c>
      <c r="I2540" t="s">
        <v>21</v>
      </c>
      <c r="J2540" t="b">
        <v>0</v>
      </c>
      <c r="K2540">
        <v>1024703</v>
      </c>
      <c r="L2540">
        <v>2384238</v>
      </c>
      <c r="M2540">
        <v>20171015</v>
      </c>
      <c r="N2540" t="s">
        <v>19</v>
      </c>
      <c r="O2540" t="str">
        <f>IF(VLOOKUP(A2540,'national-winners'!$A$2:$B$13,2,0)=H2540,"Y","N")</f>
        <v>Y</v>
      </c>
    </row>
    <row r="2541" spans="1:15" x14ac:dyDescent="0.25">
      <c r="A2541">
        <v>2004</v>
      </c>
      <c r="B2541" t="s">
        <v>87</v>
      </c>
      <c r="C2541" t="s">
        <v>88</v>
      </c>
      <c r="D2541">
        <v>24</v>
      </c>
      <c r="E2541">
        <v>52</v>
      </c>
      <c r="F2541">
        <v>52</v>
      </c>
      <c r="G2541" t="s">
        <v>16</v>
      </c>
      <c r="H2541" t="s">
        <v>273</v>
      </c>
      <c r="I2541" t="s">
        <v>192</v>
      </c>
      <c r="J2541" t="b">
        <v>0</v>
      </c>
      <c r="K2541">
        <v>11854</v>
      </c>
      <c r="L2541">
        <v>2384238</v>
      </c>
      <c r="M2541">
        <v>20171015</v>
      </c>
      <c r="N2541" t="s">
        <v>19</v>
      </c>
      <c r="O2541" t="str">
        <f>IF(VLOOKUP(A2541,'national-winners'!$A$2:$B$13,2,0)=H2541,"Y","N")</f>
        <v>N</v>
      </c>
    </row>
    <row r="2542" spans="1:15" x14ac:dyDescent="0.25">
      <c r="A2542">
        <v>2004</v>
      </c>
      <c r="B2542" t="s">
        <v>87</v>
      </c>
      <c r="C2542" t="s">
        <v>88</v>
      </c>
      <c r="D2542">
        <v>24</v>
      </c>
      <c r="E2542">
        <v>52</v>
      </c>
      <c r="F2542">
        <v>52</v>
      </c>
      <c r="G2542" t="s">
        <v>16</v>
      </c>
      <c r="H2542" t="s">
        <v>316</v>
      </c>
      <c r="I2542" t="s">
        <v>29</v>
      </c>
      <c r="J2542" t="b">
        <v>0</v>
      </c>
      <c r="K2542">
        <v>6094</v>
      </c>
      <c r="L2542">
        <v>2384238</v>
      </c>
      <c r="M2542">
        <v>20171015</v>
      </c>
      <c r="N2542" t="s">
        <v>19</v>
      </c>
      <c r="O2542" t="str">
        <f>IF(VLOOKUP(A2542,'national-winners'!$A$2:$B$13,2,0)=H2542,"Y","N")</f>
        <v>N</v>
      </c>
    </row>
    <row r="2543" spans="1:15" x14ac:dyDescent="0.25">
      <c r="A2543">
        <v>2004</v>
      </c>
      <c r="B2543" t="s">
        <v>87</v>
      </c>
      <c r="C2543" t="s">
        <v>88</v>
      </c>
      <c r="D2543">
        <v>24</v>
      </c>
      <c r="E2543">
        <v>52</v>
      </c>
      <c r="F2543">
        <v>52</v>
      </c>
      <c r="G2543" t="s">
        <v>16</v>
      </c>
      <c r="H2543" t="s">
        <v>317</v>
      </c>
      <c r="I2543" t="s">
        <v>274</v>
      </c>
      <c r="J2543" t="b">
        <v>0</v>
      </c>
      <c r="K2543">
        <v>3632</v>
      </c>
      <c r="L2543">
        <v>2384238</v>
      </c>
      <c r="M2543">
        <v>20171015</v>
      </c>
      <c r="N2543" t="s">
        <v>19</v>
      </c>
      <c r="O2543" t="str">
        <f>IF(VLOOKUP(A2543,'national-winners'!$A$2:$B$13,2,0)=H2543,"Y","N")</f>
        <v>N</v>
      </c>
    </row>
    <row r="2544" spans="1:15" x14ac:dyDescent="0.25">
      <c r="A2544">
        <v>2004</v>
      </c>
      <c r="B2544" t="s">
        <v>87</v>
      </c>
      <c r="C2544" t="s">
        <v>88</v>
      </c>
      <c r="D2544">
        <v>24</v>
      </c>
      <c r="E2544">
        <v>52</v>
      </c>
      <c r="F2544">
        <v>52</v>
      </c>
      <c r="G2544" t="s">
        <v>16</v>
      </c>
      <c r="H2544" t="s">
        <v>314</v>
      </c>
      <c r="I2544" t="s">
        <v>134</v>
      </c>
      <c r="J2544" t="b">
        <v>0</v>
      </c>
      <c r="K2544">
        <v>3421</v>
      </c>
      <c r="L2544">
        <v>2384238</v>
      </c>
      <c r="M2544">
        <v>20171015</v>
      </c>
      <c r="N2544" t="s">
        <v>19</v>
      </c>
      <c r="O2544" t="str">
        <f>IF(VLOOKUP(A2544,'national-winners'!$A$2:$B$13,2,0)=H2544,"Y","N")</f>
        <v>N</v>
      </c>
    </row>
    <row r="2545" spans="1:15" x14ac:dyDescent="0.25">
      <c r="A2545">
        <v>2004</v>
      </c>
      <c r="B2545" t="s">
        <v>87</v>
      </c>
      <c r="C2545" t="s">
        <v>88</v>
      </c>
      <c r="D2545">
        <v>24</v>
      </c>
      <c r="E2545">
        <v>52</v>
      </c>
      <c r="F2545">
        <v>52</v>
      </c>
      <c r="G2545" t="s">
        <v>16</v>
      </c>
      <c r="H2545" t="s">
        <v>59</v>
      </c>
      <c r="I2545" t="s">
        <v>244</v>
      </c>
      <c r="J2545" t="b">
        <v>1</v>
      </c>
      <c r="K2545">
        <v>34</v>
      </c>
      <c r="L2545">
        <v>2384238</v>
      </c>
      <c r="M2545">
        <v>20171015</v>
      </c>
      <c r="N2545" t="s">
        <v>19</v>
      </c>
      <c r="O2545" t="str">
        <f>IF(VLOOKUP(A2545,'national-winners'!$A$2:$B$13,2,0)=H2545,"Y","N")</f>
        <v>N</v>
      </c>
    </row>
    <row r="2546" spans="1:15" x14ac:dyDescent="0.25">
      <c r="A2546">
        <v>2004</v>
      </c>
      <c r="B2546" t="s">
        <v>87</v>
      </c>
      <c r="C2546" t="s">
        <v>88</v>
      </c>
      <c r="D2546">
        <v>24</v>
      </c>
      <c r="E2546">
        <v>52</v>
      </c>
      <c r="F2546">
        <v>52</v>
      </c>
      <c r="G2546" t="s">
        <v>16</v>
      </c>
      <c r="H2546" t="s">
        <v>59</v>
      </c>
      <c r="I2546" t="s">
        <v>18</v>
      </c>
      <c r="J2546" t="b">
        <v>1</v>
      </c>
      <c r="K2546">
        <v>7</v>
      </c>
      <c r="L2546">
        <v>2384238</v>
      </c>
      <c r="M2546">
        <v>20171015</v>
      </c>
      <c r="N2546" t="s">
        <v>19</v>
      </c>
      <c r="O2546" t="str">
        <f>IF(VLOOKUP(A2546,'national-winners'!$A$2:$B$13,2,0)=H2546,"Y","N")</f>
        <v>N</v>
      </c>
    </row>
    <row r="2547" spans="1:15" x14ac:dyDescent="0.25">
      <c r="A2547">
        <v>2004</v>
      </c>
      <c r="B2547" t="s">
        <v>89</v>
      </c>
      <c r="C2547" t="s">
        <v>90</v>
      </c>
      <c r="D2547">
        <v>25</v>
      </c>
      <c r="E2547">
        <v>14</v>
      </c>
      <c r="F2547">
        <v>3</v>
      </c>
      <c r="G2547" t="s">
        <v>16</v>
      </c>
      <c r="H2547" t="s">
        <v>313</v>
      </c>
      <c r="I2547" t="s">
        <v>18</v>
      </c>
      <c r="J2547" t="b">
        <v>0</v>
      </c>
      <c r="K2547">
        <v>1803800</v>
      </c>
      <c r="L2547">
        <v>2927455</v>
      </c>
      <c r="M2547">
        <v>20171015</v>
      </c>
      <c r="N2547" t="s">
        <v>19</v>
      </c>
      <c r="O2547" t="str">
        <f>IF(VLOOKUP(A2547,'national-winners'!$A$2:$B$13,2,0)=H2547,"Y","N")</f>
        <v>N</v>
      </c>
    </row>
    <row r="2548" spans="1:15" x14ac:dyDescent="0.25">
      <c r="A2548">
        <v>2004</v>
      </c>
      <c r="B2548" t="s">
        <v>89</v>
      </c>
      <c r="C2548" t="s">
        <v>90</v>
      </c>
      <c r="D2548">
        <v>25</v>
      </c>
      <c r="E2548">
        <v>14</v>
      </c>
      <c r="F2548">
        <v>3</v>
      </c>
      <c r="G2548" t="s">
        <v>16</v>
      </c>
      <c r="H2548" t="s">
        <v>297</v>
      </c>
      <c r="I2548" t="s">
        <v>21</v>
      </c>
      <c r="J2548" t="b">
        <v>0</v>
      </c>
      <c r="K2548">
        <v>1071109</v>
      </c>
      <c r="L2548">
        <v>2927455</v>
      </c>
      <c r="M2548">
        <v>20171015</v>
      </c>
      <c r="N2548" t="s">
        <v>19</v>
      </c>
      <c r="O2548" t="str">
        <f>IF(VLOOKUP(A2548,'national-winners'!$A$2:$B$13,2,0)=H2548,"Y","N")</f>
        <v>Y</v>
      </c>
    </row>
    <row r="2549" spans="1:15" x14ac:dyDescent="0.25">
      <c r="A2549">
        <v>2004</v>
      </c>
      <c r="B2549" t="s">
        <v>89</v>
      </c>
      <c r="C2549" t="s">
        <v>90</v>
      </c>
      <c r="D2549">
        <v>25</v>
      </c>
      <c r="E2549">
        <v>14</v>
      </c>
      <c r="F2549">
        <v>3</v>
      </c>
      <c r="G2549" t="s">
        <v>16</v>
      </c>
      <c r="H2549" t="s">
        <v>246</v>
      </c>
      <c r="J2549" t="b">
        <v>0</v>
      </c>
      <c r="K2549">
        <v>15067</v>
      </c>
      <c r="L2549">
        <v>2927455</v>
      </c>
      <c r="M2549">
        <v>20171015</v>
      </c>
      <c r="N2549" t="s">
        <v>19</v>
      </c>
      <c r="O2549" t="str">
        <f>IF(VLOOKUP(A2549,'national-winners'!$A$2:$B$13,2,0)=H2549,"Y","N")</f>
        <v>N</v>
      </c>
    </row>
    <row r="2550" spans="1:15" x14ac:dyDescent="0.25">
      <c r="A2550">
        <v>2004</v>
      </c>
      <c r="B2550" t="s">
        <v>89</v>
      </c>
      <c r="C2550" t="s">
        <v>90</v>
      </c>
      <c r="D2550">
        <v>25</v>
      </c>
      <c r="E2550">
        <v>14</v>
      </c>
      <c r="F2550">
        <v>3</v>
      </c>
      <c r="G2550" t="s">
        <v>16</v>
      </c>
      <c r="H2550" t="s">
        <v>316</v>
      </c>
      <c r="I2550" t="s">
        <v>29</v>
      </c>
      <c r="J2550" t="b">
        <v>0</v>
      </c>
      <c r="K2550">
        <v>15022</v>
      </c>
      <c r="L2550">
        <v>2927455</v>
      </c>
      <c r="M2550">
        <v>20171015</v>
      </c>
      <c r="N2550" t="s">
        <v>19</v>
      </c>
      <c r="O2550" t="str">
        <f>IF(VLOOKUP(A2550,'national-winners'!$A$2:$B$13,2,0)=H2550,"Y","N")</f>
        <v>N</v>
      </c>
    </row>
    <row r="2551" spans="1:15" x14ac:dyDescent="0.25">
      <c r="A2551">
        <v>2004</v>
      </c>
      <c r="B2551" t="s">
        <v>89</v>
      </c>
      <c r="C2551" t="s">
        <v>90</v>
      </c>
      <c r="D2551">
        <v>25</v>
      </c>
      <c r="E2551">
        <v>14</v>
      </c>
      <c r="F2551">
        <v>3</v>
      </c>
      <c r="G2551" t="s">
        <v>16</v>
      </c>
      <c r="H2551" t="s">
        <v>317</v>
      </c>
      <c r="I2551" t="s">
        <v>333</v>
      </c>
      <c r="J2551" t="b">
        <v>0</v>
      </c>
      <c r="K2551">
        <v>10623</v>
      </c>
      <c r="L2551">
        <v>2927455</v>
      </c>
      <c r="M2551">
        <v>20171015</v>
      </c>
      <c r="N2551" t="s">
        <v>19</v>
      </c>
      <c r="O2551" t="str">
        <f>IF(VLOOKUP(A2551,'national-winners'!$A$2:$B$13,2,0)=H2551,"Y","N")</f>
        <v>N</v>
      </c>
    </row>
    <row r="2552" spans="1:15" x14ac:dyDescent="0.25">
      <c r="A2552">
        <v>2004</v>
      </c>
      <c r="B2552" t="s">
        <v>89</v>
      </c>
      <c r="C2552" t="s">
        <v>90</v>
      </c>
      <c r="D2552">
        <v>25</v>
      </c>
      <c r="E2552">
        <v>14</v>
      </c>
      <c r="F2552">
        <v>3</v>
      </c>
      <c r="G2552" t="s">
        <v>16</v>
      </c>
      <c r="H2552" t="s">
        <v>59</v>
      </c>
      <c r="J2552" t="b">
        <v>0</v>
      </c>
      <c r="K2552">
        <v>7028</v>
      </c>
      <c r="L2552">
        <v>2927455</v>
      </c>
      <c r="M2552">
        <v>20171015</v>
      </c>
      <c r="N2552" t="s">
        <v>19</v>
      </c>
      <c r="O2552" t="str">
        <f>IF(VLOOKUP(A2552,'national-winners'!$A$2:$B$13,2,0)=H2552,"Y","N")</f>
        <v>N</v>
      </c>
    </row>
    <row r="2553" spans="1:15" x14ac:dyDescent="0.25">
      <c r="A2553">
        <v>2004</v>
      </c>
      <c r="B2553" t="s">
        <v>89</v>
      </c>
      <c r="C2553" t="s">
        <v>90</v>
      </c>
      <c r="D2553">
        <v>25</v>
      </c>
      <c r="E2553">
        <v>14</v>
      </c>
      <c r="F2553">
        <v>3</v>
      </c>
      <c r="G2553" t="s">
        <v>16</v>
      </c>
      <c r="H2553" t="s">
        <v>273</v>
      </c>
      <c r="I2553" t="s">
        <v>35</v>
      </c>
      <c r="J2553" t="b">
        <v>1</v>
      </c>
      <c r="K2553">
        <v>4806</v>
      </c>
      <c r="L2553">
        <v>2927455</v>
      </c>
      <c r="M2553">
        <v>20171015</v>
      </c>
      <c r="N2553" t="s">
        <v>19</v>
      </c>
      <c r="O2553" t="str">
        <f>IF(VLOOKUP(A2553,'national-winners'!$A$2:$B$13,2,0)=H2553,"Y","N")</f>
        <v>N</v>
      </c>
    </row>
    <row r="2554" spans="1:15" x14ac:dyDescent="0.25">
      <c r="A2554">
        <v>2004</v>
      </c>
      <c r="B2554" t="s">
        <v>91</v>
      </c>
      <c r="C2554" t="s">
        <v>92</v>
      </c>
      <c r="D2554">
        <v>26</v>
      </c>
      <c r="E2554">
        <v>34</v>
      </c>
      <c r="F2554">
        <v>23</v>
      </c>
      <c r="G2554" t="s">
        <v>16</v>
      </c>
      <c r="H2554" t="s">
        <v>313</v>
      </c>
      <c r="I2554" t="s">
        <v>18</v>
      </c>
      <c r="J2554" t="b">
        <v>0</v>
      </c>
      <c r="K2554">
        <v>2479183</v>
      </c>
      <c r="L2554">
        <v>4839252</v>
      </c>
      <c r="M2554">
        <v>20171015</v>
      </c>
      <c r="N2554" t="s">
        <v>19</v>
      </c>
      <c r="O2554" t="str">
        <f>IF(VLOOKUP(A2554,'national-winners'!$A$2:$B$13,2,0)=H2554,"Y","N")</f>
        <v>N</v>
      </c>
    </row>
    <row r="2555" spans="1:15" x14ac:dyDescent="0.25">
      <c r="A2555">
        <v>2004</v>
      </c>
      <c r="B2555" t="s">
        <v>91</v>
      </c>
      <c r="C2555" t="s">
        <v>92</v>
      </c>
      <c r="D2555">
        <v>26</v>
      </c>
      <c r="E2555">
        <v>34</v>
      </c>
      <c r="F2555">
        <v>23</v>
      </c>
      <c r="G2555" t="s">
        <v>16</v>
      </c>
      <c r="H2555" t="s">
        <v>297</v>
      </c>
      <c r="I2555" t="s">
        <v>21</v>
      </c>
      <c r="J2555" t="b">
        <v>0</v>
      </c>
      <c r="K2555">
        <v>2313746</v>
      </c>
      <c r="L2555">
        <v>4839252</v>
      </c>
      <c r="M2555">
        <v>20171015</v>
      </c>
      <c r="N2555" t="s">
        <v>19</v>
      </c>
      <c r="O2555" t="str">
        <f>IF(VLOOKUP(A2555,'national-winners'!$A$2:$B$13,2,0)=H2555,"Y","N")</f>
        <v>Y</v>
      </c>
    </row>
    <row r="2556" spans="1:15" x14ac:dyDescent="0.25">
      <c r="A2556">
        <v>2004</v>
      </c>
      <c r="B2556" t="s">
        <v>91</v>
      </c>
      <c r="C2556" t="s">
        <v>92</v>
      </c>
      <c r="D2556">
        <v>26</v>
      </c>
      <c r="E2556">
        <v>34</v>
      </c>
      <c r="F2556">
        <v>23</v>
      </c>
      <c r="G2556" t="s">
        <v>16</v>
      </c>
      <c r="H2556" t="s">
        <v>273</v>
      </c>
      <c r="I2556" t="s">
        <v>55</v>
      </c>
      <c r="J2556" t="b">
        <v>0</v>
      </c>
      <c r="K2556">
        <v>24035</v>
      </c>
      <c r="L2556">
        <v>4839252</v>
      </c>
      <c r="M2556">
        <v>20171015</v>
      </c>
      <c r="N2556" t="s">
        <v>19</v>
      </c>
      <c r="O2556" t="str">
        <f>IF(VLOOKUP(A2556,'national-winners'!$A$2:$B$13,2,0)=H2556,"Y","N")</f>
        <v>N</v>
      </c>
    </row>
    <row r="2557" spans="1:15" x14ac:dyDescent="0.25">
      <c r="A2557">
        <v>2004</v>
      </c>
      <c r="B2557" t="s">
        <v>91</v>
      </c>
      <c r="C2557" t="s">
        <v>92</v>
      </c>
      <c r="D2557">
        <v>26</v>
      </c>
      <c r="E2557">
        <v>34</v>
      </c>
      <c r="F2557">
        <v>23</v>
      </c>
      <c r="G2557" t="s">
        <v>16</v>
      </c>
      <c r="H2557" t="s">
        <v>316</v>
      </c>
      <c r="I2557" t="s">
        <v>29</v>
      </c>
      <c r="J2557" t="b">
        <v>0</v>
      </c>
      <c r="K2557">
        <v>10552</v>
      </c>
      <c r="L2557">
        <v>4839252</v>
      </c>
      <c r="M2557">
        <v>20171015</v>
      </c>
      <c r="N2557" t="s">
        <v>19</v>
      </c>
      <c r="O2557" t="str">
        <f>IF(VLOOKUP(A2557,'national-winners'!$A$2:$B$13,2,0)=H2557,"Y","N")</f>
        <v>N</v>
      </c>
    </row>
    <row r="2558" spans="1:15" x14ac:dyDescent="0.25">
      <c r="A2558">
        <v>2004</v>
      </c>
      <c r="B2558" t="s">
        <v>91</v>
      </c>
      <c r="C2558" t="s">
        <v>92</v>
      </c>
      <c r="D2558">
        <v>26</v>
      </c>
      <c r="E2558">
        <v>34</v>
      </c>
      <c r="F2558">
        <v>23</v>
      </c>
      <c r="G2558" t="s">
        <v>16</v>
      </c>
      <c r="H2558" t="s">
        <v>317</v>
      </c>
      <c r="I2558" t="s">
        <v>274</v>
      </c>
      <c r="J2558" t="b">
        <v>0</v>
      </c>
      <c r="K2558">
        <v>5325</v>
      </c>
      <c r="L2558">
        <v>4839252</v>
      </c>
      <c r="M2558">
        <v>20171015</v>
      </c>
      <c r="N2558" t="s">
        <v>19</v>
      </c>
      <c r="O2558" t="str">
        <f>IF(VLOOKUP(A2558,'national-winners'!$A$2:$B$13,2,0)=H2558,"Y","N")</f>
        <v>N</v>
      </c>
    </row>
    <row r="2559" spans="1:15" x14ac:dyDescent="0.25">
      <c r="A2559">
        <v>2004</v>
      </c>
      <c r="B2559" t="s">
        <v>91</v>
      </c>
      <c r="C2559" t="s">
        <v>92</v>
      </c>
      <c r="D2559">
        <v>26</v>
      </c>
      <c r="E2559">
        <v>34</v>
      </c>
      <c r="F2559">
        <v>23</v>
      </c>
      <c r="G2559" t="s">
        <v>16</v>
      </c>
      <c r="H2559" t="s">
        <v>314</v>
      </c>
      <c r="I2559" t="s">
        <v>275</v>
      </c>
      <c r="J2559" t="b">
        <v>0</v>
      </c>
      <c r="K2559">
        <v>4980</v>
      </c>
      <c r="L2559">
        <v>4839252</v>
      </c>
      <c r="M2559">
        <v>20171015</v>
      </c>
      <c r="N2559" t="s">
        <v>19</v>
      </c>
      <c r="O2559" t="str">
        <f>IF(VLOOKUP(A2559,'national-winners'!$A$2:$B$13,2,0)=H2559,"Y","N")</f>
        <v>N</v>
      </c>
    </row>
    <row r="2560" spans="1:15" x14ac:dyDescent="0.25">
      <c r="A2560">
        <v>2004</v>
      </c>
      <c r="B2560" t="s">
        <v>91</v>
      </c>
      <c r="C2560" t="s">
        <v>92</v>
      </c>
      <c r="D2560">
        <v>26</v>
      </c>
      <c r="E2560">
        <v>34</v>
      </c>
      <c r="F2560">
        <v>23</v>
      </c>
      <c r="G2560" t="s">
        <v>16</v>
      </c>
      <c r="H2560" t="s">
        <v>325</v>
      </c>
      <c r="I2560" t="s">
        <v>237</v>
      </c>
      <c r="J2560" t="b">
        <v>0</v>
      </c>
      <c r="K2560">
        <v>1431</v>
      </c>
      <c r="L2560">
        <v>4839252</v>
      </c>
      <c r="M2560">
        <v>20171015</v>
      </c>
      <c r="N2560" t="s">
        <v>19</v>
      </c>
      <c r="O2560" t="str">
        <f>IF(VLOOKUP(A2560,'national-winners'!$A$2:$B$13,2,0)=H2560,"Y","N")</f>
        <v>N</v>
      </c>
    </row>
    <row r="2561" spans="1:15" x14ac:dyDescent="0.25">
      <c r="A2561">
        <v>2004</v>
      </c>
      <c r="B2561" t="s">
        <v>94</v>
      </c>
      <c r="C2561" t="s">
        <v>95</v>
      </c>
      <c r="D2561">
        <v>27</v>
      </c>
      <c r="E2561">
        <v>41</v>
      </c>
      <c r="F2561">
        <v>33</v>
      </c>
      <c r="G2561" t="s">
        <v>16</v>
      </c>
      <c r="H2561" t="s">
        <v>313</v>
      </c>
      <c r="I2561" t="s">
        <v>302</v>
      </c>
      <c r="J2561" t="b">
        <v>0</v>
      </c>
      <c r="K2561">
        <v>1445014</v>
      </c>
      <c r="L2561">
        <v>2828387</v>
      </c>
      <c r="M2561">
        <v>20171015</v>
      </c>
      <c r="N2561" t="s">
        <v>19</v>
      </c>
      <c r="O2561" t="str">
        <f>IF(VLOOKUP(A2561,'national-winners'!$A$2:$B$13,2,0)=H2561,"Y","N")</f>
        <v>N</v>
      </c>
    </row>
    <row r="2562" spans="1:15" x14ac:dyDescent="0.25">
      <c r="A2562">
        <v>2004</v>
      </c>
      <c r="B2562" t="s">
        <v>94</v>
      </c>
      <c r="C2562" t="s">
        <v>95</v>
      </c>
      <c r="D2562">
        <v>27</v>
      </c>
      <c r="E2562">
        <v>41</v>
      </c>
      <c r="F2562">
        <v>33</v>
      </c>
      <c r="G2562" t="s">
        <v>16</v>
      </c>
      <c r="H2562" t="s">
        <v>297</v>
      </c>
      <c r="I2562" t="s">
        <v>21</v>
      </c>
      <c r="J2562" t="b">
        <v>0</v>
      </c>
      <c r="K2562">
        <v>1346695</v>
      </c>
      <c r="L2562">
        <v>2828387</v>
      </c>
      <c r="M2562">
        <v>20171015</v>
      </c>
      <c r="N2562" t="s">
        <v>19</v>
      </c>
      <c r="O2562" t="str">
        <f>IF(VLOOKUP(A2562,'national-winners'!$A$2:$B$13,2,0)=H2562,"Y","N")</f>
        <v>Y</v>
      </c>
    </row>
    <row r="2563" spans="1:15" x14ac:dyDescent="0.25">
      <c r="A2563">
        <v>2004</v>
      </c>
      <c r="B2563" t="s">
        <v>94</v>
      </c>
      <c r="C2563" t="s">
        <v>95</v>
      </c>
      <c r="D2563">
        <v>27</v>
      </c>
      <c r="E2563">
        <v>41</v>
      </c>
      <c r="F2563">
        <v>33</v>
      </c>
      <c r="G2563" t="s">
        <v>16</v>
      </c>
      <c r="H2563" t="s">
        <v>273</v>
      </c>
      <c r="I2563" t="s">
        <v>334</v>
      </c>
      <c r="J2563" t="b">
        <v>0</v>
      </c>
      <c r="K2563">
        <v>18683</v>
      </c>
      <c r="L2563">
        <v>2828387</v>
      </c>
      <c r="M2563">
        <v>20171015</v>
      </c>
      <c r="N2563" t="s">
        <v>19</v>
      </c>
      <c r="O2563" t="str">
        <f>IF(VLOOKUP(A2563,'national-winners'!$A$2:$B$13,2,0)=H2563,"Y","N")</f>
        <v>N</v>
      </c>
    </row>
    <row r="2564" spans="1:15" x14ac:dyDescent="0.25">
      <c r="A2564">
        <v>2004</v>
      </c>
      <c r="B2564" t="s">
        <v>94</v>
      </c>
      <c r="C2564" t="s">
        <v>95</v>
      </c>
      <c r="D2564">
        <v>27</v>
      </c>
      <c r="E2564">
        <v>41</v>
      </c>
      <c r="F2564">
        <v>33</v>
      </c>
      <c r="G2564" t="s">
        <v>16</v>
      </c>
      <c r="H2564" t="s">
        <v>316</v>
      </c>
      <c r="I2564" t="s">
        <v>29</v>
      </c>
      <c r="J2564" t="b">
        <v>0</v>
      </c>
      <c r="K2564">
        <v>4639</v>
      </c>
      <c r="L2564">
        <v>2828387</v>
      </c>
      <c r="M2564">
        <v>20171015</v>
      </c>
      <c r="N2564" t="s">
        <v>19</v>
      </c>
      <c r="O2564" t="str">
        <f>IF(VLOOKUP(A2564,'national-winners'!$A$2:$B$13,2,0)=H2564,"Y","N")</f>
        <v>N</v>
      </c>
    </row>
    <row r="2565" spans="1:15" x14ac:dyDescent="0.25">
      <c r="A2565">
        <v>2004</v>
      </c>
      <c r="B2565" t="s">
        <v>94</v>
      </c>
      <c r="C2565" t="s">
        <v>95</v>
      </c>
      <c r="D2565">
        <v>27</v>
      </c>
      <c r="E2565">
        <v>41</v>
      </c>
      <c r="F2565">
        <v>33</v>
      </c>
      <c r="G2565" t="s">
        <v>16</v>
      </c>
      <c r="H2565" t="s">
        <v>317</v>
      </c>
      <c r="I2565" t="s">
        <v>274</v>
      </c>
      <c r="J2565" t="b">
        <v>0</v>
      </c>
      <c r="K2565">
        <v>4408</v>
      </c>
      <c r="L2565">
        <v>2828387</v>
      </c>
      <c r="M2565">
        <v>20171015</v>
      </c>
      <c r="N2565" t="s">
        <v>19</v>
      </c>
      <c r="O2565" t="str">
        <f>IF(VLOOKUP(A2565,'national-winners'!$A$2:$B$13,2,0)=H2565,"Y","N")</f>
        <v>N</v>
      </c>
    </row>
    <row r="2566" spans="1:15" x14ac:dyDescent="0.25">
      <c r="A2566">
        <v>2004</v>
      </c>
      <c r="B2566" t="s">
        <v>94</v>
      </c>
      <c r="C2566" t="s">
        <v>95</v>
      </c>
      <c r="D2566">
        <v>27</v>
      </c>
      <c r="E2566">
        <v>41</v>
      </c>
      <c r="F2566">
        <v>33</v>
      </c>
      <c r="G2566" t="s">
        <v>16</v>
      </c>
      <c r="H2566" t="s">
        <v>314</v>
      </c>
      <c r="I2566" t="s">
        <v>134</v>
      </c>
      <c r="J2566" t="b">
        <v>0</v>
      </c>
      <c r="K2566">
        <v>3074</v>
      </c>
      <c r="L2566">
        <v>2828387</v>
      </c>
      <c r="M2566">
        <v>20171015</v>
      </c>
      <c r="N2566" t="s">
        <v>19</v>
      </c>
      <c r="O2566" t="str">
        <f>IF(VLOOKUP(A2566,'national-winners'!$A$2:$B$13,2,0)=H2566,"Y","N")</f>
        <v>N</v>
      </c>
    </row>
    <row r="2567" spans="1:15" x14ac:dyDescent="0.25">
      <c r="A2567">
        <v>2004</v>
      </c>
      <c r="B2567" t="s">
        <v>94</v>
      </c>
      <c r="C2567" t="s">
        <v>95</v>
      </c>
      <c r="D2567">
        <v>27</v>
      </c>
      <c r="E2567">
        <v>41</v>
      </c>
      <c r="F2567">
        <v>33</v>
      </c>
      <c r="G2567" t="s">
        <v>16</v>
      </c>
      <c r="H2567" t="s">
        <v>59</v>
      </c>
      <c r="J2567" t="b">
        <v>1</v>
      </c>
      <c r="K2567">
        <v>2532</v>
      </c>
      <c r="L2567">
        <v>2828387</v>
      </c>
      <c r="M2567">
        <v>20171015</v>
      </c>
      <c r="N2567" t="s">
        <v>19</v>
      </c>
      <c r="O2567" t="str">
        <f>IF(VLOOKUP(A2567,'national-winners'!$A$2:$B$13,2,0)=H2567,"Y","N")</f>
        <v>N</v>
      </c>
    </row>
    <row r="2568" spans="1:15" x14ac:dyDescent="0.25">
      <c r="A2568">
        <v>2004</v>
      </c>
      <c r="B2568" t="s">
        <v>94</v>
      </c>
      <c r="C2568" t="s">
        <v>95</v>
      </c>
      <c r="D2568">
        <v>27</v>
      </c>
      <c r="E2568">
        <v>41</v>
      </c>
      <c r="F2568">
        <v>33</v>
      </c>
      <c r="G2568" t="s">
        <v>16</v>
      </c>
      <c r="H2568" t="s">
        <v>335</v>
      </c>
      <c r="I2568" t="s">
        <v>336</v>
      </c>
      <c r="J2568" t="b">
        <v>0</v>
      </c>
      <c r="K2568">
        <v>2387</v>
      </c>
      <c r="L2568">
        <v>2828387</v>
      </c>
      <c r="M2568">
        <v>20171015</v>
      </c>
      <c r="N2568" t="s">
        <v>19</v>
      </c>
      <c r="O2568" t="str">
        <f>IF(VLOOKUP(A2568,'national-winners'!$A$2:$B$13,2,0)=H2568,"Y","N")</f>
        <v>N</v>
      </c>
    </row>
    <row r="2569" spans="1:15" x14ac:dyDescent="0.25">
      <c r="A2569">
        <v>2004</v>
      </c>
      <c r="B2569" t="s">
        <v>94</v>
      </c>
      <c r="C2569" t="s">
        <v>95</v>
      </c>
      <c r="D2569">
        <v>27</v>
      </c>
      <c r="E2569">
        <v>41</v>
      </c>
      <c r="F2569">
        <v>33</v>
      </c>
      <c r="G2569" t="s">
        <v>16</v>
      </c>
      <c r="H2569" t="s">
        <v>323</v>
      </c>
      <c r="I2569" t="s">
        <v>287</v>
      </c>
      <c r="J2569" t="b">
        <v>0</v>
      </c>
      <c r="K2569">
        <v>539</v>
      </c>
      <c r="L2569">
        <v>2828387</v>
      </c>
      <c r="M2569">
        <v>20171015</v>
      </c>
      <c r="N2569" t="s">
        <v>19</v>
      </c>
      <c r="O2569" t="str">
        <f>IF(VLOOKUP(A2569,'national-winners'!$A$2:$B$13,2,0)=H2569,"Y","N")</f>
        <v>N</v>
      </c>
    </row>
    <row r="2570" spans="1:15" x14ac:dyDescent="0.25">
      <c r="A2570">
        <v>2004</v>
      </c>
      <c r="B2570" t="s">
        <v>94</v>
      </c>
      <c r="C2570" t="s">
        <v>95</v>
      </c>
      <c r="D2570">
        <v>27</v>
      </c>
      <c r="E2570">
        <v>41</v>
      </c>
      <c r="F2570">
        <v>33</v>
      </c>
      <c r="G2570" t="s">
        <v>16</v>
      </c>
      <c r="H2570" t="s">
        <v>324</v>
      </c>
      <c r="I2570" t="s">
        <v>37</v>
      </c>
      <c r="J2570" t="b">
        <v>0</v>
      </c>
      <c r="K2570">
        <v>416</v>
      </c>
      <c r="L2570">
        <v>2828387</v>
      </c>
      <c r="M2570">
        <v>20171015</v>
      </c>
      <c r="N2570" t="s">
        <v>19</v>
      </c>
      <c r="O2570" t="str">
        <f>IF(VLOOKUP(A2570,'national-winners'!$A$2:$B$13,2,0)=H2570,"Y","N")</f>
        <v>N</v>
      </c>
    </row>
    <row r="2571" spans="1:15" x14ac:dyDescent="0.25">
      <c r="A2571">
        <v>2004</v>
      </c>
      <c r="B2571" t="s">
        <v>101</v>
      </c>
      <c r="C2571" t="s">
        <v>102</v>
      </c>
      <c r="D2571">
        <v>28</v>
      </c>
      <c r="E2571">
        <v>64</v>
      </c>
      <c r="F2571">
        <v>46</v>
      </c>
      <c r="G2571" t="s">
        <v>16</v>
      </c>
      <c r="H2571" t="s">
        <v>297</v>
      </c>
      <c r="I2571" t="s">
        <v>21</v>
      </c>
      <c r="J2571" t="b">
        <v>0</v>
      </c>
      <c r="K2571">
        <v>672660</v>
      </c>
      <c r="L2571">
        <v>1139824</v>
      </c>
      <c r="M2571">
        <v>20171015</v>
      </c>
      <c r="N2571" t="s">
        <v>19</v>
      </c>
      <c r="O2571" t="str">
        <f>IF(VLOOKUP(A2571,'national-winners'!$A$2:$B$13,2,0)=H2571,"Y","N")</f>
        <v>Y</v>
      </c>
    </row>
    <row r="2572" spans="1:15" x14ac:dyDescent="0.25">
      <c r="A2572">
        <v>2004</v>
      </c>
      <c r="B2572" t="s">
        <v>101</v>
      </c>
      <c r="C2572" t="s">
        <v>102</v>
      </c>
      <c r="D2572">
        <v>28</v>
      </c>
      <c r="E2572">
        <v>64</v>
      </c>
      <c r="F2572">
        <v>46</v>
      </c>
      <c r="G2572" t="s">
        <v>16</v>
      </c>
      <c r="H2572" t="s">
        <v>313</v>
      </c>
      <c r="I2572" t="s">
        <v>18</v>
      </c>
      <c r="J2572" t="b">
        <v>0</v>
      </c>
      <c r="K2572">
        <v>457766</v>
      </c>
      <c r="L2572">
        <v>1139824</v>
      </c>
      <c r="M2572">
        <v>20171015</v>
      </c>
      <c r="N2572" t="s">
        <v>19</v>
      </c>
      <c r="O2572" t="str">
        <f>IF(VLOOKUP(A2572,'national-winners'!$A$2:$B$13,2,0)=H2572,"Y","N")</f>
        <v>N</v>
      </c>
    </row>
    <row r="2573" spans="1:15" x14ac:dyDescent="0.25">
      <c r="A2573">
        <v>2004</v>
      </c>
      <c r="B2573" t="s">
        <v>101</v>
      </c>
      <c r="C2573" t="s">
        <v>102</v>
      </c>
      <c r="D2573">
        <v>28</v>
      </c>
      <c r="E2573">
        <v>64</v>
      </c>
      <c r="F2573">
        <v>46</v>
      </c>
      <c r="G2573" t="s">
        <v>16</v>
      </c>
      <c r="H2573" t="s">
        <v>273</v>
      </c>
      <c r="I2573" t="s">
        <v>272</v>
      </c>
      <c r="J2573" t="b">
        <v>0</v>
      </c>
      <c r="K2573">
        <v>3175</v>
      </c>
      <c r="L2573">
        <v>1139824</v>
      </c>
      <c r="M2573">
        <v>20171015</v>
      </c>
      <c r="N2573" t="s">
        <v>19</v>
      </c>
      <c r="O2573" t="str">
        <f>IF(VLOOKUP(A2573,'national-winners'!$A$2:$B$13,2,0)=H2573,"Y","N")</f>
        <v>N</v>
      </c>
    </row>
    <row r="2574" spans="1:15" x14ac:dyDescent="0.25">
      <c r="A2574">
        <v>2004</v>
      </c>
      <c r="B2574" t="s">
        <v>101</v>
      </c>
      <c r="C2574" t="s">
        <v>102</v>
      </c>
      <c r="D2574">
        <v>28</v>
      </c>
      <c r="E2574">
        <v>64</v>
      </c>
      <c r="F2574">
        <v>46</v>
      </c>
      <c r="G2574" t="s">
        <v>16</v>
      </c>
      <c r="H2574" t="s">
        <v>316</v>
      </c>
      <c r="I2574" t="s">
        <v>29</v>
      </c>
      <c r="J2574" t="b">
        <v>0</v>
      </c>
      <c r="K2574">
        <v>1793</v>
      </c>
      <c r="L2574">
        <v>1139824</v>
      </c>
      <c r="M2574">
        <v>20171015</v>
      </c>
      <c r="N2574" t="s">
        <v>19</v>
      </c>
      <c r="O2574" t="str">
        <f>IF(VLOOKUP(A2574,'national-winners'!$A$2:$B$13,2,0)=H2574,"Y","N")</f>
        <v>N</v>
      </c>
    </row>
    <row r="2575" spans="1:15" x14ac:dyDescent="0.25">
      <c r="A2575">
        <v>2004</v>
      </c>
      <c r="B2575" t="s">
        <v>101</v>
      </c>
      <c r="C2575" t="s">
        <v>102</v>
      </c>
      <c r="D2575">
        <v>28</v>
      </c>
      <c r="E2575">
        <v>64</v>
      </c>
      <c r="F2575">
        <v>46</v>
      </c>
      <c r="G2575" t="s">
        <v>16</v>
      </c>
      <c r="H2575" t="s">
        <v>314</v>
      </c>
      <c r="I2575" t="s">
        <v>134</v>
      </c>
      <c r="J2575" t="b">
        <v>0</v>
      </c>
      <c r="K2575">
        <v>1758</v>
      </c>
      <c r="L2575">
        <v>1139824</v>
      </c>
      <c r="M2575">
        <v>20171015</v>
      </c>
      <c r="N2575" t="s">
        <v>19</v>
      </c>
      <c r="O2575" t="str">
        <f>IF(VLOOKUP(A2575,'national-winners'!$A$2:$B$13,2,0)=H2575,"Y","N")</f>
        <v>N</v>
      </c>
    </row>
    <row r="2576" spans="1:15" x14ac:dyDescent="0.25">
      <c r="A2576">
        <v>2004</v>
      </c>
      <c r="B2576" t="s">
        <v>101</v>
      </c>
      <c r="C2576" t="s">
        <v>102</v>
      </c>
      <c r="D2576">
        <v>28</v>
      </c>
      <c r="E2576">
        <v>64</v>
      </c>
      <c r="F2576">
        <v>46</v>
      </c>
      <c r="G2576" t="s">
        <v>16</v>
      </c>
      <c r="H2576" t="s">
        <v>324</v>
      </c>
      <c r="I2576" t="s">
        <v>35</v>
      </c>
      <c r="J2576" t="b">
        <v>0</v>
      </c>
      <c r="K2576">
        <v>1599</v>
      </c>
      <c r="L2576">
        <v>1139824</v>
      </c>
      <c r="M2576">
        <v>20171015</v>
      </c>
      <c r="N2576" t="s">
        <v>19</v>
      </c>
      <c r="O2576" t="str">
        <f>IF(VLOOKUP(A2576,'national-winners'!$A$2:$B$13,2,0)=H2576,"Y","N")</f>
        <v>N</v>
      </c>
    </row>
    <row r="2577" spans="1:15" x14ac:dyDescent="0.25">
      <c r="A2577">
        <v>2004</v>
      </c>
      <c r="B2577" t="s">
        <v>101</v>
      </c>
      <c r="C2577" t="s">
        <v>102</v>
      </c>
      <c r="D2577">
        <v>28</v>
      </c>
      <c r="E2577">
        <v>64</v>
      </c>
      <c r="F2577">
        <v>46</v>
      </c>
      <c r="G2577" t="s">
        <v>16</v>
      </c>
      <c r="H2577" t="s">
        <v>317</v>
      </c>
      <c r="I2577" t="s">
        <v>274</v>
      </c>
      <c r="J2577" t="b">
        <v>0</v>
      </c>
      <c r="K2577">
        <v>1073</v>
      </c>
      <c r="L2577">
        <v>1139824</v>
      </c>
      <c r="M2577">
        <v>20171015</v>
      </c>
      <c r="N2577" t="s">
        <v>19</v>
      </c>
      <c r="O2577" t="str">
        <f>IF(VLOOKUP(A2577,'national-winners'!$A$2:$B$13,2,0)=H2577,"Y","N")</f>
        <v>N</v>
      </c>
    </row>
    <row r="2578" spans="1:15" x14ac:dyDescent="0.25">
      <c r="A2578">
        <v>2004</v>
      </c>
      <c r="B2578" t="s">
        <v>103</v>
      </c>
      <c r="C2578" t="s">
        <v>104</v>
      </c>
      <c r="D2578">
        <v>29</v>
      </c>
      <c r="E2578">
        <v>43</v>
      </c>
      <c r="F2578">
        <v>34</v>
      </c>
      <c r="G2578" t="s">
        <v>16</v>
      </c>
      <c r="H2578" t="s">
        <v>297</v>
      </c>
      <c r="I2578" t="s">
        <v>21</v>
      </c>
      <c r="J2578" t="b">
        <v>0</v>
      </c>
      <c r="K2578">
        <v>1455713</v>
      </c>
      <c r="L2578">
        <v>2731364</v>
      </c>
      <c r="M2578">
        <v>20171015</v>
      </c>
      <c r="N2578" t="s">
        <v>19</v>
      </c>
      <c r="O2578" t="str">
        <f>IF(VLOOKUP(A2578,'national-winners'!$A$2:$B$13,2,0)=H2578,"Y","N")</f>
        <v>Y</v>
      </c>
    </row>
    <row r="2579" spans="1:15" x14ac:dyDescent="0.25">
      <c r="A2579">
        <v>2004</v>
      </c>
      <c r="B2579" t="s">
        <v>103</v>
      </c>
      <c r="C2579" t="s">
        <v>104</v>
      </c>
      <c r="D2579">
        <v>29</v>
      </c>
      <c r="E2579">
        <v>43</v>
      </c>
      <c r="F2579">
        <v>34</v>
      </c>
      <c r="G2579" t="s">
        <v>16</v>
      </c>
      <c r="H2579" t="s">
        <v>313</v>
      </c>
      <c r="I2579" t="s">
        <v>18</v>
      </c>
      <c r="J2579" t="b">
        <v>0</v>
      </c>
      <c r="K2579">
        <v>1259171</v>
      </c>
      <c r="L2579">
        <v>2731364</v>
      </c>
      <c r="M2579">
        <v>20171015</v>
      </c>
      <c r="N2579" t="s">
        <v>19</v>
      </c>
      <c r="O2579" t="str">
        <f>IF(VLOOKUP(A2579,'national-winners'!$A$2:$B$13,2,0)=H2579,"Y","N")</f>
        <v>N</v>
      </c>
    </row>
    <row r="2580" spans="1:15" x14ac:dyDescent="0.25">
      <c r="A2580">
        <v>2004</v>
      </c>
      <c r="B2580" t="s">
        <v>103</v>
      </c>
      <c r="C2580" t="s">
        <v>104</v>
      </c>
      <c r="D2580">
        <v>29</v>
      </c>
      <c r="E2580">
        <v>43</v>
      </c>
      <c r="F2580">
        <v>34</v>
      </c>
      <c r="G2580" t="s">
        <v>16</v>
      </c>
      <c r="H2580" t="s">
        <v>316</v>
      </c>
      <c r="I2580" t="s">
        <v>29</v>
      </c>
      <c r="J2580" t="b">
        <v>0</v>
      </c>
      <c r="K2580">
        <v>9831</v>
      </c>
      <c r="L2580">
        <v>2731364</v>
      </c>
      <c r="M2580">
        <v>20171015</v>
      </c>
      <c r="N2580" t="s">
        <v>19</v>
      </c>
      <c r="O2580" t="str">
        <f>IF(VLOOKUP(A2580,'national-winners'!$A$2:$B$13,2,0)=H2580,"Y","N")</f>
        <v>N</v>
      </c>
    </row>
    <row r="2581" spans="1:15" x14ac:dyDescent="0.25">
      <c r="A2581">
        <v>2004</v>
      </c>
      <c r="B2581" t="s">
        <v>103</v>
      </c>
      <c r="C2581" t="s">
        <v>104</v>
      </c>
      <c r="D2581">
        <v>29</v>
      </c>
      <c r="E2581">
        <v>43</v>
      </c>
      <c r="F2581">
        <v>34</v>
      </c>
      <c r="G2581" t="s">
        <v>16</v>
      </c>
      <c r="H2581" t="s">
        <v>314</v>
      </c>
      <c r="I2581" t="s">
        <v>134</v>
      </c>
      <c r="J2581" t="b">
        <v>0</v>
      </c>
      <c r="K2581">
        <v>5355</v>
      </c>
      <c r="L2581">
        <v>2731364</v>
      </c>
      <c r="M2581">
        <v>20171015</v>
      </c>
      <c r="N2581" t="s">
        <v>19</v>
      </c>
      <c r="O2581" t="str">
        <f>IF(VLOOKUP(A2581,'national-winners'!$A$2:$B$13,2,0)=H2581,"Y","N")</f>
        <v>N</v>
      </c>
    </row>
    <row r="2582" spans="1:15" x14ac:dyDescent="0.25">
      <c r="A2582">
        <v>2004</v>
      </c>
      <c r="B2582" t="s">
        <v>103</v>
      </c>
      <c r="C2582" t="s">
        <v>104</v>
      </c>
      <c r="D2582">
        <v>29</v>
      </c>
      <c r="E2582">
        <v>43</v>
      </c>
      <c r="F2582">
        <v>34</v>
      </c>
      <c r="G2582" t="s">
        <v>16</v>
      </c>
      <c r="H2582" t="s">
        <v>273</v>
      </c>
      <c r="I2582" t="s">
        <v>35</v>
      </c>
      <c r="J2582" t="b">
        <v>1</v>
      </c>
      <c r="K2582">
        <v>1294</v>
      </c>
      <c r="L2582">
        <v>2731364</v>
      </c>
      <c r="M2582">
        <v>20171015</v>
      </c>
      <c r="N2582" t="s">
        <v>19</v>
      </c>
      <c r="O2582" t="str">
        <f>IF(VLOOKUP(A2582,'national-winners'!$A$2:$B$13,2,0)=H2582,"Y","N")</f>
        <v>N</v>
      </c>
    </row>
    <row r="2583" spans="1:15" x14ac:dyDescent="0.25">
      <c r="A2583">
        <v>2004</v>
      </c>
      <c r="B2583" t="s">
        <v>105</v>
      </c>
      <c r="C2583" t="s">
        <v>106</v>
      </c>
      <c r="D2583">
        <v>30</v>
      </c>
      <c r="E2583">
        <v>81</v>
      </c>
      <c r="F2583">
        <v>64</v>
      </c>
      <c r="G2583" t="s">
        <v>16</v>
      </c>
      <c r="H2583" t="s">
        <v>297</v>
      </c>
      <c r="I2583" t="s">
        <v>21</v>
      </c>
      <c r="J2583" t="b">
        <v>0</v>
      </c>
      <c r="K2583">
        <v>266063</v>
      </c>
      <c r="L2583">
        <v>450434</v>
      </c>
      <c r="M2583">
        <v>20171015</v>
      </c>
      <c r="N2583" t="s">
        <v>19</v>
      </c>
      <c r="O2583" t="str">
        <f>IF(VLOOKUP(A2583,'national-winners'!$A$2:$B$13,2,0)=H2583,"Y","N")</f>
        <v>Y</v>
      </c>
    </row>
    <row r="2584" spans="1:15" x14ac:dyDescent="0.25">
      <c r="A2584">
        <v>2004</v>
      </c>
      <c r="B2584" t="s">
        <v>105</v>
      </c>
      <c r="C2584" t="s">
        <v>106</v>
      </c>
      <c r="D2584">
        <v>30</v>
      </c>
      <c r="E2584">
        <v>81</v>
      </c>
      <c r="F2584">
        <v>64</v>
      </c>
      <c r="G2584" t="s">
        <v>16</v>
      </c>
      <c r="H2584" t="s">
        <v>313</v>
      </c>
      <c r="I2584" t="s">
        <v>18</v>
      </c>
      <c r="J2584" t="b">
        <v>0</v>
      </c>
      <c r="K2584">
        <v>173710</v>
      </c>
      <c r="L2584">
        <v>450434</v>
      </c>
      <c r="M2584">
        <v>20171015</v>
      </c>
      <c r="N2584" t="s">
        <v>19</v>
      </c>
      <c r="O2584" t="str">
        <f>IF(VLOOKUP(A2584,'national-winners'!$A$2:$B$13,2,0)=H2584,"Y","N")</f>
        <v>N</v>
      </c>
    </row>
    <row r="2585" spans="1:15" x14ac:dyDescent="0.25">
      <c r="A2585">
        <v>2004</v>
      </c>
      <c r="B2585" t="s">
        <v>105</v>
      </c>
      <c r="C2585" t="s">
        <v>106</v>
      </c>
      <c r="D2585">
        <v>30</v>
      </c>
      <c r="E2585">
        <v>81</v>
      </c>
      <c r="F2585">
        <v>64</v>
      </c>
      <c r="G2585" t="s">
        <v>16</v>
      </c>
      <c r="H2585" t="s">
        <v>273</v>
      </c>
      <c r="I2585" t="s">
        <v>35</v>
      </c>
      <c r="J2585" t="b">
        <v>0</v>
      </c>
      <c r="K2585">
        <v>6168</v>
      </c>
      <c r="L2585">
        <v>450434</v>
      </c>
      <c r="M2585">
        <v>20171015</v>
      </c>
      <c r="N2585" t="s">
        <v>19</v>
      </c>
      <c r="O2585" t="str">
        <f>IF(VLOOKUP(A2585,'national-winners'!$A$2:$B$13,2,0)=H2585,"Y","N")</f>
        <v>N</v>
      </c>
    </row>
    <row r="2586" spans="1:15" x14ac:dyDescent="0.25">
      <c r="A2586">
        <v>2004</v>
      </c>
      <c r="B2586" t="s">
        <v>105</v>
      </c>
      <c r="C2586" t="s">
        <v>106</v>
      </c>
      <c r="D2586">
        <v>30</v>
      </c>
      <c r="E2586">
        <v>81</v>
      </c>
      <c r="F2586">
        <v>64</v>
      </c>
      <c r="G2586" t="s">
        <v>16</v>
      </c>
      <c r="H2586" t="s">
        <v>314</v>
      </c>
      <c r="I2586" t="s">
        <v>134</v>
      </c>
      <c r="J2586" t="b">
        <v>0</v>
      </c>
      <c r="K2586">
        <v>1764</v>
      </c>
      <c r="L2586">
        <v>450434</v>
      </c>
      <c r="M2586">
        <v>20171015</v>
      </c>
      <c r="N2586" t="s">
        <v>19</v>
      </c>
      <c r="O2586" t="str">
        <f>IF(VLOOKUP(A2586,'national-winners'!$A$2:$B$13,2,0)=H2586,"Y","N")</f>
        <v>N</v>
      </c>
    </row>
    <row r="2587" spans="1:15" x14ac:dyDescent="0.25">
      <c r="A2587">
        <v>2004</v>
      </c>
      <c r="B2587" t="s">
        <v>105</v>
      </c>
      <c r="C2587" t="s">
        <v>106</v>
      </c>
      <c r="D2587">
        <v>30</v>
      </c>
      <c r="E2587">
        <v>81</v>
      </c>
      <c r="F2587">
        <v>64</v>
      </c>
      <c r="G2587" t="s">
        <v>16</v>
      </c>
      <c r="H2587" t="s">
        <v>316</v>
      </c>
      <c r="I2587" t="s">
        <v>29</v>
      </c>
      <c r="J2587" t="b">
        <v>0</v>
      </c>
      <c r="K2587">
        <v>1733</v>
      </c>
      <c r="L2587">
        <v>450434</v>
      </c>
      <c r="M2587">
        <v>20171015</v>
      </c>
      <c r="N2587" t="s">
        <v>19</v>
      </c>
      <c r="O2587" t="str">
        <f>IF(VLOOKUP(A2587,'national-winners'!$A$2:$B$13,2,0)=H2587,"Y","N")</f>
        <v>N</v>
      </c>
    </row>
    <row r="2588" spans="1:15" x14ac:dyDescent="0.25">
      <c r="A2588">
        <v>2004</v>
      </c>
      <c r="B2588" t="s">
        <v>105</v>
      </c>
      <c r="C2588" t="s">
        <v>106</v>
      </c>
      <c r="D2588">
        <v>30</v>
      </c>
      <c r="E2588">
        <v>81</v>
      </c>
      <c r="F2588">
        <v>64</v>
      </c>
      <c r="G2588" t="s">
        <v>16</v>
      </c>
      <c r="H2588" t="s">
        <v>317</v>
      </c>
      <c r="I2588" t="s">
        <v>274</v>
      </c>
      <c r="J2588" t="b">
        <v>0</v>
      </c>
      <c r="K2588">
        <v>996</v>
      </c>
      <c r="L2588">
        <v>450434</v>
      </c>
      <c r="M2588">
        <v>20171015</v>
      </c>
      <c r="N2588" t="s">
        <v>19</v>
      </c>
      <c r="O2588" t="str">
        <f>IF(VLOOKUP(A2588,'national-winners'!$A$2:$B$13,2,0)=H2588,"Y","N")</f>
        <v>N</v>
      </c>
    </row>
    <row r="2589" spans="1:15" x14ac:dyDescent="0.25">
      <c r="A2589">
        <v>2004</v>
      </c>
      <c r="B2589" t="s">
        <v>107</v>
      </c>
      <c r="C2589" t="s">
        <v>108</v>
      </c>
      <c r="D2589">
        <v>31</v>
      </c>
      <c r="E2589">
        <v>46</v>
      </c>
      <c r="F2589">
        <v>35</v>
      </c>
      <c r="G2589" t="s">
        <v>16</v>
      </c>
      <c r="H2589" t="s">
        <v>297</v>
      </c>
      <c r="I2589" t="s">
        <v>21</v>
      </c>
      <c r="J2589" t="b">
        <v>0</v>
      </c>
      <c r="K2589">
        <v>512814</v>
      </c>
      <c r="L2589">
        <v>778186</v>
      </c>
      <c r="M2589">
        <v>20171015</v>
      </c>
      <c r="N2589" t="s">
        <v>19</v>
      </c>
      <c r="O2589" t="str">
        <f>IF(VLOOKUP(A2589,'national-winners'!$A$2:$B$13,2,0)=H2589,"Y","N")</f>
        <v>Y</v>
      </c>
    </row>
    <row r="2590" spans="1:15" x14ac:dyDescent="0.25">
      <c r="A2590">
        <v>2004</v>
      </c>
      <c r="B2590" t="s">
        <v>107</v>
      </c>
      <c r="C2590" t="s">
        <v>108</v>
      </c>
      <c r="D2590">
        <v>31</v>
      </c>
      <c r="E2590">
        <v>46</v>
      </c>
      <c r="F2590">
        <v>35</v>
      </c>
      <c r="G2590" t="s">
        <v>16</v>
      </c>
      <c r="H2590" t="s">
        <v>313</v>
      </c>
      <c r="I2590" t="s">
        <v>18</v>
      </c>
      <c r="J2590" t="b">
        <v>0</v>
      </c>
      <c r="K2590">
        <v>254328</v>
      </c>
      <c r="L2590">
        <v>778186</v>
      </c>
      <c r="M2590">
        <v>20171015</v>
      </c>
      <c r="N2590" t="s">
        <v>19</v>
      </c>
      <c r="O2590" t="str">
        <f>IF(VLOOKUP(A2590,'national-winners'!$A$2:$B$13,2,0)=H2590,"Y","N")</f>
        <v>N</v>
      </c>
    </row>
    <row r="2591" spans="1:15" x14ac:dyDescent="0.25">
      <c r="A2591">
        <v>2004</v>
      </c>
      <c r="B2591" t="s">
        <v>107</v>
      </c>
      <c r="C2591" t="s">
        <v>108</v>
      </c>
      <c r="D2591">
        <v>31</v>
      </c>
      <c r="E2591">
        <v>46</v>
      </c>
      <c r="F2591">
        <v>35</v>
      </c>
      <c r="G2591" t="s">
        <v>16</v>
      </c>
      <c r="H2591" t="s">
        <v>273</v>
      </c>
      <c r="I2591" t="s">
        <v>272</v>
      </c>
      <c r="J2591" t="b">
        <v>0</v>
      </c>
      <c r="K2591">
        <v>5780</v>
      </c>
      <c r="L2591">
        <v>778186</v>
      </c>
      <c r="M2591">
        <v>20171015</v>
      </c>
      <c r="N2591" t="s">
        <v>19</v>
      </c>
      <c r="O2591" t="str">
        <f>IF(VLOOKUP(A2591,'national-winners'!$A$2:$B$13,2,0)=H2591,"Y","N")</f>
        <v>N</v>
      </c>
    </row>
    <row r="2592" spans="1:15" x14ac:dyDescent="0.25">
      <c r="A2592">
        <v>2004</v>
      </c>
      <c r="B2592" t="s">
        <v>107</v>
      </c>
      <c r="C2592" t="s">
        <v>108</v>
      </c>
      <c r="D2592">
        <v>31</v>
      </c>
      <c r="E2592">
        <v>46</v>
      </c>
      <c r="F2592">
        <v>35</v>
      </c>
      <c r="G2592" t="s">
        <v>16</v>
      </c>
      <c r="H2592" t="s">
        <v>316</v>
      </c>
      <c r="I2592" t="s">
        <v>29</v>
      </c>
      <c r="J2592" t="b">
        <v>0</v>
      </c>
      <c r="K2592">
        <v>2041</v>
      </c>
      <c r="L2592">
        <v>778186</v>
      </c>
      <c r="M2592">
        <v>20171015</v>
      </c>
      <c r="N2592" t="s">
        <v>19</v>
      </c>
      <c r="O2592" t="str">
        <f>IF(VLOOKUP(A2592,'national-winners'!$A$2:$B$13,2,0)=H2592,"Y","N")</f>
        <v>N</v>
      </c>
    </row>
    <row r="2593" spans="1:15" x14ac:dyDescent="0.25">
      <c r="A2593">
        <v>2004</v>
      </c>
      <c r="B2593" t="s">
        <v>107</v>
      </c>
      <c r="C2593" t="s">
        <v>108</v>
      </c>
      <c r="D2593">
        <v>31</v>
      </c>
      <c r="E2593">
        <v>46</v>
      </c>
      <c r="F2593">
        <v>35</v>
      </c>
      <c r="G2593" t="s">
        <v>16</v>
      </c>
      <c r="H2593" t="s">
        <v>59</v>
      </c>
      <c r="I2593" t="s">
        <v>337</v>
      </c>
      <c r="J2593" t="b">
        <v>0</v>
      </c>
      <c r="K2593">
        <v>1314</v>
      </c>
      <c r="L2593">
        <v>778186</v>
      </c>
      <c r="M2593">
        <v>20171015</v>
      </c>
      <c r="N2593" t="s">
        <v>19</v>
      </c>
      <c r="O2593" t="str">
        <f>IF(VLOOKUP(A2593,'national-winners'!$A$2:$B$13,2,0)=H2593,"Y","N")</f>
        <v>N</v>
      </c>
    </row>
    <row r="2594" spans="1:15" x14ac:dyDescent="0.25">
      <c r="A2594">
        <v>2004</v>
      </c>
      <c r="B2594" t="s">
        <v>107</v>
      </c>
      <c r="C2594" t="s">
        <v>108</v>
      </c>
      <c r="D2594">
        <v>31</v>
      </c>
      <c r="E2594">
        <v>46</v>
      </c>
      <c r="F2594">
        <v>35</v>
      </c>
      <c r="G2594" t="s">
        <v>16</v>
      </c>
      <c r="H2594" t="s">
        <v>317</v>
      </c>
      <c r="I2594" t="s">
        <v>274</v>
      </c>
      <c r="J2594" t="b">
        <v>0</v>
      </c>
      <c r="K2594">
        <v>978</v>
      </c>
      <c r="L2594">
        <v>778186</v>
      </c>
      <c r="M2594">
        <v>20171015</v>
      </c>
      <c r="N2594" t="s">
        <v>19</v>
      </c>
      <c r="O2594" t="str">
        <f>IF(VLOOKUP(A2594,'national-winners'!$A$2:$B$13,2,0)=H2594,"Y","N")</f>
        <v>N</v>
      </c>
    </row>
    <row r="2595" spans="1:15" x14ac:dyDescent="0.25">
      <c r="A2595">
        <v>2004</v>
      </c>
      <c r="B2595" t="s">
        <v>107</v>
      </c>
      <c r="C2595" t="s">
        <v>108</v>
      </c>
      <c r="D2595">
        <v>31</v>
      </c>
      <c r="E2595">
        <v>46</v>
      </c>
      <c r="F2595">
        <v>35</v>
      </c>
      <c r="G2595" t="s">
        <v>16</v>
      </c>
      <c r="H2595" t="s">
        <v>59</v>
      </c>
      <c r="J2595" t="b">
        <v>1</v>
      </c>
      <c r="K2595">
        <v>931</v>
      </c>
      <c r="L2595">
        <v>778186</v>
      </c>
      <c r="M2595">
        <v>20171015</v>
      </c>
      <c r="N2595" t="s">
        <v>19</v>
      </c>
      <c r="O2595" t="str">
        <f>IF(VLOOKUP(A2595,'national-winners'!$A$2:$B$13,2,0)=H2595,"Y","N")</f>
        <v>N</v>
      </c>
    </row>
    <row r="2596" spans="1:15" x14ac:dyDescent="0.25">
      <c r="A2596">
        <v>2004</v>
      </c>
      <c r="B2596" t="s">
        <v>109</v>
      </c>
      <c r="C2596" t="s">
        <v>110</v>
      </c>
      <c r="D2596">
        <v>32</v>
      </c>
      <c r="E2596">
        <v>88</v>
      </c>
      <c r="F2596">
        <v>65</v>
      </c>
      <c r="G2596" t="s">
        <v>16</v>
      </c>
      <c r="H2596" t="s">
        <v>297</v>
      </c>
      <c r="I2596" t="s">
        <v>21</v>
      </c>
      <c r="J2596" t="b">
        <v>0</v>
      </c>
      <c r="K2596">
        <v>418690</v>
      </c>
      <c r="L2596">
        <v>829587</v>
      </c>
      <c r="M2596">
        <v>20171015</v>
      </c>
      <c r="N2596" t="s">
        <v>19</v>
      </c>
      <c r="O2596" t="str">
        <f>IF(VLOOKUP(A2596,'national-winners'!$A$2:$B$13,2,0)=H2596,"Y","N")</f>
        <v>Y</v>
      </c>
    </row>
    <row r="2597" spans="1:15" x14ac:dyDescent="0.25">
      <c r="A2597">
        <v>2004</v>
      </c>
      <c r="B2597" t="s">
        <v>109</v>
      </c>
      <c r="C2597" t="s">
        <v>110</v>
      </c>
      <c r="D2597">
        <v>32</v>
      </c>
      <c r="E2597">
        <v>88</v>
      </c>
      <c r="F2597">
        <v>65</v>
      </c>
      <c r="G2597" t="s">
        <v>16</v>
      </c>
      <c r="H2597" t="s">
        <v>313</v>
      </c>
      <c r="I2597" t="s">
        <v>18</v>
      </c>
      <c r="J2597" t="b">
        <v>0</v>
      </c>
      <c r="K2597">
        <v>397190</v>
      </c>
      <c r="L2597">
        <v>829587</v>
      </c>
      <c r="M2597">
        <v>20171015</v>
      </c>
      <c r="N2597" t="s">
        <v>19</v>
      </c>
      <c r="O2597" t="str">
        <f>IF(VLOOKUP(A2597,'national-winners'!$A$2:$B$13,2,0)=H2597,"Y","N")</f>
        <v>N</v>
      </c>
    </row>
    <row r="2598" spans="1:15" x14ac:dyDescent="0.25">
      <c r="A2598">
        <v>2004</v>
      </c>
      <c r="B2598" t="s">
        <v>109</v>
      </c>
      <c r="C2598" t="s">
        <v>110</v>
      </c>
      <c r="D2598">
        <v>32</v>
      </c>
      <c r="E2598">
        <v>88</v>
      </c>
      <c r="F2598">
        <v>65</v>
      </c>
      <c r="G2598" t="s">
        <v>16</v>
      </c>
      <c r="H2598" t="s">
        <v>273</v>
      </c>
      <c r="I2598" t="s">
        <v>35</v>
      </c>
      <c r="J2598" t="b">
        <v>0</v>
      </c>
      <c r="K2598">
        <v>4838</v>
      </c>
      <c r="L2598">
        <v>829587</v>
      </c>
      <c r="M2598">
        <v>20171015</v>
      </c>
      <c r="N2598" t="s">
        <v>19</v>
      </c>
      <c r="O2598" t="str">
        <f>IF(VLOOKUP(A2598,'national-winners'!$A$2:$B$13,2,0)=H2598,"Y","N")</f>
        <v>N</v>
      </c>
    </row>
    <row r="2599" spans="1:15" x14ac:dyDescent="0.25">
      <c r="A2599">
        <v>2004</v>
      </c>
      <c r="B2599" t="s">
        <v>109</v>
      </c>
      <c r="C2599" t="s">
        <v>110</v>
      </c>
      <c r="D2599">
        <v>32</v>
      </c>
      <c r="E2599">
        <v>88</v>
      </c>
      <c r="F2599">
        <v>65</v>
      </c>
      <c r="G2599" t="s">
        <v>16</v>
      </c>
      <c r="H2599" t="s">
        <v>59</v>
      </c>
      <c r="J2599" t="b">
        <v>0</v>
      </c>
      <c r="K2599">
        <v>3688</v>
      </c>
      <c r="L2599">
        <v>829587</v>
      </c>
      <c r="M2599">
        <v>20171015</v>
      </c>
      <c r="N2599" t="s">
        <v>19</v>
      </c>
      <c r="O2599" t="str">
        <f>IF(VLOOKUP(A2599,'national-winners'!$A$2:$B$13,2,0)=H2599,"Y","N")</f>
        <v>N</v>
      </c>
    </row>
    <row r="2600" spans="1:15" x14ac:dyDescent="0.25">
      <c r="A2600">
        <v>2004</v>
      </c>
      <c r="B2600" t="s">
        <v>109</v>
      </c>
      <c r="C2600" t="s">
        <v>110</v>
      </c>
      <c r="D2600">
        <v>32</v>
      </c>
      <c r="E2600">
        <v>88</v>
      </c>
      <c r="F2600">
        <v>65</v>
      </c>
      <c r="G2600" t="s">
        <v>16</v>
      </c>
      <c r="H2600" t="s">
        <v>316</v>
      </c>
      <c r="I2600" t="s">
        <v>29</v>
      </c>
      <c r="J2600" t="b">
        <v>0</v>
      </c>
      <c r="K2600">
        <v>3176</v>
      </c>
      <c r="L2600">
        <v>829587</v>
      </c>
      <c r="M2600">
        <v>20171015</v>
      </c>
      <c r="N2600" t="s">
        <v>19</v>
      </c>
      <c r="O2600" t="str">
        <f>IF(VLOOKUP(A2600,'national-winners'!$A$2:$B$13,2,0)=H2600,"Y","N")</f>
        <v>N</v>
      </c>
    </row>
    <row r="2601" spans="1:15" x14ac:dyDescent="0.25">
      <c r="A2601">
        <v>2004</v>
      </c>
      <c r="B2601" t="s">
        <v>109</v>
      </c>
      <c r="C2601" t="s">
        <v>110</v>
      </c>
      <c r="D2601">
        <v>32</v>
      </c>
      <c r="E2601">
        <v>88</v>
      </c>
      <c r="F2601">
        <v>65</v>
      </c>
      <c r="G2601" t="s">
        <v>16</v>
      </c>
      <c r="H2601" t="s">
        <v>314</v>
      </c>
      <c r="I2601" t="s">
        <v>258</v>
      </c>
      <c r="J2601" t="b">
        <v>0</v>
      </c>
      <c r="K2601">
        <v>1152</v>
      </c>
      <c r="L2601">
        <v>829587</v>
      </c>
      <c r="M2601">
        <v>20171015</v>
      </c>
      <c r="N2601" t="s">
        <v>19</v>
      </c>
      <c r="O2601" t="str">
        <f>IF(VLOOKUP(A2601,'national-winners'!$A$2:$B$13,2,0)=H2601,"Y","N")</f>
        <v>N</v>
      </c>
    </row>
    <row r="2602" spans="1:15" x14ac:dyDescent="0.25">
      <c r="A2602">
        <v>2004</v>
      </c>
      <c r="B2602" t="s">
        <v>109</v>
      </c>
      <c r="C2602" t="s">
        <v>110</v>
      </c>
      <c r="D2602">
        <v>32</v>
      </c>
      <c r="E2602">
        <v>88</v>
      </c>
      <c r="F2602">
        <v>65</v>
      </c>
      <c r="G2602" t="s">
        <v>16</v>
      </c>
      <c r="H2602" t="s">
        <v>317</v>
      </c>
      <c r="I2602" t="s">
        <v>274</v>
      </c>
      <c r="J2602" t="b">
        <v>0</v>
      </c>
      <c r="K2602">
        <v>853</v>
      </c>
      <c r="L2602">
        <v>829587</v>
      </c>
      <c r="M2602">
        <v>20171015</v>
      </c>
      <c r="N2602" t="s">
        <v>19</v>
      </c>
      <c r="O2602" t="str">
        <f>IF(VLOOKUP(A2602,'national-winners'!$A$2:$B$13,2,0)=H2602,"Y","N")</f>
        <v>N</v>
      </c>
    </row>
    <row r="2603" spans="1:15" x14ac:dyDescent="0.25">
      <c r="A2603">
        <v>2004</v>
      </c>
      <c r="B2603" t="s">
        <v>111</v>
      </c>
      <c r="C2603" t="s">
        <v>112</v>
      </c>
      <c r="D2603">
        <v>33</v>
      </c>
      <c r="E2603">
        <v>12</v>
      </c>
      <c r="F2603">
        <v>4</v>
      </c>
      <c r="G2603" t="s">
        <v>16</v>
      </c>
      <c r="H2603" t="s">
        <v>313</v>
      </c>
      <c r="I2603" t="s">
        <v>18</v>
      </c>
      <c r="J2603" t="b">
        <v>0</v>
      </c>
      <c r="K2603">
        <v>340511</v>
      </c>
      <c r="L2603">
        <v>678287</v>
      </c>
      <c r="M2603">
        <v>20171015</v>
      </c>
      <c r="N2603" t="s">
        <v>19</v>
      </c>
      <c r="O2603" t="str">
        <f>IF(VLOOKUP(A2603,'national-winners'!$A$2:$B$13,2,0)=H2603,"Y","N")</f>
        <v>N</v>
      </c>
    </row>
    <row r="2604" spans="1:15" x14ac:dyDescent="0.25">
      <c r="A2604">
        <v>2004</v>
      </c>
      <c r="B2604" t="s">
        <v>111</v>
      </c>
      <c r="C2604" t="s">
        <v>112</v>
      </c>
      <c r="D2604">
        <v>33</v>
      </c>
      <c r="E2604">
        <v>12</v>
      </c>
      <c r="F2604">
        <v>4</v>
      </c>
      <c r="G2604" t="s">
        <v>16</v>
      </c>
      <c r="H2604" t="s">
        <v>297</v>
      </c>
      <c r="I2604" t="s">
        <v>21</v>
      </c>
      <c r="J2604" t="b">
        <v>0</v>
      </c>
      <c r="K2604">
        <v>331237</v>
      </c>
      <c r="L2604">
        <v>678287</v>
      </c>
      <c r="M2604">
        <v>20171015</v>
      </c>
      <c r="N2604" t="s">
        <v>19</v>
      </c>
      <c r="O2604" t="str">
        <f>IF(VLOOKUP(A2604,'national-winners'!$A$2:$B$13,2,0)=H2604,"Y","N")</f>
        <v>Y</v>
      </c>
    </row>
    <row r="2605" spans="1:15" x14ac:dyDescent="0.25">
      <c r="A2605">
        <v>2004</v>
      </c>
      <c r="B2605" t="s">
        <v>111</v>
      </c>
      <c r="C2605" t="s">
        <v>112</v>
      </c>
      <c r="D2605">
        <v>33</v>
      </c>
      <c r="E2605">
        <v>12</v>
      </c>
      <c r="F2605">
        <v>4</v>
      </c>
      <c r="G2605" t="s">
        <v>16</v>
      </c>
      <c r="H2605" t="s">
        <v>273</v>
      </c>
      <c r="I2605" t="s">
        <v>35</v>
      </c>
      <c r="J2605" t="b">
        <v>0</v>
      </c>
      <c r="K2605">
        <v>4479</v>
      </c>
      <c r="L2605">
        <v>678287</v>
      </c>
      <c r="M2605">
        <v>20171015</v>
      </c>
      <c r="N2605" t="s">
        <v>19</v>
      </c>
      <c r="O2605" t="str">
        <f>IF(VLOOKUP(A2605,'national-winners'!$A$2:$B$13,2,0)=H2605,"Y","N")</f>
        <v>N</v>
      </c>
    </row>
    <row r="2606" spans="1:15" x14ac:dyDescent="0.25">
      <c r="A2606">
        <v>2004</v>
      </c>
      <c r="B2606" t="s">
        <v>111</v>
      </c>
      <c r="C2606" t="s">
        <v>112</v>
      </c>
      <c r="D2606">
        <v>33</v>
      </c>
      <c r="E2606">
        <v>12</v>
      </c>
      <c r="F2606">
        <v>4</v>
      </c>
      <c r="G2606" t="s">
        <v>16</v>
      </c>
      <c r="H2606" t="s">
        <v>59</v>
      </c>
      <c r="J2606" t="b">
        <v>0</v>
      </c>
      <c r="K2606">
        <v>1095</v>
      </c>
      <c r="L2606">
        <v>678287</v>
      </c>
      <c r="M2606">
        <v>20171015</v>
      </c>
      <c r="N2606" t="s">
        <v>19</v>
      </c>
      <c r="O2606" t="str">
        <f>IF(VLOOKUP(A2606,'national-winners'!$A$2:$B$13,2,0)=H2606,"Y","N")</f>
        <v>N</v>
      </c>
    </row>
    <row r="2607" spans="1:15" x14ac:dyDescent="0.25">
      <c r="A2607">
        <v>2004</v>
      </c>
      <c r="B2607" t="s">
        <v>111</v>
      </c>
      <c r="C2607" t="s">
        <v>112</v>
      </c>
      <c r="D2607">
        <v>33</v>
      </c>
      <c r="E2607">
        <v>12</v>
      </c>
      <c r="F2607">
        <v>4</v>
      </c>
      <c r="G2607" t="s">
        <v>16</v>
      </c>
      <c r="H2607" t="s">
        <v>59</v>
      </c>
      <c r="J2607" t="b">
        <v>1</v>
      </c>
      <c r="K2607">
        <v>965</v>
      </c>
      <c r="L2607">
        <v>678287</v>
      </c>
      <c r="M2607">
        <v>20171015</v>
      </c>
      <c r="N2607" t="s">
        <v>19</v>
      </c>
      <c r="O2607" t="str">
        <f>IF(VLOOKUP(A2607,'national-winners'!$A$2:$B$13,2,0)=H2607,"Y","N")</f>
        <v>N</v>
      </c>
    </row>
    <row r="2608" spans="1:15" x14ac:dyDescent="0.25">
      <c r="A2608">
        <v>2004</v>
      </c>
      <c r="B2608" t="s">
        <v>113</v>
      </c>
      <c r="C2608" t="s">
        <v>114</v>
      </c>
      <c r="D2608">
        <v>34</v>
      </c>
      <c r="E2608">
        <v>22</v>
      </c>
      <c r="F2608">
        <v>12</v>
      </c>
      <c r="G2608" t="s">
        <v>16</v>
      </c>
      <c r="H2608" t="s">
        <v>313</v>
      </c>
      <c r="I2608" t="s">
        <v>18</v>
      </c>
      <c r="J2608" t="b">
        <v>0</v>
      </c>
      <c r="K2608">
        <v>1911430</v>
      </c>
      <c r="L2608">
        <v>3611691</v>
      </c>
      <c r="M2608">
        <v>20171015</v>
      </c>
      <c r="N2608" t="s">
        <v>19</v>
      </c>
      <c r="O2608" t="str">
        <f>IF(VLOOKUP(A2608,'national-winners'!$A$2:$B$13,2,0)=H2608,"Y","N")</f>
        <v>N</v>
      </c>
    </row>
    <row r="2609" spans="1:15" x14ac:dyDescent="0.25">
      <c r="A2609">
        <v>2004</v>
      </c>
      <c r="B2609" t="s">
        <v>113</v>
      </c>
      <c r="C2609" t="s">
        <v>114</v>
      </c>
      <c r="D2609">
        <v>34</v>
      </c>
      <c r="E2609">
        <v>22</v>
      </c>
      <c r="F2609">
        <v>12</v>
      </c>
      <c r="G2609" t="s">
        <v>16</v>
      </c>
      <c r="H2609" t="s">
        <v>297</v>
      </c>
      <c r="I2609" t="s">
        <v>21</v>
      </c>
      <c r="J2609" t="b">
        <v>0</v>
      </c>
      <c r="K2609">
        <v>1670003</v>
      </c>
      <c r="L2609">
        <v>3611691</v>
      </c>
      <c r="M2609">
        <v>20171015</v>
      </c>
      <c r="N2609" t="s">
        <v>19</v>
      </c>
      <c r="O2609" t="str">
        <f>IF(VLOOKUP(A2609,'national-winners'!$A$2:$B$13,2,0)=H2609,"Y","N")</f>
        <v>Y</v>
      </c>
    </row>
    <row r="2610" spans="1:15" x14ac:dyDescent="0.25">
      <c r="A2610">
        <v>2004</v>
      </c>
      <c r="B2610" t="s">
        <v>113</v>
      </c>
      <c r="C2610" t="s">
        <v>114</v>
      </c>
      <c r="D2610">
        <v>34</v>
      </c>
      <c r="E2610">
        <v>22</v>
      </c>
      <c r="F2610">
        <v>12</v>
      </c>
      <c r="G2610" t="s">
        <v>16</v>
      </c>
      <c r="H2610" t="s">
        <v>59</v>
      </c>
      <c r="I2610" t="s">
        <v>35</v>
      </c>
      <c r="J2610" t="b">
        <v>0</v>
      </c>
      <c r="K2610">
        <v>30258</v>
      </c>
      <c r="L2610">
        <v>3611691</v>
      </c>
      <c r="M2610">
        <v>20171015</v>
      </c>
      <c r="N2610" t="s">
        <v>19</v>
      </c>
      <c r="O2610" t="str">
        <f>IF(VLOOKUP(A2610,'national-winners'!$A$2:$B$13,2,0)=H2610,"Y","N")</f>
        <v>N</v>
      </c>
    </row>
    <row r="2611" spans="1:15" x14ac:dyDescent="0.25">
      <c r="A2611">
        <v>2004</v>
      </c>
      <c r="B2611" t="s">
        <v>115</v>
      </c>
      <c r="C2611" t="s">
        <v>116</v>
      </c>
      <c r="D2611">
        <v>35</v>
      </c>
      <c r="E2611">
        <v>85</v>
      </c>
      <c r="F2611">
        <v>66</v>
      </c>
      <c r="G2611" t="s">
        <v>16</v>
      </c>
      <c r="H2611" t="s">
        <v>297</v>
      </c>
      <c r="I2611" t="s">
        <v>21</v>
      </c>
      <c r="J2611" t="b">
        <v>0</v>
      </c>
      <c r="K2611">
        <v>376930</v>
      </c>
      <c r="L2611">
        <v>756304</v>
      </c>
      <c r="M2611">
        <v>20171015</v>
      </c>
      <c r="N2611" t="s">
        <v>19</v>
      </c>
      <c r="O2611" t="str">
        <f>IF(VLOOKUP(A2611,'national-winners'!$A$2:$B$13,2,0)=H2611,"Y","N")</f>
        <v>Y</v>
      </c>
    </row>
    <row r="2612" spans="1:15" x14ac:dyDescent="0.25">
      <c r="A2612">
        <v>2004</v>
      </c>
      <c r="B2612" t="s">
        <v>115</v>
      </c>
      <c r="C2612" t="s">
        <v>116</v>
      </c>
      <c r="D2612">
        <v>35</v>
      </c>
      <c r="E2612">
        <v>85</v>
      </c>
      <c r="F2612">
        <v>66</v>
      </c>
      <c r="G2612" t="s">
        <v>16</v>
      </c>
      <c r="H2612" t="s">
        <v>313</v>
      </c>
      <c r="I2612" t="s">
        <v>18</v>
      </c>
      <c r="J2612" t="b">
        <v>0</v>
      </c>
      <c r="K2612">
        <v>370942</v>
      </c>
      <c r="L2612">
        <v>756304</v>
      </c>
      <c r="M2612">
        <v>20171015</v>
      </c>
      <c r="N2612" t="s">
        <v>19</v>
      </c>
      <c r="O2612" t="str">
        <f>IF(VLOOKUP(A2612,'national-winners'!$A$2:$B$13,2,0)=H2612,"Y","N")</f>
        <v>N</v>
      </c>
    </row>
    <row r="2613" spans="1:15" x14ac:dyDescent="0.25">
      <c r="A2613">
        <v>2004</v>
      </c>
      <c r="B2613" t="s">
        <v>115</v>
      </c>
      <c r="C2613" t="s">
        <v>116</v>
      </c>
      <c r="D2613">
        <v>35</v>
      </c>
      <c r="E2613">
        <v>85</v>
      </c>
      <c r="F2613">
        <v>66</v>
      </c>
      <c r="G2613" t="s">
        <v>16</v>
      </c>
      <c r="H2613" t="s">
        <v>273</v>
      </c>
      <c r="I2613" t="s">
        <v>35</v>
      </c>
      <c r="J2613" t="b">
        <v>0</v>
      </c>
      <c r="K2613">
        <v>4053</v>
      </c>
      <c r="L2613">
        <v>756304</v>
      </c>
      <c r="M2613">
        <v>20171015</v>
      </c>
      <c r="N2613" t="s">
        <v>19</v>
      </c>
      <c r="O2613" t="str">
        <f>IF(VLOOKUP(A2613,'national-winners'!$A$2:$B$13,2,0)=H2613,"Y","N")</f>
        <v>N</v>
      </c>
    </row>
    <row r="2614" spans="1:15" x14ac:dyDescent="0.25">
      <c r="A2614">
        <v>2004</v>
      </c>
      <c r="B2614" t="s">
        <v>115</v>
      </c>
      <c r="C2614" t="s">
        <v>116</v>
      </c>
      <c r="D2614">
        <v>35</v>
      </c>
      <c r="E2614">
        <v>85</v>
      </c>
      <c r="F2614">
        <v>66</v>
      </c>
      <c r="G2614" t="s">
        <v>16</v>
      </c>
      <c r="H2614" t="s">
        <v>316</v>
      </c>
      <c r="I2614" t="s">
        <v>29</v>
      </c>
      <c r="J2614" t="b">
        <v>0</v>
      </c>
      <c r="K2614">
        <v>2382</v>
      </c>
      <c r="L2614">
        <v>756304</v>
      </c>
      <c r="M2614">
        <v>20171015</v>
      </c>
      <c r="N2614" t="s">
        <v>19</v>
      </c>
      <c r="O2614" t="str">
        <f>IF(VLOOKUP(A2614,'national-winners'!$A$2:$B$13,2,0)=H2614,"Y","N")</f>
        <v>N</v>
      </c>
    </row>
    <row r="2615" spans="1:15" x14ac:dyDescent="0.25">
      <c r="A2615">
        <v>2004</v>
      </c>
      <c r="B2615" t="s">
        <v>115</v>
      </c>
      <c r="C2615" t="s">
        <v>116</v>
      </c>
      <c r="D2615">
        <v>35</v>
      </c>
      <c r="E2615">
        <v>85</v>
      </c>
      <c r="F2615">
        <v>66</v>
      </c>
      <c r="G2615" t="s">
        <v>16</v>
      </c>
      <c r="H2615" t="s">
        <v>317</v>
      </c>
      <c r="I2615" t="s">
        <v>274</v>
      </c>
      <c r="J2615" t="b">
        <v>0</v>
      </c>
      <c r="K2615">
        <v>1226</v>
      </c>
      <c r="L2615">
        <v>756304</v>
      </c>
      <c r="M2615">
        <v>20171015</v>
      </c>
      <c r="N2615" t="s">
        <v>19</v>
      </c>
      <c r="O2615" t="str">
        <f>IF(VLOOKUP(A2615,'national-winners'!$A$2:$B$13,2,0)=H2615,"Y","N")</f>
        <v>N</v>
      </c>
    </row>
    <row r="2616" spans="1:15" x14ac:dyDescent="0.25">
      <c r="A2616">
        <v>2004</v>
      </c>
      <c r="B2616" t="s">
        <v>115</v>
      </c>
      <c r="C2616" t="s">
        <v>116</v>
      </c>
      <c r="D2616">
        <v>35</v>
      </c>
      <c r="E2616">
        <v>85</v>
      </c>
      <c r="F2616">
        <v>66</v>
      </c>
      <c r="G2616" t="s">
        <v>16</v>
      </c>
      <c r="H2616" t="s">
        <v>314</v>
      </c>
      <c r="I2616" t="s">
        <v>134</v>
      </c>
      <c r="J2616" t="b">
        <v>0</v>
      </c>
      <c r="K2616">
        <v>771</v>
      </c>
      <c r="L2616">
        <v>756304</v>
      </c>
      <c r="M2616">
        <v>20171015</v>
      </c>
      <c r="N2616" t="s">
        <v>19</v>
      </c>
      <c r="O2616" t="str">
        <f>IF(VLOOKUP(A2616,'national-winners'!$A$2:$B$13,2,0)=H2616,"Y","N")</f>
        <v>N</v>
      </c>
    </row>
    <row r="2617" spans="1:15" x14ac:dyDescent="0.25">
      <c r="A2617">
        <v>2004</v>
      </c>
      <c r="B2617" t="s">
        <v>117</v>
      </c>
      <c r="C2617" t="s">
        <v>118</v>
      </c>
      <c r="D2617">
        <v>36</v>
      </c>
      <c r="E2617">
        <v>21</v>
      </c>
      <c r="F2617">
        <v>13</v>
      </c>
      <c r="G2617" t="s">
        <v>16</v>
      </c>
      <c r="H2617" t="s">
        <v>313</v>
      </c>
      <c r="I2617" t="s">
        <v>18</v>
      </c>
      <c r="J2617" t="b">
        <v>0</v>
      </c>
      <c r="K2617">
        <v>4180755</v>
      </c>
      <c r="L2617">
        <v>7448266</v>
      </c>
      <c r="M2617">
        <v>20171015</v>
      </c>
      <c r="N2617" t="s">
        <v>19</v>
      </c>
      <c r="O2617" t="str">
        <f>IF(VLOOKUP(A2617,'national-winners'!$A$2:$B$13,2,0)=H2617,"Y","N")</f>
        <v>N</v>
      </c>
    </row>
    <row r="2618" spans="1:15" x14ac:dyDescent="0.25">
      <c r="A2618">
        <v>2004</v>
      </c>
      <c r="B2618" t="s">
        <v>117</v>
      </c>
      <c r="C2618" t="s">
        <v>118</v>
      </c>
      <c r="D2618">
        <v>36</v>
      </c>
      <c r="E2618">
        <v>21</v>
      </c>
      <c r="F2618">
        <v>13</v>
      </c>
      <c r="G2618" t="s">
        <v>16</v>
      </c>
      <c r="H2618" t="s">
        <v>297</v>
      </c>
      <c r="I2618" t="s">
        <v>21</v>
      </c>
      <c r="J2618" t="b">
        <v>0</v>
      </c>
      <c r="K2618">
        <v>2806993</v>
      </c>
      <c r="L2618">
        <v>7448266</v>
      </c>
      <c r="M2618">
        <v>20171015</v>
      </c>
      <c r="N2618" t="s">
        <v>19</v>
      </c>
      <c r="O2618" t="str">
        <f>IF(VLOOKUP(A2618,'national-winners'!$A$2:$B$13,2,0)=H2618,"Y","N")</f>
        <v>Y</v>
      </c>
    </row>
    <row r="2619" spans="1:15" x14ac:dyDescent="0.25">
      <c r="A2619">
        <v>2004</v>
      </c>
      <c r="B2619" t="s">
        <v>117</v>
      </c>
      <c r="C2619" t="s">
        <v>118</v>
      </c>
      <c r="D2619">
        <v>36</v>
      </c>
      <c r="E2619">
        <v>21</v>
      </c>
      <c r="F2619">
        <v>13</v>
      </c>
      <c r="G2619" t="s">
        <v>16</v>
      </c>
      <c r="H2619" t="s">
        <v>297</v>
      </c>
      <c r="I2619" t="s">
        <v>80</v>
      </c>
      <c r="J2619" t="b">
        <v>0</v>
      </c>
      <c r="K2619">
        <v>155574</v>
      </c>
      <c r="L2619">
        <v>7448266</v>
      </c>
      <c r="M2619">
        <v>20171015</v>
      </c>
      <c r="N2619" t="s">
        <v>19</v>
      </c>
      <c r="O2619" t="str">
        <f>IF(VLOOKUP(A2619,'national-winners'!$A$2:$B$13,2,0)=H2619,"Y","N")</f>
        <v>Y</v>
      </c>
    </row>
    <row r="2620" spans="1:15" x14ac:dyDescent="0.25">
      <c r="A2620">
        <v>2004</v>
      </c>
      <c r="B2620" t="s">
        <v>117</v>
      </c>
      <c r="C2620" t="s">
        <v>118</v>
      </c>
      <c r="D2620">
        <v>36</v>
      </c>
      <c r="E2620">
        <v>21</v>
      </c>
      <c r="F2620">
        <v>13</v>
      </c>
      <c r="G2620" t="s">
        <v>16</v>
      </c>
      <c r="H2620" t="s">
        <v>313</v>
      </c>
      <c r="I2620" t="s">
        <v>308</v>
      </c>
      <c r="J2620" t="b">
        <v>0</v>
      </c>
      <c r="K2620">
        <v>133525</v>
      </c>
      <c r="L2620">
        <v>7448266</v>
      </c>
      <c r="M2620">
        <v>20171015</v>
      </c>
      <c r="N2620" t="s">
        <v>19</v>
      </c>
      <c r="O2620" t="str">
        <f>IF(VLOOKUP(A2620,'national-winners'!$A$2:$B$13,2,0)=H2620,"Y","N")</f>
        <v>N</v>
      </c>
    </row>
    <row r="2621" spans="1:15" x14ac:dyDescent="0.25">
      <c r="A2621">
        <v>2004</v>
      </c>
      <c r="B2621" t="s">
        <v>117</v>
      </c>
      <c r="C2621" t="s">
        <v>118</v>
      </c>
      <c r="D2621">
        <v>36</v>
      </c>
      <c r="E2621">
        <v>21</v>
      </c>
      <c r="F2621">
        <v>13</v>
      </c>
      <c r="G2621" t="s">
        <v>16</v>
      </c>
      <c r="H2621" t="s">
        <v>273</v>
      </c>
      <c r="I2621" t="s">
        <v>292</v>
      </c>
      <c r="J2621" t="b">
        <v>0</v>
      </c>
      <c r="K2621">
        <v>84247</v>
      </c>
      <c r="L2621">
        <v>7448266</v>
      </c>
      <c r="M2621">
        <v>20171015</v>
      </c>
      <c r="N2621" t="s">
        <v>19</v>
      </c>
      <c r="O2621" t="str">
        <f>IF(VLOOKUP(A2621,'national-winners'!$A$2:$B$13,2,0)=H2621,"Y","N")</f>
        <v>N</v>
      </c>
    </row>
    <row r="2622" spans="1:15" x14ac:dyDescent="0.25">
      <c r="A2622">
        <v>2004</v>
      </c>
      <c r="B2622" t="s">
        <v>117</v>
      </c>
      <c r="C2622" t="s">
        <v>118</v>
      </c>
      <c r="D2622">
        <v>36</v>
      </c>
      <c r="E2622">
        <v>21</v>
      </c>
      <c r="F2622">
        <v>13</v>
      </c>
      <c r="G2622" t="s">
        <v>16</v>
      </c>
      <c r="H2622" t="s">
        <v>246</v>
      </c>
      <c r="J2622" t="b">
        <v>0</v>
      </c>
      <c r="K2622">
        <v>57230</v>
      </c>
      <c r="L2622">
        <v>7448266</v>
      </c>
      <c r="M2622">
        <v>20171015</v>
      </c>
      <c r="N2622" t="s">
        <v>19</v>
      </c>
      <c r="O2622" t="str">
        <f>IF(VLOOKUP(A2622,'national-winners'!$A$2:$B$13,2,0)=H2622,"Y","N")</f>
        <v>N</v>
      </c>
    </row>
    <row r="2623" spans="1:15" x14ac:dyDescent="0.25">
      <c r="A2623">
        <v>2004</v>
      </c>
      <c r="B2623" t="s">
        <v>117</v>
      </c>
      <c r="C2623" t="s">
        <v>118</v>
      </c>
      <c r="D2623">
        <v>36</v>
      </c>
      <c r="E2623">
        <v>21</v>
      </c>
      <c r="F2623">
        <v>13</v>
      </c>
      <c r="G2623" t="s">
        <v>16</v>
      </c>
      <c r="H2623" t="s">
        <v>273</v>
      </c>
      <c r="I2623" t="s">
        <v>338</v>
      </c>
      <c r="J2623" t="b">
        <v>0</v>
      </c>
      <c r="K2623">
        <v>15626</v>
      </c>
      <c r="L2623">
        <v>7448266</v>
      </c>
      <c r="M2623">
        <v>20171015</v>
      </c>
      <c r="N2623" t="s">
        <v>19</v>
      </c>
      <c r="O2623" t="str">
        <f>IF(VLOOKUP(A2623,'national-winners'!$A$2:$B$13,2,0)=H2623,"Y","N")</f>
        <v>N</v>
      </c>
    </row>
    <row r="2624" spans="1:15" x14ac:dyDescent="0.25">
      <c r="A2624">
        <v>2004</v>
      </c>
      <c r="B2624" t="s">
        <v>117</v>
      </c>
      <c r="C2624" t="s">
        <v>118</v>
      </c>
      <c r="D2624">
        <v>36</v>
      </c>
      <c r="E2624">
        <v>21</v>
      </c>
      <c r="F2624">
        <v>13</v>
      </c>
      <c r="G2624" t="s">
        <v>16</v>
      </c>
      <c r="H2624" t="s">
        <v>316</v>
      </c>
      <c r="I2624" t="s">
        <v>29</v>
      </c>
      <c r="J2624" t="b">
        <v>0</v>
      </c>
      <c r="K2624">
        <v>11607</v>
      </c>
      <c r="L2624">
        <v>7448266</v>
      </c>
      <c r="M2624">
        <v>20171015</v>
      </c>
      <c r="N2624" t="s">
        <v>19</v>
      </c>
      <c r="O2624" t="str">
        <f>IF(VLOOKUP(A2624,'national-winners'!$A$2:$B$13,2,0)=H2624,"Y","N")</f>
        <v>N</v>
      </c>
    </row>
    <row r="2625" spans="1:15" x14ac:dyDescent="0.25">
      <c r="A2625">
        <v>2004</v>
      </c>
      <c r="B2625" t="s">
        <v>117</v>
      </c>
      <c r="C2625" t="s">
        <v>118</v>
      </c>
      <c r="D2625">
        <v>36</v>
      </c>
      <c r="E2625">
        <v>21</v>
      </c>
      <c r="F2625">
        <v>13</v>
      </c>
      <c r="G2625" t="s">
        <v>16</v>
      </c>
      <c r="H2625" t="s">
        <v>324</v>
      </c>
      <c r="I2625" t="s">
        <v>37</v>
      </c>
      <c r="J2625" t="b">
        <v>0</v>
      </c>
      <c r="K2625">
        <v>2405</v>
      </c>
      <c r="L2625">
        <v>7448266</v>
      </c>
      <c r="M2625">
        <v>20171015</v>
      </c>
      <c r="N2625" t="s">
        <v>19</v>
      </c>
      <c r="O2625" t="str">
        <f>IF(VLOOKUP(A2625,'national-winners'!$A$2:$B$13,2,0)=H2625,"Y","N")</f>
        <v>N</v>
      </c>
    </row>
    <row r="2626" spans="1:15" x14ac:dyDescent="0.25">
      <c r="A2626">
        <v>2004</v>
      </c>
      <c r="B2626" t="s">
        <v>117</v>
      </c>
      <c r="C2626" t="s">
        <v>118</v>
      </c>
      <c r="D2626">
        <v>36</v>
      </c>
      <c r="E2626">
        <v>21</v>
      </c>
      <c r="F2626">
        <v>13</v>
      </c>
      <c r="G2626" t="s">
        <v>16</v>
      </c>
      <c r="H2626" t="s">
        <v>59</v>
      </c>
      <c r="J2626" t="b">
        <v>1</v>
      </c>
      <c r="K2626">
        <v>304</v>
      </c>
      <c r="L2626">
        <v>7448266</v>
      </c>
      <c r="M2626">
        <v>20171015</v>
      </c>
      <c r="N2626" t="s">
        <v>19</v>
      </c>
      <c r="O2626" t="str">
        <f>IF(VLOOKUP(A2626,'national-winners'!$A$2:$B$13,2,0)=H2626,"Y","N")</f>
        <v>N</v>
      </c>
    </row>
    <row r="2627" spans="1:15" x14ac:dyDescent="0.25">
      <c r="A2627">
        <v>2004</v>
      </c>
      <c r="B2627" t="s">
        <v>122</v>
      </c>
      <c r="C2627" t="s">
        <v>123</v>
      </c>
      <c r="D2627">
        <v>37</v>
      </c>
      <c r="E2627">
        <v>56</v>
      </c>
      <c r="F2627">
        <v>47</v>
      </c>
      <c r="G2627" t="s">
        <v>16</v>
      </c>
      <c r="H2627" t="s">
        <v>297</v>
      </c>
      <c r="I2627" t="s">
        <v>21</v>
      </c>
      <c r="J2627" t="b">
        <v>0</v>
      </c>
      <c r="K2627">
        <v>1961166</v>
      </c>
      <c r="L2627">
        <v>3501007</v>
      </c>
      <c r="M2627">
        <v>20171015</v>
      </c>
      <c r="N2627" t="s">
        <v>19</v>
      </c>
      <c r="O2627" t="str">
        <f>IF(VLOOKUP(A2627,'national-winners'!$A$2:$B$13,2,0)=H2627,"Y","N")</f>
        <v>Y</v>
      </c>
    </row>
    <row r="2628" spans="1:15" x14ac:dyDescent="0.25">
      <c r="A2628">
        <v>2004</v>
      </c>
      <c r="B2628" t="s">
        <v>122</v>
      </c>
      <c r="C2628" t="s">
        <v>123</v>
      </c>
      <c r="D2628">
        <v>37</v>
      </c>
      <c r="E2628">
        <v>56</v>
      </c>
      <c r="F2628">
        <v>47</v>
      </c>
      <c r="G2628" t="s">
        <v>16</v>
      </c>
      <c r="H2628" t="s">
        <v>313</v>
      </c>
      <c r="I2628" t="s">
        <v>18</v>
      </c>
      <c r="J2628" t="b">
        <v>0</v>
      </c>
      <c r="K2628">
        <v>1525849</v>
      </c>
      <c r="L2628">
        <v>3501007</v>
      </c>
      <c r="M2628">
        <v>20171015</v>
      </c>
      <c r="N2628" t="s">
        <v>19</v>
      </c>
      <c r="O2628" t="str">
        <f>IF(VLOOKUP(A2628,'national-winners'!$A$2:$B$13,2,0)=H2628,"Y","N")</f>
        <v>N</v>
      </c>
    </row>
    <row r="2629" spans="1:15" x14ac:dyDescent="0.25">
      <c r="A2629">
        <v>2004</v>
      </c>
      <c r="B2629" t="s">
        <v>122</v>
      </c>
      <c r="C2629" t="s">
        <v>123</v>
      </c>
      <c r="D2629">
        <v>37</v>
      </c>
      <c r="E2629">
        <v>56</v>
      </c>
      <c r="F2629">
        <v>47</v>
      </c>
      <c r="G2629" t="s">
        <v>16</v>
      </c>
      <c r="H2629" t="s">
        <v>316</v>
      </c>
      <c r="I2629" t="s">
        <v>29</v>
      </c>
      <c r="J2629" t="b">
        <v>0</v>
      </c>
      <c r="K2629">
        <v>11731</v>
      </c>
      <c r="L2629">
        <v>3501007</v>
      </c>
      <c r="M2629">
        <v>20171015</v>
      </c>
      <c r="N2629" t="s">
        <v>19</v>
      </c>
      <c r="O2629" t="str">
        <f>IF(VLOOKUP(A2629,'national-winners'!$A$2:$B$13,2,0)=H2629,"Y","N")</f>
        <v>N</v>
      </c>
    </row>
    <row r="2630" spans="1:15" x14ac:dyDescent="0.25">
      <c r="A2630">
        <v>2004</v>
      </c>
      <c r="B2630" t="s">
        <v>122</v>
      </c>
      <c r="C2630" t="s">
        <v>123</v>
      </c>
      <c r="D2630">
        <v>37</v>
      </c>
      <c r="E2630">
        <v>56</v>
      </c>
      <c r="F2630">
        <v>47</v>
      </c>
      <c r="G2630" t="s">
        <v>16</v>
      </c>
      <c r="H2630" t="s">
        <v>59</v>
      </c>
      <c r="I2630" t="s">
        <v>244</v>
      </c>
      <c r="J2630" t="b">
        <v>1</v>
      </c>
      <c r="K2630">
        <v>2261</v>
      </c>
      <c r="L2630">
        <v>3501007</v>
      </c>
      <c r="M2630">
        <v>20171015</v>
      </c>
      <c r="N2630" t="s">
        <v>19</v>
      </c>
      <c r="O2630" t="str">
        <f>IF(VLOOKUP(A2630,'national-winners'!$A$2:$B$13,2,0)=H2630,"Y","N")</f>
        <v>N</v>
      </c>
    </row>
    <row r="2631" spans="1:15" x14ac:dyDescent="0.25">
      <c r="A2631">
        <v>2004</v>
      </c>
      <c r="B2631" t="s">
        <v>124</v>
      </c>
      <c r="C2631" t="s">
        <v>125</v>
      </c>
      <c r="D2631">
        <v>38</v>
      </c>
      <c r="E2631">
        <v>44</v>
      </c>
      <c r="F2631">
        <v>36</v>
      </c>
      <c r="G2631" t="s">
        <v>16</v>
      </c>
      <c r="H2631" t="s">
        <v>297</v>
      </c>
      <c r="I2631" t="s">
        <v>21</v>
      </c>
      <c r="J2631" t="b">
        <v>0</v>
      </c>
      <c r="K2631">
        <v>196651</v>
      </c>
      <c r="L2631">
        <v>312833</v>
      </c>
      <c r="M2631">
        <v>20171015</v>
      </c>
      <c r="N2631" t="s">
        <v>19</v>
      </c>
      <c r="O2631" t="str">
        <f>IF(VLOOKUP(A2631,'national-winners'!$A$2:$B$13,2,0)=H2631,"Y","N")</f>
        <v>Y</v>
      </c>
    </row>
    <row r="2632" spans="1:15" x14ac:dyDescent="0.25">
      <c r="A2632">
        <v>2004</v>
      </c>
      <c r="B2632" t="s">
        <v>124</v>
      </c>
      <c r="C2632" t="s">
        <v>125</v>
      </c>
      <c r="D2632">
        <v>38</v>
      </c>
      <c r="E2632">
        <v>44</v>
      </c>
      <c r="F2632">
        <v>36</v>
      </c>
      <c r="G2632" t="s">
        <v>16</v>
      </c>
      <c r="H2632" t="s">
        <v>313</v>
      </c>
      <c r="I2632" t="s">
        <v>18</v>
      </c>
      <c r="J2632" t="b">
        <v>0</v>
      </c>
      <c r="K2632">
        <v>111052</v>
      </c>
      <c r="L2632">
        <v>312833</v>
      </c>
      <c r="M2632">
        <v>20171015</v>
      </c>
      <c r="N2632" t="s">
        <v>19</v>
      </c>
      <c r="O2632" t="str">
        <f>IF(VLOOKUP(A2632,'national-winners'!$A$2:$B$13,2,0)=H2632,"Y","N")</f>
        <v>N</v>
      </c>
    </row>
    <row r="2633" spans="1:15" x14ac:dyDescent="0.25">
      <c r="A2633">
        <v>2004</v>
      </c>
      <c r="B2633" t="s">
        <v>124</v>
      </c>
      <c r="C2633" t="s">
        <v>125</v>
      </c>
      <c r="D2633">
        <v>38</v>
      </c>
      <c r="E2633">
        <v>44</v>
      </c>
      <c r="F2633">
        <v>36</v>
      </c>
      <c r="G2633" t="s">
        <v>16</v>
      </c>
      <c r="H2633" t="s">
        <v>273</v>
      </c>
      <c r="I2633" t="s">
        <v>35</v>
      </c>
      <c r="J2633" t="b">
        <v>0</v>
      </c>
      <c r="K2633">
        <v>3756</v>
      </c>
      <c r="L2633">
        <v>312833</v>
      </c>
      <c r="M2633">
        <v>20171015</v>
      </c>
      <c r="N2633" t="s">
        <v>19</v>
      </c>
      <c r="O2633" t="str">
        <f>IF(VLOOKUP(A2633,'national-winners'!$A$2:$B$13,2,0)=H2633,"Y","N")</f>
        <v>N</v>
      </c>
    </row>
    <row r="2634" spans="1:15" x14ac:dyDescent="0.25">
      <c r="A2634">
        <v>2004</v>
      </c>
      <c r="B2634" t="s">
        <v>124</v>
      </c>
      <c r="C2634" t="s">
        <v>125</v>
      </c>
      <c r="D2634">
        <v>38</v>
      </c>
      <c r="E2634">
        <v>44</v>
      </c>
      <c r="F2634">
        <v>36</v>
      </c>
      <c r="G2634" t="s">
        <v>16</v>
      </c>
      <c r="H2634" t="s">
        <v>316</v>
      </c>
      <c r="I2634" t="s">
        <v>29</v>
      </c>
      <c r="J2634" t="b">
        <v>0</v>
      </c>
      <c r="K2634">
        <v>851</v>
      </c>
      <c r="L2634">
        <v>312833</v>
      </c>
      <c r="M2634">
        <v>20171015</v>
      </c>
      <c r="N2634" t="s">
        <v>19</v>
      </c>
      <c r="O2634" t="str">
        <f>IF(VLOOKUP(A2634,'national-winners'!$A$2:$B$13,2,0)=H2634,"Y","N")</f>
        <v>N</v>
      </c>
    </row>
    <row r="2635" spans="1:15" x14ac:dyDescent="0.25">
      <c r="A2635">
        <v>2004</v>
      </c>
      <c r="B2635" t="s">
        <v>124</v>
      </c>
      <c r="C2635" t="s">
        <v>125</v>
      </c>
      <c r="D2635">
        <v>38</v>
      </c>
      <c r="E2635">
        <v>44</v>
      </c>
      <c r="F2635">
        <v>36</v>
      </c>
      <c r="G2635" t="s">
        <v>16</v>
      </c>
      <c r="H2635" t="s">
        <v>314</v>
      </c>
      <c r="I2635" t="s">
        <v>134</v>
      </c>
      <c r="J2635" t="b">
        <v>0</v>
      </c>
      <c r="K2635">
        <v>514</v>
      </c>
      <c r="L2635">
        <v>312833</v>
      </c>
      <c r="M2635">
        <v>20171015</v>
      </c>
      <c r="N2635" t="s">
        <v>19</v>
      </c>
      <c r="O2635" t="str">
        <f>IF(VLOOKUP(A2635,'national-winners'!$A$2:$B$13,2,0)=H2635,"Y","N")</f>
        <v>N</v>
      </c>
    </row>
    <row r="2636" spans="1:15" x14ac:dyDescent="0.25">
      <c r="A2636">
        <v>2004</v>
      </c>
      <c r="B2636" t="s">
        <v>124</v>
      </c>
      <c r="C2636" t="s">
        <v>125</v>
      </c>
      <c r="D2636">
        <v>38</v>
      </c>
      <c r="E2636">
        <v>44</v>
      </c>
      <c r="F2636">
        <v>36</v>
      </c>
      <c r="G2636" t="s">
        <v>16</v>
      </c>
      <c r="H2636" t="s">
        <v>59</v>
      </c>
      <c r="J2636" t="b">
        <v>1</v>
      </c>
      <c r="K2636">
        <v>9</v>
      </c>
      <c r="L2636">
        <v>312833</v>
      </c>
      <c r="M2636">
        <v>20171015</v>
      </c>
      <c r="N2636" t="s">
        <v>19</v>
      </c>
      <c r="O2636" t="str">
        <f>IF(VLOOKUP(A2636,'national-winners'!$A$2:$B$13,2,0)=H2636,"Y","N")</f>
        <v>N</v>
      </c>
    </row>
    <row r="2637" spans="1:15" x14ac:dyDescent="0.25">
      <c r="A2637">
        <v>2004</v>
      </c>
      <c r="B2637" t="s">
        <v>126</v>
      </c>
      <c r="C2637" t="s">
        <v>127</v>
      </c>
      <c r="D2637">
        <v>39</v>
      </c>
      <c r="E2637">
        <v>31</v>
      </c>
      <c r="F2637">
        <v>24</v>
      </c>
      <c r="G2637" t="s">
        <v>16</v>
      </c>
      <c r="H2637" t="s">
        <v>297</v>
      </c>
      <c r="I2637" t="s">
        <v>21</v>
      </c>
      <c r="J2637" t="b">
        <v>0</v>
      </c>
      <c r="K2637">
        <v>2859764</v>
      </c>
      <c r="L2637">
        <v>5627903</v>
      </c>
      <c r="M2637">
        <v>20171015</v>
      </c>
      <c r="N2637" t="s">
        <v>19</v>
      </c>
      <c r="O2637" t="str">
        <f>IF(VLOOKUP(A2637,'national-winners'!$A$2:$B$13,2,0)=H2637,"Y","N")</f>
        <v>Y</v>
      </c>
    </row>
    <row r="2638" spans="1:15" x14ac:dyDescent="0.25">
      <c r="A2638">
        <v>2004</v>
      </c>
      <c r="B2638" t="s">
        <v>126</v>
      </c>
      <c r="C2638" t="s">
        <v>127</v>
      </c>
      <c r="D2638">
        <v>39</v>
      </c>
      <c r="E2638">
        <v>31</v>
      </c>
      <c r="F2638">
        <v>24</v>
      </c>
      <c r="G2638" t="s">
        <v>16</v>
      </c>
      <c r="H2638" t="s">
        <v>313</v>
      </c>
      <c r="I2638" t="s">
        <v>18</v>
      </c>
      <c r="J2638" t="b">
        <v>0</v>
      </c>
      <c r="K2638">
        <v>2741165</v>
      </c>
      <c r="L2638">
        <v>5627903</v>
      </c>
      <c r="M2638">
        <v>20171015</v>
      </c>
      <c r="N2638" t="s">
        <v>19</v>
      </c>
      <c r="O2638" t="str">
        <f>IF(VLOOKUP(A2638,'national-winners'!$A$2:$B$13,2,0)=H2638,"Y","N")</f>
        <v>N</v>
      </c>
    </row>
    <row r="2639" spans="1:15" x14ac:dyDescent="0.25">
      <c r="A2639">
        <v>2004</v>
      </c>
      <c r="B2639" t="s">
        <v>126</v>
      </c>
      <c r="C2639" t="s">
        <v>127</v>
      </c>
      <c r="D2639">
        <v>39</v>
      </c>
      <c r="E2639">
        <v>31</v>
      </c>
      <c r="F2639">
        <v>24</v>
      </c>
      <c r="G2639" t="s">
        <v>16</v>
      </c>
      <c r="H2639" t="s">
        <v>59</v>
      </c>
      <c r="J2639" t="b">
        <v>0</v>
      </c>
      <c r="K2639">
        <v>26616</v>
      </c>
      <c r="L2639">
        <v>5627903</v>
      </c>
      <c r="M2639">
        <v>20171015</v>
      </c>
      <c r="N2639" t="s">
        <v>19</v>
      </c>
      <c r="O2639" t="str">
        <f>IF(VLOOKUP(A2639,'national-winners'!$A$2:$B$13,2,0)=H2639,"Y","N")</f>
        <v>N</v>
      </c>
    </row>
    <row r="2640" spans="1:15" x14ac:dyDescent="0.25">
      <c r="A2640">
        <v>2004</v>
      </c>
      <c r="B2640" t="s">
        <v>126</v>
      </c>
      <c r="C2640" t="s">
        <v>127</v>
      </c>
      <c r="D2640">
        <v>39</v>
      </c>
      <c r="E2640">
        <v>31</v>
      </c>
      <c r="F2640">
        <v>24</v>
      </c>
      <c r="G2640" t="s">
        <v>16</v>
      </c>
      <c r="H2640" t="s">
        <v>59</v>
      </c>
      <c r="J2640" t="b">
        <v>1</v>
      </c>
      <c r="K2640">
        <v>358</v>
      </c>
      <c r="L2640">
        <v>5627903</v>
      </c>
      <c r="M2640">
        <v>20171015</v>
      </c>
      <c r="N2640" t="s">
        <v>19</v>
      </c>
      <c r="O2640" t="str">
        <f>IF(VLOOKUP(A2640,'national-winners'!$A$2:$B$13,2,0)=H2640,"Y","N")</f>
        <v>N</v>
      </c>
    </row>
    <row r="2641" spans="1:15" x14ac:dyDescent="0.25">
      <c r="A2641">
        <v>2004</v>
      </c>
      <c r="B2641" t="s">
        <v>128</v>
      </c>
      <c r="C2641" t="s">
        <v>129</v>
      </c>
      <c r="D2641">
        <v>40</v>
      </c>
      <c r="E2641">
        <v>73</v>
      </c>
      <c r="F2641">
        <v>53</v>
      </c>
      <c r="G2641" t="s">
        <v>16</v>
      </c>
      <c r="H2641" t="s">
        <v>297</v>
      </c>
      <c r="I2641" t="s">
        <v>21</v>
      </c>
      <c r="J2641" t="b">
        <v>0</v>
      </c>
      <c r="K2641">
        <v>959792</v>
      </c>
      <c r="L2641">
        <v>1463758</v>
      </c>
      <c r="M2641">
        <v>20171015</v>
      </c>
      <c r="N2641" t="s">
        <v>19</v>
      </c>
      <c r="O2641" t="str">
        <f>IF(VLOOKUP(A2641,'national-winners'!$A$2:$B$13,2,0)=H2641,"Y","N")</f>
        <v>Y</v>
      </c>
    </row>
    <row r="2642" spans="1:15" x14ac:dyDescent="0.25">
      <c r="A2642">
        <v>2004</v>
      </c>
      <c r="B2642" t="s">
        <v>128</v>
      </c>
      <c r="C2642" t="s">
        <v>129</v>
      </c>
      <c r="D2642">
        <v>40</v>
      </c>
      <c r="E2642">
        <v>73</v>
      </c>
      <c r="F2642">
        <v>53</v>
      </c>
      <c r="G2642" t="s">
        <v>16</v>
      </c>
      <c r="H2642" t="s">
        <v>313</v>
      </c>
      <c r="I2642" t="s">
        <v>18</v>
      </c>
      <c r="J2642" t="b">
        <v>0</v>
      </c>
      <c r="K2642">
        <v>503966</v>
      </c>
      <c r="L2642">
        <v>1463758</v>
      </c>
      <c r="M2642">
        <v>20171015</v>
      </c>
      <c r="N2642" t="s">
        <v>19</v>
      </c>
      <c r="O2642" t="str">
        <f>IF(VLOOKUP(A2642,'national-winners'!$A$2:$B$13,2,0)=H2642,"Y","N")</f>
        <v>N</v>
      </c>
    </row>
    <row r="2643" spans="1:15" x14ac:dyDescent="0.25">
      <c r="A2643">
        <v>2004</v>
      </c>
      <c r="B2643" t="s">
        <v>130</v>
      </c>
      <c r="C2643" t="s">
        <v>131</v>
      </c>
      <c r="D2643">
        <v>41</v>
      </c>
      <c r="E2643">
        <v>92</v>
      </c>
      <c r="F2643">
        <v>72</v>
      </c>
      <c r="G2643" t="s">
        <v>16</v>
      </c>
      <c r="H2643" t="s">
        <v>313</v>
      </c>
      <c r="I2643" t="s">
        <v>18</v>
      </c>
      <c r="J2643" t="b">
        <v>0</v>
      </c>
      <c r="K2643">
        <v>943163</v>
      </c>
      <c r="L2643">
        <v>1836782</v>
      </c>
      <c r="M2643">
        <v>20171015</v>
      </c>
      <c r="N2643" t="s">
        <v>19</v>
      </c>
      <c r="O2643" t="str">
        <f>IF(VLOOKUP(A2643,'national-winners'!$A$2:$B$13,2,0)=H2643,"Y","N")</f>
        <v>N</v>
      </c>
    </row>
    <row r="2644" spans="1:15" x14ac:dyDescent="0.25">
      <c r="A2644">
        <v>2004</v>
      </c>
      <c r="B2644" t="s">
        <v>130</v>
      </c>
      <c r="C2644" t="s">
        <v>131</v>
      </c>
      <c r="D2644">
        <v>41</v>
      </c>
      <c r="E2644">
        <v>92</v>
      </c>
      <c r="F2644">
        <v>72</v>
      </c>
      <c r="G2644" t="s">
        <v>16</v>
      </c>
      <c r="H2644" t="s">
        <v>297</v>
      </c>
      <c r="I2644" t="s">
        <v>21</v>
      </c>
      <c r="J2644" t="b">
        <v>0</v>
      </c>
      <c r="K2644">
        <v>866831</v>
      </c>
      <c r="L2644">
        <v>1836782</v>
      </c>
      <c r="M2644">
        <v>20171015</v>
      </c>
      <c r="N2644" t="s">
        <v>19</v>
      </c>
      <c r="O2644" t="str">
        <f>IF(VLOOKUP(A2644,'national-winners'!$A$2:$B$13,2,0)=H2644,"Y","N")</f>
        <v>Y</v>
      </c>
    </row>
    <row r="2645" spans="1:15" x14ac:dyDescent="0.25">
      <c r="A2645">
        <v>2004</v>
      </c>
      <c r="B2645" t="s">
        <v>130</v>
      </c>
      <c r="C2645" t="s">
        <v>131</v>
      </c>
      <c r="D2645">
        <v>41</v>
      </c>
      <c r="E2645">
        <v>92</v>
      </c>
      <c r="F2645">
        <v>72</v>
      </c>
      <c r="G2645" t="s">
        <v>16</v>
      </c>
      <c r="H2645" t="s">
        <v>59</v>
      </c>
      <c r="J2645" t="b">
        <v>0</v>
      </c>
      <c r="K2645">
        <v>8956</v>
      </c>
      <c r="L2645">
        <v>1836782</v>
      </c>
      <c r="M2645">
        <v>20171015</v>
      </c>
      <c r="N2645" t="s">
        <v>19</v>
      </c>
      <c r="O2645" t="str">
        <f>IF(VLOOKUP(A2645,'national-winners'!$A$2:$B$13,2,0)=H2645,"Y","N")</f>
        <v>N</v>
      </c>
    </row>
    <row r="2646" spans="1:15" x14ac:dyDescent="0.25">
      <c r="A2646">
        <v>2004</v>
      </c>
      <c r="B2646" t="s">
        <v>130</v>
      </c>
      <c r="C2646" t="s">
        <v>131</v>
      </c>
      <c r="D2646">
        <v>41</v>
      </c>
      <c r="E2646">
        <v>92</v>
      </c>
      <c r="F2646">
        <v>72</v>
      </c>
      <c r="G2646" t="s">
        <v>16</v>
      </c>
      <c r="H2646" t="s">
        <v>316</v>
      </c>
      <c r="I2646" t="s">
        <v>29</v>
      </c>
      <c r="J2646" t="b">
        <v>0</v>
      </c>
      <c r="K2646">
        <v>7260</v>
      </c>
      <c r="L2646">
        <v>1836782</v>
      </c>
      <c r="M2646">
        <v>20171015</v>
      </c>
      <c r="N2646" t="s">
        <v>19</v>
      </c>
      <c r="O2646" t="str">
        <f>IF(VLOOKUP(A2646,'national-winners'!$A$2:$B$13,2,0)=H2646,"Y","N")</f>
        <v>N</v>
      </c>
    </row>
    <row r="2647" spans="1:15" x14ac:dyDescent="0.25">
      <c r="A2647">
        <v>2004</v>
      </c>
      <c r="B2647" t="s">
        <v>130</v>
      </c>
      <c r="C2647" t="s">
        <v>131</v>
      </c>
      <c r="D2647">
        <v>41</v>
      </c>
      <c r="E2647">
        <v>92</v>
      </c>
      <c r="F2647">
        <v>72</v>
      </c>
      <c r="G2647" t="s">
        <v>16</v>
      </c>
      <c r="H2647" t="s">
        <v>317</v>
      </c>
      <c r="I2647" t="s">
        <v>339</v>
      </c>
      <c r="J2647" t="b">
        <v>0</v>
      </c>
      <c r="K2647">
        <v>5315</v>
      </c>
      <c r="L2647">
        <v>1836782</v>
      </c>
      <c r="M2647">
        <v>20171015</v>
      </c>
      <c r="N2647" t="s">
        <v>19</v>
      </c>
      <c r="O2647" t="str">
        <f>IF(VLOOKUP(A2647,'national-winners'!$A$2:$B$13,2,0)=H2647,"Y","N")</f>
        <v>N</v>
      </c>
    </row>
    <row r="2648" spans="1:15" x14ac:dyDescent="0.25">
      <c r="A2648">
        <v>2004</v>
      </c>
      <c r="B2648" t="s">
        <v>130</v>
      </c>
      <c r="C2648" t="s">
        <v>131</v>
      </c>
      <c r="D2648">
        <v>41</v>
      </c>
      <c r="E2648">
        <v>92</v>
      </c>
      <c r="F2648">
        <v>72</v>
      </c>
      <c r="G2648" t="s">
        <v>16</v>
      </c>
      <c r="H2648" t="s">
        <v>314</v>
      </c>
      <c r="I2648" t="s">
        <v>134</v>
      </c>
      <c r="J2648" t="b">
        <v>0</v>
      </c>
      <c r="K2648">
        <v>5257</v>
      </c>
      <c r="L2648">
        <v>1836782</v>
      </c>
      <c r="M2648">
        <v>20171015</v>
      </c>
      <c r="N2648" t="s">
        <v>19</v>
      </c>
      <c r="O2648" t="str">
        <f>IF(VLOOKUP(A2648,'national-winners'!$A$2:$B$13,2,0)=H2648,"Y","N")</f>
        <v>N</v>
      </c>
    </row>
    <row r="2649" spans="1:15" x14ac:dyDescent="0.25">
      <c r="A2649">
        <v>2004</v>
      </c>
      <c r="B2649" t="s">
        <v>132</v>
      </c>
      <c r="C2649" t="s">
        <v>133</v>
      </c>
      <c r="D2649">
        <v>42</v>
      </c>
      <c r="E2649">
        <v>23</v>
      </c>
      <c r="F2649">
        <v>14</v>
      </c>
      <c r="G2649" t="s">
        <v>16</v>
      </c>
      <c r="H2649" t="s">
        <v>313</v>
      </c>
      <c r="I2649" t="s">
        <v>18</v>
      </c>
      <c r="J2649" t="b">
        <v>0</v>
      </c>
      <c r="K2649">
        <v>2938095</v>
      </c>
      <c r="L2649">
        <v>5769590</v>
      </c>
      <c r="M2649">
        <v>20171015</v>
      </c>
      <c r="N2649" t="s">
        <v>19</v>
      </c>
      <c r="O2649" t="str">
        <f>IF(VLOOKUP(A2649,'national-winners'!$A$2:$B$13,2,0)=H2649,"Y","N")</f>
        <v>N</v>
      </c>
    </row>
    <row r="2650" spans="1:15" x14ac:dyDescent="0.25">
      <c r="A2650">
        <v>2004</v>
      </c>
      <c r="B2650" t="s">
        <v>132</v>
      </c>
      <c r="C2650" t="s">
        <v>133</v>
      </c>
      <c r="D2650">
        <v>42</v>
      </c>
      <c r="E2650">
        <v>23</v>
      </c>
      <c r="F2650">
        <v>14</v>
      </c>
      <c r="G2650" t="s">
        <v>16</v>
      </c>
      <c r="H2650" t="s">
        <v>297</v>
      </c>
      <c r="I2650" t="s">
        <v>21</v>
      </c>
      <c r="J2650" t="b">
        <v>0</v>
      </c>
      <c r="K2650">
        <v>2793847</v>
      </c>
      <c r="L2650">
        <v>5769590</v>
      </c>
      <c r="M2650">
        <v>20171015</v>
      </c>
      <c r="N2650" t="s">
        <v>19</v>
      </c>
      <c r="O2650" t="str">
        <f>IF(VLOOKUP(A2650,'national-winners'!$A$2:$B$13,2,0)=H2650,"Y","N")</f>
        <v>Y</v>
      </c>
    </row>
    <row r="2651" spans="1:15" x14ac:dyDescent="0.25">
      <c r="A2651">
        <v>2004</v>
      </c>
      <c r="B2651" t="s">
        <v>132</v>
      </c>
      <c r="C2651" t="s">
        <v>133</v>
      </c>
      <c r="D2651">
        <v>42</v>
      </c>
      <c r="E2651">
        <v>23</v>
      </c>
      <c r="F2651">
        <v>14</v>
      </c>
      <c r="G2651" t="s">
        <v>16</v>
      </c>
      <c r="H2651" t="s">
        <v>316</v>
      </c>
      <c r="I2651" t="s">
        <v>29</v>
      </c>
      <c r="J2651" t="b">
        <v>0</v>
      </c>
      <c r="K2651">
        <v>21185</v>
      </c>
      <c r="L2651">
        <v>5769590</v>
      </c>
      <c r="M2651">
        <v>20171015</v>
      </c>
      <c r="N2651" t="s">
        <v>19</v>
      </c>
      <c r="O2651" t="str">
        <f>IF(VLOOKUP(A2651,'national-winners'!$A$2:$B$13,2,0)=H2651,"Y","N")</f>
        <v>N</v>
      </c>
    </row>
    <row r="2652" spans="1:15" x14ac:dyDescent="0.25">
      <c r="A2652">
        <v>2004</v>
      </c>
      <c r="B2652" t="s">
        <v>132</v>
      </c>
      <c r="C2652" t="s">
        <v>133</v>
      </c>
      <c r="D2652">
        <v>42</v>
      </c>
      <c r="E2652">
        <v>23</v>
      </c>
      <c r="F2652">
        <v>14</v>
      </c>
      <c r="G2652" t="s">
        <v>16</v>
      </c>
      <c r="H2652" t="s">
        <v>317</v>
      </c>
      <c r="I2652" t="s">
        <v>274</v>
      </c>
      <c r="J2652" t="b">
        <v>0</v>
      </c>
      <c r="K2652">
        <v>6319</v>
      </c>
      <c r="L2652">
        <v>5769590</v>
      </c>
      <c r="M2652">
        <v>20171015</v>
      </c>
      <c r="N2652" t="s">
        <v>19</v>
      </c>
      <c r="O2652" t="str">
        <f>IF(VLOOKUP(A2652,'national-winners'!$A$2:$B$13,2,0)=H2652,"Y","N")</f>
        <v>N</v>
      </c>
    </row>
    <row r="2653" spans="1:15" x14ac:dyDescent="0.25">
      <c r="A2653">
        <v>2004</v>
      </c>
      <c r="B2653" t="s">
        <v>132</v>
      </c>
      <c r="C2653" t="s">
        <v>133</v>
      </c>
      <c r="D2653">
        <v>42</v>
      </c>
      <c r="E2653">
        <v>23</v>
      </c>
      <c r="F2653">
        <v>14</v>
      </c>
      <c r="G2653" t="s">
        <v>16</v>
      </c>
      <c r="H2653" t="s">
        <v>314</v>
      </c>
      <c r="I2653" t="s">
        <v>134</v>
      </c>
      <c r="J2653" t="b">
        <v>0</v>
      </c>
      <c r="K2653">
        <v>6318</v>
      </c>
      <c r="L2653">
        <v>5769590</v>
      </c>
      <c r="M2653">
        <v>20171015</v>
      </c>
      <c r="N2653" t="s">
        <v>19</v>
      </c>
      <c r="O2653" t="str">
        <f>IF(VLOOKUP(A2653,'national-winners'!$A$2:$B$13,2,0)=H2653,"Y","N")</f>
        <v>N</v>
      </c>
    </row>
    <row r="2654" spans="1:15" x14ac:dyDescent="0.25">
      <c r="A2654">
        <v>2004</v>
      </c>
      <c r="B2654" t="s">
        <v>132</v>
      </c>
      <c r="C2654" t="s">
        <v>133</v>
      </c>
      <c r="D2654">
        <v>42</v>
      </c>
      <c r="E2654">
        <v>23</v>
      </c>
      <c r="F2654">
        <v>14</v>
      </c>
      <c r="G2654" t="s">
        <v>16</v>
      </c>
      <c r="H2654" t="s">
        <v>340</v>
      </c>
      <c r="I2654" t="s">
        <v>35</v>
      </c>
      <c r="J2654" t="b">
        <v>1</v>
      </c>
      <c r="K2654">
        <v>2656</v>
      </c>
      <c r="L2654">
        <v>5769590</v>
      </c>
      <c r="M2654">
        <v>20171015</v>
      </c>
      <c r="N2654" t="s">
        <v>19</v>
      </c>
      <c r="O2654" t="str">
        <f>IF(VLOOKUP(A2654,'national-winners'!$A$2:$B$13,2,0)=H2654,"Y","N")</f>
        <v>N</v>
      </c>
    </row>
    <row r="2655" spans="1:15" x14ac:dyDescent="0.25">
      <c r="A2655">
        <v>2004</v>
      </c>
      <c r="B2655" t="s">
        <v>132</v>
      </c>
      <c r="C2655" t="s">
        <v>133</v>
      </c>
      <c r="D2655">
        <v>42</v>
      </c>
      <c r="E2655">
        <v>23</v>
      </c>
      <c r="F2655">
        <v>14</v>
      </c>
      <c r="G2655" t="s">
        <v>16</v>
      </c>
      <c r="H2655" t="s">
        <v>246</v>
      </c>
      <c r="J2655" t="b">
        <v>0</v>
      </c>
      <c r="K2655">
        <v>1170</v>
      </c>
      <c r="L2655">
        <v>5769590</v>
      </c>
      <c r="M2655">
        <v>20171015</v>
      </c>
      <c r="N2655" t="s">
        <v>19</v>
      </c>
      <c r="O2655" t="str">
        <f>IF(VLOOKUP(A2655,'national-winners'!$A$2:$B$13,2,0)=H2655,"Y","N")</f>
        <v>N</v>
      </c>
    </row>
    <row r="2656" spans="1:15" x14ac:dyDescent="0.25">
      <c r="A2656">
        <v>2004</v>
      </c>
      <c r="B2656" t="s">
        <v>135</v>
      </c>
      <c r="C2656" t="s">
        <v>136</v>
      </c>
      <c r="D2656">
        <v>44</v>
      </c>
      <c r="E2656">
        <v>15</v>
      </c>
      <c r="F2656">
        <v>5</v>
      </c>
      <c r="G2656" t="s">
        <v>16</v>
      </c>
      <c r="H2656" t="s">
        <v>313</v>
      </c>
      <c r="I2656" t="s">
        <v>18</v>
      </c>
      <c r="J2656" t="b">
        <v>0</v>
      </c>
      <c r="K2656">
        <v>259760</v>
      </c>
      <c r="L2656">
        <v>437134</v>
      </c>
      <c r="M2656">
        <v>20171015</v>
      </c>
      <c r="N2656" t="s">
        <v>19</v>
      </c>
      <c r="O2656" t="str">
        <f>IF(VLOOKUP(A2656,'national-winners'!$A$2:$B$13,2,0)=H2656,"Y","N")</f>
        <v>N</v>
      </c>
    </row>
    <row r="2657" spans="1:15" x14ac:dyDescent="0.25">
      <c r="A2657">
        <v>2004</v>
      </c>
      <c r="B2657" t="s">
        <v>135</v>
      </c>
      <c r="C2657" t="s">
        <v>136</v>
      </c>
      <c r="D2657">
        <v>44</v>
      </c>
      <c r="E2657">
        <v>15</v>
      </c>
      <c r="F2657">
        <v>5</v>
      </c>
      <c r="G2657" t="s">
        <v>16</v>
      </c>
      <c r="H2657" t="s">
        <v>297</v>
      </c>
      <c r="I2657" t="s">
        <v>21</v>
      </c>
      <c r="J2657" t="b">
        <v>0</v>
      </c>
      <c r="K2657">
        <v>169046</v>
      </c>
      <c r="L2657">
        <v>437134</v>
      </c>
      <c r="M2657">
        <v>20171015</v>
      </c>
      <c r="N2657" t="s">
        <v>19</v>
      </c>
      <c r="O2657" t="str">
        <f>IF(VLOOKUP(A2657,'national-winners'!$A$2:$B$13,2,0)=H2657,"Y","N")</f>
        <v>Y</v>
      </c>
    </row>
    <row r="2658" spans="1:15" x14ac:dyDescent="0.25">
      <c r="A2658">
        <v>2004</v>
      </c>
      <c r="B2658" t="s">
        <v>135</v>
      </c>
      <c r="C2658" t="s">
        <v>136</v>
      </c>
      <c r="D2658">
        <v>44</v>
      </c>
      <c r="E2658">
        <v>15</v>
      </c>
      <c r="F2658">
        <v>5</v>
      </c>
      <c r="G2658" t="s">
        <v>16</v>
      </c>
      <c r="H2658" t="s">
        <v>273</v>
      </c>
      <c r="I2658" t="s">
        <v>272</v>
      </c>
      <c r="J2658" t="b">
        <v>0</v>
      </c>
      <c r="K2658">
        <v>4651</v>
      </c>
      <c r="L2658">
        <v>437134</v>
      </c>
      <c r="M2658">
        <v>20171015</v>
      </c>
      <c r="N2658" t="s">
        <v>19</v>
      </c>
      <c r="O2658" t="str">
        <f>IF(VLOOKUP(A2658,'national-winners'!$A$2:$B$13,2,0)=H2658,"Y","N")</f>
        <v>N</v>
      </c>
    </row>
    <row r="2659" spans="1:15" x14ac:dyDescent="0.25">
      <c r="A2659">
        <v>2004</v>
      </c>
      <c r="B2659" t="s">
        <v>135</v>
      </c>
      <c r="C2659" t="s">
        <v>136</v>
      </c>
      <c r="D2659">
        <v>44</v>
      </c>
      <c r="E2659">
        <v>15</v>
      </c>
      <c r="F2659">
        <v>5</v>
      </c>
      <c r="G2659" t="s">
        <v>16</v>
      </c>
      <c r="H2659" t="s">
        <v>317</v>
      </c>
      <c r="I2659" t="s">
        <v>274</v>
      </c>
      <c r="J2659" t="b">
        <v>0</v>
      </c>
      <c r="K2659">
        <v>1333</v>
      </c>
      <c r="L2659">
        <v>437134</v>
      </c>
      <c r="M2659">
        <v>20171015</v>
      </c>
      <c r="N2659" t="s">
        <v>19</v>
      </c>
      <c r="O2659" t="str">
        <f>IF(VLOOKUP(A2659,'national-winners'!$A$2:$B$13,2,0)=H2659,"Y","N")</f>
        <v>N</v>
      </c>
    </row>
    <row r="2660" spans="1:15" x14ac:dyDescent="0.25">
      <c r="A2660">
        <v>2004</v>
      </c>
      <c r="B2660" t="s">
        <v>135</v>
      </c>
      <c r="C2660" t="s">
        <v>136</v>
      </c>
      <c r="D2660">
        <v>44</v>
      </c>
      <c r="E2660">
        <v>15</v>
      </c>
      <c r="F2660">
        <v>5</v>
      </c>
      <c r="G2660" t="s">
        <v>16</v>
      </c>
      <c r="H2660" t="s">
        <v>316</v>
      </c>
      <c r="I2660" t="s">
        <v>29</v>
      </c>
      <c r="J2660" t="b">
        <v>0</v>
      </c>
      <c r="K2660">
        <v>907</v>
      </c>
      <c r="L2660">
        <v>437134</v>
      </c>
      <c r="M2660">
        <v>20171015</v>
      </c>
      <c r="N2660" t="s">
        <v>19</v>
      </c>
      <c r="O2660" t="str">
        <f>IF(VLOOKUP(A2660,'national-winners'!$A$2:$B$13,2,0)=H2660,"Y","N")</f>
        <v>N</v>
      </c>
    </row>
    <row r="2661" spans="1:15" x14ac:dyDescent="0.25">
      <c r="A2661">
        <v>2004</v>
      </c>
      <c r="B2661" t="s">
        <v>135</v>
      </c>
      <c r="C2661" t="s">
        <v>136</v>
      </c>
      <c r="D2661">
        <v>44</v>
      </c>
      <c r="E2661">
        <v>15</v>
      </c>
      <c r="F2661">
        <v>5</v>
      </c>
      <c r="G2661" t="s">
        <v>16</v>
      </c>
      <c r="H2661" t="s">
        <v>341</v>
      </c>
      <c r="I2661" t="s">
        <v>342</v>
      </c>
      <c r="J2661" t="b">
        <v>0</v>
      </c>
      <c r="K2661">
        <v>845</v>
      </c>
      <c r="L2661">
        <v>437134</v>
      </c>
      <c r="M2661">
        <v>20171015</v>
      </c>
      <c r="N2661" t="s">
        <v>19</v>
      </c>
      <c r="O2661" t="str">
        <f>IF(VLOOKUP(A2661,'national-winners'!$A$2:$B$13,2,0)=H2661,"Y","N")</f>
        <v>N</v>
      </c>
    </row>
    <row r="2662" spans="1:15" x14ac:dyDescent="0.25">
      <c r="A2662">
        <v>2004</v>
      </c>
      <c r="B2662" t="s">
        <v>135</v>
      </c>
      <c r="C2662" t="s">
        <v>136</v>
      </c>
      <c r="D2662">
        <v>44</v>
      </c>
      <c r="E2662">
        <v>15</v>
      </c>
      <c r="F2662">
        <v>5</v>
      </c>
      <c r="G2662" t="s">
        <v>16</v>
      </c>
      <c r="H2662" t="s">
        <v>314</v>
      </c>
      <c r="I2662" t="s">
        <v>134</v>
      </c>
      <c r="J2662" t="b">
        <v>0</v>
      </c>
      <c r="K2662">
        <v>339</v>
      </c>
      <c r="L2662">
        <v>437134</v>
      </c>
      <c r="M2662">
        <v>20171015</v>
      </c>
      <c r="N2662" t="s">
        <v>19</v>
      </c>
      <c r="O2662" t="str">
        <f>IF(VLOOKUP(A2662,'national-winners'!$A$2:$B$13,2,0)=H2662,"Y","N")</f>
        <v>N</v>
      </c>
    </row>
    <row r="2663" spans="1:15" x14ac:dyDescent="0.25">
      <c r="A2663">
        <v>2004</v>
      </c>
      <c r="B2663" t="s">
        <v>135</v>
      </c>
      <c r="C2663" t="s">
        <v>136</v>
      </c>
      <c r="D2663">
        <v>44</v>
      </c>
      <c r="E2663">
        <v>15</v>
      </c>
      <c r="F2663">
        <v>5</v>
      </c>
      <c r="G2663" t="s">
        <v>16</v>
      </c>
      <c r="H2663" t="s">
        <v>343</v>
      </c>
      <c r="I2663" t="s">
        <v>170</v>
      </c>
      <c r="J2663" t="b">
        <v>0</v>
      </c>
      <c r="K2663">
        <v>253</v>
      </c>
      <c r="L2663">
        <v>437134</v>
      </c>
      <c r="M2663">
        <v>20171015</v>
      </c>
      <c r="N2663" t="s">
        <v>19</v>
      </c>
      <c r="O2663" t="str">
        <f>IF(VLOOKUP(A2663,'national-winners'!$A$2:$B$13,2,0)=H2663,"Y","N")</f>
        <v>N</v>
      </c>
    </row>
    <row r="2664" spans="1:15" x14ac:dyDescent="0.25">
      <c r="A2664">
        <v>2004</v>
      </c>
      <c r="B2664" t="s">
        <v>137</v>
      </c>
      <c r="C2664" t="s">
        <v>138</v>
      </c>
      <c r="D2664">
        <v>45</v>
      </c>
      <c r="E2664">
        <v>57</v>
      </c>
      <c r="F2664">
        <v>48</v>
      </c>
      <c r="G2664" t="s">
        <v>16</v>
      </c>
      <c r="H2664" t="s">
        <v>297</v>
      </c>
      <c r="I2664" t="s">
        <v>21</v>
      </c>
      <c r="J2664" t="b">
        <v>0</v>
      </c>
      <c r="K2664">
        <v>937974</v>
      </c>
      <c r="L2664">
        <v>1617700</v>
      </c>
      <c r="M2664">
        <v>20171015</v>
      </c>
      <c r="N2664" t="s">
        <v>19</v>
      </c>
      <c r="O2664" t="str">
        <f>IF(VLOOKUP(A2664,'national-winners'!$A$2:$B$13,2,0)=H2664,"Y","N")</f>
        <v>Y</v>
      </c>
    </row>
    <row r="2665" spans="1:15" x14ac:dyDescent="0.25">
      <c r="A2665">
        <v>2004</v>
      </c>
      <c r="B2665" t="s">
        <v>137</v>
      </c>
      <c r="C2665" t="s">
        <v>138</v>
      </c>
      <c r="D2665">
        <v>45</v>
      </c>
      <c r="E2665">
        <v>57</v>
      </c>
      <c r="F2665">
        <v>48</v>
      </c>
      <c r="G2665" t="s">
        <v>16</v>
      </c>
      <c r="H2665" t="s">
        <v>313</v>
      </c>
      <c r="I2665" t="s">
        <v>18</v>
      </c>
      <c r="J2665" t="b">
        <v>0</v>
      </c>
      <c r="K2665">
        <v>661669</v>
      </c>
      <c r="L2665">
        <v>1617700</v>
      </c>
      <c r="M2665">
        <v>20171015</v>
      </c>
      <c r="N2665" t="s">
        <v>19</v>
      </c>
      <c r="O2665" t="str">
        <f>IF(VLOOKUP(A2665,'national-winners'!$A$2:$B$13,2,0)=H2665,"Y","N")</f>
        <v>N</v>
      </c>
    </row>
    <row r="2666" spans="1:15" x14ac:dyDescent="0.25">
      <c r="A2666">
        <v>2004</v>
      </c>
      <c r="B2666" t="s">
        <v>137</v>
      </c>
      <c r="C2666" t="s">
        <v>138</v>
      </c>
      <c r="D2666">
        <v>45</v>
      </c>
      <c r="E2666">
        <v>57</v>
      </c>
      <c r="F2666">
        <v>48</v>
      </c>
      <c r="G2666" t="s">
        <v>16</v>
      </c>
      <c r="H2666" t="s">
        <v>273</v>
      </c>
      <c r="I2666" t="s">
        <v>292</v>
      </c>
      <c r="J2666" t="b">
        <v>0</v>
      </c>
      <c r="K2666">
        <v>5520</v>
      </c>
      <c r="L2666">
        <v>1617700</v>
      </c>
      <c r="M2666">
        <v>20171015</v>
      </c>
      <c r="N2666" t="s">
        <v>19</v>
      </c>
      <c r="O2666" t="str">
        <f>IF(VLOOKUP(A2666,'national-winners'!$A$2:$B$13,2,0)=H2666,"Y","N")</f>
        <v>N</v>
      </c>
    </row>
    <row r="2667" spans="1:15" x14ac:dyDescent="0.25">
      <c r="A2667">
        <v>2004</v>
      </c>
      <c r="B2667" t="s">
        <v>137</v>
      </c>
      <c r="C2667" t="s">
        <v>138</v>
      </c>
      <c r="D2667">
        <v>45</v>
      </c>
      <c r="E2667">
        <v>57</v>
      </c>
      <c r="F2667">
        <v>48</v>
      </c>
      <c r="G2667" t="s">
        <v>16</v>
      </c>
      <c r="H2667" t="s">
        <v>314</v>
      </c>
      <c r="I2667" t="s">
        <v>134</v>
      </c>
      <c r="J2667" t="b">
        <v>0</v>
      </c>
      <c r="K2667">
        <v>5317</v>
      </c>
      <c r="L2667">
        <v>1617700</v>
      </c>
      <c r="M2667">
        <v>20171015</v>
      </c>
      <c r="N2667" t="s">
        <v>19</v>
      </c>
      <c r="O2667" t="str">
        <f>IF(VLOOKUP(A2667,'national-winners'!$A$2:$B$13,2,0)=H2667,"Y","N")</f>
        <v>N</v>
      </c>
    </row>
    <row r="2668" spans="1:15" x14ac:dyDescent="0.25">
      <c r="A2668">
        <v>2004</v>
      </c>
      <c r="B2668" t="s">
        <v>137</v>
      </c>
      <c r="C2668" t="s">
        <v>138</v>
      </c>
      <c r="D2668">
        <v>45</v>
      </c>
      <c r="E2668">
        <v>57</v>
      </c>
      <c r="F2668">
        <v>48</v>
      </c>
      <c r="G2668" t="s">
        <v>16</v>
      </c>
      <c r="H2668" t="s">
        <v>316</v>
      </c>
      <c r="I2668" t="s">
        <v>29</v>
      </c>
      <c r="J2668" t="b">
        <v>0</v>
      </c>
      <c r="K2668">
        <v>3608</v>
      </c>
      <c r="L2668">
        <v>1617700</v>
      </c>
      <c r="M2668">
        <v>20171015</v>
      </c>
      <c r="N2668" t="s">
        <v>19</v>
      </c>
      <c r="O2668" t="str">
        <f>IF(VLOOKUP(A2668,'national-winners'!$A$2:$B$13,2,0)=H2668,"Y","N")</f>
        <v>N</v>
      </c>
    </row>
    <row r="2669" spans="1:15" x14ac:dyDescent="0.25">
      <c r="A2669">
        <v>2004</v>
      </c>
      <c r="B2669" t="s">
        <v>137</v>
      </c>
      <c r="C2669" t="s">
        <v>138</v>
      </c>
      <c r="D2669">
        <v>45</v>
      </c>
      <c r="E2669">
        <v>57</v>
      </c>
      <c r="F2669">
        <v>48</v>
      </c>
      <c r="G2669" t="s">
        <v>16</v>
      </c>
      <c r="H2669" t="s">
        <v>325</v>
      </c>
      <c r="I2669" t="s">
        <v>227</v>
      </c>
      <c r="J2669" t="b">
        <v>0</v>
      </c>
      <c r="K2669">
        <v>2124</v>
      </c>
      <c r="L2669">
        <v>1617700</v>
      </c>
      <c r="M2669">
        <v>20171015</v>
      </c>
      <c r="N2669" t="s">
        <v>19</v>
      </c>
      <c r="O2669" t="str">
        <f>IF(VLOOKUP(A2669,'national-winners'!$A$2:$B$13,2,0)=H2669,"Y","N")</f>
        <v>N</v>
      </c>
    </row>
    <row r="2670" spans="1:15" x14ac:dyDescent="0.25">
      <c r="A2670">
        <v>2004</v>
      </c>
      <c r="B2670" t="s">
        <v>137</v>
      </c>
      <c r="C2670" t="s">
        <v>138</v>
      </c>
      <c r="D2670">
        <v>45</v>
      </c>
      <c r="E2670">
        <v>57</v>
      </c>
      <c r="F2670">
        <v>48</v>
      </c>
      <c r="G2670" t="s">
        <v>16</v>
      </c>
      <c r="H2670" t="s">
        <v>317</v>
      </c>
      <c r="I2670" t="s">
        <v>274</v>
      </c>
      <c r="J2670" t="b">
        <v>0</v>
      </c>
      <c r="K2670">
        <v>1488</v>
      </c>
      <c r="L2670">
        <v>1617700</v>
      </c>
      <c r="M2670">
        <v>20171015</v>
      </c>
      <c r="N2670" t="s">
        <v>19</v>
      </c>
      <c r="O2670" t="str">
        <f>IF(VLOOKUP(A2670,'national-winners'!$A$2:$B$13,2,0)=H2670,"Y","N")</f>
        <v>N</v>
      </c>
    </row>
    <row r="2671" spans="1:15" x14ac:dyDescent="0.25">
      <c r="A2671">
        <v>2004</v>
      </c>
      <c r="B2671" t="s">
        <v>139</v>
      </c>
      <c r="C2671" t="s">
        <v>140</v>
      </c>
      <c r="D2671">
        <v>46</v>
      </c>
      <c r="E2671">
        <v>45</v>
      </c>
      <c r="F2671">
        <v>37</v>
      </c>
      <c r="G2671" t="s">
        <v>16</v>
      </c>
      <c r="H2671" t="s">
        <v>297</v>
      </c>
      <c r="I2671" t="s">
        <v>21</v>
      </c>
      <c r="J2671" t="b">
        <v>0</v>
      </c>
      <c r="K2671">
        <v>232584</v>
      </c>
      <c r="L2671">
        <v>388215</v>
      </c>
      <c r="M2671">
        <v>20171015</v>
      </c>
      <c r="N2671" t="s">
        <v>19</v>
      </c>
      <c r="O2671" t="str">
        <f>IF(VLOOKUP(A2671,'national-winners'!$A$2:$B$13,2,0)=H2671,"Y","N")</f>
        <v>Y</v>
      </c>
    </row>
    <row r="2672" spans="1:15" x14ac:dyDescent="0.25">
      <c r="A2672">
        <v>2004</v>
      </c>
      <c r="B2672" t="s">
        <v>139</v>
      </c>
      <c r="C2672" t="s">
        <v>140</v>
      </c>
      <c r="D2672">
        <v>46</v>
      </c>
      <c r="E2672">
        <v>45</v>
      </c>
      <c r="F2672">
        <v>37</v>
      </c>
      <c r="G2672" t="s">
        <v>16</v>
      </c>
      <c r="H2672" t="s">
        <v>313</v>
      </c>
      <c r="I2672" t="s">
        <v>18</v>
      </c>
      <c r="J2672" t="b">
        <v>0</v>
      </c>
      <c r="K2672">
        <v>149244</v>
      </c>
      <c r="L2672">
        <v>388215</v>
      </c>
      <c r="M2672">
        <v>20171015</v>
      </c>
      <c r="N2672" t="s">
        <v>19</v>
      </c>
      <c r="O2672" t="str">
        <f>IF(VLOOKUP(A2672,'national-winners'!$A$2:$B$13,2,0)=H2672,"Y","N")</f>
        <v>N</v>
      </c>
    </row>
    <row r="2673" spans="1:15" x14ac:dyDescent="0.25">
      <c r="A2673">
        <v>2004</v>
      </c>
      <c r="B2673" t="s">
        <v>139</v>
      </c>
      <c r="C2673" t="s">
        <v>140</v>
      </c>
      <c r="D2673">
        <v>46</v>
      </c>
      <c r="E2673">
        <v>45</v>
      </c>
      <c r="F2673">
        <v>37</v>
      </c>
      <c r="G2673" t="s">
        <v>16</v>
      </c>
      <c r="H2673" t="s">
        <v>273</v>
      </c>
      <c r="I2673" t="s">
        <v>35</v>
      </c>
      <c r="J2673" t="b">
        <v>0</v>
      </c>
      <c r="K2673">
        <v>4320</v>
      </c>
      <c r="L2673">
        <v>388215</v>
      </c>
      <c r="M2673">
        <v>20171015</v>
      </c>
      <c r="N2673" t="s">
        <v>19</v>
      </c>
      <c r="O2673" t="str">
        <f>IF(VLOOKUP(A2673,'national-winners'!$A$2:$B$13,2,0)=H2673,"Y","N")</f>
        <v>N</v>
      </c>
    </row>
    <row r="2674" spans="1:15" x14ac:dyDescent="0.25">
      <c r="A2674">
        <v>2004</v>
      </c>
      <c r="B2674" t="s">
        <v>139</v>
      </c>
      <c r="C2674" t="s">
        <v>140</v>
      </c>
      <c r="D2674">
        <v>46</v>
      </c>
      <c r="E2674">
        <v>45</v>
      </c>
      <c r="F2674">
        <v>37</v>
      </c>
      <c r="G2674" t="s">
        <v>16</v>
      </c>
      <c r="H2674" t="s">
        <v>314</v>
      </c>
      <c r="I2674" t="s">
        <v>134</v>
      </c>
      <c r="J2674" t="b">
        <v>0</v>
      </c>
      <c r="K2674">
        <v>1103</v>
      </c>
      <c r="L2674">
        <v>388215</v>
      </c>
      <c r="M2674">
        <v>20171015</v>
      </c>
      <c r="N2674" t="s">
        <v>19</v>
      </c>
      <c r="O2674" t="str">
        <f>IF(VLOOKUP(A2674,'national-winners'!$A$2:$B$13,2,0)=H2674,"Y","N")</f>
        <v>N</v>
      </c>
    </row>
    <row r="2675" spans="1:15" x14ac:dyDescent="0.25">
      <c r="A2675">
        <v>2004</v>
      </c>
      <c r="B2675" t="s">
        <v>139</v>
      </c>
      <c r="C2675" t="s">
        <v>140</v>
      </c>
      <c r="D2675">
        <v>46</v>
      </c>
      <c r="E2675">
        <v>45</v>
      </c>
      <c r="F2675">
        <v>37</v>
      </c>
      <c r="G2675" t="s">
        <v>16</v>
      </c>
      <c r="H2675" t="s">
        <v>316</v>
      </c>
      <c r="I2675" t="s">
        <v>29</v>
      </c>
      <c r="J2675" t="b">
        <v>0</v>
      </c>
      <c r="K2675">
        <v>964</v>
      </c>
      <c r="L2675">
        <v>388215</v>
      </c>
      <c r="M2675">
        <v>20171015</v>
      </c>
      <c r="N2675" t="s">
        <v>19</v>
      </c>
      <c r="O2675" t="str">
        <f>IF(VLOOKUP(A2675,'national-winners'!$A$2:$B$13,2,0)=H2675,"Y","N")</f>
        <v>N</v>
      </c>
    </row>
    <row r="2676" spans="1:15" x14ac:dyDescent="0.25">
      <c r="A2676">
        <v>2004</v>
      </c>
      <c r="B2676" t="s">
        <v>141</v>
      </c>
      <c r="C2676" t="s">
        <v>142</v>
      </c>
      <c r="D2676">
        <v>47</v>
      </c>
      <c r="E2676">
        <v>62</v>
      </c>
      <c r="F2676">
        <v>54</v>
      </c>
      <c r="G2676" t="s">
        <v>16</v>
      </c>
      <c r="H2676" t="s">
        <v>297</v>
      </c>
      <c r="I2676" t="s">
        <v>21</v>
      </c>
      <c r="J2676" t="b">
        <v>0</v>
      </c>
      <c r="K2676">
        <v>1384375</v>
      </c>
      <c r="L2676">
        <v>2437319</v>
      </c>
      <c r="M2676">
        <v>20171015</v>
      </c>
      <c r="N2676" t="s">
        <v>19</v>
      </c>
      <c r="O2676" t="str">
        <f>IF(VLOOKUP(A2676,'national-winners'!$A$2:$B$13,2,0)=H2676,"Y","N")</f>
        <v>Y</v>
      </c>
    </row>
    <row r="2677" spans="1:15" x14ac:dyDescent="0.25">
      <c r="A2677">
        <v>2004</v>
      </c>
      <c r="B2677" t="s">
        <v>141</v>
      </c>
      <c r="C2677" t="s">
        <v>142</v>
      </c>
      <c r="D2677">
        <v>47</v>
      </c>
      <c r="E2677">
        <v>62</v>
      </c>
      <c r="F2677">
        <v>54</v>
      </c>
      <c r="G2677" t="s">
        <v>16</v>
      </c>
      <c r="H2677" t="s">
        <v>313</v>
      </c>
      <c r="I2677" t="s">
        <v>18</v>
      </c>
      <c r="J2677" t="b">
        <v>0</v>
      </c>
      <c r="K2677">
        <v>1036477</v>
      </c>
      <c r="L2677">
        <v>2437319</v>
      </c>
      <c r="M2677">
        <v>20171015</v>
      </c>
      <c r="N2677" t="s">
        <v>19</v>
      </c>
      <c r="O2677" t="str">
        <f>IF(VLOOKUP(A2677,'national-winners'!$A$2:$B$13,2,0)=H2677,"Y","N")</f>
        <v>N</v>
      </c>
    </row>
    <row r="2678" spans="1:15" x14ac:dyDescent="0.25">
      <c r="A2678">
        <v>2004</v>
      </c>
      <c r="B2678" t="s">
        <v>141</v>
      </c>
      <c r="C2678" t="s">
        <v>142</v>
      </c>
      <c r="D2678">
        <v>47</v>
      </c>
      <c r="E2678">
        <v>62</v>
      </c>
      <c r="F2678">
        <v>54</v>
      </c>
      <c r="G2678" t="s">
        <v>16</v>
      </c>
      <c r="H2678" t="s">
        <v>59</v>
      </c>
      <c r="I2678" t="s">
        <v>35</v>
      </c>
      <c r="J2678" t="b">
        <v>0</v>
      </c>
      <c r="K2678">
        <v>16428</v>
      </c>
      <c r="L2678">
        <v>2437319</v>
      </c>
      <c r="M2678">
        <v>20171015</v>
      </c>
      <c r="N2678" t="s">
        <v>19</v>
      </c>
      <c r="O2678" t="str">
        <f>IF(VLOOKUP(A2678,'national-winners'!$A$2:$B$13,2,0)=H2678,"Y","N")</f>
        <v>N</v>
      </c>
    </row>
    <row r="2679" spans="1:15" x14ac:dyDescent="0.25">
      <c r="A2679">
        <v>2004</v>
      </c>
      <c r="B2679" t="s">
        <v>141</v>
      </c>
      <c r="C2679" t="s">
        <v>142</v>
      </c>
      <c r="D2679">
        <v>47</v>
      </c>
      <c r="E2679">
        <v>62</v>
      </c>
      <c r="F2679">
        <v>54</v>
      </c>
      <c r="G2679" t="s">
        <v>16</v>
      </c>
      <c r="H2679" t="s">
        <v>59</v>
      </c>
      <c r="J2679" t="b">
        <v>1</v>
      </c>
      <c r="K2679">
        <v>39</v>
      </c>
      <c r="L2679">
        <v>2437319</v>
      </c>
      <c r="M2679">
        <v>20171015</v>
      </c>
      <c r="N2679" t="s">
        <v>19</v>
      </c>
      <c r="O2679" t="str">
        <f>IF(VLOOKUP(A2679,'national-winners'!$A$2:$B$13,2,0)=H2679,"Y","N")</f>
        <v>N</v>
      </c>
    </row>
    <row r="2680" spans="1:15" x14ac:dyDescent="0.25">
      <c r="A2680">
        <v>2004</v>
      </c>
      <c r="B2680" t="s">
        <v>143</v>
      </c>
      <c r="C2680" t="s">
        <v>144</v>
      </c>
      <c r="D2680">
        <v>48</v>
      </c>
      <c r="E2680">
        <v>74</v>
      </c>
      <c r="F2680">
        <v>49</v>
      </c>
      <c r="G2680" t="s">
        <v>16</v>
      </c>
      <c r="H2680" t="s">
        <v>297</v>
      </c>
      <c r="I2680" t="s">
        <v>21</v>
      </c>
      <c r="J2680" t="b">
        <v>0</v>
      </c>
      <c r="K2680">
        <v>4526917</v>
      </c>
      <c r="L2680">
        <v>7410749</v>
      </c>
      <c r="M2680">
        <v>20171015</v>
      </c>
      <c r="N2680" t="s">
        <v>19</v>
      </c>
      <c r="O2680" t="str">
        <f>IF(VLOOKUP(A2680,'national-winners'!$A$2:$B$13,2,0)=H2680,"Y","N")</f>
        <v>Y</v>
      </c>
    </row>
    <row r="2681" spans="1:15" x14ac:dyDescent="0.25">
      <c r="A2681">
        <v>2004</v>
      </c>
      <c r="B2681" t="s">
        <v>143</v>
      </c>
      <c r="C2681" t="s">
        <v>144</v>
      </c>
      <c r="D2681">
        <v>48</v>
      </c>
      <c r="E2681">
        <v>74</v>
      </c>
      <c r="F2681">
        <v>49</v>
      </c>
      <c r="G2681" t="s">
        <v>16</v>
      </c>
      <c r="H2681" t="s">
        <v>313</v>
      </c>
      <c r="I2681" t="s">
        <v>18</v>
      </c>
      <c r="J2681" t="b">
        <v>0</v>
      </c>
      <c r="K2681">
        <v>2832704</v>
      </c>
      <c r="L2681">
        <v>7410749</v>
      </c>
      <c r="M2681">
        <v>20171015</v>
      </c>
      <c r="N2681" t="s">
        <v>19</v>
      </c>
      <c r="O2681" t="str">
        <f>IF(VLOOKUP(A2681,'national-winners'!$A$2:$B$13,2,0)=H2681,"Y","N")</f>
        <v>N</v>
      </c>
    </row>
    <row r="2682" spans="1:15" x14ac:dyDescent="0.25">
      <c r="A2682">
        <v>2004</v>
      </c>
      <c r="B2682" t="s">
        <v>143</v>
      </c>
      <c r="C2682" t="s">
        <v>144</v>
      </c>
      <c r="D2682">
        <v>48</v>
      </c>
      <c r="E2682">
        <v>74</v>
      </c>
      <c r="F2682">
        <v>49</v>
      </c>
      <c r="G2682" t="s">
        <v>16</v>
      </c>
      <c r="H2682" t="s">
        <v>316</v>
      </c>
      <c r="I2682" t="s">
        <v>29</v>
      </c>
      <c r="J2682" t="b">
        <v>0</v>
      </c>
      <c r="K2682">
        <v>38787</v>
      </c>
      <c r="L2682">
        <v>7410749</v>
      </c>
      <c r="M2682">
        <v>20171015</v>
      </c>
      <c r="N2682" t="s">
        <v>19</v>
      </c>
      <c r="O2682" t="str">
        <f>IF(VLOOKUP(A2682,'national-winners'!$A$2:$B$13,2,0)=H2682,"Y","N")</f>
        <v>N</v>
      </c>
    </row>
    <row r="2683" spans="1:15" x14ac:dyDescent="0.25">
      <c r="A2683">
        <v>2004</v>
      </c>
      <c r="B2683" t="s">
        <v>143</v>
      </c>
      <c r="C2683" t="s">
        <v>144</v>
      </c>
      <c r="D2683">
        <v>48</v>
      </c>
      <c r="E2683">
        <v>74</v>
      </c>
      <c r="F2683">
        <v>49</v>
      </c>
      <c r="G2683" t="s">
        <v>16</v>
      </c>
      <c r="H2683" t="s">
        <v>59</v>
      </c>
      <c r="J2683" t="b">
        <v>1</v>
      </c>
      <c r="K2683">
        <v>12341</v>
      </c>
      <c r="L2683">
        <v>7410749</v>
      </c>
      <c r="M2683">
        <v>20171015</v>
      </c>
      <c r="N2683" t="s">
        <v>19</v>
      </c>
      <c r="O2683" t="str">
        <f>IF(VLOOKUP(A2683,'national-winners'!$A$2:$B$13,2,0)=H2683,"Y","N")</f>
        <v>N</v>
      </c>
    </row>
    <row r="2684" spans="1:15" x14ac:dyDescent="0.25">
      <c r="A2684">
        <v>2004</v>
      </c>
      <c r="B2684" t="s">
        <v>145</v>
      </c>
      <c r="C2684" t="s">
        <v>146</v>
      </c>
      <c r="D2684">
        <v>49</v>
      </c>
      <c r="E2684">
        <v>87</v>
      </c>
      <c r="F2684">
        <v>67</v>
      </c>
      <c r="G2684" t="s">
        <v>16</v>
      </c>
      <c r="H2684" t="s">
        <v>297</v>
      </c>
      <c r="I2684" t="s">
        <v>21</v>
      </c>
      <c r="J2684" t="b">
        <v>0</v>
      </c>
      <c r="K2684">
        <v>663742</v>
      </c>
      <c r="L2684">
        <v>927844</v>
      </c>
      <c r="M2684">
        <v>20171015</v>
      </c>
      <c r="N2684" t="s">
        <v>19</v>
      </c>
      <c r="O2684" t="str">
        <f>IF(VLOOKUP(A2684,'national-winners'!$A$2:$B$13,2,0)=H2684,"Y","N")</f>
        <v>Y</v>
      </c>
    </row>
    <row r="2685" spans="1:15" x14ac:dyDescent="0.25">
      <c r="A2685">
        <v>2004</v>
      </c>
      <c r="B2685" t="s">
        <v>145</v>
      </c>
      <c r="C2685" t="s">
        <v>146</v>
      </c>
      <c r="D2685">
        <v>49</v>
      </c>
      <c r="E2685">
        <v>87</v>
      </c>
      <c r="F2685">
        <v>67</v>
      </c>
      <c r="G2685" t="s">
        <v>16</v>
      </c>
      <c r="H2685" t="s">
        <v>313</v>
      </c>
      <c r="I2685" t="s">
        <v>18</v>
      </c>
      <c r="J2685" t="b">
        <v>0</v>
      </c>
      <c r="K2685">
        <v>241199</v>
      </c>
      <c r="L2685">
        <v>927844</v>
      </c>
      <c r="M2685">
        <v>20171015</v>
      </c>
      <c r="N2685" t="s">
        <v>19</v>
      </c>
      <c r="O2685" t="str">
        <f>IF(VLOOKUP(A2685,'national-winners'!$A$2:$B$13,2,0)=H2685,"Y","N")</f>
        <v>N</v>
      </c>
    </row>
    <row r="2686" spans="1:15" x14ac:dyDescent="0.25">
      <c r="A2686">
        <v>2004</v>
      </c>
      <c r="B2686" t="s">
        <v>145</v>
      </c>
      <c r="C2686" t="s">
        <v>146</v>
      </c>
      <c r="D2686">
        <v>49</v>
      </c>
      <c r="E2686">
        <v>87</v>
      </c>
      <c r="F2686">
        <v>67</v>
      </c>
      <c r="G2686" t="s">
        <v>16</v>
      </c>
      <c r="H2686" t="s">
        <v>273</v>
      </c>
      <c r="I2686" t="s">
        <v>244</v>
      </c>
      <c r="J2686" t="b">
        <v>0</v>
      </c>
      <c r="K2686">
        <v>11305</v>
      </c>
      <c r="L2686">
        <v>927844</v>
      </c>
      <c r="M2686">
        <v>20171015</v>
      </c>
      <c r="N2686" t="s">
        <v>19</v>
      </c>
      <c r="O2686" t="str">
        <f>IF(VLOOKUP(A2686,'national-winners'!$A$2:$B$13,2,0)=H2686,"Y","N")</f>
        <v>N</v>
      </c>
    </row>
    <row r="2687" spans="1:15" x14ac:dyDescent="0.25">
      <c r="A2687">
        <v>2004</v>
      </c>
      <c r="B2687" t="s">
        <v>145</v>
      </c>
      <c r="C2687" t="s">
        <v>146</v>
      </c>
      <c r="D2687">
        <v>49</v>
      </c>
      <c r="E2687">
        <v>87</v>
      </c>
      <c r="F2687">
        <v>67</v>
      </c>
      <c r="G2687" t="s">
        <v>16</v>
      </c>
      <c r="H2687" t="s">
        <v>314</v>
      </c>
      <c r="I2687" t="s">
        <v>134</v>
      </c>
      <c r="J2687" t="b">
        <v>0</v>
      </c>
      <c r="K2687">
        <v>6841</v>
      </c>
      <c r="L2687">
        <v>927844</v>
      </c>
      <c r="M2687">
        <v>20171015</v>
      </c>
      <c r="N2687" t="s">
        <v>19</v>
      </c>
      <c r="O2687" t="str">
        <f>IF(VLOOKUP(A2687,'national-winners'!$A$2:$B$13,2,0)=H2687,"Y","N")</f>
        <v>N</v>
      </c>
    </row>
    <row r="2688" spans="1:15" x14ac:dyDescent="0.25">
      <c r="A2688">
        <v>2004</v>
      </c>
      <c r="B2688" t="s">
        <v>145</v>
      </c>
      <c r="C2688" t="s">
        <v>146</v>
      </c>
      <c r="D2688">
        <v>49</v>
      </c>
      <c r="E2688">
        <v>87</v>
      </c>
      <c r="F2688">
        <v>67</v>
      </c>
      <c r="G2688" t="s">
        <v>16</v>
      </c>
      <c r="H2688" t="s">
        <v>316</v>
      </c>
      <c r="I2688" t="s">
        <v>29</v>
      </c>
      <c r="J2688" t="b">
        <v>0</v>
      </c>
      <c r="K2688">
        <v>3375</v>
      </c>
      <c r="L2688">
        <v>927844</v>
      </c>
      <c r="M2688">
        <v>20171015</v>
      </c>
      <c r="N2688" t="s">
        <v>19</v>
      </c>
      <c r="O2688" t="str">
        <f>IF(VLOOKUP(A2688,'national-winners'!$A$2:$B$13,2,0)=H2688,"Y","N")</f>
        <v>N</v>
      </c>
    </row>
    <row r="2689" spans="1:15" x14ac:dyDescent="0.25">
      <c r="A2689">
        <v>2004</v>
      </c>
      <c r="B2689" t="s">
        <v>145</v>
      </c>
      <c r="C2689" t="s">
        <v>146</v>
      </c>
      <c r="D2689">
        <v>49</v>
      </c>
      <c r="E2689">
        <v>87</v>
      </c>
      <c r="F2689">
        <v>67</v>
      </c>
      <c r="G2689" t="s">
        <v>16</v>
      </c>
      <c r="H2689" t="s">
        <v>344</v>
      </c>
      <c r="I2689" t="s">
        <v>345</v>
      </c>
      <c r="J2689" t="b">
        <v>0</v>
      </c>
      <c r="K2689">
        <v>946</v>
      </c>
      <c r="L2689">
        <v>927844</v>
      </c>
      <c r="M2689">
        <v>20171015</v>
      </c>
      <c r="N2689" t="s">
        <v>19</v>
      </c>
      <c r="O2689" t="str">
        <f>IF(VLOOKUP(A2689,'national-winners'!$A$2:$B$13,2,0)=H2689,"Y","N")</f>
        <v>N</v>
      </c>
    </row>
    <row r="2690" spans="1:15" x14ac:dyDescent="0.25">
      <c r="A2690">
        <v>2004</v>
      </c>
      <c r="B2690" t="s">
        <v>145</v>
      </c>
      <c r="C2690" t="s">
        <v>146</v>
      </c>
      <c r="D2690">
        <v>49</v>
      </c>
      <c r="E2690">
        <v>87</v>
      </c>
      <c r="F2690">
        <v>67</v>
      </c>
      <c r="G2690" t="s">
        <v>16</v>
      </c>
      <c r="H2690" t="s">
        <v>324</v>
      </c>
      <c r="I2690" t="s">
        <v>37</v>
      </c>
      <c r="J2690" t="b">
        <v>0</v>
      </c>
      <c r="K2690">
        <v>393</v>
      </c>
      <c r="L2690">
        <v>927844</v>
      </c>
      <c r="M2690">
        <v>20171015</v>
      </c>
      <c r="N2690" t="s">
        <v>19</v>
      </c>
      <c r="O2690" t="str">
        <f>IF(VLOOKUP(A2690,'national-winners'!$A$2:$B$13,2,0)=H2690,"Y","N")</f>
        <v>N</v>
      </c>
    </row>
    <row r="2691" spans="1:15" x14ac:dyDescent="0.25">
      <c r="A2691">
        <v>2004</v>
      </c>
      <c r="B2691" t="s">
        <v>145</v>
      </c>
      <c r="C2691" t="s">
        <v>146</v>
      </c>
      <c r="D2691">
        <v>49</v>
      </c>
      <c r="E2691">
        <v>87</v>
      </c>
      <c r="F2691">
        <v>67</v>
      </c>
      <c r="G2691" t="s">
        <v>16</v>
      </c>
      <c r="H2691" t="s">
        <v>59</v>
      </c>
      <c r="J2691" t="b">
        <v>1</v>
      </c>
      <c r="K2691">
        <v>43</v>
      </c>
      <c r="L2691">
        <v>927844</v>
      </c>
      <c r="M2691">
        <v>20171015</v>
      </c>
      <c r="N2691" t="s">
        <v>19</v>
      </c>
      <c r="O2691" t="str">
        <f>IF(VLOOKUP(A2691,'national-winners'!$A$2:$B$13,2,0)=H2691,"Y","N")</f>
        <v>N</v>
      </c>
    </row>
    <row r="2692" spans="1:15" x14ac:dyDescent="0.25">
      <c r="A2692">
        <v>2004</v>
      </c>
      <c r="B2692" t="s">
        <v>148</v>
      </c>
      <c r="C2692" t="s">
        <v>149</v>
      </c>
      <c r="D2692">
        <v>50</v>
      </c>
      <c r="E2692">
        <v>13</v>
      </c>
      <c r="F2692">
        <v>6</v>
      </c>
      <c r="G2692" t="s">
        <v>16</v>
      </c>
      <c r="H2692" t="s">
        <v>313</v>
      </c>
      <c r="I2692" t="s">
        <v>18</v>
      </c>
      <c r="J2692" t="b">
        <v>0</v>
      </c>
      <c r="K2692">
        <v>184067</v>
      </c>
      <c r="L2692">
        <v>312309</v>
      </c>
      <c r="M2692">
        <v>20171015</v>
      </c>
      <c r="N2692" t="s">
        <v>19</v>
      </c>
      <c r="O2692" t="str">
        <f>IF(VLOOKUP(A2692,'national-winners'!$A$2:$B$13,2,0)=H2692,"Y","N")</f>
        <v>N</v>
      </c>
    </row>
    <row r="2693" spans="1:15" x14ac:dyDescent="0.25">
      <c r="A2693">
        <v>2004</v>
      </c>
      <c r="B2693" t="s">
        <v>148</v>
      </c>
      <c r="C2693" t="s">
        <v>149</v>
      </c>
      <c r="D2693">
        <v>50</v>
      </c>
      <c r="E2693">
        <v>13</v>
      </c>
      <c r="F2693">
        <v>6</v>
      </c>
      <c r="G2693" t="s">
        <v>16</v>
      </c>
      <c r="H2693" t="s">
        <v>297</v>
      </c>
      <c r="I2693" t="s">
        <v>21</v>
      </c>
      <c r="J2693" t="b">
        <v>0</v>
      </c>
      <c r="K2693">
        <v>121180</v>
      </c>
      <c r="L2693">
        <v>312309</v>
      </c>
      <c r="M2693">
        <v>20171015</v>
      </c>
      <c r="N2693" t="s">
        <v>19</v>
      </c>
      <c r="O2693" t="str">
        <f>IF(VLOOKUP(A2693,'national-winners'!$A$2:$B$13,2,0)=H2693,"Y","N")</f>
        <v>Y</v>
      </c>
    </row>
    <row r="2694" spans="1:15" x14ac:dyDescent="0.25">
      <c r="A2694">
        <v>2004</v>
      </c>
      <c r="B2694" t="s">
        <v>148</v>
      </c>
      <c r="C2694" t="s">
        <v>149</v>
      </c>
      <c r="D2694">
        <v>50</v>
      </c>
      <c r="E2694">
        <v>13</v>
      </c>
      <c r="F2694">
        <v>6</v>
      </c>
      <c r="G2694" t="s">
        <v>16</v>
      </c>
      <c r="H2694" t="s">
        <v>273</v>
      </c>
      <c r="I2694" t="s">
        <v>35</v>
      </c>
      <c r="J2694" t="b">
        <v>0</v>
      </c>
      <c r="K2694">
        <v>4494</v>
      </c>
      <c r="L2694">
        <v>312309</v>
      </c>
      <c r="M2694">
        <v>20171015</v>
      </c>
      <c r="N2694" t="s">
        <v>19</v>
      </c>
      <c r="O2694" t="str">
        <f>IF(VLOOKUP(A2694,'national-winners'!$A$2:$B$13,2,0)=H2694,"Y","N")</f>
        <v>N</v>
      </c>
    </row>
    <row r="2695" spans="1:15" x14ac:dyDescent="0.25">
      <c r="A2695">
        <v>2004</v>
      </c>
      <c r="B2695" t="s">
        <v>148</v>
      </c>
      <c r="C2695" t="s">
        <v>149</v>
      </c>
      <c r="D2695">
        <v>50</v>
      </c>
      <c r="E2695">
        <v>13</v>
      </c>
      <c r="F2695">
        <v>6</v>
      </c>
      <c r="G2695" t="s">
        <v>16</v>
      </c>
      <c r="H2695" t="s">
        <v>316</v>
      </c>
      <c r="I2695" t="s">
        <v>29</v>
      </c>
      <c r="J2695" t="b">
        <v>0</v>
      </c>
      <c r="K2695">
        <v>1102</v>
      </c>
      <c r="L2695">
        <v>312309</v>
      </c>
      <c r="M2695">
        <v>20171015</v>
      </c>
      <c r="N2695" t="s">
        <v>19</v>
      </c>
      <c r="O2695" t="str">
        <f>IF(VLOOKUP(A2695,'national-winners'!$A$2:$B$13,2,0)=H2695,"Y","N")</f>
        <v>N</v>
      </c>
    </row>
    <row r="2696" spans="1:15" x14ac:dyDescent="0.25">
      <c r="A2696">
        <v>2004</v>
      </c>
      <c r="B2696" t="s">
        <v>148</v>
      </c>
      <c r="C2696" t="s">
        <v>149</v>
      </c>
      <c r="D2696">
        <v>50</v>
      </c>
      <c r="E2696">
        <v>13</v>
      </c>
      <c r="F2696">
        <v>6</v>
      </c>
      <c r="G2696" t="s">
        <v>16</v>
      </c>
      <c r="H2696" t="s">
        <v>59</v>
      </c>
      <c r="J2696" t="b">
        <v>1</v>
      </c>
      <c r="K2696">
        <v>957</v>
      </c>
      <c r="L2696">
        <v>312309</v>
      </c>
      <c r="M2696">
        <v>20171015</v>
      </c>
      <c r="N2696" t="s">
        <v>19</v>
      </c>
      <c r="O2696" t="str">
        <f>IF(VLOOKUP(A2696,'national-winners'!$A$2:$B$13,2,0)=H2696,"Y","N")</f>
        <v>N</v>
      </c>
    </row>
    <row r="2697" spans="1:15" x14ac:dyDescent="0.25">
      <c r="A2697">
        <v>2004</v>
      </c>
      <c r="B2697" t="s">
        <v>148</v>
      </c>
      <c r="C2697" t="s">
        <v>149</v>
      </c>
      <c r="D2697">
        <v>50</v>
      </c>
      <c r="E2697">
        <v>13</v>
      </c>
      <c r="F2697">
        <v>6</v>
      </c>
      <c r="G2697" t="s">
        <v>16</v>
      </c>
      <c r="H2697" t="s">
        <v>346</v>
      </c>
      <c r="I2697" t="s">
        <v>229</v>
      </c>
      <c r="J2697" t="b">
        <v>0</v>
      </c>
      <c r="K2697">
        <v>265</v>
      </c>
      <c r="L2697">
        <v>312309</v>
      </c>
      <c r="M2697">
        <v>20171015</v>
      </c>
      <c r="N2697" t="s">
        <v>19</v>
      </c>
      <c r="O2697" t="str">
        <f>IF(VLOOKUP(A2697,'national-winners'!$A$2:$B$13,2,0)=H2697,"Y","N")</f>
        <v>N</v>
      </c>
    </row>
    <row r="2698" spans="1:15" x14ac:dyDescent="0.25">
      <c r="A2698">
        <v>2004</v>
      </c>
      <c r="B2698" t="s">
        <v>148</v>
      </c>
      <c r="C2698" t="s">
        <v>149</v>
      </c>
      <c r="D2698">
        <v>50</v>
      </c>
      <c r="E2698">
        <v>13</v>
      </c>
      <c r="F2698">
        <v>6</v>
      </c>
      <c r="G2698" t="s">
        <v>16</v>
      </c>
      <c r="H2698" t="s">
        <v>324</v>
      </c>
      <c r="I2698" t="s">
        <v>37</v>
      </c>
      <c r="J2698" t="b">
        <v>0</v>
      </c>
      <c r="K2698">
        <v>244</v>
      </c>
      <c r="L2698">
        <v>312309</v>
      </c>
      <c r="M2698">
        <v>20171015</v>
      </c>
      <c r="N2698" t="s">
        <v>19</v>
      </c>
      <c r="O2698" t="str">
        <f>IF(VLOOKUP(A2698,'national-winners'!$A$2:$B$13,2,0)=H2698,"Y","N")</f>
        <v>N</v>
      </c>
    </row>
    <row r="2699" spans="1:15" x14ac:dyDescent="0.25">
      <c r="A2699">
        <v>2004</v>
      </c>
      <c r="B2699" t="s">
        <v>150</v>
      </c>
      <c r="C2699" t="s">
        <v>151</v>
      </c>
      <c r="D2699">
        <v>51</v>
      </c>
      <c r="E2699">
        <v>54</v>
      </c>
      <c r="F2699">
        <v>40</v>
      </c>
      <c r="G2699" t="s">
        <v>16</v>
      </c>
      <c r="H2699" t="s">
        <v>297</v>
      </c>
      <c r="I2699" t="s">
        <v>21</v>
      </c>
      <c r="J2699" t="b">
        <v>0</v>
      </c>
      <c r="K2699">
        <v>1716959</v>
      </c>
      <c r="L2699">
        <v>3195415</v>
      </c>
      <c r="M2699">
        <v>20171015</v>
      </c>
      <c r="N2699" t="s">
        <v>19</v>
      </c>
      <c r="O2699" t="str">
        <f>IF(VLOOKUP(A2699,'national-winners'!$A$2:$B$13,2,0)=H2699,"Y","N")</f>
        <v>Y</v>
      </c>
    </row>
    <row r="2700" spans="1:15" x14ac:dyDescent="0.25">
      <c r="A2700">
        <v>2004</v>
      </c>
      <c r="B2700" t="s">
        <v>150</v>
      </c>
      <c r="C2700" t="s">
        <v>151</v>
      </c>
      <c r="D2700">
        <v>51</v>
      </c>
      <c r="E2700">
        <v>54</v>
      </c>
      <c r="F2700">
        <v>40</v>
      </c>
      <c r="G2700" t="s">
        <v>16</v>
      </c>
      <c r="H2700" t="s">
        <v>313</v>
      </c>
      <c r="I2700" t="s">
        <v>18</v>
      </c>
      <c r="J2700" t="b">
        <v>0</v>
      </c>
      <c r="K2700">
        <v>1454742</v>
      </c>
      <c r="L2700">
        <v>3195415</v>
      </c>
      <c r="M2700">
        <v>20171015</v>
      </c>
      <c r="N2700" t="s">
        <v>19</v>
      </c>
      <c r="O2700" t="str">
        <f>IF(VLOOKUP(A2700,'national-winners'!$A$2:$B$13,2,0)=H2700,"Y","N")</f>
        <v>N</v>
      </c>
    </row>
    <row r="2701" spans="1:15" x14ac:dyDescent="0.25">
      <c r="A2701">
        <v>2004</v>
      </c>
      <c r="B2701" t="s">
        <v>150</v>
      </c>
      <c r="C2701" t="s">
        <v>151</v>
      </c>
      <c r="D2701">
        <v>51</v>
      </c>
      <c r="E2701">
        <v>54</v>
      </c>
      <c r="F2701">
        <v>40</v>
      </c>
      <c r="G2701" t="s">
        <v>16</v>
      </c>
      <c r="H2701" t="s">
        <v>316</v>
      </c>
      <c r="I2701" t="s">
        <v>29</v>
      </c>
      <c r="J2701" t="b">
        <v>0</v>
      </c>
      <c r="K2701">
        <v>11032</v>
      </c>
      <c r="L2701">
        <v>3195415</v>
      </c>
      <c r="M2701">
        <v>20171015</v>
      </c>
      <c r="N2701" t="s">
        <v>19</v>
      </c>
      <c r="O2701" t="str">
        <f>IF(VLOOKUP(A2701,'national-winners'!$A$2:$B$13,2,0)=H2701,"Y","N")</f>
        <v>N</v>
      </c>
    </row>
    <row r="2702" spans="1:15" x14ac:dyDescent="0.25">
      <c r="A2702">
        <v>2004</v>
      </c>
      <c r="B2702" t="s">
        <v>150</v>
      </c>
      <c r="C2702" t="s">
        <v>151</v>
      </c>
      <c r="D2702">
        <v>51</v>
      </c>
      <c r="E2702">
        <v>54</v>
      </c>
      <c r="F2702">
        <v>40</v>
      </c>
      <c r="G2702" t="s">
        <v>16</v>
      </c>
      <c r="H2702" t="s">
        <v>314</v>
      </c>
      <c r="I2702" t="s">
        <v>134</v>
      </c>
      <c r="J2702" t="b">
        <v>0</v>
      </c>
      <c r="K2702">
        <v>10161</v>
      </c>
      <c r="L2702">
        <v>3195415</v>
      </c>
      <c r="M2702">
        <v>20171015</v>
      </c>
      <c r="N2702" t="s">
        <v>19</v>
      </c>
      <c r="O2702" t="str">
        <f>IF(VLOOKUP(A2702,'national-winners'!$A$2:$B$13,2,0)=H2702,"Y","N")</f>
        <v>N</v>
      </c>
    </row>
    <row r="2703" spans="1:15" x14ac:dyDescent="0.25">
      <c r="A2703">
        <v>2004</v>
      </c>
      <c r="B2703" t="s">
        <v>150</v>
      </c>
      <c r="C2703" t="s">
        <v>151</v>
      </c>
      <c r="D2703">
        <v>51</v>
      </c>
      <c r="E2703">
        <v>54</v>
      </c>
      <c r="F2703">
        <v>40</v>
      </c>
      <c r="G2703" t="s">
        <v>16</v>
      </c>
      <c r="H2703" t="s">
        <v>59</v>
      </c>
      <c r="J2703" t="b">
        <v>1</v>
      </c>
      <c r="K2703">
        <v>2521</v>
      </c>
      <c r="L2703">
        <v>3195415</v>
      </c>
      <c r="M2703">
        <v>20171015</v>
      </c>
      <c r="N2703" t="s">
        <v>19</v>
      </c>
      <c r="O2703" t="str">
        <f>IF(VLOOKUP(A2703,'national-winners'!$A$2:$B$13,2,0)=H2703,"Y","N")</f>
        <v>N</v>
      </c>
    </row>
    <row r="2704" spans="1:15" x14ac:dyDescent="0.25">
      <c r="A2704">
        <v>2004</v>
      </c>
      <c r="B2704" t="s">
        <v>152</v>
      </c>
      <c r="C2704" t="s">
        <v>153</v>
      </c>
      <c r="D2704">
        <v>53</v>
      </c>
      <c r="E2704">
        <v>91</v>
      </c>
      <c r="F2704">
        <v>73</v>
      </c>
      <c r="G2704" t="s">
        <v>16</v>
      </c>
      <c r="H2704" t="s">
        <v>313</v>
      </c>
      <c r="I2704" t="s">
        <v>18</v>
      </c>
      <c r="J2704" t="b">
        <v>0</v>
      </c>
      <c r="K2704">
        <v>1510201</v>
      </c>
      <c r="L2704">
        <v>2859084</v>
      </c>
      <c r="M2704">
        <v>20171015</v>
      </c>
      <c r="N2704" t="s">
        <v>19</v>
      </c>
      <c r="O2704" t="str">
        <f>IF(VLOOKUP(A2704,'national-winners'!$A$2:$B$13,2,0)=H2704,"Y","N")</f>
        <v>N</v>
      </c>
    </row>
    <row r="2705" spans="1:15" x14ac:dyDescent="0.25">
      <c r="A2705">
        <v>2004</v>
      </c>
      <c r="B2705" t="s">
        <v>152</v>
      </c>
      <c r="C2705" t="s">
        <v>153</v>
      </c>
      <c r="D2705">
        <v>53</v>
      </c>
      <c r="E2705">
        <v>91</v>
      </c>
      <c r="F2705">
        <v>73</v>
      </c>
      <c r="G2705" t="s">
        <v>16</v>
      </c>
      <c r="H2705" t="s">
        <v>297</v>
      </c>
      <c r="I2705" t="s">
        <v>21</v>
      </c>
      <c r="J2705" t="b">
        <v>0</v>
      </c>
      <c r="K2705">
        <v>1304894</v>
      </c>
      <c r="L2705">
        <v>2859084</v>
      </c>
      <c r="M2705">
        <v>20171015</v>
      </c>
      <c r="N2705" t="s">
        <v>19</v>
      </c>
      <c r="O2705" t="str">
        <f>IF(VLOOKUP(A2705,'national-winners'!$A$2:$B$13,2,0)=H2705,"Y","N")</f>
        <v>Y</v>
      </c>
    </row>
    <row r="2706" spans="1:15" x14ac:dyDescent="0.25">
      <c r="A2706">
        <v>2004</v>
      </c>
      <c r="B2706" t="s">
        <v>152</v>
      </c>
      <c r="C2706" t="s">
        <v>153</v>
      </c>
      <c r="D2706">
        <v>53</v>
      </c>
      <c r="E2706">
        <v>91</v>
      </c>
      <c r="F2706">
        <v>73</v>
      </c>
      <c r="G2706" t="s">
        <v>16</v>
      </c>
      <c r="H2706" t="s">
        <v>273</v>
      </c>
      <c r="I2706" t="s">
        <v>35</v>
      </c>
      <c r="J2706" t="b">
        <v>0</v>
      </c>
      <c r="K2706">
        <v>23283</v>
      </c>
      <c r="L2706">
        <v>2859084</v>
      </c>
      <c r="M2706">
        <v>20171015</v>
      </c>
      <c r="N2706" t="s">
        <v>19</v>
      </c>
      <c r="O2706" t="str">
        <f>IF(VLOOKUP(A2706,'national-winners'!$A$2:$B$13,2,0)=H2706,"Y","N")</f>
        <v>N</v>
      </c>
    </row>
    <row r="2707" spans="1:15" x14ac:dyDescent="0.25">
      <c r="A2707">
        <v>2004</v>
      </c>
      <c r="B2707" t="s">
        <v>152</v>
      </c>
      <c r="C2707" t="s">
        <v>153</v>
      </c>
      <c r="D2707">
        <v>53</v>
      </c>
      <c r="E2707">
        <v>91</v>
      </c>
      <c r="F2707">
        <v>73</v>
      </c>
      <c r="G2707" t="s">
        <v>16</v>
      </c>
      <c r="H2707" t="s">
        <v>316</v>
      </c>
      <c r="I2707" t="s">
        <v>29</v>
      </c>
      <c r="J2707" t="b">
        <v>0</v>
      </c>
      <c r="K2707">
        <v>11955</v>
      </c>
      <c r="L2707">
        <v>2859084</v>
      </c>
      <c r="M2707">
        <v>20171015</v>
      </c>
      <c r="N2707" t="s">
        <v>19</v>
      </c>
      <c r="O2707" t="str">
        <f>IF(VLOOKUP(A2707,'national-winners'!$A$2:$B$13,2,0)=H2707,"Y","N")</f>
        <v>N</v>
      </c>
    </row>
    <row r="2708" spans="1:15" x14ac:dyDescent="0.25">
      <c r="A2708">
        <v>2004</v>
      </c>
      <c r="B2708" t="s">
        <v>152</v>
      </c>
      <c r="C2708" t="s">
        <v>153</v>
      </c>
      <c r="D2708">
        <v>53</v>
      </c>
      <c r="E2708">
        <v>91</v>
      </c>
      <c r="F2708">
        <v>73</v>
      </c>
      <c r="G2708" t="s">
        <v>16</v>
      </c>
      <c r="H2708" t="s">
        <v>314</v>
      </c>
      <c r="I2708" t="s">
        <v>134</v>
      </c>
      <c r="J2708" t="b">
        <v>0</v>
      </c>
      <c r="K2708">
        <v>3922</v>
      </c>
      <c r="L2708">
        <v>2859084</v>
      </c>
      <c r="M2708">
        <v>20171015</v>
      </c>
      <c r="N2708" t="s">
        <v>19</v>
      </c>
      <c r="O2708" t="str">
        <f>IF(VLOOKUP(A2708,'national-winners'!$A$2:$B$13,2,0)=H2708,"Y","N")</f>
        <v>N</v>
      </c>
    </row>
    <row r="2709" spans="1:15" x14ac:dyDescent="0.25">
      <c r="A2709">
        <v>2004</v>
      </c>
      <c r="B2709" t="s">
        <v>152</v>
      </c>
      <c r="C2709" t="s">
        <v>153</v>
      </c>
      <c r="D2709">
        <v>53</v>
      </c>
      <c r="E2709">
        <v>91</v>
      </c>
      <c r="F2709">
        <v>73</v>
      </c>
      <c r="G2709" t="s">
        <v>16</v>
      </c>
      <c r="H2709" t="s">
        <v>317</v>
      </c>
      <c r="I2709" t="s">
        <v>274</v>
      </c>
      <c r="J2709" t="b">
        <v>0</v>
      </c>
      <c r="K2709">
        <v>2974</v>
      </c>
      <c r="L2709">
        <v>2859084</v>
      </c>
      <c r="M2709">
        <v>20171015</v>
      </c>
      <c r="N2709" t="s">
        <v>19</v>
      </c>
      <c r="O2709" t="str">
        <f>IF(VLOOKUP(A2709,'national-winners'!$A$2:$B$13,2,0)=H2709,"Y","N")</f>
        <v>N</v>
      </c>
    </row>
    <row r="2710" spans="1:15" x14ac:dyDescent="0.25">
      <c r="A2710">
        <v>2004</v>
      </c>
      <c r="B2710" t="s">
        <v>152</v>
      </c>
      <c r="C2710" t="s">
        <v>153</v>
      </c>
      <c r="D2710">
        <v>53</v>
      </c>
      <c r="E2710">
        <v>91</v>
      </c>
      <c r="F2710">
        <v>73</v>
      </c>
      <c r="G2710" t="s">
        <v>16</v>
      </c>
      <c r="H2710" t="s">
        <v>346</v>
      </c>
      <c r="I2710" t="s">
        <v>170</v>
      </c>
      <c r="J2710" t="b">
        <v>0</v>
      </c>
      <c r="K2710">
        <v>1077</v>
      </c>
      <c r="L2710">
        <v>2859084</v>
      </c>
      <c r="M2710">
        <v>20171015</v>
      </c>
      <c r="N2710" t="s">
        <v>19</v>
      </c>
      <c r="O2710" t="str">
        <f>IF(VLOOKUP(A2710,'national-winners'!$A$2:$B$13,2,0)=H2710,"Y","N")</f>
        <v>N</v>
      </c>
    </row>
    <row r="2711" spans="1:15" x14ac:dyDescent="0.25">
      <c r="A2711">
        <v>2004</v>
      </c>
      <c r="B2711" t="s">
        <v>152</v>
      </c>
      <c r="C2711" t="s">
        <v>153</v>
      </c>
      <c r="D2711">
        <v>53</v>
      </c>
      <c r="E2711">
        <v>91</v>
      </c>
      <c r="F2711">
        <v>73</v>
      </c>
      <c r="G2711" t="s">
        <v>16</v>
      </c>
      <c r="H2711" t="s">
        <v>324</v>
      </c>
      <c r="I2711" t="s">
        <v>37</v>
      </c>
      <c r="J2711" t="b">
        <v>0</v>
      </c>
      <c r="K2711">
        <v>547</v>
      </c>
      <c r="L2711">
        <v>2859084</v>
      </c>
      <c r="M2711">
        <v>20171015</v>
      </c>
      <c r="N2711" t="s">
        <v>19</v>
      </c>
      <c r="O2711" t="str">
        <f>IF(VLOOKUP(A2711,'national-winners'!$A$2:$B$13,2,0)=H2711,"Y","N")</f>
        <v>N</v>
      </c>
    </row>
    <row r="2712" spans="1:15" x14ac:dyDescent="0.25">
      <c r="A2712">
        <v>2004</v>
      </c>
      <c r="B2712" t="s">
        <v>152</v>
      </c>
      <c r="C2712" t="s">
        <v>153</v>
      </c>
      <c r="D2712">
        <v>53</v>
      </c>
      <c r="E2712">
        <v>91</v>
      </c>
      <c r="F2712">
        <v>73</v>
      </c>
      <c r="G2712" t="s">
        <v>16</v>
      </c>
      <c r="H2712" t="s">
        <v>323</v>
      </c>
      <c r="I2712" t="s">
        <v>287</v>
      </c>
      <c r="J2712" t="b">
        <v>0</v>
      </c>
      <c r="K2712">
        <v>231</v>
      </c>
      <c r="L2712">
        <v>2859084</v>
      </c>
      <c r="M2712">
        <v>20171015</v>
      </c>
      <c r="N2712" t="s">
        <v>19</v>
      </c>
      <c r="O2712" t="str">
        <f>IF(VLOOKUP(A2712,'national-winners'!$A$2:$B$13,2,0)=H2712,"Y","N")</f>
        <v>N</v>
      </c>
    </row>
    <row r="2713" spans="1:15" x14ac:dyDescent="0.25">
      <c r="A2713">
        <v>2004</v>
      </c>
      <c r="B2713" t="s">
        <v>154</v>
      </c>
      <c r="C2713" t="s">
        <v>155</v>
      </c>
      <c r="D2713">
        <v>54</v>
      </c>
      <c r="E2713">
        <v>55</v>
      </c>
      <c r="F2713">
        <v>56</v>
      </c>
      <c r="G2713" t="s">
        <v>16</v>
      </c>
      <c r="H2713" t="s">
        <v>297</v>
      </c>
      <c r="I2713" t="s">
        <v>21</v>
      </c>
      <c r="J2713" t="b">
        <v>0</v>
      </c>
      <c r="K2713">
        <v>423778</v>
      </c>
      <c r="L2713">
        <v>755792</v>
      </c>
      <c r="M2713">
        <v>20171015</v>
      </c>
      <c r="N2713" t="s">
        <v>19</v>
      </c>
      <c r="O2713" t="str">
        <f>IF(VLOOKUP(A2713,'national-winners'!$A$2:$B$13,2,0)=H2713,"Y","N")</f>
        <v>Y</v>
      </c>
    </row>
    <row r="2714" spans="1:15" x14ac:dyDescent="0.25">
      <c r="A2714">
        <v>2004</v>
      </c>
      <c r="B2714" t="s">
        <v>154</v>
      </c>
      <c r="C2714" t="s">
        <v>155</v>
      </c>
      <c r="D2714">
        <v>54</v>
      </c>
      <c r="E2714">
        <v>55</v>
      </c>
      <c r="F2714">
        <v>56</v>
      </c>
      <c r="G2714" t="s">
        <v>16</v>
      </c>
      <c r="H2714" t="s">
        <v>313</v>
      </c>
      <c r="I2714" t="s">
        <v>18</v>
      </c>
      <c r="J2714" t="b">
        <v>0</v>
      </c>
      <c r="K2714">
        <v>326541</v>
      </c>
      <c r="L2714">
        <v>755792</v>
      </c>
      <c r="M2714">
        <v>20171015</v>
      </c>
      <c r="N2714" t="s">
        <v>19</v>
      </c>
      <c r="O2714" t="str">
        <f>IF(VLOOKUP(A2714,'national-winners'!$A$2:$B$13,2,0)=H2714,"Y","N")</f>
        <v>N</v>
      </c>
    </row>
    <row r="2715" spans="1:15" x14ac:dyDescent="0.25">
      <c r="A2715">
        <v>2004</v>
      </c>
      <c r="B2715" t="s">
        <v>154</v>
      </c>
      <c r="C2715" t="s">
        <v>155</v>
      </c>
      <c r="D2715">
        <v>54</v>
      </c>
      <c r="E2715">
        <v>55</v>
      </c>
      <c r="F2715">
        <v>56</v>
      </c>
      <c r="G2715" t="s">
        <v>16</v>
      </c>
      <c r="H2715" t="s">
        <v>273</v>
      </c>
      <c r="I2715" t="s">
        <v>35</v>
      </c>
      <c r="J2715" t="b">
        <v>0</v>
      </c>
      <c r="K2715">
        <v>4063</v>
      </c>
      <c r="L2715">
        <v>755792</v>
      </c>
      <c r="M2715">
        <v>20171015</v>
      </c>
      <c r="N2715" t="s">
        <v>19</v>
      </c>
      <c r="O2715" t="str">
        <f>IF(VLOOKUP(A2715,'national-winners'!$A$2:$B$13,2,0)=H2715,"Y","N")</f>
        <v>N</v>
      </c>
    </row>
    <row r="2716" spans="1:15" x14ac:dyDescent="0.25">
      <c r="A2716">
        <v>2004</v>
      </c>
      <c r="B2716" t="s">
        <v>154</v>
      </c>
      <c r="C2716" t="s">
        <v>155</v>
      </c>
      <c r="D2716">
        <v>54</v>
      </c>
      <c r="E2716">
        <v>55</v>
      </c>
      <c r="F2716">
        <v>56</v>
      </c>
      <c r="G2716" t="s">
        <v>16</v>
      </c>
      <c r="H2716" t="s">
        <v>316</v>
      </c>
      <c r="I2716" t="s">
        <v>29</v>
      </c>
      <c r="J2716" t="b">
        <v>0</v>
      </c>
      <c r="K2716">
        <v>1405</v>
      </c>
      <c r="L2716">
        <v>755792</v>
      </c>
      <c r="M2716">
        <v>20171015</v>
      </c>
      <c r="N2716" t="s">
        <v>19</v>
      </c>
      <c r="O2716" t="str">
        <f>IF(VLOOKUP(A2716,'national-winners'!$A$2:$B$13,2,0)=H2716,"Y","N")</f>
        <v>N</v>
      </c>
    </row>
    <row r="2717" spans="1:15" x14ac:dyDescent="0.25">
      <c r="A2717">
        <v>2004</v>
      </c>
      <c r="B2717" t="s">
        <v>154</v>
      </c>
      <c r="C2717" t="s">
        <v>155</v>
      </c>
      <c r="D2717">
        <v>54</v>
      </c>
      <c r="E2717">
        <v>55</v>
      </c>
      <c r="F2717">
        <v>56</v>
      </c>
      <c r="G2717" t="s">
        <v>16</v>
      </c>
      <c r="H2717" t="s">
        <v>317</v>
      </c>
      <c r="J2717" t="b">
        <v>1</v>
      </c>
      <c r="K2717">
        <v>5</v>
      </c>
      <c r="L2717">
        <v>755792</v>
      </c>
      <c r="M2717">
        <v>20171015</v>
      </c>
      <c r="N2717" t="s">
        <v>19</v>
      </c>
      <c r="O2717" t="str">
        <f>IF(VLOOKUP(A2717,'national-winners'!$A$2:$B$13,2,0)=H2717,"Y","N")</f>
        <v>N</v>
      </c>
    </row>
    <row r="2718" spans="1:15" x14ac:dyDescent="0.25">
      <c r="A2718">
        <v>2004</v>
      </c>
      <c r="B2718" t="s">
        <v>156</v>
      </c>
      <c r="C2718" t="s">
        <v>157</v>
      </c>
      <c r="D2718">
        <v>55</v>
      </c>
      <c r="E2718">
        <v>35</v>
      </c>
      <c r="F2718">
        <v>25</v>
      </c>
      <c r="G2718" t="s">
        <v>16</v>
      </c>
      <c r="H2718" t="s">
        <v>313</v>
      </c>
      <c r="I2718" t="s">
        <v>18</v>
      </c>
      <c r="J2718" t="b">
        <v>0</v>
      </c>
      <c r="K2718">
        <v>1489504</v>
      </c>
      <c r="L2718">
        <v>2997007</v>
      </c>
      <c r="M2718">
        <v>20171015</v>
      </c>
      <c r="N2718" t="s">
        <v>19</v>
      </c>
      <c r="O2718" t="str">
        <f>IF(VLOOKUP(A2718,'national-winners'!$A$2:$B$13,2,0)=H2718,"Y","N")</f>
        <v>N</v>
      </c>
    </row>
    <row r="2719" spans="1:15" x14ac:dyDescent="0.25">
      <c r="A2719">
        <v>2004</v>
      </c>
      <c r="B2719" t="s">
        <v>156</v>
      </c>
      <c r="C2719" t="s">
        <v>157</v>
      </c>
      <c r="D2719">
        <v>55</v>
      </c>
      <c r="E2719">
        <v>35</v>
      </c>
      <c r="F2719">
        <v>25</v>
      </c>
      <c r="G2719" t="s">
        <v>16</v>
      </c>
      <c r="H2719" t="s">
        <v>297</v>
      </c>
      <c r="I2719" t="s">
        <v>21</v>
      </c>
      <c r="J2719" t="b">
        <v>0</v>
      </c>
      <c r="K2719">
        <v>1478120</v>
      </c>
      <c r="L2719">
        <v>2997007</v>
      </c>
      <c r="M2719">
        <v>20171015</v>
      </c>
      <c r="N2719" t="s">
        <v>19</v>
      </c>
      <c r="O2719" t="str">
        <f>IF(VLOOKUP(A2719,'national-winners'!$A$2:$B$13,2,0)=H2719,"Y","N")</f>
        <v>Y</v>
      </c>
    </row>
    <row r="2720" spans="1:15" x14ac:dyDescent="0.25">
      <c r="A2720">
        <v>2004</v>
      </c>
      <c r="B2720" t="s">
        <v>156</v>
      </c>
      <c r="C2720" t="s">
        <v>157</v>
      </c>
      <c r="D2720">
        <v>55</v>
      </c>
      <c r="E2720">
        <v>35</v>
      </c>
      <c r="F2720">
        <v>25</v>
      </c>
      <c r="G2720" t="s">
        <v>16</v>
      </c>
      <c r="H2720" t="s">
        <v>273</v>
      </c>
      <c r="I2720" t="s">
        <v>35</v>
      </c>
      <c r="J2720" t="b">
        <v>0</v>
      </c>
      <c r="K2720">
        <v>17272</v>
      </c>
      <c r="L2720">
        <v>2997007</v>
      </c>
      <c r="M2720">
        <v>20171015</v>
      </c>
      <c r="N2720" t="s">
        <v>19</v>
      </c>
      <c r="O2720" t="str">
        <f>IF(VLOOKUP(A2720,'national-winners'!$A$2:$B$13,2,0)=H2720,"Y","N")</f>
        <v>N</v>
      </c>
    </row>
    <row r="2721" spans="1:15" x14ac:dyDescent="0.25">
      <c r="A2721">
        <v>2004</v>
      </c>
      <c r="B2721" t="s">
        <v>156</v>
      </c>
      <c r="C2721" t="s">
        <v>157</v>
      </c>
      <c r="D2721">
        <v>55</v>
      </c>
      <c r="E2721">
        <v>35</v>
      </c>
      <c r="F2721">
        <v>25</v>
      </c>
      <c r="G2721" t="s">
        <v>16</v>
      </c>
      <c r="H2721" t="s">
        <v>316</v>
      </c>
      <c r="I2721" t="s">
        <v>29</v>
      </c>
      <c r="J2721" t="b">
        <v>0</v>
      </c>
      <c r="K2721">
        <v>6464</v>
      </c>
      <c r="L2721">
        <v>2997007</v>
      </c>
      <c r="M2721">
        <v>20171015</v>
      </c>
      <c r="N2721" t="s">
        <v>19</v>
      </c>
      <c r="O2721" t="str">
        <f>IF(VLOOKUP(A2721,'national-winners'!$A$2:$B$13,2,0)=H2721,"Y","N")</f>
        <v>N</v>
      </c>
    </row>
    <row r="2722" spans="1:15" x14ac:dyDescent="0.25">
      <c r="A2722">
        <v>2004</v>
      </c>
      <c r="B2722" t="s">
        <v>156</v>
      </c>
      <c r="C2722" t="s">
        <v>157</v>
      </c>
      <c r="D2722">
        <v>55</v>
      </c>
      <c r="E2722">
        <v>35</v>
      </c>
      <c r="F2722">
        <v>25</v>
      </c>
      <c r="G2722" t="s">
        <v>16</v>
      </c>
      <c r="H2722" t="s">
        <v>246</v>
      </c>
      <c r="J2722" t="b">
        <v>0</v>
      </c>
      <c r="K2722">
        <v>2986</v>
      </c>
      <c r="L2722">
        <v>2997007</v>
      </c>
      <c r="M2722">
        <v>20171015</v>
      </c>
      <c r="N2722" t="s">
        <v>19</v>
      </c>
      <c r="O2722" t="str">
        <f>IF(VLOOKUP(A2722,'national-winners'!$A$2:$B$13,2,0)=H2722,"Y","N")</f>
        <v>N</v>
      </c>
    </row>
    <row r="2723" spans="1:15" x14ac:dyDescent="0.25">
      <c r="A2723">
        <v>2004</v>
      </c>
      <c r="B2723" t="s">
        <v>156</v>
      </c>
      <c r="C2723" t="s">
        <v>157</v>
      </c>
      <c r="D2723">
        <v>55</v>
      </c>
      <c r="E2723">
        <v>35</v>
      </c>
      <c r="F2723">
        <v>25</v>
      </c>
      <c r="G2723" t="s">
        <v>16</v>
      </c>
      <c r="H2723" t="s">
        <v>317</v>
      </c>
      <c r="I2723" t="s">
        <v>347</v>
      </c>
      <c r="J2723" t="b">
        <v>0</v>
      </c>
      <c r="K2723">
        <v>2661</v>
      </c>
      <c r="L2723">
        <v>2997007</v>
      </c>
      <c r="M2723">
        <v>20171015</v>
      </c>
      <c r="N2723" t="s">
        <v>19</v>
      </c>
      <c r="O2723" t="str">
        <f>IF(VLOOKUP(A2723,'national-winners'!$A$2:$B$13,2,0)=H2723,"Y","N")</f>
        <v>N</v>
      </c>
    </row>
    <row r="2724" spans="1:15" x14ac:dyDescent="0.25">
      <c r="A2724">
        <v>2004</v>
      </c>
      <c r="B2724" t="s">
        <v>158</v>
      </c>
      <c r="C2724" t="s">
        <v>159</v>
      </c>
      <c r="D2724">
        <v>56</v>
      </c>
      <c r="E2724">
        <v>83</v>
      </c>
      <c r="F2724">
        <v>68</v>
      </c>
      <c r="G2724" t="s">
        <v>16</v>
      </c>
      <c r="H2724" t="s">
        <v>297</v>
      </c>
      <c r="I2724" t="s">
        <v>21</v>
      </c>
      <c r="J2724" t="b">
        <v>0</v>
      </c>
      <c r="K2724">
        <v>167629</v>
      </c>
      <c r="L2724">
        <v>243861</v>
      </c>
      <c r="M2724">
        <v>20171015</v>
      </c>
      <c r="N2724" t="s">
        <v>19</v>
      </c>
      <c r="O2724" t="str">
        <f>IF(VLOOKUP(A2724,'national-winners'!$A$2:$B$13,2,0)=H2724,"Y","N")</f>
        <v>Y</v>
      </c>
    </row>
    <row r="2725" spans="1:15" x14ac:dyDescent="0.25">
      <c r="A2725">
        <v>2004</v>
      </c>
      <c r="B2725" t="s">
        <v>158</v>
      </c>
      <c r="C2725" t="s">
        <v>159</v>
      </c>
      <c r="D2725">
        <v>56</v>
      </c>
      <c r="E2725">
        <v>83</v>
      </c>
      <c r="F2725">
        <v>68</v>
      </c>
      <c r="G2725" t="s">
        <v>16</v>
      </c>
      <c r="H2725" t="s">
        <v>313</v>
      </c>
      <c r="I2725" t="s">
        <v>18</v>
      </c>
      <c r="J2725" t="b">
        <v>0</v>
      </c>
      <c r="K2725">
        <v>70776</v>
      </c>
      <c r="L2725">
        <v>243861</v>
      </c>
      <c r="M2725">
        <v>20171015</v>
      </c>
      <c r="N2725" t="s">
        <v>19</v>
      </c>
      <c r="O2725" t="str">
        <f>IF(VLOOKUP(A2725,'national-winners'!$A$2:$B$13,2,0)=H2725,"Y","N")</f>
        <v>N</v>
      </c>
    </row>
    <row r="2726" spans="1:15" x14ac:dyDescent="0.25">
      <c r="A2726">
        <v>2004</v>
      </c>
      <c r="B2726" t="s">
        <v>158</v>
      </c>
      <c r="C2726" t="s">
        <v>159</v>
      </c>
      <c r="D2726">
        <v>56</v>
      </c>
      <c r="E2726">
        <v>83</v>
      </c>
      <c r="F2726">
        <v>68</v>
      </c>
      <c r="G2726" t="s">
        <v>16</v>
      </c>
      <c r="H2726" t="s">
        <v>273</v>
      </c>
      <c r="I2726" t="s">
        <v>35</v>
      </c>
      <c r="J2726" t="b">
        <v>0</v>
      </c>
      <c r="K2726">
        <v>3372</v>
      </c>
      <c r="L2726">
        <v>243861</v>
      </c>
      <c r="M2726">
        <v>20171015</v>
      </c>
      <c r="N2726" t="s">
        <v>19</v>
      </c>
      <c r="O2726" t="str">
        <f>IF(VLOOKUP(A2726,'national-winners'!$A$2:$B$13,2,0)=H2726,"Y","N")</f>
        <v>N</v>
      </c>
    </row>
    <row r="2727" spans="1:15" x14ac:dyDescent="0.25">
      <c r="A2727">
        <v>2004</v>
      </c>
      <c r="B2727" t="s">
        <v>158</v>
      </c>
      <c r="C2727" t="s">
        <v>159</v>
      </c>
      <c r="D2727">
        <v>56</v>
      </c>
      <c r="E2727">
        <v>83</v>
      </c>
      <c r="F2727">
        <v>68</v>
      </c>
      <c r="G2727" t="s">
        <v>16</v>
      </c>
      <c r="H2727" t="s">
        <v>316</v>
      </c>
      <c r="I2727" t="s">
        <v>29</v>
      </c>
      <c r="J2727" t="b">
        <v>0</v>
      </c>
      <c r="K2727">
        <v>1171</v>
      </c>
      <c r="L2727">
        <v>243861</v>
      </c>
      <c r="M2727">
        <v>20171015</v>
      </c>
      <c r="N2727" t="s">
        <v>19</v>
      </c>
      <c r="O2727" t="str">
        <f>IF(VLOOKUP(A2727,'national-winners'!$A$2:$B$13,2,0)=H2727,"Y","N")</f>
        <v>N</v>
      </c>
    </row>
    <row r="2728" spans="1:15" x14ac:dyDescent="0.25">
      <c r="A2728">
        <v>2004</v>
      </c>
      <c r="B2728" t="s">
        <v>158</v>
      </c>
      <c r="C2728" t="s">
        <v>159</v>
      </c>
      <c r="D2728">
        <v>56</v>
      </c>
      <c r="E2728">
        <v>83</v>
      </c>
      <c r="F2728">
        <v>68</v>
      </c>
      <c r="G2728" t="s">
        <v>16</v>
      </c>
      <c r="H2728" t="s">
        <v>59</v>
      </c>
      <c r="J2728" t="b">
        <v>1</v>
      </c>
      <c r="K2728">
        <v>480</v>
      </c>
      <c r="L2728">
        <v>243861</v>
      </c>
      <c r="M2728">
        <v>20171015</v>
      </c>
      <c r="N2728" t="s">
        <v>19</v>
      </c>
      <c r="O2728" t="str">
        <f>IF(VLOOKUP(A2728,'national-winners'!$A$2:$B$13,2,0)=H2728,"Y","N")</f>
        <v>N</v>
      </c>
    </row>
    <row r="2729" spans="1:15" x14ac:dyDescent="0.25">
      <c r="A2729">
        <v>2004</v>
      </c>
      <c r="B2729" t="s">
        <v>158</v>
      </c>
      <c r="C2729" t="s">
        <v>159</v>
      </c>
      <c r="D2729">
        <v>56</v>
      </c>
      <c r="E2729">
        <v>83</v>
      </c>
      <c r="F2729">
        <v>68</v>
      </c>
      <c r="G2729" t="s">
        <v>16</v>
      </c>
      <c r="H2729" t="s">
        <v>59</v>
      </c>
      <c r="J2729" t="b">
        <v>0</v>
      </c>
      <c r="K2729">
        <v>433</v>
      </c>
      <c r="L2729">
        <v>243861</v>
      </c>
      <c r="M2729">
        <v>20171015</v>
      </c>
      <c r="N2729" t="s">
        <v>19</v>
      </c>
      <c r="O2729" t="str">
        <f>IF(VLOOKUP(A2729,'national-winners'!$A$2:$B$13,2,0)=H2729,"Y","N")</f>
        <v>N</v>
      </c>
    </row>
    <row r="2730" spans="1:15" x14ac:dyDescent="0.25">
      <c r="A2730">
        <v>2008</v>
      </c>
      <c r="B2730" t="s">
        <v>14</v>
      </c>
      <c r="C2730" t="s">
        <v>15</v>
      </c>
      <c r="D2730">
        <v>1</v>
      </c>
      <c r="E2730">
        <v>63</v>
      </c>
      <c r="F2730">
        <v>41</v>
      </c>
      <c r="G2730" t="s">
        <v>16</v>
      </c>
      <c r="H2730" t="s">
        <v>348</v>
      </c>
      <c r="I2730" t="s">
        <v>21</v>
      </c>
      <c r="J2730" t="b">
        <v>0</v>
      </c>
      <c r="K2730">
        <v>1266546</v>
      </c>
      <c r="L2730">
        <v>2099819</v>
      </c>
      <c r="M2730">
        <v>20171015</v>
      </c>
      <c r="N2730" t="s">
        <v>19</v>
      </c>
      <c r="O2730" t="str">
        <f>IF(VLOOKUP(A2730,'national-winners'!$A$2:$B$13,2,0)=H2730,"Y","N")</f>
        <v>N</v>
      </c>
    </row>
    <row r="2731" spans="1:15" x14ac:dyDescent="0.25">
      <c r="A2731">
        <v>2008</v>
      </c>
      <c r="B2731" t="s">
        <v>14</v>
      </c>
      <c r="C2731" t="s">
        <v>15</v>
      </c>
      <c r="D2731">
        <v>1</v>
      </c>
      <c r="E2731">
        <v>63</v>
      </c>
      <c r="F2731">
        <v>41</v>
      </c>
      <c r="G2731" t="s">
        <v>16</v>
      </c>
      <c r="H2731" t="s">
        <v>349</v>
      </c>
      <c r="I2731" t="s">
        <v>18</v>
      </c>
      <c r="J2731" t="b">
        <v>0</v>
      </c>
      <c r="K2731">
        <v>813479</v>
      </c>
      <c r="L2731">
        <v>2099819</v>
      </c>
      <c r="M2731">
        <v>20171015</v>
      </c>
      <c r="N2731" t="s">
        <v>19</v>
      </c>
      <c r="O2731" t="str">
        <f>IF(VLOOKUP(A2731,'national-winners'!$A$2:$B$13,2,0)=H2731,"Y","N")</f>
        <v>Y</v>
      </c>
    </row>
    <row r="2732" spans="1:15" x14ac:dyDescent="0.25">
      <c r="A2732">
        <v>2008</v>
      </c>
      <c r="B2732" t="s">
        <v>14</v>
      </c>
      <c r="C2732" t="s">
        <v>15</v>
      </c>
      <c r="D2732">
        <v>1</v>
      </c>
      <c r="E2732">
        <v>63</v>
      </c>
      <c r="F2732">
        <v>41</v>
      </c>
      <c r="G2732" t="s">
        <v>16</v>
      </c>
      <c r="I2732" t="s">
        <v>35</v>
      </c>
      <c r="J2732" t="b">
        <v>0</v>
      </c>
      <c r="K2732">
        <v>16089</v>
      </c>
      <c r="L2732">
        <v>2099819</v>
      </c>
      <c r="M2732">
        <v>20171015</v>
      </c>
      <c r="N2732" t="s">
        <v>19</v>
      </c>
      <c r="O2732" t="str">
        <f>IF(VLOOKUP(A2732,'national-winners'!$A$2:$B$13,2,0)=H2732,"Y","N")</f>
        <v>N</v>
      </c>
    </row>
    <row r="2733" spans="1:15" x14ac:dyDescent="0.25">
      <c r="A2733">
        <v>2008</v>
      </c>
      <c r="B2733" t="s">
        <v>14</v>
      </c>
      <c r="C2733" t="s">
        <v>15</v>
      </c>
      <c r="D2733">
        <v>1</v>
      </c>
      <c r="E2733">
        <v>63</v>
      </c>
      <c r="F2733">
        <v>41</v>
      </c>
      <c r="G2733" t="s">
        <v>16</v>
      </c>
      <c r="J2733" t="b">
        <v>1</v>
      </c>
      <c r="K2733">
        <v>3705</v>
      </c>
      <c r="L2733">
        <v>2099819</v>
      </c>
      <c r="M2733">
        <v>20171015</v>
      </c>
      <c r="N2733" t="s">
        <v>19</v>
      </c>
      <c r="O2733" t="str">
        <f>IF(VLOOKUP(A2733,'national-winners'!$A$2:$B$13,2,0)=H2733,"Y","N")</f>
        <v>N</v>
      </c>
    </row>
    <row r="2734" spans="1:15" x14ac:dyDescent="0.25">
      <c r="A2734">
        <v>2008</v>
      </c>
      <c r="B2734" t="s">
        <v>30</v>
      </c>
      <c r="C2734" t="s">
        <v>31</v>
      </c>
      <c r="D2734">
        <v>2</v>
      </c>
      <c r="E2734">
        <v>94</v>
      </c>
      <c r="F2734">
        <v>81</v>
      </c>
      <c r="G2734" t="s">
        <v>16</v>
      </c>
      <c r="H2734" t="s">
        <v>348</v>
      </c>
      <c r="I2734" t="s">
        <v>21</v>
      </c>
      <c r="J2734" t="b">
        <v>0</v>
      </c>
      <c r="K2734">
        <v>193841</v>
      </c>
      <c r="L2734">
        <v>326197</v>
      </c>
      <c r="M2734">
        <v>20171015</v>
      </c>
      <c r="N2734" t="s">
        <v>19</v>
      </c>
      <c r="O2734" t="str">
        <f>IF(VLOOKUP(A2734,'national-winners'!$A$2:$B$13,2,0)=H2734,"Y","N")</f>
        <v>N</v>
      </c>
    </row>
    <row r="2735" spans="1:15" x14ac:dyDescent="0.25">
      <c r="A2735">
        <v>2008</v>
      </c>
      <c r="B2735" t="s">
        <v>30</v>
      </c>
      <c r="C2735" t="s">
        <v>31</v>
      </c>
      <c r="D2735">
        <v>2</v>
      </c>
      <c r="E2735">
        <v>94</v>
      </c>
      <c r="F2735">
        <v>81</v>
      </c>
      <c r="G2735" t="s">
        <v>16</v>
      </c>
      <c r="H2735" t="s">
        <v>349</v>
      </c>
      <c r="I2735" t="s">
        <v>18</v>
      </c>
      <c r="J2735" t="b">
        <v>0</v>
      </c>
      <c r="K2735">
        <v>123594</v>
      </c>
      <c r="L2735">
        <v>326197</v>
      </c>
      <c r="M2735">
        <v>20171015</v>
      </c>
      <c r="N2735" t="s">
        <v>19</v>
      </c>
      <c r="O2735" t="str">
        <f>IF(VLOOKUP(A2735,'national-winners'!$A$2:$B$13,2,0)=H2735,"Y","N")</f>
        <v>Y</v>
      </c>
    </row>
    <row r="2736" spans="1:15" x14ac:dyDescent="0.25">
      <c r="A2736">
        <v>2008</v>
      </c>
      <c r="B2736" t="s">
        <v>30</v>
      </c>
      <c r="C2736" t="s">
        <v>31</v>
      </c>
      <c r="D2736">
        <v>2</v>
      </c>
      <c r="E2736">
        <v>94</v>
      </c>
      <c r="F2736">
        <v>81</v>
      </c>
      <c r="G2736" t="s">
        <v>16</v>
      </c>
      <c r="H2736" t="s">
        <v>273</v>
      </c>
      <c r="I2736" t="s">
        <v>35</v>
      </c>
      <c r="J2736" t="b">
        <v>0</v>
      </c>
      <c r="K2736">
        <v>3783</v>
      </c>
      <c r="L2736">
        <v>326197</v>
      </c>
      <c r="M2736">
        <v>20171015</v>
      </c>
      <c r="N2736" t="s">
        <v>19</v>
      </c>
      <c r="O2736" t="str">
        <f>IF(VLOOKUP(A2736,'national-winners'!$A$2:$B$13,2,0)=H2736,"Y","N")</f>
        <v>N</v>
      </c>
    </row>
    <row r="2737" spans="1:15" x14ac:dyDescent="0.25">
      <c r="A2737">
        <v>2008</v>
      </c>
      <c r="B2737" t="s">
        <v>30</v>
      </c>
      <c r="C2737" t="s">
        <v>31</v>
      </c>
      <c r="D2737">
        <v>2</v>
      </c>
      <c r="E2737">
        <v>94</v>
      </c>
      <c r="F2737">
        <v>81</v>
      </c>
      <c r="G2737" t="s">
        <v>16</v>
      </c>
      <c r="J2737" t="b">
        <v>1</v>
      </c>
      <c r="K2737">
        <v>1730</v>
      </c>
      <c r="L2737">
        <v>326197</v>
      </c>
      <c r="M2737">
        <v>20171015</v>
      </c>
      <c r="N2737" t="s">
        <v>19</v>
      </c>
      <c r="O2737" t="str">
        <f>IF(VLOOKUP(A2737,'national-winners'!$A$2:$B$13,2,0)=H2737,"Y","N")</f>
        <v>N</v>
      </c>
    </row>
    <row r="2738" spans="1:15" x14ac:dyDescent="0.25">
      <c r="A2738">
        <v>2008</v>
      </c>
      <c r="B2738" t="s">
        <v>30</v>
      </c>
      <c r="C2738" t="s">
        <v>31</v>
      </c>
      <c r="D2738">
        <v>2</v>
      </c>
      <c r="E2738">
        <v>94</v>
      </c>
      <c r="F2738">
        <v>81</v>
      </c>
      <c r="G2738" t="s">
        <v>16</v>
      </c>
      <c r="H2738" t="s">
        <v>350</v>
      </c>
      <c r="I2738" t="s">
        <v>315</v>
      </c>
      <c r="J2738" t="b">
        <v>0</v>
      </c>
      <c r="K2738">
        <v>1660</v>
      </c>
      <c r="L2738">
        <v>326197</v>
      </c>
      <c r="M2738">
        <v>20171015</v>
      </c>
      <c r="N2738" t="s">
        <v>19</v>
      </c>
      <c r="O2738" t="str">
        <f>IF(VLOOKUP(A2738,'national-winners'!$A$2:$B$13,2,0)=H2738,"Y","N")</f>
        <v>N</v>
      </c>
    </row>
    <row r="2739" spans="1:15" x14ac:dyDescent="0.25">
      <c r="A2739">
        <v>2008</v>
      </c>
      <c r="B2739" t="s">
        <v>30</v>
      </c>
      <c r="C2739" t="s">
        <v>31</v>
      </c>
      <c r="D2739">
        <v>2</v>
      </c>
      <c r="E2739">
        <v>94</v>
      </c>
      <c r="F2739">
        <v>81</v>
      </c>
      <c r="G2739" t="s">
        <v>16</v>
      </c>
      <c r="H2739" t="s">
        <v>351</v>
      </c>
      <c r="I2739" t="s">
        <v>29</v>
      </c>
      <c r="J2739" t="b">
        <v>0</v>
      </c>
      <c r="K2739">
        <v>1589</v>
      </c>
      <c r="L2739">
        <v>326197</v>
      </c>
      <c r="M2739">
        <v>20171015</v>
      </c>
      <c r="N2739" t="s">
        <v>19</v>
      </c>
      <c r="O2739" t="str">
        <f>IF(VLOOKUP(A2739,'national-winners'!$A$2:$B$13,2,0)=H2739,"Y","N")</f>
        <v>N</v>
      </c>
    </row>
    <row r="2740" spans="1:15" x14ac:dyDescent="0.25">
      <c r="A2740">
        <v>2008</v>
      </c>
      <c r="B2740" t="s">
        <v>32</v>
      </c>
      <c r="C2740" t="s">
        <v>33</v>
      </c>
      <c r="D2740">
        <v>4</v>
      </c>
      <c r="E2740">
        <v>86</v>
      </c>
      <c r="F2740">
        <v>61</v>
      </c>
      <c r="G2740" t="s">
        <v>16</v>
      </c>
      <c r="H2740" t="s">
        <v>348</v>
      </c>
      <c r="I2740" t="s">
        <v>21</v>
      </c>
      <c r="J2740" t="b">
        <v>0</v>
      </c>
      <c r="K2740">
        <v>1230111</v>
      </c>
      <c r="L2740">
        <v>2293475</v>
      </c>
      <c r="M2740">
        <v>20171015</v>
      </c>
      <c r="N2740" t="s">
        <v>19</v>
      </c>
      <c r="O2740" t="str">
        <f>IF(VLOOKUP(A2740,'national-winners'!$A$2:$B$13,2,0)=H2740,"Y","N")</f>
        <v>N</v>
      </c>
    </row>
    <row r="2741" spans="1:15" x14ac:dyDescent="0.25">
      <c r="A2741">
        <v>2008</v>
      </c>
      <c r="B2741" t="s">
        <v>32</v>
      </c>
      <c r="C2741" t="s">
        <v>33</v>
      </c>
      <c r="D2741">
        <v>4</v>
      </c>
      <c r="E2741">
        <v>86</v>
      </c>
      <c r="F2741">
        <v>61</v>
      </c>
      <c r="G2741" t="s">
        <v>16</v>
      </c>
      <c r="H2741" t="s">
        <v>349</v>
      </c>
      <c r="I2741" t="s">
        <v>18</v>
      </c>
      <c r="J2741" t="b">
        <v>0</v>
      </c>
      <c r="K2741">
        <v>1034707</v>
      </c>
      <c r="L2741">
        <v>2293475</v>
      </c>
      <c r="M2741">
        <v>20171015</v>
      </c>
      <c r="N2741" t="s">
        <v>19</v>
      </c>
      <c r="O2741" t="str">
        <f>IF(VLOOKUP(A2741,'national-winners'!$A$2:$B$13,2,0)=H2741,"Y","N")</f>
        <v>Y</v>
      </c>
    </row>
    <row r="2742" spans="1:15" x14ac:dyDescent="0.25">
      <c r="A2742">
        <v>2008</v>
      </c>
      <c r="B2742" t="s">
        <v>32</v>
      </c>
      <c r="C2742" t="s">
        <v>33</v>
      </c>
      <c r="D2742">
        <v>4</v>
      </c>
      <c r="E2742">
        <v>86</v>
      </c>
      <c r="F2742">
        <v>61</v>
      </c>
      <c r="G2742" t="s">
        <v>16</v>
      </c>
      <c r="H2742" t="s">
        <v>351</v>
      </c>
      <c r="I2742" t="s">
        <v>29</v>
      </c>
      <c r="J2742" t="b">
        <v>0</v>
      </c>
      <c r="K2742">
        <v>12555</v>
      </c>
      <c r="L2742">
        <v>2293475</v>
      </c>
      <c r="M2742">
        <v>20171015</v>
      </c>
      <c r="N2742" t="s">
        <v>19</v>
      </c>
      <c r="O2742" t="str">
        <f>IF(VLOOKUP(A2742,'national-winners'!$A$2:$B$13,2,0)=H2742,"Y","N")</f>
        <v>N</v>
      </c>
    </row>
    <row r="2743" spans="1:15" x14ac:dyDescent="0.25">
      <c r="A2743">
        <v>2008</v>
      </c>
      <c r="B2743" t="s">
        <v>32</v>
      </c>
      <c r="C2743" t="s">
        <v>33</v>
      </c>
      <c r="D2743">
        <v>4</v>
      </c>
      <c r="E2743">
        <v>86</v>
      </c>
      <c r="F2743">
        <v>61</v>
      </c>
      <c r="G2743" t="s">
        <v>16</v>
      </c>
      <c r="H2743" t="s">
        <v>273</v>
      </c>
      <c r="I2743" t="s">
        <v>35</v>
      </c>
      <c r="J2743" t="b">
        <v>0</v>
      </c>
      <c r="K2743">
        <v>11301</v>
      </c>
      <c r="L2743">
        <v>2293475</v>
      </c>
      <c r="M2743">
        <v>20171015</v>
      </c>
      <c r="N2743" t="s">
        <v>19</v>
      </c>
      <c r="O2743" t="str">
        <f>IF(VLOOKUP(A2743,'national-winners'!$A$2:$B$13,2,0)=H2743,"Y","N")</f>
        <v>N</v>
      </c>
    </row>
    <row r="2744" spans="1:15" x14ac:dyDescent="0.25">
      <c r="A2744">
        <v>2008</v>
      </c>
      <c r="B2744" t="s">
        <v>32</v>
      </c>
      <c r="C2744" t="s">
        <v>33</v>
      </c>
      <c r="D2744">
        <v>4</v>
      </c>
      <c r="E2744">
        <v>86</v>
      </c>
      <c r="F2744">
        <v>61</v>
      </c>
      <c r="G2744" t="s">
        <v>16</v>
      </c>
      <c r="H2744" t="s">
        <v>352</v>
      </c>
      <c r="I2744" t="s">
        <v>274</v>
      </c>
      <c r="J2744" t="b">
        <v>0</v>
      </c>
      <c r="K2744">
        <v>3406</v>
      </c>
      <c r="L2744">
        <v>2293475</v>
      </c>
      <c r="M2744">
        <v>20171015</v>
      </c>
      <c r="N2744" t="s">
        <v>19</v>
      </c>
      <c r="O2744" t="str">
        <f>IF(VLOOKUP(A2744,'national-winners'!$A$2:$B$13,2,0)=H2744,"Y","N")</f>
        <v>N</v>
      </c>
    </row>
    <row r="2745" spans="1:15" x14ac:dyDescent="0.25">
      <c r="A2745">
        <v>2008</v>
      </c>
      <c r="B2745" t="s">
        <v>32</v>
      </c>
      <c r="C2745" t="s">
        <v>33</v>
      </c>
      <c r="D2745">
        <v>4</v>
      </c>
      <c r="E2745">
        <v>86</v>
      </c>
      <c r="F2745">
        <v>61</v>
      </c>
      <c r="G2745" t="s">
        <v>16</v>
      </c>
      <c r="J2745" t="b">
        <v>1</v>
      </c>
      <c r="K2745">
        <v>1395</v>
      </c>
      <c r="L2745">
        <v>2293475</v>
      </c>
      <c r="M2745">
        <v>20171015</v>
      </c>
      <c r="N2745" t="s">
        <v>19</v>
      </c>
      <c r="O2745" t="str">
        <f>IF(VLOOKUP(A2745,'national-winners'!$A$2:$B$13,2,0)=H2745,"Y","N")</f>
        <v>N</v>
      </c>
    </row>
    <row r="2746" spans="1:15" x14ac:dyDescent="0.25">
      <c r="A2746">
        <v>2008</v>
      </c>
      <c r="B2746" t="s">
        <v>40</v>
      </c>
      <c r="C2746" t="s">
        <v>41</v>
      </c>
      <c r="D2746">
        <v>5</v>
      </c>
      <c r="E2746">
        <v>71</v>
      </c>
      <c r="F2746">
        <v>42</v>
      </c>
      <c r="G2746" t="s">
        <v>16</v>
      </c>
      <c r="H2746" t="s">
        <v>348</v>
      </c>
      <c r="I2746" t="s">
        <v>21</v>
      </c>
      <c r="J2746" t="b">
        <v>0</v>
      </c>
      <c r="K2746">
        <v>638017</v>
      </c>
      <c r="L2746">
        <v>1086617</v>
      </c>
      <c r="M2746">
        <v>20171015</v>
      </c>
      <c r="N2746" t="s">
        <v>19</v>
      </c>
      <c r="O2746" t="str">
        <f>IF(VLOOKUP(A2746,'national-winners'!$A$2:$B$13,2,0)=H2746,"Y","N")</f>
        <v>N</v>
      </c>
    </row>
    <row r="2747" spans="1:15" x14ac:dyDescent="0.25">
      <c r="A2747">
        <v>2008</v>
      </c>
      <c r="B2747" t="s">
        <v>40</v>
      </c>
      <c r="C2747" t="s">
        <v>41</v>
      </c>
      <c r="D2747">
        <v>5</v>
      </c>
      <c r="E2747">
        <v>71</v>
      </c>
      <c r="F2747">
        <v>42</v>
      </c>
      <c r="G2747" t="s">
        <v>16</v>
      </c>
      <c r="H2747" t="s">
        <v>349</v>
      </c>
      <c r="I2747" t="s">
        <v>18</v>
      </c>
      <c r="J2747" t="b">
        <v>0</v>
      </c>
      <c r="K2747">
        <v>422310</v>
      </c>
      <c r="L2747">
        <v>1086617</v>
      </c>
      <c r="M2747">
        <v>20171015</v>
      </c>
      <c r="N2747" t="s">
        <v>19</v>
      </c>
      <c r="O2747" t="str">
        <f>IF(VLOOKUP(A2747,'national-winners'!$A$2:$B$13,2,0)=H2747,"Y","N")</f>
        <v>Y</v>
      </c>
    </row>
    <row r="2748" spans="1:15" x14ac:dyDescent="0.25">
      <c r="A2748">
        <v>2008</v>
      </c>
      <c r="B2748" t="s">
        <v>40</v>
      </c>
      <c r="C2748" t="s">
        <v>41</v>
      </c>
      <c r="D2748">
        <v>5</v>
      </c>
      <c r="E2748">
        <v>71</v>
      </c>
      <c r="F2748">
        <v>42</v>
      </c>
      <c r="G2748" t="s">
        <v>16</v>
      </c>
      <c r="H2748" t="s">
        <v>273</v>
      </c>
      <c r="I2748" t="s">
        <v>35</v>
      </c>
      <c r="J2748" t="b">
        <v>0</v>
      </c>
      <c r="K2748">
        <v>12882</v>
      </c>
      <c r="L2748">
        <v>1086617</v>
      </c>
      <c r="M2748">
        <v>20171015</v>
      </c>
      <c r="N2748" t="s">
        <v>19</v>
      </c>
      <c r="O2748" t="str">
        <f>IF(VLOOKUP(A2748,'national-winners'!$A$2:$B$13,2,0)=H2748,"Y","N")</f>
        <v>N</v>
      </c>
    </row>
    <row r="2749" spans="1:15" x14ac:dyDescent="0.25">
      <c r="A2749">
        <v>2008</v>
      </c>
      <c r="B2749" t="s">
        <v>40</v>
      </c>
      <c r="C2749" t="s">
        <v>41</v>
      </c>
      <c r="D2749">
        <v>5</v>
      </c>
      <c r="E2749">
        <v>71</v>
      </c>
      <c r="F2749">
        <v>42</v>
      </c>
      <c r="G2749" t="s">
        <v>16</v>
      </c>
      <c r="H2749" t="s">
        <v>351</v>
      </c>
      <c r="I2749" t="s">
        <v>29</v>
      </c>
      <c r="J2749" t="b">
        <v>0</v>
      </c>
      <c r="K2749">
        <v>4776</v>
      </c>
      <c r="L2749">
        <v>1086617</v>
      </c>
      <c r="M2749">
        <v>20171015</v>
      </c>
      <c r="N2749" t="s">
        <v>19</v>
      </c>
      <c r="O2749" t="str">
        <f>IF(VLOOKUP(A2749,'national-winners'!$A$2:$B$13,2,0)=H2749,"Y","N")</f>
        <v>N</v>
      </c>
    </row>
    <row r="2750" spans="1:15" x14ac:dyDescent="0.25">
      <c r="A2750">
        <v>2008</v>
      </c>
      <c r="B2750" t="s">
        <v>40</v>
      </c>
      <c r="C2750" t="s">
        <v>41</v>
      </c>
      <c r="D2750">
        <v>5</v>
      </c>
      <c r="E2750">
        <v>71</v>
      </c>
      <c r="F2750">
        <v>42</v>
      </c>
      <c r="G2750" t="s">
        <v>16</v>
      </c>
      <c r="H2750" t="s">
        <v>350</v>
      </c>
      <c r="I2750" t="s">
        <v>134</v>
      </c>
      <c r="J2750" t="b">
        <v>0</v>
      </c>
      <c r="K2750">
        <v>4023</v>
      </c>
      <c r="L2750">
        <v>1086617</v>
      </c>
      <c r="M2750">
        <v>20171015</v>
      </c>
      <c r="N2750" t="s">
        <v>19</v>
      </c>
      <c r="O2750" t="str">
        <f>IF(VLOOKUP(A2750,'national-winners'!$A$2:$B$13,2,0)=H2750,"Y","N")</f>
        <v>N</v>
      </c>
    </row>
    <row r="2751" spans="1:15" x14ac:dyDescent="0.25">
      <c r="A2751">
        <v>2008</v>
      </c>
      <c r="B2751" t="s">
        <v>40</v>
      </c>
      <c r="C2751" t="s">
        <v>41</v>
      </c>
      <c r="D2751">
        <v>5</v>
      </c>
      <c r="E2751">
        <v>71</v>
      </c>
      <c r="F2751">
        <v>42</v>
      </c>
      <c r="G2751" t="s">
        <v>16</v>
      </c>
      <c r="H2751" t="s">
        <v>352</v>
      </c>
      <c r="I2751" t="s">
        <v>274</v>
      </c>
      <c r="J2751" t="b">
        <v>0</v>
      </c>
      <c r="K2751">
        <v>3470</v>
      </c>
      <c r="L2751">
        <v>1086617</v>
      </c>
      <c r="M2751">
        <v>20171015</v>
      </c>
      <c r="N2751" t="s">
        <v>19</v>
      </c>
      <c r="O2751" t="str">
        <f>IF(VLOOKUP(A2751,'national-winners'!$A$2:$B$13,2,0)=H2751,"Y","N")</f>
        <v>N</v>
      </c>
    </row>
    <row r="2752" spans="1:15" x14ac:dyDescent="0.25">
      <c r="A2752">
        <v>2008</v>
      </c>
      <c r="B2752" t="s">
        <v>40</v>
      </c>
      <c r="C2752" t="s">
        <v>41</v>
      </c>
      <c r="D2752">
        <v>5</v>
      </c>
      <c r="E2752">
        <v>71</v>
      </c>
      <c r="F2752">
        <v>42</v>
      </c>
      <c r="G2752" t="s">
        <v>16</v>
      </c>
      <c r="H2752" t="s">
        <v>264</v>
      </c>
      <c r="I2752" t="s">
        <v>353</v>
      </c>
      <c r="J2752" t="b">
        <v>0</v>
      </c>
      <c r="K2752">
        <v>1139</v>
      </c>
      <c r="L2752">
        <v>1086617</v>
      </c>
      <c r="M2752">
        <v>20171015</v>
      </c>
      <c r="N2752" t="s">
        <v>19</v>
      </c>
      <c r="O2752" t="str">
        <f>IF(VLOOKUP(A2752,'national-winners'!$A$2:$B$13,2,0)=H2752,"Y","N")</f>
        <v>N</v>
      </c>
    </row>
    <row r="2753" spans="1:15" x14ac:dyDescent="0.25">
      <c r="A2753">
        <v>2008</v>
      </c>
      <c r="B2753" t="s">
        <v>42</v>
      </c>
      <c r="C2753" t="s">
        <v>43</v>
      </c>
      <c r="D2753">
        <v>6</v>
      </c>
      <c r="E2753">
        <v>93</v>
      </c>
      <c r="F2753">
        <v>71</v>
      </c>
      <c r="G2753" t="s">
        <v>16</v>
      </c>
      <c r="H2753" t="s">
        <v>349</v>
      </c>
      <c r="I2753" t="s">
        <v>18</v>
      </c>
      <c r="J2753" t="b">
        <v>0</v>
      </c>
      <c r="K2753">
        <v>8274473</v>
      </c>
      <c r="L2753">
        <v>13561900</v>
      </c>
      <c r="M2753">
        <v>20171015</v>
      </c>
      <c r="N2753" t="s">
        <v>19</v>
      </c>
      <c r="O2753" t="str">
        <f>IF(VLOOKUP(A2753,'national-winners'!$A$2:$B$13,2,0)=H2753,"Y","N")</f>
        <v>Y</v>
      </c>
    </row>
    <row r="2754" spans="1:15" x14ac:dyDescent="0.25">
      <c r="A2754">
        <v>2008</v>
      </c>
      <c r="B2754" t="s">
        <v>42</v>
      </c>
      <c r="C2754" t="s">
        <v>43</v>
      </c>
      <c r="D2754">
        <v>6</v>
      </c>
      <c r="E2754">
        <v>93</v>
      </c>
      <c r="F2754">
        <v>71</v>
      </c>
      <c r="G2754" t="s">
        <v>16</v>
      </c>
      <c r="H2754" t="s">
        <v>348</v>
      </c>
      <c r="I2754" t="s">
        <v>21</v>
      </c>
      <c r="J2754" t="b">
        <v>0</v>
      </c>
      <c r="K2754">
        <v>5011781</v>
      </c>
      <c r="L2754">
        <v>13561900</v>
      </c>
      <c r="M2754">
        <v>20171015</v>
      </c>
      <c r="N2754" t="s">
        <v>19</v>
      </c>
      <c r="O2754" t="str">
        <f>IF(VLOOKUP(A2754,'national-winners'!$A$2:$B$13,2,0)=H2754,"Y","N")</f>
        <v>N</v>
      </c>
    </row>
    <row r="2755" spans="1:15" x14ac:dyDescent="0.25">
      <c r="A2755">
        <v>2008</v>
      </c>
      <c r="B2755" t="s">
        <v>42</v>
      </c>
      <c r="C2755" t="s">
        <v>43</v>
      </c>
      <c r="D2755">
        <v>6</v>
      </c>
      <c r="E2755">
        <v>93</v>
      </c>
      <c r="F2755">
        <v>71</v>
      </c>
      <c r="G2755" t="s">
        <v>16</v>
      </c>
      <c r="H2755" t="s">
        <v>273</v>
      </c>
      <c r="I2755" t="s">
        <v>45</v>
      </c>
      <c r="J2755" t="b">
        <v>0</v>
      </c>
      <c r="K2755">
        <v>108381</v>
      </c>
      <c r="L2755">
        <v>13561900</v>
      </c>
      <c r="M2755">
        <v>20171015</v>
      </c>
      <c r="N2755" t="s">
        <v>19</v>
      </c>
      <c r="O2755" t="str">
        <f>IF(VLOOKUP(A2755,'national-winners'!$A$2:$B$13,2,0)=H2755,"Y","N")</f>
        <v>N</v>
      </c>
    </row>
    <row r="2756" spans="1:15" x14ac:dyDescent="0.25">
      <c r="A2756">
        <v>2008</v>
      </c>
      <c r="B2756" t="s">
        <v>42</v>
      </c>
      <c r="C2756" t="s">
        <v>43</v>
      </c>
      <c r="D2756">
        <v>6</v>
      </c>
      <c r="E2756">
        <v>93</v>
      </c>
      <c r="F2756">
        <v>71</v>
      </c>
      <c r="G2756" t="s">
        <v>16</v>
      </c>
      <c r="H2756" t="s">
        <v>351</v>
      </c>
      <c r="I2756" t="s">
        <v>29</v>
      </c>
      <c r="J2756" t="b">
        <v>0</v>
      </c>
      <c r="K2756">
        <v>67582</v>
      </c>
      <c r="L2756">
        <v>13561900</v>
      </c>
      <c r="M2756">
        <v>20171015</v>
      </c>
      <c r="N2756" t="s">
        <v>19</v>
      </c>
      <c r="O2756" t="str">
        <f>IF(VLOOKUP(A2756,'national-winners'!$A$2:$B$13,2,0)=H2756,"Y","N")</f>
        <v>N</v>
      </c>
    </row>
    <row r="2757" spans="1:15" x14ac:dyDescent="0.25">
      <c r="A2757">
        <v>2008</v>
      </c>
      <c r="B2757" t="s">
        <v>42</v>
      </c>
      <c r="C2757" t="s">
        <v>43</v>
      </c>
      <c r="D2757">
        <v>6</v>
      </c>
      <c r="E2757">
        <v>93</v>
      </c>
      <c r="F2757">
        <v>71</v>
      </c>
      <c r="G2757" t="s">
        <v>16</v>
      </c>
      <c r="H2757" t="s">
        <v>354</v>
      </c>
      <c r="I2757" t="s">
        <v>23</v>
      </c>
      <c r="J2757" t="b">
        <v>0</v>
      </c>
      <c r="K2757">
        <v>40673</v>
      </c>
      <c r="L2757">
        <v>13561900</v>
      </c>
      <c r="M2757">
        <v>20171015</v>
      </c>
      <c r="N2757" t="s">
        <v>19</v>
      </c>
      <c r="O2757" t="str">
        <f>IF(VLOOKUP(A2757,'national-winners'!$A$2:$B$13,2,0)=H2757,"Y","N")</f>
        <v>N</v>
      </c>
    </row>
    <row r="2758" spans="1:15" x14ac:dyDescent="0.25">
      <c r="A2758">
        <v>2008</v>
      </c>
      <c r="B2758" t="s">
        <v>42</v>
      </c>
      <c r="C2758" t="s">
        <v>43</v>
      </c>
      <c r="D2758">
        <v>6</v>
      </c>
      <c r="E2758">
        <v>93</v>
      </c>
      <c r="F2758">
        <v>71</v>
      </c>
      <c r="G2758" t="s">
        <v>16</v>
      </c>
      <c r="H2758" t="s">
        <v>352</v>
      </c>
      <c r="I2758" t="s">
        <v>274</v>
      </c>
      <c r="J2758" t="b">
        <v>0</v>
      </c>
      <c r="K2758">
        <v>38774</v>
      </c>
      <c r="L2758">
        <v>13561900</v>
      </c>
      <c r="M2758">
        <v>20171015</v>
      </c>
      <c r="N2758" t="s">
        <v>19</v>
      </c>
      <c r="O2758" t="str">
        <f>IF(VLOOKUP(A2758,'national-winners'!$A$2:$B$13,2,0)=H2758,"Y","N")</f>
        <v>N</v>
      </c>
    </row>
    <row r="2759" spans="1:15" x14ac:dyDescent="0.25">
      <c r="A2759">
        <v>2008</v>
      </c>
      <c r="B2759" t="s">
        <v>42</v>
      </c>
      <c r="C2759" t="s">
        <v>43</v>
      </c>
      <c r="D2759">
        <v>6</v>
      </c>
      <c r="E2759">
        <v>93</v>
      </c>
      <c r="F2759">
        <v>71</v>
      </c>
      <c r="G2759" t="s">
        <v>16</v>
      </c>
      <c r="I2759" t="s">
        <v>35</v>
      </c>
      <c r="J2759" t="b">
        <v>1</v>
      </c>
      <c r="K2759">
        <v>20236</v>
      </c>
      <c r="L2759">
        <v>13561900</v>
      </c>
      <c r="M2759">
        <v>20171015</v>
      </c>
      <c r="N2759" t="s">
        <v>19</v>
      </c>
      <c r="O2759" t="str">
        <f>IF(VLOOKUP(A2759,'national-winners'!$A$2:$B$13,2,0)=H2759,"Y","N")</f>
        <v>N</v>
      </c>
    </row>
    <row r="2760" spans="1:15" x14ac:dyDescent="0.25">
      <c r="A2760">
        <v>2008</v>
      </c>
      <c r="B2760" t="s">
        <v>46</v>
      </c>
      <c r="C2760" t="s">
        <v>47</v>
      </c>
      <c r="D2760">
        <v>8</v>
      </c>
      <c r="E2760">
        <v>84</v>
      </c>
      <c r="F2760">
        <v>62</v>
      </c>
      <c r="G2760" t="s">
        <v>16</v>
      </c>
      <c r="H2760" t="s">
        <v>349</v>
      </c>
      <c r="I2760" t="s">
        <v>18</v>
      </c>
      <c r="J2760" t="b">
        <v>0</v>
      </c>
      <c r="K2760">
        <v>1288576</v>
      </c>
      <c r="L2760">
        <v>2401361</v>
      </c>
      <c r="M2760">
        <v>20171015</v>
      </c>
      <c r="N2760" t="s">
        <v>19</v>
      </c>
      <c r="O2760" t="str">
        <f>IF(VLOOKUP(A2760,'national-winners'!$A$2:$B$13,2,0)=H2760,"Y","N")</f>
        <v>Y</v>
      </c>
    </row>
    <row r="2761" spans="1:15" x14ac:dyDescent="0.25">
      <c r="A2761">
        <v>2008</v>
      </c>
      <c r="B2761" t="s">
        <v>46</v>
      </c>
      <c r="C2761" t="s">
        <v>47</v>
      </c>
      <c r="D2761">
        <v>8</v>
      </c>
      <c r="E2761">
        <v>84</v>
      </c>
      <c r="F2761">
        <v>62</v>
      </c>
      <c r="G2761" t="s">
        <v>16</v>
      </c>
      <c r="H2761" t="s">
        <v>348</v>
      </c>
      <c r="I2761" t="s">
        <v>21</v>
      </c>
      <c r="J2761" t="b">
        <v>0</v>
      </c>
      <c r="K2761">
        <v>1073589</v>
      </c>
      <c r="L2761">
        <v>2401361</v>
      </c>
      <c r="M2761">
        <v>20171015</v>
      </c>
      <c r="N2761" t="s">
        <v>19</v>
      </c>
      <c r="O2761" t="str">
        <f>IF(VLOOKUP(A2761,'national-winners'!$A$2:$B$13,2,0)=H2761,"Y","N")</f>
        <v>N</v>
      </c>
    </row>
    <row r="2762" spans="1:15" x14ac:dyDescent="0.25">
      <c r="A2762">
        <v>2008</v>
      </c>
      <c r="B2762" t="s">
        <v>46</v>
      </c>
      <c r="C2762" t="s">
        <v>47</v>
      </c>
      <c r="D2762">
        <v>8</v>
      </c>
      <c r="E2762">
        <v>84</v>
      </c>
      <c r="F2762">
        <v>62</v>
      </c>
      <c r="G2762" t="s">
        <v>16</v>
      </c>
      <c r="H2762" t="s">
        <v>273</v>
      </c>
      <c r="I2762" t="s">
        <v>35</v>
      </c>
      <c r="J2762" t="b">
        <v>0</v>
      </c>
      <c r="K2762">
        <v>13350</v>
      </c>
      <c r="L2762">
        <v>2401361</v>
      </c>
      <c r="M2762">
        <v>20171015</v>
      </c>
      <c r="N2762" t="s">
        <v>19</v>
      </c>
      <c r="O2762" t="str">
        <f>IF(VLOOKUP(A2762,'national-winners'!$A$2:$B$13,2,0)=H2762,"Y","N")</f>
        <v>N</v>
      </c>
    </row>
    <row r="2763" spans="1:15" x14ac:dyDescent="0.25">
      <c r="A2763">
        <v>2008</v>
      </c>
      <c r="B2763" t="s">
        <v>46</v>
      </c>
      <c r="C2763" t="s">
        <v>47</v>
      </c>
      <c r="D2763">
        <v>8</v>
      </c>
      <c r="E2763">
        <v>84</v>
      </c>
      <c r="F2763">
        <v>62</v>
      </c>
      <c r="G2763" t="s">
        <v>16</v>
      </c>
      <c r="H2763" t="s">
        <v>351</v>
      </c>
      <c r="I2763" t="s">
        <v>29</v>
      </c>
      <c r="J2763" t="b">
        <v>0</v>
      </c>
      <c r="K2763">
        <v>10897</v>
      </c>
      <c r="L2763">
        <v>2401361</v>
      </c>
      <c r="M2763">
        <v>20171015</v>
      </c>
      <c r="N2763" t="s">
        <v>19</v>
      </c>
      <c r="O2763" t="str">
        <f>IF(VLOOKUP(A2763,'national-winners'!$A$2:$B$13,2,0)=H2763,"Y","N")</f>
        <v>N</v>
      </c>
    </row>
    <row r="2764" spans="1:15" x14ac:dyDescent="0.25">
      <c r="A2764">
        <v>2008</v>
      </c>
      <c r="B2764" t="s">
        <v>46</v>
      </c>
      <c r="C2764" t="s">
        <v>47</v>
      </c>
      <c r="D2764">
        <v>8</v>
      </c>
      <c r="E2764">
        <v>84</v>
      </c>
      <c r="F2764">
        <v>62</v>
      </c>
      <c r="G2764" t="s">
        <v>16</v>
      </c>
      <c r="H2764" t="s">
        <v>350</v>
      </c>
      <c r="I2764" t="s">
        <v>134</v>
      </c>
      <c r="J2764" t="b">
        <v>0</v>
      </c>
      <c r="K2764">
        <v>6233</v>
      </c>
      <c r="L2764">
        <v>2401361</v>
      </c>
      <c r="M2764">
        <v>20171015</v>
      </c>
      <c r="N2764" t="s">
        <v>19</v>
      </c>
      <c r="O2764" t="str">
        <f>IF(VLOOKUP(A2764,'national-winners'!$A$2:$B$13,2,0)=H2764,"Y","N")</f>
        <v>N</v>
      </c>
    </row>
    <row r="2765" spans="1:15" x14ac:dyDescent="0.25">
      <c r="A2765">
        <v>2008</v>
      </c>
      <c r="B2765" t="s">
        <v>46</v>
      </c>
      <c r="C2765" t="s">
        <v>47</v>
      </c>
      <c r="D2765">
        <v>8</v>
      </c>
      <c r="E2765">
        <v>84</v>
      </c>
      <c r="F2765">
        <v>62</v>
      </c>
      <c r="G2765" t="s">
        <v>16</v>
      </c>
      <c r="H2765" t="s">
        <v>354</v>
      </c>
      <c r="I2765" t="s">
        <v>355</v>
      </c>
      <c r="J2765" t="b">
        <v>0</v>
      </c>
      <c r="K2765">
        <v>3051</v>
      </c>
      <c r="L2765">
        <v>2401361</v>
      </c>
      <c r="M2765">
        <v>20171015</v>
      </c>
      <c r="N2765" t="s">
        <v>19</v>
      </c>
      <c r="O2765" t="str">
        <f>IF(VLOOKUP(A2765,'national-winners'!$A$2:$B$13,2,0)=H2765,"Y","N")</f>
        <v>N</v>
      </c>
    </row>
    <row r="2766" spans="1:15" x14ac:dyDescent="0.25">
      <c r="A2766">
        <v>2008</v>
      </c>
      <c r="B2766" t="s">
        <v>46</v>
      </c>
      <c r="C2766" t="s">
        <v>47</v>
      </c>
      <c r="D2766">
        <v>8</v>
      </c>
      <c r="E2766">
        <v>84</v>
      </c>
      <c r="F2766">
        <v>62</v>
      </c>
      <c r="G2766" t="s">
        <v>16</v>
      </c>
      <c r="H2766" t="s">
        <v>352</v>
      </c>
      <c r="I2766" t="s">
        <v>274</v>
      </c>
      <c r="J2766" t="b">
        <v>0</v>
      </c>
      <c r="K2766">
        <v>2822</v>
      </c>
      <c r="L2766">
        <v>2401361</v>
      </c>
      <c r="M2766">
        <v>20171015</v>
      </c>
      <c r="N2766" t="s">
        <v>19</v>
      </c>
      <c r="O2766" t="str">
        <f>IF(VLOOKUP(A2766,'national-winners'!$A$2:$B$13,2,0)=H2766,"Y","N")</f>
        <v>N</v>
      </c>
    </row>
    <row r="2767" spans="1:15" x14ac:dyDescent="0.25">
      <c r="A2767">
        <v>2008</v>
      </c>
      <c r="B2767" t="s">
        <v>46</v>
      </c>
      <c r="C2767" t="s">
        <v>47</v>
      </c>
      <c r="D2767">
        <v>8</v>
      </c>
      <c r="E2767">
        <v>84</v>
      </c>
      <c r="F2767">
        <v>62</v>
      </c>
      <c r="G2767" t="s">
        <v>16</v>
      </c>
      <c r="H2767" t="s">
        <v>356</v>
      </c>
      <c r="I2767" t="s">
        <v>244</v>
      </c>
      <c r="J2767" t="b">
        <v>0</v>
      </c>
      <c r="K2767">
        <v>828</v>
      </c>
      <c r="L2767">
        <v>2401361</v>
      </c>
      <c r="M2767">
        <v>20171015</v>
      </c>
      <c r="N2767" t="s">
        <v>19</v>
      </c>
      <c r="O2767" t="str">
        <f>IF(VLOOKUP(A2767,'national-winners'!$A$2:$B$13,2,0)=H2767,"Y","N")</f>
        <v>N</v>
      </c>
    </row>
    <row r="2768" spans="1:15" x14ac:dyDescent="0.25">
      <c r="A2768">
        <v>2008</v>
      </c>
      <c r="B2768" t="s">
        <v>46</v>
      </c>
      <c r="C2768" t="s">
        <v>47</v>
      </c>
      <c r="D2768">
        <v>8</v>
      </c>
      <c r="E2768">
        <v>84</v>
      </c>
      <c r="F2768">
        <v>62</v>
      </c>
      <c r="G2768" t="s">
        <v>16</v>
      </c>
      <c r="H2768" t="s">
        <v>344</v>
      </c>
      <c r="I2768" t="s">
        <v>357</v>
      </c>
      <c r="J2768" t="b">
        <v>0</v>
      </c>
      <c r="K2768">
        <v>598</v>
      </c>
      <c r="L2768">
        <v>2401361</v>
      </c>
      <c r="M2768">
        <v>20171015</v>
      </c>
      <c r="N2768" t="s">
        <v>19</v>
      </c>
      <c r="O2768" t="str">
        <f>IF(VLOOKUP(A2768,'national-winners'!$A$2:$B$13,2,0)=H2768,"Y","N")</f>
        <v>N</v>
      </c>
    </row>
    <row r="2769" spans="1:15" x14ac:dyDescent="0.25">
      <c r="A2769">
        <v>2008</v>
      </c>
      <c r="B2769" t="s">
        <v>46</v>
      </c>
      <c r="C2769" t="s">
        <v>47</v>
      </c>
      <c r="D2769">
        <v>8</v>
      </c>
      <c r="E2769">
        <v>84</v>
      </c>
      <c r="F2769">
        <v>62</v>
      </c>
      <c r="G2769" t="s">
        <v>16</v>
      </c>
      <c r="H2769" t="s">
        <v>358</v>
      </c>
      <c r="I2769" t="s">
        <v>359</v>
      </c>
      <c r="J2769" t="b">
        <v>0</v>
      </c>
      <c r="K2769">
        <v>348</v>
      </c>
      <c r="L2769">
        <v>2401361</v>
      </c>
      <c r="M2769">
        <v>20171015</v>
      </c>
      <c r="N2769" t="s">
        <v>19</v>
      </c>
      <c r="O2769" t="str">
        <f>IF(VLOOKUP(A2769,'national-winners'!$A$2:$B$13,2,0)=H2769,"Y","N")</f>
        <v>N</v>
      </c>
    </row>
    <row r="2770" spans="1:15" x14ac:dyDescent="0.25">
      <c r="A2770">
        <v>2008</v>
      </c>
      <c r="B2770" t="s">
        <v>46</v>
      </c>
      <c r="C2770" t="s">
        <v>47</v>
      </c>
      <c r="D2770">
        <v>8</v>
      </c>
      <c r="E2770">
        <v>84</v>
      </c>
      <c r="F2770">
        <v>62</v>
      </c>
      <c r="G2770" t="s">
        <v>16</v>
      </c>
      <c r="H2770" t="s">
        <v>360</v>
      </c>
      <c r="I2770" t="s">
        <v>361</v>
      </c>
      <c r="J2770" t="b">
        <v>0</v>
      </c>
      <c r="K2770">
        <v>336</v>
      </c>
      <c r="L2770">
        <v>2401361</v>
      </c>
      <c r="M2770">
        <v>20171015</v>
      </c>
      <c r="N2770" t="s">
        <v>19</v>
      </c>
      <c r="O2770" t="str">
        <f>IF(VLOOKUP(A2770,'national-winners'!$A$2:$B$13,2,0)=H2770,"Y","N")</f>
        <v>N</v>
      </c>
    </row>
    <row r="2771" spans="1:15" x14ac:dyDescent="0.25">
      <c r="A2771">
        <v>2008</v>
      </c>
      <c r="B2771" t="s">
        <v>46</v>
      </c>
      <c r="C2771" t="s">
        <v>47</v>
      </c>
      <c r="D2771">
        <v>8</v>
      </c>
      <c r="E2771">
        <v>84</v>
      </c>
      <c r="F2771">
        <v>62</v>
      </c>
      <c r="G2771" t="s">
        <v>16</v>
      </c>
      <c r="H2771" t="s">
        <v>362</v>
      </c>
      <c r="I2771" t="s">
        <v>100</v>
      </c>
      <c r="J2771" t="b">
        <v>0</v>
      </c>
      <c r="K2771">
        <v>226</v>
      </c>
      <c r="L2771">
        <v>2401361</v>
      </c>
      <c r="M2771">
        <v>20171015</v>
      </c>
      <c r="N2771" t="s">
        <v>19</v>
      </c>
      <c r="O2771" t="str">
        <f>IF(VLOOKUP(A2771,'national-winners'!$A$2:$B$13,2,0)=H2771,"Y","N")</f>
        <v>N</v>
      </c>
    </row>
    <row r="2772" spans="1:15" x14ac:dyDescent="0.25">
      <c r="A2772">
        <v>2008</v>
      </c>
      <c r="B2772" t="s">
        <v>46</v>
      </c>
      <c r="C2772" t="s">
        <v>47</v>
      </c>
      <c r="D2772">
        <v>8</v>
      </c>
      <c r="E2772">
        <v>84</v>
      </c>
      <c r="F2772">
        <v>62</v>
      </c>
      <c r="G2772" t="s">
        <v>16</v>
      </c>
      <c r="H2772" t="s">
        <v>264</v>
      </c>
      <c r="I2772" t="s">
        <v>353</v>
      </c>
      <c r="J2772" t="b">
        <v>0</v>
      </c>
      <c r="K2772">
        <v>158</v>
      </c>
      <c r="L2772">
        <v>2401361</v>
      </c>
      <c r="M2772">
        <v>20171015</v>
      </c>
      <c r="N2772" t="s">
        <v>19</v>
      </c>
      <c r="O2772" t="str">
        <f>IF(VLOOKUP(A2772,'national-winners'!$A$2:$B$13,2,0)=H2772,"Y","N")</f>
        <v>N</v>
      </c>
    </row>
    <row r="2773" spans="1:15" x14ac:dyDescent="0.25">
      <c r="A2773">
        <v>2008</v>
      </c>
      <c r="B2773" t="s">
        <v>46</v>
      </c>
      <c r="C2773" t="s">
        <v>47</v>
      </c>
      <c r="D2773">
        <v>8</v>
      </c>
      <c r="E2773">
        <v>84</v>
      </c>
      <c r="F2773">
        <v>62</v>
      </c>
      <c r="G2773" t="s">
        <v>16</v>
      </c>
      <c r="H2773" t="s">
        <v>284</v>
      </c>
      <c r="I2773" t="s">
        <v>37</v>
      </c>
      <c r="J2773" t="b">
        <v>0</v>
      </c>
      <c r="K2773">
        <v>154</v>
      </c>
      <c r="L2773">
        <v>2401361</v>
      </c>
      <c r="M2773">
        <v>20171015</v>
      </c>
      <c r="N2773" t="s">
        <v>19</v>
      </c>
      <c r="O2773" t="str">
        <f>IF(VLOOKUP(A2773,'national-winners'!$A$2:$B$13,2,0)=H2773,"Y","N")</f>
        <v>N</v>
      </c>
    </row>
    <row r="2774" spans="1:15" x14ac:dyDescent="0.25">
      <c r="A2774">
        <v>2008</v>
      </c>
      <c r="B2774" t="s">
        <v>46</v>
      </c>
      <c r="C2774" t="s">
        <v>47</v>
      </c>
      <c r="D2774">
        <v>8</v>
      </c>
      <c r="E2774">
        <v>84</v>
      </c>
      <c r="F2774">
        <v>62</v>
      </c>
      <c r="G2774" t="s">
        <v>16</v>
      </c>
      <c r="H2774" t="s">
        <v>363</v>
      </c>
      <c r="I2774" t="s">
        <v>364</v>
      </c>
      <c r="J2774" t="b">
        <v>0</v>
      </c>
      <c r="K2774">
        <v>110</v>
      </c>
      <c r="L2774">
        <v>2401361</v>
      </c>
      <c r="M2774">
        <v>20171015</v>
      </c>
      <c r="N2774" t="s">
        <v>19</v>
      </c>
      <c r="O2774" t="str">
        <f>IF(VLOOKUP(A2774,'national-winners'!$A$2:$B$13,2,0)=H2774,"Y","N")</f>
        <v>N</v>
      </c>
    </row>
    <row r="2775" spans="1:15" x14ac:dyDescent="0.25">
      <c r="A2775">
        <v>2008</v>
      </c>
      <c r="B2775" t="s">
        <v>46</v>
      </c>
      <c r="C2775" t="s">
        <v>47</v>
      </c>
      <c r="D2775">
        <v>8</v>
      </c>
      <c r="E2775">
        <v>84</v>
      </c>
      <c r="F2775">
        <v>62</v>
      </c>
      <c r="G2775" t="s">
        <v>16</v>
      </c>
      <c r="H2775" t="s">
        <v>321</v>
      </c>
      <c r="I2775" t="s">
        <v>25</v>
      </c>
      <c r="J2775" t="b">
        <v>0</v>
      </c>
      <c r="K2775">
        <v>85</v>
      </c>
      <c r="L2775">
        <v>2401361</v>
      </c>
      <c r="M2775">
        <v>20171015</v>
      </c>
      <c r="N2775" t="s">
        <v>19</v>
      </c>
      <c r="O2775" t="str">
        <f>IF(VLOOKUP(A2775,'national-winners'!$A$2:$B$13,2,0)=H2775,"Y","N")</f>
        <v>N</v>
      </c>
    </row>
    <row r="2776" spans="1:15" x14ac:dyDescent="0.25">
      <c r="A2776">
        <v>2008</v>
      </c>
      <c r="B2776" t="s">
        <v>50</v>
      </c>
      <c r="C2776" t="s">
        <v>51</v>
      </c>
      <c r="D2776">
        <v>9</v>
      </c>
      <c r="E2776">
        <v>16</v>
      </c>
      <c r="F2776">
        <v>1</v>
      </c>
      <c r="G2776" t="s">
        <v>16</v>
      </c>
      <c r="H2776" t="s">
        <v>349</v>
      </c>
      <c r="I2776" t="s">
        <v>18</v>
      </c>
      <c r="J2776" t="b">
        <v>0</v>
      </c>
      <c r="K2776">
        <v>997772</v>
      </c>
      <c r="L2776">
        <v>1646792</v>
      </c>
      <c r="M2776">
        <v>20171015</v>
      </c>
      <c r="N2776" t="s">
        <v>19</v>
      </c>
      <c r="O2776" t="str">
        <f>IF(VLOOKUP(A2776,'national-winners'!$A$2:$B$13,2,0)=H2776,"Y","N")</f>
        <v>Y</v>
      </c>
    </row>
    <row r="2777" spans="1:15" x14ac:dyDescent="0.25">
      <c r="A2777">
        <v>2008</v>
      </c>
      <c r="B2777" t="s">
        <v>50</v>
      </c>
      <c r="C2777" t="s">
        <v>51</v>
      </c>
      <c r="D2777">
        <v>9</v>
      </c>
      <c r="E2777">
        <v>16</v>
      </c>
      <c r="F2777">
        <v>1</v>
      </c>
      <c r="G2777" t="s">
        <v>16</v>
      </c>
      <c r="H2777" t="s">
        <v>348</v>
      </c>
      <c r="I2777" t="s">
        <v>21</v>
      </c>
      <c r="J2777" t="b">
        <v>0</v>
      </c>
      <c r="K2777">
        <v>629428</v>
      </c>
      <c r="L2777">
        <v>1646792</v>
      </c>
      <c r="M2777">
        <v>20171015</v>
      </c>
      <c r="N2777" t="s">
        <v>19</v>
      </c>
      <c r="O2777" t="str">
        <f>IF(VLOOKUP(A2777,'national-winners'!$A$2:$B$13,2,0)=H2777,"Y","N")</f>
        <v>N</v>
      </c>
    </row>
    <row r="2778" spans="1:15" x14ac:dyDescent="0.25">
      <c r="A2778">
        <v>2008</v>
      </c>
      <c r="B2778" t="s">
        <v>50</v>
      </c>
      <c r="C2778" t="s">
        <v>51</v>
      </c>
      <c r="D2778">
        <v>9</v>
      </c>
      <c r="E2778">
        <v>16</v>
      </c>
      <c r="F2778">
        <v>1</v>
      </c>
      <c r="G2778" t="s">
        <v>16</v>
      </c>
      <c r="H2778" t="s">
        <v>273</v>
      </c>
      <c r="I2778" t="s">
        <v>35</v>
      </c>
      <c r="J2778" t="b">
        <v>0</v>
      </c>
      <c r="K2778">
        <v>19162</v>
      </c>
      <c r="L2778">
        <v>1646792</v>
      </c>
      <c r="M2778">
        <v>20171015</v>
      </c>
      <c r="N2778" t="s">
        <v>19</v>
      </c>
      <c r="O2778" t="str">
        <f>IF(VLOOKUP(A2778,'national-winners'!$A$2:$B$13,2,0)=H2778,"Y","N")</f>
        <v>N</v>
      </c>
    </row>
    <row r="2779" spans="1:15" x14ac:dyDescent="0.25">
      <c r="A2779">
        <v>2008</v>
      </c>
      <c r="B2779" t="s">
        <v>50</v>
      </c>
      <c r="C2779" t="s">
        <v>51</v>
      </c>
      <c r="D2779">
        <v>9</v>
      </c>
      <c r="E2779">
        <v>16</v>
      </c>
      <c r="F2779">
        <v>1</v>
      </c>
      <c r="G2779" t="s">
        <v>16</v>
      </c>
      <c r="J2779" t="b">
        <v>1</v>
      </c>
      <c r="K2779">
        <v>430</v>
      </c>
      <c r="L2779">
        <v>1646792</v>
      </c>
      <c r="M2779">
        <v>20171015</v>
      </c>
      <c r="N2779" t="s">
        <v>19</v>
      </c>
      <c r="O2779" t="str">
        <f>IF(VLOOKUP(A2779,'national-winners'!$A$2:$B$13,2,0)=H2779,"Y","N")</f>
        <v>N</v>
      </c>
    </row>
    <row r="2780" spans="1:15" x14ac:dyDescent="0.25">
      <c r="A2780">
        <v>2008</v>
      </c>
      <c r="B2780" t="s">
        <v>53</v>
      </c>
      <c r="C2780" t="s">
        <v>54</v>
      </c>
      <c r="D2780">
        <v>10</v>
      </c>
      <c r="E2780">
        <v>51</v>
      </c>
      <c r="F2780">
        <v>11</v>
      </c>
      <c r="G2780" t="s">
        <v>16</v>
      </c>
      <c r="H2780" t="s">
        <v>349</v>
      </c>
      <c r="I2780" t="s">
        <v>18</v>
      </c>
      <c r="J2780" t="b">
        <v>0</v>
      </c>
      <c r="K2780">
        <v>255459</v>
      </c>
      <c r="L2780">
        <v>412412</v>
      </c>
      <c r="M2780">
        <v>20171015</v>
      </c>
      <c r="N2780" t="s">
        <v>19</v>
      </c>
      <c r="O2780" t="str">
        <f>IF(VLOOKUP(A2780,'national-winners'!$A$2:$B$13,2,0)=H2780,"Y","N")</f>
        <v>Y</v>
      </c>
    </row>
    <row r="2781" spans="1:15" x14ac:dyDescent="0.25">
      <c r="A2781">
        <v>2008</v>
      </c>
      <c r="B2781" t="s">
        <v>53</v>
      </c>
      <c r="C2781" t="s">
        <v>54</v>
      </c>
      <c r="D2781">
        <v>10</v>
      </c>
      <c r="E2781">
        <v>51</v>
      </c>
      <c r="F2781">
        <v>11</v>
      </c>
      <c r="G2781" t="s">
        <v>16</v>
      </c>
      <c r="H2781" t="s">
        <v>348</v>
      </c>
      <c r="I2781" t="s">
        <v>21</v>
      </c>
      <c r="J2781" t="b">
        <v>0</v>
      </c>
      <c r="K2781">
        <v>152374</v>
      </c>
      <c r="L2781">
        <v>412412</v>
      </c>
      <c r="M2781">
        <v>20171015</v>
      </c>
      <c r="N2781" t="s">
        <v>19</v>
      </c>
      <c r="O2781" t="str">
        <f>IF(VLOOKUP(A2781,'national-winners'!$A$2:$B$13,2,0)=H2781,"Y","N")</f>
        <v>N</v>
      </c>
    </row>
    <row r="2782" spans="1:15" x14ac:dyDescent="0.25">
      <c r="A2782">
        <v>2008</v>
      </c>
      <c r="B2782" t="s">
        <v>53</v>
      </c>
      <c r="C2782" t="s">
        <v>54</v>
      </c>
      <c r="D2782">
        <v>10</v>
      </c>
      <c r="E2782">
        <v>51</v>
      </c>
      <c r="F2782">
        <v>11</v>
      </c>
      <c r="G2782" t="s">
        <v>16</v>
      </c>
      <c r="H2782" t="s">
        <v>273</v>
      </c>
      <c r="I2782" t="s">
        <v>35</v>
      </c>
      <c r="J2782" t="b">
        <v>0</v>
      </c>
      <c r="K2782">
        <v>2401</v>
      </c>
      <c r="L2782">
        <v>412412</v>
      </c>
      <c r="M2782">
        <v>20171015</v>
      </c>
      <c r="N2782" t="s">
        <v>19</v>
      </c>
      <c r="O2782" t="str">
        <f>IF(VLOOKUP(A2782,'national-winners'!$A$2:$B$13,2,0)=H2782,"Y","N")</f>
        <v>N</v>
      </c>
    </row>
    <row r="2783" spans="1:15" x14ac:dyDescent="0.25">
      <c r="A2783">
        <v>2008</v>
      </c>
      <c r="B2783" t="s">
        <v>53</v>
      </c>
      <c r="C2783" t="s">
        <v>54</v>
      </c>
      <c r="D2783">
        <v>10</v>
      </c>
      <c r="E2783">
        <v>51</v>
      </c>
      <c r="F2783">
        <v>11</v>
      </c>
      <c r="G2783" t="s">
        <v>16</v>
      </c>
      <c r="H2783" t="s">
        <v>351</v>
      </c>
      <c r="I2783" t="s">
        <v>29</v>
      </c>
      <c r="J2783" t="b">
        <v>0</v>
      </c>
      <c r="K2783">
        <v>1109</v>
      </c>
      <c r="L2783">
        <v>412412</v>
      </c>
      <c r="M2783">
        <v>20171015</v>
      </c>
      <c r="N2783" t="s">
        <v>19</v>
      </c>
      <c r="O2783" t="str">
        <f>IF(VLOOKUP(A2783,'national-winners'!$A$2:$B$13,2,0)=H2783,"Y","N")</f>
        <v>N</v>
      </c>
    </row>
    <row r="2784" spans="1:15" x14ac:dyDescent="0.25">
      <c r="A2784">
        <v>2008</v>
      </c>
      <c r="B2784" t="s">
        <v>53</v>
      </c>
      <c r="C2784" t="s">
        <v>54</v>
      </c>
      <c r="D2784">
        <v>10</v>
      </c>
      <c r="E2784">
        <v>51</v>
      </c>
      <c r="F2784">
        <v>11</v>
      </c>
      <c r="G2784" t="s">
        <v>16</v>
      </c>
      <c r="H2784" t="s">
        <v>350</v>
      </c>
      <c r="I2784" t="s">
        <v>134</v>
      </c>
      <c r="J2784" t="b">
        <v>0</v>
      </c>
      <c r="K2784">
        <v>626</v>
      </c>
      <c r="L2784">
        <v>412412</v>
      </c>
      <c r="M2784">
        <v>20171015</v>
      </c>
      <c r="N2784" t="s">
        <v>19</v>
      </c>
      <c r="O2784" t="str">
        <f>IF(VLOOKUP(A2784,'national-winners'!$A$2:$B$13,2,0)=H2784,"Y","N")</f>
        <v>N</v>
      </c>
    </row>
    <row r="2785" spans="1:15" x14ac:dyDescent="0.25">
      <c r="A2785">
        <v>2008</v>
      </c>
      <c r="B2785" t="s">
        <v>53</v>
      </c>
      <c r="C2785" t="s">
        <v>54</v>
      </c>
      <c r="D2785">
        <v>10</v>
      </c>
      <c r="E2785">
        <v>51</v>
      </c>
      <c r="F2785">
        <v>11</v>
      </c>
      <c r="G2785" t="s">
        <v>16</v>
      </c>
      <c r="H2785" t="s">
        <v>352</v>
      </c>
      <c r="I2785" t="s">
        <v>274</v>
      </c>
      <c r="J2785" t="b">
        <v>0</v>
      </c>
      <c r="K2785">
        <v>385</v>
      </c>
      <c r="L2785">
        <v>412412</v>
      </c>
      <c r="M2785">
        <v>20171015</v>
      </c>
      <c r="N2785" t="s">
        <v>19</v>
      </c>
      <c r="O2785" t="str">
        <f>IF(VLOOKUP(A2785,'national-winners'!$A$2:$B$13,2,0)=H2785,"Y","N")</f>
        <v>N</v>
      </c>
    </row>
    <row r="2786" spans="1:15" x14ac:dyDescent="0.25">
      <c r="A2786">
        <v>2008</v>
      </c>
      <c r="B2786" t="s">
        <v>53</v>
      </c>
      <c r="C2786" t="s">
        <v>54</v>
      </c>
      <c r="D2786">
        <v>10</v>
      </c>
      <c r="E2786">
        <v>51</v>
      </c>
      <c r="F2786">
        <v>11</v>
      </c>
      <c r="G2786" t="s">
        <v>16</v>
      </c>
      <c r="H2786" t="s">
        <v>324</v>
      </c>
      <c r="I2786" t="s">
        <v>37</v>
      </c>
      <c r="J2786" t="b">
        <v>0</v>
      </c>
      <c r="K2786">
        <v>58</v>
      </c>
      <c r="L2786">
        <v>412412</v>
      </c>
      <c r="M2786">
        <v>20171015</v>
      </c>
      <c r="N2786" t="s">
        <v>19</v>
      </c>
      <c r="O2786" t="str">
        <f>IF(VLOOKUP(A2786,'national-winners'!$A$2:$B$13,2,0)=H2786,"Y","N")</f>
        <v>N</v>
      </c>
    </row>
    <row r="2787" spans="1:15" x14ac:dyDescent="0.25">
      <c r="A2787">
        <v>2008</v>
      </c>
      <c r="B2787" t="s">
        <v>57</v>
      </c>
      <c r="C2787" t="s">
        <v>58</v>
      </c>
      <c r="D2787">
        <v>11</v>
      </c>
      <c r="E2787">
        <v>53</v>
      </c>
      <c r="F2787">
        <v>55</v>
      </c>
      <c r="G2787" t="s">
        <v>16</v>
      </c>
      <c r="H2787" t="s">
        <v>349</v>
      </c>
      <c r="I2787" t="s">
        <v>18</v>
      </c>
      <c r="J2787" t="b">
        <v>0</v>
      </c>
      <c r="K2787">
        <v>245800</v>
      </c>
      <c r="L2787">
        <v>265853</v>
      </c>
      <c r="M2787">
        <v>20171015</v>
      </c>
      <c r="N2787" t="s">
        <v>19</v>
      </c>
      <c r="O2787" t="str">
        <f>IF(VLOOKUP(A2787,'national-winners'!$A$2:$B$13,2,0)=H2787,"Y","N")</f>
        <v>Y</v>
      </c>
    </row>
    <row r="2788" spans="1:15" x14ac:dyDescent="0.25">
      <c r="A2788">
        <v>2008</v>
      </c>
      <c r="B2788" t="s">
        <v>57</v>
      </c>
      <c r="C2788" t="s">
        <v>58</v>
      </c>
      <c r="D2788">
        <v>11</v>
      </c>
      <c r="E2788">
        <v>53</v>
      </c>
      <c r="F2788">
        <v>55</v>
      </c>
      <c r="G2788" t="s">
        <v>16</v>
      </c>
      <c r="H2788" t="s">
        <v>348</v>
      </c>
      <c r="I2788" t="s">
        <v>21</v>
      </c>
      <c r="J2788" t="b">
        <v>0</v>
      </c>
      <c r="K2788">
        <v>17367</v>
      </c>
      <c r="L2788">
        <v>265853</v>
      </c>
      <c r="M2788">
        <v>20171015</v>
      </c>
      <c r="N2788" t="s">
        <v>19</v>
      </c>
      <c r="O2788" t="str">
        <f>IF(VLOOKUP(A2788,'national-winners'!$A$2:$B$13,2,0)=H2788,"Y","N")</f>
        <v>N</v>
      </c>
    </row>
    <row r="2789" spans="1:15" x14ac:dyDescent="0.25">
      <c r="A2789">
        <v>2008</v>
      </c>
      <c r="B2789" t="s">
        <v>57</v>
      </c>
      <c r="C2789" t="s">
        <v>58</v>
      </c>
      <c r="D2789">
        <v>11</v>
      </c>
      <c r="E2789">
        <v>53</v>
      </c>
      <c r="F2789">
        <v>55</v>
      </c>
      <c r="G2789" t="s">
        <v>16</v>
      </c>
      <c r="J2789" t="b">
        <v>1</v>
      </c>
      <c r="K2789">
        <v>1138</v>
      </c>
      <c r="L2789">
        <v>265853</v>
      </c>
      <c r="M2789">
        <v>20171015</v>
      </c>
      <c r="N2789" t="s">
        <v>19</v>
      </c>
      <c r="O2789" t="str">
        <f>IF(VLOOKUP(A2789,'national-winners'!$A$2:$B$13,2,0)=H2789,"Y","N")</f>
        <v>N</v>
      </c>
    </row>
    <row r="2790" spans="1:15" x14ac:dyDescent="0.25">
      <c r="A2790">
        <v>2008</v>
      </c>
      <c r="B2790" t="s">
        <v>57</v>
      </c>
      <c r="C2790" t="s">
        <v>58</v>
      </c>
      <c r="D2790">
        <v>11</v>
      </c>
      <c r="E2790">
        <v>53</v>
      </c>
      <c r="F2790">
        <v>55</v>
      </c>
      <c r="G2790" t="s">
        <v>16</v>
      </c>
      <c r="H2790" t="s">
        <v>273</v>
      </c>
      <c r="I2790" t="s">
        <v>35</v>
      </c>
      <c r="J2790" t="b">
        <v>0</v>
      </c>
      <c r="K2790">
        <v>958</v>
      </c>
      <c r="L2790">
        <v>265853</v>
      </c>
      <c r="M2790">
        <v>20171015</v>
      </c>
      <c r="N2790" t="s">
        <v>19</v>
      </c>
      <c r="O2790" t="str">
        <f>IF(VLOOKUP(A2790,'national-winners'!$A$2:$B$13,2,0)=H2790,"Y","N")</f>
        <v>N</v>
      </c>
    </row>
    <row r="2791" spans="1:15" x14ac:dyDescent="0.25">
      <c r="A2791">
        <v>2008</v>
      </c>
      <c r="B2791" t="s">
        <v>57</v>
      </c>
      <c r="C2791" t="s">
        <v>58</v>
      </c>
      <c r="D2791">
        <v>11</v>
      </c>
      <c r="E2791">
        <v>53</v>
      </c>
      <c r="F2791">
        <v>55</v>
      </c>
      <c r="G2791" t="s">
        <v>16</v>
      </c>
      <c r="H2791" t="s">
        <v>352</v>
      </c>
      <c r="I2791" t="s">
        <v>274</v>
      </c>
      <c r="J2791" t="b">
        <v>0</v>
      </c>
      <c r="K2791">
        <v>590</v>
      </c>
      <c r="L2791">
        <v>265853</v>
      </c>
      <c r="M2791">
        <v>20171015</v>
      </c>
      <c r="N2791" t="s">
        <v>19</v>
      </c>
      <c r="O2791" t="str">
        <f>IF(VLOOKUP(A2791,'national-winners'!$A$2:$B$13,2,0)=H2791,"Y","N")</f>
        <v>N</v>
      </c>
    </row>
    <row r="2792" spans="1:15" x14ac:dyDescent="0.25">
      <c r="A2792">
        <v>2008</v>
      </c>
      <c r="B2792" t="s">
        <v>60</v>
      </c>
      <c r="C2792" t="s">
        <v>61</v>
      </c>
      <c r="D2792">
        <v>12</v>
      </c>
      <c r="E2792">
        <v>59</v>
      </c>
      <c r="F2792">
        <v>43</v>
      </c>
      <c r="G2792" t="s">
        <v>16</v>
      </c>
      <c r="H2792" t="s">
        <v>349</v>
      </c>
      <c r="I2792" t="s">
        <v>18</v>
      </c>
      <c r="J2792" t="b">
        <v>0</v>
      </c>
      <c r="K2792">
        <v>4282074</v>
      </c>
      <c r="L2792">
        <v>8390744</v>
      </c>
      <c r="M2792">
        <v>20171015</v>
      </c>
      <c r="N2792" t="s">
        <v>19</v>
      </c>
      <c r="O2792" t="str">
        <f>IF(VLOOKUP(A2792,'national-winners'!$A$2:$B$13,2,0)=H2792,"Y","N")</f>
        <v>Y</v>
      </c>
    </row>
    <row r="2793" spans="1:15" x14ac:dyDescent="0.25">
      <c r="A2793">
        <v>2008</v>
      </c>
      <c r="B2793" t="s">
        <v>60</v>
      </c>
      <c r="C2793" t="s">
        <v>61</v>
      </c>
      <c r="D2793">
        <v>12</v>
      </c>
      <c r="E2793">
        <v>59</v>
      </c>
      <c r="F2793">
        <v>43</v>
      </c>
      <c r="G2793" t="s">
        <v>16</v>
      </c>
      <c r="H2793" t="s">
        <v>348</v>
      </c>
      <c r="I2793" t="s">
        <v>21</v>
      </c>
      <c r="J2793" t="b">
        <v>0</v>
      </c>
      <c r="K2793">
        <v>4045624</v>
      </c>
      <c r="L2793">
        <v>8390744</v>
      </c>
      <c r="M2793">
        <v>20171015</v>
      </c>
      <c r="N2793" t="s">
        <v>19</v>
      </c>
      <c r="O2793" t="str">
        <f>IF(VLOOKUP(A2793,'national-winners'!$A$2:$B$13,2,0)=H2793,"Y","N")</f>
        <v>N</v>
      </c>
    </row>
    <row r="2794" spans="1:15" x14ac:dyDescent="0.25">
      <c r="A2794">
        <v>2008</v>
      </c>
      <c r="B2794" t="s">
        <v>60</v>
      </c>
      <c r="C2794" t="s">
        <v>61</v>
      </c>
      <c r="D2794">
        <v>12</v>
      </c>
      <c r="E2794">
        <v>59</v>
      </c>
      <c r="F2794">
        <v>43</v>
      </c>
      <c r="G2794" t="s">
        <v>16</v>
      </c>
      <c r="H2794" t="s">
        <v>273</v>
      </c>
      <c r="I2794" t="s">
        <v>365</v>
      </c>
      <c r="J2794" t="b">
        <v>0</v>
      </c>
      <c r="K2794">
        <v>28124</v>
      </c>
      <c r="L2794">
        <v>8390744</v>
      </c>
      <c r="M2794">
        <v>20171015</v>
      </c>
      <c r="N2794" t="s">
        <v>19</v>
      </c>
      <c r="O2794" t="str">
        <f>IF(VLOOKUP(A2794,'national-winners'!$A$2:$B$13,2,0)=H2794,"Y","N")</f>
        <v>N</v>
      </c>
    </row>
    <row r="2795" spans="1:15" x14ac:dyDescent="0.25">
      <c r="A2795">
        <v>2008</v>
      </c>
      <c r="B2795" t="s">
        <v>60</v>
      </c>
      <c r="C2795" t="s">
        <v>61</v>
      </c>
      <c r="D2795">
        <v>12</v>
      </c>
      <c r="E2795">
        <v>59</v>
      </c>
      <c r="F2795">
        <v>43</v>
      </c>
      <c r="G2795" t="s">
        <v>16</v>
      </c>
      <c r="H2795" t="s">
        <v>351</v>
      </c>
      <c r="I2795" t="s">
        <v>29</v>
      </c>
      <c r="J2795" t="b">
        <v>0</v>
      </c>
      <c r="K2795">
        <v>17218</v>
      </c>
      <c r="L2795">
        <v>8390744</v>
      </c>
      <c r="M2795">
        <v>20171015</v>
      </c>
      <c r="N2795" t="s">
        <v>19</v>
      </c>
      <c r="O2795" t="str">
        <f>IF(VLOOKUP(A2795,'national-winners'!$A$2:$B$13,2,0)=H2795,"Y","N")</f>
        <v>N</v>
      </c>
    </row>
    <row r="2796" spans="1:15" x14ac:dyDescent="0.25">
      <c r="A2796">
        <v>2008</v>
      </c>
      <c r="B2796" t="s">
        <v>60</v>
      </c>
      <c r="C2796" t="s">
        <v>61</v>
      </c>
      <c r="D2796">
        <v>12</v>
      </c>
      <c r="E2796">
        <v>59</v>
      </c>
      <c r="F2796">
        <v>43</v>
      </c>
      <c r="G2796" t="s">
        <v>16</v>
      </c>
      <c r="H2796" t="s">
        <v>350</v>
      </c>
      <c r="I2796" t="s">
        <v>134</v>
      </c>
      <c r="J2796" t="b">
        <v>0</v>
      </c>
      <c r="K2796">
        <v>7915</v>
      </c>
      <c r="L2796">
        <v>8390744</v>
      </c>
      <c r="M2796">
        <v>20171015</v>
      </c>
      <c r="N2796" t="s">
        <v>19</v>
      </c>
      <c r="O2796" t="str">
        <f>IF(VLOOKUP(A2796,'national-winners'!$A$2:$B$13,2,0)=H2796,"Y","N")</f>
        <v>N</v>
      </c>
    </row>
    <row r="2797" spans="1:15" x14ac:dyDescent="0.25">
      <c r="A2797">
        <v>2008</v>
      </c>
      <c r="B2797" t="s">
        <v>60</v>
      </c>
      <c r="C2797" t="s">
        <v>61</v>
      </c>
      <c r="D2797">
        <v>12</v>
      </c>
      <c r="E2797">
        <v>59</v>
      </c>
      <c r="F2797">
        <v>43</v>
      </c>
      <c r="G2797" t="s">
        <v>16</v>
      </c>
      <c r="H2797" t="s">
        <v>352</v>
      </c>
      <c r="I2797" t="s">
        <v>274</v>
      </c>
      <c r="J2797" t="b">
        <v>0</v>
      </c>
      <c r="K2797">
        <v>2887</v>
      </c>
      <c r="L2797">
        <v>8390744</v>
      </c>
      <c r="M2797">
        <v>20171015</v>
      </c>
      <c r="N2797" t="s">
        <v>19</v>
      </c>
      <c r="O2797" t="str">
        <f>IF(VLOOKUP(A2797,'national-winners'!$A$2:$B$13,2,0)=H2797,"Y","N")</f>
        <v>N</v>
      </c>
    </row>
    <row r="2798" spans="1:15" x14ac:dyDescent="0.25">
      <c r="A2798">
        <v>2008</v>
      </c>
      <c r="B2798" t="s">
        <v>60</v>
      </c>
      <c r="C2798" t="s">
        <v>61</v>
      </c>
      <c r="D2798">
        <v>12</v>
      </c>
      <c r="E2798">
        <v>59</v>
      </c>
      <c r="F2798">
        <v>43</v>
      </c>
      <c r="G2798" t="s">
        <v>16</v>
      </c>
      <c r="H2798" t="s">
        <v>354</v>
      </c>
      <c r="I2798" t="s">
        <v>355</v>
      </c>
      <c r="J2798" t="b">
        <v>0</v>
      </c>
      <c r="K2798">
        <v>2550</v>
      </c>
      <c r="L2798">
        <v>8390744</v>
      </c>
      <c r="M2798">
        <v>20171015</v>
      </c>
      <c r="N2798" t="s">
        <v>19</v>
      </c>
      <c r="O2798" t="str">
        <f>IF(VLOOKUP(A2798,'national-winners'!$A$2:$B$13,2,0)=H2798,"Y","N")</f>
        <v>N</v>
      </c>
    </row>
    <row r="2799" spans="1:15" x14ac:dyDescent="0.25">
      <c r="A2799">
        <v>2008</v>
      </c>
      <c r="B2799" t="s">
        <v>60</v>
      </c>
      <c r="C2799" t="s">
        <v>61</v>
      </c>
      <c r="D2799">
        <v>12</v>
      </c>
      <c r="E2799">
        <v>59</v>
      </c>
      <c r="F2799">
        <v>43</v>
      </c>
      <c r="G2799" t="s">
        <v>16</v>
      </c>
      <c r="H2799" t="s">
        <v>264</v>
      </c>
      <c r="I2799" t="s">
        <v>353</v>
      </c>
      <c r="J2799" t="b">
        <v>0</v>
      </c>
      <c r="K2799">
        <v>1516</v>
      </c>
      <c r="L2799">
        <v>8390744</v>
      </c>
      <c r="M2799">
        <v>20171015</v>
      </c>
      <c r="N2799" t="s">
        <v>19</v>
      </c>
      <c r="O2799" t="str">
        <f>IF(VLOOKUP(A2799,'national-winners'!$A$2:$B$13,2,0)=H2799,"Y","N")</f>
        <v>N</v>
      </c>
    </row>
    <row r="2800" spans="1:15" x14ac:dyDescent="0.25">
      <c r="A2800">
        <v>2008</v>
      </c>
      <c r="B2800" t="s">
        <v>60</v>
      </c>
      <c r="C2800" t="s">
        <v>61</v>
      </c>
      <c r="D2800">
        <v>12</v>
      </c>
      <c r="E2800">
        <v>59</v>
      </c>
      <c r="F2800">
        <v>43</v>
      </c>
      <c r="G2800" t="s">
        <v>16</v>
      </c>
      <c r="H2800" t="s">
        <v>344</v>
      </c>
      <c r="I2800" t="s">
        <v>357</v>
      </c>
      <c r="J2800" t="b">
        <v>0</v>
      </c>
      <c r="K2800">
        <v>795</v>
      </c>
      <c r="L2800">
        <v>8390744</v>
      </c>
      <c r="M2800">
        <v>20171015</v>
      </c>
      <c r="N2800" t="s">
        <v>19</v>
      </c>
      <c r="O2800" t="str">
        <f>IF(VLOOKUP(A2800,'national-winners'!$A$2:$B$13,2,0)=H2800,"Y","N")</f>
        <v>N</v>
      </c>
    </row>
    <row r="2801" spans="1:15" x14ac:dyDescent="0.25">
      <c r="A2801">
        <v>2008</v>
      </c>
      <c r="B2801" t="s">
        <v>60</v>
      </c>
      <c r="C2801" t="s">
        <v>61</v>
      </c>
      <c r="D2801">
        <v>12</v>
      </c>
      <c r="E2801">
        <v>59</v>
      </c>
      <c r="F2801">
        <v>43</v>
      </c>
      <c r="G2801" t="s">
        <v>16</v>
      </c>
      <c r="H2801" t="s">
        <v>324</v>
      </c>
      <c r="I2801" t="s">
        <v>37</v>
      </c>
      <c r="J2801" t="b">
        <v>0</v>
      </c>
      <c r="K2801">
        <v>533</v>
      </c>
      <c r="L2801">
        <v>8390744</v>
      </c>
      <c r="M2801">
        <v>20171015</v>
      </c>
      <c r="N2801" t="s">
        <v>19</v>
      </c>
      <c r="O2801" t="str">
        <f>IF(VLOOKUP(A2801,'national-winners'!$A$2:$B$13,2,0)=H2801,"Y","N")</f>
        <v>N</v>
      </c>
    </row>
    <row r="2802" spans="1:15" x14ac:dyDescent="0.25">
      <c r="A2802">
        <v>2008</v>
      </c>
      <c r="B2802" t="s">
        <v>60</v>
      </c>
      <c r="C2802" t="s">
        <v>61</v>
      </c>
      <c r="D2802">
        <v>12</v>
      </c>
      <c r="E2802">
        <v>59</v>
      </c>
      <c r="F2802">
        <v>43</v>
      </c>
      <c r="G2802" t="s">
        <v>16</v>
      </c>
      <c r="H2802" t="s">
        <v>360</v>
      </c>
      <c r="I2802" t="s">
        <v>361</v>
      </c>
      <c r="J2802" t="b">
        <v>0</v>
      </c>
      <c r="K2802">
        <v>419</v>
      </c>
      <c r="L2802">
        <v>8390744</v>
      </c>
      <c r="M2802">
        <v>20171015</v>
      </c>
      <c r="N2802" t="s">
        <v>19</v>
      </c>
      <c r="O2802" t="str">
        <f>IF(VLOOKUP(A2802,'national-winners'!$A$2:$B$13,2,0)=H2802,"Y","N")</f>
        <v>N</v>
      </c>
    </row>
    <row r="2803" spans="1:15" x14ac:dyDescent="0.25">
      <c r="A2803">
        <v>2008</v>
      </c>
      <c r="B2803" t="s">
        <v>60</v>
      </c>
      <c r="C2803" t="s">
        <v>61</v>
      </c>
      <c r="D2803">
        <v>12</v>
      </c>
      <c r="E2803">
        <v>59</v>
      </c>
      <c r="F2803">
        <v>43</v>
      </c>
      <c r="G2803" t="s">
        <v>16</v>
      </c>
      <c r="H2803" t="s">
        <v>362</v>
      </c>
      <c r="I2803" t="s">
        <v>100</v>
      </c>
      <c r="J2803" t="b">
        <v>0</v>
      </c>
      <c r="K2803">
        <v>405</v>
      </c>
      <c r="L2803">
        <v>8390744</v>
      </c>
      <c r="M2803">
        <v>20171015</v>
      </c>
      <c r="N2803" t="s">
        <v>19</v>
      </c>
      <c r="O2803" t="str">
        <f>IF(VLOOKUP(A2803,'national-winners'!$A$2:$B$13,2,0)=H2803,"Y","N")</f>
        <v>N</v>
      </c>
    </row>
    <row r="2804" spans="1:15" x14ac:dyDescent="0.25">
      <c r="A2804">
        <v>2008</v>
      </c>
      <c r="B2804" t="s">
        <v>60</v>
      </c>
      <c r="C2804" t="s">
        <v>61</v>
      </c>
      <c r="D2804">
        <v>12</v>
      </c>
      <c r="E2804">
        <v>59</v>
      </c>
      <c r="F2804">
        <v>43</v>
      </c>
      <c r="G2804" t="s">
        <v>16</v>
      </c>
      <c r="J2804" t="b">
        <v>1</v>
      </c>
      <c r="K2804">
        <v>391</v>
      </c>
      <c r="L2804">
        <v>8390744</v>
      </c>
      <c r="M2804">
        <v>20171015</v>
      </c>
      <c r="N2804" t="s">
        <v>19</v>
      </c>
      <c r="O2804" t="str">
        <f>IF(VLOOKUP(A2804,'national-winners'!$A$2:$B$13,2,0)=H2804,"Y","N")</f>
        <v>N</v>
      </c>
    </row>
    <row r="2805" spans="1:15" x14ac:dyDescent="0.25">
      <c r="A2805">
        <v>2008</v>
      </c>
      <c r="B2805" t="s">
        <v>60</v>
      </c>
      <c r="C2805" t="s">
        <v>61</v>
      </c>
      <c r="D2805">
        <v>12</v>
      </c>
      <c r="E2805">
        <v>59</v>
      </c>
      <c r="F2805">
        <v>43</v>
      </c>
      <c r="G2805" t="s">
        <v>16</v>
      </c>
      <c r="H2805" t="s">
        <v>321</v>
      </c>
      <c r="I2805" t="s">
        <v>25</v>
      </c>
      <c r="J2805" t="b">
        <v>0</v>
      </c>
      <c r="K2805">
        <v>293</v>
      </c>
      <c r="L2805">
        <v>8390744</v>
      </c>
      <c r="M2805">
        <v>20171015</v>
      </c>
      <c r="N2805" t="s">
        <v>19</v>
      </c>
      <c r="O2805" t="str">
        <f>IF(VLOOKUP(A2805,'national-winners'!$A$2:$B$13,2,0)=H2805,"Y","N")</f>
        <v>N</v>
      </c>
    </row>
    <row r="2806" spans="1:15" x14ac:dyDescent="0.25">
      <c r="A2806">
        <v>2008</v>
      </c>
      <c r="B2806" t="s">
        <v>62</v>
      </c>
      <c r="C2806" t="s">
        <v>63</v>
      </c>
      <c r="D2806">
        <v>13</v>
      </c>
      <c r="E2806">
        <v>58</v>
      </c>
      <c r="F2806">
        <v>44</v>
      </c>
      <c r="G2806" t="s">
        <v>16</v>
      </c>
      <c r="H2806" t="s">
        <v>348</v>
      </c>
      <c r="I2806" t="s">
        <v>21</v>
      </c>
      <c r="J2806" t="b">
        <v>0</v>
      </c>
      <c r="K2806">
        <v>2048759</v>
      </c>
      <c r="L2806">
        <v>3924486</v>
      </c>
      <c r="M2806">
        <v>20171015</v>
      </c>
      <c r="N2806" t="s">
        <v>19</v>
      </c>
      <c r="O2806" t="str">
        <f>IF(VLOOKUP(A2806,'national-winners'!$A$2:$B$13,2,0)=H2806,"Y","N")</f>
        <v>N</v>
      </c>
    </row>
    <row r="2807" spans="1:15" x14ac:dyDescent="0.25">
      <c r="A2807">
        <v>2008</v>
      </c>
      <c r="B2807" t="s">
        <v>62</v>
      </c>
      <c r="C2807" t="s">
        <v>63</v>
      </c>
      <c r="D2807">
        <v>13</v>
      </c>
      <c r="E2807">
        <v>58</v>
      </c>
      <c r="F2807">
        <v>44</v>
      </c>
      <c r="G2807" t="s">
        <v>16</v>
      </c>
      <c r="H2807" t="s">
        <v>349</v>
      </c>
      <c r="I2807" t="s">
        <v>18</v>
      </c>
      <c r="J2807" t="b">
        <v>0</v>
      </c>
      <c r="K2807">
        <v>1844123</v>
      </c>
      <c r="L2807">
        <v>3924486</v>
      </c>
      <c r="M2807">
        <v>20171015</v>
      </c>
      <c r="N2807" t="s">
        <v>19</v>
      </c>
      <c r="O2807" t="str">
        <f>IF(VLOOKUP(A2807,'national-winners'!$A$2:$B$13,2,0)=H2807,"Y","N")</f>
        <v>Y</v>
      </c>
    </row>
    <row r="2808" spans="1:15" x14ac:dyDescent="0.25">
      <c r="A2808">
        <v>2008</v>
      </c>
      <c r="B2808" t="s">
        <v>62</v>
      </c>
      <c r="C2808" t="s">
        <v>63</v>
      </c>
      <c r="D2808">
        <v>13</v>
      </c>
      <c r="E2808">
        <v>58</v>
      </c>
      <c r="F2808">
        <v>44</v>
      </c>
      <c r="G2808" t="s">
        <v>16</v>
      </c>
      <c r="H2808" t="s">
        <v>351</v>
      </c>
      <c r="I2808" t="s">
        <v>29</v>
      </c>
      <c r="J2808" t="b">
        <v>0</v>
      </c>
      <c r="K2808">
        <v>28731</v>
      </c>
      <c r="L2808">
        <v>3924486</v>
      </c>
      <c r="M2808">
        <v>20171015</v>
      </c>
      <c r="N2808" t="s">
        <v>19</v>
      </c>
      <c r="O2808" t="str">
        <f>IF(VLOOKUP(A2808,'national-winners'!$A$2:$B$13,2,0)=H2808,"Y","N")</f>
        <v>N</v>
      </c>
    </row>
    <row r="2809" spans="1:15" x14ac:dyDescent="0.25">
      <c r="A2809">
        <v>2008</v>
      </c>
      <c r="B2809" t="s">
        <v>62</v>
      </c>
      <c r="C2809" t="s">
        <v>63</v>
      </c>
      <c r="D2809">
        <v>13</v>
      </c>
      <c r="E2809">
        <v>58</v>
      </c>
      <c r="F2809">
        <v>44</v>
      </c>
      <c r="G2809" t="s">
        <v>16</v>
      </c>
      <c r="J2809" t="b">
        <v>1</v>
      </c>
      <c r="K2809">
        <v>1715</v>
      </c>
      <c r="L2809">
        <v>3924486</v>
      </c>
      <c r="M2809">
        <v>20171015</v>
      </c>
      <c r="N2809" t="s">
        <v>19</v>
      </c>
      <c r="O2809" t="str">
        <f>IF(VLOOKUP(A2809,'national-winners'!$A$2:$B$13,2,0)=H2809,"Y","N")</f>
        <v>N</v>
      </c>
    </row>
    <row r="2810" spans="1:15" x14ac:dyDescent="0.25">
      <c r="A2810">
        <v>2008</v>
      </c>
      <c r="B2810" t="s">
        <v>62</v>
      </c>
      <c r="C2810" t="s">
        <v>63</v>
      </c>
      <c r="D2810">
        <v>13</v>
      </c>
      <c r="E2810">
        <v>58</v>
      </c>
      <c r="F2810">
        <v>44</v>
      </c>
      <c r="G2810" t="s">
        <v>16</v>
      </c>
      <c r="I2810" t="s">
        <v>35</v>
      </c>
      <c r="J2810" t="b">
        <v>1</v>
      </c>
      <c r="K2810">
        <v>1158</v>
      </c>
      <c r="L2810">
        <v>3924486</v>
      </c>
      <c r="M2810">
        <v>20171015</v>
      </c>
      <c r="N2810" t="s">
        <v>19</v>
      </c>
      <c r="O2810" t="str">
        <f>IF(VLOOKUP(A2810,'national-winners'!$A$2:$B$13,2,0)=H2810,"Y","N")</f>
        <v>N</v>
      </c>
    </row>
    <row r="2811" spans="1:15" x14ac:dyDescent="0.25">
      <c r="A2811">
        <v>2008</v>
      </c>
      <c r="B2811" t="s">
        <v>64</v>
      </c>
      <c r="C2811" t="s">
        <v>65</v>
      </c>
      <c r="D2811">
        <v>15</v>
      </c>
      <c r="E2811">
        <v>95</v>
      </c>
      <c r="F2811">
        <v>82</v>
      </c>
      <c r="G2811" t="s">
        <v>16</v>
      </c>
      <c r="H2811" t="s">
        <v>349</v>
      </c>
      <c r="I2811" t="s">
        <v>18</v>
      </c>
      <c r="J2811" t="b">
        <v>0</v>
      </c>
      <c r="K2811">
        <v>325871</v>
      </c>
      <c r="L2811">
        <v>456064</v>
      </c>
      <c r="M2811">
        <v>20171015</v>
      </c>
      <c r="N2811" t="s">
        <v>19</v>
      </c>
      <c r="O2811" t="str">
        <f>IF(VLOOKUP(A2811,'national-winners'!$A$2:$B$13,2,0)=H2811,"Y","N")</f>
        <v>Y</v>
      </c>
    </row>
    <row r="2812" spans="1:15" x14ac:dyDescent="0.25">
      <c r="A2812">
        <v>2008</v>
      </c>
      <c r="B2812" t="s">
        <v>64</v>
      </c>
      <c r="C2812" t="s">
        <v>65</v>
      </c>
      <c r="D2812">
        <v>15</v>
      </c>
      <c r="E2812">
        <v>95</v>
      </c>
      <c r="F2812">
        <v>82</v>
      </c>
      <c r="G2812" t="s">
        <v>16</v>
      </c>
      <c r="H2812" t="s">
        <v>348</v>
      </c>
      <c r="I2812" t="s">
        <v>21</v>
      </c>
      <c r="J2812" t="b">
        <v>0</v>
      </c>
      <c r="K2812">
        <v>120566</v>
      </c>
      <c r="L2812">
        <v>456064</v>
      </c>
      <c r="M2812">
        <v>20171015</v>
      </c>
      <c r="N2812" t="s">
        <v>19</v>
      </c>
      <c r="O2812" t="str">
        <f>IF(VLOOKUP(A2812,'national-winners'!$A$2:$B$13,2,0)=H2812,"Y","N")</f>
        <v>N</v>
      </c>
    </row>
    <row r="2813" spans="1:15" x14ac:dyDescent="0.25">
      <c r="A2813">
        <v>2008</v>
      </c>
      <c r="B2813" t="s">
        <v>64</v>
      </c>
      <c r="C2813" t="s">
        <v>65</v>
      </c>
      <c r="D2813">
        <v>15</v>
      </c>
      <c r="E2813">
        <v>95</v>
      </c>
      <c r="F2813">
        <v>82</v>
      </c>
      <c r="G2813" t="s">
        <v>16</v>
      </c>
      <c r="H2813" t="s">
        <v>273</v>
      </c>
      <c r="I2813" t="s">
        <v>35</v>
      </c>
      <c r="J2813" t="b">
        <v>0</v>
      </c>
      <c r="K2813">
        <v>3825</v>
      </c>
      <c r="L2813">
        <v>456064</v>
      </c>
      <c r="M2813">
        <v>20171015</v>
      </c>
      <c r="N2813" t="s">
        <v>19</v>
      </c>
      <c r="O2813" t="str">
        <f>IF(VLOOKUP(A2813,'national-winners'!$A$2:$B$13,2,0)=H2813,"Y","N")</f>
        <v>N</v>
      </c>
    </row>
    <row r="2814" spans="1:15" x14ac:dyDescent="0.25">
      <c r="A2814">
        <v>2008</v>
      </c>
      <c r="B2814" t="s">
        <v>64</v>
      </c>
      <c r="C2814" t="s">
        <v>65</v>
      </c>
      <c r="D2814">
        <v>15</v>
      </c>
      <c r="E2814">
        <v>95</v>
      </c>
      <c r="F2814">
        <v>82</v>
      </c>
      <c r="G2814" t="s">
        <v>16</v>
      </c>
      <c r="H2814" t="s">
        <v>306</v>
      </c>
      <c r="J2814" t="b">
        <v>0</v>
      </c>
      <c r="K2814">
        <v>2193</v>
      </c>
      <c r="L2814">
        <v>456064</v>
      </c>
      <c r="M2814">
        <v>20171015</v>
      </c>
      <c r="N2814" t="s">
        <v>19</v>
      </c>
      <c r="O2814" t="str">
        <f>IF(VLOOKUP(A2814,'national-winners'!$A$2:$B$13,2,0)=H2814,"Y","N")</f>
        <v>N</v>
      </c>
    </row>
    <row r="2815" spans="1:15" x14ac:dyDescent="0.25">
      <c r="A2815">
        <v>2008</v>
      </c>
      <c r="B2815" t="s">
        <v>64</v>
      </c>
      <c r="C2815" t="s">
        <v>65</v>
      </c>
      <c r="D2815">
        <v>15</v>
      </c>
      <c r="E2815">
        <v>95</v>
      </c>
      <c r="F2815">
        <v>82</v>
      </c>
      <c r="G2815" t="s">
        <v>16</v>
      </c>
      <c r="H2815" t="s">
        <v>351</v>
      </c>
      <c r="I2815" t="s">
        <v>29</v>
      </c>
      <c r="J2815" t="b">
        <v>0</v>
      </c>
      <c r="K2815">
        <v>1314</v>
      </c>
      <c r="L2815">
        <v>456064</v>
      </c>
      <c r="M2815">
        <v>20171015</v>
      </c>
      <c r="N2815" t="s">
        <v>19</v>
      </c>
      <c r="O2815" t="str">
        <f>IF(VLOOKUP(A2815,'national-winners'!$A$2:$B$13,2,0)=H2815,"Y","N")</f>
        <v>N</v>
      </c>
    </row>
    <row r="2816" spans="1:15" x14ac:dyDescent="0.25">
      <c r="A2816">
        <v>2008</v>
      </c>
      <c r="B2816" t="s">
        <v>64</v>
      </c>
      <c r="C2816" t="s">
        <v>65</v>
      </c>
      <c r="D2816">
        <v>15</v>
      </c>
      <c r="E2816">
        <v>95</v>
      </c>
      <c r="F2816">
        <v>82</v>
      </c>
      <c r="G2816" t="s">
        <v>16</v>
      </c>
      <c r="H2816" t="s">
        <v>350</v>
      </c>
      <c r="I2816" t="s">
        <v>134</v>
      </c>
      <c r="J2816" t="b">
        <v>0</v>
      </c>
      <c r="K2816">
        <v>1013</v>
      </c>
      <c r="L2816">
        <v>456064</v>
      </c>
      <c r="M2816">
        <v>20171015</v>
      </c>
      <c r="N2816" t="s">
        <v>19</v>
      </c>
      <c r="O2816" t="str">
        <f>IF(VLOOKUP(A2816,'national-winners'!$A$2:$B$13,2,0)=H2816,"Y","N")</f>
        <v>N</v>
      </c>
    </row>
    <row r="2817" spans="1:15" x14ac:dyDescent="0.25">
      <c r="A2817">
        <v>2008</v>
      </c>
      <c r="B2817" t="s">
        <v>64</v>
      </c>
      <c r="C2817" t="s">
        <v>65</v>
      </c>
      <c r="D2817">
        <v>15</v>
      </c>
      <c r="E2817">
        <v>95</v>
      </c>
      <c r="F2817">
        <v>82</v>
      </c>
      <c r="G2817" t="s">
        <v>16</v>
      </c>
      <c r="H2817" t="s">
        <v>352</v>
      </c>
      <c r="I2817" t="s">
        <v>274</v>
      </c>
      <c r="J2817" t="b">
        <v>0</v>
      </c>
      <c r="K2817">
        <v>979</v>
      </c>
      <c r="L2817">
        <v>456064</v>
      </c>
      <c r="M2817">
        <v>20171015</v>
      </c>
      <c r="N2817" t="s">
        <v>19</v>
      </c>
      <c r="O2817" t="str">
        <f>IF(VLOOKUP(A2817,'national-winners'!$A$2:$B$13,2,0)=H2817,"Y","N")</f>
        <v>N</v>
      </c>
    </row>
    <row r="2818" spans="1:15" x14ac:dyDescent="0.25">
      <c r="A2818">
        <v>2008</v>
      </c>
      <c r="B2818" t="s">
        <v>64</v>
      </c>
      <c r="C2818" t="s">
        <v>65</v>
      </c>
      <c r="D2818">
        <v>15</v>
      </c>
      <c r="E2818">
        <v>95</v>
      </c>
      <c r="F2818">
        <v>82</v>
      </c>
      <c r="G2818" t="s">
        <v>16</v>
      </c>
      <c r="H2818" t="s">
        <v>307</v>
      </c>
      <c r="J2818" t="b">
        <v>0</v>
      </c>
      <c r="K2818">
        <v>303</v>
      </c>
      <c r="L2818">
        <v>456064</v>
      </c>
      <c r="M2818">
        <v>20171015</v>
      </c>
      <c r="N2818" t="s">
        <v>19</v>
      </c>
      <c r="O2818" t="str">
        <f>IF(VLOOKUP(A2818,'national-winners'!$A$2:$B$13,2,0)=H2818,"Y","N")</f>
        <v>N</v>
      </c>
    </row>
    <row r="2819" spans="1:15" x14ac:dyDescent="0.25">
      <c r="A2819">
        <v>2008</v>
      </c>
      <c r="B2819" t="s">
        <v>66</v>
      </c>
      <c r="C2819" t="s">
        <v>67</v>
      </c>
      <c r="D2819">
        <v>16</v>
      </c>
      <c r="E2819">
        <v>82</v>
      </c>
      <c r="F2819">
        <v>63</v>
      </c>
      <c r="G2819" t="s">
        <v>16</v>
      </c>
      <c r="H2819" t="s">
        <v>348</v>
      </c>
      <c r="I2819" t="s">
        <v>21</v>
      </c>
      <c r="J2819" t="b">
        <v>0</v>
      </c>
      <c r="K2819">
        <v>403012</v>
      </c>
      <c r="L2819">
        <v>655122</v>
      </c>
      <c r="M2819">
        <v>20171015</v>
      </c>
      <c r="N2819" t="s">
        <v>19</v>
      </c>
      <c r="O2819" t="str">
        <f>IF(VLOOKUP(A2819,'national-winners'!$A$2:$B$13,2,0)=H2819,"Y","N")</f>
        <v>N</v>
      </c>
    </row>
    <row r="2820" spans="1:15" x14ac:dyDescent="0.25">
      <c r="A2820">
        <v>2008</v>
      </c>
      <c r="B2820" t="s">
        <v>66</v>
      </c>
      <c r="C2820" t="s">
        <v>67</v>
      </c>
      <c r="D2820">
        <v>16</v>
      </c>
      <c r="E2820">
        <v>82</v>
      </c>
      <c r="F2820">
        <v>63</v>
      </c>
      <c r="G2820" t="s">
        <v>16</v>
      </c>
      <c r="H2820" t="s">
        <v>349</v>
      </c>
      <c r="I2820" t="s">
        <v>18</v>
      </c>
      <c r="J2820" t="b">
        <v>0</v>
      </c>
      <c r="K2820">
        <v>236440</v>
      </c>
      <c r="L2820">
        <v>655122</v>
      </c>
      <c r="M2820">
        <v>20171015</v>
      </c>
      <c r="N2820" t="s">
        <v>19</v>
      </c>
      <c r="O2820" t="str">
        <f>IF(VLOOKUP(A2820,'national-winners'!$A$2:$B$13,2,0)=H2820,"Y","N")</f>
        <v>Y</v>
      </c>
    </row>
    <row r="2821" spans="1:15" x14ac:dyDescent="0.25">
      <c r="A2821">
        <v>2008</v>
      </c>
      <c r="B2821" t="s">
        <v>66</v>
      </c>
      <c r="C2821" t="s">
        <v>67</v>
      </c>
      <c r="D2821">
        <v>16</v>
      </c>
      <c r="E2821">
        <v>82</v>
      </c>
      <c r="F2821">
        <v>63</v>
      </c>
      <c r="G2821" t="s">
        <v>16</v>
      </c>
      <c r="H2821" t="s">
        <v>273</v>
      </c>
      <c r="I2821" t="s">
        <v>35</v>
      </c>
      <c r="J2821" t="b">
        <v>0</v>
      </c>
      <c r="K2821">
        <v>7175</v>
      </c>
      <c r="L2821">
        <v>655122</v>
      </c>
      <c r="M2821">
        <v>20171015</v>
      </c>
      <c r="N2821" t="s">
        <v>19</v>
      </c>
      <c r="O2821" t="str">
        <f>IF(VLOOKUP(A2821,'national-winners'!$A$2:$B$13,2,0)=H2821,"Y","N")</f>
        <v>N</v>
      </c>
    </row>
    <row r="2822" spans="1:15" x14ac:dyDescent="0.25">
      <c r="A2822">
        <v>2008</v>
      </c>
      <c r="B2822" t="s">
        <v>66</v>
      </c>
      <c r="C2822" t="s">
        <v>67</v>
      </c>
      <c r="D2822">
        <v>16</v>
      </c>
      <c r="E2822">
        <v>82</v>
      </c>
      <c r="F2822">
        <v>63</v>
      </c>
      <c r="G2822" t="s">
        <v>16</v>
      </c>
      <c r="H2822" t="s">
        <v>350</v>
      </c>
      <c r="I2822" t="s">
        <v>134</v>
      </c>
      <c r="J2822" t="b">
        <v>0</v>
      </c>
      <c r="K2822">
        <v>4747</v>
      </c>
      <c r="L2822">
        <v>655122</v>
      </c>
      <c r="M2822">
        <v>20171015</v>
      </c>
      <c r="N2822" t="s">
        <v>19</v>
      </c>
      <c r="O2822" t="str">
        <f>IF(VLOOKUP(A2822,'national-winners'!$A$2:$B$13,2,0)=H2822,"Y","N")</f>
        <v>N</v>
      </c>
    </row>
    <row r="2823" spans="1:15" x14ac:dyDescent="0.25">
      <c r="A2823">
        <v>2008</v>
      </c>
      <c r="B2823" t="s">
        <v>66</v>
      </c>
      <c r="C2823" t="s">
        <v>67</v>
      </c>
      <c r="D2823">
        <v>16</v>
      </c>
      <c r="E2823">
        <v>82</v>
      </c>
      <c r="F2823">
        <v>63</v>
      </c>
      <c r="G2823" t="s">
        <v>16</v>
      </c>
      <c r="H2823" t="s">
        <v>351</v>
      </c>
      <c r="I2823" t="s">
        <v>29</v>
      </c>
      <c r="J2823" t="b">
        <v>0</v>
      </c>
      <c r="K2823">
        <v>3658</v>
      </c>
      <c r="L2823">
        <v>655122</v>
      </c>
      <c r="M2823">
        <v>20171015</v>
      </c>
      <c r="N2823" t="s">
        <v>19</v>
      </c>
      <c r="O2823" t="str">
        <f>IF(VLOOKUP(A2823,'national-winners'!$A$2:$B$13,2,0)=H2823,"Y","N")</f>
        <v>N</v>
      </c>
    </row>
    <row r="2824" spans="1:15" x14ac:dyDescent="0.25">
      <c r="A2824">
        <v>2008</v>
      </c>
      <c r="B2824" t="s">
        <v>66</v>
      </c>
      <c r="C2824" t="s">
        <v>67</v>
      </c>
      <c r="D2824">
        <v>16</v>
      </c>
      <c r="E2824">
        <v>82</v>
      </c>
      <c r="F2824">
        <v>63</v>
      </c>
      <c r="G2824" t="s">
        <v>16</v>
      </c>
      <c r="J2824" t="b">
        <v>1</v>
      </c>
      <c r="K2824">
        <v>90</v>
      </c>
      <c r="L2824">
        <v>655122</v>
      </c>
      <c r="M2824">
        <v>20171015</v>
      </c>
      <c r="N2824" t="s">
        <v>19</v>
      </c>
      <c r="O2824" t="str">
        <f>IF(VLOOKUP(A2824,'national-winners'!$A$2:$B$13,2,0)=H2824,"Y","N")</f>
        <v>N</v>
      </c>
    </row>
    <row r="2825" spans="1:15" x14ac:dyDescent="0.25">
      <c r="A2825">
        <v>2008</v>
      </c>
      <c r="B2825" t="s">
        <v>68</v>
      </c>
      <c r="C2825" t="s">
        <v>69</v>
      </c>
      <c r="D2825">
        <v>17</v>
      </c>
      <c r="E2825">
        <v>33</v>
      </c>
      <c r="F2825">
        <v>21</v>
      </c>
      <c r="G2825" t="s">
        <v>16</v>
      </c>
      <c r="H2825" t="s">
        <v>349</v>
      </c>
      <c r="I2825" t="s">
        <v>18</v>
      </c>
      <c r="J2825" t="b">
        <v>0</v>
      </c>
      <c r="K2825">
        <v>3419348</v>
      </c>
      <c r="L2825">
        <v>5522371</v>
      </c>
      <c r="M2825">
        <v>20171015</v>
      </c>
      <c r="N2825" t="s">
        <v>19</v>
      </c>
      <c r="O2825" t="str">
        <f>IF(VLOOKUP(A2825,'national-winners'!$A$2:$B$13,2,0)=H2825,"Y","N")</f>
        <v>Y</v>
      </c>
    </row>
    <row r="2826" spans="1:15" x14ac:dyDescent="0.25">
      <c r="A2826">
        <v>2008</v>
      </c>
      <c r="B2826" t="s">
        <v>68</v>
      </c>
      <c r="C2826" t="s">
        <v>69</v>
      </c>
      <c r="D2826">
        <v>17</v>
      </c>
      <c r="E2826">
        <v>33</v>
      </c>
      <c r="F2826">
        <v>21</v>
      </c>
      <c r="G2826" t="s">
        <v>16</v>
      </c>
      <c r="H2826" t="s">
        <v>348</v>
      </c>
      <c r="I2826" t="s">
        <v>21</v>
      </c>
      <c r="J2826" t="b">
        <v>0</v>
      </c>
      <c r="K2826">
        <v>2031179</v>
      </c>
      <c r="L2826">
        <v>5522371</v>
      </c>
      <c r="M2826">
        <v>20171015</v>
      </c>
      <c r="N2826" t="s">
        <v>19</v>
      </c>
      <c r="O2826" t="str">
        <f>IF(VLOOKUP(A2826,'national-winners'!$A$2:$B$13,2,0)=H2826,"Y","N")</f>
        <v>N</v>
      </c>
    </row>
    <row r="2827" spans="1:15" x14ac:dyDescent="0.25">
      <c r="A2827">
        <v>2008</v>
      </c>
      <c r="B2827" t="s">
        <v>68</v>
      </c>
      <c r="C2827" t="s">
        <v>69</v>
      </c>
      <c r="D2827">
        <v>17</v>
      </c>
      <c r="E2827">
        <v>33</v>
      </c>
      <c r="F2827">
        <v>21</v>
      </c>
      <c r="G2827" t="s">
        <v>16</v>
      </c>
      <c r="H2827" t="s">
        <v>273</v>
      </c>
      <c r="I2827" t="s">
        <v>35</v>
      </c>
      <c r="J2827" t="b">
        <v>0</v>
      </c>
      <c r="K2827">
        <v>30948</v>
      </c>
      <c r="L2827">
        <v>5522371</v>
      </c>
      <c r="M2827">
        <v>20171015</v>
      </c>
      <c r="N2827" t="s">
        <v>19</v>
      </c>
      <c r="O2827" t="str">
        <f>IF(VLOOKUP(A2827,'national-winners'!$A$2:$B$13,2,0)=H2827,"Y","N")</f>
        <v>N</v>
      </c>
    </row>
    <row r="2828" spans="1:15" x14ac:dyDescent="0.25">
      <c r="A2828">
        <v>2008</v>
      </c>
      <c r="B2828" t="s">
        <v>68</v>
      </c>
      <c r="C2828" t="s">
        <v>69</v>
      </c>
      <c r="D2828">
        <v>17</v>
      </c>
      <c r="E2828">
        <v>33</v>
      </c>
      <c r="F2828">
        <v>21</v>
      </c>
      <c r="G2828" t="s">
        <v>16</v>
      </c>
      <c r="H2828" t="s">
        <v>351</v>
      </c>
      <c r="I2828" t="s">
        <v>29</v>
      </c>
      <c r="J2828" t="b">
        <v>0</v>
      </c>
      <c r="K2828">
        <v>19642</v>
      </c>
      <c r="L2828">
        <v>5522371</v>
      </c>
      <c r="M2828">
        <v>20171015</v>
      </c>
      <c r="N2828" t="s">
        <v>19</v>
      </c>
      <c r="O2828" t="str">
        <f>IF(VLOOKUP(A2828,'national-winners'!$A$2:$B$13,2,0)=H2828,"Y","N")</f>
        <v>N</v>
      </c>
    </row>
    <row r="2829" spans="1:15" x14ac:dyDescent="0.25">
      <c r="A2829">
        <v>2008</v>
      </c>
      <c r="B2829" t="s">
        <v>68</v>
      </c>
      <c r="C2829" t="s">
        <v>69</v>
      </c>
      <c r="D2829">
        <v>17</v>
      </c>
      <c r="E2829">
        <v>33</v>
      </c>
      <c r="F2829">
        <v>21</v>
      </c>
      <c r="G2829" t="s">
        <v>16</v>
      </c>
      <c r="H2829" t="s">
        <v>352</v>
      </c>
      <c r="I2829" t="s">
        <v>274</v>
      </c>
      <c r="J2829" t="b">
        <v>0</v>
      </c>
      <c r="K2829">
        <v>11838</v>
      </c>
      <c r="L2829">
        <v>5522371</v>
      </c>
      <c r="M2829">
        <v>20171015</v>
      </c>
      <c r="N2829" t="s">
        <v>19</v>
      </c>
      <c r="O2829" t="str">
        <f>IF(VLOOKUP(A2829,'national-winners'!$A$2:$B$13,2,0)=H2829,"Y","N")</f>
        <v>N</v>
      </c>
    </row>
    <row r="2830" spans="1:15" x14ac:dyDescent="0.25">
      <c r="A2830">
        <v>2008</v>
      </c>
      <c r="B2830" t="s">
        <v>68</v>
      </c>
      <c r="C2830" t="s">
        <v>69</v>
      </c>
      <c r="D2830">
        <v>17</v>
      </c>
      <c r="E2830">
        <v>33</v>
      </c>
      <c r="F2830">
        <v>21</v>
      </c>
      <c r="G2830" t="s">
        <v>16</v>
      </c>
      <c r="H2830" t="s">
        <v>350</v>
      </c>
      <c r="I2830" t="s">
        <v>134</v>
      </c>
      <c r="J2830" t="b">
        <v>0</v>
      </c>
      <c r="K2830">
        <v>8256</v>
      </c>
      <c r="L2830">
        <v>5522371</v>
      </c>
      <c r="M2830">
        <v>20171015</v>
      </c>
      <c r="N2830" t="s">
        <v>19</v>
      </c>
      <c r="O2830" t="str">
        <f>IF(VLOOKUP(A2830,'national-winners'!$A$2:$B$13,2,0)=H2830,"Y","N")</f>
        <v>N</v>
      </c>
    </row>
    <row r="2831" spans="1:15" x14ac:dyDescent="0.25">
      <c r="A2831">
        <v>2008</v>
      </c>
      <c r="B2831" t="s">
        <v>68</v>
      </c>
      <c r="C2831" t="s">
        <v>69</v>
      </c>
      <c r="D2831">
        <v>17</v>
      </c>
      <c r="E2831">
        <v>33</v>
      </c>
      <c r="F2831">
        <v>21</v>
      </c>
      <c r="G2831" t="s">
        <v>16</v>
      </c>
      <c r="I2831" t="s">
        <v>366</v>
      </c>
      <c r="J2831" t="b">
        <v>0</v>
      </c>
      <c r="K2831">
        <v>1149</v>
      </c>
      <c r="L2831">
        <v>5522371</v>
      </c>
      <c r="M2831">
        <v>20171015</v>
      </c>
      <c r="N2831" t="s">
        <v>19</v>
      </c>
      <c r="O2831" t="str">
        <f>IF(VLOOKUP(A2831,'national-winners'!$A$2:$B$13,2,0)=H2831,"Y","N")</f>
        <v>N</v>
      </c>
    </row>
    <row r="2832" spans="1:15" x14ac:dyDescent="0.25">
      <c r="A2832">
        <v>2008</v>
      </c>
      <c r="B2832" t="s">
        <v>68</v>
      </c>
      <c r="C2832" t="s">
        <v>69</v>
      </c>
      <c r="D2832">
        <v>17</v>
      </c>
      <c r="E2832">
        <v>33</v>
      </c>
      <c r="F2832">
        <v>21</v>
      </c>
      <c r="G2832" t="s">
        <v>16</v>
      </c>
      <c r="J2832" t="b">
        <v>1</v>
      </c>
      <c r="K2832">
        <v>11</v>
      </c>
      <c r="L2832">
        <v>5522371</v>
      </c>
      <c r="M2832">
        <v>20171015</v>
      </c>
      <c r="N2832" t="s">
        <v>19</v>
      </c>
      <c r="O2832" t="str">
        <f>IF(VLOOKUP(A2832,'national-winners'!$A$2:$B$13,2,0)=H2832,"Y","N")</f>
        <v>N</v>
      </c>
    </row>
    <row r="2833" spans="1:15" x14ac:dyDescent="0.25">
      <c r="A2833">
        <v>2008</v>
      </c>
      <c r="B2833" t="s">
        <v>71</v>
      </c>
      <c r="C2833" t="s">
        <v>72</v>
      </c>
      <c r="D2833">
        <v>18</v>
      </c>
      <c r="E2833">
        <v>32</v>
      </c>
      <c r="F2833">
        <v>22</v>
      </c>
      <c r="G2833" t="s">
        <v>16</v>
      </c>
      <c r="H2833" t="s">
        <v>349</v>
      </c>
      <c r="I2833" t="s">
        <v>18</v>
      </c>
      <c r="J2833" t="b">
        <v>0</v>
      </c>
      <c r="K2833">
        <v>1374039</v>
      </c>
      <c r="L2833">
        <v>2751054</v>
      </c>
      <c r="M2833">
        <v>20171015</v>
      </c>
      <c r="N2833" t="s">
        <v>19</v>
      </c>
      <c r="O2833" t="str">
        <f>IF(VLOOKUP(A2833,'national-winners'!$A$2:$B$13,2,0)=H2833,"Y","N")</f>
        <v>Y</v>
      </c>
    </row>
    <row r="2834" spans="1:15" x14ac:dyDescent="0.25">
      <c r="A2834">
        <v>2008</v>
      </c>
      <c r="B2834" t="s">
        <v>71</v>
      </c>
      <c r="C2834" t="s">
        <v>72</v>
      </c>
      <c r="D2834">
        <v>18</v>
      </c>
      <c r="E2834">
        <v>32</v>
      </c>
      <c r="F2834">
        <v>22</v>
      </c>
      <c r="G2834" t="s">
        <v>16</v>
      </c>
      <c r="H2834" t="s">
        <v>348</v>
      </c>
      <c r="I2834" t="s">
        <v>21</v>
      </c>
      <c r="J2834" t="b">
        <v>0</v>
      </c>
      <c r="K2834">
        <v>1345648</v>
      </c>
      <c r="L2834">
        <v>2751054</v>
      </c>
      <c r="M2834">
        <v>20171015</v>
      </c>
      <c r="N2834" t="s">
        <v>19</v>
      </c>
      <c r="O2834" t="str">
        <f>IF(VLOOKUP(A2834,'national-winners'!$A$2:$B$13,2,0)=H2834,"Y","N")</f>
        <v>N</v>
      </c>
    </row>
    <row r="2835" spans="1:15" x14ac:dyDescent="0.25">
      <c r="A2835">
        <v>2008</v>
      </c>
      <c r="B2835" t="s">
        <v>71</v>
      </c>
      <c r="C2835" t="s">
        <v>72</v>
      </c>
      <c r="D2835">
        <v>18</v>
      </c>
      <c r="E2835">
        <v>32</v>
      </c>
      <c r="F2835">
        <v>22</v>
      </c>
      <c r="G2835" t="s">
        <v>16</v>
      </c>
      <c r="H2835" t="s">
        <v>351</v>
      </c>
      <c r="I2835" t="s">
        <v>29</v>
      </c>
      <c r="J2835" t="b">
        <v>0</v>
      </c>
      <c r="K2835">
        <v>29257</v>
      </c>
      <c r="L2835">
        <v>2751054</v>
      </c>
      <c r="M2835">
        <v>20171015</v>
      </c>
      <c r="N2835" t="s">
        <v>19</v>
      </c>
      <c r="O2835" t="str">
        <f>IF(VLOOKUP(A2835,'national-winners'!$A$2:$B$13,2,0)=H2835,"Y","N")</f>
        <v>N</v>
      </c>
    </row>
    <row r="2836" spans="1:15" x14ac:dyDescent="0.25">
      <c r="A2836">
        <v>2008</v>
      </c>
      <c r="B2836" t="s">
        <v>71</v>
      </c>
      <c r="C2836" t="s">
        <v>72</v>
      </c>
      <c r="D2836">
        <v>18</v>
      </c>
      <c r="E2836">
        <v>32</v>
      </c>
      <c r="F2836">
        <v>22</v>
      </c>
      <c r="G2836" t="s">
        <v>16</v>
      </c>
      <c r="J2836" t="b">
        <v>1</v>
      </c>
      <c r="K2836">
        <v>1201</v>
      </c>
      <c r="L2836">
        <v>2751054</v>
      </c>
      <c r="M2836">
        <v>20171015</v>
      </c>
      <c r="N2836" t="s">
        <v>19</v>
      </c>
      <c r="O2836" t="str">
        <f>IF(VLOOKUP(A2836,'national-winners'!$A$2:$B$13,2,0)=H2836,"Y","N")</f>
        <v>N</v>
      </c>
    </row>
    <row r="2837" spans="1:15" x14ac:dyDescent="0.25">
      <c r="A2837">
        <v>2008</v>
      </c>
      <c r="B2837" t="s">
        <v>71</v>
      </c>
      <c r="C2837" t="s">
        <v>72</v>
      </c>
      <c r="D2837">
        <v>18</v>
      </c>
      <c r="E2837">
        <v>32</v>
      </c>
      <c r="F2837">
        <v>22</v>
      </c>
      <c r="G2837" t="s">
        <v>16</v>
      </c>
      <c r="H2837" t="s">
        <v>273</v>
      </c>
      <c r="I2837" t="s">
        <v>35</v>
      </c>
      <c r="J2837" t="b">
        <v>1</v>
      </c>
      <c r="K2837">
        <v>909</v>
      </c>
      <c r="L2837">
        <v>2751054</v>
      </c>
      <c r="M2837">
        <v>20171015</v>
      </c>
      <c r="N2837" t="s">
        <v>19</v>
      </c>
      <c r="O2837" t="str">
        <f>IF(VLOOKUP(A2837,'national-winners'!$A$2:$B$13,2,0)=H2837,"Y","N")</f>
        <v>N</v>
      </c>
    </row>
    <row r="2838" spans="1:15" x14ac:dyDescent="0.25">
      <c r="A2838">
        <v>2008</v>
      </c>
      <c r="B2838" t="s">
        <v>73</v>
      </c>
      <c r="C2838" t="s">
        <v>74</v>
      </c>
      <c r="D2838">
        <v>19</v>
      </c>
      <c r="E2838">
        <v>42</v>
      </c>
      <c r="F2838">
        <v>31</v>
      </c>
      <c r="G2838" t="s">
        <v>16</v>
      </c>
      <c r="H2838" t="s">
        <v>349</v>
      </c>
      <c r="I2838" t="s">
        <v>18</v>
      </c>
      <c r="J2838" t="b">
        <v>0</v>
      </c>
      <c r="K2838">
        <v>828940</v>
      </c>
      <c r="L2838">
        <v>1537123</v>
      </c>
      <c r="M2838">
        <v>20171015</v>
      </c>
      <c r="N2838" t="s">
        <v>19</v>
      </c>
      <c r="O2838" t="str">
        <f>IF(VLOOKUP(A2838,'national-winners'!$A$2:$B$13,2,0)=H2838,"Y","N")</f>
        <v>Y</v>
      </c>
    </row>
    <row r="2839" spans="1:15" x14ac:dyDescent="0.25">
      <c r="A2839">
        <v>2008</v>
      </c>
      <c r="B2839" t="s">
        <v>73</v>
      </c>
      <c r="C2839" t="s">
        <v>74</v>
      </c>
      <c r="D2839">
        <v>19</v>
      </c>
      <c r="E2839">
        <v>42</v>
      </c>
      <c r="F2839">
        <v>31</v>
      </c>
      <c r="G2839" t="s">
        <v>16</v>
      </c>
      <c r="H2839" t="s">
        <v>348</v>
      </c>
      <c r="I2839" t="s">
        <v>21</v>
      </c>
      <c r="J2839" t="b">
        <v>0</v>
      </c>
      <c r="K2839">
        <v>682379</v>
      </c>
      <c r="L2839">
        <v>1537123</v>
      </c>
      <c r="M2839">
        <v>20171015</v>
      </c>
      <c r="N2839" t="s">
        <v>19</v>
      </c>
      <c r="O2839" t="str">
        <f>IF(VLOOKUP(A2839,'national-winners'!$A$2:$B$13,2,0)=H2839,"Y","N")</f>
        <v>N</v>
      </c>
    </row>
    <row r="2840" spans="1:15" x14ac:dyDescent="0.25">
      <c r="A2840">
        <v>2008</v>
      </c>
      <c r="B2840" t="s">
        <v>73</v>
      </c>
      <c r="C2840" t="s">
        <v>74</v>
      </c>
      <c r="D2840">
        <v>19</v>
      </c>
      <c r="E2840">
        <v>42</v>
      </c>
      <c r="F2840">
        <v>31</v>
      </c>
      <c r="G2840" t="s">
        <v>16</v>
      </c>
      <c r="H2840" t="s">
        <v>273</v>
      </c>
      <c r="I2840" t="s">
        <v>45</v>
      </c>
      <c r="J2840" t="b">
        <v>0</v>
      </c>
      <c r="K2840">
        <v>8014</v>
      </c>
      <c r="L2840">
        <v>1537123</v>
      </c>
      <c r="M2840">
        <v>20171015</v>
      </c>
      <c r="N2840" t="s">
        <v>19</v>
      </c>
      <c r="O2840" t="str">
        <f>IF(VLOOKUP(A2840,'national-winners'!$A$2:$B$13,2,0)=H2840,"Y","N")</f>
        <v>N</v>
      </c>
    </row>
    <row r="2841" spans="1:15" x14ac:dyDescent="0.25">
      <c r="A2841">
        <v>2008</v>
      </c>
      <c r="B2841" t="s">
        <v>73</v>
      </c>
      <c r="C2841" t="s">
        <v>74</v>
      </c>
      <c r="D2841">
        <v>19</v>
      </c>
      <c r="E2841">
        <v>42</v>
      </c>
      <c r="F2841">
        <v>31</v>
      </c>
      <c r="G2841" t="s">
        <v>16</v>
      </c>
      <c r="J2841" t="b">
        <v>1</v>
      </c>
      <c r="K2841">
        <v>6737</v>
      </c>
      <c r="L2841">
        <v>1537123</v>
      </c>
      <c r="M2841">
        <v>20171015</v>
      </c>
      <c r="N2841" t="s">
        <v>19</v>
      </c>
      <c r="O2841" t="str">
        <f>IF(VLOOKUP(A2841,'national-winners'!$A$2:$B$13,2,0)=H2841,"Y","N")</f>
        <v>N</v>
      </c>
    </row>
    <row r="2842" spans="1:15" x14ac:dyDescent="0.25">
      <c r="A2842">
        <v>2008</v>
      </c>
      <c r="B2842" t="s">
        <v>73</v>
      </c>
      <c r="C2842" t="s">
        <v>74</v>
      </c>
      <c r="D2842">
        <v>19</v>
      </c>
      <c r="E2842">
        <v>42</v>
      </c>
      <c r="F2842">
        <v>31</v>
      </c>
      <c r="G2842" t="s">
        <v>16</v>
      </c>
      <c r="H2842" t="s">
        <v>351</v>
      </c>
      <c r="I2842" t="s">
        <v>29</v>
      </c>
      <c r="J2842" t="b">
        <v>0</v>
      </c>
      <c r="K2842">
        <v>4590</v>
      </c>
      <c r="L2842">
        <v>1537123</v>
      </c>
      <c r="M2842">
        <v>20171015</v>
      </c>
      <c r="N2842" t="s">
        <v>19</v>
      </c>
      <c r="O2842" t="str">
        <f>IF(VLOOKUP(A2842,'national-winners'!$A$2:$B$13,2,0)=H2842,"Y","N")</f>
        <v>N</v>
      </c>
    </row>
    <row r="2843" spans="1:15" x14ac:dyDescent="0.25">
      <c r="A2843">
        <v>2008</v>
      </c>
      <c r="B2843" t="s">
        <v>73</v>
      </c>
      <c r="C2843" t="s">
        <v>74</v>
      </c>
      <c r="D2843">
        <v>19</v>
      </c>
      <c r="E2843">
        <v>42</v>
      </c>
      <c r="F2843">
        <v>31</v>
      </c>
      <c r="G2843" t="s">
        <v>16</v>
      </c>
      <c r="H2843" t="s">
        <v>350</v>
      </c>
      <c r="I2843" t="s">
        <v>134</v>
      </c>
      <c r="J2843" t="b">
        <v>0</v>
      </c>
      <c r="K2843">
        <v>4445</v>
      </c>
      <c r="L2843">
        <v>1537123</v>
      </c>
      <c r="M2843">
        <v>20171015</v>
      </c>
      <c r="N2843" t="s">
        <v>19</v>
      </c>
      <c r="O2843" t="str">
        <f>IF(VLOOKUP(A2843,'national-winners'!$A$2:$B$13,2,0)=H2843,"Y","N")</f>
        <v>N</v>
      </c>
    </row>
    <row r="2844" spans="1:15" x14ac:dyDescent="0.25">
      <c r="A2844">
        <v>2008</v>
      </c>
      <c r="B2844" t="s">
        <v>73</v>
      </c>
      <c r="C2844" t="s">
        <v>74</v>
      </c>
      <c r="D2844">
        <v>19</v>
      </c>
      <c r="E2844">
        <v>42</v>
      </c>
      <c r="F2844">
        <v>31</v>
      </c>
      <c r="G2844" t="s">
        <v>16</v>
      </c>
      <c r="H2844" t="s">
        <v>352</v>
      </c>
      <c r="I2844" t="s">
        <v>274</v>
      </c>
      <c r="J2844" t="b">
        <v>0</v>
      </c>
      <c r="K2844">
        <v>1423</v>
      </c>
      <c r="L2844">
        <v>1537123</v>
      </c>
      <c r="M2844">
        <v>20171015</v>
      </c>
      <c r="N2844" t="s">
        <v>19</v>
      </c>
      <c r="O2844" t="str">
        <f>IF(VLOOKUP(A2844,'national-winners'!$A$2:$B$13,2,0)=H2844,"Y","N")</f>
        <v>N</v>
      </c>
    </row>
    <row r="2845" spans="1:15" x14ac:dyDescent="0.25">
      <c r="A2845">
        <v>2008</v>
      </c>
      <c r="B2845" t="s">
        <v>73</v>
      </c>
      <c r="C2845" t="s">
        <v>74</v>
      </c>
      <c r="D2845">
        <v>19</v>
      </c>
      <c r="E2845">
        <v>42</v>
      </c>
      <c r="F2845">
        <v>31</v>
      </c>
      <c r="G2845" t="s">
        <v>16</v>
      </c>
      <c r="H2845" t="s">
        <v>284</v>
      </c>
      <c r="I2845" t="s">
        <v>37</v>
      </c>
      <c r="J2845" t="b">
        <v>0</v>
      </c>
      <c r="K2845">
        <v>292</v>
      </c>
      <c r="L2845">
        <v>1537123</v>
      </c>
      <c r="M2845">
        <v>20171015</v>
      </c>
      <c r="N2845" t="s">
        <v>19</v>
      </c>
      <c r="O2845" t="str">
        <f>IF(VLOOKUP(A2845,'national-winners'!$A$2:$B$13,2,0)=H2845,"Y","N")</f>
        <v>N</v>
      </c>
    </row>
    <row r="2846" spans="1:15" x14ac:dyDescent="0.25">
      <c r="A2846">
        <v>2008</v>
      </c>
      <c r="B2846" t="s">
        <v>73</v>
      </c>
      <c r="C2846" t="s">
        <v>74</v>
      </c>
      <c r="D2846">
        <v>19</v>
      </c>
      <c r="E2846">
        <v>42</v>
      </c>
      <c r="F2846">
        <v>31</v>
      </c>
      <c r="G2846" t="s">
        <v>16</v>
      </c>
      <c r="H2846" t="s">
        <v>362</v>
      </c>
      <c r="I2846" t="s">
        <v>100</v>
      </c>
      <c r="J2846" t="b">
        <v>0</v>
      </c>
      <c r="K2846">
        <v>182</v>
      </c>
      <c r="L2846">
        <v>1537123</v>
      </c>
      <c r="M2846">
        <v>20171015</v>
      </c>
      <c r="N2846" t="s">
        <v>19</v>
      </c>
      <c r="O2846" t="str">
        <f>IF(VLOOKUP(A2846,'national-winners'!$A$2:$B$13,2,0)=H2846,"Y","N")</f>
        <v>N</v>
      </c>
    </row>
    <row r="2847" spans="1:15" x14ac:dyDescent="0.25">
      <c r="A2847">
        <v>2008</v>
      </c>
      <c r="B2847" t="s">
        <v>73</v>
      </c>
      <c r="C2847" t="s">
        <v>74</v>
      </c>
      <c r="D2847">
        <v>19</v>
      </c>
      <c r="E2847">
        <v>42</v>
      </c>
      <c r="F2847">
        <v>31</v>
      </c>
      <c r="G2847" t="s">
        <v>16</v>
      </c>
      <c r="H2847" t="s">
        <v>264</v>
      </c>
      <c r="I2847" t="s">
        <v>353</v>
      </c>
      <c r="J2847" t="b">
        <v>0</v>
      </c>
      <c r="K2847">
        <v>121</v>
      </c>
      <c r="L2847">
        <v>1537123</v>
      </c>
      <c r="M2847">
        <v>20171015</v>
      </c>
      <c r="N2847" t="s">
        <v>19</v>
      </c>
      <c r="O2847" t="str">
        <f>IF(VLOOKUP(A2847,'national-winners'!$A$2:$B$13,2,0)=H2847,"Y","N")</f>
        <v>N</v>
      </c>
    </row>
    <row r="2848" spans="1:15" x14ac:dyDescent="0.25">
      <c r="A2848">
        <v>2008</v>
      </c>
      <c r="B2848" t="s">
        <v>78</v>
      </c>
      <c r="C2848" t="s">
        <v>79</v>
      </c>
      <c r="D2848">
        <v>20</v>
      </c>
      <c r="E2848">
        <v>47</v>
      </c>
      <c r="F2848">
        <v>32</v>
      </c>
      <c r="G2848" t="s">
        <v>16</v>
      </c>
      <c r="H2848" t="s">
        <v>348</v>
      </c>
      <c r="I2848" t="s">
        <v>21</v>
      </c>
      <c r="J2848" t="b">
        <v>0</v>
      </c>
      <c r="K2848">
        <v>699655</v>
      </c>
      <c r="L2848">
        <v>1235872</v>
      </c>
      <c r="M2848">
        <v>20171015</v>
      </c>
      <c r="N2848" t="s">
        <v>19</v>
      </c>
      <c r="O2848" t="str">
        <f>IF(VLOOKUP(A2848,'national-winners'!$A$2:$B$13,2,0)=H2848,"Y","N")</f>
        <v>N</v>
      </c>
    </row>
    <row r="2849" spans="1:15" x14ac:dyDescent="0.25">
      <c r="A2849">
        <v>2008</v>
      </c>
      <c r="B2849" t="s">
        <v>78</v>
      </c>
      <c r="C2849" t="s">
        <v>79</v>
      </c>
      <c r="D2849">
        <v>20</v>
      </c>
      <c r="E2849">
        <v>47</v>
      </c>
      <c r="F2849">
        <v>32</v>
      </c>
      <c r="G2849" t="s">
        <v>16</v>
      </c>
      <c r="H2849" t="s">
        <v>349</v>
      </c>
      <c r="I2849" t="s">
        <v>18</v>
      </c>
      <c r="J2849" t="b">
        <v>0</v>
      </c>
      <c r="K2849">
        <v>514765</v>
      </c>
      <c r="L2849">
        <v>1235872</v>
      </c>
      <c r="M2849">
        <v>20171015</v>
      </c>
      <c r="N2849" t="s">
        <v>19</v>
      </c>
      <c r="O2849" t="str">
        <f>IF(VLOOKUP(A2849,'national-winners'!$A$2:$B$13,2,0)=H2849,"Y","N")</f>
        <v>Y</v>
      </c>
    </row>
    <row r="2850" spans="1:15" x14ac:dyDescent="0.25">
      <c r="A2850">
        <v>2008</v>
      </c>
      <c r="B2850" t="s">
        <v>78</v>
      </c>
      <c r="C2850" t="s">
        <v>79</v>
      </c>
      <c r="D2850">
        <v>20</v>
      </c>
      <c r="E2850">
        <v>47</v>
      </c>
      <c r="F2850">
        <v>32</v>
      </c>
      <c r="G2850" t="s">
        <v>16</v>
      </c>
      <c r="H2850" t="s">
        <v>273</v>
      </c>
      <c r="I2850" t="s">
        <v>35</v>
      </c>
      <c r="J2850" t="b">
        <v>0</v>
      </c>
      <c r="K2850">
        <v>10598</v>
      </c>
      <c r="L2850">
        <v>1235872</v>
      </c>
      <c r="M2850">
        <v>20171015</v>
      </c>
      <c r="N2850" t="s">
        <v>19</v>
      </c>
      <c r="O2850" t="str">
        <f>IF(VLOOKUP(A2850,'national-winners'!$A$2:$B$13,2,0)=H2850,"Y","N")</f>
        <v>N</v>
      </c>
    </row>
    <row r="2851" spans="1:15" x14ac:dyDescent="0.25">
      <c r="A2851">
        <v>2008</v>
      </c>
      <c r="B2851" t="s">
        <v>78</v>
      </c>
      <c r="C2851" t="s">
        <v>79</v>
      </c>
      <c r="D2851">
        <v>20</v>
      </c>
      <c r="E2851">
        <v>47</v>
      </c>
      <c r="F2851">
        <v>32</v>
      </c>
      <c r="G2851" t="s">
        <v>16</v>
      </c>
      <c r="H2851" t="s">
        <v>351</v>
      </c>
      <c r="I2851" t="s">
        <v>29</v>
      </c>
      <c r="J2851" t="b">
        <v>0</v>
      </c>
      <c r="K2851">
        <v>6706</v>
      </c>
      <c r="L2851">
        <v>1235872</v>
      </c>
      <c r="M2851">
        <v>20171015</v>
      </c>
      <c r="N2851" t="s">
        <v>19</v>
      </c>
      <c r="O2851" t="str">
        <f>IF(VLOOKUP(A2851,'national-winners'!$A$2:$B$13,2,0)=H2851,"Y","N")</f>
        <v>N</v>
      </c>
    </row>
    <row r="2852" spans="1:15" x14ac:dyDescent="0.25">
      <c r="A2852">
        <v>2008</v>
      </c>
      <c r="B2852" t="s">
        <v>78</v>
      </c>
      <c r="C2852" t="s">
        <v>79</v>
      </c>
      <c r="D2852">
        <v>20</v>
      </c>
      <c r="E2852">
        <v>47</v>
      </c>
      <c r="F2852">
        <v>32</v>
      </c>
      <c r="G2852" t="s">
        <v>16</v>
      </c>
      <c r="H2852" t="s">
        <v>350</v>
      </c>
      <c r="I2852" t="s">
        <v>272</v>
      </c>
      <c r="J2852" t="b">
        <v>0</v>
      </c>
      <c r="K2852">
        <v>4148</v>
      </c>
      <c r="L2852">
        <v>1235872</v>
      </c>
      <c r="M2852">
        <v>20171015</v>
      </c>
      <c r="N2852" t="s">
        <v>19</v>
      </c>
      <c r="O2852" t="str">
        <f>IF(VLOOKUP(A2852,'national-winners'!$A$2:$B$13,2,0)=H2852,"Y","N")</f>
        <v>N</v>
      </c>
    </row>
    <row r="2853" spans="1:15" x14ac:dyDescent="0.25">
      <c r="A2853">
        <v>2008</v>
      </c>
      <c r="B2853" t="s">
        <v>81</v>
      </c>
      <c r="C2853" t="s">
        <v>82</v>
      </c>
      <c r="D2853">
        <v>21</v>
      </c>
      <c r="E2853">
        <v>61</v>
      </c>
      <c r="F2853">
        <v>51</v>
      </c>
      <c r="G2853" t="s">
        <v>16</v>
      </c>
      <c r="H2853" t="s">
        <v>348</v>
      </c>
      <c r="I2853" t="s">
        <v>21</v>
      </c>
      <c r="J2853" t="b">
        <v>0</v>
      </c>
      <c r="K2853">
        <v>1048462</v>
      </c>
      <c r="L2853">
        <v>1826620</v>
      </c>
      <c r="M2853">
        <v>20171015</v>
      </c>
      <c r="N2853" t="s">
        <v>19</v>
      </c>
      <c r="O2853" t="str">
        <f>IF(VLOOKUP(A2853,'national-winners'!$A$2:$B$13,2,0)=H2853,"Y","N")</f>
        <v>N</v>
      </c>
    </row>
    <row r="2854" spans="1:15" x14ac:dyDescent="0.25">
      <c r="A2854">
        <v>2008</v>
      </c>
      <c r="B2854" t="s">
        <v>81</v>
      </c>
      <c r="C2854" t="s">
        <v>82</v>
      </c>
      <c r="D2854">
        <v>21</v>
      </c>
      <c r="E2854">
        <v>61</v>
      </c>
      <c r="F2854">
        <v>51</v>
      </c>
      <c r="G2854" t="s">
        <v>16</v>
      </c>
      <c r="H2854" t="s">
        <v>349</v>
      </c>
      <c r="I2854" t="s">
        <v>18</v>
      </c>
      <c r="J2854" t="b">
        <v>0</v>
      </c>
      <c r="K2854">
        <v>751985</v>
      </c>
      <c r="L2854">
        <v>1826620</v>
      </c>
      <c r="M2854">
        <v>20171015</v>
      </c>
      <c r="N2854" t="s">
        <v>19</v>
      </c>
      <c r="O2854" t="str">
        <f>IF(VLOOKUP(A2854,'national-winners'!$A$2:$B$13,2,0)=H2854,"Y","N")</f>
        <v>Y</v>
      </c>
    </row>
    <row r="2855" spans="1:15" x14ac:dyDescent="0.25">
      <c r="A2855">
        <v>2008</v>
      </c>
      <c r="B2855" t="s">
        <v>81</v>
      </c>
      <c r="C2855" t="s">
        <v>82</v>
      </c>
      <c r="D2855">
        <v>21</v>
      </c>
      <c r="E2855">
        <v>61</v>
      </c>
      <c r="F2855">
        <v>51</v>
      </c>
      <c r="G2855" t="s">
        <v>16</v>
      </c>
      <c r="H2855" t="s">
        <v>273</v>
      </c>
      <c r="I2855" t="s">
        <v>35</v>
      </c>
      <c r="J2855" t="b">
        <v>0</v>
      </c>
      <c r="K2855">
        <v>15378</v>
      </c>
      <c r="L2855">
        <v>1826620</v>
      </c>
      <c r="M2855">
        <v>20171015</v>
      </c>
      <c r="N2855" t="s">
        <v>19</v>
      </c>
      <c r="O2855" t="str">
        <f>IF(VLOOKUP(A2855,'national-winners'!$A$2:$B$13,2,0)=H2855,"Y","N")</f>
        <v>N</v>
      </c>
    </row>
    <row r="2856" spans="1:15" x14ac:dyDescent="0.25">
      <c r="A2856">
        <v>2008</v>
      </c>
      <c r="B2856" t="s">
        <v>81</v>
      </c>
      <c r="C2856" t="s">
        <v>82</v>
      </c>
      <c r="D2856">
        <v>21</v>
      </c>
      <c r="E2856">
        <v>61</v>
      </c>
      <c r="F2856">
        <v>51</v>
      </c>
      <c r="G2856" t="s">
        <v>16</v>
      </c>
      <c r="H2856" t="s">
        <v>351</v>
      </c>
      <c r="I2856" t="s">
        <v>29</v>
      </c>
      <c r="J2856" t="b">
        <v>0</v>
      </c>
      <c r="K2856">
        <v>5989</v>
      </c>
      <c r="L2856">
        <v>1826620</v>
      </c>
      <c r="M2856">
        <v>20171015</v>
      </c>
      <c r="N2856" t="s">
        <v>19</v>
      </c>
      <c r="O2856" t="str">
        <f>IF(VLOOKUP(A2856,'national-winners'!$A$2:$B$13,2,0)=H2856,"Y","N")</f>
        <v>N</v>
      </c>
    </row>
    <row r="2857" spans="1:15" x14ac:dyDescent="0.25">
      <c r="A2857">
        <v>2008</v>
      </c>
      <c r="B2857" t="s">
        <v>81</v>
      </c>
      <c r="C2857" t="s">
        <v>82</v>
      </c>
      <c r="D2857">
        <v>21</v>
      </c>
      <c r="E2857">
        <v>61</v>
      </c>
      <c r="F2857">
        <v>51</v>
      </c>
      <c r="G2857" t="s">
        <v>16</v>
      </c>
      <c r="H2857" t="s">
        <v>350</v>
      </c>
      <c r="I2857" t="s">
        <v>134</v>
      </c>
      <c r="J2857" t="b">
        <v>0</v>
      </c>
      <c r="K2857">
        <v>4694</v>
      </c>
      <c r="L2857">
        <v>1826620</v>
      </c>
      <c r="M2857">
        <v>20171015</v>
      </c>
      <c r="N2857" t="s">
        <v>19</v>
      </c>
      <c r="O2857" t="str">
        <f>IF(VLOOKUP(A2857,'national-winners'!$A$2:$B$13,2,0)=H2857,"Y","N")</f>
        <v>N</v>
      </c>
    </row>
    <row r="2858" spans="1:15" x14ac:dyDescent="0.25">
      <c r="A2858">
        <v>2008</v>
      </c>
      <c r="B2858" t="s">
        <v>81</v>
      </c>
      <c r="C2858" t="s">
        <v>82</v>
      </c>
      <c r="D2858">
        <v>21</v>
      </c>
      <c r="E2858">
        <v>61</v>
      </c>
      <c r="F2858">
        <v>51</v>
      </c>
      <c r="G2858" t="s">
        <v>16</v>
      </c>
      <c r="J2858" t="b">
        <v>1</v>
      </c>
      <c r="K2858">
        <v>112</v>
      </c>
      <c r="L2858">
        <v>1826620</v>
      </c>
      <c r="M2858">
        <v>20171015</v>
      </c>
      <c r="N2858" t="s">
        <v>19</v>
      </c>
      <c r="O2858" t="str">
        <f>IF(VLOOKUP(A2858,'national-winners'!$A$2:$B$13,2,0)=H2858,"Y","N")</f>
        <v>N</v>
      </c>
    </row>
    <row r="2859" spans="1:15" x14ac:dyDescent="0.25">
      <c r="A2859">
        <v>2008</v>
      </c>
      <c r="B2859" t="s">
        <v>83</v>
      </c>
      <c r="C2859" t="s">
        <v>84</v>
      </c>
      <c r="D2859">
        <v>22</v>
      </c>
      <c r="E2859">
        <v>72</v>
      </c>
      <c r="F2859">
        <v>45</v>
      </c>
      <c r="G2859" t="s">
        <v>16</v>
      </c>
      <c r="H2859" t="s">
        <v>348</v>
      </c>
      <c r="I2859" t="s">
        <v>21</v>
      </c>
      <c r="J2859" t="b">
        <v>0</v>
      </c>
      <c r="K2859">
        <v>1148275</v>
      </c>
      <c r="L2859">
        <v>1960761</v>
      </c>
      <c r="M2859">
        <v>20171015</v>
      </c>
      <c r="N2859" t="s">
        <v>19</v>
      </c>
      <c r="O2859" t="str">
        <f>IF(VLOOKUP(A2859,'national-winners'!$A$2:$B$13,2,0)=H2859,"Y","N")</f>
        <v>N</v>
      </c>
    </row>
    <row r="2860" spans="1:15" x14ac:dyDescent="0.25">
      <c r="A2860">
        <v>2008</v>
      </c>
      <c r="B2860" t="s">
        <v>83</v>
      </c>
      <c r="C2860" t="s">
        <v>84</v>
      </c>
      <c r="D2860">
        <v>22</v>
      </c>
      <c r="E2860">
        <v>72</v>
      </c>
      <c r="F2860">
        <v>45</v>
      </c>
      <c r="G2860" t="s">
        <v>16</v>
      </c>
      <c r="H2860" t="s">
        <v>349</v>
      </c>
      <c r="I2860" t="s">
        <v>18</v>
      </c>
      <c r="J2860" t="b">
        <v>0</v>
      </c>
      <c r="K2860">
        <v>782989</v>
      </c>
      <c r="L2860">
        <v>1960761</v>
      </c>
      <c r="M2860">
        <v>20171015</v>
      </c>
      <c r="N2860" t="s">
        <v>19</v>
      </c>
      <c r="O2860" t="str">
        <f>IF(VLOOKUP(A2860,'national-winners'!$A$2:$B$13,2,0)=H2860,"Y","N")</f>
        <v>Y</v>
      </c>
    </row>
    <row r="2861" spans="1:15" x14ac:dyDescent="0.25">
      <c r="A2861">
        <v>2008</v>
      </c>
      <c r="B2861" t="s">
        <v>83</v>
      </c>
      <c r="C2861" t="s">
        <v>84</v>
      </c>
      <c r="D2861">
        <v>22</v>
      </c>
      <c r="E2861">
        <v>72</v>
      </c>
      <c r="F2861">
        <v>45</v>
      </c>
      <c r="G2861" t="s">
        <v>16</v>
      </c>
      <c r="H2861" t="s">
        <v>209</v>
      </c>
      <c r="I2861" t="s">
        <v>367</v>
      </c>
      <c r="J2861" t="b">
        <v>0</v>
      </c>
      <c r="K2861">
        <v>9368</v>
      </c>
      <c r="L2861">
        <v>1960761</v>
      </c>
      <c r="M2861">
        <v>20171015</v>
      </c>
      <c r="N2861" t="s">
        <v>19</v>
      </c>
      <c r="O2861" t="str">
        <f>IF(VLOOKUP(A2861,'national-winners'!$A$2:$B$13,2,0)=H2861,"Y","N")</f>
        <v>N</v>
      </c>
    </row>
    <row r="2862" spans="1:15" x14ac:dyDescent="0.25">
      <c r="A2862">
        <v>2008</v>
      </c>
      <c r="B2862" t="s">
        <v>83</v>
      </c>
      <c r="C2862" t="s">
        <v>84</v>
      </c>
      <c r="D2862">
        <v>22</v>
      </c>
      <c r="E2862">
        <v>72</v>
      </c>
      <c r="F2862">
        <v>45</v>
      </c>
      <c r="G2862" t="s">
        <v>16</v>
      </c>
      <c r="H2862" t="s">
        <v>352</v>
      </c>
      <c r="I2862" t="s">
        <v>274</v>
      </c>
      <c r="J2862" t="b">
        <v>0</v>
      </c>
      <c r="K2862">
        <v>9187</v>
      </c>
      <c r="L2862">
        <v>1960761</v>
      </c>
      <c r="M2862">
        <v>20171015</v>
      </c>
      <c r="N2862" t="s">
        <v>19</v>
      </c>
      <c r="O2862" t="str">
        <f>IF(VLOOKUP(A2862,'national-winners'!$A$2:$B$13,2,0)=H2862,"Y","N")</f>
        <v>N</v>
      </c>
    </row>
    <row r="2863" spans="1:15" x14ac:dyDescent="0.25">
      <c r="A2863">
        <v>2008</v>
      </c>
      <c r="B2863" t="s">
        <v>83</v>
      </c>
      <c r="C2863" t="s">
        <v>84</v>
      </c>
      <c r="D2863">
        <v>22</v>
      </c>
      <c r="E2863">
        <v>72</v>
      </c>
      <c r="F2863">
        <v>45</v>
      </c>
      <c r="G2863" t="s">
        <v>16</v>
      </c>
      <c r="H2863" t="s">
        <v>273</v>
      </c>
      <c r="I2863" t="s">
        <v>35</v>
      </c>
      <c r="J2863" t="b">
        <v>0</v>
      </c>
      <c r="K2863">
        <v>6997</v>
      </c>
      <c r="L2863">
        <v>1960761</v>
      </c>
      <c r="M2863">
        <v>20171015</v>
      </c>
      <c r="N2863" t="s">
        <v>19</v>
      </c>
      <c r="O2863" t="str">
        <f>IF(VLOOKUP(A2863,'national-winners'!$A$2:$B$13,2,0)=H2863,"Y","N")</f>
        <v>N</v>
      </c>
    </row>
    <row r="2864" spans="1:15" x14ac:dyDescent="0.25">
      <c r="A2864">
        <v>2008</v>
      </c>
      <c r="B2864" t="s">
        <v>83</v>
      </c>
      <c r="C2864" t="s">
        <v>84</v>
      </c>
      <c r="D2864">
        <v>22</v>
      </c>
      <c r="E2864">
        <v>72</v>
      </c>
      <c r="F2864">
        <v>45</v>
      </c>
      <c r="G2864" t="s">
        <v>16</v>
      </c>
      <c r="H2864" t="s">
        <v>350</v>
      </c>
      <c r="I2864" t="s">
        <v>134</v>
      </c>
      <c r="J2864" t="b">
        <v>0</v>
      </c>
      <c r="K2864">
        <v>2581</v>
      </c>
      <c r="L2864">
        <v>1960761</v>
      </c>
      <c r="M2864">
        <v>20171015</v>
      </c>
      <c r="N2864" t="s">
        <v>19</v>
      </c>
      <c r="O2864" t="str">
        <f>IF(VLOOKUP(A2864,'national-winners'!$A$2:$B$13,2,0)=H2864,"Y","N")</f>
        <v>N</v>
      </c>
    </row>
    <row r="2865" spans="1:15" x14ac:dyDescent="0.25">
      <c r="A2865">
        <v>2008</v>
      </c>
      <c r="B2865" t="s">
        <v>83</v>
      </c>
      <c r="C2865" t="s">
        <v>84</v>
      </c>
      <c r="D2865">
        <v>22</v>
      </c>
      <c r="E2865">
        <v>72</v>
      </c>
      <c r="F2865">
        <v>45</v>
      </c>
      <c r="G2865" t="s">
        <v>16</v>
      </c>
      <c r="H2865" t="s">
        <v>284</v>
      </c>
      <c r="I2865" t="s">
        <v>37</v>
      </c>
      <c r="J2865" t="b">
        <v>0</v>
      </c>
      <c r="K2865">
        <v>735</v>
      </c>
      <c r="L2865">
        <v>1960761</v>
      </c>
      <c r="M2865">
        <v>20171015</v>
      </c>
      <c r="N2865" t="s">
        <v>19</v>
      </c>
      <c r="O2865" t="str">
        <f>IF(VLOOKUP(A2865,'national-winners'!$A$2:$B$13,2,0)=H2865,"Y","N")</f>
        <v>N</v>
      </c>
    </row>
    <row r="2866" spans="1:15" x14ac:dyDescent="0.25">
      <c r="A2866">
        <v>2008</v>
      </c>
      <c r="B2866" t="s">
        <v>83</v>
      </c>
      <c r="C2866" t="s">
        <v>84</v>
      </c>
      <c r="D2866">
        <v>22</v>
      </c>
      <c r="E2866">
        <v>72</v>
      </c>
      <c r="F2866">
        <v>45</v>
      </c>
      <c r="G2866" t="s">
        <v>16</v>
      </c>
      <c r="H2866" t="s">
        <v>264</v>
      </c>
      <c r="I2866" t="s">
        <v>353</v>
      </c>
      <c r="J2866" t="b">
        <v>0</v>
      </c>
      <c r="K2866">
        <v>354</v>
      </c>
      <c r="L2866">
        <v>1960761</v>
      </c>
      <c r="M2866">
        <v>20171015</v>
      </c>
      <c r="N2866" t="s">
        <v>19</v>
      </c>
      <c r="O2866" t="str">
        <f>IF(VLOOKUP(A2866,'national-winners'!$A$2:$B$13,2,0)=H2866,"Y","N")</f>
        <v>N</v>
      </c>
    </row>
    <row r="2867" spans="1:15" x14ac:dyDescent="0.25">
      <c r="A2867">
        <v>2008</v>
      </c>
      <c r="B2867" t="s">
        <v>83</v>
      </c>
      <c r="C2867" t="s">
        <v>84</v>
      </c>
      <c r="D2867">
        <v>22</v>
      </c>
      <c r="E2867">
        <v>72</v>
      </c>
      <c r="F2867">
        <v>45</v>
      </c>
      <c r="G2867" t="s">
        <v>16</v>
      </c>
      <c r="H2867" t="s">
        <v>321</v>
      </c>
      <c r="I2867" t="s">
        <v>25</v>
      </c>
      <c r="J2867" t="b">
        <v>0</v>
      </c>
      <c r="K2867">
        <v>275</v>
      </c>
      <c r="L2867">
        <v>1960761</v>
      </c>
      <c r="M2867">
        <v>20171015</v>
      </c>
      <c r="N2867" t="s">
        <v>19</v>
      </c>
      <c r="O2867" t="str">
        <f>IF(VLOOKUP(A2867,'national-winners'!$A$2:$B$13,2,0)=H2867,"Y","N")</f>
        <v>N</v>
      </c>
    </row>
    <row r="2868" spans="1:15" x14ac:dyDescent="0.25">
      <c r="A2868">
        <v>2008</v>
      </c>
      <c r="B2868" t="s">
        <v>85</v>
      </c>
      <c r="C2868" t="s">
        <v>86</v>
      </c>
      <c r="D2868">
        <v>23</v>
      </c>
      <c r="E2868">
        <v>11</v>
      </c>
      <c r="F2868">
        <v>2</v>
      </c>
      <c r="G2868" t="s">
        <v>16</v>
      </c>
      <c r="H2868" t="s">
        <v>349</v>
      </c>
      <c r="I2868" t="s">
        <v>18</v>
      </c>
      <c r="J2868" t="b">
        <v>0</v>
      </c>
      <c r="K2868">
        <v>421923</v>
      </c>
      <c r="L2868">
        <v>731163</v>
      </c>
      <c r="M2868">
        <v>20171015</v>
      </c>
      <c r="N2868" t="s">
        <v>19</v>
      </c>
      <c r="O2868" t="str">
        <f>IF(VLOOKUP(A2868,'national-winners'!$A$2:$B$13,2,0)=H2868,"Y","N")</f>
        <v>Y</v>
      </c>
    </row>
    <row r="2869" spans="1:15" x14ac:dyDescent="0.25">
      <c r="A2869">
        <v>2008</v>
      </c>
      <c r="B2869" t="s">
        <v>85</v>
      </c>
      <c r="C2869" t="s">
        <v>86</v>
      </c>
      <c r="D2869">
        <v>23</v>
      </c>
      <c r="E2869">
        <v>11</v>
      </c>
      <c r="F2869">
        <v>2</v>
      </c>
      <c r="G2869" t="s">
        <v>16</v>
      </c>
      <c r="H2869" t="s">
        <v>348</v>
      </c>
      <c r="I2869" t="s">
        <v>21</v>
      </c>
      <c r="J2869" t="b">
        <v>0</v>
      </c>
      <c r="K2869">
        <v>295273</v>
      </c>
      <c r="L2869">
        <v>731163</v>
      </c>
      <c r="M2869">
        <v>20171015</v>
      </c>
      <c r="N2869" t="s">
        <v>19</v>
      </c>
      <c r="O2869" t="str">
        <f>IF(VLOOKUP(A2869,'national-winners'!$A$2:$B$13,2,0)=H2869,"Y","N")</f>
        <v>N</v>
      </c>
    </row>
    <row r="2870" spans="1:15" x14ac:dyDescent="0.25">
      <c r="A2870">
        <v>2008</v>
      </c>
      <c r="B2870" t="s">
        <v>85</v>
      </c>
      <c r="C2870" t="s">
        <v>86</v>
      </c>
      <c r="D2870">
        <v>23</v>
      </c>
      <c r="E2870">
        <v>11</v>
      </c>
      <c r="F2870">
        <v>2</v>
      </c>
      <c r="G2870" t="s">
        <v>16</v>
      </c>
      <c r="H2870" t="s">
        <v>273</v>
      </c>
      <c r="I2870" t="s">
        <v>35</v>
      </c>
      <c r="J2870" t="b">
        <v>0</v>
      </c>
      <c r="K2870">
        <v>10636</v>
      </c>
      <c r="L2870">
        <v>731163</v>
      </c>
      <c r="M2870">
        <v>20171015</v>
      </c>
      <c r="N2870" t="s">
        <v>19</v>
      </c>
      <c r="O2870" t="str">
        <f>IF(VLOOKUP(A2870,'national-winners'!$A$2:$B$13,2,0)=H2870,"Y","N")</f>
        <v>N</v>
      </c>
    </row>
    <row r="2871" spans="1:15" x14ac:dyDescent="0.25">
      <c r="A2871">
        <v>2008</v>
      </c>
      <c r="B2871" t="s">
        <v>85</v>
      </c>
      <c r="C2871" t="s">
        <v>86</v>
      </c>
      <c r="D2871">
        <v>23</v>
      </c>
      <c r="E2871">
        <v>11</v>
      </c>
      <c r="F2871">
        <v>2</v>
      </c>
      <c r="G2871" t="s">
        <v>16</v>
      </c>
      <c r="H2871" t="s">
        <v>352</v>
      </c>
      <c r="I2871" t="s">
        <v>274</v>
      </c>
      <c r="J2871" t="b">
        <v>0</v>
      </c>
      <c r="K2871">
        <v>2900</v>
      </c>
      <c r="L2871">
        <v>731163</v>
      </c>
      <c r="M2871">
        <v>20171015</v>
      </c>
      <c r="N2871" t="s">
        <v>19</v>
      </c>
      <c r="O2871" t="str">
        <f>IF(VLOOKUP(A2871,'national-winners'!$A$2:$B$13,2,0)=H2871,"Y","N")</f>
        <v>N</v>
      </c>
    </row>
    <row r="2872" spans="1:15" x14ac:dyDescent="0.25">
      <c r="A2872">
        <v>2008</v>
      </c>
      <c r="B2872" t="s">
        <v>85</v>
      </c>
      <c r="C2872" t="s">
        <v>86</v>
      </c>
      <c r="D2872">
        <v>23</v>
      </c>
      <c r="E2872">
        <v>11</v>
      </c>
      <c r="F2872">
        <v>2</v>
      </c>
      <c r="G2872" t="s">
        <v>16</v>
      </c>
      <c r="H2872" t="s">
        <v>59</v>
      </c>
      <c r="J2872" t="b">
        <v>0</v>
      </c>
      <c r="K2872">
        <v>431</v>
      </c>
      <c r="L2872">
        <v>731163</v>
      </c>
      <c r="M2872">
        <v>20171015</v>
      </c>
      <c r="N2872" t="s">
        <v>19</v>
      </c>
      <c r="O2872" t="str">
        <f>IF(VLOOKUP(A2872,'national-winners'!$A$2:$B$13,2,0)=H2872,"Y","N")</f>
        <v>N</v>
      </c>
    </row>
    <row r="2873" spans="1:15" x14ac:dyDescent="0.25">
      <c r="A2873">
        <v>2008</v>
      </c>
      <c r="B2873" t="s">
        <v>87</v>
      </c>
      <c r="C2873" t="s">
        <v>88</v>
      </c>
      <c r="D2873">
        <v>24</v>
      </c>
      <c r="E2873">
        <v>52</v>
      </c>
      <c r="F2873">
        <v>52</v>
      </c>
      <c r="G2873" t="s">
        <v>16</v>
      </c>
      <c r="H2873" t="s">
        <v>349</v>
      </c>
      <c r="I2873" t="s">
        <v>18</v>
      </c>
      <c r="J2873" t="b">
        <v>0</v>
      </c>
      <c r="K2873">
        <v>1629467</v>
      </c>
      <c r="L2873">
        <v>2631596</v>
      </c>
      <c r="M2873">
        <v>20171015</v>
      </c>
      <c r="N2873" t="s">
        <v>19</v>
      </c>
      <c r="O2873" t="str">
        <f>IF(VLOOKUP(A2873,'national-winners'!$A$2:$B$13,2,0)=H2873,"Y","N")</f>
        <v>Y</v>
      </c>
    </row>
    <row r="2874" spans="1:15" x14ac:dyDescent="0.25">
      <c r="A2874">
        <v>2008</v>
      </c>
      <c r="B2874" t="s">
        <v>87</v>
      </c>
      <c r="C2874" t="s">
        <v>88</v>
      </c>
      <c r="D2874">
        <v>24</v>
      </c>
      <c r="E2874">
        <v>52</v>
      </c>
      <c r="F2874">
        <v>52</v>
      </c>
      <c r="G2874" t="s">
        <v>16</v>
      </c>
      <c r="H2874" t="s">
        <v>348</v>
      </c>
      <c r="I2874" t="s">
        <v>21</v>
      </c>
      <c r="J2874" t="b">
        <v>0</v>
      </c>
      <c r="K2874">
        <v>959862</v>
      </c>
      <c r="L2874">
        <v>2631596</v>
      </c>
      <c r="M2874">
        <v>20171015</v>
      </c>
      <c r="N2874" t="s">
        <v>19</v>
      </c>
      <c r="O2874" t="str">
        <f>IF(VLOOKUP(A2874,'national-winners'!$A$2:$B$13,2,0)=H2874,"Y","N")</f>
        <v>N</v>
      </c>
    </row>
    <row r="2875" spans="1:15" x14ac:dyDescent="0.25">
      <c r="A2875">
        <v>2008</v>
      </c>
      <c r="B2875" t="s">
        <v>87</v>
      </c>
      <c r="C2875" t="s">
        <v>88</v>
      </c>
      <c r="D2875">
        <v>24</v>
      </c>
      <c r="E2875">
        <v>52</v>
      </c>
      <c r="F2875">
        <v>52</v>
      </c>
      <c r="G2875" t="s">
        <v>16</v>
      </c>
      <c r="H2875" t="s">
        <v>273</v>
      </c>
      <c r="I2875" t="s">
        <v>35</v>
      </c>
      <c r="J2875" t="b">
        <v>0</v>
      </c>
      <c r="K2875">
        <v>14713</v>
      </c>
      <c r="L2875">
        <v>2631596</v>
      </c>
      <c r="M2875">
        <v>20171015</v>
      </c>
      <c r="N2875" t="s">
        <v>19</v>
      </c>
      <c r="O2875" t="str">
        <f>IF(VLOOKUP(A2875,'national-winners'!$A$2:$B$13,2,0)=H2875,"Y","N")</f>
        <v>N</v>
      </c>
    </row>
    <row r="2876" spans="1:15" x14ac:dyDescent="0.25">
      <c r="A2876">
        <v>2008</v>
      </c>
      <c r="B2876" t="s">
        <v>87</v>
      </c>
      <c r="C2876" t="s">
        <v>88</v>
      </c>
      <c r="D2876">
        <v>24</v>
      </c>
      <c r="E2876">
        <v>52</v>
      </c>
      <c r="F2876">
        <v>52</v>
      </c>
      <c r="G2876" t="s">
        <v>16</v>
      </c>
      <c r="H2876" t="s">
        <v>351</v>
      </c>
      <c r="I2876" t="s">
        <v>29</v>
      </c>
      <c r="J2876" t="b">
        <v>0</v>
      </c>
      <c r="K2876">
        <v>9842</v>
      </c>
      <c r="L2876">
        <v>2631596</v>
      </c>
      <c r="M2876">
        <v>20171015</v>
      </c>
      <c r="N2876" t="s">
        <v>19</v>
      </c>
      <c r="O2876" t="str">
        <f>IF(VLOOKUP(A2876,'national-winners'!$A$2:$B$13,2,0)=H2876,"Y","N")</f>
        <v>N</v>
      </c>
    </row>
    <row r="2877" spans="1:15" x14ac:dyDescent="0.25">
      <c r="A2877">
        <v>2008</v>
      </c>
      <c r="B2877" t="s">
        <v>87</v>
      </c>
      <c r="C2877" t="s">
        <v>88</v>
      </c>
      <c r="D2877">
        <v>24</v>
      </c>
      <c r="E2877">
        <v>52</v>
      </c>
      <c r="F2877">
        <v>52</v>
      </c>
      <c r="G2877" t="s">
        <v>16</v>
      </c>
      <c r="J2877" t="b">
        <v>1</v>
      </c>
      <c r="K2877">
        <v>9205</v>
      </c>
      <c r="L2877">
        <v>2631596</v>
      </c>
      <c r="M2877">
        <v>20171015</v>
      </c>
      <c r="N2877" t="s">
        <v>19</v>
      </c>
      <c r="O2877" t="str">
        <f>IF(VLOOKUP(A2877,'national-winners'!$A$2:$B$13,2,0)=H2877,"Y","N")</f>
        <v>N</v>
      </c>
    </row>
    <row r="2878" spans="1:15" x14ac:dyDescent="0.25">
      <c r="A2878">
        <v>2008</v>
      </c>
      <c r="B2878" t="s">
        <v>87</v>
      </c>
      <c r="C2878" t="s">
        <v>88</v>
      </c>
      <c r="D2878">
        <v>24</v>
      </c>
      <c r="E2878">
        <v>52</v>
      </c>
      <c r="F2878">
        <v>52</v>
      </c>
      <c r="G2878" t="s">
        <v>16</v>
      </c>
      <c r="H2878" t="s">
        <v>352</v>
      </c>
      <c r="I2878" t="s">
        <v>274</v>
      </c>
      <c r="J2878" t="b">
        <v>0</v>
      </c>
      <c r="K2878">
        <v>4747</v>
      </c>
      <c r="L2878">
        <v>2631596</v>
      </c>
      <c r="M2878">
        <v>20171015</v>
      </c>
      <c r="N2878" t="s">
        <v>19</v>
      </c>
      <c r="O2878" t="str">
        <f>IF(VLOOKUP(A2878,'national-winners'!$A$2:$B$13,2,0)=H2878,"Y","N")</f>
        <v>N</v>
      </c>
    </row>
    <row r="2879" spans="1:15" x14ac:dyDescent="0.25">
      <c r="A2879">
        <v>2008</v>
      </c>
      <c r="B2879" t="s">
        <v>87</v>
      </c>
      <c r="C2879" t="s">
        <v>88</v>
      </c>
      <c r="D2879">
        <v>24</v>
      </c>
      <c r="E2879">
        <v>52</v>
      </c>
      <c r="F2879">
        <v>52</v>
      </c>
      <c r="G2879" t="s">
        <v>16</v>
      </c>
      <c r="H2879" t="s">
        <v>350</v>
      </c>
      <c r="I2879" t="s">
        <v>134</v>
      </c>
      <c r="J2879" t="b">
        <v>0</v>
      </c>
      <c r="K2879">
        <v>3760</v>
      </c>
      <c r="L2879">
        <v>2631596</v>
      </c>
      <c r="M2879">
        <v>20171015</v>
      </c>
      <c r="N2879" t="s">
        <v>19</v>
      </c>
      <c r="O2879" t="str">
        <f>IF(VLOOKUP(A2879,'national-winners'!$A$2:$B$13,2,0)=H2879,"Y","N")</f>
        <v>N</v>
      </c>
    </row>
    <row r="2880" spans="1:15" x14ac:dyDescent="0.25">
      <c r="A2880">
        <v>2008</v>
      </c>
      <c r="B2880" t="s">
        <v>89</v>
      </c>
      <c r="C2880" t="s">
        <v>90</v>
      </c>
      <c r="D2880">
        <v>25</v>
      </c>
      <c r="E2880">
        <v>14</v>
      </c>
      <c r="F2880">
        <v>3</v>
      </c>
      <c r="G2880" t="s">
        <v>16</v>
      </c>
      <c r="H2880" t="s">
        <v>349</v>
      </c>
      <c r="I2880" t="s">
        <v>18</v>
      </c>
      <c r="J2880" t="b">
        <v>0</v>
      </c>
      <c r="K2880">
        <v>1904097</v>
      </c>
      <c r="L2880">
        <v>3102995</v>
      </c>
      <c r="M2880">
        <v>20171015</v>
      </c>
      <c r="N2880" t="s">
        <v>19</v>
      </c>
      <c r="O2880" t="str">
        <f>IF(VLOOKUP(A2880,'national-winners'!$A$2:$B$13,2,0)=H2880,"Y","N")</f>
        <v>Y</v>
      </c>
    </row>
    <row r="2881" spans="1:15" x14ac:dyDescent="0.25">
      <c r="A2881">
        <v>2008</v>
      </c>
      <c r="B2881" t="s">
        <v>89</v>
      </c>
      <c r="C2881" t="s">
        <v>90</v>
      </c>
      <c r="D2881">
        <v>25</v>
      </c>
      <c r="E2881">
        <v>14</v>
      </c>
      <c r="F2881">
        <v>3</v>
      </c>
      <c r="G2881" t="s">
        <v>16</v>
      </c>
      <c r="H2881" t="s">
        <v>348</v>
      </c>
      <c r="I2881" t="s">
        <v>21</v>
      </c>
      <c r="J2881" t="b">
        <v>0</v>
      </c>
      <c r="K2881">
        <v>1108854</v>
      </c>
      <c r="L2881">
        <v>3102995</v>
      </c>
      <c r="M2881">
        <v>20171015</v>
      </c>
      <c r="N2881" t="s">
        <v>19</v>
      </c>
      <c r="O2881" t="str">
        <f>IF(VLOOKUP(A2881,'national-winners'!$A$2:$B$13,2,0)=H2881,"Y","N")</f>
        <v>N</v>
      </c>
    </row>
    <row r="2882" spans="1:15" x14ac:dyDescent="0.25">
      <c r="A2882">
        <v>2008</v>
      </c>
      <c r="B2882" t="s">
        <v>89</v>
      </c>
      <c r="C2882" t="s">
        <v>90</v>
      </c>
      <c r="D2882">
        <v>25</v>
      </c>
      <c r="E2882">
        <v>14</v>
      </c>
      <c r="F2882">
        <v>3</v>
      </c>
      <c r="G2882" t="s">
        <v>16</v>
      </c>
      <c r="H2882" t="s">
        <v>273</v>
      </c>
      <c r="I2882" t="s">
        <v>35</v>
      </c>
      <c r="J2882" t="b">
        <v>0</v>
      </c>
      <c r="K2882">
        <v>28841</v>
      </c>
      <c r="L2882">
        <v>3102995</v>
      </c>
      <c r="M2882">
        <v>20171015</v>
      </c>
      <c r="N2882" t="s">
        <v>19</v>
      </c>
      <c r="O2882" t="str">
        <f>IF(VLOOKUP(A2882,'national-winners'!$A$2:$B$13,2,0)=H2882,"Y","N")</f>
        <v>N</v>
      </c>
    </row>
    <row r="2883" spans="1:15" x14ac:dyDescent="0.25">
      <c r="A2883">
        <v>2008</v>
      </c>
      <c r="B2883" t="s">
        <v>89</v>
      </c>
      <c r="C2883" t="s">
        <v>90</v>
      </c>
      <c r="D2883">
        <v>25</v>
      </c>
      <c r="E2883">
        <v>14</v>
      </c>
      <c r="F2883">
        <v>3</v>
      </c>
      <c r="G2883" t="s">
        <v>16</v>
      </c>
      <c r="H2883" t="s">
        <v>246</v>
      </c>
      <c r="J2883" t="b">
        <v>0</v>
      </c>
      <c r="K2883">
        <v>22010</v>
      </c>
      <c r="L2883">
        <v>3102995</v>
      </c>
      <c r="M2883">
        <v>20171015</v>
      </c>
      <c r="N2883" t="s">
        <v>19</v>
      </c>
      <c r="O2883" t="str">
        <f>IF(VLOOKUP(A2883,'national-winners'!$A$2:$B$13,2,0)=H2883,"Y","N")</f>
        <v>N</v>
      </c>
    </row>
    <row r="2884" spans="1:15" x14ac:dyDescent="0.25">
      <c r="A2884">
        <v>2008</v>
      </c>
      <c r="B2884" t="s">
        <v>89</v>
      </c>
      <c r="C2884" t="s">
        <v>90</v>
      </c>
      <c r="D2884">
        <v>25</v>
      </c>
      <c r="E2884">
        <v>14</v>
      </c>
      <c r="F2884">
        <v>3</v>
      </c>
      <c r="G2884" t="s">
        <v>16</v>
      </c>
      <c r="H2884" t="s">
        <v>59</v>
      </c>
      <c r="J2884" t="b">
        <v>0</v>
      </c>
      <c r="K2884">
        <v>14483</v>
      </c>
      <c r="L2884">
        <v>3102995</v>
      </c>
      <c r="M2884">
        <v>20171015</v>
      </c>
      <c r="N2884" t="s">
        <v>19</v>
      </c>
      <c r="O2884" t="str">
        <f>IF(VLOOKUP(A2884,'national-winners'!$A$2:$B$13,2,0)=H2884,"Y","N")</f>
        <v>N</v>
      </c>
    </row>
    <row r="2885" spans="1:15" x14ac:dyDescent="0.25">
      <c r="A2885">
        <v>2008</v>
      </c>
      <c r="B2885" t="s">
        <v>89</v>
      </c>
      <c r="C2885" t="s">
        <v>90</v>
      </c>
      <c r="D2885">
        <v>25</v>
      </c>
      <c r="E2885">
        <v>14</v>
      </c>
      <c r="F2885">
        <v>3</v>
      </c>
      <c r="G2885" t="s">
        <v>16</v>
      </c>
      <c r="H2885" t="s">
        <v>351</v>
      </c>
      <c r="I2885" t="s">
        <v>29</v>
      </c>
      <c r="J2885" t="b">
        <v>0</v>
      </c>
      <c r="K2885">
        <v>13189</v>
      </c>
      <c r="L2885">
        <v>3102995</v>
      </c>
      <c r="M2885">
        <v>20171015</v>
      </c>
      <c r="N2885" t="s">
        <v>19</v>
      </c>
      <c r="O2885" t="str">
        <f>IF(VLOOKUP(A2885,'national-winners'!$A$2:$B$13,2,0)=H2885,"Y","N")</f>
        <v>N</v>
      </c>
    </row>
    <row r="2886" spans="1:15" x14ac:dyDescent="0.25">
      <c r="A2886">
        <v>2008</v>
      </c>
      <c r="B2886" t="s">
        <v>89</v>
      </c>
      <c r="C2886" t="s">
        <v>90</v>
      </c>
      <c r="D2886">
        <v>25</v>
      </c>
      <c r="E2886">
        <v>14</v>
      </c>
      <c r="F2886">
        <v>3</v>
      </c>
      <c r="G2886" t="s">
        <v>16</v>
      </c>
      <c r="H2886" t="s">
        <v>352</v>
      </c>
      <c r="I2886" t="s">
        <v>274</v>
      </c>
      <c r="J2886" t="b">
        <v>0</v>
      </c>
      <c r="K2886">
        <v>6550</v>
      </c>
      <c r="L2886">
        <v>3102995</v>
      </c>
      <c r="M2886">
        <v>20171015</v>
      </c>
      <c r="N2886" t="s">
        <v>19</v>
      </c>
      <c r="O2886" t="str">
        <f>IF(VLOOKUP(A2886,'national-winners'!$A$2:$B$13,2,0)=H2886,"Y","N")</f>
        <v>N</v>
      </c>
    </row>
    <row r="2887" spans="1:15" x14ac:dyDescent="0.25">
      <c r="A2887">
        <v>2008</v>
      </c>
      <c r="B2887" t="s">
        <v>89</v>
      </c>
      <c r="C2887" t="s">
        <v>90</v>
      </c>
      <c r="D2887">
        <v>25</v>
      </c>
      <c r="E2887">
        <v>14</v>
      </c>
      <c r="F2887">
        <v>3</v>
      </c>
      <c r="G2887" t="s">
        <v>16</v>
      </c>
      <c r="H2887" t="s">
        <v>350</v>
      </c>
      <c r="I2887" t="s">
        <v>134</v>
      </c>
      <c r="J2887" t="b">
        <v>0</v>
      </c>
      <c r="K2887">
        <v>4971</v>
      </c>
      <c r="L2887">
        <v>3102995</v>
      </c>
      <c r="M2887">
        <v>20171015</v>
      </c>
      <c r="N2887" t="s">
        <v>19</v>
      </c>
      <c r="O2887" t="str">
        <f>IF(VLOOKUP(A2887,'national-winners'!$A$2:$B$13,2,0)=H2887,"Y","N")</f>
        <v>N</v>
      </c>
    </row>
    <row r="2888" spans="1:15" x14ac:dyDescent="0.25">
      <c r="A2888">
        <v>2008</v>
      </c>
      <c r="B2888" t="s">
        <v>91</v>
      </c>
      <c r="C2888" t="s">
        <v>92</v>
      </c>
      <c r="D2888">
        <v>26</v>
      </c>
      <c r="E2888">
        <v>34</v>
      </c>
      <c r="F2888">
        <v>23</v>
      </c>
      <c r="G2888" t="s">
        <v>16</v>
      </c>
      <c r="H2888" t="s">
        <v>349</v>
      </c>
      <c r="I2888" t="s">
        <v>18</v>
      </c>
      <c r="J2888" t="b">
        <v>0</v>
      </c>
      <c r="K2888">
        <v>2872579</v>
      </c>
      <c r="L2888">
        <v>5001596</v>
      </c>
      <c r="M2888">
        <v>20171015</v>
      </c>
      <c r="N2888" t="s">
        <v>19</v>
      </c>
      <c r="O2888" t="str">
        <f>IF(VLOOKUP(A2888,'national-winners'!$A$2:$B$13,2,0)=H2888,"Y","N")</f>
        <v>Y</v>
      </c>
    </row>
    <row r="2889" spans="1:15" x14ac:dyDescent="0.25">
      <c r="A2889">
        <v>2008</v>
      </c>
      <c r="B2889" t="s">
        <v>91</v>
      </c>
      <c r="C2889" t="s">
        <v>92</v>
      </c>
      <c r="D2889">
        <v>26</v>
      </c>
      <c r="E2889">
        <v>34</v>
      </c>
      <c r="F2889">
        <v>23</v>
      </c>
      <c r="G2889" t="s">
        <v>16</v>
      </c>
      <c r="H2889" t="s">
        <v>348</v>
      </c>
      <c r="I2889" t="s">
        <v>21</v>
      </c>
      <c r="J2889" t="b">
        <v>0</v>
      </c>
      <c r="K2889">
        <v>2048639</v>
      </c>
      <c r="L2889">
        <v>5001596</v>
      </c>
      <c r="M2889">
        <v>20171015</v>
      </c>
      <c r="N2889" t="s">
        <v>19</v>
      </c>
      <c r="O2889" t="str">
        <f>IF(VLOOKUP(A2889,'national-winners'!$A$2:$B$13,2,0)=H2889,"Y","N")</f>
        <v>N</v>
      </c>
    </row>
    <row r="2890" spans="1:15" x14ac:dyDescent="0.25">
      <c r="A2890">
        <v>2008</v>
      </c>
      <c r="B2890" t="s">
        <v>91</v>
      </c>
      <c r="C2890" t="s">
        <v>92</v>
      </c>
      <c r="D2890">
        <v>26</v>
      </c>
      <c r="E2890">
        <v>34</v>
      </c>
      <c r="F2890">
        <v>23</v>
      </c>
      <c r="G2890" t="s">
        <v>16</v>
      </c>
      <c r="H2890" t="s">
        <v>273</v>
      </c>
      <c r="I2890" t="s">
        <v>237</v>
      </c>
      <c r="J2890" t="b">
        <v>0</v>
      </c>
      <c r="K2890">
        <v>33085</v>
      </c>
      <c r="L2890">
        <v>5001596</v>
      </c>
      <c r="M2890">
        <v>20171015</v>
      </c>
      <c r="N2890" t="s">
        <v>19</v>
      </c>
      <c r="O2890" t="str">
        <f>IF(VLOOKUP(A2890,'national-winners'!$A$2:$B$13,2,0)=H2890,"Y","N")</f>
        <v>N</v>
      </c>
    </row>
    <row r="2891" spans="1:15" x14ac:dyDescent="0.25">
      <c r="A2891">
        <v>2008</v>
      </c>
      <c r="B2891" t="s">
        <v>91</v>
      </c>
      <c r="C2891" t="s">
        <v>92</v>
      </c>
      <c r="D2891">
        <v>26</v>
      </c>
      <c r="E2891">
        <v>34</v>
      </c>
      <c r="F2891">
        <v>23</v>
      </c>
      <c r="G2891" t="s">
        <v>16</v>
      </c>
      <c r="H2891" t="s">
        <v>351</v>
      </c>
      <c r="I2891" t="s">
        <v>29</v>
      </c>
      <c r="J2891" t="b">
        <v>0</v>
      </c>
      <c r="K2891">
        <v>23716</v>
      </c>
      <c r="L2891">
        <v>5001596</v>
      </c>
      <c r="M2891">
        <v>20171015</v>
      </c>
      <c r="N2891" t="s">
        <v>19</v>
      </c>
      <c r="O2891" t="str">
        <f>IF(VLOOKUP(A2891,'national-winners'!$A$2:$B$13,2,0)=H2891,"Y","N")</f>
        <v>N</v>
      </c>
    </row>
    <row r="2892" spans="1:15" x14ac:dyDescent="0.25">
      <c r="A2892">
        <v>2008</v>
      </c>
      <c r="B2892" t="s">
        <v>91</v>
      </c>
      <c r="C2892" t="s">
        <v>92</v>
      </c>
      <c r="D2892">
        <v>26</v>
      </c>
      <c r="E2892">
        <v>34</v>
      </c>
      <c r="F2892">
        <v>23</v>
      </c>
      <c r="G2892" t="s">
        <v>16</v>
      </c>
      <c r="H2892" t="s">
        <v>350</v>
      </c>
      <c r="I2892" t="s">
        <v>275</v>
      </c>
      <c r="J2892" t="b">
        <v>0</v>
      </c>
      <c r="K2892">
        <v>14685</v>
      </c>
      <c r="L2892">
        <v>5001596</v>
      </c>
      <c r="M2892">
        <v>20171015</v>
      </c>
      <c r="N2892" t="s">
        <v>19</v>
      </c>
      <c r="O2892" t="str">
        <f>IF(VLOOKUP(A2892,'national-winners'!$A$2:$B$13,2,0)=H2892,"Y","N")</f>
        <v>N</v>
      </c>
    </row>
    <row r="2893" spans="1:15" x14ac:dyDescent="0.25">
      <c r="A2893">
        <v>2008</v>
      </c>
      <c r="B2893" t="s">
        <v>91</v>
      </c>
      <c r="C2893" t="s">
        <v>92</v>
      </c>
      <c r="D2893">
        <v>26</v>
      </c>
      <c r="E2893">
        <v>34</v>
      </c>
      <c r="F2893">
        <v>23</v>
      </c>
      <c r="G2893" t="s">
        <v>16</v>
      </c>
      <c r="H2893" t="s">
        <v>352</v>
      </c>
      <c r="I2893" t="s">
        <v>274</v>
      </c>
      <c r="J2893" t="b">
        <v>0</v>
      </c>
      <c r="K2893">
        <v>8892</v>
      </c>
      <c r="L2893">
        <v>5001596</v>
      </c>
      <c r="M2893">
        <v>20171015</v>
      </c>
      <c r="N2893" t="s">
        <v>19</v>
      </c>
      <c r="O2893" t="str">
        <f>IF(VLOOKUP(A2893,'national-winners'!$A$2:$B$13,2,0)=H2893,"Y","N")</f>
        <v>N</v>
      </c>
    </row>
    <row r="2894" spans="1:15" x14ac:dyDescent="0.25">
      <c r="A2894">
        <v>2008</v>
      </c>
      <c r="B2894" t="s">
        <v>94</v>
      </c>
      <c r="C2894" t="s">
        <v>95</v>
      </c>
      <c r="D2894">
        <v>27</v>
      </c>
      <c r="E2894">
        <v>41</v>
      </c>
      <c r="F2894">
        <v>33</v>
      </c>
      <c r="G2894" t="s">
        <v>16</v>
      </c>
      <c r="H2894" t="s">
        <v>349</v>
      </c>
      <c r="I2894" t="s">
        <v>18</v>
      </c>
      <c r="J2894" t="b">
        <v>0</v>
      </c>
      <c r="K2894">
        <v>1573354</v>
      </c>
      <c r="L2894">
        <v>2910369</v>
      </c>
      <c r="M2894">
        <v>20171015</v>
      </c>
      <c r="N2894" t="s">
        <v>19</v>
      </c>
      <c r="O2894" t="str">
        <f>IF(VLOOKUP(A2894,'national-winners'!$A$2:$B$13,2,0)=H2894,"Y","N")</f>
        <v>Y</v>
      </c>
    </row>
    <row r="2895" spans="1:15" x14ac:dyDescent="0.25">
      <c r="A2895">
        <v>2008</v>
      </c>
      <c r="B2895" t="s">
        <v>94</v>
      </c>
      <c r="C2895" t="s">
        <v>95</v>
      </c>
      <c r="D2895">
        <v>27</v>
      </c>
      <c r="E2895">
        <v>41</v>
      </c>
      <c r="F2895">
        <v>33</v>
      </c>
      <c r="G2895" t="s">
        <v>16</v>
      </c>
      <c r="H2895" t="s">
        <v>348</v>
      </c>
      <c r="I2895" t="s">
        <v>21</v>
      </c>
      <c r="J2895" t="b">
        <v>0</v>
      </c>
      <c r="K2895">
        <v>1275409</v>
      </c>
      <c r="L2895">
        <v>2910369</v>
      </c>
      <c r="M2895">
        <v>20171015</v>
      </c>
      <c r="N2895" t="s">
        <v>19</v>
      </c>
      <c r="O2895" t="str">
        <f>IF(VLOOKUP(A2895,'national-winners'!$A$2:$B$13,2,0)=H2895,"Y","N")</f>
        <v>N</v>
      </c>
    </row>
    <row r="2896" spans="1:15" x14ac:dyDescent="0.25">
      <c r="A2896">
        <v>2008</v>
      </c>
      <c r="B2896" t="s">
        <v>94</v>
      </c>
      <c r="C2896" t="s">
        <v>95</v>
      </c>
      <c r="D2896">
        <v>27</v>
      </c>
      <c r="E2896">
        <v>41</v>
      </c>
      <c r="F2896">
        <v>33</v>
      </c>
      <c r="G2896" t="s">
        <v>16</v>
      </c>
      <c r="H2896" t="s">
        <v>273</v>
      </c>
      <c r="I2896" t="s">
        <v>35</v>
      </c>
      <c r="J2896" t="b">
        <v>0</v>
      </c>
      <c r="K2896">
        <v>30152</v>
      </c>
      <c r="L2896">
        <v>2910369</v>
      </c>
      <c r="M2896">
        <v>20171015</v>
      </c>
      <c r="N2896" t="s">
        <v>19</v>
      </c>
      <c r="O2896" t="str">
        <f>IF(VLOOKUP(A2896,'national-winners'!$A$2:$B$13,2,0)=H2896,"Y","N")</f>
        <v>N</v>
      </c>
    </row>
    <row r="2897" spans="1:15" x14ac:dyDescent="0.25">
      <c r="A2897">
        <v>2008</v>
      </c>
      <c r="B2897" t="s">
        <v>94</v>
      </c>
      <c r="C2897" t="s">
        <v>95</v>
      </c>
      <c r="D2897">
        <v>27</v>
      </c>
      <c r="E2897">
        <v>41</v>
      </c>
      <c r="F2897">
        <v>33</v>
      </c>
      <c r="G2897" t="s">
        <v>16</v>
      </c>
      <c r="J2897" t="b">
        <v>1</v>
      </c>
      <c r="K2897">
        <v>9529</v>
      </c>
      <c r="L2897">
        <v>2910369</v>
      </c>
      <c r="M2897">
        <v>20171015</v>
      </c>
      <c r="N2897" t="s">
        <v>19</v>
      </c>
      <c r="O2897" t="str">
        <f>IF(VLOOKUP(A2897,'national-winners'!$A$2:$B$13,2,0)=H2897,"Y","N")</f>
        <v>N</v>
      </c>
    </row>
    <row r="2898" spans="1:15" x14ac:dyDescent="0.25">
      <c r="A2898">
        <v>2008</v>
      </c>
      <c r="B2898" t="s">
        <v>94</v>
      </c>
      <c r="C2898" t="s">
        <v>95</v>
      </c>
      <c r="D2898">
        <v>27</v>
      </c>
      <c r="E2898">
        <v>41</v>
      </c>
      <c r="F2898">
        <v>33</v>
      </c>
      <c r="G2898" t="s">
        <v>16</v>
      </c>
      <c r="H2898" t="s">
        <v>351</v>
      </c>
      <c r="I2898" t="s">
        <v>29</v>
      </c>
      <c r="J2898" t="b">
        <v>0</v>
      </c>
      <c r="K2898">
        <v>9174</v>
      </c>
      <c r="L2898">
        <v>2910369</v>
      </c>
      <c r="M2898">
        <v>20171015</v>
      </c>
      <c r="N2898" t="s">
        <v>19</v>
      </c>
      <c r="O2898" t="str">
        <f>IF(VLOOKUP(A2898,'national-winners'!$A$2:$B$13,2,0)=H2898,"Y","N")</f>
        <v>N</v>
      </c>
    </row>
    <row r="2899" spans="1:15" x14ac:dyDescent="0.25">
      <c r="A2899">
        <v>2008</v>
      </c>
      <c r="B2899" t="s">
        <v>94</v>
      </c>
      <c r="C2899" t="s">
        <v>95</v>
      </c>
      <c r="D2899">
        <v>27</v>
      </c>
      <c r="E2899">
        <v>41</v>
      </c>
      <c r="F2899">
        <v>33</v>
      </c>
      <c r="G2899" t="s">
        <v>16</v>
      </c>
      <c r="H2899" t="s">
        <v>350</v>
      </c>
      <c r="I2899" t="s">
        <v>134</v>
      </c>
      <c r="J2899" t="b">
        <v>0</v>
      </c>
      <c r="K2899">
        <v>6787</v>
      </c>
      <c r="L2899">
        <v>2910369</v>
      </c>
      <c r="M2899">
        <v>20171015</v>
      </c>
      <c r="N2899" t="s">
        <v>19</v>
      </c>
      <c r="O2899" t="str">
        <f>IF(VLOOKUP(A2899,'national-winners'!$A$2:$B$13,2,0)=H2899,"Y","N")</f>
        <v>N</v>
      </c>
    </row>
    <row r="2900" spans="1:15" x14ac:dyDescent="0.25">
      <c r="A2900">
        <v>2008</v>
      </c>
      <c r="B2900" t="s">
        <v>94</v>
      </c>
      <c r="C2900" t="s">
        <v>95</v>
      </c>
      <c r="D2900">
        <v>27</v>
      </c>
      <c r="E2900">
        <v>41</v>
      </c>
      <c r="F2900">
        <v>33</v>
      </c>
      <c r="G2900" t="s">
        <v>16</v>
      </c>
      <c r="H2900" t="s">
        <v>352</v>
      </c>
      <c r="I2900" t="s">
        <v>274</v>
      </c>
      <c r="J2900" t="b">
        <v>0</v>
      </c>
      <c r="K2900">
        <v>5174</v>
      </c>
      <c r="L2900">
        <v>2910369</v>
      </c>
      <c r="M2900">
        <v>20171015</v>
      </c>
      <c r="N2900" t="s">
        <v>19</v>
      </c>
      <c r="O2900" t="str">
        <f>IF(VLOOKUP(A2900,'national-winners'!$A$2:$B$13,2,0)=H2900,"Y","N")</f>
        <v>N</v>
      </c>
    </row>
    <row r="2901" spans="1:15" x14ac:dyDescent="0.25">
      <c r="A2901">
        <v>2008</v>
      </c>
      <c r="B2901" t="s">
        <v>94</v>
      </c>
      <c r="C2901" t="s">
        <v>95</v>
      </c>
      <c r="D2901">
        <v>27</v>
      </c>
      <c r="E2901">
        <v>41</v>
      </c>
      <c r="F2901">
        <v>33</v>
      </c>
      <c r="G2901" t="s">
        <v>16</v>
      </c>
      <c r="H2901" t="s">
        <v>324</v>
      </c>
      <c r="I2901" t="s">
        <v>37</v>
      </c>
      <c r="J2901" t="b">
        <v>0</v>
      </c>
      <c r="K2901">
        <v>790</v>
      </c>
      <c r="L2901">
        <v>2910369</v>
      </c>
      <c r="M2901">
        <v>20171015</v>
      </c>
      <c r="N2901" t="s">
        <v>19</v>
      </c>
      <c r="O2901" t="str">
        <f>IF(VLOOKUP(A2901,'national-winners'!$A$2:$B$13,2,0)=H2901,"Y","N")</f>
        <v>N</v>
      </c>
    </row>
    <row r="2902" spans="1:15" x14ac:dyDescent="0.25">
      <c r="A2902">
        <v>2008</v>
      </c>
      <c r="B2902" t="s">
        <v>101</v>
      </c>
      <c r="C2902" t="s">
        <v>102</v>
      </c>
      <c r="D2902">
        <v>28</v>
      </c>
      <c r="E2902">
        <v>64</v>
      </c>
      <c r="F2902">
        <v>46</v>
      </c>
      <c r="G2902" t="s">
        <v>16</v>
      </c>
      <c r="H2902" t="s">
        <v>348</v>
      </c>
      <c r="I2902" t="s">
        <v>21</v>
      </c>
      <c r="J2902" t="b">
        <v>0</v>
      </c>
      <c r="K2902">
        <v>724597</v>
      </c>
      <c r="L2902">
        <v>1289865</v>
      </c>
      <c r="M2902">
        <v>20171015</v>
      </c>
      <c r="N2902" t="s">
        <v>19</v>
      </c>
      <c r="O2902" t="str">
        <f>IF(VLOOKUP(A2902,'national-winners'!$A$2:$B$13,2,0)=H2902,"Y","N")</f>
        <v>N</v>
      </c>
    </row>
    <row r="2903" spans="1:15" x14ac:dyDescent="0.25">
      <c r="A2903">
        <v>2008</v>
      </c>
      <c r="B2903" t="s">
        <v>101</v>
      </c>
      <c r="C2903" t="s">
        <v>102</v>
      </c>
      <c r="D2903">
        <v>28</v>
      </c>
      <c r="E2903">
        <v>64</v>
      </c>
      <c r="F2903">
        <v>46</v>
      </c>
      <c r="G2903" t="s">
        <v>16</v>
      </c>
      <c r="H2903" t="s">
        <v>349</v>
      </c>
      <c r="I2903" t="s">
        <v>18</v>
      </c>
      <c r="J2903" t="b">
        <v>0</v>
      </c>
      <c r="K2903">
        <v>554662</v>
      </c>
      <c r="L2903">
        <v>1289865</v>
      </c>
      <c r="M2903">
        <v>20171015</v>
      </c>
      <c r="N2903" t="s">
        <v>19</v>
      </c>
      <c r="O2903" t="str">
        <f>IF(VLOOKUP(A2903,'national-winners'!$A$2:$B$13,2,0)=H2903,"Y","N")</f>
        <v>Y</v>
      </c>
    </row>
    <row r="2904" spans="1:15" x14ac:dyDescent="0.25">
      <c r="A2904">
        <v>2008</v>
      </c>
      <c r="B2904" t="s">
        <v>101</v>
      </c>
      <c r="C2904" t="s">
        <v>102</v>
      </c>
      <c r="D2904">
        <v>28</v>
      </c>
      <c r="E2904">
        <v>64</v>
      </c>
      <c r="F2904">
        <v>46</v>
      </c>
      <c r="G2904" t="s">
        <v>16</v>
      </c>
      <c r="H2904" t="s">
        <v>273</v>
      </c>
      <c r="I2904" t="s">
        <v>35</v>
      </c>
      <c r="J2904" t="b">
        <v>0</v>
      </c>
      <c r="K2904">
        <v>4011</v>
      </c>
      <c r="L2904">
        <v>1289865</v>
      </c>
      <c r="M2904">
        <v>20171015</v>
      </c>
      <c r="N2904" t="s">
        <v>19</v>
      </c>
      <c r="O2904" t="str">
        <f>IF(VLOOKUP(A2904,'national-winners'!$A$2:$B$13,2,0)=H2904,"Y","N")</f>
        <v>N</v>
      </c>
    </row>
    <row r="2905" spans="1:15" x14ac:dyDescent="0.25">
      <c r="A2905">
        <v>2008</v>
      </c>
      <c r="B2905" t="s">
        <v>101</v>
      </c>
      <c r="C2905" t="s">
        <v>102</v>
      </c>
      <c r="D2905">
        <v>28</v>
      </c>
      <c r="E2905">
        <v>64</v>
      </c>
      <c r="F2905">
        <v>46</v>
      </c>
      <c r="G2905" t="s">
        <v>16</v>
      </c>
      <c r="H2905" t="s">
        <v>350</v>
      </c>
      <c r="I2905" t="s">
        <v>134</v>
      </c>
      <c r="J2905" t="b">
        <v>0</v>
      </c>
      <c r="K2905">
        <v>2551</v>
      </c>
      <c r="L2905">
        <v>1289865</v>
      </c>
      <c r="M2905">
        <v>20171015</v>
      </c>
      <c r="N2905" t="s">
        <v>19</v>
      </c>
      <c r="O2905" t="str">
        <f>IF(VLOOKUP(A2905,'national-winners'!$A$2:$B$13,2,0)=H2905,"Y","N")</f>
        <v>N</v>
      </c>
    </row>
    <row r="2906" spans="1:15" x14ac:dyDescent="0.25">
      <c r="A2906">
        <v>2008</v>
      </c>
      <c r="B2906" t="s">
        <v>101</v>
      </c>
      <c r="C2906" t="s">
        <v>102</v>
      </c>
      <c r="D2906">
        <v>28</v>
      </c>
      <c r="E2906">
        <v>64</v>
      </c>
      <c r="F2906">
        <v>46</v>
      </c>
      <c r="G2906" t="s">
        <v>16</v>
      </c>
      <c r="H2906" t="s">
        <v>351</v>
      </c>
      <c r="I2906" t="s">
        <v>29</v>
      </c>
      <c r="J2906" t="b">
        <v>0</v>
      </c>
      <c r="K2906">
        <v>2529</v>
      </c>
      <c r="L2906">
        <v>1289865</v>
      </c>
      <c r="M2906">
        <v>20171015</v>
      </c>
      <c r="N2906" t="s">
        <v>19</v>
      </c>
      <c r="O2906" t="str">
        <f>IF(VLOOKUP(A2906,'national-winners'!$A$2:$B$13,2,0)=H2906,"Y","N")</f>
        <v>N</v>
      </c>
    </row>
    <row r="2907" spans="1:15" x14ac:dyDescent="0.25">
      <c r="A2907">
        <v>2008</v>
      </c>
      <c r="B2907" t="s">
        <v>101</v>
      </c>
      <c r="C2907" t="s">
        <v>102</v>
      </c>
      <c r="D2907">
        <v>28</v>
      </c>
      <c r="E2907">
        <v>64</v>
      </c>
      <c r="F2907">
        <v>46</v>
      </c>
      <c r="G2907" t="s">
        <v>16</v>
      </c>
      <c r="H2907" t="s">
        <v>352</v>
      </c>
      <c r="I2907" t="s">
        <v>274</v>
      </c>
      <c r="J2907" t="b">
        <v>0</v>
      </c>
      <c r="K2907">
        <v>1034</v>
      </c>
      <c r="L2907">
        <v>1289865</v>
      </c>
      <c r="M2907">
        <v>20171015</v>
      </c>
      <c r="N2907" t="s">
        <v>19</v>
      </c>
      <c r="O2907" t="str">
        <f>IF(VLOOKUP(A2907,'national-winners'!$A$2:$B$13,2,0)=H2907,"Y","N")</f>
        <v>N</v>
      </c>
    </row>
    <row r="2908" spans="1:15" x14ac:dyDescent="0.25">
      <c r="A2908">
        <v>2008</v>
      </c>
      <c r="B2908" t="s">
        <v>101</v>
      </c>
      <c r="C2908" t="s">
        <v>102</v>
      </c>
      <c r="D2908">
        <v>28</v>
      </c>
      <c r="E2908">
        <v>64</v>
      </c>
      <c r="F2908">
        <v>46</v>
      </c>
      <c r="G2908" t="s">
        <v>16</v>
      </c>
      <c r="H2908" t="s">
        <v>368</v>
      </c>
      <c r="I2908" t="s">
        <v>272</v>
      </c>
      <c r="J2908" t="b">
        <v>0</v>
      </c>
      <c r="K2908">
        <v>481</v>
      </c>
      <c r="L2908">
        <v>1289865</v>
      </c>
      <c r="M2908">
        <v>20171015</v>
      </c>
      <c r="N2908" t="s">
        <v>19</v>
      </c>
      <c r="O2908" t="str">
        <f>IF(VLOOKUP(A2908,'national-winners'!$A$2:$B$13,2,0)=H2908,"Y","N")</f>
        <v>N</v>
      </c>
    </row>
    <row r="2909" spans="1:15" x14ac:dyDescent="0.25">
      <c r="A2909">
        <v>2008</v>
      </c>
      <c r="B2909" t="s">
        <v>103</v>
      </c>
      <c r="C2909" t="s">
        <v>104</v>
      </c>
      <c r="D2909">
        <v>29</v>
      </c>
      <c r="E2909">
        <v>43</v>
      </c>
      <c r="F2909">
        <v>34</v>
      </c>
      <c r="G2909" t="s">
        <v>16</v>
      </c>
      <c r="H2909" t="s">
        <v>348</v>
      </c>
      <c r="I2909" t="s">
        <v>21</v>
      </c>
      <c r="J2909" t="b">
        <v>0</v>
      </c>
      <c r="K2909">
        <v>1445814</v>
      </c>
      <c r="L2909">
        <v>2925205</v>
      </c>
      <c r="M2909">
        <v>20171015</v>
      </c>
      <c r="N2909" t="s">
        <v>19</v>
      </c>
      <c r="O2909" t="str">
        <f>IF(VLOOKUP(A2909,'national-winners'!$A$2:$B$13,2,0)=H2909,"Y","N")</f>
        <v>N</v>
      </c>
    </row>
    <row r="2910" spans="1:15" x14ac:dyDescent="0.25">
      <c r="A2910">
        <v>2008</v>
      </c>
      <c r="B2910" t="s">
        <v>103</v>
      </c>
      <c r="C2910" t="s">
        <v>104</v>
      </c>
      <c r="D2910">
        <v>29</v>
      </c>
      <c r="E2910">
        <v>43</v>
      </c>
      <c r="F2910">
        <v>34</v>
      </c>
      <c r="G2910" t="s">
        <v>16</v>
      </c>
      <c r="H2910" t="s">
        <v>349</v>
      </c>
      <c r="I2910" t="s">
        <v>18</v>
      </c>
      <c r="J2910" t="b">
        <v>0</v>
      </c>
      <c r="K2910">
        <v>1441911</v>
      </c>
      <c r="L2910">
        <v>2925205</v>
      </c>
      <c r="M2910">
        <v>20171015</v>
      </c>
      <c r="N2910" t="s">
        <v>19</v>
      </c>
      <c r="O2910" t="str">
        <f>IF(VLOOKUP(A2910,'national-winners'!$A$2:$B$13,2,0)=H2910,"Y","N")</f>
        <v>Y</v>
      </c>
    </row>
    <row r="2911" spans="1:15" x14ac:dyDescent="0.25">
      <c r="A2911">
        <v>2008</v>
      </c>
      <c r="B2911" t="s">
        <v>103</v>
      </c>
      <c r="C2911" t="s">
        <v>104</v>
      </c>
      <c r="D2911">
        <v>29</v>
      </c>
      <c r="E2911">
        <v>43</v>
      </c>
      <c r="F2911">
        <v>34</v>
      </c>
      <c r="G2911" t="s">
        <v>16</v>
      </c>
      <c r="H2911" t="s">
        <v>273</v>
      </c>
      <c r="I2911" t="s">
        <v>35</v>
      </c>
      <c r="J2911" t="b">
        <v>0</v>
      </c>
      <c r="K2911">
        <v>17813</v>
      </c>
      <c r="L2911">
        <v>2925205</v>
      </c>
      <c r="M2911">
        <v>20171015</v>
      </c>
      <c r="N2911" t="s">
        <v>19</v>
      </c>
      <c r="O2911" t="str">
        <f>IF(VLOOKUP(A2911,'national-winners'!$A$2:$B$13,2,0)=H2911,"Y","N")</f>
        <v>N</v>
      </c>
    </row>
    <row r="2912" spans="1:15" x14ac:dyDescent="0.25">
      <c r="A2912">
        <v>2008</v>
      </c>
      <c r="B2912" t="s">
        <v>103</v>
      </c>
      <c r="C2912" t="s">
        <v>104</v>
      </c>
      <c r="D2912">
        <v>29</v>
      </c>
      <c r="E2912">
        <v>43</v>
      </c>
      <c r="F2912">
        <v>34</v>
      </c>
      <c r="G2912" t="s">
        <v>16</v>
      </c>
      <c r="H2912" t="s">
        <v>351</v>
      </c>
      <c r="I2912" t="s">
        <v>29</v>
      </c>
      <c r="J2912" t="b">
        <v>0</v>
      </c>
      <c r="K2912">
        <v>11386</v>
      </c>
      <c r="L2912">
        <v>2925205</v>
      </c>
      <c r="M2912">
        <v>20171015</v>
      </c>
      <c r="N2912" t="s">
        <v>19</v>
      </c>
      <c r="O2912" t="str">
        <f>IF(VLOOKUP(A2912,'national-winners'!$A$2:$B$13,2,0)=H2912,"Y","N")</f>
        <v>N</v>
      </c>
    </row>
    <row r="2913" spans="1:15" x14ac:dyDescent="0.25">
      <c r="A2913">
        <v>2008</v>
      </c>
      <c r="B2913" t="s">
        <v>103</v>
      </c>
      <c r="C2913" t="s">
        <v>104</v>
      </c>
      <c r="D2913">
        <v>29</v>
      </c>
      <c r="E2913">
        <v>43</v>
      </c>
      <c r="F2913">
        <v>34</v>
      </c>
      <c r="G2913" t="s">
        <v>16</v>
      </c>
      <c r="H2913" t="s">
        <v>350</v>
      </c>
      <c r="I2913" t="s">
        <v>134</v>
      </c>
      <c r="J2913" t="b">
        <v>0</v>
      </c>
      <c r="K2913">
        <v>8201</v>
      </c>
      <c r="L2913">
        <v>2925205</v>
      </c>
      <c r="M2913">
        <v>20171015</v>
      </c>
      <c r="N2913" t="s">
        <v>19</v>
      </c>
      <c r="O2913" t="str">
        <f>IF(VLOOKUP(A2913,'national-winners'!$A$2:$B$13,2,0)=H2913,"Y","N")</f>
        <v>N</v>
      </c>
    </row>
    <row r="2914" spans="1:15" x14ac:dyDescent="0.25">
      <c r="A2914">
        <v>2008</v>
      </c>
      <c r="B2914" t="s">
        <v>103</v>
      </c>
      <c r="C2914" t="s">
        <v>104</v>
      </c>
      <c r="D2914">
        <v>29</v>
      </c>
      <c r="E2914">
        <v>43</v>
      </c>
      <c r="F2914">
        <v>34</v>
      </c>
      <c r="G2914" t="s">
        <v>16</v>
      </c>
      <c r="H2914" t="s">
        <v>352</v>
      </c>
      <c r="J2914" t="b">
        <v>1</v>
      </c>
      <c r="K2914">
        <v>80</v>
      </c>
      <c r="L2914">
        <v>2925205</v>
      </c>
      <c r="M2914">
        <v>20171015</v>
      </c>
      <c r="N2914" t="s">
        <v>19</v>
      </c>
      <c r="O2914" t="str">
        <f>IF(VLOOKUP(A2914,'national-winners'!$A$2:$B$13,2,0)=H2914,"Y","N")</f>
        <v>N</v>
      </c>
    </row>
    <row r="2915" spans="1:15" x14ac:dyDescent="0.25">
      <c r="A2915">
        <v>2008</v>
      </c>
      <c r="B2915" t="s">
        <v>105</v>
      </c>
      <c r="C2915" t="s">
        <v>106</v>
      </c>
      <c r="D2915">
        <v>30</v>
      </c>
      <c r="E2915">
        <v>81</v>
      </c>
      <c r="F2915">
        <v>64</v>
      </c>
      <c r="G2915" t="s">
        <v>16</v>
      </c>
      <c r="H2915" t="s">
        <v>348</v>
      </c>
      <c r="I2915" t="s">
        <v>21</v>
      </c>
      <c r="J2915" t="b">
        <v>0</v>
      </c>
      <c r="K2915">
        <v>242763</v>
      </c>
      <c r="L2915">
        <v>490109</v>
      </c>
      <c r="M2915">
        <v>20171015</v>
      </c>
      <c r="N2915" t="s">
        <v>19</v>
      </c>
      <c r="O2915" t="str">
        <f>IF(VLOOKUP(A2915,'national-winners'!$A$2:$B$13,2,0)=H2915,"Y","N")</f>
        <v>N</v>
      </c>
    </row>
    <row r="2916" spans="1:15" x14ac:dyDescent="0.25">
      <c r="A2916">
        <v>2008</v>
      </c>
      <c r="B2916" t="s">
        <v>105</v>
      </c>
      <c r="C2916" t="s">
        <v>106</v>
      </c>
      <c r="D2916">
        <v>30</v>
      </c>
      <c r="E2916">
        <v>81</v>
      </c>
      <c r="F2916">
        <v>64</v>
      </c>
      <c r="G2916" t="s">
        <v>16</v>
      </c>
      <c r="H2916" t="s">
        <v>349</v>
      </c>
      <c r="I2916" t="s">
        <v>18</v>
      </c>
      <c r="J2916" t="b">
        <v>0</v>
      </c>
      <c r="K2916">
        <v>231667</v>
      </c>
      <c r="L2916">
        <v>490109</v>
      </c>
      <c r="M2916">
        <v>20171015</v>
      </c>
      <c r="N2916" t="s">
        <v>19</v>
      </c>
      <c r="O2916" t="str">
        <f>IF(VLOOKUP(A2916,'national-winners'!$A$2:$B$13,2,0)=H2916,"Y","N")</f>
        <v>Y</v>
      </c>
    </row>
    <row r="2917" spans="1:15" x14ac:dyDescent="0.25">
      <c r="A2917">
        <v>2008</v>
      </c>
      <c r="B2917" t="s">
        <v>105</v>
      </c>
      <c r="C2917" t="s">
        <v>106</v>
      </c>
      <c r="D2917">
        <v>30</v>
      </c>
      <c r="E2917">
        <v>81</v>
      </c>
      <c r="F2917">
        <v>64</v>
      </c>
      <c r="G2917" t="s">
        <v>16</v>
      </c>
      <c r="H2917" t="s">
        <v>209</v>
      </c>
      <c r="I2917" t="s">
        <v>134</v>
      </c>
      <c r="J2917" t="b">
        <v>0</v>
      </c>
      <c r="K2917">
        <v>10638</v>
      </c>
      <c r="L2917">
        <v>490109</v>
      </c>
      <c r="M2917">
        <v>20171015</v>
      </c>
      <c r="N2917" t="s">
        <v>19</v>
      </c>
      <c r="O2917" t="str">
        <f>IF(VLOOKUP(A2917,'national-winners'!$A$2:$B$13,2,0)=H2917,"Y","N")</f>
        <v>N</v>
      </c>
    </row>
    <row r="2918" spans="1:15" x14ac:dyDescent="0.25">
      <c r="A2918">
        <v>2008</v>
      </c>
      <c r="B2918" t="s">
        <v>105</v>
      </c>
      <c r="C2918" t="s">
        <v>106</v>
      </c>
      <c r="D2918">
        <v>30</v>
      </c>
      <c r="E2918">
        <v>81</v>
      </c>
      <c r="F2918">
        <v>64</v>
      </c>
      <c r="G2918" t="s">
        <v>16</v>
      </c>
      <c r="H2918" t="s">
        <v>273</v>
      </c>
      <c r="I2918" t="s">
        <v>35</v>
      </c>
      <c r="J2918" t="b">
        <v>0</v>
      </c>
      <c r="K2918">
        <v>3686</v>
      </c>
      <c r="L2918">
        <v>490109</v>
      </c>
      <c r="M2918">
        <v>20171015</v>
      </c>
      <c r="N2918" t="s">
        <v>19</v>
      </c>
      <c r="O2918" t="str">
        <f>IF(VLOOKUP(A2918,'national-winners'!$A$2:$B$13,2,0)=H2918,"Y","N")</f>
        <v>N</v>
      </c>
    </row>
    <row r="2919" spans="1:15" x14ac:dyDescent="0.25">
      <c r="A2919">
        <v>2008</v>
      </c>
      <c r="B2919" t="s">
        <v>105</v>
      </c>
      <c r="C2919" t="s">
        <v>106</v>
      </c>
      <c r="D2919">
        <v>30</v>
      </c>
      <c r="E2919">
        <v>81</v>
      </c>
      <c r="F2919">
        <v>64</v>
      </c>
      <c r="G2919" t="s">
        <v>16</v>
      </c>
      <c r="H2919" t="s">
        <v>351</v>
      </c>
      <c r="I2919" t="s">
        <v>29</v>
      </c>
      <c r="J2919" t="b">
        <v>0</v>
      </c>
      <c r="K2919">
        <v>1355</v>
      </c>
      <c r="L2919">
        <v>490109</v>
      </c>
      <c r="M2919">
        <v>20171015</v>
      </c>
      <c r="N2919" t="s">
        <v>19</v>
      </c>
      <c r="O2919" t="str">
        <f>IF(VLOOKUP(A2919,'national-winners'!$A$2:$B$13,2,0)=H2919,"Y","N")</f>
        <v>N</v>
      </c>
    </row>
    <row r="2920" spans="1:15" x14ac:dyDescent="0.25">
      <c r="A2920">
        <v>2008</v>
      </c>
      <c r="B2920" t="s">
        <v>107</v>
      </c>
      <c r="C2920" t="s">
        <v>108</v>
      </c>
      <c r="D2920">
        <v>31</v>
      </c>
      <c r="E2920">
        <v>46</v>
      </c>
      <c r="F2920">
        <v>35</v>
      </c>
      <c r="G2920" t="s">
        <v>16</v>
      </c>
      <c r="H2920" t="s">
        <v>348</v>
      </c>
      <c r="I2920" t="s">
        <v>21</v>
      </c>
      <c r="J2920" t="b">
        <v>0</v>
      </c>
      <c r="K2920">
        <v>452979</v>
      </c>
      <c r="L2920">
        <v>801281</v>
      </c>
      <c r="M2920">
        <v>20171015</v>
      </c>
      <c r="N2920" t="s">
        <v>19</v>
      </c>
      <c r="O2920" t="str">
        <f>IF(VLOOKUP(A2920,'national-winners'!$A$2:$B$13,2,0)=H2920,"Y","N")</f>
        <v>N</v>
      </c>
    </row>
    <row r="2921" spans="1:15" x14ac:dyDescent="0.25">
      <c r="A2921">
        <v>2008</v>
      </c>
      <c r="B2921" t="s">
        <v>107</v>
      </c>
      <c r="C2921" t="s">
        <v>108</v>
      </c>
      <c r="D2921">
        <v>31</v>
      </c>
      <c r="E2921">
        <v>46</v>
      </c>
      <c r="F2921">
        <v>35</v>
      </c>
      <c r="G2921" t="s">
        <v>16</v>
      </c>
      <c r="H2921" t="s">
        <v>349</v>
      </c>
      <c r="I2921" t="s">
        <v>18</v>
      </c>
      <c r="J2921" t="b">
        <v>0</v>
      </c>
      <c r="K2921">
        <v>333319</v>
      </c>
      <c r="L2921">
        <v>801281</v>
      </c>
      <c r="M2921">
        <v>20171015</v>
      </c>
      <c r="N2921" t="s">
        <v>19</v>
      </c>
      <c r="O2921" t="str">
        <f>IF(VLOOKUP(A2921,'national-winners'!$A$2:$B$13,2,0)=H2921,"Y","N")</f>
        <v>Y</v>
      </c>
    </row>
    <row r="2922" spans="1:15" x14ac:dyDescent="0.25">
      <c r="A2922">
        <v>2008</v>
      </c>
      <c r="B2922" t="s">
        <v>107</v>
      </c>
      <c r="C2922" t="s">
        <v>108</v>
      </c>
      <c r="D2922">
        <v>31</v>
      </c>
      <c r="E2922">
        <v>46</v>
      </c>
      <c r="F2922">
        <v>35</v>
      </c>
      <c r="G2922" t="s">
        <v>16</v>
      </c>
      <c r="H2922" t="s">
        <v>273</v>
      </c>
      <c r="I2922" t="s">
        <v>35</v>
      </c>
      <c r="J2922" t="b">
        <v>0</v>
      </c>
      <c r="K2922">
        <v>5406</v>
      </c>
      <c r="L2922">
        <v>801281</v>
      </c>
      <c r="M2922">
        <v>20171015</v>
      </c>
      <c r="N2922" t="s">
        <v>19</v>
      </c>
      <c r="O2922" t="str">
        <f>IF(VLOOKUP(A2922,'national-winners'!$A$2:$B$13,2,0)=H2922,"Y","N")</f>
        <v>N</v>
      </c>
    </row>
    <row r="2923" spans="1:15" x14ac:dyDescent="0.25">
      <c r="A2923">
        <v>2008</v>
      </c>
      <c r="B2923" t="s">
        <v>107</v>
      </c>
      <c r="C2923" t="s">
        <v>108</v>
      </c>
      <c r="D2923">
        <v>31</v>
      </c>
      <c r="E2923">
        <v>46</v>
      </c>
      <c r="F2923">
        <v>35</v>
      </c>
      <c r="G2923" t="s">
        <v>16</v>
      </c>
      <c r="H2923" t="s">
        <v>350</v>
      </c>
      <c r="I2923" t="s">
        <v>337</v>
      </c>
      <c r="J2923" t="b">
        <v>0</v>
      </c>
      <c r="K2923">
        <v>2972</v>
      </c>
      <c r="L2923">
        <v>801281</v>
      </c>
      <c r="M2923">
        <v>20171015</v>
      </c>
      <c r="N2923" t="s">
        <v>19</v>
      </c>
      <c r="O2923" t="str">
        <f>IF(VLOOKUP(A2923,'national-winners'!$A$2:$B$13,2,0)=H2923,"Y","N")</f>
        <v>N</v>
      </c>
    </row>
    <row r="2924" spans="1:15" x14ac:dyDescent="0.25">
      <c r="A2924">
        <v>2008</v>
      </c>
      <c r="B2924" t="s">
        <v>107</v>
      </c>
      <c r="C2924" t="s">
        <v>108</v>
      </c>
      <c r="D2924">
        <v>31</v>
      </c>
      <c r="E2924">
        <v>46</v>
      </c>
      <c r="F2924">
        <v>35</v>
      </c>
      <c r="G2924" t="s">
        <v>16</v>
      </c>
      <c r="J2924" t="b">
        <v>1</v>
      </c>
      <c r="K2924">
        <v>2837</v>
      </c>
      <c r="L2924">
        <v>801281</v>
      </c>
      <c r="M2924">
        <v>20171015</v>
      </c>
      <c r="N2924" t="s">
        <v>19</v>
      </c>
      <c r="O2924" t="str">
        <f>IF(VLOOKUP(A2924,'national-winners'!$A$2:$B$13,2,0)=H2924,"Y","N")</f>
        <v>N</v>
      </c>
    </row>
    <row r="2925" spans="1:15" x14ac:dyDescent="0.25">
      <c r="A2925">
        <v>2008</v>
      </c>
      <c r="B2925" t="s">
        <v>107</v>
      </c>
      <c r="C2925" t="s">
        <v>108</v>
      </c>
      <c r="D2925">
        <v>31</v>
      </c>
      <c r="E2925">
        <v>46</v>
      </c>
      <c r="F2925">
        <v>35</v>
      </c>
      <c r="G2925" t="s">
        <v>16</v>
      </c>
      <c r="H2925" t="s">
        <v>351</v>
      </c>
      <c r="I2925" t="s">
        <v>29</v>
      </c>
      <c r="J2925" t="b">
        <v>0</v>
      </c>
      <c r="K2925">
        <v>2740</v>
      </c>
      <c r="L2925">
        <v>801281</v>
      </c>
      <c r="M2925">
        <v>20171015</v>
      </c>
      <c r="N2925" t="s">
        <v>19</v>
      </c>
      <c r="O2925" t="str">
        <f>IF(VLOOKUP(A2925,'national-winners'!$A$2:$B$13,2,0)=H2925,"Y","N")</f>
        <v>N</v>
      </c>
    </row>
    <row r="2926" spans="1:15" x14ac:dyDescent="0.25">
      <c r="A2926">
        <v>2008</v>
      </c>
      <c r="B2926" t="s">
        <v>107</v>
      </c>
      <c r="C2926" t="s">
        <v>108</v>
      </c>
      <c r="D2926">
        <v>31</v>
      </c>
      <c r="E2926">
        <v>46</v>
      </c>
      <c r="F2926">
        <v>35</v>
      </c>
      <c r="G2926" t="s">
        <v>16</v>
      </c>
      <c r="H2926" t="s">
        <v>352</v>
      </c>
      <c r="I2926" t="s">
        <v>274</v>
      </c>
      <c r="J2926" t="b">
        <v>0</v>
      </c>
      <c r="K2926">
        <v>1028</v>
      </c>
      <c r="L2926">
        <v>801281</v>
      </c>
      <c r="M2926">
        <v>20171015</v>
      </c>
      <c r="N2926" t="s">
        <v>19</v>
      </c>
      <c r="O2926" t="str">
        <f>IF(VLOOKUP(A2926,'national-winners'!$A$2:$B$13,2,0)=H2926,"Y","N")</f>
        <v>N</v>
      </c>
    </row>
    <row r="2927" spans="1:15" x14ac:dyDescent="0.25">
      <c r="A2927">
        <v>2008</v>
      </c>
      <c r="B2927" t="s">
        <v>109</v>
      </c>
      <c r="C2927" t="s">
        <v>110</v>
      </c>
      <c r="D2927">
        <v>32</v>
      </c>
      <c r="E2927">
        <v>88</v>
      </c>
      <c r="F2927">
        <v>65</v>
      </c>
      <c r="G2927" t="s">
        <v>16</v>
      </c>
      <c r="H2927" t="s">
        <v>349</v>
      </c>
      <c r="I2927" t="s">
        <v>18</v>
      </c>
      <c r="J2927" t="b">
        <v>0</v>
      </c>
      <c r="K2927">
        <v>533736</v>
      </c>
      <c r="L2927">
        <v>967848</v>
      </c>
      <c r="M2927">
        <v>20171015</v>
      </c>
      <c r="N2927" t="s">
        <v>19</v>
      </c>
      <c r="O2927" t="str">
        <f>IF(VLOOKUP(A2927,'national-winners'!$A$2:$B$13,2,0)=H2927,"Y","N")</f>
        <v>Y</v>
      </c>
    </row>
    <row r="2928" spans="1:15" x14ac:dyDescent="0.25">
      <c r="A2928">
        <v>2008</v>
      </c>
      <c r="B2928" t="s">
        <v>109</v>
      </c>
      <c r="C2928" t="s">
        <v>110</v>
      </c>
      <c r="D2928">
        <v>32</v>
      </c>
      <c r="E2928">
        <v>88</v>
      </c>
      <c r="F2928">
        <v>65</v>
      </c>
      <c r="G2928" t="s">
        <v>16</v>
      </c>
      <c r="H2928" t="s">
        <v>348</v>
      </c>
      <c r="I2928" t="s">
        <v>21</v>
      </c>
      <c r="J2928" t="b">
        <v>0</v>
      </c>
      <c r="K2928">
        <v>412827</v>
      </c>
      <c r="L2928">
        <v>967848</v>
      </c>
      <c r="M2928">
        <v>20171015</v>
      </c>
      <c r="N2928" t="s">
        <v>19</v>
      </c>
      <c r="O2928" t="str">
        <f>IF(VLOOKUP(A2928,'national-winners'!$A$2:$B$13,2,0)=H2928,"Y","N")</f>
        <v>N</v>
      </c>
    </row>
    <row r="2929" spans="1:15" x14ac:dyDescent="0.25">
      <c r="A2929">
        <v>2008</v>
      </c>
      <c r="B2929" t="s">
        <v>109</v>
      </c>
      <c r="C2929" t="s">
        <v>110</v>
      </c>
      <c r="D2929">
        <v>32</v>
      </c>
      <c r="E2929">
        <v>88</v>
      </c>
      <c r="F2929">
        <v>65</v>
      </c>
      <c r="G2929" t="s">
        <v>16</v>
      </c>
      <c r="H2929" t="s">
        <v>305</v>
      </c>
      <c r="J2929" t="b">
        <v>0</v>
      </c>
      <c r="K2929">
        <v>6267</v>
      </c>
      <c r="L2929">
        <v>967848</v>
      </c>
      <c r="M2929">
        <v>20171015</v>
      </c>
      <c r="N2929" t="s">
        <v>19</v>
      </c>
      <c r="O2929" t="str">
        <f>IF(VLOOKUP(A2929,'national-winners'!$A$2:$B$13,2,0)=H2929,"Y","N")</f>
        <v>N</v>
      </c>
    </row>
    <row r="2930" spans="1:15" x14ac:dyDescent="0.25">
      <c r="A2930">
        <v>2008</v>
      </c>
      <c r="B2930" t="s">
        <v>109</v>
      </c>
      <c r="C2930" t="s">
        <v>110</v>
      </c>
      <c r="D2930">
        <v>32</v>
      </c>
      <c r="E2930">
        <v>88</v>
      </c>
      <c r="F2930">
        <v>65</v>
      </c>
      <c r="G2930" t="s">
        <v>16</v>
      </c>
      <c r="H2930" t="s">
        <v>273</v>
      </c>
      <c r="I2930" t="s">
        <v>35</v>
      </c>
      <c r="J2930" t="b">
        <v>0</v>
      </c>
      <c r="K2930">
        <v>6150</v>
      </c>
      <c r="L2930">
        <v>967848</v>
      </c>
      <c r="M2930">
        <v>20171015</v>
      </c>
      <c r="N2930" t="s">
        <v>19</v>
      </c>
      <c r="O2930" t="str">
        <f>IF(VLOOKUP(A2930,'national-winners'!$A$2:$B$13,2,0)=H2930,"Y","N")</f>
        <v>N</v>
      </c>
    </row>
    <row r="2931" spans="1:15" x14ac:dyDescent="0.25">
      <c r="A2931">
        <v>2008</v>
      </c>
      <c r="B2931" t="s">
        <v>109</v>
      </c>
      <c r="C2931" t="s">
        <v>110</v>
      </c>
      <c r="D2931">
        <v>32</v>
      </c>
      <c r="E2931">
        <v>88</v>
      </c>
      <c r="F2931">
        <v>65</v>
      </c>
      <c r="G2931" t="s">
        <v>16</v>
      </c>
      <c r="H2931" t="s">
        <v>351</v>
      </c>
      <c r="I2931" t="s">
        <v>29</v>
      </c>
      <c r="J2931" t="b">
        <v>0</v>
      </c>
      <c r="K2931">
        <v>4263</v>
      </c>
      <c r="L2931">
        <v>967848</v>
      </c>
      <c r="M2931">
        <v>20171015</v>
      </c>
      <c r="N2931" t="s">
        <v>19</v>
      </c>
      <c r="O2931" t="str">
        <f>IF(VLOOKUP(A2931,'national-winners'!$A$2:$B$13,2,0)=H2931,"Y","N")</f>
        <v>N</v>
      </c>
    </row>
    <row r="2932" spans="1:15" x14ac:dyDescent="0.25">
      <c r="A2932">
        <v>2008</v>
      </c>
      <c r="B2932" t="s">
        <v>109</v>
      </c>
      <c r="C2932" t="s">
        <v>110</v>
      </c>
      <c r="D2932">
        <v>32</v>
      </c>
      <c r="E2932">
        <v>88</v>
      </c>
      <c r="F2932">
        <v>65</v>
      </c>
      <c r="G2932" t="s">
        <v>16</v>
      </c>
      <c r="H2932" t="s">
        <v>350</v>
      </c>
      <c r="I2932" t="s">
        <v>258</v>
      </c>
      <c r="J2932" t="b">
        <v>0</v>
      </c>
      <c r="K2932">
        <v>3194</v>
      </c>
      <c r="L2932">
        <v>967848</v>
      </c>
      <c r="M2932">
        <v>20171015</v>
      </c>
      <c r="N2932" t="s">
        <v>19</v>
      </c>
      <c r="O2932" t="str">
        <f>IF(VLOOKUP(A2932,'national-winners'!$A$2:$B$13,2,0)=H2932,"Y","N")</f>
        <v>N</v>
      </c>
    </row>
    <row r="2933" spans="1:15" x14ac:dyDescent="0.25">
      <c r="A2933">
        <v>2008</v>
      </c>
      <c r="B2933" t="s">
        <v>109</v>
      </c>
      <c r="C2933" t="s">
        <v>110</v>
      </c>
      <c r="D2933">
        <v>32</v>
      </c>
      <c r="E2933">
        <v>88</v>
      </c>
      <c r="F2933">
        <v>65</v>
      </c>
      <c r="G2933" t="s">
        <v>16</v>
      </c>
      <c r="H2933" t="s">
        <v>352</v>
      </c>
      <c r="I2933" t="s">
        <v>274</v>
      </c>
      <c r="J2933" t="b">
        <v>0</v>
      </c>
      <c r="K2933">
        <v>1411</v>
      </c>
      <c r="L2933">
        <v>967848</v>
      </c>
      <c r="M2933">
        <v>20171015</v>
      </c>
      <c r="N2933" t="s">
        <v>19</v>
      </c>
      <c r="O2933" t="str">
        <f>IF(VLOOKUP(A2933,'national-winners'!$A$2:$B$13,2,0)=H2933,"Y","N")</f>
        <v>N</v>
      </c>
    </row>
    <row r="2934" spans="1:15" x14ac:dyDescent="0.25">
      <c r="A2934">
        <v>2008</v>
      </c>
      <c r="B2934" t="s">
        <v>111</v>
      </c>
      <c r="C2934" t="s">
        <v>112</v>
      </c>
      <c r="D2934">
        <v>33</v>
      </c>
      <c r="E2934">
        <v>12</v>
      </c>
      <c r="F2934">
        <v>4</v>
      </c>
      <c r="G2934" t="s">
        <v>16</v>
      </c>
      <c r="H2934" t="s">
        <v>349</v>
      </c>
      <c r="I2934" t="s">
        <v>18</v>
      </c>
      <c r="J2934" t="b">
        <v>0</v>
      </c>
      <c r="K2934">
        <v>384826</v>
      </c>
      <c r="L2934">
        <v>710970</v>
      </c>
      <c r="M2934">
        <v>20171015</v>
      </c>
      <c r="N2934" t="s">
        <v>19</v>
      </c>
      <c r="O2934" t="str">
        <f>IF(VLOOKUP(A2934,'national-winners'!$A$2:$B$13,2,0)=H2934,"Y","N")</f>
        <v>Y</v>
      </c>
    </row>
    <row r="2935" spans="1:15" x14ac:dyDescent="0.25">
      <c r="A2935">
        <v>2008</v>
      </c>
      <c r="B2935" t="s">
        <v>111</v>
      </c>
      <c r="C2935" t="s">
        <v>112</v>
      </c>
      <c r="D2935">
        <v>33</v>
      </c>
      <c r="E2935">
        <v>12</v>
      </c>
      <c r="F2935">
        <v>4</v>
      </c>
      <c r="G2935" t="s">
        <v>16</v>
      </c>
      <c r="H2935" t="s">
        <v>348</v>
      </c>
      <c r="I2935" t="s">
        <v>21</v>
      </c>
      <c r="J2935" t="b">
        <v>0</v>
      </c>
      <c r="K2935">
        <v>316534</v>
      </c>
      <c r="L2935">
        <v>710970</v>
      </c>
      <c r="M2935">
        <v>20171015</v>
      </c>
      <c r="N2935" t="s">
        <v>19</v>
      </c>
      <c r="O2935" t="str">
        <f>IF(VLOOKUP(A2935,'national-winners'!$A$2:$B$13,2,0)=H2935,"Y","N")</f>
        <v>N</v>
      </c>
    </row>
    <row r="2936" spans="1:15" x14ac:dyDescent="0.25">
      <c r="A2936">
        <v>2008</v>
      </c>
      <c r="B2936" t="s">
        <v>111</v>
      </c>
      <c r="C2936" t="s">
        <v>112</v>
      </c>
      <c r="D2936">
        <v>33</v>
      </c>
      <c r="E2936">
        <v>12</v>
      </c>
      <c r="F2936">
        <v>4</v>
      </c>
      <c r="G2936" t="s">
        <v>16</v>
      </c>
      <c r="H2936" t="s">
        <v>273</v>
      </c>
      <c r="I2936" t="s">
        <v>35</v>
      </c>
      <c r="J2936" t="b">
        <v>0</v>
      </c>
      <c r="K2936">
        <v>3503</v>
      </c>
      <c r="L2936">
        <v>710970</v>
      </c>
      <c r="M2936">
        <v>20171015</v>
      </c>
      <c r="N2936" t="s">
        <v>19</v>
      </c>
      <c r="O2936" t="str">
        <f>IF(VLOOKUP(A2936,'national-winners'!$A$2:$B$13,2,0)=H2936,"Y","N")</f>
        <v>N</v>
      </c>
    </row>
    <row r="2937" spans="1:15" x14ac:dyDescent="0.25">
      <c r="A2937">
        <v>2008</v>
      </c>
      <c r="B2937" t="s">
        <v>111</v>
      </c>
      <c r="C2937" t="s">
        <v>112</v>
      </c>
      <c r="D2937">
        <v>33</v>
      </c>
      <c r="E2937">
        <v>12</v>
      </c>
      <c r="F2937">
        <v>4</v>
      </c>
      <c r="G2937" t="s">
        <v>16</v>
      </c>
      <c r="J2937" t="b">
        <v>1</v>
      </c>
      <c r="K2937">
        <v>3359</v>
      </c>
      <c r="L2937">
        <v>710970</v>
      </c>
      <c r="M2937">
        <v>20171015</v>
      </c>
      <c r="N2937" t="s">
        <v>19</v>
      </c>
      <c r="O2937" t="str">
        <f>IF(VLOOKUP(A2937,'national-winners'!$A$2:$B$13,2,0)=H2937,"Y","N")</f>
        <v>N</v>
      </c>
    </row>
    <row r="2938" spans="1:15" x14ac:dyDescent="0.25">
      <c r="A2938">
        <v>2008</v>
      </c>
      <c r="B2938" t="s">
        <v>111</v>
      </c>
      <c r="C2938" t="s">
        <v>112</v>
      </c>
      <c r="D2938">
        <v>33</v>
      </c>
      <c r="E2938">
        <v>12</v>
      </c>
      <c r="F2938">
        <v>4</v>
      </c>
      <c r="G2938" t="s">
        <v>16</v>
      </c>
      <c r="H2938" t="s">
        <v>351</v>
      </c>
      <c r="I2938" t="s">
        <v>29</v>
      </c>
      <c r="J2938" t="b">
        <v>0</v>
      </c>
      <c r="K2938">
        <v>2748</v>
      </c>
      <c r="L2938">
        <v>710970</v>
      </c>
      <c r="M2938">
        <v>20171015</v>
      </c>
      <c r="N2938" t="s">
        <v>19</v>
      </c>
      <c r="O2938" t="str">
        <f>IF(VLOOKUP(A2938,'national-winners'!$A$2:$B$13,2,0)=H2938,"Y","N")</f>
        <v>N</v>
      </c>
    </row>
    <row r="2939" spans="1:15" x14ac:dyDescent="0.25">
      <c r="A2939">
        <v>2008</v>
      </c>
      <c r="B2939" t="s">
        <v>113</v>
      </c>
      <c r="C2939" t="s">
        <v>114</v>
      </c>
      <c r="D2939">
        <v>34</v>
      </c>
      <c r="E2939">
        <v>22</v>
      </c>
      <c r="F2939">
        <v>12</v>
      </c>
      <c r="G2939" t="s">
        <v>16</v>
      </c>
      <c r="H2939" t="s">
        <v>349</v>
      </c>
      <c r="I2939" t="s">
        <v>18</v>
      </c>
      <c r="J2939" t="b">
        <v>0</v>
      </c>
      <c r="K2939">
        <v>2215422</v>
      </c>
      <c r="L2939">
        <v>3868237</v>
      </c>
      <c r="M2939">
        <v>20171015</v>
      </c>
      <c r="N2939" t="s">
        <v>19</v>
      </c>
      <c r="O2939" t="str">
        <f>IF(VLOOKUP(A2939,'national-winners'!$A$2:$B$13,2,0)=H2939,"Y","N")</f>
        <v>Y</v>
      </c>
    </row>
    <row r="2940" spans="1:15" x14ac:dyDescent="0.25">
      <c r="A2940">
        <v>2008</v>
      </c>
      <c r="B2940" t="s">
        <v>113</v>
      </c>
      <c r="C2940" t="s">
        <v>114</v>
      </c>
      <c r="D2940">
        <v>34</v>
      </c>
      <c r="E2940">
        <v>22</v>
      </c>
      <c r="F2940">
        <v>12</v>
      </c>
      <c r="G2940" t="s">
        <v>16</v>
      </c>
      <c r="H2940" t="s">
        <v>348</v>
      </c>
      <c r="I2940" t="s">
        <v>21</v>
      </c>
      <c r="J2940" t="b">
        <v>0</v>
      </c>
      <c r="K2940">
        <v>1613207</v>
      </c>
      <c r="L2940">
        <v>3868237</v>
      </c>
      <c r="M2940">
        <v>20171015</v>
      </c>
      <c r="N2940" t="s">
        <v>19</v>
      </c>
      <c r="O2940" t="str">
        <f>IF(VLOOKUP(A2940,'national-winners'!$A$2:$B$13,2,0)=H2940,"Y","N")</f>
        <v>N</v>
      </c>
    </row>
    <row r="2941" spans="1:15" x14ac:dyDescent="0.25">
      <c r="A2941">
        <v>2008</v>
      </c>
      <c r="B2941" t="s">
        <v>113</v>
      </c>
      <c r="C2941" t="s">
        <v>114</v>
      </c>
      <c r="D2941">
        <v>34</v>
      </c>
      <c r="E2941">
        <v>22</v>
      </c>
      <c r="F2941">
        <v>12</v>
      </c>
      <c r="G2941" t="s">
        <v>16</v>
      </c>
      <c r="H2941" t="s">
        <v>273</v>
      </c>
      <c r="I2941" t="s">
        <v>35</v>
      </c>
      <c r="J2941" t="b">
        <v>0</v>
      </c>
      <c r="K2941">
        <v>21298</v>
      </c>
      <c r="L2941">
        <v>3868237</v>
      </c>
      <c r="M2941">
        <v>20171015</v>
      </c>
      <c r="N2941" t="s">
        <v>19</v>
      </c>
      <c r="O2941" t="str">
        <f>IF(VLOOKUP(A2941,'national-winners'!$A$2:$B$13,2,0)=H2941,"Y","N")</f>
        <v>N</v>
      </c>
    </row>
    <row r="2942" spans="1:15" x14ac:dyDescent="0.25">
      <c r="A2942">
        <v>2008</v>
      </c>
      <c r="B2942" t="s">
        <v>113</v>
      </c>
      <c r="C2942" t="s">
        <v>114</v>
      </c>
      <c r="D2942">
        <v>34</v>
      </c>
      <c r="E2942">
        <v>22</v>
      </c>
      <c r="F2942">
        <v>12</v>
      </c>
      <c r="G2942" t="s">
        <v>16</v>
      </c>
      <c r="H2942" t="s">
        <v>351</v>
      </c>
      <c r="I2942" t="s">
        <v>29</v>
      </c>
      <c r="J2942" t="b">
        <v>0</v>
      </c>
      <c r="K2942">
        <v>8441</v>
      </c>
      <c r="L2942">
        <v>3868237</v>
      </c>
      <c r="M2942">
        <v>20171015</v>
      </c>
      <c r="N2942" t="s">
        <v>19</v>
      </c>
      <c r="O2942" t="str">
        <f>IF(VLOOKUP(A2942,'national-winners'!$A$2:$B$13,2,0)=H2942,"Y","N")</f>
        <v>N</v>
      </c>
    </row>
    <row r="2943" spans="1:15" x14ac:dyDescent="0.25">
      <c r="A2943">
        <v>2008</v>
      </c>
      <c r="B2943" t="s">
        <v>113</v>
      </c>
      <c r="C2943" t="s">
        <v>114</v>
      </c>
      <c r="D2943">
        <v>34</v>
      </c>
      <c r="E2943">
        <v>22</v>
      </c>
      <c r="F2943">
        <v>12</v>
      </c>
      <c r="G2943" t="s">
        <v>16</v>
      </c>
      <c r="H2943" t="s">
        <v>350</v>
      </c>
      <c r="I2943" t="s">
        <v>134</v>
      </c>
      <c r="J2943" t="b">
        <v>0</v>
      </c>
      <c r="K2943">
        <v>3956</v>
      </c>
      <c r="L2943">
        <v>3868237</v>
      </c>
      <c r="M2943">
        <v>20171015</v>
      </c>
      <c r="N2943" t="s">
        <v>19</v>
      </c>
      <c r="O2943" t="str">
        <f>IF(VLOOKUP(A2943,'national-winners'!$A$2:$B$13,2,0)=H2943,"Y","N")</f>
        <v>N</v>
      </c>
    </row>
    <row r="2944" spans="1:15" x14ac:dyDescent="0.25">
      <c r="A2944">
        <v>2008</v>
      </c>
      <c r="B2944" t="s">
        <v>113</v>
      </c>
      <c r="C2944" t="s">
        <v>114</v>
      </c>
      <c r="D2944">
        <v>34</v>
      </c>
      <c r="E2944">
        <v>22</v>
      </c>
      <c r="F2944">
        <v>12</v>
      </c>
      <c r="G2944" t="s">
        <v>16</v>
      </c>
      <c r="H2944" t="s">
        <v>352</v>
      </c>
      <c r="I2944" t="s">
        <v>274</v>
      </c>
      <c r="J2944" t="b">
        <v>0</v>
      </c>
      <c r="K2944">
        <v>3636</v>
      </c>
      <c r="L2944">
        <v>3868237</v>
      </c>
      <c r="M2944">
        <v>20171015</v>
      </c>
      <c r="N2944" t="s">
        <v>19</v>
      </c>
      <c r="O2944" t="str">
        <f>IF(VLOOKUP(A2944,'national-winners'!$A$2:$B$13,2,0)=H2944,"Y","N")</f>
        <v>N</v>
      </c>
    </row>
    <row r="2945" spans="1:15" x14ac:dyDescent="0.25">
      <c r="A2945">
        <v>2008</v>
      </c>
      <c r="B2945" t="s">
        <v>113</v>
      </c>
      <c r="C2945" t="s">
        <v>114</v>
      </c>
      <c r="D2945">
        <v>34</v>
      </c>
      <c r="E2945">
        <v>22</v>
      </c>
      <c r="F2945">
        <v>12</v>
      </c>
      <c r="G2945" t="s">
        <v>16</v>
      </c>
      <c r="H2945" t="s">
        <v>362</v>
      </c>
      <c r="I2945" t="s">
        <v>100</v>
      </c>
      <c r="J2945" t="b">
        <v>0</v>
      </c>
      <c r="K2945">
        <v>699</v>
      </c>
      <c r="L2945">
        <v>3868237</v>
      </c>
      <c r="M2945">
        <v>20171015</v>
      </c>
      <c r="N2945" t="s">
        <v>19</v>
      </c>
      <c r="O2945" t="str">
        <f>IF(VLOOKUP(A2945,'national-winners'!$A$2:$B$13,2,0)=H2945,"Y","N")</f>
        <v>N</v>
      </c>
    </row>
    <row r="2946" spans="1:15" x14ac:dyDescent="0.25">
      <c r="A2946">
        <v>2008</v>
      </c>
      <c r="B2946" t="s">
        <v>113</v>
      </c>
      <c r="C2946" t="s">
        <v>114</v>
      </c>
      <c r="D2946">
        <v>34</v>
      </c>
      <c r="E2946">
        <v>22</v>
      </c>
      <c r="F2946">
        <v>12</v>
      </c>
      <c r="G2946" t="s">
        <v>16</v>
      </c>
      <c r="H2946" t="s">
        <v>369</v>
      </c>
      <c r="I2946" t="s">
        <v>370</v>
      </c>
      <c r="J2946" t="b">
        <v>0</v>
      </c>
      <c r="K2946">
        <v>639</v>
      </c>
      <c r="L2946">
        <v>3868237</v>
      </c>
      <c r="M2946">
        <v>20171015</v>
      </c>
      <c r="N2946" t="s">
        <v>19</v>
      </c>
      <c r="O2946" t="str">
        <f>IF(VLOOKUP(A2946,'national-winners'!$A$2:$B$13,2,0)=H2946,"Y","N")</f>
        <v>N</v>
      </c>
    </row>
    <row r="2947" spans="1:15" x14ac:dyDescent="0.25">
      <c r="A2947">
        <v>2008</v>
      </c>
      <c r="B2947" t="s">
        <v>113</v>
      </c>
      <c r="C2947" t="s">
        <v>114</v>
      </c>
      <c r="D2947">
        <v>34</v>
      </c>
      <c r="E2947">
        <v>22</v>
      </c>
      <c r="F2947">
        <v>12</v>
      </c>
      <c r="G2947" t="s">
        <v>16</v>
      </c>
      <c r="H2947" t="s">
        <v>324</v>
      </c>
      <c r="I2947" t="s">
        <v>37</v>
      </c>
      <c r="J2947" t="b">
        <v>0</v>
      </c>
      <c r="K2947">
        <v>523</v>
      </c>
      <c r="L2947">
        <v>3868237</v>
      </c>
      <c r="M2947">
        <v>20171015</v>
      </c>
      <c r="N2947" t="s">
        <v>19</v>
      </c>
      <c r="O2947" t="str">
        <f>IF(VLOOKUP(A2947,'national-winners'!$A$2:$B$13,2,0)=H2947,"Y","N")</f>
        <v>N</v>
      </c>
    </row>
    <row r="2948" spans="1:15" x14ac:dyDescent="0.25">
      <c r="A2948">
        <v>2008</v>
      </c>
      <c r="B2948" t="s">
        <v>113</v>
      </c>
      <c r="C2948" t="s">
        <v>114</v>
      </c>
      <c r="D2948">
        <v>34</v>
      </c>
      <c r="E2948">
        <v>22</v>
      </c>
      <c r="F2948">
        <v>12</v>
      </c>
      <c r="G2948" t="s">
        <v>16</v>
      </c>
      <c r="H2948" t="s">
        <v>264</v>
      </c>
      <c r="I2948" t="s">
        <v>353</v>
      </c>
      <c r="J2948" t="b">
        <v>0</v>
      </c>
      <c r="K2948">
        <v>416</v>
      </c>
      <c r="L2948">
        <v>3868237</v>
      </c>
      <c r="M2948">
        <v>20171015</v>
      </c>
      <c r="N2948" t="s">
        <v>19</v>
      </c>
      <c r="O2948" t="str">
        <f>IF(VLOOKUP(A2948,'national-winners'!$A$2:$B$13,2,0)=H2948,"Y","N")</f>
        <v>N</v>
      </c>
    </row>
    <row r="2949" spans="1:15" x14ac:dyDescent="0.25">
      <c r="A2949">
        <v>2008</v>
      </c>
      <c r="B2949" t="s">
        <v>115</v>
      </c>
      <c r="C2949" t="s">
        <v>116</v>
      </c>
      <c r="D2949">
        <v>35</v>
      </c>
      <c r="E2949">
        <v>85</v>
      </c>
      <c r="F2949">
        <v>66</v>
      </c>
      <c r="G2949" t="s">
        <v>16</v>
      </c>
      <c r="H2949" t="s">
        <v>349</v>
      </c>
      <c r="I2949" t="s">
        <v>18</v>
      </c>
      <c r="J2949" t="b">
        <v>0</v>
      </c>
      <c r="K2949">
        <v>472422</v>
      </c>
      <c r="L2949">
        <v>830158</v>
      </c>
      <c r="M2949">
        <v>20171015</v>
      </c>
      <c r="N2949" t="s">
        <v>19</v>
      </c>
      <c r="O2949" t="str">
        <f>IF(VLOOKUP(A2949,'national-winners'!$A$2:$B$13,2,0)=H2949,"Y","N")</f>
        <v>Y</v>
      </c>
    </row>
    <row r="2950" spans="1:15" x14ac:dyDescent="0.25">
      <c r="A2950">
        <v>2008</v>
      </c>
      <c r="B2950" t="s">
        <v>115</v>
      </c>
      <c r="C2950" t="s">
        <v>116</v>
      </c>
      <c r="D2950">
        <v>35</v>
      </c>
      <c r="E2950">
        <v>85</v>
      </c>
      <c r="F2950">
        <v>66</v>
      </c>
      <c r="G2950" t="s">
        <v>16</v>
      </c>
      <c r="H2950" t="s">
        <v>348</v>
      </c>
      <c r="I2950" t="s">
        <v>21</v>
      </c>
      <c r="J2950" t="b">
        <v>0</v>
      </c>
      <c r="K2950">
        <v>346832</v>
      </c>
      <c r="L2950">
        <v>830158</v>
      </c>
      <c r="M2950">
        <v>20171015</v>
      </c>
      <c r="N2950" t="s">
        <v>19</v>
      </c>
      <c r="O2950" t="str">
        <f>IF(VLOOKUP(A2950,'national-winners'!$A$2:$B$13,2,0)=H2950,"Y","N")</f>
        <v>N</v>
      </c>
    </row>
    <row r="2951" spans="1:15" x14ac:dyDescent="0.25">
      <c r="A2951">
        <v>2008</v>
      </c>
      <c r="B2951" t="s">
        <v>115</v>
      </c>
      <c r="C2951" t="s">
        <v>116</v>
      </c>
      <c r="D2951">
        <v>35</v>
      </c>
      <c r="E2951">
        <v>85</v>
      </c>
      <c r="F2951">
        <v>66</v>
      </c>
      <c r="G2951" t="s">
        <v>16</v>
      </c>
      <c r="H2951" t="s">
        <v>273</v>
      </c>
      <c r="I2951" t="s">
        <v>35</v>
      </c>
      <c r="J2951" t="b">
        <v>0</v>
      </c>
      <c r="K2951">
        <v>5327</v>
      </c>
      <c r="L2951">
        <v>830158</v>
      </c>
      <c r="M2951">
        <v>20171015</v>
      </c>
      <c r="N2951" t="s">
        <v>19</v>
      </c>
      <c r="O2951" t="str">
        <f>IF(VLOOKUP(A2951,'national-winners'!$A$2:$B$13,2,0)=H2951,"Y","N")</f>
        <v>N</v>
      </c>
    </row>
    <row r="2952" spans="1:15" x14ac:dyDescent="0.25">
      <c r="A2952">
        <v>2008</v>
      </c>
      <c r="B2952" t="s">
        <v>115</v>
      </c>
      <c r="C2952" t="s">
        <v>116</v>
      </c>
      <c r="D2952">
        <v>35</v>
      </c>
      <c r="E2952">
        <v>85</v>
      </c>
      <c r="F2952">
        <v>66</v>
      </c>
      <c r="G2952" t="s">
        <v>16</v>
      </c>
      <c r="H2952" t="s">
        <v>351</v>
      </c>
      <c r="I2952" t="s">
        <v>29</v>
      </c>
      <c r="J2952" t="b">
        <v>0</v>
      </c>
      <c r="K2952">
        <v>2428</v>
      </c>
      <c r="L2952">
        <v>830158</v>
      </c>
      <c r="M2952">
        <v>20171015</v>
      </c>
      <c r="N2952" t="s">
        <v>19</v>
      </c>
      <c r="O2952" t="str">
        <f>IF(VLOOKUP(A2952,'national-winners'!$A$2:$B$13,2,0)=H2952,"Y","N")</f>
        <v>N</v>
      </c>
    </row>
    <row r="2953" spans="1:15" x14ac:dyDescent="0.25">
      <c r="A2953">
        <v>2008</v>
      </c>
      <c r="B2953" t="s">
        <v>115</v>
      </c>
      <c r="C2953" t="s">
        <v>116</v>
      </c>
      <c r="D2953">
        <v>35</v>
      </c>
      <c r="E2953">
        <v>85</v>
      </c>
      <c r="F2953">
        <v>66</v>
      </c>
      <c r="G2953" t="s">
        <v>16</v>
      </c>
      <c r="H2953" t="s">
        <v>350</v>
      </c>
      <c r="I2953" t="s">
        <v>134</v>
      </c>
      <c r="J2953" t="b">
        <v>0</v>
      </c>
      <c r="K2953">
        <v>1597</v>
      </c>
      <c r="L2953">
        <v>830158</v>
      </c>
      <c r="M2953">
        <v>20171015</v>
      </c>
      <c r="N2953" t="s">
        <v>19</v>
      </c>
      <c r="O2953" t="str">
        <f>IF(VLOOKUP(A2953,'national-winners'!$A$2:$B$13,2,0)=H2953,"Y","N")</f>
        <v>N</v>
      </c>
    </row>
    <row r="2954" spans="1:15" x14ac:dyDescent="0.25">
      <c r="A2954">
        <v>2008</v>
      </c>
      <c r="B2954" t="s">
        <v>115</v>
      </c>
      <c r="C2954" t="s">
        <v>116</v>
      </c>
      <c r="D2954">
        <v>35</v>
      </c>
      <c r="E2954">
        <v>85</v>
      </c>
      <c r="F2954">
        <v>66</v>
      </c>
      <c r="G2954" t="s">
        <v>16</v>
      </c>
      <c r="H2954" t="s">
        <v>352</v>
      </c>
      <c r="I2954" t="s">
        <v>274</v>
      </c>
      <c r="J2954" t="b">
        <v>0</v>
      </c>
      <c r="K2954">
        <v>1552</v>
      </c>
      <c r="L2954">
        <v>830158</v>
      </c>
      <c r="M2954">
        <v>20171015</v>
      </c>
      <c r="N2954" t="s">
        <v>19</v>
      </c>
      <c r="O2954" t="str">
        <f>IF(VLOOKUP(A2954,'national-winners'!$A$2:$B$13,2,0)=H2954,"Y","N")</f>
        <v>N</v>
      </c>
    </row>
    <row r="2955" spans="1:15" x14ac:dyDescent="0.25">
      <c r="A2955">
        <v>2008</v>
      </c>
      <c r="B2955" t="s">
        <v>117</v>
      </c>
      <c r="C2955" t="s">
        <v>118</v>
      </c>
      <c r="D2955">
        <v>36</v>
      </c>
      <c r="E2955">
        <v>21</v>
      </c>
      <c r="F2955">
        <v>13</v>
      </c>
      <c r="G2955" t="s">
        <v>16</v>
      </c>
      <c r="H2955" t="s">
        <v>349</v>
      </c>
      <c r="I2955" t="s">
        <v>18</v>
      </c>
      <c r="J2955" t="b">
        <v>0</v>
      </c>
      <c r="K2955">
        <v>4645332</v>
      </c>
      <c r="L2955">
        <v>7722019</v>
      </c>
      <c r="M2955">
        <v>20171015</v>
      </c>
      <c r="N2955" t="s">
        <v>19</v>
      </c>
      <c r="O2955" t="str">
        <f>IF(VLOOKUP(A2955,'national-winners'!$A$2:$B$13,2,0)=H2955,"Y","N")</f>
        <v>Y</v>
      </c>
    </row>
    <row r="2956" spans="1:15" x14ac:dyDescent="0.25">
      <c r="A2956">
        <v>2008</v>
      </c>
      <c r="B2956" t="s">
        <v>117</v>
      </c>
      <c r="C2956" t="s">
        <v>118</v>
      </c>
      <c r="D2956">
        <v>36</v>
      </c>
      <c r="E2956">
        <v>21</v>
      </c>
      <c r="F2956">
        <v>13</v>
      </c>
      <c r="G2956" t="s">
        <v>16</v>
      </c>
      <c r="H2956" t="s">
        <v>348</v>
      </c>
      <c r="I2956" t="s">
        <v>21</v>
      </c>
      <c r="J2956" t="b">
        <v>0</v>
      </c>
      <c r="K2956">
        <v>2418323</v>
      </c>
      <c r="L2956">
        <v>7722019</v>
      </c>
      <c r="M2956">
        <v>20171015</v>
      </c>
      <c r="N2956" t="s">
        <v>19</v>
      </c>
      <c r="O2956" t="str">
        <f>IF(VLOOKUP(A2956,'national-winners'!$A$2:$B$13,2,0)=H2956,"Y","N")</f>
        <v>N</v>
      </c>
    </row>
    <row r="2957" spans="1:15" x14ac:dyDescent="0.25">
      <c r="A2957">
        <v>2008</v>
      </c>
      <c r="B2957" t="s">
        <v>117</v>
      </c>
      <c r="C2957" t="s">
        <v>118</v>
      </c>
      <c r="D2957">
        <v>36</v>
      </c>
      <c r="E2957">
        <v>21</v>
      </c>
      <c r="F2957">
        <v>13</v>
      </c>
      <c r="G2957" t="s">
        <v>16</v>
      </c>
      <c r="H2957" t="s">
        <v>348</v>
      </c>
      <c r="I2957" t="s">
        <v>80</v>
      </c>
      <c r="J2957" t="b">
        <v>0</v>
      </c>
      <c r="K2957">
        <v>170475</v>
      </c>
      <c r="L2957">
        <v>7722019</v>
      </c>
      <c r="M2957">
        <v>20171015</v>
      </c>
      <c r="N2957" t="s">
        <v>19</v>
      </c>
      <c r="O2957" t="str">
        <f>IF(VLOOKUP(A2957,'national-winners'!$A$2:$B$13,2,0)=H2957,"Y","N")</f>
        <v>N</v>
      </c>
    </row>
    <row r="2958" spans="1:15" x14ac:dyDescent="0.25">
      <c r="A2958">
        <v>2008</v>
      </c>
      <c r="B2958" t="s">
        <v>117</v>
      </c>
      <c r="C2958" t="s">
        <v>118</v>
      </c>
      <c r="D2958">
        <v>36</v>
      </c>
      <c r="E2958">
        <v>21</v>
      </c>
      <c r="F2958">
        <v>13</v>
      </c>
      <c r="G2958" t="s">
        <v>16</v>
      </c>
      <c r="H2958" t="s">
        <v>348</v>
      </c>
      <c r="I2958" t="s">
        <v>292</v>
      </c>
      <c r="J2958" t="b">
        <v>0</v>
      </c>
      <c r="K2958">
        <v>163973</v>
      </c>
      <c r="L2958">
        <v>7722019</v>
      </c>
      <c r="M2958">
        <v>20171015</v>
      </c>
      <c r="N2958" t="s">
        <v>19</v>
      </c>
      <c r="O2958" t="str">
        <f>IF(VLOOKUP(A2958,'national-winners'!$A$2:$B$13,2,0)=H2958,"Y","N")</f>
        <v>N</v>
      </c>
    </row>
    <row r="2959" spans="1:15" x14ac:dyDescent="0.25">
      <c r="A2959">
        <v>2008</v>
      </c>
      <c r="B2959" t="s">
        <v>117</v>
      </c>
      <c r="C2959" t="s">
        <v>118</v>
      </c>
      <c r="D2959">
        <v>36</v>
      </c>
      <c r="E2959">
        <v>21</v>
      </c>
      <c r="F2959">
        <v>13</v>
      </c>
      <c r="G2959" t="s">
        <v>16</v>
      </c>
      <c r="H2959" t="s">
        <v>349</v>
      </c>
      <c r="I2959" t="s">
        <v>308</v>
      </c>
      <c r="J2959" t="b">
        <v>0</v>
      </c>
      <c r="K2959">
        <v>159613</v>
      </c>
      <c r="L2959">
        <v>7722019</v>
      </c>
      <c r="M2959">
        <v>20171015</v>
      </c>
      <c r="N2959" t="s">
        <v>19</v>
      </c>
      <c r="O2959" t="str">
        <f>IF(VLOOKUP(A2959,'national-winners'!$A$2:$B$13,2,0)=H2959,"Y","N")</f>
        <v>Y</v>
      </c>
    </row>
    <row r="2960" spans="1:15" x14ac:dyDescent="0.25">
      <c r="A2960">
        <v>2008</v>
      </c>
      <c r="B2960" t="s">
        <v>117</v>
      </c>
      <c r="C2960" t="s">
        <v>118</v>
      </c>
      <c r="D2960">
        <v>36</v>
      </c>
      <c r="E2960">
        <v>21</v>
      </c>
      <c r="F2960">
        <v>13</v>
      </c>
      <c r="G2960" t="s">
        <v>16</v>
      </c>
      <c r="H2960" t="s">
        <v>246</v>
      </c>
      <c r="J2960" t="b">
        <v>0</v>
      </c>
      <c r="K2960">
        <v>84701</v>
      </c>
      <c r="L2960">
        <v>7722019</v>
      </c>
      <c r="M2960">
        <v>20171015</v>
      </c>
      <c r="N2960" t="s">
        <v>19</v>
      </c>
      <c r="O2960" t="str">
        <f>IF(VLOOKUP(A2960,'national-winners'!$A$2:$B$13,2,0)=H2960,"Y","N")</f>
        <v>N</v>
      </c>
    </row>
    <row r="2961" spans="1:15" x14ac:dyDescent="0.25">
      <c r="A2961">
        <v>2008</v>
      </c>
      <c r="B2961" t="s">
        <v>117</v>
      </c>
      <c r="C2961" t="s">
        <v>118</v>
      </c>
      <c r="D2961">
        <v>36</v>
      </c>
      <c r="E2961">
        <v>21</v>
      </c>
      <c r="F2961">
        <v>13</v>
      </c>
      <c r="G2961" t="s">
        <v>16</v>
      </c>
      <c r="H2961" t="s">
        <v>273</v>
      </c>
      <c r="I2961" t="s">
        <v>192</v>
      </c>
      <c r="J2961" t="b">
        <v>0</v>
      </c>
      <c r="K2961">
        <v>41249</v>
      </c>
      <c r="L2961">
        <v>7722019</v>
      </c>
      <c r="M2961">
        <v>20171015</v>
      </c>
      <c r="N2961" t="s">
        <v>19</v>
      </c>
      <c r="O2961" t="str">
        <f>IF(VLOOKUP(A2961,'national-winners'!$A$2:$B$13,2,0)=H2961,"Y","N")</f>
        <v>N</v>
      </c>
    </row>
    <row r="2962" spans="1:15" x14ac:dyDescent="0.25">
      <c r="A2962">
        <v>2008</v>
      </c>
      <c r="B2962" t="s">
        <v>117</v>
      </c>
      <c r="C2962" t="s">
        <v>118</v>
      </c>
      <c r="D2962">
        <v>36</v>
      </c>
      <c r="E2962">
        <v>21</v>
      </c>
      <c r="F2962">
        <v>13</v>
      </c>
      <c r="G2962" t="s">
        <v>16</v>
      </c>
      <c r="H2962" t="s">
        <v>351</v>
      </c>
      <c r="I2962" t="s">
        <v>29</v>
      </c>
      <c r="J2962" t="b">
        <v>0</v>
      </c>
      <c r="K2962">
        <v>19596</v>
      </c>
      <c r="L2962">
        <v>7722019</v>
      </c>
      <c r="M2962">
        <v>20171015</v>
      </c>
      <c r="N2962" t="s">
        <v>19</v>
      </c>
      <c r="O2962" t="str">
        <f>IF(VLOOKUP(A2962,'national-winners'!$A$2:$B$13,2,0)=H2962,"Y","N")</f>
        <v>N</v>
      </c>
    </row>
    <row r="2963" spans="1:15" x14ac:dyDescent="0.25">
      <c r="A2963">
        <v>2008</v>
      </c>
      <c r="B2963" t="s">
        <v>117</v>
      </c>
      <c r="C2963" t="s">
        <v>118</v>
      </c>
      <c r="D2963">
        <v>36</v>
      </c>
      <c r="E2963">
        <v>21</v>
      </c>
      <c r="F2963">
        <v>13</v>
      </c>
      <c r="G2963" t="s">
        <v>16</v>
      </c>
      <c r="H2963" t="s">
        <v>352</v>
      </c>
      <c r="I2963" t="s">
        <v>274</v>
      </c>
      <c r="J2963" t="b">
        <v>0</v>
      </c>
      <c r="K2963">
        <v>12801</v>
      </c>
      <c r="L2963">
        <v>7722019</v>
      </c>
      <c r="M2963">
        <v>20171015</v>
      </c>
      <c r="N2963" t="s">
        <v>19</v>
      </c>
      <c r="O2963" t="str">
        <f>IF(VLOOKUP(A2963,'national-winners'!$A$2:$B$13,2,0)=H2963,"Y","N")</f>
        <v>N</v>
      </c>
    </row>
    <row r="2964" spans="1:15" x14ac:dyDescent="0.25">
      <c r="A2964">
        <v>2008</v>
      </c>
      <c r="B2964" t="s">
        <v>117</v>
      </c>
      <c r="C2964" t="s">
        <v>118</v>
      </c>
      <c r="D2964">
        <v>36</v>
      </c>
      <c r="E2964">
        <v>21</v>
      </c>
      <c r="F2964">
        <v>13</v>
      </c>
      <c r="G2964" t="s">
        <v>16</v>
      </c>
      <c r="H2964" t="s">
        <v>284</v>
      </c>
      <c r="I2964" t="s">
        <v>37</v>
      </c>
      <c r="J2964" t="b">
        <v>0</v>
      </c>
      <c r="K2964">
        <v>3615</v>
      </c>
      <c r="L2964">
        <v>7722019</v>
      </c>
      <c r="M2964">
        <v>20171015</v>
      </c>
      <c r="N2964" t="s">
        <v>19</v>
      </c>
      <c r="O2964" t="str">
        <f>IF(VLOOKUP(A2964,'national-winners'!$A$2:$B$13,2,0)=H2964,"Y","N")</f>
        <v>N</v>
      </c>
    </row>
    <row r="2965" spans="1:15" x14ac:dyDescent="0.25">
      <c r="A2965">
        <v>2008</v>
      </c>
      <c r="B2965" t="s">
        <v>117</v>
      </c>
      <c r="C2965" t="s">
        <v>118</v>
      </c>
      <c r="D2965">
        <v>36</v>
      </c>
      <c r="E2965">
        <v>21</v>
      </c>
      <c r="F2965">
        <v>13</v>
      </c>
      <c r="G2965" t="s">
        <v>16</v>
      </c>
      <c r="H2965" t="s">
        <v>264</v>
      </c>
      <c r="I2965" t="s">
        <v>353</v>
      </c>
      <c r="J2965" t="b">
        <v>0</v>
      </c>
      <c r="K2965">
        <v>1639</v>
      </c>
      <c r="L2965">
        <v>7722019</v>
      </c>
      <c r="M2965">
        <v>20171015</v>
      </c>
      <c r="N2965" t="s">
        <v>19</v>
      </c>
      <c r="O2965" t="str">
        <f>IF(VLOOKUP(A2965,'national-winners'!$A$2:$B$13,2,0)=H2965,"Y","N")</f>
        <v>N</v>
      </c>
    </row>
    <row r="2966" spans="1:15" x14ac:dyDescent="0.25">
      <c r="A2966">
        <v>2008</v>
      </c>
      <c r="B2966" t="s">
        <v>117</v>
      </c>
      <c r="C2966" t="s">
        <v>118</v>
      </c>
      <c r="D2966">
        <v>36</v>
      </c>
      <c r="E2966">
        <v>21</v>
      </c>
      <c r="F2966">
        <v>13</v>
      </c>
      <c r="G2966" t="s">
        <v>16</v>
      </c>
      <c r="J2966" t="b">
        <v>1</v>
      </c>
      <c r="K2966">
        <v>702</v>
      </c>
      <c r="L2966">
        <v>7722019</v>
      </c>
      <c r="M2966">
        <v>20171015</v>
      </c>
      <c r="N2966" t="s">
        <v>19</v>
      </c>
      <c r="O2966" t="str">
        <f>IF(VLOOKUP(A2966,'national-winners'!$A$2:$B$13,2,0)=H2966,"Y","N")</f>
        <v>N</v>
      </c>
    </row>
    <row r="2967" spans="1:15" x14ac:dyDescent="0.25">
      <c r="A2967">
        <v>2008</v>
      </c>
      <c r="B2967" t="s">
        <v>122</v>
      </c>
      <c r="C2967" t="s">
        <v>123</v>
      </c>
      <c r="D2967">
        <v>37</v>
      </c>
      <c r="E2967">
        <v>56</v>
      </c>
      <c r="F2967">
        <v>47</v>
      </c>
      <c r="G2967" t="s">
        <v>16</v>
      </c>
      <c r="H2967" t="s">
        <v>349</v>
      </c>
      <c r="I2967" t="s">
        <v>18</v>
      </c>
      <c r="J2967" t="b">
        <v>0</v>
      </c>
      <c r="K2967">
        <v>2142651</v>
      </c>
      <c r="L2967">
        <v>4310851</v>
      </c>
      <c r="M2967">
        <v>20171015</v>
      </c>
      <c r="N2967" t="s">
        <v>19</v>
      </c>
      <c r="O2967" t="str">
        <f>IF(VLOOKUP(A2967,'national-winners'!$A$2:$B$13,2,0)=H2967,"Y","N")</f>
        <v>Y</v>
      </c>
    </row>
    <row r="2968" spans="1:15" x14ac:dyDescent="0.25">
      <c r="A2968">
        <v>2008</v>
      </c>
      <c r="B2968" t="s">
        <v>122</v>
      </c>
      <c r="C2968" t="s">
        <v>123</v>
      </c>
      <c r="D2968">
        <v>37</v>
      </c>
      <c r="E2968">
        <v>56</v>
      </c>
      <c r="F2968">
        <v>47</v>
      </c>
      <c r="G2968" t="s">
        <v>16</v>
      </c>
      <c r="H2968" t="s">
        <v>348</v>
      </c>
      <c r="I2968" t="s">
        <v>21</v>
      </c>
      <c r="J2968" t="b">
        <v>0</v>
      </c>
      <c r="K2968">
        <v>2128474</v>
      </c>
      <c r="L2968">
        <v>4310851</v>
      </c>
      <c r="M2968">
        <v>20171015</v>
      </c>
      <c r="N2968" t="s">
        <v>19</v>
      </c>
      <c r="O2968" t="str">
        <f>IF(VLOOKUP(A2968,'national-winners'!$A$2:$B$13,2,0)=H2968,"Y","N")</f>
        <v>N</v>
      </c>
    </row>
    <row r="2969" spans="1:15" x14ac:dyDescent="0.25">
      <c r="A2969">
        <v>2008</v>
      </c>
      <c r="B2969" t="s">
        <v>122</v>
      </c>
      <c r="C2969" t="s">
        <v>123</v>
      </c>
      <c r="D2969">
        <v>37</v>
      </c>
      <c r="E2969">
        <v>56</v>
      </c>
      <c r="F2969">
        <v>47</v>
      </c>
      <c r="G2969" t="s">
        <v>16</v>
      </c>
      <c r="H2969" t="s">
        <v>351</v>
      </c>
      <c r="I2969" t="s">
        <v>29</v>
      </c>
      <c r="J2969" t="b">
        <v>0</v>
      </c>
      <c r="K2969">
        <v>25722</v>
      </c>
      <c r="L2969">
        <v>4310851</v>
      </c>
      <c r="M2969">
        <v>20171015</v>
      </c>
      <c r="N2969" t="s">
        <v>19</v>
      </c>
      <c r="O2969" t="str">
        <f>IF(VLOOKUP(A2969,'national-winners'!$A$2:$B$13,2,0)=H2969,"Y","N")</f>
        <v>N</v>
      </c>
    </row>
    <row r="2970" spans="1:15" x14ac:dyDescent="0.25">
      <c r="A2970">
        <v>2008</v>
      </c>
      <c r="B2970" t="s">
        <v>122</v>
      </c>
      <c r="C2970" t="s">
        <v>123</v>
      </c>
      <c r="D2970">
        <v>37</v>
      </c>
      <c r="E2970">
        <v>56</v>
      </c>
      <c r="F2970">
        <v>47</v>
      </c>
      <c r="G2970" t="s">
        <v>16</v>
      </c>
      <c r="J2970" t="b">
        <v>1</v>
      </c>
      <c r="K2970">
        <v>12494</v>
      </c>
      <c r="L2970">
        <v>4310851</v>
      </c>
      <c r="M2970">
        <v>20171015</v>
      </c>
      <c r="N2970" t="s">
        <v>19</v>
      </c>
      <c r="O2970" t="str">
        <f>IF(VLOOKUP(A2970,'national-winners'!$A$2:$B$13,2,0)=H2970,"Y","N")</f>
        <v>N</v>
      </c>
    </row>
    <row r="2971" spans="1:15" x14ac:dyDescent="0.25">
      <c r="A2971">
        <v>2008</v>
      </c>
      <c r="B2971" t="s">
        <v>122</v>
      </c>
      <c r="C2971" t="s">
        <v>123</v>
      </c>
      <c r="D2971">
        <v>37</v>
      </c>
      <c r="E2971">
        <v>56</v>
      </c>
      <c r="F2971">
        <v>47</v>
      </c>
      <c r="G2971" t="s">
        <v>16</v>
      </c>
      <c r="H2971" t="s">
        <v>273</v>
      </c>
      <c r="I2971" t="s">
        <v>35</v>
      </c>
      <c r="J2971" t="b">
        <v>1</v>
      </c>
      <c r="K2971">
        <v>1510</v>
      </c>
      <c r="L2971">
        <v>4310851</v>
      </c>
      <c r="M2971">
        <v>20171015</v>
      </c>
      <c r="N2971" t="s">
        <v>19</v>
      </c>
      <c r="O2971" t="str">
        <f>IF(VLOOKUP(A2971,'national-winners'!$A$2:$B$13,2,0)=H2971,"Y","N")</f>
        <v>N</v>
      </c>
    </row>
    <row r="2972" spans="1:15" x14ac:dyDescent="0.25">
      <c r="A2972">
        <v>2008</v>
      </c>
      <c r="B2972" t="s">
        <v>124</v>
      </c>
      <c r="C2972" t="s">
        <v>125</v>
      </c>
      <c r="D2972">
        <v>38</v>
      </c>
      <c r="E2972">
        <v>44</v>
      </c>
      <c r="F2972">
        <v>36</v>
      </c>
      <c r="G2972" t="s">
        <v>16</v>
      </c>
      <c r="H2972" t="s">
        <v>348</v>
      </c>
      <c r="I2972" t="s">
        <v>21</v>
      </c>
      <c r="J2972" t="b">
        <v>0</v>
      </c>
      <c r="K2972">
        <v>168601</v>
      </c>
      <c r="L2972">
        <v>316621</v>
      </c>
      <c r="M2972">
        <v>20171015</v>
      </c>
      <c r="N2972" t="s">
        <v>19</v>
      </c>
      <c r="O2972" t="str">
        <f>IF(VLOOKUP(A2972,'national-winners'!$A$2:$B$13,2,0)=H2972,"Y","N")</f>
        <v>N</v>
      </c>
    </row>
    <row r="2973" spans="1:15" x14ac:dyDescent="0.25">
      <c r="A2973">
        <v>2008</v>
      </c>
      <c r="B2973" t="s">
        <v>124</v>
      </c>
      <c r="C2973" t="s">
        <v>125</v>
      </c>
      <c r="D2973">
        <v>38</v>
      </c>
      <c r="E2973">
        <v>44</v>
      </c>
      <c r="F2973">
        <v>36</v>
      </c>
      <c r="G2973" t="s">
        <v>16</v>
      </c>
      <c r="H2973" t="s">
        <v>349</v>
      </c>
      <c r="I2973" t="s">
        <v>18</v>
      </c>
      <c r="J2973" t="b">
        <v>0</v>
      </c>
      <c r="K2973">
        <v>141278</v>
      </c>
      <c r="L2973">
        <v>316621</v>
      </c>
      <c r="M2973">
        <v>20171015</v>
      </c>
      <c r="N2973" t="s">
        <v>19</v>
      </c>
      <c r="O2973" t="str">
        <f>IF(VLOOKUP(A2973,'national-winners'!$A$2:$B$13,2,0)=H2973,"Y","N")</f>
        <v>Y</v>
      </c>
    </row>
    <row r="2974" spans="1:15" x14ac:dyDescent="0.25">
      <c r="A2974">
        <v>2008</v>
      </c>
      <c r="B2974" t="s">
        <v>124</v>
      </c>
      <c r="C2974" t="s">
        <v>125</v>
      </c>
      <c r="D2974">
        <v>38</v>
      </c>
      <c r="E2974">
        <v>44</v>
      </c>
      <c r="F2974">
        <v>36</v>
      </c>
      <c r="G2974" t="s">
        <v>16</v>
      </c>
      <c r="H2974" t="s">
        <v>273</v>
      </c>
      <c r="I2974" t="s">
        <v>35</v>
      </c>
      <c r="J2974" t="b">
        <v>0</v>
      </c>
      <c r="K2974">
        <v>4189</v>
      </c>
      <c r="L2974">
        <v>316621</v>
      </c>
      <c r="M2974">
        <v>20171015</v>
      </c>
      <c r="N2974" t="s">
        <v>19</v>
      </c>
      <c r="O2974" t="str">
        <f>IF(VLOOKUP(A2974,'national-winners'!$A$2:$B$13,2,0)=H2974,"Y","N")</f>
        <v>N</v>
      </c>
    </row>
    <row r="2975" spans="1:15" x14ac:dyDescent="0.25">
      <c r="A2975">
        <v>2008</v>
      </c>
      <c r="B2975" t="s">
        <v>124</v>
      </c>
      <c r="C2975" t="s">
        <v>125</v>
      </c>
      <c r="D2975">
        <v>38</v>
      </c>
      <c r="E2975">
        <v>44</v>
      </c>
      <c r="F2975">
        <v>36</v>
      </c>
      <c r="G2975" t="s">
        <v>16</v>
      </c>
      <c r="H2975" t="s">
        <v>351</v>
      </c>
      <c r="I2975" t="s">
        <v>29</v>
      </c>
      <c r="J2975" t="b">
        <v>0</v>
      </c>
      <c r="K2975">
        <v>1354</v>
      </c>
      <c r="L2975">
        <v>316621</v>
      </c>
      <c r="M2975">
        <v>20171015</v>
      </c>
      <c r="N2975" t="s">
        <v>19</v>
      </c>
      <c r="O2975" t="str">
        <f>IF(VLOOKUP(A2975,'national-winners'!$A$2:$B$13,2,0)=H2975,"Y","N")</f>
        <v>N</v>
      </c>
    </row>
    <row r="2976" spans="1:15" x14ac:dyDescent="0.25">
      <c r="A2976">
        <v>2008</v>
      </c>
      <c r="B2976" t="s">
        <v>124</v>
      </c>
      <c r="C2976" t="s">
        <v>125</v>
      </c>
      <c r="D2976">
        <v>38</v>
      </c>
      <c r="E2976">
        <v>44</v>
      </c>
      <c r="F2976">
        <v>36</v>
      </c>
      <c r="G2976" t="s">
        <v>16</v>
      </c>
      <c r="H2976" t="s">
        <v>350</v>
      </c>
      <c r="I2976" t="s">
        <v>134</v>
      </c>
      <c r="J2976" t="b">
        <v>0</v>
      </c>
      <c r="K2976">
        <v>1199</v>
      </c>
      <c r="L2976">
        <v>316621</v>
      </c>
      <c r="M2976">
        <v>20171015</v>
      </c>
      <c r="N2976" t="s">
        <v>19</v>
      </c>
      <c r="O2976" t="str">
        <f>IF(VLOOKUP(A2976,'national-winners'!$A$2:$B$13,2,0)=H2976,"Y","N")</f>
        <v>N</v>
      </c>
    </row>
    <row r="2977" spans="1:15" x14ac:dyDescent="0.25">
      <c r="A2977">
        <v>2008</v>
      </c>
      <c r="B2977" t="s">
        <v>126</v>
      </c>
      <c r="C2977" t="s">
        <v>127</v>
      </c>
      <c r="D2977">
        <v>39</v>
      </c>
      <c r="E2977">
        <v>31</v>
      </c>
      <c r="F2977">
        <v>24</v>
      </c>
      <c r="G2977" t="s">
        <v>16</v>
      </c>
      <c r="H2977" t="s">
        <v>349</v>
      </c>
      <c r="I2977" t="s">
        <v>18</v>
      </c>
      <c r="J2977" t="b">
        <v>0</v>
      </c>
      <c r="K2977">
        <v>2940044</v>
      </c>
      <c r="L2977">
        <v>5708350</v>
      </c>
      <c r="M2977">
        <v>20171015</v>
      </c>
      <c r="N2977" t="s">
        <v>19</v>
      </c>
      <c r="O2977" t="str">
        <f>IF(VLOOKUP(A2977,'national-winners'!$A$2:$B$13,2,0)=H2977,"Y","N")</f>
        <v>Y</v>
      </c>
    </row>
    <row r="2978" spans="1:15" x14ac:dyDescent="0.25">
      <c r="A2978">
        <v>2008</v>
      </c>
      <c r="B2978" t="s">
        <v>126</v>
      </c>
      <c r="C2978" t="s">
        <v>127</v>
      </c>
      <c r="D2978">
        <v>39</v>
      </c>
      <c r="E2978">
        <v>31</v>
      </c>
      <c r="F2978">
        <v>24</v>
      </c>
      <c r="G2978" t="s">
        <v>16</v>
      </c>
      <c r="H2978" t="s">
        <v>348</v>
      </c>
      <c r="I2978" t="s">
        <v>21</v>
      </c>
      <c r="J2978" t="b">
        <v>0</v>
      </c>
      <c r="K2978">
        <v>2677820</v>
      </c>
      <c r="L2978">
        <v>5708350</v>
      </c>
      <c r="M2978">
        <v>20171015</v>
      </c>
      <c r="N2978" t="s">
        <v>19</v>
      </c>
      <c r="O2978" t="str">
        <f>IF(VLOOKUP(A2978,'national-winners'!$A$2:$B$13,2,0)=H2978,"Y","N")</f>
        <v>N</v>
      </c>
    </row>
    <row r="2979" spans="1:15" x14ac:dyDescent="0.25">
      <c r="A2979">
        <v>2008</v>
      </c>
      <c r="B2979" t="s">
        <v>126</v>
      </c>
      <c r="C2979" t="s">
        <v>127</v>
      </c>
      <c r="D2979">
        <v>39</v>
      </c>
      <c r="E2979">
        <v>31</v>
      </c>
      <c r="F2979">
        <v>24</v>
      </c>
      <c r="G2979" t="s">
        <v>16</v>
      </c>
      <c r="H2979" t="s">
        <v>273</v>
      </c>
      <c r="I2979" t="s">
        <v>35</v>
      </c>
      <c r="J2979" t="b">
        <v>0</v>
      </c>
      <c r="K2979">
        <v>46242</v>
      </c>
      <c r="L2979">
        <v>5708350</v>
      </c>
      <c r="M2979">
        <v>20171015</v>
      </c>
      <c r="N2979" t="s">
        <v>19</v>
      </c>
      <c r="O2979" t="str">
        <f>IF(VLOOKUP(A2979,'national-winners'!$A$2:$B$13,2,0)=H2979,"Y","N")</f>
        <v>N</v>
      </c>
    </row>
    <row r="2980" spans="1:15" x14ac:dyDescent="0.25">
      <c r="A2980">
        <v>2008</v>
      </c>
      <c r="B2980" t="s">
        <v>126</v>
      </c>
      <c r="C2980" t="s">
        <v>127</v>
      </c>
      <c r="D2980">
        <v>39</v>
      </c>
      <c r="E2980">
        <v>31</v>
      </c>
      <c r="F2980">
        <v>24</v>
      </c>
      <c r="G2980" t="s">
        <v>16</v>
      </c>
      <c r="H2980" t="s">
        <v>351</v>
      </c>
      <c r="I2980" t="s">
        <v>29</v>
      </c>
      <c r="J2980" t="b">
        <v>0</v>
      </c>
      <c r="K2980">
        <v>19917</v>
      </c>
      <c r="L2980">
        <v>5708350</v>
      </c>
      <c r="M2980">
        <v>20171015</v>
      </c>
      <c r="N2980" t="s">
        <v>19</v>
      </c>
      <c r="O2980" t="str">
        <f>IF(VLOOKUP(A2980,'national-winners'!$A$2:$B$13,2,0)=H2980,"Y","N")</f>
        <v>N</v>
      </c>
    </row>
    <row r="2981" spans="1:15" x14ac:dyDescent="0.25">
      <c r="A2981">
        <v>2008</v>
      </c>
      <c r="B2981" t="s">
        <v>126</v>
      </c>
      <c r="C2981" t="s">
        <v>127</v>
      </c>
      <c r="D2981">
        <v>39</v>
      </c>
      <c r="E2981">
        <v>31</v>
      </c>
      <c r="F2981">
        <v>24</v>
      </c>
      <c r="G2981" t="s">
        <v>16</v>
      </c>
      <c r="H2981" t="s">
        <v>350</v>
      </c>
      <c r="I2981" t="s">
        <v>134</v>
      </c>
      <c r="J2981" t="b">
        <v>0</v>
      </c>
      <c r="K2981">
        <v>12565</v>
      </c>
      <c r="L2981">
        <v>5708350</v>
      </c>
      <c r="M2981">
        <v>20171015</v>
      </c>
      <c r="N2981" t="s">
        <v>19</v>
      </c>
      <c r="O2981" t="str">
        <f>IF(VLOOKUP(A2981,'national-winners'!$A$2:$B$13,2,0)=H2981,"Y","N")</f>
        <v>N</v>
      </c>
    </row>
    <row r="2982" spans="1:15" x14ac:dyDescent="0.25">
      <c r="A2982">
        <v>2008</v>
      </c>
      <c r="B2982" t="s">
        <v>126</v>
      </c>
      <c r="C2982" t="s">
        <v>127</v>
      </c>
      <c r="D2982">
        <v>39</v>
      </c>
      <c r="E2982">
        <v>31</v>
      </c>
      <c r="F2982">
        <v>24</v>
      </c>
      <c r="G2982" t="s">
        <v>16</v>
      </c>
      <c r="H2982" t="s">
        <v>352</v>
      </c>
      <c r="I2982" t="s">
        <v>274</v>
      </c>
      <c r="J2982" t="b">
        <v>0</v>
      </c>
      <c r="K2982">
        <v>8518</v>
      </c>
      <c r="L2982">
        <v>5708350</v>
      </c>
      <c r="M2982">
        <v>20171015</v>
      </c>
      <c r="N2982" t="s">
        <v>19</v>
      </c>
      <c r="O2982" t="str">
        <f>IF(VLOOKUP(A2982,'national-winners'!$A$2:$B$13,2,0)=H2982,"Y","N")</f>
        <v>N</v>
      </c>
    </row>
    <row r="2983" spans="1:15" x14ac:dyDescent="0.25">
      <c r="A2983">
        <v>2008</v>
      </c>
      <c r="B2983" t="s">
        <v>126</v>
      </c>
      <c r="C2983" t="s">
        <v>127</v>
      </c>
      <c r="D2983">
        <v>39</v>
      </c>
      <c r="E2983">
        <v>31</v>
      </c>
      <c r="F2983">
        <v>24</v>
      </c>
      <c r="G2983" t="s">
        <v>16</v>
      </c>
      <c r="H2983" t="s">
        <v>362</v>
      </c>
      <c r="I2983" t="s">
        <v>100</v>
      </c>
      <c r="J2983" t="b">
        <v>0</v>
      </c>
      <c r="K2983">
        <v>2735</v>
      </c>
      <c r="L2983">
        <v>5708350</v>
      </c>
      <c r="M2983">
        <v>20171015</v>
      </c>
      <c r="N2983" t="s">
        <v>19</v>
      </c>
      <c r="O2983" t="str">
        <f>IF(VLOOKUP(A2983,'national-winners'!$A$2:$B$13,2,0)=H2983,"Y","N")</f>
        <v>N</v>
      </c>
    </row>
    <row r="2984" spans="1:15" x14ac:dyDescent="0.25">
      <c r="A2984">
        <v>2008</v>
      </c>
      <c r="B2984" t="s">
        <v>126</v>
      </c>
      <c r="C2984" t="s">
        <v>127</v>
      </c>
      <c r="D2984">
        <v>39</v>
      </c>
      <c r="E2984">
        <v>31</v>
      </c>
      <c r="F2984">
        <v>24</v>
      </c>
      <c r="G2984" t="s">
        <v>16</v>
      </c>
      <c r="I2984" t="s">
        <v>35</v>
      </c>
      <c r="J2984" t="b">
        <v>1</v>
      </c>
      <c r="K2984">
        <v>509</v>
      </c>
      <c r="L2984">
        <v>5708350</v>
      </c>
      <c r="M2984">
        <v>20171015</v>
      </c>
      <c r="N2984" t="s">
        <v>19</v>
      </c>
      <c r="O2984" t="str">
        <f>IF(VLOOKUP(A2984,'national-winners'!$A$2:$B$13,2,0)=H2984,"Y","N")</f>
        <v>N</v>
      </c>
    </row>
    <row r="2985" spans="1:15" x14ac:dyDescent="0.25">
      <c r="A2985">
        <v>2008</v>
      </c>
      <c r="B2985" t="s">
        <v>128</v>
      </c>
      <c r="C2985" t="s">
        <v>129</v>
      </c>
      <c r="D2985">
        <v>40</v>
      </c>
      <c r="E2985">
        <v>73</v>
      </c>
      <c r="F2985">
        <v>53</v>
      </c>
      <c r="G2985" t="s">
        <v>16</v>
      </c>
      <c r="H2985" t="s">
        <v>348</v>
      </c>
      <c r="I2985" t="s">
        <v>21</v>
      </c>
      <c r="J2985" t="b">
        <v>0</v>
      </c>
      <c r="K2985">
        <v>960165</v>
      </c>
      <c r="L2985">
        <v>1462661</v>
      </c>
      <c r="M2985">
        <v>20171015</v>
      </c>
      <c r="N2985" t="s">
        <v>19</v>
      </c>
      <c r="O2985" t="str">
        <f>IF(VLOOKUP(A2985,'national-winners'!$A$2:$B$13,2,0)=H2985,"Y","N")</f>
        <v>N</v>
      </c>
    </row>
    <row r="2986" spans="1:15" x14ac:dyDescent="0.25">
      <c r="A2986">
        <v>2008</v>
      </c>
      <c r="B2986" t="s">
        <v>128</v>
      </c>
      <c r="C2986" t="s">
        <v>129</v>
      </c>
      <c r="D2986">
        <v>40</v>
      </c>
      <c r="E2986">
        <v>73</v>
      </c>
      <c r="F2986">
        <v>53</v>
      </c>
      <c r="G2986" t="s">
        <v>16</v>
      </c>
      <c r="H2986" t="s">
        <v>349</v>
      </c>
      <c r="I2986" t="s">
        <v>18</v>
      </c>
      <c r="J2986" t="b">
        <v>0</v>
      </c>
      <c r="K2986">
        <v>502496</v>
      </c>
      <c r="L2986">
        <v>1462661</v>
      </c>
      <c r="M2986">
        <v>20171015</v>
      </c>
      <c r="N2986" t="s">
        <v>19</v>
      </c>
      <c r="O2986" t="str">
        <f>IF(VLOOKUP(A2986,'national-winners'!$A$2:$B$13,2,0)=H2986,"Y","N")</f>
        <v>Y</v>
      </c>
    </row>
    <row r="2987" spans="1:15" x14ac:dyDescent="0.25">
      <c r="A2987">
        <v>2008</v>
      </c>
      <c r="B2987" t="s">
        <v>130</v>
      </c>
      <c r="C2987" t="s">
        <v>131</v>
      </c>
      <c r="D2987">
        <v>41</v>
      </c>
      <c r="E2987">
        <v>92</v>
      </c>
      <c r="F2987">
        <v>72</v>
      </c>
      <c r="G2987" t="s">
        <v>16</v>
      </c>
      <c r="H2987" t="s">
        <v>349</v>
      </c>
      <c r="I2987" t="s">
        <v>18</v>
      </c>
      <c r="J2987" t="b">
        <v>0</v>
      </c>
      <c r="K2987">
        <v>1037291</v>
      </c>
      <c r="L2987">
        <v>1827864</v>
      </c>
      <c r="M2987">
        <v>20171015</v>
      </c>
      <c r="N2987" t="s">
        <v>19</v>
      </c>
      <c r="O2987" t="str">
        <f>IF(VLOOKUP(A2987,'national-winners'!$A$2:$B$13,2,0)=H2987,"Y","N")</f>
        <v>Y</v>
      </c>
    </row>
    <row r="2988" spans="1:15" x14ac:dyDescent="0.25">
      <c r="A2988">
        <v>2008</v>
      </c>
      <c r="B2988" t="s">
        <v>130</v>
      </c>
      <c r="C2988" t="s">
        <v>131</v>
      </c>
      <c r="D2988">
        <v>41</v>
      </c>
      <c r="E2988">
        <v>92</v>
      </c>
      <c r="F2988">
        <v>72</v>
      </c>
      <c r="G2988" t="s">
        <v>16</v>
      </c>
      <c r="H2988" t="s">
        <v>348</v>
      </c>
      <c r="I2988" t="s">
        <v>21</v>
      </c>
      <c r="J2988" t="b">
        <v>0</v>
      </c>
      <c r="K2988">
        <v>738475</v>
      </c>
      <c r="L2988">
        <v>1827864</v>
      </c>
      <c r="M2988">
        <v>20171015</v>
      </c>
      <c r="N2988" t="s">
        <v>19</v>
      </c>
      <c r="O2988" t="str">
        <f>IF(VLOOKUP(A2988,'national-winners'!$A$2:$B$13,2,0)=H2988,"Y","N")</f>
        <v>N</v>
      </c>
    </row>
    <row r="2989" spans="1:15" x14ac:dyDescent="0.25">
      <c r="A2989">
        <v>2008</v>
      </c>
      <c r="B2989" t="s">
        <v>130</v>
      </c>
      <c r="C2989" t="s">
        <v>131</v>
      </c>
      <c r="D2989">
        <v>41</v>
      </c>
      <c r="E2989">
        <v>92</v>
      </c>
      <c r="F2989">
        <v>72</v>
      </c>
      <c r="G2989" t="s">
        <v>16</v>
      </c>
      <c r="H2989" t="s">
        <v>273</v>
      </c>
      <c r="I2989" t="s">
        <v>371</v>
      </c>
      <c r="J2989" t="b">
        <v>0</v>
      </c>
      <c r="K2989">
        <v>18614</v>
      </c>
      <c r="L2989">
        <v>1827864</v>
      </c>
      <c r="M2989">
        <v>20171015</v>
      </c>
      <c r="N2989" t="s">
        <v>19</v>
      </c>
      <c r="O2989" t="str">
        <f>IF(VLOOKUP(A2989,'national-winners'!$A$2:$B$13,2,0)=H2989,"Y","N")</f>
        <v>N</v>
      </c>
    </row>
    <row r="2990" spans="1:15" x14ac:dyDescent="0.25">
      <c r="A2990">
        <v>2008</v>
      </c>
      <c r="B2990" t="s">
        <v>130</v>
      </c>
      <c r="C2990" t="s">
        <v>131</v>
      </c>
      <c r="D2990">
        <v>41</v>
      </c>
      <c r="E2990">
        <v>92</v>
      </c>
      <c r="F2990">
        <v>72</v>
      </c>
      <c r="G2990" t="s">
        <v>16</v>
      </c>
      <c r="H2990" t="s">
        <v>59</v>
      </c>
      <c r="J2990" t="b">
        <v>0</v>
      </c>
      <c r="K2990">
        <v>13613</v>
      </c>
      <c r="L2990">
        <v>1827864</v>
      </c>
      <c r="M2990">
        <v>20171015</v>
      </c>
      <c r="N2990" t="s">
        <v>19</v>
      </c>
      <c r="O2990" t="str">
        <f>IF(VLOOKUP(A2990,'national-winners'!$A$2:$B$13,2,0)=H2990,"Y","N")</f>
        <v>N</v>
      </c>
    </row>
    <row r="2991" spans="1:15" x14ac:dyDescent="0.25">
      <c r="A2991">
        <v>2008</v>
      </c>
      <c r="B2991" t="s">
        <v>130</v>
      </c>
      <c r="C2991" t="s">
        <v>131</v>
      </c>
      <c r="D2991">
        <v>41</v>
      </c>
      <c r="E2991">
        <v>92</v>
      </c>
      <c r="F2991">
        <v>72</v>
      </c>
      <c r="G2991" t="s">
        <v>16</v>
      </c>
      <c r="H2991" t="s">
        <v>350</v>
      </c>
      <c r="I2991" t="s">
        <v>134</v>
      </c>
      <c r="J2991" t="b">
        <v>0</v>
      </c>
      <c r="K2991">
        <v>7693</v>
      </c>
      <c r="L2991">
        <v>1827864</v>
      </c>
      <c r="M2991">
        <v>20171015</v>
      </c>
      <c r="N2991" t="s">
        <v>19</v>
      </c>
      <c r="O2991" t="str">
        <f>IF(VLOOKUP(A2991,'national-winners'!$A$2:$B$13,2,0)=H2991,"Y","N")</f>
        <v>N</v>
      </c>
    </row>
    <row r="2992" spans="1:15" x14ac:dyDescent="0.25">
      <c r="A2992">
        <v>2008</v>
      </c>
      <c r="B2992" t="s">
        <v>130</v>
      </c>
      <c r="C2992" t="s">
        <v>131</v>
      </c>
      <c r="D2992">
        <v>41</v>
      </c>
      <c r="E2992">
        <v>92</v>
      </c>
      <c r="F2992">
        <v>72</v>
      </c>
      <c r="G2992" t="s">
        <v>16</v>
      </c>
      <c r="I2992" t="s">
        <v>29</v>
      </c>
      <c r="J2992" t="b">
        <v>0</v>
      </c>
      <c r="K2992">
        <v>7635</v>
      </c>
      <c r="L2992">
        <v>1827864</v>
      </c>
      <c r="M2992">
        <v>20171015</v>
      </c>
      <c r="N2992" t="s">
        <v>19</v>
      </c>
      <c r="O2992" t="str">
        <f>IF(VLOOKUP(A2992,'national-winners'!$A$2:$B$13,2,0)=H2992,"Y","N")</f>
        <v>N</v>
      </c>
    </row>
    <row r="2993" spans="1:15" x14ac:dyDescent="0.25">
      <c r="A2993">
        <v>2008</v>
      </c>
      <c r="B2993" t="s">
        <v>130</v>
      </c>
      <c r="C2993" t="s">
        <v>131</v>
      </c>
      <c r="D2993">
        <v>41</v>
      </c>
      <c r="E2993">
        <v>92</v>
      </c>
      <c r="F2993">
        <v>72</v>
      </c>
      <c r="G2993" t="s">
        <v>16</v>
      </c>
      <c r="H2993" t="s">
        <v>352</v>
      </c>
      <c r="I2993" t="s">
        <v>274</v>
      </c>
      <c r="J2993" t="b">
        <v>0</v>
      </c>
      <c r="K2993">
        <v>4543</v>
      </c>
      <c r="L2993">
        <v>1827864</v>
      </c>
      <c r="M2993">
        <v>20171015</v>
      </c>
      <c r="N2993" t="s">
        <v>19</v>
      </c>
      <c r="O2993" t="str">
        <f>IF(VLOOKUP(A2993,'national-winners'!$A$2:$B$13,2,0)=H2993,"Y","N")</f>
        <v>N</v>
      </c>
    </row>
    <row r="2994" spans="1:15" x14ac:dyDescent="0.25">
      <c r="A2994">
        <v>2008</v>
      </c>
      <c r="B2994" t="s">
        <v>132</v>
      </c>
      <c r="C2994" t="s">
        <v>133</v>
      </c>
      <c r="D2994">
        <v>42</v>
      </c>
      <c r="E2994">
        <v>23</v>
      </c>
      <c r="F2994">
        <v>14</v>
      </c>
      <c r="G2994" t="s">
        <v>16</v>
      </c>
      <c r="H2994" t="s">
        <v>349</v>
      </c>
      <c r="I2994" t="s">
        <v>18</v>
      </c>
      <c r="J2994" t="b">
        <v>0</v>
      </c>
      <c r="K2994">
        <v>3276363</v>
      </c>
      <c r="L2994">
        <v>6013272</v>
      </c>
      <c r="M2994">
        <v>20171015</v>
      </c>
      <c r="N2994" t="s">
        <v>19</v>
      </c>
      <c r="O2994" t="str">
        <f>IF(VLOOKUP(A2994,'national-winners'!$A$2:$B$13,2,0)=H2994,"Y","N")</f>
        <v>Y</v>
      </c>
    </row>
    <row r="2995" spans="1:15" x14ac:dyDescent="0.25">
      <c r="A2995">
        <v>2008</v>
      </c>
      <c r="B2995" t="s">
        <v>132</v>
      </c>
      <c r="C2995" t="s">
        <v>133</v>
      </c>
      <c r="D2995">
        <v>42</v>
      </c>
      <c r="E2995">
        <v>23</v>
      </c>
      <c r="F2995">
        <v>14</v>
      </c>
      <c r="G2995" t="s">
        <v>16</v>
      </c>
      <c r="H2995" t="s">
        <v>348</v>
      </c>
      <c r="I2995" t="s">
        <v>21</v>
      </c>
      <c r="J2995" t="b">
        <v>0</v>
      </c>
      <c r="K2995">
        <v>2655885</v>
      </c>
      <c r="L2995">
        <v>6013272</v>
      </c>
      <c r="M2995">
        <v>20171015</v>
      </c>
      <c r="N2995" t="s">
        <v>19</v>
      </c>
      <c r="O2995" t="str">
        <f>IF(VLOOKUP(A2995,'national-winners'!$A$2:$B$13,2,0)=H2995,"Y","N")</f>
        <v>N</v>
      </c>
    </row>
    <row r="2996" spans="1:15" x14ac:dyDescent="0.25">
      <c r="A2996">
        <v>2008</v>
      </c>
      <c r="B2996" t="s">
        <v>132</v>
      </c>
      <c r="C2996" t="s">
        <v>133</v>
      </c>
      <c r="D2996">
        <v>42</v>
      </c>
      <c r="E2996">
        <v>23</v>
      </c>
      <c r="F2996">
        <v>14</v>
      </c>
      <c r="G2996" t="s">
        <v>16</v>
      </c>
      <c r="H2996" t="s">
        <v>273</v>
      </c>
      <c r="I2996" t="s">
        <v>35</v>
      </c>
      <c r="J2996" t="b">
        <v>0</v>
      </c>
      <c r="K2996">
        <v>42977</v>
      </c>
      <c r="L2996">
        <v>6013272</v>
      </c>
      <c r="M2996">
        <v>20171015</v>
      </c>
      <c r="N2996" t="s">
        <v>19</v>
      </c>
      <c r="O2996" t="str">
        <f>IF(VLOOKUP(A2996,'national-winners'!$A$2:$B$13,2,0)=H2996,"Y","N")</f>
        <v>N</v>
      </c>
    </row>
    <row r="2997" spans="1:15" x14ac:dyDescent="0.25">
      <c r="A2997">
        <v>2008</v>
      </c>
      <c r="B2997" t="s">
        <v>132</v>
      </c>
      <c r="C2997" t="s">
        <v>133</v>
      </c>
      <c r="D2997">
        <v>42</v>
      </c>
      <c r="E2997">
        <v>23</v>
      </c>
      <c r="F2997">
        <v>14</v>
      </c>
      <c r="G2997" t="s">
        <v>16</v>
      </c>
      <c r="H2997" t="s">
        <v>351</v>
      </c>
      <c r="I2997" t="s">
        <v>29</v>
      </c>
      <c r="J2997" t="b">
        <v>0</v>
      </c>
      <c r="K2997">
        <v>19912</v>
      </c>
      <c r="L2997">
        <v>6013272</v>
      </c>
      <c r="M2997">
        <v>20171015</v>
      </c>
      <c r="N2997" t="s">
        <v>19</v>
      </c>
      <c r="O2997" t="str">
        <f>IF(VLOOKUP(A2997,'national-winners'!$A$2:$B$13,2,0)=H2997,"Y","N")</f>
        <v>N</v>
      </c>
    </row>
    <row r="2998" spans="1:15" x14ac:dyDescent="0.25">
      <c r="A2998">
        <v>2008</v>
      </c>
      <c r="B2998" t="s">
        <v>132</v>
      </c>
      <c r="C2998" t="s">
        <v>133</v>
      </c>
      <c r="D2998">
        <v>42</v>
      </c>
      <c r="E2998">
        <v>23</v>
      </c>
      <c r="F2998">
        <v>14</v>
      </c>
      <c r="G2998" t="s">
        <v>16</v>
      </c>
      <c r="J2998" t="b">
        <v>1</v>
      </c>
      <c r="K2998">
        <v>9955</v>
      </c>
      <c r="L2998">
        <v>6013272</v>
      </c>
      <c r="M2998">
        <v>20171015</v>
      </c>
      <c r="N2998" t="s">
        <v>19</v>
      </c>
      <c r="O2998" t="str">
        <f>IF(VLOOKUP(A2998,'national-winners'!$A$2:$B$13,2,0)=H2998,"Y","N")</f>
        <v>N</v>
      </c>
    </row>
    <row r="2999" spans="1:15" x14ac:dyDescent="0.25">
      <c r="A2999">
        <v>2008</v>
      </c>
      <c r="B2999" t="s">
        <v>132</v>
      </c>
      <c r="C2999" t="s">
        <v>133</v>
      </c>
      <c r="D2999">
        <v>42</v>
      </c>
      <c r="E2999">
        <v>23</v>
      </c>
      <c r="F2999">
        <v>14</v>
      </c>
      <c r="G2999" t="s">
        <v>16</v>
      </c>
      <c r="H2999" t="s">
        <v>52</v>
      </c>
      <c r="J2999" t="b">
        <v>0</v>
      </c>
      <c r="K2999">
        <v>8180</v>
      </c>
      <c r="L2999">
        <v>6013272</v>
      </c>
      <c r="M2999">
        <v>20171015</v>
      </c>
      <c r="N2999" t="s">
        <v>19</v>
      </c>
      <c r="O2999" t="str">
        <f>IF(VLOOKUP(A2999,'national-winners'!$A$2:$B$13,2,0)=H2999,"Y","N")</f>
        <v>N</v>
      </c>
    </row>
    <row r="3000" spans="1:15" x14ac:dyDescent="0.25">
      <c r="A3000">
        <v>2008</v>
      </c>
      <c r="B3000" t="s">
        <v>135</v>
      </c>
      <c r="C3000" t="s">
        <v>136</v>
      </c>
      <c r="D3000">
        <v>44</v>
      </c>
      <c r="E3000">
        <v>15</v>
      </c>
      <c r="F3000">
        <v>5</v>
      </c>
      <c r="G3000" t="s">
        <v>16</v>
      </c>
      <c r="H3000" t="s">
        <v>349</v>
      </c>
      <c r="I3000" t="s">
        <v>18</v>
      </c>
      <c r="J3000" t="b">
        <v>0</v>
      </c>
      <c r="K3000">
        <v>296571</v>
      </c>
      <c r="L3000">
        <v>471766</v>
      </c>
      <c r="M3000">
        <v>20171015</v>
      </c>
      <c r="N3000" t="s">
        <v>19</v>
      </c>
      <c r="O3000" t="str">
        <f>IF(VLOOKUP(A3000,'national-winners'!$A$2:$B$13,2,0)=H3000,"Y","N")</f>
        <v>Y</v>
      </c>
    </row>
    <row r="3001" spans="1:15" x14ac:dyDescent="0.25">
      <c r="A3001">
        <v>2008</v>
      </c>
      <c r="B3001" t="s">
        <v>135</v>
      </c>
      <c r="C3001" t="s">
        <v>136</v>
      </c>
      <c r="D3001">
        <v>44</v>
      </c>
      <c r="E3001">
        <v>15</v>
      </c>
      <c r="F3001">
        <v>5</v>
      </c>
      <c r="G3001" t="s">
        <v>16</v>
      </c>
      <c r="H3001" t="s">
        <v>348</v>
      </c>
      <c r="I3001" t="s">
        <v>21</v>
      </c>
      <c r="J3001" t="b">
        <v>0</v>
      </c>
      <c r="K3001">
        <v>165391</v>
      </c>
      <c r="L3001">
        <v>471766</v>
      </c>
      <c r="M3001">
        <v>20171015</v>
      </c>
      <c r="N3001" t="s">
        <v>19</v>
      </c>
      <c r="O3001" t="str">
        <f>IF(VLOOKUP(A3001,'national-winners'!$A$2:$B$13,2,0)=H3001,"Y","N")</f>
        <v>N</v>
      </c>
    </row>
    <row r="3002" spans="1:15" x14ac:dyDescent="0.25">
      <c r="A3002">
        <v>2008</v>
      </c>
      <c r="B3002" t="s">
        <v>135</v>
      </c>
      <c r="C3002" t="s">
        <v>136</v>
      </c>
      <c r="D3002">
        <v>44</v>
      </c>
      <c r="E3002">
        <v>15</v>
      </c>
      <c r="F3002">
        <v>5</v>
      </c>
      <c r="G3002" t="s">
        <v>16</v>
      </c>
      <c r="H3002" t="s">
        <v>273</v>
      </c>
      <c r="I3002" t="s">
        <v>35</v>
      </c>
      <c r="J3002" t="b">
        <v>0</v>
      </c>
      <c r="K3002">
        <v>4829</v>
      </c>
      <c r="L3002">
        <v>471766</v>
      </c>
      <c r="M3002">
        <v>20171015</v>
      </c>
      <c r="N3002" t="s">
        <v>19</v>
      </c>
      <c r="O3002" t="str">
        <f>IF(VLOOKUP(A3002,'national-winners'!$A$2:$B$13,2,0)=H3002,"Y","N")</f>
        <v>N</v>
      </c>
    </row>
    <row r="3003" spans="1:15" x14ac:dyDescent="0.25">
      <c r="A3003">
        <v>2008</v>
      </c>
      <c r="B3003" t="s">
        <v>135</v>
      </c>
      <c r="C3003" t="s">
        <v>136</v>
      </c>
      <c r="D3003">
        <v>44</v>
      </c>
      <c r="E3003">
        <v>15</v>
      </c>
      <c r="F3003">
        <v>5</v>
      </c>
      <c r="G3003" t="s">
        <v>16</v>
      </c>
      <c r="J3003" t="b">
        <v>1</v>
      </c>
      <c r="K3003">
        <v>1999</v>
      </c>
      <c r="L3003">
        <v>471766</v>
      </c>
      <c r="M3003">
        <v>20171015</v>
      </c>
      <c r="N3003" t="s">
        <v>19</v>
      </c>
      <c r="O3003" t="str">
        <f>IF(VLOOKUP(A3003,'national-winners'!$A$2:$B$13,2,0)=H3003,"Y","N")</f>
        <v>N</v>
      </c>
    </row>
    <row r="3004" spans="1:15" x14ac:dyDescent="0.25">
      <c r="A3004">
        <v>2008</v>
      </c>
      <c r="B3004" t="s">
        <v>135</v>
      </c>
      <c r="C3004" t="s">
        <v>136</v>
      </c>
      <c r="D3004">
        <v>44</v>
      </c>
      <c r="E3004">
        <v>15</v>
      </c>
      <c r="F3004">
        <v>5</v>
      </c>
      <c r="G3004" t="s">
        <v>16</v>
      </c>
      <c r="H3004" t="s">
        <v>351</v>
      </c>
      <c r="I3004" t="s">
        <v>29</v>
      </c>
      <c r="J3004" t="b">
        <v>0</v>
      </c>
      <c r="K3004">
        <v>1382</v>
      </c>
      <c r="L3004">
        <v>471766</v>
      </c>
      <c r="M3004">
        <v>20171015</v>
      </c>
      <c r="N3004" t="s">
        <v>19</v>
      </c>
      <c r="O3004" t="str">
        <f>IF(VLOOKUP(A3004,'national-winners'!$A$2:$B$13,2,0)=H3004,"Y","N")</f>
        <v>N</v>
      </c>
    </row>
    <row r="3005" spans="1:15" x14ac:dyDescent="0.25">
      <c r="A3005">
        <v>2008</v>
      </c>
      <c r="B3005" t="s">
        <v>135</v>
      </c>
      <c r="C3005" t="s">
        <v>136</v>
      </c>
      <c r="D3005">
        <v>44</v>
      </c>
      <c r="E3005">
        <v>15</v>
      </c>
      <c r="F3005">
        <v>5</v>
      </c>
      <c r="G3005" t="s">
        <v>16</v>
      </c>
      <c r="H3005" t="s">
        <v>352</v>
      </c>
      <c r="I3005" t="s">
        <v>274</v>
      </c>
      <c r="J3005" t="b">
        <v>0</v>
      </c>
      <c r="K3005">
        <v>797</v>
      </c>
      <c r="L3005">
        <v>471766</v>
      </c>
      <c r="M3005">
        <v>20171015</v>
      </c>
      <c r="N3005" t="s">
        <v>19</v>
      </c>
      <c r="O3005" t="str">
        <f>IF(VLOOKUP(A3005,'national-winners'!$A$2:$B$13,2,0)=H3005,"Y","N")</f>
        <v>N</v>
      </c>
    </row>
    <row r="3006" spans="1:15" x14ac:dyDescent="0.25">
      <c r="A3006">
        <v>2008</v>
      </c>
      <c r="B3006" t="s">
        <v>135</v>
      </c>
      <c r="C3006" t="s">
        <v>136</v>
      </c>
      <c r="D3006">
        <v>44</v>
      </c>
      <c r="E3006">
        <v>15</v>
      </c>
      <c r="F3006">
        <v>5</v>
      </c>
      <c r="G3006" t="s">
        <v>16</v>
      </c>
      <c r="H3006" t="s">
        <v>350</v>
      </c>
      <c r="I3006" t="s">
        <v>134</v>
      </c>
      <c r="J3006" t="b">
        <v>0</v>
      </c>
      <c r="K3006">
        <v>675</v>
      </c>
      <c r="L3006">
        <v>471766</v>
      </c>
      <c r="M3006">
        <v>20171015</v>
      </c>
      <c r="N3006" t="s">
        <v>19</v>
      </c>
      <c r="O3006" t="str">
        <f>IF(VLOOKUP(A3006,'national-winners'!$A$2:$B$13,2,0)=H3006,"Y","N")</f>
        <v>N</v>
      </c>
    </row>
    <row r="3007" spans="1:15" x14ac:dyDescent="0.25">
      <c r="A3007">
        <v>2008</v>
      </c>
      <c r="B3007" t="s">
        <v>135</v>
      </c>
      <c r="C3007" t="s">
        <v>136</v>
      </c>
      <c r="D3007">
        <v>44</v>
      </c>
      <c r="E3007">
        <v>15</v>
      </c>
      <c r="F3007">
        <v>5</v>
      </c>
      <c r="G3007" t="s">
        <v>16</v>
      </c>
      <c r="H3007" t="s">
        <v>264</v>
      </c>
      <c r="I3007" t="s">
        <v>353</v>
      </c>
      <c r="J3007" t="b">
        <v>0</v>
      </c>
      <c r="K3007">
        <v>122</v>
      </c>
      <c r="L3007">
        <v>471766</v>
      </c>
      <c r="M3007">
        <v>20171015</v>
      </c>
      <c r="N3007" t="s">
        <v>19</v>
      </c>
      <c r="O3007" t="str">
        <f>IF(VLOOKUP(A3007,'national-winners'!$A$2:$B$13,2,0)=H3007,"Y","N")</f>
        <v>N</v>
      </c>
    </row>
    <row r="3008" spans="1:15" x14ac:dyDescent="0.25">
      <c r="A3008">
        <v>2008</v>
      </c>
      <c r="B3008" t="s">
        <v>137</v>
      </c>
      <c r="C3008" t="s">
        <v>138</v>
      </c>
      <c r="D3008">
        <v>45</v>
      </c>
      <c r="E3008">
        <v>57</v>
      </c>
      <c r="F3008">
        <v>48</v>
      </c>
      <c r="G3008" t="s">
        <v>16</v>
      </c>
      <c r="H3008" t="s">
        <v>348</v>
      </c>
      <c r="I3008" t="s">
        <v>21</v>
      </c>
      <c r="J3008" t="b">
        <v>0</v>
      </c>
      <c r="K3008">
        <v>1034896</v>
      </c>
      <c r="L3008">
        <v>1920969</v>
      </c>
      <c r="M3008">
        <v>20171015</v>
      </c>
      <c r="N3008" t="s">
        <v>19</v>
      </c>
      <c r="O3008" t="str">
        <f>IF(VLOOKUP(A3008,'national-winners'!$A$2:$B$13,2,0)=H3008,"Y","N")</f>
        <v>N</v>
      </c>
    </row>
    <row r="3009" spans="1:15" x14ac:dyDescent="0.25">
      <c r="A3009">
        <v>2008</v>
      </c>
      <c r="B3009" t="s">
        <v>137</v>
      </c>
      <c r="C3009" t="s">
        <v>138</v>
      </c>
      <c r="D3009">
        <v>45</v>
      </c>
      <c r="E3009">
        <v>57</v>
      </c>
      <c r="F3009">
        <v>48</v>
      </c>
      <c r="G3009" t="s">
        <v>16</v>
      </c>
      <c r="H3009" t="s">
        <v>349</v>
      </c>
      <c r="I3009" t="s">
        <v>18</v>
      </c>
      <c r="J3009" t="b">
        <v>0</v>
      </c>
      <c r="K3009">
        <v>862449</v>
      </c>
      <c r="L3009">
        <v>1920969</v>
      </c>
      <c r="M3009">
        <v>20171015</v>
      </c>
      <c r="N3009" t="s">
        <v>19</v>
      </c>
      <c r="O3009" t="str">
        <f>IF(VLOOKUP(A3009,'national-winners'!$A$2:$B$13,2,0)=H3009,"Y","N")</f>
        <v>Y</v>
      </c>
    </row>
    <row r="3010" spans="1:15" x14ac:dyDescent="0.25">
      <c r="A3010">
        <v>2008</v>
      </c>
      <c r="B3010" t="s">
        <v>137</v>
      </c>
      <c r="C3010" t="s">
        <v>138</v>
      </c>
      <c r="D3010">
        <v>45</v>
      </c>
      <c r="E3010">
        <v>57</v>
      </c>
      <c r="F3010">
        <v>48</v>
      </c>
      <c r="G3010" t="s">
        <v>16</v>
      </c>
      <c r="H3010" t="s">
        <v>351</v>
      </c>
      <c r="I3010" t="s">
        <v>29</v>
      </c>
      <c r="J3010" t="b">
        <v>0</v>
      </c>
      <c r="K3010">
        <v>7283</v>
      </c>
      <c r="L3010">
        <v>1920969</v>
      </c>
      <c r="M3010">
        <v>20171015</v>
      </c>
      <c r="N3010" t="s">
        <v>19</v>
      </c>
      <c r="O3010" t="str">
        <f>IF(VLOOKUP(A3010,'national-winners'!$A$2:$B$13,2,0)=H3010,"Y","N")</f>
        <v>N</v>
      </c>
    </row>
    <row r="3011" spans="1:15" x14ac:dyDescent="0.25">
      <c r="A3011">
        <v>2008</v>
      </c>
      <c r="B3011" t="s">
        <v>137</v>
      </c>
      <c r="C3011" t="s">
        <v>138</v>
      </c>
      <c r="D3011">
        <v>45</v>
      </c>
      <c r="E3011">
        <v>57</v>
      </c>
      <c r="F3011">
        <v>48</v>
      </c>
      <c r="G3011" t="s">
        <v>16</v>
      </c>
      <c r="H3011" t="s">
        <v>350</v>
      </c>
      <c r="I3011" t="s">
        <v>134</v>
      </c>
      <c r="J3011" t="b">
        <v>0</v>
      </c>
      <c r="K3011">
        <v>6827</v>
      </c>
      <c r="L3011">
        <v>1920969</v>
      </c>
      <c r="M3011">
        <v>20171015</v>
      </c>
      <c r="N3011" t="s">
        <v>19</v>
      </c>
      <c r="O3011" t="str">
        <f>IF(VLOOKUP(A3011,'national-winners'!$A$2:$B$13,2,0)=H3011,"Y","N")</f>
        <v>N</v>
      </c>
    </row>
    <row r="3012" spans="1:15" x14ac:dyDescent="0.25">
      <c r="A3012">
        <v>2008</v>
      </c>
      <c r="B3012" t="s">
        <v>137</v>
      </c>
      <c r="C3012" t="s">
        <v>138</v>
      </c>
      <c r="D3012">
        <v>45</v>
      </c>
      <c r="E3012">
        <v>57</v>
      </c>
      <c r="F3012">
        <v>48</v>
      </c>
      <c r="G3012" t="s">
        <v>16</v>
      </c>
      <c r="H3012" t="s">
        <v>273</v>
      </c>
      <c r="I3012" t="s">
        <v>35</v>
      </c>
      <c r="J3012" t="b">
        <v>0</v>
      </c>
      <c r="K3012">
        <v>5053</v>
      </c>
      <c r="L3012">
        <v>1920969</v>
      </c>
      <c r="M3012">
        <v>20171015</v>
      </c>
      <c r="N3012" t="s">
        <v>19</v>
      </c>
      <c r="O3012" t="str">
        <f>IF(VLOOKUP(A3012,'national-winners'!$A$2:$B$13,2,0)=H3012,"Y","N")</f>
        <v>N</v>
      </c>
    </row>
    <row r="3013" spans="1:15" x14ac:dyDescent="0.25">
      <c r="A3013">
        <v>2008</v>
      </c>
      <c r="B3013" t="s">
        <v>137</v>
      </c>
      <c r="C3013" t="s">
        <v>138</v>
      </c>
      <c r="D3013">
        <v>45</v>
      </c>
      <c r="E3013">
        <v>57</v>
      </c>
      <c r="F3013">
        <v>48</v>
      </c>
      <c r="G3013" t="s">
        <v>16</v>
      </c>
      <c r="H3013" t="s">
        <v>352</v>
      </c>
      <c r="I3013" t="s">
        <v>274</v>
      </c>
      <c r="J3013" t="b">
        <v>0</v>
      </c>
      <c r="K3013">
        <v>4461</v>
      </c>
      <c r="L3013">
        <v>1920969</v>
      </c>
      <c r="M3013">
        <v>20171015</v>
      </c>
      <c r="N3013" t="s">
        <v>19</v>
      </c>
      <c r="O3013" t="str">
        <f>IF(VLOOKUP(A3013,'national-winners'!$A$2:$B$13,2,0)=H3013,"Y","N")</f>
        <v>N</v>
      </c>
    </row>
    <row r="3014" spans="1:15" x14ac:dyDescent="0.25">
      <c r="A3014">
        <v>2008</v>
      </c>
      <c r="B3014" t="s">
        <v>139</v>
      </c>
      <c r="C3014" t="s">
        <v>140</v>
      </c>
      <c r="D3014">
        <v>46</v>
      </c>
      <c r="E3014">
        <v>45</v>
      </c>
      <c r="F3014">
        <v>37</v>
      </c>
      <c r="G3014" t="s">
        <v>16</v>
      </c>
      <c r="H3014" t="s">
        <v>348</v>
      </c>
      <c r="I3014" t="s">
        <v>21</v>
      </c>
      <c r="J3014" t="b">
        <v>0</v>
      </c>
      <c r="K3014">
        <v>203054</v>
      </c>
      <c r="L3014">
        <v>381975</v>
      </c>
      <c r="M3014">
        <v>20171015</v>
      </c>
      <c r="N3014" t="s">
        <v>19</v>
      </c>
      <c r="O3014" t="str">
        <f>IF(VLOOKUP(A3014,'national-winners'!$A$2:$B$13,2,0)=H3014,"Y","N")</f>
        <v>N</v>
      </c>
    </row>
    <row r="3015" spans="1:15" x14ac:dyDescent="0.25">
      <c r="A3015">
        <v>2008</v>
      </c>
      <c r="B3015" t="s">
        <v>139</v>
      </c>
      <c r="C3015" t="s">
        <v>140</v>
      </c>
      <c r="D3015">
        <v>46</v>
      </c>
      <c r="E3015">
        <v>45</v>
      </c>
      <c r="F3015">
        <v>37</v>
      </c>
      <c r="G3015" t="s">
        <v>16</v>
      </c>
      <c r="H3015" t="s">
        <v>349</v>
      </c>
      <c r="I3015" t="s">
        <v>18</v>
      </c>
      <c r="J3015" t="b">
        <v>0</v>
      </c>
      <c r="K3015">
        <v>170924</v>
      </c>
      <c r="L3015">
        <v>381975</v>
      </c>
      <c r="M3015">
        <v>20171015</v>
      </c>
      <c r="N3015" t="s">
        <v>19</v>
      </c>
      <c r="O3015" t="str">
        <f>IF(VLOOKUP(A3015,'national-winners'!$A$2:$B$13,2,0)=H3015,"Y","N")</f>
        <v>Y</v>
      </c>
    </row>
    <row r="3016" spans="1:15" x14ac:dyDescent="0.25">
      <c r="A3016">
        <v>2008</v>
      </c>
      <c r="B3016" t="s">
        <v>139</v>
      </c>
      <c r="C3016" t="s">
        <v>140</v>
      </c>
      <c r="D3016">
        <v>46</v>
      </c>
      <c r="E3016">
        <v>45</v>
      </c>
      <c r="F3016">
        <v>37</v>
      </c>
      <c r="G3016" t="s">
        <v>16</v>
      </c>
      <c r="H3016" t="s">
        <v>273</v>
      </c>
      <c r="I3016" t="s">
        <v>35</v>
      </c>
      <c r="J3016" t="b">
        <v>0</v>
      </c>
      <c r="K3016">
        <v>4267</v>
      </c>
      <c r="L3016">
        <v>381975</v>
      </c>
      <c r="M3016">
        <v>20171015</v>
      </c>
      <c r="N3016" t="s">
        <v>19</v>
      </c>
      <c r="O3016" t="str">
        <f>IF(VLOOKUP(A3016,'national-winners'!$A$2:$B$13,2,0)=H3016,"Y","N")</f>
        <v>N</v>
      </c>
    </row>
    <row r="3017" spans="1:15" x14ac:dyDescent="0.25">
      <c r="A3017">
        <v>2008</v>
      </c>
      <c r="B3017" t="s">
        <v>139</v>
      </c>
      <c r="C3017" t="s">
        <v>140</v>
      </c>
      <c r="D3017">
        <v>46</v>
      </c>
      <c r="E3017">
        <v>45</v>
      </c>
      <c r="F3017">
        <v>37</v>
      </c>
      <c r="G3017" t="s">
        <v>16</v>
      </c>
      <c r="H3017" t="s">
        <v>350</v>
      </c>
      <c r="I3017" t="s">
        <v>134</v>
      </c>
      <c r="J3017" t="b">
        <v>0</v>
      </c>
      <c r="K3017">
        <v>1895</v>
      </c>
      <c r="L3017">
        <v>381975</v>
      </c>
      <c r="M3017">
        <v>20171015</v>
      </c>
      <c r="N3017" t="s">
        <v>19</v>
      </c>
      <c r="O3017" t="str">
        <f>IF(VLOOKUP(A3017,'national-winners'!$A$2:$B$13,2,0)=H3017,"Y","N")</f>
        <v>N</v>
      </c>
    </row>
    <row r="3018" spans="1:15" x14ac:dyDescent="0.25">
      <c r="A3018">
        <v>2008</v>
      </c>
      <c r="B3018" t="s">
        <v>139</v>
      </c>
      <c r="C3018" t="s">
        <v>140</v>
      </c>
      <c r="D3018">
        <v>46</v>
      </c>
      <c r="E3018">
        <v>45</v>
      </c>
      <c r="F3018">
        <v>37</v>
      </c>
      <c r="G3018" t="s">
        <v>16</v>
      </c>
      <c r="H3018" t="s">
        <v>351</v>
      </c>
      <c r="I3018" t="s">
        <v>29</v>
      </c>
      <c r="J3018" t="b">
        <v>0</v>
      </c>
      <c r="K3018">
        <v>1835</v>
      </c>
      <c r="L3018">
        <v>381975</v>
      </c>
      <c r="M3018">
        <v>20171015</v>
      </c>
      <c r="N3018" t="s">
        <v>19</v>
      </c>
      <c r="O3018" t="str">
        <f>IF(VLOOKUP(A3018,'national-winners'!$A$2:$B$13,2,0)=H3018,"Y","N")</f>
        <v>N</v>
      </c>
    </row>
    <row r="3019" spans="1:15" x14ac:dyDescent="0.25">
      <c r="A3019">
        <v>2008</v>
      </c>
      <c r="B3019" t="s">
        <v>141</v>
      </c>
      <c r="C3019" t="s">
        <v>142</v>
      </c>
      <c r="D3019">
        <v>47</v>
      </c>
      <c r="E3019">
        <v>62</v>
      </c>
      <c r="F3019">
        <v>54</v>
      </c>
      <c r="G3019" t="s">
        <v>16</v>
      </c>
      <c r="H3019" t="s">
        <v>348</v>
      </c>
      <c r="I3019" t="s">
        <v>21</v>
      </c>
      <c r="J3019" t="b">
        <v>0</v>
      </c>
      <c r="K3019">
        <v>1479178</v>
      </c>
      <c r="L3019">
        <v>2599749</v>
      </c>
      <c r="M3019">
        <v>20171015</v>
      </c>
      <c r="N3019" t="s">
        <v>19</v>
      </c>
      <c r="O3019" t="str">
        <f>IF(VLOOKUP(A3019,'national-winners'!$A$2:$B$13,2,0)=H3019,"Y","N")</f>
        <v>N</v>
      </c>
    </row>
    <row r="3020" spans="1:15" x14ac:dyDescent="0.25">
      <c r="A3020">
        <v>2008</v>
      </c>
      <c r="B3020" t="s">
        <v>141</v>
      </c>
      <c r="C3020" t="s">
        <v>142</v>
      </c>
      <c r="D3020">
        <v>47</v>
      </c>
      <c r="E3020">
        <v>62</v>
      </c>
      <c r="F3020">
        <v>54</v>
      </c>
      <c r="G3020" t="s">
        <v>16</v>
      </c>
      <c r="H3020" t="s">
        <v>349</v>
      </c>
      <c r="I3020" t="s">
        <v>18</v>
      </c>
      <c r="J3020" t="b">
        <v>0</v>
      </c>
      <c r="K3020">
        <v>1087437</v>
      </c>
      <c r="L3020">
        <v>2599749</v>
      </c>
      <c r="M3020">
        <v>20171015</v>
      </c>
      <c r="N3020" t="s">
        <v>19</v>
      </c>
      <c r="O3020" t="str">
        <f>IF(VLOOKUP(A3020,'national-winners'!$A$2:$B$13,2,0)=H3020,"Y","N")</f>
        <v>Y</v>
      </c>
    </row>
    <row r="3021" spans="1:15" x14ac:dyDescent="0.25">
      <c r="A3021">
        <v>2008</v>
      </c>
      <c r="B3021" t="s">
        <v>141</v>
      </c>
      <c r="C3021" t="s">
        <v>142</v>
      </c>
      <c r="D3021">
        <v>47</v>
      </c>
      <c r="E3021">
        <v>62</v>
      </c>
      <c r="F3021">
        <v>54</v>
      </c>
      <c r="G3021" t="s">
        <v>16</v>
      </c>
      <c r="I3021" t="s">
        <v>35</v>
      </c>
      <c r="J3021" t="b">
        <v>0</v>
      </c>
      <c r="K3021">
        <v>33134</v>
      </c>
      <c r="L3021">
        <v>2599749</v>
      </c>
      <c r="M3021">
        <v>20171015</v>
      </c>
      <c r="N3021" t="s">
        <v>19</v>
      </c>
      <c r="O3021" t="str">
        <f>IF(VLOOKUP(A3021,'national-winners'!$A$2:$B$13,2,0)=H3021,"Y","N")</f>
        <v>N</v>
      </c>
    </row>
    <row r="3022" spans="1:15" x14ac:dyDescent="0.25">
      <c r="A3022">
        <v>2008</v>
      </c>
      <c r="B3022" t="s">
        <v>143</v>
      </c>
      <c r="C3022" t="s">
        <v>144</v>
      </c>
      <c r="D3022">
        <v>48</v>
      </c>
      <c r="E3022">
        <v>74</v>
      </c>
      <c r="F3022">
        <v>49</v>
      </c>
      <c r="G3022" t="s">
        <v>16</v>
      </c>
      <c r="H3022" t="s">
        <v>348</v>
      </c>
      <c r="I3022" t="s">
        <v>21</v>
      </c>
      <c r="J3022" t="b">
        <v>0</v>
      </c>
      <c r="K3022">
        <v>4479328</v>
      </c>
      <c r="L3022">
        <v>8077795</v>
      </c>
      <c r="M3022">
        <v>20171015</v>
      </c>
      <c r="N3022" t="s">
        <v>19</v>
      </c>
      <c r="O3022" t="str">
        <f>IF(VLOOKUP(A3022,'national-winners'!$A$2:$B$13,2,0)=H3022,"Y","N")</f>
        <v>N</v>
      </c>
    </row>
    <row r="3023" spans="1:15" x14ac:dyDescent="0.25">
      <c r="A3023">
        <v>2008</v>
      </c>
      <c r="B3023" t="s">
        <v>143</v>
      </c>
      <c r="C3023" t="s">
        <v>144</v>
      </c>
      <c r="D3023">
        <v>48</v>
      </c>
      <c r="E3023">
        <v>74</v>
      </c>
      <c r="F3023">
        <v>49</v>
      </c>
      <c r="G3023" t="s">
        <v>16</v>
      </c>
      <c r="H3023" t="s">
        <v>349</v>
      </c>
      <c r="I3023" t="s">
        <v>18</v>
      </c>
      <c r="J3023" t="b">
        <v>0</v>
      </c>
      <c r="K3023">
        <v>3528633</v>
      </c>
      <c r="L3023">
        <v>8077795</v>
      </c>
      <c r="M3023">
        <v>20171015</v>
      </c>
      <c r="N3023" t="s">
        <v>19</v>
      </c>
      <c r="O3023" t="str">
        <f>IF(VLOOKUP(A3023,'national-winners'!$A$2:$B$13,2,0)=H3023,"Y","N")</f>
        <v>Y</v>
      </c>
    </row>
    <row r="3024" spans="1:15" x14ac:dyDescent="0.25">
      <c r="A3024">
        <v>2008</v>
      </c>
      <c r="B3024" t="s">
        <v>143</v>
      </c>
      <c r="C3024" t="s">
        <v>144</v>
      </c>
      <c r="D3024">
        <v>48</v>
      </c>
      <c r="E3024">
        <v>74</v>
      </c>
      <c r="F3024">
        <v>49</v>
      </c>
      <c r="G3024" t="s">
        <v>16</v>
      </c>
      <c r="H3024" t="s">
        <v>351</v>
      </c>
      <c r="I3024" t="s">
        <v>29</v>
      </c>
      <c r="J3024" t="b">
        <v>0</v>
      </c>
      <c r="K3024">
        <v>56116</v>
      </c>
      <c r="L3024">
        <v>8077795</v>
      </c>
      <c r="M3024">
        <v>20171015</v>
      </c>
      <c r="N3024" t="s">
        <v>19</v>
      </c>
      <c r="O3024" t="str">
        <f>IF(VLOOKUP(A3024,'national-winners'!$A$2:$B$13,2,0)=H3024,"Y","N")</f>
        <v>N</v>
      </c>
    </row>
    <row r="3025" spans="1:15" x14ac:dyDescent="0.25">
      <c r="A3025">
        <v>2008</v>
      </c>
      <c r="B3025" t="s">
        <v>143</v>
      </c>
      <c r="C3025" t="s">
        <v>144</v>
      </c>
      <c r="D3025">
        <v>48</v>
      </c>
      <c r="E3025">
        <v>74</v>
      </c>
      <c r="F3025">
        <v>49</v>
      </c>
      <c r="G3025" t="s">
        <v>16</v>
      </c>
      <c r="J3025" t="b">
        <v>1</v>
      </c>
      <c r="K3025">
        <v>7967</v>
      </c>
      <c r="L3025">
        <v>8077795</v>
      </c>
      <c r="M3025">
        <v>20171015</v>
      </c>
      <c r="N3025" t="s">
        <v>19</v>
      </c>
      <c r="O3025" t="str">
        <f>IF(VLOOKUP(A3025,'national-winners'!$A$2:$B$13,2,0)=H3025,"Y","N")</f>
        <v>N</v>
      </c>
    </row>
    <row r="3026" spans="1:15" x14ac:dyDescent="0.25">
      <c r="A3026">
        <v>2008</v>
      </c>
      <c r="B3026" t="s">
        <v>143</v>
      </c>
      <c r="C3026" t="s">
        <v>144</v>
      </c>
      <c r="D3026">
        <v>48</v>
      </c>
      <c r="E3026">
        <v>74</v>
      </c>
      <c r="F3026">
        <v>49</v>
      </c>
      <c r="G3026" t="s">
        <v>16</v>
      </c>
      <c r="H3026" t="s">
        <v>273</v>
      </c>
      <c r="I3026" t="s">
        <v>35</v>
      </c>
      <c r="J3026" t="b">
        <v>1</v>
      </c>
      <c r="K3026">
        <v>5751</v>
      </c>
      <c r="L3026">
        <v>8077795</v>
      </c>
      <c r="M3026">
        <v>20171015</v>
      </c>
      <c r="N3026" t="s">
        <v>19</v>
      </c>
      <c r="O3026" t="str">
        <f>IF(VLOOKUP(A3026,'national-winners'!$A$2:$B$13,2,0)=H3026,"Y","N")</f>
        <v>N</v>
      </c>
    </row>
    <row r="3027" spans="1:15" x14ac:dyDescent="0.25">
      <c r="A3027">
        <v>2008</v>
      </c>
      <c r="B3027" t="s">
        <v>145</v>
      </c>
      <c r="C3027" t="s">
        <v>146</v>
      </c>
      <c r="D3027">
        <v>49</v>
      </c>
      <c r="E3027">
        <v>87</v>
      </c>
      <c r="F3027">
        <v>67</v>
      </c>
      <c r="G3027" t="s">
        <v>16</v>
      </c>
      <c r="H3027" t="s">
        <v>348</v>
      </c>
      <c r="I3027" t="s">
        <v>21</v>
      </c>
      <c r="J3027" t="b">
        <v>0</v>
      </c>
      <c r="K3027">
        <v>596030</v>
      </c>
      <c r="L3027">
        <v>952370</v>
      </c>
      <c r="M3027">
        <v>20171015</v>
      </c>
      <c r="N3027" t="s">
        <v>19</v>
      </c>
      <c r="O3027" t="str">
        <f>IF(VLOOKUP(A3027,'national-winners'!$A$2:$B$13,2,0)=H3027,"Y","N")</f>
        <v>N</v>
      </c>
    </row>
    <row r="3028" spans="1:15" x14ac:dyDescent="0.25">
      <c r="A3028">
        <v>2008</v>
      </c>
      <c r="B3028" t="s">
        <v>145</v>
      </c>
      <c r="C3028" t="s">
        <v>146</v>
      </c>
      <c r="D3028">
        <v>49</v>
      </c>
      <c r="E3028">
        <v>87</v>
      </c>
      <c r="F3028">
        <v>67</v>
      </c>
      <c r="G3028" t="s">
        <v>16</v>
      </c>
      <c r="H3028" t="s">
        <v>349</v>
      </c>
      <c r="I3028" t="s">
        <v>18</v>
      </c>
      <c r="J3028" t="b">
        <v>0</v>
      </c>
      <c r="K3028">
        <v>327670</v>
      </c>
      <c r="L3028">
        <v>952370</v>
      </c>
      <c r="M3028">
        <v>20171015</v>
      </c>
      <c r="N3028" t="s">
        <v>19</v>
      </c>
      <c r="O3028" t="str">
        <f>IF(VLOOKUP(A3028,'national-winners'!$A$2:$B$13,2,0)=H3028,"Y","N")</f>
        <v>Y</v>
      </c>
    </row>
    <row r="3029" spans="1:15" x14ac:dyDescent="0.25">
      <c r="A3029">
        <v>2008</v>
      </c>
      <c r="B3029" t="s">
        <v>145</v>
      </c>
      <c r="C3029" t="s">
        <v>146</v>
      </c>
      <c r="D3029">
        <v>49</v>
      </c>
      <c r="E3029">
        <v>87</v>
      </c>
      <c r="F3029">
        <v>67</v>
      </c>
      <c r="G3029" t="s">
        <v>16</v>
      </c>
      <c r="H3029" t="s">
        <v>350</v>
      </c>
      <c r="I3029" t="s">
        <v>134</v>
      </c>
      <c r="J3029" t="b">
        <v>0</v>
      </c>
      <c r="K3029">
        <v>12012</v>
      </c>
      <c r="L3029">
        <v>952370</v>
      </c>
      <c r="M3029">
        <v>20171015</v>
      </c>
      <c r="N3029" t="s">
        <v>19</v>
      </c>
      <c r="O3029" t="str">
        <f>IF(VLOOKUP(A3029,'national-winners'!$A$2:$B$13,2,0)=H3029,"Y","N")</f>
        <v>N</v>
      </c>
    </row>
    <row r="3030" spans="1:15" x14ac:dyDescent="0.25">
      <c r="A3030">
        <v>2008</v>
      </c>
      <c r="B3030" t="s">
        <v>145</v>
      </c>
      <c r="C3030" t="s">
        <v>146</v>
      </c>
      <c r="D3030">
        <v>49</v>
      </c>
      <c r="E3030">
        <v>87</v>
      </c>
      <c r="F3030">
        <v>67</v>
      </c>
      <c r="G3030" t="s">
        <v>16</v>
      </c>
      <c r="H3030" t="s">
        <v>273</v>
      </c>
      <c r="I3030" t="s">
        <v>45</v>
      </c>
      <c r="J3030" t="b">
        <v>0</v>
      </c>
      <c r="K3030">
        <v>8416</v>
      </c>
      <c r="L3030">
        <v>952370</v>
      </c>
      <c r="M3030">
        <v>20171015</v>
      </c>
      <c r="N3030" t="s">
        <v>19</v>
      </c>
      <c r="O3030" t="str">
        <f>IF(VLOOKUP(A3030,'national-winners'!$A$2:$B$13,2,0)=H3030,"Y","N")</f>
        <v>N</v>
      </c>
    </row>
    <row r="3031" spans="1:15" x14ac:dyDescent="0.25">
      <c r="A3031">
        <v>2008</v>
      </c>
      <c r="B3031" t="s">
        <v>145</v>
      </c>
      <c r="C3031" t="s">
        <v>146</v>
      </c>
      <c r="D3031">
        <v>49</v>
      </c>
      <c r="E3031">
        <v>87</v>
      </c>
      <c r="F3031">
        <v>67</v>
      </c>
      <c r="G3031" t="s">
        <v>16</v>
      </c>
      <c r="H3031" t="s">
        <v>351</v>
      </c>
      <c r="I3031" t="s">
        <v>29</v>
      </c>
      <c r="J3031" t="b">
        <v>0</v>
      </c>
      <c r="K3031">
        <v>6966</v>
      </c>
      <c r="L3031">
        <v>952370</v>
      </c>
      <c r="M3031">
        <v>20171015</v>
      </c>
      <c r="N3031" t="s">
        <v>19</v>
      </c>
      <c r="O3031" t="str">
        <f>IF(VLOOKUP(A3031,'national-winners'!$A$2:$B$13,2,0)=H3031,"Y","N")</f>
        <v>N</v>
      </c>
    </row>
    <row r="3032" spans="1:15" x14ac:dyDescent="0.25">
      <c r="A3032">
        <v>2008</v>
      </c>
      <c r="B3032" t="s">
        <v>145</v>
      </c>
      <c r="C3032" t="s">
        <v>146</v>
      </c>
      <c r="D3032">
        <v>49</v>
      </c>
      <c r="E3032">
        <v>87</v>
      </c>
      <c r="F3032">
        <v>67</v>
      </c>
      <c r="G3032" t="s">
        <v>16</v>
      </c>
      <c r="H3032" t="s">
        <v>352</v>
      </c>
      <c r="I3032" t="s">
        <v>274</v>
      </c>
      <c r="J3032" t="b">
        <v>0</v>
      </c>
      <c r="K3032">
        <v>982</v>
      </c>
      <c r="L3032">
        <v>952370</v>
      </c>
      <c r="M3032">
        <v>20171015</v>
      </c>
      <c r="N3032" t="s">
        <v>19</v>
      </c>
      <c r="O3032" t="str">
        <f>IF(VLOOKUP(A3032,'national-winners'!$A$2:$B$13,2,0)=H3032,"Y","N")</f>
        <v>N</v>
      </c>
    </row>
    <row r="3033" spans="1:15" x14ac:dyDescent="0.25">
      <c r="A3033">
        <v>2008</v>
      </c>
      <c r="B3033" t="s">
        <v>145</v>
      </c>
      <c r="C3033" t="s">
        <v>146</v>
      </c>
      <c r="D3033">
        <v>49</v>
      </c>
      <c r="E3033">
        <v>87</v>
      </c>
      <c r="F3033">
        <v>67</v>
      </c>
      <c r="G3033" t="s">
        <v>16</v>
      </c>
      <c r="H3033" t="s">
        <v>264</v>
      </c>
      <c r="I3033" t="s">
        <v>353</v>
      </c>
      <c r="J3033" t="b">
        <v>0</v>
      </c>
      <c r="K3033">
        <v>262</v>
      </c>
      <c r="L3033">
        <v>952370</v>
      </c>
      <c r="M3033">
        <v>20171015</v>
      </c>
      <c r="N3033" t="s">
        <v>19</v>
      </c>
      <c r="O3033" t="str">
        <f>IF(VLOOKUP(A3033,'national-winners'!$A$2:$B$13,2,0)=H3033,"Y","N")</f>
        <v>N</v>
      </c>
    </row>
    <row r="3034" spans="1:15" x14ac:dyDescent="0.25">
      <c r="A3034">
        <v>2008</v>
      </c>
      <c r="B3034" t="s">
        <v>145</v>
      </c>
      <c r="C3034" t="s">
        <v>146</v>
      </c>
      <c r="D3034">
        <v>49</v>
      </c>
      <c r="E3034">
        <v>87</v>
      </c>
      <c r="F3034">
        <v>67</v>
      </c>
      <c r="G3034" t="s">
        <v>16</v>
      </c>
      <c r="J3034" t="b">
        <v>1</v>
      </c>
      <c r="K3034">
        <v>32</v>
      </c>
      <c r="L3034">
        <v>952370</v>
      </c>
      <c r="M3034">
        <v>20171015</v>
      </c>
      <c r="N3034" t="s">
        <v>19</v>
      </c>
      <c r="O3034" t="str">
        <f>IF(VLOOKUP(A3034,'national-winners'!$A$2:$B$13,2,0)=H3034,"Y","N")</f>
        <v>N</v>
      </c>
    </row>
    <row r="3035" spans="1:15" x14ac:dyDescent="0.25">
      <c r="A3035">
        <v>2008</v>
      </c>
      <c r="B3035" t="s">
        <v>148</v>
      </c>
      <c r="C3035" t="s">
        <v>149</v>
      </c>
      <c r="D3035">
        <v>50</v>
      </c>
      <c r="E3035">
        <v>13</v>
      </c>
      <c r="F3035">
        <v>6</v>
      </c>
      <c r="G3035" t="s">
        <v>16</v>
      </c>
      <c r="H3035" t="s">
        <v>349</v>
      </c>
      <c r="I3035" t="s">
        <v>18</v>
      </c>
      <c r="J3035" t="b">
        <v>0</v>
      </c>
      <c r="K3035">
        <v>219262</v>
      </c>
      <c r="L3035">
        <v>325046</v>
      </c>
      <c r="M3035">
        <v>20171015</v>
      </c>
      <c r="N3035" t="s">
        <v>19</v>
      </c>
      <c r="O3035" t="str">
        <f>IF(VLOOKUP(A3035,'national-winners'!$A$2:$B$13,2,0)=H3035,"Y","N")</f>
        <v>Y</v>
      </c>
    </row>
    <row r="3036" spans="1:15" x14ac:dyDescent="0.25">
      <c r="A3036">
        <v>2008</v>
      </c>
      <c r="B3036" t="s">
        <v>148</v>
      </c>
      <c r="C3036" t="s">
        <v>149</v>
      </c>
      <c r="D3036">
        <v>50</v>
      </c>
      <c r="E3036">
        <v>13</v>
      </c>
      <c r="F3036">
        <v>6</v>
      </c>
      <c r="G3036" t="s">
        <v>16</v>
      </c>
      <c r="H3036" t="s">
        <v>348</v>
      </c>
      <c r="I3036" t="s">
        <v>21</v>
      </c>
      <c r="J3036" t="b">
        <v>0</v>
      </c>
      <c r="K3036">
        <v>98974</v>
      </c>
      <c r="L3036">
        <v>325046</v>
      </c>
      <c r="M3036">
        <v>20171015</v>
      </c>
      <c r="N3036" t="s">
        <v>19</v>
      </c>
      <c r="O3036" t="str">
        <f>IF(VLOOKUP(A3036,'national-winners'!$A$2:$B$13,2,0)=H3036,"Y","N")</f>
        <v>N</v>
      </c>
    </row>
    <row r="3037" spans="1:15" x14ac:dyDescent="0.25">
      <c r="A3037">
        <v>2008</v>
      </c>
      <c r="B3037" t="s">
        <v>148</v>
      </c>
      <c r="C3037" t="s">
        <v>149</v>
      </c>
      <c r="D3037">
        <v>50</v>
      </c>
      <c r="E3037">
        <v>13</v>
      </c>
      <c r="F3037">
        <v>6</v>
      </c>
      <c r="G3037" t="s">
        <v>16</v>
      </c>
      <c r="H3037" t="s">
        <v>273</v>
      </c>
      <c r="I3037" t="s">
        <v>35</v>
      </c>
      <c r="J3037" t="b">
        <v>0</v>
      </c>
      <c r="K3037">
        <v>3339</v>
      </c>
      <c r="L3037">
        <v>325046</v>
      </c>
      <c r="M3037">
        <v>20171015</v>
      </c>
      <c r="N3037" t="s">
        <v>19</v>
      </c>
      <c r="O3037" t="str">
        <f>IF(VLOOKUP(A3037,'national-winners'!$A$2:$B$13,2,0)=H3037,"Y","N")</f>
        <v>N</v>
      </c>
    </row>
    <row r="3038" spans="1:15" x14ac:dyDescent="0.25">
      <c r="A3038">
        <v>2008</v>
      </c>
      <c r="B3038" t="s">
        <v>148</v>
      </c>
      <c r="C3038" t="s">
        <v>149</v>
      </c>
      <c r="D3038">
        <v>50</v>
      </c>
      <c r="E3038">
        <v>13</v>
      </c>
      <c r="F3038">
        <v>6</v>
      </c>
      <c r="G3038" t="s">
        <v>16</v>
      </c>
      <c r="J3038" t="b">
        <v>1</v>
      </c>
      <c r="K3038">
        <v>1464</v>
      </c>
      <c r="L3038">
        <v>325046</v>
      </c>
      <c r="M3038">
        <v>20171015</v>
      </c>
      <c r="N3038" t="s">
        <v>19</v>
      </c>
      <c r="O3038" t="str">
        <f>IF(VLOOKUP(A3038,'national-winners'!$A$2:$B$13,2,0)=H3038,"Y","N")</f>
        <v>N</v>
      </c>
    </row>
    <row r="3039" spans="1:15" x14ac:dyDescent="0.25">
      <c r="A3039">
        <v>2008</v>
      </c>
      <c r="B3039" t="s">
        <v>148</v>
      </c>
      <c r="C3039" t="s">
        <v>149</v>
      </c>
      <c r="D3039">
        <v>50</v>
      </c>
      <c r="E3039">
        <v>13</v>
      </c>
      <c r="F3039">
        <v>6</v>
      </c>
      <c r="G3039" t="s">
        <v>16</v>
      </c>
      <c r="H3039" t="s">
        <v>351</v>
      </c>
      <c r="I3039" t="s">
        <v>29</v>
      </c>
      <c r="J3039" t="b">
        <v>0</v>
      </c>
      <c r="K3039">
        <v>1067</v>
      </c>
      <c r="L3039">
        <v>325046</v>
      </c>
      <c r="M3039">
        <v>20171015</v>
      </c>
      <c r="N3039" t="s">
        <v>19</v>
      </c>
      <c r="O3039" t="str">
        <f>IF(VLOOKUP(A3039,'national-winners'!$A$2:$B$13,2,0)=H3039,"Y","N")</f>
        <v>N</v>
      </c>
    </row>
    <row r="3040" spans="1:15" x14ac:dyDescent="0.25">
      <c r="A3040">
        <v>2008</v>
      </c>
      <c r="B3040" t="s">
        <v>148</v>
      </c>
      <c r="C3040" t="s">
        <v>149</v>
      </c>
      <c r="D3040">
        <v>50</v>
      </c>
      <c r="E3040">
        <v>13</v>
      </c>
      <c r="F3040">
        <v>6</v>
      </c>
      <c r="G3040" t="s">
        <v>16</v>
      </c>
      <c r="H3040" t="s">
        <v>350</v>
      </c>
      <c r="I3040" t="s">
        <v>134</v>
      </c>
      <c r="J3040" t="b">
        <v>0</v>
      </c>
      <c r="K3040">
        <v>500</v>
      </c>
      <c r="L3040">
        <v>325046</v>
      </c>
      <c r="M3040">
        <v>20171015</v>
      </c>
      <c r="N3040" t="s">
        <v>19</v>
      </c>
      <c r="O3040" t="str">
        <f>IF(VLOOKUP(A3040,'national-winners'!$A$2:$B$13,2,0)=H3040,"Y","N")</f>
        <v>N</v>
      </c>
    </row>
    <row r="3041" spans="1:15" x14ac:dyDescent="0.25">
      <c r="A3041">
        <v>2008</v>
      </c>
      <c r="B3041" t="s">
        <v>148</v>
      </c>
      <c r="C3041" t="s">
        <v>149</v>
      </c>
      <c r="D3041">
        <v>50</v>
      </c>
      <c r="E3041">
        <v>13</v>
      </c>
      <c r="F3041">
        <v>6</v>
      </c>
      <c r="G3041" t="s">
        <v>16</v>
      </c>
      <c r="H3041" t="s">
        <v>324</v>
      </c>
      <c r="I3041" t="s">
        <v>37</v>
      </c>
      <c r="J3041" t="b">
        <v>0</v>
      </c>
      <c r="K3041">
        <v>150</v>
      </c>
      <c r="L3041">
        <v>325046</v>
      </c>
      <c r="M3041">
        <v>20171015</v>
      </c>
      <c r="N3041" t="s">
        <v>19</v>
      </c>
      <c r="O3041" t="str">
        <f>IF(VLOOKUP(A3041,'national-winners'!$A$2:$B$13,2,0)=H3041,"Y","N")</f>
        <v>N</v>
      </c>
    </row>
    <row r="3042" spans="1:15" x14ac:dyDescent="0.25">
      <c r="A3042">
        <v>2008</v>
      </c>
      <c r="B3042" t="s">
        <v>148</v>
      </c>
      <c r="C3042" t="s">
        <v>149</v>
      </c>
      <c r="D3042">
        <v>50</v>
      </c>
      <c r="E3042">
        <v>13</v>
      </c>
      <c r="F3042">
        <v>6</v>
      </c>
      <c r="G3042" t="s">
        <v>16</v>
      </c>
      <c r="H3042" t="s">
        <v>264</v>
      </c>
      <c r="I3042" t="s">
        <v>353</v>
      </c>
      <c r="J3042" t="b">
        <v>0</v>
      </c>
      <c r="K3042">
        <v>149</v>
      </c>
      <c r="L3042">
        <v>325046</v>
      </c>
      <c r="M3042">
        <v>20171015</v>
      </c>
      <c r="N3042" t="s">
        <v>19</v>
      </c>
      <c r="O3042" t="str">
        <f>IF(VLOOKUP(A3042,'national-winners'!$A$2:$B$13,2,0)=H3042,"Y","N")</f>
        <v>N</v>
      </c>
    </row>
    <row r="3043" spans="1:15" x14ac:dyDescent="0.25">
      <c r="A3043">
        <v>2008</v>
      </c>
      <c r="B3043" t="s">
        <v>148</v>
      </c>
      <c r="C3043" t="s">
        <v>149</v>
      </c>
      <c r="D3043">
        <v>50</v>
      </c>
      <c r="E3043">
        <v>13</v>
      </c>
      <c r="F3043">
        <v>6</v>
      </c>
      <c r="G3043" t="s">
        <v>16</v>
      </c>
      <c r="H3043" t="s">
        <v>362</v>
      </c>
      <c r="I3043" t="s">
        <v>229</v>
      </c>
      <c r="J3043" t="b">
        <v>0</v>
      </c>
      <c r="K3043">
        <v>141</v>
      </c>
      <c r="L3043">
        <v>325046</v>
      </c>
      <c r="M3043">
        <v>20171015</v>
      </c>
      <c r="N3043" t="s">
        <v>19</v>
      </c>
      <c r="O3043" t="str">
        <f>IF(VLOOKUP(A3043,'national-winners'!$A$2:$B$13,2,0)=H3043,"Y","N")</f>
        <v>N</v>
      </c>
    </row>
    <row r="3044" spans="1:15" x14ac:dyDescent="0.25">
      <c r="A3044">
        <v>2008</v>
      </c>
      <c r="B3044" t="s">
        <v>150</v>
      </c>
      <c r="C3044" t="s">
        <v>151</v>
      </c>
      <c r="D3044">
        <v>51</v>
      </c>
      <c r="E3044">
        <v>54</v>
      </c>
      <c r="F3044">
        <v>40</v>
      </c>
      <c r="G3044" t="s">
        <v>16</v>
      </c>
      <c r="H3044" t="s">
        <v>349</v>
      </c>
      <c r="I3044" t="s">
        <v>18</v>
      </c>
      <c r="J3044" t="b">
        <v>0</v>
      </c>
      <c r="K3044">
        <v>1959532</v>
      </c>
      <c r="L3044">
        <v>3723260</v>
      </c>
      <c r="M3044">
        <v>20171015</v>
      </c>
      <c r="N3044" t="s">
        <v>19</v>
      </c>
      <c r="O3044" t="str">
        <f>IF(VLOOKUP(A3044,'national-winners'!$A$2:$B$13,2,0)=H3044,"Y","N")</f>
        <v>Y</v>
      </c>
    </row>
    <row r="3045" spans="1:15" x14ac:dyDescent="0.25">
      <c r="A3045">
        <v>2008</v>
      </c>
      <c r="B3045" t="s">
        <v>150</v>
      </c>
      <c r="C3045" t="s">
        <v>151</v>
      </c>
      <c r="D3045">
        <v>51</v>
      </c>
      <c r="E3045">
        <v>54</v>
      </c>
      <c r="F3045">
        <v>40</v>
      </c>
      <c r="G3045" t="s">
        <v>16</v>
      </c>
      <c r="H3045" t="s">
        <v>348</v>
      </c>
      <c r="I3045" t="s">
        <v>21</v>
      </c>
      <c r="J3045" t="b">
        <v>0</v>
      </c>
      <c r="K3045">
        <v>1725005</v>
      </c>
      <c r="L3045">
        <v>3723260</v>
      </c>
      <c r="M3045">
        <v>20171015</v>
      </c>
      <c r="N3045" t="s">
        <v>19</v>
      </c>
      <c r="O3045" t="str">
        <f>IF(VLOOKUP(A3045,'national-winners'!$A$2:$B$13,2,0)=H3045,"Y","N")</f>
        <v>N</v>
      </c>
    </row>
    <row r="3046" spans="1:15" x14ac:dyDescent="0.25">
      <c r="A3046">
        <v>2008</v>
      </c>
      <c r="B3046" t="s">
        <v>150</v>
      </c>
      <c r="C3046" t="s">
        <v>151</v>
      </c>
      <c r="D3046">
        <v>51</v>
      </c>
      <c r="E3046">
        <v>54</v>
      </c>
      <c r="F3046">
        <v>40</v>
      </c>
      <c r="G3046" t="s">
        <v>16</v>
      </c>
      <c r="H3046" t="s">
        <v>273</v>
      </c>
      <c r="I3046" t="s">
        <v>35</v>
      </c>
      <c r="J3046" t="b">
        <v>0</v>
      </c>
      <c r="K3046">
        <v>11483</v>
      </c>
      <c r="L3046">
        <v>3723260</v>
      </c>
      <c r="M3046">
        <v>20171015</v>
      </c>
      <c r="N3046" t="s">
        <v>19</v>
      </c>
      <c r="O3046" t="str">
        <f>IF(VLOOKUP(A3046,'national-winners'!$A$2:$B$13,2,0)=H3046,"Y","N")</f>
        <v>N</v>
      </c>
    </row>
    <row r="3047" spans="1:15" x14ac:dyDescent="0.25">
      <c r="A3047">
        <v>2008</v>
      </c>
      <c r="B3047" t="s">
        <v>150</v>
      </c>
      <c r="C3047" t="s">
        <v>151</v>
      </c>
      <c r="D3047">
        <v>51</v>
      </c>
      <c r="E3047">
        <v>54</v>
      </c>
      <c r="F3047">
        <v>40</v>
      </c>
      <c r="G3047" t="s">
        <v>16</v>
      </c>
      <c r="H3047" t="s">
        <v>351</v>
      </c>
      <c r="I3047" t="s">
        <v>29</v>
      </c>
      <c r="J3047" t="b">
        <v>0</v>
      </c>
      <c r="K3047">
        <v>11067</v>
      </c>
      <c r="L3047">
        <v>3723260</v>
      </c>
      <c r="M3047">
        <v>20171015</v>
      </c>
      <c r="N3047" t="s">
        <v>19</v>
      </c>
      <c r="O3047" t="str">
        <f>IF(VLOOKUP(A3047,'national-winners'!$A$2:$B$13,2,0)=H3047,"Y","N")</f>
        <v>N</v>
      </c>
    </row>
    <row r="3048" spans="1:15" x14ac:dyDescent="0.25">
      <c r="A3048">
        <v>2008</v>
      </c>
      <c r="B3048" t="s">
        <v>150</v>
      </c>
      <c r="C3048" t="s">
        <v>151</v>
      </c>
      <c r="D3048">
        <v>51</v>
      </c>
      <c r="E3048">
        <v>54</v>
      </c>
      <c r="F3048">
        <v>40</v>
      </c>
      <c r="G3048" t="s">
        <v>16</v>
      </c>
      <c r="H3048" t="s">
        <v>350</v>
      </c>
      <c r="I3048" t="s">
        <v>372</v>
      </c>
      <c r="J3048" t="b">
        <v>0</v>
      </c>
      <c r="K3048">
        <v>7474</v>
      </c>
      <c r="L3048">
        <v>3723260</v>
      </c>
      <c r="M3048">
        <v>20171015</v>
      </c>
      <c r="N3048" t="s">
        <v>19</v>
      </c>
      <c r="O3048" t="str">
        <f>IF(VLOOKUP(A3048,'national-winners'!$A$2:$B$13,2,0)=H3048,"Y","N")</f>
        <v>N</v>
      </c>
    </row>
    <row r="3049" spans="1:15" x14ac:dyDescent="0.25">
      <c r="A3049">
        <v>2008</v>
      </c>
      <c r="B3049" t="s">
        <v>150</v>
      </c>
      <c r="C3049" t="s">
        <v>151</v>
      </c>
      <c r="D3049">
        <v>51</v>
      </c>
      <c r="E3049">
        <v>54</v>
      </c>
      <c r="F3049">
        <v>40</v>
      </c>
      <c r="G3049" t="s">
        <v>16</v>
      </c>
      <c r="J3049" t="b">
        <v>1</v>
      </c>
      <c r="K3049">
        <v>6355</v>
      </c>
      <c r="L3049">
        <v>3723260</v>
      </c>
      <c r="M3049">
        <v>20171015</v>
      </c>
      <c r="N3049" t="s">
        <v>19</v>
      </c>
      <c r="O3049" t="str">
        <f>IF(VLOOKUP(A3049,'national-winners'!$A$2:$B$13,2,0)=H3049,"Y","N")</f>
        <v>N</v>
      </c>
    </row>
    <row r="3050" spans="1:15" x14ac:dyDescent="0.25">
      <c r="A3050">
        <v>2008</v>
      </c>
      <c r="B3050" t="s">
        <v>150</v>
      </c>
      <c r="C3050" t="s">
        <v>151</v>
      </c>
      <c r="D3050">
        <v>51</v>
      </c>
      <c r="E3050">
        <v>54</v>
      </c>
      <c r="F3050">
        <v>40</v>
      </c>
      <c r="G3050" t="s">
        <v>16</v>
      </c>
      <c r="H3050" t="s">
        <v>352</v>
      </c>
      <c r="I3050" t="s">
        <v>274</v>
      </c>
      <c r="J3050" t="b">
        <v>0</v>
      </c>
      <c r="K3050">
        <v>2344</v>
      </c>
      <c r="L3050">
        <v>3723260</v>
      </c>
      <c r="M3050">
        <v>20171015</v>
      </c>
      <c r="N3050" t="s">
        <v>19</v>
      </c>
      <c r="O3050" t="str">
        <f>IF(VLOOKUP(A3050,'national-winners'!$A$2:$B$13,2,0)=H3050,"Y","N")</f>
        <v>N</v>
      </c>
    </row>
    <row r="3051" spans="1:15" x14ac:dyDescent="0.25">
      <c r="A3051">
        <v>2008</v>
      </c>
      <c r="B3051" t="s">
        <v>152</v>
      </c>
      <c r="C3051" t="s">
        <v>153</v>
      </c>
      <c r="D3051">
        <v>53</v>
      </c>
      <c r="E3051">
        <v>91</v>
      </c>
      <c r="F3051">
        <v>73</v>
      </c>
      <c r="G3051" t="s">
        <v>16</v>
      </c>
      <c r="H3051" t="s">
        <v>349</v>
      </c>
      <c r="I3051" t="s">
        <v>18</v>
      </c>
      <c r="J3051" t="b">
        <v>0</v>
      </c>
      <c r="K3051">
        <v>1750848</v>
      </c>
      <c r="L3051">
        <v>3036878</v>
      </c>
      <c r="M3051">
        <v>20171015</v>
      </c>
      <c r="N3051" t="s">
        <v>19</v>
      </c>
      <c r="O3051" t="str">
        <f>IF(VLOOKUP(A3051,'national-winners'!$A$2:$B$13,2,0)=H3051,"Y","N")</f>
        <v>Y</v>
      </c>
    </row>
    <row r="3052" spans="1:15" x14ac:dyDescent="0.25">
      <c r="A3052">
        <v>2008</v>
      </c>
      <c r="B3052" t="s">
        <v>152</v>
      </c>
      <c r="C3052" t="s">
        <v>153</v>
      </c>
      <c r="D3052">
        <v>53</v>
      </c>
      <c r="E3052">
        <v>91</v>
      </c>
      <c r="F3052">
        <v>73</v>
      </c>
      <c r="G3052" t="s">
        <v>16</v>
      </c>
      <c r="H3052" t="s">
        <v>348</v>
      </c>
      <c r="I3052" t="s">
        <v>21</v>
      </c>
      <c r="J3052" t="b">
        <v>0</v>
      </c>
      <c r="K3052">
        <v>1229216</v>
      </c>
      <c r="L3052">
        <v>3036878</v>
      </c>
      <c r="M3052">
        <v>20171015</v>
      </c>
      <c r="N3052" t="s">
        <v>19</v>
      </c>
      <c r="O3052" t="str">
        <f>IF(VLOOKUP(A3052,'national-winners'!$A$2:$B$13,2,0)=H3052,"Y","N")</f>
        <v>N</v>
      </c>
    </row>
    <row r="3053" spans="1:15" x14ac:dyDescent="0.25">
      <c r="A3053">
        <v>2008</v>
      </c>
      <c r="B3053" t="s">
        <v>152</v>
      </c>
      <c r="C3053" t="s">
        <v>153</v>
      </c>
      <c r="D3053">
        <v>53</v>
      </c>
      <c r="E3053">
        <v>91</v>
      </c>
      <c r="F3053">
        <v>73</v>
      </c>
      <c r="G3053" t="s">
        <v>16</v>
      </c>
      <c r="H3053" t="s">
        <v>273</v>
      </c>
      <c r="I3053" t="s">
        <v>35</v>
      </c>
      <c r="J3053" t="b">
        <v>0</v>
      </c>
      <c r="K3053">
        <v>29489</v>
      </c>
      <c r="L3053">
        <v>3036878</v>
      </c>
      <c r="M3053">
        <v>20171015</v>
      </c>
      <c r="N3053" t="s">
        <v>19</v>
      </c>
      <c r="O3053" t="str">
        <f>IF(VLOOKUP(A3053,'national-winners'!$A$2:$B$13,2,0)=H3053,"Y","N")</f>
        <v>N</v>
      </c>
    </row>
    <row r="3054" spans="1:15" x14ac:dyDescent="0.25">
      <c r="A3054">
        <v>2008</v>
      </c>
      <c r="B3054" t="s">
        <v>152</v>
      </c>
      <c r="C3054" t="s">
        <v>153</v>
      </c>
      <c r="D3054">
        <v>53</v>
      </c>
      <c r="E3054">
        <v>91</v>
      </c>
      <c r="F3054">
        <v>73</v>
      </c>
      <c r="G3054" t="s">
        <v>16</v>
      </c>
      <c r="H3054" t="s">
        <v>351</v>
      </c>
      <c r="I3054" t="s">
        <v>29</v>
      </c>
      <c r="J3054" t="b">
        <v>0</v>
      </c>
      <c r="K3054">
        <v>12728</v>
      </c>
      <c r="L3054">
        <v>3036878</v>
      </c>
      <c r="M3054">
        <v>20171015</v>
      </c>
      <c r="N3054" t="s">
        <v>19</v>
      </c>
      <c r="O3054" t="str">
        <f>IF(VLOOKUP(A3054,'national-winners'!$A$2:$B$13,2,0)=H3054,"Y","N")</f>
        <v>N</v>
      </c>
    </row>
    <row r="3055" spans="1:15" x14ac:dyDescent="0.25">
      <c r="A3055">
        <v>2008</v>
      </c>
      <c r="B3055" t="s">
        <v>152</v>
      </c>
      <c r="C3055" t="s">
        <v>153</v>
      </c>
      <c r="D3055">
        <v>53</v>
      </c>
      <c r="E3055">
        <v>91</v>
      </c>
      <c r="F3055">
        <v>73</v>
      </c>
      <c r="G3055" t="s">
        <v>16</v>
      </c>
      <c r="H3055" t="s">
        <v>350</v>
      </c>
      <c r="I3055" t="s">
        <v>134</v>
      </c>
      <c r="J3055" t="b">
        <v>0</v>
      </c>
      <c r="K3055">
        <v>9432</v>
      </c>
      <c r="L3055">
        <v>3036878</v>
      </c>
      <c r="M3055">
        <v>20171015</v>
      </c>
      <c r="N3055" t="s">
        <v>19</v>
      </c>
      <c r="O3055" t="str">
        <f>IF(VLOOKUP(A3055,'national-winners'!$A$2:$B$13,2,0)=H3055,"Y","N")</f>
        <v>N</v>
      </c>
    </row>
    <row r="3056" spans="1:15" x14ac:dyDescent="0.25">
      <c r="A3056">
        <v>2008</v>
      </c>
      <c r="B3056" t="s">
        <v>152</v>
      </c>
      <c r="C3056" t="s">
        <v>153</v>
      </c>
      <c r="D3056">
        <v>53</v>
      </c>
      <c r="E3056">
        <v>91</v>
      </c>
      <c r="F3056">
        <v>73</v>
      </c>
      <c r="G3056" t="s">
        <v>16</v>
      </c>
      <c r="H3056" t="s">
        <v>352</v>
      </c>
      <c r="I3056" t="s">
        <v>274</v>
      </c>
      <c r="J3056" t="b">
        <v>0</v>
      </c>
      <c r="K3056">
        <v>3819</v>
      </c>
      <c r="L3056">
        <v>3036878</v>
      </c>
      <c r="M3056">
        <v>20171015</v>
      </c>
      <c r="N3056" t="s">
        <v>19</v>
      </c>
      <c r="O3056" t="str">
        <f>IF(VLOOKUP(A3056,'national-winners'!$A$2:$B$13,2,0)=H3056,"Y","N")</f>
        <v>N</v>
      </c>
    </row>
    <row r="3057" spans="1:15" x14ac:dyDescent="0.25">
      <c r="A3057">
        <v>2008</v>
      </c>
      <c r="B3057" t="s">
        <v>152</v>
      </c>
      <c r="C3057" t="s">
        <v>153</v>
      </c>
      <c r="D3057">
        <v>53</v>
      </c>
      <c r="E3057">
        <v>91</v>
      </c>
      <c r="F3057">
        <v>73</v>
      </c>
      <c r="G3057" t="s">
        <v>16</v>
      </c>
      <c r="H3057" t="s">
        <v>264</v>
      </c>
      <c r="I3057" t="s">
        <v>353</v>
      </c>
      <c r="J3057" t="b">
        <v>0</v>
      </c>
      <c r="K3057">
        <v>705</v>
      </c>
      <c r="L3057">
        <v>3036878</v>
      </c>
      <c r="M3057">
        <v>20171015</v>
      </c>
      <c r="N3057" t="s">
        <v>19</v>
      </c>
      <c r="O3057" t="str">
        <f>IF(VLOOKUP(A3057,'national-winners'!$A$2:$B$13,2,0)=H3057,"Y","N")</f>
        <v>N</v>
      </c>
    </row>
    <row r="3058" spans="1:15" x14ac:dyDescent="0.25">
      <c r="A3058">
        <v>2008</v>
      </c>
      <c r="B3058" t="s">
        <v>152</v>
      </c>
      <c r="C3058" t="s">
        <v>153</v>
      </c>
      <c r="D3058">
        <v>53</v>
      </c>
      <c r="E3058">
        <v>91</v>
      </c>
      <c r="F3058">
        <v>73</v>
      </c>
      <c r="G3058" t="s">
        <v>16</v>
      </c>
      <c r="H3058" t="s">
        <v>284</v>
      </c>
      <c r="I3058" t="s">
        <v>37</v>
      </c>
      <c r="J3058" t="b">
        <v>0</v>
      </c>
      <c r="K3058">
        <v>641</v>
      </c>
      <c r="L3058">
        <v>3036878</v>
      </c>
      <c r="M3058">
        <v>20171015</v>
      </c>
      <c r="N3058" t="s">
        <v>19</v>
      </c>
      <c r="O3058" t="str">
        <f>IF(VLOOKUP(A3058,'national-winners'!$A$2:$B$13,2,0)=H3058,"Y","N")</f>
        <v>N</v>
      </c>
    </row>
    <row r="3059" spans="1:15" x14ac:dyDescent="0.25">
      <c r="A3059">
        <v>2008</v>
      </c>
      <c r="B3059" t="s">
        <v>154</v>
      </c>
      <c r="C3059" t="s">
        <v>155</v>
      </c>
      <c r="D3059">
        <v>54</v>
      </c>
      <c r="E3059">
        <v>55</v>
      </c>
      <c r="F3059">
        <v>56</v>
      </c>
      <c r="G3059" t="s">
        <v>16</v>
      </c>
      <c r="H3059" t="s">
        <v>348</v>
      </c>
      <c r="I3059" t="s">
        <v>21</v>
      </c>
      <c r="J3059" t="b">
        <v>0</v>
      </c>
      <c r="K3059">
        <v>397466</v>
      </c>
      <c r="L3059">
        <v>713451</v>
      </c>
      <c r="M3059">
        <v>20171015</v>
      </c>
      <c r="N3059" t="s">
        <v>19</v>
      </c>
      <c r="O3059" t="str">
        <f>IF(VLOOKUP(A3059,'national-winners'!$A$2:$B$13,2,0)=H3059,"Y","N")</f>
        <v>N</v>
      </c>
    </row>
    <row r="3060" spans="1:15" x14ac:dyDescent="0.25">
      <c r="A3060">
        <v>2008</v>
      </c>
      <c r="B3060" t="s">
        <v>154</v>
      </c>
      <c r="C3060" t="s">
        <v>155</v>
      </c>
      <c r="D3060">
        <v>54</v>
      </c>
      <c r="E3060">
        <v>55</v>
      </c>
      <c r="F3060">
        <v>56</v>
      </c>
      <c r="G3060" t="s">
        <v>16</v>
      </c>
      <c r="H3060" t="s">
        <v>349</v>
      </c>
      <c r="I3060" t="s">
        <v>18</v>
      </c>
      <c r="J3060" t="b">
        <v>0</v>
      </c>
      <c r="K3060">
        <v>303857</v>
      </c>
      <c r="L3060">
        <v>713451</v>
      </c>
      <c r="M3060">
        <v>20171015</v>
      </c>
      <c r="N3060" t="s">
        <v>19</v>
      </c>
      <c r="O3060" t="str">
        <f>IF(VLOOKUP(A3060,'national-winners'!$A$2:$B$13,2,0)=H3060,"Y","N")</f>
        <v>Y</v>
      </c>
    </row>
    <row r="3061" spans="1:15" x14ac:dyDescent="0.25">
      <c r="A3061">
        <v>2008</v>
      </c>
      <c r="B3061" t="s">
        <v>154</v>
      </c>
      <c r="C3061" t="s">
        <v>155</v>
      </c>
      <c r="D3061">
        <v>54</v>
      </c>
      <c r="E3061">
        <v>55</v>
      </c>
      <c r="F3061">
        <v>56</v>
      </c>
      <c r="G3061" t="s">
        <v>16</v>
      </c>
      <c r="H3061" t="s">
        <v>273</v>
      </c>
      <c r="I3061" t="s">
        <v>35</v>
      </c>
      <c r="J3061" t="b">
        <v>0</v>
      </c>
      <c r="K3061">
        <v>7219</v>
      </c>
      <c r="L3061">
        <v>713451</v>
      </c>
      <c r="M3061">
        <v>20171015</v>
      </c>
      <c r="N3061" t="s">
        <v>19</v>
      </c>
      <c r="O3061" t="str">
        <f>IF(VLOOKUP(A3061,'national-winners'!$A$2:$B$13,2,0)=H3061,"Y","N")</f>
        <v>N</v>
      </c>
    </row>
    <row r="3062" spans="1:15" x14ac:dyDescent="0.25">
      <c r="A3062">
        <v>2008</v>
      </c>
      <c r="B3062" t="s">
        <v>154</v>
      </c>
      <c r="C3062" t="s">
        <v>155</v>
      </c>
      <c r="D3062">
        <v>54</v>
      </c>
      <c r="E3062">
        <v>55</v>
      </c>
      <c r="F3062">
        <v>56</v>
      </c>
      <c r="G3062" t="s">
        <v>16</v>
      </c>
      <c r="H3062" t="s">
        <v>350</v>
      </c>
      <c r="I3062" t="s">
        <v>134</v>
      </c>
      <c r="J3062" t="b">
        <v>0</v>
      </c>
      <c r="K3062">
        <v>2465</v>
      </c>
      <c r="L3062">
        <v>713451</v>
      </c>
      <c r="M3062">
        <v>20171015</v>
      </c>
      <c r="N3062" t="s">
        <v>19</v>
      </c>
      <c r="O3062" t="str">
        <f>IF(VLOOKUP(A3062,'national-winners'!$A$2:$B$13,2,0)=H3062,"Y","N")</f>
        <v>N</v>
      </c>
    </row>
    <row r="3063" spans="1:15" x14ac:dyDescent="0.25">
      <c r="A3063">
        <v>2008</v>
      </c>
      <c r="B3063" t="s">
        <v>154</v>
      </c>
      <c r="C3063" t="s">
        <v>155</v>
      </c>
      <c r="D3063">
        <v>54</v>
      </c>
      <c r="E3063">
        <v>55</v>
      </c>
      <c r="F3063">
        <v>56</v>
      </c>
      <c r="G3063" t="s">
        <v>16</v>
      </c>
      <c r="H3063" t="s">
        <v>352</v>
      </c>
      <c r="I3063" t="s">
        <v>373</v>
      </c>
      <c r="J3063" t="b">
        <v>0</v>
      </c>
      <c r="K3063">
        <v>2355</v>
      </c>
      <c r="L3063">
        <v>713451</v>
      </c>
      <c r="M3063">
        <v>20171015</v>
      </c>
      <c r="N3063" t="s">
        <v>19</v>
      </c>
      <c r="O3063" t="str">
        <f>IF(VLOOKUP(A3063,'national-winners'!$A$2:$B$13,2,0)=H3063,"Y","N")</f>
        <v>N</v>
      </c>
    </row>
    <row r="3064" spans="1:15" x14ac:dyDescent="0.25">
      <c r="A3064">
        <v>2008</v>
      </c>
      <c r="B3064" t="s">
        <v>154</v>
      </c>
      <c r="C3064" t="s">
        <v>155</v>
      </c>
      <c r="D3064">
        <v>54</v>
      </c>
      <c r="E3064">
        <v>55</v>
      </c>
      <c r="F3064">
        <v>56</v>
      </c>
      <c r="G3064" t="s">
        <v>16</v>
      </c>
      <c r="J3064" t="b">
        <v>1</v>
      </c>
      <c r="K3064">
        <v>89</v>
      </c>
      <c r="L3064">
        <v>713451</v>
      </c>
      <c r="M3064">
        <v>20171015</v>
      </c>
      <c r="N3064" t="s">
        <v>19</v>
      </c>
      <c r="O3064" t="str">
        <f>IF(VLOOKUP(A3064,'national-winners'!$A$2:$B$13,2,0)=H3064,"Y","N")</f>
        <v>N</v>
      </c>
    </row>
    <row r="3065" spans="1:15" x14ac:dyDescent="0.25">
      <c r="A3065">
        <v>2008</v>
      </c>
      <c r="B3065" t="s">
        <v>156</v>
      </c>
      <c r="C3065" t="s">
        <v>157</v>
      </c>
      <c r="D3065">
        <v>55</v>
      </c>
      <c r="E3065">
        <v>35</v>
      </c>
      <c r="F3065">
        <v>25</v>
      </c>
      <c r="G3065" t="s">
        <v>16</v>
      </c>
      <c r="H3065" t="s">
        <v>349</v>
      </c>
      <c r="I3065" t="s">
        <v>18</v>
      </c>
      <c r="J3065" t="b">
        <v>0</v>
      </c>
      <c r="K3065">
        <v>1677211</v>
      </c>
      <c r="L3065">
        <v>2983417</v>
      </c>
      <c r="M3065">
        <v>20171015</v>
      </c>
      <c r="N3065" t="s">
        <v>19</v>
      </c>
      <c r="O3065" t="str">
        <f>IF(VLOOKUP(A3065,'national-winners'!$A$2:$B$13,2,0)=H3065,"Y","N")</f>
        <v>Y</v>
      </c>
    </row>
    <row r="3066" spans="1:15" x14ac:dyDescent="0.25">
      <c r="A3066">
        <v>2008</v>
      </c>
      <c r="B3066" t="s">
        <v>156</v>
      </c>
      <c r="C3066" t="s">
        <v>157</v>
      </c>
      <c r="D3066">
        <v>55</v>
      </c>
      <c r="E3066">
        <v>35</v>
      </c>
      <c r="F3066">
        <v>25</v>
      </c>
      <c r="G3066" t="s">
        <v>16</v>
      </c>
      <c r="H3066" t="s">
        <v>348</v>
      </c>
      <c r="I3066" t="s">
        <v>21</v>
      </c>
      <c r="J3066" t="b">
        <v>0</v>
      </c>
      <c r="K3066">
        <v>1262393</v>
      </c>
      <c r="L3066">
        <v>2983417</v>
      </c>
      <c r="M3066">
        <v>20171015</v>
      </c>
      <c r="N3066" t="s">
        <v>19</v>
      </c>
      <c r="O3066" t="str">
        <f>IF(VLOOKUP(A3066,'national-winners'!$A$2:$B$13,2,0)=H3066,"Y","N")</f>
        <v>N</v>
      </c>
    </row>
    <row r="3067" spans="1:15" x14ac:dyDescent="0.25">
      <c r="A3067">
        <v>2008</v>
      </c>
      <c r="B3067" t="s">
        <v>156</v>
      </c>
      <c r="C3067" t="s">
        <v>157</v>
      </c>
      <c r="D3067">
        <v>55</v>
      </c>
      <c r="E3067">
        <v>35</v>
      </c>
      <c r="F3067">
        <v>25</v>
      </c>
      <c r="G3067" t="s">
        <v>16</v>
      </c>
      <c r="H3067" t="s">
        <v>273</v>
      </c>
      <c r="I3067" t="s">
        <v>35</v>
      </c>
      <c r="J3067" t="b">
        <v>0</v>
      </c>
      <c r="K3067">
        <v>17605</v>
      </c>
      <c r="L3067">
        <v>2983417</v>
      </c>
      <c r="M3067">
        <v>20171015</v>
      </c>
      <c r="N3067" t="s">
        <v>19</v>
      </c>
      <c r="O3067" t="str">
        <f>IF(VLOOKUP(A3067,'national-winners'!$A$2:$B$13,2,0)=H3067,"Y","N")</f>
        <v>N</v>
      </c>
    </row>
    <row r="3068" spans="1:15" x14ac:dyDescent="0.25">
      <c r="A3068">
        <v>2008</v>
      </c>
      <c r="B3068" t="s">
        <v>156</v>
      </c>
      <c r="C3068" t="s">
        <v>157</v>
      </c>
      <c r="D3068">
        <v>55</v>
      </c>
      <c r="E3068">
        <v>35</v>
      </c>
      <c r="F3068">
        <v>25</v>
      </c>
      <c r="G3068" t="s">
        <v>16</v>
      </c>
      <c r="H3068" t="s">
        <v>351</v>
      </c>
      <c r="I3068" t="s">
        <v>29</v>
      </c>
      <c r="J3068" t="b">
        <v>0</v>
      </c>
      <c r="K3068">
        <v>8858</v>
      </c>
      <c r="L3068">
        <v>2983417</v>
      </c>
      <c r="M3068">
        <v>20171015</v>
      </c>
      <c r="N3068" t="s">
        <v>19</v>
      </c>
      <c r="O3068" t="str">
        <f>IF(VLOOKUP(A3068,'national-winners'!$A$2:$B$13,2,0)=H3068,"Y","N")</f>
        <v>N</v>
      </c>
    </row>
    <row r="3069" spans="1:15" x14ac:dyDescent="0.25">
      <c r="A3069">
        <v>2008</v>
      </c>
      <c r="B3069" t="s">
        <v>156</v>
      </c>
      <c r="C3069" t="s">
        <v>157</v>
      </c>
      <c r="D3069">
        <v>55</v>
      </c>
      <c r="E3069">
        <v>35</v>
      </c>
      <c r="F3069">
        <v>25</v>
      </c>
      <c r="G3069" t="s">
        <v>16</v>
      </c>
      <c r="H3069" t="s">
        <v>52</v>
      </c>
      <c r="J3069" t="b">
        <v>0</v>
      </c>
      <c r="K3069">
        <v>6521</v>
      </c>
      <c r="L3069">
        <v>2983417</v>
      </c>
      <c r="M3069">
        <v>20171015</v>
      </c>
      <c r="N3069" t="s">
        <v>19</v>
      </c>
      <c r="O3069" t="str">
        <f>IF(VLOOKUP(A3069,'national-winners'!$A$2:$B$13,2,0)=H3069,"Y","N")</f>
        <v>N</v>
      </c>
    </row>
    <row r="3070" spans="1:15" x14ac:dyDescent="0.25">
      <c r="A3070">
        <v>2008</v>
      </c>
      <c r="B3070" t="s">
        <v>156</v>
      </c>
      <c r="C3070" t="s">
        <v>157</v>
      </c>
      <c r="D3070">
        <v>55</v>
      </c>
      <c r="E3070">
        <v>35</v>
      </c>
      <c r="F3070">
        <v>25</v>
      </c>
      <c r="G3070" t="s">
        <v>16</v>
      </c>
      <c r="H3070" t="s">
        <v>350</v>
      </c>
      <c r="I3070" t="s">
        <v>134</v>
      </c>
      <c r="J3070" t="b">
        <v>0</v>
      </c>
      <c r="K3070">
        <v>5072</v>
      </c>
      <c r="L3070">
        <v>2983417</v>
      </c>
      <c r="M3070">
        <v>20171015</v>
      </c>
      <c r="N3070" t="s">
        <v>19</v>
      </c>
      <c r="O3070" t="str">
        <f>IF(VLOOKUP(A3070,'national-winners'!$A$2:$B$13,2,0)=H3070,"Y","N")</f>
        <v>N</v>
      </c>
    </row>
    <row r="3071" spans="1:15" x14ac:dyDescent="0.25">
      <c r="A3071">
        <v>2008</v>
      </c>
      <c r="B3071" t="s">
        <v>156</v>
      </c>
      <c r="C3071" t="s">
        <v>157</v>
      </c>
      <c r="D3071">
        <v>55</v>
      </c>
      <c r="E3071">
        <v>35</v>
      </c>
      <c r="F3071">
        <v>25</v>
      </c>
      <c r="G3071" t="s">
        <v>16</v>
      </c>
      <c r="H3071" t="s">
        <v>352</v>
      </c>
      <c r="I3071" t="s">
        <v>274</v>
      </c>
      <c r="J3071" t="b">
        <v>0</v>
      </c>
      <c r="K3071">
        <v>4216</v>
      </c>
      <c r="L3071">
        <v>2983417</v>
      </c>
      <c r="M3071">
        <v>20171015</v>
      </c>
      <c r="N3071" t="s">
        <v>19</v>
      </c>
      <c r="O3071" t="str">
        <f>IF(VLOOKUP(A3071,'national-winners'!$A$2:$B$13,2,0)=H3071,"Y","N")</f>
        <v>N</v>
      </c>
    </row>
    <row r="3072" spans="1:15" x14ac:dyDescent="0.25">
      <c r="A3072">
        <v>2008</v>
      </c>
      <c r="B3072" t="s">
        <v>156</v>
      </c>
      <c r="C3072" t="s">
        <v>157</v>
      </c>
      <c r="D3072">
        <v>55</v>
      </c>
      <c r="E3072">
        <v>35</v>
      </c>
      <c r="F3072">
        <v>25</v>
      </c>
      <c r="G3072" t="s">
        <v>16</v>
      </c>
      <c r="H3072" t="s">
        <v>374</v>
      </c>
      <c r="I3072" t="s">
        <v>375</v>
      </c>
      <c r="J3072" t="b">
        <v>0</v>
      </c>
      <c r="K3072">
        <v>764</v>
      </c>
      <c r="L3072">
        <v>2983417</v>
      </c>
      <c r="M3072">
        <v>20171015</v>
      </c>
      <c r="N3072" t="s">
        <v>19</v>
      </c>
      <c r="O3072" t="str">
        <f>IF(VLOOKUP(A3072,'national-winners'!$A$2:$B$13,2,0)=H3072,"Y","N")</f>
        <v>N</v>
      </c>
    </row>
    <row r="3073" spans="1:15" x14ac:dyDescent="0.25">
      <c r="A3073">
        <v>2008</v>
      </c>
      <c r="B3073" t="s">
        <v>156</v>
      </c>
      <c r="C3073" t="s">
        <v>157</v>
      </c>
      <c r="D3073">
        <v>55</v>
      </c>
      <c r="E3073">
        <v>35</v>
      </c>
      <c r="F3073">
        <v>25</v>
      </c>
      <c r="G3073" t="s">
        <v>16</v>
      </c>
      <c r="H3073" t="s">
        <v>362</v>
      </c>
      <c r="I3073" t="s">
        <v>255</v>
      </c>
      <c r="J3073" t="b">
        <v>0</v>
      </c>
      <c r="K3073">
        <v>540</v>
      </c>
      <c r="L3073">
        <v>2983417</v>
      </c>
      <c r="M3073">
        <v>20171015</v>
      </c>
      <c r="N3073" t="s">
        <v>19</v>
      </c>
      <c r="O3073" t="str">
        <f>IF(VLOOKUP(A3073,'national-winners'!$A$2:$B$13,2,0)=H3073,"Y","N")</f>
        <v>N</v>
      </c>
    </row>
    <row r="3074" spans="1:15" x14ac:dyDescent="0.25">
      <c r="A3074">
        <v>2008</v>
      </c>
      <c r="B3074" t="s">
        <v>156</v>
      </c>
      <c r="C3074" t="s">
        <v>157</v>
      </c>
      <c r="D3074">
        <v>55</v>
      </c>
      <c r="E3074">
        <v>35</v>
      </c>
      <c r="F3074">
        <v>25</v>
      </c>
      <c r="G3074" t="s">
        <v>16</v>
      </c>
      <c r="H3074" t="s">
        <v>264</v>
      </c>
      <c r="I3074" t="s">
        <v>353</v>
      </c>
      <c r="J3074" t="b">
        <v>0</v>
      </c>
      <c r="K3074">
        <v>237</v>
      </c>
      <c r="L3074">
        <v>2983417</v>
      </c>
      <c r="M3074">
        <v>20171015</v>
      </c>
      <c r="N3074" t="s">
        <v>19</v>
      </c>
      <c r="O3074" t="str">
        <f>IF(VLOOKUP(A3074,'national-winners'!$A$2:$B$13,2,0)=H3074,"Y","N")</f>
        <v>N</v>
      </c>
    </row>
    <row r="3075" spans="1:15" x14ac:dyDescent="0.25">
      <c r="A3075">
        <v>2008</v>
      </c>
      <c r="B3075" t="s">
        <v>158</v>
      </c>
      <c r="C3075" t="s">
        <v>159</v>
      </c>
      <c r="D3075">
        <v>56</v>
      </c>
      <c r="E3075">
        <v>83</v>
      </c>
      <c r="F3075">
        <v>68</v>
      </c>
      <c r="G3075" t="s">
        <v>16</v>
      </c>
      <c r="H3075" t="s">
        <v>348</v>
      </c>
      <c r="I3075" t="s">
        <v>21</v>
      </c>
      <c r="J3075" t="b">
        <v>0</v>
      </c>
      <c r="K3075">
        <v>164958</v>
      </c>
      <c r="L3075">
        <v>254904</v>
      </c>
      <c r="M3075">
        <v>20171015</v>
      </c>
      <c r="N3075" t="s">
        <v>19</v>
      </c>
      <c r="O3075" t="str">
        <f>IF(VLOOKUP(A3075,'national-winners'!$A$2:$B$13,2,0)=H3075,"Y","N")</f>
        <v>N</v>
      </c>
    </row>
    <row r="3076" spans="1:15" x14ac:dyDescent="0.25">
      <c r="A3076">
        <v>2008</v>
      </c>
      <c r="B3076" t="s">
        <v>158</v>
      </c>
      <c r="C3076" t="s">
        <v>159</v>
      </c>
      <c r="D3076">
        <v>56</v>
      </c>
      <c r="E3076">
        <v>83</v>
      </c>
      <c r="F3076">
        <v>68</v>
      </c>
      <c r="G3076" t="s">
        <v>16</v>
      </c>
      <c r="H3076" t="s">
        <v>349</v>
      </c>
      <c r="I3076" t="s">
        <v>18</v>
      </c>
      <c r="J3076" t="b">
        <v>0</v>
      </c>
      <c r="K3076">
        <v>82868</v>
      </c>
      <c r="L3076">
        <v>254904</v>
      </c>
      <c r="M3076">
        <v>20171015</v>
      </c>
      <c r="N3076" t="s">
        <v>19</v>
      </c>
      <c r="O3076" t="str">
        <f>IF(VLOOKUP(A3076,'national-winners'!$A$2:$B$13,2,0)=H3076,"Y","N")</f>
        <v>Y</v>
      </c>
    </row>
    <row r="3077" spans="1:15" x14ac:dyDescent="0.25">
      <c r="A3077">
        <v>2008</v>
      </c>
      <c r="B3077" t="s">
        <v>158</v>
      </c>
      <c r="C3077" t="s">
        <v>159</v>
      </c>
      <c r="D3077">
        <v>56</v>
      </c>
      <c r="E3077">
        <v>83</v>
      </c>
      <c r="F3077">
        <v>68</v>
      </c>
      <c r="G3077" t="s">
        <v>16</v>
      </c>
      <c r="I3077" t="s">
        <v>35</v>
      </c>
      <c r="J3077" t="b">
        <v>0</v>
      </c>
      <c r="K3077">
        <v>3717</v>
      </c>
      <c r="L3077">
        <v>254904</v>
      </c>
      <c r="M3077">
        <v>20171015</v>
      </c>
      <c r="N3077" t="s">
        <v>19</v>
      </c>
      <c r="O3077" t="str">
        <f>IF(VLOOKUP(A3077,'national-winners'!$A$2:$B$13,2,0)=H3077,"Y","N")</f>
        <v>N</v>
      </c>
    </row>
    <row r="3078" spans="1:15" x14ac:dyDescent="0.25">
      <c r="A3078">
        <v>2008</v>
      </c>
      <c r="B3078" t="s">
        <v>158</v>
      </c>
      <c r="C3078" t="s">
        <v>159</v>
      </c>
      <c r="D3078">
        <v>56</v>
      </c>
      <c r="E3078">
        <v>83</v>
      </c>
      <c r="F3078">
        <v>68</v>
      </c>
      <c r="G3078" t="s">
        <v>16</v>
      </c>
      <c r="H3078" t="s">
        <v>351</v>
      </c>
      <c r="I3078" t="s">
        <v>29</v>
      </c>
      <c r="J3078" t="b">
        <v>0</v>
      </c>
      <c r="K3078">
        <v>1594</v>
      </c>
      <c r="L3078">
        <v>254904</v>
      </c>
      <c r="M3078">
        <v>20171015</v>
      </c>
      <c r="N3078" t="s">
        <v>19</v>
      </c>
      <c r="O3078" t="str">
        <f>IF(VLOOKUP(A3078,'national-winners'!$A$2:$B$13,2,0)=H3078,"Y","N")</f>
        <v>N</v>
      </c>
    </row>
    <row r="3079" spans="1:15" x14ac:dyDescent="0.25">
      <c r="A3079">
        <v>2008</v>
      </c>
      <c r="B3079" t="s">
        <v>158</v>
      </c>
      <c r="C3079" t="s">
        <v>159</v>
      </c>
      <c r="D3079">
        <v>56</v>
      </c>
      <c r="E3079">
        <v>83</v>
      </c>
      <c r="F3079">
        <v>68</v>
      </c>
      <c r="G3079" t="s">
        <v>16</v>
      </c>
      <c r="J3079" t="b">
        <v>1</v>
      </c>
      <c r="K3079">
        <v>1521</v>
      </c>
      <c r="L3079">
        <v>254904</v>
      </c>
      <c r="M3079">
        <v>20171015</v>
      </c>
      <c r="N3079" t="s">
        <v>19</v>
      </c>
      <c r="O3079" t="str">
        <f>IF(VLOOKUP(A3079,'national-winners'!$A$2:$B$13,2,0)=H3079,"Y","N")</f>
        <v>N</v>
      </c>
    </row>
    <row r="3080" spans="1:15" x14ac:dyDescent="0.25">
      <c r="A3080">
        <v>2008</v>
      </c>
      <c r="B3080" t="s">
        <v>158</v>
      </c>
      <c r="C3080" t="s">
        <v>159</v>
      </c>
      <c r="D3080">
        <v>56</v>
      </c>
      <c r="E3080">
        <v>83</v>
      </c>
      <c r="F3080">
        <v>68</v>
      </c>
      <c r="G3080" t="s">
        <v>16</v>
      </c>
      <c r="H3080" t="s">
        <v>307</v>
      </c>
      <c r="J3080" t="b">
        <v>0</v>
      </c>
      <c r="K3080">
        <v>246</v>
      </c>
      <c r="L3080">
        <v>254904</v>
      </c>
      <c r="M3080">
        <v>20171015</v>
      </c>
      <c r="N3080" t="s">
        <v>19</v>
      </c>
      <c r="O3080" t="str">
        <f>IF(VLOOKUP(A3080,'national-winners'!$A$2:$B$13,2,0)=H3080,"Y","N")</f>
        <v>N</v>
      </c>
    </row>
    <row r="3081" spans="1:15" x14ac:dyDescent="0.25">
      <c r="A3081">
        <v>2012</v>
      </c>
      <c r="B3081" t="s">
        <v>14</v>
      </c>
      <c r="C3081" t="s">
        <v>15</v>
      </c>
      <c r="D3081">
        <v>1</v>
      </c>
      <c r="E3081">
        <v>63</v>
      </c>
      <c r="F3081">
        <v>41</v>
      </c>
      <c r="G3081" t="s">
        <v>16</v>
      </c>
      <c r="H3081" t="s">
        <v>376</v>
      </c>
      <c r="I3081" t="s">
        <v>21</v>
      </c>
      <c r="J3081" t="b">
        <v>0</v>
      </c>
      <c r="K3081">
        <v>1255925</v>
      </c>
      <c r="L3081">
        <v>2074338</v>
      </c>
      <c r="M3081">
        <v>20171015</v>
      </c>
      <c r="N3081" t="s">
        <v>19</v>
      </c>
      <c r="O3081" t="str">
        <f>IF(VLOOKUP(A3081,'national-winners'!$A$2:$B$13,2,0)=H3081,"Y","N")</f>
        <v>N</v>
      </c>
    </row>
    <row r="3082" spans="1:15" x14ac:dyDescent="0.25">
      <c r="A3082">
        <v>2012</v>
      </c>
      <c r="B3082" t="s">
        <v>14</v>
      </c>
      <c r="C3082" t="s">
        <v>15</v>
      </c>
      <c r="D3082">
        <v>1</v>
      </c>
      <c r="E3082">
        <v>63</v>
      </c>
      <c r="F3082">
        <v>41</v>
      </c>
      <c r="G3082" t="s">
        <v>16</v>
      </c>
      <c r="H3082" t="s">
        <v>349</v>
      </c>
      <c r="I3082" t="s">
        <v>18</v>
      </c>
      <c r="J3082" t="b">
        <v>0</v>
      </c>
      <c r="K3082">
        <v>795696</v>
      </c>
      <c r="L3082">
        <v>2074338</v>
      </c>
      <c r="M3082">
        <v>20171015</v>
      </c>
      <c r="N3082" t="s">
        <v>19</v>
      </c>
      <c r="O3082" t="str">
        <f>IF(VLOOKUP(A3082,'national-winners'!$A$2:$B$13,2,0)=H3082,"Y","N")</f>
        <v>Y</v>
      </c>
    </row>
    <row r="3083" spans="1:15" x14ac:dyDescent="0.25">
      <c r="A3083">
        <v>2012</v>
      </c>
      <c r="B3083" t="s">
        <v>14</v>
      </c>
      <c r="C3083" t="s">
        <v>15</v>
      </c>
      <c r="D3083">
        <v>1</v>
      </c>
      <c r="E3083">
        <v>63</v>
      </c>
      <c r="F3083">
        <v>41</v>
      </c>
      <c r="G3083" t="s">
        <v>16</v>
      </c>
      <c r="I3083" t="s">
        <v>35</v>
      </c>
      <c r="J3083" t="b">
        <v>0</v>
      </c>
      <c r="K3083">
        <v>18706</v>
      </c>
      <c r="L3083">
        <v>2074338</v>
      </c>
      <c r="M3083">
        <v>20171015</v>
      </c>
      <c r="N3083" t="s">
        <v>19</v>
      </c>
      <c r="O3083" t="str">
        <f>IF(VLOOKUP(A3083,'national-winners'!$A$2:$B$13,2,0)=H3083,"Y","N")</f>
        <v>N</v>
      </c>
    </row>
    <row r="3084" spans="1:15" x14ac:dyDescent="0.25">
      <c r="A3084">
        <v>2012</v>
      </c>
      <c r="B3084" t="s">
        <v>14</v>
      </c>
      <c r="C3084" t="s">
        <v>15</v>
      </c>
      <c r="D3084">
        <v>1</v>
      </c>
      <c r="E3084">
        <v>63</v>
      </c>
      <c r="F3084">
        <v>41</v>
      </c>
      <c r="G3084" t="s">
        <v>16</v>
      </c>
      <c r="J3084" t="b">
        <v>1</v>
      </c>
      <c r="K3084">
        <v>4011</v>
      </c>
      <c r="L3084">
        <v>2074338</v>
      </c>
      <c r="M3084">
        <v>20171015</v>
      </c>
      <c r="N3084" t="s">
        <v>19</v>
      </c>
      <c r="O3084" t="str">
        <f>IF(VLOOKUP(A3084,'national-winners'!$A$2:$B$13,2,0)=H3084,"Y","N")</f>
        <v>N</v>
      </c>
    </row>
    <row r="3085" spans="1:15" x14ac:dyDescent="0.25">
      <c r="A3085">
        <v>2012</v>
      </c>
      <c r="B3085" t="s">
        <v>30</v>
      </c>
      <c r="C3085" t="s">
        <v>31</v>
      </c>
      <c r="D3085">
        <v>2</v>
      </c>
      <c r="E3085">
        <v>94</v>
      </c>
      <c r="F3085">
        <v>81</v>
      </c>
      <c r="G3085" t="s">
        <v>16</v>
      </c>
      <c r="H3085" t="s">
        <v>376</v>
      </c>
      <c r="I3085" t="s">
        <v>21</v>
      </c>
      <c r="J3085" t="b">
        <v>0</v>
      </c>
      <c r="K3085">
        <v>164676</v>
      </c>
      <c r="L3085">
        <v>300495</v>
      </c>
      <c r="M3085">
        <v>20171015</v>
      </c>
      <c r="N3085" t="s">
        <v>19</v>
      </c>
      <c r="O3085" t="str">
        <f>IF(VLOOKUP(A3085,'national-winners'!$A$2:$B$13,2,0)=H3085,"Y","N")</f>
        <v>N</v>
      </c>
    </row>
    <row r="3086" spans="1:15" x14ac:dyDescent="0.25">
      <c r="A3086">
        <v>2012</v>
      </c>
      <c r="B3086" t="s">
        <v>30</v>
      </c>
      <c r="C3086" t="s">
        <v>31</v>
      </c>
      <c r="D3086">
        <v>2</v>
      </c>
      <c r="E3086">
        <v>94</v>
      </c>
      <c r="F3086">
        <v>81</v>
      </c>
      <c r="G3086" t="s">
        <v>16</v>
      </c>
      <c r="H3086" t="s">
        <v>349</v>
      </c>
      <c r="I3086" t="s">
        <v>18</v>
      </c>
      <c r="J3086" t="b">
        <v>0</v>
      </c>
      <c r="K3086">
        <v>122640</v>
      </c>
      <c r="L3086">
        <v>300495</v>
      </c>
      <c r="M3086">
        <v>20171015</v>
      </c>
      <c r="N3086" t="s">
        <v>19</v>
      </c>
      <c r="O3086" t="str">
        <f>IF(VLOOKUP(A3086,'national-winners'!$A$2:$B$13,2,0)=H3086,"Y","N")</f>
        <v>Y</v>
      </c>
    </row>
    <row r="3087" spans="1:15" x14ac:dyDescent="0.25">
      <c r="A3087">
        <v>2012</v>
      </c>
      <c r="B3087" t="s">
        <v>30</v>
      </c>
      <c r="C3087" t="s">
        <v>31</v>
      </c>
      <c r="D3087">
        <v>2</v>
      </c>
      <c r="E3087">
        <v>94</v>
      </c>
      <c r="F3087">
        <v>81</v>
      </c>
      <c r="G3087" t="s">
        <v>16</v>
      </c>
      <c r="H3087" t="s">
        <v>377</v>
      </c>
      <c r="I3087" t="s">
        <v>29</v>
      </c>
      <c r="J3087" t="b">
        <v>0</v>
      </c>
      <c r="K3087">
        <v>7392</v>
      </c>
      <c r="L3087">
        <v>300495</v>
      </c>
      <c r="M3087">
        <v>20171015</v>
      </c>
      <c r="N3087" t="s">
        <v>19</v>
      </c>
      <c r="O3087" t="str">
        <f>IF(VLOOKUP(A3087,'national-winners'!$A$2:$B$13,2,0)=H3087,"Y","N")</f>
        <v>N</v>
      </c>
    </row>
    <row r="3088" spans="1:15" x14ac:dyDescent="0.25">
      <c r="A3088">
        <v>2012</v>
      </c>
      <c r="B3088" t="s">
        <v>30</v>
      </c>
      <c r="C3088" t="s">
        <v>31</v>
      </c>
      <c r="D3088">
        <v>2</v>
      </c>
      <c r="E3088">
        <v>94</v>
      </c>
      <c r="F3088">
        <v>81</v>
      </c>
      <c r="G3088" t="s">
        <v>16</v>
      </c>
      <c r="H3088" t="s">
        <v>378</v>
      </c>
      <c r="I3088" t="s">
        <v>274</v>
      </c>
      <c r="J3088" t="b">
        <v>0</v>
      </c>
      <c r="K3088">
        <v>2917</v>
      </c>
      <c r="L3088">
        <v>300495</v>
      </c>
      <c r="M3088">
        <v>20171015</v>
      </c>
      <c r="N3088" t="s">
        <v>19</v>
      </c>
      <c r="O3088" t="str">
        <f>IF(VLOOKUP(A3088,'national-winners'!$A$2:$B$13,2,0)=H3088,"Y","N")</f>
        <v>N</v>
      </c>
    </row>
    <row r="3089" spans="1:15" x14ac:dyDescent="0.25">
      <c r="A3089">
        <v>2012</v>
      </c>
      <c r="B3089" t="s">
        <v>30</v>
      </c>
      <c r="C3089" t="s">
        <v>31</v>
      </c>
      <c r="D3089">
        <v>2</v>
      </c>
      <c r="E3089">
        <v>94</v>
      </c>
      <c r="F3089">
        <v>81</v>
      </c>
      <c r="G3089" t="s">
        <v>16</v>
      </c>
      <c r="J3089" t="b">
        <v>1</v>
      </c>
      <c r="K3089">
        <v>2870</v>
      </c>
      <c r="L3089">
        <v>300495</v>
      </c>
      <c r="M3089">
        <v>20171015</v>
      </c>
      <c r="N3089" t="s">
        <v>19</v>
      </c>
      <c r="O3089" t="str">
        <f>IF(VLOOKUP(A3089,'national-winners'!$A$2:$B$13,2,0)=H3089,"Y","N")</f>
        <v>N</v>
      </c>
    </row>
    <row r="3090" spans="1:15" x14ac:dyDescent="0.25">
      <c r="A3090">
        <v>2012</v>
      </c>
      <c r="B3090" t="s">
        <v>32</v>
      </c>
      <c r="C3090" t="s">
        <v>33</v>
      </c>
      <c r="D3090">
        <v>4</v>
      </c>
      <c r="E3090">
        <v>86</v>
      </c>
      <c r="F3090">
        <v>61</v>
      </c>
      <c r="G3090" t="s">
        <v>16</v>
      </c>
      <c r="H3090" t="s">
        <v>376</v>
      </c>
      <c r="I3090" t="s">
        <v>21</v>
      </c>
      <c r="J3090" t="b">
        <v>0</v>
      </c>
      <c r="K3090">
        <v>1233654</v>
      </c>
      <c r="L3090">
        <v>2299254</v>
      </c>
      <c r="M3090">
        <v>20171015</v>
      </c>
      <c r="N3090" t="s">
        <v>19</v>
      </c>
      <c r="O3090" t="str">
        <f>IF(VLOOKUP(A3090,'national-winners'!$A$2:$B$13,2,0)=H3090,"Y","N")</f>
        <v>N</v>
      </c>
    </row>
    <row r="3091" spans="1:15" x14ac:dyDescent="0.25">
      <c r="A3091">
        <v>2012</v>
      </c>
      <c r="B3091" t="s">
        <v>32</v>
      </c>
      <c r="C3091" t="s">
        <v>33</v>
      </c>
      <c r="D3091">
        <v>4</v>
      </c>
      <c r="E3091">
        <v>86</v>
      </c>
      <c r="F3091">
        <v>61</v>
      </c>
      <c r="G3091" t="s">
        <v>16</v>
      </c>
      <c r="H3091" t="s">
        <v>349</v>
      </c>
      <c r="I3091" t="s">
        <v>18</v>
      </c>
      <c r="J3091" t="b">
        <v>0</v>
      </c>
      <c r="K3091">
        <v>1025232</v>
      </c>
      <c r="L3091">
        <v>2299254</v>
      </c>
      <c r="M3091">
        <v>20171015</v>
      </c>
      <c r="N3091" t="s">
        <v>19</v>
      </c>
      <c r="O3091" t="str">
        <f>IF(VLOOKUP(A3091,'national-winners'!$A$2:$B$13,2,0)=H3091,"Y","N")</f>
        <v>Y</v>
      </c>
    </row>
    <row r="3092" spans="1:15" x14ac:dyDescent="0.25">
      <c r="A3092">
        <v>2012</v>
      </c>
      <c r="B3092" t="s">
        <v>32</v>
      </c>
      <c r="C3092" t="s">
        <v>33</v>
      </c>
      <c r="D3092">
        <v>4</v>
      </c>
      <c r="E3092">
        <v>86</v>
      </c>
      <c r="F3092">
        <v>61</v>
      </c>
      <c r="G3092" t="s">
        <v>16</v>
      </c>
      <c r="H3092" t="s">
        <v>377</v>
      </c>
      <c r="I3092" t="s">
        <v>29</v>
      </c>
      <c r="J3092" t="b">
        <v>0</v>
      </c>
      <c r="K3092">
        <v>32100</v>
      </c>
      <c r="L3092">
        <v>2299254</v>
      </c>
      <c r="M3092">
        <v>20171015</v>
      </c>
      <c r="N3092" t="s">
        <v>19</v>
      </c>
      <c r="O3092" t="str">
        <f>IF(VLOOKUP(A3092,'national-winners'!$A$2:$B$13,2,0)=H3092,"Y","N")</f>
        <v>N</v>
      </c>
    </row>
    <row r="3093" spans="1:15" x14ac:dyDescent="0.25">
      <c r="A3093">
        <v>2012</v>
      </c>
      <c r="B3093" t="s">
        <v>32</v>
      </c>
      <c r="C3093" t="s">
        <v>33</v>
      </c>
      <c r="D3093">
        <v>4</v>
      </c>
      <c r="E3093">
        <v>86</v>
      </c>
      <c r="F3093">
        <v>61</v>
      </c>
      <c r="G3093" t="s">
        <v>16</v>
      </c>
      <c r="H3093" t="s">
        <v>378</v>
      </c>
      <c r="I3093" t="s">
        <v>274</v>
      </c>
      <c r="J3093" t="b">
        <v>0</v>
      </c>
      <c r="K3093">
        <v>7816</v>
      </c>
      <c r="L3093">
        <v>2299254</v>
      </c>
      <c r="M3093">
        <v>20171015</v>
      </c>
      <c r="N3093" t="s">
        <v>19</v>
      </c>
      <c r="O3093" t="str">
        <f>IF(VLOOKUP(A3093,'national-winners'!$A$2:$B$13,2,0)=H3093,"Y","N")</f>
        <v>N</v>
      </c>
    </row>
    <row r="3094" spans="1:15" x14ac:dyDescent="0.25">
      <c r="A3094">
        <v>2012</v>
      </c>
      <c r="B3094" t="s">
        <v>32</v>
      </c>
      <c r="C3094" t="s">
        <v>33</v>
      </c>
      <c r="D3094">
        <v>4</v>
      </c>
      <c r="E3094">
        <v>86</v>
      </c>
      <c r="F3094">
        <v>61</v>
      </c>
      <c r="G3094" t="s">
        <v>16</v>
      </c>
      <c r="J3094" t="b">
        <v>1</v>
      </c>
      <c r="K3094">
        <v>452</v>
      </c>
      <c r="L3094">
        <v>2299254</v>
      </c>
      <c r="M3094">
        <v>20171015</v>
      </c>
      <c r="N3094" t="s">
        <v>19</v>
      </c>
      <c r="O3094" t="str">
        <f>IF(VLOOKUP(A3094,'national-winners'!$A$2:$B$13,2,0)=H3094,"Y","N")</f>
        <v>N</v>
      </c>
    </row>
    <row r="3095" spans="1:15" x14ac:dyDescent="0.25">
      <c r="A3095">
        <v>2012</v>
      </c>
      <c r="B3095" t="s">
        <v>40</v>
      </c>
      <c r="C3095" t="s">
        <v>41</v>
      </c>
      <c r="D3095">
        <v>5</v>
      </c>
      <c r="E3095">
        <v>71</v>
      </c>
      <c r="F3095">
        <v>42</v>
      </c>
      <c r="G3095" t="s">
        <v>16</v>
      </c>
      <c r="H3095" t="s">
        <v>376</v>
      </c>
      <c r="I3095" t="s">
        <v>21</v>
      </c>
      <c r="J3095" t="b">
        <v>0</v>
      </c>
      <c r="K3095">
        <v>647744</v>
      </c>
      <c r="L3095">
        <v>1069468</v>
      </c>
      <c r="M3095">
        <v>20171015</v>
      </c>
      <c r="N3095" t="s">
        <v>19</v>
      </c>
      <c r="O3095" t="str">
        <f>IF(VLOOKUP(A3095,'national-winners'!$A$2:$B$13,2,0)=H3095,"Y","N")</f>
        <v>N</v>
      </c>
    </row>
    <row r="3096" spans="1:15" x14ac:dyDescent="0.25">
      <c r="A3096">
        <v>2012</v>
      </c>
      <c r="B3096" t="s">
        <v>40</v>
      </c>
      <c r="C3096" t="s">
        <v>41</v>
      </c>
      <c r="D3096">
        <v>5</v>
      </c>
      <c r="E3096">
        <v>71</v>
      </c>
      <c r="F3096">
        <v>42</v>
      </c>
      <c r="G3096" t="s">
        <v>16</v>
      </c>
      <c r="H3096" t="s">
        <v>349</v>
      </c>
      <c r="I3096" t="s">
        <v>18</v>
      </c>
      <c r="J3096" t="b">
        <v>0</v>
      </c>
      <c r="K3096">
        <v>394409</v>
      </c>
      <c r="L3096">
        <v>1069468</v>
      </c>
      <c r="M3096">
        <v>20171015</v>
      </c>
      <c r="N3096" t="s">
        <v>19</v>
      </c>
      <c r="O3096" t="str">
        <f>IF(VLOOKUP(A3096,'national-winners'!$A$2:$B$13,2,0)=H3096,"Y","N")</f>
        <v>Y</v>
      </c>
    </row>
    <row r="3097" spans="1:15" x14ac:dyDescent="0.25">
      <c r="A3097">
        <v>2012</v>
      </c>
      <c r="B3097" t="s">
        <v>40</v>
      </c>
      <c r="C3097" t="s">
        <v>41</v>
      </c>
      <c r="D3097">
        <v>5</v>
      </c>
      <c r="E3097">
        <v>71</v>
      </c>
      <c r="F3097">
        <v>42</v>
      </c>
      <c r="G3097" t="s">
        <v>16</v>
      </c>
      <c r="H3097" t="s">
        <v>377</v>
      </c>
      <c r="I3097" t="s">
        <v>29</v>
      </c>
      <c r="J3097" t="b">
        <v>0</v>
      </c>
      <c r="K3097">
        <v>16276</v>
      </c>
      <c r="L3097">
        <v>1069468</v>
      </c>
      <c r="M3097">
        <v>20171015</v>
      </c>
      <c r="N3097" t="s">
        <v>19</v>
      </c>
      <c r="O3097" t="str">
        <f>IF(VLOOKUP(A3097,'national-winners'!$A$2:$B$13,2,0)=H3097,"Y","N")</f>
        <v>N</v>
      </c>
    </row>
    <row r="3098" spans="1:15" x14ac:dyDescent="0.25">
      <c r="A3098">
        <v>2012</v>
      </c>
      <c r="B3098" t="s">
        <v>40</v>
      </c>
      <c r="C3098" t="s">
        <v>41</v>
      </c>
      <c r="D3098">
        <v>5</v>
      </c>
      <c r="E3098">
        <v>71</v>
      </c>
      <c r="F3098">
        <v>42</v>
      </c>
      <c r="G3098" t="s">
        <v>16</v>
      </c>
      <c r="H3098" t="s">
        <v>378</v>
      </c>
      <c r="I3098" t="s">
        <v>274</v>
      </c>
      <c r="J3098" t="b">
        <v>0</v>
      </c>
      <c r="K3098">
        <v>9305</v>
      </c>
      <c r="L3098">
        <v>1069468</v>
      </c>
      <c r="M3098">
        <v>20171015</v>
      </c>
      <c r="N3098" t="s">
        <v>19</v>
      </c>
      <c r="O3098" t="str">
        <f>IF(VLOOKUP(A3098,'national-winners'!$A$2:$B$13,2,0)=H3098,"Y","N")</f>
        <v>N</v>
      </c>
    </row>
    <row r="3099" spans="1:15" x14ac:dyDescent="0.25">
      <c r="A3099">
        <v>2012</v>
      </c>
      <c r="B3099" t="s">
        <v>40</v>
      </c>
      <c r="C3099" t="s">
        <v>41</v>
      </c>
      <c r="D3099">
        <v>5</v>
      </c>
      <c r="E3099">
        <v>71</v>
      </c>
      <c r="F3099">
        <v>42</v>
      </c>
      <c r="G3099" t="s">
        <v>16</v>
      </c>
      <c r="H3099" t="s">
        <v>264</v>
      </c>
      <c r="I3099" t="s">
        <v>353</v>
      </c>
      <c r="J3099" t="b">
        <v>0</v>
      </c>
      <c r="K3099">
        <v>1734</v>
      </c>
      <c r="L3099">
        <v>1069468</v>
      </c>
      <c r="M3099">
        <v>20171015</v>
      </c>
      <c r="N3099" t="s">
        <v>19</v>
      </c>
      <c r="O3099" t="str">
        <f>IF(VLOOKUP(A3099,'national-winners'!$A$2:$B$13,2,0)=H3099,"Y","N")</f>
        <v>N</v>
      </c>
    </row>
    <row r="3100" spans="1:15" x14ac:dyDescent="0.25">
      <c r="A3100">
        <v>2012</v>
      </c>
      <c r="B3100" t="s">
        <v>42</v>
      </c>
      <c r="C3100" t="s">
        <v>43</v>
      </c>
      <c r="D3100">
        <v>6</v>
      </c>
      <c r="E3100">
        <v>93</v>
      </c>
      <c r="F3100">
        <v>71</v>
      </c>
      <c r="G3100" t="s">
        <v>16</v>
      </c>
      <c r="H3100" t="s">
        <v>349</v>
      </c>
      <c r="I3100" t="s">
        <v>18</v>
      </c>
      <c r="J3100" t="b">
        <v>0</v>
      </c>
      <c r="K3100">
        <v>7854285</v>
      </c>
      <c r="L3100">
        <v>13038547</v>
      </c>
      <c r="M3100">
        <v>20171015</v>
      </c>
      <c r="N3100" t="s">
        <v>19</v>
      </c>
      <c r="O3100" t="str">
        <f>IF(VLOOKUP(A3100,'national-winners'!$A$2:$B$13,2,0)=H3100,"Y","N")</f>
        <v>Y</v>
      </c>
    </row>
    <row r="3101" spans="1:15" x14ac:dyDescent="0.25">
      <c r="A3101">
        <v>2012</v>
      </c>
      <c r="B3101" t="s">
        <v>42</v>
      </c>
      <c r="C3101" t="s">
        <v>43</v>
      </c>
      <c r="D3101">
        <v>6</v>
      </c>
      <c r="E3101">
        <v>93</v>
      </c>
      <c r="F3101">
        <v>71</v>
      </c>
      <c r="G3101" t="s">
        <v>16</v>
      </c>
      <c r="H3101" t="s">
        <v>376</v>
      </c>
      <c r="I3101" t="s">
        <v>21</v>
      </c>
      <c r="J3101" t="b">
        <v>0</v>
      </c>
      <c r="K3101">
        <v>4839958</v>
      </c>
      <c r="L3101">
        <v>13038547</v>
      </c>
      <c r="M3101">
        <v>20171015</v>
      </c>
      <c r="N3101" t="s">
        <v>19</v>
      </c>
      <c r="O3101" t="str">
        <f>IF(VLOOKUP(A3101,'national-winners'!$A$2:$B$13,2,0)=H3101,"Y","N")</f>
        <v>N</v>
      </c>
    </row>
    <row r="3102" spans="1:15" x14ac:dyDescent="0.25">
      <c r="A3102">
        <v>2012</v>
      </c>
      <c r="B3102" t="s">
        <v>42</v>
      </c>
      <c r="C3102" t="s">
        <v>43</v>
      </c>
      <c r="D3102">
        <v>6</v>
      </c>
      <c r="E3102">
        <v>93</v>
      </c>
      <c r="F3102">
        <v>71</v>
      </c>
      <c r="G3102" t="s">
        <v>16</v>
      </c>
      <c r="H3102" t="s">
        <v>377</v>
      </c>
      <c r="I3102" t="s">
        <v>29</v>
      </c>
      <c r="J3102" t="b">
        <v>0</v>
      </c>
      <c r="K3102">
        <v>143221</v>
      </c>
      <c r="L3102">
        <v>13038547</v>
      </c>
      <c r="M3102">
        <v>20171015</v>
      </c>
      <c r="N3102" t="s">
        <v>19</v>
      </c>
      <c r="O3102" t="str">
        <f>IF(VLOOKUP(A3102,'national-winners'!$A$2:$B$13,2,0)=H3102,"Y","N")</f>
        <v>N</v>
      </c>
    </row>
    <row r="3103" spans="1:15" x14ac:dyDescent="0.25">
      <c r="A3103">
        <v>2012</v>
      </c>
      <c r="B3103" t="s">
        <v>42</v>
      </c>
      <c r="C3103" t="s">
        <v>43</v>
      </c>
      <c r="D3103">
        <v>6</v>
      </c>
      <c r="E3103">
        <v>93</v>
      </c>
      <c r="F3103">
        <v>71</v>
      </c>
      <c r="G3103" t="s">
        <v>16</v>
      </c>
      <c r="H3103" t="s">
        <v>378</v>
      </c>
      <c r="I3103" t="s">
        <v>274</v>
      </c>
      <c r="J3103" t="b">
        <v>0</v>
      </c>
      <c r="K3103">
        <v>85638</v>
      </c>
      <c r="L3103">
        <v>13038547</v>
      </c>
      <c r="M3103">
        <v>20171015</v>
      </c>
      <c r="N3103" t="s">
        <v>19</v>
      </c>
      <c r="O3103" t="str">
        <f>IF(VLOOKUP(A3103,'national-winners'!$A$2:$B$13,2,0)=H3103,"Y","N")</f>
        <v>N</v>
      </c>
    </row>
    <row r="3104" spans="1:15" x14ac:dyDescent="0.25">
      <c r="A3104">
        <v>2012</v>
      </c>
      <c r="B3104" t="s">
        <v>42</v>
      </c>
      <c r="C3104" t="s">
        <v>43</v>
      </c>
      <c r="D3104">
        <v>6</v>
      </c>
      <c r="E3104">
        <v>93</v>
      </c>
      <c r="F3104">
        <v>71</v>
      </c>
      <c r="G3104" t="s">
        <v>16</v>
      </c>
      <c r="H3104" t="s">
        <v>379</v>
      </c>
      <c r="I3104" t="s">
        <v>45</v>
      </c>
      <c r="J3104" t="b">
        <v>0</v>
      </c>
      <c r="K3104">
        <v>53824</v>
      </c>
      <c r="L3104">
        <v>13038547</v>
      </c>
      <c r="M3104">
        <v>20171015</v>
      </c>
      <c r="N3104" t="s">
        <v>19</v>
      </c>
      <c r="O3104" t="str">
        <f>IF(VLOOKUP(A3104,'national-winners'!$A$2:$B$13,2,0)=H3104,"Y","N")</f>
        <v>N</v>
      </c>
    </row>
    <row r="3105" spans="1:15" x14ac:dyDescent="0.25">
      <c r="A3105">
        <v>2012</v>
      </c>
      <c r="B3105" t="s">
        <v>42</v>
      </c>
      <c r="C3105" t="s">
        <v>43</v>
      </c>
      <c r="D3105">
        <v>6</v>
      </c>
      <c r="E3105">
        <v>93</v>
      </c>
      <c r="F3105">
        <v>71</v>
      </c>
      <c r="G3105" t="s">
        <v>16</v>
      </c>
      <c r="H3105" t="s">
        <v>380</v>
      </c>
      <c r="I3105" t="s">
        <v>23</v>
      </c>
      <c r="J3105" t="b">
        <v>0</v>
      </c>
      <c r="K3105">
        <v>38372</v>
      </c>
      <c r="L3105">
        <v>13038547</v>
      </c>
      <c r="M3105">
        <v>20171015</v>
      </c>
      <c r="N3105" t="s">
        <v>19</v>
      </c>
      <c r="O3105" t="str">
        <f>IF(VLOOKUP(A3105,'national-winners'!$A$2:$B$13,2,0)=H3105,"Y","N")</f>
        <v>N</v>
      </c>
    </row>
    <row r="3106" spans="1:15" x14ac:dyDescent="0.25">
      <c r="A3106">
        <v>2012</v>
      </c>
      <c r="B3106" t="s">
        <v>42</v>
      </c>
      <c r="C3106" t="s">
        <v>43</v>
      </c>
      <c r="D3106">
        <v>6</v>
      </c>
      <c r="E3106">
        <v>93</v>
      </c>
      <c r="F3106">
        <v>71</v>
      </c>
      <c r="G3106" t="s">
        <v>16</v>
      </c>
      <c r="J3106" t="b">
        <v>1</v>
      </c>
      <c r="K3106">
        <v>23249</v>
      </c>
      <c r="L3106">
        <v>13038547</v>
      </c>
      <c r="M3106">
        <v>20171015</v>
      </c>
      <c r="N3106" t="s">
        <v>19</v>
      </c>
      <c r="O3106" t="str">
        <f>IF(VLOOKUP(A3106,'national-winners'!$A$2:$B$13,2,0)=H3106,"Y","N")</f>
        <v>N</v>
      </c>
    </row>
    <row r="3107" spans="1:15" x14ac:dyDescent="0.25">
      <c r="A3107">
        <v>2012</v>
      </c>
      <c r="B3107" t="s">
        <v>46</v>
      </c>
      <c r="C3107" t="s">
        <v>47</v>
      </c>
      <c r="D3107">
        <v>8</v>
      </c>
      <c r="E3107">
        <v>84</v>
      </c>
      <c r="F3107">
        <v>62</v>
      </c>
      <c r="G3107" t="s">
        <v>16</v>
      </c>
      <c r="H3107" t="s">
        <v>349</v>
      </c>
      <c r="I3107" t="s">
        <v>18</v>
      </c>
      <c r="J3107" t="b">
        <v>0</v>
      </c>
      <c r="K3107">
        <v>1323101</v>
      </c>
      <c r="L3107">
        <v>2569516</v>
      </c>
      <c r="M3107">
        <v>20171015</v>
      </c>
      <c r="N3107" t="s">
        <v>19</v>
      </c>
      <c r="O3107" t="str">
        <f>IF(VLOOKUP(A3107,'national-winners'!$A$2:$B$13,2,0)=H3107,"Y","N")</f>
        <v>Y</v>
      </c>
    </row>
    <row r="3108" spans="1:15" x14ac:dyDescent="0.25">
      <c r="A3108">
        <v>2012</v>
      </c>
      <c r="B3108" t="s">
        <v>46</v>
      </c>
      <c r="C3108" t="s">
        <v>47</v>
      </c>
      <c r="D3108">
        <v>8</v>
      </c>
      <c r="E3108">
        <v>84</v>
      </c>
      <c r="F3108">
        <v>62</v>
      </c>
      <c r="G3108" t="s">
        <v>16</v>
      </c>
      <c r="H3108" t="s">
        <v>376</v>
      </c>
      <c r="I3108" t="s">
        <v>21</v>
      </c>
      <c r="J3108" t="b">
        <v>0</v>
      </c>
      <c r="K3108">
        <v>1185243</v>
      </c>
      <c r="L3108">
        <v>2569516</v>
      </c>
      <c r="M3108">
        <v>20171015</v>
      </c>
      <c r="N3108" t="s">
        <v>19</v>
      </c>
      <c r="O3108" t="str">
        <f>IF(VLOOKUP(A3108,'national-winners'!$A$2:$B$13,2,0)=H3108,"Y","N")</f>
        <v>N</v>
      </c>
    </row>
    <row r="3109" spans="1:15" x14ac:dyDescent="0.25">
      <c r="A3109">
        <v>2012</v>
      </c>
      <c r="B3109" t="s">
        <v>46</v>
      </c>
      <c r="C3109" t="s">
        <v>47</v>
      </c>
      <c r="D3109">
        <v>8</v>
      </c>
      <c r="E3109">
        <v>84</v>
      </c>
      <c r="F3109">
        <v>62</v>
      </c>
      <c r="G3109" t="s">
        <v>16</v>
      </c>
      <c r="H3109" t="s">
        <v>377</v>
      </c>
      <c r="I3109" t="s">
        <v>29</v>
      </c>
      <c r="J3109" t="b">
        <v>0</v>
      </c>
      <c r="K3109">
        <v>35545</v>
      </c>
      <c r="L3109">
        <v>2569516</v>
      </c>
      <c r="M3109">
        <v>20171015</v>
      </c>
      <c r="N3109" t="s">
        <v>19</v>
      </c>
      <c r="O3109" t="str">
        <f>IF(VLOOKUP(A3109,'national-winners'!$A$2:$B$13,2,0)=H3109,"Y","N")</f>
        <v>N</v>
      </c>
    </row>
    <row r="3110" spans="1:15" x14ac:dyDescent="0.25">
      <c r="A3110">
        <v>2012</v>
      </c>
      <c r="B3110" t="s">
        <v>46</v>
      </c>
      <c r="C3110" t="s">
        <v>47</v>
      </c>
      <c r="D3110">
        <v>8</v>
      </c>
      <c r="E3110">
        <v>84</v>
      </c>
      <c r="F3110">
        <v>62</v>
      </c>
      <c r="G3110" t="s">
        <v>16</v>
      </c>
      <c r="H3110" t="s">
        <v>378</v>
      </c>
      <c r="I3110" t="s">
        <v>274</v>
      </c>
      <c r="J3110" t="b">
        <v>0</v>
      </c>
      <c r="K3110">
        <v>7508</v>
      </c>
      <c r="L3110">
        <v>2569516</v>
      </c>
      <c r="M3110">
        <v>20171015</v>
      </c>
      <c r="N3110" t="s">
        <v>19</v>
      </c>
      <c r="O3110" t="str">
        <f>IF(VLOOKUP(A3110,'national-winners'!$A$2:$B$13,2,0)=H3110,"Y","N")</f>
        <v>N</v>
      </c>
    </row>
    <row r="3111" spans="1:15" x14ac:dyDescent="0.25">
      <c r="A3111">
        <v>2012</v>
      </c>
      <c r="B3111" t="s">
        <v>46</v>
      </c>
      <c r="C3111" t="s">
        <v>47</v>
      </c>
      <c r="D3111">
        <v>8</v>
      </c>
      <c r="E3111">
        <v>84</v>
      </c>
      <c r="F3111">
        <v>62</v>
      </c>
      <c r="G3111" t="s">
        <v>16</v>
      </c>
      <c r="H3111" t="s">
        <v>381</v>
      </c>
      <c r="I3111" t="s">
        <v>319</v>
      </c>
      <c r="J3111" t="b">
        <v>0</v>
      </c>
      <c r="K3111">
        <v>6234</v>
      </c>
      <c r="L3111">
        <v>2569516</v>
      </c>
      <c r="M3111">
        <v>20171015</v>
      </c>
      <c r="N3111" t="s">
        <v>19</v>
      </c>
      <c r="O3111" t="str">
        <f>IF(VLOOKUP(A3111,'national-winners'!$A$2:$B$13,2,0)=H3111,"Y","N")</f>
        <v>N</v>
      </c>
    </row>
    <row r="3112" spans="1:15" x14ac:dyDescent="0.25">
      <c r="A3112">
        <v>2012</v>
      </c>
      <c r="B3112" t="s">
        <v>46</v>
      </c>
      <c r="C3112" t="s">
        <v>47</v>
      </c>
      <c r="D3112">
        <v>8</v>
      </c>
      <c r="E3112">
        <v>84</v>
      </c>
      <c r="F3112">
        <v>62</v>
      </c>
      <c r="G3112" t="s">
        <v>16</v>
      </c>
      <c r="H3112" t="s">
        <v>379</v>
      </c>
      <c r="I3112" t="s">
        <v>45</v>
      </c>
      <c r="J3112" t="b">
        <v>0</v>
      </c>
      <c r="K3112">
        <v>5057</v>
      </c>
      <c r="L3112">
        <v>2569516</v>
      </c>
      <c r="M3112">
        <v>20171015</v>
      </c>
      <c r="N3112" t="s">
        <v>19</v>
      </c>
      <c r="O3112" t="str">
        <f>IF(VLOOKUP(A3112,'national-winners'!$A$2:$B$13,2,0)=H3112,"Y","N")</f>
        <v>N</v>
      </c>
    </row>
    <row r="3113" spans="1:15" x14ac:dyDescent="0.25">
      <c r="A3113">
        <v>2012</v>
      </c>
      <c r="B3113" t="s">
        <v>46</v>
      </c>
      <c r="C3113" t="s">
        <v>47</v>
      </c>
      <c r="D3113">
        <v>8</v>
      </c>
      <c r="E3113">
        <v>84</v>
      </c>
      <c r="F3113">
        <v>62</v>
      </c>
      <c r="G3113" t="s">
        <v>16</v>
      </c>
      <c r="H3113" t="s">
        <v>382</v>
      </c>
      <c r="I3113" t="s">
        <v>55</v>
      </c>
      <c r="J3113" t="b">
        <v>0</v>
      </c>
      <c r="K3113">
        <v>2588</v>
      </c>
      <c r="L3113">
        <v>2569516</v>
      </c>
      <c r="M3113">
        <v>20171015</v>
      </c>
      <c r="N3113" t="s">
        <v>19</v>
      </c>
      <c r="O3113" t="str">
        <f>IF(VLOOKUP(A3113,'national-winners'!$A$2:$B$13,2,0)=H3113,"Y","N")</f>
        <v>N</v>
      </c>
    </row>
    <row r="3114" spans="1:15" x14ac:dyDescent="0.25">
      <c r="A3114">
        <v>2012</v>
      </c>
      <c r="B3114" t="s">
        <v>46</v>
      </c>
      <c r="C3114" t="s">
        <v>47</v>
      </c>
      <c r="D3114">
        <v>8</v>
      </c>
      <c r="E3114">
        <v>84</v>
      </c>
      <c r="F3114">
        <v>62</v>
      </c>
      <c r="G3114" t="s">
        <v>16</v>
      </c>
      <c r="H3114" t="s">
        <v>383</v>
      </c>
      <c r="I3114" t="s">
        <v>384</v>
      </c>
      <c r="J3114" t="b">
        <v>0</v>
      </c>
      <c r="K3114">
        <v>1262</v>
      </c>
      <c r="L3114">
        <v>2569516</v>
      </c>
      <c r="M3114">
        <v>20171015</v>
      </c>
      <c r="N3114" t="s">
        <v>19</v>
      </c>
      <c r="O3114" t="str">
        <f>IF(VLOOKUP(A3114,'national-winners'!$A$2:$B$13,2,0)=H3114,"Y","N")</f>
        <v>N</v>
      </c>
    </row>
    <row r="3115" spans="1:15" x14ac:dyDescent="0.25">
      <c r="A3115">
        <v>2012</v>
      </c>
      <c r="B3115" t="s">
        <v>46</v>
      </c>
      <c r="C3115" t="s">
        <v>47</v>
      </c>
      <c r="D3115">
        <v>8</v>
      </c>
      <c r="E3115">
        <v>84</v>
      </c>
      <c r="F3115">
        <v>62</v>
      </c>
      <c r="G3115" t="s">
        <v>16</v>
      </c>
      <c r="H3115" t="s">
        <v>385</v>
      </c>
      <c r="I3115" t="s">
        <v>375</v>
      </c>
      <c r="J3115" t="b">
        <v>0</v>
      </c>
      <c r="K3115">
        <v>791</v>
      </c>
      <c r="L3115">
        <v>2569516</v>
      </c>
      <c r="M3115">
        <v>20171015</v>
      </c>
      <c r="N3115" t="s">
        <v>19</v>
      </c>
      <c r="O3115" t="str">
        <f>IF(VLOOKUP(A3115,'national-winners'!$A$2:$B$13,2,0)=H3115,"Y","N")</f>
        <v>N</v>
      </c>
    </row>
    <row r="3116" spans="1:15" x14ac:dyDescent="0.25">
      <c r="A3116">
        <v>2012</v>
      </c>
      <c r="B3116" t="s">
        <v>46</v>
      </c>
      <c r="C3116" t="s">
        <v>47</v>
      </c>
      <c r="D3116">
        <v>8</v>
      </c>
      <c r="E3116">
        <v>84</v>
      </c>
      <c r="F3116">
        <v>62</v>
      </c>
      <c r="G3116" t="s">
        <v>16</v>
      </c>
      <c r="H3116" t="s">
        <v>380</v>
      </c>
      <c r="I3116" t="s">
        <v>386</v>
      </c>
      <c r="J3116" t="b">
        <v>0</v>
      </c>
      <c r="K3116">
        <v>679</v>
      </c>
      <c r="L3116">
        <v>2569516</v>
      </c>
      <c r="M3116">
        <v>20171015</v>
      </c>
      <c r="N3116" t="s">
        <v>19</v>
      </c>
      <c r="O3116" t="str">
        <f>IF(VLOOKUP(A3116,'national-winners'!$A$2:$B$13,2,0)=H3116,"Y","N")</f>
        <v>N</v>
      </c>
    </row>
    <row r="3117" spans="1:15" x14ac:dyDescent="0.25">
      <c r="A3117">
        <v>2012</v>
      </c>
      <c r="B3117" t="s">
        <v>46</v>
      </c>
      <c r="C3117" t="s">
        <v>47</v>
      </c>
      <c r="D3117">
        <v>8</v>
      </c>
      <c r="E3117">
        <v>84</v>
      </c>
      <c r="F3117">
        <v>62</v>
      </c>
      <c r="G3117" t="s">
        <v>16</v>
      </c>
      <c r="H3117" t="s">
        <v>264</v>
      </c>
      <c r="I3117" t="s">
        <v>353</v>
      </c>
      <c r="J3117" t="b">
        <v>0</v>
      </c>
      <c r="K3117">
        <v>317</v>
      </c>
      <c r="L3117">
        <v>2569516</v>
      </c>
      <c r="M3117">
        <v>20171015</v>
      </c>
      <c r="N3117" t="s">
        <v>19</v>
      </c>
      <c r="O3117" t="str">
        <f>IF(VLOOKUP(A3117,'national-winners'!$A$2:$B$13,2,0)=H3117,"Y","N")</f>
        <v>N</v>
      </c>
    </row>
    <row r="3118" spans="1:15" x14ac:dyDescent="0.25">
      <c r="A3118">
        <v>2012</v>
      </c>
      <c r="B3118" t="s">
        <v>46</v>
      </c>
      <c r="C3118" t="s">
        <v>47</v>
      </c>
      <c r="D3118">
        <v>8</v>
      </c>
      <c r="E3118">
        <v>84</v>
      </c>
      <c r="F3118">
        <v>62</v>
      </c>
      <c r="G3118" t="s">
        <v>16</v>
      </c>
      <c r="H3118" t="s">
        <v>387</v>
      </c>
      <c r="I3118" t="s">
        <v>100</v>
      </c>
      <c r="J3118" t="b">
        <v>0</v>
      </c>
      <c r="K3118">
        <v>308</v>
      </c>
      <c r="L3118">
        <v>2569516</v>
      </c>
      <c r="M3118">
        <v>20171015</v>
      </c>
      <c r="N3118" t="s">
        <v>19</v>
      </c>
      <c r="O3118" t="str">
        <f>IF(VLOOKUP(A3118,'national-winners'!$A$2:$B$13,2,0)=H3118,"Y","N")</f>
        <v>N</v>
      </c>
    </row>
    <row r="3119" spans="1:15" x14ac:dyDescent="0.25">
      <c r="A3119">
        <v>2012</v>
      </c>
      <c r="B3119" t="s">
        <v>46</v>
      </c>
      <c r="C3119" t="s">
        <v>47</v>
      </c>
      <c r="D3119">
        <v>8</v>
      </c>
      <c r="E3119">
        <v>84</v>
      </c>
      <c r="F3119">
        <v>62</v>
      </c>
      <c r="G3119" t="s">
        <v>16</v>
      </c>
      <c r="H3119" t="s">
        <v>388</v>
      </c>
      <c r="I3119" t="s">
        <v>389</v>
      </c>
      <c r="J3119" t="b">
        <v>0</v>
      </c>
      <c r="K3119">
        <v>267</v>
      </c>
      <c r="L3119">
        <v>2569516</v>
      </c>
      <c r="M3119">
        <v>20171015</v>
      </c>
      <c r="N3119" t="s">
        <v>19</v>
      </c>
      <c r="O3119" t="str">
        <f>IF(VLOOKUP(A3119,'national-winners'!$A$2:$B$13,2,0)=H3119,"Y","N")</f>
        <v>N</v>
      </c>
    </row>
    <row r="3120" spans="1:15" x14ac:dyDescent="0.25">
      <c r="A3120">
        <v>2012</v>
      </c>
      <c r="B3120" t="s">
        <v>46</v>
      </c>
      <c r="C3120" t="s">
        <v>47</v>
      </c>
      <c r="D3120">
        <v>8</v>
      </c>
      <c r="E3120">
        <v>84</v>
      </c>
      <c r="F3120">
        <v>62</v>
      </c>
      <c r="G3120" t="s">
        <v>16</v>
      </c>
      <c r="H3120" t="s">
        <v>390</v>
      </c>
      <c r="I3120" t="s">
        <v>361</v>
      </c>
      <c r="J3120" t="b">
        <v>0</v>
      </c>
      <c r="K3120">
        <v>235</v>
      </c>
      <c r="L3120">
        <v>2569516</v>
      </c>
      <c r="M3120">
        <v>20171015</v>
      </c>
      <c r="N3120" t="s">
        <v>19</v>
      </c>
      <c r="O3120" t="str">
        <f>IF(VLOOKUP(A3120,'national-winners'!$A$2:$B$13,2,0)=H3120,"Y","N")</f>
        <v>N</v>
      </c>
    </row>
    <row r="3121" spans="1:15" x14ac:dyDescent="0.25">
      <c r="A3121">
        <v>2012</v>
      </c>
      <c r="B3121" t="s">
        <v>46</v>
      </c>
      <c r="C3121" t="s">
        <v>47</v>
      </c>
      <c r="D3121">
        <v>8</v>
      </c>
      <c r="E3121">
        <v>84</v>
      </c>
      <c r="F3121">
        <v>62</v>
      </c>
      <c r="G3121" t="s">
        <v>16</v>
      </c>
      <c r="H3121" t="s">
        <v>284</v>
      </c>
      <c r="I3121" t="s">
        <v>37</v>
      </c>
      <c r="J3121" t="b">
        <v>0</v>
      </c>
      <c r="K3121">
        <v>192</v>
      </c>
      <c r="L3121">
        <v>2569516</v>
      </c>
      <c r="M3121">
        <v>20171015</v>
      </c>
      <c r="N3121" t="s">
        <v>19</v>
      </c>
      <c r="O3121" t="str">
        <f>IF(VLOOKUP(A3121,'national-winners'!$A$2:$B$13,2,0)=H3121,"Y","N")</f>
        <v>N</v>
      </c>
    </row>
    <row r="3122" spans="1:15" x14ac:dyDescent="0.25">
      <c r="A3122">
        <v>2012</v>
      </c>
      <c r="B3122" t="s">
        <v>46</v>
      </c>
      <c r="C3122" t="s">
        <v>47</v>
      </c>
      <c r="D3122">
        <v>8</v>
      </c>
      <c r="E3122">
        <v>84</v>
      </c>
      <c r="F3122">
        <v>62</v>
      </c>
      <c r="G3122" t="s">
        <v>16</v>
      </c>
      <c r="H3122" t="s">
        <v>391</v>
      </c>
      <c r="I3122" t="s">
        <v>287</v>
      </c>
      <c r="J3122" t="b">
        <v>0</v>
      </c>
      <c r="K3122">
        <v>189</v>
      </c>
      <c r="L3122">
        <v>2569516</v>
      </c>
      <c r="M3122">
        <v>20171015</v>
      </c>
      <c r="N3122" t="s">
        <v>19</v>
      </c>
      <c r="O3122" t="str">
        <f>IF(VLOOKUP(A3122,'national-winners'!$A$2:$B$13,2,0)=H3122,"Y","N")</f>
        <v>N</v>
      </c>
    </row>
    <row r="3123" spans="1:15" x14ac:dyDescent="0.25">
      <c r="A3123">
        <v>2012</v>
      </c>
      <c r="B3123" t="s">
        <v>50</v>
      </c>
      <c r="C3123" t="s">
        <v>51</v>
      </c>
      <c r="D3123">
        <v>9</v>
      </c>
      <c r="E3123">
        <v>16</v>
      </c>
      <c r="F3123">
        <v>1</v>
      </c>
      <c r="G3123" t="s">
        <v>16</v>
      </c>
      <c r="H3123" t="s">
        <v>349</v>
      </c>
      <c r="I3123" t="s">
        <v>18</v>
      </c>
      <c r="J3123" t="b">
        <v>0</v>
      </c>
      <c r="K3123">
        <v>905083</v>
      </c>
      <c r="L3123">
        <v>1558204</v>
      </c>
      <c r="M3123">
        <v>20171015</v>
      </c>
      <c r="N3123" t="s">
        <v>19</v>
      </c>
      <c r="O3123" t="str">
        <f>IF(VLOOKUP(A3123,'national-winners'!$A$2:$B$13,2,0)=H3123,"Y","N")</f>
        <v>Y</v>
      </c>
    </row>
    <row r="3124" spans="1:15" x14ac:dyDescent="0.25">
      <c r="A3124">
        <v>2012</v>
      </c>
      <c r="B3124" t="s">
        <v>50</v>
      </c>
      <c r="C3124" t="s">
        <v>51</v>
      </c>
      <c r="D3124">
        <v>9</v>
      </c>
      <c r="E3124">
        <v>16</v>
      </c>
      <c r="F3124">
        <v>1</v>
      </c>
      <c r="G3124" t="s">
        <v>16</v>
      </c>
      <c r="H3124" t="s">
        <v>376</v>
      </c>
      <c r="I3124" t="s">
        <v>21</v>
      </c>
      <c r="J3124" t="b">
        <v>0</v>
      </c>
      <c r="K3124">
        <v>634892</v>
      </c>
      <c r="L3124">
        <v>1558204</v>
      </c>
      <c r="M3124">
        <v>20171015</v>
      </c>
      <c r="N3124" t="s">
        <v>19</v>
      </c>
      <c r="O3124" t="str">
        <f>IF(VLOOKUP(A3124,'national-winners'!$A$2:$B$13,2,0)=H3124,"Y","N")</f>
        <v>N</v>
      </c>
    </row>
    <row r="3125" spans="1:15" x14ac:dyDescent="0.25">
      <c r="A3125">
        <v>2012</v>
      </c>
      <c r="B3125" t="s">
        <v>50</v>
      </c>
      <c r="C3125" t="s">
        <v>51</v>
      </c>
      <c r="D3125">
        <v>9</v>
      </c>
      <c r="E3125">
        <v>16</v>
      </c>
      <c r="F3125">
        <v>1</v>
      </c>
      <c r="G3125" t="s">
        <v>16</v>
      </c>
      <c r="H3125" t="s">
        <v>377</v>
      </c>
      <c r="I3125" t="s">
        <v>29</v>
      </c>
      <c r="J3125" t="b">
        <v>0</v>
      </c>
      <c r="K3125">
        <v>12340</v>
      </c>
      <c r="L3125">
        <v>1558204</v>
      </c>
      <c r="M3125">
        <v>20171015</v>
      </c>
      <c r="N3125" t="s">
        <v>19</v>
      </c>
      <c r="O3125" t="str">
        <f>IF(VLOOKUP(A3125,'national-winners'!$A$2:$B$13,2,0)=H3125,"Y","N")</f>
        <v>N</v>
      </c>
    </row>
    <row r="3126" spans="1:15" x14ac:dyDescent="0.25">
      <c r="A3126">
        <v>2012</v>
      </c>
      <c r="B3126" t="s">
        <v>50</v>
      </c>
      <c r="C3126" t="s">
        <v>51</v>
      </c>
      <c r="D3126">
        <v>9</v>
      </c>
      <c r="E3126">
        <v>16</v>
      </c>
      <c r="F3126">
        <v>1</v>
      </c>
      <c r="G3126" t="s">
        <v>16</v>
      </c>
      <c r="I3126" t="s">
        <v>35</v>
      </c>
      <c r="J3126" t="b">
        <v>0</v>
      </c>
      <c r="K3126">
        <v>4971</v>
      </c>
      <c r="L3126">
        <v>1558204</v>
      </c>
      <c r="M3126">
        <v>20171015</v>
      </c>
      <c r="N3126" t="s">
        <v>19</v>
      </c>
      <c r="O3126" t="str">
        <f>IF(VLOOKUP(A3126,'national-winners'!$A$2:$B$13,2,0)=H3126,"Y","N")</f>
        <v>N</v>
      </c>
    </row>
    <row r="3127" spans="1:15" x14ac:dyDescent="0.25">
      <c r="A3127">
        <v>2012</v>
      </c>
      <c r="B3127" t="s">
        <v>50</v>
      </c>
      <c r="C3127" t="s">
        <v>51</v>
      </c>
      <c r="D3127">
        <v>9</v>
      </c>
      <c r="E3127">
        <v>16</v>
      </c>
      <c r="F3127">
        <v>1</v>
      </c>
      <c r="G3127" t="s">
        <v>16</v>
      </c>
      <c r="J3127" t="b">
        <v>1</v>
      </c>
      <c r="K3127">
        <v>918</v>
      </c>
      <c r="L3127">
        <v>1558204</v>
      </c>
      <c r="M3127">
        <v>20171015</v>
      </c>
      <c r="N3127" t="s">
        <v>19</v>
      </c>
      <c r="O3127" t="str">
        <f>IF(VLOOKUP(A3127,'national-winners'!$A$2:$B$13,2,0)=H3127,"Y","N")</f>
        <v>N</v>
      </c>
    </row>
    <row r="3128" spans="1:15" x14ac:dyDescent="0.25">
      <c r="A3128">
        <v>2012</v>
      </c>
      <c r="B3128" t="s">
        <v>53</v>
      </c>
      <c r="C3128" t="s">
        <v>54</v>
      </c>
      <c r="D3128">
        <v>10</v>
      </c>
      <c r="E3128">
        <v>51</v>
      </c>
      <c r="F3128">
        <v>11</v>
      </c>
      <c r="G3128" t="s">
        <v>16</v>
      </c>
      <c r="H3128" t="s">
        <v>349</v>
      </c>
      <c r="I3128" t="s">
        <v>18</v>
      </c>
      <c r="J3128" t="b">
        <v>0</v>
      </c>
      <c r="K3128">
        <v>242584</v>
      </c>
      <c r="L3128">
        <v>413890</v>
      </c>
      <c r="M3128">
        <v>20171015</v>
      </c>
      <c r="N3128" t="s">
        <v>19</v>
      </c>
      <c r="O3128" t="str">
        <f>IF(VLOOKUP(A3128,'national-winners'!$A$2:$B$13,2,0)=H3128,"Y","N")</f>
        <v>Y</v>
      </c>
    </row>
    <row r="3129" spans="1:15" x14ac:dyDescent="0.25">
      <c r="A3129">
        <v>2012</v>
      </c>
      <c r="B3129" t="s">
        <v>53</v>
      </c>
      <c r="C3129" t="s">
        <v>54</v>
      </c>
      <c r="D3129">
        <v>10</v>
      </c>
      <c r="E3129">
        <v>51</v>
      </c>
      <c r="F3129">
        <v>11</v>
      </c>
      <c r="G3129" t="s">
        <v>16</v>
      </c>
      <c r="H3129" t="s">
        <v>376</v>
      </c>
      <c r="I3129" t="s">
        <v>21</v>
      </c>
      <c r="J3129" t="b">
        <v>0</v>
      </c>
      <c r="K3129">
        <v>165484</v>
      </c>
      <c r="L3129">
        <v>413890</v>
      </c>
      <c r="M3129">
        <v>20171015</v>
      </c>
      <c r="N3129" t="s">
        <v>19</v>
      </c>
      <c r="O3129" t="str">
        <f>IF(VLOOKUP(A3129,'national-winners'!$A$2:$B$13,2,0)=H3129,"Y","N")</f>
        <v>N</v>
      </c>
    </row>
    <row r="3130" spans="1:15" x14ac:dyDescent="0.25">
      <c r="A3130">
        <v>2012</v>
      </c>
      <c r="B3130" t="s">
        <v>53</v>
      </c>
      <c r="C3130" t="s">
        <v>54</v>
      </c>
      <c r="D3130">
        <v>10</v>
      </c>
      <c r="E3130">
        <v>51</v>
      </c>
      <c r="F3130">
        <v>11</v>
      </c>
      <c r="G3130" t="s">
        <v>16</v>
      </c>
      <c r="H3130" t="s">
        <v>377</v>
      </c>
      <c r="I3130" t="s">
        <v>29</v>
      </c>
      <c r="J3130" t="b">
        <v>0</v>
      </c>
      <c r="K3130">
        <v>3882</v>
      </c>
      <c r="L3130">
        <v>413890</v>
      </c>
      <c r="M3130">
        <v>20171015</v>
      </c>
      <c r="N3130" t="s">
        <v>19</v>
      </c>
      <c r="O3130" t="str">
        <f>IF(VLOOKUP(A3130,'national-winners'!$A$2:$B$13,2,0)=H3130,"Y","N")</f>
        <v>N</v>
      </c>
    </row>
    <row r="3131" spans="1:15" x14ac:dyDescent="0.25">
      <c r="A3131">
        <v>2012</v>
      </c>
      <c r="B3131" t="s">
        <v>53</v>
      </c>
      <c r="C3131" t="s">
        <v>54</v>
      </c>
      <c r="D3131">
        <v>10</v>
      </c>
      <c r="E3131">
        <v>51</v>
      </c>
      <c r="F3131">
        <v>11</v>
      </c>
      <c r="G3131" t="s">
        <v>16</v>
      </c>
      <c r="H3131" t="s">
        <v>378</v>
      </c>
      <c r="I3131" t="s">
        <v>274</v>
      </c>
      <c r="J3131" t="b">
        <v>0</v>
      </c>
      <c r="K3131">
        <v>1940</v>
      </c>
      <c r="L3131">
        <v>413890</v>
      </c>
      <c r="M3131">
        <v>20171015</v>
      </c>
      <c r="N3131" t="s">
        <v>19</v>
      </c>
      <c r="O3131" t="str">
        <f>IF(VLOOKUP(A3131,'national-winners'!$A$2:$B$13,2,0)=H3131,"Y","N")</f>
        <v>N</v>
      </c>
    </row>
    <row r="3132" spans="1:15" x14ac:dyDescent="0.25">
      <c r="A3132">
        <v>2012</v>
      </c>
      <c r="B3132" t="s">
        <v>57</v>
      </c>
      <c r="C3132" t="s">
        <v>58</v>
      </c>
      <c r="D3132">
        <v>11</v>
      </c>
      <c r="E3132">
        <v>53</v>
      </c>
      <c r="F3132">
        <v>55</v>
      </c>
      <c r="G3132" t="s">
        <v>16</v>
      </c>
      <c r="H3132" t="s">
        <v>349</v>
      </c>
      <c r="I3132" t="s">
        <v>18</v>
      </c>
      <c r="J3132" t="b">
        <v>0</v>
      </c>
      <c r="K3132">
        <v>267070</v>
      </c>
      <c r="L3132">
        <v>293764</v>
      </c>
      <c r="M3132">
        <v>20171015</v>
      </c>
      <c r="N3132" t="s">
        <v>19</v>
      </c>
      <c r="O3132" t="str">
        <f>IF(VLOOKUP(A3132,'national-winners'!$A$2:$B$13,2,0)=H3132,"Y","N")</f>
        <v>Y</v>
      </c>
    </row>
    <row r="3133" spans="1:15" x14ac:dyDescent="0.25">
      <c r="A3133">
        <v>2012</v>
      </c>
      <c r="B3133" t="s">
        <v>57</v>
      </c>
      <c r="C3133" t="s">
        <v>58</v>
      </c>
      <c r="D3133">
        <v>11</v>
      </c>
      <c r="E3133">
        <v>53</v>
      </c>
      <c r="F3133">
        <v>55</v>
      </c>
      <c r="G3133" t="s">
        <v>16</v>
      </c>
      <c r="H3133" t="s">
        <v>376</v>
      </c>
      <c r="I3133" t="s">
        <v>21</v>
      </c>
      <c r="J3133" t="b">
        <v>0</v>
      </c>
      <c r="K3133">
        <v>21381</v>
      </c>
      <c r="L3133">
        <v>293764</v>
      </c>
      <c r="M3133">
        <v>20171015</v>
      </c>
      <c r="N3133" t="s">
        <v>19</v>
      </c>
      <c r="O3133" t="str">
        <f>IF(VLOOKUP(A3133,'national-winners'!$A$2:$B$13,2,0)=H3133,"Y","N")</f>
        <v>N</v>
      </c>
    </row>
    <row r="3134" spans="1:15" x14ac:dyDescent="0.25">
      <c r="A3134">
        <v>2012</v>
      </c>
      <c r="B3134" t="s">
        <v>57</v>
      </c>
      <c r="C3134" t="s">
        <v>58</v>
      </c>
      <c r="D3134">
        <v>11</v>
      </c>
      <c r="E3134">
        <v>53</v>
      </c>
      <c r="F3134">
        <v>55</v>
      </c>
      <c r="G3134" t="s">
        <v>16</v>
      </c>
      <c r="H3134" t="s">
        <v>378</v>
      </c>
      <c r="I3134" t="s">
        <v>327</v>
      </c>
      <c r="J3134" t="b">
        <v>0</v>
      </c>
      <c r="K3134">
        <v>2458</v>
      </c>
      <c r="L3134">
        <v>293764</v>
      </c>
      <c r="M3134">
        <v>20171015</v>
      </c>
      <c r="N3134" t="s">
        <v>19</v>
      </c>
      <c r="O3134" t="str">
        <f>IF(VLOOKUP(A3134,'national-winners'!$A$2:$B$13,2,0)=H3134,"Y","N")</f>
        <v>N</v>
      </c>
    </row>
    <row r="3135" spans="1:15" x14ac:dyDescent="0.25">
      <c r="A3135">
        <v>2012</v>
      </c>
      <c r="B3135" t="s">
        <v>57</v>
      </c>
      <c r="C3135" t="s">
        <v>58</v>
      </c>
      <c r="D3135">
        <v>11</v>
      </c>
      <c r="E3135">
        <v>53</v>
      </c>
      <c r="F3135">
        <v>55</v>
      </c>
      <c r="G3135" t="s">
        <v>16</v>
      </c>
      <c r="H3135" t="s">
        <v>377</v>
      </c>
      <c r="I3135" t="s">
        <v>29</v>
      </c>
      <c r="J3135" t="b">
        <v>0</v>
      </c>
      <c r="K3135">
        <v>2083</v>
      </c>
      <c r="L3135">
        <v>293764</v>
      </c>
      <c r="M3135">
        <v>20171015</v>
      </c>
      <c r="N3135" t="s">
        <v>19</v>
      </c>
      <c r="O3135" t="str">
        <f>IF(VLOOKUP(A3135,'national-winners'!$A$2:$B$13,2,0)=H3135,"Y","N")</f>
        <v>N</v>
      </c>
    </row>
    <row r="3136" spans="1:15" x14ac:dyDescent="0.25">
      <c r="A3136">
        <v>2012</v>
      </c>
      <c r="B3136" t="s">
        <v>57</v>
      </c>
      <c r="C3136" t="s">
        <v>58</v>
      </c>
      <c r="D3136">
        <v>11</v>
      </c>
      <c r="E3136">
        <v>53</v>
      </c>
      <c r="F3136">
        <v>55</v>
      </c>
      <c r="G3136" t="s">
        <v>16</v>
      </c>
      <c r="J3136" t="b">
        <v>1</v>
      </c>
      <c r="K3136">
        <v>772</v>
      </c>
      <c r="L3136">
        <v>293764</v>
      </c>
      <c r="M3136">
        <v>20171015</v>
      </c>
      <c r="N3136" t="s">
        <v>19</v>
      </c>
      <c r="O3136" t="str">
        <f>IF(VLOOKUP(A3136,'national-winners'!$A$2:$B$13,2,0)=H3136,"Y","N")</f>
        <v>N</v>
      </c>
    </row>
    <row r="3137" spans="1:15" x14ac:dyDescent="0.25">
      <c r="A3137">
        <v>2012</v>
      </c>
      <c r="B3137" t="s">
        <v>60</v>
      </c>
      <c r="C3137" t="s">
        <v>61</v>
      </c>
      <c r="D3137">
        <v>12</v>
      </c>
      <c r="E3137">
        <v>59</v>
      </c>
      <c r="F3137">
        <v>43</v>
      </c>
      <c r="G3137" t="s">
        <v>16</v>
      </c>
      <c r="H3137" t="s">
        <v>349</v>
      </c>
      <c r="I3137" t="s">
        <v>18</v>
      </c>
      <c r="J3137" t="b">
        <v>0</v>
      </c>
      <c r="K3137">
        <v>4237756</v>
      </c>
      <c r="L3137">
        <v>8474179</v>
      </c>
      <c r="M3137">
        <v>20171015</v>
      </c>
      <c r="N3137" t="s">
        <v>19</v>
      </c>
      <c r="O3137" t="str">
        <f>IF(VLOOKUP(A3137,'national-winners'!$A$2:$B$13,2,0)=H3137,"Y","N")</f>
        <v>Y</v>
      </c>
    </row>
    <row r="3138" spans="1:15" x14ac:dyDescent="0.25">
      <c r="A3138">
        <v>2012</v>
      </c>
      <c r="B3138" t="s">
        <v>60</v>
      </c>
      <c r="C3138" t="s">
        <v>61</v>
      </c>
      <c r="D3138">
        <v>12</v>
      </c>
      <c r="E3138">
        <v>59</v>
      </c>
      <c r="F3138">
        <v>43</v>
      </c>
      <c r="G3138" t="s">
        <v>16</v>
      </c>
      <c r="H3138" t="s">
        <v>376</v>
      </c>
      <c r="I3138" t="s">
        <v>21</v>
      </c>
      <c r="J3138" t="b">
        <v>0</v>
      </c>
      <c r="K3138">
        <v>4163447</v>
      </c>
      <c r="L3138">
        <v>8474179</v>
      </c>
      <c r="M3138">
        <v>20171015</v>
      </c>
      <c r="N3138" t="s">
        <v>19</v>
      </c>
      <c r="O3138" t="str">
        <f>IF(VLOOKUP(A3138,'national-winners'!$A$2:$B$13,2,0)=H3138,"Y","N")</f>
        <v>N</v>
      </c>
    </row>
    <row r="3139" spans="1:15" x14ac:dyDescent="0.25">
      <c r="A3139">
        <v>2012</v>
      </c>
      <c r="B3139" t="s">
        <v>60</v>
      </c>
      <c r="C3139" t="s">
        <v>61</v>
      </c>
      <c r="D3139">
        <v>12</v>
      </c>
      <c r="E3139">
        <v>59</v>
      </c>
      <c r="F3139">
        <v>43</v>
      </c>
      <c r="G3139" t="s">
        <v>16</v>
      </c>
      <c r="H3139" t="s">
        <v>377</v>
      </c>
      <c r="I3139" t="s">
        <v>29</v>
      </c>
      <c r="J3139" t="b">
        <v>0</v>
      </c>
      <c r="K3139">
        <v>44726</v>
      </c>
      <c r="L3139">
        <v>8474179</v>
      </c>
      <c r="M3139">
        <v>20171015</v>
      </c>
      <c r="N3139" t="s">
        <v>19</v>
      </c>
      <c r="O3139" t="str">
        <f>IF(VLOOKUP(A3139,'national-winners'!$A$2:$B$13,2,0)=H3139,"Y","N")</f>
        <v>N</v>
      </c>
    </row>
    <row r="3140" spans="1:15" x14ac:dyDescent="0.25">
      <c r="A3140">
        <v>2012</v>
      </c>
      <c r="B3140" t="s">
        <v>60</v>
      </c>
      <c r="C3140" t="s">
        <v>61</v>
      </c>
      <c r="D3140">
        <v>12</v>
      </c>
      <c r="E3140">
        <v>59</v>
      </c>
      <c r="F3140">
        <v>43</v>
      </c>
      <c r="G3140" t="s">
        <v>16</v>
      </c>
      <c r="H3140" t="s">
        <v>378</v>
      </c>
      <c r="I3140" t="s">
        <v>274</v>
      </c>
      <c r="J3140" t="b">
        <v>0</v>
      </c>
      <c r="K3140">
        <v>8947</v>
      </c>
      <c r="L3140">
        <v>8474179</v>
      </c>
      <c r="M3140">
        <v>20171015</v>
      </c>
      <c r="N3140" t="s">
        <v>19</v>
      </c>
      <c r="O3140" t="str">
        <f>IF(VLOOKUP(A3140,'national-winners'!$A$2:$B$13,2,0)=H3140,"Y","N")</f>
        <v>N</v>
      </c>
    </row>
    <row r="3141" spans="1:15" x14ac:dyDescent="0.25">
      <c r="A3141">
        <v>2012</v>
      </c>
      <c r="B3141" t="s">
        <v>60</v>
      </c>
      <c r="C3141" t="s">
        <v>61</v>
      </c>
      <c r="D3141">
        <v>12</v>
      </c>
      <c r="E3141">
        <v>59</v>
      </c>
      <c r="F3141">
        <v>43</v>
      </c>
      <c r="G3141" t="s">
        <v>16</v>
      </c>
      <c r="H3141" t="s">
        <v>379</v>
      </c>
      <c r="I3141" t="s">
        <v>45</v>
      </c>
      <c r="J3141" t="b">
        <v>0</v>
      </c>
      <c r="K3141">
        <v>8154</v>
      </c>
      <c r="L3141">
        <v>8474179</v>
      </c>
      <c r="M3141">
        <v>20171015</v>
      </c>
      <c r="N3141" t="s">
        <v>19</v>
      </c>
      <c r="O3141" t="str">
        <f>IF(VLOOKUP(A3141,'national-winners'!$A$2:$B$13,2,0)=H3141,"Y","N")</f>
        <v>N</v>
      </c>
    </row>
    <row r="3142" spans="1:15" x14ac:dyDescent="0.25">
      <c r="A3142">
        <v>2012</v>
      </c>
      <c r="B3142" t="s">
        <v>60</v>
      </c>
      <c r="C3142" t="s">
        <v>61</v>
      </c>
      <c r="D3142">
        <v>12</v>
      </c>
      <c r="E3142">
        <v>59</v>
      </c>
      <c r="F3142">
        <v>43</v>
      </c>
      <c r="G3142" t="s">
        <v>16</v>
      </c>
      <c r="H3142" t="s">
        <v>390</v>
      </c>
      <c r="I3142" t="s">
        <v>361</v>
      </c>
      <c r="J3142" t="b">
        <v>0</v>
      </c>
      <c r="K3142">
        <v>3856</v>
      </c>
      <c r="L3142">
        <v>8474179</v>
      </c>
      <c r="M3142">
        <v>20171015</v>
      </c>
      <c r="N3142" t="s">
        <v>19</v>
      </c>
      <c r="O3142" t="str">
        <f>IF(VLOOKUP(A3142,'national-winners'!$A$2:$B$13,2,0)=H3142,"Y","N")</f>
        <v>N</v>
      </c>
    </row>
    <row r="3143" spans="1:15" x14ac:dyDescent="0.25">
      <c r="A3143">
        <v>2012</v>
      </c>
      <c r="B3143" t="s">
        <v>60</v>
      </c>
      <c r="C3143" t="s">
        <v>61</v>
      </c>
      <c r="D3143">
        <v>12</v>
      </c>
      <c r="E3143">
        <v>59</v>
      </c>
      <c r="F3143">
        <v>43</v>
      </c>
      <c r="G3143" t="s">
        <v>16</v>
      </c>
      <c r="H3143" t="s">
        <v>381</v>
      </c>
      <c r="I3143" t="s">
        <v>134</v>
      </c>
      <c r="J3143" t="b">
        <v>0</v>
      </c>
      <c r="K3143">
        <v>2607</v>
      </c>
      <c r="L3143">
        <v>8474179</v>
      </c>
      <c r="M3143">
        <v>20171015</v>
      </c>
      <c r="N3143" t="s">
        <v>19</v>
      </c>
      <c r="O3143" t="str">
        <f>IF(VLOOKUP(A3143,'national-winners'!$A$2:$B$13,2,0)=H3143,"Y","N")</f>
        <v>N</v>
      </c>
    </row>
    <row r="3144" spans="1:15" x14ac:dyDescent="0.25">
      <c r="A3144">
        <v>2012</v>
      </c>
      <c r="B3144" t="s">
        <v>60</v>
      </c>
      <c r="C3144" t="s">
        <v>61</v>
      </c>
      <c r="D3144">
        <v>12</v>
      </c>
      <c r="E3144">
        <v>59</v>
      </c>
      <c r="F3144">
        <v>43</v>
      </c>
      <c r="G3144" t="s">
        <v>16</v>
      </c>
      <c r="H3144" t="s">
        <v>383</v>
      </c>
      <c r="I3144" t="s">
        <v>384</v>
      </c>
      <c r="J3144" t="b">
        <v>0</v>
      </c>
      <c r="K3144">
        <v>1754</v>
      </c>
      <c r="L3144">
        <v>8474179</v>
      </c>
      <c r="M3144">
        <v>20171015</v>
      </c>
      <c r="N3144" t="s">
        <v>19</v>
      </c>
      <c r="O3144" t="str">
        <f>IF(VLOOKUP(A3144,'national-winners'!$A$2:$B$13,2,0)=H3144,"Y","N")</f>
        <v>N</v>
      </c>
    </row>
    <row r="3145" spans="1:15" x14ac:dyDescent="0.25">
      <c r="A3145">
        <v>2012</v>
      </c>
      <c r="B3145" t="s">
        <v>60</v>
      </c>
      <c r="C3145" t="s">
        <v>61</v>
      </c>
      <c r="D3145">
        <v>12</v>
      </c>
      <c r="E3145">
        <v>59</v>
      </c>
      <c r="F3145">
        <v>43</v>
      </c>
      <c r="G3145" t="s">
        <v>16</v>
      </c>
      <c r="H3145" t="s">
        <v>380</v>
      </c>
      <c r="I3145" t="s">
        <v>392</v>
      </c>
      <c r="J3145" t="b">
        <v>0</v>
      </c>
      <c r="K3145">
        <v>946</v>
      </c>
      <c r="L3145">
        <v>8474179</v>
      </c>
      <c r="M3145">
        <v>20171015</v>
      </c>
      <c r="N3145" t="s">
        <v>19</v>
      </c>
      <c r="O3145" t="str">
        <f>IF(VLOOKUP(A3145,'national-winners'!$A$2:$B$13,2,0)=H3145,"Y","N")</f>
        <v>N</v>
      </c>
    </row>
    <row r="3146" spans="1:15" x14ac:dyDescent="0.25">
      <c r="A3146">
        <v>2012</v>
      </c>
      <c r="B3146" t="s">
        <v>60</v>
      </c>
      <c r="C3146" t="s">
        <v>61</v>
      </c>
      <c r="D3146">
        <v>12</v>
      </c>
      <c r="E3146">
        <v>59</v>
      </c>
      <c r="F3146">
        <v>43</v>
      </c>
      <c r="G3146" t="s">
        <v>16</v>
      </c>
      <c r="H3146" t="s">
        <v>393</v>
      </c>
      <c r="I3146" t="s">
        <v>272</v>
      </c>
      <c r="J3146" t="b">
        <v>0</v>
      </c>
      <c r="K3146">
        <v>820</v>
      </c>
      <c r="L3146">
        <v>8474179</v>
      </c>
      <c r="M3146">
        <v>20171015</v>
      </c>
      <c r="N3146" t="s">
        <v>19</v>
      </c>
      <c r="O3146" t="str">
        <f>IF(VLOOKUP(A3146,'national-winners'!$A$2:$B$13,2,0)=H3146,"Y","N")</f>
        <v>N</v>
      </c>
    </row>
    <row r="3147" spans="1:15" x14ac:dyDescent="0.25">
      <c r="A3147">
        <v>2012</v>
      </c>
      <c r="B3147" t="s">
        <v>60</v>
      </c>
      <c r="C3147" t="s">
        <v>61</v>
      </c>
      <c r="D3147">
        <v>12</v>
      </c>
      <c r="E3147">
        <v>59</v>
      </c>
      <c r="F3147">
        <v>43</v>
      </c>
      <c r="G3147" t="s">
        <v>16</v>
      </c>
      <c r="H3147" t="s">
        <v>387</v>
      </c>
      <c r="I3147" t="s">
        <v>100</v>
      </c>
      <c r="J3147" t="b">
        <v>0</v>
      </c>
      <c r="K3147">
        <v>799</v>
      </c>
      <c r="L3147">
        <v>8474179</v>
      </c>
      <c r="M3147">
        <v>20171015</v>
      </c>
      <c r="N3147" t="s">
        <v>19</v>
      </c>
      <c r="O3147" t="str">
        <f>IF(VLOOKUP(A3147,'national-winners'!$A$2:$B$13,2,0)=H3147,"Y","N")</f>
        <v>N</v>
      </c>
    </row>
    <row r="3148" spans="1:15" x14ac:dyDescent="0.25">
      <c r="A3148">
        <v>2012</v>
      </c>
      <c r="B3148" t="s">
        <v>60</v>
      </c>
      <c r="C3148" t="s">
        <v>61</v>
      </c>
      <c r="D3148">
        <v>12</v>
      </c>
      <c r="E3148">
        <v>59</v>
      </c>
      <c r="F3148">
        <v>43</v>
      </c>
      <c r="G3148" t="s">
        <v>16</v>
      </c>
      <c r="H3148" t="s">
        <v>394</v>
      </c>
      <c r="I3148" t="s">
        <v>353</v>
      </c>
      <c r="J3148" t="b">
        <v>0</v>
      </c>
      <c r="K3148">
        <v>322</v>
      </c>
      <c r="L3148">
        <v>8474179</v>
      </c>
      <c r="M3148">
        <v>20171015</v>
      </c>
      <c r="N3148" t="s">
        <v>19</v>
      </c>
      <c r="O3148" t="str">
        <f>IF(VLOOKUP(A3148,'national-winners'!$A$2:$B$13,2,0)=H3148,"Y","N")</f>
        <v>N</v>
      </c>
    </row>
    <row r="3149" spans="1:15" x14ac:dyDescent="0.25">
      <c r="A3149">
        <v>2012</v>
      </c>
      <c r="B3149" t="s">
        <v>60</v>
      </c>
      <c r="C3149" t="s">
        <v>61</v>
      </c>
      <c r="D3149">
        <v>12</v>
      </c>
      <c r="E3149">
        <v>59</v>
      </c>
      <c r="F3149">
        <v>43</v>
      </c>
      <c r="G3149" t="s">
        <v>16</v>
      </c>
      <c r="J3149" t="b">
        <v>1</v>
      </c>
      <c r="K3149">
        <v>45</v>
      </c>
      <c r="L3149">
        <v>8474179</v>
      </c>
      <c r="M3149">
        <v>20171015</v>
      </c>
      <c r="N3149" t="s">
        <v>19</v>
      </c>
      <c r="O3149" t="str">
        <f>IF(VLOOKUP(A3149,'national-winners'!$A$2:$B$13,2,0)=H3149,"Y","N")</f>
        <v>N</v>
      </c>
    </row>
    <row r="3150" spans="1:15" x14ac:dyDescent="0.25">
      <c r="A3150">
        <v>2012</v>
      </c>
      <c r="B3150" t="s">
        <v>62</v>
      </c>
      <c r="C3150" t="s">
        <v>63</v>
      </c>
      <c r="D3150">
        <v>13</v>
      </c>
      <c r="E3150">
        <v>58</v>
      </c>
      <c r="F3150">
        <v>44</v>
      </c>
      <c r="G3150" t="s">
        <v>16</v>
      </c>
      <c r="H3150" t="s">
        <v>376</v>
      </c>
      <c r="I3150" t="s">
        <v>21</v>
      </c>
      <c r="J3150" t="b">
        <v>0</v>
      </c>
      <c r="K3150">
        <v>2078688</v>
      </c>
      <c r="L3150">
        <v>3897839</v>
      </c>
      <c r="M3150">
        <v>20171015</v>
      </c>
      <c r="N3150" t="s">
        <v>19</v>
      </c>
      <c r="O3150" t="str">
        <f>IF(VLOOKUP(A3150,'national-winners'!$A$2:$B$13,2,0)=H3150,"Y","N")</f>
        <v>N</v>
      </c>
    </row>
    <row r="3151" spans="1:15" x14ac:dyDescent="0.25">
      <c r="A3151">
        <v>2012</v>
      </c>
      <c r="B3151" t="s">
        <v>62</v>
      </c>
      <c r="C3151" t="s">
        <v>63</v>
      </c>
      <c r="D3151">
        <v>13</v>
      </c>
      <c r="E3151">
        <v>58</v>
      </c>
      <c r="F3151">
        <v>44</v>
      </c>
      <c r="G3151" t="s">
        <v>16</v>
      </c>
      <c r="H3151" t="s">
        <v>349</v>
      </c>
      <c r="I3151" t="s">
        <v>18</v>
      </c>
      <c r="J3151" t="b">
        <v>0</v>
      </c>
      <c r="K3151">
        <v>1773827</v>
      </c>
      <c r="L3151">
        <v>3897839</v>
      </c>
      <c r="M3151">
        <v>20171015</v>
      </c>
      <c r="N3151" t="s">
        <v>19</v>
      </c>
      <c r="O3151" t="str">
        <f>IF(VLOOKUP(A3151,'national-winners'!$A$2:$B$13,2,0)=H3151,"Y","N")</f>
        <v>Y</v>
      </c>
    </row>
    <row r="3152" spans="1:15" x14ac:dyDescent="0.25">
      <c r="A3152">
        <v>2012</v>
      </c>
      <c r="B3152" t="s">
        <v>62</v>
      </c>
      <c r="C3152" t="s">
        <v>63</v>
      </c>
      <c r="D3152">
        <v>13</v>
      </c>
      <c r="E3152">
        <v>58</v>
      </c>
      <c r="F3152">
        <v>44</v>
      </c>
      <c r="G3152" t="s">
        <v>16</v>
      </c>
      <c r="H3152" t="s">
        <v>377</v>
      </c>
      <c r="I3152" t="s">
        <v>29</v>
      </c>
      <c r="J3152" t="b">
        <v>0</v>
      </c>
      <c r="K3152">
        <v>45324</v>
      </c>
      <c r="L3152">
        <v>3897839</v>
      </c>
      <c r="M3152">
        <v>20171015</v>
      </c>
      <c r="N3152" t="s">
        <v>19</v>
      </c>
      <c r="O3152" t="str">
        <f>IF(VLOOKUP(A3152,'national-winners'!$A$2:$B$13,2,0)=H3152,"Y","N")</f>
        <v>N</v>
      </c>
    </row>
    <row r="3153" spans="1:15" x14ac:dyDescent="0.25">
      <c r="A3153">
        <v>2012</v>
      </c>
      <c r="B3153" t="s">
        <v>64</v>
      </c>
      <c r="C3153" t="s">
        <v>65</v>
      </c>
      <c r="D3153">
        <v>15</v>
      </c>
      <c r="E3153">
        <v>95</v>
      </c>
      <c r="F3153">
        <v>82</v>
      </c>
      <c r="G3153" t="s">
        <v>16</v>
      </c>
      <c r="H3153" t="s">
        <v>349</v>
      </c>
      <c r="I3153" t="s">
        <v>18</v>
      </c>
      <c r="J3153" t="b">
        <v>0</v>
      </c>
      <c r="K3153">
        <v>306658</v>
      </c>
      <c r="L3153">
        <v>437159</v>
      </c>
      <c r="M3153">
        <v>20171015</v>
      </c>
      <c r="N3153" t="s">
        <v>19</v>
      </c>
      <c r="O3153" t="str">
        <f>IF(VLOOKUP(A3153,'national-winners'!$A$2:$B$13,2,0)=H3153,"Y","N")</f>
        <v>Y</v>
      </c>
    </row>
    <row r="3154" spans="1:15" x14ac:dyDescent="0.25">
      <c r="A3154">
        <v>2012</v>
      </c>
      <c r="B3154" t="s">
        <v>64</v>
      </c>
      <c r="C3154" t="s">
        <v>65</v>
      </c>
      <c r="D3154">
        <v>15</v>
      </c>
      <c r="E3154">
        <v>95</v>
      </c>
      <c r="F3154">
        <v>82</v>
      </c>
      <c r="G3154" t="s">
        <v>16</v>
      </c>
      <c r="H3154" t="s">
        <v>376</v>
      </c>
      <c r="I3154" t="s">
        <v>21</v>
      </c>
      <c r="J3154" t="b">
        <v>0</v>
      </c>
      <c r="K3154">
        <v>121015</v>
      </c>
      <c r="L3154">
        <v>437159</v>
      </c>
      <c r="M3154">
        <v>20171015</v>
      </c>
      <c r="N3154" t="s">
        <v>19</v>
      </c>
      <c r="O3154" t="str">
        <f>IF(VLOOKUP(A3154,'national-winners'!$A$2:$B$13,2,0)=H3154,"Y","N")</f>
        <v>N</v>
      </c>
    </row>
    <row r="3155" spans="1:15" x14ac:dyDescent="0.25">
      <c r="A3155">
        <v>2012</v>
      </c>
      <c r="B3155" t="s">
        <v>64</v>
      </c>
      <c r="C3155" t="s">
        <v>65</v>
      </c>
      <c r="D3155">
        <v>15</v>
      </c>
      <c r="E3155">
        <v>95</v>
      </c>
      <c r="F3155">
        <v>82</v>
      </c>
      <c r="G3155" t="s">
        <v>16</v>
      </c>
      <c r="H3155" t="s">
        <v>377</v>
      </c>
      <c r="I3155" t="s">
        <v>29</v>
      </c>
      <c r="J3155" t="b">
        <v>0</v>
      </c>
      <c r="K3155">
        <v>3840</v>
      </c>
      <c r="L3155">
        <v>437159</v>
      </c>
      <c r="M3155">
        <v>20171015</v>
      </c>
      <c r="N3155" t="s">
        <v>19</v>
      </c>
      <c r="O3155" t="str">
        <f>IF(VLOOKUP(A3155,'national-winners'!$A$2:$B$13,2,0)=H3155,"Y","N")</f>
        <v>N</v>
      </c>
    </row>
    <row r="3156" spans="1:15" x14ac:dyDescent="0.25">
      <c r="A3156">
        <v>2012</v>
      </c>
      <c r="B3156" t="s">
        <v>64</v>
      </c>
      <c r="C3156" t="s">
        <v>65</v>
      </c>
      <c r="D3156">
        <v>15</v>
      </c>
      <c r="E3156">
        <v>95</v>
      </c>
      <c r="F3156">
        <v>82</v>
      </c>
      <c r="G3156" t="s">
        <v>16</v>
      </c>
      <c r="H3156" t="s">
        <v>378</v>
      </c>
      <c r="I3156" t="s">
        <v>274</v>
      </c>
      <c r="J3156" t="b">
        <v>0</v>
      </c>
      <c r="K3156">
        <v>3184</v>
      </c>
      <c r="L3156">
        <v>437159</v>
      </c>
      <c r="M3156">
        <v>20171015</v>
      </c>
      <c r="N3156" t="s">
        <v>19</v>
      </c>
      <c r="O3156" t="str">
        <f>IF(VLOOKUP(A3156,'national-winners'!$A$2:$B$13,2,0)=H3156,"Y","N")</f>
        <v>N</v>
      </c>
    </row>
    <row r="3157" spans="1:15" x14ac:dyDescent="0.25">
      <c r="A3157">
        <v>2012</v>
      </c>
      <c r="B3157" t="s">
        <v>64</v>
      </c>
      <c r="C3157" t="s">
        <v>65</v>
      </c>
      <c r="D3157">
        <v>15</v>
      </c>
      <c r="E3157">
        <v>95</v>
      </c>
      <c r="F3157">
        <v>82</v>
      </c>
      <c r="G3157" t="s">
        <v>16</v>
      </c>
      <c r="H3157" t="s">
        <v>306</v>
      </c>
      <c r="J3157" t="b">
        <v>0</v>
      </c>
      <c r="K3157">
        <v>2227</v>
      </c>
      <c r="L3157">
        <v>437159</v>
      </c>
      <c r="M3157">
        <v>20171015</v>
      </c>
      <c r="N3157" t="s">
        <v>19</v>
      </c>
      <c r="O3157" t="str">
        <f>IF(VLOOKUP(A3157,'national-winners'!$A$2:$B$13,2,0)=H3157,"Y","N")</f>
        <v>N</v>
      </c>
    </row>
    <row r="3158" spans="1:15" x14ac:dyDescent="0.25">
      <c r="A3158">
        <v>2012</v>
      </c>
      <c r="B3158" t="s">
        <v>64</v>
      </c>
      <c r="C3158" t="s">
        <v>65</v>
      </c>
      <c r="D3158">
        <v>15</v>
      </c>
      <c r="E3158">
        <v>95</v>
      </c>
      <c r="F3158">
        <v>82</v>
      </c>
      <c r="G3158" t="s">
        <v>16</v>
      </c>
      <c r="H3158" t="s">
        <v>307</v>
      </c>
      <c r="J3158" t="b">
        <v>0</v>
      </c>
      <c r="K3158">
        <v>235</v>
      </c>
      <c r="L3158">
        <v>437159</v>
      </c>
      <c r="M3158">
        <v>20171015</v>
      </c>
      <c r="N3158" t="s">
        <v>19</v>
      </c>
      <c r="O3158" t="str">
        <f>IF(VLOOKUP(A3158,'national-winners'!$A$2:$B$13,2,0)=H3158,"Y","N")</f>
        <v>N</v>
      </c>
    </row>
    <row r="3159" spans="1:15" x14ac:dyDescent="0.25">
      <c r="A3159">
        <v>2012</v>
      </c>
      <c r="B3159" t="s">
        <v>66</v>
      </c>
      <c r="C3159" t="s">
        <v>67</v>
      </c>
      <c r="D3159">
        <v>16</v>
      </c>
      <c r="E3159">
        <v>82</v>
      </c>
      <c r="F3159">
        <v>63</v>
      </c>
      <c r="G3159" t="s">
        <v>16</v>
      </c>
      <c r="H3159" t="s">
        <v>376</v>
      </c>
      <c r="I3159" t="s">
        <v>21</v>
      </c>
      <c r="J3159" t="b">
        <v>0</v>
      </c>
      <c r="K3159">
        <v>420911</v>
      </c>
      <c r="L3159">
        <v>652274</v>
      </c>
      <c r="M3159">
        <v>20171015</v>
      </c>
      <c r="N3159" t="s">
        <v>19</v>
      </c>
      <c r="O3159" t="str">
        <f>IF(VLOOKUP(A3159,'national-winners'!$A$2:$B$13,2,0)=H3159,"Y","N")</f>
        <v>N</v>
      </c>
    </row>
    <row r="3160" spans="1:15" x14ac:dyDescent="0.25">
      <c r="A3160">
        <v>2012</v>
      </c>
      <c r="B3160" t="s">
        <v>66</v>
      </c>
      <c r="C3160" t="s">
        <v>67</v>
      </c>
      <c r="D3160">
        <v>16</v>
      </c>
      <c r="E3160">
        <v>82</v>
      </c>
      <c r="F3160">
        <v>63</v>
      </c>
      <c r="G3160" t="s">
        <v>16</v>
      </c>
      <c r="H3160" t="s">
        <v>349</v>
      </c>
      <c r="I3160" t="s">
        <v>18</v>
      </c>
      <c r="J3160" t="b">
        <v>0</v>
      </c>
      <c r="K3160">
        <v>212787</v>
      </c>
      <c r="L3160">
        <v>652274</v>
      </c>
      <c r="M3160">
        <v>20171015</v>
      </c>
      <c r="N3160" t="s">
        <v>19</v>
      </c>
      <c r="O3160" t="str">
        <f>IF(VLOOKUP(A3160,'national-winners'!$A$2:$B$13,2,0)=H3160,"Y","N")</f>
        <v>Y</v>
      </c>
    </row>
    <row r="3161" spans="1:15" x14ac:dyDescent="0.25">
      <c r="A3161">
        <v>2012</v>
      </c>
      <c r="B3161" t="s">
        <v>66</v>
      </c>
      <c r="C3161" t="s">
        <v>67</v>
      </c>
      <c r="D3161">
        <v>16</v>
      </c>
      <c r="E3161">
        <v>82</v>
      </c>
      <c r="F3161">
        <v>63</v>
      </c>
      <c r="G3161" t="s">
        <v>16</v>
      </c>
      <c r="H3161" t="s">
        <v>377</v>
      </c>
      <c r="I3161" t="s">
        <v>29</v>
      </c>
      <c r="J3161" t="b">
        <v>0</v>
      </c>
      <c r="K3161">
        <v>9453</v>
      </c>
      <c r="L3161">
        <v>652274</v>
      </c>
      <c r="M3161">
        <v>20171015</v>
      </c>
      <c r="N3161" t="s">
        <v>19</v>
      </c>
      <c r="O3161" t="str">
        <f>IF(VLOOKUP(A3161,'national-winners'!$A$2:$B$13,2,0)=H3161,"Y","N")</f>
        <v>N</v>
      </c>
    </row>
    <row r="3162" spans="1:15" x14ac:dyDescent="0.25">
      <c r="A3162">
        <v>2012</v>
      </c>
      <c r="B3162" t="s">
        <v>66</v>
      </c>
      <c r="C3162" t="s">
        <v>67</v>
      </c>
      <c r="D3162">
        <v>16</v>
      </c>
      <c r="E3162">
        <v>82</v>
      </c>
      <c r="F3162">
        <v>63</v>
      </c>
      <c r="G3162" t="s">
        <v>16</v>
      </c>
      <c r="I3162" t="s">
        <v>35</v>
      </c>
      <c r="J3162" t="b">
        <v>0</v>
      </c>
      <c r="K3162">
        <v>6901</v>
      </c>
      <c r="L3162">
        <v>652274</v>
      </c>
      <c r="M3162">
        <v>20171015</v>
      </c>
      <c r="N3162" t="s">
        <v>19</v>
      </c>
      <c r="O3162" t="str">
        <f>IF(VLOOKUP(A3162,'national-winners'!$A$2:$B$13,2,0)=H3162,"Y","N")</f>
        <v>N</v>
      </c>
    </row>
    <row r="3163" spans="1:15" x14ac:dyDescent="0.25">
      <c r="A3163">
        <v>2012</v>
      </c>
      <c r="B3163" t="s">
        <v>66</v>
      </c>
      <c r="C3163" t="s">
        <v>67</v>
      </c>
      <c r="D3163">
        <v>16</v>
      </c>
      <c r="E3163">
        <v>82</v>
      </c>
      <c r="F3163">
        <v>63</v>
      </c>
      <c r="G3163" t="s">
        <v>16</v>
      </c>
      <c r="H3163" t="s">
        <v>381</v>
      </c>
      <c r="I3163" t="s">
        <v>134</v>
      </c>
      <c r="J3163" t="b">
        <v>0</v>
      </c>
      <c r="K3163">
        <v>2222</v>
      </c>
      <c r="L3163">
        <v>652274</v>
      </c>
      <c r="M3163">
        <v>20171015</v>
      </c>
      <c r="N3163" t="s">
        <v>19</v>
      </c>
      <c r="O3163" t="str">
        <f>IF(VLOOKUP(A3163,'national-winners'!$A$2:$B$13,2,0)=H3163,"Y","N")</f>
        <v>N</v>
      </c>
    </row>
    <row r="3164" spans="1:15" x14ac:dyDescent="0.25">
      <c r="A3164">
        <v>2012</v>
      </c>
      <c r="B3164" t="s">
        <v>68</v>
      </c>
      <c r="C3164" t="s">
        <v>69</v>
      </c>
      <c r="D3164">
        <v>17</v>
      </c>
      <c r="E3164">
        <v>33</v>
      </c>
      <c r="F3164">
        <v>21</v>
      </c>
      <c r="G3164" t="s">
        <v>16</v>
      </c>
      <c r="H3164" t="s">
        <v>349</v>
      </c>
      <c r="I3164" t="s">
        <v>18</v>
      </c>
      <c r="J3164" t="b">
        <v>0</v>
      </c>
      <c r="K3164">
        <v>3019512</v>
      </c>
      <c r="L3164">
        <v>5242014</v>
      </c>
      <c r="M3164">
        <v>20171015</v>
      </c>
      <c r="N3164" t="s">
        <v>19</v>
      </c>
      <c r="O3164" t="str">
        <f>IF(VLOOKUP(A3164,'national-winners'!$A$2:$B$13,2,0)=H3164,"Y","N")</f>
        <v>Y</v>
      </c>
    </row>
    <row r="3165" spans="1:15" x14ac:dyDescent="0.25">
      <c r="A3165">
        <v>2012</v>
      </c>
      <c r="B3165" t="s">
        <v>68</v>
      </c>
      <c r="C3165" t="s">
        <v>69</v>
      </c>
      <c r="D3165">
        <v>17</v>
      </c>
      <c r="E3165">
        <v>33</v>
      </c>
      <c r="F3165">
        <v>21</v>
      </c>
      <c r="G3165" t="s">
        <v>16</v>
      </c>
      <c r="H3165" t="s">
        <v>376</v>
      </c>
      <c r="I3165" t="s">
        <v>21</v>
      </c>
      <c r="J3165" t="b">
        <v>0</v>
      </c>
      <c r="K3165">
        <v>2135216</v>
      </c>
      <c r="L3165">
        <v>5242014</v>
      </c>
      <c r="M3165">
        <v>20171015</v>
      </c>
      <c r="N3165" t="s">
        <v>19</v>
      </c>
      <c r="O3165" t="str">
        <f>IF(VLOOKUP(A3165,'national-winners'!$A$2:$B$13,2,0)=H3165,"Y","N")</f>
        <v>N</v>
      </c>
    </row>
    <row r="3166" spans="1:15" x14ac:dyDescent="0.25">
      <c r="A3166">
        <v>2012</v>
      </c>
      <c r="B3166" t="s">
        <v>68</v>
      </c>
      <c r="C3166" t="s">
        <v>69</v>
      </c>
      <c r="D3166">
        <v>17</v>
      </c>
      <c r="E3166">
        <v>33</v>
      </c>
      <c r="F3166">
        <v>21</v>
      </c>
      <c r="G3166" t="s">
        <v>16</v>
      </c>
      <c r="H3166" t="s">
        <v>377</v>
      </c>
      <c r="I3166" t="s">
        <v>29</v>
      </c>
      <c r="J3166" t="b">
        <v>0</v>
      </c>
      <c r="K3166">
        <v>56229</v>
      </c>
      <c r="L3166">
        <v>5242014</v>
      </c>
      <c r="M3166">
        <v>20171015</v>
      </c>
      <c r="N3166" t="s">
        <v>19</v>
      </c>
      <c r="O3166" t="str">
        <f>IF(VLOOKUP(A3166,'national-winners'!$A$2:$B$13,2,0)=H3166,"Y","N")</f>
        <v>N</v>
      </c>
    </row>
    <row r="3167" spans="1:15" x14ac:dyDescent="0.25">
      <c r="A3167">
        <v>2012</v>
      </c>
      <c r="B3167" t="s">
        <v>68</v>
      </c>
      <c r="C3167" t="s">
        <v>69</v>
      </c>
      <c r="D3167">
        <v>17</v>
      </c>
      <c r="E3167">
        <v>33</v>
      </c>
      <c r="F3167">
        <v>21</v>
      </c>
      <c r="G3167" t="s">
        <v>16</v>
      </c>
      <c r="H3167" t="s">
        <v>378</v>
      </c>
      <c r="I3167" t="s">
        <v>274</v>
      </c>
      <c r="J3167" t="b">
        <v>0</v>
      </c>
      <c r="K3167">
        <v>30222</v>
      </c>
      <c r="L3167">
        <v>5242014</v>
      </c>
      <c r="M3167">
        <v>20171015</v>
      </c>
      <c r="N3167" t="s">
        <v>19</v>
      </c>
      <c r="O3167" t="str">
        <f>IF(VLOOKUP(A3167,'national-winners'!$A$2:$B$13,2,0)=H3167,"Y","N")</f>
        <v>N</v>
      </c>
    </row>
    <row r="3168" spans="1:15" x14ac:dyDescent="0.25">
      <c r="A3168">
        <v>2012</v>
      </c>
      <c r="B3168" t="s">
        <v>68</v>
      </c>
      <c r="C3168" t="s">
        <v>69</v>
      </c>
      <c r="D3168">
        <v>17</v>
      </c>
      <c r="E3168">
        <v>33</v>
      </c>
      <c r="F3168">
        <v>21</v>
      </c>
      <c r="G3168" t="s">
        <v>16</v>
      </c>
      <c r="J3168" t="b">
        <v>1</v>
      </c>
      <c r="K3168">
        <v>835</v>
      </c>
      <c r="L3168">
        <v>5242014</v>
      </c>
      <c r="M3168">
        <v>20171015</v>
      </c>
      <c r="N3168" t="s">
        <v>19</v>
      </c>
      <c r="O3168" t="str">
        <f>IF(VLOOKUP(A3168,'national-winners'!$A$2:$B$13,2,0)=H3168,"Y","N")</f>
        <v>N</v>
      </c>
    </row>
    <row r="3169" spans="1:15" x14ac:dyDescent="0.25">
      <c r="A3169">
        <v>2012</v>
      </c>
      <c r="B3169" t="s">
        <v>71</v>
      </c>
      <c r="C3169" t="s">
        <v>72</v>
      </c>
      <c r="D3169">
        <v>18</v>
      </c>
      <c r="E3169">
        <v>32</v>
      </c>
      <c r="F3169">
        <v>22</v>
      </c>
      <c r="G3169" t="s">
        <v>16</v>
      </c>
      <c r="H3169" t="s">
        <v>376</v>
      </c>
      <c r="I3169" t="s">
        <v>21</v>
      </c>
      <c r="J3169" t="b">
        <v>0</v>
      </c>
      <c r="K3169">
        <v>1420543</v>
      </c>
      <c r="L3169">
        <v>2624534</v>
      </c>
      <c r="M3169">
        <v>20171015</v>
      </c>
      <c r="N3169" t="s">
        <v>19</v>
      </c>
      <c r="O3169" t="str">
        <f>IF(VLOOKUP(A3169,'national-winners'!$A$2:$B$13,2,0)=H3169,"Y","N")</f>
        <v>N</v>
      </c>
    </row>
    <row r="3170" spans="1:15" x14ac:dyDescent="0.25">
      <c r="A3170">
        <v>2012</v>
      </c>
      <c r="B3170" t="s">
        <v>71</v>
      </c>
      <c r="C3170" t="s">
        <v>72</v>
      </c>
      <c r="D3170">
        <v>18</v>
      </c>
      <c r="E3170">
        <v>32</v>
      </c>
      <c r="F3170">
        <v>22</v>
      </c>
      <c r="G3170" t="s">
        <v>16</v>
      </c>
      <c r="H3170" t="s">
        <v>349</v>
      </c>
      <c r="I3170" t="s">
        <v>18</v>
      </c>
      <c r="J3170" t="b">
        <v>0</v>
      </c>
      <c r="K3170">
        <v>1152887</v>
      </c>
      <c r="L3170">
        <v>2624534</v>
      </c>
      <c r="M3170">
        <v>20171015</v>
      </c>
      <c r="N3170" t="s">
        <v>19</v>
      </c>
      <c r="O3170" t="str">
        <f>IF(VLOOKUP(A3170,'national-winners'!$A$2:$B$13,2,0)=H3170,"Y","N")</f>
        <v>Y</v>
      </c>
    </row>
    <row r="3171" spans="1:15" x14ac:dyDescent="0.25">
      <c r="A3171">
        <v>2012</v>
      </c>
      <c r="B3171" t="s">
        <v>71</v>
      </c>
      <c r="C3171" t="s">
        <v>72</v>
      </c>
      <c r="D3171">
        <v>18</v>
      </c>
      <c r="E3171">
        <v>32</v>
      </c>
      <c r="F3171">
        <v>22</v>
      </c>
      <c r="G3171" t="s">
        <v>16</v>
      </c>
      <c r="H3171" t="s">
        <v>377</v>
      </c>
      <c r="I3171" t="s">
        <v>29</v>
      </c>
      <c r="J3171" t="b">
        <v>0</v>
      </c>
      <c r="K3171">
        <v>50111</v>
      </c>
      <c r="L3171">
        <v>2624534</v>
      </c>
      <c r="M3171">
        <v>20171015</v>
      </c>
      <c r="N3171" t="s">
        <v>19</v>
      </c>
      <c r="O3171" t="str">
        <f>IF(VLOOKUP(A3171,'national-winners'!$A$2:$B$13,2,0)=H3171,"Y","N")</f>
        <v>N</v>
      </c>
    </row>
    <row r="3172" spans="1:15" x14ac:dyDescent="0.25">
      <c r="A3172">
        <v>2012</v>
      </c>
      <c r="B3172" t="s">
        <v>71</v>
      </c>
      <c r="C3172" t="s">
        <v>72</v>
      </c>
      <c r="D3172">
        <v>18</v>
      </c>
      <c r="E3172">
        <v>32</v>
      </c>
      <c r="F3172">
        <v>22</v>
      </c>
      <c r="G3172" t="s">
        <v>16</v>
      </c>
      <c r="J3172" t="b">
        <v>1</v>
      </c>
      <c r="K3172">
        <v>993</v>
      </c>
      <c r="L3172">
        <v>2624534</v>
      </c>
      <c r="M3172">
        <v>20171015</v>
      </c>
      <c r="N3172" t="s">
        <v>19</v>
      </c>
      <c r="O3172" t="str">
        <f>IF(VLOOKUP(A3172,'national-winners'!$A$2:$B$13,2,0)=H3172,"Y","N")</f>
        <v>N</v>
      </c>
    </row>
    <row r="3173" spans="1:15" x14ac:dyDescent="0.25">
      <c r="A3173">
        <v>2012</v>
      </c>
      <c r="B3173" t="s">
        <v>73</v>
      </c>
      <c r="C3173" t="s">
        <v>74</v>
      </c>
      <c r="D3173">
        <v>19</v>
      </c>
      <c r="E3173">
        <v>42</v>
      </c>
      <c r="F3173">
        <v>31</v>
      </c>
      <c r="G3173" t="s">
        <v>16</v>
      </c>
      <c r="H3173" t="s">
        <v>349</v>
      </c>
      <c r="I3173" t="s">
        <v>18</v>
      </c>
      <c r="J3173" t="b">
        <v>0</v>
      </c>
      <c r="K3173">
        <v>822544</v>
      </c>
      <c r="L3173">
        <v>1582180</v>
      </c>
      <c r="M3173">
        <v>20171015</v>
      </c>
      <c r="N3173" t="s">
        <v>19</v>
      </c>
      <c r="O3173" t="str">
        <f>IF(VLOOKUP(A3173,'national-winners'!$A$2:$B$13,2,0)=H3173,"Y","N")</f>
        <v>Y</v>
      </c>
    </row>
    <row r="3174" spans="1:15" x14ac:dyDescent="0.25">
      <c r="A3174">
        <v>2012</v>
      </c>
      <c r="B3174" t="s">
        <v>73</v>
      </c>
      <c r="C3174" t="s">
        <v>74</v>
      </c>
      <c r="D3174">
        <v>19</v>
      </c>
      <c r="E3174">
        <v>42</v>
      </c>
      <c r="F3174">
        <v>31</v>
      </c>
      <c r="G3174" t="s">
        <v>16</v>
      </c>
      <c r="H3174" t="s">
        <v>376</v>
      </c>
      <c r="I3174" t="s">
        <v>21</v>
      </c>
      <c r="J3174" t="b">
        <v>0</v>
      </c>
      <c r="K3174">
        <v>730617</v>
      </c>
      <c r="L3174">
        <v>1582180</v>
      </c>
      <c r="M3174">
        <v>20171015</v>
      </c>
      <c r="N3174" t="s">
        <v>19</v>
      </c>
      <c r="O3174" t="str">
        <f>IF(VLOOKUP(A3174,'national-winners'!$A$2:$B$13,2,0)=H3174,"Y","N")</f>
        <v>N</v>
      </c>
    </row>
    <row r="3175" spans="1:15" x14ac:dyDescent="0.25">
      <c r="A3175">
        <v>2012</v>
      </c>
      <c r="B3175" t="s">
        <v>73</v>
      </c>
      <c r="C3175" t="s">
        <v>74</v>
      </c>
      <c r="D3175">
        <v>19</v>
      </c>
      <c r="E3175">
        <v>42</v>
      </c>
      <c r="F3175">
        <v>31</v>
      </c>
      <c r="G3175" t="s">
        <v>16</v>
      </c>
      <c r="H3175" t="s">
        <v>377</v>
      </c>
      <c r="I3175" t="s">
        <v>29</v>
      </c>
      <c r="J3175" t="b">
        <v>0</v>
      </c>
      <c r="K3175">
        <v>12926</v>
      </c>
      <c r="L3175">
        <v>1582180</v>
      </c>
      <c r="M3175">
        <v>20171015</v>
      </c>
      <c r="N3175" t="s">
        <v>19</v>
      </c>
      <c r="O3175" t="str">
        <f>IF(VLOOKUP(A3175,'national-winners'!$A$2:$B$13,2,0)=H3175,"Y","N")</f>
        <v>N</v>
      </c>
    </row>
    <row r="3176" spans="1:15" x14ac:dyDescent="0.25">
      <c r="A3176">
        <v>2012</v>
      </c>
      <c r="B3176" t="s">
        <v>73</v>
      </c>
      <c r="C3176" t="s">
        <v>74</v>
      </c>
      <c r="D3176">
        <v>19</v>
      </c>
      <c r="E3176">
        <v>42</v>
      </c>
      <c r="F3176">
        <v>31</v>
      </c>
      <c r="G3176" t="s">
        <v>16</v>
      </c>
      <c r="J3176" t="b">
        <v>1</v>
      </c>
      <c r="K3176">
        <v>7442</v>
      </c>
      <c r="L3176">
        <v>1582180</v>
      </c>
      <c r="M3176">
        <v>20171015</v>
      </c>
      <c r="N3176" t="s">
        <v>19</v>
      </c>
      <c r="O3176" t="str">
        <f>IF(VLOOKUP(A3176,'national-winners'!$A$2:$B$13,2,0)=H3176,"Y","N")</f>
        <v>N</v>
      </c>
    </row>
    <row r="3177" spans="1:15" x14ac:dyDescent="0.25">
      <c r="A3177">
        <v>2012</v>
      </c>
      <c r="B3177" t="s">
        <v>73</v>
      </c>
      <c r="C3177" t="s">
        <v>74</v>
      </c>
      <c r="D3177">
        <v>19</v>
      </c>
      <c r="E3177">
        <v>42</v>
      </c>
      <c r="F3177">
        <v>31</v>
      </c>
      <c r="G3177" t="s">
        <v>16</v>
      </c>
      <c r="H3177" t="s">
        <v>378</v>
      </c>
      <c r="I3177" t="s">
        <v>274</v>
      </c>
      <c r="J3177" t="b">
        <v>0</v>
      </c>
      <c r="K3177">
        <v>3769</v>
      </c>
      <c r="L3177">
        <v>1582180</v>
      </c>
      <c r="M3177">
        <v>20171015</v>
      </c>
      <c r="N3177" t="s">
        <v>19</v>
      </c>
      <c r="O3177" t="str">
        <f>IF(VLOOKUP(A3177,'national-winners'!$A$2:$B$13,2,0)=H3177,"Y","N")</f>
        <v>N</v>
      </c>
    </row>
    <row r="3178" spans="1:15" x14ac:dyDescent="0.25">
      <c r="A3178">
        <v>2012</v>
      </c>
      <c r="B3178" t="s">
        <v>73</v>
      </c>
      <c r="C3178" t="s">
        <v>74</v>
      </c>
      <c r="D3178">
        <v>19</v>
      </c>
      <c r="E3178">
        <v>42</v>
      </c>
      <c r="F3178">
        <v>31</v>
      </c>
      <c r="G3178" t="s">
        <v>16</v>
      </c>
      <c r="H3178" t="s">
        <v>381</v>
      </c>
      <c r="I3178" t="s">
        <v>134</v>
      </c>
      <c r="J3178" t="b">
        <v>0</v>
      </c>
      <c r="K3178">
        <v>3038</v>
      </c>
      <c r="L3178">
        <v>1582180</v>
      </c>
      <c r="M3178">
        <v>20171015</v>
      </c>
      <c r="N3178" t="s">
        <v>19</v>
      </c>
      <c r="O3178" t="str">
        <f>IF(VLOOKUP(A3178,'national-winners'!$A$2:$B$13,2,0)=H3178,"Y","N")</f>
        <v>N</v>
      </c>
    </row>
    <row r="3179" spans="1:15" x14ac:dyDescent="0.25">
      <c r="A3179">
        <v>2012</v>
      </c>
      <c r="B3179" t="s">
        <v>73</v>
      </c>
      <c r="C3179" t="s">
        <v>74</v>
      </c>
      <c r="D3179">
        <v>19</v>
      </c>
      <c r="E3179">
        <v>42</v>
      </c>
      <c r="F3179">
        <v>31</v>
      </c>
      <c r="G3179" t="s">
        <v>16</v>
      </c>
      <c r="I3179" t="s">
        <v>176</v>
      </c>
      <c r="J3179" t="b">
        <v>0</v>
      </c>
      <c r="K3179">
        <v>1027</v>
      </c>
      <c r="L3179">
        <v>1582180</v>
      </c>
      <c r="M3179">
        <v>20171015</v>
      </c>
      <c r="N3179" t="s">
        <v>19</v>
      </c>
      <c r="O3179" t="str">
        <f>IF(VLOOKUP(A3179,'national-winners'!$A$2:$B$13,2,0)=H3179,"Y","N")</f>
        <v>N</v>
      </c>
    </row>
    <row r="3180" spans="1:15" x14ac:dyDescent="0.25">
      <c r="A3180">
        <v>2012</v>
      </c>
      <c r="B3180" t="s">
        <v>73</v>
      </c>
      <c r="C3180" t="s">
        <v>74</v>
      </c>
      <c r="D3180">
        <v>19</v>
      </c>
      <c r="E3180">
        <v>42</v>
      </c>
      <c r="F3180">
        <v>31</v>
      </c>
      <c r="G3180" t="s">
        <v>16</v>
      </c>
      <c r="H3180" t="s">
        <v>284</v>
      </c>
      <c r="I3180" t="s">
        <v>37</v>
      </c>
      <c r="J3180" t="b">
        <v>0</v>
      </c>
      <c r="K3180">
        <v>445</v>
      </c>
      <c r="L3180">
        <v>1582180</v>
      </c>
      <c r="M3180">
        <v>20171015</v>
      </c>
      <c r="N3180" t="s">
        <v>19</v>
      </c>
      <c r="O3180" t="str">
        <f>IF(VLOOKUP(A3180,'national-winners'!$A$2:$B$13,2,0)=H3180,"Y","N")</f>
        <v>N</v>
      </c>
    </row>
    <row r="3181" spans="1:15" x14ac:dyDescent="0.25">
      <c r="A3181">
        <v>2012</v>
      </c>
      <c r="B3181" t="s">
        <v>73</v>
      </c>
      <c r="C3181" t="s">
        <v>74</v>
      </c>
      <c r="D3181">
        <v>19</v>
      </c>
      <c r="E3181">
        <v>42</v>
      </c>
      <c r="F3181">
        <v>31</v>
      </c>
      <c r="G3181" t="s">
        <v>16</v>
      </c>
      <c r="H3181" t="s">
        <v>264</v>
      </c>
      <c r="I3181" t="s">
        <v>353</v>
      </c>
      <c r="J3181" t="b">
        <v>0</v>
      </c>
      <c r="K3181">
        <v>372</v>
      </c>
      <c r="L3181">
        <v>1582180</v>
      </c>
      <c r="M3181">
        <v>20171015</v>
      </c>
      <c r="N3181" t="s">
        <v>19</v>
      </c>
      <c r="O3181" t="str">
        <f>IF(VLOOKUP(A3181,'national-winners'!$A$2:$B$13,2,0)=H3181,"Y","N")</f>
        <v>N</v>
      </c>
    </row>
    <row r="3182" spans="1:15" x14ac:dyDescent="0.25">
      <c r="A3182">
        <v>2012</v>
      </c>
      <c r="B3182" t="s">
        <v>78</v>
      </c>
      <c r="C3182" t="s">
        <v>79</v>
      </c>
      <c r="D3182">
        <v>20</v>
      </c>
      <c r="E3182">
        <v>47</v>
      </c>
      <c r="F3182">
        <v>32</v>
      </c>
      <c r="G3182" t="s">
        <v>16</v>
      </c>
      <c r="H3182" t="s">
        <v>376</v>
      </c>
      <c r="I3182" t="s">
        <v>21</v>
      </c>
      <c r="J3182" t="b">
        <v>0</v>
      </c>
      <c r="K3182">
        <v>692634</v>
      </c>
      <c r="L3182">
        <v>1159971</v>
      </c>
      <c r="M3182">
        <v>20171015</v>
      </c>
      <c r="N3182" t="s">
        <v>19</v>
      </c>
      <c r="O3182" t="str">
        <f>IF(VLOOKUP(A3182,'national-winners'!$A$2:$B$13,2,0)=H3182,"Y","N")</f>
        <v>N</v>
      </c>
    </row>
    <row r="3183" spans="1:15" x14ac:dyDescent="0.25">
      <c r="A3183">
        <v>2012</v>
      </c>
      <c r="B3183" t="s">
        <v>78</v>
      </c>
      <c r="C3183" t="s">
        <v>79</v>
      </c>
      <c r="D3183">
        <v>20</v>
      </c>
      <c r="E3183">
        <v>47</v>
      </c>
      <c r="F3183">
        <v>32</v>
      </c>
      <c r="G3183" t="s">
        <v>16</v>
      </c>
      <c r="H3183" t="s">
        <v>349</v>
      </c>
      <c r="I3183" t="s">
        <v>18</v>
      </c>
      <c r="J3183" t="b">
        <v>0</v>
      </c>
      <c r="K3183">
        <v>440726</v>
      </c>
      <c r="L3183">
        <v>1159971</v>
      </c>
      <c r="M3183">
        <v>20171015</v>
      </c>
      <c r="N3183" t="s">
        <v>19</v>
      </c>
      <c r="O3183" t="str">
        <f>IF(VLOOKUP(A3183,'national-winners'!$A$2:$B$13,2,0)=H3183,"Y","N")</f>
        <v>Y</v>
      </c>
    </row>
    <row r="3184" spans="1:15" x14ac:dyDescent="0.25">
      <c r="A3184">
        <v>2012</v>
      </c>
      <c r="B3184" t="s">
        <v>78</v>
      </c>
      <c r="C3184" t="s">
        <v>79</v>
      </c>
      <c r="D3184">
        <v>20</v>
      </c>
      <c r="E3184">
        <v>47</v>
      </c>
      <c r="F3184">
        <v>32</v>
      </c>
      <c r="G3184" t="s">
        <v>16</v>
      </c>
      <c r="H3184" t="s">
        <v>377</v>
      </c>
      <c r="I3184" t="s">
        <v>29</v>
      </c>
      <c r="J3184" t="b">
        <v>0</v>
      </c>
      <c r="K3184">
        <v>20456</v>
      </c>
      <c r="L3184">
        <v>1159971</v>
      </c>
      <c r="M3184">
        <v>20171015</v>
      </c>
      <c r="N3184" t="s">
        <v>19</v>
      </c>
      <c r="O3184" t="str">
        <f>IF(VLOOKUP(A3184,'national-winners'!$A$2:$B$13,2,0)=H3184,"Y","N")</f>
        <v>N</v>
      </c>
    </row>
    <row r="3185" spans="1:15" x14ac:dyDescent="0.25">
      <c r="A3185">
        <v>2012</v>
      </c>
      <c r="B3185" t="s">
        <v>78</v>
      </c>
      <c r="C3185" t="s">
        <v>79</v>
      </c>
      <c r="D3185">
        <v>20</v>
      </c>
      <c r="E3185">
        <v>47</v>
      </c>
      <c r="F3185">
        <v>32</v>
      </c>
      <c r="G3185" t="s">
        <v>16</v>
      </c>
      <c r="H3185" t="s">
        <v>350</v>
      </c>
      <c r="I3185" t="s">
        <v>272</v>
      </c>
      <c r="J3185" t="b">
        <v>0</v>
      </c>
      <c r="K3185">
        <v>5017</v>
      </c>
      <c r="L3185">
        <v>1159971</v>
      </c>
      <c r="M3185">
        <v>20171015</v>
      </c>
      <c r="N3185" t="s">
        <v>19</v>
      </c>
      <c r="O3185" t="str">
        <f>IF(VLOOKUP(A3185,'national-winners'!$A$2:$B$13,2,0)=H3185,"Y","N")</f>
        <v>N</v>
      </c>
    </row>
    <row r="3186" spans="1:15" x14ac:dyDescent="0.25">
      <c r="A3186">
        <v>2012</v>
      </c>
      <c r="B3186" t="s">
        <v>78</v>
      </c>
      <c r="C3186" t="s">
        <v>79</v>
      </c>
      <c r="D3186">
        <v>20</v>
      </c>
      <c r="E3186">
        <v>47</v>
      </c>
      <c r="F3186">
        <v>32</v>
      </c>
      <c r="G3186" t="s">
        <v>16</v>
      </c>
      <c r="J3186" t="b">
        <v>1</v>
      </c>
      <c r="K3186">
        <v>1138</v>
      </c>
      <c r="L3186">
        <v>1159971</v>
      </c>
      <c r="M3186">
        <v>20171015</v>
      </c>
      <c r="N3186" t="s">
        <v>19</v>
      </c>
      <c r="O3186" t="str">
        <f>IF(VLOOKUP(A3186,'national-winners'!$A$2:$B$13,2,0)=H3186,"Y","N")</f>
        <v>N</v>
      </c>
    </row>
    <row r="3187" spans="1:15" x14ac:dyDescent="0.25">
      <c r="A3187">
        <v>2012</v>
      </c>
      <c r="B3187" t="s">
        <v>81</v>
      </c>
      <c r="C3187" t="s">
        <v>82</v>
      </c>
      <c r="D3187">
        <v>21</v>
      </c>
      <c r="E3187">
        <v>61</v>
      </c>
      <c r="F3187">
        <v>51</v>
      </c>
      <c r="G3187" t="s">
        <v>16</v>
      </c>
      <c r="H3187" t="s">
        <v>376</v>
      </c>
      <c r="I3187" t="s">
        <v>21</v>
      </c>
      <c r="J3187" t="b">
        <v>0</v>
      </c>
      <c r="K3187">
        <v>1087190</v>
      </c>
      <c r="L3187">
        <v>1797212</v>
      </c>
      <c r="M3187">
        <v>20171015</v>
      </c>
      <c r="N3187" t="s">
        <v>19</v>
      </c>
      <c r="O3187" t="str">
        <f>IF(VLOOKUP(A3187,'national-winners'!$A$2:$B$13,2,0)=H3187,"Y","N")</f>
        <v>N</v>
      </c>
    </row>
    <row r="3188" spans="1:15" x14ac:dyDescent="0.25">
      <c r="A3188">
        <v>2012</v>
      </c>
      <c r="B3188" t="s">
        <v>81</v>
      </c>
      <c r="C3188" t="s">
        <v>82</v>
      </c>
      <c r="D3188">
        <v>21</v>
      </c>
      <c r="E3188">
        <v>61</v>
      </c>
      <c r="F3188">
        <v>51</v>
      </c>
      <c r="G3188" t="s">
        <v>16</v>
      </c>
      <c r="H3188" t="s">
        <v>349</v>
      </c>
      <c r="I3188" t="s">
        <v>18</v>
      </c>
      <c r="J3188" t="b">
        <v>0</v>
      </c>
      <c r="K3188">
        <v>679370</v>
      </c>
      <c r="L3188">
        <v>1797212</v>
      </c>
      <c r="M3188">
        <v>20171015</v>
      </c>
      <c r="N3188" t="s">
        <v>19</v>
      </c>
      <c r="O3188" t="str">
        <f>IF(VLOOKUP(A3188,'national-winners'!$A$2:$B$13,2,0)=H3188,"Y","N")</f>
        <v>Y</v>
      </c>
    </row>
    <row r="3189" spans="1:15" x14ac:dyDescent="0.25">
      <c r="A3189">
        <v>2012</v>
      </c>
      <c r="B3189" t="s">
        <v>81</v>
      </c>
      <c r="C3189" t="s">
        <v>82</v>
      </c>
      <c r="D3189">
        <v>21</v>
      </c>
      <c r="E3189">
        <v>61</v>
      </c>
      <c r="F3189">
        <v>51</v>
      </c>
      <c r="G3189" t="s">
        <v>16</v>
      </c>
      <c r="H3189" t="s">
        <v>377</v>
      </c>
      <c r="I3189" t="s">
        <v>29</v>
      </c>
      <c r="J3189" t="b">
        <v>0</v>
      </c>
      <c r="K3189">
        <v>17063</v>
      </c>
      <c r="L3189">
        <v>1797212</v>
      </c>
      <c r="M3189">
        <v>20171015</v>
      </c>
      <c r="N3189" t="s">
        <v>19</v>
      </c>
      <c r="O3189" t="str">
        <f>IF(VLOOKUP(A3189,'national-winners'!$A$2:$B$13,2,0)=H3189,"Y","N")</f>
        <v>N</v>
      </c>
    </row>
    <row r="3190" spans="1:15" x14ac:dyDescent="0.25">
      <c r="A3190">
        <v>2012</v>
      </c>
      <c r="B3190" t="s">
        <v>81</v>
      </c>
      <c r="C3190" t="s">
        <v>82</v>
      </c>
      <c r="D3190">
        <v>21</v>
      </c>
      <c r="E3190">
        <v>61</v>
      </c>
      <c r="F3190">
        <v>51</v>
      </c>
      <c r="G3190" t="s">
        <v>16</v>
      </c>
      <c r="H3190" t="s">
        <v>395</v>
      </c>
      <c r="I3190" t="s">
        <v>35</v>
      </c>
      <c r="J3190" t="b">
        <v>0</v>
      </c>
      <c r="K3190">
        <v>6872</v>
      </c>
      <c r="L3190">
        <v>1797212</v>
      </c>
      <c r="M3190">
        <v>20171015</v>
      </c>
      <c r="N3190" t="s">
        <v>19</v>
      </c>
      <c r="O3190" t="str">
        <f>IF(VLOOKUP(A3190,'national-winners'!$A$2:$B$13,2,0)=H3190,"Y","N")</f>
        <v>N</v>
      </c>
    </row>
    <row r="3191" spans="1:15" x14ac:dyDescent="0.25">
      <c r="A3191">
        <v>2012</v>
      </c>
      <c r="B3191" t="s">
        <v>81</v>
      </c>
      <c r="C3191" t="s">
        <v>82</v>
      </c>
      <c r="D3191">
        <v>21</v>
      </c>
      <c r="E3191">
        <v>61</v>
      </c>
      <c r="F3191">
        <v>51</v>
      </c>
      <c r="G3191" t="s">
        <v>16</v>
      </c>
      <c r="H3191" t="s">
        <v>378</v>
      </c>
      <c r="I3191" t="s">
        <v>274</v>
      </c>
      <c r="J3191" t="b">
        <v>0</v>
      </c>
      <c r="K3191">
        <v>6337</v>
      </c>
      <c r="L3191">
        <v>1797212</v>
      </c>
      <c r="M3191">
        <v>20171015</v>
      </c>
      <c r="N3191" t="s">
        <v>19</v>
      </c>
      <c r="O3191" t="str">
        <f>IF(VLOOKUP(A3191,'national-winners'!$A$2:$B$13,2,0)=H3191,"Y","N")</f>
        <v>N</v>
      </c>
    </row>
    <row r="3192" spans="1:15" x14ac:dyDescent="0.25">
      <c r="A3192">
        <v>2012</v>
      </c>
      <c r="B3192" t="s">
        <v>81</v>
      </c>
      <c r="C3192" t="s">
        <v>82</v>
      </c>
      <c r="D3192">
        <v>21</v>
      </c>
      <c r="E3192">
        <v>61</v>
      </c>
      <c r="F3192">
        <v>51</v>
      </c>
      <c r="G3192" t="s">
        <v>16</v>
      </c>
      <c r="J3192" t="b">
        <v>1</v>
      </c>
      <c r="K3192">
        <v>380</v>
      </c>
      <c r="L3192">
        <v>1797212</v>
      </c>
      <c r="M3192">
        <v>20171015</v>
      </c>
      <c r="N3192" t="s">
        <v>19</v>
      </c>
      <c r="O3192" t="str">
        <f>IF(VLOOKUP(A3192,'national-winners'!$A$2:$B$13,2,0)=H3192,"Y","N")</f>
        <v>N</v>
      </c>
    </row>
    <row r="3193" spans="1:15" x14ac:dyDescent="0.25">
      <c r="A3193">
        <v>2012</v>
      </c>
      <c r="B3193" t="s">
        <v>83</v>
      </c>
      <c r="C3193" t="s">
        <v>84</v>
      </c>
      <c r="D3193">
        <v>22</v>
      </c>
      <c r="E3193">
        <v>72</v>
      </c>
      <c r="F3193">
        <v>45</v>
      </c>
      <c r="G3193" t="s">
        <v>16</v>
      </c>
      <c r="H3193" t="s">
        <v>376</v>
      </c>
      <c r="I3193" t="s">
        <v>21</v>
      </c>
      <c r="J3193" t="b">
        <v>0</v>
      </c>
      <c r="K3193">
        <v>1152262</v>
      </c>
      <c r="L3193">
        <v>1994065</v>
      </c>
      <c r="M3193">
        <v>20171015</v>
      </c>
      <c r="N3193" t="s">
        <v>19</v>
      </c>
      <c r="O3193" t="str">
        <f>IF(VLOOKUP(A3193,'national-winners'!$A$2:$B$13,2,0)=H3193,"Y","N")</f>
        <v>N</v>
      </c>
    </row>
    <row r="3194" spans="1:15" x14ac:dyDescent="0.25">
      <c r="A3194">
        <v>2012</v>
      </c>
      <c r="B3194" t="s">
        <v>83</v>
      </c>
      <c r="C3194" t="s">
        <v>84</v>
      </c>
      <c r="D3194">
        <v>22</v>
      </c>
      <c r="E3194">
        <v>72</v>
      </c>
      <c r="F3194">
        <v>45</v>
      </c>
      <c r="G3194" t="s">
        <v>16</v>
      </c>
      <c r="H3194" t="s">
        <v>349</v>
      </c>
      <c r="I3194" t="s">
        <v>18</v>
      </c>
      <c r="J3194" t="b">
        <v>0</v>
      </c>
      <c r="K3194">
        <v>809141</v>
      </c>
      <c r="L3194">
        <v>1994065</v>
      </c>
      <c r="M3194">
        <v>20171015</v>
      </c>
      <c r="N3194" t="s">
        <v>19</v>
      </c>
      <c r="O3194" t="str">
        <f>IF(VLOOKUP(A3194,'national-winners'!$A$2:$B$13,2,0)=H3194,"Y","N")</f>
        <v>Y</v>
      </c>
    </row>
    <row r="3195" spans="1:15" x14ac:dyDescent="0.25">
      <c r="A3195">
        <v>2012</v>
      </c>
      <c r="B3195" t="s">
        <v>83</v>
      </c>
      <c r="C3195" t="s">
        <v>84</v>
      </c>
      <c r="D3195">
        <v>22</v>
      </c>
      <c r="E3195">
        <v>72</v>
      </c>
      <c r="F3195">
        <v>45</v>
      </c>
      <c r="G3195" t="s">
        <v>16</v>
      </c>
      <c r="H3195" t="s">
        <v>377</v>
      </c>
      <c r="I3195" t="s">
        <v>29</v>
      </c>
      <c r="J3195" t="b">
        <v>0</v>
      </c>
      <c r="K3195">
        <v>18157</v>
      </c>
      <c r="L3195">
        <v>1994065</v>
      </c>
      <c r="M3195">
        <v>20171015</v>
      </c>
      <c r="N3195" t="s">
        <v>19</v>
      </c>
      <c r="O3195" t="str">
        <f>IF(VLOOKUP(A3195,'national-winners'!$A$2:$B$13,2,0)=H3195,"Y","N")</f>
        <v>N</v>
      </c>
    </row>
    <row r="3196" spans="1:15" x14ac:dyDescent="0.25">
      <c r="A3196">
        <v>2012</v>
      </c>
      <c r="B3196" t="s">
        <v>83</v>
      </c>
      <c r="C3196" t="s">
        <v>84</v>
      </c>
      <c r="D3196">
        <v>22</v>
      </c>
      <c r="E3196">
        <v>72</v>
      </c>
      <c r="F3196">
        <v>45</v>
      </c>
      <c r="G3196" t="s">
        <v>16</v>
      </c>
      <c r="H3196" t="s">
        <v>378</v>
      </c>
      <c r="I3196" t="s">
        <v>274</v>
      </c>
      <c r="J3196" t="b">
        <v>0</v>
      </c>
      <c r="K3196">
        <v>6978</v>
      </c>
      <c r="L3196">
        <v>1994065</v>
      </c>
      <c r="M3196">
        <v>20171015</v>
      </c>
      <c r="N3196" t="s">
        <v>19</v>
      </c>
      <c r="O3196" t="str">
        <f>IF(VLOOKUP(A3196,'national-winners'!$A$2:$B$13,2,0)=H3196,"Y","N")</f>
        <v>N</v>
      </c>
    </row>
    <row r="3197" spans="1:15" x14ac:dyDescent="0.25">
      <c r="A3197">
        <v>2012</v>
      </c>
      <c r="B3197" t="s">
        <v>83</v>
      </c>
      <c r="C3197" t="s">
        <v>84</v>
      </c>
      <c r="D3197">
        <v>22</v>
      </c>
      <c r="E3197">
        <v>72</v>
      </c>
      <c r="F3197">
        <v>45</v>
      </c>
      <c r="G3197" t="s">
        <v>16</v>
      </c>
      <c r="H3197" t="s">
        <v>381</v>
      </c>
      <c r="I3197" t="s">
        <v>134</v>
      </c>
      <c r="J3197" t="b">
        <v>0</v>
      </c>
      <c r="K3197">
        <v>2508</v>
      </c>
      <c r="L3197">
        <v>1994065</v>
      </c>
      <c r="M3197">
        <v>20171015</v>
      </c>
      <c r="N3197" t="s">
        <v>19</v>
      </c>
      <c r="O3197" t="str">
        <f>IF(VLOOKUP(A3197,'national-winners'!$A$2:$B$13,2,0)=H3197,"Y","N")</f>
        <v>N</v>
      </c>
    </row>
    <row r="3198" spans="1:15" x14ac:dyDescent="0.25">
      <c r="A3198">
        <v>2012</v>
      </c>
      <c r="B3198" t="s">
        <v>83</v>
      </c>
      <c r="C3198" t="s">
        <v>84</v>
      </c>
      <c r="D3198">
        <v>22</v>
      </c>
      <c r="E3198">
        <v>72</v>
      </c>
      <c r="F3198">
        <v>45</v>
      </c>
      <c r="G3198" t="s">
        <v>16</v>
      </c>
      <c r="H3198" t="s">
        <v>385</v>
      </c>
      <c r="I3198" t="s">
        <v>375</v>
      </c>
      <c r="J3198" t="b">
        <v>0</v>
      </c>
      <c r="K3198">
        <v>1767</v>
      </c>
      <c r="L3198">
        <v>1994065</v>
      </c>
      <c r="M3198">
        <v>20171015</v>
      </c>
      <c r="N3198" t="s">
        <v>19</v>
      </c>
      <c r="O3198" t="str">
        <f>IF(VLOOKUP(A3198,'national-winners'!$A$2:$B$13,2,0)=H3198,"Y","N")</f>
        <v>N</v>
      </c>
    </row>
    <row r="3199" spans="1:15" x14ac:dyDescent="0.25">
      <c r="A3199">
        <v>2012</v>
      </c>
      <c r="B3199" t="s">
        <v>83</v>
      </c>
      <c r="C3199" t="s">
        <v>84</v>
      </c>
      <c r="D3199">
        <v>22</v>
      </c>
      <c r="E3199">
        <v>72</v>
      </c>
      <c r="F3199">
        <v>45</v>
      </c>
      <c r="G3199" t="s">
        <v>16</v>
      </c>
      <c r="H3199" t="s">
        <v>383</v>
      </c>
      <c r="I3199" t="s">
        <v>384</v>
      </c>
      <c r="J3199" t="b">
        <v>0</v>
      </c>
      <c r="K3199">
        <v>1368</v>
      </c>
      <c r="L3199">
        <v>1994065</v>
      </c>
      <c r="M3199">
        <v>20171015</v>
      </c>
      <c r="N3199" t="s">
        <v>19</v>
      </c>
      <c r="O3199" t="str">
        <f>IF(VLOOKUP(A3199,'national-winners'!$A$2:$B$13,2,0)=H3199,"Y","N")</f>
        <v>N</v>
      </c>
    </row>
    <row r="3200" spans="1:15" x14ac:dyDescent="0.25">
      <c r="A3200">
        <v>2012</v>
      </c>
      <c r="B3200" t="s">
        <v>83</v>
      </c>
      <c r="C3200" t="s">
        <v>84</v>
      </c>
      <c r="D3200">
        <v>22</v>
      </c>
      <c r="E3200">
        <v>72</v>
      </c>
      <c r="F3200">
        <v>45</v>
      </c>
      <c r="G3200" t="s">
        <v>16</v>
      </c>
      <c r="H3200" t="s">
        <v>394</v>
      </c>
      <c r="I3200" t="s">
        <v>353</v>
      </c>
      <c r="J3200" t="b">
        <v>0</v>
      </c>
      <c r="K3200">
        <v>622</v>
      </c>
      <c r="L3200">
        <v>1994065</v>
      </c>
      <c r="M3200">
        <v>20171015</v>
      </c>
      <c r="N3200" t="s">
        <v>19</v>
      </c>
      <c r="O3200" t="str">
        <f>IF(VLOOKUP(A3200,'national-winners'!$A$2:$B$13,2,0)=H3200,"Y","N")</f>
        <v>N</v>
      </c>
    </row>
    <row r="3201" spans="1:15" x14ac:dyDescent="0.25">
      <c r="A3201">
        <v>2012</v>
      </c>
      <c r="B3201" t="s">
        <v>83</v>
      </c>
      <c r="C3201" t="s">
        <v>84</v>
      </c>
      <c r="D3201">
        <v>22</v>
      </c>
      <c r="E3201">
        <v>72</v>
      </c>
      <c r="F3201">
        <v>45</v>
      </c>
      <c r="G3201" t="s">
        <v>16</v>
      </c>
      <c r="H3201" t="s">
        <v>396</v>
      </c>
      <c r="I3201" t="s">
        <v>25</v>
      </c>
      <c r="J3201" t="b">
        <v>0</v>
      </c>
      <c r="K3201">
        <v>518</v>
      </c>
      <c r="L3201">
        <v>1994065</v>
      </c>
      <c r="M3201">
        <v>20171015</v>
      </c>
      <c r="N3201" t="s">
        <v>19</v>
      </c>
      <c r="O3201" t="str">
        <f>IF(VLOOKUP(A3201,'national-winners'!$A$2:$B$13,2,0)=H3201,"Y","N")</f>
        <v>N</v>
      </c>
    </row>
    <row r="3202" spans="1:15" x14ac:dyDescent="0.25">
      <c r="A3202">
        <v>2012</v>
      </c>
      <c r="B3202" t="s">
        <v>83</v>
      </c>
      <c r="C3202" t="s">
        <v>84</v>
      </c>
      <c r="D3202">
        <v>22</v>
      </c>
      <c r="E3202">
        <v>72</v>
      </c>
      <c r="F3202">
        <v>45</v>
      </c>
      <c r="G3202" t="s">
        <v>16</v>
      </c>
      <c r="H3202" t="s">
        <v>284</v>
      </c>
      <c r="I3202" t="s">
        <v>37</v>
      </c>
      <c r="J3202" t="b">
        <v>0</v>
      </c>
      <c r="K3202">
        <v>389</v>
      </c>
      <c r="L3202">
        <v>1994065</v>
      </c>
      <c r="M3202">
        <v>20171015</v>
      </c>
      <c r="N3202" t="s">
        <v>19</v>
      </c>
      <c r="O3202" t="str">
        <f>IF(VLOOKUP(A3202,'national-winners'!$A$2:$B$13,2,0)=H3202,"Y","N")</f>
        <v>N</v>
      </c>
    </row>
    <row r="3203" spans="1:15" x14ac:dyDescent="0.25">
      <c r="A3203">
        <v>2012</v>
      </c>
      <c r="B3203" t="s">
        <v>83</v>
      </c>
      <c r="C3203" t="s">
        <v>84</v>
      </c>
      <c r="D3203">
        <v>22</v>
      </c>
      <c r="E3203">
        <v>72</v>
      </c>
      <c r="F3203">
        <v>45</v>
      </c>
      <c r="G3203" t="s">
        <v>16</v>
      </c>
      <c r="H3203" t="s">
        <v>286</v>
      </c>
      <c r="I3203" t="s">
        <v>287</v>
      </c>
      <c r="J3203" t="b">
        <v>0</v>
      </c>
      <c r="K3203">
        <v>355</v>
      </c>
      <c r="L3203">
        <v>1994065</v>
      </c>
      <c r="M3203">
        <v>20171015</v>
      </c>
      <c r="N3203" t="s">
        <v>19</v>
      </c>
      <c r="O3203" t="str">
        <f>IF(VLOOKUP(A3203,'national-winners'!$A$2:$B$13,2,0)=H3203,"Y","N")</f>
        <v>N</v>
      </c>
    </row>
    <row r="3204" spans="1:15" x14ac:dyDescent="0.25">
      <c r="A3204">
        <v>2012</v>
      </c>
      <c r="B3204" t="s">
        <v>85</v>
      </c>
      <c r="C3204" t="s">
        <v>86</v>
      </c>
      <c r="D3204">
        <v>23</v>
      </c>
      <c r="E3204">
        <v>11</v>
      </c>
      <c r="F3204">
        <v>2</v>
      </c>
      <c r="G3204" t="s">
        <v>16</v>
      </c>
      <c r="H3204" t="s">
        <v>349</v>
      </c>
      <c r="I3204" t="s">
        <v>18</v>
      </c>
      <c r="J3204" t="b">
        <v>0</v>
      </c>
      <c r="K3204">
        <v>401306</v>
      </c>
      <c r="L3204">
        <v>724758</v>
      </c>
      <c r="M3204">
        <v>20171015</v>
      </c>
      <c r="N3204" t="s">
        <v>19</v>
      </c>
      <c r="O3204" t="str">
        <f>IF(VLOOKUP(A3204,'national-winners'!$A$2:$B$13,2,0)=H3204,"Y","N")</f>
        <v>Y</v>
      </c>
    </row>
    <row r="3205" spans="1:15" x14ac:dyDescent="0.25">
      <c r="A3205">
        <v>2012</v>
      </c>
      <c r="B3205" t="s">
        <v>85</v>
      </c>
      <c r="C3205" t="s">
        <v>86</v>
      </c>
      <c r="D3205">
        <v>23</v>
      </c>
      <c r="E3205">
        <v>11</v>
      </c>
      <c r="F3205">
        <v>2</v>
      </c>
      <c r="G3205" t="s">
        <v>16</v>
      </c>
      <c r="H3205" t="s">
        <v>376</v>
      </c>
      <c r="I3205" t="s">
        <v>21</v>
      </c>
      <c r="J3205" t="b">
        <v>0</v>
      </c>
      <c r="K3205">
        <v>292276</v>
      </c>
      <c r="L3205">
        <v>724758</v>
      </c>
      <c r="M3205">
        <v>20171015</v>
      </c>
      <c r="N3205" t="s">
        <v>19</v>
      </c>
      <c r="O3205" t="str">
        <f>IF(VLOOKUP(A3205,'national-winners'!$A$2:$B$13,2,0)=H3205,"Y","N")</f>
        <v>N</v>
      </c>
    </row>
    <row r="3206" spans="1:15" x14ac:dyDescent="0.25">
      <c r="A3206">
        <v>2012</v>
      </c>
      <c r="B3206" t="s">
        <v>85</v>
      </c>
      <c r="C3206" t="s">
        <v>86</v>
      </c>
      <c r="D3206">
        <v>23</v>
      </c>
      <c r="E3206">
        <v>11</v>
      </c>
      <c r="F3206">
        <v>2</v>
      </c>
      <c r="G3206" t="s">
        <v>16</v>
      </c>
      <c r="H3206" t="s">
        <v>306</v>
      </c>
      <c r="J3206" t="b">
        <v>0</v>
      </c>
      <c r="K3206">
        <v>11578</v>
      </c>
      <c r="L3206">
        <v>724758</v>
      </c>
      <c r="M3206">
        <v>20171015</v>
      </c>
      <c r="N3206" t="s">
        <v>19</v>
      </c>
      <c r="O3206" t="str">
        <f>IF(VLOOKUP(A3206,'national-winners'!$A$2:$B$13,2,0)=H3206,"Y","N")</f>
        <v>N</v>
      </c>
    </row>
    <row r="3207" spans="1:15" x14ac:dyDescent="0.25">
      <c r="A3207">
        <v>2012</v>
      </c>
      <c r="B3207" t="s">
        <v>85</v>
      </c>
      <c r="C3207" t="s">
        <v>86</v>
      </c>
      <c r="D3207">
        <v>23</v>
      </c>
      <c r="E3207">
        <v>11</v>
      </c>
      <c r="F3207">
        <v>2</v>
      </c>
      <c r="G3207" t="s">
        <v>16</v>
      </c>
      <c r="H3207" t="s">
        <v>377</v>
      </c>
      <c r="I3207" t="s">
        <v>29</v>
      </c>
      <c r="J3207" t="b">
        <v>0</v>
      </c>
      <c r="K3207">
        <v>9352</v>
      </c>
      <c r="L3207">
        <v>724758</v>
      </c>
      <c r="M3207">
        <v>20171015</v>
      </c>
      <c r="N3207" t="s">
        <v>19</v>
      </c>
      <c r="O3207" t="str">
        <f>IF(VLOOKUP(A3207,'national-winners'!$A$2:$B$13,2,0)=H3207,"Y","N")</f>
        <v>N</v>
      </c>
    </row>
    <row r="3208" spans="1:15" x14ac:dyDescent="0.25">
      <c r="A3208">
        <v>2012</v>
      </c>
      <c r="B3208" t="s">
        <v>85</v>
      </c>
      <c r="C3208" t="s">
        <v>86</v>
      </c>
      <c r="D3208">
        <v>23</v>
      </c>
      <c r="E3208">
        <v>11</v>
      </c>
      <c r="F3208">
        <v>2</v>
      </c>
      <c r="G3208" t="s">
        <v>16</v>
      </c>
      <c r="H3208" t="s">
        <v>378</v>
      </c>
      <c r="I3208" t="s">
        <v>274</v>
      </c>
      <c r="J3208" t="b">
        <v>0</v>
      </c>
      <c r="K3208">
        <v>8119</v>
      </c>
      <c r="L3208">
        <v>724758</v>
      </c>
      <c r="M3208">
        <v>20171015</v>
      </c>
      <c r="N3208" t="s">
        <v>19</v>
      </c>
      <c r="O3208" t="str">
        <f>IF(VLOOKUP(A3208,'national-winners'!$A$2:$B$13,2,0)=H3208,"Y","N")</f>
        <v>N</v>
      </c>
    </row>
    <row r="3209" spans="1:15" x14ac:dyDescent="0.25">
      <c r="A3209">
        <v>2012</v>
      </c>
      <c r="B3209" t="s">
        <v>85</v>
      </c>
      <c r="C3209" t="s">
        <v>86</v>
      </c>
      <c r="D3209">
        <v>23</v>
      </c>
      <c r="E3209">
        <v>11</v>
      </c>
      <c r="F3209">
        <v>2</v>
      </c>
      <c r="G3209" t="s">
        <v>16</v>
      </c>
      <c r="J3209" t="b">
        <v>1</v>
      </c>
      <c r="K3209">
        <v>2127</v>
      </c>
      <c r="L3209">
        <v>724758</v>
      </c>
      <c r="M3209">
        <v>20171015</v>
      </c>
      <c r="N3209" t="s">
        <v>19</v>
      </c>
      <c r="O3209" t="str">
        <f>IF(VLOOKUP(A3209,'national-winners'!$A$2:$B$13,2,0)=H3209,"Y","N")</f>
        <v>N</v>
      </c>
    </row>
    <row r="3210" spans="1:15" x14ac:dyDescent="0.25">
      <c r="A3210">
        <v>2012</v>
      </c>
      <c r="B3210" t="s">
        <v>87</v>
      </c>
      <c r="C3210" t="s">
        <v>88</v>
      </c>
      <c r="D3210">
        <v>24</v>
      </c>
      <c r="E3210">
        <v>52</v>
      </c>
      <c r="F3210">
        <v>52</v>
      </c>
      <c r="G3210" t="s">
        <v>16</v>
      </c>
      <c r="H3210" t="s">
        <v>349</v>
      </c>
      <c r="I3210" t="s">
        <v>18</v>
      </c>
      <c r="J3210" t="b">
        <v>0</v>
      </c>
      <c r="K3210">
        <v>1677844</v>
      </c>
      <c r="L3210">
        <v>2707327</v>
      </c>
      <c r="M3210">
        <v>20171015</v>
      </c>
      <c r="N3210" t="s">
        <v>19</v>
      </c>
      <c r="O3210" t="str">
        <f>IF(VLOOKUP(A3210,'national-winners'!$A$2:$B$13,2,0)=H3210,"Y","N")</f>
        <v>Y</v>
      </c>
    </row>
    <row r="3211" spans="1:15" x14ac:dyDescent="0.25">
      <c r="A3211">
        <v>2012</v>
      </c>
      <c r="B3211" t="s">
        <v>87</v>
      </c>
      <c r="C3211" t="s">
        <v>88</v>
      </c>
      <c r="D3211">
        <v>24</v>
      </c>
      <c r="E3211">
        <v>52</v>
      </c>
      <c r="F3211">
        <v>52</v>
      </c>
      <c r="G3211" t="s">
        <v>16</v>
      </c>
      <c r="H3211" t="s">
        <v>376</v>
      </c>
      <c r="I3211" t="s">
        <v>21</v>
      </c>
      <c r="J3211" t="b">
        <v>0</v>
      </c>
      <c r="K3211">
        <v>971869</v>
      </c>
      <c r="L3211">
        <v>2707327</v>
      </c>
      <c r="M3211">
        <v>20171015</v>
      </c>
      <c r="N3211" t="s">
        <v>19</v>
      </c>
      <c r="O3211" t="str">
        <f>IF(VLOOKUP(A3211,'national-winners'!$A$2:$B$13,2,0)=H3211,"Y","N")</f>
        <v>N</v>
      </c>
    </row>
    <row r="3212" spans="1:15" x14ac:dyDescent="0.25">
      <c r="A3212">
        <v>2012</v>
      </c>
      <c r="B3212" t="s">
        <v>87</v>
      </c>
      <c r="C3212" t="s">
        <v>88</v>
      </c>
      <c r="D3212">
        <v>24</v>
      </c>
      <c r="E3212">
        <v>52</v>
      </c>
      <c r="F3212">
        <v>52</v>
      </c>
      <c r="G3212" t="s">
        <v>16</v>
      </c>
      <c r="H3212" t="s">
        <v>377</v>
      </c>
      <c r="I3212" t="s">
        <v>29</v>
      </c>
      <c r="J3212" t="b">
        <v>0</v>
      </c>
      <c r="K3212">
        <v>30195</v>
      </c>
      <c r="L3212">
        <v>2707327</v>
      </c>
      <c r="M3212">
        <v>20171015</v>
      </c>
      <c r="N3212" t="s">
        <v>19</v>
      </c>
      <c r="O3212" t="str">
        <f>IF(VLOOKUP(A3212,'national-winners'!$A$2:$B$13,2,0)=H3212,"Y","N")</f>
        <v>N</v>
      </c>
    </row>
    <row r="3213" spans="1:15" x14ac:dyDescent="0.25">
      <c r="A3213">
        <v>2012</v>
      </c>
      <c r="B3213" t="s">
        <v>87</v>
      </c>
      <c r="C3213" t="s">
        <v>88</v>
      </c>
      <c r="D3213">
        <v>24</v>
      </c>
      <c r="E3213">
        <v>52</v>
      </c>
      <c r="F3213">
        <v>52</v>
      </c>
      <c r="G3213" t="s">
        <v>16</v>
      </c>
      <c r="H3213" t="s">
        <v>378</v>
      </c>
      <c r="I3213" t="s">
        <v>274</v>
      </c>
      <c r="J3213" t="b">
        <v>0</v>
      </c>
      <c r="K3213">
        <v>17110</v>
      </c>
      <c r="L3213">
        <v>2707327</v>
      </c>
      <c r="M3213">
        <v>20171015</v>
      </c>
      <c r="N3213" t="s">
        <v>19</v>
      </c>
      <c r="O3213" t="str">
        <f>IF(VLOOKUP(A3213,'national-winners'!$A$2:$B$13,2,0)=H3213,"Y","N")</f>
        <v>N</v>
      </c>
    </row>
    <row r="3214" spans="1:15" x14ac:dyDescent="0.25">
      <c r="A3214">
        <v>2012</v>
      </c>
      <c r="B3214" t="s">
        <v>87</v>
      </c>
      <c r="C3214" t="s">
        <v>88</v>
      </c>
      <c r="D3214">
        <v>24</v>
      </c>
      <c r="E3214">
        <v>52</v>
      </c>
      <c r="F3214">
        <v>52</v>
      </c>
      <c r="G3214" t="s">
        <v>16</v>
      </c>
      <c r="J3214" t="b">
        <v>1</v>
      </c>
      <c r="K3214">
        <v>10309</v>
      </c>
      <c r="L3214">
        <v>2707327</v>
      </c>
      <c r="M3214">
        <v>20171015</v>
      </c>
      <c r="N3214" t="s">
        <v>19</v>
      </c>
      <c r="O3214" t="str">
        <f>IF(VLOOKUP(A3214,'national-winners'!$A$2:$B$13,2,0)=H3214,"Y","N")</f>
        <v>N</v>
      </c>
    </row>
    <row r="3215" spans="1:15" x14ac:dyDescent="0.25">
      <c r="A3215">
        <v>2012</v>
      </c>
      <c r="B3215" t="s">
        <v>89</v>
      </c>
      <c r="C3215" t="s">
        <v>90</v>
      </c>
      <c r="D3215">
        <v>25</v>
      </c>
      <c r="E3215">
        <v>14</v>
      </c>
      <c r="F3215">
        <v>3</v>
      </c>
      <c r="G3215" t="s">
        <v>16</v>
      </c>
      <c r="H3215" t="s">
        <v>349</v>
      </c>
      <c r="I3215" t="s">
        <v>18</v>
      </c>
      <c r="J3215" t="b">
        <v>0</v>
      </c>
      <c r="K3215">
        <v>1921290</v>
      </c>
      <c r="L3215">
        <v>3184196</v>
      </c>
      <c r="M3215">
        <v>20171015</v>
      </c>
      <c r="N3215" t="s">
        <v>19</v>
      </c>
      <c r="O3215" t="str">
        <f>IF(VLOOKUP(A3215,'national-winners'!$A$2:$B$13,2,0)=H3215,"Y","N")</f>
        <v>Y</v>
      </c>
    </row>
    <row r="3216" spans="1:15" x14ac:dyDescent="0.25">
      <c r="A3216">
        <v>2012</v>
      </c>
      <c r="B3216" t="s">
        <v>89</v>
      </c>
      <c r="C3216" t="s">
        <v>90</v>
      </c>
      <c r="D3216">
        <v>25</v>
      </c>
      <c r="E3216">
        <v>14</v>
      </c>
      <c r="F3216">
        <v>3</v>
      </c>
      <c r="G3216" t="s">
        <v>16</v>
      </c>
      <c r="H3216" t="s">
        <v>376</v>
      </c>
      <c r="I3216" t="s">
        <v>21</v>
      </c>
      <c r="J3216" t="b">
        <v>0</v>
      </c>
      <c r="K3216">
        <v>1188314</v>
      </c>
      <c r="L3216">
        <v>3184196</v>
      </c>
      <c r="M3216">
        <v>20171015</v>
      </c>
      <c r="N3216" t="s">
        <v>19</v>
      </c>
      <c r="O3216" t="str">
        <f>IF(VLOOKUP(A3216,'national-winners'!$A$2:$B$13,2,0)=H3216,"Y","N")</f>
        <v>N</v>
      </c>
    </row>
    <row r="3217" spans="1:15" x14ac:dyDescent="0.25">
      <c r="A3217">
        <v>2012</v>
      </c>
      <c r="B3217" t="s">
        <v>89</v>
      </c>
      <c r="C3217" t="s">
        <v>90</v>
      </c>
      <c r="D3217">
        <v>25</v>
      </c>
      <c r="E3217">
        <v>14</v>
      </c>
      <c r="F3217">
        <v>3</v>
      </c>
      <c r="G3217" t="s">
        <v>16</v>
      </c>
      <c r="H3217" t="s">
        <v>377</v>
      </c>
      <c r="I3217" t="s">
        <v>29</v>
      </c>
      <c r="J3217" t="b">
        <v>0</v>
      </c>
      <c r="K3217">
        <v>30920</v>
      </c>
      <c r="L3217">
        <v>3184196</v>
      </c>
      <c r="M3217">
        <v>20171015</v>
      </c>
      <c r="N3217" t="s">
        <v>19</v>
      </c>
      <c r="O3217" t="str">
        <f>IF(VLOOKUP(A3217,'national-winners'!$A$2:$B$13,2,0)=H3217,"Y","N")</f>
        <v>N</v>
      </c>
    </row>
    <row r="3218" spans="1:15" x14ac:dyDescent="0.25">
      <c r="A3218">
        <v>2012</v>
      </c>
      <c r="B3218" t="s">
        <v>89</v>
      </c>
      <c r="C3218" t="s">
        <v>90</v>
      </c>
      <c r="D3218">
        <v>25</v>
      </c>
      <c r="E3218">
        <v>14</v>
      </c>
      <c r="F3218">
        <v>3</v>
      </c>
      <c r="G3218" t="s">
        <v>16</v>
      </c>
      <c r="H3218" t="s">
        <v>378</v>
      </c>
      <c r="I3218" t="s">
        <v>333</v>
      </c>
      <c r="J3218" t="b">
        <v>0</v>
      </c>
      <c r="K3218">
        <v>20691</v>
      </c>
      <c r="L3218">
        <v>3184196</v>
      </c>
      <c r="M3218">
        <v>20171015</v>
      </c>
      <c r="N3218" t="s">
        <v>19</v>
      </c>
      <c r="O3218" t="str">
        <f>IF(VLOOKUP(A3218,'national-winners'!$A$2:$B$13,2,0)=H3218,"Y","N")</f>
        <v>N</v>
      </c>
    </row>
    <row r="3219" spans="1:15" x14ac:dyDescent="0.25">
      <c r="A3219">
        <v>2012</v>
      </c>
      <c r="B3219" t="s">
        <v>89</v>
      </c>
      <c r="C3219" t="s">
        <v>90</v>
      </c>
      <c r="D3219">
        <v>25</v>
      </c>
      <c r="E3219">
        <v>14</v>
      </c>
      <c r="F3219">
        <v>3</v>
      </c>
      <c r="G3219" t="s">
        <v>16</v>
      </c>
      <c r="H3219" t="s">
        <v>246</v>
      </c>
      <c r="J3219" t="b">
        <v>0</v>
      </c>
      <c r="K3219">
        <v>16429</v>
      </c>
      <c r="L3219">
        <v>3184196</v>
      </c>
      <c r="M3219">
        <v>20171015</v>
      </c>
      <c r="N3219" t="s">
        <v>19</v>
      </c>
      <c r="O3219" t="str">
        <f>IF(VLOOKUP(A3219,'national-winners'!$A$2:$B$13,2,0)=H3219,"Y","N")</f>
        <v>N</v>
      </c>
    </row>
    <row r="3220" spans="1:15" x14ac:dyDescent="0.25">
      <c r="A3220">
        <v>2012</v>
      </c>
      <c r="B3220" t="s">
        <v>89</v>
      </c>
      <c r="C3220" t="s">
        <v>90</v>
      </c>
      <c r="D3220">
        <v>25</v>
      </c>
      <c r="E3220">
        <v>14</v>
      </c>
      <c r="F3220">
        <v>3</v>
      </c>
      <c r="G3220" t="s">
        <v>16</v>
      </c>
      <c r="H3220" t="s">
        <v>59</v>
      </c>
      <c r="J3220" t="b">
        <v>0</v>
      </c>
      <c r="K3220">
        <v>6552</v>
      </c>
      <c r="L3220">
        <v>3184196</v>
      </c>
      <c r="M3220">
        <v>20171015</v>
      </c>
      <c r="N3220" t="s">
        <v>19</v>
      </c>
      <c r="O3220" t="str">
        <f>IF(VLOOKUP(A3220,'national-winners'!$A$2:$B$13,2,0)=H3220,"Y","N")</f>
        <v>N</v>
      </c>
    </row>
    <row r="3221" spans="1:15" x14ac:dyDescent="0.25">
      <c r="A3221">
        <v>2012</v>
      </c>
      <c r="B3221" t="s">
        <v>91</v>
      </c>
      <c r="C3221" t="s">
        <v>92</v>
      </c>
      <c r="D3221">
        <v>26</v>
      </c>
      <c r="E3221">
        <v>34</v>
      </c>
      <c r="F3221">
        <v>23</v>
      </c>
      <c r="G3221" t="s">
        <v>16</v>
      </c>
      <c r="H3221" t="s">
        <v>349</v>
      </c>
      <c r="I3221" t="s">
        <v>18</v>
      </c>
      <c r="J3221" t="b">
        <v>0</v>
      </c>
      <c r="K3221">
        <v>2564569</v>
      </c>
      <c r="L3221">
        <v>4730961</v>
      </c>
      <c r="M3221">
        <v>20171015</v>
      </c>
      <c r="N3221" t="s">
        <v>19</v>
      </c>
      <c r="O3221" t="str">
        <f>IF(VLOOKUP(A3221,'national-winners'!$A$2:$B$13,2,0)=H3221,"Y","N")</f>
        <v>Y</v>
      </c>
    </row>
    <row r="3222" spans="1:15" x14ac:dyDescent="0.25">
      <c r="A3222">
        <v>2012</v>
      </c>
      <c r="B3222" t="s">
        <v>91</v>
      </c>
      <c r="C3222" t="s">
        <v>92</v>
      </c>
      <c r="D3222">
        <v>26</v>
      </c>
      <c r="E3222">
        <v>34</v>
      </c>
      <c r="F3222">
        <v>23</v>
      </c>
      <c r="G3222" t="s">
        <v>16</v>
      </c>
      <c r="H3222" t="s">
        <v>376</v>
      </c>
      <c r="I3222" t="s">
        <v>21</v>
      </c>
      <c r="J3222" t="b">
        <v>0</v>
      </c>
      <c r="K3222">
        <v>2115256</v>
      </c>
      <c r="L3222">
        <v>4730961</v>
      </c>
      <c r="M3222">
        <v>20171015</v>
      </c>
      <c r="N3222" t="s">
        <v>19</v>
      </c>
      <c r="O3222" t="str">
        <f>IF(VLOOKUP(A3222,'national-winners'!$A$2:$B$13,2,0)=H3222,"Y","N")</f>
        <v>N</v>
      </c>
    </row>
    <row r="3223" spans="1:15" x14ac:dyDescent="0.25">
      <c r="A3223">
        <v>2012</v>
      </c>
      <c r="B3223" t="s">
        <v>91</v>
      </c>
      <c r="C3223" t="s">
        <v>92</v>
      </c>
      <c r="D3223">
        <v>26</v>
      </c>
      <c r="E3223">
        <v>34</v>
      </c>
      <c r="F3223">
        <v>23</v>
      </c>
      <c r="G3223" t="s">
        <v>16</v>
      </c>
      <c r="H3223" t="s">
        <v>378</v>
      </c>
      <c r="I3223" t="s">
        <v>274</v>
      </c>
      <c r="J3223" t="b">
        <v>0</v>
      </c>
      <c r="K3223">
        <v>21897</v>
      </c>
      <c r="L3223">
        <v>4730961</v>
      </c>
      <c r="M3223">
        <v>20171015</v>
      </c>
      <c r="N3223" t="s">
        <v>19</v>
      </c>
      <c r="O3223" t="str">
        <f>IF(VLOOKUP(A3223,'national-winners'!$A$2:$B$13,2,0)=H3223,"Y","N")</f>
        <v>N</v>
      </c>
    </row>
    <row r="3224" spans="1:15" x14ac:dyDescent="0.25">
      <c r="A3224">
        <v>2012</v>
      </c>
      <c r="B3224" t="s">
        <v>91</v>
      </c>
      <c r="C3224" t="s">
        <v>92</v>
      </c>
      <c r="D3224">
        <v>26</v>
      </c>
      <c r="E3224">
        <v>34</v>
      </c>
      <c r="F3224">
        <v>23</v>
      </c>
      <c r="G3224" t="s">
        <v>16</v>
      </c>
      <c r="H3224" t="s">
        <v>381</v>
      </c>
      <c r="I3224" t="s">
        <v>275</v>
      </c>
      <c r="J3224" t="b">
        <v>0</v>
      </c>
      <c r="K3224">
        <v>16119</v>
      </c>
      <c r="L3224">
        <v>4730961</v>
      </c>
      <c r="M3224">
        <v>20171015</v>
      </c>
      <c r="N3224" t="s">
        <v>19</v>
      </c>
      <c r="O3224" t="str">
        <f>IF(VLOOKUP(A3224,'national-winners'!$A$2:$B$13,2,0)=H3224,"Y","N")</f>
        <v>N</v>
      </c>
    </row>
    <row r="3225" spans="1:15" x14ac:dyDescent="0.25">
      <c r="A3225">
        <v>2012</v>
      </c>
      <c r="B3225" t="s">
        <v>91</v>
      </c>
      <c r="C3225" t="s">
        <v>92</v>
      </c>
      <c r="D3225">
        <v>26</v>
      </c>
      <c r="E3225">
        <v>34</v>
      </c>
      <c r="F3225">
        <v>23</v>
      </c>
      <c r="G3225" t="s">
        <v>16</v>
      </c>
      <c r="J3225" t="b">
        <v>1</v>
      </c>
      <c r="K3225">
        <v>7973</v>
      </c>
      <c r="L3225">
        <v>4730961</v>
      </c>
      <c r="M3225">
        <v>20171015</v>
      </c>
      <c r="N3225" t="s">
        <v>19</v>
      </c>
      <c r="O3225" t="str">
        <f>IF(VLOOKUP(A3225,'national-winners'!$A$2:$B$13,2,0)=H3225,"Y","N")</f>
        <v>N</v>
      </c>
    </row>
    <row r="3226" spans="1:15" x14ac:dyDescent="0.25">
      <c r="A3226">
        <v>2012</v>
      </c>
      <c r="B3226" t="s">
        <v>91</v>
      </c>
      <c r="C3226" t="s">
        <v>92</v>
      </c>
      <c r="D3226">
        <v>26</v>
      </c>
      <c r="E3226">
        <v>34</v>
      </c>
      <c r="F3226">
        <v>23</v>
      </c>
      <c r="G3226" t="s">
        <v>16</v>
      </c>
      <c r="H3226" t="s">
        <v>383</v>
      </c>
      <c r="I3226" t="s">
        <v>237</v>
      </c>
      <c r="J3226" t="b">
        <v>0</v>
      </c>
      <c r="K3226">
        <v>5147</v>
      </c>
      <c r="L3226">
        <v>4730961</v>
      </c>
      <c r="M3226">
        <v>20171015</v>
      </c>
      <c r="N3226" t="s">
        <v>19</v>
      </c>
      <c r="O3226" t="str">
        <f>IF(VLOOKUP(A3226,'national-winners'!$A$2:$B$13,2,0)=H3226,"Y","N")</f>
        <v>N</v>
      </c>
    </row>
    <row r="3227" spans="1:15" x14ac:dyDescent="0.25">
      <c r="A3227">
        <v>2012</v>
      </c>
      <c r="B3227" t="s">
        <v>94</v>
      </c>
      <c r="C3227" t="s">
        <v>95</v>
      </c>
      <c r="D3227">
        <v>27</v>
      </c>
      <c r="E3227">
        <v>41</v>
      </c>
      <c r="F3227">
        <v>33</v>
      </c>
      <c r="G3227" t="s">
        <v>16</v>
      </c>
      <c r="H3227" t="s">
        <v>349</v>
      </c>
      <c r="I3227" t="s">
        <v>302</v>
      </c>
      <c r="J3227" t="b">
        <v>0</v>
      </c>
      <c r="K3227">
        <v>1546167</v>
      </c>
      <c r="L3227">
        <v>2936561</v>
      </c>
      <c r="M3227">
        <v>20171015</v>
      </c>
      <c r="N3227" t="s">
        <v>19</v>
      </c>
      <c r="O3227" t="str">
        <f>IF(VLOOKUP(A3227,'national-winners'!$A$2:$B$13,2,0)=H3227,"Y","N")</f>
        <v>Y</v>
      </c>
    </row>
    <row r="3228" spans="1:15" x14ac:dyDescent="0.25">
      <c r="A3228">
        <v>2012</v>
      </c>
      <c r="B3228" t="s">
        <v>94</v>
      </c>
      <c r="C3228" t="s">
        <v>95</v>
      </c>
      <c r="D3228">
        <v>27</v>
      </c>
      <c r="E3228">
        <v>41</v>
      </c>
      <c r="F3228">
        <v>33</v>
      </c>
      <c r="G3228" t="s">
        <v>16</v>
      </c>
      <c r="H3228" t="s">
        <v>376</v>
      </c>
      <c r="I3228" t="s">
        <v>21</v>
      </c>
      <c r="J3228" t="b">
        <v>0</v>
      </c>
      <c r="K3228">
        <v>1320225</v>
      </c>
      <c r="L3228">
        <v>2936561</v>
      </c>
      <c r="M3228">
        <v>20171015</v>
      </c>
      <c r="N3228" t="s">
        <v>19</v>
      </c>
      <c r="O3228" t="str">
        <f>IF(VLOOKUP(A3228,'national-winners'!$A$2:$B$13,2,0)=H3228,"Y","N")</f>
        <v>N</v>
      </c>
    </row>
    <row r="3229" spans="1:15" x14ac:dyDescent="0.25">
      <c r="A3229">
        <v>2012</v>
      </c>
      <c r="B3229" t="s">
        <v>94</v>
      </c>
      <c r="C3229" t="s">
        <v>95</v>
      </c>
      <c r="D3229">
        <v>27</v>
      </c>
      <c r="E3229">
        <v>41</v>
      </c>
      <c r="F3229">
        <v>33</v>
      </c>
      <c r="G3229" t="s">
        <v>16</v>
      </c>
      <c r="H3229" t="s">
        <v>377</v>
      </c>
      <c r="I3229" t="s">
        <v>29</v>
      </c>
      <c r="J3229" t="b">
        <v>0</v>
      </c>
      <c r="K3229">
        <v>35098</v>
      </c>
      <c r="L3229">
        <v>2936561</v>
      </c>
      <c r="M3229">
        <v>20171015</v>
      </c>
      <c r="N3229" t="s">
        <v>19</v>
      </c>
      <c r="O3229" t="str">
        <f>IF(VLOOKUP(A3229,'national-winners'!$A$2:$B$13,2,0)=H3229,"Y","N")</f>
        <v>N</v>
      </c>
    </row>
    <row r="3230" spans="1:15" x14ac:dyDescent="0.25">
      <c r="A3230">
        <v>2012</v>
      </c>
      <c r="B3230" t="s">
        <v>94</v>
      </c>
      <c r="C3230" t="s">
        <v>95</v>
      </c>
      <c r="D3230">
        <v>27</v>
      </c>
      <c r="E3230">
        <v>41</v>
      </c>
      <c r="F3230">
        <v>33</v>
      </c>
      <c r="G3230" t="s">
        <v>16</v>
      </c>
      <c r="H3230" t="s">
        <v>378</v>
      </c>
      <c r="I3230" t="s">
        <v>274</v>
      </c>
      <c r="J3230" t="b">
        <v>0</v>
      </c>
      <c r="K3230">
        <v>13023</v>
      </c>
      <c r="L3230">
        <v>2936561</v>
      </c>
      <c r="M3230">
        <v>20171015</v>
      </c>
      <c r="N3230" t="s">
        <v>19</v>
      </c>
      <c r="O3230" t="str">
        <f>IF(VLOOKUP(A3230,'national-winners'!$A$2:$B$13,2,0)=H3230,"Y","N")</f>
        <v>N</v>
      </c>
    </row>
    <row r="3231" spans="1:15" x14ac:dyDescent="0.25">
      <c r="A3231">
        <v>2012</v>
      </c>
      <c r="B3231" t="s">
        <v>94</v>
      </c>
      <c r="C3231" t="s">
        <v>95</v>
      </c>
      <c r="D3231">
        <v>27</v>
      </c>
      <c r="E3231">
        <v>41</v>
      </c>
      <c r="F3231">
        <v>33</v>
      </c>
      <c r="G3231" t="s">
        <v>16</v>
      </c>
      <c r="J3231" t="b">
        <v>1</v>
      </c>
      <c r="K3231">
        <v>10641</v>
      </c>
      <c r="L3231">
        <v>2936561</v>
      </c>
      <c r="M3231">
        <v>20171015</v>
      </c>
      <c r="N3231" t="s">
        <v>19</v>
      </c>
      <c r="O3231" t="str">
        <f>IF(VLOOKUP(A3231,'national-winners'!$A$2:$B$13,2,0)=H3231,"Y","N")</f>
        <v>N</v>
      </c>
    </row>
    <row r="3232" spans="1:15" x14ac:dyDescent="0.25">
      <c r="A3232">
        <v>2012</v>
      </c>
      <c r="B3232" t="s">
        <v>94</v>
      </c>
      <c r="C3232" t="s">
        <v>95</v>
      </c>
      <c r="D3232">
        <v>27</v>
      </c>
      <c r="E3232">
        <v>41</v>
      </c>
      <c r="F3232">
        <v>33</v>
      </c>
      <c r="G3232" t="s">
        <v>16</v>
      </c>
      <c r="H3232" t="s">
        <v>381</v>
      </c>
      <c r="I3232" t="s">
        <v>134</v>
      </c>
      <c r="J3232" t="b">
        <v>0</v>
      </c>
      <c r="K3232">
        <v>3722</v>
      </c>
      <c r="L3232">
        <v>2936561</v>
      </c>
      <c r="M3232">
        <v>20171015</v>
      </c>
      <c r="N3232" t="s">
        <v>19</v>
      </c>
      <c r="O3232" t="str">
        <f>IF(VLOOKUP(A3232,'national-winners'!$A$2:$B$13,2,0)=H3232,"Y","N")</f>
        <v>N</v>
      </c>
    </row>
    <row r="3233" spans="1:15" x14ac:dyDescent="0.25">
      <c r="A3233">
        <v>2012</v>
      </c>
      <c r="B3233" t="s">
        <v>94</v>
      </c>
      <c r="C3233" t="s">
        <v>95</v>
      </c>
      <c r="D3233">
        <v>27</v>
      </c>
      <c r="E3233">
        <v>41</v>
      </c>
      <c r="F3233">
        <v>33</v>
      </c>
      <c r="G3233" t="s">
        <v>16</v>
      </c>
      <c r="H3233" t="s">
        <v>397</v>
      </c>
      <c r="I3233" t="s">
        <v>222</v>
      </c>
      <c r="J3233" t="b">
        <v>0</v>
      </c>
      <c r="K3233">
        <v>3149</v>
      </c>
      <c r="L3233">
        <v>2936561</v>
      </c>
      <c r="M3233">
        <v>20171015</v>
      </c>
      <c r="N3233" t="s">
        <v>19</v>
      </c>
      <c r="O3233" t="str">
        <f>IF(VLOOKUP(A3233,'national-winners'!$A$2:$B$13,2,0)=H3233,"Y","N")</f>
        <v>N</v>
      </c>
    </row>
    <row r="3234" spans="1:15" x14ac:dyDescent="0.25">
      <c r="A3234">
        <v>2012</v>
      </c>
      <c r="B3234" t="s">
        <v>94</v>
      </c>
      <c r="C3234" t="s">
        <v>95</v>
      </c>
      <c r="D3234">
        <v>27</v>
      </c>
      <c r="E3234">
        <v>41</v>
      </c>
      <c r="F3234">
        <v>33</v>
      </c>
      <c r="G3234" t="s">
        <v>16</v>
      </c>
      <c r="H3234" t="s">
        <v>383</v>
      </c>
      <c r="I3234" t="s">
        <v>384</v>
      </c>
      <c r="J3234" t="b">
        <v>0</v>
      </c>
      <c r="K3234">
        <v>1996</v>
      </c>
      <c r="L3234">
        <v>2936561</v>
      </c>
      <c r="M3234">
        <v>20171015</v>
      </c>
      <c r="N3234" t="s">
        <v>19</v>
      </c>
      <c r="O3234" t="str">
        <f>IF(VLOOKUP(A3234,'national-winners'!$A$2:$B$13,2,0)=H3234,"Y","N")</f>
        <v>N</v>
      </c>
    </row>
    <row r="3235" spans="1:15" x14ac:dyDescent="0.25">
      <c r="A3235">
        <v>2012</v>
      </c>
      <c r="B3235" t="s">
        <v>94</v>
      </c>
      <c r="C3235" t="s">
        <v>95</v>
      </c>
      <c r="D3235">
        <v>27</v>
      </c>
      <c r="E3235">
        <v>41</v>
      </c>
      <c r="F3235">
        <v>33</v>
      </c>
      <c r="G3235" t="s">
        <v>16</v>
      </c>
      <c r="H3235" t="s">
        <v>398</v>
      </c>
      <c r="I3235" t="s">
        <v>399</v>
      </c>
      <c r="J3235" t="b">
        <v>0</v>
      </c>
      <c r="K3235">
        <v>1092</v>
      </c>
      <c r="L3235">
        <v>2936561</v>
      </c>
      <c r="M3235">
        <v>20171015</v>
      </c>
      <c r="N3235" t="s">
        <v>19</v>
      </c>
      <c r="O3235" t="str">
        <f>IF(VLOOKUP(A3235,'national-winners'!$A$2:$B$13,2,0)=H3235,"Y","N")</f>
        <v>N</v>
      </c>
    </row>
    <row r="3236" spans="1:15" x14ac:dyDescent="0.25">
      <c r="A3236">
        <v>2012</v>
      </c>
      <c r="B3236" t="s">
        <v>94</v>
      </c>
      <c r="C3236" t="s">
        <v>95</v>
      </c>
      <c r="D3236">
        <v>27</v>
      </c>
      <c r="E3236">
        <v>41</v>
      </c>
      <c r="F3236">
        <v>33</v>
      </c>
      <c r="G3236" t="s">
        <v>16</v>
      </c>
      <c r="H3236" t="s">
        <v>284</v>
      </c>
      <c r="I3236" t="s">
        <v>37</v>
      </c>
      <c r="J3236" t="b">
        <v>0</v>
      </c>
      <c r="K3236">
        <v>1051</v>
      </c>
      <c r="L3236">
        <v>2936561</v>
      </c>
      <c r="M3236">
        <v>20171015</v>
      </c>
      <c r="N3236" t="s">
        <v>19</v>
      </c>
      <c r="O3236" t="str">
        <f>IF(VLOOKUP(A3236,'national-winners'!$A$2:$B$13,2,0)=H3236,"Y","N")</f>
        <v>N</v>
      </c>
    </row>
    <row r="3237" spans="1:15" x14ac:dyDescent="0.25">
      <c r="A3237">
        <v>2012</v>
      </c>
      <c r="B3237" t="s">
        <v>94</v>
      </c>
      <c r="C3237" t="s">
        <v>95</v>
      </c>
      <c r="D3237">
        <v>27</v>
      </c>
      <c r="E3237">
        <v>41</v>
      </c>
      <c r="F3237">
        <v>33</v>
      </c>
      <c r="G3237" t="s">
        <v>16</v>
      </c>
      <c r="H3237" t="s">
        <v>394</v>
      </c>
      <c r="I3237" t="s">
        <v>353</v>
      </c>
      <c r="J3237" t="b">
        <v>0</v>
      </c>
      <c r="K3237">
        <v>397</v>
      </c>
      <c r="L3237">
        <v>2936561</v>
      </c>
      <c r="M3237">
        <v>20171015</v>
      </c>
      <c r="N3237" t="s">
        <v>19</v>
      </c>
      <c r="O3237" t="str">
        <f>IF(VLOOKUP(A3237,'national-winners'!$A$2:$B$13,2,0)=H3237,"Y","N")</f>
        <v>N</v>
      </c>
    </row>
    <row r="3238" spans="1:15" x14ac:dyDescent="0.25">
      <c r="A3238">
        <v>2012</v>
      </c>
      <c r="B3238" t="s">
        <v>101</v>
      </c>
      <c r="C3238" t="s">
        <v>102</v>
      </c>
      <c r="D3238">
        <v>28</v>
      </c>
      <c r="E3238">
        <v>64</v>
      </c>
      <c r="F3238">
        <v>46</v>
      </c>
      <c r="G3238" t="s">
        <v>16</v>
      </c>
      <c r="H3238" t="s">
        <v>376</v>
      </c>
      <c r="I3238" t="s">
        <v>21</v>
      </c>
      <c r="J3238" t="b">
        <v>0</v>
      </c>
      <c r="K3238">
        <v>710746</v>
      </c>
      <c r="L3238">
        <v>1285584</v>
      </c>
      <c r="M3238">
        <v>20171015</v>
      </c>
      <c r="N3238" t="s">
        <v>19</v>
      </c>
      <c r="O3238" t="str">
        <f>IF(VLOOKUP(A3238,'national-winners'!$A$2:$B$13,2,0)=H3238,"Y","N")</f>
        <v>N</v>
      </c>
    </row>
    <row r="3239" spans="1:15" x14ac:dyDescent="0.25">
      <c r="A3239">
        <v>2012</v>
      </c>
      <c r="B3239" t="s">
        <v>101</v>
      </c>
      <c r="C3239" t="s">
        <v>102</v>
      </c>
      <c r="D3239">
        <v>28</v>
      </c>
      <c r="E3239">
        <v>64</v>
      </c>
      <c r="F3239">
        <v>46</v>
      </c>
      <c r="G3239" t="s">
        <v>16</v>
      </c>
      <c r="H3239" t="s">
        <v>349</v>
      </c>
      <c r="I3239" t="s">
        <v>18</v>
      </c>
      <c r="J3239" t="b">
        <v>0</v>
      </c>
      <c r="K3239">
        <v>562949</v>
      </c>
      <c r="L3239">
        <v>1285584</v>
      </c>
      <c r="M3239">
        <v>20171015</v>
      </c>
      <c r="N3239" t="s">
        <v>19</v>
      </c>
      <c r="O3239" t="str">
        <f>IF(VLOOKUP(A3239,'national-winners'!$A$2:$B$13,2,0)=H3239,"Y","N")</f>
        <v>Y</v>
      </c>
    </row>
    <row r="3240" spans="1:15" x14ac:dyDescent="0.25">
      <c r="A3240">
        <v>2012</v>
      </c>
      <c r="B3240" t="s">
        <v>101</v>
      </c>
      <c r="C3240" t="s">
        <v>102</v>
      </c>
      <c r="D3240">
        <v>28</v>
      </c>
      <c r="E3240">
        <v>64</v>
      </c>
      <c r="F3240">
        <v>46</v>
      </c>
      <c r="G3240" t="s">
        <v>16</v>
      </c>
      <c r="H3240" t="s">
        <v>377</v>
      </c>
      <c r="I3240" t="s">
        <v>29</v>
      </c>
      <c r="J3240" t="b">
        <v>0</v>
      </c>
      <c r="K3240">
        <v>6676</v>
      </c>
      <c r="L3240">
        <v>1285584</v>
      </c>
      <c r="M3240">
        <v>20171015</v>
      </c>
      <c r="N3240" t="s">
        <v>19</v>
      </c>
      <c r="O3240" t="str">
        <f>IF(VLOOKUP(A3240,'national-winners'!$A$2:$B$13,2,0)=H3240,"Y","N")</f>
        <v>N</v>
      </c>
    </row>
    <row r="3241" spans="1:15" x14ac:dyDescent="0.25">
      <c r="A3241">
        <v>2012</v>
      </c>
      <c r="B3241" t="s">
        <v>101</v>
      </c>
      <c r="C3241" t="s">
        <v>102</v>
      </c>
      <c r="D3241">
        <v>28</v>
      </c>
      <c r="E3241">
        <v>64</v>
      </c>
      <c r="F3241">
        <v>46</v>
      </c>
      <c r="G3241" t="s">
        <v>16</v>
      </c>
      <c r="H3241" t="s">
        <v>381</v>
      </c>
      <c r="I3241" t="s">
        <v>134</v>
      </c>
      <c r="J3241" t="b">
        <v>0</v>
      </c>
      <c r="K3241">
        <v>2609</v>
      </c>
      <c r="L3241">
        <v>1285584</v>
      </c>
      <c r="M3241">
        <v>20171015</v>
      </c>
      <c r="N3241" t="s">
        <v>19</v>
      </c>
      <c r="O3241" t="str">
        <f>IF(VLOOKUP(A3241,'national-winners'!$A$2:$B$13,2,0)=H3241,"Y","N")</f>
        <v>N</v>
      </c>
    </row>
    <row r="3242" spans="1:15" x14ac:dyDescent="0.25">
      <c r="A3242">
        <v>2012</v>
      </c>
      <c r="B3242" t="s">
        <v>101</v>
      </c>
      <c r="C3242" t="s">
        <v>102</v>
      </c>
      <c r="D3242">
        <v>28</v>
      </c>
      <c r="E3242">
        <v>64</v>
      </c>
      <c r="F3242">
        <v>46</v>
      </c>
      <c r="G3242" t="s">
        <v>16</v>
      </c>
      <c r="H3242" t="s">
        <v>378</v>
      </c>
      <c r="I3242" t="s">
        <v>274</v>
      </c>
      <c r="J3242" t="b">
        <v>0</v>
      </c>
      <c r="K3242">
        <v>1588</v>
      </c>
      <c r="L3242">
        <v>1285584</v>
      </c>
      <c r="M3242">
        <v>20171015</v>
      </c>
      <c r="N3242" t="s">
        <v>19</v>
      </c>
      <c r="O3242" t="str">
        <f>IF(VLOOKUP(A3242,'national-winners'!$A$2:$B$13,2,0)=H3242,"Y","N")</f>
        <v>N</v>
      </c>
    </row>
    <row r="3243" spans="1:15" x14ac:dyDescent="0.25">
      <c r="A3243">
        <v>2012</v>
      </c>
      <c r="B3243" t="s">
        <v>101</v>
      </c>
      <c r="C3243" t="s">
        <v>102</v>
      </c>
      <c r="D3243">
        <v>28</v>
      </c>
      <c r="E3243">
        <v>64</v>
      </c>
      <c r="F3243">
        <v>46</v>
      </c>
      <c r="G3243" t="s">
        <v>16</v>
      </c>
      <c r="H3243" t="s">
        <v>400</v>
      </c>
      <c r="I3243" t="s">
        <v>272</v>
      </c>
      <c r="J3243" t="b">
        <v>0</v>
      </c>
      <c r="K3243">
        <v>1016</v>
      </c>
      <c r="L3243">
        <v>1285584</v>
      </c>
      <c r="M3243">
        <v>20171015</v>
      </c>
      <c r="N3243" t="s">
        <v>19</v>
      </c>
      <c r="O3243" t="str">
        <f>IF(VLOOKUP(A3243,'national-winners'!$A$2:$B$13,2,0)=H3243,"Y","N")</f>
        <v>N</v>
      </c>
    </row>
    <row r="3244" spans="1:15" x14ac:dyDescent="0.25">
      <c r="A3244">
        <v>2012</v>
      </c>
      <c r="B3244" t="s">
        <v>103</v>
      </c>
      <c r="C3244" t="s">
        <v>104</v>
      </c>
      <c r="D3244">
        <v>29</v>
      </c>
      <c r="E3244">
        <v>43</v>
      </c>
      <c r="F3244">
        <v>34</v>
      </c>
      <c r="G3244" t="s">
        <v>16</v>
      </c>
      <c r="H3244" t="s">
        <v>376</v>
      </c>
      <c r="I3244" t="s">
        <v>21</v>
      </c>
      <c r="J3244" t="b">
        <v>0</v>
      </c>
      <c r="K3244">
        <v>1482440</v>
      </c>
      <c r="L3244">
        <v>2757323</v>
      </c>
      <c r="M3244">
        <v>20171015</v>
      </c>
      <c r="N3244" t="s">
        <v>19</v>
      </c>
      <c r="O3244" t="str">
        <f>IF(VLOOKUP(A3244,'national-winners'!$A$2:$B$13,2,0)=H3244,"Y","N")</f>
        <v>N</v>
      </c>
    </row>
    <row r="3245" spans="1:15" x14ac:dyDescent="0.25">
      <c r="A3245">
        <v>2012</v>
      </c>
      <c r="B3245" t="s">
        <v>103</v>
      </c>
      <c r="C3245" t="s">
        <v>104</v>
      </c>
      <c r="D3245">
        <v>29</v>
      </c>
      <c r="E3245">
        <v>43</v>
      </c>
      <c r="F3245">
        <v>34</v>
      </c>
      <c r="G3245" t="s">
        <v>16</v>
      </c>
      <c r="H3245" t="s">
        <v>349</v>
      </c>
      <c r="I3245" t="s">
        <v>18</v>
      </c>
      <c r="J3245" t="b">
        <v>0</v>
      </c>
      <c r="K3245">
        <v>1223796</v>
      </c>
      <c r="L3245">
        <v>2757323</v>
      </c>
      <c r="M3245">
        <v>20171015</v>
      </c>
      <c r="N3245" t="s">
        <v>19</v>
      </c>
      <c r="O3245" t="str">
        <f>IF(VLOOKUP(A3245,'national-winners'!$A$2:$B$13,2,0)=H3245,"Y","N")</f>
        <v>Y</v>
      </c>
    </row>
    <row r="3246" spans="1:15" x14ac:dyDescent="0.25">
      <c r="A3246">
        <v>2012</v>
      </c>
      <c r="B3246" t="s">
        <v>103</v>
      </c>
      <c r="C3246" t="s">
        <v>104</v>
      </c>
      <c r="D3246">
        <v>29</v>
      </c>
      <c r="E3246">
        <v>43</v>
      </c>
      <c r="F3246">
        <v>34</v>
      </c>
      <c r="G3246" t="s">
        <v>16</v>
      </c>
      <c r="H3246" t="s">
        <v>377</v>
      </c>
      <c r="I3246" t="s">
        <v>29</v>
      </c>
      <c r="J3246" t="b">
        <v>0</v>
      </c>
      <c r="K3246">
        <v>43151</v>
      </c>
      <c r="L3246">
        <v>2757323</v>
      </c>
      <c r="M3246">
        <v>20171015</v>
      </c>
      <c r="N3246" t="s">
        <v>19</v>
      </c>
      <c r="O3246" t="str">
        <f>IF(VLOOKUP(A3246,'national-winners'!$A$2:$B$13,2,0)=H3246,"Y","N")</f>
        <v>N</v>
      </c>
    </row>
    <row r="3247" spans="1:15" x14ac:dyDescent="0.25">
      <c r="A3247">
        <v>2012</v>
      </c>
      <c r="B3247" t="s">
        <v>103</v>
      </c>
      <c r="C3247" t="s">
        <v>104</v>
      </c>
      <c r="D3247">
        <v>29</v>
      </c>
      <c r="E3247">
        <v>43</v>
      </c>
      <c r="F3247">
        <v>34</v>
      </c>
      <c r="G3247" t="s">
        <v>16</v>
      </c>
      <c r="H3247" t="s">
        <v>381</v>
      </c>
      <c r="I3247" t="s">
        <v>134</v>
      </c>
      <c r="J3247" t="b">
        <v>0</v>
      </c>
      <c r="K3247">
        <v>7936</v>
      </c>
      <c r="L3247">
        <v>2757323</v>
      </c>
      <c r="M3247">
        <v>20171015</v>
      </c>
      <c r="N3247" t="s">
        <v>19</v>
      </c>
      <c r="O3247" t="str">
        <f>IF(VLOOKUP(A3247,'national-winners'!$A$2:$B$13,2,0)=H3247,"Y","N")</f>
        <v>N</v>
      </c>
    </row>
    <row r="3248" spans="1:15" x14ac:dyDescent="0.25">
      <c r="A3248">
        <v>2012</v>
      </c>
      <c r="B3248" t="s">
        <v>105</v>
      </c>
      <c r="C3248" t="s">
        <v>106</v>
      </c>
      <c r="D3248">
        <v>30</v>
      </c>
      <c r="E3248">
        <v>81</v>
      </c>
      <c r="F3248">
        <v>64</v>
      </c>
      <c r="G3248" t="s">
        <v>16</v>
      </c>
      <c r="H3248" t="s">
        <v>376</v>
      </c>
      <c r="I3248" t="s">
        <v>21</v>
      </c>
      <c r="J3248" t="b">
        <v>0</v>
      </c>
      <c r="K3248">
        <v>267928</v>
      </c>
      <c r="L3248">
        <v>484048</v>
      </c>
      <c r="M3248">
        <v>20171015</v>
      </c>
      <c r="N3248" t="s">
        <v>19</v>
      </c>
      <c r="O3248" t="str">
        <f>IF(VLOOKUP(A3248,'national-winners'!$A$2:$B$13,2,0)=H3248,"Y","N")</f>
        <v>N</v>
      </c>
    </row>
    <row r="3249" spans="1:15" x14ac:dyDescent="0.25">
      <c r="A3249">
        <v>2012</v>
      </c>
      <c r="B3249" t="s">
        <v>105</v>
      </c>
      <c r="C3249" t="s">
        <v>106</v>
      </c>
      <c r="D3249">
        <v>30</v>
      </c>
      <c r="E3249">
        <v>81</v>
      </c>
      <c r="F3249">
        <v>64</v>
      </c>
      <c r="G3249" t="s">
        <v>16</v>
      </c>
      <c r="H3249" t="s">
        <v>349</v>
      </c>
      <c r="I3249" t="s">
        <v>18</v>
      </c>
      <c r="J3249" t="b">
        <v>0</v>
      </c>
      <c r="K3249">
        <v>201839</v>
      </c>
      <c r="L3249">
        <v>484048</v>
      </c>
      <c r="M3249">
        <v>20171015</v>
      </c>
      <c r="N3249" t="s">
        <v>19</v>
      </c>
      <c r="O3249" t="str">
        <f>IF(VLOOKUP(A3249,'national-winners'!$A$2:$B$13,2,0)=H3249,"Y","N")</f>
        <v>Y</v>
      </c>
    </row>
    <row r="3250" spans="1:15" x14ac:dyDescent="0.25">
      <c r="A3250">
        <v>2012</v>
      </c>
      <c r="B3250" t="s">
        <v>105</v>
      </c>
      <c r="C3250" t="s">
        <v>106</v>
      </c>
      <c r="D3250">
        <v>30</v>
      </c>
      <c r="E3250">
        <v>81</v>
      </c>
      <c r="F3250">
        <v>64</v>
      </c>
      <c r="G3250" t="s">
        <v>16</v>
      </c>
      <c r="H3250" t="s">
        <v>377</v>
      </c>
      <c r="I3250" t="s">
        <v>29</v>
      </c>
      <c r="J3250" t="b">
        <v>0</v>
      </c>
      <c r="K3250">
        <v>14165</v>
      </c>
      <c r="L3250">
        <v>484048</v>
      </c>
      <c r="M3250">
        <v>20171015</v>
      </c>
      <c r="N3250" t="s">
        <v>19</v>
      </c>
      <c r="O3250" t="str">
        <f>IF(VLOOKUP(A3250,'national-winners'!$A$2:$B$13,2,0)=H3250,"Y","N")</f>
        <v>N</v>
      </c>
    </row>
    <row r="3251" spans="1:15" x14ac:dyDescent="0.25">
      <c r="A3251">
        <v>2012</v>
      </c>
      <c r="B3251" t="s">
        <v>105</v>
      </c>
      <c r="C3251" t="s">
        <v>106</v>
      </c>
      <c r="D3251">
        <v>30</v>
      </c>
      <c r="E3251">
        <v>81</v>
      </c>
      <c r="F3251">
        <v>64</v>
      </c>
      <c r="G3251" t="s">
        <v>16</v>
      </c>
      <c r="J3251" t="b">
        <v>1</v>
      </c>
      <c r="K3251">
        <v>116</v>
      </c>
      <c r="L3251">
        <v>484048</v>
      </c>
      <c r="M3251">
        <v>20171015</v>
      </c>
      <c r="N3251" t="s">
        <v>19</v>
      </c>
      <c r="O3251" t="str">
        <f>IF(VLOOKUP(A3251,'national-winners'!$A$2:$B$13,2,0)=H3251,"Y","N")</f>
        <v>N</v>
      </c>
    </row>
    <row r="3252" spans="1:15" x14ac:dyDescent="0.25">
      <c r="A3252">
        <v>2012</v>
      </c>
      <c r="B3252" t="s">
        <v>107</v>
      </c>
      <c r="C3252" t="s">
        <v>108</v>
      </c>
      <c r="D3252">
        <v>31</v>
      </c>
      <c r="E3252">
        <v>46</v>
      </c>
      <c r="F3252">
        <v>35</v>
      </c>
      <c r="G3252" t="s">
        <v>16</v>
      </c>
      <c r="H3252" t="s">
        <v>376</v>
      </c>
      <c r="I3252" t="s">
        <v>21</v>
      </c>
      <c r="J3252" t="b">
        <v>0</v>
      </c>
      <c r="K3252">
        <v>475064</v>
      </c>
      <c r="L3252">
        <v>794379</v>
      </c>
      <c r="M3252">
        <v>20171015</v>
      </c>
      <c r="N3252" t="s">
        <v>19</v>
      </c>
      <c r="O3252" t="str">
        <f>IF(VLOOKUP(A3252,'national-winners'!$A$2:$B$13,2,0)=H3252,"Y","N")</f>
        <v>N</v>
      </c>
    </row>
    <row r="3253" spans="1:15" x14ac:dyDescent="0.25">
      <c r="A3253">
        <v>2012</v>
      </c>
      <c r="B3253" t="s">
        <v>107</v>
      </c>
      <c r="C3253" t="s">
        <v>108</v>
      </c>
      <c r="D3253">
        <v>31</v>
      </c>
      <c r="E3253">
        <v>46</v>
      </c>
      <c r="F3253">
        <v>35</v>
      </c>
      <c r="G3253" t="s">
        <v>16</v>
      </c>
      <c r="H3253" t="s">
        <v>349</v>
      </c>
      <c r="I3253" t="s">
        <v>18</v>
      </c>
      <c r="J3253" t="b">
        <v>0</v>
      </c>
      <c r="K3253">
        <v>302081</v>
      </c>
      <c r="L3253">
        <v>794379</v>
      </c>
      <c r="M3253">
        <v>20171015</v>
      </c>
      <c r="N3253" t="s">
        <v>19</v>
      </c>
      <c r="O3253" t="str">
        <f>IF(VLOOKUP(A3253,'national-winners'!$A$2:$B$13,2,0)=H3253,"Y","N")</f>
        <v>Y</v>
      </c>
    </row>
    <row r="3254" spans="1:15" x14ac:dyDescent="0.25">
      <c r="A3254">
        <v>2012</v>
      </c>
      <c r="B3254" t="s">
        <v>107</v>
      </c>
      <c r="C3254" t="s">
        <v>108</v>
      </c>
      <c r="D3254">
        <v>31</v>
      </c>
      <c r="E3254">
        <v>46</v>
      </c>
      <c r="F3254">
        <v>35</v>
      </c>
      <c r="G3254" t="s">
        <v>16</v>
      </c>
      <c r="H3254" t="s">
        <v>377</v>
      </c>
      <c r="I3254" t="s">
        <v>29</v>
      </c>
      <c r="J3254" t="b">
        <v>0</v>
      </c>
      <c r="K3254">
        <v>11109</v>
      </c>
      <c r="L3254">
        <v>794379</v>
      </c>
      <c r="M3254">
        <v>20171015</v>
      </c>
      <c r="N3254" t="s">
        <v>19</v>
      </c>
      <c r="O3254" t="str">
        <f>IF(VLOOKUP(A3254,'national-winners'!$A$2:$B$13,2,0)=H3254,"Y","N")</f>
        <v>N</v>
      </c>
    </row>
    <row r="3255" spans="1:15" x14ac:dyDescent="0.25">
      <c r="A3255">
        <v>2012</v>
      </c>
      <c r="B3255" t="s">
        <v>107</v>
      </c>
      <c r="C3255" t="s">
        <v>108</v>
      </c>
      <c r="D3255">
        <v>31</v>
      </c>
      <c r="E3255">
        <v>46</v>
      </c>
      <c r="F3255">
        <v>35</v>
      </c>
      <c r="G3255" t="s">
        <v>16</v>
      </c>
      <c r="J3255" t="b">
        <v>1</v>
      </c>
      <c r="K3255">
        <v>3717</v>
      </c>
      <c r="L3255">
        <v>794379</v>
      </c>
      <c r="M3255">
        <v>20171015</v>
      </c>
      <c r="N3255" t="s">
        <v>19</v>
      </c>
      <c r="O3255" t="str">
        <f>IF(VLOOKUP(A3255,'national-winners'!$A$2:$B$13,2,0)=H3255,"Y","N")</f>
        <v>N</v>
      </c>
    </row>
    <row r="3256" spans="1:15" x14ac:dyDescent="0.25">
      <c r="A3256">
        <v>2012</v>
      </c>
      <c r="B3256" t="s">
        <v>107</v>
      </c>
      <c r="C3256" t="s">
        <v>108</v>
      </c>
      <c r="D3256">
        <v>31</v>
      </c>
      <c r="E3256">
        <v>46</v>
      </c>
      <c r="F3256">
        <v>35</v>
      </c>
      <c r="G3256" t="s">
        <v>16</v>
      </c>
      <c r="I3256" t="s">
        <v>176</v>
      </c>
      <c r="J3256" t="b">
        <v>0</v>
      </c>
      <c r="K3256">
        <v>2408</v>
      </c>
      <c r="L3256">
        <v>794379</v>
      </c>
      <c r="M3256">
        <v>20171015</v>
      </c>
      <c r="N3256" t="s">
        <v>19</v>
      </c>
      <c r="O3256" t="str">
        <f>IF(VLOOKUP(A3256,'national-winners'!$A$2:$B$13,2,0)=H3256,"Y","N")</f>
        <v>N</v>
      </c>
    </row>
    <row r="3257" spans="1:15" x14ac:dyDescent="0.25">
      <c r="A3257">
        <v>2012</v>
      </c>
      <c r="B3257" t="s">
        <v>109</v>
      </c>
      <c r="C3257" t="s">
        <v>110</v>
      </c>
      <c r="D3257">
        <v>32</v>
      </c>
      <c r="E3257">
        <v>88</v>
      </c>
      <c r="F3257">
        <v>65</v>
      </c>
      <c r="G3257" t="s">
        <v>16</v>
      </c>
      <c r="H3257" t="s">
        <v>349</v>
      </c>
      <c r="I3257" t="s">
        <v>18</v>
      </c>
      <c r="J3257" t="b">
        <v>0</v>
      </c>
      <c r="K3257">
        <v>531373</v>
      </c>
      <c r="L3257">
        <v>1014918</v>
      </c>
      <c r="M3257">
        <v>20171015</v>
      </c>
      <c r="N3257" t="s">
        <v>19</v>
      </c>
      <c r="O3257" t="str">
        <f>IF(VLOOKUP(A3257,'national-winners'!$A$2:$B$13,2,0)=H3257,"Y","N")</f>
        <v>Y</v>
      </c>
    </row>
    <row r="3258" spans="1:15" x14ac:dyDescent="0.25">
      <c r="A3258">
        <v>2012</v>
      </c>
      <c r="B3258" t="s">
        <v>109</v>
      </c>
      <c r="C3258" t="s">
        <v>110</v>
      </c>
      <c r="D3258">
        <v>32</v>
      </c>
      <c r="E3258">
        <v>88</v>
      </c>
      <c r="F3258">
        <v>65</v>
      </c>
      <c r="G3258" t="s">
        <v>16</v>
      </c>
      <c r="H3258" t="s">
        <v>376</v>
      </c>
      <c r="I3258" t="s">
        <v>21</v>
      </c>
      <c r="J3258" t="b">
        <v>0</v>
      </c>
      <c r="K3258">
        <v>463567</v>
      </c>
      <c r="L3258">
        <v>1014918</v>
      </c>
      <c r="M3258">
        <v>20171015</v>
      </c>
      <c r="N3258" t="s">
        <v>19</v>
      </c>
      <c r="O3258" t="str">
        <f>IF(VLOOKUP(A3258,'national-winners'!$A$2:$B$13,2,0)=H3258,"Y","N")</f>
        <v>N</v>
      </c>
    </row>
    <row r="3259" spans="1:15" x14ac:dyDescent="0.25">
      <c r="A3259">
        <v>2012</v>
      </c>
      <c r="B3259" t="s">
        <v>109</v>
      </c>
      <c r="C3259" t="s">
        <v>110</v>
      </c>
      <c r="D3259">
        <v>32</v>
      </c>
      <c r="E3259">
        <v>88</v>
      </c>
      <c r="F3259">
        <v>65</v>
      </c>
      <c r="G3259" t="s">
        <v>16</v>
      </c>
      <c r="H3259" t="s">
        <v>377</v>
      </c>
      <c r="I3259" t="s">
        <v>29</v>
      </c>
      <c r="J3259" t="b">
        <v>0</v>
      </c>
      <c r="K3259">
        <v>10968</v>
      </c>
      <c r="L3259">
        <v>1014918</v>
      </c>
      <c r="M3259">
        <v>20171015</v>
      </c>
      <c r="N3259" t="s">
        <v>19</v>
      </c>
      <c r="O3259" t="str">
        <f>IF(VLOOKUP(A3259,'national-winners'!$A$2:$B$13,2,0)=H3259,"Y","N")</f>
        <v>N</v>
      </c>
    </row>
    <row r="3260" spans="1:15" x14ac:dyDescent="0.25">
      <c r="A3260">
        <v>2012</v>
      </c>
      <c r="B3260" t="s">
        <v>109</v>
      </c>
      <c r="C3260" t="s">
        <v>110</v>
      </c>
      <c r="D3260">
        <v>32</v>
      </c>
      <c r="E3260">
        <v>88</v>
      </c>
      <c r="F3260">
        <v>65</v>
      </c>
      <c r="G3260" t="s">
        <v>16</v>
      </c>
      <c r="H3260" t="s">
        <v>305</v>
      </c>
      <c r="J3260" t="b">
        <v>0</v>
      </c>
      <c r="K3260">
        <v>5770</v>
      </c>
      <c r="L3260">
        <v>1014918</v>
      </c>
      <c r="M3260">
        <v>20171015</v>
      </c>
      <c r="N3260" t="s">
        <v>19</v>
      </c>
      <c r="O3260" t="str">
        <f>IF(VLOOKUP(A3260,'national-winners'!$A$2:$B$13,2,0)=H3260,"Y","N")</f>
        <v>N</v>
      </c>
    </row>
    <row r="3261" spans="1:15" x14ac:dyDescent="0.25">
      <c r="A3261">
        <v>2012</v>
      </c>
      <c r="B3261" t="s">
        <v>109</v>
      </c>
      <c r="C3261" t="s">
        <v>110</v>
      </c>
      <c r="D3261">
        <v>32</v>
      </c>
      <c r="E3261">
        <v>88</v>
      </c>
      <c r="F3261">
        <v>65</v>
      </c>
      <c r="G3261" t="s">
        <v>16</v>
      </c>
      <c r="H3261" t="s">
        <v>381</v>
      </c>
      <c r="I3261" t="s">
        <v>258</v>
      </c>
      <c r="J3261" t="b">
        <v>0</v>
      </c>
      <c r="K3261">
        <v>3240</v>
      </c>
      <c r="L3261">
        <v>1014918</v>
      </c>
      <c r="M3261">
        <v>20171015</v>
      </c>
      <c r="N3261" t="s">
        <v>19</v>
      </c>
      <c r="O3261" t="str">
        <f>IF(VLOOKUP(A3261,'national-winners'!$A$2:$B$13,2,0)=H3261,"Y","N")</f>
        <v>N</v>
      </c>
    </row>
    <row r="3262" spans="1:15" x14ac:dyDescent="0.25">
      <c r="A3262">
        <v>2012</v>
      </c>
      <c r="B3262" t="s">
        <v>111</v>
      </c>
      <c r="C3262" t="s">
        <v>112</v>
      </c>
      <c r="D3262">
        <v>33</v>
      </c>
      <c r="E3262">
        <v>12</v>
      </c>
      <c r="F3262">
        <v>4</v>
      </c>
      <c r="G3262" t="s">
        <v>16</v>
      </c>
      <c r="H3262" t="s">
        <v>349</v>
      </c>
      <c r="I3262" t="s">
        <v>18</v>
      </c>
      <c r="J3262" t="b">
        <v>0</v>
      </c>
      <c r="K3262">
        <v>369561</v>
      </c>
      <c r="L3262">
        <v>710972</v>
      </c>
      <c r="M3262">
        <v>20171015</v>
      </c>
      <c r="N3262" t="s">
        <v>19</v>
      </c>
      <c r="O3262" t="str">
        <f>IF(VLOOKUP(A3262,'national-winners'!$A$2:$B$13,2,0)=H3262,"Y","N")</f>
        <v>Y</v>
      </c>
    </row>
    <row r="3263" spans="1:15" x14ac:dyDescent="0.25">
      <c r="A3263">
        <v>2012</v>
      </c>
      <c r="B3263" t="s">
        <v>111</v>
      </c>
      <c r="C3263" t="s">
        <v>112</v>
      </c>
      <c r="D3263">
        <v>33</v>
      </c>
      <c r="E3263">
        <v>12</v>
      </c>
      <c r="F3263">
        <v>4</v>
      </c>
      <c r="G3263" t="s">
        <v>16</v>
      </c>
      <c r="H3263" t="s">
        <v>376</v>
      </c>
      <c r="I3263" t="s">
        <v>21</v>
      </c>
      <c r="J3263" t="b">
        <v>0</v>
      </c>
      <c r="K3263">
        <v>329918</v>
      </c>
      <c r="L3263">
        <v>710972</v>
      </c>
      <c r="M3263">
        <v>20171015</v>
      </c>
      <c r="N3263" t="s">
        <v>19</v>
      </c>
      <c r="O3263" t="str">
        <f>IF(VLOOKUP(A3263,'national-winners'!$A$2:$B$13,2,0)=H3263,"Y","N")</f>
        <v>N</v>
      </c>
    </row>
    <row r="3264" spans="1:15" x14ac:dyDescent="0.25">
      <c r="A3264">
        <v>2012</v>
      </c>
      <c r="B3264" t="s">
        <v>111</v>
      </c>
      <c r="C3264" t="s">
        <v>112</v>
      </c>
      <c r="D3264">
        <v>33</v>
      </c>
      <c r="E3264">
        <v>12</v>
      </c>
      <c r="F3264">
        <v>4</v>
      </c>
      <c r="G3264" t="s">
        <v>16</v>
      </c>
      <c r="H3264" t="s">
        <v>377</v>
      </c>
      <c r="I3264" t="s">
        <v>29</v>
      </c>
      <c r="J3264" t="b">
        <v>0</v>
      </c>
      <c r="K3264">
        <v>8212</v>
      </c>
      <c r="L3264">
        <v>710972</v>
      </c>
      <c r="M3264">
        <v>20171015</v>
      </c>
      <c r="N3264" t="s">
        <v>19</v>
      </c>
      <c r="O3264" t="str">
        <f>IF(VLOOKUP(A3264,'national-winners'!$A$2:$B$13,2,0)=H3264,"Y","N")</f>
        <v>N</v>
      </c>
    </row>
    <row r="3265" spans="1:15" x14ac:dyDescent="0.25">
      <c r="A3265">
        <v>2012</v>
      </c>
      <c r="B3265" t="s">
        <v>111</v>
      </c>
      <c r="C3265" t="s">
        <v>112</v>
      </c>
      <c r="D3265">
        <v>33</v>
      </c>
      <c r="E3265">
        <v>12</v>
      </c>
      <c r="F3265">
        <v>4</v>
      </c>
      <c r="G3265" t="s">
        <v>16</v>
      </c>
      <c r="J3265" t="b">
        <v>1</v>
      </c>
      <c r="K3265">
        <v>1698</v>
      </c>
      <c r="L3265">
        <v>710972</v>
      </c>
      <c r="M3265">
        <v>20171015</v>
      </c>
      <c r="N3265" t="s">
        <v>19</v>
      </c>
      <c r="O3265" t="str">
        <f>IF(VLOOKUP(A3265,'national-winners'!$A$2:$B$13,2,0)=H3265,"Y","N")</f>
        <v>N</v>
      </c>
    </row>
    <row r="3266" spans="1:15" x14ac:dyDescent="0.25">
      <c r="A3266">
        <v>2012</v>
      </c>
      <c r="B3266" t="s">
        <v>111</v>
      </c>
      <c r="C3266" t="s">
        <v>112</v>
      </c>
      <c r="D3266">
        <v>33</v>
      </c>
      <c r="E3266">
        <v>12</v>
      </c>
      <c r="F3266">
        <v>4</v>
      </c>
      <c r="G3266" t="s">
        <v>16</v>
      </c>
      <c r="H3266" t="s">
        <v>52</v>
      </c>
      <c r="J3266" t="b">
        <v>0</v>
      </c>
      <c r="K3266">
        <v>875</v>
      </c>
      <c r="L3266">
        <v>710972</v>
      </c>
      <c r="M3266">
        <v>20171015</v>
      </c>
      <c r="N3266" t="s">
        <v>19</v>
      </c>
      <c r="O3266" t="str">
        <f>IF(VLOOKUP(A3266,'national-winners'!$A$2:$B$13,2,0)=H3266,"Y","N")</f>
        <v>N</v>
      </c>
    </row>
    <row r="3267" spans="1:15" x14ac:dyDescent="0.25">
      <c r="A3267">
        <v>2012</v>
      </c>
      <c r="B3267" t="s">
        <v>111</v>
      </c>
      <c r="C3267" t="s">
        <v>112</v>
      </c>
      <c r="D3267">
        <v>33</v>
      </c>
      <c r="E3267">
        <v>12</v>
      </c>
      <c r="F3267">
        <v>4</v>
      </c>
      <c r="G3267" t="s">
        <v>16</v>
      </c>
      <c r="H3267" t="s">
        <v>381</v>
      </c>
      <c r="I3267" t="s">
        <v>134</v>
      </c>
      <c r="J3267" t="b">
        <v>0</v>
      </c>
      <c r="K3267">
        <v>708</v>
      </c>
      <c r="L3267">
        <v>710972</v>
      </c>
      <c r="M3267">
        <v>20171015</v>
      </c>
      <c r="N3267" t="s">
        <v>19</v>
      </c>
      <c r="O3267" t="str">
        <f>IF(VLOOKUP(A3267,'national-winners'!$A$2:$B$13,2,0)=H3267,"Y","N")</f>
        <v>N</v>
      </c>
    </row>
    <row r="3268" spans="1:15" x14ac:dyDescent="0.25">
      <c r="A3268">
        <v>2012</v>
      </c>
      <c r="B3268" t="s">
        <v>113</v>
      </c>
      <c r="C3268" t="s">
        <v>114</v>
      </c>
      <c r="D3268">
        <v>34</v>
      </c>
      <c r="E3268">
        <v>22</v>
      </c>
      <c r="F3268">
        <v>12</v>
      </c>
      <c r="G3268" t="s">
        <v>16</v>
      </c>
      <c r="H3268" t="s">
        <v>349</v>
      </c>
      <c r="I3268" t="s">
        <v>18</v>
      </c>
      <c r="J3268" t="b">
        <v>0</v>
      </c>
      <c r="K3268">
        <v>2122786</v>
      </c>
      <c r="L3268">
        <v>3638499</v>
      </c>
      <c r="M3268">
        <v>20171015</v>
      </c>
      <c r="N3268" t="s">
        <v>19</v>
      </c>
      <c r="O3268" t="str">
        <f>IF(VLOOKUP(A3268,'national-winners'!$A$2:$B$13,2,0)=H3268,"Y","N")</f>
        <v>Y</v>
      </c>
    </row>
    <row r="3269" spans="1:15" x14ac:dyDescent="0.25">
      <c r="A3269">
        <v>2012</v>
      </c>
      <c r="B3269" t="s">
        <v>113</v>
      </c>
      <c r="C3269" t="s">
        <v>114</v>
      </c>
      <c r="D3269">
        <v>34</v>
      </c>
      <c r="E3269">
        <v>22</v>
      </c>
      <c r="F3269">
        <v>12</v>
      </c>
      <c r="G3269" t="s">
        <v>16</v>
      </c>
      <c r="H3269" t="s">
        <v>376</v>
      </c>
      <c r="I3269" t="s">
        <v>21</v>
      </c>
      <c r="J3269" t="b">
        <v>0</v>
      </c>
      <c r="K3269">
        <v>1478088</v>
      </c>
      <c r="L3269">
        <v>3638499</v>
      </c>
      <c r="M3269">
        <v>20171015</v>
      </c>
      <c r="N3269" t="s">
        <v>19</v>
      </c>
      <c r="O3269" t="str">
        <f>IF(VLOOKUP(A3269,'national-winners'!$A$2:$B$13,2,0)=H3269,"Y","N")</f>
        <v>N</v>
      </c>
    </row>
    <row r="3270" spans="1:15" x14ac:dyDescent="0.25">
      <c r="A3270">
        <v>2012</v>
      </c>
      <c r="B3270" t="s">
        <v>113</v>
      </c>
      <c r="C3270" t="s">
        <v>114</v>
      </c>
      <c r="D3270">
        <v>34</v>
      </c>
      <c r="E3270">
        <v>22</v>
      </c>
      <c r="F3270">
        <v>12</v>
      </c>
      <c r="G3270" t="s">
        <v>16</v>
      </c>
      <c r="H3270" t="s">
        <v>377</v>
      </c>
      <c r="I3270" t="s">
        <v>29</v>
      </c>
      <c r="J3270" t="b">
        <v>0</v>
      </c>
      <c r="K3270">
        <v>21035</v>
      </c>
      <c r="L3270">
        <v>3638499</v>
      </c>
      <c r="M3270">
        <v>20171015</v>
      </c>
      <c r="N3270" t="s">
        <v>19</v>
      </c>
      <c r="O3270" t="str">
        <f>IF(VLOOKUP(A3270,'national-winners'!$A$2:$B$13,2,0)=H3270,"Y","N")</f>
        <v>N</v>
      </c>
    </row>
    <row r="3271" spans="1:15" x14ac:dyDescent="0.25">
      <c r="A3271">
        <v>2012</v>
      </c>
      <c r="B3271" t="s">
        <v>113</v>
      </c>
      <c r="C3271" t="s">
        <v>114</v>
      </c>
      <c r="D3271">
        <v>34</v>
      </c>
      <c r="E3271">
        <v>22</v>
      </c>
      <c r="F3271">
        <v>12</v>
      </c>
      <c r="G3271" t="s">
        <v>16</v>
      </c>
      <c r="H3271" t="s">
        <v>378</v>
      </c>
      <c r="I3271" t="s">
        <v>274</v>
      </c>
      <c r="J3271" t="b">
        <v>0</v>
      </c>
      <c r="K3271">
        <v>9886</v>
      </c>
      <c r="L3271">
        <v>3638499</v>
      </c>
      <c r="M3271">
        <v>20171015</v>
      </c>
      <c r="N3271" t="s">
        <v>19</v>
      </c>
      <c r="O3271" t="str">
        <f>IF(VLOOKUP(A3271,'national-winners'!$A$2:$B$13,2,0)=H3271,"Y","N")</f>
        <v>N</v>
      </c>
    </row>
    <row r="3272" spans="1:15" x14ac:dyDescent="0.25">
      <c r="A3272">
        <v>2012</v>
      </c>
      <c r="B3272" t="s">
        <v>113</v>
      </c>
      <c r="C3272" t="s">
        <v>114</v>
      </c>
      <c r="D3272">
        <v>34</v>
      </c>
      <c r="E3272">
        <v>22</v>
      </c>
      <c r="F3272">
        <v>12</v>
      </c>
      <c r="G3272" t="s">
        <v>16</v>
      </c>
      <c r="H3272" t="s">
        <v>381</v>
      </c>
      <c r="I3272" t="s">
        <v>134</v>
      </c>
      <c r="J3272" t="b">
        <v>0</v>
      </c>
      <c r="K3272">
        <v>2063</v>
      </c>
      <c r="L3272">
        <v>3638499</v>
      </c>
      <c r="M3272">
        <v>20171015</v>
      </c>
      <c r="N3272" t="s">
        <v>19</v>
      </c>
      <c r="O3272" t="str">
        <f>IF(VLOOKUP(A3272,'national-winners'!$A$2:$B$13,2,0)=H3272,"Y","N")</f>
        <v>N</v>
      </c>
    </row>
    <row r="3273" spans="1:15" x14ac:dyDescent="0.25">
      <c r="A3273">
        <v>2012</v>
      </c>
      <c r="B3273" t="s">
        <v>113</v>
      </c>
      <c r="C3273" t="s">
        <v>114</v>
      </c>
      <c r="D3273">
        <v>34</v>
      </c>
      <c r="E3273">
        <v>22</v>
      </c>
      <c r="F3273">
        <v>12</v>
      </c>
      <c r="G3273" t="s">
        <v>16</v>
      </c>
      <c r="H3273" t="s">
        <v>383</v>
      </c>
      <c r="I3273" t="s">
        <v>384</v>
      </c>
      <c r="J3273" t="b">
        <v>0</v>
      </c>
      <c r="K3273">
        <v>1723</v>
      </c>
      <c r="L3273">
        <v>3638499</v>
      </c>
      <c r="M3273">
        <v>20171015</v>
      </c>
      <c r="N3273" t="s">
        <v>19</v>
      </c>
      <c r="O3273" t="str">
        <f>IF(VLOOKUP(A3273,'national-winners'!$A$2:$B$13,2,0)=H3273,"Y","N")</f>
        <v>N</v>
      </c>
    </row>
    <row r="3274" spans="1:15" x14ac:dyDescent="0.25">
      <c r="A3274">
        <v>2012</v>
      </c>
      <c r="B3274" t="s">
        <v>113</v>
      </c>
      <c r="C3274" t="s">
        <v>114</v>
      </c>
      <c r="D3274">
        <v>34</v>
      </c>
      <c r="E3274">
        <v>22</v>
      </c>
      <c r="F3274">
        <v>12</v>
      </c>
      <c r="G3274" t="s">
        <v>16</v>
      </c>
      <c r="H3274" t="s">
        <v>369</v>
      </c>
      <c r="I3274" t="s">
        <v>401</v>
      </c>
      <c r="J3274" t="b">
        <v>0</v>
      </c>
      <c r="K3274">
        <v>1024</v>
      </c>
      <c r="L3274">
        <v>3638499</v>
      </c>
      <c r="M3274">
        <v>20171015</v>
      </c>
      <c r="N3274" t="s">
        <v>19</v>
      </c>
      <c r="O3274" t="str">
        <f>IF(VLOOKUP(A3274,'national-winners'!$A$2:$B$13,2,0)=H3274,"Y","N")</f>
        <v>N</v>
      </c>
    </row>
    <row r="3275" spans="1:15" x14ac:dyDescent="0.25">
      <c r="A3275">
        <v>2012</v>
      </c>
      <c r="B3275" t="s">
        <v>113</v>
      </c>
      <c r="C3275" t="s">
        <v>114</v>
      </c>
      <c r="D3275">
        <v>34</v>
      </c>
      <c r="E3275">
        <v>22</v>
      </c>
      <c r="F3275">
        <v>12</v>
      </c>
      <c r="G3275" t="s">
        <v>16</v>
      </c>
      <c r="H3275" t="s">
        <v>284</v>
      </c>
      <c r="I3275" t="s">
        <v>37</v>
      </c>
      <c r="J3275" t="b">
        <v>0</v>
      </c>
      <c r="K3275">
        <v>709</v>
      </c>
      <c r="L3275">
        <v>3638499</v>
      </c>
      <c r="M3275">
        <v>20171015</v>
      </c>
      <c r="N3275" t="s">
        <v>19</v>
      </c>
      <c r="O3275" t="str">
        <f>IF(VLOOKUP(A3275,'national-winners'!$A$2:$B$13,2,0)=H3275,"Y","N")</f>
        <v>N</v>
      </c>
    </row>
    <row r="3276" spans="1:15" x14ac:dyDescent="0.25">
      <c r="A3276">
        <v>2012</v>
      </c>
      <c r="B3276" t="s">
        <v>113</v>
      </c>
      <c r="C3276" t="s">
        <v>114</v>
      </c>
      <c r="D3276">
        <v>34</v>
      </c>
      <c r="E3276">
        <v>22</v>
      </c>
      <c r="F3276">
        <v>12</v>
      </c>
      <c r="G3276" t="s">
        <v>16</v>
      </c>
      <c r="H3276" t="s">
        <v>388</v>
      </c>
      <c r="I3276" t="s">
        <v>389</v>
      </c>
      <c r="J3276" t="b">
        <v>0</v>
      </c>
      <c r="K3276">
        <v>664</v>
      </c>
      <c r="L3276">
        <v>3638499</v>
      </c>
      <c r="M3276">
        <v>20171015</v>
      </c>
      <c r="N3276" t="s">
        <v>19</v>
      </c>
      <c r="O3276" t="str">
        <f>IF(VLOOKUP(A3276,'national-winners'!$A$2:$B$13,2,0)=H3276,"Y","N")</f>
        <v>N</v>
      </c>
    </row>
    <row r="3277" spans="1:15" x14ac:dyDescent="0.25">
      <c r="A3277">
        <v>2012</v>
      </c>
      <c r="B3277" t="s">
        <v>113</v>
      </c>
      <c r="C3277" t="s">
        <v>114</v>
      </c>
      <c r="D3277">
        <v>34</v>
      </c>
      <c r="E3277">
        <v>22</v>
      </c>
      <c r="F3277">
        <v>12</v>
      </c>
      <c r="G3277" t="s">
        <v>16</v>
      </c>
      <c r="H3277" t="s">
        <v>394</v>
      </c>
      <c r="I3277" t="s">
        <v>353</v>
      </c>
      <c r="J3277" t="b">
        <v>0</v>
      </c>
      <c r="K3277">
        <v>521</v>
      </c>
      <c r="L3277">
        <v>3638499</v>
      </c>
      <c r="M3277">
        <v>20171015</v>
      </c>
      <c r="N3277" t="s">
        <v>19</v>
      </c>
      <c r="O3277" t="str">
        <f>IF(VLOOKUP(A3277,'national-winners'!$A$2:$B$13,2,0)=H3277,"Y","N")</f>
        <v>N</v>
      </c>
    </row>
    <row r="3278" spans="1:15" x14ac:dyDescent="0.25">
      <c r="A3278">
        <v>2012</v>
      </c>
      <c r="B3278" t="s">
        <v>115</v>
      </c>
      <c r="C3278" t="s">
        <v>116</v>
      </c>
      <c r="D3278">
        <v>35</v>
      </c>
      <c r="E3278">
        <v>85</v>
      </c>
      <c r="F3278">
        <v>66</v>
      </c>
      <c r="G3278" t="s">
        <v>16</v>
      </c>
      <c r="H3278" t="s">
        <v>349</v>
      </c>
      <c r="I3278" t="s">
        <v>18</v>
      </c>
      <c r="J3278" t="b">
        <v>0</v>
      </c>
      <c r="K3278">
        <v>415335</v>
      </c>
      <c r="L3278">
        <v>783758</v>
      </c>
      <c r="M3278">
        <v>20171015</v>
      </c>
      <c r="N3278" t="s">
        <v>19</v>
      </c>
      <c r="O3278" t="str">
        <f>IF(VLOOKUP(A3278,'national-winners'!$A$2:$B$13,2,0)=H3278,"Y","N")</f>
        <v>Y</v>
      </c>
    </row>
    <row r="3279" spans="1:15" x14ac:dyDescent="0.25">
      <c r="A3279">
        <v>2012</v>
      </c>
      <c r="B3279" t="s">
        <v>115</v>
      </c>
      <c r="C3279" t="s">
        <v>116</v>
      </c>
      <c r="D3279">
        <v>35</v>
      </c>
      <c r="E3279">
        <v>85</v>
      </c>
      <c r="F3279">
        <v>66</v>
      </c>
      <c r="G3279" t="s">
        <v>16</v>
      </c>
      <c r="H3279" t="s">
        <v>376</v>
      </c>
      <c r="I3279" t="s">
        <v>21</v>
      </c>
      <c r="J3279" t="b">
        <v>0</v>
      </c>
      <c r="K3279">
        <v>335788</v>
      </c>
      <c r="L3279">
        <v>783758</v>
      </c>
      <c r="M3279">
        <v>20171015</v>
      </c>
      <c r="N3279" t="s">
        <v>19</v>
      </c>
      <c r="O3279" t="str">
        <f>IF(VLOOKUP(A3279,'national-winners'!$A$2:$B$13,2,0)=H3279,"Y","N")</f>
        <v>N</v>
      </c>
    </row>
    <row r="3280" spans="1:15" x14ac:dyDescent="0.25">
      <c r="A3280">
        <v>2012</v>
      </c>
      <c r="B3280" t="s">
        <v>115</v>
      </c>
      <c r="C3280" t="s">
        <v>116</v>
      </c>
      <c r="D3280">
        <v>35</v>
      </c>
      <c r="E3280">
        <v>85</v>
      </c>
      <c r="F3280">
        <v>66</v>
      </c>
      <c r="G3280" t="s">
        <v>16</v>
      </c>
      <c r="H3280" t="s">
        <v>377</v>
      </c>
      <c r="I3280" t="s">
        <v>29</v>
      </c>
      <c r="J3280" t="b">
        <v>0</v>
      </c>
      <c r="K3280">
        <v>27788</v>
      </c>
      <c r="L3280">
        <v>783758</v>
      </c>
      <c r="M3280">
        <v>20171015</v>
      </c>
      <c r="N3280" t="s">
        <v>19</v>
      </c>
      <c r="O3280" t="str">
        <f>IF(VLOOKUP(A3280,'national-winners'!$A$2:$B$13,2,0)=H3280,"Y","N")</f>
        <v>N</v>
      </c>
    </row>
    <row r="3281" spans="1:15" x14ac:dyDescent="0.25">
      <c r="A3281">
        <v>2012</v>
      </c>
      <c r="B3281" t="s">
        <v>115</v>
      </c>
      <c r="C3281" t="s">
        <v>116</v>
      </c>
      <c r="D3281">
        <v>35</v>
      </c>
      <c r="E3281">
        <v>85</v>
      </c>
      <c r="F3281">
        <v>66</v>
      </c>
      <c r="G3281" t="s">
        <v>16</v>
      </c>
      <c r="H3281" t="s">
        <v>378</v>
      </c>
      <c r="I3281" t="s">
        <v>274</v>
      </c>
      <c r="J3281" t="b">
        <v>0</v>
      </c>
      <c r="K3281">
        <v>2691</v>
      </c>
      <c r="L3281">
        <v>783758</v>
      </c>
      <c r="M3281">
        <v>20171015</v>
      </c>
      <c r="N3281" t="s">
        <v>19</v>
      </c>
      <c r="O3281" t="str">
        <f>IF(VLOOKUP(A3281,'national-winners'!$A$2:$B$13,2,0)=H3281,"Y","N")</f>
        <v>N</v>
      </c>
    </row>
    <row r="3282" spans="1:15" x14ac:dyDescent="0.25">
      <c r="A3282">
        <v>2012</v>
      </c>
      <c r="B3282" t="s">
        <v>115</v>
      </c>
      <c r="C3282" t="s">
        <v>116</v>
      </c>
      <c r="D3282">
        <v>35</v>
      </c>
      <c r="E3282">
        <v>85</v>
      </c>
      <c r="F3282">
        <v>66</v>
      </c>
      <c r="G3282" t="s">
        <v>16</v>
      </c>
      <c r="I3282" t="s">
        <v>402</v>
      </c>
      <c r="J3282" t="b">
        <v>0</v>
      </c>
      <c r="K3282">
        <v>1174</v>
      </c>
      <c r="L3282">
        <v>783758</v>
      </c>
      <c r="M3282">
        <v>20171015</v>
      </c>
      <c r="N3282" t="s">
        <v>19</v>
      </c>
      <c r="O3282" t="str">
        <f>IF(VLOOKUP(A3282,'national-winners'!$A$2:$B$13,2,0)=H3282,"Y","N")</f>
        <v>N</v>
      </c>
    </row>
    <row r="3283" spans="1:15" x14ac:dyDescent="0.25">
      <c r="A3283">
        <v>2012</v>
      </c>
      <c r="B3283" t="s">
        <v>115</v>
      </c>
      <c r="C3283" t="s">
        <v>116</v>
      </c>
      <c r="D3283">
        <v>35</v>
      </c>
      <c r="E3283">
        <v>85</v>
      </c>
      <c r="F3283">
        <v>66</v>
      </c>
      <c r="G3283" t="s">
        <v>16</v>
      </c>
      <c r="H3283" t="s">
        <v>381</v>
      </c>
      <c r="I3283" t="s">
        <v>134</v>
      </c>
      <c r="J3283" t="b">
        <v>0</v>
      </c>
      <c r="K3283">
        <v>982</v>
      </c>
      <c r="L3283">
        <v>783758</v>
      </c>
      <c r="M3283">
        <v>20171015</v>
      </c>
      <c r="N3283" t="s">
        <v>19</v>
      </c>
      <c r="O3283" t="str">
        <f>IF(VLOOKUP(A3283,'national-winners'!$A$2:$B$13,2,0)=H3283,"Y","N")</f>
        <v>N</v>
      </c>
    </row>
    <row r="3284" spans="1:15" x14ac:dyDescent="0.25">
      <c r="A3284">
        <v>2012</v>
      </c>
      <c r="B3284" t="s">
        <v>117</v>
      </c>
      <c r="C3284" t="s">
        <v>118</v>
      </c>
      <c r="D3284">
        <v>36</v>
      </c>
      <c r="E3284">
        <v>21</v>
      </c>
      <c r="F3284">
        <v>13</v>
      </c>
      <c r="G3284" t="s">
        <v>16</v>
      </c>
      <c r="H3284" t="s">
        <v>349</v>
      </c>
      <c r="I3284" t="s">
        <v>18</v>
      </c>
      <c r="J3284" t="b">
        <v>0</v>
      </c>
      <c r="K3284">
        <v>4324228</v>
      </c>
      <c r="L3284">
        <v>7116784</v>
      </c>
      <c r="M3284">
        <v>20171015</v>
      </c>
      <c r="N3284" t="s">
        <v>19</v>
      </c>
      <c r="O3284" t="str">
        <f>IF(VLOOKUP(A3284,'national-winners'!$A$2:$B$13,2,0)=H3284,"Y","N")</f>
        <v>Y</v>
      </c>
    </row>
    <row r="3285" spans="1:15" x14ac:dyDescent="0.25">
      <c r="A3285">
        <v>2012</v>
      </c>
      <c r="B3285" t="s">
        <v>117</v>
      </c>
      <c r="C3285" t="s">
        <v>118</v>
      </c>
      <c r="D3285">
        <v>36</v>
      </c>
      <c r="E3285">
        <v>21</v>
      </c>
      <c r="F3285">
        <v>13</v>
      </c>
      <c r="G3285" t="s">
        <v>16</v>
      </c>
      <c r="H3285" t="s">
        <v>376</v>
      </c>
      <c r="I3285" t="s">
        <v>21</v>
      </c>
      <c r="J3285" t="b">
        <v>0</v>
      </c>
      <c r="K3285">
        <v>2223397</v>
      </c>
      <c r="L3285">
        <v>7116784</v>
      </c>
      <c r="M3285">
        <v>20171015</v>
      </c>
      <c r="N3285" t="s">
        <v>19</v>
      </c>
      <c r="O3285" t="str">
        <f>IF(VLOOKUP(A3285,'national-winners'!$A$2:$B$13,2,0)=H3285,"Y","N")</f>
        <v>N</v>
      </c>
    </row>
    <row r="3286" spans="1:15" x14ac:dyDescent="0.25">
      <c r="A3286">
        <v>2012</v>
      </c>
      <c r="B3286" t="s">
        <v>117</v>
      </c>
      <c r="C3286" t="s">
        <v>118</v>
      </c>
      <c r="D3286">
        <v>36</v>
      </c>
      <c r="E3286">
        <v>21</v>
      </c>
      <c r="F3286">
        <v>13</v>
      </c>
      <c r="G3286" t="s">
        <v>16</v>
      </c>
      <c r="H3286" t="s">
        <v>376</v>
      </c>
      <c r="I3286" t="s">
        <v>80</v>
      </c>
      <c r="J3286" t="b">
        <v>0</v>
      </c>
      <c r="K3286">
        <v>262035</v>
      </c>
      <c r="L3286">
        <v>7116784</v>
      </c>
      <c r="M3286">
        <v>20171015</v>
      </c>
      <c r="N3286" t="s">
        <v>19</v>
      </c>
      <c r="O3286" t="str">
        <f>IF(VLOOKUP(A3286,'national-winners'!$A$2:$B$13,2,0)=H3286,"Y","N")</f>
        <v>N</v>
      </c>
    </row>
    <row r="3287" spans="1:15" x14ac:dyDescent="0.25">
      <c r="A3287">
        <v>2012</v>
      </c>
      <c r="B3287" t="s">
        <v>117</v>
      </c>
      <c r="C3287" t="s">
        <v>118</v>
      </c>
      <c r="D3287">
        <v>36</v>
      </c>
      <c r="E3287">
        <v>21</v>
      </c>
      <c r="F3287">
        <v>13</v>
      </c>
      <c r="G3287" t="s">
        <v>16</v>
      </c>
      <c r="H3287" t="s">
        <v>349</v>
      </c>
      <c r="I3287" t="s">
        <v>308</v>
      </c>
      <c r="J3287" t="b">
        <v>0</v>
      </c>
      <c r="K3287">
        <v>147643</v>
      </c>
      <c r="L3287">
        <v>7116784</v>
      </c>
      <c r="M3287">
        <v>20171015</v>
      </c>
      <c r="N3287" t="s">
        <v>19</v>
      </c>
      <c r="O3287" t="str">
        <f>IF(VLOOKUP(A3287,'national-winners'!$A$2:$B$13,2,0)=H3287,"Y","N")</f>
        <v>Y</v>
      </c>
    </row>
    <row r="3288" spans="1:15" x14ac:dyDescent="0.25">
      <c r="A3288">
        <v>2012</v>
      </c>
      <c r="B3288" t="s">
        <v>117</v>
      </c>
      <c r="C3288" t="s">
        <v>118</v>
      </c>
      <c r="D3288">
        <v>36</v>
      </c>
      <c r="E3288">
        <v>21</v>
      </c>
      <c r="F3288">
        <v>13</v>
      </c>
      <c r="G3288" t="s">
        <v>16</v>
      </c>
      <c r="H3288" t="s">
        <v>403</v>
      </c>
      <c r="J3288" t="b">
        <v>0</v>
      </c>
      <c r="K3288">
        <v>63881</v>
      </c>
      <c r="L3288">
        <v>7116784</v>
      </c>
      <c r="M3288">
        <v>20171015</v>
      </c>
      <c r="N3288" t="s">
        <v>19</v>
      </c>
      <c r="O3288" t="str">
        <f>IF(VLOOKUP(A3288,'national-winners'!$A$2:$B$13,2,0)=H3288,"Y","N")</f>
        <v>N</v>
      </c>
    </row>
    <row r="3289" spans="1:15" x14ac:dyDescent="0.25">
      <c r="A3289">
        <v>2012</v>
      </c>
      <c r="B3289" t="s">
        <v>117</v>
      </c>
      <c r="C3289" t="s">
        <v>118</v>
      </c>
      <c r="D3289">
        <v>36</v>
      </c>
      <c r="E3289">
        <v>21</v>
      </c>
      <c r="F3289">
        <v>13</v>
      </c>
      <c r="G3289" t="s">
        <v>16</v>
      </c>
      <c r="H3289" t="s">
        <v>377</v>
      </c>
      <c r="I3289" t="s">
        <v>29</v>
      </c>
      <c r="J3289" t="b">
        <v>0</v>
      </c>
      <c r="K3289">
        <v>47092</v>
      </c>
      <c r="L3289">
        <v>7116784</v>
      </c>
      <c r="M3289">
        <v>20171015</v>
      </c>
      <c r="N3289" t="s">
        <v>19</v>
      </c>
      <c r="O3289" t="str">
        <f>IF(VLOOKUP(A3289,'national-winners'!$A$2:$B$13,2,0)=H3289,"Y","N")</f>
        <v>N</v>
      </c>
    </row>
    <row r="3290" spans="1:15" x14ac:dyDescent="0.25">
      <c r="A3290">
        <v>2012</v>
      </c>
      <c r="B3290" t="s">
        <v>117</v>
      </c>
      <c r="C3290" t="s">
        <v>118</v>
      </c>
      <c r="D3290">
        <v>36</v>
      </c>
      <c r="E3290">
        <v>21</v>
      </c>
      <c r="F3290">
        <v>13</v>
      </c>
      <c r="G3290" t="s">
        <v>16</v>
      </c>
      <c r="H3290" t="s">
        <v>378</v>
      </c>
      <c r="I3290" t="s">
        <v>274</v>
      </c>
      <c r="J3290" t="b">
        <v>0</v>
      </c>
      <c r="K3290">
        <v>39856</v>
      </c>
      <c r="L3290">
        <v>7116784</v>
      </c>
      <c r="M3290">
        <v>20171015</v>
      </c>
      <c r="N3290" t="s">
        <v>19</v>
      </c>
      <c r="O3290" t="str">
        <f>IF(VLOOKUP(A3290,'national-winners'!$A$2:$B$13,2,0)=H3290,"Y","N")</f>
        <v>N</v>
      </c>
    </row>
    <row r="3291" spans="1:15" x14ac:dyDescent="0.25">
      <c r="A3291">
        <v>2012</v>
      </c>
      <c r="B3291" t="s">
        <v>117</v>
      </c>
      <c r="C3291" t="s">
        <v>118</v>
      </c>
      <c r="D3291">
        <v>36</v>
      </c>
      <c r="E3291">
        <v>21</v>
      </c>
      <c r="F3291">
        <v>13</v>
      </c>
      <c r="G3291" t="s">
        <v>16</v>
      </c>
      <c r="H3291" t="s">
        <v>381</v>
      </c>
      <c r="I3291" t="s">
        <v>134</v>
      </c>
      <c r="J3291" t="b">
        <v>0</v>
      </c>
      <c r="K3291">
        <v>6270</v>
      </c>
      <c r="L3291">
        <v>7116784</v>
      </c>
      <c r="M3291">
        <v>20171015</v>
      </c>
      <c r="N3291" t="s">
        <v>19</v>
      </c>
      <c r="O3291" t="str">
        <f>IF(VLOOKUP(A3291,'national-winners'!$A$2:$B$13,2,0)=H3291,"Y","N")</f>
        <v>N</v>
      </c>
    </row>
    <row r="3292" spans="1:15" x14ac:dyDescent="0.25">
      <c r="A3292">
        <v>2012</v>
      </c>
      <c r="B3292" t="s">
        <v>117</v>
      </c>
      <c r="C3292" t="s">
        <v>118</v>
      </c>
      <c r="D3292">
        <v>36</v>
      </c>
      <c r="E3292">
        <v>21</v>
      </c>
      <c r="F3292">
        <v>13</v>
      </c>
      <c r="G3292" t="s">
        <v>16</v>
      </c>
      <c r="H3292" t="s">
        <v>394</v>
      </c>
      <c r="I3292" t="s">
        <v>353</v>
      </c>
      <c r="J3292" t="b">
        <v>0</v>
      </c>
      <c r="K3292">
        <v>2039</v>
      </c>
      <c r="L3292">
        <v>7116784</v>
      </c>
      <c r="M3292">
        <v>20171015</v>
      </c>
      <c r="N3292" t="s">
        <v>19</v>
      </c>
      <c r="O3292" t="str">
        <f>IF(VLOOKUP(A3292,'national-winners'!$A$2:$B$13,2,0)=H3292,"Y","N")</f>
        <v>N</v>
      </c>
    </row>
    <row r="3293" spans="1:15" x14ac:dyDescent="0.25">
      <c r="A3293">
        <v>2012</v>
      </c>
      <c r="B3293" t="s">
        <v>117</v>
      </c>
      <c r="C3293" t="s">
        <v>118</v>
      </c>
      <c r="D3293">
        <v>36</v>
      </c>
      <c r="E3293">
        <v>21</v>
      </c>
      <c r="F3293">
        <v>13</v>
      </c>
      <c r="G3293" t="s">
        <v>16</v>
      </c>
      <c r="J3293" t="b">
        <v>1</v>
      </c>
      <c r="K3293">
        <v>343</v>
      </c>
      <c r="L3293">
        <v>7116784</v>
      </c>
      <c r="M3293">
        <v>20171015</v>
      </c>
      <c r="N3293" t="s">
        <v>19</v>
      </c>
      <c r="O3293" t="str">
        <f>IF(VLOOKUP(A3293,'national-winners'!$A$2:$B$13,2,0)=H3293,"Y","N")</f>
        <v>N</v>
      </c>
    </row>
    <row r="3294" spans="1:15" x14ac:dyDescent="0.25">
      <c r="A3294">
        <v>2012</v>
      </c>
      <c r="B3294" t="s">
        <v>122</v>
      </c>
      <c r="C3294" t="s">
        <v>123</v>
      </c>
      <c r="D3294">
        <v>37</v>
      </c>
      <c r="E3294">
        <v>56</v>
      </c>
      <c r="F3294">
        <v>47</v>
      </c>
      <c r="G3294" t="s">
        <v>16</v>
      </c>
      <c r="H3294" t="s">
        <v>376</v>
      </c>
      <c r="I3294" t="s">
        <v>21</v>
      </c>
      <c r="J3294" t="b">
        <v>0</v>
      </c>
      <c r="K3294">
        <v>2270395</v>
      </c>
      <c r="L3294">
        <v>4505372</v>
      </c>
      <c r="M3294">
        <v>20171015</v>
      </c>
      <c r="N3294" t="s">
        <v>19</v>
      </c>
      <c r="O3294" t="str">
        <f>IF(VLOOKUP(A3294,'national-winners'!$A$2:$B$13,2,0)=H3294,"Y","N")</f>
        <v>N</v>
      </c>
    </row>
    <row r="3295" spans="1:15" x14ac:dyDescent="0.25">
      <c r="A3295">
        <v>2012</v>
      </c>
      <c r="B3295" t="s">
        <v>122</v>
      </c>
      <c r="C3295" t="s">
        <v>123</v>
      </c>
      <c r="D3295">
        <v>37</v>
      </c>
      <c r="E3295">
        <v>56</v>
      </c>
      <c r="F3295">
        <v>47</v>
      </c>
      <c r="G3295" t="s">
        <v>16</v>
      </c>
      <c r="H3295" t="s">
        <v>349</v>
      </c>
      <c r="I3295" t="s">
        <v>18</v>
      </c>
      <c r="J3295" t="b">
        <v>0</v>
      </c>
      <c r="K3295">
        <v>2178391</v>
      </c>
      <c r="L3295">
        <v>4505372</v>
      </c>
      <c r="M3295">
        <v>20171015</v>
      </c>
      <c r="N3295" t="s">
        <v>19</v>
      </c>
      <c r="O3295" t="str">
        <f>IF(VLOOKUP(A3295,'national-winners'!$A$2:$B$13,2,0)=H3295,"Y","N")</f>
        <v>Y</v>
      </c>
    </row>
    <row r="3296" spans="1:15" x14ac:dyDescent="0.25">
      <c r="A3296">
        <v>2012</v>
      </c>
      <c r="B3296" t="s">
        <v>122</v>
      </c>
      <c r="C3296" t="s">
        <v>123</v>
      </c>
      <c r="D3296">
        <v>37</v>
      </c>
      <c r="E3296">
        <v>56</v>
      </c>
      <c r="F3296">
        <v>47</v>
      </c>
      <c r="G3296" t="s">
        <v>16</v>
      </c>
      <c r="H3296" t="s">
        <v>377</v>
      </c>
      <c r="I3296" t="s">
        <v>29</v>
      </c>
      <c r="J3296" t="b">
        <v>0</v>
      </c>
      <c r="K3296">
        <v>44515</v>
      </c>
      <c r="L3296">
        <v>4505372</v>
      </c>
      <c r="M3296">
        <v>20171015</v>
      </c>
      <c r="N3296" t="s">
        <v>19</v>
      </c>
      <c r="O3296" t="str">
        <f>IF(VLOOKUP(A3296,'national-winners'!$A$2:$B$13,2,0)=H3296,"Y","N")</f>
        <v>N</v>
      </c>
    </row>
    <row r="3297" spans="1:15" x14ac:dyDescent="0.25">
      <c r="A3297">
        <v>2012</v>
      </c>
      <c r="B3297" t="s">
        <v>122</v>
      </c>
      <c r="C3297" t="s">
        <v>123</v>
      </c>
      <c r="D3297">
        <v>37</v>
      </c>
      <c r="E3297">
        <v>56</v>
      </c>
      <c r="F3297">
        <v>47</v>
      </c>
      <c r="G3297" t="s">
        <v>16</v>
      </c>
      <c r="J3297" t="b">
        <v>1</v>
      </c>
      <c r="K3297">
        <v>12071</v>
      </c>
      <c r="L3297">
        <v>4505372</v>
      </c>
      <c r="M3297">
        <v>20171015</v>
      </c>
      <c r="N3297" t="s">
        <v>19</v>
      </c>
      <c r="O3297" t="str">
        <f>IF(VLOOKUP(A3297,'national-winners'!$A$2:$B$13,2,0)=H3297,"Y","N")</f>
        <v>N</v>
      </c>
    </row>
    <row r="3298" spans="1:15" x14ac:dyDescent="0.25">
      <c r="A3298">
        <v>2012</v>
      </c>
      <c r="B3298" t="s">
        <v>124</v>
      </c>
      <c r="C3298" t="s">
        <v>125</v>
      </c>
      <c r="D3298">
        <v>38</v>
      </c>
      <c r="E3298">
        <v>44</v>
      </c>
      <c r="F3298">
        <v>36</v>
      </c>
      <c r="G3298" t="s">
        <v>16</v>
      </c>
      <c r="H3298" t="s">
        <v>376</v>
      </c>
      <c r="I3298" t="s">
        <v>21</v>
      </c>
      <c r="J3298" t="b">
        <v>0</v>
      </c>
      <c r="K3298">
        <v>188320</v>
      </c>
      <c r="L3298">
        <v>322932</v>
      </c>
      <c r="M3298">
        <v>20171015</v>
      </c>
      <c r="N3298" t="s">
        <v>19</v>
      </c>
      <c r="O3298" t="str">
        <f>IF(VLOOKUP(A3298,'national-winners'!$A$2:$B$13,2,0)=H3298,"Y","N")</f>
        <v>N</v>
      </c>
    </row>
    <row r="3299" spans="1:15" x14ac:dyDescent="0.25">
      <c r="A3299">
        <v>2012</v>
      </c>
      <c r="B3299" t="s">
        <v>124</v>
      </c>
      <c r="C3299" t="s">
        <v>125</v>
      </c>
      <c r="D3299">
        <v>38</v>
      </c>
      <c r="E3299">
        <v>44</v>
      </c>
      <c r="F3299">
        <v>36</v>
      </c>
      <c r="G3299" t="s">
        <v>16</v>
      </c>
      <c r="H3299" t="s">
        <v>349</v>
      </c>
      <c r="I3299" t="s">
        <v>18</v>
      </c>
      <c r="J3299" t="b">
        <v>0</v>
      </c>
      <c r="K3299">
        <v>124966</v>
      </c>
      <c r="L3299">
        <v>322932</v>
      </c>
      <c r="M3299">
        <v>20171015</v>
      </c>
      <c r="N3299" t="s">
        <v>19</v>
      </c>
      <c r="O3299" t="str">
        <f>IF(VLOOKUP(A3299,'national-winners'!$A$2:$B$13,2,0)=H3299,"Y","N")</f>
        <v>Y</v>
      </c>
    </row>
    <row r="3300" spans="1:15" x14ac:dyDescent="0.25">
      <c r="A3300">
        <v>2012</v>
      </c>
      <c r="B3300" t="s">
        <v>124</v>
      </c>
      <c r="C3300" t="s">
        <v>125</v>
      </c>
      <c r="D3300">
        <v>38</v>
      </c>
      <c r="E3300">
        <v>44</v>
      </c>
      <c r="F3300">
        <v>36</v>
      </c>
      <c r="G3300" t="s">
        <v>16</v>
      </c>
      <c r="H3300" t="s">
        <v>377</v>
      </c>
      <c r="I3300" t="s">
        <v>29</v>
      </c>
      <c r="J3300" t="b">
        <v>0</v>
      </c>
      <c r="K3300">
        <v>5238</v>
      </c>
      <c r="L3300">
        <v>322932</v>
      </c>
      <c r="M3300">
        <v>20171015</v>
      </c>
      <c r="N3300" t="s">
        <v>19</v>
      </c>
      <c r="O3300" t="str">
        <f>IF(VLOOKUP(A3300,'national-winners'!$A$2:$B$13,2,0)=H3300,"Y","N")</f>
        <v>N</v>
      </c>
    </row>
    <row r="3301" spans="1:15" x14ac:dyDescent="0.25">
      <c r="A3301">
        <v>2012</v>
      </c>
      <c r="B3301" t="s">
        <v>124</v>
      </c>
      <c r="C3301" t="s">
        <v>125</v>
      </c>
      <c r="D3301">
        <v>38</v>
      </c>
      <c r="E3301">
        <v>44</v>
      </c>
      <c r="F3301">
        <v>36</v>
      </c>
      <c r="G3301" t="s">
        <v>16</v>
      </c>
      <c r="J3301" t="b">
        <v>1</v>
      </c>
      <c r="K3301">
        <v>1860</v>
      </c>
      <c r="L3301">
        <v>322932</v>
      </c>
      <c r="M3301">
        <v>20171015</v>
      </c>
      <c r="N3301" t="s">
        <v>19</v>
      </c>
      <c r="O3301" t="str">
        <f>IF(VLOOKUP(A3301,'national-winners'!$A$2:$B$13,2,0)=H3301,"Y","N")</f>
        <v>N</v>
      </c>
    </row>
    <row r="3302" spans="1:15" x14ac:dyDescent="0.25">
      <c r="A3302">
        <v>2012</v>
      </c>
      <c r="B3302" t="s">
        <v>124</v>
      </c>
      <c r="C3302" t="s">
        <v>125</v>
      </c>
      <c r="D3302">
        <v>38</v>
      </c>
      <c r="E3302">
        <v>44</v>
      </c>
      <c r="F3302">
        <v>36</v>
      </c>
      <c r="G3302" t="s">
        <v>16</v>
      </c>
      <c r="H3302" t="s">
        <v>381</v>
      </c>
      <c r="I3302" t="s">
        <v>134</v>
      </c>
      <c r="J3302" t="b">
        <v>0</v>
      </c>
      <c r="K3302">
        <v>1186</v>
      </c>
      <c r="L3302">
        <v>322932</v>
      </c>
      <c r="M3302">
        <v>20171015</v>
      </c>
      <c r="N3302" t="s">
        <v>19</v>
      </c>
      <c r="O3302" t="str">
        <f>IF(VLOOKUP(A3302,'national-winners'!$A$2:$B$13,2,0)=H3302,"Y","N")</f>
        <v>N</v>
      </c>
    </row>
    <row r="3303" spans="1:15" x14ac:dyDescent="0.25">
      <c r="A3303">
        <v>2012</v>
      </c>
      <c r="B3303" t="s">
        <v>124</v>
      </c>
      <c r="C3303" t="s">
        <v>125</v>
      </c>
      <c r="D3303">
        <v>38</v>
      </c>
      <c r="E3303">
        <v>44</v>
      </c>
      <c r="F3303">
        <v>36</v>
      </c>
      <c r="G3303" t="s">
        <v>16</v>
      </c>
      <c r="H3303" t="s">
        <v>378</v>
      </c>
      <c r="I3303" t="s">
        <v>274</v>
      </c>
      <c r="J3303" t="b">
        <v>0</v>
      </c>
      <c r="K3303">
        <v>1362</v>
      </c>
      <c r="L3303">
        <v>322932</v>
      </c>
      <c r="M3303">
        <v>20171015</v>
      </c>
      <c r="N3303" t="s">
        <v>19</v>
      </c>
      <c r="O3303" t="str">
        <f>IF(VLOOKUP(A3303,'national-winners'!$A$2:$B$13,2,0)=H3303,"Y","N")</f>
        <v>N</v>
      </c>
    </row>
    <row r="3304" spans="1:15" x14ac:dyDescent="0.25">
      <c r="A3304">
        <v>2012</v>
      </c>
      <c r="B3304" t="s">
        <v>126</v>
      </c>
      <c r="C3304" t="s">
        <v>127</v>
      </c>
      <c r="D3304">
        <v>39</v>
      </c>
      <c r="E3304">
        <v>31</v>
      </c>
      <c r="F3304">
        <v>24</v>
      </c>
      <c r="G3304" t="s">
        <v>16</v>
      </c>
      <c r="H3304" t="s">
        <v>349</v>
      </c>
      <c r="I3304" t="s">
        <v>18</v>
      </c>
      <c r="J3304" t="b">
        <v>0</v>
      </c>
      <c r="K3304">
        <v>2827621</v>
      </c>
      <c r="L3304">
        <v>5580822</v>
      </c>
      <c r="M3304">
        <v>20171015</v>
      </c>
      <c r="N3304" t="s">
        <v>19</v>
      </c>
      <c r="O3304" t="str">
        <f>IF(VLOOKUP(A3304,'national-winners'!$A$2:$B$13,2,0)=H3304,"Y","N")</f>
        <v>Y</v>
      </c>
    </row>
    <row r="3305" spans="1:15" x14ac:dyDescent="0.25">
      <c r="A3305">
        <v>2012</v>
      </c>
      <c r="B3305" t="s">
        <v>126</v>
      </c>
      <c r="C3305" t="s">
        <v>127</v>
      </c>
      <c r="D3305">
        <v>39</v>
      </c>
      <c r="E3305">
        <v>31</v>
      </c>
      <c r="F3305">
        <v>24</v>
      </c>
      <c r="G3305" t="s">
        <v>16</v>
      </c>
      <c r="H3305" t="s">
        <v>376</v>
      </c>
      <c r="I3305" t="s">
        <v>21</v>
      </c>
      <c r="J3305" t="b">
        <v>0</v>
      </c>
      <c r="K3305">
        <v>2661407</v>
      </c>
      <c r="L3305">
        <v>5580822</v>
      </c>
      <c r="M3305">
        <v>20171015</v>
      </c>
      <c r="N3305" t="s">
        <v>19</v>
      </c>
      <c r="O3305" t="str">
        <f>IF(VLOOKUP(A3305,'national-winners'!$A$2:$B$13,2,0)=H3305,"Y","N")</f>
        <v>N</v>
      </c>
    </row>
    <row r="3306" spans="1:15" x14ac:dyDescent="0.25">
      <c r="A3306">
        <v>2012</v>
      </c>
      <c r="B3306" t="s">
        <v>126</v>
      </c>
      <c r="C3306" t="s">
        <v>127</v>
      </c>
      <c r="D3306">
        <v>39</v>
      </c>
      <c r="E3306">
        <v>31</v>
      </c>
      <c r="F3306">
        <v>24</v>
      </c>
      <c r="G3306" t="s">
        <v>16</v>
      </c>
      <c r="H3306" t="s">
        <v>377</v>
      </c>
      <c r="I3306" t="s">
        <v>29</v>
      </c>
      <c r="J3306" t="b">
        <v>0</v>
      </c>
      <c r="K3306">
        <v>49493</v>
      </c>
      <c r="L3306">
        <v>5580822</v>
      </c>
      <c r="M3306">
        <v>20171015</v>
      </c>
      <c r="N3306" t="s">
        <v>19</v>
      </c>
      <c r="O3306" t="str">
        <f>IF(VLOOKUP(A3306,'national-winners'!$A$2:$B$13,2,0)=H3306,"Y","N")</f>
        <v>N</v>
      </c>
    </row>
    <row r="3307" spans="1:15" x14ac:dyDescent="0.25">
      <c r="A3307">
        <v>2012</v>
      </c>
      <c r="B3307" t="s">
        <v>126</v>
      </c>
      <c r="C3307" t="s">
        <v>127</v>
      </c>
      <c r="D3307">
        <v>39</v>
      </c>
      <c r="E3307">
        <v>31</v>
      </c>
      <c r="F3307">
        <v>24</v>
      </c>
      <c r="G3307" t="s">
        <v>16</v>
      </c>
      <c r="H3307" t="s">
        <v>378</v>
      </c>
      <c r="I3307" t="s">
        <v>274</v>
      </c>
      <c r="J3307" t="b">
        <v>0</v>
      </c>
      <c r="K3307">
        <v>18574</v>
      </c>
      <c r="L3307">
        <v>5580822</v>
      </c>
      <c r="M3307">
        <v>20171015</v>
      </c>
      <c r="N3307" t="s">
        <v>19</v>
      </c>
      <c r="O3307" t="str">
        <f>IF(VLOOKUP(A3307,'national-winners'!$A$2:$B$13,2,0)=H3307,"Y","N")</f>
        <v>N</v>
      </c>
    </row>
    <row r="3308" spans="1:15" x14ac:dyDescent="0.25">
      <c r="A3308">
        <v>2012</v>
      </c>
      <c r="B3308" t="s">
        <v>126</v>
      </c>
      <c r="C3308" t="s">
        <v>127</v>
      </c>
      <c r="D3308">
        <v>39</v>
      </c>
      <c r="E3308">
        <v>31</v>
      </c>
      <c r="F3308">
        <v>24</v>
      </c>
      <c r="G3308" t="s">
        <v>16</v>
      </c>
      <c r="H3308" t="s">
        <v>404</v>
      </c>
      <c r="I3308" t="s">
        <v>35</v>
      </c>
      <c r="J3308" t="b">
        <v>0</v>
      </c>
      <c r="K3308">
        <v>12502</v>
      </c>
      <c r="L3308">
        <v>5580822</v>
      </c>
      <c r="M3308">
        <v>20171015</v>
      </c>
      <c r="N3308" t="s">
        <v>19</v>
      </c>
      <c r="O3308" t="str">
        <f>IF(VLOOKUP(A3308,'national-winners'!$A$2:$B$13,2,0)=H3308,"Y","N")</f>
        <v>N</v>
      </c>
    </row>
    <row r="3309" spans="1:15" x14ac:dyDescent="0.25">
      <c r="A3309">
        <v>2012</v>
      </c>
      <c r="B3309" t="s">
        <v>126</v>
      </c>
      <c r="C3309" t="s">
        <v>127</v>
      </c>
      <c r="D3309">
        <v>39</v>
      </c>
      <c r="E3309">
        <v>31</v>
      </c>
      <c r="F3309">
        <v>24</v>
      </c>
      <c r="G3309" t="s">
        <v>16</v>
      </c>
      <c r="H3309" t="s">
        <v>381</v>
      </c>
      <c r="I3309" t="s">
        <v>134</v>
      </c>
      <c r="J3309" t="b">
        <v>0</v>
      </c>
      <c r="K3309">
        <v>8151</v>
      </c>
      <c r="L3309">
        <v>5580822</v>
      </c>
      <c r="M3309">
        <v>20171015</v>
      </c>
      <c r="N3309" t="s">
        <v>19</v>
      </c>
      <c r="O3309" t="str">
        <f>IF(VLOOKUP(A3309,'national-winners'!$A$2:$B$13,2,0)=H3309,"Y","N")</f>
        <v>N</v>
      </c>
    </row>
    <row r="3310" spans="1:15" x14ac:dyDescent="0.25">
      <c r="A3310">
        <v>2012</v>
      </c>
      <c r="B3310" t="s">
        <v>126</v>
      </c>
      <c r="C3310" t="s">
        <v>127</v>
      </c>
      <c r="D3310">
        <v>39</v>
      </c>
      <c r="E3310">
        <v>31</v>
      </c>
      <c r="F3310">
        <v>24</v>
      </c>
      <c r="G3310" t="s">
        <v>16</v>
      </c>
      <c r="H3310" t="s">
        <v>387</v>
      </c>
      <c r="I3310" t="s">
        <v>100</v>
      </c>
      <c r="J3310" t="b">
        <v>0</v>
      </c>
      <c r="K3310">
        <v>2967</v>
      </c>
      <c r="L3310">
        <v>5580822</v>
      </c>
      <c r="M3310">
        <v>20171015</v>
      </c>
      <c r="N3310" t="s">
        <v>19</v>
      </c>
      <c r="O3310" t="str">
        <f>IF(VLOOKUP(A3310,'national-winners'!$A$2:$B$13,2,0)=H3310,"Y","N")</f>
        <v>N</v>
      </c>
    </row>
    <row r="3311" spans="1:15" x14ac:dyDescent="0.25">
      <c r="A3311">
        <v>2012</v>
      </c>
      <c r="B3311" t="s">
        <v>126</v>
      </c>
      <c r="C3311" t="s">
        <v>127</v>
      </c>
      <c r="D3311">
        <v>39</v>
      </c>
      <c r="E3311">
        <v>31</v>
      </c>
      <c r="F3311">
        <v>24</v>
      </c>
      <c r="G3311" t="s">
        <v>16</v>
      </c>
      <c r="J3311" t="b">
        <v>1</v>
      </c>
      <c r="K3311">
        <v>107</v>
      </c>
      <c r="L3311">
        <v>5580822</v>
      </c>
      <c r="M3311">
        <v>20171015</v>
      </c>
      <c r="N3311" t="s">
        <v>19</v>
      </c>
      <c r="O3311" t="str">
        <f>IF(VLOOKUP(A3311,'national-winners'!$A$2:$B$13,2,0)=H3311,"Y","N")</f>
        <v>N</v>
      </c>
    </row>
    <row r="3312" spans="1:15" x14ac:dyDescent="0.25">
      <c r="A3312">
        <v>2012</v>
      </c>
      <c r="B3312" t="s">
        <v>128</v>
      </c>
      <c r="C3312" t="s">
        <v>129</v>
      </c>
      <c r="D3312">
        <v>40</v>
      </c>
      <c r="E3312">
        <v>73</v>
      </c>
      <c r="F3312">
        <v>53</v>
      </c>
      <c r="G3312" t="s">
        <v>16</v>
      </c>
      <c r="H3312" t="s">
        <v>376</v>
      </c>
      <c r="I3312" t="s">
        <v>21</v>
      </c>
      <c r="J3312" t="b">
        <v>0</v>
      </c>
      <c r="K3312">
        <v>891325</v>
      </c>
      <c r="L3312">
        <v>1334872</v>
      </c>
      <c r="M3312">
        <v>20171015</v>
      </c>
      <c r="N3312" t="s">
        <v>19</v>
      </c>
      <c r="O3312" t="str">
        <f>IF(VLOOKUP(A3312,'national-winners'!$A$2:$B$13,2,0)=H3312,"Y","N")</f>
        <v>N</v>
      </c>
    </row>
    <row r="3313" spans="1:15" x14ac:dyDescent="0.25">
      <c r="A3313">
        <v>2012</v>
      </c>
      <c r="B3313" t="s">
        <v>128</v>
      </c>
      <c r="C3313" t="s">
        <v>129</v>
      </c>
      <c r="D3313">
        <v>40</v>
      </c>
      <c r="E3313">
        <v>73</v>
      </c>
      <c r="F3313">
        <v>53</v>
      </c>
      <c r="G3313" t="s">
        <v>16</v>
      </c>
      <c r="H3313" t="s">
        <v>349</v>
      </c>
      <c r="I3313" t="s">
        <v>18</v>
      </c>
      <c r="J3313" t="b">
        <v>0</v>
      </c>
      <c r="K3313">
        <v>443547</v>
      </c>
      <c r="L3313">
        <v>1334872</v>
      </c>
      <c r="M3313">
        <v>20171015</v>
      </c>
      <c r="N3313" t="s">
        <v>19</v>
      </c>
      <c r="O3313" t="str">
        <f>IF(VLOOKUP(A3313,'national-winners'!$A$2:$B$13,2,0)=H3313,"Y","N")</f>
        <v>Y</v>
      </c>
    </row>
    <row r="3314" spans="1:15" x14ac:dyDescent="0.25">
      <c r="A3314">
        <v>2012</v>
      </c>
      <c r="B3314" t="s">
        <v>130</v>
      </c>
      <c r="C3314" t="s">
        <v>131</v>
      </c>
      <c r="D3314">
        <v>41</v>
      </c>
      <c r="E3314">
        <v>92</v>
      </c>
      <c r="F3314">
        <v>72</v>
      </c>
      <c r="G3314" t="s">
        <v>16</v>
      </c>
      <c r="H3314" t="s">
        <v>349</v>
      </c>
      <c r="I3314" t="s">
        <v>18</v>
      </c>
      <c r="J3314" t="b">
        <v>0</v>
      </c>
      <c r="K3314">
        <v>970488</v>
      </c>
      <c r="L3314">
        <v>1789270</v>
      </c>
      <c r="M3314">
        <v>20171015</v>
      </c>
      <c r="N3314" t="s">
        <v>19</v>
      </c>
      <c r="O3314" t="str">
        <f>IF(VLOOKUP(A3314,'national-winners'!$A$2:$B$13,2,0)=H3314,"Y","N")</f>
        <v>Y</v>
      </c>
    </row>
    <row r="3315" spans="1:15" x14ac:dyDescent="0.25">
      <c r="A3315">
        <v>2012</v>
      </c>
      <c r="B3315" t="s">
        <v>130</v>
      </c>
      <c r="C3315" t="s">
        <v>131</v>
      </c>
      <c r="D3315">
        <v>41</v>
      </c>
      <c r="E3315">
        <v>92</v>
      </c>
      <c r="F3315">
        <v>72</v>
      </c>
      <c r="G3315" t="s">
        <v>16</v>
      </c>
      <c r="H3315" t="s">
        <v>376</v>
      </c>
      <c r="I3315" t="s">
        <v>21</v>
      </c>
      <c r="J3315" t="b">
        <v>0</v>
      </c>
      <c r="K3315">
        <v>754175</v>
      </c>
      <c r="L3315">
        <v>1789270</v>
      </c>
      <c r="M3315">
        <v>20171015</v>
      </c>
      <c r="N3315" t="s">
        <v>19</v>
      </c>
      <c r="O3315" t="str">
        <f>IF(VLOOKUP(A3315,'national-winners'!$A$2:$B$13,2,0)=H3315,"Y","N")</f>
        <v>N</v>
      </c>
    </row>
    <row r="3316" spans="1:15" x14ac:dyDescent="0.25">
      <c r="A3316">
        <v>2012</v>
      </c>
      <c r="B3316" t="s">
        <v>130</v>
      </c>
      <c r="C3316" t="s">
        <v>131</v>
      </c>
      <c r="D3316">
        <v>41</v>
      </c>
      <c r="E3316">
        <v>92</v>
      </c>
      <c r="F3316">
        <v>72</v>
      </c>
      <c r="G3316" t="s">
        <v>16</v>
      </c>
      <c r="H3316" t="s">
        <v>377</v>
      </c>
      <c r="I3316" t="s">
        <v>29</v>
      </c>
      <c r="J3316" t="b">
        <v>0</v>
      </c>
      <c r="K3316">
        <v>24089</v>
      </c>
      <c r="L3316">
        <v>1789270</v>
      </c>
      <c r="M3316">
        <v>20171015</v>
      </c>
      <c r="N3316" t="s">
        <v>19</v>
      </c>
      <c r="O3316" t="str">
        <f>IF(VLOOKUP(A3316,'national-winners'!$A$2:$B$13,2,0)=H3316,"Y","N")</f>
        <v>N</v>
      </c>
    </row>
    <row r="3317" spans="1:15" x14ac:dyDescent="0.25">
      <c r="A3317">
        <v>2012</v>
      </c>
      <c r="B3317" t="s">
        <v>130</v>
      </c>
      <c r="C3317" t="s">
        <v>131</v>
      </c>
      <c r="D3317">
        <v>41</v>
      </c>
      <c r="E3317">
        <v>92</v>
      </c>
      <c r="F3317">
        <v>72</v>
      </c>
      <c r="G3317" t="s">
        <v>16</v>
      </c>
      <c r="H3317" t="s">
        <v>378</v>
      </c>
      <c r="I3317" t="s">
        <v>339</v>
      </c>
      <c r="J3317" t="b">
        <v>0</v>
      </c>
      <c r="K3317">
        <v>19427</v>
      </c>
      <c r="L3317">
        <v>1789270</v>
      </c>
      <c r="M3317">
        <v>20171015</v>
      </c>
      <c r="N3317" t="s">
        <v>19</v>
      </c>
      <c r="O3317" t="str">
        <f>IF(VLOOKUP(A3317,'national-winners'!$A$2:$B$13,2,0)=H3317,"Y","N")</f>
        <v>N</v>
      </c>
    </row>
    <row r="3318" spans="1:15" x14ac:dyDescent="0.25">
      <c r="A3318">
        <v>2012</v>
      </c>
      <c r="B3318" t="s">
        <v>130</v>
      </c>
      <c r="C3318" t="s">
        <v>131</v>
      </c>
      <c r="D3318">
        <v>41</v>
      </c>
      <c r="E3318">
        <v>92</v>
      </c>
      <c r="F3318">
        <v>72</v>
      </c>
      <c r="G3318" t="s">
        <v>16</v>
      </c>
      <c r="H3318" t="s">
        <v>59</v>
      </c>
      <c r="J3318" t="b">
        <v>0</v>
      </c>
      <c r="K3318">
        <v>13275</v>
      </c>
      <c r="L3318">
        <v>1789270</v>
      </c>
      <c r="M3318">
        <v>20171015</v>
      </c>
      <c r="N3318" t="s">
        <v>19</v>
      </c>
      <c r="O3318" t="str">
        <f>IF(VLOOKUP(A3318,'national-winners'!$A$2:$B$13,2,0)=H3318,"Y","N")</f>
        <v>N</v>
      </c>
    </row>
    <row r="3319" spans="1:15" x14ac:dyDescent="0.25">
      <c r="A3319">
        <v>2012</v>
      </c>
      <c r="B3319" t="s">
        <v>130</v>
      </c>
      <c r="C3319" t="s">
        <v>131</v>
      </c>
      <c r="D3319">
        <v>41</v>
      </c>
      <c r="E3319">
        <v>92</v>
      </c>
      <c r="F3319">
        <v>72</v>
      </c>
      <c r="G3319" t="s">
        <v>16</v>
      </c>
      <c r="H3319" t="s">
        <v>405</v>
      </c>
      <c r="I3319" t="s">
        <v>134</v>
      </c>
      <c r="J3319" t="b">
        <v>0</v>
      </c>
      <c r="K3319">
        <v>4432</v>
      </c>
      <c r="L3319">
        <v>1789270</v>
      </c>
      <c r="M3319">
        <v>20171015</v>
      </c>
      <c r="N3319" t="s">
        <v>19</v>
      </c>
      <c r="O3319" t="str">
        <f>IF(VLOOKUP(A3319,'national-winners'!$A$2:$B$13,2,0)=H3319,"Y","N")</f>
        <v>N</v>
      </c>
    </row>
    <row r="3320" spans="1:15" x14ac:dyDescent="0.25">
      <c r="A3320">
        <v>2012</v>
      </c>
      <c r="B3320" t="s">
        <v>130</v>
      </c>
      <c r="C3320" t="s">
        <v>131</v>
      </c>
      <c r="D3320">
        <v>41</v>
      </c>
      <c r="E3320">
        <v>92</v>
      </c>
      <c r="F3320">
        <v>72</v>
      </c>
      <c r="G3320" t="s">
        <v>16</v>
      </c>
      <c r="H3320" t="s">
        <v>383</v>
      </c>
      <c r="I3320" t="s">
        <v>220</v>
      </c>
      <c r="J3320" t="b">
        <v>0</v>
      </c>
      <c r="K3320">
        <v>3384</v>
      </c>
      <c r="L3320">
        <v>1789270</v>
      </c>
      <c r="M3320">
        <v>20171015</v>
      </c>
      <c r="N3320" t="s">
        <v>19</v>
      </c>
      <c r="O3320" t="str">
        <f>IF(VLOOKUP(A3320,'national-winners'!$A$2:$B$13,2,0)=H3320,"Y","N")</f>
        <v>N</v>
      </c>
    </row>
    <row r="3321" spans="1:15" x14ac:dyDescent="0.25">
      <c r="A3321">
        <v>2012</v>
      </c>
      <c r="B3321" t="s">
        <v>132</v>
      </c>
      <c r="C3321" t="s">
        <v>133</v>
      </c>
      <c r="D3321">
        <v>42</v>
      </c>
      <c r="E3321">
        <v>23</v>
      </c>
      <c r="F3321">
        <v>14</v>
      </c>
      <c r="G3321" t="s">
        <v>16</v>
      </c>
      <c r="H3321" t="s">
        <v>349</v>
      </c>
      <c r="I3321" t="s">
        <v>18</v>
      </c>
      <c r="J3321" t="b">
        <v>0</v>
      </c>
      <c r="K3321">
        <v>2990274</v>
      </c>
      <c r="L3321">
        <v>5742040</v>
      </c>
      <c r="M3321">
        <v>20171015</v>
      </c>
      <c r="N3321" t="s">
        <v>19</v>
      </c>
      <c r="O3321" t="str">
        <f>IF(VLOOKUP(A3321,'national-winners'!$A$2:$B$13,2,0)=H3321,"Y","N")</f>
        <v>Y</v>
      </c>
    </row>
    <row r="3322" spans="1:15" x14ac:dyDescent="0.25">
      <c r="A3322">
        <v>2012</v>
      </c>
      <c r="B3322" t="s">
        <v>132</v>
      </c>
      <c r="C3322" t="s">
        <v>133</v>
      </c>
      <c r="D3322">
        <v>42</v>
      </c>
      <c r="E3322">
        <v>23</v>
      </c>
      <c r="F3322">
        <v>14</v>
      </c>
      <c r="G3322" t="s">
        <v>16</v>
      </c>
      <c r="H3322" t="s">
        <v>376</v>
      </c>
      <c r="I3322" t="s">
        <v>21</v>
      </c>
      <c r="J3322" t="b">
        <v>0</v>
      </c>
      <c r="K3322">
        <v>2680434</v>
      </c>
      <c r="L3322">
        <v>5742040</v>
      </c>
      <c r="M3322">
        <v>20171015</v>
      </c>
      <c r="N3322" t="s">
        <v>19</v>
      </c>
      <c r="O3322" t="str">
        <f>IF(VLOOKUP(A3322,'national-winners'!$A$2:$B$13,2,0)=H3322,"Y","N")</f>
        <v>N</v>
      </c>
    </row>
    <row r="3323" spans="1:15" x14ac:dyDescent="0.25">
      <c r="A3323">
        <v>2012</v>
      </c>
      <c r="B3323" t="s">
        <v>132</v>
      </c>
      <c r="C3323" t="s">
        <v>133</v>
      </c>
      <c r="D3323">
        <v>42</v>
      </c>
      <c r="E3323">
        <v>23</v>
      </c>
      <c r="F3323">
        <v>14</v>
      </c>
      <c r="G3323" t="s">
        <v>16</v>
      </c>
      <c r="H3323" t="s">
        <v>377</v>
      </c>
      <c r="I3323" t="s">
        <v>29</v>
      </c>
      <c r="J3323" t="b">
        <v>0</v>
      </c>
      <c r="K3323">
        <v>49991</v>
      </c>
      <c r="L3323">
        <v>5742040</v>
      </c>
      <c r="M3323">
        <v>20171015</v>
      </c>
      <c r="N3323" t="s">
        <v>19</v>
      </c>
      <c r="O3323" t="str">
        <f>IF(VLOOKUP(A3323,'national-winners'!$A$2:$B$13,2,0)=H3323,"Y","N")</f>
        <v>N</v>
      </c>
    </row>
    <row r="3324" spans="1:15" x14ac:dyDescent="0.25">
      <c r="A3324">
        <v>2012</v>
      </c>
      <c r="B3324" t="s">
        <v>132</v>
      </c>
      <c r="C3324" t="s">
        <v>133</v>
      </c>
      <c r="D3324">
        <v>42</v>
      </c>
      <c r="E3324">
        <v>23</v>
      </c>
      <c r="F3324">
        <v>14</v>
      </c>
      <c r="G3324" t="s">
        <v>16</v>
      </c>
      <c r="H3324" t="s">
        <v>378</v>
      </c>
      <c r="I3324" t="s">
        <v>274</v>
      </c>
      <c r="J3324" t="b">
        <v>0</v>
      </c>
      <c r="K3324">
        <v>21341</v>
      </c>
      <c r="L3324">
        <v>5742040</v>
      </c>
      <c r="M3324">
        <v>20171015</v>
      </c>
      <c r="N3324" t="s">
        <v>19</v>
      </c>
      <c r="O3324" t="str">
        <f>IF(VLOOKUP(A3324,'national-winners'!$A$2:$B$13,2,0)=H3324,"Y","N")</f>
        <v>N</v>
      </c>
    </row>
    <row r="3325" spans="1:15" x14ac:dyDescent="0.25">
      <c r="A3325">
        <v>2012</v>
      </c>
      <c r="B3325" t="s">
        <v>135</v>
      </c>
      <c r="C3325" t="s">
        <v>136</v>
      </c>
      <c r="D3325">
        <v>44</v>
      </c>
      <c r="E3325">
        <v>15</v>
      </c>
      <c r="F3325">
        <v>5</v>
      </c>
      <c r="G3325" t="s">
        <v>16</v>
      </c>
      <c r="H3325" t="s">
        <v>349</v>
      </c>
      <c r="I3325" t="s">
        <v>18</v>
      </c>
      <c r="J3325" t="b">
        <v>0</v>
      </c>
      <c r="K3325">
        <v>279677</v>
      </c>
      <c r="L3325">
        <v>446049</v>
      </c>
      <c r="M3325">
        <v>20171015</v>
      </c>
      <c r="N3325" t="s">
        <v>19</v>
      </c>
      <c r="O3325" t="str">
        <f>IF(VLOOKUP(A3325,'national-winners'!$A$2:$B$13,2,0)=H3325,"Y","N")</f>
        <v>Y</v>
      </c>
    </row>
    <row r="3326" spans="1:15" x14ac:dyDescent="0.25">
      <c r="A3326">
        <v>2012</v>
      </c>
      <c r="B3326" t="s">
        <v>135</v>
      </c>
      <c r="C3326" t="s">
        <v>136</v>
      </c>
      <c r="D3326">
        <v>44</v>
      </c>
      <c r="E3326">
        <v>15</v>
      </c>
      <c r="F3326">
        <v>5</v>
      </c>
      <c r="G3326" t="s">
        <v>16</v>
      </c>
      <c r="H3326" t="s">
        <v>376</v>
      </c>
      <c r="I3326" t="s">
        <v>21</v>
      </c>
      <c r="J3326" t="b">
        <v>0</v>
      </c>
      <c r="K3326">
        <v>157204</v>
      </c>
      <c r="L3326">
        <v>446049</v>
      </c>
      <c r="M3326">
        <v>20171015</v>
      </c>
      <c r="N3326" t="s">
        <v>19</v>
      </c>
      <c r="O3326" t="str">
        <f>IF(VLOOKUP(A3326,'national-winners'!$A$2:$B$13,2,0)=H3326,"Y","N")</f>
        <v>N</v>
      </c>
    </row>
    <row r="3327" spans="1:15" x14ac:dyDescent="0.25">
      <c r="A3327">
        <v>2012</v>
      </c>
      <c r="B3327" t="s">
        <v>135</v>
      </c>
      <c r="C3327" t="s">
        <v>136</v>
      </c>
      <c r="D3327">
        <v>44</v>
      </c>
      <c r="E3327">
        <v>15</v>
      </c>
      <c r="F3327">
        <v>5</v>
      </c>
      <c r="G3327" t="s">
        <v>16</v>
      </c>
      <c r="H3327" t="s">
        <v>377</v>
      </c>
      <c r="I3327" t="s">
        <v>29</v>
      </c>
      <c r="J3327" t="b">
        <v>0</v>
      </c>
      <c r="K3327">
        <v>4388</v>
      </c>
      <c r="L3327">
        <v>446049</v>
      </c>
      <c r="M3327">
        <v>20171015</v>
      </c>
      <c r="N3327" t="s">
        <v>19</v>
      </c>
      <c r="O3327" t="str">
        <f>IF(VLOOKUP(A3327,'national-winners'!$A$2:$B$13,2,0)=H3327,"Y","N")</f>
        <v>N</v>
      </c>
    </row>
    <row r="3328" spans="1:15" x14ac:dyDescent="0.25">
      <c r="A3328">
        <v>2012</v>
      </c>
      <c r="B3328" t="s">
        <v>135</v>
      </c>
      <c r="C3328" t="s">
        <v>136</v>
      </c>
      <c r="D3328">
        <v>44</v>
      </c>
      <c r="E3328">
        <v>15</v>
      </c>
      <c r="F3328">
        <v>5</v>
      </c>
      <c r="G3328" t="s">
        <v>16</v>
      </c>
      <c r="H3328" t="s">
        <v>378</v>
      </c>
      <c r="I3328" t="s">
        <v>274</v>
      </c>
      <c r="J3328" t="b">
        <v>0</v>
      </c>
      <c r="K3328">
        <v>2421</v>
      </c>
      <c r="L3328">
        <v>446049</v>
      </c>
      <c r="M3328">
        <v>20171015</v>
      </c>
      <c r="N3328" t="s">
        <v>19</v>
      </c>
      <c r="O3328" t="str">
        <f>IF(VLOOKUP(A3328,'national-winners'!$A$2:$B$13,2,0)=H3328,"Y","N")</f>
        <v>N</v>
      </c>
    </row>
    <row r="3329" spans="1:15" x14ac:dyDescent="0.25">
      <c r="A3329">
        <v>2012</v>
      </c>
      <c r="B3329" t="s">
        <v>135</v>
      </c>
      <c r="C3329" t="s">
        <v>136</v>
      </c>
      <c r="D3329">
        <v>44</v>
      </c>
      <c r="E3329">
        <v>15</v>
      </c>
      <c r="F3329">
        <v>5</v>
      </c>
      <c r="G3329" t="s">
        <v>16</v>
      </c>
      <c r="J3329" t="b">
        <v>1</v>
      </c>
      <c r="K3329">
        <v>1381</v>
      </c>
      <c r="L3329">
        <v>446049</v>
      </c>
      <c r="M3329">
        <v>20171015</v>
      </c>
      <c r="N3329" t="s">
        <v>19</v>
      </c>
      <c r="O3329" t="str">
        <f>IF(VLOOKUP(A3329,'national-winners'!$A$2:$B$13,2,0)=H3329,"Y","N")</f>
        <v>N</v>
      </c>
    </row>
    <row r="3330" spans="1:15" x14ac:dyDescent="0.25">
      <c r="A3330">
        <v>2012</v>
      </c>
      <c r="B3330" t="s">
        <v>135</v>
      </c>
      <c r="C3330" t="s">
        <v>136</v>
      </c>
      <c r="D3330">
        <v>44</v>
      </c>
      <c r="E3330">
        <v>15</v>
      </c>
      <c r="F3330">
        <v>5</v>
      </c>
      <c r="G3330" t="s">
        <v>16</v>
      </c>
      <c r="H3330" t="s">
        <v>381</v>
      </c>
      <c r="I3330" t="s">
        <v>134</v>
      </c>
      <c r="J3330" t="b">
        <v>0</v>
      </c>
      <c r="K3330">
        <v>430</v>
      </c>
      <c r="L3330">
        <v>446049</v>
      </c>
      <c r="M3330">
        <v>20171015</v>
      </c>
      <c r="N3330" t="s">
        <v>19</v>
      </c>
      <c r="O3330" t="str">
        <f>IF(VLOOKUP(A3330,'national-winners'!$A$2:$B$13,2,0)=H3330,"Y","N")</f>
        <v>N</v>
      </c>
    </row>
    <row r="3331" spans="1:15" x14ac:dyDescent="0.25">
      <c r="A3331">
        <v>2012</v>
      </c>
      <c r="B3331" t="s">
        <v>135</v>
      </c>
      <c r="C3331" t="s">
        <v>136</v>
      </c>
      <c r="D3331">
        <v>44</v>
      </c>
      <c r="E3331">
        <v>15</v>
      </c>
      <c r="F3331">
        <v>5</v>
      </c>
      <c r="G3331" t="s">
        <v>16</v>
      </c>
      <c r="H3331" t="s">
        <v>383</v>
      </c>
      <c r="I3331" t="s">
        <v>384</v>
      </c>
      <c r="J3331" t="b">
        <v>0</v>
      </c>
      <c r="K3331">
        <v>416</v>
      </c>
      <c r="L3331">
        <v>446049</v>
      </c>
      <c r="M3331">
        <v>20171015</v>
      </c>
      <c r="N3331" t="s">
        <v>19</v>
      </c>
      <c r="O3331" t="str">
        <f>IF(VLOOKUP(A3331,'national-winners'!$A$2:$B$13,2,0)=H3331,"Y","N")</f>
        <v>N</v>
      </c>
    </row>
    <row r="3332" spans="1:15" x14ac:dyDescent="0.25">
      <c r="A3332">
        <v>2012</v>
      </c>
      <c r="B3332" t="s">
        <v>135</v>
      </c>
      <c r="C3332" t="s">
        <v>136</v>
      </c>
      <c r="D3332">
        <v>44</v>
      </c>
      <c r="E3332">
        <v>15</v>
      </c>
      <c r="F3332">
        <v>5</v>
      </c>
      <c r="G3332" t="s">
        <v>16</v>
      </c>
      <c r="H3332" t="s">
        <v>394</v>
      </c>
      <c r="I3332" t="s">
        <v>353</v>
      </c>
      <c r="J3332" t="b">
        <v>0</v>
      </c>
      <c r="K3332">
        <v>132</v>
      </c>
      <c r="L3332">
        <v>446049</v>
      </c>
      <c r="M3332">
        <v>20171015</v>
      </c>
      <c r="N3332" t="s">
        <v>19</v>
      </c>
      <c r="O3332" t="str">
        <f>IF(VLOOKUP(A3332,'national-winners'!$A$2:$B$13,2,0)=H3332,"Y","N")</f>
        <v>N</v>
      </c>
    </row>
    <row r="3333" spans="1:15" x14ac:dyDescent="0.25">
      <c r="A3333">
        <v>2012</v>
      </c>
      <c r="B3333" t="s">
        <v>137</v>
      </c>
      <c r="C3333" t="s">
        <v>138</v>
      </c>
      <c r="D3333">
        <v>45</v>
      </c>
      <c r="E3333">
        <v>57</v>
      </c>
      <c r="F3333">
        <v>48</v>
      </c>
      <c r="G3333" t="s">
        <v>16</v>
      </c>
      <c r="H3333" t="s">
        <v>376</v>
      </c>
      <c r="I3333" t="s">
        <v>21</v>
      </c>
      <c r="J3333" t="b">
        <v>0</v>
      </c>
      <c r="K3333">
        <v>1071645</v>
      </c>
      <c r="L3333">
        <v>1964118</v>
      </c>
      <c r="M3333">
        <v>20171015</v>
      </c>
      <c r="N3333" t="s">
        <v>19</v>
      </c>
      <c r="O3333" t="str">
        <f>IF(VLOOKUP(A3333,'national-winners'!$A$2:$B$13,2,0)=H3333,"Y","N")</f>
        <v>N</v>
      </c>
    </row>
    <row r="3334" spans="1:15" x14ac:dyDescent="0.25">
      <c r="A3334">
        <v>2012</v>
      </c>
      <c r="B3334" t="s">
        <v>137</v>
      </c>
      <c r="C3334" t="s">
        <v>138</v>
      </c>
      <c r="D3334">
        <v>45</v>
      </c>
      <c r="E3334">
        <v>57</v>
      </c>
      <c r="F3334">
        <v>48</v>
      </c>
      <c r="G3334" t="s">
        <v>16</v>
      </c>
      <c r="H3334" t="s">
        <v>349</v>
      </c>
      <c r="I3334" t="s">
        <v>18</v>
      </c>
      <c r="J3334" t="b">
        <v>0</v>
      </c>
      <c r="K3334">
        <v>865941</v>
      </c>
      <c r="L3334">
        <v>1964118</v>
      </c>
      <c r="M3334">
        <v>20171015</v>
      </c>
      <c r="N3334" t="s">
        <v>19</v>
      </c>
      <c r="O3334" t="str">
        <f>IF(VLOOKUP(A3334,'national-winners'!$A$2:$B$13,2,0)=H3334,"Y","N")</f>
        <v>Y</v>
      </c>
    </row>
    <row r="3335" spans="1:15" x14ac:dyDescent="0.25">
      <c r="A3335">
        <v>2012</v>
      </c>
      <c r="B3335" t="s">
        <v>137</v>
      </c>
      <c r="C3335" t="s">
        <v>138</v>
      </c>
      <c r="D3335">
        <v>45</v>
      </c>
      <c r="E3335">
        <v>57</v>
      </c>
      <c r="F3335">
        <v>48</v>
      </c>
      <c r="G3335" t="s">
        <v>16</v>
      </c>
      <c r="H3335" t="s">
        <v>377</v>
      </c>
      <c r="I3335" t="s">
        <v>29</v>
      </c>
      <c r="J3335" t="b">
        <v>0</v>
      </c>
      <c r="K3335">
        <v>16321</v>
      </c>
      <c r="L3335">
        <v>1964118</v>
      </c>
      <c r="M3335">
        <v>20171015</v>
      </c>
      <c r="N3335" t="s">
        <v>19</v>
      </c>
      <c r="O3335" t="str">
        <f>IF(VLOOKUP(A3335,'national-winners'!$A$2:$B$13,2,0)=H3335,"Y","N")</f>
        <v>N</v>
      </c>
    </row>
    <row r="3336" spans="1:15" x14ac:dyDescent="0.25">
      <c r="A3336">
        <v>2012</v>
      </c>
      <c r="B3336" t="s">
        <v>137</v>
      </c>
      <c r="C3336" t="s">
        <v>138</v>
      </c>
      <c r="D3336">
        <v>45</v>
      </c>
      <c r="E3336">
        <v>57</v>
      </c>
      <c r="F3336">
        <v>48</v>
      </c>
      <c r="G3336" t="s">
        <v>16</v>
      </c>
      <c r="H3336" t="s">
        <v>378</v>
      </c>
      <c r="I3336" t="s">
        <v>274</v>
      </c>
      <c r="J3336" t="b">
        <v>0</v>
      </c>
      <c r="K3336">
        <v>5446</v>
      </c>
      <c r="L3336">
        <v>1964118</v>
      </c>
      <c r="M3336">
        <v>20171015</v>
      </c>
      <c r="N3336" t="s">
        <v>19</v>
      </c>
      <c r="O3336" t="str">
        <f>IF(VLOOKUP(A3336,'national-winners'!$A$2:$B$13,2,0)=H3336,"Y","N")</f>
        <v>N</v>
      </c>
    </row>
    <row r="3337" spans="1:15" x14ac:dyDescent="0.25">
      <c r="A3337">
        <v>2012</v>
      </c>
      <c r="B3337" t="s">
        <v>137</v>
      </c>
      <c r="C3337" t="s">
        <v>138</v>
      </c>
      <c r="D3337">
        <v>45</v>
      </c>
      <c r="E3337">
        <v>57</v>
      </c>
      <c r="F3337">
        <v>48</v>
      </c>
      <c r="G3337" t="s">
        <v>16</v>
      </c>
      <c r="H3337" t="s">
        <v>381</v>
      </c>
      <c r="I3337" t="s">
        <v>134</v>
      </c>
      <c r="J3337" t="b">
        <v>0</v>
      </c>
      <c r="K3337">
        <v>4765</v>
      </c>
      <c r="L3337">
        <v>1964118</v>
      </c>
      <c r="M3337">
        <v>20171015</v>
      </c>
      <c r="N3337" t="s">
        <v>19</v>
      </c>
      <c r="O3337" t="str">
        <f>IF(VLOOKUP(A3337,'national-winners'!$A$2:$B$13,2,0)=H3337,"Y","N")</f>
        <v>N</v>
      </c>
    </row>
    <row r="3338" spans="1:15" x14ac:dyDescent="0.25">
      <c r="A3338">
        <v>2012</v>
      </c>
      <c r="B3338" t="s">
        <v>139</v>
      </c>
      <c r="C3338" t="s">
        <v>140</v>
      </c>
      <c r="D3338">
        <v>46</v>
      </c>
      <c r="E3338">
        <v>45</v>
      </c>
      <c r="F3338">
        <v>37</v>
      </c>
      <c r="G3338" t="s">
        <v>16</v>
      </c>
      <c r="H3338" t="s">
        <v>376</v>
      </c>
      <c r="I3338" t="s">
        <v>21</v>
      </c>
      <c r="J3338" t="b">
        <v>0</v>
      </c>
      <c r="K3338">
        <v>210610</v>
      </c>
      <c r="L3338">
        <v>363815</v>
      </c>
      <c r="M3338">
        <v>20171015</v>
      </c>
      <c r="N3338" t="s">
        <v>19</v>
      </c>
      <c r="O3338" t="str">
        <f>IF(VLOOKUP(A3338,'national-winners'!$A$2:$B$13,2,0)=H3338,"Y","N")</f>
        <v>N</v>
      </c>
    </row>
    <row r="3339" spans="1:15" x14ac:dyDescent="0.25">
      <c r="A3339">
        <v>2012</v>
      </c>
      <c r="B3339" t="s">
        <v>139</v>
      </c>
      <c r="C3339" t="s">
        <v>140</v>
      </c>
      <c r="D3339">
        <v>46</v>
      </c>
      <c r="E3339">
        <v>45</v>
      </c>
      <c r="F3339">
        <v>37</v>
      </c>
      <c r="G3339" t="s">
        <v>16</v>
      </c>
      <c r="H3339" t="s">
        <v>349</v>
      </c>
      <c r="I3339" t="s">
        <v>18</v>
      </c>
      <c r="J3339" t="b">
        <v>0</v>
      </c>
      <c r="K3339">
        <v>145039</v>
      </c>
      <c r="L3339">
        <v>363815</v>
      </c>
      <c r="M3339">
        <v>20171015</v>
      </c>
      <c r="N3339" t="s">
        <v>19</v>
      </c>
      <c r="O3339" t="str">
        <f>IF(VLOOKUP(A3339,'national-winners'!$A$2:$B$13,2,0)=H3339,"Y","N")</f>
        <v>Y</v>
      </c>
    </row>
    <row r="3340" spans="1:15" x14ac:dyDescent="0.25">
      <c r="A3340">
        <v>2012</v>
      </c>
      <c r="B3340" t="s">
        <v>139</v>
      </c>
      <c r="C3340" t="s">
        <v>140</v>
      </c>
      <c r="D3340">
        <v>46</v>
      </c>
      <c r="E3340">
        <v>45</v>
      </c>
      <c r="F3340">
        <v>37</v>
      </c>
      <c r="G3340" t="s">
        <v>16</v>
      </c>
      <c r="H3340" t="s">
        <v>377</v>
      </c>
      <c r="I3340" t="s">
        <v>29</v>
      </c>
      <c r="J3340" t="b">
        <v>0</v>
      </c>
      <c r="K3340">
        <v>5795</v>
      </c>
      <c r="L3340">
        <v>363815</v>
      </c>
      <c r="M3340">
        <v>20171015</v>
      </c>
      <c r="N3340" t="s">
        <v>19</v>
      </c>
      <c r="O3340" t="str">
        <f>IF(VLOOKUP(A3340,'national-winners'!$A$2:$B$13,2,0)=H3340,"Y","N")</f>
        <v>N</v>
      </c>
    </row>
    <row r="3341" spans="1:15" x14ac:dyDescent="0.25">
      <c r="A3341">
        <v>2012</v>
      </c>
      <c r="B3341" t="s">
        <v>139</v>
      </c>
      <c r="C3341" t="s">
        <v>140</v>
      </c>
      <c r="D3341">
        <v>46</v>
      </c>
      <c r="E3341">
        <v>45</v>
      </c>
      <c r="F3341">
        <v>37</v>
      </c>
      <c r="G3341" t="s">
        <v>16</v>
      </c>
      <c r="H3341" t="s">
        <v>381</v>
      </c>
      <c r="I3341" t="s">
        <v>134</v>
      </c>
      <c r="J3341" t="b">
        <v>0</v>
      </c>
      <c r="K3341">
        <v>2371</v>
      </c>
      <c r="L3341">
        <v>363815</v>
      </c>
      <c r="M3341">
        <v>20171015</v>
      </c>
      <c r="N3341" t="s">
        <v>19</v>
      </c>
      <c r="O3341" t="str">
        <f>IF(VLOOKUP(A3341,'national-winners'!$A$2:$B$13,2,0)=H3341,"Y","N")</f>
        <v>N</v>
      </c>
    </row>
    <row r="3342" spans="1:15" x14ac:dyDescent="0.25">
      <c r="A3342">
        <v>2012</v>
      </c>
      <c r="B3342" t="s">
        <v>141</v>
      </c>
      <c r="C3342" t="s">
        <v>142</v>
      </c>
      <c r="D3342">
        <v>47</v>
      </c>
      <c r="E3342">
        <v>62</v>
      </c>
      <c r="F3342">
        <v>54</v>
      </c>
      <c r="G3342" t="s">
        <v>16</v>
      </c>
      <c r="H3342" t="s">
        <v>376</v>
      </c>
      <c r="I3342" t="s">
        <v>21</v>
      </c>
      <c r="J3342" t="b">
        <v>0</v>
      </c>
      <c r="K3342">
        <v>1462330</v>
      </c>
      <c r="L3342">
        <v>2458577</v>
      </c>
      <c r="M3342">
        <v>20171015</v>
      </c>
      <c r="N3342" t="s">
        <v>19</v>
      </c>
      <c r="O3342" t="str">
        <f>IF(VLOOKUP(A3342,'national-winners'!$A$2:$B$13,2,0)=H3342,"Y","N")</f>
        <v>N</v>
      </c>
    </row>
    <row r="3343" spans="1:15" x14ac:dyDescent="0.25">
      <c r="A3343">
        <v>2012</v>
      </c>
      <c r="B3343" t="s">
        <v>141</v>
      </c>
      <c r="C3343" t="s">
        <v>142</v>
      </c>
      <c r="D3343">
        <v>47</v>
      </c>
      <c r="E3343">
        <v>62</v>
      </c>
      <c r="F3343">
        <v>54</v>
      </c>
      <c r="G3343" t="s">
        <v>16</v>
      </c>
      <c r="H3343" t="s">
        <v>349</v>
      </c>
      <c r="I3343" t="s">
        <v>18</v>
      </c>
      <c r="J3343" t="b">
        <v>0</v>
      </c>
      <c r="K3343">
        <v>960709</v>
      </c>
      <c r="L3343">
        <v>2458577</v>
      </c>
      <c r="M3343">
        <v>20171015</v>
      </c>
      <c r="N3343" t="s">
        <v>19</v>
      </c>
      <c r="O3343" t="str">
        <f>IF(VLOOKUP(A3343,'national-winners'!$A$2:$B$13,2,0)=H3343,"Y","N")</f>
        <v>Y</v>
      </c>
    </row>
    <row r="3344" spans="1:15" x14ac:dyDescent="0.25">
      <c r="A3344">
        <v>2012</v>
      </c>
      <c r="B3344" t="s">
        <v>141</v>
      </c>
      <c r="C3344" t="s">
        <v>142</v>
      </c>
      <c r="D3344">
        <v>47</v>
      </c>
      <c r="E3344">
        <v>62</v>
      </c>
      <c r="F3344">
        <v>54</v>
      </c>
      <c r="G3344" t="s">
        <v>16</v>
      </c>
      <c r="I3344" t="s">
        <v>35</v>
      </c>
      <c r="J3344" t="b">
        <v>0</v>
      </c>
      <c r="K3344">
        <v>23001</v>
      </c>
      <c r="L3344">
        <v>2458577</v>
      </c>
      <c r="M3344">
        <v>20171015</v>
      </c>
      <c r="N3344" t="s">
        <v>19</v>
      </c>
      <c r="O3344" t="str">
        <f>IF(VLOOKUP(A3344,'national-winners'!$A$2:$B$13,2,0)=H3344,"Y","N")</f>
        <v>N</v>
      </c>
    </row>
    <row r="3345" spans="1:15" x14ac:dyDescent="0.25">
      <c r="A3345">
        <v>2012</v>
      </c>
      <c r="B3345" t="s">
        <v>141</v>
      </c>
      <c r="C3345" t="s">
        <v>142</v>
      </c>
      <c r="D3345">
        <v>47</v>
      </c>
      <c r="E3345">
        <v>62</v>
      </c>
      <c r="F3345">
        <v>54</v>
      </c>
      <c r="G3345" t="s">
        <v>16</v>
      </c>
      <c r="H3345" t="s">
        <v>378</v>
      </c>
      <c r="I3345" t="s">
        <v>274</v>
      </c>
      <c r="J3345" t="b">
        <v>0</v>
      </c>
      <c r="K3345">
        <v>6515</v>
      </c>
      <c r="L3345">
        <v>2458577</v>
      </c>
      <c r="M3345">
        <v>20171015</v>
      </c>
      <c r="N3345" t="s">
        <v>19</v>
      </c>
      <c r="O3345" t="str">
        <f>IF(VLOOKUP(A3345,'national-winners'!$A$2:$B$13,2,0)=H3345,"Y","N")</f>
        <v>N</v>
      </c>
    </row>
    <row r="3346" spans="1:15" x14ac:dyDescent="0.25">
      <c r="A3346">
        <v>2012</v>
      </c>
      <c r="B3346" t="s">
        <v>141</v>
      </c>
      <c r="C3346" t="s">
        <v>142</v>
      </c>
      <c r="D3346">
        <v>47</v>
      </c>
      <c r="E3346">
        <v>62</v>
      </c>
      <c r="F3346">
        <v>54</v>
      </c>
      <c r="G3346" t="s">
        <v>16</v>
      </c>
      <c r="H3346" t="s">
        <v>381</v>
      </c>
      <c r="I3346" t="s">
        <v>134</v>
      </c>
      <c r="J3346" t="b">
        <v>0</v>
      </c>
      <c r="K3346">
        <v>6022</v>
      </c>
      <c r="L3346">
        <v>2458577</v>
      </c>
      <c r="M3346">
        <v>20171015</v>
      </c>
      <c r="N3346" t="s">
        <v>19</v>
      </c>
      <c r="O3346" t="str">
        <f>IF(VLOOKUP(A3346,'national-winners'!$A$2:$B$13,2,0)=H3346,"Y","N")</f>
        <v>N</v>
      </c>
    </row>
    <row r="3347" spans="1:15" x14ac:dyDescent="0.25">
      <c r="A3347">
        <v>2012</v>
      </c>
      <c r="B3347" t="s">
        <v>143</v>
      </c>
      <c r="C3347" t="s">
        <v>144</v>
      </c>
      <c r="D3347">
        <v>48</v>
      </c>
      <c r="E3347">
        <v>74</v>
      </c>
      <c r="F3347">
        <v>49</v>
      </c>
      <c r="G3347" t="s">
        <v>16</v>
      </c>
      <c r="H3347" t="s">
        <v>376</v>
      </c>
      <c r="I3347" t="s">
        <v>21</v>
      </c>
      <c r="J3347" t="b">
        <v>0</v>
      </c>
      <c r="K3347">
        <v>4569843</v>
      </c>
      <c r="L3347">
        <v>7993851</v>
      </c>
      <c r="M3347">
        <v>20171015</v>
      </c>
      <c r="N3347" t="s">
        <v>19</v>
      </c>
      <c r="O3347" t="str">
        <f>IF(VLOOKUP(A3347,'national-winners'!$A$2:$B$13,2,0)=H3347,"Y","N")</f>
        <v>N</v>
      </c>
    </row>
    <row r="3348" spans="1:15" x14ac:dyDescent="0.25">
      <c r="A3348">
        <v>2012</v>
      </c>
      <c r="B3348" t="s">
        <v>143</v>
      </c>
      <c r="C3348" t="s">
        <v>144</v>
      </c>
      <c r="D3348">
        <v>48</v>
      </c>
      <c r="E3348">
        <v>74</v>
      </c>
      <c r="F3348">
        <v>49</v>
      </c>
      <c r="G3348" t="s">
        <v>16</v>
      </c>
      <c r="H3348" t="s">
        <v>349</v>
      </c>
      <c r="I3348" t="s">
        <v>18</v>
      </c>
      <c r="J3348" t="b">
        <v>0</v>
      </c>
      <c r="K3348">
        <v>3308124</v>
      </c>
      <c r="L3348">
        <v>7993851</v>
      </c>
      <c r="M3348">
        <v>20171015</v>
      </c>
      <c r="N3348" t="s">
        <v>19</v>
      </c>
      <c r="O3348" t="str">
        <f>IF(VLOOKUP(A3348,'national-winners'!$A$2:$B$13,2,0)=H3348,"Y","N")</f>
        <v>Y</v>
      </c>
    </row>
    <row r="3349" spans="1:15" x14ac:dyDescent="0.25">
      <c r="A3349">
        <v>2012</v>
      </c>
      <c r="B3349" t="s">
        <v>143</v>
      </c>
      <c r="C3349" t="s">
        <v>144</v>
      </c>
      <c r="D3349">
        <v>48</v>
      </c>
      <c r="E3349">
        <v>74</v>
      </c>
      <c r="F3349">
        <v>49</v>
      </c>
      <c r="G3349" t="s">
        <v>16</v>
      </c>
      <c r="H3349" t="s">
        <v>377</v>
      </c>
      <c r="I3349" t="s">
        <v>29</v>
      </c>
      <c r="J3349" t="b">
        <v>0</v>
      </c>
      <c r="K3349">
        <v>88580</v>
      </c>
      <c r="L3349">
        <v>7993851</v>
      </c>
      <c r="M3349">
        <v>20171015</v>
      </c>
      <c r="N3349" t="s">
        <v>19</v>
      </c>
      <c r="O3349" t="str">
        <f>IF(VLOOKUP(A3349,'national-winners'!$A$2:$B$13,2,0)=H3349,"Y","N")</f>
        <v>N</v>
      </c>
    </row>
    <row r="3350" spans="1:15" x14ac:dyDescent="0.25">
      <c r="A3350">
        <v>2012</v>
      </c>
      <c r="B3350" t="s">
        <v>143</v>
      </c>
      <c r="C3350" t="s">
        <v>144</v>
      </c>
      <c r="D3350">
        <v>48</v>
      </c>
      <c r="E3350">
        <v>74</v>
      </c>
      <c r="F3350">
        <v>49</v>
      </c>
      <c r="G3350" t="s">
        <v>16</v>
      </c>
      <c r="H3350" t="s">
        <v>378</v>
      </c>
      <c r="I3350" t="s">
        <v>274</v>
      </c>
      <c r="J3350" t="b">
        <v>0</v>
      </c>
      <c r="K3350">
        <v>24657</v>
      </c>
      <c r="L3350">
        <v>7993851</v>
      </c>
      <c r="M3350">
        <v>20171015</v>
      </c>
      <c r="N3350" t="s">
        <v>19</v>
      </c>
      <c r="O3350" t="str">
        <f>IF(VLOOKUP(A3350,'national-winners'!$A$2:$B$13,2,0)=H3350,"Y","N")</f>
        <v>N</v>
      </c>
    </row>
    <row r="3351" spans="1:15" x14ac:dyDescent="0.25">
      <c r="A3351">
        <v>2012</v>
      </c>
      <c r="B3351" t="s">
        <v>143</v>
      </c>
      <c r="C3351" t="s">
        <v>144</v>
      </c>
      <c r="D3351">
        <v>48</v>
      </c>
      <c r="E3351">
        <v>74</v>
      </c>
      <c r="F3351">
        <v>49</v>
      </c>
      <c r="G3351" t="s">
        <v>16</v>
      </c>
      <c r="J3351" t="b">
        <v>1</v>
      </c>
      <c r="K3351">
        <v>2647</v>
      </c>
      <c r="L3351">
        <v>7993851</v>
      </c>
      <c r="M3351">
        <v>20171015</v>
      </c>
      <c r="N3351" t="s">
        <v>19</v>
      </c>
      <c r="O3351" t="str">
        <f>IF(VLOOKUP(A3351,'national-winners'!$A$2:$B$13,2,0)=H3351,"Y","N")</f>
        <v>N</v>
      </c>
    </row>
    <row r="3352" spans="1:15" x14ac:dyDescent="0.25">
      <c r="A3352">
        <v>2012</v>
      </c>
      <c r="B3352" t="s">
        <v>145</v>
      </c>
      <c r="C3352" t="s">
        <v>146</v>
      </c>
      <c r="D3352">
        <v>49</v>
      </c>
      <c r="E3352">
        <v>87</v>
      </c>
      <c r="F3352">
        <v>67</v>
      </c>
      <c r="G3352" t="s">
        <v>16</v>
      </c>
      <c r="H3352" t="s">
        <v>376</v>
      </c>
      <c r="I3352" t="s">
        <v>21</v>
      </c>
      <c r="J3352" t="b">
        <v>0</v>
      </c>
      <c r="K3352">
        <v>740600</v>
      </c>
      <c r="L3352">
        <v>1017440</v>
      </c>
      <c r="M3352">
        <v>20171015</v>
      </c>
      <c r="N3352" t="s">
        <v>19</v>
      </c>
      <c r="O3352" t="str">
        <f>IF(VLOOKUP(A3352,'national-winners'!$A$2:$B$13,2,0)=H3352,"Y","N")</f>
        <v>N</v>
      </c>
    </row>
    <row r="3353" spans="1:15" x14ac:dyDescent="0.25">
      <c r="A3353">
        <v>2012</v>
      </c>
      <c r="B3353" t="s">
        <v>145</v>
      </c>
      <c r="C3353" t="s">
        <v>146</v>
      </c>
      <c r="D3353">
        <v>49</v>
      </c>
      <c r="E3353">
        <v>87</v>
      </c>
      <c r="F3353">
        <v>67</v>
      </c>
      <c r="G3353" t="s">
        <v>16</v>
      </c>
      <c r="H3353" t="s">
        <v>349</v>
      </c>
      <c r="I3353" t="s">
        <v>18</v>
      </c>
      <c r="J3353" t="b">
        <v>0</v>
      </c>
      <c r="K3353">
        <v>251813</v>
      </c>
      <c r="L3353">
        <v>1017440</v>
      </c>
      <c r="M3353">
        <v>20171015</v>
      </c>
      <c r="N3353" t="s">
        <v>19</v>
      </c>
      <c r="O3353" t="str">
        <f>IF(VLOOKUP(A3353,'national-winners'!$A$2:$B$13,2,0)=H3353,"Y","N")</f>
        <v>Y</v>
      </c>
    </row>
    <row r="3354" spans="1:15" x14ac:dyDescent="0.25">
      <c r="A3354">
        <v>2012</v>
      </c>
      <c r="B3354" t="s">
        <v>145</v>
      </c>
      <c r="C3354" t="s">
        <v>146</v>
      </c>
      <c r="D3354">
        <v>49</v>
      </c>
      <c r="E3354">
        <v>87</v>
      </c>
      <c r="F3354">
        <v>67</v>
      </c>
      <c r="G3354" t="s">
        <v>16</v>
      </c>
      <c r="H3354" t="s">
        <v>377</v>
      </c>
      <c r="I3354" t="s">
        <v>29</v>
      </c>
      <c r="J3354" t="b">
        <v>0</v>
      </c>
      <c r="K3354">
        <v>12572</v>
      </c>
      <c r="L3354">
        <v>1017440</v>
      </c>
      <c r="M3354">
        <v>20171015</v>
      </c>
      <c r="N3354" t="s">
        <v>19</v>
      </c>
      <c r="O3354" t="str">
        <f>IF(VLOOKUP(A3354,'national-winners'!$A$2:$B$13,2,0)=H3354,"Y","N")</f>
        <v>N</v>
      </c>
    </row>
    <row r="3355" spans="1:15" x14ac:dyDescent="0.25">
      <c r="A3355">
        <v>2012</v>
      </c>
      <c r="B3355" t="s">
        <v>145</v>
      </c>
      <c r="C3355" t="s">
        <v>146</v>
      </c>
      <c r="D3355">
        <v>49</v>
      </c>
      <c r="E3355">
        <v>87</v>
      </c>
      <c r="F3355">
        <v>67</v>
      </c>
      <c r="G3355" t="s">
        <v>16</v>
      </c>
      <c r="H3355" t="s">
        <v>383</v>
      </c>
      <c r="I3355" t="s">
        <v>384</v>
      </c>
      <c r="J3355" t="b">
        <v>0</v>
      </c>
      <c r="K3355">
        <v>5335</v>
      </c>
      <c r="L3355">
        <v>1017440</v>
      </c>
      <c r="M3355">
        <v>20171015</v>
      </c>
      <c r="N3355" t="s">
        <v>19</v>
      </c>
      <c r="O3355" t="str">
        <f>IF(VLOOKUP(A3355,'national-winners'!$A$2:$B$13,2,0)=H3355,"Y","N")</f>
        <v>N</v>
      </c>
    </row>
    <row r="3356" spans="1:15" x14ac:dyDescent="0.25">
      <c r="A3356">
        <v>2012</v>
      </c>
      <c r="B3356" t="s">
        <v>145</v>
      </c>
      <c r="C3356" t="s">
        <v>146</v>
      </c>
      <c r="D3356">
        <v>49</v>
      </c>
      <c r="E3356">
        <v>87</v>
      </c>
      <c r="F3356">
        <v>67</v>
      </c>
      <c r="G3356" t="s">
        <v>16</v>
      </c>
      <c r="H3356" t="s">
        <v>378</v>
      </c>
      <c r="I3356" t="s">
        <v>274</v>
      </c>
      <c r="J3356" t="b">
        <v>0</v>
      </c>
      <c r="K3356">
        <v>3817</v>
      </c>
      <c r="L3356">
        <v>1017440</v>
      </c>
      <c r="M3356">
        <v>20171015</v>
      </c>
      <c r="N3356" t="s">
        <v>19</v>
      </c>
      <c r="O3356" t="str">
        <f>IF(VLOOKUP(A3356,'national-winners'!$A$2:$B$13,2,0)=H3356,"Y","N")</f>
        <v>N</v>
      </c>
    </row>
    <row r="3357" spans="1:15" x14ac:dyDescent="0.25">
      <c r="A3357">
        <v>2012</v>
      </c>
      <c r="B3357" t="s">
        <v>145</v>
      </c>
      <c r="C3357" t="s">
        <v>146</v>
      </c>
      <c r="D3357">
        <v>49</v>
      </c>
      <c r="E3357">
        <v>87</v>
      </c>
      <c r="F3357">
        <v>67</v>
      </c>
      <c r="G3357" t="s">
        <v>16</v>
      </c>
      <c r="H3357" t="s">
        <v>381</v>
      </c>
      <c r="I3357" t="s">
        <v>134</v>
      </c>
      <c r="J3357" t="b">
        <v>0</v>
      </c>
      <c r="K3357">
        <v>2871</v>
      </c>
      <c r="L3357">
        <v>1017440</v>
      </c>
      <c r="M3357">
        <v>20171015</v>
      </c>
      <c r="N3357" t="s">
        <v>19</v>
      </c>
      <c r="O3357" t="str">
        <f>IF(VLOOKUP(A3357,'national-winners'!$A$2:$B$13,2,0)=H3357,"Y","N")</f>
        <v>N</v>
      </c>
    </row>
    <row r="3358" spans="1:15" x14ac:dyDescent="0.25">
      <c r="A3358">
        <v>2012</v>
      </c>
      <c r="B3358" t="s">
        <v>145</v>
      </c>
      <c r="C3358" t="s">
        <v>146</v>
      </c>
      <c r="D3358">
        <v>49</v>
      </c>
      <c r="E3358">
        <v>87</v>
      </c>
      <c r="F3358">
        <v>67</v>
      </c>
      <c r="G3358" t="s">
        <v>16</v>
      </c>
      <c r="I3358" t="s">
        <v>55</v>
      </c>
      <c r="J3358" t="b">
        <v>0</v>
      </c>
      <c r="K3358">
        <v>393</v>
      </c>
      <c r="L3358">
        <v>1017440</v>
      </c>
      <c r="M3358">
        <v>20171015</v>
      </c>
      <c r="N3358" t="s">
        <v>19</v>
      </c>
      <c r="O3358" t="str">
        <f>IF(VLOOKUP(A3358,'national-winners'!$A$2:$B$13,2,0)=H3358,"Y","N")</f>
        <v>N</v>
      </c>
    </row>
    <row r="3359" spans="1:15" x14ac:dyDescent="0.25">
      <c r="A3359">
        <v>2012</v>
      </c>
      <c r="B3359" t="s">
        <v>145</v>
      </c>
      <c r="C3359" t="s">
        <v>146</v>
      </c>
      <c r="D3359">
        <v>49</v>
      </c>
      <c r="E3359">
        <v>87</v>
      </c>
      <c r="F3359">
        <v>67</v>
      </c>
      <c r="G3359" t="s">
        <v>16</v>
      </c>
      <c r="J3359" t="b">
        <v>1</v>
      </c>
      <c r="K3359">
        <v>39</v>
      </c>
      <c r="L3359">
        <v>1017440</v>
      </c>
      <c r="M3359">
        <v>20171015</v>
      </c>
      <c r="N3359" t="s">
        <v>19</v>
      </c>
      <c r="O3359" t="str">
        <f>IF(VLOOKUP(A3359,'national-winners'!$A$2:$B$13,2,0)=H3359,"Y","N")</f>
        <v>N</v>
      </c>
    </row>
    <row r="3360" spans="1:15" x14ac:dyDescent="0.25">
      <c r="A3360">
        <v>2012</v>
      </c>
      <c r="B3360" t="s">
        <v>148</v>
      </c>
      <c r="C3360" t="s">
        <v>149</v>
      </c>
      <c r="D3360">
        <v>50</v>
      </c>
      <c r="E3360">
        <v>13</v>
      </c>
      <c r="F3360">
        <v>6</v>
      </c>
      <c r="G3360" t="s">
        <v>16</v>
      </c>
      <c r="H3360" t="s">
        <v>349</v>
      </c>
      <c r="I3360" t="s">
        <v>18</v>
      </c>
      <c r="J3360" t="b">
        <v>0</v>
      </c>
      <c r="K3360">
        <v>199239</v>
      </c>
      <c r="L3360">
        <v>299290</v>
      </c>
      <c r="M3360">
        <v>20171015</v>
      </c>
      <c r="N3360" t="s">
        <v>19</v>
      </c>
      <c r="O3360" t="str">
        <f>IF(VLOOKUP(A3360,'national-winners'!$A$2:$B$13,2,0)=H3360,"Y","N")</f>
        <v>Y</v>
      </c>
    </row>
    <row r="3361" spans="1:15" x14ac:dyDescent="0.25">
      <c r="A3361">
        <v>2012</v>
      </c>
      <c r="B3361" t="s">
        <v>148</v>
      </c>
      <c r="C3361" t="s">
        <v>149</v>
      </c>
      <c r="D3361">
        <v>50</v>
      </c>
      <c r="E3361">
        <v>13</v>
      </c>
      <c r="F3361">
        <v>6</v>
      </c>
      <c r="G3361" t="s">
        <v>16</v>
      </c>
      <c r="H3361" t="s">
        <v>376</v>
      </c>
      <c r="I3361" t="s">
        <v>21</v>
      </c>
      <c r="J3361" t="b">
        <v>0</v>
      </c>
      <c r="K3361">
        <v>92698</v>
      </c>
      <c r="L3361">
        <v>299290</v>
      </c>
      <c r="M3361">
        <v>20171015</v>
      </c>
      <c r="N3361" t="s">
        <v>19</v>
      </c>
      <c r="O3361" t="str">
        <f>IF(VLOOKUP(A3361,'national-winners'!$A$2:$B$13,2,0)=H3361,"Y","N")</f>
        <v>N</v>
      </c>
    </row>
    <row r="3362" spans="1:15" x14ac:dyDescent="0.25">
      <c r="A3362">
        <v>2012</v>
      </c>
      <c r="B3362" t="s">
        <v>148</v>
      </c>
      <c r="C3362" t="s">
        <v>149</v>
      </c>
      <c r="D3362">
        <v>50</v>
      </c>
      <c r="E3362">
        <v>13</v>
      </c>
      <c r="F3362">
        <v>6</v>
      </c>
      <c r="G3362" t="s">
        <v>16</v>
      </c>
      <c r="H3362" t="s">
        <v>377</v>
      </c>
      <c r="I3362" t="s">
        <v>29</v>
      </c>
      <c r="J3362" t="b">
        <v>0</v>
      </c>
      <c r="K3362">
        <v>3487</v>
      </c>
      <c r="L3362">
        <v>299290</v>
      </c>
      <c r="M3362">
        <v>20171015</v>
      </c>
      <c r="N3362" t="s">
        <v>19</v>
      </c>
      <c r="O3362" t="str">
        <f>IF(VLOOKUP(A3362,'national-winners'!$A$2:$B$13,2,0)=H3362,"Y","N")</f>
        <v>N</v>
      </c>
    </row>
    <row r="3363" spans="1:15" x14ac:dyDescent="0.25">
      <c r="A3363">
        <v>2012</v>
      </c>
      <c r="B3363" t="s">
        <v>148</v>
      </c>
      <c r="C3363" t="s">
        <v>149</v>
      </c>
      <c r="D3363">
        <v>50</v>
      </c>
      <c r="E3363">
        <v>13</v>
      </c>
      <c r="F3363">
        <v>6</v>
      </c>
      <c r="G3363" t="s">
        <v>16</v>
      </c>
      <c r="J3363" t="b">
        <v>1</v>
      </c>
      <c r="K3363">
        <v>2043</v>
      </c>
      <c r="L3363">
        <v>299290</v>
      </c>
      <c r="M3363">
        <v>20171015</v>
      </c>
      <c r="N3363" t="s">
        <v>19</v>
      </c>
      <c r="O3363" t="str">
        <f>IF(VLOOKUP(A3363,'national-winners'!$A$2:$B$13,2,0)=H3363,"Y","N")</f>
        <v>N</v>
      </c>
    </row>
    <row r="3364" spans="1:15" x14ac:dyDescent="0.25">
      <c r="A3364">
        <v>2012</v>
      </c>
      <c r="B3364" t="s">
        <v>148</v>
      </c>
      <c r="C3364" t="s">
        <v>149</v>
      </c>
      <c r="D3364">
        <v>50</v>
      </c>
      <c r="E3364">
        <v>13</v>
      </c>
      <c r="F3364">
        <v>6</v>
      </c>
      <c r="G3364" t="s">
        <v>16</v>
      </c>
      <c r="H3364" t="s">
        <v>383</v>
      </c>
      <c r="I3364" t="s">
        <v>384</v>
      </c>
      <c r="J3364" t="b">
        <v>0</v>
      </c>
      <c r="K3364">
        <v>1128</v>
      </c>
      <c r="L3364">
        <v>299290</v>
      </c>
      <c r="M3364">
        <v>20171015</v>
      </c>
      <c r="N3364" t="s">
        <v>19</v>
      </c>
      <c r="O3364" t="str">
        <f>IF(VLOOKUP(A3364,'national-winners'!$A$2:$B$13,2,0)=H3364,"Y","N")</f>
        <v>N</v>
      </c>
    </row>
    <row r="3365" spans="1:15" x14ac:dyDescent="0.25">
      <c r="A3365">
        <v>2012</v>
      </c>
      <c r="B3365" t="s">
        <v>148</v>
      </c>
      <c r="C3365" t="s">
        <v>149</v>
      </c>
      <c r="D3365">
        <v>50</v>
      </c>
      <c r="E3365">
        <v>13</v>
      </c>
      <c r="F3365">
        <v>6</v>
      </c>
      <c r="G3365" t="s">
        <v>16</v>
      </c>
      <c r="H3365" t="s">
        <v>394</v>
      </c>
      <c r="I3365" t="s">
        <v>353</v>
      </c>
      <c r="J3365" t="b">
        <v>0</v>
      </c>
      <c r="K3365">
        <v>695</v>
      </c>
      <c r="L3365">
        <v>299290</v>
      </c>
      <c r="M3365">
        <v>20171015</v>
      </c>
      <c r="N3365" t="s">
        <v>19</v>
      </c>
      <c r="O3365" t="str">
        <f>IF(VLOOKUP(A3365,'national-winners'!$A$2:$B$13,2,0)=H3365,"Y","N")</f>
        <v>N</v>
      </c>
    </row>
    <row r="3366" spans="1:15" x14ac:dyDescent="0.25">
      <c r="A3366">
        <v>2012</v>
      </c>
      <c r="B3366" t="s">
        <v>150</v>
      </c>
      <c r="C3366" t="s">
        <v>151</v>
      </c>
      <c r="D3366">
        <v>51</v>
      </c>
      <c r="E3366">
        <v>54</v>
      </c>
      <c r="F3366">
        <v>40</v>
      </c>
      <c r="G3366" t="s">
        <v>16</v>
      </c>
      <c r="H3366" t="s">
        <v>349</v>
      </c>
      <c r="I3366" t="s">
        <v>18</v>
      </c>
      <c r="J3366" t="b">
        <v>0</v>
      </c>
      <c r="K3366">
        <v>1971820</v>
      </c>
      <c r="L3366">
        <v>3854489</v>
      </c>
      <c r="M3366">
        <v>20171015</v>
      </c>
      <c r="N3366" t="s">
        <v>19</v>
      </c>
      <c r="O3366" t="str">
        <f>IF(VLOOKUP(A3366,'national-winners'!$A$2:$B$13,2,0)=H3366,"Y","N")</f>
        <v>Y</v>
      </c>
    </row>
    <row r="3367" spans="1:15" x14ac:dyDescent="0.25">
      <c r="A3367">
        <v>2012</v>
      </c>
      <c r="B3367" t="s">
        <v>150</v>
      </c>
      <c r="C3367" t="s">
        <v>151</v>
      </c>
      <c r="D3367">
        <v>51</v>
      </c>
      <c r="E3367">
        <v>54</v>
      </c>
      <c r="F3367">
        <v>40</v>
      </c>
      <c r="G3367" t="s">
        <v>16</v>
      </c>
      <c r="H3367" t="s">
        <v>376</v>
      </c>
      <c r="I3367" t="s">
        <v>21</v>
      </c>
      <c r="J3367" t="b">
        <v>0</v>
      </c>
      <c r="K3367">
        <v>1822522</v>
      </c>
      <c r="L3367">
        <v>3854489</v>
      </c>
      <c r="M3367">
        <v>20171015</v>
      </c>
      <c r="N3367" t="s">
        <v>19</v>
      </c>
      <c r="O3367" t="str">
        <f>IF(VLOOKUP(A3367,'national-winners'!$A$2:$B$13,2,0)=H3367,"Y","N")</f>
        <v>N</v>
      </c>
    </row>
    <row r="3368" spans="1:15" x14ac:dyDescent="0.25">
      <c r="A3368">
        <v>2012</v>
      </c>
      <c r="B3368" t="s">
        <v>150</v>
      </c>
      <c r="C3368" t="s">
        <v>151</v>
      </c>
      <c r="D3368">
        <v>51</v>
      </c>
      <c r="E3368">
        <v>54</v>
      </c>
      <c r="F3368">
        <v>40</v>
      </c>
      <c r="G3368" t="s">
        <v>16</v>
      </c>
      <c r="H3368" t="s">
        <v>377</v>
      </c>
      <c r="I3368" t="s">
        <v>29</v>
      </c>
      <c r="J3368" t="b">
        <v>0</v>
      </c>
      <c r="K3368">
        <v>31216</v>
      </c>
      <c r="L3368">
        <v>3854489</v>
      </c>
      <c r="M3368">
        <v>20171015</v>
      </c>
      <c r="N3368" t="s">
        <v>19</v>
      </c>
      <c r="O3368" t="str">
        <f>IF(VLOOKUP(A3368,'national-winners'!$A$2:$B$13,2,0)=H3368,"Y","N")</f>
        <v>N</v>
      </c>
    </row>
    <row r="3369" spans="1:15" x14ac:dyDescent="0.25">
      <c r="A3369">
        <v>2012</v>
      </c>
      <c r="B3369" t="s">
        <v>150</v>
      </c>
      <c r="C3369" t="s">
        <v>151</v>
      </c>
      <c r="D3369">
        <v>51</v>
      </c>
      <c r="E3369">
        <v>54</v>
      </c>
      <c r="F3369">
        <v>40</v>
      </c>
      <c r="G3369" t="s">
        <v>16</v>
      </c>
      <c r="H3369" t="s">
        <v>381</v>
      </c>
      <c r="I3369" t="s">
        <v>134</v>
      </c>
      <c r="J3369" t="b">
        <v>0</v>
      </c>
      <c r="K3369">
        <v>13058</v>
      </c>
      <c r="L3369">
        <v>3854489</v>
      </c>
      <c r="M3369">
        <v>20171015</v>
      </c>
      <c r="N3369" t="s">
        <v>19</v>
      </c>
      <c r="O3369" t="str">
        <f>IF(VLOOKUP(A3369,'national-winners'!$A$2:$B$13,2,0)=H3369,"Y","N")</f>
        <v>N</v>
      </c>
    </row>
    <row r="3370" spans="1:15" x14ac:dyDescent="0.25">
      <c r="A3370">
        <v>2012</v>
      </c>
      <c r="B3370" t="s">
        <v>150</v>
      </c>
      <c r="C3370" t="s">
        <v>151</v>
      </c>
      <c r="D3370">
        <v>51</v>
      </c>
      <c r="E3370">
        <v>54</v>
      </c>
      <c r="F3370">
        <v>40</v>
      </c>
      <c r="G3370" t="s">
        <v>16</v>
      </c>
      <c r="H3370" t="s">
        <v>378</v>
      </c>
      <c r="I3370" t="s">
        <v>274</v>
      </c>
      <c r="J3370" t="b">
        <v>0</v>
      </c>
      <c r="K3370">
        <v>8627</v>
      </c>
      <c r="L3370">
        <v>3854489</v>
      </c>
      <c r="M3370">
        <v>20171015</v>
      </c>
      <c r="N3370" t="s">
        <v>19</v>
      </c>
      <c r="O3370" t="str">
        <f>IF(VLOOKUP(A3370,'national-winners'!$A$2:$B$13,2,0)=H3370,"Y","N")</f>
        <v>N</v>
      </c>
    </row>
    <row r="3371" spans="1:15" x14ac:dyDescent="0.25">
      <c r="A3371">
        <v>2012</v>
      </c>
      <c r="B3371" t="s">
        <v>150</v>
      </c>
      <c r="C3371" t="s">
        <v>151</v>
      </c>
      <c r="D3371">
        <v>51</v>
      </c>
      <c r="E3371">
        <v>54</v>
      </c>
      <c r="F3371">
        <v>40</v>
      </c>
      <c r="G3371" t="s">
        <v>16</v>
      </c>
      <c r="J3371" t="b">
        <v>1</v>
      </c>
      <c r="K3371">
        <v>7246</v>
      </c>
      <c r="L3371">
        <v>3854489</v>
      </c>
      <c r="M3371">
        <v>20171015</v>
      </c>
      <c r="N3371" t="s">
        <v>19</v>
      </c>
      <c r="O3371" t="str">
        <f>IF(VLOOKUP(A3371,'national-winners'!$A$2:$B$13,2,0)=H3371,"Y","N")</f>
        <v>N</v>
      </c>
    </row>
    <row r="3372" spans="1:15" x14ac:dyDescent="0.25">
      <c r="A3372">
        <v>2012</v>
      </c>
      <c r="B3372" t="s">
        <v>152</v>
      </c>
      <c r="C3372" t="s">
        <v>153</v>
      </c>
      <c r="D3372">
        <v>53</v>
      </c>
      <c r="E3372">
        <v>91</v>
      </c>
      <c r="F3372">
        <v>73</v>
      </c>
      <c r="G3372" t="s">
        <v>16</v>
      </c>
      <c r="H3372" t="s">
        <v>349</v>
      </c>
      <c r="I3372" t="s">
        <v>18</v>
      </c>
      <c r="J3372" t="b">
        <v>0</v>
      </c>
      <c r="K3372">
        <v>1755396</v>
      </c>
      <c r="L3372">
        <v>3125516</v>
      </c>
      <c r="M3372">
        <v>20171015</v>
      </c>
      <c r="N3372" t="s">
        <v>19</v>
      </c>
      <c r="O3372" t="str">
        <f>IF(VLOOKUP(A3372,'national-winners'!$A$2:$B$13,2,0)=H3372,"Y","N")</f>
        <v>Y</v>
      </c>
    </row>
    <row r="3373" spans="1:15" x14ac:dyDescent="0.25">
      <c r="A3373">
        <v>2012</v>
      </c>
      <c r="B3373" t="s">
        <v>152</v>
      </c>
      <c r="C3373" t="s">
        <v>153</v>
      </c>
      <c r="D3373">
        <v>53</v>
      </c>
      <c r="E3373">
        <v>91</v>
      </c>
      <c r="F3373">
        <v>73</v>
      </c>
      <c r="G3373" t="s">
        <v>16</v>
      </c>
      <c r="H3373" t="s">
        <v>406</v>
      </c>
      <c r="I3373" t="s">
        <v>21</v>
      </c>
      <c r="J3373" t="b">
        <v>0</v>
      </c>
      <c r="K3373">
        <v>1290670</v>
      </c>
      <c r="L3373">
        <v>3125516</v>
      </c>
      <c r="M3373">
        <v>20171015</v>
      </c>
      <c r="N3373" t="s">
        <v>19</v>
      </c>
      <c r="O3373" t="str">
        <f>IF(VLOOKUP(A3373,'national-winners'!$A$2:$B$13,2,0)=H3373,"Y","N")</f>
        <v>N</v>
      </c>
    </row>
    <row r="3374" spans="1:15" x14ac:dyDescent="0.25">
      <c r="A3374">
        <v>2012</v>
      </c>
      <c r="B3374" t="s">
        <v>152</v>
      </c>
      <c r="C3374" t="s">
        <v>153</v>
      </c>
      <c r="D3374">
        <v>53</v>
      </c>
      <c r="E3374">
        <v>91</v>
      </c>
      <c r="F3374">
        <v>73</v>
      </c>
      <c r="G3374" t="s">
        <v>16</v>
      </c>
      <c r="H3374" t="s">
        <v>377</v>
      </c>
      <c r="I3374" t="s">
        <v>29</v>
      </c>
      <c r="J3374" t="b">
        <v>0</v>
      </c>
      <c r="K3374">
        <v>42202</v>
      </c>
      <c r="L3374">
        <v>3125516</v>
      </c>
      <c r="M3374">
        <v>20171015</v>
      </c>
      <c r="N3374" t="s">
        <v>19</v>
      </c>
      <c r="O3374" t="str">
        <f>IF(VLOOKUP(A3374,'national-winners'!$A$2:$B$13,2,0)=H3374,"Y","N")</f>
        <v>N</v>
      </c>
    </row>
    <row r="3375" spans="1:15" x14ac:dyDescent="0.25">
      <c r="A3375">
        <v>2012</v>
      </c>
      <c r="B3375" t="s">
        <v>152</v>
      </c>
      <c r="C3375" t="s">
        <v>153</v>
      </c>
      <c r="D3375">
        <v>53</v>
      </c>
      <c r="E3375">
        <v>91</v>
      </c>
      <c r="F3375">
        <v>73</v>
      </c>
      <c r="G3375" t="s">
        <v>16</v>
      </c>
      <c r="H3375" t="s">
        <v>378</v>
      </c>
      <c r="I3375" t="s">
        <v>274</v>
      </c>
      <c r="J3375" t="b">
        <v>0</v>
      </c>
      <c r="K3375">
        <v>20928</v>
      </c>
      <c r="L3375">
        <v>3125516</v>
      </c>
      <c r="M3375">
        <v>20171015</v>
      </c>
      <c r="N3375" t="s">
        <v>19</v>
      </c>
      <c r="O3375" t="str">
        <f>IF(VLOOKUP(A3375,'national-winners'!$A$2:$B$13,2,0)=H3375,"Y","N")</f>
        <v>N</v>
      </c>
    </row>
    <row r="3376" spans="1:15" x14ac:dyDescent="0.25">
      <c r="A3376">
        <v>2012</v>
      </c>
      <c r="B3376" t="s">
        <v>152</v>
      </c>
      <c r="C3376" t="s">
        <v>153</v>
      </c>
      <c r="D3376">
        <v>53</v>
      </c>
      <c r="E3376">
        <v>91</v>
      </c>
      <c r="F3376">
        <v>73</v>
      </c>
      <c r="G3376" t="s">
        <v>16</v>
      </c>
      <c r="H3376" t="s">
        <v>381</v>
      </c>
      <c r="I3376" t="s">
        <v>134</v>
      </c>
      <c r="J3376" t="b">
        <v>0</v>
      </c>
      <c r="K3376">
        <v>8851</v>
      </c>
      <c r="L3376">
        <v>3125516</v>
      </c>
      <c r="M3376">
        <v>20171015</v>
      </c>
      <c r="N3376" t="s">
        <v>19</v>
      </c>
      <c r="O3376" t="str">
        <f>IF(VLOOKUP(A3376,'national-winners'!$A$2:$B$13,2,0)=H3376,"Y","N")</f>
        <v>N</v>
      </c>
    </row>
    <row r="3377" spans="1:15" x14ac:dyDescent="0.25">
      <c r="A3377">
        <v>2012</v>
      </c>
      <c r="B3377" t="s">
        <v>152</v>
      </c>
      <c r="C3377" t="s">
        <v>153</v>
      </c>
      <c r="D3377">
        <v>53</v>
      </c>
      <c r="E3377">
        <v>91</v>
      </c>
      <c r="F3377">
        <v>73</v>
      </c>
      <c r="G3377" t="s">
        <v>16</v>
      </c>
      <c r="H3377" t="s">
        <v>383</v>
      </c>
      <c r="I3377" t="s">
        <v>384</v>
      </c>
      <c r="J3377" t="b">
        <v>0</v>
      </c>
      <c r="K3377">
        <v>4946</v>
      </c>
      <c r="L3377">
        <v>3125516</v>
      </c>
      <c r="M3377">
        <v>20171015</v>
      </c>
      <c r="N3377" t="s">
        <v>19</v>
      </c>
      <c r="O3377" t="str">
        <f>IF(VLOOKUP(A3377,'national-winners'!$A$2:$B$13,2,0)=H3377,"Y","N")</f>
        <v>N</v>
      </c>
    </row>
    <row r="3378" spans="1:15" x14ac:dyDescent="0.25">
      <c r="A3378">
        <v>2012</v>
      </c>
      <c r="B3378" t="s">
        <v>152</v>
      </c>
      <c r="C3378" t="s">
        <v>153</v>
      </c>
      <c r="D3378">
        <v>53</v>
      </c>
      <c r="E3378">
        <v>91</v>
      </c>
      <c r="F3378">
        <v>73</v>
      </c>
      <c r="G3378" t="s">
        <v>16</v>
      </c>
      <c r="H3378" t="s">
        <v>394</v>
      </c>
      <c r="I3378" t="s">
        <v>353</v>
      </c>
      <c r="J3378" t="b">
        <v>0</v>
      </c>
      <c r="K3378">
        <v>1318</v>
      </c>
      <c r="L3378">
        <v>3125516</v>
      </c>
      <c r="M3378">
        <v>20171015</v>
      </c>
      <c r="N3378" t="s">
        <v>19</v>
      </c>
      <c r="O3378" t="str">
        <f>IF(VLOOKUP(A3378,'national-winners'!$A$2:$B$13,2,0)=H3378,"Y","N")</f>
        <v>N</v>
      </c>
    </row>
    <row r="3379" spans="1:15" x14ac:dyDescent="0.25">
      <c r="A3379">
        <v>2012</v>
      </c>
      <c r="B3379" t="s">
        <v>152</v>
      </c>
      <c r="C3379" t="s">
        <v>153</v>
      </c>
      <c r="D3379">
        <v>53</v>
      </c>
      <c r="E3379">
        <v>91</v>
      </c>
      <c r="F3379">
        <v>73</v>
      </c>
      <c r="G3379" t="s">
        <v>16</v>
      </c>
      <c r="H3379" t="s">
        <v>284</v>
      </c>
      <c r="I3379" t="s">
        <v>37</v>
      </c>
      <c r="J3379" t="b">
        <v>0</v>
      </c>
      <c r="K3379">
        <v>1205</v>
      </c>
      <c r="L3379">
        <v>3125516</v>
      </c>
      <c r="M3379">
        <v>20171015</v>
      </c>
      <c r="N3379" t="s">
        <v>19</v>
      </c>
      <c r="O3379" t="str">
        <f>IF(VLOOKUP(A3379,'national-winners'!$A$2:$B$13,2,0)=H3379,"Y","N")</f>
        <v>N</v>
      </c>
    </row>
    <row r="3380" spans="1:15" x14ac:dyDescent="0.25">
      <c r="A3380">
        <v>2012</v>
      </c>
      <c r="B3380" t="s">
        <v>154</v>
      </c>
      <c r="C3380" t="s">
        <v>155</v>
      </c>
      <c r="D3380">
        <v>54</v>
      </c>
      <c r="E3380">
        <v>55</v>
      </c>
      <c r="F3380">
        <v>56</v>
      </c>
      <c r="G3380" t="s">
        <v>16</v>
      </c>
      <c r="H3380" t="s">
        <v>376</v>
      </c>
      <c r="I3380" t="s">
        <v>21</v>
      </c>
      <c r="J3380" t="b">
        <v>0</v>
      </c>
      <c r="K3380">
        <v>417655</v>
      </c>
      <c r="L3380">
        <v>670438</v>
      </c>
      <c r="M3380">
        <v>20171015</v>
      </c>
      <c r="N3380" t="s">
        <v>19</v>
      </c>
      <c r="O3380" t="str">
        <f>IF(VLOOKUP(A3380,'national-winners'!$A$2:$B$13,2,0)=H3380,"Y","N")</f>
        <v>N</v>
      </c>
    </row>
    <row r="3381" spans="1:15" x14ac:dyDescent="0.25">
      <c r="A3381">
        <v>2012</v>
      </c>
      <c r="B3381" t="s">
        <v>154</v>
      </c>
      <c r="C3381" t="s">
        <v>155</v>
      </c>
      <c r="D3381">
        <v>54</v>
      </c>
      <c r="E3381">
        <v>55</v>
      </c>
      <c r="F3381">
        <v>56</v>
      </c>
      <c r="G3381" t="s">
        <v>16</v>
      </c>
      <c r="H3381" t="s">
        <v>349</v>
      </c>
      <c r="I3381" t="s">
        <v>18</v>
      </c>
      <c r="J3381" t="b">
        <v>0</v>
      </c>
      <c r="K3381">
        <v>238269</v>
      </c>
      <c r="L3381">
        <v>670438</v>
      </c>
      <c r="M3381">
        <v>20171015</v>
      </c>
      <c r="N3381" t="s">
        <v>19</v>
      </c>
      <c r="O3381" t="str">
        <f>IF(VLOOKUP(A3381,'national-winners'!$A$2:$B$13,2,0)=H3381,"Y","N")</f>
        <v>Y</v>
      </c>
    </row>
    <row r="3382" spans="1:15" x14ac:dyDescent="0.25">
      <c r="A3382">
        <v>2012</v>
      </c>
      <c r="B3382" t="s">
        <v>154</v>
      </c>
      <c r="C3382" t="s">
        <v>155</v>
      </c>
      <c r="D3382">
        <v>54</v>
      </c>
      <c r="E3382">
        <v>55</v>
      </c>
      <c r="F3382">
        <v>56</v>
      </c>
      <c r="G3382" t="s">
        <v>16</v>
      </c>
      <c r="H3382" t="s">
        <v>377</v>
      </c>
      <c r="I3382" t="s">
        <v>29</v>
      </c>
      <c r="J3382" t="b">
        <v>0</v>
      </c>
      <c r="K3382">
        <v>6302</v>
      </c>
      <c r="L3382">
        <v>670438</v>
      </c>
      <c r="M3382">
        <v>20171015</v>
      </c>
      <c r="N3382" t="s">
        <v>19</v>
      </c>
      <c r="O3382" t="str">
        <f>IF(VLOOKUP(A3382,'national-winners'!$A$2:$B$13,2,0)=H3382,"Y","N")</f>
        <v>N</v>
      </c>
    </row>
    <row r="3383" spans="1:15" x14ac:dyDescent="0.25">
      <c r="A3383">
        <v>2012</v>
      </c>
      <c r="B3383" t="s">
        <v>154</v>
      </c>
      <c r="C3383" t="s">
        <v>155</v>
      </c>
      <c r="D3383">
        <v>54</v>
      </c>
      <c r="E3383">
        <v>55</v>
      </c>
      <c r="F3383">
        <v>56</v>
      </c>
      <c r="G3383" t="s">
        <v>16</v>
      </c>
      <c r="H3383" t="s">
        <v>378</v>
      </c>
      <c r="I3383" t="s">
        <v>373</v>
      </c>
      <c r="J3383" t="b">
        <v>0</v>
      </c>
      <c r="K3383">
        <v>4406</v>
      </c>
      <c r="L3383">
        <v>670438</v>
      </c>
      <c r="M3383">
        <v>20171015</v>
      </c>
      <c r="N3383" t="s">
        <v>19</v>
      </c>
      <c r="O3383" t="str">
        <f>IF(VLOOKUP(A3383,'national-winners'!$A$2:$B$13,2,0)=H3383,"Y","N")</f>
        <v>N</v>
      </c>
    </row>
    <row r="3384" spans="1:15" x14ac:dyDescent="0.25">
      <c r="A3384">
        <v>2012</v>
      </c>
      <c r="B3384" t="s">
        <v>154</v>
      </c>
      <c r="C3384" t="s">
        <v>155</v>
      </c>
      <c r="D3384">
        <v>54</v>
      </c>
      <c r="E3384">
        <v>55</v>
      </c>
      <c r="F3384">
        <v>56</v>
      </c>
      <c r="G3384" t="s">
        <v>16</v>
      </c>
      <c r="I3384" t="s">
        <v>55</v>
      </c>
      <c r="J3384" t="b">
        <v>0</v>
      </c>
      <c r="K3384">
        <v>3806</v>
      </c>
      <c r="L3384">
        <v>670438</v>
      </c>
      <c r="M3384">
        <v>20171015</v>
      </c>
      <c r="N3384" t="s">
        <v>19</v>
      </c>
      <c r="O3384" t="str">
        <f>IF(VLOOKUP(A3384,'national-winners'!$A$2:$B$13,2,0)=H3384,"Y","N")</f>
        <v>N</v>
      </c>
    </row>
    <row r="3385" spans="1:15" x14ac:dyDescent="0.25">
      <c r="A3385">
        <v>2012</v>
      </c>
      <c r="B3385" t="s">
        <v>156</v>
      </c>
      <c r="C3385" t="s">
        <v>157</v>
      </c>
      <c r="D3385">
        <v>55</v>
      </c>
      <c r="E3385">
        <v>35</v>
      </c>
      <c r="F3385">
        <v>25</v>
      </c>
      <c r="G3385" t="s">
        <v>16</v>
      </c>
      <c r="H3385" t="s">
        <v>349</v>
      </c>
      <c r="I3385" t="s">
        <v>18</v>
      </c>
      <c r="J3385" t="b">
        <v>0</v>
      </c>
      <c r="K3385">
        <v>1620985</v>
      </c>
      <c r="L3385">
        <v>3071434</v>
      </c>
      <c r="M3385">
        <v>20171015</v>
      </c>
      <c r="N3385" t="s">
        <v>19</v>
      </c>
      <c r="O3385" t="str">
        <f>IF(VLOOKUP(A3385,'national-winners'!$A$2:$B$13,2,0)=H3385,"Y","N")</f>
        <v>Y</v>
      </c>
    </row>
    <row r="3386" spans="1:15" x14ac:dyDescent="0.25">
      <c r="A3386">
        <v>2012</v>
      </c>
      <c r="B3386" t="s">
        <v>156</v>
      </c>
      <c r="C3386" t="s">
        <v>157</v>
      </c>
      <c r="D3386">
        <v>55</v>
      </c>
      <c r="E3386">
        <v>35</v>
      </c>
      <c r="F3386">
        <v>25</v>
      </c>
      <c r="G3386" t="s">
        <v>16</v>
      </c>
      <c r="H3386" t="s">
        <v>376</v>
      </c>
      <c r="I3386" t="s">
        <v>21</v>
      </c>
      <c r="J3386" t="b">
        <v>0</v>
      </c>
      <c r="K3386">
        <v>1410966</v>
      </c>
      <c r="L3386">
        <v>3071434</v>
      </c>
      <c r="M3386">
        <v>20171015</v>
      </c>
      <c r="N3386" t="s">
        <v>19</v>
      </c>
      <c r="O3386" t="str">
        <f>IF(VLOOKUP(A3386,'national-winners'!$A$2:$B$13,2,0)=H3386,"Y","N")</f>
        <v>N</v>
      </c>
    </row>
    <row r="3387" spans="1:15" x14ac:dyDescent="0.25">
      <c r="A3387">
        <v>2012</v>
      </c>
      <c r="B3387" t="s">
        <v>156</v>
      </c>
      <c r="C3387" t="s">
        <v>157</v>
      </c>
      <c r="D3387">
        <v>55</v>
      </c>
      <c r="E3387">
        <v>35</v>
      </c>
      <c r="F3387">
        <v>25</v>
      </c>
      <c r="G3387" t="s">
        <v>16</v>
      </c>
      <c r="I3387" t="s">
        <v>35</v>
      </c>
      <c r="J3387" t="b">
        <v>0</v>
      </c>
      <c r="K3387">
        <v>29383</v>
      </c>
      <c r="L3387">
        <v>3071434</v>
      </c>
      <c r="M3387">
        <v>20171015</v>
      </c>
      <c r="N3387" t="s">
        <v>19</v>
      </c>
      <c r="O3387" t="str">
        <f>IF(VLOOKUP(A3387,'national-winners'!$A$2:$B$13,2,0)=H3387,"Y","N")</f>
        <v>N</v>
      </c>
    </row>
    <row r="3388" spans="1:15" x14ac:dyDescent="0.25">
      <c r="A3388">
        <v>2012</v>
      </c>
      <c r="B3388" t="s">
        <v>156</v>
      </c>
      <c r="C3388" t="s">
        <v>157</v>
      </c>
      <c r="D3388">
        <v>55</v>
      </c>
      <c r="E3388">
        <v>35</v>
      </c>
      <c r="F3388">
        <v>25</v>
      </c>
      <c r="G3388" t="s">
        <v>16</v>
      </c>
      <c r="H3388" t="s">
        <v>52</v>
      </c>
      <c r="J3388" t="b">
        <v>0</v>
      </c>
      <c r="K3388">
        <v>5170</v>
      </c>
      <c r="L3388">
        <v>3071434</v>
      </c>
      <c r="M3388">
        <v>20171015</v>
      </c>
      <c r="N3388" t="s">
        <v>19</v>
      </c>
      <c r="O3388" t="str">
        <f>IF(VLOOKUP(A3388,'national-winners'!$A$2:$B$13,2,0)=H3388,"Y","N")</f>
        <v>N</v>
      </c>
    </row>
    <row r="3389" spans="1:15" x14ac:dyDescent="0.25">
      <c r="A3389">
        <v>2012</v>
      </c>
      <c r="B3389" t="s">
        <v>156</v>
      </c>
      <c r="C3389" t="s">
        <v>157</v>
      </c>
      <c r="D3389">
        <v>55</v>
      </c>
      <c r="E3389">
        <v>35</v>
      </c>
      <c r="F3389">
        <v>25</v>
      </c>
      <c r="G3389" t="s">
        <v>16</v>
      </c>
      <c r="H3389" t="s">
        <v>381</v>
      </c>
      <c r="I3389" t="s">
        <v>134</v>
      </c>
      <c r="J3389" t="b">
        <v>0</v>
      </c>
      <c r="K3389">
        <v>4930</v>
      </c>
      <c r="L3389">
        <v>3071434</v>
      </c>
      <c r="M3389">
        <v>20171015</v>
      </c>
      <c r="N3389" t="s">
        <v>19</v>
      </c>
      <c r="O3389" t="str">
        <f>IF(VLOOKUP(A3389,'national-winners'!$A$2:$B$13,2,0)=H3389,"Y","N")</f>
        <v>N</v>
      </c>
    </row>
    <row r="3390" spans="1:15" x14ac:dyDescent="0.25">
      <c r="A3390">
        <v>2012</v>
      </c>
      <c r="B3390" t="s">
        <v>158</v>
      </c>
      <c r="C3390" t="s">
        <v>159</v>
      </c>
      <c r="D3390">
        <v>56</v>
      </c>
      <c r="E3390">
        <v>83</v>
      </c>
      <c r="F3390">
        <v>68</v>
      </c>
      <c r="G3390" t="s">
        <v>16</v>
      </c>
      <c r="H3390" t="s">
        <v>376</v>
      </c>
      <c r="I3390" t="s">
        <v>21</v>
      </c>
      <c r="J3390" t="b">
        <v>0</v>
      </c>
      <c r="K3390">
        <v>170962</v>
      </c>
      <c r="L3390">
        <v>250701</v>
      </c>
      <c r="M3390">
        <v>20171015</v>
      </c>
      <c r="N3390" t="s">
        <v>19</v>
      </c>
      <c r="O3390" t="str">
        <f>IF(VLOOKUP(A3390,'national-winners'!$A$2:$B$13,2,0)=H3390,"Y","N")</f>
        <v>N</v>
      </c>
    </row>
    <row r="3391" spans="1:15" x14ac:dyDescent="0.25">
      <c r="A3391">
        <v>2012</v>
      </c>
      <c r="B3391" t="s">
        <v>158</v>
      </c>
      <c r="C3391" t="s">
        <v>159</v>
      </c>
      <c r="D3391">
        <v>56</v>
      </c>
      <c r="E3391">
        <v>83</v>
      </c>
      <c r="F3391">
        <v>68</v>
      </c>
      <c r="G3391" t="s">
        <v>16</v>
      </c>
      <c r="H3391" t="s">
        <v>349</v>
      </c>
      <c r="I3391" t="s">
        <v>18</v>
      </c>
      <c r="J3391" t="b">
        <v>0</v>
      </c>
      <c r="K3391">
        <v>69286</v>
      </c>
      <c r="L3391">
        <v>250701</v>
      </c>
      <c r="M3391">
        <v>20171015</v>
      </c>
      <c r="N3391" t="s">
        <v>19</v>
      </c>
      <c r="O3391" t="str">
        <f>IF(VLOOKUP(A3391,'national-winners'!$A$2:$B$13,2,0)=H3391,"Y","N")</f>
        <v>Y</v>
      </c>
    </row>
    <row r="3392" spans="1:15" x14ac:dyDescent="0.25">
      <c r="A3392">
        <v>2012</v>
      </c>
      <c r="B3392" t="s">
        <v>158</v>
      </c>
      <c r="C3392" t="s">
        <v>159</v>
      </c>
      <c r="D3392">
        <v>56</v>
      </c>
      <c r="E3392">
        <v>83</v>
      </c>
      <c r="F3392">
        <v>68</v>
      </c>
      <c r="G3392" t="s">
        <v>16</v>
      </c>
      <c r="H3392" t="s">
        <v>377</v>
      </c>
      <c r="I3392" t="s">
        <v>29</v>
      </c>
      <c r="J3392" t="b">
        <v>0</v>
      </c>
      <c r="K3392">
        <v>5326</v>
      </c>
      <c r="L3392">
        <v>250701</v>
      </c>
      <c r="M3392">
        <v>20171015</v>
      </c>
      <c r="N3392" t="s">
        <v>19</v>
      </c>
      <c r="O3392" t="str">
        <f>IF(VLOOKUP(A3392,'national-winners'!$A$2:$B$13,2,0)=H3392,"Y","N")</f>
        <v>N</v>
      </c>
    </row>
    <row r="3393" spans="1:15" x14ac:dyDescent="0.25">
      <c r="A3393">
        <v>2012</v>
      </c>
      <c r="B3393" t="s">
        <v>158</v>
      </c>
      <c r="C3393" t="s">
        <v>159</v>
      </c>
      <c r="D3393">
        <v>56</v>
      </c>
      <c r="E3393">
        <v>83</v>
      </c>
      <c r="F3393">
        <v>68</v>
      </c>
      <c r="G3393" t="s">
        <v>16</v>
      </c>
      <c r="J3393" t="b">
        <v>1</v>
      </c>
      <c r="K3393">
        <v>2035</v>
      </c>
      <c r="L3393">
        <v>250701</v>
      </c>
      <c r="M3393">
        <v>20171015</v>
      </c>
      <c r="N3393" t="s">
        <v>19</v>
      </c>
      <c r="O3393" t="str">
        <f>IF(VLOOKUP(A3393,'national-winners'!$A$2:$B$13,2,0)=H3393,"Y","N")</f>
        <v>N</v>
      </c>
    </row>
    <row r="3394" spans="1:15" x14ac:dyDescent="0.25">
      <c r="A3394">
        <v>2012</v>
      </c>
      <c r="B3394" t="s">
        <v>158</v>
      </c>
      <c r="C3394" t="s">
        <v>159</v>
      </c>
      <c r="D3394">
        <v>56</v>
      </c>
      <c r="E3394">
        <v>83</v>
      </c>
      <c r="F3394">
        <v>68</v>
      </c>
      <c r="G3394" t="s">
        <v>16</v>
      </c>
      <c r="H3394" t="s">
        <v>381</v>
      </c>
      <c r="I3394" t="s">
        <v>134</v>
      </c>
      <c r="J3394" t="b">
        <v>0</v>
      </c>
      <c r="K3394">
        <v>1452</v>
      </c>
      <c r="L3394">
        <v>250701</v>
      </c>
      <c r="M3394">
        <v>20171015</v>
      </c>
      <c r="N3394" t="s">
        <v>19</v>
      </c>
      <c r="O3394" t="str">
        <f>IF(VLOOKUP(A3394,'national-winners'!$A$2:$B$13,2,0)=H3394,"Y","N")</f>
        <v>N</v>
      </c>
    </row>
    <row r="3395" spans="1:15" x14ac:dyDescent="0.25">
      <c r="A3395">
        <v>2012</v>
      </c>
      <c r="B3395" t="s">
        <v>158</v>
      </c>
      <c r="C3395" t="s">
        <v>159</v>
      </c>
      <c r="D3395">
        <v>56</v>
      </c>
      <c r="E3395">
        <v>83</v>
      </c>
      <c r="F3395">
        <v>68</v>
      </c>
      <c r="G3395" t="s">
        <v>16</v>
      </c>
      <c r="H3395" t="s">
        <v>306</v>
      </c>
      <c r="J3395" t="b">
        <v>0</v>
      </c>
      <c r="K3395">
        <v>1367</v>
      </c>
      <c r="L3395">
        <v>250701</v>
      </c>
      <c r="M3395">
        <v>20171015</v>
      </c>
      <c r="N3395" t="s">
        <v>19</v>
      </c>
      <c r="O3395" t="str">
        <f>IF(VLOOKUP(A3395,'national-winners'!$A$2:$B$13,2,0)=H3395,"Y","N")</f>
        <v>N</v>
      </c>
    </row>
    <row r="3396" spans="1:15" x14ac:dyDescent="0.25">
      <c r="A3396">
        <v>2012</v>
      </c>
      <c r="B3396" t="s">
        <v>158</v>
      </c>
      <c r="C3396" t="s">
        <v>159</v>
      </c>
      <c r="D3396">
        <v>56</v>
      </c>
      <c r="E3396">
        <v>83</v>
      </c>
      <c r="F3396">
        <v>68</v>
      </c>
      <c r="G3396" t="s">
        <v>16</v>
      </c>
      <c r="H3396" t="s">
        <v>307</v>
      </c>
      <c r="J3396" t="b">
        <v>0</v>
      </c>
      <c r="K3396">
        <v>273</v>
      </c>
      <c r="L3396">
        <v>250701</v>
      </c>
      <c r="M3396">
        <v>20171015</v>
      </c>
      <c r="N3396" t="s">
        <v>19</v>
      </c>
      <c r="O3396" t="str">
        <f>IF(VLOOKUP(A3396,'national-winners'!$A$2:$B$13,2,0)=H3396,"Y","N")</f>
        <v>N</v>
      </c>
    </row>
    <row r="3397" spans="1:15" x14ac:dyDescent="0.25">
      <c r="A3397">
        <v>2016</v>
      </c>
      <c r="B3397" t="s">
        <v>14</v>
      </c>
      <c r="C3397" t="s">
        <v>15</v>
      </c>
      <c r="D3397">
        <v>1</v>
      </c>
      <c r="E3397">
        <v>63</v>
      </c>
      <c r="F3397">
        <v>41</v>
      </c>
      <c r="G3397" t="s">
        <v>16</v>
      </c>
      <c r="H3397" t="s">
        <v>407</v>
      </c>
      <c r="I3397" t="s">
        <v>21</v>
      </c>
      <c r="J3397" t="b">
        <v>0</v>
      </c>
      <c r="K3397">
        <v>1318255</v>
      </c>
      <c r="L3397">
        <v>2123372</v>
      </c>
      <c r="M3397">
        <v>20171015</v>
      </c>
      <c r="N3397" t="s">
        <v>19</v>
      </c>
      <c r="O3397" t="str">
        <f>IF(VLOOKUP(A3397,'national-winners'!$A$2:$B$13,2,0)=H3397,"Y","N")</f>
        <v>Y</v>
      </c>
    </row>
    <row r="3398" spans="1:15" x14ac:dyDescent="0.25">
      <c r="A3398">
        <v>2016</v>
      </c>
      <c r="B3398" t="s">
        <v>14</v>
      </c>
      <c r="C3398" t="s">
        <v>15</v>
      </c>
      <c r="D3398">
        <v>1</v>
      </c>
      <c r="E3398">
        <v>63</v>
      </c>
      <c r="F3398">
        <v>41</v>
      </c>
      <c r="G3398" t="s">
        <v>16</v>
      </c>
      <c r="H3398" t="s">
        <v>408</v>
      </c>
      <c r="I3398" t="s">
        <v>18</v>
      </c>
      <c r="J3398" t="b">
        <v>0</v>
      </c>
      <c r="K3398">
        <v>729547</v>
      </c>
      <c r="L3398">
        <v>2123372</v>
      </c>
      <c r="M3398">
        <v>20171015</v>
      </c>
      <c r="N3398" t="s">
        <v>19</v>
      </c>
      <c r="O3398" t="str">
        <f>IF(VLOOKUP(A3398,'national-winners'!$A$2:$B$13,2,0)=H3398,"Y","N")</f>
        <v>N</v>
      </c>
    </row>
    <row r="3399" spans="1:15" x14ac:dyDescent="0.25">
      <c r="A3399">
        <v>2016</v>
      </c>
      <c r="B3399" t="s">
        <v>14</v>
      </c>
      <c r="C3399" t="s">
        <v>15</v>
      </c>
      <c r="D3399">
        <v>1</v>
      </c>
      <c r="E3399">
        <v>63</v>
      </c>
      <c r="F3399">
        <v>41</v>
      </c>
      <c r="G3399" t="s">
        <v>16</v>
      </c>
      <c r="H3399" t="s">
        <v>377</v>
      </c>
      <c r="I3399" t="s">
        <v>29</v>
      </c>
      <c r="J3399" t="b">
        <v>0</v>
      </c>
      <c r="K3399">
        <v>44467</v>
      </c>
      <c r="L3399">
        <v>2123372</v>
      </c>
      <c r="M3399">
        <v>20171015</v>
      </c>
      <c r="N3399" t="s">
        <v>19</v>
      </c>
      <c r="O3399" t="str">
        <f>IF(VLOOKUP(A3399,'national-winners'!$A$2:$B$13,2,0)=H3399,"Y","N")</f>
        <v>N</v>
      </c>
    </row>
    <row r="3400" spans="1:15" x14ac:dyDescent="0.25">
      <c r="A3400">
        <v>2016</v>
      </c>
      <c r="B3400" t="s">
        <v>14</v>
      </c>
      <c r="C3400" t="s">
        <v>15</v>
      </c>
      <c r="D3400">
        <v>1</v>
      </c>
      <c r="E3400">
        <v>63</v>
      </c>
      <c r="F3400">
        <v>41</v>
      </c>
      <c r="G3400" t="s">
        <v>16</v>
      </c>
      <c r="J3400" t="b">
        <v>1</v>
      </c>
      <c r="K3400">
        <v>21712</v>
      </c>
      <c r="L3400">
        <v>2123372</v>
      </c>
      <c r="M3400">
        <v>20171015</v>
      </c>
      <c r="N3400" t="s">
        <v>19</v>
      </c>
      <c r="O3400" t="str">
        <f>IF(VLOOKUP(A3400,'national-winners'!$A$2:$B$13,2,0)=H3400,"Y","N")</f>
        <v>N</v>
      </c>
    </row>
    <row r="3401" spans="1:15" x14ac:dyDescent="0.25">
      <c r="A3401">
        <v>2016</v>
      </c>
      <c r="B3401" t="s">
        <v>14</v>
      </c>
      <c r="C3401" t="s">
        <v>15</v>
      </c>
      <c r="D3401">
        <v>1</v>
      </c>
      <c r="E3401">
        <v>63</v>
      </c>
      <c r="F3401">
        <v>41</v>
      </c>
      <c r="G3401" t="s">
        <v>16</v>
      </c>
      <c r="H3401" t="s">
        <v>378</v>
      </c>
      <c r="I3401" t="s">
        <v>274</v>
      </c>
      <c r="J3401" t="b">
        <v>0</v>
      </c>
      <c r="K3401">
        <v>9391</v>
      </c>
      <c r="L3401">
        <v>2123372</v>
      </c>
      <c r="M3401">
        <v>20171015</v>
      </c>
      <c r="N3401" t="s">
        <v>19</v>
      </c>
      <c r="O3401" t="str">
        <f>IF(VLOOKUP(A3401,'national-winners'!$A$2:$B$13,2,0)=H3401,"Y","N")</f>
        <v>N</v>
      </c>
    </row>
    <row r="3402" spans="1:15" x14ac:dyDescent="0.25">
      <c r="A3402">
        <v>2016</v>
      </c>
      <c r="B3402" t="s">
        <v>30</v>
      </c>
      <c r="C3402" t="s">
        <v>31</v>
      </c>
      <c r="D3402">
        <v>2</v>
      </c>
      <c r="E3402">
        <v>94</v>
      </c>
      <c r="F3402">
        <v>81</v>
      </c>
      <c r="G3402" t="s">
        <v>16</v>
      </c>
      <c r="H3402" t="s">
        <v>407</v>
      </c>
      <c r="I3402" t="s">
        <v>21</v>
      </c>
      <c r="J3402" t="b">
        <v>0</v>
      </c>
      <c r="K3402">
        <v>163387</v>
      </c>
      <c r="L3402">
        <v>318608</v>
      </c>
      <c r="M3402">
        <v>20171015</v>
      </c>
      <c r="N3402" t="s">
        <v>19</v>
      </c>
      <c r="O3402" t="str">
        <f>IF(VLOOKUP(A3402,'national-winners'!$A$2:$B$13,2,0)=H3402,"Y","N")</f>
        <v>Y</v>
      </c>
    </row>
    <row r="3403" spans="1:15" x14ac:dyDescent="0.25">
      <c r="A3403">
        <v>2016</v>
      </c>
      <c r="B3403" t="s">
        <v>30</v>
      </c>
      <c r="C3403" t="s">
        <v>31</v>
      </c>
      <c r="D3403">
        <v>2</v>
      </c>
      <c r="E3403">
        <v>94</v>
      </c>
      <c r="F3403">
        <v>81</v>
      </c>
      <c r="G3403" t="s">
        <v>16</v>
      </c>
      <c r="H3403" t="s">
        <v>408</v>
      </c>
      <c r="I3403" t="s">
        <v>18</v>
      </c>
      <c r="J3403" t="b">
        <v>0</v>
      </c>
      <c r="K3403">
        <v>116454</v>
      </c>
      <c r="L3403">
        <v>318608</v>
      </c>
      <c r="M3403">
        <v>20171015</v>
      </c>
      <c r="N3403" t="s">
        <v>19</v>
      </c>
      <c r="O3403" t="str">
        <f>IF(VLOOKUP(A3403,'national-winners'!$A$2:$B$13,2,0)=H3403,"Y","N")</f>
        <v>N</v>
      </c>
    </row>
    <row r="3404" spans="1:15" x14ac:dyDescent="0.25">
      <c r="A3404">
        <v>2016</v>
      </c>
      <c r="B3404" t="s">
        <v>30</v>
      </c>
      <c r="C3404" t="s">
        <v>31</v>
      </c>
      <c r="D3404">
        <v>2</v>
      </c>
      <c r="E3404">
        <v>94</v>
      </c>
      <c r="F3404">
        <v>81</v>
      </c>
      <c r="G3404" t="s">
        <v>16</v>
      </c>
      <c r="H3404" t="s">
        <v>377</v>
      </c>
      <c r="I3404" t="s">
        <v>29</v>
      </c>
      <c r="J3404" t="b">
        <v>0</v>
      </c>
      <c r="K3404">
        <v>18725</v>
      </c>
      <c r="L3404">
        <v>318608</v>
      </c>
      <c r="M3404">
        <v>20171015</v>
      </c>
      <c r="N3404" t="s">
        <v>19</v>
      </c>
      <c r="O3404" t="str">
        <f>IF(VLOOKUP(A3404,'national-winners'!$A$2:$B$13,2,0)=H3404,"Y","N")</f>
        <v>N</v>
      </c>
    </row>
    <row r="3405" spans="1:15" x14ac:dyDescent="0.25">
      <c r="A3405">
        <v>2016</v>
      </c>
      <c r="B3405" t="s">
        <v>30</v>
      </c>
      <c r="C3405" t="s">
        <v>31</v>
      </c>
      <c r="D3405">
        <v>2</v>
      </c>
      <c r="E3405">
        <v>94</v>
      </c>
      <c r="F3405">
        <v>81</v>
      </c>
      <c r="G3405" t="s">
        <v>16</v>
      </c>
      <c r="J3405" t="b">
        <v>1</v>
      </c>
      <c r="K3405">
        <v>9201</v>
      </c>
      <c r="L3405">
        <v>318608</v>
      </c>
      <c r="M3405">
        <v>20171015</v>
      </c>
      <c r="N3405" t="s">
        <v>19</v>
      </c>
      <c r="O3405" t="str">
        <f>IF(VLOOKUP(A3405,'national-winners'!$A$2:$B$13,2,0)=H3405,"Y","N")</f>
        <v>N</v>
      </c>
    </row>
    <row r="3406" spans="1:15" x14ac:dyDescent="0.25">
      <c r="A3406">
        <v>2016</v>
      </c>
      <c r="B3406" t="s">
        <v>30</v>
      </c>
      <c r="C3406" t="s">
        <v>31</v>
      </c>
      <c r="D3406">
        <v>2</v>
      </c>
      <c r="E3406">
        <v>94</v>
      </c>
      <c r="F3406">
        <v>81</v>
      </c>
      <c r="G3406" t="s">
        <v>16</v>
      </c>
      <c r="H3406" t="s">
        <v>378</v>
      </c>
      <c r="I3406" t="s">
        <v>274</v>
      </c>
      <c r="J3406" t="b">
        <v>0</v>
      </c>
      <c r="K3406">
        <v>5735</v>
      </c>
      <c r="L3406">
        <v>318608</v>
      </c>
      <c r="M3406">
        <v>20171015</v>
      </c>
      <c r="N3406" t="s">
        <v>19</v>
      </c>
      <c r="O3406" t="str">
        <f>IF(VLOOKUP(A3406,'national-winners'!$A$2:$B$13,2,0)=H3406,"Y","N")</f>
        <v>N</v>
      </c>
    </row>
    <row r="3407" spans="1:15" x14ac:dyDescent="0.25">
      <c r="A3407">
        <v>2016</v>
      </c>
      <c r="B3407" t="s">
        <v>30</v>
      </c>
      <c r="C3407" t="s">
        <v>31</v>
      </c>
      <c r="D3407">
        <v>2</v>
      </c>
      <c r="E3407">
        <v>94</v>
      </c>
      <c r="F3407">
        <v>81</v>
      </c>
      <c r="G3407" t="s">
        <v>16</v>
      </c>
      <c r="H3407" t="s">
        <v>409</v>
      </c>
      <c r="I3407" t="s">
        <v>134</v>
      </c>
      <c r="J3407" t="b">
        <v>0</v>
      </c>
      <c r="K3407">
        <v>3866</v>
      </c>
      <c r="L3407">
        <v>318608</v>
      </c>
      <c r="M3407">
        <v>20171015</v>
      </c>
      <c r="N3407" t="s">
        <v>19</v>
      </c>
      <c r="O3407" t="str">
        <f>IF(VLOOKUP(A3407,'national-winners'!$A$2:$B$13,2,0)=H3407,"Y","N")</f>
        <v>N</v>
      </c>
    </row>
    <row r="3408" spans="1:15" x14ac:dyDescent="0.25">
      <c r="A3408">
        <v>2016</v>
      </c>
      <c r="B3408" t="s">
        <v>30</v>
      </c>
      <c r="C3408" t="s">
        <v>31</v>
      </c>
      <c r="D3408">
        <v>2</v>
      </c>
      <c r="E3408">
        <v>94</v>
      </c>
      <c r="F3408">
        <v>81</v>
      </c>
      <c r="G3408" t="s">
        <v>16</v>
      </c>
      <c r="H3408" t="s">
        <v>410</v>
      </c>
      <c r="I3408" t="s">
        <v>55</v>
      </c>
      <c r="J3408" t="b">
        <v>0</v>
      </c>
      <c r="K3408">
        <v>1240</v>
      </c>
      <c r="L3408">
        <v>318608</v>
      </c>
      <c r="M3408">
        <v>20171015</v>
      </c>
      <c r="N3408" t="s">
        <v>19</v>
      </c>
      <c r="O3408" t="str">
        <f>IF(VLOOKUP(A3408,'national-winners'!$A$2:$B$13,2,0)=H3408,"Y","N")</f>
        <v>N</v>
      </c>
    </row>
    <row r="3409" spans="1:15" x14ac:dyDescent="0.25">
      <c r="A3409">
        <v>2016</v>
      </c>
      <c r="B3409" t="s">
        <v>32</v>
      </c>
      <c r="C3409" t="s">
        <v>33</v>
      </c>
      <c r="D3409">
        <v>4</v>
      </c>
      <c r="E3409">
        <v>86</v>
      </c>
      <c r="F3409">
        <v>61</v>
      </c>
      <c r="G3409" t="s">
        <v>16</v>
      </c>
      <c r="H3409" t="s">
        <v>407</v>
      </c>
      <c r="I3409" t="s">
        <v>21</v>
      </c>
      <c r="J3409" t="b">
        <v>0</v>
      </c>
      <c r="K3409">
        <v>1252401</v>
      </c>
      <c r="L3409">
        <v>2573165</v>
      </c>
      <c r="M3409">
        <v>20171015</v>
      </c>
      <c r="N3409" t="s">
        <v>19</v>
      </c>
      <c r="O3409" t="str">
        <f>IF(VLOOKUP(A3409,'national-winners'!$A$2:$B$13,2,0)=H3409,"Y","N")</f>
        <v>Y</v>
      </c>
    </row>
    <row r="3410" spans="1:15" x14ac:dyDescent="0.25">
      <c r="A3410">
        <v>2016</v>
      </c>
      <c r="B3410" t="s">
        <v>32</v>
      </c>
      <c r="C3410" t="s">
        <v>33</v>
      </c>
      <c r="D3410">
        <v>4</v>
      </c>
      <c r="E3410">
        <v>86</v>
      </c>
      <c r="F3410">
        <v>61</v>
      </c>
      <c r="G3410" t="s">
        <v>16</v>
      </c>
      <c r="H3410" t="s">
        <v>408</v>
      </c>
      <c r="I3410" t="s">
        <v>18</v>
      </c>
      <c r="J3410" t="b">
        <v>0</v>
      </c>
      <c r="K3410">
        <v>1161167</v>
      </c>
      <c r="L3410">
        <v>2573165</v>
      </c>
      <c r="M3410">
        <v>20171015</v>
      </c>
      <c r="N3410" t="s">
        <v>19</v>
      </c>
      <c r="O3410" t="str">
        <f>IF(VLOOKUP(A3410,'national-winners'!$A$2:$B$13,2,0)=H3410,"Y","N")</f>
        <v>N</v>
      </c>
    </row>
    <row r="3411" spans="1:15" x14ac:dyDescent="0.25">
      <c r="A3411">
        <v>2016</v>
      </c>
      <c r="B3411" t="s">
        <v>32</v>
      </c>
      <c r="C3411" t="s">
        <v>33</v>
      </c>
      <c r="D3411">
        <v>4</v>
      </c>
      <c r="E3411">
        <v>86</v>
      </c>
      <c r="F3411">
        <v>61</v>
      </c>
      <c r="G3411" t="s">
        <v>16</v>
      </c>
      <c r="H3411" t="s">
        <v>377</v>
      </c>
      <c r="I3411" t="s">
        <v>29</v>
      </c>
      <c r="J3411" t="b">
        <v>0</v>
      </c>
      <c r="K3411">
        <v>106327</v>
      </c>
      <c r="L3411">
        <v>2573165</v>
      </c>
      <c r="M3411">
        <v>20171015</v>
      </c>
      <c r="N3411" t="s">
        <v>19</v>
      </c>
      <c r="O3411" t="str">
        <f>IF(VLOOKUP(A3411,'national-winners'!$A$2:$B$13,2,0)=H3411,"Y","N")</f>
        <v>N</v>
      </c>
    </row>
    <row r="3412" spans="1:15" x14ac:dyDescent="0.25">
      <c r="A3412">
        <v>2016</v>
      </c>
      <c r="B3412" t="s">
        <v>32</v>
      </c>
      <c r="C3412" t="s">
        <v>33</v>
      </c>
      <c r="D3412">
        <v>4</v>
      </c>
      <c r="E3412">
        <v>86</v>
      </c>
      <c r="F3412">
        <v>61</v>
      </c>
      <c r="G3412" t="s">
        <v>16</v>
      </c>
      <c r="H3412" t="s">
        <v>378</v>
      </c>
      <c r="I3412" t="s">
        <v>274</v>
      </c>
      <c r="J3412" t="b">
        <v>0</v>
      </c>
      <c r="K3412">
        <v>34345</v>
      </c>
      <c r="L3412">
        <v>2573165</v>
      </c>
      <c r="M3412">
        <v>20171015</v>
      </c>
      <c r="N3412" t="s">
        <v>19</v>
      </c>
      <c r="O3412" t="str">
        <f>IF(VLOOKUP(A3412,'national-winners'!$A$2:$B$13,2,0)=H3412,"Y","N")</f>
        <v>N</v>
      </c>
    </row>
    <row r="3413" spans="1:15" x14ac:dyDescent="0.25">
      <c r="A3413">
        <v>2016</v>
      </c>
      <c r="B3413" t="s">
        <v>32</v>
      </c>
      <c r="C3413" t="s">
        <v>33</v>
      </c>
      <c r="D3413">
        <v>4</v>
      </c>
      <c r="E3413">
        <v>86</v>
      </c>
      <c r="F3413">
        <v>61</v>
      </c>
      <c r="G3413" t="s">
        <v>16</v>
      </c>
      <c r="I3413" t="s">
        <v>35</v>
      </c>
      <c r="J3413" t="b">
        <v>1</v>
      </c>
      <c r="K3413">
        <v>17473</v>
      </c>
      <c r="L3413">
        <v>2573165</v>
      </c>
      <c r="M3413">
        <v>20171015</v>
      </c>
      <c r="N3413" t="s">
        <v>19</v>
      </c>
      <c r="O3413" t="str">
        <f>IF(VLOOKUP(A3413,'national-winners'!$A$2:$B$13,2,0)=H3413,"Y","N")</f>
        <v>N</v>
      </c>
    </row>
    <row r="3414" spans="1:15" x14ac:dyDescent="0.25">
      <c r="A3414">
        <v>2016</v>
      </c>
      <c r="B3414" t="s">
        <v>32</v>
      </c>
      <c r="C3414" t="s">
        <v>33</v>
      </c>
      <c r="D3414">
        <v>4</v>
      </c>
      <c r="E3414">
        <v>86</v>
      </c>
      <c r="F3414">
        <v>61</v>
      </c>
      <c r="G3414" t="s">
        <v>16</v>
      </c>
      <c r="H3414" t="s">
        <v>409</v>
      </c>
      <c r="I3414" t="s">
        <v>134</v>
      </c>
      <c r="J3414" t="b">
        <v>1</v>
      </c>
      <c r="K3414">
        <v>1058</v>
      </c>
      <c r="L3414">
        <v>2573165</v>
      </c>
      <c r="M3414">
        <v>20171015</v>
      </c>
      <c r="N3414" t="s">
        <v>19</v>
      </c>
      <c r="O3414" t="str">
        <f>IF(VLOOKUP(A3414,'national-winners'!$A$2:$B$13,2,0)=H3414,"Y","N")</f>
        <v>N</v>
      </c>
    </row>
    <row r="3415" spans="1:15" x14ac:dyDescent="0.25">
      <c r="A3415">
        <v>2016</v>
      </c>
      <c r="B3415" t="s">
        <v>32</v>
      </c>
      <c r="C3415" t="s">
        <v>33</v>
      </c>
      <c r="D3415">
        <v>4</v>
      </c>
      <c r="E3415">
        <v>86</v>
      </c>
      <c r="F3415">
        <v>61</v>
      </c>
      <c r="G3415" t="s">
        <v>16</v>
      </c>
      <c r="I3415" t="s">
        <v>55</v>
      </c>
      <c r="J3415" t="b">
        <v>1</v>
      </c>
      <c r="K3415">
        <v>311</v>
      </c>
      <c r="L3415">
        <v>2573165</v>
      </c>
      <c r="M3415">
        <v>20171015</v>
      </c>
      <c r="N3415" t="s">
        <v>19</v>
      </c>
      <c r="O3415" t="str">
        <f>IF(VLOOKUP(A3415,'national-winners'!$A$2:$B$13,2,0)=H3415,"Y","N")</f>
        <v>N</v>
      </c>
    </row>
    <row r="3416" spans="1:15" x14ac:dyDescent="0.25">
      <c r="A3416">
        <v>2016</v>
      </c>
      <c r="B3416" t="s">
        <v>32</v>
      </c>
      <c r="C3416" t="s">
        <v>33</v>
      </c>
      <c r="D3416">
        <v>4</v>
      </c>
      <c r="E3416">
        <v>86</v>
      </c>
      <c r="F3416">
        <v>61</v>
      </c>
      <c r="G3416" t="s">
        <v>16</v>
      </c>
      <c r="I3416" t="s">
        <v>18</v>
      </c>
      <c r="J3416" t="b">
        <v>1</v>
      </c>
      <c r="K3416">
        <v>42</v>
      </c>
      <c r="L3416">
        <v>2573165</v>
      </c>
      <c r="M3416">
        <v>20171015</v>
      </c>
      <c r="N3416" t="s">
        <v>19</v>
      </c>
      <c r="O3416" t="str">
        <f>IF(VLOOKUP(A3416,'national-winners'!$A$2:$B$13,2,0)=H3416,"Y","N")</f>
        <v>N</v>
      </c>
    </row>
    <row r="3417" spans="1:15" x14ac:dyDescent="0.25">
      <c r="A3417">
        <v>2016</v>
      </c>
      <c r="B3417" t="s">
        <v>32</v>
      </c>
      <c r="C3417" t="s">
        <v>33</v>
      </c>
      <c r="D3417">
        <v>4</v>
      </c>
      <c r="E3417">
        <v>86</v>
      </c>
      <c r="F3417">
        <v>61</v>
      </c>
      <c r="G3417" t="s">
        <v>16</v>
      </c>
      <c r="H3417" t="s">
        <v>410</v>
      </c>
      <c r="I3417" t="s">
        <v>411</v>
      </c>
      <c r="J3417" t="b">
        <v>1</v>
      </c>
      <c r="K3417">
        <v>29</v>
      </c>
      <c r="L3417">
        <v>2573165</v>
      </c>
      <c r="M3417">
        <v>20171015</v>
      </c>
      <c r="N3417" t="s">
        <v>19</v>
      </c>
      <c r="O3417" t="str">
        <f>IF(VLOOKUP(A3417,'national-winners'!$A$2:$B$13,2,0)=H3417,"Y","N")</f>
        <v>N</v>
      </c>
    </row>
    <row r="3418" spans="1:15" x14ac:dyDescent="0.25">
      <c r="A3418">
        <v>2016</v>
      </c>
      <c r="B3418" t="s">
        <v>32</v>
      </c>
      <c r="C3418" t="s">
        <v>33</v>
      </c>
      <c r="D3418">
        <v>4</v>
      </c>
      <c r="E3418">
        <v>86</v>
      </c>
      <c r="F3418">
        <v>61</v>
      </c>
      <c r="G3418" t="s">
        <v>16</v>
      </c>
      <c r="H3418" t="s">
        <v>385</v>
      </c>
      <c r="I3418" t="s">
        <v>375</v>
      </c>
      <c r="J3418" t="b">
        <v>1</v>
      </c>
      <c r="K3418">
        <v>12</v>
      </c>
      <c r="L3418">
        <v>2573165</v>
      </c>
      <c r="M3418">
        <v>20171015</v>
      </c>
      <c r="N3418" t="s">
        <v>19</v>
      </c>
      <c r="O3418" t="str">
        <f>IF(VLOOKUP(A3418,'national-winners'!$A$2:$B$13,2,0)=H3418,"Y","N")</f>
        <v>N</v>
      </c>
    </row>
    <row r="3419" spans="1:15" x14ac:dyDescent="0.25">
      <c r="A3419">
        <v>2016</v>
      </c>
      <c r="B3419" t="s">
        <v>40</v>
      </c>
      <c r="C3419" t="s">
        <v>41</v>
      </c>
      <c r="D3419">
        <v>5</v>
      </c>
      <c r="E3419">
        <v>71</v>
      </c>
      <c r="F3419">
        <v>42</v>
      </c>
      <c r="G3419" t="s">
        <v>16</v>
      </c>
      <c r="H3419" t="s">
        <v>407</v>
      </c>
      <c r="I3419" t="s">
        <v>21</v>
      </c>
      <c r="J3419" t="b">
        <v>0</v>
      </c>
      <c r="K3419">
        <v>684872</v>
      </c>
      <c r="L3419">
        <v>1130635</v>
      </c>
      <c r="M3419">
        <v>20171015</v>
      </c>
      <c r="N3419" t="s">
        <v>19</v>
      </c>
      <c r="O3419" t="str">
        <f>IF(VLOOKUP(A3419,'national-winners'!$A$2:$B$13,2,0)=H3419,"Y","N")</f>
        <v>Y</v>
      </c>
    </row>
    <row r="3420" spans="1:15" x14ac:dyDescent="0.25">
      <c r="A3420">
        <v>2016</v>
      </c>
      <c r="B3420" t="s">
        <v>40</v>
      </c>
      <c r="C3420" t="s">
        <v>41</v>
      </c>
      <c r="D3420">
        <v>5</v>
      </c>
      <c r="E3420">
        <v>71</v>
      </c>
      <c r="F3420">
        <v>42</v>
      </c>
      <c r="G3420" t="s">
        <v>16</v>
      </c>
      <c r="H3420" t="s">
        <v>408</v>
      </c>
      <c r="I3420" t="s">
        <v>18</v>
      </c>
      <c r="J3420" t="b">
        <v>0</v>
      </c>
      <c r="K3420">
        <v>380494</v>
      </c>
      <c r="L3420">
        <v>1130635</v>
      </c>
      <c r="M3420">
        <v>20171015</v>
      </c>
      <c r="N3420" t="s">
        <v>19</v>
      </c>
      <c r="O3420" t="str">
        <f>IF(VLOOKUP(A3420,'national-winners'!$A$2:$B$13,2,0)=H3420,"Y","N")</f>
        <v>N</v>
      </c>
    </row>
    <row r="3421" spans="1:15" x14ac:dyDescent="0.25">
      <c r="A3421">
        <v>2016</v>
      </c>
      <c r="B3421" t="s">
        <v>40</v>
      </c>
      <c r="C3421" t="s">
        <v>41</v>
      </c>
      <c r="D3421">
        <v>5</v>
      </c>
      <c r="E3421">
        <v>71</v>
      </c>
      <c r="F3421">
        <v>42</v>
      </c>
      <c r="G3421" t="s">
        <v>16</v>
      </c>
      <c r="H3421" t="s">
        <v>377</v>
      </c>
      <c r="I3421" t="s">
        <v>29</v>
      </c>
      <c r="J3421" t="b">
        <v>0</v>
      </c>
      <c r="K3421">
        <v>29829</v>
      </c>
      <c r="L3421">
        <v>1130635</v>
      </c>
      <c r="M3421">
        <v>20171015</v>
      </c>
      <c r="N3421" t="s">
        <v>19</v>
      </c>
      <c r="O3421" t="str">
        <f>IF(VLOOKUP(A3421,'national-winners'!$A$2:$B$13,2,0)=H3421,"Y","N")</f>
        <v>N</v>
      </c>
    </row>
    <row r="3422" spans="1:15" x14ac:dyDescent="0.25">
      <c r="A3422">
        <v>2016</v>
      </c>
      <c r="B3422" t="s">
        <v>40</v>
      </c>
      <c r="C3422" t="s">
        <v>41</v>
      </c>
      <c r="D3422">
        <v>5</v>
      </c>
      <c r="E3422">
        <v>71</v>
      </c>
      <c r="F3422">
        <v>42</v>
      </c>
      <c r="G3422" t="s">
        <v>16</v>
      </c>
      <c r="H3422" t="s">
        <v>412</v>
      </c>
      <c r="I3422" t="s">
        <v>413</v>
      </c>
      <c r="J3422" t="b">
        <v>0</v>
      </c>
      <c r="K3422">
        <v>13255</v>
      </c>
      <c r="L3422">
        <v>1130635</v>
      </c>
      <c r="M3422">
        <v>20171015</v>
      </c>
      <c r="N3422" t="s">
        <v>19</v>
      </c>
      <c r="O3422" t="str">
        <f>IF(VLOOKUP(A3422,'national-winners'!$A$2:$B$13,2,0)=H3422,"Y","N")</f>
        <v>N</v>
      </c>
    </row>
    <row r="3423" spans="1:15" x14ac:dyDescent="0.25">
      <c r="A3423">
        <v>2016</v>
      </c>
      <c r="B3423" t="s">
        <v>40</v>
      </c>
      <c r="C3423" t="s">
        <v>41</v>
      </c>
      <c r="D3423">
        <v>5</v>
      </c>
      <c r="E3423">
        <v>71</v>
      </c>
      <c r="F3423">
        <v>42</v>
      </c>
      <c r="G3423" t="s">
        <v>16</v>
      </c>
      <c r="H3423" t="s">
        <v>378</v>
      </c>
      <c r="I3423" t="s">
        <v>274</v>
      </c>
      <c r="J3423" t="b">
        <v>0</v>
      </c>
      <c r="K3423">
        <v>9473</v>
      </c>
      <c r="L3423">
        <v>1130635</v>
      </c>
      <c r="M3423">
        <v>20171015</v>
      </c>
      <c r="N3423" t="s">
        <v>19</v>
      </c>
      <c r="O3423" t="str">
        <f>IF(VLOOKUP(A3423,'national-winners'!$A$2:$B$13,2,0)=H3423,"Y","N")</f>
        <v>N</v>
      </c>
    </row>
    <row r="3424" spans="1:15" x14ac:dyDescent="0.25">
      <c r="A3424">
        <v>2016</v>
      </c>
      <c r="B3424" t="s">
        <v>40</v>
      </c>
      <c r="C3424" t="s">
        <v>41</v>
      </c>
      <c r="D3424">
        <v>5</v>
      </c>
      <c r="E3424">
        <v>71</v>
      </c>
      <c r="F3424">
        <v>42</v>
      </c>
      <c r="G3424" t="s">
        <v>16</v>
      </c>
      <c r="H3424" t="s">
        <v>414</v>
      </c>
      <c r="I3424" t="s">
        <v>25</v>
      </c>
      <c r="J3424" t="b">
        <v>0</v>
      </c>
      <c r="K3424">
        <v>4709</v>
      </c>
      <c r="L3424">
        <v>1130635</v>
      </c>
      <c r="M3424">
        <v>20171015</v>
      </c>
      <c r="N3424" t="s">
        <v>19</v>
      </c>
      <c r="O3424" t="str">
        <f>IF(VLOOKUP(A3424,'national-winners'!$A$2:$B$13,2,0)=H3424,"Y","N")</f>
        <v>N</v>
      </c>
    </row>
    <row r="3425" spans="1:15" x14ac:dyDescent="0.25">
      <c r="A3425">
        <v>2016</v>
      </c>
      <c r="B3425" t="s">
        <v>40</v>
      </c>
      <c r="C3425" t="s">
        <v>41</v>
      </c>
      <c r="D3425">
        <v>5</v>
      </c>
      <c r="E3425">
        <v>71</v>
      </c>
      <c r="F3425">
        <v>42</v>
      </c>
      <c r="G3425" t="s">
        <v>16</v>
      </c>
      <c r="H3425" t="s">
        <v>409</v>
      </c>
      <c r="I3425" t="s">
        <v>134</v>
      </c>
      <c r="J3425" t="b">
        <v>0</v>
      </c>
      <c r="K3425">
        <v>4613</v>
      </c>
      <c r="L3425">
        <v>1130635</v>
      </c>
      <c r="M3425">
        <v>20171015</v>
      </c>
      <c r="N3425" t="s">
        <v>19</v>
      </c>
      <c r="O3425" t="str">
        <f>IF(VLOOKUP(A3425,'national-winners'!$A$2:$B$13,2,0)=H3425,"Y","N")</f>
        <v>N</v>
      </c>
    </row>
    <row r="3426" spans="1:15" x14ac:dyDescent="0.25">
      <c r="A3426">
        <v>2016</v>
      </c>
      <c r="B3426" t="s">
        <v>40</v>
      </c>
      <c r="C3426" t="s">
        <v>41</v>
      </c>
      <c r="D3426">
        <v>5</v>
      </c>
      <c r="E3426">
        <v>71</v>
      </c>
      <c r="F3426">
        <v>42</v>
      </c>
      <c r="G3426" t="s">
        <v>16</v>
      </c>
      <c r="H3426" t="s">
        <v>415</v>
      </c>
      <c r="I3426" t="s">
        <v>35</v>
      </c>
      <c r="J3426" t="b">
        <v>0</v>
      </c>
      <c r="K3426">
        <v>3390</v>
      </c>
      <c r="L3426">
        <v>1130635</v>
      </c>
      <c r="M3426">
        <v>20171015</v>
      </c>
      <c r="N3426" t="s">
        <v>19</v>
      </c>
      <c r="O3426" t="str">
        <f>IF(VLOOKUP(A3426,'national-winners'!$A$2:$B$13,2,0)=H3426,"Y","N")</f>
        <v>N</v>
      </c>
    </row>
    <row r="3427" spans="1:15" x14ac:dyDescent="0.25">
      <c r="A3427">
        <v>2016</v>
      </c>
      <c r="B3427" t="s">
        <v>42</v>
      </c>
      <c r="C3427" t="s">
        <v>43</v>
      </c>
      <c r="D3427">
        <v>6</v>
      </c>
      <c r="E3427">
        <v>93</v>
      </c>
      <c r="F3427">
        <v>71</v>
      </c>
      <c r="G3427" t="s">
        <v>16</v>
      </c>
      <c r="H3427" t="s">
        <v>408</v>
      </c>
      <c r="I3427" t="s">
        <v>18</v>
      </c>
      <c r="J3427" t="b">
        <v>0</v>
      </c>
      <c r="K3427">
        <v>8753788</v>
      </c>
      <c r="L3427">
        <v>14181595</v>
      </c>
      <c r="M3427">
        <v>20171015</v>
      </c>
      <c r="N3427" t="s">
        <v>19</v>
      </c>
      <c r="O3427" t="str">
        <f>IF(VLOOKUP(A3427,'national-winners'!$A$2:$B$13,2,0)=H3427,"Y","N")</f>
        <v>N</v>
      </c>
    </row>
    <row r="3428" spans="1:15" x14ac:dyDescent="0.25">
      <c r="A3428">
        <v>2016</v>
      </c>
      <c r="B3428" t="s">
        <v>42</v>
      </c>
      <c r="C3428" t="s">
        <v>43</v>
      </c>
      <c r="D3428">
        <v>6</v>
      </c>
      <c r="E3428">
        <v>93</v>
      </c>
      <c r="F3428">
        <v>71</v>
      </c>
      <c r="G3428" t="s">
        <v>16</v>
      </c>
      <c r="H3428" t="s">
        <v>407</v>
      </c>
      <c r="I3428" t="s">
        <v>21</v>
      </c>
      <c r="J3428" t="b">
        <v>0</v>
      </c>
      <c r="K3428">
        <v>4483810</v>
      </c>
      <c r="L3428">
        <v>14181595</v>
      </c>
      <c r="M3428">
        <v>20171015</v>
      </c>
      <c r="N3428" t="s">
        <v>19</v>
      </c>
      <c r="O3428" t="str">
        <f>IF(VLOOKUP(A3428,'national-winners'!$A$2:$B$13,2,0)=H3428,"Y","N")</f>
        <v>Y</v>
      </c>
    </row>
    <row r="3429" spans="1:15" x14ac:dyDescent="0.25">
      <c r="A3429">
        <v>2016</v>
      </c>
      <c r="B3429" t="s">
        <v>42</v>
      </c>
      <c r="C3429" t="s">
        <v>43</v>
      </c>
      <c r="D3429">
        <v>6</v>
      </c>
      <c r="E3429">
        <v>93</v>
      </c>
      <c r="F3429">
        <v>71</v>
      </c>
      <c r="G3429" t="s">
        <v>16</v>
      </c>
      <c r="H3429" t="s">
        <v>377</v>
      </c>
      <c r="I3429" t="s">
        <v>29</v>
      </c>
      <c r="J3429" t="b">
        <v>0</v>
      </c>
      <c r="K3429">
        <v>478500</v>
      </c>
      <c r="L3429">
        <v>14181595</v>
      </c>
      <c r="M3429">
        <v>20171015</v>
      </c>
      <c r="N3429" t="s">
        <v>19</v>
      </c>
      <c r="O3429" t="str">
        <f>IF(VLOOKUP(A3429,'national-winners'!$A$2:$B$13,2,0)=H3429,"Y","N")</f>
        <v>N</v>
      </c>
    </row>
    <row r="3430" spans="1:15" x14ac:dyDescent="0.25">
      <c r="A3430">
        <v>2016</v>
      </c>
      <c r="B3430" t="s">
        <v>42</v>
      </c>
      <c r="C3430" t="s">
        <v>43</v>
      </c>
      <c r="D3430">
        <v>6</v>
      </c>
      <c r="E3430">
        <v>93</v>
      </c>
      <c r="F3430">
        <v>71</v>
      </c>
      <c r="G3430" t="s">
        <v>16</v>
      </c>
      <c r="H3430" t="s">
        <v>378</v>
      </c>
      <c r="I3430" t="s">
        <v>274</v>
      </c>
      <c r="J3430" t="b">
        <v>0</v>
      </c>
      <c r="K3430">
        <v>278657</v>
      </c>
      <c r="L3430">
        <v>14181595</v>
      </c>
      <c r="M3430">
        <v>20171015</v>
      </c>
      <c r="N3430" t="s">
        <v>19</v>
      </c>
      <c r="O3430" t="str">
        <f>IF(VLOOKUP(A3430,'national-winners'!$A$2:$B$13,2,0)=H3430,"Y","N")</f>
        <v>N</v>
      </c>
    </row>
    <row r="3431" spans="1:15" x14ac:dyDescent="0.25">
      <c r="A3431">
        <v>2016</v>
      </c>
      <c r="B3431" t="s">
        <v>42</v>
      </c>
      <c r="C3431" t="s">
        <v>43</v>
      </c>
      <c r="D3431">
        <v>6</v>
      </c>
      <c r="E3431">
        <v>93</v>
      </c>
      <c r="F3431">
        <v>71</v>
      </c>
      <c r="G3431" t="s">
        <v>16</v>
      </c>
      <c r="J3431" t="b">
        <v>1</v>
      </c>
      <c r="K3431">
        <v>120739</v>
      </c>
      <c r="L3431">
        <v>14181595</v>
      </c>
      <c r="M3431">
        <v>20171015</v>
      </c>
      <c r="N3431" t="s">
        <v>19</v>
      </c>
      <c r="O3431" t="str">
        <f>IF(VLOOKUP(A3431,'national-winners'!$A$2:$B$13,2,0)=H3431,"Y","N")</f>
        <v>N</v>
      </c>
    </row>
    <row r="3432" spans="1:15" x14ac:dyDescent="0.25">
      <c r="A3432">
        <v>2016</v>
      </c>
      <c r="B3432" t="s">
        <v>42</v>
      </c>
      <c r="C3432" t="s">
        <v>43</v>
      </c>
      <c r="D3432">
        <v>6</v>
      </c>
      <c r="E3432">
        <v>93</v>
      </c>
      <c r="F3432">
        <v>71</v>
      </c>
      <c r="G3432" t="s">
        <v>16</v>
      </c>
      <c r="H3432" t="s">
        <v>264</v>
      </c>
      <c r="I3432" t="s">
        <v>45</v>
      </c>
      <c r="J3432" t="b">
        <v>0</v>
      </c>
      <c r="K3432">
        <v>66101</v>
      </c>
      <c r="L3432">
        <v>14181595</v>
      </c>
      <c r="M3432">
        <v>20171015</v>
      </c>
      <c r="N3432" t="s">
        <v>19</v>
      </c>
      <c r="O3432" t="str">
        <f>IF(VLOOKUP(A3432,'national-winners'!$A$2:$B$13,2,0)=H3432,"Y","N")</f>
        <v>N</v>
      </c>
    </row>
    <row r="3433" spans="1:15" x14ac:dyDescent="0.25">
      <c r="A3433">
        <v>2016</v>
      </c>
      <c r="B3433" t="s">
        <v>46</v>
      </c>
      <c r="C3433" t="s">
        <v>47</v>
      </c>
      <c r="D3433">
        <v>8</v>
      </c>
      <c r="E3433">
        <v>84</v>
      </c>
      <c r="F3433">
        <v>62</v>
      </c>
      <c r="G3433" t="s">
        <v>16</v>
      </c>
      <c r="H3433" t="s">
        <v>408</v>
      </c>
      <c r="I3433" t="s">
        <v>18</v>
      </c>
      <c r="J3433" t="b">
        <v>0</v>
      </c>
      <c r="K3433">
        <v>1338870</v>
      </c>
      <c r="L3433">
        <v>2780220</v>
      </c>
      <c r="M3433">
        <v>20171015</v>
      </c>
      <c r="N3433" t="s">
        <v>19</v>
      </c>
      <c r="O3433" t="str">
        <f>IF(VLOOKUP(A3433,'national-winners'!$A$2:$B$13,2,0)=H3433,"Y","N")</f>
        <v>N</v>
      </c>
    </row>
    <row r="3434" spans="1:15" x14ac:dyDescent="0.25">
      <c r="A3434">
        <v>2016</v>
      </c>
      <c r="B3434" t="s">
        <v>46</v>
      </c>
      <c r="C3434" t="s">
        <v>47</v>
      </c>
      <c r="D3434">
        <v>8</v>
      </c>
      <c r="E3434">
        <v>84</v>
      </c>
      <c r="F3434">
        <v>62</v>
      </c>
      <c r="G3434" t="s">
        <v>16</v>
      </c>
      <c r="H3434" t="s">
        <v>407</v>
      </c>
      <c r="I3434" t="s">
        <v>21</v>
      </c>
      <c r="J3434" t="b">
        <v>0</v>
      </c>
      <c r="K3434">
        <v>1202484</v>
      </c>
      <c r="L3434">
        <v>2780220</v>
      </c>
      <c r="M3434">
        <v>20171015</v>
      </c>
      <c r="N3434" t="s">
        <v>19</v>
      </c>
      <c r="O3434" t="str">
        <f>IF(VLOOKUP(A3434,'national-winners'!$A$2:$B$13,2,0)=H3434,"Y","N")</f>
        <v>Y</v>
      </c>
    </row>
    <row r="3435" spans="1:15" x14ac:dyDescent="0.25">
      <c r="A3435">
        <v>2016</v>
      </c>
      <c r="B3435" t="s">
        <v>46</v>
      </c>
      <c r="C3435" t="s">
        <v>47</v>
      </c>
      <c r="D3435">
        <v>8</v>
      </c>
      <c r="E3435">
        <v>84</v>
      </c>
      <c r="F3435">
        <v>62</v>
      </c>
      <c r="G3435" t="s">
        <v>16</v>
      </c>
      <c r="H3435" t="s">
        <v>377</v>
      </c>
      <c r="I3435" t="s">
        <v>29</v>
      </c>
      <c r="J3435" t="b">
        <v>0</v>
      </c>
      <c r="K3435">
        <v>144121</v>
      </c>
      <c r="L3435">
        <v>2780220</v>
      </c>
      <c r="M3435">
        <v>20171015</v>
      </c>
      <c r="N3435" t="s">
        <v>19</v>
      </c>
      <c r="O3435" t="str">
        <f>IF(VLOOKUP(A3435,'national-winners'!$A$2:$B$13,2,0)=H3435,"Y","N")</f>
        <v>N</v>
      </c>
    </row>
    <row r="3436" spans="1:15" x14ac:dyDescent="0.25">
      <c r="A3436">
        <v>2016</v>
      </c>
      <c r="B3436" t="s">
        <v>46</v>
      </c>
      <c r="C3436" t="s">
        <v>47</v>
      </c>
      <c r="D3436">
        <v>8</v>
      </c>
      <c r="E3436">
        <v>84</v>
      </c>
      <c r="F3436">
        <v>62</v>
      </c>
      <c r="G3436" t="s">
        <v>16</v>
      </c>
      <c r="H3436" t="s">
        <v>378</v>
      </c>
      <c r="I3436" t="s">
        <v>274</v>
      </c>
      <c r="J3436" t="b">
        <v>0</v>
      </c>
      <c r="K3436">
        <v>38437</v>
      </c>
      <c r="L3436">
        <v>2780220</v>
      </c>
      <c r="M3436">
        <v>20171015</v>
      </c>
      <c r="N3436" t="s">
        <v>19</v>
      </c>
      <c r="O3436" t="str">
        <f>IF(VLOOKUP(A3436,'national-winners'!$A$2:$B$13,2,0)=H3436,"Y","N")</f>
        <v>N</v>
      </c>
    </row>
    <row r="3437" spans="1:15" x14ac:dyDescent="0.25">
      <c r="A3437">
        <v>2016</v>
      </c>
      <c r="B3437" t="s">
        <v>46</v>
      </c>
      <c r="C3437" t="s">
        <v>47</v>
      </c>
      <c r="D3437">
        <v>8</v>
      </c>
      <c r="E3437">
        <v>84</v>
      </c>
      <c r="F3437">
        <v>62</v>
      </c>
      <c r="G3437" t="s">
        <v>16</v>
      </c>
      <c r="H3437" t="s">
        <v>52</v>
      </c>
      <c r="I3437" t="s">
        <v>244</v>
      </c>
      <c r="J3437" t="b">
        <v>0</v>
      </c>
      <c r="K3437">
        <v>31485</v>
      </c>
      <c r="L3437">
        <v>2780220</v>
      </c>
      <c r="M3437">
        <v>20171015</v>
      </c>
      <c r="N3437" t="s">
        <v>19</v>
      </c>
      <c r="O3437" t="str">
        <f>IF(VLOOKUP(A3437,'national-winners'!$A$2:$B$13,2,0)=H3437,"Y","N")</f>
        <v>N</v>
      </c>
    </row>
    <row r="3438" spans="1:15" x14ac:dyDescent="0.25">
      <c r="A3438">
        <v>2016</v>
      </c>
      <c r="B3438" t="s">
        <v>46</v>
      </c>
      <c r="C3438" t="s">
        <v>47</v>
      </c>
      <c r="D3438">
        <v>8</v>
      </c>
      <c r="E3438">
        <v>84</v>
      </c>
      <c r="F3438">
        <v>62</v>
      </c>
      <c r="G3438" t="s">
        <v>16</v>
      </c>
      <c r="H3438" t="s">
        <v>409</v>
      </c>
      <c r="I3438" t="s">
        <v>319</v>
      </c>
      <c r="J3438" t="b">
        <v>0</v>
      </c>
      <c r="K3438">
        <v>11699</v>
      </c>
      <c r="L3438">
        <v>2780220</v>
      </c>
      <c r="M3438">
        <v>20171015</v>
      </c>
      <c r="N3438" t="s">
        <v>19</v>
      </c>
      <c r="O3438" t="str">
        <f>IF(VLOOKUP(A3438,'national-winners'!$A$2:$B$13,2,0)=H3438,"Y","N")</f>
        <v>N</v>
      </c>
    </row>
    <row r="3439" spans="1:15" x14ac:dyDescent="0.25">
      <c r="A3439">
        <v>2016</v>
      </c>
      <c r="B3439" t="s">
        <v>46</v>
      </c>
      <c r="C3439" t="s">
        <v>47</v>
      </c>
      <c r="D3439">
        <v>8</v>
      </c>
      <c r="E3439">
        <v>84</v>
      </c>
      <c r="F3439">
        <v>62</v>
      </c>
      <c r="G3439" t="s">
        <v>16</v>
      </c>
      <c r="H3439" t="s">
        <v>416</v>
      </c>
      <c r="I3439" t="s">
        <v>417</v>
      </c>
      <c r="J3439" t="b">
        <v>0</v>
      </c>
      <c r="K3439">
        <v>5028</v>
      </c>
      <c r="L3439">
        <v>2780220</v>
      </c>
      <c r="M3439">
        <v>20171015</v>
      </c>
      <c r="N3439" t="s">
        <v>19</v>
      </c>
      <c r="O3439" t="str">
        <f>IF(VLOOKUP(A3439,'national-winners'!$A$2:$B$13,2,0)=H3439,"Y","N")</f>
        <v>N</v>
      </c>
    </row>
    <row r="3440" spans="1:15" x14ac:dyDescent="0.25">
      <c r="A3440">
        <v>2016</v>
      </c>
      <c r="B3440" t="s">
        <v>46</v>
      </c>
      <c r="C3440" t="s">
        <v>47</v>
      </c>
      <c r="D3440">
        <v>8</v>
      </c>
      <c r="E3440">
        <v>84</v>
      </c>
      <c r="F3440">
        <v>62</v>
      </c>
      <c r="G3440" t="s">
        <v>16</v>
      </c>
      <c r="H3440" t="s">
        <v>410</v>
      </c>
      <c r="I3440" t="s">
        <v>411</v>
      </c>
      <c r="J3440" t="b">
        <v>0</v>
      </c>
      <c r="K3440">
        <v>1255</v>
      </c>
      <c r="L3440">
        <v>2780220</v>
      </c>
      <c r="M3440">
        <v>20171015</v>
      </c>
      <c r="N3440" t="s">
        <v>19</v>
      </c>
      <c r="O3440" t="str">
        <f>IF(VLOOKUP(A3440,'national-winners'!$A$2:$B$13,2,0)=H3440,"Y","N")</f>
        <v>N</v>
      </c>
    </row>
    <row r="3441" spans="1:15" x14ac:dyDescent="0.25">
      <c r="A3441">
        <v>2016</v>
      </c>
      <c r="B3441" t="s">
        <v>46</v>
      </c>
      <c r="C3441" t="s">
        <v>47</v>
      </c>
      <c r="D3441">
        <v>8</v>
      </c>
      <c r="E3441">
        <v>84</v>
      </c>
      <c r="F3441">
        <v>62</v>
      </c>
      <c r="G3441" t="s">
        <v>16</v>
      </c>
      <c r="H3441" t="s">
        <v>418</v>
      </c>
      <c r="I3441" t="s">
        <v>258</v>
      </c>
      <c r="J3441" t="b">
        <v>0</v>
      </c>
      <c r="K3441">
        <v>1096</v>
      </c>
      <c r="L3441">
        <v>2780220</v>
      </c>
      <c r="M3441">
        <v>20171015</v>
      </c>
      <c r="N3441" t="s">
        <v>19</v>
      </c>
      <c r="O3441" t="str">
        <f>IF(VLOOKUP(A3441,'national-winners'!$A$2:$B$13,2,0)=H3441,"Y","N")</f>
        <v>N</v>
      </c>
    </row>
    <row r="3442" spans="1:15" x14ac:dyDescent="0.25">
      <c r="A3442">
        <v>2016</v>
      </c>
      <c r="B3442" t="s">
        <v>46</v>
      </c>
      <c r="C3442" t="s">
        <v>47</v>
      </c>
      <c r="D3442">
        <v>8</v>
      </c>
      <c r="E3442">
        <v>84</v>
      </c>
      <c r="F3442">
        <v>62</v>
      </c>
      <c r="G3442" t="s">
        <v>16</v>
      </c>
      <c r="H3442" t="s">
        <v>419</v>
      </c>
      <c r="I3442" t="s">
        <v>420</v>
      </c>
      <c r="J3442" t="b">
        <v>0</v>
      </c>
      <c r="K3442">
        <v>872</v>
      </c>
      <c r="L3442">
        <v>2780220</v>
      </c>
      <c r="M3442">
        <v>20171015</v>
      </c>
      <c r="N3442" t="s">
        <v>19</v>
      </c>
      <c r="O3442" t="str">
        <f>IF(VLOOKUP(A3442,'national-winners'!$A$2:$B$13,2,0)=H3442,"Y","N")</f>
        <v>N</v>
      </c>
    </row>
    <row r="3443" spans="1:15" x14ac:dyDescent="0.25">
      <c r="A3443">
        <v>2016</v>
      </c>
      <c r="B3443" t="s">
        <v>46</v>
      </c>
      <c r="C3443" t="s">
        <v>47</v>
      </c>
      <c r="D3443">
        <v>8</v>
      </c>
      <c r="E3443">
        <v>84</v>
      </c>
      <c r="F3443">
        <v>62</v>
      </c>
      <c r="G3443" t="s">
        <v>16</v>
      </c>
      <c r="H3443" t="s">
        <v>421</v>
      </c>
      <c r="I3443" t="s">
        <v>422</v>
      </c>
      <c r="J3443" t="b">
        <v>0</v>
      </c>
      <c r="K3443">
        <v>862</v>
      </c>
      <c r="L3443">
        <v>2780220</v>
      </c>
      <c r="M3443">
        <v>20171015</v>
      </c>
      <c r="N3443" t="s">
        <v>19</v>
      </c>
      <c r="O3443" t="str">
        <f>IF(VLOOKUP(A3443,'national-winners'!$A$2:$B$13,2,0)=H3443,"Y","N")</f>
        <v>N</v>
      </c>
    </row>
    <row r="3444" spans="1:15" x14ac:dyDescent="0.25">
      <c r="A3444">
        <v>2016</v>
      </c>
      <c r="B3444" t="s">
        <v>46</v>
      </c>
      <c r="C3444" t="s">
        <v>47</v>
      </c>
      <c r="D3444">
        <v>8</v>
      </c>
      <c r="E3444">
        <v>84</v>
      </c>
      <c r="F3444">
        <v>62</v>
      </c>
      <c r="G3444" t="s">
        <v>16</v>
      </c>
      <c r="H3444" t="s">
        <v>423</v>
      </c>
      <c r="I3444" t="s">
        <v>424</v>
      </c>
      <c r="J3444" t="b">
        <v>0</v>
      </c>
      <c r="K3444">
        <v>751</v>
      </c>
      <c r="L3444">
        <v>2780220</v>
      </c>
      <c r="M3444">
        <v>20171015</v>
      </c>
      <c r="N3444" t="s">
        <v>19</v>
      </c>
      <c r="O3444" t="str">
        <f>IF(VLOOKUP(A3444,'national-winners'!$A$2:$B$13,2,0)=H3444,"Y","N")</f>
        <v>N</v>
      </c>
    </row>
    <row r="3445" spans="1:15" x14ac:dyDescent="0.25">
      <c r="A3445">
        <v>2016</v>
      </c>
      <c r="B3445" t="s">
        <v>46</v>
      </c>
      <c r="C3445" t="s">
        <v>47</v>
      </c>
      <c r="D3445">
        <v>8</v>
      </c>
      <c r="E3445">
        <v>84</v>
      </c>
      <c r="F3445">
        <v>62</v>
      </c>
      <c r="G3445" t="s">
        <v>16</v>
      </c>
      <c r="H3445" t="s">
        <v>425</v>
      </c>
      <c r="I3445" t="s">
        <v>386</v>
      </c>
      <c r="J3445" t="b">
        <v>0</v>
      </c>
      <c r="K3445">
        <v>710</v>
      </c>
      <c r="L3445">
        <v>2780220</v>
      </c>
      <c r="M3445">
        <v>20171015</v>
      </c>
      <c r="N3445" t="s">
        <v>19</v>
      </c>
      <c r="O3445" t="str">
        <f>IF(VLOOKUP(A3445,'national-winners'!$A$2:$B$13,2,0)=H3445,"Y","N")</f>
        <v>N</v>
      </c>
    </row>
    <row r="3446" spans="1:15" x14ac:dyDescent="0.25">
      <c r="A3446">
        <v>2016</v>
      </c>
      <c r="B3446" t="s">
        <v>46</v>
      </c>
      <c r="C3446" t="s">
        <v>47</v>
      </c>
      <c r="D3446">
        <v>8</v>
      </c>
      <c r="E3446">
        <v>84</v>
      </c>
      <c r="F3446">
        <v>62</v>
      </c>
      <c r="G3446" t="s">
        <v>16</v>
      </c>
      <c r="H3446" t="s">
        <v>264</v>
      </c>
      <c r="I3446" t="s">
        <v>353</v>
      </c>
      <c r="J3446" t="b">
        <v>0</v>
      </c>
      <c r="K3446">
        <v>531</v>
      </c>
      <c r="L3446">
        <v>2780220</v>
      </c>
      <c r="M3446">
        <v>20171015</v>
      </c>
      <c r="N3446" t="s">
        <v>19</v>
      </c>
      <c r="O3446" t="str">
        <f>IF(VLOOKUP(A3446,'national-winners'!$A$2:$B$13,2,0)=H3446,"Y","N")</f>
        <v>N</v>
      </c>
    </row>
    <row r="3447" spans="1:15" x14ac:dyDescent="0.25">
      <c r="A3447">
        <v>2016</v>
      </c>
      <c r="B3447" t="s">
        <v>46</v>
      </c>
      <c r="C3447" t="s">
        <v>47</v>
      </c>
      <c r="D3447">
        <v>8</v>
      </c>
      <c r="E3447">
        <v>84</v>
      </c>
      <c r="F3447">
        <v>62</v>
      </c>
      <c r="G3447" t="s">
        <v>16</v>
      </c>
      <c r="H3447" t="s">
        <v>426</v>
      </c>
      <c r="I3447" t="s">
        <v>37</v>
      </c>
      <c r="J3447" t="b">
        <v>0</v>
      </c>
      <c r="K3447">
        <v>452</v>
      </c>
      <c r="L3447">
        <v>2780220</v>
      </c>
      <c r="M3447">
        <v>20171015</v>
      </c>
      <c r="N3447" t="s">
        <v>19</v>
      </c>
      <c r="O3447" t="str">
        <f>IF(VLOOKUP(A3447,'national-winners'!$A$2:$B$13,2,0)=H3447,"Y","N")</f>
        <v>N</v>
      </c>
    </row>
    <row r="3448" spans="1:15" x14ac:dyDescent="0.25">
      <c r="A3448">
        <v>2016</v>
      </c>
      <c r="B3448" t="s">
        <v>46</v>
      </c>
      <c r="C3448" t="s">
        <v>47</v>
      </c>
      <c r="D3448">
        <v>8</v>
      </c>
      <c r="E3448">
        <v>84</v>
      </c>
      <c r="F3448">
        <v>62</v>
      </c>
      <c r="G3448" t="s">
        <v>16</v>
      </c>
      <c r="H3448" t="s">
        <v>427</v>
      </c>
      <c r="I3448" t="s">
        <v>428</v>
      </c>
      <c r="J3448" t="b">
        <v>0</v>
      </c>
      <c r="K3448">
        <v>392</v>
      </c>
      <c r="L3448">
        <v>2780220</v>
      </c>
      <c r="M3448">
        <v>20171015</v>
      </c>
      <c r="N3448" t="s">
        <v>19</v>
      </c>
      <c r="O3448" t="str">
        <f>IF(VLOOKUP(A3448,'national-winners'!$A$2:$B$13,2,0)=H3448,"Y","N")</f>
        <v>N</v>
      </c>
    </row>
    <row r="3449" spans="1:15" x14ac:dyDescent="0.25">
      <c r="A3449">
        <v>2016</v>
      </c>
      <c r="B3449" t="s">
        <v>46</v>
      </c>
      <c r="C3449" t="s">
        <v>47</v>
      </c>
      <c r="D3449">
        <v>8</v>
      </c>
      <c r="E3449">
        <v>84</v>
      </c>
      <c r="F3449">
        <v>62</v>
      </c>
      <c r="G3449" t="s">
        <v>16</v>
      </c>
      <c r="H3449" t="s">
        <v>363</v>
      </c>
      <c r="I3449" t="s">
        <v>429</v>
      </c>
      <c r="J3449" t="b">
        <v>0</v>
      </c>
      <c r="K3449">
        <v>382</v>
      </c>
      <c r="L3449">
        <v>2780220</v>
      </c>
      <c r="M3449">
        <v>20171015</v>
      </c>
      <c r="N3449" t="s">
        <v>19</v>
      </c>
      <c r="O3449" t="str">
        <f>IF(VLOOKUP(A3449,'national-winners'!$A$2:$B$13,2,0)=H3449,"Y","N")</f>
        <v>N</v>
      </c>
    </row>
    <row r="3450" spans="1:15" x14ac:dyDescent="0.25">
      <c r="A3450">
        <v>2016</v>
      </c>
      <c r="B3450" t="s">
        <v>46</v>
      </c>
      <c r="C3450" t="s">
        <v>47</v>
      </c>
      <c r="D3450">
        <v>8</v>
      </c>
      <c r="E3450">
        <v>84</v>
      </c>
      <c r="F3450">
        <v>62</v>
      </c>
      <c r="G3450" t="s">
        <v>16</v>
      </c>
      <c r="H3450" t="s">
        <v>430</v>
      </c>
      <c r="I3450" t="s">
        <v>431</v>
      </c>
      <c r="J3450" t="b">
        <v>0</v>
      </c>
      <c r="K3450">
        <v>337</v>
      </c>
      <c r="L3450">
        <v>2780220</v>
      </c>
      <c r="M3450">
        <v>20171015</v>
      </c>
      <c r="N3450" t="s">
        <v>19</v>
      </c>
      <c r="O3450" t="str">
        <f>IF(VLOOKUP(A3450,'national-winners'!$A$2:$B$13,2,0)=H3450,"Y","N")</f>
        <v>N</v>
      </c>
    </row>
    <row r="3451" spans="1:15" x14ac:dyDescent="0.25">
      <c r="A3451">
        <v>2016</v>
      </c>
      <c r="B3451" t="s">
        <v>46</v>
      </c>
      <c r="C3451" t="s">
        <v>47</v>
      </c>
      <c r="D3451">
        <v>8</v>
      </c>
      <c r="E3451">
        <v>84</v>
      </c>
      <c r="F3451">
        <v>62</v>
      </c>
      <c r="G3451" t="s">
        <v>16</v>
      </c>
      <c r="H3451" t="s">
        <v>432</v>
      </c>
      <c r="I3451" t="s">
        <v>255</v>
      </c>
      <c r="J3451" t="b">
        <v>0</v>
      </c>
      <c r="K3451">
        <v>271</v>
      </c>
      <c r="L3451">
        <v>2780220</v>
      </c>
      <c r="M3451">
        <v>20171015</v>
      </c>
      <c r="N3451" t="s">
        <v>19</v>
      </c>
      <c r="O3451" t="str">
        <f>IF(VLOOKUP(A3451,'national-winners'!$A$2:$B$13,2,0)=H3451,"Y","N")</f>
        <v>N</v>
      </c>
    </row>
    <row r="3452" spans="1:15" x14ac:dyDescent="0.25">
      <c r="A3452">
        <v>2016</v>
      </c>
      <c r="B3452" t="s">
        <v>46</v>
      </c>
      <c r="C3452" t="s">
        <v>47</v>
      </c>
      <c r="D3452">
        <v>8</v>
      </c>
      <c r="E3452">
        <v>84</v>
      </c>
      <c r="F3452">
        <v>62</v>
      </c>
      <c r="G3452" t="s">
        <v>16</v>
      </c>
      <c r="H3452" t="s">
        <v>433</v>
      </c>
      <c r="I3452" t="s">
        <v>25</v>
      </c>
      <c r="J3452" t="b">
        <v>0</v>
      </c>
      <c r="K3452">
        <v>185</v>
      </c>
      <c r="L3452">
        <v>2780220</v>
      </c>
      <c r="M3452">
        <v>20171015</v>
      </c>
      <c r="N3452" t="s">
        <v>19</v>
      </c>
      <c r="O3452" t="str">
        <f>IF(VLOOKUP(A3452,'national-winners'!$A$2:$B$13,2,0)=H3452,"Y","N")</f>
        <v>N</v>
      </c>
    </row>
    <row r="3453" spans="1:15" x14ac:dyDescent="0.25">
      <c r="A3453">
        <v>2016</v>
      </c>
      <c r="B3453" t="s">
        <v>50</v>
      </c>
      <c r="C3453" t="s">
        <v>51</v>
      </c>
      <c r="D3453">
        <v>9</v>
      </c>
      <c r="E3453">
        <v>16</v>
      </c>
      <c r="F3453">
        <v>1</v>
      </c>
      <c r="G3453" t="s">
        <v>16</v>
      </c>
      <c r="H3453" t="s">
        <v>408</v>
      </c>
      <c r="I3453" t="s">
        <v>18</v>
      </c>
      <c r="J3453" t="b">
        <v>0</v>
      </c>
      <c r="K3453">
        <v>897572</v>
      </c>
      <c r="L3453">
        <v>1644920</v>
      </c>
      <c r="M3453">
        <v>20171015</v>
      </c>
      <c r="N3453" t="s">
        <v>19</v>
      </c>
      <c r="O3453" t="str">
        <f>IF(VLOOKUP(A3453,'national-winners'!$A$2:$B$13,2,0)=H3453,"Y","N")</f>
        <v>N</v>
      </c>
    </row>
    <row r="3454" spans="1:15" x14ac:dyDescent="0.25">
      <c r="A3454">
        <v>2016</v>
      </c>
      <c r="B3454" t="s">
        <v>50</v>
      </c>
      <c r="C3454" t="s">
        <v>51</v>
      </c>
      <c r="D3454">
        <v>9</v>
      </c>
      <c r="E3454">
        <v>16</v>
      </c>
      <c r="F3454">
        <v>1</v>
      </c>
      <c r="G3454" t="s">
        <v>16</v>
      </c>
      <c r="H3454" t="s">
        <v>407</v>
      </c>
      <c r="I3454" t="s">
        <v>21</v>
      </c>
      <c r="J3454" t="b">
        <v>0</v>
      </c>
      <c r="K3454">
        <v>673215</v>
      </c>
      <c r="L3454">
        <v>1644920</v>
      </c>
      <c r="M3454">
        <v>20171015</v>
      </c>
      <c r="N3454" t="s">
        <v>19</v>
      </c>
      <c r="O3454" t="str">
        <f>IF(VLOOKUP(A3454,'national-winners'!$A$2:$B$13,2,0)=H3454,"Y","N")</f>
        <v>Y</v>
      </c>
    </row>
    <row r="3455" spans="1:15" x14ac:dyDescent="0.25">
      <c r="A3455">
        <v>2016</v>
      </c>
      <c r="B3455" t="s">
        <v>50</v>
      </c>
      <c r="C3455" t="s">
        <v>51</v>
      </c>
      <c r="D3455">
        <v>9</v>
      </c>
      <c r="E3455">
        <v>16</v>
      </c>
      <c r="F3455">
        <v>1</v>
      </c>
      <c r="G3455" t="s">
        <v>16</v>
      </c>
      <c r="H3455" t="s">
        <v>377</v>
      </c>
      <c r="I3455" t="s">
        <v>29</v>
      </c>
      <c r="J3455" t="b">
        <v>0</v>
      </c>
      <c r="K3455">
        <v>48676</v>
      </c>
      <c r="L3455">
        <v>1644920</v>
      </c>
      <c r="M3455">
        <v>20171015</v>
      </c>
      <c r="N3455" t="s">
        <v>19</v>
      </c>
      <c r="O3455" t="str">
        <f>IF(VLOOKUP(A3455,'national-winners'!$A$2:$B$13,2,0)=H3455,"Y","N")</f>
        <v>N</v>
      </c>
    </row>
    <row r="3456" spans="1:15" x14ac:dyDescent="0.25">
      <c r="A3456">
        <v>2016</v>
      </c>
      <c r="B3456" t="s">
        <v>50</v>
      </c>
      <c r="C3456" t="s">
        <v>51</v>
      </c>
      <c r="D3456">
        <v>9</v>
      </c>
      <c r="E3456">
        <v>16</v>
      </c>
      <c r="F3456">
        <v>1</v>
      </c>
      <c r="G3456" t="s">
        <v>16</v>
      </c>
      <c r="H3456" t="s">
        <v>378</v>
      </c>
      <c r="I3456" t="s">
        <v>274</v>
      </c>
      <c r="J3456" t="b">
        <v>0</v>
      </c>
      <c r="K3456">
        <v>22841</v>
      </c>
      <c r="L3456">
        <v>1644920</v>
      </c>
      <c r="M3456">
        <v>20171015</v>
      </c>
      <c r="N3456" t="s">
        <v>19</v>
      </c>
      <c r="O3456" t="str">
        <f>IF(VLOOKUP(A3456,'national-winners'!$A$2:$B$13,2,0)=H3456,"Y","N")</f>
        <v>N</v>
      </c>
    </row>
    <row r="3457" spans="1:15" x14ac:dyDescent="0.25">
      <c r="A3457">
        <v>2016</v>
      </c>
      <c r="B3457" t="s">
        <v>50</v>
      </c>
      <c r="C3457" t="s">
        <v>51</v>
      </c>
      <c r="D3457">
        <v>9</v>
      </c>
      <c r="E3457">
        <v>16</v>
      </c>
      <c r="F3457">
        <v>1</v>
      </c>
      <c r="G3457" t="s">
        <v>16</v>
      </c>
      <c r="J3457" t="b">
        <v>1</v>
      </c>
      <c r="K3457">
        <v>2616</v>
      </c>
      <c r="L3457">
        <v>1644920</v>
      </c>
      <c r="M3457">
        <v>20171015</v>
      </c>
      <c r="N3457" t="s">
        <v>19</v>
      </c>
      <c r="O3457" t="str">
        <f>IF(VLOOKUP(A3457,'national-winners'!$A$2:$B$13,2,0)=H3457,"Y","N")</f>
        <v>N</v>
      </c>
    </row>
    <row r="3458" spans="1:15" x14ac:dyDescent="0.25">
      <c r="A3458">
        <v>2016</v>
      </c>
      <c r="B3458" t="s">
        <v>53</v>
      </c>
      <c r="C3458" t="s">
        <v>54</v>
      </c>
      <c r="D3458">
        <v>10</v>
      </c>
      <c r="E3458">
        <v>51</v>
      </c>
      <c r="F3458">
        <v>11</v>
      </c>
      <c r="G3458" t="s">
        <v>16</v>
      </c>
      <c r="H3458" t="s">
        <v>408</v>
      </c>
      <c r="I3458" t="s">
        <v>18</v>
      </c>
      <c r="J3458" t="b">
        <v>0</v>
      </c>
      <c r="K3458">
        <v>235603</v>
      </c>
      <c r="L3458">
        <v>441590</v>
      </c>
      <c r="M3458">
        <v>20171015</v>
      </c>
      <c r="N3458" t="s">
        <v>19</v>
      </c>
      <c r="O3458" t="str">
        <f>IF(VLOOKUP(A3458,'national-winners'!$A$2:$B$13,2,0)=H3458,"Y","N")</f>
        <v>N</v>
      </c>
    </row>
    <row r="3459" spans="1:15" x14ac:dyDescent="0.25">
      <c r="A3459">
        <v>2016</v>
      </c>
      <c r="B3459" t="s">
        <v>53</v>
      </c>
      <c r="C3459" t="s">
        <v>54</v>
      </c>
      <c r="D3459">
        <v>10</v>
      </c>
      <c r="E3459">
        <v>51</v>
      </c>
      <c r="F3459">
        <v>11</v>
      </c>
      <c r="G3459" t="s">
        <v>16</v>
      </c>
      <c r="H3459" t="s">
        <v>407</v>
      </c>
      <c r="I3459" t="s">
        <v>21</v>
      </c>
      <c r="J3459" t="b">
        <v>0</v>
      </c>
      <c r="K3459">
        <v>185127</v>
      </c>
      <c r="L3459">
        <v>441590</v>
      </c>
      <c r="M3459">
        <v>20171015</v>
      </c>
      <c r="N3459" t="s">
        <v>19</v>
      </c>
      <c r="O3459" t="str">
        <f>IF(VLOOKUP(A3459,'national-winners'!$A$2:$B$13,2,0)=H3459,"Y","N")</f>
        <v>Y</v>
      </c>
    </row>
    <row r="3460" spans="1:15" x14ac:dyDescent="0.25">
      <c r="A3460">
        <v>2016</v>
      </c>
      <c r="B3460" t="s">
        <v>53</v>
      </c>
      <c r="C3460" t="s">
        <v>54</v>
      </c>
      <c r="D3460">
        <v>10</v>
      </c>
      <c r="E3460">
        <v>51</v>
      </c>
      <c r="F3460">
        <v>11</v>
      </c>
      <c r="G3460" t="s">
        <v>16</v>
      </c>
      <c r="H3460" t="s">
        <v>377</v>
      </c>
      <c r="I3460" t="s">
        <v>29</v>
      </c>
      <c r="J3460" t="b">
        <v>0</v>
      </c>
      <c r="K3460">
        <v>14757</v>
      </c>
      <c r="L3460">
        <v>441590</v>
      </c>
      <c r="M3460">
        <v>20171015</v>
      </c>
      <c r="N3460" t="s">
        <v>19</v>
      </c>
      <c r="O3460" t="str">
        <f>IF(VLOOKUP(A3460,'national-winners'!$A$2:$B$13,2,0)=H3460,"Y","N")</f>
        <v>N</v>
      </c>
    </row>
    <row r="3461" spans="1:15" x14ac:dyDescent="0.25">
      <c r="A3461">
        <v>2016</v>
      </c>
      <c r="B3461" t="s">
        <v>53</v>
      </c>
      <c r="C3461" t="s">
        <v>54</v>
      </c>
      <c r="D3461">
        <v>10</v>
      </c>
      <c r="E3461">
        <v>51</v>
      </c>
      <c r="F3461">
        <v>11</v>
      </c>
      <c r="G3461" t="s">
        <v>16</v>
      </c>
      <c r="H3461" t="s">
        <v>378</v>
      </c>
      <c r="I3461" t="s">
        <v>274</v>
      </c>
      <c r="J3461" t="b">
        <v>0</v>
      </c>
      <c r="K3461">
        <v>6103</v>
      </c>
      <c r="L3461">
        <v>441590</v>
      </c>
      <c r="M3461">
        <v>20171015</v>
      </c>
      <c r="N3461" t="s">
        <v>19</v>
      </c>
      <c r="O3461" t="str">
        <f>IF(VLOOKUP(A3461,'national-winners'!$A$2:$B$13,2,0)=H3461,"Y","N")</f>
        <v>N</v>
      </c>
    </row>
    <row r="3462" spans="1:15" x14ac:dyDescent="0.25">
      <c r="A3462">
        <v>2016</v>
      </c>
      <c r="B3462" t="s">
        <v>57</v>
      </c>
      <c r="C3462" t="s">
        <v>58</v>
      </c>
      <c r="D3462">
        <v>11</v>
      </c>
      <c r="E3462">
        <v>53</v>
      </c>
      <c r="F3462">
        <v>55</v>
      </c>
      <c r="G3462" t="s">
        <v>16</v>
      </c>
      <c r="H3462" t="s">
        <v>408</v>
      </c>
      <c r="I3462" t="s">
        <v>18</v>
      </c>
      <c r="J3462" t="b">
        <v>0</v>
      </c>
      <c r="K3462">
        <v>282830</v>
      </c>
      <c r="L3462">
        <v>312575</v>
      </c>
      <c r="M3462">
        <v>20171015</v>
      </c>
      <c r="N3462" t="s">
        <v>19</v>
      </c>
      <c r="O3462" t="str">
        <f>IF(VLOOKUP(A3462,'national-winners'!$A$2:$B$13,2,0)=H3462,"Y","N")</f>
        <v>N</v>
      </c>
    </row>
    <row r="3463" spans="1:15" x14ac:dyDescent="0.25">
      <c r="A3463">
        <v>2016</v>
      </c>
      <c r="B3463" t="s">
        <v>57</v>
      </c>
      <c r="C3463" t="s">
        <v>58</v>
      </c>
      <c r="D3463">
        <v>11</v>
      </c>
      <c r="E3463">
        <v>53</v>
      </c>
      <c r="F3463">
        <v>55</v>
      </c>
      <c r="G3463" t="s">
        <v>16</v>
      </c>
      <c r="H3463" t="s">
        <v>407</v>
      </c>
      <c r="I3463" t="s">
        <v>21</v>
      </c>
      <c r="J3463" t="b">
        <v>0</v>
      </c>
      <c r="K3463">
        <v>12723</v>
      </c>
      <c r="L3463">
        <v>312575</v>
      </c>
      <c r="M3463">
        <v>20171015</v>
      </c>
      <c r="N3463" t="s">
        <v>19</v>
      </c>
      <c r="O3463" t="str">
        <f>IF(VLOOKUP(A3463,'national-winners'!$A$2:$B$13,2,0)=H3463,"Y","N")</f>
        <v>Y</v>
      </c>
    </row>
    <row r="3464" spans="1:15" x14ac:dyDescent="0.25">
      <c r="A3464">
        <v>2016</v>
      </c>
      <c r="B3464" t="s">
        <v>57</v>
      </c>
      <c r="C3464" t="s">
        <v>58</v>
      </c>
      <c r="D3464">
        <v>11</v>
      </c>
      <c r="E3464">
        <v>53</v>
      </c>
      <c r="F3464">
        <v>55</v>
      </c>
      <c r="G3464" t="s">
        <v>16</v>
      </c>
      <c r="J3464" t="b">
        <v>1</v>
      </c>
      <c r="K3464">
        <v>6551</v>
      </c>
      <c r="L3464">
        <v>312575</v>
      </c>
      <c r="M3464">
        <v>20171015</v>
      </c>
      <c r="N3464" t="s">
        <v>19</v>
      </c>
      <c r="O3464" t="str">
        <f>IF(VLOOKUP(A3464,'national-winners'!$A$2:$B$13,2,0)=H3464,"Y","N")</f>
        <v>N</v>
      </c>
    </row>
    <row r="3465" spans="1:15" x14ac:dyDescent="0.25">
      <c r="A3465">
        <v>2016</v>
      </c>
      <c r="B3465" t="s">
        <v>57</v>
      </c>
      <c r="C3465" t="s">
        <v>58</v>
      </c>
      <c r="D3465">
        <v>11</v>
      </c>
      <c r="E3465">
        <v>53</v>
      </c>
      <c r="F3465">
        <v>55</v>
      </c>
      <c r="G3465" t="s">
        <v>16</v>
      </c>
      <c r="H3465" t="s">
        <v>377</v>
      </c>
      <c r="I3465" t="s">
        <v>29</v>
      </c>
      <c r="J3465" t="b">
        <v>0</v>
      </c>
      <c r="K3465">
        <v>4906</v>
      </c>
      <c r="L3465">
        <v>312575</v>
      </c>
      <c r="M3465">
        <v>20171015</v>
      </c>
      <c r="N3465" t="s">
        <v>19</v>
      </c>
      <c r="O3465" t="str">
        <f>IF(VLOOKUP(A3465,'national-winners'!$A$2:$B$13,2,0)=H3465,"Y","N")</f>
        <v>N</v>
      </c>
    </row>
    <row r="3466" spans="1:15" x14ac:dyDescent="0.25">
      <c r="A3466">
        <v>2016</v>
      </c>
      <c r="B3466" t="s">
        <v>57</v>
      </c>
      <c r="C3466" t="s">
        <v>58</v>
      </c>
      <c r="D3466">
        <v>11</v>
      </c>
      <c r="E3466">
        <v>53</v>
      </c>
      <c r="F3466">
        <v>55</v>
      </c>
      <c r="G3466" t="s">
        <v>16</v>
      </c>
      <c r="H3466" t="s">
        <v>378</v>
      </c>
      <c r="I3466" t="s">
        <v>274</v>
      </c>
      <c r="J3466" t="b">
        <v>0</v>
      </c>
      <c r="K3466">
        <v>4258</v>
      </c>
      <c r="L3466">
        <v>312575</v>
      </c>
      <c r="M3466">
        <v>20171015</v>
      </c>
      <c r="N3466" t="s">
        <v>19</v>
      </c>
      <c r="O3466" t="str">
        <f>IF(VLOOKUP(A3466,'national-winners'!$A$2:$B$13,2,0)=H3466,"Y","N")</f>
        <v>N</v>
      </c>
    </row>
    <row r="3467" spans="1:15" x14ac:dyDescent="0.25">
      <c r="A3467">
        <v>2016</v>
      </c>
      <c r="B3467" t="s">
        <v>57</v>
      </c>
      <c r="C3467" t="s">
        <v>58</v>
      </c>
      <c r="D3467">
        <v>11</v>
      </c>
      <c r="E3467">
        <v>53</v>
      </c>
      <c r="F3467">
        <v>55</v>
      </c>
      <c r="G3467" t="s">
        <v>16</v>
      </c>
      <c r="H3467" t="s">
        <v>306</v>
      </c>
      <c r="J3467" t="b">
        <v>0</v>
      </c>
      <c r="K3467">
        <v>1064</v>
      </c>
      <c r="L3467">
        <v>312575</v>
      </c>
      <c r="M3467">
        <v>20171015</v>
      </c>
      <c r="N3467" t="s">
        <v>19</v>
      </c>
      <c r="O3467" t="str">
        <f>IF(VLOOKUP(A3467,'national-winners'!$A$2:$B$13,2,0)=H3467,"Y","N")</f>
        <v>N</v>
      </c>
    </row>
    <row r="3468" spans="1:15" x14ac:dyDescent="0.25">
      <c r="A3468">
        <v>2016</v>
      </c>
      <c r="B3468" t="s">
        <v>57</v>
      </c>
      <c r="C3468" t="s">
        <v>58</v>
      </c>
      <c r="D3468">
        <v>11</v>
      </c>
      <c r="E3468">
        <v>53</v>
      </c>
      <c r="F3468">
        <v>55</v>
      </c>
      <c r="G3468" t="s">
        <v>16</v>
      </c>
      <c r="H3468" t="s">
        <v>307</v>
      </c>
      <c r="J3468" t="b">
        <v>0</v>
      </c>
      <c r="K3468">
        <v>243</v>
      </c>
      <c r="L3468">
        <v>312575</v>
      </c>
      <c r="M3468">
        <v>20171015</v>
      </c>
      <c r="N3468" t="s">
        <v>19</v>
      </c>
      <c r="O3468" t="str">
        <f>IF(VLOOKUP(A3468,'national-winners'!$A$2:$B$13,2,0)=H3468,"Y","N")</f>
        <v>N</v>
      </c>
    </row>
    <row r="3469" spans="1:15" x14ac:dyDescent="0.25">
      <c r="A3469">
        <v>2016</v>
      </c>
      <c r="B3469" t="s">
        <v>60</v>
      </c>
      <c r="C3469" t="s">
        <v>61</v>
      </c>
      <c r="D3469">
        <v>12</v>
      </c>
      <c r="E3469">
        <v>59</v>
      </c>
      <c r="F3469">
        <v>43</v>
      </c>
      <c r="G3469" t="s">
        <v>16</v>
      </c>
      <c r="H3469" t="s">
        <v>407</v>
      </c>
      <c r="I3469" t="s">
        <v>21</v>
      </c>
      <c r="J3469" t="b">
        <v>0</v>
      </c>
      <c r="K3469">
        <v>4617886</v>
      </c>
      <c r="L3469">
        <v>9420039</v>
      </c>
      <c r="M3469">
        <v>20171015</v>
      </c>
      <c r="N3469" t="s">
        <v>19</v>
      </c>
      <c r="O3469" t="str">
        <f>IF(VLOOKUP(A3469,'national-winners'!$A$2:$B$13,2,0)=H3469,"Y","N")</f>
        <v>Y</v>
      </c>
    </row>
    <row r="3470" spans="1:15" x14ac:dyDescent="0.25">
      <c r="A3470">
        <v>2016</v>
      </c>
      <c r="B3470" t="s">
        <v>60</v>
      </c>
      <c r="C3470" t="s">
        <v>61</v>
      </c>
      <c r="D3470">
        <v>12</v>
      </c>
      <c r="E3470">
        <v>59</v>
      </c>
      <c r="F3470">
        <v>43</v>
      </c>
      <c r="G3470" t="s">
        <v>16</v>
      </c>
      <c r="H3470" t="s">
        <v>408</v>
      </c>
      <c r="I3470" t="s">
        <v>18</v>
      </c>
      <c r="J3470" t="b">
        <v>0</v>
      </c>
      <c r="K3470">
        <v>4504975</v>
      </c>
      <c r="L3470">
        <v>9420039</v>
      </c>
      <c r="M3470">
        <v>20171015</v>
      </c>
      <c r="N3470" t="s">
        <v>19</v>
      </c>
      <c r="O3470" t="str">
        <f>IF(VLOOKUP(A3470,'national-winners'!$A$2:$B$13,2,0)=H3470,"Y","N")</f>
        <v>N</v>
      </c>
    </row>
    <row r="3471" spans="1:15" x14ac:dyDescent="0.25">
      <c r="A3471">
        <v>2016</v>
      </c>
      <c r="B3471" t="s">
        <v>60</v>
      </c>
      <c r="C3471" t="s">
        <v>61</v>
      </c>
      <c r="D3471">
        <v>12</v>
      </c>
      <c r="E3471">
        <v>59</v>
      </c>
      <c r="F3471">
        <v>43</v>
      </c>
      <c r="G3471" t="s">
        <v>16</v>
      </c>
      <c r="H3471" t="s">
        <v>377</v>
      </c>
      <c r="I3471" t="s">
        <v>29</v>
      </c>
      <c r="J3471" t="b">
        <v>0</v>
      </c>
      <c r="K3471">
        <v>207043</v>
      </c>
      <c r="L3471">
        <v>9420039</v>
      </c>
      <c r="M3471">
        <v>20171015</v>
      </c>
      <c r="N3471" t="s">
        <v>19</v>
      </c>
      <c r="O3471" t="str">
        <f>IF(VLOOKUP(A3471,'national-winners'!$A$2:$B$13,2,0)=H3471,"Y","N")</f>
        <v>N</v>
      </c>
    </row>
    <row r="3472" spans="1:15" x14ac:dyDescent="0.25">
      <c r="A3472">
        <v>2016</v>
      </c>
      <c r="B3472" t="s">
        <v>60</v>
      </c>
      <c r="C3472" t="s">
        <v>61</v>
      </c>
      <c r="D3472">
        <v>12</v>
      </c>
      <c r="E3472">
        <v>59</v>
      </c>
      <c r="F3472">
        <v>43</v>
      </c>
      <c r="G3472" t="s">
        <v>16</v>
      </c>
      <c r="H3472" t="s">
        <v>378</v>
      </c>
      <c r="I3472" t="s">
        <v>274</v>
      </c>
      <c r="J3472" t="b">
        <v>0</v>
      </c>
      <c r="K3472">
        <v>64399</v>
      </c>
      <c r="L3472">
        <v>9420039</v>
      </c>
      <c r="M3472">
        <v>20171015</v>
      </c>
      <c r="N3472" t="s">
        <v>19</v>
      </c>
      <c r="O3472" t="str">
        <f>IF(VLOOKUP(A3472,'national-winners'!$A$2:$B$13,2,0)=H3472,"Y","N")</f>
        <v>N</v>
      </c>
    </row>
    <row r="3473" spans="1:15" x14ac:dyDescent="0.25">
      <c r="A3473">
        <v>2016</v>
      </c>
      <c r="B3473" t="s">
        <v>60</v>
      </c>
      <c r="C3473" t="s">
        <v>61</v>
      </c>
      <c r="D3473">
        <v>12</v>
      </c>
      <c r="E3473">
        <v>59</v>
      </c>
      <c r="F3473">
        <v>43</v>
      </c>
      <c r="G3473" t="s">
        <v>16</v>
      </c>
      <c r="H3473" t="s">
        <v>409</v>
      </c>
      <c r="I3473" t="s">
        <v>134</v>
      </c>
      <c r="J3473" t="b">
        <v>0</v>
      </c>
      <c r="K3473">
        <v>16475</v>
      </c>
      <c r="L3473">
        <v>9420039</v>
      </c>
      <c r="M3473">
        <v>20171015</v>
      </c>
      <c r="N3473" t="s">
        <v>19</v>
      </c>
      <c r="O3473" t="str">
        <f>IF(VLOOKUP(A3473,'national-winners'!$A$2:$B$13,2,0)=H3473,"Y","N")</f>
        <v>N</v>
      </c>
    </row>
    <row r="3474" spans="1:15" x14ac:dyDescent="0.25">
      <c r="A3474">
        <v>2016</v>
      </c>
      <c r="B3474" t="s">
        <v>60</v>
      </c>
      <c r="C3474" t="s">
        <v>61</v>
      </c>
      <c r="D3474">
        <v>12</v>
      </c>
      <c r="E3474">
        <v>59</v>
      </c>
      <c r="F3474">
        <v>43</v>
      </c>
      <c r="G3474" t="s">
        <v>16</v>
      </c>
      <c r="H3474" t="s">
        <v>410</v>
      </c>
      <c r="I3474" t="s">
        <v>272</v>
      </c>
      <c r="J3474" t="b">
        <v>0</v>
      </c>
      <c r="K3474">
        <v>9108</v>
      </c>
      <c r="L3474">
        <v>9420039</v>
      </c>
      <c r="M3474">
        <v>20171015</v>
      </c>
      <c r="N3474" t="s">
        <v>19</v>
      </c>
      <c r="O3474" t="str">
        <f>IF(VLOOKUP(A3474,'national-winners'!$A$2:$B$13,2,0)=H3474,"Y","N")</f>
        <v>N</v>
      </c>
    </row>
    <row r="3475" spans="1:15" x14ac:dyDescent="0.25">
      <c r="A3475">
        <v>2016</v>
      </c>
      <c r="B3475" t="s">
        <v>60</v>
      </c>
      <c r="C3475" t="s">
        <v>61</v>
      </c>
      <c r="D3475">
        <v>12</v>
      </c>
      <c r="E3475">
        <v>59</v>
      </c>
      <c r="F3475">
        <v>43</v>
      </c>
      <c r="G3475" t="s">
        <v>16</v>
      </c>
      <c r="J3475" t="b">
        <v>1</v>
      </c>
      <c r="K3475">
        <v>153</v>
      </c>
      <c r="L3475">
        <v>9420039</v>
      </c>
      <c r="M3475">
        <v>20171015</v>
      </c>
      <c r="N3475" t="s">
        <v>19</v>
      </c>
      <c r="O3475" t="str">
        <f>IF(VLOOKUP(A3475,'national-winners'!$A$2:$B$13,2,0)=H3475,"Y","N")</f>
        <v>N</v>
      </c>
    </row>
    <row r="3476" spans="1:15" x14ac:dyDescent="0.25">
      <c r="A3476">
        <v>2016</v>
      </c>
      <c r="B3476" t="s">
        <v>62</v>
      </c>
      <c r="C3476" t="s">
        <v>63</v>
      </c>
      <c r="D3476">
        <v>13</v>
      </c>
      <c r="E3476">
        <v>58</v>
      </c>
      <c r="F3476">
        <v>44</v>
      </c>
      <c r="G3476" t="s">
        <v>16</v>
      </c>
      <c r="H3476" t="s">
        <v>407</v>
      </c>
      <c r="I3476" t="s">
        <v>21</v>
      </c>
      <c r="J3476" t="b">
        <v>0</v>
      </c>
      <c r="K3476">
        <v>2089104</v>
      </c>
      <c r="L3476">
        <v>4114732</v>
      </c>
      <c r="M3476">
        <v>20171015</v>
      </c>
      <c r="N3476" t="s">
        <v>19</v>
      </c>
      <c r="O3476" t="str">
        <f>IF(VLOOKUP(A3476,'national-winners'!$A$2:$B$13,2,0)=H3476,"Y","N")</f>
        <v>Y</v>
      </c>
    </row>
    <row r="3477" spans="1:15" x14ac:dyDescent="0.25">
      <c r="A3477">
        <v>2016</v>
      </c>
      <c r="B3477" t="s">
        <v>62</v>
      </c>
      <c r="C3477" t="s">
        <v>63</v>
      </c>
      <c r="D3477">
        <v>13</v>
      </c>
      <c r="E3477">
        <v>58</v>
      </c>
      <c r="F3477">
        <v>44</v>
      </c>
      <c r="G3477" t="s">
        <v>16</v>
      </c>
      <c r="H3477" t="s">
        <v>408</v>
      </c>
      <c r="I3477" t="s">
        <v>18</v>
      </c>
      <c r="J3477" t="b">
        <v>0</v>
      </c>
      <c r="K3477">
        <v>1877963</v>
      </c>
      <c r="L3477">
        <v>4114732</v>
      </c>
      <c r="M3477">
        <v>20171015</v>
      </c>
      <c r="N3477" t="s">
        <v>19</v>
      </c>
      <c r="O3477" t="str">
        <f>IF(VLOOKUP(A3477,'national-winners'!$A$2:$B$13,2,0)=H3477,"Y","N")</f>
        <v>N</v>
      </c>
    </row>
    <row r="3478" spans="1:15" x14ac:dyDescent="0.25">
      <c r="A3478">
        <v>2016</v>
      </c>
      <c r="B3478" t="s">
        <v>62</v>
      </c>
      <c r="C3478" t="s">
        <v>63</v>
      </c>
      <c r="D3478">
        <v>13</v>
      </c>
      <c r="E3478">
        <v>58</v>
      </c>
      <c r="F3478">
        <v>44</v>
      </c>
      <c r="G3478" t="s">
        <v>16</v>
      </c>
      <c r="H3478" t="s">
        <v>377</v>
      </c>
      <c r="I3478" t="s">
        <v>29</v>
      </c>
      <c r="J3478" t="b">
        <v>0</v>
      </c>
      <c r="K3478">
        <v>125306</v>
      </c>
      <c r="L3478">
        <v>4114732</v>
      </c>
      <c r="M3478">
        <v>20171015</v>
      </c>
      <c r="N3478" t="s">
        <v>19</v>
      </c>
      <c r="O3478" t="str">
        <f>IF(VLOOKUP(A3478,'national-winners'!$A$2:$B$13,2,0)=H3478,"Y","N")</f>
        <v>N</v>
      </c>
    </row>
    <row r="3479" spans="1:15" x14ac:dyDescent="0.25">
      <c r="A3479">
        <v>2016</v>
      </c>
      <c r="B3479" t="s">
        <v>62</v>
      </c>
      <c r="C3479" t="s">
        <v>63</v>
      </c>
      <c r="D3479">
        <v>13</v>
      </c>
      <c r="E3479">
        <v>58</v>
      </c>
      <c r="F3479">
        <v>44</v>
      </c>
      <c r="G3479" t="s">
        <v>16</v>
      </c>
      <c r="J3479" t="b">
        <v>1</v>
      </c>
      <c r="K3479">
        <v>22359</v>
      </c>
      <c r="L3479">
        <v>4114732</v>
      </c>
      <c r="M3479">
        <v>20171015</v>
      </c>
      <c r="N3479" t="s">
        <v>19</v>
      </c>
      <c r="O3479" t="str">
        <f>IF(VLOOKUP(A3479,'national-winners'!$A$2:$B$13,2,0)=H3479,"Y","N")</f>
        <v>N</v>
      </c>
    </row>
    <row r="3480" spans="1:15" x14ac:dyDescent="0.25">
      <c r="A3480">
        <v>2016</v>
      </c>
      <c r="B3480" t="s">
        <v>64</v>
      </c>
      <c r="C3480" t="s">
        <v>65</v>
      </c>
      <c r="D3480">
        <v>15</v>
      </c>
      <c r="E3480">
        <v>95</v>
      </c>
      <c r="F3480">
        <v>82</v>
      </c>
      <c r="G3480" t="s">
        <v>16</v>
      </c>
      <c r="H3480" t="s">
        <v>408</v>
      </c>
      <c r="I3480" t="s">
        <v>18</v>
      </c>
      <c r="J3480" t="b">
        <v>0</v>
      </c>
      <c r="K3480">
        <v>266891</v>
      </c>
      <c r="L3480">
        <v>437664</v>
      </c>
      <c r="M3480">
        <v>20171015</v>
      </c>
      <c r="N3480" t="s">
        <v>19</v>
      </c>
      <c r="O3480" t="str">
        <f>IF(VLOOKUP(A3480,'national-winners'!$A$2:$B$13,2,0)=H3480,"Y","N")</f>
        <v>N</v>
      </c>
    </row>
    <row r="3481" spans="1:15" x14ac:dyDescent="0.25">
      <c r="A3481">
        <v>2016</v>
      </c>
      <c r="B3481" t="s">
        <v>64</v>
      </c>
      <c r="C3481" t="s">
        <v>65</v>
      </c>
      <c r="D3481">
        <v>15</v>
      </c>
      <c r="E3481">
        <v>95</v>
      </c>
      <c r="F3481">
        <v>82</v>
      </c>
      <c r="G3481" t="s">
        <v>16</v>
      </c>
      <c r="H3481" t="s">
        <v>407</v>
      </c>
      <c r="I3481" t="s">
        <v>21</v>
      </c>
      <c r="J3481" t="b">
        <v>0</v>
      </c>
      <c r="K3481">
        <v>128847</v>
      </c>
      <c r="L3481">
        <v>437664</v>
      </c>
      <c r="M3481">
        <v>20171015</v>
      </c>
      <c r="N3481" t="s">
        <v>19</v>
      </c>
      <c r="O3481" t="str">
        <f>IF(VLOOKUP(A3481,'national-winners'!$A$2:$B$13,2,0)=H3481,"Y","N")</f>
        <v>Y</v>
      </c>
    </row>
    <row r="3482" spans="1:15" x14ac:dyDescent="0.25">
      <c r="A3482">
        <v>2016</v>
      </c>
      <c r="B3482" t="s">
        <v>64</v>
      </c>
      <c r="C3482" t="s">
        <v>65</v>
      </c>
      <c r="D3482">
        <v>15</v>
      </c>
      <c r="E3482">
        <v>95</v>
      </c>
      <c r="F3482">
        <v>82</v>
      </c>
      <c r="G3482" t="s">
        <v>16</v>
      </c>
      <c r="H3482" t="s">
        <v>377</v>
      </c>
      <c r="I3482" t="s">
        <v>29</v>
      </c>
      <c r="J3482" t="b">
        <v>0</v>
      </c>
      <c r="K3482">
        <v>15954</v>
      </c>
      <c r="L3482">
        <v>437664</v>
      </c>
      <c r="M3482">
        <v>20171015</v>
      </c>
      <c r="N3482" t="s">
        <v>19</v>
      </c>
      <c r="O3482" t="str">
        <f>IF(VLOOKUP(A3482,'national-winners'!$A$2:$B$13,2,0)=H3482,"Y","N")</f>
        <v>N</v>
      </c>
    </row>
    <row r="3483" spans="1:15" x14ac:dyDescent="0.25">
      <c r="A3483">
        <v>2016</v>
      </c>
      <c r="B3483" t="s">
        <v>64</v>
      </c>
      <c r="C3483" t="s">
        <v>65</v>
      </c>
      <c r="D3483">
        <v>15</v>
      </c>
      <c r="E3483">
        <v>95</v>
      </c>
      <c r="F3483">
        <v>82</v>
      </c>
      <c r="G3483" t="s">
        <v>16</v>
      </c>
      <c r="H3483" t="s">
        <v>378</v>
      </c>
      <c r="I3483" t="s">
        <v>274</v>
      </c>
      <c r="J3483" t="b">
        <v>0</v>
      </c>
      <c r="K3483">
        <v>12737</v>
      </c>
      <c r="L3483">
        <v>437664</v>
      </c>
      <c r="M3483">
        <v>20171015</v>
      </c>
      <c r="N3483" t="s">
        <v>19</v>
      </c>
      <c r="O3483" t="str">
        <f>IF(VLOOKUP(A3483,'national-winners'!$A$2:$B$13,2,0)=H3483,"Y","N")</f>
        <v>N</v>
      </c>
    </row>
    <row r="3484" spans="1:15" x14ac:dyDescent="0.25">
      <c r="A3484">
        <v>2016</v>
      </c>
      <c r="B3484" t="s">
        <v>64</v>
      </c>
      <c r="C3484" t="s">
        <v>65</v>
      </c>
      <c r="D3484">
        <v>15</v>
      </c>
      <c r="E3484">
        <v>95</v>
      </c>
      <c r="F3484">
        <v>82</v>
      </c>
      <c r="G3484" t="s">
        <v>16</v>
      </c>
      <c r="H3484" t="s">
        <v>306</v>
      </c>
      <c r="J3484" t="b">
        <v>0</v>
      </c>
      <c r="K3484">
        <v>8289</v>
      </c>
      <c r="L3484">
        <v>437664</v>
      </c>
      <c r="M3484">
        <v>20171015</v>
      </c>
      <c r="N3484" t="s">
        <v>19</v>
      </c>
      <c r="O3484" t="str">
        <f>IF(VLOOKUP(A3484,'national-winners'!$A$2:$B$13,2,0)=H3484,"Y","N")</f>
        <v>N</v>
      </c>
    </row>
    <row r="3485" spans="1:15" x14ac:dyDescent="0.25">
      <c r="A3485">
        <v>2016</v>
      </c>
      <c r="B3485" t="s">
        <v>64</v>
      </c>
      <c r="C3485" t="s">
        <v>65</v>
      </c>
      <c r="D3485">
        <v>15</v>
      </c>
      <c r="E3485">
        <v>95</v>
      </c>
      <c r="F3485">
        <v>82</v>
      </c>
      <c r="G3485" t="s">
        <v>16</v>
      </c>
      <c r="H3485" t="s">
        <v>409</v>
      </c>
      <c r="I3485" t="s">
        <v>134</v>
      </c>
      <c r="J3485" t="b">
        <v>0</v>
      </c>
      <c r="K3485">
        <v>4508</v>
      </c>
      <c r="L3485">
        <v>437664</v>
      </c>
      <c r="M3485">
        <v>20171015</v>
      </c>
      <c r="N3485" t="s">
        <v>19</v>
      </c>
      <c r="O3485" t="str">
        <f>IF(VLOOKUP(A3485,'national-winners'!$A$2:$B$13,2,0)=H3485,"Y","N")</f>
        <v>N</v>
      </c>
    </row>
    <row r="3486" spans="1:15" x14ac:dyDescent="0.25">
      <c r="A3486">
        <v>2016</v>
      </c>
      <c r="B3486" t="s">
        <v>64</v>
      </c>
      <c r="C3486" t="s">
        <v>65</v>
      </c>
      <c r="D3486">
        <v>15</v>
      </c>
      <c r="E3486">
        <v>95</v>
      </c>
      <c r="F3486">
        <v>82</v>
      </c>
      <c r="G3486" t="s">
        <v>16</v>
      </c>
      <c r="H3486" t="s">
        <v>307</v>
      </c>
      <c r="J3486" t="b">
        <v>0</v>
      </c>
      <c r="K3486">
        <v>438</v>
      </c>
      <c r="L3486">
        <v>437664</v>
      </c>
      <c r="M3486">
        <v>20171015</v>
      </c>
      <c r="N3486" t="s">
        <v>19</v>
      </c>
      <c r="O3486" t="str">
        <f>IF(VLOOKUP(A3486,'national-winners'!$A$2:$B$13,2,0)=H3486,"Y","N")</f>
        <v>N</v>
      </c>
    </row>
    <row r="3487" spans="1:15" x14ac:dyDescent="0.25">
      <c r="A3487">
        <v>2016</v>
      </c>
      <c r="B3487" t="s">
        <v>66</v>
      </c>
      <c r="C3487" t="s">
        <v>67</v>
      </c>
      <c r="D3487">
        <v>16</v>
      </c>
      <c r="E3487">
        <v>82</v>
      </c>
      <c r="F3487">
        <v>63</v>
      </c>
      <c r="G3487" t="s">
        <v>16</v>
      </c>
      <c r="H3487" t="s">
        <v>407</v>
      </c>
      <c r="I3487" t="s">
        <v>21</v>
      </c>
      <c r="J3487" t="b">
        <v>0</v>
      </c>
      <c r="K3487">
        <v>409055</v>
      </c>
      <c r="L3487">
        <v>690255</v>
      </c>
      <c r="M3487">
        <v>20171015</v>
      </c>
      <c r="N3487" t="s">
        <v>19</v>
      </c>
      <c r="O3487" t="str">
        <f>IF(VLOOKUP(A3487,'national-winners'!$A$2:$B$13,2,0)=H3487,"Y","N")</f>
        <v>Y</v>
      </c>
    </row>
    <row r="3488" spans="1:15" x14ac:dyDescent="0.25">
      <c r="A3488">
        <v>2016</v>
      </c>
      <c r="B3488" t="s">
        <v>66</v>
      </c>
      <c r="C3488" t="s">
        <v>67</v>
      </c>
      <c r="D3488">
        <v>16</v>
      </c>
      <c r="E3488">
        <v>82</v>
      </c>
      <c r="F3488">
        <v>63</v>
      </c>
      <c r="G3488" t="s">
        <v>16</v>
      </c>
      <c r="H3488" t="s">
        <v>408</v>
      </c>
      <c r="I3488" t="s">
        <v>18</v>
      </c>
      <c r="J3488" t="b">
        <v>0</v>
      </c>
      <c r="K3488">
        <v>189765</v>
      </c>
      <c r="L3488">
        <v>690255</v>
      </c>
      <c r="M3488">
        <v>20171015</v>
      </c>
      <c r="N3488" t="s">
        <v>19</v>
      </c>
      <c r="O3488" t="str">
        <f>IF(VLOOKUP(A3488,'national-winners'!$A$2:$B$13,2,0)=H3488,"Y","N")</f>
        <v>N</v>
      </c>
    </row>
    <row r="3489" spans="1:15" x14ac:dyDescent="0.25">
      <c r="A3489">
        <v>2016</v>
      </c>
      <c r="B3489" t="s">
        <v>66</v>
      </c>
      <c r="C3489" t="s">
        <v>67</v>
      </c>
      <c r="D3489">
        <v>16</v>
      </c>
      <c r="E3489">
        <v>82</v>
      </c>
      <c r="F3489">
        <v>63</v>
      </c>
      <c r="G3489" t="s">
        <v>16</v>
      </c>
      <c r="H3489" t="s">
        <v>412</v>
      </c>
      <c r="I3489" t="s">
        <v>35</v>
      </c>
      <c r="J3489" t="b">
        <v>0</v>
      </c>
      <c r="K3489">
        <v>60748</v>
      </c>
      <c r="L3489">
        <v>690255</v>
      </c>
      <c r="M3489">
        <v>20171015</v>
      </c>
      <c r="N3489" t="s">
        <v>19</v>
      </c>
      <c r="O3489" t="str">
        <f>IF(VLOOKUP(A3489,'national-winners'!$A$2:$B$13,2,0)=H3489,"Y","N")</f>
        <v>N</v>
      </c>
    </row>
    <row r="3490" spans="1:15" x14ac:dyDescent="0.25">
      <c r="A3490">
        <v>2016</v>
      </c>
      <c r="B3490" t="s">
        <v>66</v>
      </c>
      <c r="C3490" t="s">
        <v>67</v>
      </c>
      <c r="D3490">
        <v>16</v>
      </c>
      <c r="E3490">
        <v>82</v>
      </c>
      <c r="F3490">
        <v>63</v>
      </c>
      <c r="G3490" t="s">
        <v>16</v>
      </c>
      <c r="H3490" t="s">
        <v>377</v>
      </c>
      <c r="I3490" t="s">
        <v>29</v>
      </c>
      <c r="J3490" t="b">
        <v>0</v>
      </c>
      <c r="K3490">
        <v>28331</v>
      </c>
      <c r="L3490">
        <v>690255</v>
      </c>
      <c r="M3490">
        <v>20171015</v>
      </c>
      <c r="N3490" t="s">
        <v>19</v>
      </c>
      <c r="O3490" t="str">
        <f>IF(VLOOKUP(A3490,'national-winners'!$A$2:$B$13,2,0)=H3490,"Y","N")</f>
        <v>N</v>
      </c>
    </row>
    <row r="3491" spans="1:15" x14ac:dyDescent="0.25">
      <c r="A3491">
        <v>2016</v>
      </c>
      <c r="B3491" t="s">
        <v>66</v>
      </c>
      <c r="C3491" t="s">
        <v>67</v>
      </c>
      <c r="D3491">
        <v>16</v>
      </c>
      <c r="E3491">
        <v>82</v>
      </c>
      <c r="F3491">
        <v>63</v>
      </c>
      <c r="G3491" t="s">
        <v>16</v>
      </c>
      <c r="H3491" t="s">
        <v>409</v>
      </c>
      <c r="I3491" t="s">
        <v>134</v>
      </c>
      <c r="J3491" t="b">
        <v>0</v>
      </c>
      <c r="K3491">
        <v>2356</v>
      </c>
      <c r="L3491">
        <v>690255</v>
      </c>
      <c r="M3491">
        <v>20171015</v>
      </c>
      <c r="N3491" t="s">
        <v>19</v>
      </c>
      <c r="O3491" t="str">
        <f>IF(VLOOKUP(A3491,'national-winners'!$A$2:$B$13,2,0)=H3491,"Y","N")</f>
        <v>N</v>
      </c>
    </row>
    <row r="3492" spans="1:15" x14ac:dyDescent="0.25">
      <c r="A3492">
        <v>2016</v>
      </c>
      <c r="B3492" t="s">
        <v>68</v>
      </c>
      <c r="C3492" t="s">
        <v>69</v>
      </c>
      <c r="D3492">
        <v>17</v>
      </c>
      <c r="E3492">
        <v>33</v>
      </c>
      <c r="F3492">
        <v>21</v>
      </c>
      <c r="G3492" t="s">
        <v>16</v>
      </c>
      <c r="H3492" t="s">
        <v>408</v>
      </c>
      <c r="I3492" t="s">
        <v>18</v>
      </c>
      <c r="J3492" t="b">
        <v>0</v>
      </c>
      <c r="K3492">
        <v>3090729</v>
      </c>
      <c r="L3492">
        <v>5536424</v>
      </c>
      <c r="M3492">
        <v>20171015</v>
      </c>
      <c r="N3492" t="s">
        <v>19</v>
      </c>
      <c r="O3492" t="str">
        <f>IF(VLOOKUP(A3492,'national-winners'!$A$2:$B$13,2,0)=H3492,"Y","N")</f>
        <v>N</v>
      </c>
    </row>
    <row r="3493" spans="1:15" x14ac:dyDescent="0.25">
      <c r="A3493">
        <v>2016</v>
      </c>
      <c r="B3493" t="s">
        <v>68</v>
      </c>
      <c r="C3493" t="s">
        <v>69</v>
      </c>
      <c r="D3493">
        <v>17</v>
      </c>
      <c r="E3493">
        <v>33</v>
      </c>
      <c r="F3493">
        <v>21</v>
      </c>
      <c r="G3493" t="s">
        <v>16</v>
      </c>
      <c r="H3493" t="s">
        <v>407</v>
      </c>
      <c r="I3493" t="s">
        <v>21</v>
      </c>
      <c r="J3493" t="b">
        <v>0</v>
      </c>
      <c r="K3493">
        <v>2146015</v>
      </c>
      <c r="L3493">
        <v>5536424</v>
      </c>
      <c r="M3493">
        <v>20171015</v>
      </c>
      <c r="N3493" t="s">
        <v>19</v>
      </c>
      <c r="O3493" t="str">
        <f>IF(VLOOKUP(A3493,'national-winners'!$A$2:$B$13,2,0)=H3493,"Y","N")</f>
        <v>Y</v>
      </c>
    </row>
    <row r="3494" spans="1:15" x14ac:dyDescent="0.25">
      <c r="A3494">
        <v>2016</v>
      </c>
      <c r="B3494" t="s">
        <v>68</v>
      </c>
      <c r="C3494" t="s">
        <v>69</v>
      </c>
      <c r="D3494">
        <v>17</v>
      </c>
      <c r="E3494">
        <v>33</v>
      </c>
      <c r="F3494">
        <v>21</v>
      </c>
      <c r="G3494" t="s">
        <v>16</v>
      </c>
      <c r="H3494" t="s">
        <v>377</v>
      </c>
      <c r="I3494" t="s">
        <v>29</v>
      </c>
      <c r="J3494" t="b">
        <v>0</v>
      </c>
      <c r="K3494">
        <v>209596</v>
      </c>
      <c r="L3494">
        <v>5536424</v>
      </c>
      <c r="M3494">
        <v>20171015</v>
      </c>
      <c r="N3494" t="s">
        <v>19</v>
      </c>
      <c r="O3494" t="str">
        <f>IF(VLOOKUP(A3494,'national-winners'!$A$2:$B$13,2,0)=H3494,"Y","N")</f>
        <v>N</v>
      </c>
    </row>
    <row r="3495" spans="1:15" x14ac:dyDescent="0.25">
      <c r="A3495">
        <v>2016</v>
      </c>
      <c r="B3495" t="s">
        <v>68</v>
      </c>
      <c r="C3495" t="s">
        <v>69</v>
      </c>
      <c r="D3495">
        <v>17</v>
      </c>
      <c r="E3495">
        <v>33</v>
      </c>
      <c r="F3495">
        <v>21</v>
      </c>
      <c r="G3495" t="s">
        <v>16</v>
      </c>
      <c r="H3495" t="s">
        <v>378</v>
      </c>
      <c r="I3495" t="s">
        <v>274</v>
      </c>
      <c r="J3495" t="b">
        <v>0</v>
      </c>
      <c r="K3495">
        <v>76802</v>
      </c>
      <c r="L3495">
        <v>5536424</v>
      </c>
      <c r="M3495">
        <v>20171015</v>
      </c>
      <c r="N3495" t="s">
        <v>19</v>
      </c>
      <c r="O3495" t="str">
        <f>IF(VLOOKUP(A3495,'national-winners'!$A$2:$B$13,2,0)=H3495,"Y","N")</f>
        <v>N</v>
      </c>
    </row>
    <row r="3496" spans="1:15" x14ac:dyDescent="0.25">
      <c r="A3496">
        <v>2016</v>
      </c>
      <c r="B3496" t="s">
        <v>68</v>
      </c>
      <c r="C3496" t="s">
        <v>69</v>
      </c>
      <c r="D3496">
        <v>17</v>
      </c>
      <c r="E3496">
        <v>33</v>
      </c>
      <c r="F3496">
        <v>21</v>
      </c>
      <c r="G3496" t="s">
        <v>16</v>
      </c>
      <c r="J3496" t="b">
        <v>1</v>
      </c>
      <c r="K3496">
        <v>13282</v>
      </c>
      <c r="L3496">
        <v>5536424</v>
      </c>
      <c r="M3496">
        <v>20171015</v>
      </c>
      <c r="N3496" t="s">
        <v>19</v>
      </c>
      <c r="O3496" t="str">
        <f>IF(VLOOKUP(A3496,'national-winners'!$A$2:$B$13,2,0)=H3496,"Y","N")</f>
        <v>N</v>
      </c>
    </row>
    <row r="3497" spans="1:15" x14ac:dyDescent="0.25">
      <c r="A3497">
        <v>2016</v>
      </c>
      <c r="B3497" t="s">
        <v>71</v>
      </c>
      <c r="C3497" t="s">
        <v>72</v>
      </c>
      <c r="D3497">
        <v>18</v>
      </c>
      <c r="E3497">
        <v>32</v>
      </c>
      <c r="F3497">
        <v>22</v>
      </c>
      <c r="G3497" t="s">
        <v>16</v>
      </c>
      <c r="H3497" t="s">
        <v>407</v>
      </c>
      <c r="I3497" t="s">
        <v>21</v>
      </c>
      <c r="J3497" t="b">
        <v>0</v>
      </c>
      <c r="K3497">
        <v>1557286</v>
      </c>
      <c r="L3497">
        <v>2734958</v>
      </c>
      <c r="M3497">
        <v>20171015</v>
      </c>
      <c r="N3497" t="s">
        <v>19</v>
      </c>
      <c r="O3497" t="str">
        <f>IF(VLOOKUP(A3497,'national-winners'!$A$2:$B$13,2,0)=H3497,"Y","N")</f>
        <v>Y</v>
      </c>
    </row>
    <row r="3498" spans="1:15" x14ac:dyDescent="0.25">
      <c r="A3498">
        <v>2016</v>
      </c>
      <c r="B3498" t="s">
        <v>71</v>
      </c>
      <c r="C3498" t="s">
        <v>72</v>
      </c>
      <c r="D3498">
        <v>18</v>
      </c>
      <c r="E3498">
        <v>32</v>
      </c>
      <c r="F3498">
        <v>22</v>
      </c>
      <c r="G3498" t="s">
        <v>16</v>
      </c>
      <c r="H3498" t="s">
        <v>408</v>
      </c>
      <c r="I3498" t="s">
        <v>18</v>
      </c>
      <c r="J3498" t="b">
        <v>0</v>
      </c>
      <c r="K3498">
        <v>1033126</v>
      </c>
      <c r="L3498">
        <v>2734958</v>
      </c>
      <c r="M3498">
        <v>20171015</v>
      </c>
      <c r="N3498" t="s">
        <v>19</v>
      </c>
      <c r="O3498" t="str">
        <f>IF(VLOOKUP(A3498,'national-winners'!$A$2:$B$13,2,0)=H3498,"Y","N")</f>
        <v>N</v>
      </c>
    </row>
    <row r="3499" spans="1:15" x14ac:dyDescent="0.25">
      <c r="A3499">
        <v>2016</v>
      </c>
      <c r="B3499" t="s">
        <v>71</v>
      </c>
      <c r="C3499" t="s">
        <v>72</v>
      </c>
      <c r="D3499">
        <v>18</v>
      </c>
      <c r="E3499">
        <v>32</v>
      </c>
      <c r="F3499">
        <v>22</v>
      </c>
      <c r="G3499" t="s">
        <v>16</v>
      </c>
      <c r="H3499" t="s">
        <v>377</v>
      </c>
      <c r="I3499" t="s">
        <v>29</v>
      </c>
      <c r="J3499" t="b">
        <v>0</v>
      </c>
      <c r="K3499">
        <v>133993</v>
      </c>
      <c r="L3499">
        <v>2734958</v>
      </c>
      <c r="M3499">
        <v>20171015</v>
      </c>
      <c r="N3499" t="s">
        <v>19</v>
      </c>
      <c r="O3499" t="str">
        <f>IF(VLOOKUP(A3499,'national-winners'!$A$2:$B$13,2,0)=H3499,"Y","N")</f>
        <v>N</v>
      </c>
    </row>
    <row r="3500" spans="1:15" x14ac:dyDescent="0.25">
      <c r="A3500">
        <v>2016</v>
      </c>
      <c r="B3500" t="s">
        <v>71</v>
      </c>
      <c r="C3500" t="s">
        <v>72</v>
      </c>
      <c r="D3500">
        <v>18</v>
      </c>
      <c r="E3500">
        <v>32</v>
      </c>
      <c r="F3500">
        <v>22</v>
      </c>
      <c r="G3500" t="s">
        <v>16</v>
      </c>
      <c r="I3500" t="s">
        <v>274</v>
      </c>
      <c r="J3500" t="b">
        <v>1</v>
      </c>
      <c r="K3500">
        <v>7841</v>
      </c>
      <c r="L3500">
        <v>2734958</v>
      </c>
      <c r="M3500">
        <v>20171015</v>
      </c>
      <c r="N3500" t="s">
        <v>19</v>
      </c>
      <c r="O3500" t="str">
        <f>IF(VLOOKUP(A3500,'national-winners'!$A$2:$B$13,2,0)=H3500,"Y","N")</f>
        <v>N</v>
      </c>
    </row>
    <row r="3501" spans="1:15" x14ac:dyDescent="0.25">
      <c r="A3501">
        <v>2016</v>
      </c>
      <c r="B3501" t="s">
        <v>71</v>
      </c>
      <c r="C3501" t="s">
        <v>72</v>
      </c>
      <c r="D3501">
        <v>18</v>
      </c>
      <c r="E3501">
        <v>32</v>
      </c>
      <c r="F3501">
        <v>22</v>
      </c>
      <c r="G3501" t="s">
        <v>16</v>
      </c>
      <c r="H3501" t="s">
        <v>409</v>
      </c>
      <c r="I3501" t="s">
        <v>134</v>
      </c>
      <c r="J3501" t="b">
        <v>1</v>
      </c>
      <c r="K3501">
        <v>1937</v>
      </c>
      <c r="L3501">
        <v>2734958</v>
      </c>
      <c r="M3501">
        <v>20171015</v>
      </c>
      <c r="N3501" t="s">
        <v>19</v>
      </c>
      <c r="O3501" t="str">
        <f>IF(VLOOKUP(A3501,'national-winners'!$A$2:$B$13,2,0)=H3501,"Y","N")</f>
        <v>N</v>
      </c>
    </row>
    <row r="3502" spans="1:15" x14ac:dyDescent="0.25">
      <c r="A3502">
        <v>2016</v>
      </c>
      <c r="B3502" t="s">
        <v>71</v>
      </c>
      <c r="C3502" t="s">
        <v>72</v>
      </c>
      <c r="D3502">
        <v>18</v>
      </c>
      <c r="E3502">
        <v>32</v>
      </c>
      <c r="F3502">
        <v>22</v>
      </c>
      <c r="G3502" t="s">
        <v>16</v>
      </c>
      <c r="I3502" t="s">
        <v>35</v>
      </c>
      <c r="J3502" t="b">
        <v>1</v>
      </c>
      <c r="K3502">
        <v>718</v>
      </c>
      <c r="L3502">
        <v>2734958</v>
      </c>
      <c r="M3502">
        <v>20171015</v>
      </c>
      <c r="N3502" t="s">
        <v>19</v>
      </c>
      <c r="O3502" t="str">
        <f>IF(VLOOKUP(A3502,'national-winners'!$A$2:$B$13,2,0)=H3502,"Y","N")</f>
        <v>N</v>
      </c>
    </row>
    <row r="3503" spans="1:15" x14ac:dyDescent="0.25">
      <c r="A3503">
        <v>2016</v>
      </c>
      <c r="B3503" t="s">
        <v>71</v>
      </c>
      <c r="C3503" t="s">
        <v>72</v>
      </c>
      <c r="D3503">
        <v>18</v>
      </c>
      <c r="E3503">
        <v>32</v>
      </c>
      <c r="F3503">
        <v>22</v>
      </c>
      <c r="G3503" t="s">
        <v>16</v>
      </c>
      <c r="H3503" t="s">
        <v>432</v>
      </c>
      <c r="I3503" t="s">
        <v>255</v>
      </c>
      <c r="J3503" t="b">
        <v>1</v>
      </c>
      <c r="K3503">
        <v>57</v>
      </c>
      <c r="L3503">
        <v>2734958</v>
      </c>
      <c r="M3503">
        <v>20171015</v>
      </c>
      <c r="N3503" t="s">
        <v>19</v>
      </c>
      <c r="O3503" t="str">
        <f>IF(VLOOKUP(A3503,'national-winners'!$A$2:$B$13,2,0)=H3503,"Y","N")</f>
        <v>N</v>
      </c>
    </row>
    <row r="3504" spans="1:15" x14ac:dyDescent="0.25">
      <c r="A3504">
        <v>2016</v>
      </c>
      <c r="B3504" t="s">
        <v>73</v>
      </c>
      <c r="C3504" t="s">
        <v>74</v>
      </c>
      <c r="D3504">
        <v>19</v>
      </c>
      <c r="E3504">
        <v>42</v>
      </c>
      <c r="F3504">
        <v>31</v>
      </c>
      <c r="G3504" t="s">
        <v>16</v>
      </c>
      <c r="H3504" t="s">
        <v>407</v>
      </c>
      <c r="I3504" t="s">
        <v>21</v>
      </c>
      <c r="J3504" t="b">
        <v>0</v>
      </c>
      <c r="K3504">
        <v>800983</v>
      </c>
      <c r="L3504">
        <v>1565580</v>
      </c>
      <c r="M3504">
        <v>20171015</v>
      </c>
      <c r="N3504" t="s">
        <v>19</v>
      </c>
      <c r="O3504" t="str">
        <f>IF(VLOOKUP(A3504,'national-winners'!$A$2:$B$13,2,0)=H3504,"Y","N")</f>
        <v>Y</v>
      </c>
    </row>
    <row r="3505" spans="1:15" x14ac:dyDescent="0.25">
      <c r="A3505">
        <v>2016</v>
      </c>
      <c r="B3505" t="s">
        <v>73</v>
      </c>
      <c r="C3505" t="s">
        <v>74</v>
      </c>
      <c r="D3505">
        <v>19</v>
      </c>
      <c r="E3505">
        <v>42</v>
      </c>
      <c r="F3505">
        <v>31</v>
      </c>
      <c r="G3505" t="s">
        <v>16</v>
      </c>
      <c r="H3505" t="s">
        <v>408</v>
      </c>
      <c r="I3505" t="s">
        <v>18</v>
      </c>
      <c r="J3505" t="b">
        <v>0</v>
      </c>
      <c r="K3505">
        <v>653669</v>
      </c>
      <c r="L3505">
        <v>1565580</v>
      </c>
      <c r="M3505">
        <v>20171015</v>
      </c>
      <c r="N3505" t="s">
        <v>19</v>
      </c>
      <c r="O3505" t="str">
        <f>IF(VLOOKUP(A3505,'national-winners'!$A$2:$B$13,2,0)=H3505,"Y","N")</f>
        <v>N</v>
      </c>
    </row>
    <row r="3506" spans="1:15" x14ac:dyDescent="0.25">
      <c r="A3506">
        <v>2016</v>
      </c>
      <c r="B3506" t="s">
        <v>73</v>
      </c>
      <c r="C3506" t="s">
        <v>74</v>
      </c>
      <c r="D3506">
        <v>19</v>
      </c>
      <c r="E3506">
        <v>42</v>
      </c>
      <c r="F3506">
        <v>31</v>
      </c>
      <c r="G3506" t="s">
        <v>16</v>
      </c>
      <c r="H3506" t="s">
        <v>377</v>
      </c>
      <c r="I3506" t="s">
        <v>29</v>
      </c>
      <c r="J3506" t="b">
        <v>0</v>
      </c>
      <c r="K3506">
        <v>59186</v>
      </c>
      <c r="L3506">
        <v>1565580</v>
      </c>
      <c r="M3506">
        <v>20171015</v>
      </c>
      <c r="N3506" t="s">
        <v>19</v>
      </c>
      <c r="O3506" t="str">
        <f>IF(VLOOKUP(A3506,'national-winners'!$A$2:$B$13,2,0)=H3506,"Y","N")</f>
        <v>N</v>
      </c>
    </row>
    <row r="3507" spans="1:15" x14ac:dyDescent="0.25">
      <c r="A3507">
        <v>2016</v>
      </c>
      <c r="B3507" t="s">
        <v>73</v>
      </c>
      <c r="C3507" t="s">
        <v>74</v>
      </c>
      <c r="D3507">
        <v>19</v>
      </c>
      <c r="E3507">
        <v>42</v>
      </c>
      <c r="F3507">
        <v>31</v>
      </c>
      <c r="G3507" t="s">
        <v>16</v>
      </c>
      <c r="J3507" t="b">
        <v>1</v>
      </c>
      <c r="K3507">
        <v>17746</v>
      </c>
      <c r="L3507">
        <v>1565580</v>
      </c>
      <c r="M3507">
        <v>20171015</v>
      </c>
      <c r="N3507" t="s">
        <v>19</v>
      </c>
      <c r="O3507" t="str">
        <f>IF(VLOOKUP(A3507,'national-winners'!$A$2:$B$13,2,0)=H3507,"Y","N")</f>
        <v>N</v>
      </c>
    </row>
    <row r="3508" spans="1:15" x14ac:dyDescent="0.25">
      <c r="A3508">
        <v>2016</v>
      </c>
      <c r="B3508" t="s">
        <v>73</v>
      </c>
      <c r="C3508" t="s">
        <v>74</v>
      </c>
      <c r="D3508">
        <v>19</v>
      </c>
      <c r="E3508">
        <v>42</v>
      </c>
      <c r="F3508">
        <v>31</v>
      </c>
      <c r="G3508" t="s">
        <v>16</v>
      </c>
      <c r="H3508" t="s">
        <v>412</v>
      </c>
      <c r="I3508" t="s">
        <v>176</v>
      </c>
      <c r="J3508" t="b">
        <v>0</v>
      </c>
      <c r="K3508">
        <v>12366</v>
      </c>
      <c r="L3508">
        <v>1565580</v>
      </c>
      <c r="M3508">
        <v>20171015</v>
      </c>
      <c r="N3508" t="s">
        <v>19</v>
      </c>
      <c r="O3508" t="str">
        <f>IF(VLOOKUP(A3508,'national-winners'!$A$2:$B$13,2,0)=H3508,"Y","N")</f>
        <v>N</v>
      </c>
    </row>
    <row r="3509" spans="1:15" x14ac:dyDescent="0.25">
      <c r="A3509">
        <v>2016</v>
      </c>
      <c r="B3509" t="s">
        <v>73</v>
      </c>
      <c r="C3509" t="s">
        <v>74</v>
      </c>
      <c r="D3509">
        <v>19</v>
      </c>
      <c r="E3509">
        <v>42</v>
      </c>
      <c r="F3509">
        <v>31</v>
      </c>
      <c r="G3509" t="s">
        <v>16</v>
      </c>
      <c r="H3509" t="s">
        <v>378</v>
      </c>
      <c r="I3509" t="s">
        <v>274</v>
      </c>
      <c r="J3509" t="b">
        <v>0</v>
      </c>
      <c r="K3509">
        <v>11479</v>
      </c>
      <c r="L3509">
        <v>1565580</v>
      </c>
      <c r="M3509">
        <v>20171015</v>
      </c>
      <c r="N3509" t="s">
        <v>19</v>
      </c>
      <c r="O3509" t="str">
        <f>IF(VLOOKUP(A3509,'national-winners'!$A$2:$B$13,2,0)=H3509,"Y","N")</f>
        <v>N</v>
      </c>
    </row>
    <row r="3510" spans="1:15" x14ac:dyDescent="0.25">
      <c r="A3510">
        <v>2016</v>
      </c>
      <c r="B3510" t="s">
        <v>73</v>
      </c>
      <c r="C3510" t="s">
        <v>74</v>
      </c>
      <c r="D3510">
        <v>19</v>
      </c>
      <c r="E3510">
        <v>42</v>
      </c>
      <c r="F3510">
        <v>31</v>
      </c>
      <c r="G3510" t="s">
        <v>16</v>
      </c>
      <c r="H3510" t="s">
        <v>409</v>
      </c>
      <c r="I3510" t="s">
        <v>134</v>
      </c>
      <c r="J3510" t="b">
        <v>0</v>
      </c>
      <c r="K3510">
        <v>5335</v>
      </c>
      <c r="L3510">
        <v>1565580</v>
      </c>
      <c r="M3510">
        <v>20171015</v>
      </c>
      <c r="N3510" t="s">
        <v>19</v>
      </c>
      <c r="O3510" t="str">
        <f>IF(VLOOKUP(A3510,'national-winners'!$A$2:$B$13,2,0)=H3510,"Y","N")</f>
        <v>N</v>
      </c>
    </row>
    <row r="3511" spans="1:15" x14ac:dyDescent="0.25">
      <c r="A3511">
        <v>2016</v>
      </c>
      <c r="B3511" t="s">
        <v>73</v>
      </c>
      <c r="C3511" t="s">
        <v>74</v>
      </c>
      <c r="D3511">
        <v>19</v>
      </c>
      <c r="E3511">
        <v>42</v>
      </c>
      <c r="F3511">
        <v>31</v>
      </c>
      <c r="G3511" t="s">
        <v>16</v>
      </c>
      <c r="H3511" t="s">
        <v>415</v>
      </c>
      <c r="I3511" t="s">
        <v>434</v>
      </c>
      <c r="J3511" t="b">
        <v>0</v>
      </c>
      <c r="K3511">
        <v>2247</v>
      </c>
      <c r="L3511">
        <v>1565580</v>
      </c>
      <c r="M3511">
        <v>20171015</v>
      </c>
      <c r="N3511" t="s">
        <v>19</v>
      </c>
      <c r="O3511" t="str">
        <f>IF(VLOOKUP(A3511,'national-winners'!$A$2:$B$13,2,0)=H3511,"Y","N")</f>
        <v>N</v>
      </c>
    </row>
    <row r="3512" spans="1:15" x14ac:dyDescent="0.25">
      <c r="A3512">
        <v>2016</v>
      </c>
      <c r="B3512" t="s">
        <v>73</v>
      </c>
      <c r="C3512" t="s">
        <v>74</v>
      </c>
      <c r="D3512">
        <v>19</v>
      </c>
      <c r="E3512">
        <v>42</v>
      </c>
      <c r="F3512">
        <v>31</v>
      </c>
      <c r="G3512" t="s">
        <v>16</v>
      </c>
      <c r="H3512" t="s">
        <v>435</v>
      </c>
      <c r="I3512" t="s">
        <v>436</v>
      </c>
      <c r="J3512" t="b">
        <v>0</v>
      </c>
      <c r="K3512">
        <v>2246</v>
      </c>
      <c r="L3512">
        <v>1565580</v>
      </c>
      <c r="M3512">
        <v>20171015</v>
      </c>
      <c r="N3512" t="s">
        <v>19</v>
      </c>
      <c r="O3512" t="str">
        <f>IF(VLOOKUP(A3512,'national-winners'!$A$2:$B$13,2,0)=H3512,"Y","N")</f>
        <v>N</v>
      </c>
    </row>
    <row r="3513" spans="1:15" x14ac:dyDescent="0.25">
      <c r="A3513">
        <v>2016</v>
      </c>
      <c r="B3513" t="s">
        <v>73</v>
      </c>
      <c r="C3513" t="s">
        <v>74</v>
      </c>
      <c r="D3513">
        <v>19</v>
      </c>
      <c r="E3513">
        <v>42</v>
      </c>
      <c r="F3513">
        <v>31</v>
      </c>
      <c r="G3513" t="s">
        <v>16</v>
      </c>
      <c r="H3513" t="s">
        <v>264</v>
      </c>
      <c r="I3513" t="s">
        <v>353</v>
      </c>
      <c r="J3513" t="b">
        <v>0</v>
      </c>
      <c r="K3513">
        <v>323</v>
      </c>
      <c r="L3513">
        <v>1565580</v>
      </c>
      <c r="M3513">
        <v>20171015</v>
      </c>
      <c r="N3513" t="s">
        <v>19</v>
      </c>
      <c r="O3513" t="str">
        <f>IF(VLOOKUP(A3513,'national-winners'!$A$2:$B$13,2,0)=H3513,"Y","N")</f>
        <v>N</v>
      </c>
    </row>
    <row r="3514" spans="1:15" x14ac:dyDescent="0.25">
      <c r="A3514">
        <v>2016</v>
      </c>
      <c r="B3514" t="s">
        <v>78</v>
      </c>
      <c r="C3514" t="s">
        <v>79</v>
      </c>
      <c r="D3514">
        <v>20</v>
      </c>
      <c r="E3514">
        <v>47</v>
      </c>
      <c r="F3514">
        <v>32</v>
      </c>
      <c r="G3514" t="s">
        <v>16</v>
      </c>
      <c r="H3514" t="s">
        <v>407</v>
      </c>
      <c r="I3514" t="s">
        <v>21</v>
      </c>
      <c r="J3514" t="b">
        <v>0</v>
      </c>
      <c r="K3514">
        <v>671018</v>
      </c>
      <c r="L3514">
        <v>1184402</v>
      </c>
      <c r="M3514">
        <v>20171015</v>
      </c>
      <c r="N3514" t="s">
        <v>19</v>
      </c>
      <c r="O3514" t="str">
        <f>IF(VLOOKUP(A3514,'national-winners'!$A$2:$B$13,2,0)=H3514,"Y","N")</f>
        <v>Y</v>
      </c>
    </row>
    <row r="3515" spans="1:15" x14ac:dyDescent="0.25">
      <c r="A3515">
        <v>2016</v>
      </c>
      <c r="B3515" t="s">
        <v>78</v>
      </c>
      <c r="C3515" t="s">
        <v>79</v>
      </c>
      <c r="D3515">
        <v>20</v>
      </c>
      <c r="E3515">
        <v>47</v>
      </c>
      <c r="F3515">
        <v>32</v>
      </c>
      <c r="G3515" t="s">
        <v>16</v>
      </c>
      <c r="H3515" t="s">
        <v>408</v>
      </c>
      <c r="I3515" t="s">
        <v>18</v>
      </c>
      <c r="J3515" t="b">
        <v>0</v>
      </c>
      <c r="K3515">
        <v>427005</v>
      </c>
      <c r="L3515">
        <v>1184402</v>
      </c>
      <c r="M3515">
        <v>20171015</v>
      </c>
      <c r="N3515" t="s">
        <v>19</v>
      </c>
      <c r="O3515" t="str">
        <f>IF(VLOOKUP(A3515,'national-winners'!$A$2:$B$13,2,0)=H3515,"Y","N")</f>
        <v>N</v>
      </c>
    </row>
    <row r="3516" spans="1:15" x14ac:dyDescent="0.25">
      <c r="A3516">
        <v>2016</v>
      </c>
      <c r="B3516" t="s">
        <v>78</v>
      </c>
      <c r="C3516" t="s">
        <v>79</v>
      </c>
      <c r="D3516">
        <v>20</v>
      </c>
      <c r="E3516">
        <v>47</v>
      </c>
      <c r="F3516">
        <v>32</v>
      </c>
      <c r="G3516" t="s">
        <v>16</v>
      </c>
      <c r="H3516" t="s">
        <v>377</v>
      </c>
      <c r="I3516" t="s">
        <v>29</v>
      </c>
      <c r="J3516" t="b">
        <v>0</v>
      </c>
      <c r="K3516">
        <v>55406</v>
      </c>
      <c r="L3516">
        <v>1184402</v>
      </c>
      <c r="M3516">
        <v>20171015</v>
      </c>
      <c r="N3516" t="s">
        <v>19</v>
      </c>
      <c r="O3516" t="str">
        <f>IF(VLOOKUP(A3516,'national-winners'!$A$2:$B$13,2,0)=H3516,"Y","N")</f>
        <v>N</v>
      </c>
    </row>
    <row r="3517" spans="1:15" x14ac:dyDescent="0.25">
      <c r="A3517">
        <v>2016</v>
      </c>
      <c r="B3517" t="s">
        <v>78</v>
      </c>
      <c r="C3517" t="s">
        <v>79</v>
      </c>
      <c r="D3517">
        <v>20</v>
      </c>
      <c r="E3517">
        <v>47</v>
      </c>
      <c r="F3517">
        <v>32</v>
      </c>
      <c r="G3517" t="s">
        <v>16</v>
      </c>
      <c r="H3517" t="s">
        <v>378</v>
      </c>
      <c r="I3517" t="s">
        <v>35</v>
      </c>
      <c r="J3517" t="b">
        <v>0</v>
      </c>
      <c r="K3517">
        <v>23506</v>
      </c>
      <c r="L3517">
        <v>1184402</v>
      </c>
      <c r="M3517">
        <v>20171015</v>
      </c>
      <c r="N3517" t="s">
        <v>19</v>
      </c>
      <c r="O3517" t="str">
        <f>IF(VLOOKUP(A3517,'national-winners'!$A$2:$B$13,2,0)=H3517,"Y","N")</f>
        <v>N</v>
      </c>
    </row>
    <row r="3518" spans="1:15" x14ac:dyDescent="0.25">
      <c r="A3518">
        <v>2016</v>
      </c>
      <c r="B3518" t="s">
        <v>78</v>
      </c>
      <c r="C3518" t="s">
        <v>79</v>
      </c>
      <c r="D3518">
        <v>20</v>
      </c>
      <c r="E3518">
        <v>47</v>
      </c>
      <c r="F3518">
        <v>32</v>
      </c>
      <c r="G3518" t="s">
        <v>16</v>
      </c>
      <c r="J3518" t="b">
        <v>1</v>
      </c>
      <c r="K3518">
        <v>7467</v>
      </c>
      <c r="L3518">
        <v>1184402</v>
      </c>
      <c r="M3518">
        <v>20171015</v>
      </c>
      <c r="N3518" t="s">
        <v>19</v>
      </c>
      <c r="O3518" t="str">
        <f>IF(VLOOKUP(A3518,'national-winners'!$A$2:$B$13,2,0)=H3518,"Y","N")</f>
        <v>N</v>
      </c>
    </row>
    <row r="3519" spans="1:15" x14ac:dyDescent="0.25">
      <c r="A3519">
        <v>2016</v>
      </c>
      <c r="B3519" t="s">
        <v>81</v>
      </c>
      <c r="C3519" t="s">
        <v>82</v>
      </c>
      <c r="D3519">
        <v>21</v>
      </c>
      <c r="E3519">
        <v>61</v>
      </c>
      <c r="F3519">
        <v>51</v>
      </c>
      <c r="G3519" t="s">
        <v>16</v>
      </c>
      <c r="H3519" t="s">
        <v>407</v>
      </c>
      <c r="I3519" t="s">
        <v>21</v>
      </c>
      <c r="J3519" t="b">
        <v>0</v>
      </c>
      <c r="K3519">
        <v>1202971</v>
      </c>
      <c r="L3519">
        <v>1924149</v>
      </c>
      <c r="M3519">
        <v>20171015</v>
      </c>
      <c r="N3519" t="s">
        <v>19</v>
      </c>
      <c r="O3519" t="str">
        <f>IF(VLOOKUP(A3519,'national-winners'!$A$2:$B$13,2,0)=H3519,"Y","N")</f>
        <v>Y</v>
      </c>
    </row>
    <row r="3520" spans="1:15" x14ac:dyDescent="0.25">
      <c r="A3520">
        <v>2016</v>
      </c>
      <c r="B3520" t="s">
        <v>81</v>
      </c>
      <c r="C3520" t="s">
        <v>82</v>
      </c>
      <c r="D3520">
        <v>21</v>
      </c>
      <c r="E3520">
        <v>61</v>
      </c>
      <c r="F3520">
        <v>51</v>
      </c>
      <c r="G3520" t="s">
        <v>16</v>
      </c>
      <c r="H3520" t="s">
        <v>408</v>
      </c>
      <c r="I3520" t="s">
        <v>18</v>
      </c>
      <c r="J3520" t="b">
        <v>0</v>
      </c>
      <c r="K3520">
        <v>628854</v>
      </c>
      <c r="L3520">
        <v>1924149</v>
      </c>
      <c r="M3520">
        <v>20171015</v>
      </c>
      <c r="N3520" t="s">
        <v>19</v>
      </c>
      <c r="O3520" t="str">
        <f>IF(VLOOKUP(A3520,'national-winners'!$A$2:$B$13,2,0)=H3520,"Y","N")</f>
        <v>N</v>
      </c>
    </row>
    <row r="3521" spans="1:15" x14ac:dyDescent="0.25">
      <c r="A3521">
        <v>2016</v>
      </c>
      <c r="B3521" t="s">
        <v>81</v>
      </c>
      <c r="C3521" t="s">
        <v>82</v>
      </c>
      <c r="D3521">
        <v>21</v>
      </c>
      <c r="E3521">
        <v>61</v>
      </c>
      <c r="F3521">
        <v>51</v>
      </c>
      <c r="G3521" t="s">
        <v>16</v>
      </c>
      <c r="H3521" t="s">
        <v>377</v>
      </c>
      <c r="I3521" t="s">
        <v>29</v>
      </c>
      <c r="J3521" t="b">
        <v>0</v>
      </c>
      <c r="K3521">
        <v>53752</v>
      </c>
      <c r="L3521">
        <v>1924149</v>
      </c>
      <c r="M3521">
        <v>20171015</v>
      </c>
      <c r="N3521" t="s">
        <v>19</v>
      </c>
      <c r="O3521" t="str">
        <f>IF(VLOOKUP(A3521,'national-winners'!$A$2:$B$13,2,0)=H3521,"Y","N")</f>
        <v>N</v>
      </c>
    </row>
    <row r="3522" spans="1:15" x14ac:dyDescent="0.25">
      <c r="A3522">
        <v>2016</v>
      </c>
      <c r="B3522" t="s">
        <v>81</v>
      </c>
      <c r="C3522" t="s">
        <v>82</v>
      </c>
      <c r="D3522">
        <v>21</v>
      </c>
      <c r="E3522">
        <v>61</v>
      </c>
      <c r="F3522">
        <v>51</v>
      </c>
      <c r="G3522" t="s">
        <v>16</v>
      </c>
      <c r="H3522" t="s">
        <v>412</v>
      </c>
      <c r="I3522" t="s">
        <v>35</v>
      </c>
      <c r="J3522" t="b">
        <v>0</v>
      </c>
      <c r="K3522">
        <v>22780</v>
      </c>
      <c r="L3522">
        <v>1924149</v>
      </c>
      <c r="M3522">
        <v>20171015</v>
      </c>
      <c r="N3522" t="s">
        <v>19</v>
      </c>
      <c r="O3522" t="str">
        <f>IF(VLOOKUP(A3522,'national-winners'!$A$2:$B$13,2,0)=H3522,"Y","N")</f>
        <v>N</v>
      </c>
    </row>
    <row r="3523" spans="1:15" x14ac:dyDescent="0.25">
      <c r="A3523">
        <v>2016</v>
      </c>
      <c r="B3523" t="s">
        <v>81</v>
      </c>
      <c r="C3523" t="s">
        <v>82</v>
      </c>
      <c r="D3523">
        <v>21</v>
      </c>
      <c r="E3523">
        <v>61</v>
      </c>
      <c r="F3523">
        <v>51</v>
      </c>
      <c r="G3523" t="s">
        <v>16</v>
      </c>
      <c r="H3523" t="s">
        <v>378</v>
      </c>
      <c r="I3523" t="s">
        <v>274</v>
      </c>
      <c r="J3523" t="b">
        <v>0</v>
      </c>
      <c r="K3523">
        <v>13913</v>
      </c>
      <c r="L3523">
        <v>1924149</v>
      </c>
      <c r="M3523">
        <v>20171015</v>
      </c>
      <c r="N3523" t="s">
        <v>19</v>
      </c>
      <c r="O3523" t="str">
        <f>IF(VLOOKUP(A3523,'national-winners'!$A$2:$B$13,2,0)=H3523,"Y","N")</f>
        <v>N</v>
      </c>
    </row>
    <row r="3524" spans="1:15" x14ac:dyDescent="0.25">
      <c r="A3524">
        <v>2016</v>
      </c>
      <c r="B3524" t="s">
        <v>81</v>
      </c>
      <c r="C3524" t="s">
        <v>82</v>
      </c>
      <c r="D3524">
        <v>21</v>
      </c>
      <c r="E3524">
        <v>61</v>
      </c>
      <c r="F3524">
        <v>51</v>
      </c>
      <c r="G3524" t="s">
        <v>16</v>
      </c>
      <c r="H3524" t="s">
        <v>410</v>
      </c>
      <c r="I3524" t="s">
        <v>411</v>
      </c>
      <c r="J3524" t="b">
        <v>0</v>
      </c>
      <c r="K3524">
        <v>1128</v>
      </c>
      <c r="L3524">
        <v>1924149</v>
      </c>
      <c r="M3524">
        <v>20171015</v>
      </c>
      <c r="N3524" t="s">
        <v>19</v>
      </c>
      <c r="O3524" t="str">
        <f>IF(VLOOKUP(A3524,'national-winners'!$A$2:$B$13,2,0)=H3524,"Y","N")</f>
        <v>N</v>
      </c>
    </row>
    <row r="3525" spans="1:15" x14ac:dyDescent="0.25">
      <c r="A3525">
        <v>2016</v>
      </c>
      <c r="B3525" t="s">
        <v>81</v>
      </c>
      <c r="C3525" t="s">
        <v>82</v>
      </c>
      <c r="D3525">
        <v>21</v>
      </c>
      <c r="E3525">
        <v>61</v>
      </c>
      <c r="F3525">
        <v>51</v>
      </c>
      <c r="G3525" t="s">
        <v>16</v>
      </c>
      <c r="J3525" t="b">
        <v>1</v>
      </c>
      <c r="K3525">
        <v>751</v>
      </c>
      <c r="L3525">
        <v>1924149</v>
      </c>
      <c r="M3525">
        <v>20171015</v>
      </c>
      <c r="N3525" t="s">
        <v>19</v>
      </c>
      <c r="O3525" t="str">
        <f>IF(VLOOKUP(A3525,'national-winners'!$A$2:$B$13,2,0)=H3525,"Y","N")</f>
        <v>N</v>
      </c>
    </row>
    <row r="3526" spans="1:15" x14ac:dyDescent="0.25">
      <c r="A3526">
        <v>2016</v>
      </c>
      <c r="B3526" t="s">
        <v>83</v>
      </c>
      <c r="C3526" t="s">
        <v>84</v>
      </c>
      <c r="D3526">
        <v>22</v>
      </c>
      <c r="E3526">
        <v>72</v>
      </c>
      <c r="F3526">
        <v>45</v>
      </c>
      <c r="G3526" t="s">
        <v>16</v>
      </c>
      <c r="H3526" t="s">
        <v>407</v>
      </c>
      <c r="I3526" t="s">
        <v>21</v>
      </c>
      <c r="J3526" t="b">
        <v>0</v>
      </c>
      <c r="K3526">
        <v>1178638</v>
      </c>
      <c r="L3526">
        <v>2029032</v>
      </c>
      <c r="M3526">
        <v>20171015</v>
      </c>
      <c r="N3526" t="s">
        <v>19</v>
      </c>
      <c r="O3526" t="str">
        <f>IF(VLOOKUP(A3526,'national-winners'!$A$2:$B$13,2,0)=H3526,"Y","N")</f>
        <v>Y</v>
      </c>
    </row>
    <row r="3527" spans="1:15" x14ac:dyDescent="0.25">
      <c r="A3527">
        <v>2016</v>
      </c>
      <c r="B3527" t="s">
        <v>83</v>
      </c>
      <c r="C3527" t="s">
        <v>84</v>
      </c>
      <c r="D3527">
        <v>22</v>
      </c>
      <c r="E3527">
        <v>72</v>
      </c>
      <c r="F3527">
        <v>45</v>
      </c>
      <c r="G3527" t="s">
        <v>16</v>
      </c>
      <c r="H3527" t="s">
        <v>408</v>
      </c>
      <c r="I3527" t="s">
        <v>18</v>
      </c>
      <c r="J3527" t="b">
        <v>0</v>
      </c>
      <c r="K3527">
        <v>780154</v>
      </c>
      <c r="L3527">
        <v>2029032</v>
      </c>
      <c r="M3527">
        <v>20171015</v>
      </c>
      <c r="N3527" t="s">
        <v>19</v>
      </c>
      <c r="O3527" t="str">
        <f>IF(VLOOKUP(A3527,'national-winners'!$A$2:$B$13,2,0)=H3527,"Y","N")</f>
        <v>N</v>
      </c>
    </row>
    <row r="3528" spans="1:15" x14ac:dyDescent="0.25">
      <c r="A3528">
        <v>2016</v>
      </c>
      <c r="B3528" t="s">
        <v>83</v>
      </c>
      <c r="C3528" t="s">
        <v>84</v>
      </c>
      <c r="D3528">
        <v>22</v>
      </c>
      <c r="E3528">
        <v>72</v>
      </c>
      <c r="F3528">
        <v>45</v>
      </c>
      <c r="G3528" t="s">
        <v>16</v>
      </c>
      <c r="H3528" t="s">
        <v>377</v>
      </c>
      <c r="I3528" t="s">
        <v>29</v>
      </c>
      <c r="J3528" t="b">
        <v>0</v>
      </c>
      <c r="K3528">
        <v>37978</v>
      </c>
      <c r="L3528">
        <v>2029032</v>
      </c>
      <c r="M3528">
        <v>20171015</v>
      </c>
      <c r="N3528" t="s">
        <v>19</v>
      </c>
      <c r="O3528" t="str">
        <f>IF(VLOOKUP(A3528,'national-winners'!$A$2:$B$13,2,0)=H3528,"Y","N")</f>
        <v>N</v>
      </c>
    </row>
    <row r="3529" spans="1:15" x14ac:dyDescent="0.25">
      <c r="A3529">
        <v>2016</v>
      </c>
      <c r="B3529" t="s">
        <v>83</v>
      </c>
      <c r="C3529" t="s">
        <v>84</v>
      </c>
      <c r="D3529">
        <v>22</v>
      </c>
      <c r="E3529">
        <v>72</v>
      </c>
      <c r="F3529">
        <v>45</v>
      </c>
      <c r="G3529" t="s">
        <v>16</v>
      </c>
      <c r="H3529" t="s">
        <v>59</v>
      </c>
      <c r="J3529" t="b">
        <v>0</v>
      </c>
      <c r="K3529">
        <v>18231</v>
      </c>
      <c r="L3529">
        <v>2029032</v>
      </c>
      <c r="M3529">
        <v>20171015</v>
      </c>
      <c r="N3529" t="s">
        <v>19</v>
      </c>
      <c r="O3529" t="str">
        <f>IF(VLOOKUP(A3529,'national-winners'!$A$2:$B$13,2,0)=H3529,"Y","N")</f>
        <v>N</v>
      </c>
    </row>
    <row r="3530" spans="1:15" x14ac:dyDescent="0.25">
      <c r="A3530">
        <v>2016</v>
      </c>
      <c r="B3530" t="s">
        <v>83</v>
      </c>
      <c r="C3530" t="s">
        <v>84</v>
      </c>
      <c r="D3530">
        <v>22</v>
      </c>
      <c r="E3530">
        <v>72</v>
      </c>
      <c r="F3530">
        <v>45</v>
      </c>
      <c r="G3530" t="s">
        <v>16</v>
      </c>
      <c r="H3530" t="s">
        <v>378</v>
      </c>
      <c r="I3530" t="s">
        <v>274</v>
      </c>
      <c r="J3530" t="b">
        <v>0</v>
      </c>
      <c r="K3530">
        <v>14031</v>
      </c>
      <c r="L3530">
        <v>2029032</v>
      </c>
      <c r="M3530">
        <v>20171015</v>
      </c>
      <c r="N3530" t="s">
        <v>19</v>
      </c>
      <c r="O3530" t="str">
        <f>IF(VLOOKUP(A3530,'national-winners'!$A$2:$B$13,2,0)=H3530,"Y","N")</f>
        <v>N</v>
      </c>
    </row>
    <row r="3531" spans="1:15" x14ac:dyDescent="0.25">
      <c r="A3531">
        <v>2016</v>
      </c>
      <c r="B3531" t="s">
        <v>85</v>
      </c>
      <c r="C3531" t="s">
        <v>86</v>
      </c>
      <c r="D3531">
        <v>23</v>
      </c>
      <c r="E3531">
        <v>11</v>
      </c>
      <c r="F3531">
        <v>2</v>
      </c>
      <c r="G3531" t="s">
        <v>16</v>
      </c>
      <c r="H3531" t="s">
        <v>408</v>
      </c>
      <c r="I3531" t="s">
        <v>18</v>
      </c>
      <c r="J3531" t="b">
        <v>0</v>
      </c>
      <c r="K3531">
        <v>357735</v>
      </c>
      <c r="L3531">
        <v>771892</v>
      </c>
      <c r="M3531">
        <v>20171015</v>
      </c>
      <c r="N3531" t="s">
        <v>19</v>
      </c>
      <c r="O3531" t="str">
        <f>IF(VLOOKUP(A3531,'national-winners'!$A$2:$B$13,2,0)=H3531,"Y","N")</f>
        <v>N</v>
      </c>
    </row>
    <row r="3532" spans="1:15" x14ac:dyDescent="0.25">
      <c r="A3532">
        <v>2016</v>
      </c>
      <c r="B3532" t="s">
        <v>85</v>
      </c>
      <c r="C3532" t="s">
        <v>86</v>
      </c>
      <c r="D3532">
        <v>23</v>
      </c>
      <c r="E3532">
        <v>11</v>
      </c>
      <c r="F3532">
        <v>2</v>
      </c>
      <c r="G3532" t="s">
        <v>16</v>
      </c>
      <c r="H3532" t="s">
        <v>407</v>
      </c>
      <c r="I3532" t="s">
        <v>21</v>
      </c>
      <c r="J3532" t="b">
        <v>0</v>
      </c>
      <c r="K3532">
        <v>335593</v>
      </c>
      <c r="L3532">
        <v>771892</v>
      </c>
      <c r="M3532">
        <v>20171015</v>
      </c>
      <c r="N3532" t="s">
        <v>19</v>
      </c>
      <c r="O3532" t="str">
        <f>IF(VLOOKUP(A3532,'national-winners'!$A$2:$B$13,2,0)=H3532,"Y","N")</f>
        <v>Y</v>
      </c>
    </row>
    <row r="3533" spans="1:15" x14ac:dyDescent="0.25">
      <c r="A3533">
        <v>2016</v>
      </c>
      <c r="B3533" t="s">
        <v>85</v>
      </c>
      <c r="C3533" t="s">
        <v>86</v>
      </c>
      <c r="D3533">
        <v>23</v>
      </c>
      <c r="E3533">
        <v>11</v>
      </c>
      <c r="F3533">
        <v>2</v>
      </c>
      <c r="G3533" t="s">
        <v>16</v>
      </c>
      <c r="H3533" t="s">
        <v>377</v>
      </c>
      <c r="I3533" t="s">
        <v>29</v>
      </c>
      <c r="J3533" t="b">
        <v>0</v>
      </c>
      <c r="K3533">
        <v>38105</v>
      </c>
      <c r="L3533">
        <v>771892</v>
      </c>
      <c r="M3533">
        <v>20171015</v>
      </c>
      <c r="N3533" t="s">
        <v>19</v>
      </c>
      <c r="O3533" t="str">
        <f>IF(VLOOKUP(A3533,'national-winners'!$A$2:$B$13,2,0)=H3533,"Y","N")</f>
        <v>N</v>
      </c>
    </row>
    <row r="3534" spans="1:15" x14ac:dyDescent="0.25">
      <c r="A3534">
        <v>2016</v>
      </c>
      <c r="B3534" t="s">
        <v>85</v>
      </c>
      <c r="C3534" t="s">
        <v>86</v>
      </c>
      <c r="D3534">
        <v>23</v>
      </c>
      <c r="E3534">
        <v>11</v>
      </c>
      <c r="F3534">
        <v>2</v>
      </c>
      <c r="G3534" t="s">
        <v>16</v>
      </c>
      <c r="H3534" t="s">
        <v>306</v>
      </c>
      <c r="J3534" t="b">
        <v>0</v>
      </c>
      <c r="K3534">
        <v>23965</v>
      </c>
      <c r="L3534">
        <v>771892</v>
      </c>
      <c r="M3534">
        <v>20171015</v>
      </c>
      <c r="N3534" t="s">
        <v>19</v>
      </c>
      <c r="O3534" t="str">
        <f>IF(VLOOKUP(A3534,'national-winners'!$A$2:$B$13,2,0)=H3534,"Y","N")</f>
        <v>N</v>
      </c>
    </row>
    <row r="3535" spans="1:15" x14ac:dyDescent="0.25">
      <c r="A3535">
        <v>2016</v>
      </c>
      <c r="B3535" t="s">
        <v>85</v>
      </c>
      <c r="C3535" t="s">
        <v>86</v>
      </c>
      <c r="D3535">
        <v>23</v>
      </c>
      <c r="E3535">
        <v>11</v>
      </c>
      <c r="F3535">
        <v>2</v>
      </c>
      <c r="G3535" t="s">
        <v>16</v>
      </c>
      <c r="H3535" t="s">
        <v>378</v>
      </c>
      <c r="I3535" t="s">
        <v>274</v>
      </c>
      <c r="J3535" t="b">
        <v>0</v>
      </c>
      <c r="K3535">
        <v>14251</v>
      </c>
      <c r="L3535">
        <v>771892</v>
      </c>
      <c r="M3535">
        <v>20171015</v>
      </c>
      <c r="N3535" t="s">
        <v>19</v>
      </c>
      <c r="O3535" t="str">
        <f>IF(VLOOKUP(A3535,'national-winners'!$A$2:$B$13,2,0)=H3535,"Y","N")</f>
        <v>N</v>
      </c>
    </row>
    <row r="3536" spans="1:15" x14ac:dyDescent="0.25">
      <c r="A3536">
        <v>2016</v>
      </c>
      <c r="B3536" t="s">
        <v>85</v>
      </c>
      <c r="C3536" t="s">
        <v>86</v>
      </c>
      <c r="D3536">
        <v>23</v>
      </c>
      <c r="E3536">
        <v>11</v>
      </c>
      <c r="F3536">
        <v>2</v>
      </c>
      <c r="G3536" t="s">
        <v>16</v>
      </c>
      <c r="I3536" t="s">
        <v>301</v>
      </c>
      <c r="J3536" t="b">
        <v>0</v>
      </c>
      <c r="K3536">
        <v>2243</v>
      </c>
      <c r="L3536">
        <v>771892</v>
      </c>
      <c r="M3536">
        <v>20171015</v>
      </c>
      <c r="N3536" t="s">
        <v>19</v>
      </c>
      <c r="O3536" t="str">
        <f>IF(VLOOKUP(A3536,'national-winners'!$A$2:$B$13,2,0)=H3536,"Y","N")</f>
        <v>N</v>
      </c>
    </row>
    <row r="3537" spans="1:15" x14ac:dyDescent="0.25">
      <c r="A3537">
        <v>2016</v>
      </c>
      <c r="B3537" t="s">
        <v>87</v>
      </c>
      <c r="C3537" t="s">
        <v>88</v>
      </c>
      <c r="D3537">
        <v>24</v>
      </c>
      <c r="E3537">
        <v>52</v>
      </c>
      <c r="F3537">
        <v>52</v>
      </c>
      <c r="G3537" t="s">
        <v>16</v>
      </c>
      <c r="H3537" t="s">
        <v>408</v>
      </c>
      <c r="I3537" t="s">
        <v>18</v>
      </c>
      <c r="J3537" t="b">
        <v>0</v>
      </c>
      <c r="K3537">
        <v>1677928</v>
      </c>
      <c r="L3537">
        <v>2781446</v>
      </c>
      <c r="M3537">
        <v>20171015</v>
      </c>
      <c r="N3537" t="s">
        <v>19</v>
      </c>
      <c r="O3537" t="str">
        <f>IF(VLOOKUP(A3537,'national-winners'!$A$2:$B$13,2,0)=H3537,"Y","N")</f>
        <v>N</v>
      </c>
    </row>
    <row r="3538" spans="1:15" x14ac:dyDescent="0.25">
      <c r="A3538">
        <v>2016</v>
      </c>
      <c r="B3538" t="s">
        <v>87</v>
      </c>
      <c r="C3538" t="s">
        <v>88</v>
      </c>
      <c r="D3538">
        <v>24</v>
      </c>
      <c r="E3538">
        <v>52</v>
      </c>
      <c r="F3538">
        <v>52</v>
      </c>
      <c r="G3538" t="s">
        <v>16</v>
      </c>
      <c r="H3538" t="s">
        <v>407</v>
      </c>
      <c r="I3538" t="s">
        <v>21</v>
      </c>
      <c r="J3538" t="b">
        <v>0</v>
      </c>
      <c r="K3538">
        <v>943169</v>
      </c>
      <c r="L3538">
        <v>2781446</v>
      </c>
      <c r="M3538">
        <v>20171015</v>
      </c>
      <c r="N3538" t="s">
        <v>19</v>
      </c>
      <c r="O3538" t="str">
        <f>IF(VLOOKUP(A3538,'national-winners'!$A$2:$B$13,2,0)=H3538,"Y","N")</f>
        <v>Y</v>
      </c>
    </row>
    <row r="3539" spans="1:15" x14ac:dyDescent="0.25">
      <c r="A3539">
        <v>2016</v>
      </c>
      <c r="B3539" t="s">
        <v>87</v>
      </c>
      <c r="C3539" t="s">
        <v>88</v>
      </c>
      <c r="D3539">
        <v>24</v>
      </c>
      <c r="E3539">
        <v>52</v>
      </c>
      <c r="F3539">
        <v>52</v>
      </c>
      <c r="G3539" t="s">
        <v>16</v>
      </c>
      <c r="H3539" t="s">
        <v>377</v>
      </c>
      <c r="I3539" t="s">
        <v>29</v>
      </c>
      <c r="J3539" t="b">
        <v>0</v>
      </c>
      <c r="K3539">
        <v>79605</v>
      </c>
      <c r="L3539">
        <v>2781446</v>
      </c>
      <c r="M3539">
        <v>20171015</v>
      </c>
      <c r="N3539" t="s">
        <v>19</v>
      </c>
      <c r="O3539" t="str">
        <f>IF(VLOOKUP(A3539,'national-winners'!$A$2:$B$13,2,0)=H3539,"Y","N")</f>
        <v>N</v>
      </c>
    </row>
    <row r="3540" spans="1:15" x14ac:dyDescent="0.25">
      <c r="A3540">
        <v>2016</v>
      </c>
      <c r="B3540" t="s">
        <v>87</v>
      </c>
      <c r="C3540" t="s">
        <v>88</v>
      </c>
      <c r="D3540">
        <v>24</v>
      </c>
      <c r="E3540">
        <v>52</v>
      </c>
      <c r="F3540">
        <v>52</v>
      </c>
      <c r="G3540" t="s">
        <v>16</v>
      </c>
      <c r="H3540" t="s">
        <v>378</v>
      </c>
      <c r="I3540" t="s">
        <v>274</v>
      </c>
      <c r="J3540" t="b">
        <v>0</v>
      </c>
      <c r="K3540">
        <v>35945</v>
      </c>
      <c r="L3540">
        <v>2781446</v>
      </c>
      <c r="M3540">
        <v>20171015</v>
      </c>
      <c r="N3540" t="s">
        <v>19</v>
      </c>
      <c r="O3540" t="str">
        <f>IF(VLOOKUP(A3540,'national-winners'!$A$2:$B$13,2,0)=H3540,"Y","N")</f>
        <v>N</v>
      </c>
    </row>
    <row r="3541" spans="1:15" x14ac:dyDescent="0.25">
      <c r="A3541">
        <v>2016</v>
      </c>
      <c r="B3541" t="s">
        <v>87</v>
      </c>
      <c r="C3541" t="s">
        <v>88</v>
      </c>
      <c r="D3541">
        <v>24</v>
      </c>
      <c r="E3541">
        <v>52</v>
      </c>
      <c r="F3541">
        <v>52</v>
      </c>
      <c r="G3541" t="s">
        <v>16</v>
      </c>
      <c r="J3541" t="b">
        <v>1</v>
      </c>
      <c r="K3541">
        <v>33263</v>
      </c>
      <c r="L3541">
        <v>2781446</v>
      </c>
      <c r="M3541">
        <v>20171015</v>
      </c>
      <c r="N3541" t="s">
        <v>19</v>
      </c>
      <c r="O3541" t="str">
        <f>IF(VLOOKUP(A3541,'national-winners'!$A$2:$B$13,2,0)=H3541,"Y","N")</f>
        <v>N</v>
      </c>
    </row>
    <row r="3542" spans="1:15" x14ac:dyDescent="0.25">
      <c r="A3542">
        <v>2016</v>
      </c>
      <c r="B3542" t="s">
        <v>87</v>
      </c>
      <c r="C3542" t="s">
        <v>88</v>
      </c>
      <c r="D3542">
        <v>24</v>
      </c>
      <c r="E3542">
        <v>52</v>
      </c>
      <c r="F3542">
        <v>52</v>
      </c>
      <c r="G3542" t="s">
        <v>16</v>
      </c>
      <c r="H3542" t="s">
        <v>59</v>
      </c>
      <c r="J3542" t="b">
        <v>1</v>
      </c>
      <c r="K3542">
        <v>10921</v>
      </c>
      <c r="L3542">
        <v>2781446</v>
      </c>
      <c r="M3542">
        <v>20171015</v>
      </c>
      <c r="N3542" t="s">
        <v>19</v>
      </c>
      <c r="O3542" t="str">
        <f>IF(VLOOKUP(A3542,'national-winners'!$A$2:$B$13,2,0)=H3542,"Y","N")</f>
        <v>N</v>
      </c>
    </row>
    <row r="3543" spans="1:15" x14ac:dyDescent="0.25">
      <c r="A3543">
        <v>2016</v>
      </c>
      <c r="B3543" t="s">
        <v>87</v>
      </c>
      <c r="C3543" t="s">
        <v>88</v>
      </c>
      <c r="D3543">
        <v>24</v>
      </c>
      <c r="E3543">
        <v>52</v>
      </c>
      <c r="F3543">
        <v>52</v>
      </c>
      <c r="G3543" t="s">
        <v>16</v>
      </c>
      <c r="I3543" t="s">
        <v>55</v>
      </c>
      <c r="J3543" t="b">
        <v>1</v>
      </c>
      <c r="K3543">
        <v>278</v>
      </c>
      <c r="L3543">
        <v>2781446</v>
      </c>
      <c r="M3543">
        <v>20171015</v>
      </c>
      <c r="N3543" t="s">
        <v>19</v>
      </c>
      <c r="O3543" t="str">
        <f>IF(VLOOKUP(A3543,'national-winners'!$A$2:$B$13,2,0)=H3543,"Y","N")</f>
        <v>N</v>
      </c>
    </row>
    <row r="3544" spans="1:15" x14ac:dyDescent="0.25">
      <c r="A3544">
        <v>2016</v>
      </c>
      <c r="B3544" t="s">
        <v>87</v>
      </c>
      <c r="C3544" t="s">
        <v>88</v>
      </c>
      <c r="D3544">
        <v>24</v>
      </c>
      <c r="E3544">
        <v>52</v>
      </c>
      <c r="F3544">
        <v>52</v>
      </c>
      <c r="G3544" t="s">
        <v>16</v>
      </c>
      <c r="H3544" t="s">
        <v>407</v>
      </c>
      <c r="I3544" t="s">
        <v>21</v>
      </c>
      <c r="J3544" t="b">
        <v>1</v>
      </c>
      <c r="K3544">
        <v>259</v>
      </c>
      <c r="L3544">
        <v>2781446</v>
      </c>
      <c r="M3544">
        <v>20171015</v>
      </c>
      <c r="N3544" t="s">
        <v>19</v>
      </c>
      <c r="O3544" t="str">
        <f>IF(VLOOKUP(A3544,'national-winners'!$A$2:$B$13,2,0)=H3544,"Y","N")</f>
        <v>Y</v>
      </c>
    </row>
    <row r="3545" spans="1:15" x14ac:dyDescent="0.25">
      <c r="A3545">
        <v>2016</v>
      </c>
      <c r="B3545" t="s">
        <v>87</v>
      </c>
      <c r="C3545" t="s">
        <v>88</v>
      </c>
      <c r="D3545">
        <v>24</v>
      </c>
      <c r="E3545">
        <v>52</v>
      </c>
      <c r="F3545">
        <v>52</v>
      </c>
      <c r="G3545" t="s">
        <v>16</v>
      </c>
      <c r="H3545" t="s">
        <v>408</v>
      </c>
      <c r="I3545" t="s">
        <v>18</v>
      </c>
      <c r="J3545" t="b">
        <v>1</v>
      </c>
      <c r="K3545">
        <v>78</v>
      </c>
      <c r="L3545">
        <v>2781446</v>
      </c>
      <c r="M3545">
        <v>20171015</v>
      </c>
      <c r="N3545" t="s">
        <v>19</v>
      </c>
      <c r="O3545" t="str">
        <f>IF(VLOOKUP(A3545,'national-winners'!$A$2:$B$13,2,0)=H3545,"Y","N")</f>
        <v>N</v>
      </c>
    </row>
    <row r="3546" spans="1:15" x14ac:dyDescent="0.25">
      <c r="A3546">
        <v>2016</v>
      </c>
      <c r="B3546" t="s">
        <v>89</v>
      </c>
      <c r="C3546" t="s">
        <v>90</v>
      </c>
      <c r="D3546">
        <v>25</v>
      </c>
      <c r="E3546">
        <v>14</v>
      </c>
      <c r="F3546">
        <v>3</v>
      </c>
      <c r="G3546" t="s">
        <v>16</v>
      </c>
      <c r="H3546" t="s">
        <v>408</v>
      </c>
      <c r="I3546" t="s">
        <v>18</v>
      </c>
      <c r="J3546" t="b">
        <v>0</v>
      </c>
      <c r="K3546">
        <v>1995196</v>
      </c>
      <c r="L3546">
        <v>3378821</v>
      </c>
      <c r="M3546">
        <v>20171015</v>
      </c>
      <c r="N3546" t="s">
        <v>19</v>
      </c>
      <c r="O3546" t="str">
        <f>IF(VLOOKUP(A3546,'national-winners'!$A$2:$B$13,2,0)=H3546,"Y","N")</f>
        <v>N</v>
      </c>
    </row>
    <row r="3547" spans="1:15" x14ac:dyDescent="0.25">
      <c r="A3547">
        <v>2016</v>
      </c>
      <c r="B3547" t="s">
        <v>89</v>
      </c>
      <c r="C3547" t="s">
        <v>90</v>
      </c>
      <c r="D3547">
        <v>25</v>
      </c>
      <c r="E3547">
        <v>14</v>
      </c>
      <c r="F3547">
        <v>3</v>
      </c>
      <c r="G3547" t="s">
        <v>16</v>
      </c>
      <c r="H3547" t="s">
        <v>407</v>
      </c>
      <c r="I3547" t="s">
        <v>21</v>
      </c>
      <c r="J3547" t="b">
        <v>0</v>
      </c>
      <c r="K3547">
        <v>1090893</v>
      </c>
      <c r="L3547">
        <v>3378821</v>
      </c>
      <c r="M3547">
        <v>20171015</v>
      </c>
      <c r="N3547" t="s">
        <v>19</v>
      </c>
      <c r="O3547" t="str">
        <f>IF(VLOOKUP(A3547,'national-winners'!$A$2:$B$13,2,0)=H3547,"Y","N")</f>
        <v>Y</v>
      </c>
    </row>
    <row r="3548" spans="1:15" x14ac:dyDescent="0.25">
      <c r="A3548">
        <v>2016</v>
      </c>
      <c r="B3548" t="s">
        <v>89</v>
      </c>
      <c r="C3548" t="s">
        <v>90</v>
      </c>
      <c r="D3548">
        <v>25</v>
      </c>
      <c r="E3548">
        <v>14</v>
      </c>
      <c r="F3548">
        <v>3</v>
      </c>
      <c r="G3548" t="s">
        <v>16</v>
      </c>
      <c r="H3548" t="s">
        <v>377</v>
      </c>
      <c r="I3548" t="s">
        <v>29</v>
      </c>
      <c r="J3548" t="b">
        <v>0</v>
      </c>
      <c r="K3548">
        <v>138018</v>
      </c>
      <c r="L3548">
        <v>3378821</v>
      </c>
      <c r="M3548">
        <v>20171015</v>
      </c>
      <c r="N3548" t="s">
        <v>19</v>
      </c>
      <c r="O3548" t="str">
        <f>IF(VLOOKUP(A3548,'national-winners'!$A$2:$B$13,2,0)=H3548,"Y","N")</f>
        <v>N</v>
      </c>
    </row>
    <row r="3549" spans="1:15" x14ac:dyDescent="0.25">
      <c r="A3549">
        <v>2016</v>
      </c>
      <c r="B3549" t="s">
        <v>89</v>
      </c>
      <c r="C3549" t="s">
        <v>90</v>
      </c>
      <c r="D3549">
        <v>25</v>
      </c>
      <c r="E3549">
        <v>14</v>
      </c>
      <c r="F3549">
        <v>3</v>
      </c>
      <c r="G3549" t="s">
        <v>16</v>
      </c>
      <c r="H3549" t="s">
        <v>306</v>
      </c>
      <c r="J3549" t="b">
        <v>0</v>
      </c>
      <c r="K3549">
        <v>53775</v>
      </c>
      <c r="L3549">
        <v>3378821</v>
      </c>
      <c r="M3549">
        <v>20171015</v>
      </c>
      <c r="N3549" t="s">
        <v>19</v>
      </c>
      <c r="O3549" t="str">
        <f>IF(VLOOKUP(A3549,'national-winners'!$A$2:$B$13,2,0)=H3549,"Y","N")</f>
        <v>N</v>
      </c>
    </row>
    <row r="3550" spans="1:15" x14ac:dyDescent="0.25">
      <c r="A3550">
        <v>2016</v>
      </c>
      <c r="B3550" t="s">
        <v>89</v>
      </c>
      <c r="C3550" t="s">
        <v>90</v>
      </c>
      <c r="D3550">
        <v>25</v>
      </c>
      <c r="E3550">
        <v>14</v>
      </c>
      <c r="F3550">
        <v>3</v>
      </c>
      <c r="G3550" t="s">
        <v>16</v>
      </c>
      <c r="H3550" t="s">
        <v>59</v>
      </c>
      <c r="J3550" t="b">
        <v>0</v>
      </c>
      <c r="K3550">
        <v>50488</v>
      </c>
      <c r="L3550">
        <v>3378821</v>
      </c>
      <c r="M3550">
        <v>20171015</v>
      </c>
      <c r="N3550" t="s">
        <v>19</v>
      </c>
      <c r="O3550" t="str">
        <f>IF(VLOOKUP(A3550,'national-winners'!$A$2:$B$13,2,0)=H3550,"Y","N")</f>
        <v>N</v>
      </c>
    </row>
    <row r="3551" spans="1:15" x14ac:dyDescent="0.25">
      <c r="A3551">
        <v>2016</v>
      </c>
      <c r="B3551" t="s">
        <v>89</v>
      </c>
      <c r="C3551" t="s">
        <v>90</v>
      </c>
      <c r="D3551">
        <v>25</v>
      </c>
      <c r="E3551">
        <v>14</v>
      </c>
      <c r="F3551">
        <v>3</v>
      </c>
      <c r="G3551" t="s">
        <v>16</v>
      </c>
      <c r="H3551" t="s">
        <v>378</v>
      </c>
      <c r="I3551" t="s">
        <v>274</v>
      </c>
      <c r="J3551" t="b">
        <v>0</v>
      </c>
      <c r="K3551">
        <v>47661</v>
      </c>
      <c r="L3551">
        <v>3378821</v>
      </c>
      <c r="M3551">
        <v>20171015</v>
      </c>
      <c r="N3551" t="s">
        <v>19</v>
      </c>
      <c r="O3551" t="str">
        <f>IF(VLOOKUP(A3551,'national-winners'!$A$2:$B$13,2,0)=H3551,"Y","N")</f>
        <v>N</v>
      </c>
    </row>
    <row r="3552" spans="1:15" x14ac:dyDescent="0.25">
      <c r="A3552">
        <v>2016</v>
      </c>
      <c r="B3552" t="s">
        <v>89</v>
      </c>
      <c r="C3552" t="s">
        <v>90</v>
      </c>
      <c r="D3552">
        <v>25</v>
      </c>
      <c r="E3552">
        <v>14</v>
      </c>
      <c r="F3552">
        <v>3</v>
      </c>
      <c r="G3552" t="s">
        <v>16</v>
      </c>
      <c r="J3552" t="b">
        <v>1</v>
      </c>
      <c r="K3552">
        <v>2790</v>
      </c>
      <c r="L3552">
        <v>3378821</v>
      </c>
      <c r="M3552">
        <v>20171015</v>
      </c>
      <c r="N3552" t="s">
        <v>19</v>
      </c>
      <c r="O3552" t="str">
        <f>IF(VLOOKUP(A3552,'national-winners'!$A$2:$B$13,2,0)=H3552,"Y","N")</f>
        <v>N</v>
      </c>
    </row>
    <row r="3553" spans="1:15" x14ac:dyDescent="0.25">
      <c r="A3553">
        <v>2016</v>
      </c>
      <c r="B3553" t="s">
        <v>91</v>
      </c>
      <c r="C3553" t="s">
        <v>92</v>
      </c>
      <c r="D3553">
        <v>26</v>
      </c>
      <c r="E3553">
        <v>34</v>
      </c>
      <c r="F3553">
        <v>23</v>
      </c>
      <c r="G3553" t="s">
        <v>16</v>
      </c>
      <c r="H3553" t="s">
        <v>407</v>
      </c>
      <c r="I3553" t="s">
        <v>21</v>
      </c>
      <c r="J3553" t="b">
        <v>0</v>
      </c>
      <c r="K3553">
        <v>2279543</v>
      </c>
      <c r="L3553">
        <v>4799284</v>
      </c>
      <c r="M3553">
        <v>20171015</v>
      </c>
      <c r="N3553" t="s">
        <v>19</v>
      </c>
      <c r="O3553" t="str">
        <f>IF(VLOOKUP(A3553,'national-winners'!$A$2:$B$13,2,0)=H3553,"Y","N")</f>
        <v>Y</v>
      </c>
    </row>
    <row r="3554" spans="1:15" x14ac:dyDescent="0.25">
      <c r="A3554">
        <v>2016</v>
      </c>
      <c r="B3554" t="s">
        <v>91</v>
      </c>
      <c r="C3554" t="s">
        <v>92</v>
      </c>
      <c r="D3554">
        <v>26</v>
      </c>
      <c r="E3554">
        <v>34</v>
      </c>
      <c r="F3554">
        <v>23</v>
      </c>
      <c r="G3554" t="s">
        <v>16</v>
      </c>
      <c r="H3554" t="s">
        <v>408</v>
      </c>
      <c r="I3554" t="s">
        <v>18</v>
      </c>
      <c r="J3554" t="b">
        <v>0</v>
      </c>
      <c r="K3554">
        <v>2268839</v>
      </c>
      <c r="L3554">
        <v>4799284</v>
      </c>
      <c r="M3554">
        <v>20171015</v>
      </c>
      <c r="N3554" t="s">
        <v>19</v>
      </c>
      <c r="O3554" t="str">
        <f>IF(VLOOKUP(A3554,'national-winners'!$A$2:$B$13,2,0)=H3554,"Y","N")</f>
        <v>N</v>
      </c>
    </row>
    <row r="3555" spans="1:15" x14ac:dyDescent="0.25">
      <c r="A3555">
        <v>2016</v>
      </c>
      <c r="B3555" t="s">
        <v>91</v>
      </c>
      <c r="C3555" t="s">
        <v>92</v>
      </c>
      <c r="D3555">
        <v>26</v>
      </c>
      <c r="E3555">
        <v>34</v>
      </c>
      <c r="F3555">
        <v>23</v>
      </c>
      <c r="G3555" t="s">
        <v>16</v>
      </c>
      <c r="H3555" t="s">
        <v>377</v>
      </c>
      <c r="I3555" t="s">
        <v>29</v>
      </c>
      <c r="J3555" t="b">
        <v>0</v>
      </c>
      <c r="K3555">
        <v>172136</v>
      </c>
      <c r="L3555">
        <v>4799284</v>
      </c>
      <c r="M3555">
        <v>20171015</v>
      </c>
      <c r="N3555" t="s">
        <v>19</v>
      </c>
      <c r="O3555" t="str">
        <f>IF(VLOOKUP(A3555,'national-winners'!$A$2:$B$13,2,0)=H3555,"Y","N")</f>
        <v>N</v>
      </c>
    </row>
    <row r="3556" spans="1:15" x14ac:dyDescent="0.25">
      <c r="A3556">
        <v>2016</v>
      </c>
      <c r="B3556" t="s">
        <v>91</v>
      </c>
      <c r="C3556" t="s">
        <v>92</v>
      </c>
      <c r="D3556">
        <v>26</v>
      </c>
      <c r="E3556">
        <v>34</v>
      </c>
      <c r="F3556">
        <v>23</v>
      </c>
      <c r="G3556" t="s">
        <v>16</v>
      </c>
      <c r="H3556" t="s">
        <v>378</v>
      </c>
      <c r="I3556" t="s">
        <v>274</v>
      </c>
      <c r="J3556" t="b">
        <v>0</v>
      </c>
      <c r="K3556">
        <v>51463</v>
      </c>
      <c r="L3556">
        <v>4799284</v>
      </c>
      <c r="M3556">
        <v>20171015</v>
      </c>
      <c r="N3556" t="s">
        <v>19</v>
      </c>
      <c r="O3556" t="str">
        <f>IF(VLOOKUP(A3556,'national-winners'!$A$2:$B$13,2,0)=H3556,"Y","N")</f>
        <v>N</v>
      </c>
    </row>
    <row r="3557" spans="1:15" x14ac:dyDescent="0.25">
      <c r="A3557">
        <v>2016</v>
      </c>
      <c r="B3557" t="s">
        <v>91</v>
      </c>
      <c r="C3557" t="s">
        <v>92</v>
      </c>
      <c r="D3557">
        <v>26</v>
      </c>
      <c r="E3557">
        <v>34</v>
      </c>
      <c r="F3557">
        <v>23</v>
      </c>
      <c r="G3557" t="s">
        <v>16</v>
      </c>
      <c r="H3557" t="s">
        <v>409</v>
      </c>
      <c r="I3557" t="s">
        <v>275</v>
      </c>
      <c r="J3557" t="b">
        <v>0</v>
      </c>
      <c r="K3557">
        <v>16139</v>
      </c>
      <c r="L3557">
        <v>4799284</v>
      </c>
      <c r="M3557">
        <v>20171015</v>
      </c>
      <c r="N3557" t="s">
        <v>19</v>
      </c>
      <c r="O3557" t="str">
        <f>IF(VLOOKUP(A3557,'national-winners'!$A$2:$B$13,2,0)=H3557,"Y","N")</f>
        <v>N</v>
      </c>
    </row>
    <row r="3558" spans="1:15" x14ac:dyDescent="0.25">
      <c r="A3558">
        <v>2016</v>
      </c>
      <c r="B3558" t="s">
        <v>91</v>
      </c>
      <c r="C3558" t="s">
        <v>92</v>
      </c>
      <c r="D3558">
        <v>26</v>
      </c>
      <c r="E3558">
        <v>34</v>
      </c>
      <c r="F3558">
        <v>23</v>
      </c>
      <c r="G3558" t="s">
        <v>16</v>
      </c>
      <c r="J3558" t="b">
        <v>1</v>
      </c>
      <c r="K3558">
        <v>8955</v>
      </c>
      <c r="L3558">
        <v>4799284</v>
      </c>
      <c r="M3558">
        <v>20171015</v>
      </c>
      <c r="N3558" t="s">
        <v>19</v>
      </c>
      <c r="O3558" t="str">
        <f>IF(VLOOKUP(A3558,'national-winners'!$A$2:$B$13,2,0)=H3558,"Y","N")</f>
        <v>N</v>
      </c>
    </row>
    <row r="3559" spans="1:15" x14ac:dyDescent="0.25">
      <c r="A3559">
        <v>2016</v>
      </c>
      <c r="B3559" t="s">
        <v>91</v>
      </c>
      <c r="C3559" t="s">
        <v>92</v>
      </c>
      <c r="D3559">
        <v>26</v>
      </c>
      <c r="E3559">
        <v>34</v>
      </c>
      <c r="F3559">
        <v>23</v>
      </c>
      <c r="G3559" t="s">
        <v>16</v>
      </c>
      <c r="H3559" t="s">
        <v>432</v>
      </c>
      <c r="I3559" t="s">
        <v>237</v>
      </c>
      <c r="J3559" t="b">
        <v>0</v>
      </c>
      <c r="K3559">
        <v>2209</v>
      </c>
      <c r="L3559">
        <v>4799284</v>
      </c>
      <c r="M3559">
        <v>20171015</v>
      </c>
      <c r="N3559" t="s">
        <v>19</v>
      </c>
      <c r="O3559" t="str">
        <f>IF(VLOOKUP(A3559,'national-winners'!$A$2:$B$13,2,0)=H3559,"Y","N")</f>
        <v>N</v>
      </c>
    </row>
    <row r="3560" spans="1:15" x14ac:dyDescent="0.25">
      <c r="A3560">
        <v>2016</v>
      </c>
      <c r="B3560" t="s">
        <v>94</v>
      </c>
      <c r="C3560" t="s">
        <v>95</v>
      </c>
      <c r="D3560">
        <v>27</v>
      </c>
      <c r="E3560">
        <v>41</v>
      </c>
      <c r="F3560">
        <v>33</v>
      </c>
      <c r="G3560" t="s">
        <v>16</v>
      </c>
      <c r="H3560" t="s">
        <v>408</v>
      </c>
      <c r="I3560" t="s">
        <v>18</v>
      </c>
      <c r="J3560" t="b">
        <v>0</v>
      </c>
      <c r="K3560">
        <v>1367705</v>
      </c>
      <c r="L3560">
        <v>2944782</v>
      </c>
      <c r="M3560">
        <v>20171015</v>
      </c>
      <c r="N3560" t="s">
        <v>19</v>
      </c>
      <c r="O3560" t="str">
        <f>IF(VLOOKUP(A3560,'national-winners'!$A$2:$B$13,2,0)=H3560,"Y","N")</f>
        <v>N</v>
      </c>
    </row>
    <row r="3561" spans="1:15" x14ac:dyDescent="0.25">
      <c r="A3561">
        <v>2016</v>
      </c>
      <c r="B3561" t="s">
        <v>94</v>
      </c>
      <c r="C3561" t="s">
        <v>95</v>
      </c>
      <c r="D3561">
        <v>27</v>
      </c>
      <c r="E3561">
        <v>41</v>
      </c>
      <c r="F3561">
        <v>33</v>
      </c>
      <c r="G3561" t="s">
        <v>16</v>
      </c>
      <c r="H3561" t="s">
        <v>407</v>
      </c>
      <c r="I3561" t="s">
        <v>21</v>
      </c>
      <c r="J3561" t="b">
        <v>0</v>
      </c>
      <c r="K3561">
        <v>1322949</v>
      </c>
      <c r="L3561">
        <v>2944782</v>
      </c>
      <c r="M3561">
        <v>20171015</v>
      </c>
      <c r="N3561" t="s">
        <v>19</v>
      </c>
      <c r="O3561" t="str">
        <f>IF(VLOOKUP(A3561,'national-winners'!$A$2:$B$13,2,0)=H3561,"Y","N")</f>
        <v>Y</v>
      </c>
    </row>
    <row r="3562" spans="1:15" x14ac:dyDescent="0.25">
      <c r="A3562">
        <v>2016</v>
      </c>
      <c r="B3562" t="s">
        <v>94</v>
      </c>
      <c r="C3562" t="s">
        <v>95</v>
      </c>
      <c r="D3562">
        <v>27</v>
      </c>
      <c r="E3562">
        <v>41</v>
      </c>
      <c r="F3562">
        <v>33</v>
      </c>
      <c r="G3562" t="s">
        <v>16</v>
      </c>
      <c r="H3562" t="s">
        <v>377</v>
      </c>
      <c r="I3562" t="s">
        <v>29</v>
      </c>
      <c r="J3562" t="b">
        <v>0</v>
      </c>
      <c r="K3562">
        <v>112972</v>
      </c>
      <c r="L3562">
        <v>2944782</v>
      </c>
      <c r="M3562">
        <v>20171015</v>
      </c>
      <c r="N3562" t="s">
        <v>19</v>
      </c>
      <c r="O3562" t="str">
        <f>IF(VLOOKUP(A3562,'national-winners'!$A$2:$B$13,2,0)=H3562,"Y","N")</f>
        <v>N</v>
      </c>
    </row>
    <row r="3563" spans="1:15" x14ac:dyDescent="0.25">
      <c r="A3563">
        <v>2016</v>
      </c>
      <c r="B3563" t="s">
        <v>94</v>
      </c>
      <c r="C3563" t="s">
        <v>95</v>
      </c>
      <c r="D3563">
        <v>27</v>
      </c>
      <c r="E3563">
        <v>41</v>
      </c>
      <c r="F3563">
        <v>33</v>
      </c>
      <c r="G3563" t="s">
        <v>16</v>
      </c>
      <c r="H3563" t="s">
        <v>412</v>
      </c>
      <c r="I3563" t="s">
        <v>292</v>
      </c>
      <c r="J3563" t="b">
        <v>0</v>
      </c>
      <c r="K3563">
        <v>53075</v>
      </c>
      <c r="L3563">
        <v>2944782</v>
      </c>
      <c r="M3563">
        <v>20171015</v>
      </c>
      <c r="N3563" t="s">
        <v>19</v>
      </c>
      <c r="O3563" t="str">
        <f>IF(VLOOKUP(A3563,'national-winners'!$A$2:$B$13,2,0)=H3563,"Y","N")</f>
        <v>N</v>
      </c>
    </row>
    <row r="3564" spans="1:15" x14ac:dyDescent="0.25">
      <c r="A3564">
        <v>2016</v>
      </c>
      <c r="B3564" t="s">
        <v>94</v>
      </c>
      <c r="C3564" t="s">
        <v>95</v>
      </c>
      <c r="D3564">
        <v>27</v>
      </c>
      <c r="E3564">
        <v>41</v>
      </c>
      <c r="F3564">
        <v>33</v>
      </c>
      <c r="G3564" t="s">
        <v>16</v>
      </c>
      <c r="H3564" t="s">
        <v>378</v>
      </c>
      <c r="I3564" t="s">
        <v>274</v>
      </c>
      <c r="J3564" t="b">
        <v>0</v>
      </c>
      <c r="K3564">
        <v>36986</v>
      </c>
      <c r="L3564">
        <v>2944782</v>
      </c>
      <c r="M3564">
        <v>20171015</v>
      </c>
      <c r="N3564" t="s">
        <v>19</v>
      </c>
      <c r="O3564" t="str">
        <f>IF(VLOOKUP(A3564,'national-winners'!$A$2:$B$13,2,0)=H3564,"Y","N")</f>
        <v>N</v>
      </c>
    </row>
    <row r="3565" spans="1:15" x14ac:dyDescent="0.25">
      <c r="A3565">
        <v>2016</v>
      </c>
      <c r="B3565" t="s">
        <v>94</v>
      </c>
      <c r="C3565" t="s">
        <v>95</v>
      </c>
      <c r="D3565">
        <v>27</v>
      </c>
      <c r="E3565">
        <v>41</v>
      </c>
      <c r="F3565">
        <v>33</v>
      </c>
      <c r="G3565" t="s">
        <v>16</v>
      </c>
      <c r="J3565" t="b">
        <v>1</v>
      </c>
      <c r="K3565">
        <v>27247</v>
      </c>
      <c r="L3565">
        <v>2944782</v>
      </c>
      <c r="M3565">
        <v>20171015</v>
      </c>
      <c r="N3565" t="s">
        <v>19</v>
      </c>
      <c r="O3565" t="str">
        <f>IF(VLOOKUP(A3565,'national-winners'!$A$2:$B$13,2,0)=H3565,"Y","N")</f>
        <v>N</v>
      </c>
    </row>
    <row r="3566" spans="1:15" x14ac:dyDescent="0.25">
      <c r="A3566">
        <v>2016</v>
      </c>
      <c r="B3566" t="s">
        <v>94</v>
      </c>
      <c r="C3566" t="s">
        <v>95</v>
      </c>
      <c r="D3566">
        <v>27</v>
      </c>
      <c r="E3566">
        <v>41</v>
      </c>
      <c r="F3566">
        <v>33</v>
      </c>
      <c r="G3566" t="s">
        <v>16</v>
      </c>
      <c r="H3566" t="s">
        <v>435</v>
      </c>
      <c r="I3566" t="s">
        <v>436</v>
      </c>
      <c r="J3566" t="b">
        <v>0</v>
      </c>
      <c r="K3566">
        <v>11291</v>
      </c>
      <c r="L3566">
        <v>2944782</v>
      </c>
      <c r="M3566">
        <v>20171015</v>
      </c>
      <c r="N3566" t="s">
        <v>19</v>
      </c>
      <c r="O3566" t="str">
        <f>IF(VLOOKUP(A3566,'national-winners'!$A$2:$B$13,2,0)=H3566,"Y","N")</f>
        <v>N</v>
      </c>
    </row>
    <row r="3567" spans="1:15" x14ac:dyDescent="0.25">
      <c r="A3567">
        <v>2016</v>
      </c>
      <c r="B3567" t="s">
        <v>94</v>
      </c>
      <c r="C3567" t="s">
        <v>95</v>
      </c>
      <c r="D3567">
        <v>27</v>
      </c>
      <c r="E3567">
        <v>41</v>
      </c>
      <c r="F3567">
        <v>33</v>
      </c>
      <c r="G3567" t="s">
        <v>16</v>
      </c>
      <c r="H3567" t="s">
        <v>409</v>
      </c>
      <c r="I3567" t="s">
        <v>134</v>
      </c>
      <c r="J3567" t="b">
        <v>0</v>
      </c>
      <c r="K3567">
        <v>9456</v>
      </c>
      <c r="L3567">
        <v>2944782</v>
      </c>
      <c r="M3567">
        <v>20171015</v>
      </c>
      <c r="N3567" t="s">
        <v>19</v>
      </c>
      <c r="O3567" t="str">
        <f>IF(VLOOKUP(A3567,'national-winners'!$A$2:$B$13,2,0)=H3567,"Y","N")</f>
        <v>N</v>
      </c>
    </row>
    <row r="3568" spans="1:15" x14ac:dyDescent="0.25">
      <c r="A3568">
        <v>2016</v>
      </c>
      <c r="B3568" t="s">
        <v>94</v>
      </c>
      <c r="C3568" t="s">
        <v>95</v>
      </c>
      <c r="D3568">
        <v>27</v>
      </c>
      <c r="E3568">
        <v>41</v>
      </c>
      <c r="F3568">
        <v>33</v>
      </c>
      <c r="G3568" t="s">
        <v>16</v>
      </c>
      <c r="H3568" t="s">
        <v>426</v>
      </c>
      <c r="I3568" t="s">
        <v>37</v>
      </c>
      <c r="J3568" t="b">
        <v>0</v>
      </c>
      <c r="K3568">
        <v>1671</v>
      </c>
      <c r="L3568">
        <v>2944782</v>
      </c>
      <c r="M3568">
        <v>20171015</v>
      </c>
      <c r="N3568" t="s">
        <v>19</v>
      </c>
      <c r="O3568" t="str">
        <f>IF(VLOOKUP(A3568,'national-winners'!$A$2:$B$13,2,0)=H3568,"Y","N")</f>
        <v>N</v>
      </c>
    </row>
    <row r="3569" spans="1:15" x14ac:dyDescent="0.25">
      <c r="A3569">
        <v>2016</v>
      </c>
      <c r="B3569" t="s">
        <v>94</v>
      </c>
      <c r="C3569" t="s">
        <v>95</v>
      </c>
      <c r="D3569">
        <v>27</v>
      </c>
      <c r="E3569">
        <v>41</v>
      </c>
      <c r="F3569">
        <v>33</v>
      </c>
      <c r="G3569" t="s">
        <v>16</v>
      </c>
      <c r="H3569" t="s">
        <v>410</v>
      </c>
      <c r="I3569" t="s">
        <v>411</v>
      </c>
      <c r="J3569" t="b">
        <v>0</v>
      </c>
      <c r="K3569">
        <v>1430</v>
      </c>
      <c r="L3569">
        <v>2944782</v>
      </c>
      <c r="M3569">
        <v>20171015</v>
      </c>
      <c r="N3569" t="s">
        <v>19</v>
      </c>
      <c r="O3569" t="str">
        <f>IF(VLOOKUP(A3569,'national-winners'!$A$2:$B$13,2,0)=H3569,"Y","N")</f>
        <v>N</v>
      </c>
    </row>
    <row r="3570" spans="1:15" x14ac:dyDescent="0.25">
      <c r="A3570">
        <v>2016</v>
      </c>
      <c r="B3570" t="s">
        <v>101</v>
      </c>
      <c r="C3570" t="s">
        <v>102</v>
      </c>
      <c r="D3570">
        <v>28</v>
      </c>
      <c r="E3570">
        <v>64</v>
      </c>
      <c r="F3570">
        <v>46</v>
      </c>
      <c r="G3570" t="s">
        <v>16</v>
      </c>
      <c r="H3570" t="s">
        <v>407</v>
      </c>
      <c r="I3570" t="s">
        <v>21</v>
      </c>
      <c r="J3570" t="b">
        <v>0</v>
      </c>
      <c r="K3570">
        <v>700714</v>
      </c>
      <c r="L3570">
        <v>1209357</v>
      </c>
      <c r="M3570">
        <v>20171015</v>
      </c>
      <c r="N3570" t="s">
        <v>19</v>
      </c>
      <c r="O3570" t="str">
        <f>IF(VLOOKUP(A3570,'national-winners'!$A$2:$B$13,2,0)=H3570,"Y","N")</f>
        <v>Y</v>
      </c>
    </row>
    <row r="3571" spans="1:15" x14ac:dyDescent="0.25">
      <c r="A3571">
        <v>2016</v>
      </c>
      <c r="B3571" t="s">
        <v>101</v>
      </c>
      <c r="C3571" t="s">
        <v>102</v>
      </c>
      <c r="D3571">
        <v>28</v>
      </c>
      <c r="E3571">
        <v>64</v>
      </c>
      <c r="F3571">
        <v>46</v>
      </c>
      <c r="G3571" t="s">
        <v>16</v>
      </c>
      <c r="H3571" t="s">
        <v>408</v>
      </c>
      <c r="I3571" t="s">
        <v>18</v>
      </c>
      <c r="J3571" t="b">
        <v>0</v>
      </c>
      <c r="K3571">
        <v>485131</v>
      </c>
      <c r="L3571">
        <v>1209357</v>
      </c>
      <c r="M3571">
        <v>20171015</v>
      </c>
      <c r="N3571" t="s">
        <v>19</v>
      </c>
      <c r="O3571" t="str">
        <f>IF(VLOOKUP(A3571,'national-winners'!$A$2:$B$13,2,0)=H3571,"Y","N")</f>
        <v>N</v>
      </c>
    </row>
    <row r="3572" spans="1:15" x14ac:dyDescent="0.25">
      <c r="A3572">
        <v>2016</v>
      </c>
      <c r="B3572" t="s">
        <v>101</v>
      </c>
      <c r="C3572" t="s">
        <v>102</v>
      </c>
      <c r="D3572">
        <v>28</v>
      </c>
      <c r="E3572">
        <v>64</v>
      </c>
      <c r="F3572">
        <v>46</v>
      </c>
      <c r="G3572" t="s">
        <v>16</v>
      </c>
      <c r="H3572" t="s">
        <v>377</v>
      </c>
      <c r="I3572" t="s">
        <v>29</v>
      </c>
      <c r="J3572" t="b">
        <v>0</v>
      </c>
      <c r="K3572">
        <v>14435</v>
      </c>
      <c r="L3572">
        <v>1209357</v>
      </c>
      <c r="M3572">
        <v>20171015</v>
      </c>
      <c r="N3572" t="s">
        <v>19</v>
      </c>
      <c r="O3572" t="str">
        <f>IF(VLOOKUP(A3572,'national-winners'!$A$2:$B$13,2,0)=H3572,"Y","N")</f>
        <v>N</v>
      </c>
    </row>
    <row r="3573" spans="1:15" x14ac:dyDescent="0.25">
      <c r="A3573">
        <v>2016</v>
      </c>
      <c r="B3573" t="s">
        <v>101</v>
      </c>
      <c r="C3573" t="s">
        <v>102</v>
      </c>
      <c r="D3573">
        <v>28</v>
      </c>
      <c r="E3573">
        <v>64</v>
      </c>
      <c r="F3573">
        <v>46</v>
      </c>
      <c r="G3573" t="s">
        <v>16</v>
      </c>
      <c r="H3573" t="s">
        <v>409</v>
      </c>
      <c r="I3573" t="s">
        <v>134</v>
      </c>
      <c r="J3573" t="b">
        <v>0</v>
      </c>
      <c r="K3573">
        <v>3987</v>
      </c>
      <c r="L3573">
        <v>1209357</v>
      </c>
      <c r="M3573">
        <v>20171015</v>
      </c>
      <c r="N3573" t="s">
        <v>19</v>
      </c>
      <c r="O3573" t="str">
        <f>IF(VLOOKUP(A3573,'national-winners'!$A$2:$B$13,2,0)=H3573,"Y","N")</f>
        <v>N</v>
      </c>
    </row>
    <row r="3574" spans="1:15" x14ac:dyDescent="0.25">
      <c r="A3574">
        <v>2016</v>
      </c>
      <c r="B3574" t="s">
        <v>101</v>
      </c>
      <c r="C3574" t="s">
        <v>102</v>
      </c>
      <c r="D3574">
        <v>28</v>
      </c>
      <c r="E3574">
        <v>64</v>
      </c>
      <c r="F3574">
        <v>46</v>
      </c>
      <c r="G3574" t="s">
        <v>16</v>
      </c>
      <c r="H3574" t="s">
        <v>378</v>
      </c>
      <c r="I3574" t="s">
        <v>274</v>
      </c>
      <c r="J3574" t="b">
        <v>0</v>
      </c>
      <c r="K3574">
        <v>3731</v>
      </c>
      <c r="L3574">
        <v>1209357</v>
      </c>
      <c r="M3574">
        <v>20171015</v>
      </c>
      <c r="N3574" t="s">
        <v>19</v>
      </c>
      <c r="O3574" t="str">
        <f>IF(VLOOKUP(A3574,'national-winners'!$A$2:$B$13,2,0)=H3574,"Y","N")</f>
        <v>N</v>
      </c>
    </row>
    <row r="3575" spans="1:15" x14ac:dyDescent="0.25">
      <c r="A3575">
        <v>2016</v>
      </c>
      <c r="B3575" t="s">
        <v>101</v>
      </c>
      <c r="C3575" t="s">
        <v>102</v>
      </c>
      <c r="D3575">
        <v>28</v>
      </c>
      <c r="E3575">
        <v>64</v>
      </c>
      <c r="F3575">
        <v>46</v>
      </c>
      <c r="G3575" t="s">
        <v>16</v>
      </c>
      <c r="H3575" t="s">
        <v>433</v>
      </c>
      <c r="I3575" t="s">
        <v>25</v>
      </c>
      <c r="J3575" t="b">
        <v>0</v>
      </c>
      <c r="K3575">
        <v>715</v>
      </c>
      <c r="L3575">
        <v>1209357</v>
      </c>
      <c r="M3575">
        <v>20171015</v>
      </c>
      <c r="N3575" t="s">
        <v>19</v>
      </c>
      <c r="O3575" t="str">
        <f>IF(VLOOKUP(A3575,'national-winners'!$A$2:$B$13,2,0)=H3575,"Y","N")</f>
        <v>N</v>
      </c>
    </row>
    <row r="3576" spans="1:15" x14ac:dyDescent="0.25">
      <c r="A3576">
        <v>2016</v>
      </c>
      <c r="B3576" t="s">
        <v>101</v>
      </c>
      <c r="C3576" t="s">
        <v>102</v>
      </c>
      <c r="D3576">
        <v>28</v>
      </c>
      <c r="E3576">
        <v>64</v>
      </c>
      <c r="F3576">
        <v>46</v>
      </c>
      <c r="G3576" t="s">
        <v>16</v>
      </c>
      <c r="H3576" t="s">
        <v>410</v>
      </c>
      <c r="I3576" t="s">
        <v>411</v>
      </c>
      <c r="J3576" t="b">
        <v>0</v>
      </c>
      <c r="K3576">
        <v>644</v>
      </c>
      <c r="L3576">
        <v>1209357</v>
      </c>
      <c r="M3576">
        <v>20171015</v>
      </c>
      <c r="N3576" t="s">
        <v>19</v>
      </c>
      <c r="O3576" t="str">
        <f>IF(VLOOKUP(A3576,'national-winners'!$A$2:$B$13,2,0)=H3576,"Y","N")</f>
        <v>N</v>
      </c>
    </row>
    <row r="3577" spans="1:15" x14ac:dyDescent="0.25">
      <c r="A3577">
        <v>2016</v>
      </c>
      <c r="B3577" t="s">
        <v>103</v>
      </c>
      <c r="C3577" t="s">
        <v>104</v>
      </c>
      <c r="D3577">
        <v>29</v>
      </c>
      <c r="E3577">
        <v>43</v>
      </c>
      <c r="F3577">
        <v>34</v>
      </c>
      <c r="G3577" t="s">
        <v>16</v>
      </c>
      <c r="H3577" t="s">
        <v>407</v>
      </c>
      <c r="I3577" t="s">
        <v>21</v>
      </c>
      <c r="J3577" t="b">
        <v>0</v>
      </c>
      <c r="K3577">
        <v>1594511</v>
      </c>
      <c r="L3577">
        <v>2808605</v>
      </c>
      <c r="M3577">
        <v>20171015</v>
      </c>
      <c r="N3577" t="s">
        <v>19</v>
      </c>
      <c r="O3577" t="str">
        <f>IF(VLOOKUP(A3577,'national-winners'!$A$2:$B$13,2,0)=H3577,"Y","N")</f>
        <v>Y</v>
      </c>
    </row>
    <row r="3578" spans="1:15" x14ac:dyDescent="0.25">
      <c r="A3578">
        <v>2016</v>
      </c>
      <c r="B3578" t="s">
        <v>103</v>
      </c>
      <c r="C3578" t="s">
        <v>104</v>
      </c>
      <c r="D3578">
        <v>29</v>
      </c>
      <c r="E3578">
        <v>43</v>
      </c>
      <c r="F3578">
        <v>34</v>
      </c>
      <c r="G3578" t="s">
        <v>16</v>
      </c>
      <c r="H3578" t="s">
        <v>408</v>
      </c>
      <c r="I3578" t="s">
        <v>18</v>
      </c>
      <c r="J3578" t="b">
        <v>0</v>
      </c>
      <c r="K3578">
        <v>1071068</v>
      </c>
      <c r="L3578">
        <v>2808605</v>
      </c>
      <c r="M3578">
        <v>20171015</v>
      </c>
      <c r="N3578" t="s">
        <v>19</v>
      </c>
      <c r="O3578" t="str">
        <f>IF(VLOOKUP(A3578,'national-winners'!$A$2:$B$13,2,0)=H3578,"Y","N")</f>
        <v>N</v>
      </c>
    </row>
    <row r="3579" spans="1:15" x14ac:dyDescent="0.25">
      <c r="A3579">
        <v>2016</v>
      </c>
      <c r="B3579" t="s">
        <v>103</v>
      </c>
      <c r="C3579" t="s">
        <v>104</v>
      </c>
      <c r="D3579">
        <v>29</v>
      </c>
      <c r="E3579">
        <v>43</v>
      </c>
      <c r="F3579">
        <v>34</v>
      </c>
      <c r="G3579" t="s">
        <v>16</v>
      </c>
      <c r="H3579" t="s">
        <v>377</v>
      </c>
      <c r="I3579" t="s">
        <v>29</v>
      </c>
      <c r="J3579" t="b">
        <v>0</v>
      </c>
      <c r="K3579">
        <v>97359</v>
      </c>
      <c r="L3579">
        <v>2808605</v>
      </c>
      <c r="M3579">
        <v>20171015</v>
      </c>
      <c r="N3579" t="s">
        <v>19</v>
      </c>
      <c r="O3579" t="str">
        <f>IF(VLOOKUP(A3579,'national-winners'!$A$2:$B$13,2,0)=H3579,"Y","N")</f>
        <v>N</v>
      </c>
    </row>
    <row r="3580" spans="1:15" x14ac:dyDescent="0.25">
      <c r="A3580">
        <v>2016</v>
      </c>
      <c r="B3580" t="s">
        <v>103</v>
      </c>
      <c r="C3580" t="s">
        <v>104</v>
      </c>
      <c r="D3580">
        <v>29</v>
      </c>
      <c r="E3580">
        <v>43</v>
      </c>
      <c r="F3580">
        <v>34</v>
      </c>
      <c r="G3580" t="s">
        <v>16</v>
      </c>
      <c r="H3580" t="s">
        <v>378</v>
      </c>
      <c r="I3580" t="s">
        <v>274</v>
      </c>
      <c r="J3580" t="b">
        <v>0</v>
      </c>
      <c r="K3580">
        <v>25419</v>
      </c>
      <c r="L3580">
        <v>2808605</v>
      </c>
      <c r="M3580">
        <v>20171015</v>
      </c>
      <c r="N3580" t="s">
        <v>19</v>
      </c>
      <c r="O3580" t="str">
        <f>IF(VLOOKUP(A3580,'national-winners'!$A$2:$B$13,2,0)=H3580,"Y","N")</f>
        <v>N</v>
      </c>
    </row>
    <row r="3581" spans="1:15" x14ac:dyDescent="0.25">
      <c r="A3581">
        <v>2016</v>
      </c>
      <c r="B3581" t="s">
        <v>103</v>
      </c>
      <c r="C3581" t="s">
        <v>104</v>
      </c>
      <c r="D3581">
        <v>29</v>
      </c>
      <c r="E3581">
        <v>43</v>
      </c>
      <c r="F3581">
        <v>34</v>
      </c>
      <c r="G3581" t="s">
        <v>16</v>
      </c>
      <c r="H3581" t="s">
        <v>409</v>
      </c>
      <c r="I3581" t="s">
        <v>134</v>
      </c>
      <c r="J3581" t="b">
        <v>0</v>
      </c>
      <c r="K3581">
        <v>13092</v>
      </c>
      <c r="L3581">
        <v>2808605</v>
      </c>
      <c r="M3581">
        <v>20171015</v>
      </c>
      <c r="N3581" t="s">
        <v>19</v>
      </c>
      <c r="O3581" t="str">
        <f>IF(VLOOKUP(A3581,'national-winners'!$A$2:$B$13,2,0)=H3581,"Y","N")</f>
        <v>N</v>
      </c>
    </row>
    <row r="3582" spans="1:15" x14ac:dyDescent="0.25">
      <c r="A3582">
        <v>2016</v>
      </c>
      <c r="B3582" t="s">
        <v>103</v>
      </c>
      <c r="C3582" t="s">
        <v>104</v>
      </c>
      <c r="D3582">
        <v>29</v>
      </c>
      <c r="E3582">
        <v>43</v>
      </c>
      <c r="F3582">
        <v>34</v>
      </c>
      <c r="G3582" t="s">
        <v>16</v>
      </c>
      <c r="J3582" t="b">
        <v>1</v>
      </c>
      <c r="K3582">
        <v>7156</v>
      </c>
      <c r="L3582">
        <v>2808605</v>
      </c>
      <c r="M3582">
        <v>20171015</v>
      </c>
      <c r="N3582" t="s">
        <v>19</v>
      </c>
      <c r="O3582" t="str">
        <f>IF(VLOOKUP(A3582,'national-winners'!$A$2:$B$13,2,0)=H3582,"Y","N")</f>
        <v>N</v>
      </c>
    </row>
    <row r="3583" spans="1:15" x14ac:dyDescent="0.25">
      <c r="A3583">
        <v>2016</v>
      </c>
      <c r="B3583" t="s">
        <v>105</v>
      </c>
      <c r="C3583" t="s">
        <v>106</v>
      </c>
      <c r="D3583">
        <v>30</v>
      </c>
      <c r="E3583">
        <v>81</v>
      </c>
      <c r="F3583">
        <v>64</v>
      </c>
      <c r="G3583" t="s">
        <v>16</v>
      </c>
      <c r="H3583" t="s">
        <v>407</v>
      </c>
      <c r="I3583" t="s">
        <v>21</v>
      </c>
      <c r="J3583" t="b">
        <v>0</v>
      </c>
      <c r="K3583">
        <v>279240</v>
      </c>
      <c r="L3583">
        <v>494526</v>
      </c>
      <c r="M3583">
        <v>20171015</v>
      </c>
      <c r="N3583" t="s">
        <v>19</v>
      </c>
      <c r="O3583" t="str">
        <f>IF(VLOOKUP(A3583,'national-winners'!$A$2:$B$13,2,0)=H3583,"Y","N")</f>
        <v>Y</v>
      </c>
    </row>
    <row r="3584" spans="1:15" x14ac:dyDescent="0.25">
      <c r="A3584">
        <v>2016</v>
      </c>
      <c r="B3584" t="s">
        <v>105</v>
      </c>
      <c r="C3584" t="s">
        <v>106</v>
      </c>
      <c r="D3584">
        <v>30</v>
      </c>
      <c r="E3584">
        <v>81</v>
      </c>
      <c r="F3584">
        <v>64</v>
      </c>
      <c r="G3584" t="s">
        <v>16</v>
      </c>
      <c r="H3584" t="s">
        <v>408</v>
      </c>
      <c r="I3584" t="s">
        <v>18</v>
      </c>
      <c r="J3584" t="b">
        <v>0</v>
      </c>
      <c r="K3584">
        <v>177709</v>
      </c>
      <c r="L3584">
        <v>494526</v>
      </c>
      <c r="M3584">
        <v>20171015</v>
      </c>
      <c r="N3584" t="s">
        <v>19</v>
      </c>
      <c r="O3584" t="str">
        <f>IF(VLOOKUP(A3584,'national-winners'!$A$2:$B$13,2,0)=H3584,"Y","N")</f>
        <v>N</v>
      </c>
    </row>
    <row r="3585" spans="1:15" x14ac:dyDescent="0.25">
      <c r="A3585">
        <v>2016</v>
      </c>
      <c r="B3585" t="s">
        <v>105</v>
      </c>
      <c r="C3585" t="s">
        <v>106</v>
      </c>
      <c r="D3585">
        <v>30</v>
      </c>
      <c r="E3585">
        <v>81</v>
      </c>
      <c r="F3585">
        <v>64</v>
      </c>
      <c r="G3585" t="s">
        <v>16</v>
      </c>
      <c r="H3585" t="s">
        <v>377</v>
      </c>
      <c r="I3585" t="s">
        <v>29</v>
      </c>
      <c r="J3585" t="b">
        <v>0</v>
      </c>
      <c r="K3585">
        <v>28037</v>
      </c>
      <c r="L3585">
        <v>494526</v>
      </c>
      <c r="M3585">
        <v>20171015</v>
      </c>
      <c r="N3585" t="s">
        <v>19</v>
      </c>
      <c r="O3585" t="str">
        <f>IF(VLOOKUP(A3585,'national-winners'!$A$2:$B$13,2,0)=H3585,"Y","N")</f>
        <v>N</v>
      </c>
    </row>
    <row r="3586" spans="1:15" x14ac:dyDescent="0.25">
      <c r="A3586">
        <v>2016</v>
      </c>
      <c r="B3586" t="s">
        <v>105</v>
      </c>
      <c r="C3586" t="s">
        <v>106</v>
      </c>
      <c r="D3586">
        <v>30</v>
      </c>
      <c r="E3586">
        <v>81</v>
      </c>
      <c r="F3586">
        <v>64</v>
      </c>
      <c r="G3586" t="s">
        <v>16</v>
      </c>
      <c r="H3586" t="s">
        <v>378</v>
      </c>
      <c r="I3586" t="s">
        <v>274</v>
      </c>
      <c r="J3586" t="b">
        <v>0</v>
      </c>
      <c r="K3586">
        <v>7970</v>
      </c>
      <c r="L3586">
        <v>494526</v>
      </c>
      <c r="M3586">
        <v>20171015</v>
      </c>
      <c r="N3586" t="s">
        <v>19</v>
      </c>
      <c r="O3586" t="str">
        <f>IF(VLOOKUP(A3586,'national-winners'!$A$2:$B$13,2,0)=H3586,"Y","N")</f>
        <v>N</v>
      </c>
    </row>
    <row r="3587" spans="1:15" x14ac:dyDescent="0.25">
      <c r="A3587">
        <v>2016</v>
      </c>
      <c r="B3587" t="s">
        <v>105</v>
      </c>
      <c r="C3587" t="s">
        <v>106</v>
      </c>
      <c r="D3587">
        <v>30</v>
      </c>
      <c r="E3587">
        <v>81</v>
      </c>
      <c r="F3587">
        <v>64</v>
      </c>
      <c r="G3587" t="s">
        <v>16</v>
      </c>
      <c r="H3587" t="s">
        <v>410</v>
      </c>
      <c r="I3587" t="s">
        <v>411</v>
      </c>
      <c r="J3587" t="b">
        <v>0</v>
      </c>
      <c r="K3587">
        <v>1570</v>
      </c>
      <c r="L3587">
        <v>494526</v>
      </c>
      <c r="M3587">
        <v>20171015</v>
      </c>
      <c r="N3587" t="s">
        <v>19</v>
      </c>
      <c r="O3587" t="str">
        <f>IF(VLOOKUP(A3587,'national-winners'!$A$2:$B$13,2,0)=H3587,"Y","N")</f>
        <v>N</v>
      </c>
    </row>
    <row r="3588" spans="1:15" x14ac:dyDescent="0.25">
      <c r="A3588">
        <v>2016</v>
      </c>
      <c r="B3588" t="s">
        <v>107</v>
      </c>
      <c r="C3588" t="s">
        <v>108</v>
      </c>
      <c r="D3588">
        <v>31</v>
      </c>
      <c r="E3588">
        <v>46</v>
      </c>
      <c r="F3588">
        <v>35</v>
      </c>
      <c r="G3588" t="s">
        <v>16</v>
      </c>
      <c r="H3588" t="s">
        <v>407</v>
      </c>
      <c r="I3588" t="s">
        <v>21</v>
      </c>
      <c r="J3588" t="b">
        <v>0</v>
      </c>
      <c r="K3588">
        <v>495961</v>
      </c>
      <c r="L3588">
        <v>844227</v>
      </c>
      <c r="M3588">
        <v>20171015</v>
      </c>
      <c r="N3588" t="s">
        <v>19</v>
      </c>
      <c r="O3588" t="str">
        <f>IF(VLOOKUP(A3588,'national-winners'!$A$2:$B$13,2,0)=H3588,"Y","N")</f>
        <v>Y</v>
      </c>
    </row>
    <row r="3589" spans="1:15" x14ac:dyDescent="0.25">
      <c r="A3589">
        <v>2016</v>
      </c>
      <c r="B3589" t="s">
        <v>107</v>
      </c>
      <c r="C3589" t="s">
        <v>108</v>
      </c>
      <c r="D3589">
        <v>31</v>
      </c>
      <c r="E3589">
        <v>46</v>
      </c>
      <c r="F3589">
        <v>35</v>
      </c>
      <c r="G3589" t="s">
        <v>16</v>
      </c>
      <c r="H3589" t="s">
        <v>408</v>
      </c>
      <c r="I3589" t="s">
        <v>18</v>
      </c>
      <c r="J3589" t="b">
        <v>0</v>
      </c>
      <c r="K3589">
        <v>284494</v>
      </c>
      <c r="L3589">
        <v>844227</v>
      </c>
      <c r="M3589">
        <v>20171015</v>
      </c>
      <c r="N3589" t="s">
        <v>19</v>
      </c>
      <c r="O3589" t="str">
        <f>IF(VLOOKUP(A3589,'national-winners'!$A$2:$B$13,2,0)=H3589,"Y","N")</f>
        <v>N</v>
      </c>
    </row>
    <row r="3590" spans="1:15" x14ac:dyDescent="0.25">
      <c r="A3590">
        <v>2016</v>
      </c>
      <c r="B3590" t="s">
        <v>107</v>
      </c>
      <c r="C3590" t="s">
        <v>108</v>
      </c>
      <c r="D3590">
        <v>31</v>
      </c>
      <c r="E3590">
        <v>46</v>
      </c>
      <c r="F3590">
        <v>35</v>
      </c>
      <c r="G3590" t="s">
        <v>16</v>
      </c>
      <c r="H3590" t="s">
        <v>377</v>
      </c>
      <c r="I3590" t="s">
        <v>29</v>
      </c>
      <c r="J3590" t="b">
        <v>0</v>
      </c>
      <c r="K3590">
        <v>38946</v>
      </c>
      <c r="L3590">
        <v>844227</v>
      </c>
      <c r="M3590">
        <v>20171015</v>
      </c>
      <c r="N3590" t="s">
        <v>19</v>
      </c>
      <c r="O3590" t="str">
        <f>IF(VLOOKUP(A3590,'national-winners'!$A$2:$B$13,2,0)=H3590,"Y","N")</f>
        <v>N</v>
      </c>
    </row>
    <row r="3591" spans="1:15" x14ac:dyDescent="0.25">
      <c r="A3591">
        <v>2016</v>
      </c>
      <c r="B3591" t="s">
        <v>107</v>
      </c>
      <c r="C3591" t="s">
        <v>108</v>
      </c>
      <c r="D3591">
        <v>31</v>
      </c>
      <c r="E3591">
        <v>46</v>
      </c>
      <c r="F3591">
        <v>35</v>
      </c>
      <c r="G3591" t="s">
        <v>16</v>
      </c>
      <c r="J3591" t="b">
        <v>1</v>
      </c>
      <c r="K3591">
        <v>16051</v>
      </c>
      <c r="L3591">
        <v>844227</v>
      </c>
      <c r="M3591">
        <v>20171015</v>
      </c>
      <c r="N3591" t="s">
        <v>19</v>
      </c>
      <c r="O3591" t="str">
        <f>IF(VLOOKUP(A3591,'national-winners'!$A$2:$B$13,2,0)=H3591,"Y","N")</f>
        <v>N</v>
      </c>
    </row>
    <row r="3592" spans="1:15" x14ac:dyDescent="0.25">
      <c r="A3592">
        <v>2016</v>
      </c>
      <c r="B3592" t="s">
        <v>107</v>
      </c>
      <c r="C3592" t="s">
        <v>108</v>
      </c>
      <c r="D3592">
        <v>31</v>
      </c>
      <c r="E3592">
        <v>46</v>
      </c>
      <c r="F3592">
        <v>35</v>
      </c>
      <c r="G3592" t="s">
        <v>16</v>
      </c>
      <c r="H3592" t="s">
        <v>378</v>
      </c>
      <c r="I3592" t="s">
        <v>176</v>
      </c>
      <c r="J3592" t="b">
        <v>0</v>
      </c>
      <c r="K3592">
        <v>8775</v>
      </c>
      <c r="L3592">
        <v>844227</v>
      </c>
      <c r="M3592">
        <v>20171015</v>
      </c>
      <c r="N3592" t="s">
        <v>19</v>
      </c>
      <c r="O3592" t="str">
        <f>IF(VLOOKUP(A3592,'national-winners'!$A$2:$B$13,2,0)=H3592,"Y","N")</f>
        <v>N</v>
      </c>
    </row>
    <row r="3593" spans="1:15" x14ac:dyDescent="0.25">
      <c r="A3593">
        <v>2016</v>
      </c>
      <c r="B3593" t="s">
        <v>109</v>
      </c>
      <c r="C3593" t="s">
        <v>110</v>
      </c>
      <c r="D3593">
        <v>32</v>
      </c>
      <c r="E3593">
        <v>88</v>
      </c>
      <c r="F3593">
        <v>65</v>
      </c>
      <c r="G3593" t="s">
        <v>16</v>
      </c>
      <c r="H3593" t="s">
        <v>408</v>
      </c>
      <c r="I3593" t="s">
        <v>18</v>
      </c>
      <c r="J3593" t="b">
        <v>0</v>
      </c>
      <c r="K3593">
        <v>539260</v>
      </c>
      <c r="L3593">
        <v>1125385</v>
      </c>
      <c r="M3593">
        <v>20171015</v>
      </c>
      <c r="N3593" t="s">
        <v>19</v>
      </c>
      <c r="O3593" t="str">
        <f>IF(VLOOKUP(A3593,'national-winners'!$A$2:$B$13,2,0)=H3593,"Y","N")</f>
        <v>N</v>
      </c>
    </row>
    <row r="3594" spans="1:15" x14ac:dyDescent="0.25">
      <c r="A3594">
        <v>2016</v>
      </c>
      <c r="B3594" t="s">
        <v>109</v>
      </c>
      <c r="C3594" t="s">
        <v>110</v>
      </c>
      <c r="D3594">
        <v>32</v>
      </c>
      <c r="E3594">
        <v>88</v>
      </c>
      <c r="F3594">
        <v>65</v>
      </c>
      <c r="G3594" t="s">
        <v>16</v>
      </c>
      <c r="H3594" t="s">
        <v>407</v>
      </c>
      <c r="I3594" t="s">
        <v>21</v>
      </c>
      <c r="J3594" t="b">
        <v>0</v>
      </c>
      <c r="K3594">
        <v>512058</v>
      </c>
      <c r="L3594">
        <v>1125385</v>
      </c>
      <c r="M3594">
        <v>20171015</v>
      </c>
      <c r="N3594" t="s">
        <v>19</v>
      </c>
      <c r="O3594" t="str">
        <f>IF(VLOOKUP(A3594,'national-winners'!$A$2:$B$13,2,0)=H3594,"Y","N")</f>
        <v>Y</v>
      </c>
    </row>
    <row r="3595" spans="1:15" x14ac:dyDescent="0.25">
      <c r="A3595">
        <v>2016</v>
      </c>
      <c r="B3595" t="s">
        <v>109</v>
      </c>
      <c r="C3595" t="s">
        <v>110</v>
      </c>
      <c r="D3595">
        <v>32</v>
      </c>
      <c r="E3595">
        <v>88</v>
      </c>
      <c r="F3595">
        <v>65</v>
      </c>
      <c r="G3595" t="s">
        <v>16</v>
      </c>
      <c r="H3595" t="s">
        <v>377</v>
      </c>
      <c r="I3595" t="s">
        <v>29</v>
      </c>
      <c r="J3595" t="b">
        <v>0</v>
      </c>
      <c r="K3595">
        <v>37384</v>
      </c>
      <c r="L3595">
        <v>1125385</v>
      </c>
      <c r="M3595">
        <v>20171015</v>
      </c>
      <c r="N3595" t="s">
        <v>19</v>
      </c>
      <c r="O3595" t="str">
        <f>IF(VLOOKUP(A3595,'national-winners'!$A$2:$B$13,2,0)=H3595,"Y","N")</f>
        <v>N</v>
      </c>
    </row>
    <row r="3596" spans="1:15" x14ac:dyDescent="0.25">
      <c r="A3596">
        <v>2016</v>
      </c>
      <c r="B3596" t="s">
        <v>109</v>
      </c>
      <c r="C3596" t="s">
        <v>110</v>
      </c>
      <c r="D3596">
        <v>32</v>
      </c>
      <c r="E3596">
        <v>88</v>
      </c>
      <c r="F3596">
        <v>65</v>
      </c>
      <c r="G3596" t="s">
        <v>16</v>
      </c>
      <c r="H3596" t="s">
        <v>291</v>
      </c>
      <c r="J3596" t="b">
        <v>0</v>
      </c>
      <c r="K3596">
        <v>28863</v>
      </c>
      <c r="L3596">
        <v>1125385</v>
      </c>
      <c r="M3596">
        <v>20171015</v>
      </c>
      <c r="N3596" t="s">
        <v>19</v>
      </c>
      <c r="O3596" t="str">
        <f>IF(VLOOKUP(A3596,'national-winners'!$A$2:$B$13,2,0)=H3596,"Y","N")</f>
        <v>N</v>
      </c>
    </row>
    <row r="3597" spans="1:15" x14ac:dyDescent="0.25">
      <c r="A3597">
        <v>2016</v>
      </c>
      <c r="B3597" t="s">
        <v>109</v>
      </c>
      <c r="C3597" t="s">
        <v>110</v>
      </c>
      <c r="D3597">
        <v>32</v>
      </c>
      <c r="E3597">
        <v>88</v>
      </c>
      <c r="F3597">
        <v>65</v>
      </c>
      <c r="G3597" t="s">
        <v>16</v>
      </c>
      <c r="H3597" t="s">
        <v>418</v>
      </c>
      <c r="I3597" t="s">
        <v>258</v>
      </c>
      <c r="J3597" t="b">
        <v>0</v>
      </c>
      <c r="K3597">
        <v>5268</v>
      </c>
      <c r="L3597">
        <v>1125385</v>
      </c>
      <c r="M3597">
        <v>20171015</v>
      </c>
      <c r="N3597" t="s">
        <v>19</v>
      </c>
      <c r="O3597" t="str">
        <f>IF(VLOOKUP(A3597,'national-winners'!$A$2:$B$13,2,0)=H3597,"Y","N")</f>
        <v>N</v>
      </c>
    </row>
    <row r="3598" spans="1:15" x14ac:dyDescent="0.25">
      <c r="A3598">
        <v>2016</v>
      </c>
      <c r="B3598" t="s">
        <v>109</v>
      </c>
      <c r="C3598" t="s">
        <v>110</v>
      </c>
      <c r="D3598">
        <v>32</v>
      </c>
      <c r="E3598">
        <v>88</v>
      </c>
      <c r="F3598">
        <v>65</v>
      </c>
      <c r="G3598" t="s">
        <v>16</v>
      </c>
      <c r="H3598" t="s">
        <v>410</v>
      </c>
      <c r="I3598" t="s">
        <v>55</v>
      </c>
      <c r="J3598" t="b">
        <v>0</v>
      </c>
      <c r="K3598">
        <v>2552</v>
      </c>
      <c r="L3598">
        <v>1125385</v>
      </c>
      <c r="M3598">
        <v>20171015</v>
      </c>
      <c r="N3598" t="s">
        <v>19</v>
      </c>
      <c r="O3598" t="str">
        <f>IF(VLOOKUP(A3598,'national-winners'!$A$2:$B$13,2,0)=H3598,"Y","N")</f>
        <v>N</v>
      </c>
    </row>
    <row r="3599" spans="1:15" x14ac:dyDescent="0.25">
      <c r="A3599">
        <v>2016</v>
      </c>
      <c r="B3599" t="s">
        <v>111</v>
      </c>
      <c r="C3599" t="s">
        <v>112</v>
      </c>
      <c r="D3599">
        <v>33</v>
      </c>
      <c r="E3599">
        <v>12</v>
      </c>
      <c r="F3599">
        <v>4</v>
      </c>
      <c r="G3599" t="s">
        <v>16</v>
      </c>
      <c r="H3599" t="s">
        <v>408</v>
      </c>
      <c r="I3599" t="s">
        <v>18</v>
      </c>
      <c r="J3599" t="b">
        <v>0</v>
      </c>
      <c r="K3599">
        <v>348526</v>
      </c>
      <c r="L3599">
        <v>744296</v>
      </c>
      <c r="M3599">
        <v>20171015</v>
      </c>
      <c r="N3599" t="s">
        <v>19</v>
      </c>
      <c r="O3599" t="str">
        <f>IF(VLOOKUP(A3599,'national-winners'!$A$2:$B$13,2,0)=H3599,"Y","N")</f>
        <v>N</v>
      </c>
    </row>
    <row r="3600" spans="1:15" x14ac:dyDescent="0.25">
      <c r="A3600">
        <v>2016</v>
      </c>
      <c r="B3600" t="s">
        <v>111</v>
      </c>
      <c r="C3600" t="s">
        <v>112</v>
      </c>
      <c r="D3600">
        <v>33</v>
      </c>
      <c r="E3600">
        <v>12</v>
      </c>
      <c r="F3600">
        <v>4</v>
      </c>
      <c r="G3600" t="s">
        <v>16</v>
      </c>
      <c r="H3600" t="s">
        <v>407</v>
      </c>
      <c r="I3600" t="s">
        <v>21</v>
      </c>
      <c r="J3600" t="b">
        <v>0</v>
      </c>
      <c r="K3600">
        <v>345790</v>
      </c>
      <c r="L3600">
        <v>744296</v>
      </c>
      <c r="M3600">
        <v>20171015</v>
      </c>
      <c r="N3600" t="s">
        <v>19</v>
      </c>
      <c r="O3600" t="str">
        <f>IF(VLOOKUP(A3600,'national-winners'!$A$2:$B$13,2,0)=H3600,"Y","N")</f>
        <v>Y</v>
      </c>
    </row>
    <row r="3601" spans="1:15" x14ac:dyDescent="0.25">
      <c r="A3601">
        <v>2016</v>
      </c>
      <c r="B3601" t="s">
        <v>111</v>
      </c>
      <c r="C3601" t="s">
        <v>112</v>
      </c>
      <c r="D3601">
        <v>33</v>
      </c>
      <c r="E3601">
        <v>12</v>
      </c>
      <c r="F3601">
        <v>4</v>
      </c>
      <c r="G3601" t="s">
        <v>16</v>
      </c>
      <c r="H3601" t="s">
        <v>377</v>
      </c>
      <c r="I3601" t="s">
        <v>29</v>
      </c>
      <c r="J3601" t="b">
        <v>0</v>
      </c>
      <c r="K3601">
        <v>30777</v>
      </c>
      <c r="L3601">
        <v>744296</v>
      </c>
      <c r="M3601">
        <v>20171015</v>
      </c>
      <c r="N3601" t="s">
        <v>19</v>
      </c>
      <c r="O3601" t="str">
        <f>IF(VLOOKUP(A3601,'national-winners'!$A$2:$B$13,2,0)=H3601,"Y","N")</f>
        <v>N</v>
      </c>
    </row>
    <row r="3602" spans="1:15" x14ac:dyDescent="0.25">
      <c r="A3602">
        <v>2016</v>
      </c>
      <c r="B3602" t="s">
        <v>111</v>
      </c>
      <c r="C3602" t="s">
        <v>112</v>
      </c>
      <c r="D3602">
        <v>33</v>
      </c>
      <c r="E3602">
        <v>12</v>
      </c>
      <c r="F3602">
        <v>4</v>
      </c>
      <c r="G3602" t="s">
        <v>16</v>
      </c>
      <c r="J3602" t="b">
        <v>1</v>
      </c>
      <c r="K3602">
        <v>9618</v>
      </c>
      <c r="L3602">
        <v>744296</v>
      </c>
      <c r="M3602">
        <v>20171015</v>
      </c>
      <c r="N3602" t="s">
        <v>19</v>
      </c>
      <c r="O3602" t="str">
        <f>IF(VLOOKUP(A3602,'national-winners'!$A$2:$B$13,2,0)=H3602,"Y","N")</f>
        <v>N</v>
      </c>
    </row>
    <row r="3603" spans="1:15" x14ac:dyDescent="0.25">
      <c r="A3603">
        <v>2016</v>
      </c>
      <c r="B3603" t="s">
        <v>111</v>
      </c>
      <c r="C3603" t="s">
        <v>112</v>
      </c>
      <c r="D3603">
        <v>33</v>
      </c>
      <c r="E3603">
        <v>12</v>
      </c>
      <c r="F3603">
        <v>4</v>
      </c>
      <c r="G3603" t="s">
        <v>16</v>
      </c>
      <c r="H3603" t="s">
        <v>378</v>
      </c>
      <c r="I3603" t="s">
        <v>274</v>
      </c>
      <c r="J3603" t="b">
        <v>0</v>
      </c>
      <c r="K3603">
        <v>6496</v>
      </c>
      <c r="L3603">
        <v>744296</v>
      </c>
      <c r="M3603">
        <v>20171015</v>
      </c>
      <c r="N3603" t="s">
        <v>19</v>
      </c>
      <c r="O3603" t="str">
        <f>IF(VLOOKUP(A3603,'national-winners'!$A$2:$B$13,2,0)=H3603,"Y","N")</f>
        <v>N</v>
      </c>
    </row>
    <row r="3604" spans="1:15" x14ac:dyDescent="0.25">
      <c r="A3604">
        <v>2016</v>
      </c>
      <c r="B3604" t="s">
        <v>111</v>
      </c>
      <c r="C3604" t="s">
        <v>112</v>
      </c>
      <c r="D3604">
        <v>33</v>
      </c>
      <c r="E3604">
        <v>12</v>
      </c>
      <c r="F3604">
        <v>4</v>
      </c>
      <c r="G3604" t="s">
        <v>16</v>
      </c>
      <c r="H3604" t="s">
        <v>52</v>
      </c>
      <c r="J3604" t="b">
        <v>1</v>
      </c>
      <c r="K3604">
        <v>2411</v>
      </c>
      <c r="L3604">
        <v>744296</v>
      </c>
      <c r="M3604">
        <v>20171015</v>
      </c>
      <c r="N3604" t="s">
        <v>19</v>
      </c>
      <c r="O3604" t="str">
        <f>IF(VLOOKUP(A3604,'national-winners'!$A$2:$B$13,2,0)=H3604,"Y","N")</f>
        <v>N</v>
      </c>
    </row>
    <row r="3605" spans="1:15" x14ac:dyDescent="0.25">
      <c r="A3605">
        <v>2016</v>
      </c>
      <c r="B3605" t="s">
        <v>111</v>
      </c>
      <c r="C3605" t="s">
        <v>112</v>
      </c>
      <c r="D3605">
        <v>33</v>
      </c>
      <c r="E3605">
        <v>12</v>
      </c>
      <c r="F3605">
        <v>4</v>
      </c>
      <c r="G3605" t="s">
        <v>16</v>
      </c>
      <c r="H3605" t="s">
        <v>410</v>
      </c>
      <c r="I3605" t="s">
        <v>411</v>
      </c>
      <c r="J3605" t="b">
        <v>0</v>
      </c>
      <c r="K3605">
        <v>678</v>
      </c>
      <c r="L3605">
        <v>744296</v>
      </c>
      <c r="M3605">
        <v>20171015</v>
      </c>
      <c r="N3605" t="s">
        <v>19</v>
      </c>
      <c r="O3605" t="str">
        <f>IF(VLOOKUP(A3605,'national-winners'!$A$2:$B$13,2,0)=H3605,"Y","N")</f>
        <v>N</v>
      </c>
    </row>
    <row r="3606" spans="1:15" x14ac:dyDescent="0.25">
      <c r="A3606">
        <v>2016</v>
      </c>
      <c r="B3606" t="s">
        <v>113</v>
      </c>
      <c r="C3606" t="s">
        <v>114</v>
      </c>
      <c r="D3606">
        <v>34</v>
      </c>
      <c r="E3606">
        <v>22</v>
      </c>
      <c r="F3606">
        <v>12</v>
      </c>
      <c r="G3606" t="s">
        <v>16</v>
      </c>
      <c r="H3606" t="s">
        <v>408</v>
      </c>
      <c r="I3606" t="s">
        <v>18</v>
      </c>
      <c r="J3606" t="b">
        <v>0</v>
      </c>
      <c r="K3606">
        <v>2148278</v>
      </c>
      <c r="L3606">
        <v>3874046</v>
      </c>
      <c r="M3606">
        <v>20171015</v>
      </c>
      <c r="N3606" t="s">
        <v>19</v>
      </c>
      <c r="O3606" t="str">
        <f>IF(VLOOKUP(A3606,'national-winners'!$A$2:$B$13,2,0)=H3606,"Y","N")</f>
        <v>N</v>
      </c>
    </row>
    <row r="3607" spans="1:15" x14ac:dyDescent="0.25">
      <c r="A3607">
        <v>2016</v>
      </c>
      <c r="B3607" t="s">
        <v>113</v>
      </c>
      <c r="C3607" t="s">
        <v>114</v>
      </c>
      <c r="D3607">
        <v>34</v>
      </c>
      <c r="E3607">
        <v>22</v>
      </c>
      <c r="F3607">
        <v>12</v>
      </c>
      <c r="G3607" t="s">
        <v>16</v>
      </c>
      <c r="H3607" t="s">
        <v>407</v>
      </c>
      <c r="I3607" t="s">
        <v>21</v>
      </c>
      <c r="J3607" t="b">
        <v>0</v>
      </c>
      <c r="K3607">
        <v>1601933</v>
      </c>
      <c r="L3607">
        <v>3874046</v>
      </c>
      <c r="M3607">
        <v>20171015</v>
      </c>
      <c r="N3607" t="s">
        <v>19</v>
      </c>
      <c r="O3607" t="str">
        <f>IF(VLOOKUP(A3607,'national-winners'!$A$2:$B$13,2,0)=H3607,"Y","N")</f>
        <v>Y</v>
      </c>
    </row>
    <row r="3608" spans="1:15" x14ac:dyDescent="0.25">
      <c r="A3608">
        <v>2016</v>
      </c>
      <c r="B3608" t="s">
        <v>113</v>
      </c>
      <c r="C3608" t="s">
        <v>114</v>
      </c>
      <c r="D3608">
        <v>34</v>
      </c>
      <c r="E3608">
        <v>22</v>
      </c>
      <c r="F3608">
        <v>12</v>
      </c>
      <c r="G3608" t="s">
        <v>16</v>
      </c>
      <c r="H3608" t="s">
        <v>377</v>
      </c>
      <c r="I3608" t="s">
        <v>29</v>
      </c>
      <c r="J3608" t="b">
        <v>0</v>
      </c>
      <c r="K3608">
        <v>72477</v>
      </c>
      <c r="L3608">
        <v>3874046</v>
      </c>
      <c r="M3608">
        <v>20171015</v>
      </c>
      <c r="N3608" t="s">
        <v>19</v>
      </c>
      <c r="O3608" t="str">
        <f>IF(VLOOKUP(A3608,'national-winners'!$A$2:$B$13,2,0)=H3608,"Y","N")</f>
        <v>N</v>
      </c>
    </row>
    <row r="3609" spans="1:15" x14ac:dyDescent="0.25">
      <c r="A3609">
        <v>2016</v>
      </c>
      <c r="B3609" t="s">
        <v>113</v>
      </c>
      <c r="C3609" t="s">
        <v>114</v>
      </c>
      <c r="D3609">
        <v>34</v>
      </c>
      <c r="E3609">
        <v>22</v>
      </c>
      <c r="F3609">
        <v>12</v>
      </c>
      <c r="G3609" t="s">
        <v>16</v>
      </c>
      <c r="H3609" t="s">
        <v>378</v>
      </c>
      <c r="I3609" t="s">
        <v>274</v>
      </c>
      <c r="J3609" t="b">
        <v>0</v>
      </c>
      <c r="K3609">
        <v>37772</v>
      </c>
      <c r="L3609">
        <v>3874046</v>
      </c>
      <c r="M3609">
        <v>20171015</v>
      </c>
      <c r="N3609" t="s">
        <v>19</v>
      </c>
      <c r="O3609" t="str">
        <f>IF(VLOOKUP(A3609,'national-winners'!$A$2:$B$13,2,0)=H3609,"Y","N")</f>
        <v>N</v>
      </c>
    </row>
    <row r="3610" spans="1:15" x14ac:dyDescent="0.25">
      <c r="A3610">
        <v>2016</v>
      </c>
      <c r="B3610" t="s">
        <v>113</v>
      </c>
      <c r="C3610" t="s">
        <v>114</v>
      </c>
      <c r="D3610">
        <v>34</v>
      </c>
      <c r="E3610">
        <v>22</v>
      </c>
      <c r="F3610">
        <v>12</v>
      </c>
      <c r="G3610" t="s">
        <v>16</v>
      </c>
      <c r="H3610" t="s">
        <v>409</v>
      </c>
      <c r="I3610" t="s">
        <v>134</v>
      </c>
      <c r="J3610" t="b">
        <v>0</v>
      </c>
      <c r="K3610">
        <v>6161</v>
      </c>
      <c r="L3610">
        <v>3874046</v>
      </c>
      <c r="M3610">
        <v>20171015</v>
      </c>
      <c r="N3610" t="s">
        <v>19</v>
      </c>
      <c r="O3610" t="str">
        <f>IF(VLOOKUP(A3610,'national-winners'!$A$2:$B$13,2,0)=H3610,"Y","N")</f>
        <v>N</v>
      </c>
    </row>
    <row r="3611" spans="1:15" x14ac:dyDescent="0.25">
      <c r="A3611">
        <v>2016</v>
      </c>
      <c r="B3611" t="s">
        <v>113</v>
      </c>
      <c r="C3611" t="s">
        <v>114</v>
      </c>
      <c r="D3611">
        <v>34</v>
      </c>
      <c r="E3611">
        <v>22</v>
      </c>
      <c r="F3611">
        <v>12</v>
      </c>
      <c r="G3611" t="s">
        <v>16</v>
      </c>
      <c r="H3611" t="s">
        <v>426</v>
      </c>
      <c r="I3611" t="s">
        <v>37</v>
      </c>
      <c r="J3611" t="b">
        <v>0</v>
      </c>
      <c r="K3611">
        <v>2156</v>
      </c>
      <c r="L3611">
        <v>3874046</v>
      </c>
      <c r="M3611">
        <v>20171015</v>
      </c>
      <c r="N3611" t="s">
        <v>19</v>
      </c>
      <c r="O3611" t="str">
        <f>IF(VLOOKUP(A3611,'national-winners'!$A$2:$B$13,2,0)=H3611,"Y","N")</f>
        <v>N</v>
      </c>
    </row>
    <row r="3612" spans="1:15" x14ac:dyDescent="0.25">
      <c r="A3612">
        <v>2016</v>
      </c>
      <c r="B3612" t="s">
        <v>113</v>
      </c>
      <c r="C3612" t="s">
        <v>114</v>
      </c>
      <c r="D3612">
        <v>34</v>
      </c>
      <c r="E3612">
        <v>22</v>
      </c>
      <c r="F3612">
        <v>12</v>
      </c>
      <c r="G3612" t="s">
        <v>16</v>
      </c>
      <c r="H3612" t="s">
        <v>410</v>
      </c>
      <c r="I3612" t="s">
        <v>411</v>
      </c>
      <c r="J3612" t="b">
        <v>0</v>
      </c>
      <c r="K3612">
        <v>1838</v>
      </c>
      <c r="L3612">
        <v>3874046</v>
      </c>
      <c r="M3612">
        <v>20171015</v>
      </c>
      <c r="N3612" t="s">
        <v>19</v>
      </c>
      <c r="O3612" t="str">
        <f>IF(VLOOKUP(A3612,'national-winners'!$A$2:$B$13,2,0)=H3612,"Y","N")</f>
        <v>N</v>
      </c>
    </row>
    <row r="3613" spans="1:15" x14ac:dyDescent="0.25">
      <c r="A3613">
        <v>2016</v>
      </c>
      <c r="B3613" t="s">
        <v>113</v>
      </c>
      <c r="C3613" t="s">
        <v>114</v>
      </c>
      <c r="D3613">
        <v>34</v>
      </c>
      <c r="E3613">
        <v>22</v>
      </c>
      <c r="F3613">
        <v>12</v>
      </c>
      <c r="G3613" t="s">
        <v>16</v>
      </c>
      <c r="H3613" t="s">
        <v>280</v>
      </c>
      <c r="I3613" t="s">
        <v>437</v>
      </c>
      <c r="J3613" t="b">
        <v>0</v>
      </c>
      <c r="K3613">
        <v>1749</v>
      </c>
      <c r="L3613">
        <v>3874046</v>
      </c>
      <c r="M3613">
        <v>20171015</v>
      </c>
      <c r="N3613" t="s">
        <v>19</v>
      </c>
      <c r="O3613" t="str">
        <f>IF(VLOOKUP(A3613,'national-winners'!$A$2:$B$13,2,0)=H3613,"Y","N")</f>
        <v>N</v>
      </c>
    </row>
    <row r="3614" spans="1:15" x14ac:dyDescent="0.25">
      <c r="A3614">
        <v>2016</v>
      </c>
      <c r="B3614" t="s">
        <v>113</v>
      </c>
      <c r="C3614" t="s">
        <v>114</v>
      </c>
      <c r="D3614">
        <v>34</v>
      </c>
      <c r="E3614">
        <v>22</v>
      </c>
      <c r="F3614">
        <v>12</v>
      </c>
      <c r="G3614" t="s">
        <v>16</v>
      </c>
      <c r="H3614" t="s">
        <v>264</v>
      </c>
      <c r="I3614" t="s">
        <v>353</v>
      </c>
      <c r="J3614" t="b">
        <v>0</v>
      </c>
      <c r="K3614">
        <v>1682</v>
      </c>
      <c r="L3614">
        <v>3874046</v>
      </c>
      <c r="M3614">
        <v>20171015</v>
      </c>
      <c r="N3614" t="s">
        <v>19</v>
      </c>
      <c r="O3614" t="str">
        <f>IF(VLOOKUP(A3614,'national-winners'!$A$2:$B$13,2,0)=H3614,"Y","N")</f>
        <v>N</v>
      </c>
    </row>
    <row r="3615" spans="1:15" x14ac:dyDescent="0.25">
      <c r="A3615">
        <v>2016</v>
      </c>
      <c r="B3615" t="s">
        <v>115</v>
      </c>
      <c r="C3615" t="s">
        <v>116</v>
      </c>
      <c r="D3615">
        <v>35</v>
      </c>
      <c r="E3615">
        <v>85</v>
      </c>
      <c r="F3615">
        <v>66</v>
      </c>
      <c r="G3615" t="s">
        <v>16</v>
      </c>
      <c r="H3615" t="s">
        <v>408</v>
      </c>
      <c r="I3615" t="s">
        <v>18</v>
      </c>
      <c r="J3615" t="b">
        <v>0</v>
      </c>
      <c r="K3615">
        <v>385234</v>
      </c>
      <c r="L3615">
        <v>798319</v>
      </c>
      <c r="M3615">
        <v>20171015</v>
      </c>
      <c r="N3615" t="s">
        <v>19</v>
      </c>
      <c r="O3615" t="str">
        <f>IF(VLOOKUP(A3615,'national-winners'!$A$2:$B$13,2,0)=H3615,"Y","N")</f>
        <v>N</v>
      </c>
    </row>
    <row r="3616" spans="1:15" x14ac:dyDescent="0.25">
      <c r="A3616">
        <v>2016</v>
      </c>
      <c r="B3616" t="s">
        <v>115</v>
      </c>
      <c r="C3616" t="s">
        <v>116</v>
      </c>
      <c r="D3616">
        <v>35</v>
      </c>
      <c r="E3616">
        <v>85</v>
      </c>
      <c r="F3616">
        <v>66</v>
      </c>
      <c r="G3616" t="s">
        <v>16</v>
      </c>
      <c r="H3616" t="s">
        <v>407</v>
      </c>
      <c r="I3616" t="s">
        <v>21</v>
      </c>
      <c r="J3616" t="b">
        <v>0</v>
      </c>
      <c r="K3616">
        <v>319667</v>
      </c>
      <c r="L3616">
        <v>798319</v>
      </c>
      <c r="M3616">
        <v>20171015</v>
      </c>
      <c r="N3616" t="s">
        <v>19</v>
      </c>
      <c r="O3616" t="str">
        <f>IF(VLOOKUP(A3616,'national-winners'!$A$2:$B$13,2,0)=H3616,"Y","N")</f>
        <v>Y</v>
      </c>
    </row>
    <row r="3617" spans="1:15" x14ac:dyDescent="0.25">
      <c r="A3617">
        <v>2016</v>
      </c>
      <c r="B3617" t="s">
        <v>115</v>
      </c>
      <c r="C3617" t="s">
        <v>116</v>
      </c>
      <c r="D3617">
        <v>35</v>
      </c>
      <c r="E3617">
        <v>85</v>
      </c>
      <c r="F3617">
        <v>66</v>
      </c>
      <c r="G3617" t="s">
        <v>16</v>
      </c>
      <c r="H3617" t="s">
        <v>377</v>
      </c>
      <c r="I3617" t="s">
        <v>29</v>
      </c>
      <c r="J3617" t="b">
        <v>0</v>
      </c>
      <c r="K3617">
        <v>74541</v>
      </c>
      <c r="L3617">
        <v>798319</v>
      </c>
      <c r="M3617">
        <v>20171015</v>
      </c>
      <c r="N3617" t="s">
        <v>19</v>
      </c>
      <c r="O3617" t="str">
        <f>IF(VLOOKUP(A3617,'national-winners'!$A$2:$B$13,2,0)=H3617,"Y","N")</f>
        <v>N</v>
      </c>
    </row>
    <row r="3618" spans="1:15" x14ac:dyDescent="0.25">
      <c r="A3618">
        <v>2016</v>
      </c>
      <c r="B3618" t="s">
        <v>115</v>
      </c>
      <c r="C3618" t="s">
        <v>116</v>
      </c>
      <c r="D3618">
        <v>35</v>
      </c>
      <c r="E3618">
        <v>85</v>
      </c>
      <c r="F3618">
        <v>66</v>
      </c>
      <c r="G3618" t="s">
        <v>16</v>
      </c>
      <c r="H3618" t="s">
        <v>378</v>
      </c>
      <c r="I3618" t="s">
        <v>274</v>
      </c>
      <c r="J3618" t="b">
        <v>0</v>
      </c>
      <c r="K3618">
        <v>9879</v>
      </c>
      <c r="L3618">
        <v>798319</v>
      </c>
      <c r="M3618">
        <v>20171015</v>
      </c>
      <c r="N3618" t="s">
        <v>19</v>
      </c>
      <c r="O3618" t="str">
        <f>IF(VLOOKUP(A3618,'national-winners'!$A$2:$B$13,2,0)=H3618,"Y","N")</f>
        <v>N</v>
      </c>
    </row>
    <row r="3619" spans="1:15" x14ac:dyDescent="0.25">
      <c r="A3619">
        <v>2016</v>
      </c>
      <c r="B3619" t="s">
        <v>115</v>
      </c>
      <c r="C3619" t="s">
        <v>116</v>
      </c>
      <c r="D3619">
        <v>35</v>
      </c>
      <c r="E3619">
        <v>85</v>
      </c>
      <c r="F3619">
        <v>66</v>
      </c>
      <c r="G3619" t="s">
        <v>16</v>
      </c>
      <c r="H3619" t="s">
        <v>412</v>
      </c>
      <c r="I3619" t="s">
        <v>413</v>
      </c>
      <c r="J3619" t="b">
        <v>0</v>
      </c>
      <c r="K3619">
        <v>5825</v>
      </c>
      <c r="L3619">
        <v>798319</v>
      </c>
      <c r="M3619">
        <v>20171015</v>
      </c>
      <c r="N3619" t="s">
        <v>19</v>
      </c>
      <c r="O3619" t="str">
        <f>IF(VLOOKUP(A3619,'national-winners'!$A$2:$B$13,2,0)=H3619,"Y","N")</f>
        <v>N</v>
      </c>
    </row>
    <row r="3620" spans="1:15" x14ac:dyDescent="0.25">
      <c r="A3620">
        <v>2016</v>
      </c>
      <c r="B3620" t="s">
        <v>115</v>
      </c>
      <c r="C3620" t="s">
        <v>116</v>
      </c>
      <c r="D3620">
        <v>35</v>
      </c>
      <c r="E3620">
        <v>85</v>
      </c>
      <c r="F3620">
        <v>66</v>
      </c>
      <c r="G3620" t="s">
        <v>16</v>
      </c>
      <c r="H3620" t="s">
        <v>409</v>
      </c>
      <c r="I3620" t="s">
        <v>134</v>
      </c>
      <c r="J3620" t="b">
        <v>0</v>
      </c>
      <c r="K3620">
        <v>1514</v>
      </c>
      <c r="L3620">
        <v>798319</v>
      </c>
      <c r="M3620">
        <v>20171015</v>
      </c>
      <c r="N3620" t="s">
        <v>19</v>
      </c>
      <c r="O3620" t="str">
        <f>IF(VLOOKUP(A3620,'national-winners'!$A$2:$B$13,2,0)=H3620,"Y","N")</f>
        <v>N</v>
      </c>
    </row>
    <row r="3621" spans="1:15" x14ac:dyDescent="0.25">
      <c r="A3621">
        <v>2016</v>
      </c>
      <c r="B3621" t="s">
        <v>115</v>
      </c>
      <c r="C3621" t="s">
        <v>116</v>
      </c>
      <c r="D3621">
        <v>35</v>
      </c>
      <c r="E3621">
        <v>85</v>
      </c>
      <c r="F3621">
        <v>66</v>
      </c>
      <c r="G3621" t="s">
        <v>16</v>
      </c>
      <c r="H3621" t="s">
        <v>264</v>
      </c>
      <c r="I3621" t="s">
        <v>353</v>
      </c>
      <c r="J3621" t="b">
        <v>0</v>
      </c>
      <c r="K3621">
        <v>1184</v>
      </c>
      <c r="L3621">
        <v>798319</v>
      </c>
      <c r="M3621">
        <v>20171015</v>
      </c>
      <c r="N3621" t="s">
        <v>19</v>
      </c>
      <c r="O3621" t="str">
        <f>IF(VLOOKUP(A3621,'national-winners'!$A$2:$B$13,2,0)=H3621,"Y","N")</f>
        <v>N</v>
      </c>
    </row>
    <row r="3622" spans="1:15" x14ac:dyDescent="0.25">
      <c r="A3622">
        <v>2016</v>
      </c>
      <c r="B3622" t="s">
        <v>115</v>
      </c>
      <c r="C3622" t="s">
        <v>116</v>
      </c>
      <c r="D3622">
        <v>35</v>
      </c>
      <c r="E3622">
        <v>85</v>
      </c>
      <c r="F3622">
        <v>66</v>
      </c>
      <c r="G3622" t="s">
        <v>16</v>
      </c>
      <c r="H3622" t="s">
        <v>410</v>
      </c>
      <c r="I3622" t="s">
        <v>411</v>
      </c>
      <c r="J3622" t="b">
        <v>0</v>
      </c>
      <c r="K3622">
        <v>475</v>
      </c>
      <c r="L3622">
        <v>798319</v>
      </c>
      <c r="M3622">
        <v>20171015</v>
      </c>
      <c r="N3622" t="s">
        <v>19</v>
      </c>
      <c r="O3622" t="str">
        <f>IF(VLOOKUP(A3622,'national-winners'!$A$2:$B$13,2,0)=H3622,"Y","N")</f>
        <v>N</v>
      </c>
    </row>
    <row r="3623" spans="1:15" x14ac:dyDescent="0.25">
      <c r="A3623">
        <v>2016</v>
      </c>
      <c r="B3623" t="s">
        <v>117</v>
      </c>
      <c r="C3623" t="s">
        <v>118</v>
      </c>
      <c r="D3623">
        <v>36</v>
      </c>
      <c r="E3623">
        <v>21</v>
      </c>
      <c r="F3623">
        <v>13</v>
      </c>
      <c r="G3623" t="s">
        <v>16</v>
      </c>
      <c r="H3623" t="s">
        <v>408</v>
      </c>
      <c r="I3623" t="s">
        <v>18</v>
      </c>
      <c r="J3623" t="b">
        <v>0</v>
      </c>
      <c r="K3623">
        <v>4379789</v>
      </c>
      <c r="L3623">
        <v>7802084</v>
      </c>
      <c r="M3623">
        <v>20171015</v>
      </c>
      <c r="N3623" t="s">
        <v>19</v>
      </c>
      <c r="O3623" t="str">
        <f>IF(VLOOKUP(A3623,'national-winners'!$A$2:$B$13,2,0)=H3623,"Y","N")</f>
        <v>N</v>
      </c>
    </row>
    <row r="3624" spans="1:15" x14ac:dyDescent="0.25">
      <c r="A3624">
        <v>2016</v>
      </c>
      <c r="B3624" t="s">
        <v>117</v>
      </c>
      <c r="C3624" t="s">
        <v>118</v>
      </c>
      <c r="D3624">
        <v>36</v>
      </c>
      <c r="E3624">
        <v>21</v>
      </c>
      <c r="F3624">
        <v>13</v>
      </c>
      <c r="G3624" t="s">
        <v>16</v>
      </c>
      <c r="H3624" t="s">
        <v>407</v>
      </c>
      <c r="I3624" t="s">
        <v>21</v>
      </c>
      <c r="J3624" t="b">
        <v>0</v>
      </c>
      <c r="K3624">
        <v>2527142</v>
      </c>
      <c r="L3624">
        <v>7802084</v>
      </c>
      <c r="M3624">
        <v>20171015</v>
      </c>
      <c r="N3624" t="s">
        <v>19</v>
      </c>
      <c r="O3624" t="str">
        <f>IF(VLOOKUP(A3624,'national-winners'!$A$2:$B$13,2,0)=H3624,"Y","N")</f>
        <v>Y</v>
      </c>
    </row>
    <row r="3625" spans="1:15" x14ac:dyDescent="0.25">
      <c r="A3625">
        <v>2016</v>
      </c>
      <c r="B3625" t="s">
        <v>117</v>
      </c>
      <c r="C3625" t="s">
        <v>118</v>
      </c>
      <c r="D3625">
        <v>36</v>
      </c>
      <c r="E3625">
        <v>21</v>
      </c>
      <c r="F3625">
        <v>13</v>
      </c>
      <c r="G3625" t="s">
        <v>16</v>
      </c>
      <c r="H3625" t="s">
        <v>407</v>
      </c>
      <c r="I3625" t="s">
        <v>80</v>
      </c>
      <c r="J3625" t="b">
        <v>0</v>
      </c>
      <c r="K3625">
        <v>292392</v>
      </c>
      <c r="L3625">
        <v>7802084</v>
      </c>
      <c r="M3625">
        <v>20171015</v>
      </c>
      <c r="N3625" t="s">
        <v>19</v>
      </c>
      <c r="O3625" t="str">
        <f>IF(VLOOKUP(A3625,'national-winners'!$A$2:$B$13,2,0)=H3625,"Y","N")</f>
        <v>Y</v>
      </c>
    </row>
    <row r="3626" spans="1:15" x14ac:dyDescent="0.25">
      <c r="A3626">
        <v>2016</v>
      </c>
      <c r="B3626" t="s">
        <v>117</v>
      </c>
      <c r="C3626" t="s">
        <v>118</v>
      </c>
      <c r="D3626">
        <v>36</v>
      </c>
      <c r="E3626">
        <v>21</v>
      </c>
      <c r="F3626">
        <v>13</v>
      </c>
      <c r="G3626" t="s">
        <v>16</v>
      </c>
      <c r="H3626" t="s">
        <v>408</v>
      </c>
      <c r="I3626" t="s">
        <v>308</v>
      </c>
      <c r="J3626" t="b">
        <v>0</v>
      </c>
      <c r="K3626">
        <v>140041</v>
      </c>
      <c r="L3626">
        <v>7802084</v>
      </c>
      <c r="M3626">
        <v>20171015</v>
      </c>
      <c r="N3626" t="s">
        <v>19</v>
      </c>
      <c r="O3626" t="str">
        <f>IF(VLOOKUP(A3626,'national-winners'!$A$2:$B$13,2,0)=H3626,"Y","N")</f>
        <v>N</v>
      </c>
    </row>
    <row r="3627" spans="1:15" x14ac:dyDescent="0.25">
      <c r="A3627">
        <v>2016</v>
      </c>
      <c r="B3627" t="s">
        <v>117</v>
      </c>
      <c r="C3627" t="s">
        <v>118</v>
      </c>
      <c r="D3627">
        <v>36</v>
      </c>
      <c r="E3627">
        <v>21</v>
      </c>
      <c r="F3627">
        <v>13</v>
      </c>
      <c r="G3627" t="s">
        <v>16</v>
      </c>
      <c r="H3627" t="s">
        <v>377</v>
      </c>
      <c r="I3627" t="s">
        <v>292</v>
      </c>
      <c r="J3627" t="b">
        <v>0</v>
      </c>
      <c r="K3627">
        <v>119156</v>
      </c>
      <c r="L3627">
        <v>7802084</v>
      </c>
      <c r="M3627">
        <v>20171015</v>
      </c>
      <c r="N3627" t="s">
        <v>19</v>
      </c>
      <c r="O3627" t="str">
        <f>IF(VLOOKUP(A3627,'national-winners'!$A$2:$B$13,2,0)=H3627,"Y","N")</f>
        <v>N</v>
      </c>
    </row>
    <row r="3628" spans="1:15" x14ac:dyDescent="0.25">
      <c r="A3628">
        <v>2016</v>
      </c>
      <c r="B3628" t="s">
        <v>117</v>
      </c>
      <c r="C3628" t="s">
        <v>118</v>
      </c>
      <c r="D3628">
        <v>36</v>
      </c>
      <c r="E3628">
        <v>21</v>
      </c>
      <c r="F3628">
        <v>13</v>
      </c>
      <c r="G3628" t="s">
        <v>16</v>
      </c>
      <c r="H3628" t="s">
        <v>378</v>
      </c>
      <c r="I3628" t="s">
        <v>274</v>
      </c>
      <c r="J3628" t="b">
        <v>0</v>
      </c>
      <c r="K3628">
        <v>107934</v>
      </c>
      <c r="L3628">
        <v>7802084</v>
      </c>
      <c r="M3628">
        <v>20171015</v>
      </c>
      <c r="N3628" t="s">
        <v>19</v>
      </c>
      <c r="O3628" t="str">
        <f>IF(VLOOKUP(A3628,'national-winners'!$A$2:$B$13,2,0)=H3628,"Y","N")</f>
        <v>N</v>
      </c>
    </row>
    <row r="3629" spans="1:15" x14ac:dyDescent="0.25">
      <c r="A3629">
        <v>2016</v>
      </c>
      <c r="B3629" t="s">
        <v>117</v>
      </c>
      <c r="C3629" t="s">
        <v>118</v>
      </c>
      <c r="D3629">
        <v>36</v>
      </c>
      <c r="E3629">
        <v>21</v>
      </c>
      <c r="F3629">
        <v>13</v>
      </c>
      <c r="G3629" t="s">
        <v>16</v>
      </c>
      <c r="H3629" t="s">
        <v>306</v>
      </c>
      <c r="J3629" t="b">
        <v>0</v>
      </c>
      <c r="K3629">
        <v>77179</v>
      </c>
      <c r="L3629">
        <v>7802084</v>
      </c>
      <c r="M3629">
        <v>20171015</v>
      </c>
      <c r="N3629" t="s">
        <v>19</v>
      </c>
      <c r="O3629" t="str">
        <f>IF(VLOOKUP(A3629,'national-winners'!$A$2:$B$13,2,0)=H3629,"Y","N")</f>
        <v>N</v>
      </c>
    </row>
    <row r="3630" spans="1:15" x14ac:dyDescent="0.25">
      <c r="A3630">
        <v>2016</v>
      </c>
      <c r="B3630" t="s">
        <v>117</v>
      </c>
      <c r="C3630" t="s">
        <v>118</v>
      </c>
      <c r="D3630">
        <v>36</v>
      </c>
      <c r="E3630">
        <v>21</v>
      </c>
      <c r="F3630">
        <v>13</v>
      </c>
      <c r="G3630" t="s">
        <v>16</v>
      </c>
      <c r="H3630" t="s">
        <v>377</v>
      </c>
      <c r="I3630" t="s">
        <v>29</v>
      </c>
      <c r="J3630" t="b">
        <v>0</v>
      </c>
      <c r="K3630">
        <v>57442</v>
      </c>
      <c r="L3630">
        <v>7802084</v>
      </c>
      <c r="M3630">
        <v>20171015</v>
      </c>
      <c r="N3630" t="s">
        <v>19</v>
      </c>
      <c r="O3630" t="str">
        <f>IF(VLOOKUP(A3630,'national-winners'!$A$2:$B$13,2,0)=H3630,"Y","N")</f>
        <v>N</v>
      </c>
    </row>
    <row r="3631" spans="1:15" x14ac:dyDescent="0.25">
      <c r="A3631">
        <v>2016</v>
      </c>
      <c r="B3631" t="s">
        <v>117</v>
      </c>
      <c r="C3631" t="s">
        <v>118</v>
      </c>
      <c r="D3631">
        <v>36</v>
      </c>
      <c r="E3631">
        <v>21</v>
      </c>
      <c r="F3631">
        <v>13</v>
      </c>
      <c r="G3631" t="s">
        <v>16</v>
      </c>
      <c r="H3631" t="s">
        <v>52</v>
      </c>
      <c r="J3631" t="b">
        <v>0</v>
      </c>
      <c r="K3631">
        <v>48447</v>
      </c>
      <c r="L3631">
        <v>7802084</v>
      </c>
      <c r="M3631">
        <v>20171015</v>
      </c>
      <c r="N3631" t="s">
        <v>19</v>
      </c>
      <c r="O3631" t="str">
        <f>IF(VLOOKUP(A3631,'national-winners'!$A$2:$B$13,2,0)=H3631,"Y","N")</f>
        <v>N</v>
      </c>
    </row>
    <row r="3632" spans="1:15" x14ac:dyDescent="0.25">
      <c r="A3632">
        <v>2016</v>
      </c>
      <c r="B3632" t="s">
        <v>117</v>
      </c>
      <c r="C3632" t="s">
        <v>118</v>
      </c>
      <c r="D3632">
        <v>36</v>
      </c>
      <c r="E3632">
        <v>21</v>
      </c>
      <c r="F3632">
        <v>13</v>
      </c>
      <c r="G3632" t="s">
        <v>16</v>
      </c>
      <c r="H3632" t="s">
        <v>408</v>
      </c>
      <c r="I3632" t="s">
        <v>438</v>
      </c>
      <c r="J3632" t="b">
        <v>0</v>
      </c>
      <c r="K3632">
        <v>36294</v>
      </c>
      <c r="L3632">
        <v>7802084</v>
      </c>
      <c r="M3632">
        <v>20171015</v>
      </c>
      <c r="N3632" t="s">
        <v>19</v>
      </c>
      <c r="O3632" t="str">
        <f>IF(VLOOKUP(A3632,'national-winners'!$A$2:$B$13,2,0)=H3632,"Y","N")</f>
        <v>N</v>
      </c>
    </row>
    <row r="3633" spans="1:15" x14ac:dyDescent="0.25">
      <c r="A3633">
        <v>2016</v>
      </c>
      <c r="B3633" t="s">
        <v>117</v>
      </c>
      <c r="C3633" t="s">
        <v>118</v>
      </c>
      <c r="D3633">
        <v>36</v>
      </c>
      <c r="E3633">
        <v>21</v>
      </c>
      <c r="F3633">
        <v>13</v>
      </c>
      <c r="G3633" t="s">
        <v>16</v>
      </c>
      <c r="J3633" t="b">
        <v>1</v>
      </c>
      <c r="K3633">
        <v>12816</v>
      </c>
      <c r="L3633">
        <v>7802084</v>
      </c>
      <c r="M3633">
        <v>20171015</v>
      </c>
      <c r="N3633" t="s">
        <v>19</v>
      </c>
      <c r="O3633" t="str">
        <f>IF(VLOOKUP(A3633,'national-winners'!$A$2:$B$13,2,0)=H3633,"Y","N")</f>
        <v>N</v>
      </c>
    </row>
    <row r="3634" spans="1:15" x14ac:dyDescent="0.25">
      <c r="A3634">
        <v>2016</v>
      </c>
      <c r="B3634" t="s">
        <v>117</v>
      </c>
      <c r="C3634" t="s">
        <v>118</v>
      </c>
      <c r="D3634">
        <v>36</v>
      </c>
      <c r="E3634">
        <v>21</v>
      </c>
      <c r="F3634">
        <v>13</v>
      </c>
      <c r="G3634" t="s">
        <v>16</v>
      </c>
      <c r="H3634" t="s">
        <v>439</v>
      </c>
      <c r="J3634" t="b">
        <v>0</v>
      </c>
      <c r="K3634">
        <v>3452</v>
      </c>
      <c r="L3634">
        <v>7802084</v>
      </c>
      <c r="M3634">
        <v>20171015</v>
      </c>
      <c r="N3634" t="s">
        <v>19</v>
      </c>
      <c r="O3634" t="str">
        <f>IF(VLOOKUP(A3634,'national-winners'!$A$2:$B$13,2,0)=H3634,"Y","N")</f>
        <v>N</v>
      </c>
    </row>
    <row r="3635" spans="1:15" x14ac:dyDescent="0.25">
      <c r="A3635">
        <v>2016</v>
      </c>
      <c r="B3635" t="s">
        <v>122</v>
      </c>
      <c r="C3635" t="s">
        <v>123</v>
      </c>
      <c r="D3635">
        <v>37</v>
      </c>
      <c r="E3635">
        <v>56</v>
      </c>
      <c r="F3635">
        <v>47</v>
      </c>
      <c r="G3635" t="s">
        <v>16</v>
      </c>
      <c r="H3635" t="s">
        <v>407</v>
      </c>
      <c r="I3635" t="s">
        <v>21</v>
      </c>
      <c r="J3635" t="b">
        <v>0</v>
      </c>
      <c r="K3635">
        <v>2362631</v>
      </c>
      <c r="L3635">
        <v>4741564</v>
      </c>
      <c r="M3635">
        <v>20171015</v>
      </c>
      <c r="N3635" t="s">
        <v>19</v>
      </c>
      <c r="O3635" t="str">
        <f>IF(VLOOKUP(A3635,'national-winners'!$A$2:$B$13,2,0)=H3635,"Y","N")</f>
        <v>Y</v>
      </c>
    </row>
    <row r="3636" spans="1:15" x14ac:dyDescent="0.25">
      <c r="A3636">
        <v>2016</v>
      </c>
      <c r="B3636" t="s">
        <v>122</v>
      </c>
      <c r="C3636" t="s">
        <v>123</v>
      </c>
      <c r="D3636">
        <v>37</v>
      </c>
      <c r="E3636">
        <v>56</v>
      </c>
      <c r="F3636">
        <v>47</v>
      </c>
      <c r="G3636" t="s">
        <v>16</v>
      </c>
      <c r="H3636" t="s">
        <v>408</v>
      </c>
      <c r="I3636" t="s">
        <v>18</v>
      </c>
      <c r="J3636" t="b">
        <v>0</v>
      </c>
      <c r="K3636">
        <v>2189316</v>
      </c>
      <c r="L3636">
        <v>4741564</v>
      </c>
      <c r="M3636">
        <v>20171015</v>
      </c>
      <c r="N3636" t="s">
        <v>19</v>
      </c>
      <c r="O3636" t="str">
        <f>IF(VLOOKUP(A3636,'national-winners'!$A$2:$B$13,2,0)=H3636,"Y","N")</f>
        <v>N</v>
      </c>
    </row>
    <row r="3637" spans="1:15" x14ac:dyDescent="0.25">
      <c r="A3637">
        <v>2016</v>
      </c>
      <c r="B3637" t="s">
        <v>122</v>
      </c>
      <c r="C3637" t="s">
        <v>123</v>
      </c>
      <c r="D3637">
        <v>37</v>
      </c>
      <c r="E3637">
        <v>56</v>
      </c>
      <c r="F3637">
        <v>47</v>
      </c>
      <c r="G3637" t="s">
        <v>16</v>
      </c>
      <c r="H3637" t="s">
        <v>377</v>
      </c>
      <c r="I3637" t="s">
        <v>29</v>
      </c>
      <c r="J3637" t="b">
        <v>0</v>
      </c>
      <c r="K3637">
        <v>130126</v>
      </c>
      <c r="L3637">
        <v>4741564</v>
      </c>
      <c r="M3637">
        <v>20171015</v>
      </c>
      <c r="N3637" t="s">
        <v>19</v>
      </c>
      <c r="O3637" t="str">
        <f>IF(VLOOKUP(A3637,'national-winners'!$A$2:$B$13,2,0)=H3637,"Y","N")</f>
        <v>N</v>
      </c>
    </row>
    <row r="3638" spans="1:15" x14ac:dyDescent="0.25">
      <c r="A3638">
        <v>2016</v>
      </c>
      <c r="B3638" t="s">
        <v>122</v>
      </c>
      <c r="C3638" t="s">
        <v>123</v>
      </c>
      <c r="D3638">
        <v>37</v>
      </c>
      <c r="E3638">
        <v>56</v>
      </c>
      <c r="F3638">
        <v>47</v>
      </c>
      <c r="G3638" t="s">
        <v>16</v>
      </c>
      <c r="H3638" t="s">
        <v>52</v>
      </c>
      <c r="J3638" t="b">
        <v>1</v>
      </c>
      <c r="K3638">
        <v>47386</v>
      </c>
      <c r="L3638">
        <v>4741564</v>
      </c>
      <c r="M3638">
        <v>20171015</v>
      </c>
      <c r="N3638" t="s">
        <v>19</v>
      </c>
      <c r="O3638" t="str">
        <f>IF(VLOOKUP(A3638,'national-winners'!$A$2:$B$13,2,0)=H3638,"Y","N")</f>
        <v>N</v>
      </c>
    </row>
    <row r="3639" spans="1:15" x14ac:dyDescent="0.25">
      <c r="A3639">
        <v>2016</v>
      </c>
      <c r="B3639" t="s">
        <v>122</v>
      </c>
      <c r="C3639" t="s">
        <v>123</v>
      </c>
      <c r="D3639">
        <v>37</v>
      </c>
      <c r="E3639">
        <v>56</v>
      </c>
      <c r="F3639">
        <v>47</v>
      </c>
      <c r="G3639" t="s">
        <v>16</v>
      </c>
      <c r="J3639" t="b">
        <v>1</v>
      </c>
      <c r="K3639">
        <v>12105</v>
      </c>
      <c r="L3639">
        <v>4741564</v>
      </c>
      <c r="M3639">
        <v>20171015</v>
      </c>
      <c r="N3639" t="s">
        <v>19</v>
      </c>
      <c r="O3639" t="str">
        <f>IF(VLOOKUP(A3639,'national-winners'!$A$2:$B$13,2,0)=H3639,"Y","N")</f>
        <v>N</v>
      </c>
    </row>
    <row r="3640" spans="1:15" x14ac:dyDescent="0.25">
      <c r="A3640">
        <v>2016</v>
      </c>
      <c r="B3640" t="s">
        <v>124</v>
      </c>
      <c r="C3640" t="s">
        <v>125</v>
      </c>
      <c r="D3640">
        <v>38</v>
      </c>
      <c r="E3640">
        <v>44</v>
      </c>
      <c r="F3640">
        <v>36</v>
      </c>
      <c r="G3640" t="s">
        <v>16</v>
      </c>
      <c r="H3640" t="s">
        <v>407</v>
      </c>
      <c r="I3640" t="s">
        <v>21</v>
      </c>
      <c r="J3640" t="b">
        <v>0</v>
      </c>
      <c r="K3640">
        <v>216794</v>
      </c>
      <c r="L3640">
        <v>344360</v>
      </c>
      <c r="M3640">
        <v>20171015</v>
      </c>
      <c r="N3640" t="s">
        <v>19</v>
      </c>
      <c r="O3640" t="str">
        <f>IF(VLOOKUP(A3640,'national-winners'!$A$2:$B$13,2,0)=H3640,"Y","N")</f>
        <v>Y</v>
      </c>
    </row>
    <row r="3641" spans="1:15" x14ac:dyDescent="0.25">
      <c r="A3641">
        <v>2016</v>
      </c>
      <c r="B3641" t="s">
        <v>124</v>
      </c>
      <c r="C3641" t="s">
        <v>125</v>
      </c>
      <c r="D3641">
        <v>38</v>
      </c>
      <c r="E3641">
        <v>44</v>
      </c>
      <c r="F3641">
        <v>36</v>
      </c>
      <c r="G3641" t="s">
        <v>16</v>
      </c>
      <c r="H3641" t="s">
        <v>408</v>
      </c>
      <c r="I3641" t="s">
        <v>18</v>
      </c>
      <c r="J3641" t="b">
        <v>0</v>
      </c>
      <c r="K3641">
        <v>93758</v>
      </c>
      <c r="L3641">
        <v>344360</v>
      </c>
      <c r="M3641">
        <v>20171015</v>
      </c>
      <c r="N3641" t="s">
        <v>19</v>
      </c>
      <c r="O3641" t="str">
        <f>IF(VLOOKUP(A3641,'national-winners'!$A$2:$B$13,2,0)=H3641,"Y","N")</f>
        <v>N</v>
      </c>
    </row>
    <row r="3642" spans="1:15" x14ac:dyDescent="0.25">
      <c r="A3642">
        <v>2016</v>
      </c>
      <c r="B3642" t="s">
        <v>124</v>
      </c>
      <c r="C3642" t="s">
        <v>125</v>
      </c>
      <c r="D3642">
        <v>38</v>
      </c>
      <c r="E3642">
        <v>44</v>
      </c>
      <c r="F3642">
        <v>36</v>
      </c>
      <c r="G3642" t="s">
        <v>16</v>
      </c>
      <c r="H3642" t="s">
        <v>377</v>
      </c>
      <c r="I3642" t="s">
        <v>29</v>
      </c>
      <c r="J3642" t="b">
        <v>0</v>
      </c>
      <c r="K3642">
        <v>21434</v>
      </c>
      <c r="L3642">
        <v>344360</v>
      </c>
      <c r="M3642">
        <v>20171015</v>
      </c>
      <c r="N3642" t="s">
        <v>19</v>
      </c>
      <c r="O3642" t="str">
        <f>IF(VLOOKUP(A3642,'national-winners'!$A$2:$B$13,2,0)=H3642,"Y","N")</f>
        <v>N</v>
      </c>
    </row>
    <row r="3643" spans="1:15" x14ac:dyDescent="0.25">
      <c r="A3643">
        <v>2016</v>
      </c>
      <c r="B3643" t="s">
        <v>124</v>
      </c>
      <c r="C3643" t="s">
        <v>125</v>
      </c>
      <c r="D3643">
        <v>38</v>
      </c>
      <c r="E3643">
        <v>44</v>
      </c>
      <c r="F3643">
        <v>36</v>
      </c>
      <c r="G3643" t="s">
        <v>16</v>
      </c>
      <c r="J3643" t="b">
        <v>1</v>
      </c>
      <c r="K3643">
        <v>6397</v>
      </c>
      <c r="L3643">
        <v>344360</v>
      </c>
      <c r="M3643">
        <v>20171015</v>
      </c>
      <c r="N3643" t="s">
        <v>19</v>
      </c>
      <c r="O3643" t="str">
        <f>IF(VLOOKUP(A3643,'national-winners'!$A$2:$B$13,2,0)=H3643,"Y","N")</f>
        <v>N</v>
      </c>
    </row>
    <row r="3644" spans="1:15" x14ac:dyDescent="0.25">
      <c r="A3644">
        <v>2016</v>
      </c>
      <c r="B3644" t="s">
        <v>124</v>
      </c>
      <c r="C3644" t="s">
        <v>125</v>
      </c>
      <c r="D3644">
        <v>38</v>
      </c>
      <c r="E3644">
        <v>44</v>
      </c>
      <c r="F3644">
        <v>36</v>
      </c>
      <c r="G3644" t="s">
        <v>16</v>
      </c>
      <c r="H3644" t="s">
        <v>378</v>
      </c>
      <c r="I3644" t="s">
        <v>274</v>
      </c>
      <c r="J3644" t="b">
        <v>0</v>
      </c>
      <c r="K3644">
        <v>3780</v>
      </c>
      <c r="L3644">
        <v>344360</v>
      </c>
      <c r="M3644">
        <v>20171015</v>
      </c>
      <c r="N3644" t="s">
        <v>19</v>
      </c>
      <c r="O3644" t="str">
        <f>IF(VLOOKUP(A3644,'national-winners'!$A$2:$B$13,2,0)=H3644,"Y","N")</f>
        <v>N</v>
      </c>
    </row>
    <row r="3645" spans="1:15" x14ac:dyDescent="0.25">
      <c r="A3645">
        <v>2016</v>
      </c>
      <c r="B3645" t="s">
        <v>124</v>
      </c>
      <c r="C3645" t="s">
        <v>125</v>
      </c>
      <c r="D3645">
        <v>38</v>
      </c>
      <c r="E3645">
        <v>44</v>
      </c>
      <c r="F3645">
        <v>36</v>
      </c>
      <c r="G3645" t="s">
        <v>16</v>
      </c>
      <c r="H3645" t="s">
        <v>409</v>
      </c>
      <c r="I3645" t="s">
        <v>134</v>
      </c>
      <c r="J3645" t="b">
        <v>0</v>
      </c>
      <c r="K3645">
        <v>1833</v>
      </c>
      <c r="L3645">
        <v>344360</v>
      </c>
      <c r="M3645">
        <v>20171015</v>
      </c>
      <c r="N3645" t="s">
        <v>19</v>
      </c>
      <c r="O3645" t="str">
        <f>IF(VLOOKUP(A3645,'national-winners'!$A$2:$B$13,2,0)=H3645,"Y","N")</f>
        <v>N</v>
      </c>
    </row>
    <row r="3646" spans="1:15" x14ac:dyDescent="0.25">
      <c r="A3646">
        <v>2016</v>
      </c>
      <c r="B3646" t="s">
        <v>124</v>
      </c>
      <c r="C3646" t="s">
        <v>125</v>
      </c>
      <c r="D3646">
        <v>38</v>
      </c>
      <c r="E3646">
        <v>44</v>
      </c>
      <c r="F3646">
        <v>36</v>
      </c>
      <c r="G3646" t="s">
        <v>16</v>
      </c>
      <c r="H3646" t="s">
        <v>410</v>
      </c>
      <c r="I3646" t="s">
        <v>411</v>
      </c>
      <c r="J3646" t="b">
        <v>0</v>
      </c>
      <c r="K3646">
        <v>364</v>
      </c>
      <c r="L3646">
        <v>344360</v>
      </c>
      <c r="M3646">
        <v>20171015</v>
      </c>
      <c r="N3646" t="s">
        <v>19</v>
      </c>
      <c r="O3646" t="str">
        <f>IF(VLOOKUP(A3646,'national-winners'!$A$2:$B$13,2,0)=H3646,"Y","N")</f>
        <v>N</v>
      </c>
    </row>
    <row r="3647" spans="1:15" x14ac:dyDescent="0.25">
      <c r="A3647">
        <v>2016</v>
      </c>
      <c r="B3647" t="s">
        <v>126</v>
      </c>
      <c r="C3647" t="s">
        <v>127</v>
      </c>
      <c r="D3647">
        <v>39</v>
      </c>
      <c r="E3647">
        <v>31</v>
      </c>
      <c r="F3647">
        <v>24</v>
      </c>
      <c r="G3647" t="s">
        <v>16</v>
      </c>
      <c r="H3647" t="s">
        <v>407</v>
      </c>
      <c r="I3647" t="s">
        <v>21</v>
      </c>
      <c r="J3647" t="b">
        <v>0</v>
      </c>
      <c r="K3647">
        <v>2841005</v>
      </c>
      <c r="L3647">
        <v>5496487</v>
      </c>
      <c r="M3647">
        <v>20171015</v>
      </c>
      <c r="N3647" t="s">
        <v>19</v>
      </c>
      <c r="O3647" t="str">
        <f>IF(VLOOKUP(A3647,'national-winners'!$A$2:$B$13,2,0)=H3647,"Y","N")</f>
        <v>Y</v>
      </c>
    </row>
    <row r="3648" spans="1:15" x14ac:dyDescent="0.25">
      <c r="A3648">
        <v>2016</v>
      </c>
      <c r="B3648" t="s">
        <v>126</v>
      </c>
      <c r="C3648" t="s">
        <v>127</v>
      </c>
      <c r="D3648">
        <v>39</v>
      </c>
      <c r="E3648">
        <v>31</v>
      </c>
      <c r="F3648">
        <v>24</v>
      </c>
      <c r="G3648" t="s">
        <v>16</v>
      </c>
      <c r="H3648" t="s">
        <v>408</v>
      </c>
      <c r="I3648" t="s">
        <v>18</v>
      </c>
      <c r="J3648" t="b">
        <v>0</v>
      </c>
      <c r="K3648">
        <v>2394164</v>
      </c>
      <c r="L3648">
        <v>5496487</v>
      </c>
      <c r="M3648">
        <v>20171015</v>
      </c>
      <c r="N3648" t="s">
        <v>19</v>
      </c>
      <c r="O3648" t="str">
        <f>IF(VLOOKUP(A3648,'national-winners'!$A$2:$B$13,2,0)=H3648,"Y","N")</f>
        <v>N</v>
      </c>
    </row>
    <row r="3649" spans="1:15" x14ac:dyDescent="0.25">
      <c r="A3649">
        <v>2016</v>
      </c>
      <c r="B3649" t="s">
        <v>126</v>
      </c>
      <c r="C3649" t="s">
        <v>127</v>
      </c>
      <c r="D3649">
        <v>39</v>
      </c>
      <c r="E3649">
        <v>31</v>
      </c>
      <c r="F3649">
        <v>24</v>
      </c>
      <c r="G3649" t="s">
        <v>16</v>
      </c>
      <c r="I3649" t="s">
        <v>55</v>
      </c>
      <c r="J3649" t="b">
        <v>0</v>
      </c>
      <c r="K3649">
        <v>198733</v>
      </c>
      <c r="L3649">
        <v>5496487</v>
      </c>
      <c r="M3649">
        <v>20171015</v>
      </c>
      <c r="N3649" t="s">
        <v>19</v>
      </c>
      <c r="O3649" t="str">
        <f>IF(VLOOKUP(A3649,'national-winners'!$A$2:$B$13,2,0)=H3649,"Y","N")</f>
        <v>N</v>
      </c>
    </row>
    <row r="3650" spans="1:15" x14ac:dyDescent="0.25">
      <c r="A3650">
        <v>2016</v>
      </c>
      <c r="B3650" t="s">
        <v>126</v>
      </c>
      <c r="C3650" t="s">
        <v>127</v>
      </c>
      <c r="D3650">
        <v>39</v>
      </c>
      <c r="E3650">
        <v>31</v>
      </c>
      <c r="F3650">
        <v>24</v>
      </c>
      <c r="G3650" t="s">
        <v>16</v>
      </c>
      <c r="H3650" t="s">
        <v>378</v>
      </c>
      <c r="I3650" t="s">
        <v>274</v>
      </c>
      <c r="J3650" t="b">
        <v>0</v>
      </c>
      <c r="K3650">
        <v>46271</v>
      </c>
      <c r="L3650">
        <v>5496487</v>
      </c>
      <c r="M3650">
        <v>20171015</v>
      </c>
      <c r="N3650" t="s">
        <v>19</v>
      </c>
      <c r="O3650" t="str">
        <f>IF(VLOOKUP(A3650,'national-winners'!$A$2:$B$13,2,0)=H3650,"Y","N")</f>
        <v>N</v>
      </c>
    </row>
    <row r="3651" spans="1:15" x14ac:dyDescent="0.25">
      <c r="A3651">
        <v>2016</v>
      </c>
      <c r="B3651" t="s">
        <v>126</v>
      </c>
      <c r="C3651" t="s">
        <v>127</v>
      </c>
      <c r="D3651">
        <v>39</v>
      </c>
      <c r="E3651">
        <v>31</v>
      </c>
      <c r="F3651">
        <v>24</v>
      </c>
      <c r="G3651" t="s">
        <v>16</v>
      </c>
      <c r="J3651" t="b">
        <v>1</v>
      </c>
      <c r="K3651">
        <v>16314</v>
      </c>
      <c r="L3651">
        <v>5496487</v>
      </c>
      <c r="M3651">
        <v>20171015</v>
      </c>
      <c r="N3651" t="s">
        <v>19</v>
      </c>
      <c r="O3651" t="str">
        <f>IF(VLOOKUP(A3651,'national-winners'!$A$2:$B$13,2,0)=H3651,"Y","N")</f>
        <v>N</v>
      </c>
    </row>
    <row r="3652" spans="1:15" x14ac:dyDescent="0.25">
      <c r="A3652">
        <v>2016</v>
      </c>
      <c r="B3652" t="s">
        <v>128</v>
      </c>
      <c r="C3652" t="s">
        <v>129</v>
      </c>
      <c r="D3652">
        <v>40</v>
      </c>
      <c r="E3652">
        <v>73</v>
      </c>
      <c r="F3652">
        <v>53</v>
      </c>
      <c r="G3652" t="s">
        <v>16</v>
      </c>
      <c r="H3652" t="s">
        <v>407</v>
      </c>
      <c r="I3652" t="s">
        <v>21</v>
      </c>
      <c r="J3652" t="b">
        <v>0</v>
      </c>
      <c r="K3652">
        <v>949136</v>
      </c>
      <c r="L3652">
        <v>1452992</v>
      </c>
      <c r="M3652">
        <v>20171015</v>
      </c>
      <c r="N3652" t="s">
        <v>19</v>
      </c>
      <c r="O3652" t="str">
        <f>IF(VLOOKUP(A3652,'national-winners'!$A$2:$B$13,2,0)=H3652,"Y","N")</f>
        <v>Y</v>
      </c>
    </row>
    <row r="3653" spans="1:15" x14ac:dyDescent="0.25">
      <c r="A3653">
        <v>2016</v>
      </c>
      <c r="B3653" t="s">
        <v>128</v>
      </c>
      <c r="C3653" t="s">
        <v>129</v>
      </c>
      <c r="D3653">
        <v>40</v>
      </c>
      <c r="E3653">
        <v>73</v>
      </c>
      <c r="F3653">
        <v>53</v>
      </c>
      <c r="G3653" t="s">
        <v>16</v>
      </c>
      <c r="H3653" t="s">
        <v>408</v>
      </c>
      <c r="I3653" t="s">
        <v>18</v>
      </c>
      <c r="J3653" t="b">
        <v>0</v>
      </c>
      <c r="K3653">
        <v>420375</v>
      </c>
      <c r="L3653">
        <v>1452992</v>
      </c>
      <c r="M3653">
        <v>20171015</v>
      </c>
      <c r="N3653" t="s">
        <v>19</v>
      </c>
      <c r="O3653" t="str">
        <f>IF(VLOOKUP(A3653,'national-winners'!$A$2:$B$13,2,0)=H3653,"Y","N")</f>
        <v>N</v>
      </c>
    </row>
    <row r="3654" spans="1:15" x14ac:dyDescent="0.25">
      <c r="A3654">
        <v>2016</v>
      </c>
      <c r="B3654" t="s">
        <v>128</v>
      </c>
      <c r="C3654" t="s">
        <v>129</v>
      </c>
      <c r="D3654">
        <v>40</v>
      </c>
      <c r="E3654">
        <v>73</v>
      </c>
      <c r="F3654">
        <v>53</v>
      </c>
      <c r="G3654" t="s">
        <v>16</v>
      </c>
      <c r="H3654" t="s">
        <v>377</v>
      </c>
      <c r="I3654" t="s">
        <v>29</v>
      </c>
      <c r="J3654" t="b">
        <v>0</v>
      </c>
      <c r="K3654">
        <v>83481</v>
      </c>
      <c r="L3654">
        <v>1452992</v>
      </c>
      <c r="M3654">
        <v>20171015</v>
      </c>
      <c r="N3654" t="s">
        <v>19</v>
      </c>
      <c r="O3654" t="str">
        <f>IF(VLOOKUP(A3654,'national-winners'!$A$2:$B$13,2,0)=H3654,"Y","N")</f>
        <v>N</v>
      </c>
    </row>
    <row r="3655" spans="1:15" x14ac:dyDescent="0.25">
      <c r="A3655">
        <v>2016</v>
      </c>
      <c r="B3655" t="s">
        <v>130</v>
      </c>
      <c r="C3655" t="s">
        <v>131</v>
      </c>
      <c r="D3655">
        <v>41</v>
      </c>
      <c r="E3655">
        <v>92</v>
      </c>
      <c r="F3655">
        <v>72</v>
      </c>
      <c r="G3655" t="s">
        <v>16</v>
      </c>
      <c r="H3655" t="s">
        <v>408</v>
      </c>
      <c r="I3655" t="s">
        <v>18</v>
      </c>
      <c r="J3655" t="b">
        <v>0</v>
      </c>
      <c r="K3655">
        <v>1002106</v>
      </c>
      <c r="L3655">
        <v>2001336</v>
      </c>
      <c r="M3655">
        <v>20171015</v>
      </c>
      <c r="N3655" t="s">
        <v>19</v>
      </c>
      <c r="O3655" t="str">
        <f>IF(VLOOKUP(A3655,'national-winners'!$A$2:$B$13,2,0)=H3655,"Y","N")</f>
        <v>N</v>
      </c>
    </row>
    <row r="3656" spans="1:15" x14ac:dyDescent="0.25">
      <c r="A3656">
        <v>2016</v>
      </c>
      <c r="B3656" t="s">
        <v>130</v>
      </c>
      <c r="C3656" t="s">
        <v>131</v>
      </c>
      <c r="D3656">
        <v>41</v>
      </c>
      <c r="E3656">
        <v>92</v>
      </c>
      <c r="F3656">
        <v>72</v>
      </c>
      <c r="G3656" t="s">
        <v>16</v>
      </c>
      <c r="H3656" t="s">
        <v>407</v>
      </c>
      <c r="I3656" t="s">
        <v>21</v>
      </c>
      <c r="J3656" t="b">
        <v>0</v>
      </c>
      <c r="K3656">
        <v>782403</v>
      </c>
      <c r="L3656">
        <v>2001336</v>
      </c>
      <c r="M3656">
        <v>20171015</v>
      </c>
      <c r="N3656" t="s">
        <v>19</v>
      </c>
      <c r="O3656" t="str">
        <f>IF(VLOOKUP(A3656,'national-winners'!$A$2:$B$13,2,0)=H3656,"Y","N")</f>
        <v>Y</v>
      </c>
    </row>
    <row r="3657" spans="1:15" x14ac:dyDescent="0.25">
      <c r="A3657">
        <v>2016</v>
      </c>
      <c r="B3657" t="s">
        <v>130</v>
      </c>
      <c r="C3657" t="s">
        <v>131</v>
      </c>
      <c r="D3657">
        <v>41</v>
      </c>
      <c r="E3657">
        <v>92</v>
      </c>
      <c r="F3657">
        <v>72</v>
      </c>
      <c r="G3657" t="s">
        <v>16</v>
      </c>
      <c r="H3657" t="s">
        <v>377</v>
      </c>
      <c r="I3657" t="s">
        <v>29</v>
      </c>
      <c r="J3657" t="b">
        <v>0</v>
      </c>
      <c r="K3657">
        <v>94231</v>
      </c>
      <c r="L3657">
        <v>2001336</v>
      </c>
      <c r="M3657">
        <v>20171015</v>
      </c>
      <c r="N3657" t="s">
        <v>19</v>
      </c>
      <c r="O3657" t="str">
        <f>IF(VLOOKUP(A3657,'national-winners'!$A$2:$B$13,2,0)=H3657,"Y","N")</f>
        <v>N</v>
      </c>
    </row>
    <row r="3658" spans="1:15" x14ac:dyDescent="0.25">
      <c r="A3658">
        <v>2016</v>
      </c>
      <c r="B3658" t="s">
        <v>130</v>
      </c>
      <c r="C3658" t="s">
        <v>131</v>
      </c>
      <c r="D3658">
        <v>41</v>
      </c>
      <c r="E3658">
        <v>92</v>
      </c>
      <c r="F3658">
        <v>72</v>
      </c>
      <c r="G3658" t="s">
        <v>16</v>
      </c>
      <c r="H3658" t="s">
        <v>59</v>
      </c>
      <c r="J3658" t="b">
        <v>0</v>
      </c>
      <c r="K3658">
        <v>72594</v>
      </c>
      <c r="L3658">
        <v>2001336</v>
      </c>
      <c r="M3658">
        <v>20171015</v>
      </c>
      <c r="N3658" t="s">
        <v>19</v>
      </c>
      <c r="O3658" t="str">
        <f>IF(VLOOKUP(A3658,'national-winners'!$A$2:$B$13,2,0)=H3658,"Y","N")</f>
        <v>N</v>
      </c>
    </row>
    <row r="3659" spans="1:15" x14ac:dyDescent="0.25">
      <c r="A3659">
        <v>2016</v>
      </c>
      <c r="B3659" t="s">
        <v>130</v>
      </c>
      <c r="C3659" t="s">
        <v>131</v>
      </c>
      <c r="D3659">
        <v>41</v>
      </c>
      <c r="E3659">
        <v>92</v>
      </c>
      <c r="F3659">
        <v>72</v>
      </c>
      <c r="G3659" t="s">
        <v>16</v>
      </c>
      <c r="H3659" t="s">
        <v>378</v>
      </c>
      <c r="I3659" t="s">
        <v>274</v>
      </c>
      <c r="J3659" t="b">
        <v>0</v>
      </c>
      <c r="K3659">
        <v>50002</v>
      </c>
      <c r="L3659">
        <v>2001336</v>
      </c>
      <c r="M3659">
        <v>20171015</v>
      </c>
      <c r="N3659" t="s">
        <v>19</v>
      </c>
      <c r="O3659" t="str">
        <f>IF(VLOOKUP(A3659,'national-winners'!$A$2:$B$13,2,0)=H3659,"Y","N")</f>
        <v>N</v>
      </c>
    </row>
    <row r="3660" spans="1:15" x14ac:dyDescent="0.25">
      <c r="A3660">
        <v>2016</v>
      </c>
      <c r="B3660" t="s">
        <v>132</v>
      </c>
      <c r="C3660" t="s">
        <v>133</v>
      </c>
      <c r="D3660">
        <v>42</v>
      </c>
      <c r="E3660">
        <v>23</v>
      </c>
      <c r="F3660">
        <v>14</v>
      </c>
      <c r="G3660" t="s">
        <v>16</v>
      </c>
      <c r="H3660" t="s">
        <v>407</v>
      </c>
      <c r="I3660" t="s">
        <v>21</v>
      </c>
      <c r="J3660" t="b">
        <v>0</v>
      </c>
      <c r="K3660">
        <v>2970733</v>
      </c>
      <c r="L3660">
        <v>6115402</v>
      </c>
      <c r="M3660">
        <v>20171015</v>
      </c>
      <c r="N3660" t="s">
        <v>19</v>
      </c>
      <c r="O3660" t="str">
        <f>IF(VLOOKUP(A3660,'national-winners'!$A$2:$B$13,2,0)=H3660,"Y","N")</f>
        <v>Y</v>
      </c>
    </row>
    <row r="3661" spans="1:15" x14ac:dyDescent="0.25">
      <c r="A3661">
        <v>2016</v>
      </c>
      <c r="B3661" t="s">
        <v>132</v>
      </c>
      <c r="C3661" t="s">
        <v>133</v>
      </c>
      <c r="D3661">
        <v>42</v>
      </c>
      <c r="E3661">
        <v>23</v>
      </c>
      <c r="F3661">
        <v>14</v>
      </c>
      <c r="G3661" t="s">
        <v>16</v>
      </c>
      <c r="H3661" t="s">
        <v>408</v>
      </c>
      <c r="I3661" t="s">
        <v>18</v>
      </c>
      <c r="J3661" t="b">
        <v>0</v>
      </c>
      <c r="K3661">
        <v>2926441</v>
      </c>
      <c r="L3661">
        <v>6115402</v>
      </c>
      <c r="M3661">
        <v>20171015</v>
      </c>
      <c r="N3661" t="s">
        <v>19</v>
      </c>
      <c r="O3661" t="str">
        <f>IF(VLOOKUP(A3661,'national-winners'!$A$2:$B$13,2,0)=H3661,"Y","N")</f>
        <v>N</v>
      </c>
    </row>
    <row r="3662" spans="1:15" x14ac:dyDescent="0.25">
      <c r="A3662">
        <v>2016</v>
      </c>
      <c r="B3662" t="s">
        <v>132</v>
      </c>
      <c r="C3662" t="s">
        <v>133</v>
      </c>
      <c r="D3662">
        <v>42</v>
      </c>
      <c r="E3662">
        <v>23</v>
      </c>
      <c r="F3662">
        <v>14</v>
      </c>
      <c r="G3662" t="s">
        <v>16</v>
      </c>
      <c r="H3662" t="s">
        <v>377</v>
      </c>
      <c r="I3662" t="s">
        <v>29</v>
      </c>
      <c r="J3662" t="b">
        <v>0</v>
      </c>
      <c r="K3662">
        <v>146715</v>
      </c>
      <c r="L3662">
        <v>6115402</v>
      </c>
      <c r="M3662">
        <v>20171015</v>
      </c>
      <c r="N3662" t="s">
        <v>19</v>
      </c>
      <c r="O3662" t="str">
        <f>IF(VLOOKUP(A3662,'national-winners'!$A$2:$B$13,2,0)=H3662,"Y","N")</f>
        <v>N</v>
      </c>
    </row>
    <row r="3663" spans="1:15" x14ac:dyDescent="0.25">
      <c r="A3663">
        <v>2016</v>
      </c>
      <c r="B3663" t="s">
        <v>132</v>
      </c>
      <c r="C3663" t="s">
        <v>133</v>
      </c>
      <c r="D3663">
        <v>42</v>
      </c>
      <c r="E3663">
        <v>23</v>
      </c>
      <c r="F3663">
        <v>14</v>
      </c>
      <c r="G3663" t="s">
        <v>16</v>
      </c>
      <c r="H3663" t="s">
        <v>378</v>
      </c>
      <c r="I3663" t="s">
        <v>274</v>
      </c>
      <c r="J3663" t="b">
        <v>0</v>
      </c>
      <c r="K3663">
        <v>49941</v>
      </c>
      <c r="L3663">
        <v>6115402</v>
      </c>
      <c r="M3663">
        <v>20171015</v>
      </c>
      <c r="N3663" t="s">
        <v>19</v>
      </c>
      <c r="O3663" t="str">
        <f>IF(VLOOKUP(A3663,'national-winners'!$A$2:$B$13,2,0)=H3663,"Y","N")</f>
        <v>N</v>
      </c>
    </row>
    <row r="3664" spans="1:15" x14ac:dyDescent="0.25">
      <c r="A3664">
        <v>2016</v>
      </c>
      <c r="B3664" t="s">
        <v>132</v>
      </c>
      <c r="C3664" t="s">
        <v>133</v>
      </c>
      <c r="D3664">
        <v>42</v>
      </c>
      <c r="E3664">
        <v>23</v>
      </c>
      <c r="F3664">
        <v>14</v>
      </c>
      <c r="G3664" t="s">
        <v>16</v>
      </c>
      <c r="H3664" t="s">
        <v>409</v>
      </c>
      <c r="I3664" t="s">
        <v>134</v>
      </c>
      <c r="J3664" t="b">
        <v>0</v>
      </c>
      <c r="K3664">
        <v>21572</v>
      </c>
      <c r="L3664">
        <v>6115402</v>
      </c>
      <c r="M3664">
        <v>20171015</v>
      </c>
      <c r="N3664" t="s">
        <v>19</v>
      </c>
      <c r="O3664" t="str">
        <f>IF(VLOOKUP(A3664,'national-winners'!$A$2:$B$13,2,0)=H3664,"Y","N")</f>
        <v>N</v>
      </c>
    </row>
    <row r="3665" spans="1:15" x14ac:dyDescent="0.25">
      <c r="A3665">
        <v>2016</v>
      </c>
      <c r="B3665" t="s">
        <v>135</v>
      </c>
      <c r="C3665" t="s">
        <v>136</v>
      </c>
      <c r="D3665">
        <v>44</v>
      </c>
      <c r="E3665">
        <v>15</v>
      </c>
      <c r="F3665">
        <v>5</v>
      </c>
      <c r="G3665" t="s">
        <v>16</v>
      </c>
      <c r="H3665" t="s">
        <v>408</v>
      </c>
      <c r="I3665" t="s">
        <v>18</v>
      </c>
      <c r="J3665" t="b">
        <v>0</v>
      </c>
      <c r="K3665">
        <v>252525</v>
      </c>
      <c r="L3665">
        <v>464144</v>
      </c>
      <c r="M3665">
        <v>20171015</v>
      </c>
      <c r="N3665" t="s">
        <v>19</v>
      </c>
      <c r="O3665" t="str">
        <f>IF(VLOOKUP(A3665,'national-winners'!$A$2:$B$13,2,0)=H3665,"Y","N")</f>
        <v>N</v>
      </c>
    </row>
    <row r="3666" spans="1:15" x14ac:dyDescent="0.25">
      <c r="A3666">
        <v>2016</v>
      </c>
      <c r="B3666" t="s">
        <v>135</v>
      </c>
      <c r="C3666" t="s">
        <v>136</v>
      </c>
      <c r="D3666">
        <v>44</v>
      </c>
      <c r="E3666">
        <v>15</v>
      </c>
      <c r="F3666">
        <v>5</v>
      </c>
      <c r="G3666" t="s">
        <v>16</v>
      </c>
      <c r="H3666" t="s">
        <v>407</v>
      </c>
      <c r="I3666" t="s">
        <v>21</v>
      </c>
      <c r="J3666" t="b">
        <v>0</v>
      </c>
      <c r="K3666">
        <v>180543</v>
      </c>
      <c r="L3666">
        <v>464144</v>
      </c>
      <c r="M3666">
        <v>20171015</v>
      </c>
      <c r="N3666" t="s">
        <v>19</v>
      </c>
      <c r="O3666" t="str">
        <f>IF(VLOOKUP(A3666,'national-winners'!$A$2:$B$13,2,0)=H3666,"Y","N")</f>
        <v>Y</v>
      </c>
    </row>
    <row r="3667" spans="1:15" x14ac:dyDescent="0.25">
      <c r="A3667">
        <v>2016</v>
      </c>
      <c r="B3667" t="s">
        <v>135</v>
      </c>
      <c r="C3667" t="s">
        <v>136</v>
      </c>
      <c r="D3667">
        <v>44</v>
      </c>
      <c r="E3667">
        <v>15</v>
      </c>
      <c r="F3667">
        <v>5</v>
      </c>
      <c r="G3667" t="s">
        <v>16</v>
      </c>
      <c r="H3667" t="s">
        <v>377</v>
      </c>
      <c r="I3667" t="s">
        <v>29</v>
      </c>
      <c r="J3667" t="b">
        <v>0</v>
      </c>
      <c r="K3667">
        <v>14746</v>
      </c>
      <c r="L3667">
        <v>464144</v>
      </c>
      <c r="M3667">
        <v>20171015</v>
      </c>
      <c r="N3667" t="s">
        <v>19</v>
      </c>
      <c r="O3667" t="str">
        <f>IF(VLOOKUP(A3667,'national-winners'!$A$2:$B$13,2,0)=H3667,"Y","N")</f>
        <v>N</v>
      </c>
    </row>
    <row r="3668" spans="1:15" x14ac:dyDescent="0.25">
      <c r="A3668">
        <v>2016</v>
      </c>
      <c r="B3668" t="s">
        <v>135</v>
      </c>
      <c r="C3668" t="s">
        <v>136</v>
      </c>
      <c r="D3668">
        <v>44</v>
      </c>
      <c r="E3668">
        <v>15</v>
      </c>
      <c r="F3668">
        <v>5</v>
      </c>
      <c r="G3668" t="s">
        <v>16</v>
      </c>
      <c r="J3668" t="b">
        <v>1</v>
      </c>
      <c r="K3668">
        <v>9439</v>
      </c>
      <c r="L3668">
        <v>464144</v>
      </c>
      <c r="M3668">
        <v>20171015</v>
      </c>
      <c r="N3668" t="s">
        <v>19</v>
      </c>
      <c r="O3668" t="str">
        <f>IF(VLOOKUP(A3668,'national-winners'!$A$2:$B$13,2,0)=H3668,"Y","N")</f>
        <v>N</v>
      </c>
    </row>
    <row r="3669" spans="1:15" x14ac:dyDescent="0.25">
      <c r="A3669">
        <v>2016</v>
      </c>
      <c r="B3669" t="s">
        <v>135</v>
      </c>
      <c r="C3669" t="s">
        <v>136</v>
      </c>
      <c r="D3669">
        <v>44</v>
      </c>
      <c r="E3669">
        <v>15</v>
      </c>
      <c r="F3669">
        <v>5</v>
      </c>
      <c r="G3669" t="s">
        <v>16</v>
      </c>
      <c r="H3669" t="s">
        <v>378</v>
      </c>
      <c r="I3669" t="s">
        <v>274</v>
      </c>
      <c r="J3669" t="b">
        <v>0</v>
      </c>
      <c r="K3669">
        <v>6220</v>
      </c>
      <c r="L3669">
        <v>464144</v>
      </c>
      <c r="M3669">
        <v>20171015</v>
      </c>
      <c r="N3669" t="s">
        <v>19</v>
      </c>
      <c r="O3669" t="str">
        <f>IF(VLOOKUP(A3669,'national-winners'!$A$2:$B$13,2,0)=H3669,"Y","N")</f>
        <v>N</v>
      </c>
    </row>
    <row r="3670" spans="1:15" x14ac:dyDescent="0.25">
      <c r="A3670">
        <v>2016</v>
      </c>
      <c r="B3670" t="s">
        <v>135</v>
      </c>
      <c r="C3670" t="s">
        <v>136</v>
      </c>
      <c r="D3670">
        <v>44</v>
      </c>
      <c r="E3670">
        <v>15</v>
      </c>
      <c r="F3670">
        <v>5</v>
      </c>
      <c r="G3670" t="s">
        <v>16</v>
      </c>
      <c r="H3670" t="s">
        <v>410</v>
      </c>
      <c r="I3670" t="s">
        <v>411</v>
      </c>
      <c r="J3670" t="b">
        <v>0</v>
      </c>
      <c r="K3670">
        <v>671</v>
      </c>
      <c r="L3670">
        <v>464144</v>
      </c>
      <c r="M3670">
        <v>20171015</v>
      </c>
      <c r="N3670" t="s">
        <v>19</v>
      </c>
      <c r="O3670" t="str">
        <f>IF(VLOOKUP(A3670,'national-winners'!$A$2:$B$13,2,0)=H3670,"Y","N")</f>
        <v>N</v>
      </c>
    </row>
    <row r="3671" spans="1:15" x14ac:dyDescent="0.25">
      <c r="A3671">
        <v>2016</v>
      </c>
      <c r="B3671" t="s">
        <v>137</v>
      </c>
      <c r="C3671" t="s">
        <v>138</v>
      </c>
      <c r="D3671">
        <v>45</v>
      </c>
      <c r="E3671">
        <v>57</v>
      </c>
      <c r="F3671">
        <v>48</v>
      </c>
      <c r="G3671" t="s">
        <v>16</v>
      </c>
      <c r="H3671" t="s">
        <v>407</v>
      </c>
      <c r="I3671" t="s">
        <v>21</v>
      </c>
      <c r="J3671" t="b">
        <v>0</v>
      </c>
      <c r="K3671">
        <v>1155389</v>
      </c>
      <c r="L3671">
        <v>2103027</v>
      </c>
      <c r="M3671">
        <v>20171015</v>
      </c>
      <c r="N3671" t="s">
        <v>19</v>
      </c>
      <c r="O3671" t="str">
        <f>IF(VLOOKUP(A3671,'national-winners'!$A$2:$B$13,2,0)=H3671,"Y","N")</f>
        <v>Y</v>
      </c>
    </row>
    <row r="3672" spans="1:15" x14ac:dyDescent="0.25">
      <c r="A3672">
        <v>2016</v>
      </c>
      <c r="B3672" t="s">
        <v>137</v>
      </c>
      <c r="C3672" t="s">
        <v>138</v>
      </c>
      <c r="D3672">
        <v>45</v>
      </c>
      <c r="E3672">
        <v>57</v>
      </c>
      <c r="F3672">
        <v>48</v>
      </c>
      <c r="G3672" t="s">
        <v>16</v>
      </c>
      <c r="H3672" t="s">
        <v>408</v>
      </c>
      <c r="I3672" t="s">
        <v>18</v>
      </c>
      <c r="J3672" t="b">
        <v>0</v>
      </c>
      <c r="K3672">
        <v>855373</v>
      </c>
      <c r="L3672">
        <v>2103027</v>
      </c>
      <c r="M3672">
        <v>20171015</v>
      </c>
      <c r="N3672" t="s">
        <v>19</v>
      </c>
      <c r="O3672" t="str">
        <f>IF(VLOOKUP(A3672,'national-winners'!$A$2:$B$13,2,0)=H3672,"Y","N")</f>
        <v>N</v>
      </c>
    </row>
    <row r="3673" spans="1:15" x14ac:dyDescent="0.25">
      <c r="A3673">
        <v>2016</v>
      </c>
      <c r="B3673" t="s">
        <v>137</v>
      </c>
      <c r="C3673" t="s">
        <v>138</v>
      </c>
      <c r="D3673">
        <v>45</v>
      </c>
      <c r="E3673">
        <v>57</v>
      </c>
      <c r="F3673">
        <v>48</v>
      </c>
      <c r="G3673" t="s">
        <v>16</v>
      </c>
      <c r="H3673" t="s">
        <v>377</v>
      </c>
      <c r="I3673" t="s">
        <v>29</v>
      </c>
      <c r="J3673" t="b">
        <v>0</v>
      </c>
      <c r="K3673">
        <v>49204</v>
      </c>
      <c r="L3673">
        <v>2103027</v>
      </c>
      <c r="M3673">
        <v>20171015</v>
      </c>
      <c r="N3673" t="s">
        <v>19</v>
      </c>
      <c r="O3673" t="str">
        <f>IF(VLOOKUP(A3673,'national-winners'!$A$2:$B$13,2,0)=H3673,"Y","N")</f>
        <v>N</v>
      </c>
    </row>
    <row r="3674" spans="1:15" x14ac:dyDescent="0.25">
      <c r="A3674">
        <v>2016</v>
      </c>
      <c r="B3674" t="s">
        <v>137</v>
      </c>
      <c r="C3674" t="s">
        <v>138</v>
      </c>
      <c r="D3674">
        <v>45</v>
      </c>
      <c r="E3674">
        <v>57</v>
      </c>
      <c r="F3674">
        <v>48</v>
      </c>
      <c r="G3674" t="s">
        <v>16</v>
      </c>
      <c r="H3674" t="s">
        <v>412</v>
      </c>
      <c r="I3674" t="s">
        <v>292</v>
      </c>
      <c r="J3674" t="b">
        <v>0</v>
      </c>
      <c r="K3674">
        <v>21016</v>
      </c>
      <c r="L3674">
        <v>2103027</v>
      </c>
      <c r="M3674">
        <v>20171015</v>
      </c>
      <c r="N3674" t="s">
        <v>19</v>
      </c>
      <c r="O3674" t="str">
        <f>IF(VLOOKUP(A3674,'national-winners'!$A$2:$B$13,2,0)=H3674,"Y","N")</f>
        <v>N</v>
      </c>
    </row>
    <row r="3675" spans="1:15" x14ac:dyDescent="0.25">
      <c r="A3675">
        <v>2016</v>
      </c>
      <c r="B3675" t="s">
        <v>137</v>
      </c>
      <c r="C3675" t="s">
        <v>138</v>
      </c>
      <c r="D3675">
        <v>45</v>
      </c>
      <c r="E3675">
        <v>57</v>
      </c>
      <c r="F3675">
        <v>48</v>
      </c>
      <c r="G3675" t="s">
        <v>16</v>
      </c>
      <c r="H3675" t="s">
        <v>378</v>
      </c>
      <c r="I3675" t="s">
        <v>274</v>
      </c>
      <c r="J3675" t="b">
        <v>0</v>
      </c>
      <c r="K3675">
        <v>13034</v>
      </c>
      <c r="L3675">
        <v>2103027</v>
      </c>
      <c r="M3675">
        <v>20171015</v>
      </c>
      <c r="N3675" t="s">
        <v>19</v>
      </c>
      <c r="O3675" t="str">
        <f>IF(VLOOKUP(A3675,'national-winners'!$A$2:$B$13,2,0)=H3675,"Y","N")</f>
        <v>N</v>
      </c>
    </row>
    <row r="3676" spans="1:15" x14ac:dyDescent="0.25">
      <c r="A3676">
        <v>2016</v>
      </c>
      <c r="B3676" t="s">
        <v>137</v>
      </c>
      <c r="C3676" t="s">
        <v>138</v>
      </c>
      <c r="D3676">
        <v>45</v>
      </c>
      <c r="E3676">
        <v>57</v>
      </c>
      <c r="F3676">
        <v>48</v>
      </c>
      <c r="G3676" t="s">
        <v>16</v>
      </c>
      <c r="H3676" t="s">
        <v>409</v>
      </c>
      <c r="I3676" t="s">
        <v>134</v>
      </c>
      <c r="J3676" t="b">
        <v>0</v>
      </c>
      <c r="K3676">
        <v>5765</v>
      </c>
      <c r="L3676">
        <v>2103027</v>
      </c>
      <c r="M3676">
        <v>20171015</v>
      </c>
      <c r="N3676" t="s">
        <v>19</v>
      </c>
      <c r="O3676" t="str">
        <f>IF(VLOOKUP(A3676,'national-winners'!$A$2:$B$13,2,0)=H3676,"Y","N")</f>
        <v>N</v>
      </c>
    </row>
    <row r="3677" spans="1:15" x14ac:dyDescent="0.25">
      <c r="A3677">
        <v>2016</v>
      </c>
      <c r="B3677" t="s">
        <v>137</v>
      </c>
      <c r="C3677" t="s">
        <v>138</v>
      </c>
      <c r="D3677">
        <v>45</v>
      </c>
      <c r="E3677">
        <v>57</v>
      </c>
      <c r="F3677">
        <v>48</v>
      </c>
      <c r="G3677" t="s">
        <v>16</v>
      </c>
      <c r="H3677" t="s">
        <v>440</v>
      </c>
      <c r="I3677" t="s">
        <v>39</v>
      </c>
      <c r="J3677" t="b">
        <v>0</v>
      </c>
      <c r="K3677">
        <v>3246</v>
      </c>
      <c r="L3677">
        <v>2103027</v>
      </c>
      <c r="M3677">
        <v>20171015</v>
      </c>
      <c r="N3677" t="s">
        <v>19</v>
      </c>
      <c r="O3677" t="str">
        <f>IF(VLOOKUP(A3677,'national-winners'!$A$2:$B$13,2,0)=H3677,"Y","N")</f>
        <v>N</v>
      </c>
    </row>
    <row r="3678" spans="1:15" x14ac:dyDescent="0.25">
      <c r="A3678">
        <v>2016</v>
      </c>
      <c r="B3678" t="s">
        <v>139</v>
      </c>
      <c r="C3678" t="s">
        <v>140</v>
      </c>
      <c r="D3678">
        <v>46</v>
      </c>
      <c r="E3678">
        <v>45</v>
      </c>
      <c r="F3678">
        <v>37</v>
      </c>
      <c r="G3678" t="s">
        <v>16</v>
      </c>
      <c r="H3678" t="s">
        <v>407</v>
      </c>
      <c r="I3678" t="s">
        <v>21</v>
      </c>
      <c r="J3678" t="b">
        <v>0</v>
      </c>
      <c r="K3678">
        <v>227721</v>
      </c>
      <c r="L3678">
        <v>370093</v>
      </c>
      <c r="M3678">
        <v>20171015</v>
      </c>
      <c r="N3678" t="s">
        <v>19</v>
      </c>
      <c r="O3678" t="str">
        <f>IF(VLOOKUP(A3678,'national-winners'!$A$2:$B$13,2,0)=H3678,"Y","N")</f>
        <v>Y</v>
      </c>
    </row>
    <row r="3679" spans="1:15" x14ac:dyDescent="0.25">
      <c r="A3679">
        <v>2016</v>
      </c>
      <c r="B3679" t="s">
        <v>139</v>
      </c>
      <c r="C3679" t="s">
        <v>140</v>
      </c>
      <c r="D3679">
        <v>46</v>
      </c>
      <c r="E3679">
        <v>45</v>
      </c>
      <c r="F3679">
        <v>37</v>
      </c>
      <c r="G3679" t="s">
        <v>16</v>
      </c>
      <c r="H3679" t="s">
        <v>408</v>
      </c>
      <c r="I3679" t="s">
        <v>18</v>
      </c>
      <c r="J3679" t="b">
        <v>0</v>
      </c>
      <c r="K3679">
        <v>117458</v>
      </c>
      <c r="L3679">
        <v>370093</v>
      </c>
      <c r="M3679">
        <v>20171015</v>
      </c>
      <c r="N3679" t="s">
        <v>19</v>
      </c>
      <c r="O3679" t="str">
        <f>IF(VLOOKUP(A3679,'national-winners'!$A$2:$B$13,2,0)=H3679,"Y","N")</f>
        <v>N</v>
      </c>
    </row>
    <row r="3680" spans="1:15" x14ac:dyDescent="0.25">
      <c r="A3680">
        <v>2016</v>
      </c>
      <c r="B3680" t="s">
        <v>139</v>
      </c>
      <c r="C3680" t="s">
        <v>140</v>
      </c>
      <c r="D3680">
        <v>46</v>
      </c>
      <c r="E3680">
        <v>45</v>
      </c>
      <c r="F3680">
        <v>37</v>
      </c>
      <c r="G3680" t="s">
        <v>16</v>
      </c>
      <c r="H3680" t="s">
        <v>377</v>
      </c>
      <c r="I3680" t="s">
        <v>29</v>
      </c>
      <c r="J3680" t="b">
        <v>0</v>
      </c>
      <c r="K3680">
        <v>20850</v>
      </c>
      <c r="L3680">
        <v>370093</v>
      </c>
      <c r="M3680">
        <v>20171015</v>
      </c>
      <c r="N3680" t="s">
        <v>19</v>
      </c>
      <c r="O3680" t="str">
        <f>IF(VLOOKUP(A3680,'national-winners'!$A$2:$B$13,2,0)=H3680,"Y","N")</f>
        <v>N</v>
      </c>
    </row>
    <row r="3681" spans="1:15" x14ac:dyDescent="0.25">
      <c r="A3681">
        <v>2016</v>
      </c>
      <c r="B3681" t="s">
        <v>139</v>
      </c>
      <c r="C3681" t="s">
        <v>140</v>
      </c>
      <c r="D3681">
        <v>46</v>
      </c>
      <c r="E3681">
        <v>45</v>
      </c>
      <c r="F3681">
        <v>37</v>
      </c>
      <c r="G3681" t="s">
        <v>16</v>
      </c>
      <c r="H3681" t="s">
        <v>409</v>
      </c>
      <c r="I3681" t="s">
        <v>134</v>
      </c>
      <c r="J3681" t="b">
        <v>0</v>
      </c>
      <c r="K3681">
        <v>4064</v>
      </c>
      <c r="L3681">
        <v>370093</v>
      </c>
      <c r="M3681">
        <v>20171015</v>
      </c>
      <c r="N3681" t="s">
        <v>19</v>
      </c>
      <c r="O3681" t="str">
        <f>IF(VLOOKUP(A3681,'national-winners'!$A$2:$B$13,2,0)=H3681,"Y","N")</f>
        <v>N</v>
      </c>
    </row>
    <row r="3682" spans="1:15" x14ac:dyDescent="0.25">
      <c r="A3682">
        <v>2016</v>
      </c>
      <c r="B3682" t="s">
        <v>141</v>
      </c>
      <c r="C3682" t="s">
        <v>142</v>
      </c>
      <c r="D3682">
        <v>47</v>
      </c>
      <c r="E3682">
        <v>62</v>
      </c>
      <c r="F3682">
        <v>54</v>
      </c>
      <c r="G3682" t="s">
        <v>16</v>
      </c>
      <c r="H3682" t="s">
        <v>407</v>
      </c>
      <c r="I3682" t="s">
        <v>21</v>
      </c>
      <c r="J3682" t="b">
        <v>0</v>
      </c>
      <c r="K3682">
        <v>1522925</v>
      </c>
      <c r="L3682">
        <v>2508027</v>
      </c>
      <c r="M3682">
        <v>20171015</v>
      </c>
      <c r="N3682" t="s">
        <v>19</v>
      </c>
      <c r="O3682" t="str">
        <f>IF(VLOOKUP(A3682,'national-winners'!$A$2:$B$13,2,0)=H3682,"Y","N")</f>
        <v>Y</v>
      </c>
    </row>
    <row r="3683" spans="1:15" x14ac:dyDescent="0.25">
      <c r="A3683">
        <v>2016</v>
      </c>
      <c r="B3683" t="s">
        <v>141</v>
      </c>
      <c r="C3683" t="s">
        <v>142</v>
      </c>
      <c r="D3683">
        <v>47</v>
      </c>
      <c r="E3683">
        <v>62</v>
      </c>
      <c r="F3683">
        <v>54</v>
      </c>
      <c r="G3683" t="s">
        <v>16</v>
      </c>
      <c r="H3683" t="s">
        <v>408</v>
      </c>
      <c r="I3683" t="s">
        <v>18</v>
      </c>
      <c r="J3683" t="b">
        <v>0</v>
      </c>
      <c r="K3683">
        <v>870695</v>
      </c>
      <c r="L3683">
        <v>2508027</v>
      </c>
      <c r="M3683">
        <v>20171015</v>
      </c>
      <c r="N3683" t="s">
        <v>19</v>
      </c>
      <c r="O3683" t="str">
        <f>IF(VLOOKUP(A3683,'national-winners'!$A$2:$B$13,2,0)=H3683,"Y","N")</f>
        <v>N</v>
      </c>
    </row>
    <row r="3684" spans="1:15" x14ac:dyDescent="0.25">
      <c r="A3684">
        <v>2016</v>
      </c>
      <c r="B3684" t="s">
        <v>141</v>
      </c>
      <c r="C3684" t="s">
        <v>142</v>
      </c>
      <c r="D3684">
        <v>47</v>
      </c>
      <c r="E3684">
        <v>62</v>
      </c>
      <c r="F3684">
        <v>54</v>
      </c>
      <c r="G3684" t="s">
        <v>16</v>
      </c>
      <c r="I3684" t="s">
        <v>35</v>
      </c>
      <c r="J3684" t="b">
        <v>0</v>
      </c>
      <c r="K3684">
        <v>100618</v>
      </c>
      <c r="L3684">
        <v>2508027</v>
      </c>
      <c r="M3684">
        <v>20171015</v>
      </c>
      <c r="N3684" t="s">
        <v>19</v>
      </c>
      <c r="O3684" t="str">
        <f>IF(VLOOKUP(A3684,'national-winners'!$A$2:$B$13,2,0)=H3684,"Y","N")</f>
        <v>N</v>
      </c>
    </row>
    <row r="3685" spans="1:15" x14ac:dyDescent="0.25">
      <c r="A3685">
        <v>2016</v>
      </c>
      <c r="B3685" t="s">
        <v>141</v>
      </c>
      <c r="C3685" t="s">
        <v>142</v>
      </c>
      <c r="D3685">
        <v>47</v>
      </c>
      <c r="E3685">
        <v>62</v>
      </c>
      <c r="F3685">
        <v>54</v>
      </c>
      <c r="G3685" t="s">
        <v>16</v>
      </c>
      <c r="J3685" t="b">
        <v>1</v>
      </c>
      <c r="K3685">
        <v>13789</v>
      </c>
      <c r="L3685">
        <v>2508027</v>
      </c>
      <c r="M3685">
        <v>20171015</v>
      </c>
      <c r="N3685" t="s">
        <v>19</v>
      </c>
      <c r="O3685" t="str">
        <f>IF(VLOOKUP(A3685,'national-winners'!$A$2:$B$13,2,0)=H3685,"Y","N")</f>
        <v>N</v>
      </c>
    </row>
    <row r="3686" spans="1:15" x14ac:dyDescent="0.25">
      <c r="A3686">
        <v>2016</v>
      </c>
      <c r="B3686" t="s">
        <v>143</v>
      </c>
      <c r="C3686" t="s">
        <v>144</v>
      </c>
      <c r="D3686">
        <v>48</v>
      </c>
      <c r="E3686">
        <v>74</v>
      </c>
      <c r="F3686">
        <v>49</v>
      </c>
      <c r="G3686" t="s">
        <v>16</v>
      </c>
      <c r="H3686" t="s">
        <v>407</v>
      </c>
      <c r="I3686" t="s">
        <v>21</v>
      </c>
      <c r="J3686" t="b">
        <v>0</v>
      </c>
      <c r="K3686">
        <v>4685047</v>
      </c>
      <c r="L3686">
        <v>8969226</v>
      </c>
      <c r="M3686">
        <v>20171015</v>
      </c>
      <c r="N3686" t="s">
        <v>19</v>
      </c>
      <c r="O3686" t="str">
        <f>IF(VLOOKUP(A3686,'national-winners'!$A$2:$B$13,2,0)=H3686,"Y","N")</f>
        <v>Y</v>
      </c>
    </row>
    <row r="3687" spans="1:15" x14ac:dyDescent="0.25">
      <c r="A3687">
        <v>2016</v>
      </c>
      <c r="B3687" t="s">
        <v>143</v>
      </c>
      <c r="C3687" t="s">
        <v>144</v>
      </c>
      <c r="D3687">
        <v>48</v>
      </c>
      <c r="E3687">
        <v>74</v>
      </c>
      <c r="F3687">
        <v>49</v>
      </c>
      <c r="G3687" t="s">
        <v>16</v>
      </c>
      <c r="H3687" t="s">
        <v>408</v>
      </c>
      <c r="I3687" t="s">
        <v>18</v>
      </c>
      <c r="J3687" t="b">
        <v>0</v>
      </c>
      <c r="K3687">
        <v>3877868</v>
      </c>
      <c r="L3687">
        <v>8969226</v>
      </c>
      <c r="M3687">
        <v>20171015</v>
      </c>
      <c r="N3687" t="s">
        <v>19</v>
      </c>
      <c r="O3687" t="str">
        <f>IF(VLOOKUP(A3687,'national-winners'!$A$2:$B$13,2,0)=H3687,"Y","N")</f>
        <v>N</v>
      </c>
    </row>
    <row r="3688" spans="1:15" x14ac:dyDescent="0.25">
      <c r="A3688">
        <v>2016</v>
      </c>
      <c r="B3688" t="s">
        <v>143</v>
      </c>
      <c r="C3688" t="s">
        <v>144</v>
      </c>
      <c r="D3688">
        <v>48</v>
      </c>
      <c r="E3688">
        <v>74</v>
      </c>
      <c r="F3688">
        <v>49</v>
      </c>
      <c r="G3688" t="s">
        <v>16</v>
      </c>
      <c r="H3688" t="s">
        <v>377</v>
      </c>
      <c r="I3688" t="s">
        <v>29</v>
      </c>
      <c r="J3688" t="b">
        <v>0</v>
      </c>
      <c r="K3688">
        <v>283492</v>
      </c>
      <c r="L3688">
        <v>8969226</v>
      </c>
      <c r="M3688">
        <v>20171015</v>
      </c>
      <c r="N3688" t="s">
        <v>19</v>
      </c>
      <c r="O3688" t="str">
        <f>IF(VLOOKUP(A3688,'national-winners'!$A$2:$B$13,2,0)=H3688,"Y","N")</f>
        <v>N</v>
      </c>
    </row>
    <row r="3689" spans="1:15" x14ac:dyDescent="0.25">
      <c r="A3689">
        <v>2016</v>
      </c>
      <c r="B3689" t="s">
        <v>143</v>
      </c>
      <c r="C3689" t="s">
        <v>144</v>
      </c>
      <c r="D3689">
        <v>48</v>
      </c>
      <c r="E3689">
        <v>74</v>
      </c>
      <c r="F3689">
        <v>49</v>
      </c>
      <c r="G3689" t="s">
        <v>16</v>
      </c>
      <c r="H3689" t="s">
        <v>378</v>
      </c>
      <c r="I3689" t="s">
        <v>274</v>
      </c>
      <c r="J3689" t="b">
        <v>0</v>
      </c>
      <c r="K3689">
        <v>71558</v>
      </c>
      <c r="L3689">
        <v>8969226</v>
      </c>
      <c r="M3689">
        <v>20171015</v>
      </c>
      <c r="N3689" t="s">
        <v>19</v>
      </c>
      <c r="O3689" t="str">
        <f>IF(VLOOKUP(A3689,'national-winners'!$A$2:$B$13,2,0)=H3689,"Y","N")</f>
        <v>N</v>
      </c>
    </row>
    <row r="3690" spans="1:15" x14ac:dyDescent="0.25">
      <c r="A3690">
        <v>2016</v>
      </c>
      <c r="B3690" t="s">
        <v>143</v>
      </c>
      <c r="C3690" t="s">
        <v>144</v>
      </c>
      <c r="D3690">
        <v>48</v>
      </c>
      <c r="E3690">
        <v>74</v>
      </c>
      <c r="F3690">
        <v>49</v>
      </c>
      <c r="G3690" t="s">
        <v>16</v>
      </c>
      <c r="J3690" t="b">
        <v>1</v>
      </c>
      <c r="K3690">
        <v>51261</v>
      </c>
      <c r="L3690">
        <v>8969226</v>
      </c>
      <c r="M3690">
        <v>20171015</v>
      </c>
      <c r="N3690" t="s">
        <v>19</v>
      </c>
      <c r="O3690" t="str">
        <f>IF(VLOOKUP(A3690,'national-winners'!$A$2:$B$13,2,0)=H3690,"Y","N")</f>
        <v>N</v>
      </c>
    </row>
    <row r="3691" spans="1:15" x14ac:dyDescent="0.25">
      <c r="A3691">
        <v>2016</v>
      </c>
      <c r="B3691" t="s">
        <v>145</v>
      </c>
      <c r="C3691" t="s">
        <v>146</v>
      </c>
      <c r="D3691">
        <v>49</v>
      </c>
      <c r="E3691">
        <v>87</v>
      </c>
      <c r="F3691">
        <v>67</v>
      </c>
      <c r="G3691" t="s">
        <v>16</v>
      </c>
      <c r="H3691" t="s">
        <v>407</v>
      </c>
      <c r="I3691" t="s">
        <v>21</v>
      </c>
      <c r="J3691" t="b">
        <v>0</v>
      </c>
      <c r="K3691">
        <v>515211</v>
      </c>
      <c r="L3691">
        <v>1131317</v>
      </c>
      <c r="M3691">
        <v>20171015</v>
      </c>
      <c r="N3691" t="s">
        <v>19</v>
      </c>
      <c r="O3691" t="str">
        <f>IF(VLOOKUP(A3691,'national-winners'!$A$2:$B$13,2,0)=H3691,"Y","N")</f>
        <v>Y</v>
      </c>
    </row>
    <row r="3692" spans="1:15" x14ac:dyDescent="0.25">
      <c r="A3692">
        <v>2016</v>
      </c>
      <c r="B3692" t="s">
        <v>145</v>
      </c>
      <c r="C3692" t="s">
        <v>146</v>
      </c>
      <c r="D3692">
        <v>49</v>
      </c>
      <c r="E3692">
        <v>87</v>
      </c>
      <c r="F3692">
        <v>67</v>
      </c>
      <c r="G3692" t="s">
        <v>16</v>
      </c>
      <c r="H3692" t="s">
        <v>408</v>
      </c>
      <c r="I3692" t="s">
        <v>18</v>
      </c>
      <c r="J3692" t="b">
        <v>0</v>
      </c>
      <c r="K3692">
        <v>310674</v>
      </c>
      <c r="L3692">
        <v>1131317</v>
      </c>
      <c r="M3692">
        <v>20171015</v>
      </c>
      <c r="N3692" t="s">
        <v>19</v>
      </c>
      <c r="O3692" t="str">
        <f>IF(VLOOKUP(A3692,'national-winners'!$A$2:$B$13,2,0)=H3692,"Y","N")</f>
        <v>N</v>
      </c>
    </row>
    <row r="3693" spans="1:15" x14ac:dyDescent="0.25">
      <c r="A3693">
        <v>2016</v>
      </c>
      <c r="B3693" t="s">
        <v>145</v>
      </c>
      <c r="C3693" t="s">
        <v>146</v>
      </c>
      <c r="D3693">
        <v>49</v>
      </c>
      <c r="E3693">
        <v>87</v>
      </c>
      <c r="F3693">
        <v>67</v>
      </c>
      <c r="G3693" t="s">
        <v>16</v>
      </c>
      <c r="H3693" t="s">
        <v>412</v>
      </c>
      <c r="I3693" t="s">
        <v>55</v>
      </c>
      <c r="J3693" t="b">
        <v>0</v>
      </c>
      <c r="K3693">
        <v>255060</v>
      </c>
      <c r="L3693">
        <v>1131317</v>
      </c>
      <c r="M3693">
        <v>20171015</v>
      </c>
      <c r="N3693" t="s">
        <v>19</v>
      </c>
      <c r="O3693" t="str">
        <f>IF(VLOOKUP(A3693,'national-winners'!$A$2:$B$13,2,0)=H3693,"Y","N")</f>
        <v>N</v>
      </c>
    </row>
    <row r="3694" spans="1:15" x14ac:dyDescent="0.25">
      <c r="A3694">
        <v>2016</v>
      </c>
      <c r="B3694" t="s">
        <v>145</v>
      </c>
      <c r="C3694" t="s">
        <v>146</v>
      </c>
      <c r="D3694">
        <v>49</v>
      </c>
      <c r="E3694">
        <v>87</v>
      </c>
      <c r="F3694">
        <v>67</v>
      </c>
      <c r="G3694" t="s">
        <v>16</v>
      </c>
      <c r="H3694" t="s">
        <v>377</v>
      </c>
      <c r="I3694" t="s">
        <v>29</v>
      </c>
      <c r="J3694" t="b">
        <v>0</v>
      </c>
      <c r="K3694">
        <v>39608</v>
      </c>
      <c r="L3694">
        <v>1131317</v>
      </c>
      <c r="M3694">
        <v>20171015</v>
      </c>
      <c r="N3694" t="s">
        <v>19</v>
      </c>
      <c r="O3694" t="str">
        <f>IF(VLOOKUP(A3694,'national-winners'!$A$2:$B$13,2,0)=H3694,"Y","N")</f>
        <v>N</v>
      </c>
    </row>
    <row r="3695" spans="1:15" x14ac:dyDescent="0.25">
      <c r="A3695">
        <v>2016</v>
      </c>
      <c r="B3695" t="s">
        <v>145</v>
      </c>
      <c r="C3695" t="s">
        <v>146</v>
      </c>
      <c r="D3695">
        <v>49</v>
      </c>
      <c r="E3695">
        <v>87</v>
      </c>
      <c r="F3695">
        <v>67</v>
      </c>
      <c r="G3695" t="s">
        <v>16</v>
      </c>
      <c r="H3695" t="s">
        <v>409</v>
      </c>
      <c r="I3695" t="s">
        <v>134</v>
      </c>
      <c r="J3695" t="b">
        <v>0</v>
      </c>
      <c r="K3695">
        <v>8032</v>
      </c>
      <c r="L3695">
        <v>1131317</v>
      </c>
      <c r="M3695">
        <v>20171015</v>
      </c>
      <c r="N3695" t="s">
        <v>19</v>
      </c>
      <c r="O3695" t="str">
        <f>IF(VLOOKUP(A3695,'national-winners'!$A$2:$B$13,2,0)=H3695,"Y","N")</f>
        <v>N</v>
      </c>
    </row>
    <row r="3696" spans="1:15" x14ac:dyDescent="0.25">
      <c r="A3696">
        <v>2016</v>
      </c>
      <c r="B3696" t="s">
        <v>145</v>
      </c>
      <c r="C3696" t="s">
        <v>146</v>
      </c>
      <c r="D3696">
        <v>49</v>
      </c>
      <c r="E3696">
        <v>87</v>
      </c>
      <c r="F3696">
        <v>67</v>
      </c>
      <c r="G3696" t="s">
        <v>16</v>
      </c>
      <c r="H3696" t="s">
        <v>418</v>
      </c>
      <c r="I3696" t="s">
        <v>258</v>
      </c>
      <c r="J3696" t="b">
        <v>0</v>
      </c>
      <c r="K3696">
        <v>2732</v>
      </c>
      <c r="L3696">
        <v>1131317</v>
      </c>
      <c r="M3696">
        <v>20171015</v>
      </c>
      <c r="N3696" t="s">
        <v>19</v>
      </c>
      <c r="O3696" t="str">
        <f>IF(VLOOKUP(A3696,'national-winners'!$A$2:$B$13,2,0)=H3696,"Y","N")</f>
        <v>N</v>
      </c>
    </row>
    <row r="3697" spans="1:15" x14ac:dyDescent="0.25">
      <c r="A3697">
        <v>2016</v>
      </c>
      <c r="B3697" t="s">
        <v>148</v>
      </c>
      <c r="C3697" t="s">
        <v>149</v>
      </c>
      <c r="D3697">
        <v>50</v>
      </c>
      <c r="E3697">
        <v>13</v>
      </c>
      <c r="F3697">
        <v>6</v>
      </c>
      <c r="G3697" t="s">
        <v>16</v>
      </c>
      <c r="H3697" t="s">
        <v>408</v>
      </c>
      <c r="I3697" t="s">
        <v>18</v>
      </c>
      <c r="J3697" t="b">
        <v>0</v>
      </c>
      <c r="K3697">
        <v>178573</v>
      </c>
      <c r="L3697">
        <v>320467</v>
      </c>
      <c r="M3697">
        <v>20171015</v>
      </c>
      <c r="N3697" t="s">
        <v>19</v>
      </c>
      <c r="O3697" t="str">
        <f>IF(VLOOKUP(A3697,'national-winners'!$A$2:$B$13,2,0)=H3697,"Y","N")</f>
        <v>N</v>
      </c>
    </row>
    <row r="3698" spans="1:15" x14ac:dyDescent="0.25">
      <c r="A3698">
        <v>2016</v>
      </c>
      <c r="B3698" t="s">
        <v>148</v>
      </c>
      <c r="C3698" t="s">
        <v>149</v>
      </c>
      <c r="D3698">
        <v>50</v>
      </c>
      <c r="E3698">
        <v>13</v>
      </c>
      <c r="F3698">
        <v>6</v>
      </c>
      <c r="G3698" t="s">
        <v>16</v>
      </c>
      <c r="H3698" t="s">
        <v>407</v>
      </c>
      <c r="I3698" t="s">
        <v>21</v>
      </c>
      <c r="J3698" t="b">
        <v>0</v>
      </c>
      <c r="K3698">
        <v>95369</v>
      </c>
      <c r="L3698">
        <v>320467</v>
      </c>
      <c r="M3698">
        <v>20171015</v>
      </c>
      <c r="N3698" t="s">
        <v>19</v>
      </c>
      <c r="O3698" t="str">
        <f>IF(VLOOKUP(A3698,'national-winners'!$A$2:$B$13,2,0)=H3698,"Y","N")</f>
        <v>Y</v>
      </c>
    </row>
    <row r="3699" spans="1:15" x14ac:dyDescent="0.25">
      <c r="A3699">
        <v>2016</v>
      </c>
      <c r="B3699" t="s">
        <v>148</v>
      </c>
      <c r="C3699" t="s">
        <v>149</v>
      </c>
      <c r="D3699">
        <v>50</v>
      </c>
      <c r="E3699">
        <v>13</v>
      </c>
      <c r="F3699">
        <v>6</v>
      </c>
      <c r="G3699" t="s">
        <v>16</v>
      </c>
      <c r="J3699" t="b">
        <v>1</v>
      </c>
      <c r="K3699">
        <v>22899</v>
      </c>
      <c r="L3699">
        <v>320467</v>
      </c>
      <c r="M3699">
        <v>20171015</v>
      </c>
      <c r="N3699" t="s">
        <v>19</v>
      </c>
      <c r="O3699" t="str">
        <f>IF(VLOOKUP(A3699,'national-winners'!$A$2:$B$13,2,0)=H3699,"Y","N")</f>
        <v>N</v>
      </c>
    </row>
    <row r="3700" spans="1:15" x14ac:dyDescent="0.25">
      <c r="A3700">
        <v>2016</v>
      </c>
      <c r="B3700" t="s">
        <v>148</v>
      </c>
      <c r="C3700" t="s">
        <v>149</v>
      </c>
      <c r="D3700">
        <v>50</v>
      </c>
      <c r="E3700">
        <v>13</v>
      </c>
      <c r="F3700">
        <v>6</v>
      </c>
      <c r="G3700" t="s">
        <v>16</v>
      </c>
      <c r="H3700" t="s">
        <v>377</v>
      </c>
      <c r="I3700" t="s">
        <v>29</v>
      </c>
      <c r="J3700" t="b">
        <v>0</v>
      </c>
      <c r="K3700">
        <v>10078</v>
      </c>
      <c r="L3700">
        <v>320467</v>
      </c>
      <c r="M3700">
        <v>20171015</v>
      </c>
      <c r="N3700" t="s">
        <v>19</v>
      </c>
      <c r="O3700" t="str">
        <f>IF(VLOOKUP(A3700,'national-winners'!$A$2:$B$13,2,0)=H3700,"Y","N")</f>
        <v>N</v>
      </c>
    </row>
    <row r="3701" spans="1:15" x14ac:dyDescent="0.25">
      <c r="A3701">
        <v>2016</v>
      </c>
      <c r="B3701" t="s">
        <v>148</v>
      </c>
      <c r="C3701" t="s">
        <v>149</v>
      </c>
      <c r="D3701">
        <v>50</v>
      </c>
      <c r="E3701">
        <v>13</v>
      </c>
      <c r="F3701">
        <v>6</v>
      </c>
      <c r="G3701" t="s">
        <v>16</v>
      </c>
      <c r="H3701" t="s">
        <v>378</v>
      </c>
      <c r="I3701" t="s">
        <v>274</v>
      </c>
      <c r="J3701" t="b">
        <v>0</v>
      </c>
      <c r="K3701">
        <v>6758</v>
      </c>
      <c r="L3701">
        <v>320467</v>
      </c>
      <c r="M3701">
        <v>20171015</v>
      </c>
      <c r="N3701" t="s">
        <v>19</v>
      </c>
      <c r="O3701" t="str">
        <f>IF(VLOOKUP(A3701,'national-winners'!$A$2:$B$13,2,0)=H3701,"Y","N")</f>
        <v>N</v>
      </c>
    </row>
    <row r="3702" spans="1:15" x14ac:dyDescent="0.25">
      <c r="A3702">
        <v>2016</v>
      </c>
      <c r="B3702" t="s">
        <v>148</v>
      </c>
      <c r="C3702" t="s">
        <v>149</v>
      </c>
      <c r="D3702">
        <v>50</v>
      </c>
      <c r="E3702">
        <v>13</v>
      </c>
      <c r="F3702">
        <v>6</v>
      </c>
      <c r="G3702" t="s">
        <v>16</v>
      </c>
      <c r="H3702" t="s">
        <v>306</v>
      </c>
      <c r="J3702" t="b">
        <v>0</v>
      </c>
      <c r="K3702">
        <v>4574</v>
      </c>
      <c r="L3702">
        <v>320467</v>
      </c>
      <c r="M3702">
        <v>20171015</v>
      </c>
      <c r="N3702" t="s">
        <v>19</v>
      </c>
      <c r="O3702" t="str">
        <f>IF(VLOOKUP(A3702,'national-winners'!$A$2:$B$13,2,0)=H3702,"Y","N")</f>
        <v>N</v>
      </c>
    </row>
    <row r="3703" spans="1:15" x14ac:dyDescent="0.25">
      <c r="A3703">
        <v>2016</v>
      </c>
      <c r="B3703" t="s">
        <v>148</v>
      </c>
      <c r="C3703" t="s">
        <v>149</v>
      </c>
      <c r="D3703">
        <v>50</v>
      </c>
      <c r="E3703">
        <v>13</v>
      </c>
      <c r="F3703">
        <v>6</v>
      </c>
      <c r="G3703" t="s">
        <v>16</v>
      </c>
      <c r="H3703" t="s">
        <v>410</v>
      </c>
      <c r="I3703" t="s">
        <v>35</v>
      </c>
      <c r="J3703" t="b">
        <v>0</v>
      </c>
      <c r="K3703">
        <v>1063</v>
      </c>
      <c r="L3703">
        <v>320467</v>
      </c>
      <c r="M3703">
        <v>20171015</v>
      </c>
      <c r="N3703" t="s">
        <v>19</v>
      </c>
      <c r="O3703" t="str">
        <f>IF(VLOOKUP(A3703,'national-winners'!$A$2:$B$13,2,0)=H3703,"Y","N")</f>
        <v>N</v>
      </c>
    </row>
    <row r="3704" spans="1:15" x14ac:dyDescent="0.25">
      <c r="A3704">
        <v>2016</v>
      </c>
      <c r="B3704" t="s">
        <v>148</v>
      </c>
      <c r="C3704" t="s">
        <v>149</v>
      </c>
      <c r="D3704">
        <v>50</v>
      </c>
      <c r="E3704">
        <v>13</v>
      </c>
      <c r="F3704">
        <v>6</v>
      </c>
      <c r="G3704" t="s">
        <v>16</v>
      </c>
      <c r="H3704" t="s">
        <v>439</v>
      </c>
      <c r="J3704" t="b">
        <v>0</v>
      </c>
      <c r="K3704">
        <v>826</v>
      </c>
      <c r="L3704">
        <v>320467</v>
      </c>
      <c r="M3704">
        <v>20171015</v>
      </c>
      <c r="N3704" t="s">
        <v>19</v>
      </c>
      <c r="O3704" t="str">
        <f>IF(VLOOKUP(A3704,'national-winners'!$A$2:$B$13,2,0)=H3704,"Y","N")</f>
        <v>N</v>
      </c>
    </row>
    <row r="3705" spans="1:15" x14ac:dyDescent="0.25">
      <c r="A3705">
        <v>2016</v>
      </c>
      <c r="B3705" t="s">
        <v>148</v>
      </c>
      <c r="C3705" t="s">
        <v>149</v>
      </c>
      <c r="D3705">
        <v>50</v>
      </c>
      <c r="E3705">
        <v>13</v>
      </c>
      <c r="F3705">
        <v>6</v>
      </c>
      <c r="G3705" t="s">
        <v>16</v>
      </c>
      <c r="H3705" t="s">
        <v>264</v>
      </c>
      <c r="I3705" t="s">
        <v>229</v>
      </c>
      <c r="J3705" t="b">
        <v>0</v>
      </c>
      <c r="K3705">
        <v>327</v>
      </c>
      <c r="L3705">
        <v>320467</v>
      </c>
      <c r="M3705">
        <v>20171015</v>
      </c>
      <c r="N3705" t="s">
        <v>19</v>
      </c>
      <c r="O3705" t="str">
        <f>IF(VLOOKUP(A3705,'national-winners'!$A$2:$B$13,2,0)=H3705,"Y","N")</f>
        <v>N</v>
      </c>
    </row>
    <row r="3706" spans="1:15" x14ac:dyDescent="0.25">
      <c r="A3706">
        <v>2016</v>
      </c>
      <c r="B3706" t="s">
        <v>150</v>
      </c>
      <c r="C3706" t="s">
        <v>151</v>
      </c>
      <c r="D3706">
        <v>51</v>
      </c>
      <c r="E3706">
        <v>54</v>
      </c>
      <c r="F3706">
        <v>40</v>
      </c>
      <c r="G3706" t="s">
        <v>16</v>
      </c>
      <c r="H3706" t="s">
        <v>408</v>
      </c>
      <c r="I3706" t="s">
        <v>18</v>
      </c>
      <c r="J3706" t="b">
        <v>0</v>
      </c>
      <c r="K3706">
        <v>1981473</v>
      </c>
      <c r="L3706">
        <v>3982752</v>
      </c>
      <c r="M3706">
        <v>20171015</v>
      </c>
      <c r="N3706" t="s">
        <v>19</v>
      </c>
      <c r="O3706" t="str">
        <f>IF(VLOOKUP(A3706,'national-winners'!$A$2:$B$13,2,0)=H3706,"Y","N")</f>
        <v>N</v>
      </c>
    </row>
    <row r="3707" spans="1:15" x14ac:dyDescent="0.25">
      <c r="A3707">
        <v>2016</v>
      </c>
      <c r="B3707" t="s">
        <v>150</v>
      </c>
      <c r="C3707" t="s">
        <v>151</v>
      </c>
      <c r="D3707">
        <v>51</v>
      </c>
      <c r="E3707">
        <v>54</v>
      </c>
      <c r="F3707">
        <v>40</v>
      </c>
      <c r="G3707" t="s">
        <v>16</v>
      </c>
      <c r="H3707" t="s">
        <v>407</v>
      </c>
      <c r="I3707" t="s">
        <v>21</v>
      </c>
      <c r="J3707" t="b">
        <v>0</v>
      </c>
      <c r="K3707">
        <v>1769443</v>
      </c>
      <c r="L3707">
        <v>3982752</v>
      </c>
      <c r="M3707">
        <v>20171015</v>
      </c>
      <c r="N3707" t="s">
        <v>19</v>
      </c>
      <c r="O3707" t="str">
        <f>IF(VLOOKUP(A3707,'national-winners'!$A$2:$B$13,2,0)=H3707,"Y","N")</f>
        <v>Y</v>
      </c>
    </row>
    <row r="3708" spans="1:15" x14ac:dyDescent="0.25">
      <c r="A3708">
        <v>2016</v>
      </c>
      <c r="B3708" t="s">
        <v>150</v>
      </c>
      <c r="C3708" t="s">
        <v>151</v>
      </c>
      <c r="D3708">
        <v>51</v>
      </c>
      <c r="E3708">
        <v>54</v>
      </c>
      <c r="F3708">
        <v>40</v>
      </c>
      <c r="G3708" t="s">
        <v>16</v>
      </c>
      <c r="H3708" t="s">
        <v>377</v>
      </c>
      <c r="I3708" t="s">
        <v>29</v>
      </c>
      <c r="J3708" t="b">
        <v>0</v>
      </c>
      <c r="K3708">
        <v>118274</v>
      </c>
      <c r="L3708">
        <v>3982752</v>
      </c>
      <c r="M3708">
        <v>20171015</v>
      </c>
      <c r="N3708" t="s">
        <v>19</v>
      </c>
      <c r="O3708" t="str">
        <f>IF(VLOOKUP(A3708,'national-winners'!$A$2:$B$13,2,0)=H3708,"Y","N")</f>
        <v>N</v>
      </c>
    </row>
    <row r="3709" spans="1:15" x14ac:dyDescent="0.25">
      <c r="A3709">
        <v>2016</v>
      </c>
      <c r="B3709" t="s">
        <v>150</v>
      </c>
      <c r="C3709" t="s">
        <v>151</v>
      </c>
      <c r="D3709">
        <v>51</v>
      </c>
      <c r="E3709">
        <v>54</v>
      </c>
      <c r="F3709">
        <v>40</v>
      </c>
      <c r="G3709" t="s">
        <v>16</v>
      </c>
      <c r="H3709" t="s">
        <v>412</v>
      </c>
      <c r="I3709" t="s">
        <v>35</v>
      </c>
      <c r="J3709" t="b">
        <v>0</v>
      </c>
      <c r="K3709">
        <v>54054</v>
      </c>
      <c r="L3709">
        <v>3982752</v>
      </c>
      <c r="M3709">
        <v>20171015</v>
      </c>
      <c r="N3709" t="s">
        <v>19</v>
      </c>
      <c r="O3709" t="str">
        <f>IF(VLOOKUP(A3709,'national-winners'!$A$2:$B$13,2,0)=H3709,"Y","N")</f>
        <v>N</v>
      </c>
    </row>
    <row r="3710" spans="1:15" x14ac:dyDescent="0.25">
      <c r="A3710">
        <v>2016</v>
      </c>
      <c r="B3710" t="s">
        <v>150</v>
      </c>
      <c r="C3710" t="s">
        <v>151</v>
      </c>
      <c r="D3710">
        <v>51</v>
      </c>
      <c r="E3710">
        <v>54</v>
      </c>
      <c r="F3710">
        <v>40</v>
      </c>
      <c r="G3710" t="s">
        <v>16</v>
      </c>
      <c r="J3710" t="b">
        <v>1</v>
      </c>
      <c r="K3710">
        <v>31870</v>
      </c>
      <c r="L3710">
        <v>3982752</v>
      </c>
      <c r="M3710">
        <v>20171015</v>
      </c>
      <c r="N3710" t="s">
        <v>19</v>
      </c>
      <c r="O3710" t="str">
        <f>IF(VLOOKUP(A3710,'national-winners'!$A$2:$B$13,2,0)=H3710,"Y","N")</f>
        <v>N</v>
      </c>
    </row>
    <row r="3711" spans="1:15" x14ac:dyDescent="0.25">
      <c r="A3711">
        <v>2016</v>
      </c>
      <c r="B3711" t="s">
        <v>150</v>
      </c>
      <c r="C3711" t="s">
        <v>151</v>
      </c>
      <c r="D3711">
        <v>51</v>
      </c>
      <c r="E3711">
        <v>54</v>
      </c>
      <c r="F3711">
        <v>40</v>
      </c>
      <c r="G3711" t="s">
        <v>16</v>
      </c>
      <c r="H3711" t="s">
        <v>378</v>
      </c>
      <c r="I3711" t="s">
        <v>274</v>
      </c>
      <c r="J3711" t="b">
        <v>0</v>
      </c>
      <c r="K3711">
        <v>27638</v>
      </c>
      <c r="L3711">
        <v>3982752</v>
      </c>
      <c r="M3711">
        <v>20171015</v>
      </c>
      <c r="N3711" t="s">
        <v>19</v>
      </c>
      <c r="O3711" t="str">
        <f>IF(VLOOKUP(A3711,'national-winners'!$A$2:$B$13,2,0)=H3711,"Y","N")</f>
        <v>N</v>
      </c>
    </row>
    <row r="3712" spans="1:15" x14ac:dyDescent="0.25">
      <c r="A3712">
        <v>2016</v>
      </c>
      <c r="B3712" t="s">
        <v>152</v>
      </c>
      <c r="C3712" t="s">
        <v>153</v>
      </c>
      <c r="D3712">
        <v>53</v>
      </c>
      <c r="E3712">
        <v>91</v>
      </c>
      <c r="F3712">
        <v>73</v>
      </c>
      <c r="G3712" t="s">
        <v>16</v>
      </c>
      <c r="H3712" t="s">
        <v>408</v>
      </c>
      <c r="I3712" t="s">
        <v>18</v>
      </c>
      <c r="J3712" t="b">
        <v>0</v>
      </c>
      <c r="K3712">
        <v>1742718</v>
      </c>
      <c r="L3712">
        <v>3317019</v>
      </c>
      <c r="M3712">
        <v>20171015</v>
      </c>
      <c r="N3712" t="s">
        <v>19</v>
      </c>
      <c r="O3712" t="str">
        <f>IF(VLOOKUP(A3712,'national-winners'!$A$2:$B$13,2,0)=H3712,"Y","N")</f>
        <v>N</v>
      </c>
    </row>
    <row r="3713" spans="1:15" x14ac:dyDescent="0.25">
      <c r="A3713">
        <v>2016</v>
      </c>
      <c r="B3713" t="s">
        <v>152</v>
      </c>
      <c r="C3713" t="s">
        <v>153</v>
      </c>
      <c r="D3713">
        <v>53</v>
      </c>
      <c r="E3713">
        <v>91</v>
      </c>
      <c r="F3713">
        <v>73</v>
      </c>
      <c r="G3713" t="s">
        <v>16</v>
      </c>
      <c r="H3713" t="s">
        <v>407</v>
      </c>
      <c r="I3713" t="s">
        <v>21</v>
      </c>
      <c r="J3713" t="b">
        <v>0</v>
      </c>
      <c r="K3713">
        <v>1221747</v>
      </c>
      <c r="L3713">
        <v>3317019</v>
      </c>
      <c r="M3713">
        <v>20171015</v>
      </c>
      <c r="N3713" t="s">
        <v>19</v>
      </c>
      <c r="O3713" t="str">
        <f>IF(VLOOKUP(A3713,'national-winners'!$A$2:$B$13,2,0)=H3713,"Y","N")</f>
        <v>Y</v>
      </c>
    </row>
    <row r="3714" spans="1:15" x14ac:dyDescent="0.25">
      <c r="A3714">
        <v>2016</v>
      </c>
      <c r="B3714" t="s">
        <v>152</v>
      </c>
      <c r="C3714" t="s">
        <v>153</v>
      </c>
      <c r="D3714">
        <v>53</v>
      </c>
      <c r="E3714">
        <v>91</v>
      </c>
      <c r="F3714">
        <v>73</v>
      </c>
      <c r="G3714" t="s">
        <v>16</v>
      </c>
      <c r="H3714" t="s">
        <v>377</v>
      </c>
      <c r="I3714" t="s">
        <v>29</v>
      </c>
      <c r="J3714" t="b">
        <v>0</v>
      </c>
      <c r="K3714">
        <v>160879</v>
      </c>
      <c r="L3714">
        <v>3317019</v>
      </c>
      <c r="M3714">
        <v>20171015</v>
      </c>
      <c r="N3714" t="s">
        <v>19</v>
      </c>
      <c r="O3714" t="str">
        <f>IF(VLOOKUP(A3714,'national-winners'!$A$2:$B$13,2,0)=H3714,"Y","N")</f>
        <v>N</v>
      </c>
    </row>
    <row r="3715" spans="1:15" x14ac:dyDescent="0.25">
      <c r="A3715">
        <v>2016</v>
      </c>
      <c r="B3715" t="s">
        <v>152</v>
      </c>
      <c r="C3715" t="s">
        <v>153</v>
      </c>
      <c r="D3715">
        <v>53</v>
      </c>
      <c r="E3715">
        <v>91</v>
      </c>
      <c r="F3715">
        <v>73</v>
      </c>
      <c r="G3715" t="s">
        <v>16</v>
      </c>
      <c r="J3715" t="b">
        <v>1</v>
      </c>
      <c r="K3715">
        <v>107805</v>
      </c>
      <c r="L3715">
        <v>3317019</v>
      </c>
      <c r="M3715">
        <v>20171015</v>
      </c>
      <c r="N3715" t="s">
        <v>19</v>
      </c>
      <c r="O3715" t="str">
        <f>IF(VLOOKUP(A3715,'national-winners'!$A$2:$B$13,2,0)=H3715,"Y","N")</f>
        <v>N</v>
      </c>
    </row>
    <row r="3716" spans="1:15" x14ac:dyDescent="0.25">
      <c r="A3716">
        <v>2016</v>
      </c>
      <c r="B3716" t="s">
        <v>152</v>
      </c>
      <c r="C3716" t="s">
        <v>153</v>
      </c>
      <c r="D3716">
        <v>53</v>
      </c>
      <c r="E3716">
        <v>91</v>
      </c>
      <c r="F3716">
        <v>73</v>
      </c>
      <c r="G3716" t="s">
        <v>16</v>
      </c>
      <c r="H3716" t="s">
        <v>378</v>
      </c>
      <c r="I3716" t="s">
        <v>274</v>
      </c>
      <c r="J3716" t="b">
        <v>0</v>
      </c>
      <c r="K3716">
        <v>58417</v>
      </c>
      <c r="L3716">
        <v>3317019</v>
      </c>
      <c r="M3716">
        <v>20171015</v>
      </c>
      <c r="N3716" t="s">
        <v>19</v>
      </c>
      <c r="O3716" t="str">
        <f>IF(VLOOKUP(A3716,'national-winners'!$A$2:$B$13,2,0)=H3716,"Y","N")</f>
        <v>N</v>
      </c>
    </row>
    <row r="3717" spans="1:15" x14ac:dyDescent="0.25">
      <c r="A3717">
        <v>2016</v>
      </c>
      <c r="B3717" t="s">
        <v>152</v>
      </c>
      <c r="C3717" t="s">
        <v>153</v>
      </c>
      <c r="D3717">
        <v>53</v>
      </c>
      <c r="E3717">
        <v>91</v>
      </c>
      <c r="F3717">
        <v>73</v>
      </c>
      <c r="G3717" t="s">
        <v>16</v>
      </c>
      <c r="H3717" t="s">
        <v>409</v>
      </c>
      <c r="I3717" t="s">
        <v>134</v>
      </c>
      <c r="J3717" t="b">
        <v>0</v>
      </c>
      <c r="K3717">
        <v>17623</v>
      </c>
      <c r="L3717">
        <v>3317019</v>
      </c>
      <c r="M3717">
        <v>20171015</v>
      </c>
      <c r="N3717" t="s">
        <v>19</v>
      </c>
      <c r="O3717" t="str">
        <f>IF(VLOOKUP(A3717,'national-winners'!$A$2:$B$13,2,0)=H3717,"Y","N")</f>
        <v>N</v>
      </c>
    </row>
    <row r="3718" spans="1:15" x14ac:dyDescent="0.25">
      <c r="A3718">
        <v>2016</v>
      </c>
      <c r="B3718" t="s">
        <v>152</v>
      </c>
      <c r="C3718" t="s">
        <v>153</v>
      </c>
      <c r="D3718">
        <v>53</v>
      </c>
      <c r="E3718">
        <v>91</v>
      </c>
      <c r="F3718">
        <v>73</v>
      </c>
      <c r="G3718" t="s">
        <v>16</v>
      </c>
      <c r="H3718" t="s">
        <v>426</v>
      </c>
      <c r="I3718" t="s">
        <v>37</v>
      </c>
      <c r="J3718" t="b">
        <v>0</v>
      </c>
      <c r="K3718">
        <v>4307</v>
      </c>
      <c r="L3718">
        <v>3317019</v>
      </c>
      <c r="M3718">
        <v>20171015</v>
      </c>
      <c r="N3718" t="s">
        <v>19</v>
      </c>
      <c r="O3718" t="str">
        <f>IF(VLOOKUP(A3718,'national-winners'!$A$2:$B$13,2,0)=H3718,"Y","N")</f>
        <v>N</v>
      </c>
    </row>
    <row r="3719" spans="1:15" x14ac:dyDescent="0.25">
      <c r="A3719">
        <v>2016</v>
      </c>
      <c r="B3719" t="s">
        <v>152</v>
      </c>
      <c r="C3719" t="s">
        <v>153</v>
      </c>
      <c r="D3719">
        <v>53</v>
      </c>
      <c r="E3719">
        <v>91</v>
      </c>
      <c r="F3719">
        <v>73</v>
      </c>
      <c r="G3719" t="s">
        <v>16</v>
      </c>
      <c r="H3719" t="s">
        <v>264</v>
      </c>
      <c r="I3719" t="s">
        <v>353</v>
      </c>
      <c r="J3719" t="b">
        <v>0</v>
      </c>
      <c r="K3719">
        <v>3523</v>
      </c>
      <c r="L3719">
        <v>3317019</v>
      </c>
      <c r="M3719">
        <v>20171015</v>
      </c>
      <c r="N3719" t="s">
        <v>19</v>
      </c>
      <c r="O3719" t="str">
        <f>IF(VLOOKUP(A3719,'national-winners'!$A$2:$B$13,2,0)=H3719,"Y","N")</f>
        <v>N</v>
      </c>
    </row>
    <row r="3720" spans="1:15" x14ac:dyDescent="0.25">
      <c r="A3720">
        <v>2016</v>
      </c>
      <c r="B3720" t="s">
        <v>154</v>
      </c>
      <c r="C3720" t="s">
        <v>155</v>
      </c>
      <c r="D3720">
        <v>54</v>
      </c>
      <c r="E3720">
        <v>55</v>
      </c>
      <c r="F3720">
        <v>56</v>
      </c>
      <c r="G3720" t="s">
        <v>16</v>
      </c>
      <c r="H3720" t="s">
        <v>407</v>
      </c>
      <c r="I3720" t="s">
        <v>21</v>
      </c>
      <c r="J3720" t="b">
        <v>0</v>
      </c>
      <c r="K3720">
        <v>489371</v>
      </c>
      <c r="L3720">
        <v>713051</v>
      </c>
      <c r="M3720">
        <v>20171015</v>
      </c>
      <c r="N3720" t="s">
        <v>19</v>
      </c>
      <c r="O3720" t="str">
        <f>IF(VLOOKUP(A3720,'national-winners'!$A$2:$B$13,2,0)=H3720,"Y","N")</f>
        <v>Y</v>
      </c>
    </row>
    <row r="3721" spans="1:15" x14ac:dyDescent="0.25">
      <c r="A3721">
        <v>2016</v>
      </c>
      <c r="B3721" t="s">
        <v>154</v>
      </c>
      <c r="C3721" t="s">
        <v>155</v>
      </c>
      <c r="D3721">
        <v>54</v>
      </c>
      <c r="E3721">
        <v>55</v>
      </c>
      <c r="F3721">
        <v>56</v>
      </c>
      <c r="G3721" t="s">
        <v>16</v>
      </c>
      <c r="H3721" t="s">
        <v>408</v>
      </c>
      <c r="I3721" t="s">
        <v>18</v>
      </c>
      <c r="J3721" t="b">
        <v>0</v>
      </c>
      <c r="K3721">
        <v>188794</v>
      </c>
      <c r="L3721">
        <v>713051</v>
      </c>
      <c r="M3721">
        <v>20171015</v>
      </c>
      <c r="N3721" t="s">
        <v>19</v>
      </c>
      <c r="O3721" t="str">
        <f>IF(VLOOKUP(A3721,'national-winners'!$A$2:$B$13,2,0)=H3721,"Y","N")</f>
        <v>N</v>
      </c>
    </row>
    <row r="3722" spans="1:15" x14ac:dyDescent="0.25">
      <c r="A3722">
        <v>2016</v>
      </c>
      <c r="B3722" t="s">
        <v>154</v>
      </c>
      <c r="C3722" t="s">
        <v>155</v>
      </c>
      <c r="D3722">
        <v>54</v>
      </c>
      <c r="E3722">
        <v>55</v>
      </c>
      <c r="F3722">
        <v>56</v>
      </c>
      <c r="G3722" t="s">
        <v>16</v>
      </c>
      <c r="H3722" t="s">
        <v>377</v>
      </c>
      <c r="I3722" t="s">
        <v>29</v>
      </c>
      <c r="J3722" t="b">
        <v>0</v>
      </c>
      <c r="K3722">
        <v>23004</v>
      </c>
      <c r="L3722">
        <v>713051</v>
      </c>
      <c r="M3722">
        <v>20171015</v>
      </c>
      <c r="N3722" t="s">
        <v>19</v>
      </c>
      <c r="O3722" t="str">
        <f>IF(VLOOKUP(A3722,'national-winners'!$A$2:$B$13,2,0)=H3722,"Y","N")</f>
        <v>N</v>
      </c>
    </row>
    <row r="3723" spans="1:15" x14ac:dyDescent="0.25">
      <c r="A3723">
        <v>2016</v>
      </c>
      <c r="B3723" t="s">
        <v>154</v>
      </c>
      <c r="C3723" t="s">
        <v>155</v>
      </c>
      <c r="D3723">
        <v>54</v>
      </c>
      <c r="E3723">
        <v>55</v>
      </c>
      <c r="F3723">
        <v>56</v>
      </c>
      <c r="G3723" t="s">
        <v>16</v>
      </c>
      <c r="H3723" t="s">
        <v>378</v>
      </c>
      <c r="I3723" t="s">
        <v>274</v>
      </c>
      <c r="J3723" t="b">
        <v>0</v>
      </c>
      <c r="K3723">
        <v>8075</v>
      </c>
      <c r="L3723">
        <v>713051</v>
      </c>
      <c r="M3723">
        <v>20171015</v>
      </c>
      <c r="N3723" t="s">
        <v>19</v>
      </c>
      <c r="O3723" t="str">
        <f>IF(VLOOKUP(A3723,'national-winners'!$A$2:$B$13,2,0)=H3723,"Y","N")</f>
        <v>N</v>
      </c>
    </row>
    <row r="3724" spans="1:15" x14ac:dyDescent="0.25">
      <c r="A3724">
        <v>2016</v>
      </c>
      <c r="B3724" t="s">
        <v>154</v>
      </c>
      <c r="C3724" t="s">
        <v>155</v>
      </c>
      <c r="D3724">
        <v>54</v>
      </c>
      <c r="E3724">
        <v>55</v>
      </c>
      <c r="F3724">
        <v>56</v>
      </c>
      <c r="G3724" t="s">
        <v>16</v>
      </c>
      <c r="H3724" t="s">
        <v>409</v>
      </c>
      <c r="I3724" t="s">
        <v>134</v>
      </c>
      <c r="J3724" t="b">
        <v>0</v>
      </c>
      <c r="K3724">
        <v>3807</v>
      </c>
      <c r="L3724">
        <v>713051</v>
      </c>
      <c r="M3724">
        <v>20171015</v>
      </c>
      <c r="N3724" t="s">
        <v>19</v>
      </c>
      <c r="O3724" t="str">
        <f>IF(VLOOKUP(A3724,'national-winners'!$A$2:$B$13,2,0)=H3724,"Y","N")</f>
        <v>N</v>
      </c>
    </row>
    <row r="3725" spans="1:15" x14ac:dyDescent="0.25">
      <c r="A3725">
        <v>2016</v>
      </c>
      <c r="B3725" t="s">
        <v>156</v>
      </c>
      <c r="C3725" t="s">
        <v>157</v>
      </c>
      <c r="D3725">
        <v>55</v>
      </c>
      <c r="E3725">
        <v>35</v>
      </c>
      <c r="F3725">
        <v>25</v>
      </c>
      <c r="G3725" t="s">
        <v>16</v>
      </c>
      <c r="H3725" t="s">
        <v>407</v>
      </c>
      <c r="I3725" t="s">
        <v>21</v>
      </c>
      <c r="J3725" t="b">
        <v>0</v>
      </c>
      <c r="K3725">
        <v>1405284</v>
      </c>
      <c r="L3725">
        <v>2976150</v>
      </c>
      <c r="M3725">
        <v>20171015</v>
      </c>
      <c r="N3725" t="s">
        <v>19</v>
      </c>
      <c r="O3725" t="str">
        <f>IF(VLOOKUP(A3725,'national-winners'!$A$2:$B$13,2,0)=H3725,"Y","N")</f>
        <v>Y</v>
      </c>
    </row>
    <row r="3726" spans="1:15" x14ac:dyDescent="0.25">
      <c r="A3726">
        <v>2016</v>
      </c>
      <c r="B3726" t="s">
        <v>156</v>
      </c>
      <c r="C3726" t="s">
        <v>157</v>
      </c>
      <c r="D3726">
        <v>55</v>
      </c>
      <c r="E3726">
        <v>35</v>
      </c>
      <c r="F3726">
        <v>25</v>
      </c>
      <c r="G3726" t="s">
        <v>16</v>
      </c>
      <c r="H3726" t="s">
        <v>408</v>
      </c>
      <c r="I3726" t="s">
        <v>18</v>
      </c>
      <c r="J3726" t="b">
        <v>0</v>
      </c>
      <c r="K3726">
        <v>1382536</v>
      </c>
      <c r="L3726">
        <v>2976150</v>
      </c>
      <c r="M3726">
        <v>20171015</v>
      </c>
      <c r="N3726" t="s">
        <v>19</v>
      </c>
      <c r="O3726" t="str">
        <f>IF(VLOOKUP(A3726,'national-winners'!$A$2:$B$13,2,0)=H3726,"Y","N")</f>
        <v>N</v>
      </c>
    </row>
    <row r="3727" spans="1:15" x14ac:dyDescent="0.25">
      <c r="A3727">
        <v>2016</v>
      </c>
      <c r="B3727" t="s">
        <v>156</v>
      </c>
      <c r="C3727" t="s">
        <v>157</v>
      </c>
      <c r="D3727">
        <v>55</v>
      </c>
      <c r="E3727">
        <v>35</v>
      </c>
      <c r="F3727">
        <v>25</v>
      </c>
      <c r="G3727" t="s">
        <v>16</v>
      </c>
      <c r="H3727" t="s">
        <v>377</v>
      </c>
      <c r="I3727" t="s">
        <v>29</v>
      </c>
      <c r="J3727" t="b">
        <v>0</v>
      </c>
      <c r="K3727">
        <v>106674</v>
      </c>
      <c r="L3727">
        <v>2976150</v>
      </c>
      <c r="M3727">
        <v>20171015</v>
      </c>
      <c r="N3727" t="s">
        <v>19</v>
      </c>
      <c r="O3727" t="str">
        <f>IF(VLOOKUP(A3727,'national-winners'!$A$2:$B$13,2,0)=H3727,"Y","N")</f>
        <v>N</v>
      </c>
    </row>
    <row r="3728" spans="1:15" x14ac:dyDescent="0.25">
      <c r="A3728">
        <v>2016</v>
      </c>
      <c r="B3728" t="s">
        <v>156</v>
      </c>
      <c r="C3728" t="s">
        <v>157</v>
      </c>
      <c r="D3728">
        <v>55</v>
      </c>
      <c r="E3728">
        <v>35</v>
      </c>
      <c r="F3728">
        <v>25</v>
      </c>
      <c r="G3728" t="s">
        <v>16</v>
      </c>
      <c r="H3728" t="s">
        <v>378</v>
      </c>
      <c r="I3728" t="s">
        <v>274</v>
      </c>
      <c r="J3728" t="b">
        <v>0</v>
      </c>
      <c r="K3728">
        <v>31072</v>
      </c>
      <c r="L3728">
        <v>2976150</v>
      </c>
      <c r="M3728">
        <v>20171015</v>
      </c>
      <c r="N3728" t="s">
        <v>19</v>
      </c>
      <c r="O3728" t="str">
        <f>IF(VLOOKUP(A3728,'national-winners'!$A$2:$B$13,2,0)=H3728,"Y","N")</f>
        <v>N</v>
      </c>
    </row>
    <row r="3729" spans="1:15" x14ac:dyDescent="0.25">
      <c r="A3729">
        <v>2016</v>
      </c>
      <c r="B3729" t="s">
        <v>156</v>
      </c>
      <c r="C3729" t="s">
        <v>157</v>
      </c>
      <c r="D3729">
        <v>55</v>
      </c>
      <c r="E3729">
        <v>35</v>
      </c>
      <c r="F3729">
        <v>25</v>
      </c>
      <c r="G3729" t="s">
        <v>16</v>
      </c>
      <c r="H3729" t="s">
        <v>52</v>
      </c>
      <c r="J3729" t="b">
        <v>0</v>
      </c>
      <c r="K3729">
        <v>22764</v>
      </c>
      <c r="L3729">
        <v>2976150</v>
      </c>
      <c r="M3729">
        <v>20171015</v>
      </c>
      <c r="N3729" t="s">
        <v>19</v>
      </c>
      <c r="O3729" t="str">
        <f>IF(VLOOKUP(A3729,'national-winners'!$A$2:$B$13,2,0)=H3729,"Y","N")</f>
        <v>N</v>
      </c>
    </row>
    <row r="3730" spans="1:15" x14ac:dyDescent="0.25">
      <c r="A3730">
        <v>2016</v>
      </c>
      <c r="B3730" t="s">
        <v>156</v>
      </c>
      <c r="C3730" t="s">
        <v>157</v>
      </c>
      <c r="D3730">
        <v>55</v>
      </c>
      <c r="E3730">
        <v>35</v>
      </c>
      <c r="F3730">
        <v>25</v>
      </c>
      <c r="G3730" t="s">
        <v>16</v>
      </c>
      <c r="J3730" t="b">
        <v>1</v>
      </c>
      <c r="K3730">
        <v>12386</v>
      </c>
      <c r="L3730">
        <v>2976150</v>
      </c>
      <c r="M3730">
        <v>20171015</v>
      </c>
      <c r="N3730" t="s">
        <v>19</v>
      </c>
      <c r="O3730" t="str">
        <f>IF(VLOOKUP(A3730,'national-winners'!$A$2:$B$13,2,0)=H3730,"Y","N")</f>
        <v>N</v>
      </c>
    </row>
    <row r="3731" spans="1:15" x14ac:dyDescent="0.25">
      <c r="A3731">
        <v>2016</v>
      </c>
      <c r="B3731" t="s">
        <v>156</v>
      </c>
      <c r="C3731" t="s">
        <v>157</v>
      </c>
      <c r="D3731">
        <v>55</v>
      </c>
      <c r="E3731">
        <v>35</v>
      </c>
      <c r="F3731">
        <v>25</v>
      </c>
      <c r="G3731" t="s">
        <v>16</v>
      </c>
      <c r="H3731" t="s">
        <v>409</v>
      </c>
      <c r="I3731" t="s">
        <v>134</v>
      </c>
      <c r="J3731" t="b">
        <v>0</v>
      </c>
      <c r="K3731">
        <v>12162</v>
      </c>
      <c r="L3731">
        <v>2976150</v>
      </c>
      <c r="M3731">
        <v>20171015</v>
      </c>
      <c r="N3731" t="s">
        <v>19</v>
      </c>
      <c r="O3731" t="str">
        <f>IF(VLOOKUP(A3731,'national-winners'!$A$2:$B$13,2,0)=H3731,"Y","N")</f>
        <v>N</v>
      </c>
    </row>
    <row r="3732" spans="1:15" x14ac:dyDescent="0.25">
      <c r="A3732">
        <v>2016</v>
      </c>
      <c r="B3732" t="s">
        <v>156</v>
      </c>
      <c r="C3732" t="s">
        <v>157</v>
      </c>
      <c r="D3732">
        <v>55</v>
      </c>
      <c r="E3732">
        <v>35</v>
      </c>
      <c r="F3732">
        <v>25</v>
      </c>
      <c r="G3732" t="s">
        <v>16</v>
      </c>
      <c r="H3732" t="s">
        <v>280</v>
      </c>
      <c r="I3732" t="s">
        <v>437</v>
      </c>
      <c r="J3732" t="b">
        <v>0</v>
      </c>
      <c r="K3732">
        <v>1770</v>
      </c>
      <c r="L3732">
        <v>2976150</v>
      </c>
      <c r="M3732">
        <v>20171015</v>
      </c>
      <c r="N3732" t="s">
        <v>19</v>
      </c>
      <c r="O3732" t="str">
        <f>IF(VLOOKUP(A3732,'national-winners'!$A$2:$B$13,2,0)=H3732,"Y","N")</f>
        <v>N</v>
      </c>
    </row>
    <row r="3733" spans="1:15" x14ac:dyDescent="0.25">
      <c r="A3733">
        <v>2016</v>
      </c>
      <c r="B3733" t="s">
        <v>156</v>
      </c>
      <c r="C3733" t="s">
        <v>157</v>
      </c>
      <c r="D3733">
        <v>55</v>
      </c>
      <c r="E3733">
        <v>35</v>
      </c>
      <c r="F3733">
        <v>25</v>
      </c>
      <c r="G3733" t="s">
        <v>16</v>
      </c>
      <c r="H3733" t="s">
        <v>410</v>
      </c>
      <c r="I3733" t="s">
        <v>411</v>
      </c>
      <c r="J3733" t="b">
        <v>0</v>
      </c>
      <c r="K3733">
        <v>1502</v>
      </c>
      <c r="L3733">
        <v>2976150</v>
      </c>
      <c r="M3733">
        <v>20171015</v>
      </c>
      <c r="N3733" t="s">
        <v>19</v>
      </c>
      <c r="O3733" t="str">
        <f>IF(VLOOKUP(A3733,'national-winners'!$A$2:$B$13,2,0)=H3733,"Y","N")</f>
        <v>N</v>
      </c>
    </row>
    <row r="3734" spans="1:15" x14ac:dyDescent="0.25">
      <c r="A3734">
        <v>2016</v>
      </c>
      <c r="B3734" t="s">
        <v>158</v>
      </c>
      <c r="C3734" t="s">
        <v>159</v>
      </c>
      <c r="D3734">
        <v>56</v>
      </c>
      <c r="E3734">
        <v>83</v>
      </c>
      <c r="F3734">
        <v>68</v>
      </c>
      <c r="G3734" t="s">
        <v>16</v>
      </c>
      <c r="H3734" t="s">
        <v>407</v>
      </c>
      <c r="I3734" t="s">
        <v>21</v>
      </c>
      <c r="J3734" t="b">
        <v>0</v>
      </c>
      <c r="K3734">
        <v>174419</v>
      </c>
      <c r="L3734">
        <v>258788</v>
      </c>
      <c r="M3734">
        <v>20171015</v>
      </c>
      <c r="N3734" t="s">
        <v>19</v>
      </c>
      <c r="O3734" t="str">
        <f>IF(VLOOKUP(A3734,'national-winners'!$A$2:$B$13,2,0)=H3734,"Y","N")</f>
        <v>Y</v>
      </c>
    </row>
    <row r="3735" spans="1:15" x14ac:dyDescent="0.25">
      <c r="A3735">
        <v>2016</v>
      </c>
      <c r="B3735" t="s">
        <v>158</v>
      </c>
      <c r="C3735" t="s">
        <v>159</v>
      </c>
      <c r="D3735">
        <v>56</v>
      </c>
      <c r="E3735">
        <v>83</v>
      </c>
      <c r="F3735">
        <v>68</v>
      </c>
      <c r="G3735" t="s">
        <v>16</v>
      </c>
      <c r="H3735" t="s">
        <v>408</v>
      </c>
      <c r="I3735" t="s">
        <v>18</v>
      </c>
      <c r="J3735" t="b">
        <v>0</v>
      </c>
      <c r="K3735">
        <v>55973</v>
      </c>
      <c r="L3735">
        <v>258788</v>
      </c>
      <c r="M3735">
        <v>20171015</v>
      </c>
      <c r="N3735" t="s">
        <v>19</v>
      </c>
      <c r="O3735" t="str">
        <f>IF(VLOOKUP(A3735,'national-winners'!$A$2:$B$13,2,0)=H3735,"Y","N")</f>
        <v>N</v>
      </c>
    </row>
    <row r="3736" spans="1:15" x14ac:dyDescent="0.25">
      <c r="A3736">
        <v>2016</v>
      </c>
      <c r="B3736" t="s">
        <v>158</v>
      </c>
      <c r="C3736" t="s">
        <v>159</v>
      </c>
      <c r="D3736">
        <v>56</v>
      </c>
      <c r="E3736">
        <v>83</v>
      </c>
      <c r="F3736">
        <v>68</v>
      </c>
      <c r="G3736" t="s">
        <v>16</v>
      </c>
      <c r="H3736" t="s">
        <v>377</v>
      </c>
      <c r="I3736" t="s">
        <v>29</v>
      </c>
      <c r="J3736" t="b">
        <v>0</v>
      </c>
      <c r="K3736">
        <v>13287</v>
      </c>
      <c r="L3736">
        <v>258788</v>
      </c>
      <c r="M3736">
        <v>20171015</v>
      </c>
      <c r="N3736" t="s">
        <v>19</v>
      </c>
      <c r="O3736" t="str">
        <f>IF(VLOOKUP(A3736,'national-winners'!$A$2:$B$13,2,0)=H3736,"Y","N")</f>
        <v>N</v>
      </c>
    </row>
    <row r="3737" spans="1:15" x14ac:dyDescent="0.25">
      <c r="A3737">
        <v>2016</v>
      </c>
      <c r="B3737" t="s">
        <v>158</v>
      </c>
      <c r="C3737" t="s">
        <v>159</v>
      </c>
      <c r="D3737">
        <v>56</v>
      </c>
      <c r="E3737">
        <v>83</v>
      </c>
      <c r="F3737">
        <v>68</v>
      </c>
      <c r="G3737" t="s">
        <v>16</v>
      </c>
      <c r="J3737" t="b">
        <v>1</v>
      </c>
      <c r="K3737">
        <v>6904</v>
      </c>
      <c r="L3737">
        <v>258788</v>
      </c>
      <c r="M3737">
        <v>20171015</v>
      </c>
      <c r="N3737" t="s">
        <v>19</v>
      </c>
      <c r="O3737" t="str">
        <f>IF(VLOOKUP(A3737,'national-winners'!$A$2:$B$13,2,0)=H3737,"Y","N")</f>
        <v>N</v>
      </c>
    </row>
    <row r="3738" spans="1:15" x14ac:dyDescent="0.25">
      <c r="A3738">
        <v>2016</v>
      </c>
      <c r="B3738" t="s">
        <v>158</v>
      </c>
      <c r="C3738" t="s">
        <v>159</v>
      </c>
      <c r="D3738">
        <v>56</v>
      </c>
      <c r="E3738">
        <v>83</v>
      </c>
      <c r="F3738">
        <v>68</v>
      </c>
      <c r="G3738" t="s">
        <v>16</v>
      </c>
      <c r="I3738" t="s">
        <v>35</v>
      </c>
      <c r="J3738" t="b">
        <v>0</v>
      </c>
      <c r="K3738">
        <v>3224</v>
      </c>
      <c r="L3738">
        <v>258788</v>
      </c>
      <c r="M3738">
        <v>20171015</v>
      </c>
      <c r="N3738" t="s">
        <v>19</v>
      </c>
      <c r="O3738" t="str">
        <f>IF(VLOOKUP(A3738,'national-winners'!$A$2:$B$13,2,0)=H3738,"Y","N")</f>
        <v>N</v>
      </c>
    </row>
    <row r="3739" spans="1:15" x14ac:dyDescent="0.25">
      <c r="A3739">
        <v>2016</v>
      </c>
      <c r="B3739" t="s">
        <v>158</v>
      </c>
      <c r="C3739" t="s">
        <v>159</v>
      </c>
      <c r="D3739">
        <v>56</v>
      </c>
      <c r="E3739">
        <v>83</v>
      </c>
      <c r="F3739">
        <v>68</v>
      </c>
      <c r="G3739" t="s">
        <v>16</v>
      </c>
      <c r="H3739" t="s">
        <v>306</v>
      </c>
      <c r="J3739" t="b">
        <v>0</v>
      </c>
      <c r="K3739">
        <v>2661</v>
      </c>
      <c r="L3739">
        <v>258788</v>
      </c>
      <c r="M3739">
        <v>20171015</v>
      </c>
      <c r="N3739" t="s">
        <v>19</v>
      </c>
      <c r="O3739" t="str">
        <f>IF(VLOOKUP(A3739,'national-winners'!$A$2:$B$13,2,0)=H3739,"Y","N")</f>
        <v>N</v>
      </c>
    </row>
    <row r="3740" spans="1:15" x14ac:dyDescent="0.25">
      <c r="A3740">
        <v>2016</v>
      </c>
      <c r="B3740" t="s">
        <v>158</v>
      </c>
      <c r="C3740" t="s">
        <v>159</v>
      </c>
      <c r="D3740">
        <v>56</v>
      </c>
      <c r="E3740">
        <v>83</v>
      </c>
      <c r="F3740">
        <v>68</v>
      </c>
      <c r="G3740" t="s">
        <v>16</v>
      </c>
      <c r="H3740" t="s">
        <v>409</v>
      </c>
      <c r="I3740" t="s">
        <v>134</v>
      </c>
      <c r="J3740" t="b">
        <v>0</v>
      </c>
      <c r="K3740">
        <v>2042</v>
      </c>
      <c r="L3740">
        <v>258788</v>
      </c>
      <c r="M3740">
        <v>20171015</v>
      </c>
      <c r="N3740" t="s">
        <v>19</v>
      </c>
      <c r="O3740" t="str">
        <f>IF(VLOOKUP(A3740,'national-winners'!$A$2:$B$13,2,0)=H3740,"Y","N")</f>
        <v>N</v>
      </c>
    </row>
    <row r="3741" spans="1:15" x14ac:dyDescent="0.25">
      <c r="A3741">
        <v>2016</v>
      </c>
      <c r="B3741" t="s">
        <v>158</v>
      </c>
      <c r="C3741" t="s">
        <v>159</v>
      </c>
      <c r="D3741">
        <v>56</v>
      </c>
      <c r="E3741">
        <v>83</v>
      </c>
      <c r="F3741">
        <v>68</v>
      </c>
      <c r="G3741" t="s">
        <v>16</v>
      </c>
      <c r="H3741" t="s">
        <v>307</v>
      </c>
      <c r="J3741" t="b">
        <v>0</v>
      </c>
      <c r="K3741">
        <v>278</v>
      </c>
      <c r="L3741">
        <v>258788</v>
      </c>
      <c r="M3741">
        <v>20171015</v>
      </c>
      <c r="N3741" t="s">
        <v>19</v>
      </c>
      <c r="O3741" t="str">
        <f>IF(VLOOKUP(A3741,'national-winners'!$A$2:$B$13,2,0)=H3741,"Y","N")</f>
        <v>N</v>
      </c>
    </row>
  </sheetData>
  <sheetProtection sheet="1"/>
  <autoFilter ref="A1:N374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47768-11A2-44E5-A4C0-4325D4EF8B6E}">
  <dimension ref="A1:X3741"/>
  <sheetViews>
    <sheetView topLeftCell="J1" zoomScale="99" workbookViewId="0">
      <selection activeCell="X2" sqref="X2:X3741"/>
    </sheetView>
  </sheetViews>
  <sheetFormatPr defaultRowHeight="15" x14ac:dyDescent="0.25"/>
  <cols>
    <col min="1" max="1" width="7.140625" bestFit="1" customWidth="1"/>
    <col min="2" max="2" width="18.7109375" bestFit="1" customWidth="1"/>
    <col min="3" max="3" width="11" bestFit="1" customWidth="1"/>
    <col min="4" max="4" width="12" bestFit="1" customWidth="1"/>
    <col min="5" max="5" width="11.85546875" bestFit="1" customWidth="1"/>
    <col min="6" max="6" width="10.140625" bestFit="1" customWidth="1"/>
    <col min="7" max="7" width="12.28515625" bestFit="1" customWidth="1"/>
    <col min="8" max="8" width="31.5703125" bestFit="1" customWidth="1"/>
    <col min="9" max="9" width="31.5703125" customWidth="1"/>
    <col min="10" max="10" width="34.42578125" bestFit="1" customWidth="1"/>
    <col min="11" max="11" width="9.7109375" bestFit="1" customWidth="1"/>
    <col min="12" max="12" width="17" bestFit="1" customWidth="1"/>
    <col min="13" max="13" width="12.28515625" bestFit="1" customWidth="1"/>
    <col min="14" max="14" width="9.85546875" bestFit="1" customWidth="1"/>
    <col min="15" max="15" width="8.28515625" bestFit="1" customWidth="1"/>
    <col min="16" max="16" width="14.28515625" bestFit="1" customWidth="1"/>
    <col min="17" max="17" width="13.28515625" customWidth="1"/>
    <col min="18" max="18" width="22" customWidth="1"/>
    <col min="19" max="19" width="18.140625" customWidth="1"/>
    <col min="20" max="21" width="9.140625" customWidth="1"/>
    <col min="22" max="23" width="17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457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443</v>
      </c>
      <c r="Q1" t="s">
        <v>450</v>
      </c>
      <c r="R1" t="s">
        <v>449</v>
      </c>
      <c r="S1" t="s">
        <v>452</v>
      </c>
      <c r="T1" t="s">
        <v>451</v>
      </c>
      <c r="U1" t="s">
        <v>455</v>
      </c>
      <c r="V1" t="s">
        <v>453</v>
      </c>
      <c r="W1" t="s">
        <v>454</v>
      </c>
      <c r="X1" t="s">
        <v>458</v>
      </c>
    </row>
    <row r="2" spans="1:24" x14ac:dyDescent="0.25">
      <c r="A2">
        <v>1976</v>
      </c>
      <c r="B2" t="s">
        <v>14</v>
      </c>
      <c r="C2" t="s">
        <v>15</v>
      </c>
      <c r="D2">
        <v>1</v>
      </c>
      <c r="E2">
        <v>63</v>
      </c>
      <c r="F2">
        <v>41</v>
      </c>
      <c r="G2" t="s">
        <v>16</v>
      </c>
      <c r="H2" t="s">
        <v>17</v>
      </c>
      <c r="I2" t="str">
        <f>H2&amp;"("&amp;P2&amp;")"</f>
        <v>Carter, Jimmy(W)</v>
      </c>
      <c r="J2" t="s">
        <v>18</v>
      </c>
      <c r="K2" t="b">
        <v>0</v>
      </c>
      <c r="L2">
        <v>659170</v>
      </c>
      <c r="M2">
        <v>1182850</v>
      </c>
      <c r="N2">
        <v>20171015</v>
      </c>
      <c r="O2" t="s">
        <v>19</v>
      </c>
      <c r="P2" t="str">
        <f>IF(VLOOKUP(A2,'national-winners'!$A$2:$B$13,2,0)=H2,"W","L")</f>
        <v>W</v>
      </c>
      <c r="Q2">
        <f>MATCH(C2,'state-winning-votes'!A:A,0)</f>
        <v>4</v>
      </c>
      <c r="R2">
        <f>MATCH(A2,'state-winning-votes'!$A$2:$L$2,0)</f>
        <v>2</v>
      </c>
      <c r="S2" cm="1">
        <f t="array" ref="S2">INDEX('state-winning-votes'!$A$1:$L$53,$Q2,$R2)</f>
        <v>659170</v>
      </c>
      <c r="T2">
        <f>INDEX('state-winning-votes'!$A$1:$L$53,MATCH($C2,'state-winning-votes'!$A:$A,0),MATCH($A2,'state-winning-votes'!$A$2:$L$2,0))</f>
        <v>659170</v>
      </c>
      <c r="U2" t="str">
        <f>_xlfn.XLOOKUP(T2,L:L,H:H)</f>
        <v>Carter, Jimmy</v>
      </c>
      <c r="V2" t="str">
        <f>_xlfn.XLOOKUP(INDEX('state-winning-votes'!$A$1:$L$53,MATCH($C2,'state-winning-votes'!$A:$A,0),MATCH($A2,'state-winning-votes'!$A$2:$L$2,0)),$L:$L,$H:$H)</f>
        <v>Carter, Jimmy</v>
      </c>
      <c r="W2" t="str">
        <f>VLOOKUP(A2,'national-winners'!$A$2:$B$13,2,0)</f>
        <v>Carter, Jimmy</v>
      </c>
      <c r="X2" t="str">
        <f>IFERROR(RIGHT(V2,LEN(V2)-SEARCH(",",V2))&amp;" "&amp;LEFT(V2,SEARCH(",",V2)-1)&amp;" (W)","NULL")</f>
        <v xml:space="preserve"> Jimmy Carter (W)</v>
      </c>
    </row>
    <row r="3" spans="1:24" x14ac:dyDescent="0.25">
      <c r="A3">
        <v>1976</v>
      </c>
      <c r="B3" t="s">
        <v>14</v>
      </c>
      <c r="C3" t="s">
        <v>15</v>
      </c>
      <c r="D3">
        <v>1</v>
      </c>
      <c r="E3">
        <v>63</v>
      </c>
      <c r="F3">
        <v>41</v>
      </c>
      <c r="G3" t="s">
        <v>16</v>
      </c>
      <c r="H3" t="s">
        <v>20</v>
      </c>
      <c r="I3" t="str">
        <f t="shared" ref="I3:I66" si="0">H3&amp;"("&amp;P3&amp;")"</f>
        <v>Ford, Gerald(L)</v>
      </c>
      <c r="J3" t="s">
        <v>21</v>
      </c>
      <c r="K3" t="b">
        <v>0</v>
      </c>
      <c r="L3">
        <v>504070</v>
      </c>
      <c r="M3">
        <v>1182850</v>
      </c>
      <c r="N3">
        <v>20171015</v>
      </c>
      <c r="O3" t="s">
        <v>19</v>
      </c>
      <c r="P3" t="str">
        <f>IF(VLOOKUP(A3,'national-winners'!$A$2:$B$13,2,0)=H3,"W","L")</f>
        <v>L</v>
      </c>
      <c r="Q3">
        <f>MATCH(C3,'state-winning-votes'!A:A,0)</f>
        <v>4</v>
      </c>
      <c r="R3">
        <f>MATCH(A3,'state-winning-votes'!$A$2:$L$2,0)</f>
        <v>2</v>
      </c>
      <c r="S3" cm="1">
        <f t="array" ref="S3">INDEX('state-winning-votes'!$A$1:$L$53,$Q3,$R3)</f>
        <v>659170</v>
      </c>
      <c r="T3">
        <f>INDEX('state-winning-votes'!$A$1:$L$53,MATCH($C3,'state-winning-votes'!$A:$A,0),MATCH($A3,'state-winning-votes'!$A$2:$L$2,0))</f>
        <v>659170</v>
      </c>
      <c r="U3" t="str">
        <f t="shared" ref="U3:U66" si="1">_xlfn.XLOOKUP(T3,L:L,H:H)</f>
        <v>Carter, Jimmy</v>
      </c>
      <c r="V3" t="str">
        <f>_xlfn.XLOOKUP(INDEX('state-winning-votes'!$A$1:$L$53,MATCH($C3,'state-winning-votes'!$A:$A,0),MATCH($A3,'state-winning-votes'!$A$2:$L$2,0)),$L:$L,$H:$H)</f>
        <v>Carter, Jimmy</v>
      </c>
      <c r="W3" t="str">
        <f>VLOOKUP(A3,'national-winners'!$A$2:$B$13,2,0)</f>
        <v>Carter, Jimmy</v>
      </c>
      <c r="X3" t="str">
        <f t="shared" ref="X3:X66" si="2">IFERROR(RIGHT(V3,LEN(V3)-SEARCH(",",V3))&amp;" "&amp;LEFT(V3,SEARCH(",",V3)-1)&amp;" (W)","NULL")</f>
        <v xml:space="preserve"> Jimmy Carter (W)</v>
      </c>
    </row>
    <row r="4" spans="1:24" x14ac:dyDescent="0.25">
      <c r="A4">
        <v>1976</v>
      </c>
      <c r="B4" t="s">
        <v>14</v>
      </c>
      <c r="C4" t="s">
        <v>15</v>
      </c>
      <c r="D4">
        <v>1</v>
      </c>
      <c r="E4">
        <v>63</v>
      </c>
      <c r="F4">
        <v>41</v>
      </c>
      <c r="G4" t="s">
        <v>16</v>
      </c>
      <c r="H4" t="s">
        <v>22</v>
      </c>
      <c r="I4" t="str">
        <f t="shared" si="0"/>
        <v>Maddox, Lester(L)</v>
      </c>
      <c r="J4" t="s">
        <v>23</v>
      </c>
      <c r="K4" t="b">
        <v>0</v>
      </c>
      <c r="L4">
        <v>9198</v>
      </c>
      <c r="M4">
        <v>1182850</v>
      </c>
      <c r="N4">
        <v>20171015</v>
      </c>
      <c r="O4" t="s">
        <v>19</v>
      </c>
      <c r="P4" t="str">
        <f>IF(VLOOKUP(A4,'national-winners'!$A$2:$B$13,2,0)=H4,"W","L")</f>
        <v>L</v>
      </c>
      <c r="Q4">
        <f>MATCH(C4,'state-winning-votes'!A:A,0)</f>
        <v>4</v>
      </c>
      <c r="R4">
        <f>MATCH(A4,'state-winning-votes'!$A$2:$L$2,0)</f>
        <v>2</v>
      </c>
      <c r="S4" cm="1">
        <f t="array" ref="S4">INDEX('state-winning-votes'!$A$1:$L$53,$Q4,$R4)</f>
        <v>659170</v>
      </c>
      <c r="T4">
        <f>INDEX('state-winning-votes'!$A$1:$L$53,MATCH($C4,'state-winning-votes'!$A:$A,0),MATCH($A4,'state-winning-votes'!$A$2:$L$2,0))</f>
        <v>659170</v>
      </c>
      <c r="U4" t="str">
        <f t="shared" si="1"/>
        <v>Carter, Jimmy</v>
      </c>
      <c r="V4" t="str">
        <f>_xlfn.XLOOKUP(INDEX('state-winning-votes'!$A$1:$L$53,MATCH($C4,'state-winning-votes'!$A:$A,0),MATCH($A4,'state-winning-votes'!$A$2:$L$2,0)),$L:$L,$H:$H)</f>
        <v>Carter, Jimmy</v>
      </c>
      <c r="W4" t="str">
        <f>VLOOKUP(A4,'national-winners'!$A$2:$B$13,2,0)</f>
        <v>Carter, Jimmy</v>
      </c>
      <c r="X4" t="str">
        <f t="shared" si="2"/>
        <v xml:space="preserve"> Jimmy Carter (W)</v>
      </c>
    </row>
    <row r="5" spans="1:24" x14ac:dyDescent="0.25">
      <c r="A5">
        <v>1976</v>
      </c>
      <c r="B5" t="s">
        <v>14</v>
      </c>
      <c r="C5" t="s">
        <v>15</v>
      </c>
      <c r="D5">
        <v>1</v>
      </c>
      <c r="E5">
        <v>63</v>
      </c>
      <c r="F5">
        <v>41</v>
      </c>
      <c r="G5" t="s">
        <v>16</v>
      </c>
      <c r="H5" t="s">
        <v>24</v>
      </c>
      <c r="I5" t="str">
        <f t="shared" si="0"/>
        <v>Bubar, Benjamin ""Ben""(L)</v>
      </c>
      <c r="J5" t="s">
        <v>25</v>
      </c>
      <c r="K5" t="b">
        <v>0</v>
      </c>
      <c r="L5">
        <v>6669</v>
      </c>
      <c r="M5">
        <v>1182850</v>
      </c>
      <c r="N5">
        <v>20171015</v>
      </c>
      <c r="O5" t="s">
        <v>19</v>
      </c>
      <c r="P5" t="str">
        <f>IF(VLOOKUP(A5,'national-winners'!$A$2:$B$13,2,0)=H5,"W","L")</f>
        <v>L</v>
      </c>
      <c r="Q5">
        <f>MATCH(C5,'state-winning-votes'!A:A,0)</f>
        <v>4</v>
      </c>
      <c r="R5">
        <f>MATCH(A5,'state-winning-votes'!$A$2:$L$2,0)</f>
        <v>2</v>
      </c>
      <c r="S5" cm="1">
        <f t="array" ref="S5">INDEX('state-winning-votes'!$A$1:$L$53,$Q5,$R5)</f>
        <v>659170</v>
      </c>
      <c r="T5">
        <f>INDEX('state-winning-votes'!$A$1:$L$53,MATCH($C5,'state-winning-votes'!$A:$A,0),MATCH($A5,'state-winning-votes'!$A$2:$L$2,0))</f>
        <v>659170</v>
      </c>
      <c r="U5" t="str">
        <f t="shared" si="1"/>
        <v>Carter, Jimmy</v>
      </c>
      <c r="V5" t="str">
        <f>_xlfn.XLOOKUP(INDEX('state-winning-votes'!$A$1:$L$53,MATCH($C5,'state-winning-votes'!$A:$A,0),MATCH($A5,'state-winning-votes'!$A$2:$L$2,0)),$L:$L,$H:$H)</f>
        <v>Carter, Jimmy</v>
      </c>
      <c r="W5" t="str">
        <f>VLOOKUP(A5,'national-winners'!$A$2:$B$13,2,0)</f>
        <v>Carter, Jimmy</v>
      </c>
      <c r="X5" t="str">
        <f t="shared" si="2"/>
        <v xml:space="preserve"> Jimmy Carter (W)</v>
      </c>
    </row>
    <row r="6" spans="1:24" x14ac:dyDescent="0.25">
      <c r="A6">
        <v>1976</v>
      </c>
      <c r="B6" t="s">
        <v>14</v>
      </c>
      <c r="C6" t="s">
        <v>15</v>
      </c>
      <c r="D6">
        <v>1</v>
      </c>
      <c r="E6">
        <v>63</v>
      </c>
      <c r="F6">
        <v>41</v>
      </c>
      <c r="G6" t="s">
        <v>16</v>
      </c>
      <c r="H6" t="s">
        <v>26</v>
      </c>
      <c r="I6" t="str">
        <f t="shared" si="0"/>
        <v>Hall, Gus(L)</v>
      </c>
      <c r="J6" t="s">
        <v>27</v>
      </c>
      <c r="K6" t="b">
        <v>0</v>
      </c>
      <c r="L6">
        <v>1954</v>
      </c>
      <c r="M6">
        <v>1182850</v>
      </c>
      <c r="N6">
        <v>20171015</v>
      </c>
      <c r="O6" t="s">
        <v>19</v>
      </c>
      <c r="P6" t="str">
        <f>IF(VLOOKUP(A6,'national-winners'!$A$2:$B$13,2,0)=H6,"W","L")</f>
        <v>L</v>
      </c>
      <c r="Q6">
        <f>MATCH(C6,'state-winning-votes'!A:A,0)</f>
        <v>4</v>
      </c>
      <c r="R6">
        <f>MATCH(A6,'state-winning-votes'!$A$2:$L$2,0)</f>
        <v>2</v>
      </c>
      <c r="S6" cm="1">
        <f t="array" ref="S6">INDEX('state-winning-votes'!$A$1:$L$53,$Q6,$R6)</f>
        <v>659170</v>
      </c>
      <c r="T6">
        <f>INDEX('state-winning-votes'!$A$1:$L$53,MATCH($C6,'state-winning-votes'!$A:$A,0),MATCH($A6,'state-winning-votes'!$A$2:$L$2,0))</f>
        <v>659170</v>
      </c>
      <c r="U6" t="str">
        <f t="shared" si="1"/>
        <v>Carter, Jimmy</v>
      </c>
      <c r="V6" t="str">
        <f>_xlfn.XLOOKUP(INDEX('state-winning-votes'!$A$1:$L$53,MATCH($C6,'state-winning-votes'!$A:$A,0),MATCH($A6,'state-winning-votes'!$A$2:$L$2,0)),$L:$L,$H:$H)</f>
        <v>Carter, Jimmy</v>
      </c>
      <c r="W6" t="str">
        <f>VLOOKUP(A6,'national-winners'!$A$2:$B$13,2,0)</f>
        <v>Carter, Jimmy</v>
      </c>
      <c r="X6" t="str">
        <f t="shared" si="2"/>
        <v xml:space="preserve"> Jimmy Carter (W)</v>
      </c>
    </row>
    <row r="7" spans="1:24" x14ac:dyDescent="0.25">
      <c r="A7">
        <v>1976</v>
      </c>
      <c r="B7" t="s">
        <v>14</v>
      </c>
      <c r="C7" t="s">
        <v>15</v>
      </c>
      <c r="D7">
        <v>1</v>
      </c>
      <c r="E7">
        <v>63</v>
      </c>
      <c r="F7">
        <v>41</v>
      </c>
      <c r="G7" t="s">
        <v>16</v>
      </c>
      <c r="H7" t="s">
        <v>28</v>
      </c>
      <c r="I7" t="str">
        <f t="shared" si="0"/>
        <v>Macbride, Roger(L)</v>
      </c>
      <c r="J7" t="s">
        <v>29</v>
      </c>
      <c r="K7" t="b">
        <v>0</v>
      </c>
      <c r="L7">
        <v>1481</v>
      </c>
      <c r="M7">
        <v>1182850</v>
      </c>
      <c r="N7">
        <v>20171015</v>
      </c>
      <c r="O7" t="s">
        <v>19</v>
      </c>
      <c r="P7" t="str">
        <f>IF(VLOOKUP(A7,'national-winners'!$A$2:$B$13,2,0)=H7,"W","L")</f>
        <v>L</v>
      </c>
      <c r="Q7">
        <f>MATCH(C7,'state-winning-votes'!A:A,0)</f>
        <v>4</v>
      </c>
      <c r="R7">
        <f>MATCH(A7,'state-winning-votes'!$A$2:$L$2,0)</f>
        <v>2</v>
      </c>
      <c r="S7" cm="1">
        <f t="array" ref="S7">INDEX('state-winning-votes'!$A$1:$L$53,$Q7,$R7)</f>
        <v>659170</v>
      </c>
      <c r="T7">
        <f>INDEX('state-winning-votes'!$A$1:$L$53,MATCH($C7,'state-winning-votes'!$A:$A,0),MATCH($A7,'state-winning-votes'!$A$2:$L$2,0))</f>
        <v>659170</v>
      </c>
      <c r="U7" t="str">
        <f t="shared" si="1"/>
        <v>Carter, Jimmy</v>
      </c>
      <c r="V7" t="str">
        <f>_xlfn.XLOOKUP(INDEX('state-winning-votes'!$A$1:$L$53,MATCH($C7,'state-winning-votes'!$A:$A,0),MATCH($A7,'state-winning-votes'!$A$2:$L$2,0)),$L:$L,$H:$H)</f>
        <v>Carter, Jimmy</v>
      </c>
      <c r="W7" t="str">
        <f>VLOOKUP(A7,'national-winners'!$A$2:$B$13,2,0)</f>
        <v>Carter, Jimmy</v>
      </c>
      <c r="X7" t="str">
        <f t="shared" si="2"/>
        <v xml:space="preserve"> Jimmy Carter (W)</v>
      </c>
    </row>
    <row r="8" spans="1:24" x14ac:dyDescent="0.25">
      <c r="A8">
        <v>1976</v>
      </c>
      <c r="B8" t="s">
        <v>14</v>
      </c>
      <c r="C8" t="s">
        <v>15</v>
      </c>
      <c r="D8">
        <v>1</v>
      </c>
      <c r="E8">
        <v>63</v>
      </c>
      <c r="F8">
        <v>41</v>
      </c>
      <c r="G8" t="s">
        <v>16</v>
      </c>
      <c r="I8" t="str">
        <f t="shared" si="0"/>
        <v>(L)</v>
      </c>
      <c r="K8" t="b">
        <v>1</v>
      </c>
      <c r="L8">
        <v>308</v>
      </c>
      <c r="M8">
        <v>1182850</v>
      </c>
      <c r="N8">
        <v>20171015</v>
      </c>
      <c r="O8" t="s">
        <v>19</v>
      </c>
      <c r="P8" t="str">
        <f>IF(VLOOKUP(A8,'national-winners'!$A$2:$B$13,2,0)=H8,"W","L")</f>
        <v>L</v>
      </c>
      <c r="Q8">
        <f>MATCH(C8,'state-winning-votes'!A:A,0)</f>
        <v>4</v>
      </c>
      <c r="R8">
        <f>MATCH(A8,'state-winning-votes'!$A$2:$L$2,0)</f>
        <v>2</v>
      </c>
      <c r="S8" cm="1">
        <f t="array" ref="S8">INDEX('state-winning-votes'!$A$1:$L$53,$Q8,$R8)</f>
        <v>659170</v>
      </c>
      <c r="T8">
        <f>INDEX('state-winning-votes'!$A$1:$L$53,MATCH($C8,'state-winning-votes'!$A:$A,0),MATCH($A8,'state-winning-votes'!$A$2:$L$2,0))</f>
        <v>659170</v>
      </c>
      <c r="U8" t="str">
        <f t="shared" si="1"/>
        <v>Carter, Jimmy</v>
      </c>
      <c r="V8" t="str">
        <f>_xlfn.XLOOKUP(INDEX('state-winning-votes'!$A$1:$L$53,MATCH($C8,'state-winning-votes'!$A:$A,0),MATCH($A8,'state-winning-votes'!$A$2:$L$2,0)),$L:$L,$H:$H)</f>
        <v>Carter, Jimmy</v>
      </c>
      <c r="W8" t="str">
        <f>VLOOKUP(A8,'national-winners'!$A$2:$B$13,2,0)</f>
        <v>Carter, Jimmy</v>
      </c>
      <c r="X8" t="str">
        <f t="shared" si="2"/>
        <v xml:space="preserve"> Jimmy Carter (W)</v>
      </c>
    </row>
    <row r="9" spans="1:24" x14ac:dyDescent="0.25">
      <c r="A9">
        <v>1976</v>
      </c>
      <c r="B9" t="s">
        <v>30</v>
      </c>
      <c r="C9" t="s">
        <v>31</v>
      </c>
      <c r="D9">
        <v>2</v>
      </c>
      <c r="E9">
        <v>94</v>
      </c>
      <c r="F9">
        <v>81</v>
      </c>
      <c r="G9" t="s">
        <v>16</v>
      </c>
      <c r="H9" t="s">
        <v>20</v>
      </c>
      <c r="I9" t="str">
        <f t="shared" si="0"/>
        <v>Ford, Gerald(L)</v>
      </c>
      <c r="J9" t="s">
        <v>21</v>
      </c>
      <c r="K9" t="b">
        <v>0</v>
      </c>
      <c r="L9">
        <v>71555</v>
      </c>
      <c r="M9">
        <v>123574</v>
      </c>
      <c r="N9">
        <v>20171015</v>
      </c>
      <c r="O9" t="s">
        <v>19</v>
      </c>
      <c r="P9" t="str">
        <f>IF(VLOOKUP(A9,'national-winners'!$A$2:$B$13,2,0)=H9,"W","L")</f>
        <v>L</v>
      </c>
      <c r="Q9">
        <f>MATCH(C9,'state-winning-votes'!A:A,0)</f>
        <v>3</v>
      </c>
      <c r="R9">
        <f>MATCH(A9,'state-winning-votes'!$A$2:$L$2,0)</f>
        <v>2</v>
      </c>
      <c r="S9" cm="1">
        <f t="array" ref="S9">INDEX('state-winning-votes'!$A$1:$L$53,$Q9,$R9)</f>
        <v>71555</v>
      </c>
      <c r="T9">
        <f>INDEX('state-winning-votes'!$A$1:$L$53,MATCH($C9,'state-winning-votes'!$A:$A,0),MATCH($A9,'state-winning-votes'!$A$2:$L$2,0))</f>
        <v>71555</v>
      </c>
      <c r="U9" t="str">
        <f t="shared" si="1"/>
        <v>Ford, Gerald</v>
      </c>
      <c r="V9" t="str">
        <f>_xlfn.XLOOKUP(INDEX('state-winning-votes'!$A$1:$L$53,MATCH($C9,'state-winning-votes'!$A:$A,0),MATCH($A9,'state-winning-votes'!$A$2:$L$2,0)),$L:$L,$H:$H)</f>
        <v>Ford, Gerald</v>
      </c>
      <c r="W9" t="str">
        <f>VLOOKUP(A9,'national-winners'!$A$2:$B$13,2,0)</f>
        <v>Carter, Jimmy</v>
      </c>
      <c r="X9" t="str">
        <f t="shared" si="2"/>
        <v xml:space="preserve"> Gerald Ford (W)</v>
      </c>
    </row>
    <row r="10" spans="1:24" x14ac:dyDescent="0.25">
      <c r="A10">
        <v>1976</v>
      </c>
      <c r="B10" t="s">
        <v>30</v>
      </c>
      <c r="C10" t="s">
        <v>31</v>
      </c>
      <c r="D10">
        <v>2</v>
      </c>
      <c r="E10">
        <v>94</v>
      </c>
      <c r="F10">
        <v>81</v>
      </c>
      <c r="G10" t="s">
        <v>16</v>
      </c>
      <c r="H10" t="s">
        <v>17</v>
      </c>
      <c r="I10" t="str">
        <f t="shared" si="0"/>
        <v>Carter, Jimmy(W)</v>
      </c>
      <c r="J10" t="s">
        <v>18</v>
      </c>
      <c r="K10" t="b">
        <v>0</v>
      </c>
      <c r="L10">
        <v>44058</v>
      </c>
      <c r="M10">
        <v>123574</v>
      </c>
      <c r="N10">
        <v>20171015</v>
      </c>
      <c r="O10" t="s">
        <v>19</v>
      </c>
      <c r="P10" t="str">
        <f>IF(VLOOKUP(A10,'national-winners'!$A$2:$B$13,2,0)=H10,"W","L")</f>
        <v>W</v>
      </c>
      <c r="Q10">
        <f>MATCH(C10,'state-winning-votes'!A:A,0)</f>
        <v>3</v>
      </c>
      <c r="R10">
        <f>MATCH(A10,'state-winning-votes'!$A$2:$L$2,0)</f>
        <v>2</v>
      </c>
      <c r="S10" cm="1">
        <f t="array" ref="S10">INDEX('state-winning-votes'!$A$1:$L$53,$Q10,$R10)</f>
        <v>71555</v>
      </c>
      <c r="T10">
        <f>INDEX('state-winning-votes'!$A$1:$L$53,MATCH($C10,'state-winning-votes'!$A:$A,0),MATCH($A10,'state-winning-votes'!$A$2:$L$2,0))</f>
        <v>71555</v>
      </c>
      <c r="U10" t="str">
        <f t="shared" si="1"/>
        <v>Ford, Gerald</v>
      </c>
      <c r="V10" t="str">
        <f>_xlfn.XLOOKUP(INDEX('state-winning-votes'!$A$1:$L$53,MATCH($C10,'state-winning-votes'!$A:$A,0),MATCH($A10,'state-winning-votes'!$A$2:$L$2,0)),$L:$L,$H:$H)</f>
        <v>Ford, Gerald</v>
      </c>
      <c r="W10" t="str">
        <f>VLOOKUP(A10,'national-winners'!$A$2:$B$13,2,0)</f>
        <v>Carter, Jimmy</v>
      </c>
      <c r="X10" t="str">
        <f t="shared" si="2"/>
        <v xml:space="preserve"> Gerald Ford (W)</v>
      </c>
    </row>
    <row r="11" spans="1:24" x14ac:dyDescent="0.25">
      <c r="A11">
        <v>1976</v>
      </c>
      <c r="B11" t="s">
        <v>30</v>
      </c>
      <c r="C11" t="s">
        <v>31</v>
      </c>
      <c r="D11">
        <v>2</v>
      </c>
      <c r="E11">
        <v>94</v>
      </c>
      <c r="F11">
        <v>81</v>
      </c>
      <c r="G11" t="s">
        <v>16</v>
      </c>
      <c r="H11" t="s">
        <v>28</v>
      </c>
      <c r="I11" t="str">
        <f t="shared" si="0"/>
        <v>Macbride, Roger(L)</v>
      </c>
      <c r="J11" t="s">
        <v>29</v>
      </c>
      <c r="K11" t="b">
        <v>0</v>
      </c>
      <c r="L11">
        <v>6785</v>
      </c>
      <c r="M11">
        <v>123574</v>
      </c>
      <c r="N11">
        <v>20171015</v>
      </c>
      <c r="O11" t="s">
        <v>19</v>
      </c>
      <c r="P11" t="str">
        <f>IF(VLOOKUP(A11,'national-winners'!$A$2:$B$13,2,0)=H11,"W","L")</f>
        <v>L</v>
      </c>
      <c r="Q11">
        <f>MATCH(C11,'state-winning-votes'!A:A,0)</f>
        <v>3</v>
      </c>
      <c r="R11">
        <f>MATCH(A11,'state-winning-votes'!$A$2:$L$2,0)</f>
        <v>2</v>
      </c>
      <c r="S11" cm="1">
        <f t="array" ref="S11">INDEX('state-winning-votes'!$A$1:$L$53,$Q11,$R11)</f>
        <v>71555</v>
      </c>
      <c r="T11">
        <f>INDEX('state-winning-votes'!$A$1:$L$53,MATCH($C11,'state-winning-votes'!$A:$A,0),MATCH($A11,'state-winning-votes'!$A$2:$L$2,0))</f>
        <v>71555</v>
      </c>
      <c r="U11" t="str">
        <f t="shared" si="1"/>
        <v>Ford, Gerald</v>
      </c>
      <c r="V11" t="str">
        <f>_xlfn.XLOOKUP(INDEX('state-winning-votes'!$A$1:$L$53,MATCH($C11,'state-winning-votes'!$A:$A,0),MATCH($A11,'state-winning-votes'!$A$2:$L$2,0)),$L:$L,$H:$H)</f>
        <v>Ford, Gerald</v>
      </c>
      <c r="W11" t="str">
        <f>VLOOKUP(A11,'national-winners'!$A$2:$B$13,2,0)</f>
        <v>Carter, Jimmy</v>
      </c>
      <c r="X11" t="str">
        <f t="shared" si="2"/>
        <v xml:space="preserve"> Gerald Ford (W)</v>
      </c>
    </row>
    <row r="12" spans="1:24" x14ac:dyDescent="0.25">
      <c r="A12">
        <v>1976</v>
      </c>
      <c r="B12" t="s">
        <v>30</v>
      </c>
      <c r="C12" t="s">
        <v>31</v>
      </c>
      <c r="D12">
        <v>2</v>
      </c>
      <c r="E12">
        <v>94</v>
      </c>
      <c r="F12">
        <v>81</v>
      </c>
      <c r="G12" t="s">
        <v>16</v>
      </c>
      <c r="I12" t="str">
        <f t="shared" si="0"/>
        <v>(L)</v>
      </c>
      <c r="K12" t="b">
        <v>1</v>
      </c>
      <c r="L12">
        <v>1176</v>
      </c>
      <c r="M12">
        <v>123574</v>
      </c>
      <c r="N12">
        <v>20171015</v>
      </c>
      <c r="O12" t="s">
        <v>19</v>
      </c>
      <c r="P12" t="str">
        <f>IF(VLOOKUP(A12,'national-winners'!$A$2:$B$13,2,0)=H12,"W","L")</f>
        <v>L</v>
      </c>
      <c r="Q12">
        <f>MATCH(C12,'state-winning-votes'!A:A,0)</f>
        <v>3</v>
      </c>
      <c r="R12">
        <f>MATCH(A12,'state-winning-votes'!$A$2:$L$2,0)</f>
        <v>2</v>
      </c>
      <c r="S12" cm="1">
        <f t="array" ref="S12">INDEX('state-winning-votes'!$A$1:$L$53,$Q12,$R12)</f>
        <v>71555</v>
      </c>
      <c r="T12">
        <f>INDEX('state-winning-votes'!$A$1:$L$53,MATCH($C12,'state-winning-votes'!$A:$A,0),MATCH($A12,'state-winning-votes'!$A$2:$L$2,0))</f>
        <v>71555</v>
      </c>
      <c r="U12" t="str">
        <f t="shared" si="1"/>
        <v>Ford, Gerald</v>
      </c>
      <c r="V12" t="str">
        <f>_xlfn.XLOOKUP(INDEX('state-winning-votes'!$A$1:$L$53,MATCH($C12,'state-winning-votes'!$A:$A,0),MATCH($A12,'state-winning-votes'!$A$2:$L$2,0)),$L:$L,$H:$H)</f>
        <v>Ford, Gerald</v>
      </c>
      <c r="W12" t="str">
        <f>VLOOKUP(A12,'national-winners'!$A$2:$B$13,2,0)</f>
        <v>Carter, Jimmy</v>
      </c>
      <c r="X12" t="str">
        <f t="shared" si="2"/>
        <v xml:space="preserve"> Gerald Ford (W)</v>
      </c>
    </row>
    <row r="13" spans="1:24" x14ac:dyDescent="0.25">
      <c r="A13">
        <v>1976</v>
      </c>
      <c r="B13" t="s">
        <v>32</v>
      </c>
      <c r="C13" t="s">
        <v>33</v>
      </c>
      <c r="D13">
        <v>4</v>
      </c>
      <c r="E13">
        <v>86</v>
      </c>
      <c r="F13">
        <v>61</v>
      </c>
      <c r="G13" t="s">
        <v>16</v>
      </c>
      <c r="H13" t="s">
        <v>20</v>
      </c>
      <c r="I13" t="str">
        <f t="shared" si="0"/>
        <v>Ford, Gerald(L)</v>
      </c>
      <c r="J13" t="s">
        <v>21</v>
      </c>
      <c r="K13" t="b">
        <v>0</v>
      </c>
      <c r="L13">
        <v>418642</v>
      </c>
      <c r="M13">
        <v>742719</v>
      </c>
      <c r="N13">
        <v>20171015</v>
      </c>
      <c r="O13" t="s">
        <v>19</v>
      </c>
      <c r="P13" t="str">
        <f>IF(VLOOKUP(A13,'national-winners'!$A$2:$B$13,2,0)=H13,"W","L")</f>
        <v>L</v>
      </c>
      <c r="Q13">
        <f>MATCH(C13,'state-winning-votes'!A:A,0)</f>
        <v>6</v>
      </c>
      <c r="R13">
        <f>MATCH(A13,'state-winning-votes'!$A$2:$L$2,0)</f>
        <v>2</v>
      </c>
      <c r="S13" cm="1">
        <f t="array" ref="S13">INDEX('state-winning-votes'!$A$1:$L$53,$Q13,$R13)</f>
        <v>418642</v>
      </c>
      <c r="T13">
        <f>INDEX('state-winning-votes'!$A$1:$L$53,MATCH($C13,'state-winning-votes'!$A:$A,0),MATCH($A13,'state-winning-votes'!$A$2:$L$2,0))</f>
        <v>418642</v>
      </c>
      <c r="U13" t="str">
        <f t="shared" si="1"/>
        <v>Ford, Gerald</v>
      </c>
      <c r="V13" t="str">
        <f>_xlfn.XLOOKUP(INDEX('state-winning-votes'!$A$1:$L$53,MATCH($C13,'state-winning-votes'!$A:$A,0),MATCH($A13,'state-winning-votes'!$A$2:$L$2,0)),$L:$L,$H:$H)</f>
        <v>Ford, Gerald</v>
      </c>
      <c r="W13" t="str">
        <f>VLOOKUP(A13,'national-winners'!$A$2:$B$13,2,0)</f>
        <v>Carter, Jimmy</v>
      </c>
      <c r="X13" t="str">
        <f t="shared" si="2"/>
        <v xml:space="preserve"> Gerald Ford (W)</v>
      </c>
    </row>
    <row r="14" spans="1:24" x14ac:dyDescent="0.25">
      <c r="A14">
        <v>1976</v>
      </c>
      <c r="B14" t="s">
        <v>32</v>
      </c>
      <c r="C14" t="s">
        <v>33</v>
      </c>
      <c r="D14">
        <v>4</v>
      </c>
      <c r="E14">
        <v>86</v>
      </c>
      <c r="F14">
        <v>61</v>
      </c>
      <c r="G14" t="s">
        <v>16</v>
      </c>
      <c r="H14" t="s">
        <v>17</v>
      </c>
      <c r="I14" t="str">
        <f t="shared" si="0"/>
        <v>Carter, Jimmy(W)</v>
      </c>
      <c r="J14" t="s">
        <v>18</v>
      </c>
      <c r="K14" t="b">
        <v>0</v>
      </c>
      <c r="L14">
        <v>295602</v>
      </c>
      <c r="M14">
        <v>742719</v>
      </c>
      <c r="N14">
        <v>20171015</v>
      </c>
      <c r="O14" t="s">
        <v>19</v>
      </c>
      <c r="P14" t="str">
        <f>IF(VLOOKUP(A14,'national-winners'!$A$2:$B$13,2,0)=H14,"W","L")</f>
        <v>W</v>
      </c>
      <c r="Q14">
        <f>MATCH(C14,'state-winning-votes'!A:A,0)</f>
        <v>6</v>
      </c>
      <c r="R14">
        <f>MATCH(A14,'state-winning-votes'!$A$2:$L$2,0)</f>
        <v>2</v>
      </c>
      <c r="S14" cm="1">
        <f t="array" ref="S14">INDEX('state-winning-votes'!$A$1:$L$53,$Q14,$R14)</f>
        <v>418642</v>
      </c>
      <c r="T14">
        <f>INDEX('state-winning-votes'!$A$1:$L$53,MATCH($C14,'state-winning-votes'!$A:$A,0),MATCH($A14,'state-winning-votes'!$A$2:$L$2,0))</f>
        <v>418642</v>
      </c>
      <c r="U14" t="str">
        <f t="shared" si="1"/>
        <v>Ford, Gerald</v>
      </c>
      <c r="V14" t="str">
        <f>_xlfn.XLOOKUP(INDEX('state-winning-votes'!$A$1:$L$53,MATCH($C14,'state-winning-votes'!$A:$A,0),MATCH($A14,'state-winning-votes'!$A$2:$L$2,0)),$L:$L,$H:$H)</f>
        <v>Ford, Gerald</v>
      </c>
      <c r="W14" t="str">
        <f>VLOOKUP(A14,'national-winners'!$A$2:$B$13,2,0)</f>
        <v>Carter, Jimmy</v>
      </c>
      <c r="X14" t="str">
        <f t="shared" si="2"/>
        <v xml:space="preserve"> Gerald Ford (W)</v>
      </c>
    </row>
    <row r="15" spans="1:24" x14ac:dyDescent="0.25">
      <c r="A15">
        <v>1976</v>
      </c>
      <c r="B15" t="s">
        <v>32</v>
      </c>
      <c r="C15" t="s">
        <v>33</v>
      </c>
      <c r="D15">
        <v>4</v>
      </c>
      <c r="E15">
        <v>86</v>
      </c>
      <c r="F15">
        <v>61</v>
      </c>
      <c r="G15" t="s">
        <v>16</v>
      </c>
      <c r="H15" t="s">
        <v>34</v>
      </c>
      <c r="I15" t="str">
        <f t="shared" si="0"/>
        <v>McCarthy, Eugene ""Gene""(L)</v>
      </c>
      <c r="J15" t="s">
        <v>35</v>
      </c>
      <c r="K15" t="b">
        <v>0</v>
      </c>
      <c r="L15">
        <v>19229</v>
      </c>
      <c r="M15">
        <v>742719</v>
      </c>
      <c r="N15">
        <v>20171015</v>
      </c>
      <c r="O15" t="s">
        <v>19</v>
      </c>
      <c r="P15" t="str">
        <f>IF(VLOOKUP(A15,'national-winners'!$A$2:$B$13,2,0)=H15,"W","L")</f>
        <v>L</v>
      </c>
      <c r="Q15">
        <f>MATCH(C15,'state-winning-votes'!A:A,0)</f>
        <v>6</v>
      </c>
      <c r="R15">
        <f>MATCH(A15,'state-winning-votes'!$A$2:$L$2,0)</f>
        <v>2</v>
      </c>
      <c r="S15" cm="1">
        <f t="array" ref="S15">INDEX('state-winning-votes'!$A$1:$L$53,$Q15,$R15)</f>
        <v>418642</v>
      </c>
      <c r="T15">
        <f>INDEX('state-winning-votes'!$A$1:$L$53,MATCH($C15,'state-winning-votes'!$A:$A,0),MATCH($A15,'state-winning-votes'!$A$2:$L$2,0))</f>
        <v>418642</v>
      </c>
      <c r="U15" t="str">
        <f t="shared" si="1"/>
        <v>Ford, Gerald</v>
      </c>
      <c r="V15" t="str">
        <f>_xlfn.XLOOKUP(INDEX('state-winning-votes'!$A$1:$L$53,MATCH($C15,'state-winning-votes'!$A:$A,0),MATCH($A15,'state-winning-votes'!$A$2:$L$2,0)),$L:$L,$H:$H)</f>
        <v>Ford, Gerald</v>
      </c>
      <c r="W15" t="str">
        <f>VLOOKUP(A15,'national-winners'!$A$2:$B$13,2,0)</f>
        <v>Carter, Jimmy</v>
      </c>
      <c r="X15" t="str">
        <f t="shared" si="2"/>
        <v xml:space="preserve"> Gerald Ford (W)</v>
      </c>
    </row>
    <row r="16" spans="1:24" x14ac:dyDescent="0.25">
      <c r="A16">
        <v>1976</v>
      </c>
      <c r="B16" t="s">
        <v>32</v>
      </c>
      <c r="C16" t="s">
        <v>33</v>
      </c>
      <c r="D16">
        <v>4</v>
      </c>
      <c r="E16">
        <v>86</v>
      </c>
      <c r="F16">
        <v>61</v>
      </c>
      <c r="G16" t="s">
        <v>16</v>
      </c>
      <c r="H16" t="s">
        <v>28</v>
      </c>
      <c r="I16" t="str">
        <f t="shared" si="0"/>
        <v>Macbride, Roger(L)</v>
      </c>
      <c r="J16" t="s">
        <v>29</v>
      </c>
      <c r="K16" t="b">
        <v>0</v>
      </c>
      <c r="L16">
        <v>7647</v>
      </c>
      <c r="M16">
        <v>742719</v>
      </c>
      <c r="N16">
        <v>20171015</v>
      </c>
      <c r="O16" t="s">
        <v>19</v>
      </c>
      <c r="P16" t="str">
        <f>IF(VLOOKUP(A16,'national-winners'!$A$2:$B$13,2,0)=H16,"W","L")</f>
        <v>L</v>
      </c>
      <c r="Q16">
        <f>MATCH(C16,'state-winning-votes'!A:A,0)</f>
        <v>6</v>
      </c>
      <c r="R16">
        <f>MATCH(A16,'state-winning-votes'!$A$2:$L$2,0)</f>
        <v>2</v>
      </c>
      <c r="S16" cm="1">
        <f t="array" ref="S16">INDEX('state-winning-votes'!$A$1:$L$53,$Q16,$R16)</f>
        <v>418642</v>
      </c>
      <c r="T16">
        <f>INDEX('state-winning-votes'!$A$1:$L$53,MATCH($C16,'state-winning-votes'!$A:$A,0),MATCH($A16,'state-winning-votes'!$A$2:$L$2,0))</f>
        <v>418642</v>
      </c>
      <c r="U16" t="str">
        <f t="shared" si="1"/>
        <v>Ford, Gerald</v>
      </c>
      <c r="V16" t="str">
        <f>_xlfn.XLOOKUP(INDEX('state-winning-votes'!$A$1:$L$53,MATCH($C16,'state-winning-votes'!$A:$A,0),MATCH($A16,'state-winning-votes'!$A$2:$L$2,0)),$L:$L,$H:$H)</f>
        <v>Ford, Gerald</v>
      </c>
      <c r="W16" t="str">
        <f>VLOOKUP(A16,'national-winners'!$A$2:$B$13,2,0)</f>
        <v>Carter, Jimmy</v>
      </c>
      <c r="X16" t="str">
        <f t="shared" si="2"/>
        <v xml:space="preserve"> Gerald Ford (W)</v>
      </c>
    </row>
    <row r="17" spans="1:24" x14ac:dyDescent="0.25">
      <c r="A17">
        <v>1976</v>
      </c>
      <c r="B17" t="s">
        <v>32</v>
      </c>
      <c r="C17" t="s">
        <v>33</v>
      </c>
      <c r="D17">
        <v>4</v>
      </c>
      <c r="E17">
        <v>86</v>
      </c>
      <c r="F17">
        <v>61</v>
      </c>
      <c r="G17" t="s">
        <v>16</v>
      </c>
      <c r="H17" t="s">
        <v>36</v>
      </c>
      <c r="I17" t="str">
        <f t="shared" si="0"/>
        <v>Camejo, Peter(L)</v>
      </c>
      <c r="J17" t="s">
        <v>37</v>
      </c>
      <c r="K17" t="b">
        <v>0</v>
      </c>
      <c r="L17">
        <v>928</v>
      </c>
      <c r="M17">
        <v>742719</v>
      </c>
      <c r="N17">
        <v>20171015</v>
      </c>
      <c r="O17" t="s">
        <v>19</v>
      </c>
      <c r="P17" t="str">
        <f>IF(VLOOKUP(A17,'national-winners'!$A$2:$B$13,2,0)=H17,"W","L")</f>
        <v>L</v>
      </c>
      <c r="Q17">
        <f>MATCH(C17,'state-winning-votes'!A:A,0)</f>
        <v>6</v>
      </c>
      <c r="R17">
        <f>MATCH(A17,'state-winning-votes'!$A$2:$L$2,0)</f>
        <v>2</v>
      </c>
      <c r="S17" cm="1">
        <f t="array" ref="S17">INDEX('state-winning-votes'!$A$1:$L$53,$Q17,$R17)</f>
        <v>418642</v>
      </c>
      <c r="T17">
        <f>INDEX('state-winning-votes'!$A$1:$L$53,MATCH($C17,'state-winning-votes'!$A:$A,0),MATCH($A17,'state-winning-votes'!$A$2:$L$2,0))</f>
        <v>418642</v>
      </c>
      <c r="U17" t="str">
        <f t="shared" si="1"/>
        <v>Ford, Gerald</v>
      </c>
      <c r="V17" t="str">
        <f>_xlfn.XLOOKUP(INDEX('state-winning-votes'!$A$1:$L$53,MATCH($C17,'state-winning-votes'!$A:$A,0),MATCH($A17,'state-winning-votes'!$A$2:$L$2,0)),$L:$L,$H:$H)</f>
        <v>Ford, Gerald</v>
      </c>
      <c r="W17" t="str">
        <f>VLOOKUP(A17,'national-winners'!$A$2:$B$13,2,0)</f>
        <v>Carter, Jimmy</v>
      </c>
      <c r="X17" t="str">
        <f t="shared" si="2"/>
        <v xml:space="preserve"> Gerald Ford (W)</v>
      </c>
    </row>
    <row r="18" spans="1:24" x14ac:dyDescent="0.25">
      <c r="A18">
        <v>1976</v>
      </c>
      <c r="B18" t="s">
        <v>32</v>
      </c>
      <c r="C18" t="s">
        <v>33</v>
      </c>
      <c r="D18">
        <v>4</v>
      </c>
      <c r="E18">
        <v>86</v>
      </c>
      <c r="F18">
        <v>61</v>
      </c>
      <c r="G18" t="s">
        <v>16</v>
      </c>
      <c r="H18" t="s">
        <v>38</v>
      </c>
      <c r="I18" t="str">
        <f t="shared" si="0"/>
        <v>Anderson, Thomas J.(L)</v>
      </c>
      <c r="J18" t="s">
        <v>39</v>
      </c>
      <c r="K18" t="b">
        <v>0</v>
      </c>
      <c r="L18">
        <v>564</v>
      </c>
      <c r="M18">
        <v>742719</v>
      </c>
      <c r="N18">
        <v>20171015</v>
      </c>
      <c r="O18" t="s">
        <v>19</v>
      </c>
      <c r="P18" t="str">
        <f>IF(VLOOKUP(A18,'national-winners'!$A$2:$B$13,2,0)=H18,"W","L")</f>
        <v>L</v>
      </c>
      <c r="Q18">
        <f>MATCH(C18,'state-winning-votes'!A:A,0)</f>
        <v>6</v>
      </c>
      <c r="R18">
        <f>MATCH(A18,'state-winning-votes'!$A$2:$L$2,0)</f>
        <v>2</v>
      </c>
      <c r="S18" cm="1">
        <f t="array" ref="S18">INDEX('state-winning-votes'!$A$1:$L$53,$Q18,$R18)</f>
        <v>418642</v>
      </c>
      <c r="T18">
        <f>INDEX('state-winning-votes'!$A$1:$L$53,MATCH($C18,'state-winning-votes'!$A:$A,0),MATCH($A18,'state-winning-votes'!$A$2:$L$2,0))</f>
        <v>418642</v>
      </c>
      <c r="U18" t="str">
        <f t="shared" si="1"/>
        <v>Ford, Gerald</v>
      </c>
      <c r="V18" t="str">
        <f>_xlfn.XLOOKUP(INDEX('state-winning-votes'!$A$1:$L$53,MATCH($C18,'state-winning-votes'!$A:$A,0),MATCH($A18,'state-winning-votes'!$A$2:$L$2,0)),$L:$L,$H:$H)</f>
        <v>Ford, Gerald</v>
      </c>
      <c r="W18" t="str">
        <f>VLOOKUP(A18,'national-winners'!$A$2:$B$13,2,0)</f>
        <v>Carter, Jimmy</v>
      </c>
      <c r="X18" t="str">
        <f t="shared" si="2"/>
        <v xml:space="preserve"> Gerald Ford (W)</v>
      </c>
    </row>
    <row r="19" spans="1:24" x14ac:dyDescent="0.25">
      <c r="A19">
        <v>1976</v>
      </c>
      <c r="B19" t="s">
        <v>32</v>
      </c>
      <c r="C19" t="s">
        <v>33</v>
      </c>
      <c r="D19">
        <v>4</v>
      </c>
      <c r="E19">
        <v>86</v>
      </c>
      <c r="F19">
        <v>61</v>
      </c>
      <c r="G19" t="s">
        <v>16</v>
      </c>
      <c r="H19" t="s">
        <v>22</v>
      </c>
      <c r="I19" t="str">
        <f t="shared" si="0"/>
        <v>Maddox, Lester(L)</v>
      </c>
      <c r="J19" t="s">
        <v>23</v>
      </c>
      <c r="K19" t="b">
        <v>0</v>
      </c>
      <c r="L19">
        <v>85</v>
      </c>
      <c r="M19">
        <v>742719</v>
      </c>
      <c r="N19">
        <v>20171015</v>
      </c>
      <c r="O19" t="s">
        <v>19</v>
      </c>
      <c r="P19" t="str">
        <f>IF(VLOOKUP(A19,'national-winners'!$A$2:$B$13,2,0)=H19,"W","L")</f>
        <v>L</v>
      </c>
      <c r="Q19">
        <f>MATCH(C19,'state-winning-votes'!A:A,0)</f>
        <v>6</v>
      </c>
      <c r="R19">
        <f>MATCH(A19,'state-winning-votes'!$A$2:$L$2,0)</f>
        <v>2</v>
      </c>
      <c r="S19" cm="1">
        <f t="array" ref="S19">INDEX('state-winning-votes'!$A$1:$L$53,$Q19,$R19)</f>
        <v>418642</v>
      </c>
      <c r="T19">
        <f>INDEX('state-winning-votes'!$A$1:$L$53,MATCH($C19,'state-winning-votes'!$A:$A,0),MATCH($A19,'state-winning-votes'!$A$2:$L$2,0))</f>
        <v>418642</v>
      </c>
      <c r="U19" t="str">
        <f t="shared" si="1"/>
        <v>Ford, Gerald</v>
      </c>
      <c r="V19" t="str">
        <f>_xlfn.XLOOKUP(INDEX('state-winning-votes'!$A$1:$L$53,MATCH($C19,'state-winning-votes'!$A:$A,0),MATCH($A19,'state-winning-votes'!$A$2:$L$2,0)),$L:$L,$H:$H)</f>
        <v>Ford, Gerald</v>
      </c>
      <c r="W19" t="str">
        <f>VLOOKUP(A19,'national-winners'!$A$2:$B$13,2,0)</f>
        <v>Carter, Jimmy</v>
      </c>
      <c r="X19" t="str">
        <f t="shared" si="2"/>
        <v xml:space="preserve"> Gerald Ford (W)</v>
      </c>
    </row>
    <row r="20" spans="1:24" x14ac:dyDescent="0.25">
      <c r="A20">
        <v>1976</v>
      </c>
      <c r="B20" t="s">
        <v>32</v>
      </c>
      <c r="C20" t="s">
        <v>33</v>
      </c>
      <c r="D20">
        <v>4</v>
      </c>
      <c r="E20">
        <v>86</v>
      </c>
      <c r="F20">
        <v>61</v>
      </c>
      <c r="G20" t="s">
        <v>16</v>
      </c>
      <c r="I20" t="str">
        <f t="shared" si="0"/>
        <v>(L)</v>
      </c>
      <c r="K20" t="b">
        <v>1</v>
      </c>
      <c r="L20">
        <v>22</v>
      </c>
      <c r="M20">
        <v>742719</v>
      </c>
      <c r="N20">
        <v>20171015</v>
      </c>
      <c r="O20" t="s">
        <v>19</v>
      </c>
      <c r="P20" t="str">
        <f>IF(VLOOKUP(A20,'national-winners'!$A$2:$B$13,2,0)=H20,"W","L")</f>
        <v>L</v>
      </c>
      <c r="Q20">
        <f>MATCH(C20,'state-winning-votes'!A:A,0)</f>
        <v>6</v>
      </c>
      <c r="R20">
        <f>MATCH(A20,'state-winning-votes'!$A$2:$L$2,0)</f>
        <v>2</v>
      </c>
      <c r="S20" cm="1">
        <f t="array" ref="S20">INDEX('state-winning-votes'!$A$1:$L$53,$Q20,$R20)</f>
        <v>418642</v>
      </c>
      <c r="T20">
        <f>INDEX('state-winning-votes'!$A$1:$L$53,MATCH($C20,'state-winning-votes'!$A:$A,0),MATCH($A20,'state-winning-votes'!$A$2:$L$2,0))</f>
        <v>418642</v>
      </c>
      <c r="U20" t="str">
        <f t="shared" si="1"/>
        <v>Ford, Gerald</v>
      </c>
      <c r="V20" t="str">
        <f>_xlfn.XLOOKUP(INDEX('state-winning-votes'!$A$1:$L$53,MATCH($C20,'state-winning-votes'!$A:$A,0),MATCH($A20,'state-winning-votes'!$A$2:$L$2,0)),$L:$L,$H:$H)</f>
        <v>Ford, Gerald</v>
      </c>
      <c r="W20" t="str">
        <f>VLOOKUP(A20,'national-winners'!$A$2:$B$13,2,0)</f>
        <v>Carter, Jimmy</v>
      </c>
      <c r="X20" t="str">
        <f t="shared" si="2"/>
        <v xml:space="preserve"> Gerald Ford (W)</v>
      </c>
    </row>
    <row r="21" spans="1:24" x14ac:dyDescent="0.25">
      <c r="A21">
        <v>1976</v>
      </c>
      <c r="B21" t="s">
        <v>40</v>
      </c>
      <c r="C21" t="s">
        <v>41</v>
      </c>
      <c r="D21">
        <v>5</v>
      </c>
      <c r="E21">
        <v>71</v>
      </c>
      <c r="F21">
        <v>42</v>
      </c>
      <c r="G21" t="s">
        <v>16</v>
      </c>
      <c r="H21" t="s">
        <v>17</v>
      </c>
      <c r="I21" t="str">
        <f t="shared" si="0"/>
        <v>Carter, Jimmy(W)</v>
      </c>
      <c r="J21" t="s">
        <v>18</v>
      </c>
      <c r="K21" t="b">
        <v>0</v>
      </c>
      <c r="L21">
        <v>498604</v>
      </c>
      <c r="M21">
        <v>767535</v>
      </c>
      <c r="N21">
        <v>20171015</v>
      </c>
      <c r="O21" t="s">
        <v>19</v>
      </c>
      <c r="P21" t="str">
        <f>IF(VLOOKUP(A21,'national-winners'!$A$2:$B$13,2,0)=H21,"W","L")</f>
        <v>W</v>
      </c>
      <c r="Q21">
        <f>MATCH(C21,'state-winning-votes'!A:A,0)</f>
        <v>5</v>
      </c>
      <c r="R21">
        <f>MATCH(A21,'state-winning-votes'!$A$2:$L$2,0)</f>
        <v>2</v>
      </c>
      <c r="S21" cm="1">
        <f t="array" ref="S21">INDEX('state-winning-votes'!$A$1:$L$53,$Q21,$R21)</f>
        <v>498604</v>
      </c>
      <c r="T21">
        <f>INDEX('state-winning-votes'!$A$1:$L$53,MATCH($C21,'state-winning-votes'!$A:$A,0),MATCH($A21,'state-winning-votes'!$A$2:$L$2,0))</f>
        <v>498604</v>
      </c>
      <c r="U21" t="str">
        <f t="shared" si="1"/>
        <v>Carter, Jimmy</v>
      </c>
      <c r="V21" t="str">
        <f>_xlfn.XLOOKUP(INDEX('state-winning-votes'!$A$1:$L$53,MATCH($C21,'state-winning-votes'!$A:$A,0),MATCH($A21,'state-winning-votes'!$A$2:$L$2,0)),$L:$L,$H:$H)</f>
        <v>Carter, Jimmy</v>
      </c>
      <c r="W21" t="str">
        <f>VLOOKUP(A21,'national-winners'!$A$2:$B$13,2,0)</f>
        <v>Carter, Jimmy</v>
      </c>
      <c r="X21" t="str">
        <f t="shared" si="2"/>
        <v xml:space="preserve"> Jimmy Carter (W)</v>
      </c>
    </row>
    <row r="22" spans="1:24" x14ac:dyDescent="0.25">
      <c r="A22">
        <v>1976</v>
      </c>
      <c r="B22" t="s">
        <v>40</v>
      </c>
      <c r="C22" t="s">
        <v>41</v>
      </c>
      <c r="D22">
        <v>5</v>
      </c>
      <c r="E22">
        <v>71</v>
      </c>
      <c r="F22">
        <v>42</v>
      </c>
      <c r="G22" t="s">
        <v>16</v>
      </c>
      <c r="H22" t="s">
        <v>20</v>
      </c>
      <c r="I22" t="str">
        <f t="shared" si="0"/>
        <v>Ford, Gerald(L)</v>
      </c>
      <c r="J22" t="s">
        <v>21</v>
      </c>
      <c r="K22" t="b">
        <v>0</v>
      </c>
      <c r="L22">
        <v>267903</v>
      </c>
      <c r="M22">
        <v>767535</v>
      </c>
      <c r="N22">
        <v>20171015</v>
      </c>
      <c r="O22" t="s">
        <v>19</v>
      </c>
      <c r="P22" t="str">
        <f>IF(VLOOKUP(A22,'national-winners'!$A$2:$B$13,2,0)=H22,"W","L")</f>
        <v>L</v>
      </c>
      <c r="Q22">
        <f>MATCH(C22,'state-winning-votes'!A:A,0)</f>
        <v>5</v>
      </c>
      <c r="R22">
        <f>MATCH(A22,'state-winning-votes'!$A$2:$L$2,0)</f>
        <v>2</v>
      </c>
      <c r="S22" cm="1">
        <f t="array" ref="S22">INDEX('state-winning-votes'!$A$1:$L$53,$Q22,$R22)</f>
        <v>498604</v>
      </c>
      <c r="T22">
        <f>INDEX('state-winning-votes'!$A$1:$L$53,MATCH($C22,'state-winning-votes'!$A:$A,0),MATCH($A22,'state-winning-votes'!$A$2:$L$2,0))</f>
        <v>498604</v>
      </c>
      <c r="U22" t="str">
        <f t="shared" si="1"/>
        <v>Carter, Jimmy</v>
      </c>
      <c r="V22" t="str">
        <f>_xlfn.XLOOKUP(INDEX('state-winning-votes'!$A$1:$L$53,MATCH($C22,'state-winning-votes'!$A:$A,0),MATCH($A22,'state-winning-votes'!$A$2:$L$2,0)),$L:$L,$H:$H)</f>
        <v>Carter, Jimmy</v>
      </c>
      <c r="W22" t="str">
        <f>VLOOKUP(A22,'national-winners'!$A$2:$B$13,2,0)</f>
        <v>Carter, Jimmy</v>
      </c>
      <c r="X22" t="str">
        <f t="shared" si="2"/>
        <v xml:space="preserve"> Jimmy Carter (W)</v>
      </c>
    </row>
    <row r="23" spans="1:24" x14ac:dyDescent="0.25">
      <c r="A23">
        <v>1976</v>
      </c>
      <c r="B23" t="s">
        <v>40</v>
      </c>
      <c r="C23" t="s">
        <v>41</v>
      </c>
      <c r="D23">
        <v>5</v>
      </c>
      <c r="E23">
        <v>71</v>
      </c>
      <c r="F23">
        <v>42</v>
      </c>
      <c r="G23" t="s">
        <v>16</v>
      </c>
      <c r="I23" t="str">
        <f t="shared" si="0"/>
        <v>(L)</v>
      </c>
      <c r="J23" t="s">
        <v>35</v>
      </c>
      <c r="K23" t="b">
        <v>0</v>
      </c>
      <c r="L23">
        <v>639</v>
      </c>
      <c r="M23">
        <v>767535</v>
      </c>
      <c r="N23">
        <v>20171015</v>
      </c>
      <c r="O23" t="s">
        <v>19</v>
      </c>
      <c r="P23" t="str">
        <f>IF(VLOOKUP(A23,'national-winners'!$A$2:$B$13,2,0)=H23,"W","L")</f>
        <v>L</v>
      </c>
      <c r="Q23">
        <f>MATCH(C23,'state-winning-votes'!A:A,0)</f>
        <v>5</v>
      </c>
      <c r="R23">
        <f>MATCH(A23,'state-winning-votes'!$A$2:$L$2,0)</f>
        <v>2</v>
      </c>
      <c r="S23" cm="1">
        <f t="array" ref="S23">INDEX('state-winning-votes'!$A$1:$L$53,$Q23,$R23)</f>
        <v>498604</v>
      </c>
      <c r="T23">
        <f>INDEX('state-winning-votes'!$A$1:$L$53,MATCH($C23,'state-winning-votes'!$A:$A,0),MATCH($A23,'state-winning-votes'!$A$2:$L$2,0))</f>
        <v>498604</v>
      </c>
      <c r="U23" t="str">
        <f t="shared" si="1"/>
        <v>Carter, Jimmy</v>
      </c>
      <c r="V23" t="str">
        <f>_xlfn.XLOOKUP(INDEX('state-winning-votes'!$A$1:$L$53,MATCH($C23,'state-winning-votes'!$A:$A,0),MATCH($A23,'state-winning-votes'!$A$2:$L$2,0)),$L:$L,$H:$H)</f>
        <v>Carter, Jimmy</v>
      </c>
      <c r="W23" t="str">
        <f>VLOOKUP(A23,'national-winners'!$A$2:$B$13,2,0)</f>
        <v>Carter, Jimmy</v>
      </c>
      <c r="X23" t="str">
        <f t="shared" si="2"/>
        <v xml:space="preserve"> Jimmy Carter (W)</v>
      </c>
    </row>
    <row r="24" spans="1:24" x14ac:dyDescent="0.25">
      <c r="A24">
        <v>1976</v>
      </c>
      <c r="B24" t="s">
        <v>40</v>
      </c>
      <c r="C24" t="s">
        <v>41</v>
      </c>
      <c r="D24">
        <v>5</v>
      </c>
      <c r="E24">
        <v>71</v>
      </c>
      <c r="F24">
        <v>42</v>
      </c>
      <c r="G24" t="s">
        <v>16</v>
      </c>
      <c r="H24" t="s">
        <v>22</v>
      </c>
      <c r="I24" t="str">
        <f t="shared" si="0"/>
        <v>Maddox, Lester(L)</v>
      </c>
      <c r="J24" t="s">
        <v>23</v>
      </c>
      <c r="K24" t="b">
        <v>0</v>
      </c>
      <c r="L24">
        <v>389</v>
      </c>
      <c r="M24">
        <v>767535</v>
      </c>
      <c r="N24">
        <v>20171015</v>
      </c>
      <c r="O24" t="s">
        <v>19</v>
      </c>
      <c r="P24" t="str">
        <f>IF(VLOOKUP(A24,'national-winners'!$A$2:$B$13,2,0)=H24,"W","L")</f>
        <v>L</v>
      </c>
      <c r="Q24">
        <f>MATCH(C24,'state-winning-votes'!A:A,0)</f>
        <v>5</v>
      </c>
      <c r="R24">
        <f>MATCH(A24,'state-winning-votes'!$A$2:$L$2,0)</f>
        <v>2</v>
      </c>
      <c r="S24" cm="1">
        <f t="array" ref="S24">INDEX('state-winning-votes'!$A$1:$L$53,$Q24,$R24)</f>
        <v>498604</v>
      </c>
      <c r="T24">
        <f>INDEX('state-winning-votes'!$A$1:$L$53,MATCH($C24,'state-winning-votes'!$A:$A,0),MATCH($A24,'state-winning-votes'!$A$2:$L$2,0))</f>
        <v>498604</v>
      </c>
      <c r="U24" t="str">
        <f t="shared" si="1"/>
        <v>Carter, Jimmy</v>
      </c>
      <c r="V24" t="str">
        <f>_xlfn.XLOOKUP(INDEX('state-winning-votes'!$A$1:$L$53,MATCH($C24,'state-winning-votes'!$A:$A,0),MATCH($A24,'state-winning-votes'!$A$2:$L$2,0)),$L:$L,$H:$H)</f>
        <v>Carter, Jimmy</v>
      </c>
      <c r="W24" t="str">
        <f>VLOOKUP(A24,'national-winners'!$A$2:$B$13,2,0)</f>
        <v>Carter, Jimmy</v>
      </c>
      <c r="X24" t="str">
        <f t="shared" si="2"/>
        <v xml:space="preserve"> Jimmy Carter (W)</v>
      </c>
    </row>
    <row r="25" spans="1:24" x14ac:dyDescent="0.25">
      <c r="A25">
        <v>1976</v>
      </c>
      <c r="B25" t="s">
        <v>42</v>
      </c>
      <c r="C25" t="s">
        <v>43</v>
      </c>
      <c r="D25">
        <v>6</v>
      </c>
      <c r="E25">
        <v>93</v>
      </c>
      <c r="F25">
        <v>71</v>
      </c>
      <c r="G25" t="s">
        <v>16</v>
      </c>
      <c r="H25" t="s">
        <v>20</v>
      </c>
      <c r="I25" t="str">
        <f t="shared" si="0"/>
        <v>Ford, Gerald(L)</v>
      </c>
      <c r="J25" t="s">
        <v>21</v>
      </c>
      <c r="K25" t="b">
        <v>0</v>
      </c>
      <c r="L25">
        <v>3882244</v>
      </c>
      <c r="M25">
        <v>7803770</v>
      </c>
      <c r="N25">
        <v>20171015</v>
      </c>
      <c r="O25" t="s">
        <v>19</v>
      </c>
      <c r="P25" t="str">
        <f>IF(VLOOKUP(A25,'national-winners'!$A$2:$B$13,2,0)=H25,"W","L")</f>
        <v>L</v>
      </c>
      <c r="Q25">
        <f>MATCH(C25,'state-winning-votes'!A:A,0)</f>
        <v>7</v>
      </c>
      <c r="R25">
        <f>MATCH(A25,'state-winning-votes'!$A$2:$L$2,0)</f>
        <v>2</v>
      </c>
      <c r="S25" cm="1">
        <f t="array" ref="S25">INDEX('state-winning-votes'!$A$1:$L$53,$Q25,$R25)</f>
        <v>3882244</v>
      </c>
      <c r="T25">
        <f>INDEX('state-winning-votes'!$A$1:$L$53,MATCH($C25,'state-winning-votes'!$A:$A,0),MATCH($A25,'state-winning-votes'!$A$2:$L$2,0))</f>
        <v>3882244</v>
      </c>
      <c r="U25" t="str">
        <f t="shared" si="1"/>
        <v>Ford, Gerald</v>
      </c>
      <c r="V25" t="str">
        <f>_xlfn.XLOOKUP(INDEX('state-winning-votes'!$A$1:$L$53,MATCH($C25,'state-winning-votes'!$A:$A,0),MATCH($A25,'state-winning-votes'!$A$2:$L$2,0)),$L:$L,$H:$H)</f>
        <v>Ford, Gerald</v>
      </c>
      <c r="W25" t="str">
        <f>VLOOKUP(A25,'national-winners'!$A$2:$B$13,2,0)</f>
        <v>Carter, Jimmy</v>
      </c>
      <c r="X25" t="str">
        <f t="shared" si="2"/>
        <v xml:space="preserve"> Gerald Ford (W)</v>
      </c>
    </row>
    <row r="26" spans="1:24" x14ac:dyDescent="0.25">
      <c r="A26">
        <v>1976</v>
      </c>
      <c r="B26" t="s">
        <v>42</v>
      </c>
      <c r="C26" t="s">
        <v>43</v>
      </c>
      <c r="D26">
        <v>6</v>
      </c>
      <c r="E26">
        <v>93</v>
      </c>
      <c r="F26">
        <v>71</v>
      </c>
      <c r="G26" t="s">
        <v>16</v>
      </c>
      <c r="H26" t="s">
        <v>17</v>
      </c>
      <c r="I26" t="str">
        <f t="shared" si="0"/>
        <v>Carter, Jimmy(W)</v>
      </c>
      <c r="J26" t="s">
        <v>18</v>
      </c>
      <c r="K26" t="b">
        <v>0</v>
      </c>
      <c r="L26">
        <v>3742284</v>
      </c>
      <c r="M26">
        <v>7803770</v>
      </c>
      <c r="N26">
        <v>20171015</v>
      </c>
      <c r="O26" t="s">
        <v>19</v>
      </c>
      <c r="P26" t="str">
        <f>IF(VLOOKUP(A26,'national-winners'!$A$2:$B$13,2,0)=H26,"W","L")</f>
        <v>W</v>
      </c>
      <c r="Q26">
        <f>MATCH(C26,'state-winning-votes'!A:A,0)</f>
        <v>7</v>
      </c>
      <c r="R26">
        <f>MATCH(A26,'state-winning-votes'!$A$2:$L$2,0)</f>
        <v>2</v>
      </c>
      <c r="S26" cm="1">
        <f t="array" ref="S26">INDEX('state-winning-votes'!$A$1:$L$53,$Q26,$R26)</f>
        <v>3882244</v>
      </c>
      <c r="T26">
        <f>INDEX('state-winning-votes'!$A$1:$L$53,MATCH($C26,'state-winning-votes'!$A:$A,0),MATCH($A26,'state-winning-votes'!$A$2:$L$2,0))</f>
        <v>3882244</v>
      </c>
      <c r="U26" t="str">
        <f t="shared" si="1"/>
        <v>Ford, Gerald</v>
      </c>
      <c r="V26" t="str">
        <f>_xlfn.XLOOKUP(INDEX('state-winning-votes'!$A$1:$L$53,MATCH($C26,'state-winning-votes'!$A:$A,0),MATCH($A26,'state-winning-votes'!$A$2:$L$2,0)),$L:$L,$H:$H)</f>
        <v>Ford, Gerald</v>
      </c>
      <c r="W26" t="str">
        <f>VLOOKUP(A26,'national-winners'!$A$2:$B$13,2,0)</f>
        <v>Carter, Jimmy</v>
      </c>
      <c r="X26" t="str">
        <f t="shared" si="2"/>
        <v xml:space="preserve"> Gerald Ford (W)</v>
      </c>
    </row>
    <row r="27" spans="1:24" x14ac:dyDescent="0.25">
      <c r="A27">
        <v>1976</v>
      </c>
      <c r="B27" t="s">
        <v>42</v>
      </c>
      <c r="C27" t="s">
        <v>43</v>
      </c>
      <c r="D27">
        <v>6</v>
      </c>
      <c r="E27">
        <v>93</v>
      </c>
      <c r="F27">
        <v>71</v>
      </c>
      <c r="G27" t="s">
        <v>16</v>
      </c>
      <c r="H27" t="s">
        <v>28</v>
      </c>
      <c r="I27" t="str">
        <f t="shared" si="0"/>
        <v>Macbride, Roger(L)</v>
      </c>
      <c r="J27" t="s">
        <v>35</v>
      </c>
      <c r="K27" t="b">
        <v>0</v>
      </c>
      <c r="L27">
        <v>56388</v>
      </c>
      <c r="M27">
        <v>7803770</v>
      </c>
      <c r="N27">
        <v>20171015</v>
      </c>
      <c r="O27" t="s">
        <v>19</v>
      </c>
      <c r="P27" t="str">
        <f>IF(VLOOKUP(A27,'national-winners'!$A$2:$B$13,2,0)=H27,"W","L")</f>
        <v>L</v>
      </c>
      <c r="Q27">
        <f>MATCH(C27,'state-winning-votes'!A:A,0)</f>
        <v>7</v>
      </c>
      <c r="R27">
        <f>MATCH(A27,'state-winning-votes'!$A$2:$L$2,0)</f>
        <v>2</v>
      </c>
      <c r="S27" cm="1">
        <f t="array" ref="S27">INDEX('state-winning-votes'!$A$1:$L$53,$Q27,$R27)</f>
        <v>3882244</v>
      </c>
      <c r="T27">
        <f>INDEX('state-winning-votes'!$A$1:$L$53,MATCH($C27,'state-winning-votes'!$A:$A,0),MATCH($A27,'state-winning-votes'!$A$2:$L$2,0))</f>
        <v>3882244</v>
      </c>
      <c r="U27" t="str">
        <f t="shared" si="1"/>
        <v>Ford, Gerald</v>
      </c>
      <c r="V27" t="str">
        <f>_xlfn.XLOOKUP(INDEX('state-winning-votes'!$A$1:$L$53,MATCH($C27,'state-winning-votes'!$A:$A,0),MATCH($A27,'state-winning-votes'!$A$2:$L$2,0)),$L:$L,$H:$H)</f>
        <v>Ford, Gerald</v>
      </c>
      <c r="W27" t="str">
        <f>VLOOKUP(A27,'national-winners'!$A$2:$B$13,2,0)</f>
        <v>Carter, Jimmy</v>
      </c>
      <c r="X27" t="str">
        <f t="shared" si="2"/>
        <v xml:space="preserve"> Gerald Ford (W)</v>
      </c>
    </row>
    <row r="28" spans="1:24" x14ac:dyDescent="0.25">
      <c r="A28">
        <v>1976</v>
      </c>
      <c r="B28" t="s">
        <v>42</v>
      </c>
      <c r="C28" t="s">
        <v>43</v>
      </c>
      <c r="D28">
        <v>6</v>
      </c>
      <c r="E28">
        <v>93</v>
      </c>
      <c r="F28">
        <v>71</v>
      </c>
      <c r="G28" t="s">
        <v>16</v>
      </c>
      <c r="H28" t="s">
        <v>22</v>
      </c>
      <c r="I28" t="str">
        <f t="shared" si="0"/>
        <v>Maddox, Lester(L)</v>
      </c>
      <c r="J28" t="s">
        <v>23</v>
      </c>
      <c r="K28" t="b">
        <v>0</v>
      </c>
      <c r="L28">
        <v>51098</v>
      </c>
      <c r="M28">
        <v>7803770</v>
      </c>
      <c r="N28">
        <v>20171015</v>
      </c>
      <c r="O28" t="s">
        <v>19</v>
      </c>
      <c r="P28" t="str">
        <f>IF(VLOOKUP(A28,'national-winners'!$A$2:$B$13,2,0)=H28,"W","L")</f>
        <v>L</v>
      </c>
      <c r="Q28">
        <f>MATCH(C28,'state-winning-votes'!A:A,0)</f>
        <v>7</v>
      </c>
      <c r="R28">
        <f>MATCH(A28,'state-winning-votes'!$A$2:$L$2,0)</f>
        <v>2</v>
      </c>
      <c r="S28" cm="1">
        <f t="array" ref="S28">INDEX('state-winning-votes'!$A$1:$L$53,$Q28,$R28)</f>
        <v>3882244</v>
      </c>
      <c r="T28">
        <f>INDEX('state-winning-votes'!$A$1:$L$53,MATCH($C28,'state-winning-votes'!$A:$A,0),MATCH($A28,'state-winning-votes'!$A$2:$L$2,0))</f>
        <v>3882244</v>
      </c>
      <c r="U28" t="str">
        <f t="shared" si="1"/>
        <v>Ford, Gerald</v>
      </c>
      <c r="V28" t="str">
        <f>_xlfn.XLOOKUP(INDEX('state-winning-votes'!$A$1:$L$53,MATCH($C28,'state-winning-votes'!$A:$A,0),MATCH($A28,'state-winning-votes'!$A$2:$L$2,0)),$L:$L,$H:$H)</f>
        <v>Ford, Gerald</v>
      </c>
      <c r="W28" t="str">
        <f>VLOOKUP(A28,'national-winners'!$A$2:$B$13,2,0)</f>
        <v>Carter, Jimmy</v>
      </c>
      <c r="X28" t="str">
        <f t="shared" si="2"/>
        <v xml:space="preserve"> Gerald Ford (W)</v>
      </c>
    </row>
    <row r="29" spans="1:24" x14ac:dyDescent="0.25">
      <c r="A29">
        <v>1976</v>
      </c>
      <c r="B29" t="s">
        <v>42</v>
      </c>
      <c r="C29" t="s">
        <v>43</v>
      </c>
      <c r="D29">
        <v>6</v>
      </c>
      <c r="E29">
        <v>93</v>
      </c>
      <c r="F29">
        <v>71</v>
      </c>
      <c r="G29" t="s">
        <v>16</v>
      </c>
      <c r="H29" t="s">
        <v>44</v>
      </c>
      <c r="I29" t="str">
        <f t="shared" si="0"/>
        <v>Wright, Margaret(L)</v>
      </c>
      <c r="J29" t="s">
        <v>45</v>
      </c>
      <c r="K29" t="b">
        <v>0</v>
      </c>
      <c r="L29">
        <v>41731</v>
      </c>
      <c r="M29">
        <v>7803770</v>
      </c>
      <c r="N29">
        <v>20171015</v>
      </c>
      <c r="O29" t="s">
        <v>19</v>
      </c>
      <c r="P29" t="str">
        <f>IF(VLOOKUP(A29,'national-winners'!$A$2:$B$13,2,0)=H29,"W","L")</f>
        <v>L</v>
      </c>
      <c r="Q29">
        <f>MATCH(C29,'state-winning-votes'!A:A,0)</f>
        <v>7</v>
      </c>
      <c r="R29">
        <f>MATCH(A29,'state-winning-votes'!$A$2:$L$2,0)</f>
        <v>2</v>
      </c>
      <c r="S29" cm="1">
        <f t="array" ref="S29">INDEX('state-winning-votes'!$A$1:$L$53,$Q29,$R29)</f>
        <v>3882244</v>
      </c>
      <c r="T29">
        <f>INDEX('state-winning-votes'!$A$1:$L$53,MATCH($C29,'state-winning-votes'!$A:$A,0),MATCH($A29,'state-winning-votes'!$A$2:$L$2,0))</f>
        <v>3882244</v>
      </c>
      <c r="U29" t="str">
        <f t="shared" si="1"/>
        <v>Ford, Gerald</v>
      </c>
      <c r="V29" t="str">
        <f>_xlfn.XLOOKUP(INDEX('state-winning-votes'!$A$1:$L$53,MATCH($C29,'state-winning-votes'!$A:$A,0),MATCH($A29,'state-winning-votes'!$A$2:$L$2,0)),$L:$L,$H:$H)</f>
        <v>Ford, Gerald</v>
      </c>
      <c r="W29" t="str">
        <f>VLOOKUP(A29,'national-winners'!$A$2:$B$13,2,0)</f>
        <v>Carter, Jimmy</v>
      </c>
      <c r="X29" t="str">
        <f t="shared" si="2"/>
        <v xml:space="preserve"> Gerald Ford (W)</v>
      </c>
    </row>
    <row r="30" spans="1:24" x14ac:dyDescent="0.25">
      <c r="A30">
        <v>1976</v>
      </c>
      <c r="B30" t="s">
        <v>42</v>
      </c>
      <c r="C30" t="s">
        <v>43</v>
      </c>
      <c r="D30">
        <v>6</v>
      </c>
      <c r="E30">
        <v>93</v>
      </c>
      <c r="F30">
        <v>71</v>
      </c>
      <c r="G30" t="s">
        <v>16</v>
      </c>
      <c r="H30" t="s">
        <v>36</v>
      </c>
      <c r="I30" t="str">
        <f t="shared" si="0"/>
        <v>Camejo, Peter(L)</v>
      </c>
      <c r="J30" t="s">
        <v>35</v>
      </c>
      <c r="K30" t="b">
        <v>0</v>
      </c>
      <c r="L30">
        <v>17259</v>
      </c>
      <c r="M30">
        <v>7803770</v>
      </c>
      <c r="N30">
        <v>20171015</v>
      </c>
      <c r="O30" t="s">
        <v>19</v>
      </c>
      <c r="P30" t="str">
        <f>IF(VLOOKUP(A30,'national-winners'!$A$2:$B$13,2,0)=H30,"W","L")</f>
        <v>L</v>
      </c>
      <c r="Q30">
        <f>MATCH(C30,'state-winning-votes'!A:A,0)</f>
        <v>7</v>
      </c>
      <c r="R30">
        <f>MATCH(A30,'state-winning-votes'!$A$2:$L$2,0)</f>
        <v>2</v>
      </c>
      <c r="S30" cm="1">
        <f t="array" ref="S30">INDEX('state-winning-votes'!$A$1:$L$53,$Q30,$R30)</f>
        <v>3882244</v>
      </c>
      <c r="T30">
        <f>INDEX('state-winning-votes'!$A$1:$L$53,MATCH($C30,'state-winning-votes'!$A:$A,0),MATCH($A30,'state-winning-votes'!$A$2:$L$2,0))</f>
        <v>3882244</v>
      </c>
      <c r="U30" t="str">
        <f t="shared" si="1"/>
        <v>Ford, Gerald</v>
      </c>
      <c r="V30" t="str">
        <f>_xlfn.XLOOKUP(INDEX('state-winning-votes'!$A$1:$L$53,MATCH($C30,'state-winning-votes'!$A:$A,0),MATCH($A30,'state-winning-votes'!$A$2:$L$2,0)),$L:$L,$H:$H)</f>
        <v>Ford, Gerald</v>
      </c>
      <c r="W30" t="str">
        <f>VLOOKUP(A30,'national-winners'!$A$2:$B$13,2,0)</f>
        <v>Carter, Jimmy</v>
      </c>
      <c r="X30" t="str">
        <f t="shared" si="2"/>
        <v xml:space="preserve"> Gerald Ford (W)</v>
      </c>
    </row>
    <row r="31" spans="1:24" x14ac:dyDescent="0.25">
      <c r="A31">
        <v>1976</v>
      </c>
      <c r="B31" t="s">
        <v>42</v>
      </c>
      <c r="C31" t="s">
        <v>43</v>
      </c>
      <c r="D31">
        <v>6</v>
      </c>
      <c r="E31">
        <v>93</v>
      </c>
      <c r="F31">
        <v>71</v>
      </c>
      <c r="G31" t="s">
        <v>16</v>
      </c>
      <c r="H31" t="s">
        <v>26</v>
      </c>
      <c r="I31" t="str">
        <f t="shared" si="0"/>
        <v>Hall, Gus(L)</v>
      </c>
      <c r="J31" t="s">
        <v>35</v>
      </c>
      <c r="K31" t="b">
        <v>0</v>
      </c>
      <c r="L31">
        <v>12766</v>
      </c>
      <c r="M31">
        <v>7803770</v>
      </c>
      <c r="N31">
        <v>20171015</v>
      </c>
      <c r="O31" t="s">
        <v>19</v>
      </c>
      <c r="P31" t="str">
        <f>IF(VLOOKUP(A31,'national-winners'!$A$2:$B$13,2,0)=H31,"W","L")</f>
        <v>L</v>
      </c>
      <c r="Q31">
        <f>MATCH(C31,'state-winning-votes'!A:A,0)</f>
        <v>7</v>
      </c>
      <c r="R31">
        <f>MATCH(A31,'state-winning-votes'!$A$2:$L$2,0)</f>
        <v>2</v>
      </c>
      <c r="S31" cm="1">
        <f t="array" ref="S31">INDEX('state-winning-votes'!$A$1:$L$53,$Q31,$R31)</f>
        <v>3882244</v>
      </c>
      <c r="T31">
        <f>INDEX('state-winning-votes'!$A$1:$L$53,MATCH($C31,'state-winning-votes'!$A:$A,0),MATCH($A31,'state-winning-votes'!$A$2:$L$2,0))</f>
        <v>3882244</v>
      </c>
      <c r="U31" t="str">
        <f t="shared" si="1"/>
        <v>Ford, Gerald</v>
      </c>
      <c r="V31" t="str">
        <f>_xlfn.XLOOKUP(INDEX('state-winning-votes'!$A$1:$L$53,MATCH($C31,'state-winning-votes'!$A:$A,0),MATCH($A31,'state-winning-votes'!$A$2:$L$2,0)),$L:$L,$H:$H)</f>
        <v>Ford, Gerald</v>
      </c>
      <c r="W31" t="str">
        <f>VLOOKUP(A31,'national-winners'!$A$2:$B$13,2,0)</f>
        <v>Carter, Jimmy</v>
      </c>
      <c r="X31" t="str">
        <f t="shared" si="2"/>
        <v xml:space="preserve"> Gerald Ford (W)</v>
      </c>
    </row>
    <row r="32" spans="1:24" x14ac:dyDescent="0.25">
      <c r="A32">
        <v>1976</v>
      </c>
      <c r="B32" t="s">
        <v>46</v>
      </c>
      <c r="C32" t="s">
        <v>47</v>
      </c>
      <c r="D32">
        <v>8</v>
      </c>
      <c r="E32">
        <v>84</v>
      </c>
      <c r="F32">
        <v>62</v>
      </c>
      <c r="G32" t="s">
        <v>16</v>
      </c>
      <c r="H32" t="s">
        <v>20</v>
      </c>
      <c r="I32" t="str">
        <f t="shared" si="0"/>
        <v>Ford, Gerald(L)</v>
      </c>
      <c r="J32" t="s">
        <v>21</v>
      </c>
      <c r="K32" t="b">
        <v>0</v>
      </c>
      <c r="L32">
        <v>584278</v>
      </c>
      <c r="M32">
        <v>1081440</v>
      </c>
      <c r="N32">
        <v>20171015</v>
      </c>
      <c r="O32" t="s">
        <v>19</v>
      </c>
      <c r="P32" t="str">
        <f>IF(VLOOKUP(A32,'national-winners'!$A$2:$B$13,2,0)=H32,"W","L")</f>
        <v>L</v>
      </c>
      <c r="Q32">
        <f>MATCH(C32,'state-winning-votes'!A:A,0)</f>
        <v>8</v>
      </c>
      <c r="R32">
        <f>MATCH(A32,'state-winning-votes'!$A$2:$L$2,0)</f>
        <v>2</v>
      </c>
      <c r="S32" cm="1">
        <f t="array" ref="S32">INDEX('state-winning-votes'!$A$1:$L$53,$Q32,$R32)</f>
        <v>584278</v>
      </c>
      <c r="T32">
        <f>INDEX('state-winning-votes'!$A$1:$L$53,MATCH($C32,'state-winning-votes'!$A:$A,0),MATCH($A32,'state-winning-votes'!$A$2:$L$2,0))</f>
        <v>584278</v>
      </c>
      <c r="U32" t="str">
        <f t="shared" si="1"/>
        <v>Ford, Gerald</v>
      </c>
      <c r="V32" t="str">
        <f>_xlfn.XLOOKUP(INDEX('state-winning-votes'!$A$1:$L$53,MATCH($C32,'state-winning-votes'!$A:$A,0),MATCH($A32,'state-winning-votes'!$A$2:$L$2,0)),$L:$L,$H:$H)</f>
        <v>Ford, Gerald</v>
      </c>
      <c r="W32" t="str">
        <f>VLOOKUP(A32,'national-winners'!$A$2:$B$13,2,0)</f>
        <v>Carter, Jimmy</v>
      </c>
      <c r="X32" t="str">
        <f t="shared" si="2"/>
        <v xml:space="preserve"> Gerald Ford (W)</v>
      </c>
    </row>
    <row r="33" spans="1:24" x14ac:dyDescent="0.25">
      <c r="A33">
        <v>1976</v>
      </c>
      <c r="B33" t="s">
        <v>46</v>
      </c>
      <c r="C33" t="s">
        <v>47</v>
      </c>
      <c r="D33">
        <v>8</v>
      </c>
      <c r="E33">
        <v>84</v>
      </c>
      <c r="F33">
        <v>62</v>
      </c>
      <c r="G33" t="s">
        <v>16</v>
      </c>
      <c r="H33" t="s">
        <v>17</v>
      </c>
      <c r="I33" t="str">
        <f t="shared" si="0"/>
        <v>Carter, Jimmy(W)</v>
      </c>
      <c r="J33" t="s">
        <v>18</v>
      </c>
      <c r="K33" t="b">
        <v>0</v>
      </c>
      <c r="L33">
        <v>460801</v>
      </c>
      <c r="M33">
        <v>1081440</v>
      </c>
      <c r="N33">
        <v>20171015</v>
      </c>
      <c r="O33" t="s">
        <v>19</v>
      </c>
      <c r="P33" t="str">
        <f>IF(VLOOKUP(A33,'national-winners'!$A$2:$B$13,2,0)=H33,"W","L")</f>
        <v>W</v>
      </c>
      <c r="Q33">
        <f>MATCH(C33,'state-winning-votes'!A:A,0)</f>
        <v>8</v>
      </c>
      <c r="R33">
        <f>MATCH(A33,'state-winning-votes'!$A$2:$L$2,0)</f>
        <v>2</v>
      </c>
      <c r="S33" cm="1">
        <f t="array" ref="S33">INDEX('state-winning-votes'!$A$1:$L$53,$Q33,$R33)</f>
        <v>584278</v>
      </c>
      <c r="T33">
        <f>INDEX('state-winning-votes'!$A$1:$L$53,MATCH($C33,'state-winning-votes'!$A:$A,0),MATCH($A33,'state-winning-votes'!$A$2:$L$2,0))</f>
        <v>584278</v>
      </c>
      <c r="U33" t="str">
        <f t="shared" si="1"/>
        <v>Ford, Gerald</v>
      </c>
      <c r="V33" t="str">
        <f>_xlfn.XLOOKUP(INDEX('state-winning-votes'!$A$1:$L$53,MATCH($C33,'state-winning-votes'!$A:$A,0),MATCH($A33,'state-winning-votes'!$A$2:$L$2,0)),$L:$L,$H:$H)</f>
        <v>Ford, Gerald</v>
      </c>
      <c r="W33" t="str">
        <f>VLOOKUP(A33,'national-winners'!$A$2:$B$13,2,0)</f>
        <v>Carter, Jimmy</v>
      </c>
      <c r="X33" t="str">
        <f t="shared" si="2"/>
        <v xml:space="preserve"> Gerald Ford (W)</v>
      </c>
    </row>
    <row r="34" spans="1:24" x14ac:dyDescent="0.25">
      <c r="A34">
        <v>1976</v>
      </c>
      <c r="B34" t="s">
        <v>46</v>
      </c>
      <c r="C34" t="s">
        <v>47</v>
      </c>
      <c r="D34">
        <v>8</v>
      </c>
      <c r="E34">
        <v>84</v>
      </c>
      <c r="F34">
        <v>62</v>
      </c>
      <c r="G34" t="s">
        <v>16</v>
      </c>
      <c r="H34" t="s">
        <v>34</v>
      </c>
      <c r="I34" t="str">
        <f t="shared" si="0"/>
        <v>McCarthy, Eugene ""Gene""(L)</v>
      </c>
      <c r="J34" t="s">
        <v>35</v>
      </c>
      <c r="K34" t="b">
        <v>0</v>
      </c>
      <c r="L34">
        <v>26047</v>
      </c>
      <c r="M34">
        <v>1081440</v>
      </c>
      <c r="N34">
        <v>20171015</v>
      </c>
      <c r="O34" t="s">
        <v>19</v>
      </c>
      <c r="P34" t="str">
        <f>IF(VLOOKUP(A34,'national-winners'!$A$2:$B$13,2,0)=H34,"W","L")</f>
        <v>L</v>
      </c>
      <c r="Q34">
        <f>MATCH(C34,'state-winning-votes'!A:A,0)</f>
        <v>8</v>
      </c>
      <c r="R34">
        <f>MATCH(A34,'state-winning-votes'!$A$2:$L$2,0)</f>
        <v>2</v>
      </c>
      <c r="S34" cm="1">
        <f t="array" ref="S34">INDEX('state-winning-votes'!$A$1:$L$53,$Q34,$R34)</f>
        <v>584278</v>
      </c>
      <c r="T34">
        <f>INDEX('state-winning-votes'!$A$1:$L$53,MATCH($C34,'state-winning-votes'!$A:$A,0),MATCH($A34,'state-winning-votes'!$A$2:$L$2,0))</f>
        <v>584278</v>
      </c>
      <c r="U34" t="str">
        <f t="shared" si="1"/>
        <v>Ford, Gerald</v>
      </c>
      <c r="V34" t="str">
        <f>_xlfn.XLOOKUP(INDEX('state-winning-votes'!$A$1:$L$53,MATCH($C34,'state-winning-votes'!$A:$A,0),MATCH($A34,'state-winning-votes'!$A$2:$L$2,0)),$L:$L,$H:$H)</f>
        <v>Ford, Gerald</v>
      </c>
      <c r="W34" t="str">
        <f>VLOOKUP(A34,'national-winners'!$A$2:$B$13,2,0)</f>
        <v>Carter, Jimmy</v>
      </c>
      <c r="X34" t="str">
        <f t="shared" si="2"/>
        <v xml:space="preserve"> Gerald Ford (W)</v>
      </c>
    </row>
    <row r="35" spans="1:24" x14ac:dyDescent="0.25">
      <c r="A35">
        <v>1976</v>
      </c>
      <c r="B35" t="s">
        <v>46</v>
      </c>
      <c r="C35" t="s">
        <v>47</v>
      </c>
      <c r="D35">
        <v>8</v>
      </c>
      <c r="E35">
        <v>84</v>
      </c>
      <c r="F35">
        <v>62</v>
      </c>
      <c r="G35" t="s">
        <v>16</v>
      </c>
      <c r="H35" t="s">
        <v>28</v>
      </c>
      <c r="I35" t="str">
        <f t="shared" si="0"/>
        <v>Macbride, Roger(L)</v>
      </c>
      <c r="J35" t="s">
        <v>29</v>
      </c>
      <c r="K35" t="b">
        <v>0</v>
      </c>
      <c r="L35">
        <v>5338</v>
      </c>
      <c r="M35">
        <v>1081440</v>
      </c>
      <c r="N35">
        <v>20171015</v>
      </c>
      <c r="O35" t="s">
        <v>19</v>
      </c>
      <c r="P35" t="str">
        <f>IF(VLOOKUP(A35,'national-winners'!$A$2:$B$13,2,0)=H35,"W","L")</f>
        <v>L</v>
      </c>
      <c r="Q35">
        <f>MATCH(C35,'state-winning-votes'!A:A,0)</f>
        <v>8</v>
      </c>
      <c r="R35">
        <f>MATCH(A35,'state-winning-votes'!$A$2:$L$2,0)</f>
        <v>2</v>
      </c>
      <c r="S35" cm="1">
        <f t="array" ref="S35">INDEX('state-winning-votes'!$A$1:$L$53,$Q35,$R35)</f>
        <v>584278</v>
      </c>
      <c r="T35">
        <f>INDEX('state-winning-votes'!$A$1:$L$53,MATCH($C35,'state-winning-votes'!$A:$A,0),MATCH($A35,'state-winning-votes'!$A$2:$L$2,0))</f>
        <v>584278</v>
      </c>
      <c r="U35" t="str">
        <f t="shared" si="1"/>
        <v>Ford, Gerald</v>
      </c>
      <c r="V35" t="str">
        <f>_xlfn.XLOOKUP(INDEX('state-winning-votes'!$A$1:$L$53,MATCH($C35,'state-winning-votes'!$A:$A,0),MATCH($A35,'state-winning-votes'!$A$2:$L$2,0)),$L:$L,$H:$H)</f>
        <v>Ford, Gerald</v>
      </c>
      <c r="W35" t="str">
        <f>VLOOKUP(A35,'national-winners'!$A$2:$B$13,2,0)</f>
        <v>Carter, Jimmy</v>
      </c>
      <c r="X35" t="str">
        <f t="shared" si="2"/>
        <v xml:space="preserve"> Gerald Ford (W)</v>
      </c>
    </row>
    <row r="36" spans="1:24" x14ac:dyDescent="0.25">
      <c r="A36">
        <v>1976</v>
      </c>
      <c r="B36" t="s">
        <v>46</v>
      </c>
      <c r="C36" t="s">
        <v>47</v>
      </c>
      <c r="D36">
        <v>8</v>
      </c>
      <c r="E36">
        <v>84</v>
      </c>
      <c r="F36">
        <v>62</v>
      </c>
      <c r="G36" t="s">
        <v>16</v>
      </c>
      <c r="H36" t="s">
        <v>24</v>
      </c>
      <c r="I36" t="str">
        <f t="shared" si="0"/>
        <v>Bubar, Benjamin ""Ben""(L)</v>
      </c>
      <c r="J36" t="s">
        <v>25</v>
      </c>
      <c r="K36" t="b">
        <v>0</v>
      </c>
      <c r="L36">
        <v>2886</v>
      </c>
      <c r="M36">
        <v>1081440</v>
      </c>
      <c r="N36">
        <v>20171015</v>
      </c>
      <c r="O36" t="s">
        <v>19</v>
      </c>
      <c r="P36" t="str">
        <f>IF(VLOOKUP(A36,'national-winners'!$A$2:$B$13,2,0)=H36,"W","L")</f>
        <v>L</v>
      </c>
      <c r="Q36">
        <f>MATCH(C36,'state-winning-votes'!A:A,0)</f>
        <v>8</v>
      </c>
      <c r="R36">
        <f>MATCH(A36,'state-winning-votes'!$A$2:$L$2,0)</f>
        <v>2</v>
      </c>
      <c r="S36" cm="1">
        <f t="array" ref="S36">INDEX('state-winning-votes'!$A$1:$L$53,$Q36,$R36)</f>
        <v>584278</v>
      </c>
      <c r="T36">
        <f>INDEX('state-winning-votes'!$A$1:$L$53,MATCH($C36,'state-winning-votes'!$A:$A,0),MATCH($A36,'state-winning-votes'!$A$2:$L$2,0))</f>
        <v>584278</v>
      </c>
      <c r="U36" t="str">
        <f t="shared" si="1"/>
        <v>Ford, Gerald</v>
      </c>
      <c r="V36" t="str">
        <f>_xlfn.XLOOKUP(INDEX('state-winning-votes'!$A$1:$L$53,MATCH($C36,'state-winning-votes'!$A:$A,0),MATCH($A36,'state-winning-votes'!$A$2:$L$2,0)),$L:$L,$H:$H)</f>
        <v>Ford, Gerald</v>
      </c>
      <c r="W36" t="str">
        <f>VLOOKUP(A36,'national-winners'!$A$2:$B$13,2,0)</f>
        <v>Carter, Jimmy</v>
      </c>
      <c r="X36" t="str">
        <f t="shared" si="2"/>
        <v xml:space="preserve"> Gerald Ford (W)</v>
      </c>
    </row>
    <row r="37" spans="1:24" x14ac:dyDescent="0.25">
      <c r="A37">
        <v>1976</v>
      </c>
      <c r="B37" t="s">
        <v>46</v>
      </c>
      <c r="C37" t="s">
        <v>47</v>
      </c>
      <c r="D37">
        <v>8</v>
      </c>
      <c r="E37">
        <v>84</v>
      </c>
      <c r="F37">
        <v>62</v>
      </c>
      <c r="G37" t="s">
        <v>16</v>
      </c>
      <c r="H37" t="s">
        <v>36</v>
      </c>
      <c r="I37" t="str">
        <f t="shared" si="0"/>
        <v>Camejo, Peter(L)</v>
      </c>
      <c r="J37" t="s">
        <v>37</v>
      </c>
      <c r="K37" t="b">
        <v>0</v>
      </c>
      <c r="L37">
        <v>1122</v>
      </c>
      <c r="M37">
        <v>1081440</v>
      </c>
      <c r="N37">
        <v>20171015</v>
      </c>
      <c r="O37" t="s">
        <v>19</v>
      </c>
      <c r="P37" t="str">
        <f>IF(VLOOKUP(A37,'national-winners'!$A$2:$B$13,2,0)=H37,"W","L")</f>
        <v>L</v>
      </c>
      <c r="Q37">
        <f>MATCH(C37,'state-winning-votes'!A:A,0)</f>
        <v>8</v>
      </c>
      <c r="R37">
        <f>MATCH(A37,'state-winning-votes'!$A$2:$L$2,0)</f>
        <v>2</v>
      </c>
      <c r="S37" cm="1">
        <f t="array" ref="S37">INDEX('state-winning-votes'!$A$1:$L$53,$Q37,$R37)</f>
        <v>584278</v>
      </c>
      <c r="T37">
        <f>INDEX('state-winning-votes'!$A$1:$L$53,MATCH($C37,'state-winning-votes'!$A:$A,0),MATCH($A37,'state-winning-votes'!$A$2:$L$2,0))</f>
        <v>584278</v>
      </c>
      <c r="U37" t="str">
        <f t="shared" si="1"/>
        <v>Ford, Gerald</v>
      </c>
      <c r="V37" t="str">
        <f>_xlfn.XLOOKUP(INDEX('state-winning-votes'!$A$1:$L$53,MATCH($C37,'state-winning-votes'!$A:$A,0),MATCH($A37,'state-winning-votes'!$A$2:$L$2,0)),$L:$L,$H:$H)</f>
        <v>Ford, Gerald</v>
      </c>
      <c r="W37" t="str">
        <f>VLOOKUP(A37,'national-winners'!$A$2:$B$13,2,0)</f>
        <v>Carter, Jimmy</v>
      </c>
      <c r="X37" t="str">
        <f t="shared" si="2"/>
        <v xml:space="preserve"> Gerald Ford (W)</v>
      </c>
    </row>
    <row r="38" spans="1:24" x14ac:dyDescent="0.25">
      <c r="A38">
        <v>1976</v>
      </c>
      <c r="B38" t="s">
        <v>46</v>
      </c>
      <c r="C38" t="s">
        <v>47</v>
      </c>
      <c r="D38">
        <v>8</v>
      </c>
      <c r="E38">
        <v>84</v>
      </c>
      <c r="F38">
        <v>62</v>
      </c>
      <c r="G38" t="s">
        <v>16</v>
      </c>
      <c r="H38" t="s">
        <v>48</v>
      </c>
      <c r="I38" t="str">
        <f t="shared" si="0"/>
        <v>Larouche, Lyndon, Jr.(L)</v>
      </c>
      <c r="J38" t="s">
        <v>49</v>
      </c>
      <c r="K38" t="b">
        <v>0</v>
      </c>
      <c r="L38">
        <v>565</v>
      </c>
      <c r="M38">
        <v>1081440</v>
      </c>
      <c r="N38">
        <v>20171015</v>
      </c>
      <c r="O38" t="s">
        <v>19</v>
      </c>
      <c r="P38" t="str">
        <f>IF(VLOOKUP(A38,'national-winners'!$A$2:$B$13,2,0)=H38,"W","L")</f>
        <v>L</v>
      </c>
      <c r="Q38">
        <f>MATCH(C38,'state-winning-votes'!A:A,0)</f>
        <v>8</v>
      </c>
      <c r="R38">
        <f>MATCH(A38,'state-winning-votes'!$A$2:$L$2,0)</f>
        <v>2</v>
      </c>
      <c r="S38" cm="1">
        <f t="array" ref="S38">INDEX('state-winning-votes'!$A$1:$L$53,$Q38,$R38)</f>
        <v>584278</v>
      </c>
      <c r="T38">
        <f>INDEX('state-winning-votes'!$A$1:$L$53,MATCH($C38,'state-winning-votes'!$A:$A,0),MATCH($A38,'state-winning-votes'!$A$2:$L$2,0))</f>
        <v>584278</v>
      </c>
      <c r="U38" t="str">
        <f t="shared" si="1"/>
        <v>Ford, Gerald</v>
      </c>
      <c r="V38" t="str">
        <f>_xlfn.XLOOKUP(INDEX('state-winning-votes'!$A$1:$L$53,MATCH($C38,'state-winning-votes'!$A:$A,0),MATCH($A38,'state-winning-votes'!$A$2:$L$2,0)),$L:$L,$H:$H)</f>
        <v>Ford, Gerald</v>
      </c>
      <c r="W38" t="str">
        <f>VLOOKUP(A38,'national-winners'!$A$2:$B$13,2,0)</f>
        <v>Carter, Jimmy</v>
      </c>
      <c r="X38" t="str">
        <f t="shared" si="2"/>
        <v xml:space="preserve"> Gerald Ford (W)</v>
      </c>
    </row>
    <row r="39" spans="1:24" x14ac:dyDescent="0.25">
      <c r="A39">
        <v>1976</v>
      </c>
      <c r="B39" t="s">
        <v>46</v>
      </c>
      <c r="C39" t="s">
        <v>47</v>
      </c>
      <c r="D39">
        <v>8</v>
      </c>
      <c r="E39">
        <v>84</v>
      </c>
      <c r="F39">
        <v>62</v>
      </c>
      <c r="G39" t="s">
        <v>16</v>
      </c>
      <c r="H39" t="s">
        <v>26</v>
      </c>
      <c r="I39" t="str">
        <f t="shared" si="0"/>
        <v>Hall, Gus(L)</v>
      </c>
      <c r="J39" t="s">
        <v>27</v>
      </c>
      <c r="K39" t="b">
        <v>0</v>
      </c>
      <c r="L39">
        <v>403</v>
      </c>
      <c r="M39">
        <v>1081440</v>
      </c>
      <c r="N39">
        <v>20171015</v>
      </c>
      <c r="O39" t="s">
        <v>19</v>
      </c>
      <c r="P39" t="str">
        <f>IF(VLOOKUP(A39,'national-winners'!$A$2:$B$13,2,0)=H39,"W","L")</f>
        <v>L</v>
      </c>
      <c r="Q39">
        <f>MATCH(C39,'state-winning-votes'!A:A,0)</f>
        <v>8</v>
      </c>
      <c r="R39">
        <f>MATCH(A39,'state-winning-votes'!$A$2:$L$2,0)</f>
        <v>2</v>
      </c>
      <c r="S39" cm="1">
        <f t="array" ref="S39">INDEX('state-winning-votes'!$A$1:$L$53,$Q39,$R39)</f>
        <v>584278</v>
      </c>
      <c r="T39">
        <f>INDEX('state-winning-votes'!$A$1:$L$53,MATCH($C39,'state-winning-votes'!$A:$A,0),MATCH($A39,'state-winning-votes'!$A$2:$L$2,0))</f>
        <v>584278</v>
      </c>
      <c r="U39" t="str">
        <f t="shared" si="1"/>
        <v>Ford, Gerald</v>
      </c>
      <c r="V39" t="str">
        <f>_xlfn.XLOOKUP(INDEX('state-winning-votes'!$A$1:$L$53,MATCH($C39,'state-winning-votes'!$A:$A,0),MATCH($A39,'state-winning-votes'!$A$2:$L$2,0)),$L:$L,$H:$H)</f>
        <v>Ford, Gerald</v>
      </c>
      <c r="W39" t="str">
        <f>VLOOKUP(A39,'national-winners'!$A$2:$B$13,2,0)</f>
        <v>Carter, Jimmy</v>
      </c>
      <c r="X39" t="str">
        <f t="shared" si="2"/>
        <v xml:space="preserve"> Gerald Ford (W)</v>
      </c>
    </row>
    <row r="40" spans="1:24" x14ac:dyDescent="0.25">
      <c r="A40">
        <v>1976</v>
      </c>
      <c r="B40" t="s">
        <v>50</v>
      </c>
      <c r="C40" t="s">
        <v>51</v>
      </c>
      <c r="D40">
        <v>9</v>
      </c>
      <c r="E40">
        <v>16</v>
      </c>
      <c r="F40">
        <v>1</v>
      </c>
      <c r="G40" t="s">
        <v>16</v>
      </c>
      <c r="H40" t="s">
        <v>20</v>
      </c>
      <c r="I40" t="str">
        <f t="shared" si="0"/>
        <v>Ford, Gerald(L)</v>
      </c>
      <c r="J40" t="s">
        <v>21</v>
      </c>
      <c r="K40" t="b">
        <v>0</v>
      </c>
      <c r="L40">
        <v>719261</v>
      </c>
      <c r="M40">
        <v>1386355</v>
      </c>
      <c r="N40">
        <v>20171015</v>
      </c>
      <c r="O40" t="s">
        <v>19</v>
      </c>
      <c r="P40" t="str">
        <f>IF(VLOOKUP(A40,'national-winners'!$A$2:$B$13,2,0)=H40,"W","L")</f>
        <v>L</v>
      </c>
      <c r="Q40">
        <f>MATCH(C40,'state-winning-votes'!A:A,0)</f>
        <v>9</v>
      </c>
      <c r="R40">
        <f>MATCH(A40,'state-winning-votes'!$A$2:$L$2,0)</f>
        <v>2</v>
      </c>
      <c r="S40" cm="1">
        <f t="array" ref="S40">INDEX('state-winning-votes'!$A$1:$L$53,$Q40,$R40)</f>
        <v>719261</v>
      </c>
      <c r="T40">
        <f>INDEX('state-winning-votes'!$A$1:$L$53,MATCH($C40,'state-winning-votes'!$A:$A,0),MATCH($A40,'state-winning-votes'!$A$2:$L$2,0))</f>
        <v>719261</v>
      </c>
      <c r="U40" t="str">
        <f t="shared" si="1"/>
        <v>Ford, Gerald</v>
      </c>
      <c r="V40" t="str">
        <f>_xlfn.XLOOKUP(INDEX('state-winning-votes'!$A$1:$L$53,MATCH($C40,'state-winning-votes'!$A:$A,0),MATCH($A40,'state-winning-votes'!$A$2:$L$2,0)),$L:$L,$H:$H)</f>
        <v>Ford, Gerald</v>
      </c>
      <c r="W40" t="str">
        <f>VLOOKUP(A40,'national-winners'!$A$2:$B$13,2,0)</f>
        <v>Carter, Jimmy</v>
      </c>
      <c r="X40" t="str">
        <f t="shared" si="2"/>
        <v xml:space="preserve"> Gerald Ford (W)</v>
      </c>
    </row>
    <row r="41" spans="1:24" x14ac:dyDescent="0.25">
      <c r="A41">
        <v>1976</v>
      </c>
      <c r="B41" t="s">
        <v>50</v>
      </c>
      <c r="C41" t="s">
        <v>51</v>
      </c>
      <c r="D41">
        <v>9</v>
      </c>
      <c r="E41">
        <v>16</v>
      </c>
      <c r="F41">
        <v>1</v>
      </c>
      <c r="G41" t="s">
        <v>16</v>
      </c>
      <c r="H41" t="s">
        <v>17</v>
      </c>
      <c r="I41" t="str">
        <f t="shared" si="0"/>
        <v>Carter, Jimmy(W)</v>
      </c>
      <c r="J41" t="s">
        <v>18</v>
      </c>
      <c r="K41" t="b">
        <v>0</v>
      </c>
      <c r="L41">
        <v>647895</v>
      </c>
      <c r="M41">
        <v>1386355</v>
      </c>
      <c r="N41">
        <v>20171015</v>
      </c>
      <c r="O41" t="s">
        <v>19</v>
      </c>
      <c r="P41" t="str">
        <f>IF(VLOOKUP(A41,'national-winners'!$A$2:$B$13,2,0)=H41,"W","L")</f>
        <v>W</v>
      </c>
      <c r="Q41">
        <f>MATCH(C41,'state-winning-votes'!A:A,0)</f>
        <v>9</v>
      </c>
      <c r="R41">
        <f>MATCH(A41,'state-winning-votes'!$A$2:$L$2,0)</f>
        <v>2</v>
      </c>
      <c r="S41" cm="1">
        <f t="array" ref="S41">INDEX('state-winning-votes'!$A$1:$L$53,$Q41,$R41)</f>
        <v>719261</v>
      </c>
      <c r="T41">
        <f>INDEX('state-winning-votes'!$A$1:$L$53,MATCH($C41,'state-winning-votes'!$A:$A,0),MATCH($A41,'state-winning-votes'!$A$2:$L$2,0))</f>
        <v>719261</v>
      </c>
      <c r="U41" t="str">
        <f t="shared" si="1"/>
        <v>Ford, Gerald</v>
      </c>
      <c r="V41" t="str">
        <f>_xlfn.XLOOKUP(INDEX('state-winning-votes'!$A$1:$L$53,MATCH($C41,'state-winning-votes'!$A:$A,0),MATCH($A41,'state-winning-votes'!$A$2:$L$2,0)),$L:$L,$H:$H)</f>
        <v>Ford, Gerald</v>
      </c>
      <c r="W41" t="str">
        <f>VLOOKUP(A41,'national-winners'!$A$2:$B$13,2,0)</f>
        <v>Carter, Jimmy</v>
      </c>
      <c r="X41" t="str">
        <f t="shared" si="2"/>
        <v xml:space="preserve"> Gerald Ford (W)</v>
      </c>
    </row>
    <row r="42" spans="1:24" x14ac:dyDescent="0.25">
      <c r="A42">
        <v>1976</v>
      </c>
      <c r="B42" t="s">
        <v>50</v>
      </c>
      <c r="C42" t="s">
        <v>51</v>
      </c>
      <c r="D42">
        <v>9</v>
      </c>
      <c r="E42">
        <v>16</v>
      </c>
      <c r="F42">
        <v>1</v>
      </c>
      <c r="G42" t="s">
        <v>16</v>
      </c>
      <c r="H42" t="s">
        <v>52</v>
      </c>
      <c r="I42" t="str">
        <f t="shared" si="0"/>
        <v>Scattering(L)</v>
      </c>
      <c r="K42" t="b">
        <v>0</v>
      </c>
      <c r="L42">
        <v>10309</v>
      </c>
      <c r="M42">
        <v>1386355</v>
      </c>
      <c r="N42">
        <v>20171015</v>
      </c>
      <c r="O42" t="s">
        <v>19</v>
      </c>
      <c r="P42" t="str">
        <f>IF(VLOOKUP(A42,'national-winners'!$A$2:$B$13,2,0)=H42,"W","L")</f>
        <v>L</v>
      </c>
      <c r="Q42">
        <f>MATCH(C42,'state-winning-votes'!A:A,0)</f>
        <v>9</v>
      </c>
      <c r="R42">
        <f>MATCH(A42,'state-winning-votes'!$A$2:$L$2,0)</f>
        <v>2</v>
      </c>
      <c r="S42" cm="1">
        <f t="array" ref="S42">INDEX('state-winning-votes'!$A$1:$L$53,$Q42,$R42)</f>
        <v>719261</v>
      </c>
      <c r="T42">
        <f>INDEX('state-winning-votes'!$A$1:$L$53,MATCH($C42,'state-winning-votes'!$A:$A,0),MATCH($A42,'state-winning-votes'!$A$2:$L$2,0))</f>
        <v>719261</v>
      </c>
      <c r="U42" t="str">
        <f t="shared" si="1"/>
        <v>Ford, Gerald</v>
      </c>
      <c r="V42" t="str">
        <f>_xlfn.XLOOKUP(INDEX('state-winning-votes'!$A$1:$L$53,MATCH($C42,'state-winning-votes'!$A:$A,0),MATCH($A42,'state-winning-votes'!$A$2:$L$2,0)),$L:$L,$H:$H)</f>
        <v>Ford, Gerald</v>
      </c>
      <c r="W42" t="str">
        <f>VLOOKUP(A42,'national-winners'!$A$2:$B$13,2,0)</f>
        <v>Carter, Jimmy</v>
      </c>
      <c r="X42" t="str">
        <f t="shared" si="2"/>
        <v xml:space="preserve"> Gerald Ford (W)</v>
      </c>
    </row>
    <row r="43" spans="1:24" x14ac:dyDescent="0.25">
      <c r="A43">
        <v>1976</v>
      </c>
      <c r="B43" t="s">
        <v>50</v>
      </c>
      <c r="C43" t="s">
        <v>51</v>
      </c>
      <c r="D43">
        <v>9</v>
      </c>
      <c r="E43">
        <v>16</v>
      </c>
      <c r="F43">
        <v>1</v>
      </c>
      <c r="G43" t="s">
        <v>16</v>
      </c>
      <c r="H43" t="s">
        <v>22</v>
      </c>
      <c r="I43" t="str">
        <f t="shared" si="0"/>
        <v>Maddox, Lester(L)</v>
      </c>
      <c r="J43" t="s">
        <v>23</v>
      </c>
      <c r="K43" t="b">
        <v>0</v>
      </c>
      <c r="L43">
        <v>7101</v>
      </c>
      <c r="M43">
        <v>1386355</v>
      </c>
      <c r="N43">
        <v>20171015</v>
      </c>
      <c r="O43" t="s">
        <v>19</v>
      </c>
      <c r="P43" t="str">
        <f>IF(VLOOKUP(A43,'national-winners'!$A$2:$B$13,2,0)=H43,"W","L")</f>
        <v>L</v>
      </c>
      <c r="Q43">
        <f>MATCH(C43,'state-winning-votes'!A:A,0)</f>
        <v>9</v>
      </c>
      <c r="R43">
        <f>MATCH(A43,'state-winning-votes'!$A$2:$L$2,0)</f>
        <v>2</v>
      </c>
      <c r="S43" cm="1">
        <f t="array" ref="S43">INDEX('state-winning-votes'!$A$1:$L$53,$Q43,$R43)</f>
        <v>719261</v>
      </c>
      <c r="T43">
        <f>INDEX('state-winning-votes'!$A$1:$L$53,MATCH($C43,'state-winning-votes'!$A:$A,0),MATCH($A43,'state-winning-votes'!$A$2:$L$2,0))</f>
        <v>719261</v>
      </c>
      <c r="U43" t="str">
        <f t="shared" si="1"/>
        <v>Ford, Gerald</v>
      </c>
      <c r="V43" t="str">
        <f>_xlfn.XLOOKUP(INDEX('state-winning-votes'!$A$1:$L$53,MATCH($C43,'state-winning-votes'!$A:$A,0),MATCH($A43,'state-winning-votes'!$A$2:$L$2,0)),$L:$L,$H:$H)</f>
        <v>Ford, Gerald</v>
      </c>
      <c r="W43" t="str">
        <f>VLOOKUP(A43,'national-winners'!$A$2:$B$13,2,0)</f>
        <v>Carter, Jimmy</v>
      </c>
      <c r="X43" t="str">
        <f t="shared" si="2"/>
        <v xml:space="preserve"> Gerald Ford (W)</v>
      </c>
    </row>
    <row r="44" spans="1:24" x14ac:dyDescent="0.25">
      <c r="A44">
        <v>1976</v>
      </c>
      <c r="B44" t="s">
        <v>50</v>
      </c>
      <c r="C44" t="s">
        <v>51</v>
      </c>
      <c r="D44">
        <v>9</v>
      </c>
      <c r="E44">
        <v>16</v>
      </c>
      <c r="F44">
        <v>1</v>
      </c>
      <c r="G44" t="s">
        <v>16</v>
      </c>
      <c r="H44" t="s">
        <v>48</v>
      </c>
      <c r="I44" t="str">
        <f t="shared" si="0"/>
        <v>Larouche, Lyndon, Jr.(L)</v>
      </c>
      <c r="J44" t="s">
        <v>49</v>
      </c>
      <c r="K44" t="b">
        <v>0</v>
      </c>
      <c r="L44">
        <v>1789</v>
      </c>
      <c r="M44">
        <v>1386355</v>
      </c>
      <c r="N44">
        <v>20171015</v>
      </c>
      <c r="O44" t="s">
        <v>19</v>
      </c>
      <c r="P44" t="str">
        <f>IF(VLOOKUP(A44,'national-winners'!$A$2:$B$13,2,0)=H44,"W","L")</f>
        <v>L</v>
      </c>
      <c r="Q44">
        <f>MATCH(C44,'state-winning-votes'!A:A,0)</f>
        <v>9</v>
      </c>
      <c r="R44">
        <f>MATCH(A44,'state-winning-votes'!$A$2:$L$2,0)</f>
        <v>2</v>
      </c>
      <c r="S44" cm="1">
        <f t="array" ref="S44">INDEX('state-winning-votes'!$A$1:$L$53,$Q44,$R44)</f>
        <v>719261</v>
      </c>
      <c r="T44">
        <f>INDEX('state-winning-votes'!$A$1:$L$53,MATCH($C44,'state-winning-votes'!$A:$A,0),MATCH($A44,'state-winning-votes'!$A$2:$L$2,0))</f>
        <v>719261</v>
      </c>
      <c r="U44" t="str">
        <f t="shared" si="1"/>
        <v>Ford, Gerald</v>
      </c>
      <c r="V44" t="str">
        <f>_xlfn.XLOOKUP(INDEX('state-winning-votes'!$A$1:$L$53,MATCH($C44,'state-winning-votes'!$A:$A,0),MATCH($A44,'state-winning-votes'!$A$2:$L$2,0)),$L:$L,$H:$H)</f>
        <v>Ford, Gerald</v>
      </c>
      <c r="W44" t="str">
        <f>VLOOKUP(A44,'national-winners'!$A$2:$B$13,2,0)</f>
        <v>Carter, Jimmy</v>
      </c>
      <c r="X44" t="str">
        <f t="shared" si="2"/>
        <v xml:space="preserve"> Gerald Ford (W)</v>
      </c>
    </row>
    <row r="45" spans="1:24" x14ac:dyDescent="0.25">
      <c r="A45">
        <v>1976</v>
      </c>
      <c r="B45" t="s">
        <v>53</v>
      </c>
      <c r="C45" t="s">
        <v>54</v>
      </c>
      <c r="D45">
        <v>10</v>
      </c>
      <c r="E45">
        <v>51</v>
      </c>
      <c r="F45">
        <v>11</v>
      </c>
      <c r="G45" t="s">
        <v>16</v>
      </c>
      <c r="H45" t="s">
        <v>17</v>
      </c>
      <c r="I45" t="str">
        <f t="shared" si="0"/>
        <v>Carter, Jimmy(W)</v>
      </c>
      <c r="J45" t="s">
        <v>18</v>
      </c>
      <c r="K45" t="b">
        <v>0</v>
      </c>
      <c r="L45">
        <v>122461</v>
      </c>
      <c r="M45">
        <v>235642</v>
      </c>
      <c r="N45">
        <v>20171015</v>
      </c>
      <c r="O45" t="s">
        <v>19</v>
      </c>
      <c r="P45" t="str">
        <f>IF(VLOOKUP(A45,'national-winners'!$A$2:$B$13,2,0)=H45,"W","L")</f>
        <v>W</v>
      </c>
      <c r="Q45">
        <f>MATCH(C45,'state-winning-votes'!A:A,0)</f>
        <v>11</v>
      </c>
      <c r="R45">
        <f>MATCH(A45,'state-winning-votes'!$A$2:$L$2,0)</f>
        <v>2</v>
      </c>
      <c r="S45" cm="1">
        <f t="array" ref="S45">INDEX('state-winning-votes'!$A$1:$L$53,$Q45,$R45)</f>
        <v>122461</v>
      </c>
      <c r="T45">
        <f>INDEX('state-winning-votes'!$A$1:$L$53,MATCH($C45,'state-winning-votes'!$A:$A,0),MATCH($A45,'state-winning-votes'!$A$2:$L$2,0))</f>
        <v>122461</v>
      </c>
      <c r="U45" t="str">
        <f t="shared" si="1"/>
        <v>Carter, Jimmy</v>
      </c>
      <c r="V45" t="str">
        <f>_xlfn.XLOOKUP(INDEX('state-winning-votes'!$A$1:$L$53,MATCH($C45,'state-winning-votes'!$A:$A,0),MATCH($A45,'state-winning-votes'!$A$2:$L$2,0)),$L:$L,$H:$H)</f>
        <v>Carter, Jimmy</v>
      </c>
      <c r="W45" t="str">
        <f>VLOOKUP(A45,'national-winners'!$A$2:$B$13,2,0)</f>
        <v>Carter, Jimmy</v>
      </c>
      <c r="X45" t="str">
        <f t="shared" si="2"/>
        <v xml:space="preserve"> Jimmy Carter (W)</v>
      </c>
    </row>
    <row r="46" spans="1:24" x14ac:dyDescent="0.25">
      <c r="A46">
        <v>1976</v>
      </c>
      <c r="B46" t="s">
        <v>53</v>
      </c>
      <c r="C46" t="s">
        <v>54</v>
      </c>
      <c r="D46">
        <v>10</v>
      </c>
      <c r="E46">
        <v>51</v>
      </c>
      <c r="F46">
        <v>11</v>
      </c>
      <c r="G46" t="s">
        <v>16</v>
      </c>
      <c r="H46" t="s">
        <v>20</v>
      </c>
      <c r="I46" t="str">
        <f t="shared" si="0"/>
        <v>Ford, Gerald(L)</v>
      </c>
      <c r="J46" t="s">
        <v>21</v>
      </c>
      <c r="K46" t="b">
        <v>0</v>
      </c>
      <c r="L46">
        <v>109780</v>
      </c>
      <c r="M46">
        <v>235642</v>
      </c>
      <c r="N46">
        <v>20171015</v>
      </c>
      <c r="O46" t="s">
        <v>19</v>
      </c>
      <c r="P46" t="str">
        <f>IF(VLOOKUP(A46,'national-winners'!$A$2:$B$13,2,0)=H46,"W","L")</f>
        <v>L</v>
      </c>
      <c r="Q46">
        <f>MATCH(C46,'state-winning-votes'!A:A,0)</f>
        <v>11</v>
      </c>
      <c r="R46">
        <f>MATCH(A46,'state-winning-votes'!$A$2:$L$2,0)</f>
        <v>2</v>
      </c>
      <c r="S46" cm="1">
        <f t="array" ref="S46">INDEX('state-winning-votes'!$A$1:$L$53,$Q46,$R46)</f>
        <v>122461</v>
      </c>
      <c r="T46">
        <f>INDEX('state-winning-votes'!$A$1:$L$53,MATCH($C46,'state-winning-votes'!$A:$A,0),MATCH($A46,'state-winning-votes'!$A$2:$L$2,0))</f>
        <v>122461</v>
      </c>
      <c r="U46" t="str">
        <f t="shared" si="1"/>
        <v>Carter, Jimmy</v>
      </c>
      <c r="V46" t="str">
        <f>_xlfn.XLOOKUP(INDEX('state-winning-votes'!$A$1:$L$53,MATCH($C46,'state-winning-votes'!$A:$A,0),MATCH($A46,'state-winning-votes'!$A$2:$L$2,0)),$L:$L,$H:$H)</f>
        <v>Carter, Jimmy</v>
      </c>
      <c r="W46" t="str">
        <f>VLOOKUP(A46,'national-winners'!$A$2:$B$13,2,0)</f>
        <v>Carter, Jimmy</v>
      </c>
      <c r="X46" t="str">
        <f t="shared" si="2"/>
        <v xml:space="preserve"> Jimmy Carter (W)</v>
      </c>
    </row>
    <row r="47" spans="1:24" x14ac:dyDescent="0.25">
      <c r="A47">
        <v>1976</v>
      </c>
      <c r="B47" t="s">
        <v>53</v>
      </c>
      <c r="C47" t="s">
        <v>54</v>
      </c>
      <c r="D47">
        <v>10</v>
      </c>
      <c r="E47">
        <v>51</v>
      </c>
      <c r="F47">
        <v>11</v>
      </c>
      <c r="G47" t="s">
        <v>16</v>
      </c>
      <c r="I47" t="str">
        <f t="shared" si="0"/>
        <v>(L)</v>
      </c>
      <c r="J47" t="s">
        <v>55</v>
      </c>
      <c r="K47" t="b">
        <v>0</v>
      </c>
      <c r="L47">
        <v>2432</v>
      </c>
      <c r="M47">
        <v>235642</v>
      </c>
      <c r="N47">
        <v>20171015</v>
      </c>
      <c r="O47" t="s">
        <v>19</v>
      </c>
      <c r="P47" t="str">
        <f>IF(VLOOKUP(A47,'national-winners'!$A$2:$B$13,2,0)=H47,"W","L")</f>
        <v>L</v>
      </c>
      <c r="Q47">
        <f>MATCH(C47,'state-winning-votes'!A:A,0)</f>
        <v>11</v>
      </c>
      <c r="R47">
        <f>MATCH(A47,'state-winning-votes'!$A$2:$L$2,0)</f>
        <v>2</v>
      </c>
      <c r="S47" cm="1">
        <f t="array" ref="S47">INDEX('state-winning-votes'!$A$1:$L$53,$Q47,$R47)</f>
        <v>122461</v>
      </c>
      <c r="T47">
        <f>INDEX('state-winning-votes'!$A$1:$L$53,MATCH($C47,'state-winning-votes'!$A:$A,0),MATCH($A47,'state-winning-votes'!$A$2:$L$2,0))</f>
        <v>122461</v>
      </c>
      <c r="U47" t="str">
        <f t="shared" si="1"/>
        <v>Carter, Jimmy</v>
      </c>
      <c r="V47" t="str">
        <f>_xlfn.XLOOKUP(INDEX('state-winning-votes'!$A$1:$L$53,MATCH($C47,'state-winning-votes'!$A:$A,0),MATCH($A47,'state-winning-votes'!$A$2:$L$2,0)),$L:$L,$H:$H)</f>
        <v>Carter, Jimmy</v>
      </c>
      <c r="W47" t="str">
        <f>VLOOKUP(A47,'national-winners'!$A$2:$B$13,2,0)</f>
        <v>Carter, Jimmy</v>
      </c>
      <c r="X47" t="str">
        <f t="shared" si="2"/>
        <v xml:space="preserve"> Jimmy Carter (W)</v>
      </c>
    </row>
    <row r="48" spans="1:24" x14ac:dyDescent="0.25">
      <c r="A48">
        <v>1976</v>
      </c>
      <c r="B48" t="s">
        <v>53</v>
      </c>
      <c r="C48" t="s">
        <v>54</v>
      </c>
      <c r="D48">
        <v>10</v>
      </c>
      <c r="E48">
        <v>51</v>
      </c>
      <c r="F48">
        <v>11</v>
      </c>
      <c r="G48" t="s">
        <v>16</v>
      </c>
      <c r="H48" t="s">
        <v>38</v>
      </c>
      <c r="I48" t="str">
        <f t="shared" si="0"/>
        <v>Anderson, Thomas J.(L)</v>
      </c>
      <c r="J48" t="s">
        <v>39</v>
      </c>
      <c r="K48" t="b">
        <v>0</v>
      </c>
      <c r="L48">
        <v>645</v>
      </c>
      <c r="M48">
        <v>235642</v>
      </c>
      <c r="N48">
        <v>20171015</v>
      </c>
      <c r="O48" t="s">
        <v>19</v>
      </c>
      <c r="P48" t="str">
        <f>IF(VLOOKUP(A48,'national-winners'!$A$2:$B$13,2,0)=H48,"W","L")</f>
        <v>L</v>
      </c>
      <c r="Q48">
        <f>MATCH(C48,'state-winning-votes'!A:A,0)</f>
        <v>11</v>
      </c>
      <c r="R48">
        <f>MATCH(A48,'state-winning-votes'!$A$2:$L$2,0)</f>
        <v>2</v>
      </c>
      <c r="S48" cm="1">
        <f t="array" ref="S48">INDEX('state-winning-votes'!$A$1:$L$53,$Q48,$R48)</f>
        <v>122461</v>
      </c>
      <c r="T48">
        <f>INDEX('state-winning-votes'!$A$1:$L$53,MATCH($C48,'state-winning-votes'!$A:$A,0),MATCH($A48,'state-winning-votes'!$A$2:$L$2,0))</f>
        <v>122461</v>
      </c>
      <c r="U48" t="str">
        <f t="shared" si="1"/>
        <v>Carter, Jimmy</v>
      </c>
      <c r="V48" t="str">
        <f>_xlfn.XLOOKUP(INDEX('state-winning-votes'!$A$1:$L$53,MATCH($C48,'state-winning-votes'!$A:$A,0),MATCH($A48,'state-winning-votes'!$A$2:$L$2,0)),$L:$L,$H:$H)</f>
        <v>Carter, Jimmy</v>
      </c>
      <c r="W48" t="str">
        <f>VLOOKUP(A48,'national-winners'!$A$2:$B$13,2,0)</f>
        <v>Carter, Jimmy</v>
      </c>
      <c r="X48" t="str">
        <f t="shared" si="2"/>
        <v xml:space="preserve"> Jimmy Carter (W)</v>
      </c>
    </row>
    <row r="49" spans="1:24" x14ac:dyDescent="0.25">
      <c r="A49">
        <v>1976</v>
      </c>
      <c r="B49" t="s">
        <v>53</v>
      </c>
      <c r="C49" t="s">
        <v>54</v>
      </c>
      <c r="D49">
        <v>10</v>
      </c>
      <c r="E49">
        <v>51</v>
      </c>
      <c r="F49">
        <v>11</v>
      </c>
      <c r="G49" t="s">
        <v>16</v>
      </c>
      <c r="H49" t="s">
        <v>48</v>
      </c>
      <c r="I49" t="str">
        <f t="shared" si="0"/>
        <v>Larouche, Lyndon, Jr.(L)</v>
      </c>
      <c r="J49" t="s">
        <v>49</v>
      </c>
      <c r="K49" t="b">
        <v>0</v>
      </c>
      <c r="L49">
        <v>135</v>
      </c>
      <c r="M49">
        <v>235642</v>
      </c>
      <c r="N49">
        <v>20171015</v>
      </c>
      <c r="O49" t="s">
        <v>19</v>
      </c>
      <c r="P49" t="str">
        <f>IF(VLOOKUP(A49,'national-winners'!$A$2:$B$13,2,0)=H49,"W","L")</f>
        <v>L</v>
      </c>
      <c r="Q49">
        <f>MATCH(C49,'state-winning-votes'!A:A,0)</f>
        <v>11</v>
      </c>
      <c r="R49">
        <f>MATCH(A49,'state-winning-votes'!$A$2:$L$2,0)</f>
        <v>2</v>
      </c>
      <c r="S49" cm="1">
        <f t="array" ref="S49">INDEX('state-winning-votes'!$A$1:$L$53,$Q49,$R49)</f>
        <v>122461</v>
      </c>
      <c r="T49">
        <f>INDEX('state-winning-votes'!$A$1:$L$53,MATCH($C49,'state-winning-votes'!$A:$A,0),MATCH($A49,'state-winning-votes'!$A$2:$L$2,0))</f>
        <v>122461</v>
      </c>
      <c r="U49" t="str">
        <f t="shared" si="1"/>
        <v>Carter, Jimmy</v>
      </c>
      <c r="V49" t="str">
        <f>_xlfn.XLOOKUP(INDEX('state-winning-votes'!$A$1:$L$53,MATCH($C49,'state-winning-votes'!$A:$A,0),MATCH($A49,'state-winning-votes'!$A$2:$L$2,0)),$L:$L,$H:$H)</f>
        <v>Carter, Jimmy</v>
      </c>
      <c r="W49" t="str">
        <f>VLOOKUP(A49,'national-winners'!$A$2:$B$13,2,0)</f>
        <v>Carter, Jimmy</v>
      </c>
      <c r="X49" t="str">
        <f t="shared" si="2"/>
        <v xml:space="preserve"> Jimmy Carter (W)</v>
      </c>
    </row>
    <row r="50" spans="1:24" x14ac:dyDescent="0.25">
      <c r="A50">
        <v>1976</v>
      </c>
      <c r="B50" t="s">
        <v>53</v>
      </c>
      <c r="C50" t="s">
        <v>54</v>
      </c>
      <c r="D50">
        <v>10</v>
      </c>
      <c r="E50">
        <v>51</v>
      </c>
      <c r="F50">
        <v>11</v>
      </c>
      <c r="G50" t="s">
        <v>16</v>
      </c>
      <c r="H50" t="s">
        <v>24</v>
      </c>
      <c r="I50" t="str">
        <f t="shared" si="0"/>
        <v>Bubar, Benjamin ""Ben""(L)</v>
      </c>
      <c r="J50" t="s">
        <v>25</v>
      </c>
      <c r="K50" t="b">
        <v>0</v>
      </c>
      <c r="L50">
        <v>103</v>
      </c>
      <c r="M50">
        <v>235642</v>
      </c>
      <c r="N50">
        <v>20171015</v>
      </c>
      <c r="O50" t="s">
        <v>19</v>
      </c>
      <c r="P50" t="str">
        <f>IF(VLOOKUP(A50,'national-winners'!$A$2:$B$13,2,0)=H50,"W","L")</f>
        <v>L</v>
      </c>
      <c r="Q50">
        <f>MATCH(C50,'state-winning-votes'!A:A,0)</f>
        <v>11</v>
      </c>
      <c r="R50">
        <f>MATCH(A50,'state-winning-votes'!$A$2:$L$2,0)</f>
        <v>2</v>
      </c>
      <c r="S50" cm="1">
        <f t="array" ref="S50">INDEX('state-winning-votes'!$A$1:$L$53,$Q50,$R50)</f>
        <v>122461</v>
      </c>
      <c r="T50">
        <f>INDEX('state-winning-votes'!$A$1:$L$53,MATCH($C50,'state-winning-votes'!$A:$A,0),MATCH($A50,'state-winning-votes'!$A$2:$L$2,0))</f>
        <v>122461</v>
      </c>
      <c r="U50" t="str">
        <f t="shared" si="1"/>
        <v>Carter, Jimmy</v>
      </c>
      <c r="V50" t="str">
        <f>_xlfn.XLOOKUP(INDEX('state-winning-votes'!$A$1:$L$53,MATCH($C50,'state-winning-votes'!$A:$A,0),MATCH($A50,'state-winning-votes'!$A$2:$L$2,0)),$L:$L,$H:$H)</f>
        <v>Carter, Jimmy</v>
      </c>
      <c r="W50" t="str">
        <f>VLOOKUP(A50,'national-winners'!$A$2:$B$13,2,0)</f>
        <v>Carter, Jimmy</v>
      </c>
      <c r="X50" t="str">
        <f t="shared" si="2"/>
        <v xml:space="preserve"> Jimmy Carter (W)</v>
      </c>
    </row>
    <row r="51" spans="1:24" x14ac:dyDescent="0.25">
      <c r="A51">
        <v>1976</v>
      </c>
      <c r="B51" t="s">
        <v>53</v>
      </c>
      <c r="C51" t="s">
        <v>54</v>
      </c>
      <c r="D51">
        <v>10</v>
      </c>
      <c r="E51">
        <v>51</v>
      </c>
      <c r="F51">
        <v>11</v>
      </c>
      <c r="G51" t="s">
        <v>16</v>
      </c>
      <c r="I51" t="str">
        <f t="shared" si="0"/>
        <v>(L)</v>
      </c>
      <c r="J51" t="s">
        <v>56</v>
      </c>
      <c r="K51" t="b">
        <v>0</v>
      </c>
      <c r="L51">
        <v>86</v>
      </c>
      <c r="M51">
        <v>235642</v>
      </c>
      <c r="N51">
        <v>20171015</v>
      </c>
      <c r="O51" t="s">
        <v>19</v>
      </c>
      <c r="P51" t="str">
        <f>IF(VLOOKUP(A51,'national-winners'!$A$2:$B$13,2,0)=H51,"W","L")</f>
        <v>L</v>
      </c>
      <c r="Q51">
        <f>MATCH(C51,'state-winning-votes'!A:A,0)</f>
        <v>11</v>
      </c>
      <c r="R51">
        <f>MATCH(A51,'state-winning-votes'!$A$2:$L$2,0)</f>
        <v>2</v>
      </c>
      <c r="S51" cm="1">
        <f t="array" ref="S51">INDEX('state-winning-votes'!$A$1:$L$53,$Q51,$R51)</f>
        <v>122461</v>
      </c>
      <c r="T51">
        <f>INDEX('state-winning-votes'!$A$1:$L$53,MATCH($C51,'state-winning-votes'!$A:$A,0),MATCH($A51,'state-winning-votes'!$A$2:$L$2,0))</f>
        <v>122461</v>
      </c>
      <c r="U51" t="str">
        <f t="shared" si="1"/>
        <v>Carter, Jimmy</v>
      </c>
      <c r="V51" t="str">
        <f>_xlfn.XLOOKUP(INDEX('state-winning-votes'!$A$1:$L$53,MATCH($C51,'state-winning-votes'!$A:$A,0),MATCH($A51,'state-winning-votes'!$A$2:$L$2,0)),$L:$L,$H:$H)</f>
        <v>Carter, Jimmy</v>
      </c>
      <c r="W51" t="str">
        <f>VLOOKUP(A51,'national-winners'!$A$2:$B$13,2,0)</f>
        <v>Carter, Jimmy</v>
      </c>
      <c r="X51" t="str">
        <f t="shared" si="2"/>
        <v xml:space="preserve"> Jimmy Carter (W)</v>
      </c>
    </row>
    <row r="52" spans="1:24" x14ac:dyDescent="0.25">
      <c r="A52">
        <v>1976</v>
      </c>
      <c r="B52" t="s">
        <v>57</v>
      </c>
      <c r="C52" t="s">
        <v>58</v>
      </c>
      <c r="D52">
        <v>11</v>
      </c>
      <c r="E52">
        <v>53</v>
      </c>
      <c r="F52">
        <v>55</v>
      </c>
      <c r="G52" t="s">
        <v>16</v>
      </c>
      <c r="H52" t="s">
        <v>17</v>
      </c>
      <c r="I52" t="str">
        <f t="shared" si="0"/>
        <v>Carter, Jimmy(W)</v>
      </c>
      <c r="J52" t="s">
        <v>18</v>
      </c>
      <c r="K52" t="b">
        <v>0</v>
      </c>
      <c r="L52">
        <v>137818</v>
      </c>
      <c r="M52">
        <v>168830</v>
      </c>
      <c r="N52">
        <v>20171015</v>
      </c>
      <c r="O52" t="s">
        <v>19</v>
      </c>
      <c r="P52" t="str">
        <f>IF(VLOOKUP(A52,'national-winners'!$A$2:$B$13,2,0)=H52,"W","L")</f>
        <v>W</v>
      </c>
      <c r="Q52">
        <f>MATCH(C52,'state-winning-votes'!A:A,0)</f>
        <v>10</v>
      </c>
      <c r="R52">
        <f>MATCH(A52,'state-winning-votes'!$A$2:$L$2,0)</f>
        <v>2</v>
      </c>
      <c r="S52" cm="1">
        <f t="array" ref="S52">INDEX('state-winning-votes'!$A$1:$L$53,$Q52,$R52)</f>
        <v>137818</v>
      </c>
      <c r="T52">
        <f>INDEX('state-winning-votes'!$A$1:$L$53,MATCH($C52,'state-winning-votes'!$A:$A,0),MATCH($A52,'state-winning-votes'!$A$2:$L$2,0))</f>
        <v>137818</v>
      </c>
      <c r="U52" t="str">
        <f t="shared" si="1"/>
        <v>Carter, Jimmy</v>
      </c>
      <c r="V52" t="str">
        <f>_xlfn.XLOOKUP(INDEX('state-winning-votes'!$A$1:$L$53,MATCH($C52,'state-winning-votes'!$A:$A,0),MATCH($A52,'state-winning-votes'!$A$2:$L$2,0)),$L:$L,$H:$H)</f>
        <v>Carter, Jimmy</v>
      </c>
      <c r="W52" t="str">
        <f>VLOOKUP(A52,'national-winners'!$A$2:$B$13,2,0)</f>
        <v>Carter, Jimmy</v>
      </c>
      <c r="X52" t="str">
        <f t="shared" si="2"/>
        <v xml:space="preserve"> Jimmy Carter (W)</v>
      </c>
    </row>
    <row r="53" spans="1:24" x14ac:dyDescent="0.25">
      <c r="A53">
        <v>1976</v>
      </c>
      <c r="B53" t="s">
        <v>57</v>
      </c>
      <c r="C53" t="s">
        <v>58</v>
      </c>
      <c r="D53">
        <v>11</v>
      </c>
      <c r="E53">
        <v>53</v>
      </c>
      <c r="F53">
        <v>55</v>
      </c>
      <c r="G53" t="s">
        <v>16</v>
      </c>
      <c r="H53" t="s">
        <v>20</v>
      </c>
      <c r="I53" t="str">
        <f t="shared" si="0"/>
        <v>Ford, Gerald(L)</v>
      </c>
      <c r="J53" t="s">
        <v>21</v>
      </c>
      <c r="K53" t="b">
        <v>0</v>
      </c>
      <c r="L53">
        <v>27873</v>
      </c>
      <c r="M53">
        <v>168830</v>
      </c>
      <c r="N53">
        <v>20171015</v>
      </c>
      <c r="O53" t="s">
        <v>19</v>
      </c>
      <c r="P53" t="str">
        <f>IF(VLOOKUP(A53,'national-winners'!$A$2:$B$13,2,0)=H53,"W","L")</f>
        <v>L</v>
      </c>
      <c r="Q53">
        <f>MATCH(C53,'state-winning-votes'!A:A,0)</f>
        <v>10</v>
      </c>
      <c r="R53">
        <f>MATCH(A53,'state-winning-votes'!$A$2:$L$2,0)</f>
        <v>2</v>
      </c>
      <c r="S53" cm="1">
        <f t="array" ref="S53">INDEX('state-winning-votes'!$A$1:$L$53,$Q53,$R53)</f>
        <v>137818</v>
      </c>
      <c r="T53">
        <f>INDEX('state-winning-votes'!$A$1:$L$53,MATCH($C53,'state-winning-votes'!$A:$A,0),MATCH($A53,'state-winning-votes'!$A$2:$L$2,0))</f>
        <v>137818</v>
      </c>
      <c r="U53" t="str">
        <f t="shared" si="1"/>
        <v>Carter, Jimmy</v>
      </c>
      <c r="V53" t="str">
        <f>_xlfn.XLOOKUP(INDEX('state-winning-votes'!$A$1:$L$53,MATCH($C53,'state-winning-votes'!$A:$A,0),MATCH($A53,'state-winning-votes'!$A$2:$L$2,0)),$L:$L,$H:$H)</f>
        <v>Carter, Jimmy</v>
      </c>
      <c r="W53" t="str">
        <f>VLOOKUP(A53,'national-winners'!$A$2:$B$13,2,0)</f>
        <v>Carter, Jimmy</v>
      </c>
      <c r="X53" t="str">
        <f t="shared" si="2"/>
        <v xml:space="preserve"> Jimmy Carter (W)</v>
      </c>
    </row>
    <row r="54" spans="1:24" x14ac:dyDescent="0.25">
      <c r="A54">
        <v>1976</v>
      </c>
      <c r="B54" t="s">
        <v>57</v>
      </c>
      <c r="C54" t="s">
        <v>58</v>
      </c>
      <c r="D54">
        <v>11</v>
      </c>
      <c r="E54">
        <v>53</v>
      </c>
      <c r="F54">
        <v>55</v>
      </c>
      <c r="G54" t="s">
        <v>16</v>
      </c>
      <c r="H54" t="s">
        <v>59</v>
      </c>
      <c r="I54" t="str">
        <f t="shared" si="0"/>
        <v>Other(L)</v>
      </c>
      <c r="K54" t="b">
        <v>0</v>
      </c>
      <c r="L54">
        <v>1656</v>
      </c>
      <c r="M54">
        <v>168830</v>
      </c>
      <c r="N54">
        <v>20171015</v>
      </c>
      <c r="O54" t="s">
        <v>19</v>
      </c>
      <c r="P54" t="str">
        <f>IF(VLOOKUP(A54,'national-winners'!$A$2:$B$13,2,0)=H54,"W","L")</f>
        <v>L</v>
      </c>
      <c r="Q54">
        <f>MATCH(C54,'state-winning-votes'!A:A,0)</f>
        <v>10</v>
      </c>
      <c r="R54">
        <f>MATCH(A54,'state-winning-votes'!$A$2:$L$2,0)</f>
        <v>2</v>
      </c>
      <c r="S54" cm="1">
        <f t="array" ref="S54">INDEX('state-winning-votes'!$A$1:$L$53,$Q54,$R54)</f>
        <v>137818</v>
      </c>
      <c r="T54">
        <f>INDEX('state-winning-votes'!$A$1:$L$53,MATCH($C54,'state-winning-votes'!$A:$A,0),MATCH($A54,'state-winning-votes'!$A$2:$L$2,0))</f>
        <v>137818</v>
      </c>
      <c r="U54" t="str">
        <f t="shared" si="1"/>
        <v>Carter, Jimmy</v>
      </c>
      <c r="V54" t="str">
        <f>_xlfn.XLOOKUP(INDEX('state-winning-votes'!$A$1:$L$53,MATCH($C54,'state-winning-votes'!$A:$A,0),MATCH($A54,'state-winning-votes'!$A$2:$L$2,0)),$L:$L,$H:$H)</f>
        <v>Carter, Jimmy</v>
      </c>
      <c r="W54" t="str">
        <f>VLOOKUP(A54,'national-winners'!$A$2:$B$13,2,0)</f>
        <v>Carter, Jimmy</v>
      </c>
      <c r="X54" t="str">
        <f t="shared" si="2"/>
        <v xml:space="preserve"> Jimmy Carter (W)</v>
      </c>
    </row>
    <row r="55" spans="1:24" x14ac:dyDescent="0.25">
      <c r="A55">
        <v>1976</v>
      </c>
      <c r="B55" t="s">
        <v>57</v>
      </c>
      <c r="C55" t="s">
        <v>58</v>
      </c>
      <c r="D55">
        <v>11</v>
      </c>
      <c r="E55">
        <v>53</v>
      </c>
      <c r="F55">
        <v>55</v>
      </c>
      <c r="G55" t="s">
        <v>16</v>
      </c>
      <c r="I55" t="str">
        <f t="shared" si="0"/>
        <v>(L)</v>
      </c>
      <c r="J55" t="s">
        <v>35</v>
      </c>
      <c r="K55" t="b">
        <v>0</v>
      </c>
      <c r="L55">
        <v>1195</v>
      </c>
      <c r="M55">
        <v>168830</v>
      </c>
      <c r="N55">
        <v>20171015</v>
      </c>
      <c r="O55" t="s">
        <v>19</v>
      </c>
      <c r="P55" t="str">
        <f>IF(VLOOKUP(A55,'national-winners'!$A$2:$B$13,2,0)=H55,"W","L")</f>
        <v>L</v>
      </c>
      <c r="Q55">
        <f>MATCH(C55,'state-winning-votes'!A:A,0)</f>
        <v>10</v>
      </c>
      <c r="R55">
        <f>MATCH(A55,'state-winning-votes'!$A$2:$L$2,0)</f>
        <v>2</v>
      </c>
      <c r="S55" cm="1">
        <f t="array" ref="S55">INDEX('state-winning-votes'!$A$1:$L$53,$Q55,$R55)</f>
        <v>137818</v>
      </c>
      <c r="T55">
        <f>INDEX('state-winning-votes'!$A$1:$L$53,MATCH($C55,'state-winning-votes'!$A:$A,0),MATCH($A55,'state-winning-votes'!$A$2:$L$2,0))</f>
        <v>137818</v>
      </c>
      <c r="U55" t="str">
        <f t="shared" si="1"/>
        <v>Carter, Jimmy</v>
      </c>
      <c r="V55" t="str">
        <f>_xlfn.XLOOKUP(INDEX('state-winning-votes'!$A$1:$L$53,MATCH($C55,'state-winning-votes'!$A:$A,0),MATCH($A55,'state-winning-votes'!$A$2:$L$2,0)),$L:$L,$H:$H)</f>
        <v>Carter, Jimmy</v>
      </c>
      <c r="W55" t="str">
        <f>VLOOKUP(A55,'national-winners'!$A$2:$B$13,2,0)</f>
        <v>Carter, Jimmy</v>
      </c>
      <c r="X55" t="str">
        <f t="shared" si="2"/>
        <v xml:space="preserve"> Jimmy Carter (W)</v>
      </c>
    </row>
    <row r="56" spans="1:24" x14ac:dyDescent="0.25">
      <c r="A56">
        <v>1976</v>
      </c>
      <c r="B56" t="s">
        <v>57</v>
      </c>
      <c r="C56" t="s">
        <v>58</v>
      </c>
      <c r="D56">
        <v>11</v>
      </c>
      <c r="E56">
        <v>53</v>
      </c>
      <c r="F56">
        <v>55</v>
      </c>
      <c r="G56" t="s">
        <v>16</v>
      </c>
      <c r="I56" t="str">
        <f t="shared" si="0"/>
        <v>(L)</v>
      </c>
      <c r="K56" t="b">
        <v>1</v>
      </c>
      <c r="L56">
        <v>288</v>
      </c>
      <c r="M56">
        <v>168830</v>
      </c>
      <c r="N56">
        <v>20171015</v>
      </c>
      <c r="O56" t="s">
        <v>19</v>
      </c>
      <c r="P56" t="str">
        <f>IF(VLOOKUP(A56,'national-winners'!$A$2:$B$13,2,0)=H56,"W","L")</f>
        <v>L</v>
      </c>
      <c r="Q56">
        <f>MATCH(C56,'state-winning-votes'!A:A,0)</f>
        <v>10</v>
      </c>
      <c r="R56">
        <f>MATCH(A56,'state-winning-votes'!$A$2:$L$2,0)</f>
        <v>2</v>
      </c>
      <c r="S56" cm="1">
        <f t="array" ref="S56">INDEX('state-winning-votes'!$A$1:$L$53,$Q56,$R56)</f>
        <v>137818</v>
      </c>
      <c r="T56">
        <f>INDEX('state-winning-votes'!$A$1:$L$53,MATCH($C56,'state-winning-votes'!$A:$A,0),MATCH($A56,'state-winning-votes'!$A$2:$L$2,0))</f>
        <v>137818</v>
      </c>
      <c r="U56" t="str">
        <f t="shared" si="1"/>
        <v>Carter, Jimmy</v>
      </c>
      <c r="V56" t="str">
        <f>_xlfn.XLOOKUP(INDEX('state-winning-votes'!$A$1:$L$53,MATCH($C56,'state-winning-votes'!$A:$A,0),MATCH($A56,'state-winning-votes'!$A$2:$L$2,0)),$L:$L,$H:$H)</f>
        <v>Carter, Jimmy</v>
      </c>
      <c r="W56" t="str">
        <f>VLOOKUP(A56,'national-winners'!$A$2:$B$13,2,0)</f>
        <v>Carter, Jimmy</v>
      </c>
      <c r="X56" t="str">
        <f t="shared" si="2"/>
        <v xml:space="preserve"> Jimmy Carter (W)</v>
      </c>
    </row>
    <row r="57" spans="1:24" x14ac:dyDescent="0.25">
      <c r="A57">
        <v>1976</v>
      </c>
      <c r="B57" t="s">
        <v>60</v>
      </c>
      <c r="C57" t="s">
        <v>61</v>
      </c>
      <c r="D57">
        <v>12</v>
      </c>
      <c r="E57">
        <v>59</v>
      </c>
      <c r="F57">
        <v>43</v>
      </c>
      <c r="G57" t="s">
        <v>16</v>
      </c>
      <c r="H57" t="s">
        <v>17</v>
      </c>
      <c r="I57" t="str">
        <f t="shared" si="0"/>
        <v>Carter, Jimmy(W)</v>
      </c>
      <c r="J57" t="s">
        <v>18</v>
      </c>
      <c r="K57" t="b">
        <v>0</v>
      </c>
      <c r="L57">
        <v>1636000</v>
      </c>
      <c r="M57">
        <v>3150631</v>
      </c>
      <c r="N57">
        <v>20171015</v>
      </c>
      <c r="O57" t="s">
        <v>19</v>
      </c>
      <c r="P57" t="str">
        <f>IF(VLOOKUP(A57,'national-winners'!$A$2:$B$13,2,0)=H57,"W","L")</f>
        <v>W</v>
      </c>
      <c r="Q57">
        <f>MATCH(C57,'state-winning-votes'!A:A,0)</f>
        <v>12</v>
      </c>
      <c r="R57">
        <f>MATCH(A57,'state-winning-votes'!$A$2:$L$2,0)</f>
        <v>2</v>
      </c>
      <c r="S57" cm="1">
        <f t="array" ref="S57">INDEX('state-winning-votes'!$A$1:$L$53,$Q57,$R57)</f>
        <v>1636000</v>
      </c>
      <c r="T57">
        <f>INDEX('state-winning-votes'!$A$1:$L$53,MATCH($C57,'state-winning-votes'!$A:$A,0),MATCH($A57,'state-winning-votes'!$A$2:$L$2,0))</f>
        <v>1636000</v>
      </c>
      <c r="U57" t="str">
        <f t="shared" si="1"/>
        <v>Carter, Jimmy</v>
      </c>
      <c r="V57" t="str">
        <f>_xlfn.XLOOKUP(INDEX('state-winning-votes'!$A$1:$L$53,MATCH($C57,'state-winning-votes'!$A:$A,0),MATCH($A57,'state-winning-votes'!$A$2:$L$2,0)),$L:$L,$H:$H)</f>
        <v>Carter, Jimmy</v>
      </c>
      <c r="W57" t="str">
        <f>VLOOKUP(A57,'national-winners'!$A$2:$B$13,2,0)</f>
        <v>Carter, Jimmy</v>
      </c>
      <c r="X57" t="str">
        <f t="shared" si="2"/>
        <v xml:space="preserve"> Jimmy Carter (W)</v>
      </c>
    </row>
    <row r="58" spans="1:24" x14ac:dyDescent="0.25">
      <c r="A58">
        <v>1976</v>
      </c>
      <c r="B58" t="s">
        <v>60</v>
      </c>
      <c r="C58" t="s">
        <v>61</v>
      </c>
      <c r="D58">
        <v>12</v>
      </c>
      <c r="E58">
        <v>59</v>
      </c>
      <c r="F58">
        <v>43</v>
      </c>
      <c r="G58" t="s">
        <v>16</v>
      </c>
      <c r="H58" t="s">
        <v>20</v>
      </c>
      <c r="I58" t="str">
        <f t="shared" si="0"/>
        <v>Ford, Gerald(L)</v>
      </c>
      <c r="J58" t="s">
        <v>21</v>
      </c>
      <c r="K58" t="b">
        <v>0</v>
      </c>
      <c r="L58">
        <v>1469531</v>
      </c>
      <c r="M58">
        <v>3150631</v>
      </c>
      <c r="N58">
        <v>20171015</v>
      </c>
      <c r="O58" t="s">
        <v>19</v>
      </c>
      <c r="P58" t="str">
        <f>IF(VLOOKUP(A58,'national-winners'!$A$2:$B$13,2,0)=H58,"W","L")</f>
        <v>L</v>
      </c>
      <c r="Q58">
        <f>MATCH(C58,'state-winning-votes'!A:A,0)</f>
        <v>12</v>
      </c>
      <c r="R58">
        <f>MATCH(A58,'state-winning-votes'!$A$2:$L$2,0)</f>
        <v>2</v>
      </c>
      <c r="S58" cm="1">
        <f t="array" ref="S58">INDEX('state-winning-votes'!$A$1:$L$53,$Q58,$R58)</f>
        <v>1636000</v>
      </c>
      <c r="T58">
        <f>INDEX('state-winning-votes'!$A$1:$L$53,MATCH($C58,'state-winning-votes'!$A:$A,0),MATCH($A58,'state-winning-votes'!$A$2:$L$2,0))</f>
        <v>1636000</v>
      </c>
      <c r="U58" t="str">
        <f t="shared" si="1"/>
        <v>Carter, Jimmy</v>
      </c>
      <c r="V58" t="str">
        <f>_xlfn.XLOOKUP(INDEX('state-winning-votes'!$A$1:$L$53,MATCH($C58,'state-winning-votes'!$A:$A,0),MATCH($A58,'state-winning-votes'!$A$2:$L$2,0)),$L:$L,$H:$H)</f>
        <v>Carter, Jimmy</v>
      </c>
      <c r="W58" t="str">
        <f>VLOOKUP(A58,'national-winners'!$A$2:$B$13,2,0)</f>
        <v>Carter, Jimmy</v>
      </c>
      <c r="X58" t="str">
        <f t="shared" si="2"/>
        <v xml:space="preserve"> Jimmy Carter (W)</v>
      </c>
    </row>
    <row r="59" spans="1:24" x14ac:dyDescent="0.25">
      <c r="A59">
        <v>1976</v>
      </c>
      <c r="B59" t="s">
        <v>60</v>
      </c>
      <c r="C59" t="s">
        <v>61</v>
      </c>
      <c r="D59">
        <v>12</v>
      </c>
      <c r="E59">
        <v>59</v>
      </c>
      <c r="F59">
        <v>43</v>
      </c>
      <c r="G59" t="s">
        <v>16</v>
      </c>
      <c r="H59" t="s">
        <v>34</v>
      </c>
      <c r="I59" t="str">
        <f t="shared" si="0"/>
        <v>McCarthy, Eugene ""Gene""(L)</v>
      </c>
      <c r="J59" t="s">
        <v>35</v>
      </c>
      <c r="K59" t="b">
        <v>0</v>
      </c>
      <c r="L59">
        <v>23643</v>
      </c>
      <c r="M59">
        <v>3150631</v>
      </c>
      <c r="N59">
        <v>20171015</v>
      </c>
      <c r="O59" t="s">
        <v>19</v>
      </c>
      <c r="P59" t="str">
        <f>IF(VLOOKUP(A59,'national-winners'!$A$2:$B$13,2,0)=H59,"W","L")</f>
        <v>L</v>
      </c>
      <c r="Q59">
        <f>MATCH(C59,'state-winning-votes'!A:A,0)</f>
        <v>12</v>
      </c>
      <c r="R59">
        <f>MATCH(A59,'state-winning-votes'!$A$2:$L$2,0)</f>
        <v>2</v>
      </c>
      <c r="S59" cm="1">
        <f t="array" ref="S59">INDEX('state-winning-votes'!$A$1:$L$53,$Q59,$R59)</f>
        <v>1636000</v>
      </c>
      <c r="T59">
        <f>INDEX('state-winning-votes'!$A$1:$L$53,MATCH($C59,'state-winning-votes'!$A:$A,0),MATCH($A59,'state-winning-votes'!$A$2:$L$2,0))</f>
        <v>1636000</v>
      </c>
      <c r="U59" t="str">
        <f t="shared" si="1"/>
        <v>Carter, Jimmy</v>
      </c>
      <c r="V59" t="str">
        <f>_xlfn.XLOOKUP(INDEX('state-winning-votes'!$A$1:$L$53,MATCH($C59,'state-winning-votes'!$A:$A,0),MATCH($A59,'state-winning-votes'!$A$2:$L$2,0)),$L:$L,$H:$H)</f>
        <v>Carter, Jimmy</v>
      </c>
      <c r="W59" t="str">
        <f>VLOOKUP(A59,'national-winners'!$A$2:$B$13,2,0)</f>
        <v>Carter, Jimmy</v>
      </c>
      <c r="X59" t="str">
        <f t="shared" si="2"/>
        <v xml:space="preserve"> Jimmy Carter (W)</v>
      </c>
    </row>
    <row r="60" spans="1:24" x14ac:dyDescent="0.25">
      <c r="A60">
        <v>1976</v>
      </c>
      <c r="B60" t="s">
        <v>60</v>
      </c>
      <c r="C60" t="s">
        <v>61</v>
      </c>
      <c r="D60">
        <v>12</v>
      </c>
      <c r="E60">
        <v>59</v>
      </c>
      <c r="F60">
        <v>43</v>
      </c>
      <c r="G60" t="s">
        <v>16</v>
      </c>
      <c r="H60" t="s">
        <v>38</v>
      </c>
      <c r="I60" t="str">
        <f t="shared" si="0"/>
        <v>Anderson, Thomas J.(L)</v>
      </c>
      <c r="J60" t="s">
        <v>39</v>
      </c>
      <c r="K60" t="b">
        <v>0</v>
      </c>
      <c r="L60">
        <v>21325</v>
      </c>
      <c r="M60">
        <v>3150631</v>
      </c>
      <c r="N60">
        <v>20171015</v>
      </c>
      <c r="O60" t="s">
        <v>19</v>
      </c>
      <c r="P60" t="str">
        <f>IF(VLOOKUP(A60,'national-winners'!$A$2:$B$13,2,0)=H60,"W","L")</f>
        <v>L</v>
      </c>
      <c r="Q60">
        <f>MATCH(C60,'state-winning-votes'!A:A,0)</f>
        <v>12</v>
      </c>
      <c r="R60">
        <f>MATCH(A60,'state-winning-votes'!$A$2:$L$2,0)</f>
        <v>2</v>
      </c>
      <c r="S60" cm="1">
        <f t="array" ref="S60">INDEX('state-winning-votes'!$A$1:$L$53,$Q60,$R60)</f>
        <v>1636000</v>
      </c>
      <c r="T60">
        <f>INDEX('state-winning-votes'!$A$1:$L$53,MATCH($C60,'state-winning-votes'!$A:$A,0),MATCH($A60,'state-winning-votes'!$A$2:$L$2,0))</f>
        <v>1636000</v>
      </c>
      <c r="U60" t="str">
        <f t="shared" si="1"/>
        <v>Carter, Jimmy</v>
      </c>
      <c r="V60" t="str">
        <f>_xlfn.XLOOKUP(INDEX('state-winning-votes'!$A$1:$L$53,MATCH($C60,'state-winning-votes'!$A:$A,0),MATCH($A60,'state-winning-votes'!$A$2:$L$2,0)),$L:$L,$H:$H)</f>
        <v>Carter, Jimmy</v>
      </c>
      <c r="W60" t="str">
        <f>VLOOKUP(A60,'national-winners'!$A$2:$B$13,2,0)</f>
        <v>Carter, Jimmy</v>
      </c>
      <c r="X60" t="str">
        <f t="shared" si="2"/>
        <v xml:space="preserve"> Jimmy Carter (W)</v>
      </c>
    </row>
    <row r="61" spans="1:24" x14ac:dyDescent="0.25">
      <c r="A61">
        <v>1976</v>
      </c>
      <c r="B61" t="s">
        <v>60</v>
      </c>
      <c r="C61" t="s">
        <v>61</v>
      </c>
      <c r="D61">
        <v>12</v>
      </c>
      <c r="E61">
        <v>59</v>
      </c>
      <c r="F61">
        <v>43</v>
      </c>
      <c r="G61" t="s">
        <v>16</v>
      </c>
      <c r="I61" t="str">
        <f t="shared" si="0"/>
        <v>(L)</v>
      </c>
      <c r="K61" t="b">
        <v>1</v>
      </c>
      <c r="L61">
        <v>132</v>
      </c>
      <c r="M61">
        <v>3150631</v>
      </c>
      <c r="N61">
        <v>20171015</v>
      </c>
      <c r="O61" t="s">
        <v>19</v>
      </c>
      <c r="P61" t="str">
        <f>IF(VLOOKUP(A61,'national-winners'!$A$2:$B$13,2,0)=H61,"W","L")</f>
        <v>L</v>
      </c>
      <c r="Q61">
        <f>MATCH(C61,'state-winning-votes'!A:A,0)</f>
        <v>12</v>
      </c>
      <c r="R61">
        <f>MATCH(A61,'state-winning-votes'!$A$2:$L$2,0)</f>
        <v>2</v>
      </c>
      <c r="S61" cm="1">
        <f t="array" ref="S61">INDEX('state-winning-votes'!$A$1:$L$53,$Q61,$R61)</f>
        <v>1636000</v>
      </c>
      <c r="T61">
        <f>INDEX('state-winning-votes'!$A$1:$L$53,MATCH($C61,'state-winning-votes'!$A:$A,0),MATCH($A61,'state-winning-votes'!$A$2:$L$2,0))</f>
        <v>1636000</v>
      </c>
      <c r="U61" t="str">
        <f t="shared" si="1"/>
        <v>Carter, Jimmy</v>
      </c>
      <c r="V61" t="str">
        <f>_xlfn.XLOOKUP(INDEX('state-winning-votes'!$A$1:$L$53,MATCH($C61,'state-winning-votes'!$A:$A,0),MATCH($A61,'state-winning-votes'!$A$2:$L$2,0)),$L:$L,$H:$H)</f>
        <v>Carter, Jimmy</v>
      </c>
      <c r="W61" t="str">
        <f>VLOOKUP(A61,'national-winners'!$A$2:$B$13,2,0)</f>
        <v>Carter, Jimmy</v>
      </c>
      <c r="X61" t="str">
        <f t="shared" si="2"/>
        <v xml:space="preserve"> Jimmy Carter (W)</v>
      </c>
    </row>
    <row r="62" spans="1:24" x14ac:dyDescent="0.25">
      <c r="A62">
        <v>1976</v>
      </c>
      <c r="B62" t="s">
        <v>62</v>
      </c>
      <c r="C62" t="s">
        <v>63</v>
      </c>
      <c r="D62">
        <v>13</v>
      </c>
      <c r="E62">
        <v>58</v>
      </c>
      <c r="F62">
        <v>44</v>
      </c>
      <c r="G62" t="s">
        <v>16</v>
      </c>
      <c r="H62" t="s">
        <v>17</v>
      </c>
      <c r="I62" t="str">
        <f t="shared" si="0"/>
        <v>Carter, Jimmy(W)</v>
      </c>
      <c r="J62" t="s">
        <v>18</v>
      </c>
      <c r="K62" t="b">
        <v>0</v>
      </c>
      <c r="L62">
        <v>979409</v>
      </c>
      <c r="M62">
        <v>1463152</v>
      </c>
      <c r="N62">
        <v>20171015</v>
      </c>
      <c r="O62" t="s">
        <v>19</v>
      </c>
      <c r="P62" t="str">
        <f>IF(VLOOKUP(A62,'national-winners'!$A$2:$B$13,2,0)=H62,"W","L")</f>
        <v>W</v>
      </c>
      <c r="Q62">
        <f>MATCH(C62,'state-winning-votes'!A:A,0)</f>
        <v>13</v>
      </c>
      <c r="R62">
        <f>MATCH(A62,'state-winning-votes'!$A$2:$L$2,0)</f>
        <v>2</v>
      </c>
      <c r="S62" cm="1">
        <f t="array" ref="S62">INDEX('state-winning-votes'!$A$1:$L$53,$Q62,$R62)</f>
        <v>979409</v>
      </c>
      <c r="T62">
        <f>INDEX('state-winning-votes'!$A$1:$L$53,MATCH($C62,'state-winning-votes'!$A:$A,0),MATCH($A62,'state-winning-votes'!$A$2:$L$2,0))</f>
        <v>979409</v>
      </c>
      <c r="U62" t="str">
        <f t="shared" si="1"/>
        <v>Carter, Jimmy</v>
      </c>
      <c r="V62" t="str">
        <f>_xlfn.XLOOKUP(INDEX('state-winning-votes'!$A$1:$L$53,MATCH($C62,'state-winning-votes'!$A:$A,0),MATCH($A62,'state-winning-votes'!$A$2:$L$2,0)),$L:$L,$H:$H)</f>
        <v>Carter, Jimmy</v>
      </c>
      <c r="W62" t="str">
        <f>VLOOKUP(A62,'national-winners'!$A$2:$B$13,2,0)</f>
        <v>Carter, Jimmy</v>
      </c>
      <c r="X62" t="str">
        <f t="shared" si="2"/>
        <v xml:space="preserve"> Jimmy Carter (W)</v>
      </c>
    </row>
    <row r="63" spans="1:24" x14ac:dyDescent="0.25">
      <c r="A63">
        <v>1976</v>
      </c>
      <c r="B63" t="s">
        <v>62</v>
      </c>
      <c r="C63" t="s">
        <v>63</v>
      </c>
      <c r="D63">
        <v>13</v>
      </c>
      <c r="E63">
        <v>58</v>
      </c>
      <c r="F63">
        <v>44</v>
      </c>
      <c r="G63" t="s">
        <v>16</v>
      </c>
      <c r="H63" t="s">
        <v>20</v>
      </c>
      <c r="I63" t="str">
        <f t="shared" si="0"/>
        <v>Ford, Gerald(L)</v>
      </c>
      <c r="J63" t="s">
        <v>21</v>
      </c>
      <c r="K63" t="b">
        <v>0</v>
      </c>
      <c r="L63">
        <v>483743</v>
      </c>
      <c r="M63">
        <v>1463152</v>
      </c>
      <c r="N63">
        <v>20171015</v>
      </c>
      <c r="O63" t="s">
        <v>19</v>
      </c>
      <c r="P63" t="str">
        <f>IF(VLOOKUP(A63,'national-winners'!$A$2:$B$13,2,0)=H63,"W","L")</f>
        <v>L</v>
      </c>
      <c r="Q63">
        <f>MATCH(C63,'state-winning-votes'!A:A,0)</f>
        <v>13</v>
      </c>
      <c r="R63">
        <f>MATCH(A63,'state-winning-votes'!$A$2:$L$2,0)</f>
        <v>2</v>
      </c>
      <c r="S63" cm="1">
        <f t="array" ref="S63">INDEX('state-winning-votes'!$A$1:$L$53,$Q63,$R63)</f>
        <v>979409</v>
      </c>
      <c r="T63">
        <f>INDEX('state-winning-votes'!$A$1:$L$53,MATCH($C63,'state-winning-votes'!$A:$A,0),MATCH($A63,'state-winning-votes'!$A$2:$L$2,0))</f>
        <v>979409</v>
      </c>
      <c r="U63" t="str">
        <f t="shared" si="1"/>
        <v>Carter, Jimmy</v>
      </c>
      <c r="V63" t="str">
        <f>_xlfn.XLOOKUP(INDEX('state-winning-votes'!$A$1:$L$53,MATCH($C63,'state-winning-votes'!$A:$A,0),MATCH($A63,'state-winning-votes'!$A$2:$L$2,0)),$L:$L,$H:$H)</f>
        <v>Carter, Jimmy</v>
      </c>
      <c r="W63" t="str">
        <f>VLOOKUP(A63,'national-winners'!$A$2:$B$13,2,0)</f>
        <v>Carter, Jimmy</v>
      </c>
      <c r="X63" t="str">
        <f t="shared" si="2"/>
        <v xml:space="preserve"> Jimmy Carter (W)</v>
      </c>
    </row>
    <row r="64" spans="1:24" x14ac:dyDescent="0.25">
      <c r="A64">
        <v>1976</v>
      </c>
      <c r="B64" t="s">
        <v>64</v>
      </c>
      <c r="C64" t="s">
        <v>65</v>
      </c>
      <c r="D64">
        <v>15</v>
      </c>
      <c r="E64">
        <v>95</v>
      </c>
      <c r="F64">
        <v>82</v>
      </c>
      <c r="G64" t="s">
        <v>16</v>
      </c>
      <c r="H64" t="s">
        <v>17</v>
      </c>
      <c r="I64" t="str">
        <f t="shared" si="0"/>
        <v>Carter, Jimmy(W)</v>
      </c>
      <c r="J64" t="s">
        <v>18</v>
      </c>
      <c r="K64" t="b">
        <v>0</v>
      </c>
      <c r="L64">
        <v>147375</v>
      </c>
      <c r="M64">
        <v>291301</v>
      </c>
      <c r="N64">
        <v>20171015</v>
      </c>
      <c r="O64" t="s">
        <v>19</v>
      </c>
      <c r="P64" t="str">
        <f>IF(VLOOKUP(A64,'national-winners'!$A$2:$B$13,2,0)=H64,"W","L")</f>
        <v>W</v>
      </c>
      <c r="Q64">
        <f>MATCH(C64,'state-winning-votes'!A:A,0)</f>
        <v>14</v>
      </c>
      <c r="R64">
        <f>MATCH(A64,'state-winning-votes'!$A$2:$L$2,0)</f>
        <v>2</v>
      </c>
      <c r="S64" cm="1">
        <f t="array" ref="S64">INDEX('state-winning-votes'!$A$1:$L$53,$Q64,$R64)</f>
        <v>147375</v>
      </c>
      <c r="T64">
        <f>INDEX('state-winning-votes'!$A$1:$L$53,MATCH($C64,'state-winning-votes'!$A:$A,0),MATCH($A64,'state-winning-votes'!$A$2:$L$2,0))</f>
        <v>147375</v>
      </c>
      <c r="U64" t="str">
        <f t="shared" si="1"/>
        <v>Carter, Jimmy</v>
      </c>
      <c r="V64" t="str">
        <f>_xlfn.XLOOKUP(INDEX('state-winning-votes'!$A$1:$L$53,MATCH($C64,'state-winning-votes'!$A:$A,0),MATCH($A64,'state-winning-votes'!$A$2:$L$2,0)),$L:$L,$H:$H)</f>
        <v>Carter, Jimmy</v>
      </c>
      <c r="W64" t="str">
        <f>VLOOKUP(A64,'national-winners'!$A$2:$B$13,2,0)</f>
        <v>Carter, Jimmy</v>
      </c>
      <c r="X64" t="str">
        <f t="shared" si="2"/>
        <v xml:space="preserve"> Jimmy Carter (W)</v>
      </c>
    </row>
    <row r="65" spans="1:24" x14ac:dyDescent="0.25">
      <c r="A65">
        <v>1976</v>
      </c>
      <c r="B65" t="s">
        <v>64</v>
      </c>
      <c r="C65" t="s">
        <v>65</v>
      </c>
      <c r="D65">
        <v>15</v>
      </c>
      <c r="E65">
        <v>95</v>
      </c>
      <c r="F65">
        <v>82</v>
      </c>
      <c r="G65" t="s">
        <v>16</v>
      </c>
      <c r="H65" t="s">
        <v>20</v>
      </c>
      <c r="I65" t="str">
        <f t="shared" si="0"/>
        <v>Ford, Gerald(L)</v>
      </c>
      <c r="J65" t="s">
        <v>21</v>
      </c>
      <c r="K65" t="b">
        <v>0</v>
      </c>
      <c r="L65">
        <v>140003</v>
      </c>
      <c r="M65">
        <v>291301</v>
      </c>
      <c r="N65">
        <v>20171015</v>
      </c>
      <c r="O65" t="s">
        <v>19</v>
      </c>
      <c r="P65" t="str">
        <f>IF(VLOOKUP(A65,'national-winners'!$A$2:$B$13,2,0)=H65,"W","L")</f>
        <v>L</v>
      </c>
      <c r="Q65">
        <f>MATCH(C65,'state-winning-votes'!A:A,0)</f>
        <v>14</v>
      </c>
      <c r="R65">
        <f>MATCH(A65,'state-winning-votes'!$A$2:$L$2,0)</f>
        <v>2</v>
      </c>
      <c r="S65" cm="1">
        <f t="array" ref="S65">INDEX('state-winning-votes'!$A$1:$L$53,$Q65,$R65)</f>
        <v>147375</v>
      </c>
      <c r="T65">
        <f>INDEX('state-winning-votes'!$A$1:$L$53,MATCH($C65,'state-winning-votes'!$A:$A,0),MATCH($A65,'state-winning-votes'!$A$2:$L$2,0))</f>
        <v>147375</v>
      </c>
      <c r="U65" t="str">
        <f t="shared" si="1"/>
        <v>Carter, Jimmy</v>
      </c>
      <c r="V65" t="str">
        <f>_xlfn.XLOOKUP(INDEX('state-winning-votes'!$A$1:$L$53,MATCH($C65,'state-winning-votes'!$A:$A,0),MATCH($A65,'state-winning-votes'!$A$2:$L$2,0)),$L:$L,$H:$H)</f>
        <v>Carter, Jimmy</v>
      </c>
      <c r="W65" t="str">
        <f>VLOOKUP(A65,'national-winners'!$A$2:$B$13,2,0)</f>
        <v>Carter, Jimmy</v>
      </c>
      <c r="X65" t="str">
        <f t="shared" si="2"/>
        <v xml:space="preserve"> Jimmy Carter (W)</v>
      </c>
    </row>
    <row r="66" spans="1:24" x14ac:dyDescent="0.25">
      <c r="A66">
        <v>1976</v>
      </c>
      <c r="B66" t="s">
        <v>64</v>
      </c>
      <c r="C66" t="s">
        <v>65</v>
      </c>
      <c r="D66">
        <v>15</v>
      </c>
      <c r="E66">
        <v>95</v>
      </c>
      <c r="F66">
        <v>82</v>
      </c>
      <c r="G66" t="s">
        <v>16</v>
      </c>
      <c r="H66" t="s">
        <v>28</v>
      </c>
      <c r="I66" t="str">
        <f t="shared" si="0"/>
        <v>Macbride, Roger(L)</v>
      </c>
      <c r="J66" t="s">
        <v>29</v>
      </c>
      <c r="K66" t="b">
        <v>0</v>
      </c>
      <c r="L66">
        <v>3923</v>
      </c>
      <c r="M66">
        <v>291301</v>
      </c>
      <c r="N66">
        <v>20171015</v>
      </c>
      <c r="O66" t="s">
        <v>19</v>
      </c>
      <c r="P66" t="str">
        <f>IF(VLOOKUP(A66,'national-winners'!$A$2:$B$13,2,0)=H66,"W","L")</f>
        <v>L</v>
      </c>
      <c r="Q66">
        <f>MATCH(C66,'state-winning-votes'!A:A,0)</f>
        <v>14</v>
      </c>
      <c r="R66">
        <f>MATCH(A66,'state-winning-votes'!$A$2:$L$2,0)</f>
        <v>2</v>
      </c>
      <c r="S66" cm="1">
        <f t="array" ref="S66">INDEX('state-winning-votes'!$A$1:$L$53,$Q66,$R66)</f>
        <v>147375</v>
      </c>
      <c r="T66">
        <f>INDEX('state-winning-votes'!$A$1:$L$53,MATCH($C66,'state-winning-votes'!$A:$A,0),MATCH($A66,'state-winning-votes'!$A$2:$L$2,0))</f>
        <v>147375</v>
      </c>
      <c r="U66" t="str">
        <f t="shared" si="1"/>
        <v>Carter, Jimmy</v>
      </c>
      <c r="V66" t="str">
        <f>_xlfn.XLOOKUP(INDEX('state-winning-votes'!$A$1:$L$53,MATCH($C66,'state-winning-votes'!$A:$A,0),MATCH($A66,'state-winning-votes'!$A$2:$L$2,0)),$L:$L,$H:$H)</f>
        <v>Carter, Jimmy</v>
      </c>
      <c r="W66" t="str">
        <f>VLOOKUP(A66,'national-winners'!$A$2:$B$13,2,0)</f>
        <v>Carter, Jimmy</v>
      </c>
      <c r="X66" t="str">
        <f t="shared" si="2"/>
        <v xml:space="preserve"> Jimmy Carter (W)</v>
      </c>
    </row>
    <row r="67" spans="1:24" x14ac:dyDescent="0.25">
      <c r="A67">
        <v>1976</v>
      </c>
      <c r="B67" t="s">
        <v>66</v>
      </c>
      <c r="C67" t="s">
        <v>67</v>
      </c>
      <c r="D67">
        <v>16</v>
      </c>
      <c r="E67">
        <v>82</v>
      </c>
      <c r="F67">
        <v>63</v>
      </c>
      <c r="G67" t="s">
        <v>16</v>
      </c>
      <c r="H67" t="s">
        <v>20</v>
      </c>
      <c r="I67" t="str">
        <f t="shared" ref="I67:I130" si="3">H67&amp;"("&amp;P67&amp;")"</f>
        <v>Ford, Gerald(L)</v>
      </c>
      <c r="J67" t="s">
        <v>21</v>
      </c>
      <c r="K67" t="b">
        <v>0</v>
      </c>
      <c r="L67">
        <v>204151</v>
      </c>
      <c r="M67">
        <v>340932</v>
      </c>
      <c r="N67">
        <v>20171015</v>
      </c>
      <c r="O67" t="s">
        <v>19</v>
      </c>
      <c r="P67" t="str">
        <f>IF(VLOOKUP(A67,'national-winners'!$A$2:$B$13,2,0)=H67,"W","L")</f>
        <v>L</v>
      </c>
      <c r="Q67">
        <f>MATCH(C67,'state-winning-votes'!A:A,0)</f>
        <v>16</v>
      </c>
      <c r="R67">
        <f>MATCH(A67,'state-winning-votes'!$A$2:$L$2,0)</f>
        <v>2</v>
      </c>
      <c r="S67" cm="1">
        <f t="array" ref="S67">INDEX('state-winning-votes'!$A$1:$L$53,$Q67,$R67)</f>
        <v>204151</v>
      </c>
      <c r="T67">
        <f>INDEX('state-winning-votes'!$A$1:$L$53,MATCH($C67,'state-winning-votes'!$A:$A,0),MATCH($A67,'state-winning-votes'!$A$2:$L$2,0))</f>
        <v>204151</v>
      </c>
      <c r="U67" t="str">
        <f t="shared" ref="U67:U130" si="4">_xlfn.XLOOKUP(T67,L:L,H:H)</f>
        <v>Ford, Gerald</v>
      </c>
      <c r="V67" t="str">
        <f>_xlfn.XLOOKUP(INDEX('state-winning-votes'!$A$1:$L$53,MATCH($C67,'state-winning-votes'!$A:$A,0),MATCH($A67,'state-winning-votes'!$A$2:$L$2,0)),$L:$L,$H:$H)</f>
        <v>Ford, Gerald</v>
      </c>
      <c r="W67" t="str">
        <f>VLOOKUP(A67,'national-winners'!$A$2:$B$13,2,0)</f>
        <v>Carter, Jimmy</v>
      </c>
      <c r="X67" t="str">
        <f t="shared" ref="X67:X130" si="5">IFERROR(RIGHT(V67,LEN(V67)-SEARCH(",",V67))&amp;" "&amp;LEFT(V67,SEARCH(",",V67)-1)&amp;" (W)","NULL")</f>
        <v xml:space="preserve"> Gerald Ford (W)</v>
      </c>
    </row>
    <row r="68" spans="1:24" x14ac:dyDescent="0.25">
      <c r="A68">
        <v>1976</v>
      </c>
      <c r="B68" t="s">
        <v>66</v>
      </c>
      <c r="C68" t="s">
        <v>67</v>
      </c>
      <c r="D68">
        <v>16</v>
      </c>
      <c r="E68">
        <v>82</v>
      </c>
      <c r="F68">
        <v>63</v>
      </c>
      <c r="G68" t="s">
        <v>16</v>
      </c>
      <c r="H68" t="s">
        <v>17</v>
      </c>
      <c r="I68" t="str">
        <f t="shared" si="3"/>
        <v>Carter, Jimmy(W)</v>
      </c>
      <c r="J68" t="s">
        <v>18</v>
      </c>
      <c r="K68" t="b">
        <v>0</v>
      </c>
      <c r="L68">
        <v>126549</v>
      </c>
      <c r="M68">
        <v>340932</v>
      </c>
      <c r="N68">
        <v>20171015</v>
      </c>
      <c r="O68" t="s">
        <v>19</v>
      </c>
      <c r="P68" t="str">
        <f>IF(VLOOKUP(A68,'national-winners'!$A$2:$B$13,2,0)=H68,"W","L")</f>
        <v>W</v>
      </c>
      <c r="Q68">
        <f>MATCH(C68,'state-winning-votes'!A:A,0)</f>
        <v>16</v>
      </c>
      <c r="R68">
        <f>MATCH(A68,'state-winning-votes'!$A$2:$L$2,0)</f>
        <v>2</v>
      </c>
      <c r="S68" cm="1">
        <f t="array" ref="S68">INDEX('state-winning-votes'!$A$1:$L$53,$Q68,$R68)</f>
        <v>204151</v>
      </c>
      <c r="T68">
        <f>INDEX('state-winning-votes'!$A$1:$L$53,MATCH($C68,'state-winning-votes'!$A:$A,0),MATCH($A68,'state-winning-votes'!$A$2:$L$2,0))</f>
        <v>204151</v>
      </c>
      <c r="U68" t="str">
        <f t="shared" si="4"/>
        <v>Ford, Gerald</v>
      </c>
      <c r="V68" t="str">
        <f>_xlfn.XLOOKUP(INDEX('state-winning-votes'!$A$1:$L$53,MATCH($C68,'state-winning-votes'!$A:$A,0),MATCH($A68,'state-winning-votes'!$A$2:$L$2,0)),$L:$L,$H:$H)</f>
        <v>Ford, Gerald</v>
      </c>
      <c r="W68" t="str">
        <f>VLOOKUP(A68,'national-winners'!$A$2:$B$13,2,0)</f>
        <v>Carter, Jimmy</v>
      </c>
      <c r="X68" t="str">
        <f t="shared" si="5"/>
        <v xml:space="preserve"> Gerald Ford (W)</v>
      </c>
    </row>
    <row r="69" spans="1:24" x14ac:dyDescent="0.25">
      <c r="A69">
        <v>1976</v>
      </c>
      <c r="B69" t="s">
        <v>66</v>
      </c>
      <c r="C69" t="s">
        <v>67</v>
      </c>
      <c r="D69">
        <v>16</v>
      </c>
      <c r="E69">
        <v>82</v>
      </c>
      <c r="F69">
        <v>63</v>
      </c>
      <c r="G69" t="s">
        <v>16</v>
      </c>
      <c r="H69" t="s">
        <v>22</v>
      </c>
      <c r="I69" t="str">
        <f t="shared" si="3"/>
        <v>Maddox, Lester(L)</v>
      </c>
      <c r="J69" t="s">
        <v>39</v>
      </c>
      <c r="K69" t="b">
        <v>0</v>
      </c>
      <c r="L69">
        <v>5935</v>
      </c>
      <c r="M69">
        <v>340932</v>
      </c>
      <c r="N69">
        <v>20171015</v>
      </c>
      <c r="O69" t="s">
        <v>19</v>
      </c>
      <c r="P69" t="str">
        <f>IF(VLOOKUP(A69,'national-winners'!$A$2:$B$13,2,0)=H69,"W","L")</f>
        <v>L</v>
      </c>
      <c r="Q69">
        <f>MATCH(C69,'state-winning-votes'!A:A,0)</f>
        <v>16</v>
      </c>
      <c r="R69">
        <f>MATCH(A69,'state-winning-votes'!$A$2:$L$2,0)</f>
        <v>2</v>
      </c>
      <c r="S69" cm="1">
        <f t="array" ref="S69">INDEX('state-winning-votes'!$A$1:$L$53,$Q69,$R69)</f>
        <v>204151</v>
      </c>
      <c r="T69">
        <f>INDEX('state-winning-votes'!$A$1:$L$53,MATCH($C69,'state-winning-votes'!$A:$A,0),MATCH($A69,'state-winning-votes'!$A$2:$L$2,0))</f>
        <v>204151</v>
      </c>
      <c r="U69" t="str">
        <f t="shared" si="4"/>
        <v>Ford, Gerald</v>
      </c>
      <c r="V69" t="str">
        <f>_xlfn.XLOOKUP(INDEX('state-winning-votes'!$A$1:$L$53,MATCH($C69,'state-winning-votes'!$A:$A,0),MATCH($A69,'state-winning-votes'!$A$2:$L$2,0)),$L:$L,$H:$H)</f>
        <v>Ford, Gerald</v>
      </c>
      <c r="W69" t="str">
        <f>VLOOKUP(A69,'national-winners'!$A$2:$B$13,2,0)</f>
        <v>Carter, Jimmy</v>
      </c>
      <c r="X69" t="str">
        <f t="shared" si="5"/>
        <v xml:space="preserve"> Gerald Ford (W)</v>
      </c>
    </row>
    <row r="70" spans="1:24" x14ac:dyDescent="0.25">
      <c r="A70">
        <v>1976</v>
      </c>
      <c r="B70" t="s">
        <v>66</v>
      </c>
      <c r="C70" t="s">
        <v>67</v>
      </c>
      <c r="D70">
        <v>16</v>
      </c>
      <c r="E70">
        <v>82</v>
      </c>
      <c r="F70">
        <v>63</v>
      </c>
      <c r="G70" t="s">
        <v>16</v>
      </c>
      <c r="H70" t="s">
        <v>28</v>
      </c>
      <c r="I70" t="str">
        <f t="shared" si="3"/>
        <v>Macbride, Roger(L)</v>
      </c>
      <c r="J70" t="s">
        <v>29</v>
      </c>
      <c r="K70" t="b">
        <v>0</v>
      </c>
      <c r="L70">
        <v>3558</v>
      </c>
      <c r="M70">
        <v>340932</v>
      </c>
      <c r="N70">
        <v>20171015</v>
      </c>
      <c r="O70" t="s">
        <v>19</v>
      </c>
      <c r="P70" t="str">
        <f>IF(VLOOKUP(A70,'national-winners'!$A$2:$B$13,2,0)=H70,"W","L")</f>
        <v>L</v>
      </c>
      <c r="Q70">
        <f>MATCH(C70,'state-winning-votes'!A:A,0)</f>
        <v>16</v>
      </c>
      <c r="R70">
        <f>MATCH(A70,'state-winning-votes'!$A$2:$L$2,0)</f>
        <v>2</v>
      </c>
      <c r="S70" cm="1">
        <f t="array" ref="S70">INDEX('state-winning-votes'!$A$1:$L$53,$Q70,$R70)</f>
        <v>204151</v>
      </c>
      <c r="T70">
        <f>INDEX('state-winning-votes'!$A$1:$L$53,MATCH($C70,'state-winning-votes'!$A:$A,0),MATCH($A70,'state-winning-votes'!$A$2:$L$2,0))</f>
        <v>204151</v>
      </c>
      <c r="U70" t="str">
        <f t="shared" si="4"/>
        <v>Ford, Gerald</v>
      </c>
      <c r="V70" t="str">
        <f>_xlfn.XLOOKUP(INDEX('state-winning-votes'!$A$1:$L$53,MATCH($C70,'state-winning-votes'!$A:$A,0),MATCH($A70,'state-winning-votes'!$A$2:$L$2,0)),$L:$L,$H:$H)</f>
        <v>Ford, Gerald</v>
      </c>
      <c r="W70" t="str">
        <f>VLOOKUP(A70,'national-winners'!$A$2:$B$13,2,0)</f>
        <v>Carter, Jimmy</v>
      </c>
      <c r="X70" t="str">
        <f t="shared" si="5"/>
        <v xml:space="preserve"> Gerald Ford (W)</v>
      </c>
    </row>
    <row r="71" spans="1:24" x14ac:dyDescent="0.25">
      <c r="A71">
        <v>1976</v>
      </c>
      <c r="B71" t="s">
        <v>66</v>
      </c>
      <c r="C71" t="s">
        <v>67</v>
      </c>
      <c r="D71">
        <v>16</v>
      </c>
      <c r="E71">
        <v>82</v>
      </c>
      <c r="F71">
        <v>63</v>
      </c>
      <c r="G71" t="s">
        <v>16</v>
      </c>
      <c r="H71" t="s">
        <v>48</v>
      </c>
      <c r="I71" t="str">
        <f t="shared" si="3"/>
        <v>Larouche, Lyndon, Jr.(L)</v>
      </c>
      <c r="J71" t="s">
        <v>49</v>
      </c>
      <c r="K71" t="b">
        <v>0</v>
      </c>
      <c r="L71">
        <v>739</v>
      </c>
      <c r="M71">
        <v>340932</v>
      </c>
      <c r="N71">
        <v>20171015</v>
      </c>
      <c r="O71" t="s">
        <v>19</v>
      </c>
      <c r="P71" t="str">
        <f>IF(VLOOKUP(A71,'national-winners'!$A$2:$B$13,2,0)=H71,"W","L")</f>
        <v>L</v>
      </c>
      <c r="Q71">
        <f>MATCH(C71,'state-winning-votes'!A:A,0)</f>
        <v>16</v>
      </c>
      <c r="R71">
        <f>MATCH(A71,'state-winning-votes'!$A$2:$L$2,0)</f>
        <v>2</v>
      </c>
      <c r="S71" cm="1">
        <f t="array" ref="S71">INDEX('state-winning-votes'!$A$1:$L$53,$Q71,$R71)</f>
        <v>204151</v>
      </c>
      <c r="T71">
        <f>INDEX('state-winning-votes'!$A$1:$L$53,MATCH($C71,'state-winning-votes'!$A:$A,0),MATCH($A71,'state-winning-votes'!$A$2:$L$2,0))</f>
        <v>204151</v>
      </c>
      <c r="U71" t="str">
        <f t="shared" si="4"/>
        <v>Ford, Gerald</v>
      </c>
      <c r="V71" t="str">
        <f>_xlfn.XLOOKUP(INDEX('state-winning-votes'!$A$1:$L$53,MATCH($C71,'state-winning-votes'!$A:$A,0),MATCH($A71,'state-winning-votes'!$A$2:$L$2,0)),$L:$L,$H:$H)</f>
        <v>Ford, Gerald</v>
      </c>
      <c r="W71" t="str">
        <f>VLOOKUP(A71,'national-winners'!$A$2:$B$13,2,0)</f>
        <v>Carter, Jimmy</v>
      </c>
      <c r="X71" t="str">
        <f t="shared" si="5"/>
        <v xml:space="preserve"> Gerald Ford (W)</v>
      </c>
    </row>
    <row r="72" spans="1:24" x14ac:dyDescent="0.25">
      <c r="A72">
        <v>1976</v>
      </c>
      <c r="B72" t="s">
        <v>68</v>
      </c>
      <c r="C72" t="s">
        <v>69</v>
      </c>
      <c r="D72">
        <v>17</v>
      </c>
      <c r="E72">
        <v>33</v>
      </c>
      <c r="F72">
        <v>21</v>
      </c>
      <c r="G72" t="s">
        <v>16</v>
      </c>
      <c r="H72" t="s">
        <v>20</v>
      </c>
      <c r="I72" t="str">
        <f t="shared" si="3"/>
        <v>Ford, Gerald(L)</v>
      </c>
      <c r="J72" t="s">
        <v>21</v>
      </c>
      <c r="K72" t="b">
        <v>0</v>
      </c>
      <c r="L72">
        <v>2364269</v>
      </c>
      <c r="M72">
        <v>4721282</v>
      </c>
      <c r="N72">
        <v>20171015</v>
      </c>
      <c r="O72" t="s">
        <v>19</v>
      </c>
      <c r="P72" t="str">
        <f>IF(VLOOKUP(A72,'national-winners'!$A$2:$B$13,2,0)=H72,"W","L")</f>
        <v>L</v>
      </c>
      <c r="Q72">
        <f>MATCH(C72,'state-winning-votes'!A:A,0)</f>
        <v>17</v>
      </c>
      <c r="R72">
        <f>MATCH(A72,'state-winning-votes'!$A$2:$L$2,0)</f>
        <v>2</v>
      </c>
      <c r="S72" cm="1">
        <f t="array" ref="S72">INDEX('state-winning-votes'!$A$1:$L$53,$Q72,$R72)</f>
        <v>2364269</v>
      </c>
      <c r="T72">
        <f>INDEX('state-winning-votes'!$A$1:$L$53,MATCH($C72,'state-winning-votes'!$A:$A,0),MATCH($A72,'state-winning-votes'!$A$2:$L$2,0))</f>
        <v>2364269</v>
      </c>
      <c r="U72" t="str">
        <f t="shared" si="4"/>
        <v>Ford, Gerald</v>
      </c>
      <c r="V72" t="str">
        <f>_xlfn.XLOOKUP(INDEX('state-winning-votes'!$A$1:$L$53,MATCH($C72,'state-winning-votes'!$A:$A,0),MATCH($A72,'state-winning-votes'!$A$2:$L$2,0)),$L:$L,$H:$H)</f>
        <v>Ford, Gerald</v>
      </c>
      <c r="W72" t="str">
        <f>VLOOKUP(A72,'national-winners'!$A$2:$B$13,2,0)</f>
        <v>Carter, Jimmy</v>
      </c>
      <c r="X72" t="str">
        <f t="shared" si="5"/>
        <v xml:space="preserve"> Gerald Ford (W)</v>
      </c>
    </row>
    <row r="73" spans="1:24" x14ac:dyDescent="0.25">
      <c r="A73">
        <v>1976</v>
      </c>
      <c r="B73" t="s">
        <v>68</v>
      </c>
      <c r="C73" t="s">
        <v>69</v>
      </c>
      <c r="D73">
        <v>17</v>
      </c>
      <c r="E73">
        <v>33</v>
      </c>
      <c r="F73">
        <v>21</v>
      </c>
      <c r="G73" t="s">
        <v>16</v>
      </c>
      <c r="H73" t="s">
        <v>17</v>
      </c>
      <c r="I73" t="str">
        <f t="shared" si="3"/>
        <v>Carter, Jimmy(W)</v>
      </c>
      <c r="J73" t="s">
        <v>18</v>
      </c>
      <c r="K73" t="b">
        <v>0</v>
      </c>
      <c r="L73">
        <v>2271295</v>
      </c>
      <c r="M73">
        <v>4721282</v>
      </c>
      <c r="N73">
        <v>20171015</v>
      </c>
      <c r="O73" t="s">
        <v>19</v>
      </c>
      <c r="P73" t="str">
        <f>IF(VLOOKUP(A73,'national-winners'!$A$2:$B$13,2,0)=H73,"W","L")</f>
        <v>W</v>
      </c>
      <c r="Q73">
        <f>MATCH(C73,'state-winning-votes'!A:A,0)</f>
        <v>17</v>
      </c>
      <c r="R73">
        <f>MATCH(A73,'state-winning-votes'!$A$2:$L$2,0)</f>
        <v>2</v>
      </c>
      <c r="S73" cm="1">
        <f t="array" ref="S73">INDEX('state-winning-votes'!$A$1:$L$53,$Q73,$R73)</f>
        <v>2364269</v>
      </c>
      <c r="T73">
        <f>INDEX('state-winning-votes'!$A$1:$L$53,MATCH($C73,'state-winning-votes'!$A:$A,0),MATCH($A73,'state-winning-votes'!$A$2:$L$2,0))</f>
        <v>2364269</v>
      </c>
      <c r="U73" t="str">
        <f t="shared" si="4"/>
        <v>Ford, Gerald</v>
      </c>
      <c r="V73" t="str">
        <f>_xlfn.XLOOKUP(INDEX('state-winning-votes'!$A$1:$L$53,MATCH($C73,'state-winning-votes'!$A:$A,0),MATCH($A73,'state-winning-votes'!$A$2:$L$2,0)),$L:$L,$H:$H)</f>
        <v>Ford, Gerald</v>
      </c>
      <c r="W73" t="str">
        <f>VLOOKUP(A73,'national-winners'!$A$2:$B$13,2,0)</f>
        <v>Carter, Jimmy</v>
      </c>
      <c r="X73" t="str">
        <f t="shared" si="5"/>
        <v xml:space="preserve"> Gerald Ford (W)</v>
      </c>
    </row>
    <row r="74" spans="1:24" x14ac:dyDescent="0.25">
      <c r="A74">
        <v>1976</v>
      </c>
      <c r="B74" t="s">
        <v>68</v>
      </c>
      <c r="C74" t="s">
        <v>69</v>
      </c>
      <c r="D74">
        <v>17</v>
      </c>
      <c r="E74">
        <v>33</v>
      </c>
      <c r="F74">
        <v>21</v>
      </c>
      <c r="G74" t="s">
        <v>16</v>
      </c>
      <c r="H74" t="s">
        <v>34</v>
      </c>
      <c r="I74" t="str">
        <f t="shared" si="3"/>
        <v>McCarthy, Eugene ""Gene""(L)</v>
      </c>
      <c r="J74" t="s">
        <v>35</v>
      </c>
      <c r="K74" t="b">
        <v>0</v>
      </c>
      <c r="L74">
        <v>55939</v>
      </c>
      <c r="M74">
        <v>4721282</v>
      </c>
      <c r="N74">
        <v>20171015</v>
      </c>
      <c r="O74" t="s">
        <v>19</v>
      </c>
      <c r="P74" t="str">
        <f>IF(VLOOKUP(A74,'national-winners'!$A$2:$B$13,2,0)=H74,"W","L")</f>
        <v>L</v>
      </c>
      <c r="Q74">
        <f>MATCH(C74,'state-winning-votes'!A:A,0)</f>
        <v>17</v>
      </c>
      <c r="R74">
        <f>MATCH(A74,'state-winning-votes'!$A$2:$L$2,0)</f>
        <v>2</v>
      </c>
      <c r="S74" cm="1">
        <f t="array" ref="S74">INDEX('state-winning-votes'!$A$1:$L$53,$Q74,$R74)</f>
        <v>2364269</v>
      </c>
      <c r="T74">
        <f>INDEX('state-winning-votes'!$A$1:$L$53,MATCH($C74,'state-winning-votes'!$A:$A,0),MATCH($A74,'state-winning-votes'!$A$2:$L$2,0))</f>
        <v>2364269</v>
      </c>
      <c r="U74" t="str">
        <f t="shared" si="4"/>
        <v>Ford, Gerald</v>
      </c>
      <c r="V74" t="str">
        <f>_xlfn.XLOOKUP(INDEX('state-winning-votes'!$A$1:$L$53,MATCH($C74,'state-winning-votes'!$A:$A,0),MATCH($A74,'state-winning-votes'!$A$2:$L$2,0)),$L:$L,$H:$H)</f>
        <v>Ford, Gerald</v>
      </c>
      <c r="W74" t="str">
        <f>VLOOKUP(A74,'national-winners'!$A$2:$B$13,2,0)</f>
        <v>Carter, Jimmy</v>
      </c>
      <c r="X74" t="str">
        <f t="shared" si="5"/>
        <v xml:space="preserve"> Gerald Ford (W)</v>
      </c>
    </row>
    <row r="75" spans="1:24" x14ac:dyDescent="0.25">
      <c r="A75">
        <v>1976</v>
      </c>
      <c r="B75" t="s">
        <v>68</v>
      </c>
      <c r="C75" t="s">
        <v>69</v>
      </c>
      <c r="D75">
        <v>17</v>
      </c>
      <c r="E75">
        <v>33</v>
      </c>
      <c r="F75">
        <v>21</v>
      </c>
      <c r="G75" t="s">
        <v>16</v>
      </c>
      <c r="H75" t="s">
        <v>26</v>
      </c>
      <c r="I75" t="str">
        <f t="shared" si="3"/>
        <v>Hall, Gus(L)</v>
      </c>
      <c r="J75" t="s">
        <v>27</v>
      </c>
      <c r="K75" t="b">
        <v>0</v>
      </c>
      <c r="L75">
        <v>9250</v>
      </c>
      <c r="M75">
        <v>4721282</v>
      </c>
      <c r="N75">
        <v>20171015</v>
      </c>
      <c r="O75" t="s">
        <v>19</v>
      </c>
      <c r="P75" t="str">
        <f>IF(VLOOKUP(A75,'national-winners'!$A$2:$B$13,2,0)=H75,"W","L")</f>
        <v>L</v>
      </c>
      <c r="Q75">
        <f>MATCH(C75,'state-winning-votes'!A:A,0)</f>
        <v>17</v>
      </c>
      <c r="R75">
        <f>MATCH(A75,'state-winning-votes'!$A$2:$L$2,0)</f>
        <v>2</v>
      </c>
      <c r="S75" cm="1">
        <f t="array" ref="S75">INDEX('state-winning-votes'!$A$1:$L$53,$Q75,$R75)</f>
        <v>2364269</v>
      </c>
      <c r="T75">
        <f>INDEX('state-winning-votes'!$A$1:$L$53,MATCH($C75,'state-winning-votes'!$A:$A,0),MATCH($A75,'state-winning-votes'!$A$2:$L$2,0))</f>
        <v>2364269</v>
      </c>
      <c r="U75" t="str">
        <f t="shared" si="4"/>
        <v>Ford, Gerald</v>
      </c>
      <c r="V75" t="str">
        <f>_xlfn.XLOOKUP(INDEX('state-winning-votes'!$A$1:$L$53,MATCH($C75,'state-winning-votes'!$A:$A,0),MATCH($A75,'state-winning-votes'!$A$2:$L$2,0)),$L:$L,$H:$H)</f>
        <v>Ford, Gerald</v>
      </c>
      <c r="W75" t="str">
        <f>VLOOKUP(A75,'national-winners'!$A$2:$B$13,2,0)</f>
        <v>Carter, Jimmy</v>
      </c>
      <c r="X75" t="str">
        <f t="shared" si="5"/>
        <v xml:space="preserve"> Gerald Ford (W)</v>
      </c>
    </row>
    <row r="76" spans="1:24" x14ac:dyDescent="0.25">
      <c r="A76">
        <v>1976</v>
      </c>
      <c r="B76" t="s">
        <v>68</v>
      </c>
      <c r="C76" t="s">
        <v>69</v>
      </c>
      <c r="D76">
        <v>17</v>
      </c>
      <c r="E76">
        <v>33</v>
      </c>
      <c r="F76">
        <v>21</v>
      </c>
      <c r="G76" t="s">
        <v>16</v>
      </c>
      <c r="H76" t="s">
        <v>28</v>
      </c>
      <c r="I76" t="str">
        <f t="shared" si="3"/>
        <v>Macbride, Roger(L)</v>
      </c>
      <c r="J76" t="s">
        <v>29</v>
      </c>
      <c r="K76" t="b">
        <v>0</v>
      </c>
      <c r="L76">
        <v>8057</v>
      </c>
      <c r="M76">
        <v>4721282</v>
      </c>
      <c r="N76">
        <v>20171015</v>
      </c>
      <c r="O76" t="s">
        <v>19</v>
      </c>
      <c r="P76" t="str">
        <f>IF(VLOOKUP(A76,'national-winners'!$A$2:$B$13,2,0)=H76,"W","L")</f>
        <v>L</v>
      </c>
      <c r="Q76">
        <f>MATCH(C76,'state-winning-votes'!A:A,0)</f>
        <v>17</v>
      </c>
      <c r="R76">
        <f>MATCH(A76,'state-winning-votes'!$A$2:$L$2,0)</f>
        <v>2</v>
      </c>
      <c r="S76" cm="1">
        <f t="array" ref="S76">INDEX('state-winning-votes'!$A$1:$L$53,$Q76,$R76)</f>
        <v>2364269</v>
      </c>
      <c r="T76">
        <f>INDEX('state-winning-votes'!$A$1:$L$53,MATCH($C76,'state-winning-votes'!$A:$A,0),MATCH($A76,'state-winning-votes'!$A$2:$L$2,0))</f>
        <v>2364269</v>
      </c>
      <c r="U76" t="str">
        <f t="shared" si="4"/>
        <v>Ford, Gerald</v>
      </c>
      <c r="V76" t="str">
        <f>_xlfn.XLOOKUP(INDEX('state-winning-votes'!$A$1:$L$53,MATCH($C76,'state-winning-votes'!$A:$A,0),MATCH($A76,'state-winning-votes'!$A$2:$L$2,0)),$L:$L,$H:$H)</f>
        <v>Ford, Gerald</v>
      </c>
      <c r="W76" t="str">
        <f>VLOOKUP(A76,'national-winners'!$A$2:$B$13,2,0)</f>
        <v>Carter, Jimmy</v>
      </c>
      <c r="X76" t="str">
        <f t="shared" si="5"/>
        <v xml:space="preserve"> Gerald Ford (W)</v>
      </c>
    </row>
    <row r="77" spans="1:24" x14ac:dyDescent="0.25">
      <c r="A77">
        <v>1976</v>
      </c>
      <c r="B77" t="s">
        <v>68</v>
      </c>
      <c r="C77" t="s">
        <v>69</v>
      </c>
      <c r="D77">
        <v>17</v>
      </c>
      <c r="E77">
        <v>33</v>
      </c>
      <c r="F77">
        <v>21</v>
      </c>
      <c r="G77" t="s">
        <v>16</v>
      </c>
      <c r="I77" t="str">
        <f t="shared" si="3"/>
        <v>(L)</v>
      </c>
      <c r="K77" t="b">
        <v>1</v>
      </c>
      <c r="L77">
        <v>4417</v>
      </c>
      <c r="M77">
        <v>4721282</v>
      </c>
      <c r="N77">
        <v>20171015</v>
      </c>
      <c r="O77" t="s">
        <v>19</v>
      </c>
      <c r="P77" t="str">
        <f>IF(VLOOKUP(A77,'national-winners'!$A$2:$B$13,2,0)=H77,"W","L")</f>
        <v>L</v>
      </c>
      <c r="Q77">
        <f>MATCH(C77,'state-winning-votes'!A:A,0)</f>
        <v>17</v>
      </c>
      <c r="R77">
        <f>MATCH(A77,'state-winning-votes'!$A$2:$L$2,0)</f>
        <v>2</v>
      </c>
      <c r="S77" cm="1">
        <f t="array" ref="S77">INDEX('state-winning-votes'!$A$1:$L$53,$Q77,$R77)</f>
        <v>2364269</v>
      </c>
      <c r="T77">
        <f>INDEX('state-winning-votes'!$A$1:$L$53,MATCH($C77,'state-winning-votes'!$A:$A,0),MATCH($A77,'state-winning-votes'!$A$2:$L$2,0))</f>
        <v>2364269</v>
      </c>
      <c r="U77" t="str">
        <f t="shared" si="4"/>
        <v>Ford, Gerald</v>
      </c>
      <c r="V77" t="str">
        <f>_xlfn.XLOOKUP(INDEX('state-winning-votes'!$A$1:$L$53,MATCH($C77,'state-winning-votes'!$A:$A,0),MATCH($A77,'state-winning-votes'!$A$2:$L$2,0)),$L:$L,$H:$H)</f>
        <v>Ford, Gerald</v>
      </c>
      <c r="W77" t="str">
        <f>VLOOKUP(A77,'national-winners'!$A$2:$B$13,2,0)</f>
        <v>Carter, Jimmy</v>
      </c>
      <c r="X77" t="str">
        <f t="shared" si="5"/>
        <v xml:space="preserve"> Gerald Ford (W)</v>
      </c>
    </row>
    <row r="78" spans="1:24" x14ac:dyDescent="0.25">
      <c r="A78">
        <v>1976</v>
      </c>
      <c r="B78" t="s">
        <v>68</v>
      </c>
      <c r="C78" t="s">
        <v>69</v>
      </c>
      <c r="D78">
        <v>17</v>
      </c>
      <c r="E78">
        <v>33</v>
      </c>
      <c r="F78">
        <v>21</v>
      </c>
      <c r="G78" t="s">
        <v>16</v>
      </c>
      <c r="H78" t="s">
        <v>36</v>
      </c>
      <c r="I78" t="str">
        <f t="shared" si="3"/>
        <v>Camejo, Peter(L)</v>
      </c>
      <c r="J78" t="s">
        <v>37</v>
      </c>
      <c r="K78" t="b">
        <v>0</v>
      </c>
      <c r="L78">
        <v>3615</v>
      </c>
      <c r="M78">
        <v>4721282</v>
      </c>
      <c r="N78">
        <v>20171015</v>
      </c>
      <c r="O78" t="s">
        <v>19</v>
      </c>
      <c r="P78" t="str">
        <f>IF(VLOOKUP(A78,'national-winners'!$A$2:$B$13,2,0)=H78,"W","L")</f>
        <v>L</v>
      </c>
      <c r="Q78">
        <f>MATCH(C78,'state-winning-votes'!A:A,0)</f>
        <v>17</v>
      </c>
      <c r="R78">
        <f>MATCH(A78,'state-winning-votes'!$A$2:$L$2,0)</f>
        <v>2</v>
      </c>
      <c r="S78" cm="1">
        <f t="array" ref="S78">INDEX('state-winning-votes'!$A$1:$L$53,$Q78,$R78)</f>
        <v>2364269</v>
      </c>
      <c r="T78">
        <f>INDEX('state-winning-votes'!$A$1:$L$53,MATCH($C78,'state-winning-votes'!$A:$A,0),MATCH($A78,'state-winning-votes'!$A$2:$L$2,0))</f>
        <v>2364269</v>
      </c>
      <c r="U78" t="str">
        <f t="shared" si="4"/>
        <v>Ford, Gerald</v>
      </c>
      <c r="V78" t="str">
        <f>_xlfn.XLOOKUP(INDEX('state-winning-votes'!$A$1:$L$53,MATCH($C78,'state-winning-votes'!$A:$A,0),MATCH($A78,'state-winning-votes'!$A$2:$L$2,0)),$L:$L,$H:$H)</f>
        <v>Ford, Gerald</v>
      </c>
      <c r="W78" t="str">
        <f>VLOOKUP(A78,'national-winners'!$A$2:$B$13,2,0)</f>
        <v>Carter, Jimmy</v>
      </c>
      <c r="X78" t="str">
        <f t="shared" si="5"/>
        <v xml:space="preserve"> Gerald Ford (W)</v>
      </c>
    </row>
    <row r="79" spans="1:24" x14ac:dyDescent="0.25">
      <c r="A79">
        <v>1976</v>
      </c>
      <c r="B79" t="s">
        <v>68</v>
      </c>
      <c r="C79" t="s">
        <v>69</v>
      </c>
      <c r="D79">
        <v>17</v>
      </c>
      <c r="E79">
        <v>33</v>
      </c>
      <c r="F79">
        <v>21</v>
      </c>
      <c r="G79" t="s">
        <v>16</v>
      </c>
      <c r="H79" t="s">
        <v>70</v>
      </c>
      <c r="I79" t="str">
        <f t="shared" si="3"/>
        <v>Julius ""Jules"", Levin(L)</v>
      </c>
      <c r="J79" t="s">
        <v>56</v>
      </c>
      <c r="K79" t="b">
        <v>0</v>
      </c>
      <c r="L79">
        <v>2422</v>
      </c>
      <c r="M79">
        <v>4721282</v>
      </c>
      <c r="N79">
        <v>20171015</v>
      </c>
      <c r="O79" t="s">
        <v>19</v>
      </c>
      <c r="P79" t="str">
        <f>IF(VLOOKUP(A79,'national-winners'!$A$2:$B$13,2,0)=H79,"W","L")</f>
        <v>L</v>
      </c>
      <c r="Q79">
        <f>MATCH(C79,'state-winning-votes'!A:A,0)</f>
        <v>17</v>
      </c>
      <c r="R79">
        <f>MATCH(A79,'state-winning-votes'!$A$2:$L$2,0)</f>
        <v>2</v>
      </c>
      <c r="S79" cm="1">
        <f t="array" ref="S79">INDEX('state-winning-votes'!$A$1:$L$53,$Q79,$R79)</f>
        <v>2364269</v>
      </c>
      <c r="T79">
        <f>INDEX('state-winning-votes'!$A$1:$L$53,MATCH($C79,'state-winning-votes'!$A:$A,0),MATCH($A79,'state-winning-votes'!$A$2:$L$2,0))</f>
        <v>2364269</v>
      </c>
      <c r="U79" t="str">
        <f t="shared" si="4"/>
        <v>Ford, Gerald</v>
      </c>
      <c r="V79" t="str">
        <f>_xlfn.XLOOKUP(INDEX('state-winning-votes'!$A$1:$L$53,MATCH($C79,'state-winning-votes'!$A:$A,0),MATCH($A79,'state-winning-votes'!$A$2:$L$2,0)),$L:$L,$H:$H)</f>
        <v>Ford, Gerald</v>
      </c>
      <c r="W79" t="str">
        <f>VLOOKUP(A79,'national-winners'!$A$2:$B$13,2,0)</f>
        <v>Carter, Jimmy</v>
      </c>
      <c r="X79" t="str">
        <f t="shared" si="5"/>
        <v xml:space="preserve"> Gerald Ford (W)</v>
      </c>
    </row>
    <row r="80" spans="1:24" x14ac:dyDescent="0.25">
      <c r="A80">
        <v>1976</v>
      </c>
      <c r="B80" t="s">
        <v>68</v>
      </c>
      <c r="C80" t="s">
        <v>69</v>
      </c>
      <c r="D80">
        <v>17</v>
      </c>
      <c r="E80">
        <v>33</v>
      </c>
      <c r="F80">
        <v>21</v>
      </c>
      <c r="G80" t="s">
        <v>16</v>
      </c>
      <c r="H80" t="s">
        <v>48</v>
      </c>
      <c r="I80" t="str">
        <f t="shared" si="3"/>
        <v>Larouche, Lyndon, Jr.(L)</v>
      </c>
      <c r="J80" t="s">
        <v>49</v>
      </c>
      <c r="K80" t="b">
        <v>0</v>
      </c>
      <c r="L80">
        <v>2018</v>
      </c>
      <c r="M80">
        <v>4721282</v>
      </c>
      <c r="N80">
        <v>20171015</v>
      </c>
      <c r="O80" t="s">
        <v>19</v>
      </c>
      <c r="P80" t="str">
        <f>IF(VLOOKUP(A80,'national-winners'!$A$2:$B$13,2,0)=H80,"W","L")</f>
        <v>L</v>
      </c>
      <c r="Q80">
        <f>MATCH(C80,'state-winning-votes'!A:A,0)</f>
        <v>17</v>
      </c>
      <c r="R80">
        <f>MATCH(A80,'state-winning-votes'!$A$2:$L$2,0)</f>
        <v>2</v>
      </c>
      <c r="S80" cm="1">
        <f t="array" ref="S80">INDEX('state-winning-votes'!$A$1:$L$53,$Q80,$R80)</f>
        <v>2364269</v>
      </c>
      <c r="T80">
        <f>INDEX('state-winning-votes'!$A$1:$L$53,MATCH($C80,'state-winning-votes'!$A:$A,0),MATCH($A80,'state-winning-votes'!$A$2:$L$2,0))</f>
        <v>2364269</v>
      </c>
      <c r="U80" t="str">
        <f t="shared" si="4"/>
        <v>Ford, Gerald</v>
      </c>
      <c r="V80" t="str">
        <f>_xlfn.XLOOKUP(INDEX('state-winning-votes'!$A$1:$L$53,MATCH($C80,'state-winning-votes'!$A:$A,0),MATCH($A80,'state-winning-votes'!$A$2:$L$2,0)),$L:$L,$H:$H)</f>
        <v>Ford, Gerald</v>
      </c>
      <c r="W80" t="str">
        <f>VLOOKUP(A80,'national-winners'!$A$2:$B$13,2,0)</f>
        <v>Carter, Jimmy</v>
      </c>
      <c r="X80" t="str">
        <f t="shared" si="5"/>
        <v xml:space="preserve"> Gerald Ford (W)</v>
      </c>
    </row>
    <row r="81" spans="1:24" x14ac:dyDescent="0.25">
      <c r="A81">
        <v>1976</v>
      </c>
      <c r="B81" t="s">
        <v>71</v>
      </c>
      <c r="C81" t="s">
        <v>72</v>
      </c>
      <c r="D81">
        <v>18</v>
      </c>
      <c r="E81">
        <v>32</v>
      </c>
      <c r="F81">
        <v>22</v>
      </c>
      <c r="G81" t="s">
        <v>16</v>
      </c>
      <c r="H81" t="s">
        <v>20</v>
      </c>
      <c r="I81" t="str">
        <f t="shared" si="3"/>
        <v>Ford, Gerald(L)</v>
      </c>
      <c r="J81" t="s">
        <v>21</v>
      </c>
      <c r="K81" t="b">
        <v>0</v>
      </c>
      <c r="L81">
        <v>1183958</v>
      </c>
      <c r="M81">
        <v>2220362</v>
      </c>
      <c r="N81">
        <v>20171015</v>
      </c>
      <c r="O81" t="s">
        <v>19</v>
      </c>
      <c r="P81" t="str">
        <f>IF(VLOOKUP(A81,'national-winners'!$A$2:$B$13,2,0)=H81,"W","L")</f>
        <v>L</v>
      </c>
      <c r="Q81">
        <f>MATCH(C81,'state-winning-votes'!A:A,0)</f>
        <v>18</v>
      </c>
      <c r="R81">
        <f>MATCH(A81,'state-winning-votes'!$A$2:$L$2,0)</f>
        <v>2</v>
      </c>
      <c r="S81" cm="1">
        <f t="array" ref="S81">INDEX('state-winning-votes'!$A$1:$L$53,$Q81,$R81)</f>
        <v>1183958</v>
      </c>
      <c r="T81">
        <f>INDEX('state-winning-votes'!$A$1:$L$53,MATCH($C81,'state-winning-votes'!$A:$A,0),MATCH($A81,'state-winning-votes'!$A$2:$L$2,0))</f>
        <v>1183958</v>
      </c>
      <c r="U81" t="str">
        <f t="shared" si="4"/>
        <v>Ford, Gerald</v>
      </c>
      <c r="V81" t="str">
        <f>_xlfn.XLOOKUP(INDEX('state-winning-votes'!$A$1:$L$53,MATCH($C81,'state-winning-votes'!$A:$A,0),MATCH($A81,'state-winning-votes'!$A$2:$L$2,0)),$L:$L,$H:$H)</f>
        <v>Ford, Gerald</v>
      </c>
      <c r="W81" t="str">
        <f>VLOOKUP(A81,'national-winners'!$A$2:$B$13,2,0)</f>
        <v>Carter, Jimmy</v>
      </c>
      <c r="X81" t="str">
        <f t="shared" si="5"/>
        <v xml:space="preserve"> Gerald Ford (W)</v>
      </c>
    </row>
    <row r="82" spans="1:24" x14ac:dyDescent="0.25">
      <c r="A82">
        <v>1976</v>
      </c>
      <c r="B82" t="s">
        <v>71</v>
      </c>
      <c r="C82" t="s">
        <v>72</v>
      </c>
      <c r="D82">
        <v>18</v>
      </c>
      <c r="E82">
        <v>32</v>
      </c>
      <c r="F82">
        <v>22</v>
      </c>
      <c r="G82" t="s">
        <v>16</v>
      </c>
      <c r="H82" t="s">
        <v>17</v>
      </c>
      <c r="I82" t="str">
        <f t="shared" si="3"/>
        <v>Carter, Jimmy(W)</v>
      </c>
      <c r="J82" t="s">
        <v>18</v>
      </c>
      <c r="K82" t="b">
        <v>0</v>
      </c>
      <c r="L82">
        <v>1014714</v>
      </c>
      <c r="M82">
        <v>2220362</v>
      </c>
      <c r="N82">
        <v>20171015</v>
      </c>
      <c r="O82" t="s">
        <v>19</v>
      </c>
      <c r="P82" t="str">
        <f>IF(VLOOKUP(A82,'national-winners'!$A$2:$B$13,2,0)=H82,"W","L")</f>
        <v>W</v>
      </c>
      <c r="Q82">
        <f>MATCH(C82,'state-winning-votes'!A:A,0)</f>
        <v>18</v>
      </c>
      <c r="R82">
        <f>MATCH(A82,'state-winning-votes'!$A$2:$L$2,0)</f>
        <v>2</v>
      </c>
      <c r="S82" cm="1">
        <f t="array" ref="S82">INDEX('state-winning-votes'!$A$1:$L$53,$Q82,$R82)</f>
        <v>1183958</v>
      </c>
      <c r="T82">
        <f>INDEX('state-winning-votes'!$A$1:$L$53,MATCH($C82,'state-winning-votes'!$A:$A,0),MATCH($A82,'state-winning-votes'!$A$2:$L$2,0))</f>
        <v>1183958</v>
      </c>
      <c r="U82" t="str">
        <f t="shared" si="4"/>
        <v>Ford, Gerald</v>
      </c>
      <c r="V82" t="str">
        <f>_xlfn.XLOOKUP(INDEX('state-winning-votes'!$A$1:$L$53,MATCH($C82,'state-winning-votes'!$A:$A,0),MATCH($A82,'state-winning-votes'!$A$2:$L$2,0)),$L:$L,$H:$H)</f>
        <v>Ford, Gerald</v>
      </c>
      <c r="W82" t="str">
        <f>VLOOKUP(A82,'national-winners'!$A$2:$B$13,2,0)</f>
        <v>Carter, Jimmy</v>
      </c>
      <c r="X82" t="str">
        <f t="shared" si="5"/>
        <v xml:space="preserve"> Gerald Ford (W)</v>
      </c>
    </row>
    <row r="83" spans="1:24" x14ac:dyDescent="0.25">
      <c r="A83">
        <v>1976</v>
      </c>
      <c r="B83" t="s">
        <v>71</v>
      </c>
      <c r="C83" t="s">
        <v>72</v>
      </c>
      <c r="D83">
        <v>18</v>
      </c>
      <c r="E83">
        <v>32</v>
      </c>
      <c r="F83">
        <v>22</v>
      </c>
      <c r="G83" t="s">
        <v>16</v>
      </c>
      <c r="H83" t="s">
        <v>38</v>
      </c>
      <c r="I83" t="str">
        <f t="shared" si="3"/>
        <v>Anderson, Thomas J.(L)</v>
      </c>
      <c r="J83" t="s">
        <v>39</v>
      </c>
      <c r="K83" t="b">
        <v>0</v>
      </c>
      <c r="L83">
        <v>14048</v>
      </c>
      <c r="M83">
        <v>2220362</v>
      </c>
      <c r="N83">
        <v>20171015</v>
      </c>
      <c r="O83" t="s">
        <v>19</v>
      </c>
      <c r="P83" t="str">
        <f>IF(VLOOKUP(A83,'national-winners'!$A$2:$B$13,2,0)=H83,"W","L")</f>
        <v>L</v>
      </c>
      <c r="Q83">
        <f>MATCH(C83,'state-winning-votes'!A:A,0)</f>
        <v>18</v>
      </c>
      <c r="R83">
        <f>MATCH(A83,'state-winning-votes'!$A$2:$L$2,0)</f>
        <v>2</v>
      </c>
      <c r="S83" cm="1">
        <f t="array" ref="S83">INDEX('state-winning-votes'!$A$1:$L$53,$Q83,$R83)</f>
        <v>1183958</v>
      </c>
      <c r="T83">
        <f>INDEX('state-winning-votes'!$A$1:$L$53,MATCH($C83,'state-winning-votes'!$A:$A,0),MATCH($A83,'state-winning-votes'!$A$2:$L$2,0))</f>
        <v>1183958</v>
      </c>
      <c r="U83" t="str">
        <f t="shared" si="4"/>
        <v>Ford, Gerald</v>
      </c>
      <c r="V83" t="str">
        <f>_xlfn.XLOOKUP(INDEX('state-winning-votes'!$A$1:$L$53,MATCH($C83,'state-winning-votes'!$A:$A,0),MATCH($A83,'state-winning-votes'!$A$2:$L$2,0)),$L:$L,$H:$H)</f>
        <v>Ford, Gerald</v>
      </c>
      <c r="W83" t="str">
        <f>VLOOKUP(A83,'national-winners'!$A$2:$B$13,2,0)</f>
        <v>Carter, Jimmy</v>
      </c>
      <c r="X83" t="str">
        <f t="shared" si="5"/>
        <v xml:space="preserve"> Gerald Ford (W)</v>
      </c>
    </row>
    <row r="84" spans="1:24" x14ac:dyDescent="0.25">
      <c r="A84">
        <v>1976</v>
      </c>
      <c r="B84" t="s">
        <v>71</v>
      </c>
      <c r="C84" t="s">
        <v>72</v>
      </c>
      <c r="D84">
        <v>18</v>
      </c>
      <c r="E84">
        <v>32</v>
      </c>
      <c r="F84">
        <v>22</v>
      </c>
      <c r="G84" t="s">
        <v>16</v>
      </c>
      <c r="H84" t="s">
        <v>36</v>
      </c>
      <c r="I84" t="str">
        <f t="shared" si="3"/>
        <v>Camejo, Peter(L)</v>
      </c>
      <c r="J84" t="s">
        <v>37</v>
      </c>
      <c r="K84" t="b">
        <v>0</v>
      </c>
      <c r="L84">
        <v>5695</v>
      </c>
      <c r="M84">
        <v>2220362</v>
      </c>
      <c r="N84">
        <v>20171015</v>
      </c>
      <c r="O84" t="s">
        <v>19</v>
      </c>
      <c r="P84" t="str">
        <f>IF(VLOOKUP(A84,'national-winners'!$A$2:$B$13,2,0)=H84,"W","L")</f>
        <v>L</v>
      </c>
      <c r="Q84">
        <f>MATCH(C84,'state-winning-votes'!A:A,0)</f>
        <v>18</v>
      </c>
      <c r="R84">
        <f>MATCH(A84,'state-winning-votes'!$A$2:$L$2,0)</f>
        <v>2</v>
      </c>
      <c r="S84" cm="1">
        <f t="array" ref="S84">INDEX('state-winning-votes'!$A$1:$L$53,$Q84,$R84)</f>
        <v>1183958</v>
      </c>
      <c r="T84">
        <f>INDEX('state-winning-votes'!$A$1:$L$53,MATCH($C84,'state-winning-votes'!$A:$A,0),MATCH($A84,'state-winning-votes'!$A$2:$L$2,0))</f>
        <v>1183958</v>
      </c>
      <c r="U84" t="str">
        <f t="shared" si="4"/>
        <v>Ford, Gerald</v>
      </c>
      <c r="V84" t="str">
        <f>_xlfn.XLOOKUP(INDEX('state-winning-votes'!$A$1:$L$53,MATCH($C84,'state-winning-votes'!$A:$A,0),MATCH($A84,'state-winning-votes'!$A$2:$L$2,0)),$L:$L,$H:$H)</f>
        <v>Ford, Gerald</v>
      </c>
      <c r="W84" t="str">
        <f>VLOOKUP(A84,'national-winners'!$A$2:$B$13,2,0)</f>
        <v>Carter, Jimmy</v>
      </c>
      <c r="X84" t="str">
        <f t="shared" si="5"/>
        <v xml:space="preserve"> Gerald Ford (W)</v>
      </c>
    </row>
    <row r="85" spans="1:24" x14ac:dyDescent="0.25">
      <c r="A85">
        <v>1976</v>
      </c>
      <c r="B85" t="s">
        <v>71</v>
      </c>
      <c r="C85" t="s">
        <v>72</v>
      </c>
      <c r="D85">
        <v>18</v>
      </c>
      <c r="E85">
        <v>32</v>
      </c>
      <c r="F85">
        <v>22</v>
      </c>
      <c r="G85" t="s">
        <v>16</v>
      </c>
      <c r="H85" t="s">
        <v>48</v>
      </c>
      <c r="I85" t="str">
        <f t="shared" si="3"/>
        <v>Larouche, Lyndon, Jr.(L)</v>
      </c>
      <c r="J85" t="s">
        <v>49</v>
      </c>
      <c r="K85" t="b">
        <v>0</v>
      </c>
      <c r="L85">
        <v>1947</v>
      </c>
      <c r="M85">
        <v>2220362</v>
      </c>
      <c r="N85">
        <v>20171015</v>
      </c>
      <c r="O85" t="s">
        <v>19</v>
      </c>
      <c r="P85" t="str">
        <f>IF(VLOOKUP(A85,'national-winners'!$A$2:$B$13,2,0)=H85,"W","L")</f>
        <v>L</v>
      </c>
      <c r="Q85">
        <f>MATCH(C85,'state-winning-votes'!A:A,0)</f>
        <v>18</v>
      </c>
      <c r="R85">
        <f>MATCH(A85,'state-winning-votes'!$A$2:$L$2,0)</f>
        <v>2</v>
      </c>
      <c r="S85" cm="1">
        <f t="array" ref="S85">INDEX('state-winning-votes'!$A$1:$L$53,$Q85,$R85)</f>
        <v>1183958</v>
      </c>
      <c r="T85">
        <f>INDEX('state-winning-votes'!$A$1:$L$53,MATCH($C85,'state-winning-votes'!$A:$A,0),MATCH($A85,'state-winning-votes'!$A$2:$L$2,0))</f>
        <v>1183958</v>
      </c>
      <c r="U85" t="str">
        <f t="shared" si="4"/>
        <v>Ford, Gerald</v>
      </c>
      <c r="V85" t="str">
        <f>_xlfn.XLOOKUP(INDEX('state-winning-votes'!$A$1:$L$53,MATCH($C85,'state-winning-votes'!$A:$A,0),MATCH($A85,'state-winning-votes'!$A$2:$L$2,0)),$L:$L,$H:$H)</f>
        <v>Ford, Gerald</v>
      </c>
      <c r="W85" t="str">
        <f>VLOOKUP(A85,'national-winners'!$A$2:$B$13,2,0)</f>
        <v>Carter, Jimmy</v>
      </c>
      <c r="X85" t="str">
        <f t="shared" si="5"/>
        <v xml:space="preserve"> Gerald Ford (W)</v>
      </c>
    </row>
    <row r="86" spans="1:24" x14ac:dyDescent="0.25">
      <c r="A86">
        <v>1976</v>
      </c>
      <c r="B86" t="s">
        <v>73</v>
      </c>
      <c r="C86" t="s">
        <v>74</v>
      </c>
      <c r="D86">
        <v>19</v>
      </c>
      <c r="E86">
        <v>42</v>
      </c>
      <c r="F86">
        <v>31</v>
      </c>
      <c r="G86" t="s">
        <v>16</v>
      </c>
      <c r="H86" t="s">
        <v>20</v>
      </c>
      <c r="I86" t="str">
        <f t="shared" si="3"/>
        <v>Ford, Gerald(L)</v>
      </c>
      <c r="J86" t="s">
        <v>21</v>
      </c>
      <c r="K86" t="b">
        <v>0</v>
      </c>
      <c r="L86">
        <v>632864</v>
      </c>
      <c r="M86">
        <v>1279303</v>
      </c>
      <c r="N86">
        <v>20171015</v>
      </c>
      <c r="O86" t="s">
        <v>19</v>
      </c>
      <c r="P86" t="str">
        <f>IF(VLOOKUP(A86,'national-winners'!$A$2:$B$13,2,0)=H86,"W","L")</f>
        <v>L</v>
      </c>
      <c r="Q86">
        <f>MATCH(C86,'state-winning-votes'!A:A,0)</f>
        <v>15</v>
      </c>
      <c r="R86">
        <f>MATCH(A86,'state-winning-votes'!$A$2:$L$2,0)</f>
        <v>2</v>
      </c>
      <c r="S86" cm="1">
        <f t="array" ref="S86">INDEX('state-winning-votes'!$A$1:$L$53,$Q86,$R86)</f>
        <v>632864</v>
      </c>
      <c r="T86">
        <f>INDEX('state-winning-votes'!$A$1:$L$53,MATCH($C86,'state-winning-votes'!$A:$A,0),MATCH($A86,'state-winning-votes'!$A$2:$L$2,0))</f>
        <v>632864</v>
      </c>
      <c r="U86" t="str">
        <f t="shared" si="4"/>
        <v>Ford, Gerald</v>
      </c>
      <c r="V86" t="str">
        <f>_xlfn.XLOOKUP(INDEX('state-winning-votes'!$A$1:$L$53,MATCH($C86,'state-winning-votes'!$A:$A,0),MATCH($A86,'state-winning-votes'!$A$2:$L$2,0)),$L:$L,$H:$H)</f>
        <v>Ford, Gerald</v>
      </c>
      <c r="W86" t="str">
        <f>VLOOKUP(A86,'national-winners'!$A$2:$B$13,2,0)</f>
        <v>Carter, Jimmy</v>
      </c>
      <c r="X86" t="str">
        <f t="shared" si="5"/>
        <v xml:space="preserve"> Gerald Ford (W)</v>
      </c>
    </row>
    <row r="87" spans="1:24" x14ac:dyDescent="0.25">
      <c r="A87">
        <v>1976</v>
      </c>
      <c r="B87" t="s">
        <v>73</v>
      </c>
      <c r="C87" t="s">
        <v>74</v>
      </c>
      <c r="D87">
        <v>19</v>
      </c>
      <c r="E87">
        <v>42</v>
      </c>
      <c r="F87">
        <v>31</v>
      </c>
      <c r="G87" t="s">
        <v>16</v>
      </c>
      <c r="H87" t="s">
        <v>17</v>
      </c>
      <c r="I87" t="str">
        <f t="shared" si="3"/>
        <v>Carter, Jimmy(W)</v>
      </c>
      <c r="J87" t="s">
        <v>18</v>
      </c>
      <c r="K87" t="b">
        <v>0</v>
      </c>
      <c r="L87">
        <v>619931</v>
      </c>
      <c r="M87">
        <v>1279303</v>
      </c>
      <c r="N87">
        <v>20171015</v>
      </c>
      <c r="O87" t="s">
        <v>19</v>
      </c>
      <c r="P87" t="str">
        <f>IF(VLOOKUP(A87,'national-winners'!$A$2:$B$13,2,0)=H87,"W","L")</f>
        <v>W</v>
      </c>
      <c r="Q87">
        <f>MATCH(C87,'state-winning-votes'!A:A,0)</f>
        <v>15</v>
      </c>
      <c r="R87">
        <f>MATCH(A87,'state-winning-votes'!$A$2:$L$2,0)</f>
        <v>2</v>
      </c>
      <c r="S87" cm="1">
        <f t="array" ref="S87">INDEX('state-winning-votes'!$A$1:$L$53,$Q87,$R87)</f>
        <v>632864</v>
      </c>
      <c r="T87">
        <f>INDEX('state-winning-votes'!$A$1:$L$53,MATCH($C87,'state-winning-votes'!$A:$A,0),MATCH($A87,'state-winning-votes'!$A$2:$L$2,0))</f>
        <v>632864</v>
      </c>
      <c r="U87" t="str">
        <f t="shared" si="4"/>
        <v>Ford, Gerald</v>
      </c>
      <c r="V87" t="str">
        <f>_xlfn.XLOOKUP(INDEX('state-winning-votes'!$A$1:$L$53,MATCH($C87,'state-winning-votes'!$A:$A,0),MATCH($A87,'state-winning-votes'!$A$2:$L$2,0)),$L:$L,$H:$H)</f>
        <v>Ford, Gerald</v>
      </c>
      <c r="W87" t="str">
        <f>VLOOKUP(A87,'national-winners'!$A$2:$B$13,2,0)</f>
        <v>Carter, Jimmy</v>
      </c>
      <c r="X87" t="str">
        <f t="shared" si="5"/>
        <v xml:space="preserve"> Gerald Ford (W)</v>
      </c>
    </row>
    <row r="88" spans="1:24" x14ac:dyDescent="0.25">
      <c r="A88">
        <v>1976</v>
      </c>
      <c r="B88" t="s">
        <v>73</v>
      </c>
      <c r="C88" t="s">
        <v>74</v>
      </c>
      <c r="D88">
        <v>19</v>
      </c>
      <c r="E88">
        <v>42</v>
      </c>
      <c r="F88">
        <v>31</v>
      </c>
      <c r="G88" t="s">
        <v>16</v>
      </c>
      <c r="H88" t="s">
        <v>34</v>
      </c>
      <c r="I88" t="str">
        <f t="shared" si="3"/>
        <v>McCarthy, Eugene ""Gene""(L)</v>
      </c>
      <c r="J88" t="s">
        <v>35</v>
      </c>
      <c r="K88" t="b">
        <v>0</v>
      </c>
      <c r="L88">
        <v>20057</v>
      </c>
      <c r="M88">
        <v>1279303</v>
      </c>
      <c r="N88">
        <v>20171015</v>
      </c>
      <c r="O88" t="s">
        <v>19</v>
      </c>
      <c r="P88" t="str">
        <f>IF(VLOOKUP(A88,'national-winners'!$A$2:$B$13,2,0)=H88,"W","L")</f>
        <v>L</v>
      </c>
      <c r="Q88">
        <f>MATCH(C88,'state-winning-votes'!A:A,0)</f>
        <v>15</v>
      </c>
      <c r="R88">
        <f>MATCH(A88,'state-winning-votes'!$A$2:$L$2,0)</f>
        <v>2</v>
      </c>
      <c r="S88" cm="1">
        <f t="array" ref="S88">INDEX('state-winning-votes'!$A$1:$L$53,$Q88,$R88)</f>
        <v>632864</v>
      </c>
      <c r="T88">
        <f>INDEX('state-winning-votes'!$A$1:$L$53,MATCH($C88,'state-winning-votes'!$A:$A,0),MATCH($A88,'state-winning-votes'!$A$2:$L$2,0))</f>
        <v>632864</v>
      </c>
      <c r="U88" t="str">
        <f t="shared" si="4"/>
        <v>Ford, Gerald</v>
      </c>
      <c r="V88" t="str">
        <f>_xlfn.XLOOKUP(INDEX('state-winning-votes'!$A$1:$L$53,MATCH($C88,'state-winning-votes'!$A:$A,0),MATCH($A88,'state-winning-votes'!$A$2:$L$2,0)),$L:$L,$H:$H)</f>
        <v>Ford, Gerald</v>
      </c>
      <c r="W88" t="str">
        <f>VLOOKUP(A88,'national-winners'!$A$2:$B$13,2,0)</f>
        <v>Carter, Jimmy</v>
      </c>
      <c r="X88" t="str">
        <f t="shared" si="5"/>
        <v xml:space="preserve"> Gerald Ford (W)</v>
      </c>
    </row>
    <row r="89" spans="1:24" x14ac:dyDescent="0.25">
      <c r="A89">
        <v>1976</v>
      </c>
      <c r="B89" t="s">
        <v>73</v>
      </c>
      <c r="C89" t="s">
        <v>74</v>
      </c>
      <c r="D89">
        <v>19</v>
      </c>
      <c r="E89">
        <v>42</v>
      </c>
      <c r="F89">
        <v>31</v>
      </c>
      <c r="G89" t="s">
        <v>16</v>
      </c>
      <c r="H89" t="s">
        <v>38</v>
      </c>
      <c r="I89" t="str">
        <f t="shared" si="3"/>
        <v>Anderson, Thomas J.(L)</v>
      </c>
      <c r="J89" t="s">
        <v>75</v>
      </c>
      <c r="K89" t="b">
        <v>0</v>
      </c>
      <c r="L89">
        <v>3041</v>
      </c>
      <c r="M89">
        <v>1279303</v>
      </c>
      <c r="N89">
        <v>20171015</v>
      </c>
      <c r="O89" t="s">
        <v>19</v>
      </c>
      <c r="P89" t="str">
        <f>IF(VLOOKUP(A89,'national-winners'!$A$2:$B$13,2,0)=H89,"W","L")</f>
        <v>L</v>
      </c>
      <c r="Q89">
        <f>MATCH(C89,'state-winning-votes'!A:A,0)</f>
        <v>15</v>
      </c>
      <c r="R89">
        <f>MATCH(A89,'state-winning-votes'!$A$2:$L$2,0)</f>
        <v>2</v>
      </c>
      <c r="S89" cm="1">
        <f t="array" ref="S89">INDEX('state-winning-votes'!$A$1:$L$53,$Q89,$R89)</f>
        <v>632864</v>
      </c>
      <c r="T89">
        <f>INDEX('state-winning-votes'!$A$1:$L$53,MATCH($C89,'state-winning-votes'!$A:$A,0),MATCH($A89,'state-winning-votes'!$A$2:$L$2,0))</f>
        <v>632864</v>
      </c>
      <c r="U89" t="str">
        <f t="shared" si="4"/>
        <v>Ford, Gerald</v>
      </c>
      <c r="V89" t="str">
        <f>_xlfn.XLOOKUP(INDEX('state-winning-votes'!$A$1:$L$53,MATCH($C89,'state-winning-votes'!$A:$A,0),MATCH($A89,'state-winning-votes'!$A$2:$L$2,0)),$L:$L,$H:$H)</f>
        <v>Ford, Gerald</v>
      </c>
      <c r="W89" t="str">
        <f>VLOOKUP(A89,'national-winners'!$A$2:$B$13,2,0)</f>
        <v>Carter, Jimmy</v>
      </c>
      <c r="X89" t="str">
        <f t="shared" si="5"/>
        <v xml:space="preserve"> Gerald Ford (W)</v>
      </c>
    </row>
    <row r="90" spans="1:24" x14ac:dyDescent="0.25">
      <c r="A90">
        <v>1976</v>
      </c>
      <c r="B90" t="s">
        <v>73</v>
      </c>
      <c r="C90" t="s">
        <v>74</v>
      </c>
      <c r="D90">
        <v>19</v>
      </c>
      <c r="E90">
        <v>42</v>
      </c>
      <c r="F90">
        <v>31</v>
      </c>
      <c r="G90" t="s">
        <v>16</v>
      </c>
      <c r="H90" t="s">
        <v>28</v>
      </c>
      <c r="I90" t="str">
        <f t="shared" si="3"/>
        <v>Macbride, Roger(L)</v>
      </c>
      <c r="J90" t="s">
        <v>29</v>
      </c>
      <c r="K90" t="b">
        <v>0</v>
      </c>
      <c r="L90">
        <v>1454</v>
      </c>
      <c r="M90">
        <v>1279303</v>
      </c>
      <c r="N90">
        <v>20171015</v>
      </c>
      <c r="O90" t="s">
        <v>19</v>
      </c>
      <c r="P90" t="str">
        <f>IF(VLOOKUP(A90,'national-winners'!$A$2:$B$13,2,0)=H90,"W","L")</f>
        <v>L</v>
      </c>
      <c r="Q90">
        <f>MATCH(C90,'state-winning-votes'!A:A,0)</f>
        <v>15</v>
      </c>
      <c r="R90">
        <f>MATCH(A90,'state-winning-votes'!$A$2:$L$2,0)</f>
        <v>2</v>
      </c>
      <c r="S90" cm="1">
        <f t="array" ref="S90">INDEX('state-winning-votes'!$A$1:$L$53,$Q90,$R90)</f>
        <v>632864</v>
      </c>
      <c r="T90">
        <f>INDEX('state-winning-votes'!$A$1:$L$53,MATCH($C90,'state-winning-votes'!$A:$A,0),MATCH($A90,'state-winning-votes'!$A$2:$L$2,0))</f>
        <v>632864</v>
      </c>
      <c r="U90" t="str">
        <f t="shared" si="4"/>
        <v>Ford, Gerald</v>
      </c>
      <c r="V90" t="str">
        <f>_xlfn.XLOOKUP(INDEX('state-winning-votes'!$A$1:$L$53,MATCH($C90,'state-winning-votes'!$A:$A,0),MATCH($A90,'state-winning-votes'!$A$2:$L$2,0)),$L:$L,$H:$H)</f>
        <v>Ford, Gerald</v>
      </c>
      <c r="W90" t="str">
        <f>VLOOKUP(A90,'national-winners'!$A$2:$B$13,2,0)</f>
        <v>Carter, Jimmy</v>
      </c>
      <c r="X90" t="str">
        <f t="shared" si="5"/>
        <v xml:space="preserve"> Gerald Ford (W)</v>
      </c>
    </row>
    <row r="91" spans="1:24" x14ac:dyDescent="0.25">
      <c r="A91">
        <v>1976</v>
      </c>
      <c r="B91" t="s">
        <v>73</v>
      </c>
      <c r="C91" t="s">
        <v>74</v>
      </c>
      <c r="D91">
        <v>19</v>
      </c>
      <c r="E91">
        <v>42</v>
      </c>
      <c r="F91">
        <v>31</v>
      </c>
      <c r="G91" t="s">
        <v>16</v>
      </c>
      <c r="H91" t="s">
        <v>26</v>
      </c>
      <c r="I91" t="str">
        <f t="shared" si="3"/>
        <v>Hall, Gus(L)</v>
      </c>
      <c r="J91" t="s">
        <v>27</v>
      </c>
      <c r="K91" t="b">
        <v>0</v>
      </c>
      <c r="L91">
        <v>551</v>
      </c>
      <c r="M91">
        <v>1279303</v>
      </c>
      <c r="N91">
        <v>20171015</v>
      </c>
      <c r="O91" t="s">
        <v>19</v>
      </c>
      <c r="P91" t="str">
        <f>IF(VLOOKUP(A91,'national-winners'!$A$2:$B$13,2,0)=H91,"W","L")</f>
        <v>L</v>
      </c>
      <c r="Q91">
        <f>MATCH(C91,'state-winning-votes'!A:A,0)</f>
        <v>15</v>
      </c>
      <c r="R91">
        <f>MATCH(A91,'state-winning-votes'!$A$2:$L$2,0)</f>
        <v>2</v>
      </c>
      <c r="S91" cm="1">
        <f t="array" ref="S91">INDEX('state-winning-votes'!$A$1:$L$53,$Q91,$R91)</f>
        <v>632864</v>
      </c>
      <c r="T91">
        <f>INDEX('state-winning-votes'!$A$1:$L$53,MATCH($C91,'state-winning-votes'!$A:$A,0),MATCH($A91,'state-winning-votes'!$A$2:$L$2,0))</f>
        <v>632864</v>
      </c>
      <c r="U91" t="str">
        <f t="shared" si="4"/>
        <v>Ford, Gerald</v>
      </c>
      <c r="V91" t="str">
        <f>_xlfn.XLOOKUP(INDEX('state-winning-votes'!$A$1:$L$53,MATCH($C91,'state-winning-votes'!$A:$A,0),MATCH($A91,'state-winning-votes'!$A$2:$L$2,0)),$L:$L,$H:$H)</f>
        <v>Ford, Gerald</v>
      </c>
      <c r="W91" t="str">
        <f>VLOOKUP(A91,'national-winners'!$A$2:$B$13,2,0)</f>
        <v>Carter, Jimmy</v>
      </c>
      <c r="X91" t="str">
        <f t="shared" si="5"/>
        <v xml:space="preserve"> Gerald Ford (W)</v>
      </c>
    </row>
    <row r="92" spans="1:24" x14ac:dyDescent="0.25">
      <c r="A92">
        <v>1976</v>
      </c>
      <c r="B92" t="s">
        <v>73</v>
      </c>
      <c r="C92" t="s">
        <v>74</v>
      </c>
      <c r="D92">
        <v>19</v>
      </c>
      <c r="E92">
        <v>42</v>
      </c>
      <c r="F92">
        <v>31</v>
      </c>
      <c r="G92" t="s">
        <v>16</v>
      </c>
      <c r="H92" t="s">
        <v>52</v>
      </c>
      <c r="I92" t="str">
        <f t="shared" si="3"/>
        <v>Scattering(L)</v>
      </c>
      <c r="K92" t="b">
        <v>0</v>
      </c>
      <c r="L92">
        <v>509</v>
      </c>
      <c r="M92">
        <v>1279303</v>
      </c>
      <c r="N92">
        <v>20171015</v>
      </c>
      <c r="O92" t="s">
        <v>19</v>
      </c>
      <c r="P92" t="str">
        <f>IF(VLOOKUP(A92,'national-winners'!$A$2:$B$13,2,0)=H92,"W","L")</f>
        <v>L</v>
      </c>
      <c r="Q92">
        <f>MATCH(C92,'state-winning-votes'!A:A,0)</f>
        <v>15</v>
      </c>
      <c r="R92">
        <f>MATCH(A92,'state-winning-votes'!$A$2:$L$2,0)</f>
        <v>2</v>
      </c>
      <c r="S92" cm="1">
        <f t="array" ref="S92">INDEX('state-winning-votes'!$A$1:$L$53,$Q92,$R92)</f>
        <v>632864</v>
      </c>
      <c r="T92">
        <f>INDEX('state-winning-votes'!$A$1:$L$53,MATCH($C92,'state-winning-votes'!$A:$A,0),MATCH($A92,'state-winning-votes'!$A$2:$L$2,0))</f>
        <v>632864</v>
      </c>
      <c r="U92" t="str">
        <f t="shared" si="4"/>
        <v>Ford, Gerald</v>
      </c>
      <c r="V92" t="str">
        <f>_xlfn.XLOOKUP(INDEX('state-winning-votes'!$A$1:$L$53,MATCH($C92,'state-winning-votes'!$A:$A,0),MATCH($A92,'state-winning-votes'!$A$2:$L$2,0)),$L:$L,$H:$H)</f>
        <v>Ford, Gerald</v>
      </c>
      <c r="W92" t="str">
        <f>VLOOKUP(A92,'national-winners'!$A$2:$B$13,2,0)</f>
        <v>Carter, Jimmy</v>
      </c>
      <c r="X92" t="str">
        <f t="shared" si="5"/>
        <v xml:space="preserve"> Gerald Ford (W)</v>
      </c>
    </row>
    <row r="93" spans="1:24" x14ac:dyDescent="0.25">
      <c r="A93">
        <v>1976</v>
      </c>
      <c r="B93" t="s">
        <v>73</v>
      </c>
      <c r="C93" t="s">
        <v>74</v>
      </c>
      <c r="D93">
        <v>19</v>
      </c>
      <c r="E93">
        <v>42</v>
      </c>
      <c r="F93">
        <v>31</v>
      </c>
      <c r="G93" t="s">
        <v>16</v>
      </c>
      <c r="H93" t="s">
        <v>36</v>
      </c>
      <c r="I93" t="str">
        <f t="shared" si="3"/>
        <v>Camejo, Peter(L)</v>
      </c>
      <c r="J93" t="s">
        <v>37</v>
      </c>
      <c r="K93" t="b">
        <v>0</v>
      </c>
      <c r="L93">
        <v>262</v>
      </c>
      <c r="M93">
        <v>1279303</v>
      </c>
      <c r="N93">
        <v>20171015</v>
      </c>
      <c r="O93" t="s">
        <v>19</v>
      </c>
      <c r="P93" t="str">
        <f>IF(VLOOKUP(A93,'national-winners'!$A$2:$B$13,2,0)=H93,"W","L")</f>
        <v>L</v>
      </c>
      <c r="Q93">
        <f>MATCH(C93,'state-winning-votes'!A:A,0)</f>
        <v>15</v>
      </c>
      <c r="R93">
        <f>MATCH(A93,'state-winning-votes'!$A$2:$L$2,0)</f>
        <v>2</v>
      </c>
      <c r="S93" cm="1">
        <f t="array" ref="S93">INDEX('state-winning-votes'!$A$1:$L$53,$Q93,$R93)</f>
        <v>632864</v>
      </c>
      <c r="T93">
        <f>INDEX('state-winning-votes'!$A$1:$L$53,MATCH($C93,'state-winning-votes'!$A:$A,0),MATCH($A93,'state-winning-votes'!$A$2:$L$2,0))</f>
        <v>632864</v>
      </c>
      <c r="U93" t="str">
        <f t="shared" si="4"/>
        <v>Ford, Gerald</v>
      </c>
      <c r="V93" t="str">
        <f>_xlfn.XLOOKUP(INDEX('state-winning-votes'!$A$1:$L$53,MATCH($C93,'state-winning-votes'!$A:$A,0),MATCH($A93,'state-winning-votes'!$A$2:$L$2,0)),$L:$L,$H:$H)</f>
        <v>Ford, Gerald</v>
      </c>
      <c r="W93" t="str">
        <f>VLOOKUP(A93,'national-winners'!$A$2:$B$13,2,0)</f>
        <v>Carter, Jimmy</v>
      </c>
      <c r="X93" t="str">
        <f t="shared" si="5"/>
        <v xml:space="preserve"> Gerald Ford (W)</v>
      </c>
    </row>
    <row r="94" spans="1:24" x14ac:dyDescent="0.25">
      <c r="A94">
        <v>1976</v>
      </c>
      <c r="B94" t="s">
        <v>73</v>
      </c>
      <c r="C94" t="s">
        <v>74</v>
      </c>
      <c r="D94">
        <v>19</v>
      </c>
      <c r="E94">
        <v>42</v>
      </c>
      <c r="F94">
        <v>31</v>
      </c>
      <c r="G94" t="s">
        <v>16</v>
      </c>
      <c r="H94" t="s">
        <v>48</v>
      </c>
      <c r="I94" t="str">
        <f t="shared" si="3"/>
        <v>Larouche, Lyndon, Jr.(L)</v>
      </c>
      <c r="J94" t="s">
        <v>49</v>
      </c>
      <c r="K94" t="b">
        <v>0</v>
      </c>
      <c r="L94">
        <v>241</v>
      </c>
      <c r="M94">
        <v>1279303</v>
      </c>
      <c r="N94">
        <v>20171015</v>
      </c>
      <c r="O94" t="s">
        <v>19</v>
      </c>
      <c r="P94" t="str">
        <f>IF(VLOOKUP(A94,'national-winners'!$A$2:$B$13,2,0)=H94,"W","L")</f>
        <v>L</v>
      </c>
      <c r="Q94">
        <f>MATCH(C94,'state-winning-votes'!A:A,0)</f>
        <v>15</v>
      </c>
      <c r="R94">
        <f>MATCH(A94,'state-winning-votes'!$A$2:$L$2,0)</f>
        <v>2</v>
      </c>
      <c r="S94" cm="1">
        <f t="array" ref="S94">INDEX('state-winning-votes'!$A$1:$L$53,$Q94,$R94)</f>
        <v>632864</v>
      </c>
      <c r="T94">
        <f>INDEX('state-winning-votes'!$A$1:$L$53,MATCH($C94,'state-winning-votes'!$A:$A,0),MATCH($A94,'state-winning-votes'!$A$2:$L$2,0))</f>
        <v>632864</v>
      </c>
      <c r="U94" t="str">
        <f t="shared" si="4"/>
        <v>Ford, Gerald</v>
      </c>
      <c r="V94" t="str">
        <f>_xlfn.XLOOKUP(INDEX('state-winning-votes'!$A$1:$L$53,MATCH($C94,'state-winning-votes'!$A:$A,0),MATCH($A94,'state-winning-votes'!$A$2:$L$2,0)),$L:$L,$H:$H)</f>
        <v>Ford, Gerald</v>
      </c>
      <c r="W94" t="str">
        <f>VLOOKUP(A94,'national-winners'!$A$2:$B$13,2,0)</f>
        <v>Carter, Jimmy</v>
      </c>
      <c r="X94" t="str">
        <f t="shared" si="5"/>
        <v xml:space="preserve"> Gerald Ford (W)</v>
      </c>
    </row>
    <row r="95" spans="1:24" x14ac:dyDescent="0.25">
      <c r="A95">
        <v>1976</v>
      </c>
      <c r="B95" t="s">
        <v>73</v>
      </c>
      <c r="C95" t="s">
        <v>74</v>
      </c>
      <c r="D95">
        <v>19</v>
      </c>
      <c r="E95">
        <v>42</v>
      </c>
      <c r="F95">
        <v>31</v>
      </c>
      <c r="G95" t="s">
        <v>16</v>
      </c>
      <c r="H95" t="s">
        <v>76</v>
      </c>
      <c r="I95" t="str">
        <f t="shared" si="3"/>
        <v>Zeidler, Frank(L)</v>
      </c>
      <c r="J95" t="s">
        <v>77</v>
      </c>
      <c r="K95" t="b">
        <v>0</v>
      </c>
      <c r="L95">
        <v>233</v>
      </c>
      <c r="M95">
        <v>1279303</v>
      </c>
      <c r="N95">
        <v>20171015</v>
      </c>
      <c r="O95" t="s">
        <v>19</v>
      </c>
      <c r="P95" t="str">
        <f>IF(VLOOKUP(A95,'national-winners'!$A$2:$B$13,2,0)=H95,"W","L")</f>
        <v>L</v>
      </c>
      <c r="Q95">
        <f>MATCH(C95,'state-winning-votes'!A:A,0)</f>
        <v>15</v>
      </c>
      <c r="R95">
        <f>MATCH(A95,'state-winning-votes'!$A$2:$L$2,0)</f>
        <v>2</v>
      </c>
      <c r="S95" cm="1">
        <f t="array" ref="S95">INDEX('state-winning-votes'!$A$1:$L$53,$Q95,$R95)</f>
        <v>632864</v>
      </c>
      <c r="T95">
        <f>INDEX('state-winning-votes'!$A$1:$L$53,MATCH($C95,'state-winning-votes'!$A:$A,0),MATCH($A95,'state-winning-votes'!$A$2:$L$2,0))</f>
        <v>632864</v>
      </c>
      <c r="U95" t="str">
        <f t="shared" si="4"/>
        <v>Ford, Gerald</v>
      </c>
      <c r="V95" t="str">
        <f>_xlfn.XLOOKUP(INDEX('state-winning-votes'!$A$1:$L$53,MATCH($C95,'state-winning-votes'!$A:$A,0),MATCH($A95,'state-winning-votes'!$A$2:$L$2,0)),$L:$L,$H:$H)</f>
        <v>Ford, Gerald</v>
      </c>
      <c r="W95" t="str">
        <f>VLOOKUP(A95,'national-winners'!$A$2:$B$13,2,0)</f>
        <v>Carter, Jimmy</v>
      </c>
      <c r="X95" t="str">
        <f t="shared" si="5"/>
        <v xml:space="preserve"> Gerald Ford (W)</v>
      </c>
    </row>
    <row r="96" spans="1:24" x14ac:dyDescent="0.25">
      <c r="A96">
        <v>1976</v>
      </c>
      <c r="B96" t="s">
        <v>73</v>
      </c>
      <c r="C96" t="s">
        <v>74</v>
      </c>
      <c r="D96">
        <v>19</v>
      </c>
      <c r="E96">
        <v>42</v>
      </c>
      <c r="F96">
        <v>31</v>
      </c>
      <c r="G96" t="s">
        <v>16</v>
      </c>
      <c r="H96" t="s">
        <v>70</v>
      </c>
      <c r="I96" t="str">
        <f t="shared" si="3"/>
        <v>Julius ""Jules"", Levin(L)</v>
      </c>
      <c r="J96" t="s">
        <v>56</v>
      </c>
      <c r="K96" t="b">
        <v>0</v>
      </c>
      <c r="L96">
        <v>160</v>
      </c>
      <c r="M96">
        <v>1279303</v>
      </c>
      <c r="N96">
        <v>20171015</v>
      </c>
      <c r="O96" t="s">
        <v>19</v>
      </c>
      <c r="P96" t="str">
        <f>IF(VLOOKUP(A96,'national-winners'!$A$2:$B$13,2,0)=H96,"W","L")</f>
        <v>L</v>
      </c>
      <c r="Q96">
        <f>MATCH(C96,'state-winning-votes'!A:A,0)</f>
        <v>15</v>
      </c>
      <c r="R96">
        <f>MATCH(A96,'state-winning-votes'!$A$2:$L$2,0)</f>
        <v>2</v>
      </c>
      <c r="S96" cm="1">
        <f t="array" ref="S96">INDEX('state-winning-votes'!$A$1:$L$53,$Q96,$R96)</f>
        <v>632864</v>
      </c>
      <c r="T96">
        <f>INDEX('state-winning-votes'!$A$1:$L$53,MATCH($C96,'state-winning-votes'!$A:$A,0),MATCH($A96,'state-winning-votes'!$A$2:$L$2,0))</f>
        <v>632864</v>
      </c>
      <c r="U96" t="str">
        <f t="shared" si="4"/>
        <v>Ford, Gerald</v>
      </c>
      <c r="V96" t="str">
        <f>_xlfn.XLOOKUP(INDEX('state-winning-votes'!$A$1:$L$53,MATCH($C96,'state-winning-votes'!$A:$A,0),MATCH($A96,'state-winning-votes'!$A$2:$L$2,0)),$L:$L,$H:$H)</f>
        <v>Ford, Gerald</v>
      </c>
      <c r="W96" t="str">
        <f>VLOOKUP(A96,'national-winners'!$A$2:$B$13,2,0)</f>
        <v>Carter, Jimmy</v>
      </c>
      <c r="X96" t="str">
        <f t="shared" si="5"/>
        <v xml:space="preserve"> Gerald Ford (W)</v>
      </c>
    </row>
    <row r="97" spans="1:24" x14ac:dyDescent="0.25">
      <c r="A97">
        <v>1976</v>
      </c>
      <c r="B97" t="s">
        <v>78</v>
      </c>
      <c r="C97" t="s">
        <v>79</v>
      </c>
      <c r="D97">
        <v>20</v>
      </c>
      <c r="E97">
        <v>47</v>
      </c>
      <c r="F97">
        <v>32</v>
      </c>
      <c r="G97" t="s">
        <v>16</v>
      </c>
      <c r="H97" t="s">
        <v>20</v>
      </c>
      <c r="I97" t="str">
        <f t="shared" si="3"/>
        <v>Ford, Gerald(L)</v>
      </c>
      <c r="J97" t="s">
        <v>21</v>
      </c>
      <c r="K97" t="b">
        <v>0</v>
      </c>
      <c r="L97">
        <v>502752</v>
      </c>
      <c r="M97">
        <v>957845</v>
      </c>
      <c r="N97">
        <v>20171015</v>
      </c>
      <c r="O97" t="s">
        <v>19</v>
      </c>
      <c r="P97" t="str">
        <f>IF(VLOOKUP(A97,'national-winners'!$A$2:$B$13,2,0)=H97,"W","L")</f>
        <v>L</v>
      </c>
      <c r="Q97">
        <f>MATCH(C97,'state-winning-votes'!A:A,0)</f>
        <v>19</v>
      </c>
      <c r="R97">
        <f>MATCH(A97,'state-winning-votes'!$A$2:$L$2,0)</f>
        <v>2</v>
      </c>
      <c r="S97" cm="1">
        <f t="array" ref="S97">INDEX('state-winning-votes'!$A$1:$L$53,$Q97,$R97)</f>
        <v>502752</v>
      </c>
      <c r="T97">
        <f>INDEX('state-winning-votes'!$A$1:$L$53,MATCH($C97,'state-winning-votes'!$A:$A,0),MATCH($A97,'state-winning-votes'!$A$2:$L$2,0))</f>
        <v>502752</v>
      </c>
      <c r="U97" t="str">
        <f t="shared" si="4"/>
        <v>Ford, Gerald</v>
      </c>
      <c r="V97" t="str">
        <f>_xlfn.XLOOKUP(INDEX('state-winning-votes'!$A$1:$L$53,MATCH($C97,'state-winning-votes'!$A:$A,0),MATCH($A97,'state-winning-votes'!$A$2:$L$2,0)),$L:$L,$H:$H)</f>
        <v>Ford, Gerald</v>
      </c>
      <c r="W97" t="str">
        <f>VLOOKUP(A97,'national-winners'!$A$2:$B$13,2,0)</f>
        <v>Carter, Jimmy</v>
      </c>
      <c r="X97" t="str">
        <f t="shared" si="5"/>
        <v xml:space="preserve"> Gerald Ford (W)</v>
      </c>
    </row>
    <row r="98" spans="1:24" x14ac:dyDescent="0.25">
      <c r="A98">
        <v>1976</v>
      </c>
      <c r="B98" t="s">
        <v>78</v>
      </c>
      <c r="C98" t="s">
        <v>79</v>
      </c>
      <c r="D98">
        <v>20</v>
      </c>
      <c r="E98">
        <v>47</v>
      </c>
      <c r="F98">
        <v>32</v>
      </c>
      <c r="G98" t="s">
        <v>16</v>
      </c>
      <c r="H98" t="s">
        <v>17</v>
      </c>
      <c r="I98" t="str">
        <f t="shared" si="3"/>
        <v>Carter, Jimmy(W)</v>
      </c>
      <c r="J98" t="s">
        <v>18</v>
      </c>
      <c r="K98" t="b">
        <v>0</v>
      </c>
      <c r="L98">
        <v>430421</v>
      </c>
      <c r="M98">
        <v>957845</v>
      </c>
      <c r="N98">
        <v>20171015</v>
      </c>
      <c r="O98" t="s">
        <v>19</v>
      </c>
      <c r="P98" t="str">
        <f>IF(VLOOKUP(A98,'national-winners'!$A$2:$B$13,2,0)=H98,"W","L")</f>
        <v>W</v>
      </c>
      <c r="Q98">
        <f>MATCH(C98,'state-winning-votes'!A:A,0)</f>
        <v>19</v>
      </c>
      <c r="R98">
        <f>MATCH(A98,'state-winning-votes'!$A$2:$L$2,0)</f>
        <v>2</v>
      </c>
      <c r="S98" cm="1">
        <f t="array" ref="S98">INDEX('state-winning-votes'!$A$1:$L$53,$Q98,$R98)</f>
        <v>502752</v>
      </c>
      <c r="T98">
        <f>INDEX('state-winning-votes'!$A$1:$L$53,MATCH($C98,'state-winning-votes'!$A:$A,0),MATCH($A98,'state-winning-votes'!$A$2:$L$2,0))</f>
        <v>502752</v>
      </c>
      <c r="U98" t="str">
        <f t="shared" si="4"/>
        <v>Ford, Gerald</v>
      </c>
      <c r="V98" t="str">
        <f>_xlfn.XLOOKUP(INDEX('state-winning-votes'!$A$1:$L$53,MATCH($C98,'state-winning-votes'!$A:$A,0),MATCH($A98,'state-winning-votes'!$A$2:$L$2,0)),$L:$L,$H:$H)</f>
        <v>Ford, Gerald</v>
      </c>
      <c r="W98" t="str">
        <f>VLOOKUP(A98,'national-winners'!$A$2:$B$13,2,0)</f>
        <v>Carter, Jimmy</v>
      </c>
      <c r="X98" t="str">
        <f t="shared" si="5"/>
        <v xml:space="preserve"> Gerald Ford (W)</v>
      </c>
    </row>
    <row r="99" spans="1:24" x14ac:dyDescent="0.25">
      <c r="A99">
        <v>1976</v>
      </c>
      <c r="B99" t="s">
        <v>78</v>
      </c>
      <c r="C99" t="s">
        <v>79</v>
      </c>
      <c r="D99">
        <v>20</v>
      </c>
      <c r="E99">
        <v>47</v>
      </c>
      <c r="F99">
        <v>32</v>
      </c>
      <c r="G99" t="s">
        <v>16</v>
      </c>
      <c r="H99" t="s">
        <v>34</v>
      </c>
      <c r="I99" t="str">
        <f t="shared" si="3"/>
        <v>McCarthy, Eugene ""Gene""(L)</v>
      </c>
      <c r="J99" t="s">
        <v>35</v>
      </c>
      <c r="K99" t="b">
        <v>0</v>
      </c>
      <c r="L99">
        <v>13185</v>
      </c>
      <c r="M99">
        <v>957845</v>
      </c>
      <c r="N99">
        <v>20171015</v>
      </c>
      <c r="O99" t="s">
        <v>19</v>
      </c>
      <c r="P99" t="str">
        <f>IF(VLOOKUP(A99,'national-winners'!$A$2:$B$13,2,0)=H99,"W","L")</f>
        <v>L</v>
      </c>
      <c r="Q99">
        <f>MATCH(C99,'state-winning-votes'!A:A,0)</f>
        <v>19</v>
      </c>
      <c r="R99">
        <f>MATCH(A99,'state-winning-votes'!$A$2:$L$2,0)</f>
        <v>2</v>
      </c>
      <c r="S99" cm="1">
        <f t="array" ref="S99">INDEX('state-winning-votes'!$A$1:$L$53,$Q99,$R99)</f>
        <v>502752</v>
      </c>
      <c r="T99">
        <f>INDEX('state-winning-votes'!$A$1:$L$53,MATCH($C99,'state-winning-votes'!$A:$A,0),MATCH($A99,'state-winning-votes'!$A$2:$L$2,0))</f>
        <v>502752</v>
      </c>
      <c r="U99" t="str">
        <f t="shared" si="4"/>
        <v>Ford, Gerald</v>
      </c>
      <c r="V99" t="str">
        <f>_xlfn.XLOOKUP(INDEX('state-winning-votes'!$A$1:$L$53,MATCH($C99,'state-winning-votes'!$A:$A,0),MATCH($A99,'state-winning-votes'!$A$2:$L$2,0)),$L:$L,$H:$H)</f>
        <v>Ford, Gerald</v>
      </c>
      <c r="W99" t="str">
        <f>VLOOKUP(A99,'national-winners'!$A$2:$B$13,2,0)</f>
        <v>Carter, Jimmy</v>
      </c>
      <c r="X99" t="str">
        <f t="shared" si="5"/>
        <v xml:space="preserve"> Gerald Ford (W)</v>
      </c>
    </row>
    <row r="100" spans="1:24" x14ac:dyDescent="0.25">
      <c r="A100">
        <v>1976</v>
      </c>
      <c r="B100" t="s">
        <v>78</v>
      </c>
      <c r="C100" t="s">
        <v>79</v>
      </c>
      <c r="D100">
        <v>20</v>
      </c>
      <c r="E100">
        <v>47</v>
      </c>
      <c r="F100">
        <v>32</v>
      </c>
      <c r="G100" t="s">
        <v>16</v>
      </c>
      <c r="H100" t="s">
        <v>38</v>
      </c>
      <c r="I100" t="str">
        <f t="shared" si="3"/>
        <v>Anderson, Thomas J.(L)</v>
      </c>
      <c r="J100" t="s">
        <v>39</v>
      </c>
      <c r="K100" t="b">
        <v>0</v>
      </c>
      <c r="L100">
        <v>4724</v>
      </c>
      <c r="M100">
        <v>957845</v>
      </c>
      <c r="N100">
        <v>20171015</v>
      </c>
      <c r="O100" t="s">
        <v>19</v>
      </c>
      <c r="P100" t="str">
        <f>IF(VLOOKUP(A100,'national-winners'!$A$2:$B$13,2,0)=H100,"W","L")</f>
        <v>L</v>
      </c>
      <c r="Q100">
        <f>MATCH(C100,'state-winning-votes'!A:A,0)</f>
        <v>19</v>
      </c>
      <c r="R100">
        <f>MATCH(A100,'state-winning-votes'!$A$2:$L$2,0)</f>
        <v>2</v>
      </c>
      <c r="S100" cm="1">
        <f t="array" ref="S100">INDEX('state-winning-votes'!$A$1:$L$53,$Q100,$R100)</f>
        <v>502752</v>
      </c>
      <c r="T100">
        <f>INDEX('state-winning-votes'!$A$1:$L$53,MATCH($C100,'state-winning-votes'!$A:$A,0),MATCH($A100,'state-winning-votes'!$A$2:$L$2,0))</f>
        <v>502752</v>
      </c>
      <c r="U100" t="str">
        <f t="shared" si="4"/>
        <v>Ford, Gerald</v>
      </c>
      <c r="V100" t="str">
        <f>_xlfn.XLOOKUP(INDEX('state-winning-votes'!$A$1:$L$53,MATCH($C100,'state-winning-votes'!$A:$A,0),MATCH($A100,'state-winning-votes'!$A$2:$L$2,0)),$L:$L,$H:$H)</f>
        <v>Ford, Gerald</v>
      </c>
      <c r="W100" t="str">
        <f>VLOOKUP(A100,'national-winners'!$A$2:$B$13,2,0)</f>
        <v>Carter, Jimmy</v>
      </c>
      <c r="X100" t="str">
        <f t="shared" si="5"/>
        <v xml:space="preserve"> Gerald Ford (W)</v>
      </c>
    </row>
    <row r="101" spans="1:24" x14ac:dyDescent="0.25">
      <c r="A101">
        <v>1976</v>
      </c>
      <c r="B101" t="s">
        <v>78</v>
      </c>
      <c r="C101" t="s">
        <v>79</v>
      </c>
      <c r="D101">
        <v>20</v>
      </c>
      <c r="E101">
        <v>47</v>
      </c>
      <c r="F101">
        <v>32</v>
      </c>
      <c r="G101" t="s">
        <v>16</v>
      </c>
      <c r="H101" t="s">
        <v>28</v>
      </c>
      <c r="I101" t="str">
        <f t="shared" si="3"/>
        <v>Macbride, Roger(L)</v>
      </c>
      <c r="J101" t="s">
        <v>35</v>
      </c>
      <c r="K101" t="b">
        <v>0</v>
      </c>
      <c r="L101">
        <v>3242</v>
      </c>
      <c r="M101">
        <v>957845</v>
      </c>
      <c r="N101">
        <v>20171015</v>
      </c>
      <c r="O101" t="s">
        <v>19</v>
      </c>
      <c r="P101" t="str">
        <f>IF(VLOOKUP(A101,'national-winners'!$A$2:$B$13,2,0)=H101,"W","L")</f>
        <v>L</v>
      </c>
      <c r="Q101">
        <f>MATCH(C101,'state-winning-votes'!A:A,0)</f>
        <v>19</v>
      </c>
      <c r="R101">
        <f>MATCH(A101,'state-winning-votes'!$A$2:$L$2,0)</f>
        <v>2</v>
      </c>
      <c r="S101" cm="1">
        <f t="array" ref="S101">INDEX('state-winning-votes'!$A$1:$L$53,$Q101,$R101)</f>
        <v>502752</v>
      </c>
      <c r="T101">
        <f>INDEX('state-winning-votes'!$A$1:$L$53,MATCH($C101,'state-winning-votes'!$A:$A,0),MATCH($A101,'state-winning-votes'!$A$2:$L$2,0))</f>
        <v>502752</v>
      </c>
      <c r="U101" t="str">
        <f t="shared" si="4"/>
        <v>Ford, Gerald</v>
      </c>
      <c r="V101" t="str">
        <f>_xlfn.XLOOKUP(INDEX('state-winning-votes'!$A$1:$L$53,MATCH($C101,'state-winning-votes'!$A:$A,0),MATCH($A101,'state-winning-votes'!$A$2:$L$2,0)),$L:$L,$H:$H)</f>
        <v>Ford, Gerald</v>
      </c>
      <c r="W101" t="str">
        <f>VLOOKUP(A101,'national-winners'!$A$2:$B$13,2,0)</f>
        <v>Carter, Jimmy</v>
      </c>
      <c r="X101" t="str">
        <f t="shared" si="5"/>
        <v xml:space="preserve"> Gerald Ford (W)</v>
      </c>
    </row>
    <row r="102" spans="1:24" x14ac:dyDescent="0.25">
      <c r="A102">
        <v>1976</v>
      </c>
      <c r="B102" t="s">
        <v>78</v>
      </c>
      <c r="C102" t="s">
        <v>79</v>
      </c>
      <c r="D102">
        <v>20</v>
      </c>
      <c r="E102">
        <v>47</v>
      </c>
      <c r="F102">
        <v>32</v>
      </c>
      <c r="G102" t="s">
        <v>16</v>
      </c>
      <c r="H102" t="s">
        <v>22</v>
      </c>
      <c r="I102" t="str">
        <f t="shared" si="3"/>
        <v>Maddox, Lester(L)</v>
      </c>
      <c r="J102" t="s">
        <v>80</v>
      </c>
      <c r="K102" t="b">
        <v>0</v>
      </c>
      <c r="L102">
        <v>2118</v>
      </c>
      <c r="M102">
        <v>957845</v>
      </c>
      <c r="N102">
        <v>20171015</v>
      </c>
      <c r="O102" t="s">
        <v>19</v>
      </c>
      <c r="P102" t="str">
        <f>IF(VLOOKUP(A102,'national-winners'!$A$2:$B$13,2,0)=H102,"W","L")</f>
        <v>L</v>
      </c>
      <c r="Q102">
        <f>MATCH(C102,'state-winning-votes'!A:A,0)</f>
        <v>19</v>
      </c>
      <c r="R102">
        <f>MATCH(A102,'state-winning-votes'!$A$2:$L$2,0)</f>
        <v>2</v>
      </c>
      <c r="S102" cm="1">
        <f t="array" ref="S102">INDEX('state-winning-votes'!$A$1:$L$53,$Q102,$R102)</f>
        <v>502752</v>
      </c>
      <c r="T102">
        <f>INDEX('state-winning-votes'!$A$1:$L$53,MATCH($C102,'state-winning-votes'!$A:$A,0),MATCH($A102,'state-winning-votes'!$A$2:$L$2,0))</f>
        <v>502752</v>
      </c>
      <c r="U102" t="str">
        <f t="shared" si="4"/>
        <v>Ford, Gerald</v>
      </c>
      <c r="V102" t="str">
        <f>_xlfn.XLOOKUP(INDEX('state-winning-votes'!$A$1:$L$53,MATCH($C102,'state-winning-votes'!$A:$A,0),MATCH($A102,'state-winning-votes'!$A$2:$L$2,0)),$L:$L,$H:$H)</f>
        <v>Ford, Gerald</v>
      </c>
      <c r="W102" t="str">
        <f>VLOOKUP(A102,'national-winners'!$A$2:$B$13,2,0)</f>
        <v>Carter, Jimmy</v>
      </c>
      <c r="X102" t="str">
        <f t="shared" si="5"/>
        <v xml:space="preserve"> Gerald Ford (W)</v>
      </c>
    </row>
    <row r="103" spans="1:24" x14ac:dyDescent="0.25">
      <c r="A103">
        <v>1976</v>
      </c>
      <c r="B103" t="s">
        <v>78</v>
      </c>
      <c r="C103" t="s">
        <v>79</v>
      </c>
      <c r="D103">
        <v>20</v>
      </c>
      <c r="E103">
        <v>47</v>
      </c>
      <c r="F103">
        <v>32</v>
      </c>
      <c r="G103" t="s">
        <v>16</v>
      </c>
      <c r="H103" t="s">
        <v>24</v>
      </c>
      <c r="I103" t="str">
        <f t="shared" si="3"/>
        <v>Bubar, Benjamin ""Ben""(L)</v>
      </c>
      <c r="J103" t="s">
        <v>25</v>
      </c>
      <c r="K103" t="b">
        <v>0</v>
      </c>
      <c r="L103">
        <v>1403</v>
      </c>
      <c r="M103">
        <v>957845</v>
      </c>
      <c r="N103">
        <v>20171015</v>
      </c>
      <c r="O103" t="s">
        <v>19</v>
      </c>
      <c r="P103" t="str">
        <f>IF(VLOOKUP(A103,'national-winners'!$A$2:$B$13,2,0)=H103,"W","L")</f>
        <v>L</v>
      </c>
      <c r="Q103">
        <f>MATCH(C103,'state-winning-votes'!A:A,0)</f>
        <v>19</v>
      </c>
      <c r="R103">
        <f>MATCH(A103,'state-winning-votes'!$A$2:$L$2,0)</f>
        <v>2</v>
      </c>
      <c r="S103" cm="1">
        <f t="array" ref="S103">INDEX('state-winning-votes'!$A$1:$L$53,$Q103,$R103)</f>
        <v>502752</v>
      </c>
      <c r="T103">
        <f>INDEX('state-winning-votes'!$A$1:$L$53,MATCH($C103,'state-winning-votes'!$A:$A,0),MATCH($A103,'state-winning-votes'!$A$2:$L$2,0))</f>
        <v>502752</v>
      </c>
      <c r="U103" t="str">
        <f t="shared" si="4"/>
        <v>Ford, Gerald</v>
      </c>
      <c r="V103" t="str">
        <f>_xlfn.XLOOKUP(INDEX('state-winning-votes'!$A$1:$L$53,MATCH($C103,'state-winning-votes'!$A:$A,0),MATCH($A103,'state-winning-votes'!$A$2:$L$2,0)),$L:$L,$H:$H)</f>
        <v>Ford, Gerald</v>
      </c>
      <c r="W103" t="str">
        <f>VLOOKUP(A103,'national-winners'!$A$2:$B$13,2,0)</f>
        <v>Carter, Jimmy</v>
      </c>
      <c r="X103" t="str">
        <f t="shared" si="5"/>
        <v xml:space="preserve"> Gerald Ford (W)</v>
      </c>
    </row>
    <row r="104" spans="1:24" x14ac:dyDescent="0.25">
      <c r="A104">
        <v>1976</v>
      </c>
      <c r="B104" t="s">
        <v>81</v>
      </c>
      <c r="C104" t="s">
        <v>82</v>
      </c>
      <c r="D104">
        <v>21</v>
      </c>
      <c r="E104">
        <v>61</v>
      </c>
      <c r="F104">
        <v>51</v>
      </c>
      <c r="G104" t="s">
        <v>16</v>
      </c>
      <c r="H104" t="s">
        <v>17</v>
      </c>
      <c r="I104" t="str">
        <f t="shared" si="3"/>
        <v>Carter, Jimmy(W)</v>
      </c>
      <c r="J104" t="s">
        <v>18</v>
      </c>
      <c r="K104" t="b">
        <v>0</v>
      </c>
      <c r="L104">
        <v>615717</v>
      </c>
      <c r="M104">
        <v>1167142</v>
      </c>
      <c r="N104">
        <v>20171015</v>
      </c>
      <c r="O104" t="s">
        <v>19</v>
      </c>
      <c r="P104" t="str">
        <f>IF(VLOOKUP(A104,'national-winners'!$A$2:$B$13,2,0)=H104,"W","L")</f>
        <v>W</v>
      </c>
      <c r="Q104">
        <f>MATCH(C104,'state-winning-votes'!A:A,0)</f>
        <v>20</v>
      </c>
      <c r="R104">
        <f>MATCH(A104,'state-winning-votes'!$A$2:$L$2,0)</f>
        <v>2</v>
      </c>
      <c r="S104" cm="1">
        <f t="array" ref="S104">INDEX('state-winning-votes'!$A$1:$L$53,$Q104,$R104)</f>
        <v>615717</v>
      </c>
      <c r="T104">
        <f>INDEX('state-winning-votes'!$A$1:$L$53,MATCH($C104,'state-winning-votes'!$A:$A,0),MATCH($A104,'state-winning-votes'!$A$2:$L$2,0))</f>
        <v>615717</v>
      </c>
      <c r="U104" t="str">
        <f t="shared" si="4"/>
        <v>Carter, Jimmy</v>
      </c>
      <c r="V104" t="str">
        <f>_xlfn.XLOOKUP(INDEX('state-winning-votes'!$A$1:$L$53,MATCH($C104,'state-winning-votes'!$A:$A,0),MATCH($A104,'state-winning-votes'!$A$2:$L$2,0)),$L:$L,$H:$H)</f>
        <v>Carter, Jimmy</v>
      </c>
      <c r="W104" t="str">
        <f>VLOOKUP(A104,'national-winners'!$A$2:$B$13,2,0)</f>
        <v>Carter, Jimmy</v>
      </c>
      <c r="X104" t="str">
        <f t="shared" si="5"/>
        <v xml:space="preserve"> Jimmy Carter (W)</v>
      </c>
    </row>
    <row r="105" spans="1:24" x14ac:dyDescent="0.25">
      <c r="A105">
        <v>1976</v>
      </c>
      <c r="B105" t="s">
        <v>81</v>
      </c>
      <c r="C105" t="s">
        <v>82</v>
      </c>
      <c r="D105">
        <v>21</v>
      </c>
      <c r="E105">
        <v>61</v>
      </c>
      <c r="F105">
        <v>51</v>
      </c>
      <c r="G105" t="s">
        <v>16</v>
      </c>
      <c r="H105" t="s">
        <v>20</v>
      </c>
      <c r="I105" t="str">
        <f t="shared" si="3"/>
        <v>Ford, Gerald(L)</v>
      </c>
      <c r="J105" t="s">
        <v>21</v>
      </c>
      <c r="K105" t="b">
        <v>0</v>
      </c>
      <c r="L105">
        <v>531852</v>
      </c>
      <c r="M105">
        <v>1167142</v>
      </c>
      <c r="N105">
        <v>20171015</v>
      </c>
      <c r="O105" t="s">
        <v>19</v>
      </c>
      <c r="P105" t="str">
        <f>IF(VLOOKUP(A105,'national-winners'!$A$2:$B$13,2,0)=H105,"W","L")</f>
        <v>L</v>
      </c>
      <c r="Q105">
        <f>MATCH(C105,'state-winning-votes'!A:A,0)</f>
        <v>20</v>
      </c>
      <c r="R105">
        <f>MATCH(A105,'state-winning-votes'!$A$2:$L$2,0)</f>
        <v>2</v>
      </c>
      <c r="S105" cm="1">
        <f t="array" ref="S105">INDEX('state-winning-votes'!$A$1:$L$53,$Q105,$R105)</f>
        <v>615717</v>
      </c>
      <c r="T105">
        <f>INDEX('state-winning-votes'!$A$1:$L$53,MATCH($C105,'state-winning-votes'!$A:$A,0),MATCH($A105,'state-winning-votes'!$A$2:$L$2,0))</f>
        <v>615717</v>
      </c>
      <c r="U105" t="str">
        <f t="shared" si="4"/>
        <v>Carter, Jimmy</v>
      </c>
      <c r="V105" t="str">
        <f>_xlfn.XLOOKUP(INDEX('state-winning-votes'!$A$1:$L$53,MATCH($C105,'state-winning-votes'!$A:$A,0),MATCH($A105,'state-winning-votes'!$A$2:$L$2,0)),$L:$L,$H:$H)</f>
        <v>Carter, Jimmy</v>
      </c>
      <c r="W105" t="str">
        <f>VLOOKUP(A105,'national-winners'!$A$2:$B$13,2,0)</f>
        <v>Carter, Jimmy</v>
      </c>
      <c r="X105" t="str">
        <f t="shared" si="5"/>
        <v xml:space="preserve"> Jimmy Carter (W)</v>
      </c>
    </row>
    <row r="106" spans="1:24" x14ac:dyDescent="0.25">
      <c r="A106">
        <v>1976</v>
      </c>
      <c r="B106" t="s">
        <v>81</v>
      </c>
      <c r="C106" t="s">
        <v>82</v>
      </c>
      <c r="D106">
        <v>21</v>
      </c>
      <c r="E106">
        <v>61</v>
      </c>
      <c r="F106">
        <v>51</v>
      </c>
      <c r="G106" t="s">
        <v>16</v>
      </c>
      <c r="H106" t="s">
        <v>38</v>
      </c>
      <c r="I106" t="str">
        <f t="shared" si="3"/>
        <v>Anderson, Thomas J.(L)</v>
      </c>
      <c r="J106" t="s">
        <v>39</v>
      </c>
      <c r="K106" t="b">
        <v>0</v>
      </c>
      <c r="L106">
        <v>8308</v>
      </c>
      <c r="M106">
        <v>1167142</v>
      </c>
      <c r="N106">
        <v>20171015</v>
      </c>
      <c r="O106" t="s">
        <v>19</v>
      </c>
      <c r="P106" t="str">
        <f>IF(VLOOKUP(A106,'national-winners'!$A$2:$B$13,2,0)=H106,"W","L")</f>
        <v>L</v>
      </c>
      <c r="Q106">
        <f>MATCH(C106,'state-winning-votes'!A:A,0)</f>
        <v>20</v>
      </c>
      <c r="R106">
        <f>MATCH(A106,'state-winning-votes'!$A$2:$L$2,0)</f>
        <v>2</v>
      </c>
      <c r="S106" cm="1">
        <f t="array" ref="S106">INDEX('state-winning-votes'!$A$1:$L$53,$Q106,$R106)</f>
        <v>615717</v>
      </c>
      <c r="T106">
        <f>INDEX('state-winning-votes'!$A$1:$L$53,MATCH($C106,'state-winning-votes'!$A:$A,0),MATCH($A106,'state-winning-votes'!$A$2:$L$2,0))</f>
        <v>615717</v>
      </c>
      <c r="U106" t="str">
        <f t="shared" si="4"/>
        <v>Carter, Jimmy</v>
      </c>
      <c r="V106" t="str">
        <f>_xlfn.XLOOKUP(INDEX('state-winning-votes'!$A$1:$L$53,MATCH($C106,'state-winning-votes'!$A:$A,0),MATCH($A106,'state-winning-votes'!$A$2:$L$2,0)),$L:$L,$H:$H)</f>
        <v>Carter, Jimmy</v>
      </c>
      <c r="W106" t="str">
        <f>VLOOKUP(A106,'national-winners'!$A$2:$B$13,2,0)</f>
        <v>Carter, Jimmy</v>
      </c>
      <c r="X106" t="str">
        <f t="shared" si="5"/>
        <v xml:space="preserve"> Jimmy Carter (W)</v>
      </c>
    </row>
    <row r="107" spans="1:24" x14ac:dyDescent="0.25">
      <c r="A107">
        <v>1976</v>
      </c>
      <c r="B107" t="s">
        <v>81</v>
      </c>
      <c r="C107" t="s">
        <v>82</v>
      </c>
      <c r="D107">
        <v>21</v>
      </c>
      <c r="E107">
        <v>61</v>
      </c>
      <c r="F107">
        <v>51</v>
      </c>
      <c r="G107" t="s">
        <v>16</v>
      </c>
      <c r="H107" t="s">
        <v>34</v>
      </c>
      <c r="I107" t="str">
        <f t="shared" si="3"/>
        <v>McCarthy, Eugene ""Gene""(L)</v>
      </c>
      <c r="J107" t="s">
        <v>35</v>
      </c>
      <c r="K107" t="b">
        <v>0</v>
      </c>
      <c r="L107">
        <v>6837</v>
      </c>
      <c r="M107">
        <v>1167142</v>
      </c>
      <c r="N107">
        <v>20171015</v>
      </c>
      <c r="O107" t="s">
        <v>19</v>
      </c>
      <c r="P107" t="str">
        <f>IF(VLOOKUP(A107,'national-winners'!$A$2:$B$13,2,0)=H107,"W","L")</f>
        <v>L</v>
      </c>
      <c r="Q107">
        <f>MATCH(C107,'state-winning-votes'!A:A,0)</f>
        <v>20</v>
      </c>
      <c r="R107">
        <f>MATCH(A107,'state-winning-votes'!$A$2:$L$2,0)</f>
        <v>2</v>
      </c>
      <c r="S107" cm="1">
        <f t="array" ref="S107">INDEX('state-winning-votes'!$A$1:$L$53,$Q107,$R107)</f>
        <v>615717</v>
      </c>
      <c r="T107">
        <f>INDEX('state-winning-votes'!$A$1:$L$53,MATCH($C107,'state-winning-votes'!$A:$A,0),MATCH($A107,'state-winning-votes'!$A$2:$L$2,0))</f>
        <v>615717</v>
      </c>
      <c r="U107" t="str">
        <f t="shared" si="4"/>
        <v>Carter, Jimmy</v>
      </c>
      <c r="V107" t="str">
        <f>_xlfn.XLOOKUP(INDEX('state-winning-votes'!$A$1:$L$53,MATCH($C107,'state-winning-votes'!$A:$A,0),MATCH($A107,'state-winning-votes'!$A$2:$L$2,0)),$L:$L,$H:$H)</f>
        <v>Carter, Jimmy</v>
      </c>
      <c r="W107" t="str">
        <f>VLOOKUP(A107,'national-winners'!$A$2:$B$13,2,0)</f>
        <v>Carter, Jimmy</v>
      </c>
      <c r="X107" t="str">
        <f t="shared" si="5"/>
        <v xml:space="preserve"> Jimmy Carter (W)</v>
      </c>
    </row>
    <row r="108" spans="1:24" x14ac:dyDescent="0.25">
      <c r="A108">
        <v>1976</v>
      </c>
      <c r="B108" t="s">
        <v>81</v>
      </c>
      <c r="C108" t="s">
        <v>82</v>
      </c>
      <c r="D108">
        <v>21</v>
      </c>
      <c r="E108">
        <v>61</v>
      </c>
      <c r="F108">
        <v>51</v>
      </c>
      <c r="G108" t="s">
        <v>16</v>
      </c>
      <c r="H108" t="s">
        <v>22</v>
      </c>
      <c r="I108" t="str">
        <f t="shared" si="3"/>
        <v>Maddox, Lester(L)</v>
      </c>
      <c r="J108" t="s">
        <v>23</v>
      </c>
      <c r="K108" t="b">
        <v>0</v>
      </c>
      <c r="L108">
        <v>2328</v>
      </c>
      <c r="M108">
        <v>1167142</v>
      </c>
      <c r="N108">
        <v>20171015</v>
      </c>
      <c r="O108" t="s">
        <v>19</v>
      </c>
      <c r="P108" t="str">
        <f>IF(VLOOKUP(A108,'national-winners'!$A$2:$B$13,2,0)=H108,"W","L")</f>
        <v>L</v>
      </c>
      <c r="Q108">
        <f>MATCH(C108,'state-winning-votes'!A:A,0)</f>
        <v>20</v>
      </c>
      <c r="R108">
        <f>MATCH(A108,'state-winning-votes'!$A$2:$L$2,0)</f>
        <v>2</v>
      </c>
      <c r="S108" cm="1">
        <f t="array" ref="S108">INDEX('state-winning-votes'!$A$1:$L$53,$Q108,$R108)</f>
        <v>615717</v>
      </c>
      <c r="T108">
        <f>INDEX('state-winning-votes'!$A$1:$L$53,MATCH($C108,'state-winning-votes'!$A:$A,0),MATCH($A108,'state-winning-votes'!$A$2:$L$2,0))</f>
        <v>615717</v>
      </c>
      <c r="U108" t="str">
        <f t="shared" si="4"/>
        <v>Carter, Jimmy</v>
      </c>
      <c r="V108" t="str">
        <f>_xlfn.XLOOKUP(INDEX('state-winning-votes'!$A$1:$L$53,MATCH($C108,'state-winning-votes'!$A:$A,0),MATCH($A108,'state-winning-votes'!$A$2:$L$2,0)),$L:$L,$H:$H)</f>
        <v>Carter, Jimmy</v>
      </c>
      <c r="W108" t="str">
        <f>VLOOKUP(A108,'national-winners'!$A$2:$B$13,2,0)</f>
        <v>Carter, Jimmy</v>
      </c>
      <c r="X108" t="str">
        <f t="shared" si="5"/>
        <v xml:space="preserve"> Jimmy Carter (W)</v>
      </c>
    </row>
    <row r="109" spans="1:24" x14ac:dyDescent="0.25">
      <c r="A109">
        <v>1976</v>
      </c>
      <c r="B109" t="s">
        <v>81</v>
      </c>
      <c r="C109" t="s">
        <v>82</v>
      </c>
      <c r="D109">
        <v>21</v>
      </c>
      <c r="E109">
        <v>61</v>
      </c>
      <c r="F109">
        <v>51</v>
      </c>
      <c r="G109" t="s">
        <v>16</v>
      </c>
      <c r="H109" t="s">
        <v>28</v>
      </c>
      <c r="I109" t="str">
        <f t="shared" si="3"/>
        <v>Macbride, Roger(L)</v>
      </c>
      <c r="J109" t="s">
        <v>29</v>
      </c>
      <c r="K109" t="b">
        <v>0</v>
      </c>
      <c r="L109">
        <v>814</v>
      </c>
      <c r="M109">
        <v>1167142</v>
      </c>
      <c r="N109">
        <v>20171015</v>
      </c>
      <c r="O109" t="s">
        <v>19</v>
      </c>
      <c r="P109" t="str">
        <f>IF(VLOOKUP(A109,'national-winners'!$A$2:$B$13,2,0)=H109,"W","L")</f>
        <v>L</v>
      </c>
      <c r="Q109">
        <f>MATCH(C109,'state-winning-votes'!A:A,0)</f>
        <v>20</v>
      </c>
      <c r="R109">
        <f>MATCH(A109,'state-winning-votes'!$A$2:$L$2,0)</f>
        <v>2</v>
      </c>
      <c r="S109" cm="1">
        <f t="array" ref="S109">INDEX('state-winning-votes'!$A$1:$L$53,$Q109,$R109)</f>
        <v>615717</v>
      </c>
      <c r="T109">
        <f>INDEX('state-winning-votes'!$A$1:$L$53,MATCH($C109,'state-winning-votes'!$A:$A,0),MATCH($A109,'state-winning-votes'!$A$2:$L$2,0))</f>
        <v>615717</v>
      </c>
      <c r="U109" t="str">
        <f t="shared" si="4"/>
        <v>Carter, Jimmy</v>
      </c>
      <c r="V109" t="str">
        <f>_xlfn.XLOOKUP(INDEX('state-winning-votes'!$A$1:$L$53,MATCH($C109,'state-winning-votes'!$A:$A,0),MATCH($A109,'state-winning-votes'!$A$2:$L$2,0)),$L:$L,$H:$H)</f>
        <v>Carter, Jimmy</v>
      </c>
      <c r="W109" t="str">
        <f>VLOOKUP(A109,'national-winners'!$A$2:$B$13,2,0)</f>
        <v>Carter, Jimmy</v>
      </c>
      <c r="X109" t="str">
        <f t="shared" si="5"/>
        <v xml:space="preserve"> Jimmy Carter (W)</v>
      </c>
    </row>
    <row r="110" spans="1:24" x14ac:dyDescent="0.25">
      <c r="A110">
        <v>1976</v>
      </c>
      <c r="B110" t="s">
        <v>81</v>
      </c>
      <c r="C110" t="s">
        <v>82</v>
      </c>
      <c r="D110">
        <v>21</v>
      </c>
      <c r="E110">
        <v>61</v>
      </c>
      <c r="F110">
        <v>51</v>
      </c>
      <c r="G110" t="s">
        <v>16</v>
      </c>
      <c r="H110" t="s">
        <v>48</v>
      </c>
      <c r="I110" t="str">
        <f t="shared" si="3"/>
        <v>Larouche, Lyndon, Jr.(L)</v>
      </c>
      <c r="J110" t="s">
        <v>49</v>
      </c>
      <c r="K110" t="b">
        <v>0</v>
      </c>
      <c r="L110">
        <v>510</v>
      </c>
      <c r="M110">
        <v>1167142</v>
      </c>
      <c r="N110">
        <v>20171015</v>
      </c>
      <c r="O110" t="s">
        <v>19</v>
      </c>
      <c r="P110" t="str">
        <f>IF(VLOOKUP(A110,'national-winners'!$A$2:$B$13,2,0)=H110,"W","L")</f>
        <v>L</v>
      </c>
      <c r="Q110">
        <f>MATCH(C110,'state-winning-votes'!A:A,0)</f>
        <v>20</v>
      </c>
      <c r="R110">
        <f>MATCH(A110,'state-winning-votes'!$A$2:$L$2,0)</f>
        <v>2</v>
      </c>
      <c r="S110" cm="1">
        <f t="array" ref="S110">INDEX('state-winning-votes'!$A$1:$L$53,$Q110,$R110)</f>
        <v>615717</v>
      </c>
      <c r="T110">
        <f>INDEX('state-winning-votes'!$A$1:$L$53,MATCH($C110,'state-winning-votes'!$A:$A,0),MATCH($A110,'state-winning-votes'!$A$2:$L$2,0))</f>
        <v>615717</v>
      </c>
      <c r="U110" t="str">
        <f t="shared" si="4"/>
        <v>Carter, Jimmy</v>
      </c>
      <c r="V110" t="str">
        <f>_xlfn.XLOOKUP(INDEX('state-winning-votes'!$A$1:$L$53,MATCH($C110,'state-winning-votes'!$A:$A,0),MATCH($A110,'state-winning-votes'!$A$2:$L$2,0)),$L:$L,$H:$H)</f>
        <v>Carter, Jimmy</v>
      </c>
      <c r="W110" t="str">
        <f>VLOOKUP(A110,'national-winners'!$A$2:$B$13,2,0)</f>
        <v>Carter, Jimmy</v>
      </c>
      <c r="X110" t="str">
        <f t="shared" si="5"/>
        <v xml:space="preserve"> Jimmy Carter (W)</v>
      </c>
    </row>
    <row r="111" spans="1:24" x14ac:dyDescent="0.25">
      <c r="A111">
        <v>1976</v>
      </c>
      <c r="B111" t="s">
        <v>81</v>
      </c>
      <c r="C111" t="s">
        <v>82</v>
      </c>
      <c r="D111">
        <v>21</v>
      </c>
      <c r="E111">
        <v>61</v>
      </c>
      <c r="F111">
        <v>51</v>
      </c>
      <c r="G111" t="s">
        <v>16</v>
      </c>
      <c r="H111" t="s">
        <v>26</v>
      </c>
      <c r="I111" t="str">
        <f t="shared" si="3"/>
        <v>Hall, Gus(L)</v>
      </c>
      <c r="J111" t="s">
        <v>27</v>
      </c>
      <c r="K111" t="b">
        <v>0</v>
      </c>
      <c r="L111">
        <v>426</v>
      </c>
      <c r="M111">
        <v>1167142</v>
      </c>
      <c r="N111">
        <v>20171015</v>
      </c>
      <c r="O111" t="s">
        <v>19</v>
      </c>
      <c r="P111" t="str">
        <f>IF(VLOOKUP(A111,'national-winners'!$A$2:$B$13,2,0)=H111,"W","L")</f>
        <v>L</v>
      </c>
      <c r="Q111">
        <f>MATCH(C111,'state-winning-votes'!A:A,0)</f>
        <v>20</v>
      </c>
      <c r="R111">
        <f>MATCH(A111,'state-winning-votes'!$A$2:$L$2,0)</f>
        <v>2</v>
      </c>
      <c r="S111" cm="1">
        <f t="array" ref="S111">INDEX('state-winning-votes'!$A$1:$L$53,$Q111,$R111)</f>
        <v>615717</v>
      </c>
      <c r="T111">
        <f>INDEX('state-winning-votes'!$A$1:$L$53,MATCH($C111,'state-winning-votes'!$A:$A,0),MATCH($A111,'state-winning-votes'!$A$2:$L$2,0))</f>
        <v>615717</v>
      </c>
      <c r="U111" t="str">
        <f t="shared" si="4"/>
        <v>Carter, Jimmy</v>
      </c>
      <c r="V111" t="str">
        <f>_xlfn.XLOOKUP(INDEX('state-winning-votes'!$A$1:$L$53,MATCH($C111,'state-winning-votes'!$A:$A,0),MATCH($A111,'state-winning-votes'!$A$2:$L$2,0)),$L:$L,$H:$H)</f>
        <v>Carter, Jimmy</v>
      </c>
      <c r="W111" t="str">
        <f>VLOOKUP(A111,'national-winners'!$A$2:$B$13,2,0)</f>
        <v>Carter, Jimmy</v>
      </c>
      <c r="X111" t="str">
        <f t="shared" si="5"/>
        <v xml:space="preserve"> Jimmy Carter (W)</v>
      </c>
    </row>
    <row r="112" spans="1:24" x14ac:dyDescent="0.25">
      <c r="A112">
        <v>1976</v>
      </c>
      <c r="B112" t="s">
        <v>81</v>
      </c>
      <c r="C112" t="s">
        <v>82</v>
      </c>
      <c r="D112">
        <v>21</v>
      </c>
      <c r="E112">
        <v>61</v>
      </c>
      <c r="F112">
        <v>51</v>
      </c>
      <c r="G112" t="s">
        <v>16</v>
      </c>
      <c r="H112" t="s">
        <v>36</v>
      </c>
      <c r="I112" t="str">
        <f t="shared" si="3"/>
        <v>Camejo, Peter(L)</v>
      </c>
      <c r="J112" t="s">
        <v>37</v>
      </c>
      <c r="K112" t="b">
        <v>0</v>
      </c>
      <c r="L112">
        <v>350</v>
      </c>
      <c r="M112">
        <v>1167142</v>
      </c>
      <c r="N112">
        <v>20171015</v>
      </c>
      <c r="O112" t="s">
        <v>19</v>
      </c>
      <c r="P112" t="str">
        <f>IF(VLOOKUP(A112,'national-winners'!$A$2:$B$13,2,0)=H112,"W","L")</f>
        <v>L</v>
      </c>
      <c r="Q112">
        <f>MATCH(C112,'state-winning-votes'!A:A,0)</f>
        <v>20</v>
      </c>
      <c r="R112">
        <f>MATCH(A112,'state-winning-votes'!$A$2:$L$2,0)</f>
        <v>2</v>
      </c>
      <c r="S112" cm="1">
        <f t="array" ref="S112">INDEX('state-winning-votes'!$A$1:$L$53,$Q112,$R112)</f>
        <v>615717</v>
      </c>
      <c r="T112">
        <f>INDEX('state-winning-votes'!$A$1:$L$53,MATCH($C112,'state-winning-votes'!$A:$A,0),MATCH($A112,'state-winning-votes'!$A$2:$L$2,0))</f>
        <v>615717</v>
      </c>
      <c r="U112" t="str">
        <f t="shared" si="4"/>
        <v>Carter, Jimmy</v>
      </c>
      <c r="V112" t="str">
        <f>_xlfn.XLOOKUP(INDEX('state-winning-votes'!$A$1:$L$53,MATCH($C112,'state-winning-votes'!$A:$A,0),MATCH($A112,'state-winning-votes'!$A$2:$L$2,0)),$L:$L,$H:$H)</f>
        <v>Carter, Jimmy</v>
      </c>
      <c r="W112" t="str">
        <f>VLOOKUP(A112,'national-winners'!$A$2:$B$13,2,0)</f>
        <v>Carter, Jimmy</v>
      </c>
      <c r="X112" t="str">
        <f t="shared" si="5"/>
        <v xml:space="preserve"> Jimmy Carter (W)</v>
      </c>
    </row>
    <row r="113" spans="1:24" x14ac:dyDescent="0.25">
      <c r="A113">
        <v>1976</v>
      </c>
      <c r="B113" t="s">
        <v>83</v>
      </c>
      <c r="C113" t="s">
        <v>84</v>
      </c>
      <c r="D113">
        <v>22</v>
      </c>
      <c r="E113">
        <v>72</v>
      </c>
      <c r="F113">
        <v>45</v>
      </c>
      <c r="G113" t="s">
        <v>16</v>
      </c>
      <c r="H113" t="s">
        <v>17</v>
      </c>
      <c r="I113" t="str">
        <f t="shared" si="3"/>
        <v>Carter, Jimmy(W)</v>
      </c>
      <c r="J113" t="s">
        <v>18</v>
      </c>
      <c r="K113" t="b">
        <v>0</v>
      </c>
      <c r="L113">
        <v>661365</v>
      </c>
      <c r="M113">
        <v>1277383</v>
      </c>
      <c r="N113">
        <v>20171015</v>
      </c>
      <c r="O113" t="s">
        <v>19</v>
      </c>
      <c r="P113" t="str">
        <f>IF(VLOOKUP(A113,'national-winners'!$A$2:$B$13,2,0)=H113,"W","L")</f>
        <v>W</v>
      </c>
      <c r="Q113">
        <f>MATCH(C113,'state-winning-votes'!A:A,0)</f>
        <v>21</v>
      </c>
      <c r="R113">
        <f>MATCH(A113,'state-winning-votes'!$A$2:$L$2,0)</f>
        <v>2</v>
      </c>
      <c r="S113" cm="1">
        <f t="array" ref="S113">INDEX('state-winning-votes'!$A$1:$L$53,$Q113,$R113)</f>
        <v>661365</v>
      </c>
      <c r="T113">
        <f>INDEX('state-winning-votes'!$A$1:$L$53,MATCH($C113,'state-winning-votes'!$A:$A,0),MATCH($A113,'state-winning-votes'!$A$2:$L$2,0))</f>
        <v>661365</v>
      </c>
      <c r="U113" t="str">
        <f t="shared" si="4"/>
        <v>Carter, Jimmy</v>
      </c>
      <c r="V113" t="str">
        <f>_xlfn.XLOOKUP(INDEX('state-winning-votes'!$A$1:$L$53,MATCH($C113,'state-winning-votes'!$A:$A,0),MATCH($A113,'state-winning-votes'!$A$2:$L$2,0)),$L:$L,$H:$H)</f>
        <v>Carter, Jimmy</v>
      </c>
      <c r="W113" t="str">
        <f>VLOOKUP(A113,'national-winners'!$A$2:$B$13,2,0)</f>
        <v>Carter, Jimmy</v>
      </c>
      <c r="X113" t="str">
        <f t="shared" si="5"/>
        <v xml:space="preserve"> Jimmy Carter (W)</v>
      </c>
    </row>
    <row r="114" spans="1:24" x14ac:dyDescent="0.25">
      <c r="A114">
        <v>1976</v>
      </c>
      <c r="B114" t="s">
        <v>83</v>
      </c>
      <c r="C114" t="s">
        <v>84</v>
      </c>
      <c r="D114">
        <v>22</v>
      </c>
      <c r="E114">
        <v>72</v>
      </c>
      <c r="F114">
        <v>45</v>
      </c>
      <c r="G114" t="s">
        <v>16</v>
      </c>
      <c r="H114" t="s">
        <v>20</v>
      </c>
      <c r="I114" t="str">
        <f t="shared" si="3"/>
        <v>Ford, Gerald(L)</v>
      </c>
      <c r="J114" t="s">
        <v>21</v>
      </c>
      <c r="K114" t="b">
        <v>0</v>
      </c>
      <c r="L114">
        <v>587446</v>
      </c>
      <c r="M114">
        <v>1277383</v>
      </c>
      <c r="N114">
        <v>20171015</v>
      </c>
      <c r="O114" t="s">
        <v>19</v>
      </c>
      <c r="P114" t="str">
        <f>IF(VLOOKUP(A114,'national-winners'!$A$2:$B$13,2,0)=H114,"W","L")</f>
        <v>L</v>
      </c>
      <c r="Q114">
        <f>MATCH(C114,'state-winning-votes'!A:A,0)</f>
        <v>21</v>
      </c>
      <c r="R114">
        <f>MATCH(A114,'state-winning-votes'!$A$2:$L$2,0)</f>
        <v>2</v>
      </c>
      <c r="S114" cm="1">
        <f t="array" ref="S114">INDEX('state-winning-votes'!$A$1:$L$53,$Q114,$R114)</f>
        <v>661365</v>
      </c>
      <c r="T114">
        <f>INDEX('state-winning-votes'!$A$1:$L$53,MATCH($C114,'state-winning-votes'!$A:$A,0),MATCH($A114,'state-winning-votes'!$A$2:$L$2,0))</f>
        <v>661365</v>
      </c>
      <c r="U114" t="str">
        <f t="shared" si="4"/>
        <v>Carter, Jimmy</v>
      </c>
      <c r="V114" t="str">
        <f>_xlfn.XLOOKUP(INDEX('state-winning-votes'!$A$1:$L$53,MATCH($C114,'state-winning-votes'!$A:$A,0),MATCH($A114,'state-winning-votes'!$A$2:$L$2,0)),$L:$L,$H:$H)</f>
        <v>Carter, Jimmy</v>
      </c>
      <c r="W114" t="str">
        <f>VLOOKUP(A114,'national-winners'!$A$2:$B$13,2,0)</f>
        <v>Carter, Jimmy</v>
      </c>
      <c r="X114" t="str">
        <f t="shared" si="5"/>
        <v xml:space="preserve"> Jimmy Carter (W)</v>
      </c>
    </row>
    <row r="115" spans="1:24" x14ac:dyDescent="0.25">
      <c r="A115">
        <v>1976</v>
      </c>
      <c r="B115" t="s">
        <v>83</v>
      </c>
      <c r="C115" t="s">
        <v>84</v>
      </c>
      <c r="D115">
        <v>22</v>
      </c>
      <c r="E115">
        <v>72</v>
      </c>
      <c r="F115">
        <v>45</v>
      </c>
      <c r="G115" t="s">
        <v>16</v>
      </c>
      <c r="H115" t="s">
        <v>22</v>
      </c>
      <c r="I115" t="str">
        <f t="shared" si="3"/>
        <v>Maddox, Lester(L)</v>
      </c>
      <c r="J115" t="s">
        <v>23</v>
      </c>
      <c r="K115" t="b">
        <v>0</v>
      </c>
      <c r="L115">
        <v>10058</v>
      </c>
      <c r="M115">
        <v>1277383</v>
      </c>
      <c r="N115">
        <v>20171015</v>
      </c>
      <c r="O115" t="s">
        <v>19</v>
      </c>
      <c r="P115" t="str">
        <f>IF(VLOOKUP(A115,'national-winners'!$A$2:$B$13,2,0)=H115,"W","L")</f>
        <v>L</v>
      </c>
      <c r="Q115">
        <f>MATCH(C115,'state-winning-votes'!A:A,0)</f>
        <v>21</v>
      </c>
      <c r="R115">
        <f>MATCH(A115,'state-winning-votes'!$A$2:$L$2,0)</f>
        <v>2</v>
      </c>
      <c r="S115" cm="1">
        <f t="array" ref="S115">INDEX('state-winning-votes'!$A$1:$L$53,$Q115,$R115)</f>
        <v>661365</v>
      </c>
      <c r="T115">
        <f>INDEX('state-winning-votes'!$A$1:$L$53,MATCH($C115,'state-winning-votes'!$A:$A,0),MATCH($A115,'state-winning-votes'!$A$2:$L$2,0))</f>
        <v>661365</v>
      </c>
      <c r="U115" t="str">
        <f t="shared" si="4"/>
        <v>Carter, Jimmy</v>
      </c>
      <c r="V115" t="str">
        <f>_xlfn.XLOOKUP(INDEX('state-winning-votes'!$A$1:$L$53,MATCH($C115,'state-winning-votes'!$A:$A,0),MATCH($A115,'state-winning-votes'!$A$2:$L$2,0)),$L:$L,$H:$H)</f>
        <v>Carter, Jimmy</v>
      </c>
      <c r="W115" t="str">
        <f>VLOOKUP(A115,'national-winners'!$A$2:$B$13,2,0)</f>
        <v>Carter, Jimmy</v>
      </c>
      <c r="X115" t="str">
        <f t="shared" si="5"/>
        <v xml:space="preserve"> Jimmy Carter (W)</v>
      </c>
    </row>
    <row r="116" spans="1:24" x14ac:dyDescent="0.25">
      <c r="A116">
        <v>1976</v>
      </c>
      <c r="B116" t="s">
        <v>83</v>
      </c>
      <c r="C116" t="s">
        <v>84</v>
      </c>
      <c r="D116">
        <v>22</v>
      </c>
      <c r="E116">
        <v>72</v>
      </c>
      <c r="F116">
        <v>45</v>
      </c>
      <c r="G116" t="s">
        <v>16</v>
      </c>
      <c r="H116" t="s">
        <v>26</v>
      </c>
      <c r="I116" t="str">
        <f t="shared" si="3"/>
        <v>Hall, Gus(L)</v>
      </c>
      <c r="J116" t="s">
        <v>27</v>
      </c>
      <c r="K116" t="b">
        <v>0</v>
      </c>
      <c r="L116">
        <v>7417</v>
      </c>
      <c r="M116">
        <v>1277383</v>
      </c>
      <c r="N116">
        <v>20171015</v>
      </c>
      <c r="O116" t="s">
        <v>19</v>
      </c>
      <c r="P116" t="str">
        <f>IF(VLOOKUP(A116,'national-winners'!$A$2:$B$13,2,0)=H116,"W","L")</f>
        <v>L</v>
      </c>
      <c r="Q116">
        <f>MATCH(C116,'state-winning-votes'!A:A,0)</f>
        <v>21</v>
      </c>
      <c r="R116">
        <f>MATCH(A116,'state-winning-votes'!$A$2:$L$2,0)</f>
        <v>2</v>
      </c>
      <c r="S116" cm="1">
        <f t="array" ref="S116">INDEX('state-winning-votes'!$A$1:$L$53,$Q116,$R116)</f>
        <v>661365</v>
      </c>
      <c r="T116">
        <f>INDEX('state-winning-votes'!$A$1:$L$53,MATCH($C116,'state-winning-votes'!$A:$A,0),MATCH($A116,'state-winning-votes'!$A$2:$L$2,0))</f>
        <v>661365</v>
      </c>
      <c r="U116" t="str">
        <f t="shared" si="4"/>
        <v>Carter, Jimmy</v>
      </c>
      <c r="V116" t="str">
        <f>_xlfn.XLOOKUP(INDEX('state-winning-votes'!$A$1:$L$53,MATCH($C116,'state-winning-votes'!$A:$A,0),MATCH($A116,'state-winning-votes'!$A$2:$L$2,0)),$L:$L,$H:$H)</f>
        <v>Carter, Jimmy</v>
      </c>
      <c r="W116" t="str">
        <f>VLOOKUP(A116,'national-winners'!$A$2:$B$13,2,0)</f>
        <v>Carter, Jimmy</v>
      </c>
      <c r="X116" t="str">
        <f t="shared" si="5"/>
        <v xml:space="preserve"> Jimmy Carter (W)</v>
      </c>
    </row>
    <row r="117" spans="1:24" x14ac:dyDescent="0.25">
      <c r="A117">
        <v>1976</v>
      </c>
      <c r="B117" t="s">
        <v>83</v>
      </c>
      <c r="C117" t="s">
        <v>84</v>
      </c>
      <c r="D117">
        <v>22</v>
      </c>
      <c r="E117">
        <v>72</v>
      </c>
      <c r="F117">
        <v>45</v>
      </c>
      <c r="G117" t="s">
        <v>16</v>
      </c>
      <c r="H117" t="s">
        <v>34</v>
      </c>
      <c r="I117" t="str">
        <f t="shared" si="3"/>
        <v>McCarthy, Eugene ""Gene""(L)</v>
      </c>
      <c r="J117" t="s">
        <v>35</v>
      </c>
      <c r="K117" t="b">
        <v>0</v>
      </c>
      <c r="L117">
        <v>6490</v>
      </c>
      <c r="M117">
        <v>1277383</v>
      </c>
      <c r="N117">
        <v>20171015</v>
      </c>
      <c r="O117" t="s">
        <v>19</v>
      </c>
      <c r="P117" t="str">
        <f>IF(VLOOKUP(A117,'national-winners'!$A$2:$B$13,2,0)=H117,"W","L")</f>
        <v>L</v>
      </c>
      <c r="Q117">
        <f>MATCH(C117,'state-winning-votes'!A:A,0)</f>
        <v>21</v>
      </c>
      <c r="R117">
        <f>MATCH(A117,'state-winning-votes'!$A$2:$L$2,0)</f>
        <v>2</v>
      </c>
      <c r="S117" cm="1">
        <f t="array" ref="S117">INDEX('state-winning-votes'!$A$1:$L$53,$Q117,$R117)</f>
        <v>661365</v>
      </c>
      <c r="T117">
        <f>INDEX('state-winning-votes'!$A$1:$L$53,MATCH($C117,'state-winning-votes'!$A:$A,0),MATCH($A117,'state-winning-votes'!$A$2:$L$2,0))</f>
        <v>661365</v>
      </c>
      <c r="U117" t="str">
        <f t="shared" si="4"/>
        <v>Carter, Jimmy</v>
      </c>
      <c r="V117" t="str">
        <f>_xlfn.XLOOKUP(INDEX('state-winning-votes'!$A$1:$L$53,MATCH($C117,'state-winning-votes'!$A:$A,0),MATCH($A117,'state-winning-votes'!$A$2:$L$2,0)),$L:$L,$H:$H)</f>
        <v>Carter, Jimmy</v>
      </c>
      <c r="W117" t="str">
        <f>VLOOKUP(A117,'national-winners'!$A$2:$B$13,2,0)</f>
        <v>Carter, Jimmy</v>
      </c>
      <c r="X117" t="str">
        <f t="shared" si="5"/>
        <v xml:space="preserve"> Jimmy Carter (W)</v>
      </c>
    </row>
    <row r="118" spans="1:24" x14ac:dyDescent="0.25">
      <c r="A118">
        <v>1976</v>
      </c>
      <c r="B118" t="s">
        <v>83</v>
      </c>
      <c r="C118" t="s">
        <v>84</v>
      </c>
      <c r="D118">
        <v>22</v>
      </c>
      <c r="E118">
        <v>72</v>
      </c>
      <c r="F118">
        <v>45</v>
      </c>
      <c r="G118" t="s">
        <v>16</v>
      </c>
      <c r="H118" t="s">
        <v>28</v>
      </c>
      <c r="I118" t="str">
        <f t="shared" si="3"/>
        <v>Macbride, Roger(L)</v>
      </c>
      <c r="J118" t="s">
        <v>29</v>
      </c>
      <c r="K118" t="b">
        <v>0</v>
      </c>
      <c r="L118">
        <v>3134</v>
      </c>
      <c r="M118">
        <v>1277383</v>
      </c>
      <c r="N118">
        <v>20171015</v>
      </c>
      <c r="O118" t="s">
        <v>19</v>
      </c>
      <c r="P118" t="str">
        <f>IF(VLOOKUP(A118,'national-winners'!$A$2:$B$13,2,0)=H118,"W","L")</f>
        <v>L</v>
      </c>
      <c r="Q118">
        <f>MATCH(C118,'state-winning-votes'!A:A,0)</f>
        <v>21</v>
      </c>
      <c r="R118">
        <f>MATCH(A118,'state-winning-votes'!$A$2:$L$2,0)</f>
        <v>2</v>
      </c>
      <c r="S118" cm="1">
        <f t="array" ref="S118">INDEX('state-winning-votes'!$A$1:$L$53,$Q118,$R118)</f>
        <v>661365</v>
      </c>
      <c r="T118">
        <f>INDEX('state-winning-votes'!$A$1:$L$53,MATCH($C118,'state-winning-votes'!$A:$A,0),MATCH($A118,'state-winning-votes'!$A$2:$L$2,0))</f>
        <v>661365</v>
      </c>
      <c r="U118" t="str">
        <f t="shared" si="4"/>
        <v>Carter, Jimmy</v>
      </c>
      <c r="V118" t="str">
        <f>_xlfn.XLOOKUP(INDEX('state-winning-votes'!$A$1:$L$53,MATCH($C118,'state-winning-votes'!$A:$A,0),MATCH($A118,'state-winning-votes'!$A$2:$L$2,0)),$L:$L,$H:$H)</f>
        <v>Carter, Jimmy</v>
      </c>
      <c r="W118" t="str">
        <f>VLOOKUP(A118,'national-winners'!$A$2:$B$13,2,0)</f>
        <v>Carter, Jimmy</v>
      </c>
      <c r="X118" t="str">
        <f t="shared" si="5"/>
        <v xml:space="preserve"> Jimmy Carter (W)</v>
      </c>
    </row>
    <row r="119" spans="1:24" x14ac:dyDescent="0.25">
      <c r="A119">
        <v>1976</v>
      </c>
      <c r="B119" t="s">
        <v>83</v>
      </c>
      <c r="C119" t="s">
        <v>84</v>
      </c>
      <c r="D119">
        <v>22</v>
      </c>
      <c r="E119">
        <v>72</v>
      </c>
      <c r="F119">
        <v>45</v>
      </c>
      <c r="G119" t="s">
        <v>16</v>
      </c>
      <c r="H119" t="s">
        <v>36</v>
      </c>
      <c r="I119" t="str">
        <f t="shared" si="3"/>
        <v>Camejo, Peter(L)</v>
      </c>
      <c r="J119" t="s">
        <v>37</v>
      </c>
      <c r="K119" t="b">
        <v>0</v>
      </c>
      <c r="L119">
        <v>1473</v>
      </c>
      <c r="M119">
        <v>1277383</v>
      </c>
      <c r="N119">
        <v>20171015</v>
      </c>
      <c r="O119" t="s">
        <v>19</v>
      </c>
      <c r="P119" t="str">
        <f>IF(VLOOKUP(A119,'national-winners'!$A$2:$B$13,2,0)=H119,"W","L")</f>
        <v>L</v>
      </c>
      <c r="Q119">
        <f>MATCH(C119,'state-winning-votes'!A:A,0)</f>
        <v>21</v>
      </c>
      <c r="R119">
        <f>MATCH(A119,'state-winning-votes'!$A$2:$L$2,0)</f>
        <v>2</v>
      </c>
      <c r="S119" cm="1">
        <f t="array" ref="S119">INDEX('state-winning-votes'!$A$1:$L$53,$Q119,$R119)</f>
        <v>661365</v>
      </c>
      <c r="T119">
        <f>INDEX('state-winning-votes'!$A$1:$L$53,MATCH($C119,'state-winning-votes'!$A:$A,0),MATCH($A119,'state-winning-votes'!$A$2:$L$2,0))</f>
        <v>661365</v>
      </c>
      <c r="U119" t="str">
        <f t="shared" si="4"/>
        <v>Carter, Jimmy</v>
      </c>
      <c r="V119" t="str">
        <f>_xlfn.XLOOKUP(INDEX('state-winning-votes'!$A$1:$L$53,MATCH($C119,'state-winning-votes'!$A:$A,0),MATCH($A119,'state-winning-votes'!$A$2:$L$2,0)),$L:$L,$H:$H)</f>
        <v>Carter, Jimmy</v>
      </c>
      <c r="W119" t="str">
        <f>VLOOKUP(A119,'national-winners'!$A$2:$B$13,2,0)</f>
        <v>Carter, Jimmy</v>
      </c>
      <c r="X119" t="str">
        <f t="shared" si="5"/>
        <v xml:space="preserve"> Jimmy Carter (W)</v>
      </c>
    </row>
    <row r="120" spans="1:24" x14ac:dyDescent="0.25">
      <c r="A120">
        <v>1976</v>
      </c>
      <c r="B120" t="s">
        <v>85</v>
      </c>
      <c r="C120" t="s">
        <v>86</v>
      </c>
      <c r="D120">
        <v>23</v>
      </c>
      <c r="E120">
        <v>11</v>
      </c>
      <c r="F120">
        <v>2</v>
      </c>
      <c r="G120" t="s">
        <v>16</v>
      </c>
      <c r="H120" t="s">
        <v>20</v>
      </c>
      <c r="I120" t="str">
        <f t="shared" si="3"/>
        <v>Ford, Gerald(L)</v>
      </c>
      <c r="J120" t="s">
        <v>21</v>
      </c>
      <c r="K120" t="b">
        <v>0</v>
      </c>
      <c r="L120">
        <v>236320</v>
      </c>
      <c r="M120">
        <v>482968</v>
      </c>
      <c r="N120">
        <v>20171015</v>
      </c>
      <c r="O120" t="s">
        <v>19</v>
      </c>
      <c r="P120" t="str">
        <f>IF(VLOOKUP(A120,'national-winners'!$A$2:$B$13,2,0)=H120,"W","L")</f>
        <v>L</v>
      </c>
      <c r="Q120">
        <f>MATCH(C120,'state-winning-votes'!A:A,0)</f>
        <v>24</v>
      </c>
      <c r="R120">
        <f>MATCH(A120,'state-winning-votes'!$A$2:$L$2,0)</f>
        <v>2</v>
      </c>
      <c r="S120" cm="1">
        <f t="array" ref="S120">INDEX('state-winning-votes'!$A$1:$L$53,$Q120,$R120)</f>
        <v>236320</v>
      </c>
      <c r="T120">
        <f>INDEX('state-winning-votes'!$A$1:$L$53,MATCH($C120,'state-winning-votes'!$A:$A,0),MATCH($A120,'state-winning-votes'!$A$2:$L$2,0))</f>
        <v>236320</v>
      </c>
      <c r="U120" t="str">
        <f t="shared" si="4"/>
        <v>Ford, Gerald</v>
      </c>
      <c r="V120" t="str">
        <f>_xlfn.XLOOKUP(INDEX('state-winning-votes'!$A$1:$L$53,MATCH($C120,'state-winning-votes'!$A:$A,0),MATCH($A120,'state-winning-votes'!$A$2:$L$2,0)),$L:$L,$H:$H)</f>
        <v>Ford, Gerald</v>
      </c>
      <c r="W120" t="str">
        <f>VLOOKUP(A120,'national-winners'!$A$2:$B$13,2,0)</f>
        <v>Carter, Jimmy</v>
      </c>
      <c r="X120" t="str">
        <f t="shared" si="5"/>
        <v xml:space="preserve"> Gerald Ford (W)</v>
      </c>
    </row>
    <row r="121" spans="1:24" x14ac:dyDescent="0.25">
      <c r="A121">
        <v>1976</v>
      </c>
      <c r="B121" t="s">
        <v>85</v>
      </c>
      <c r="C121" t="s">
        <v>86</v>
      </c>
      <c r="D121">
        <v>23</v>
      </c>
      <c r="E121">
        <v>11</v>
      </c>
      <c r="F121">
        <v>2</v>
      </c>
      <c r="G121" t="s">
        <v>16</v>
      </c>
      <c r="H121" t="s">
        <v>17</v>
      </c>
      <c r="I121" t="str">
        <f t="shared" si="3"/>
        <v>Carter, Jimmy(W)</v>
      </c>
      <c r="J121" t="s">
        <v>18</v>
      </c>
      <c r="K121" t="b">
        <v>0</v>
      </c>
      <c r="L121">
        <v>232279</v>
      </c>
      <c r="M121">
        <v>482968</v>
      </c>
      <c r="N121">
        <v>20171015</v>
      </c>
      <c r="O121" t="s">
        <v>19</v>
      </c>
      <c r="P121" t="str">
        <f>IF(VLOOKUP(A121,'national-winners'!$A$2:$B$13,2,0)=H121,"W","L")</f>
        <v>W</v>
      </c>
      <c r="Q121">
        <f>MATCH(C121,'state-winning-votes'!A:A,0)</f>
        <v>24</v>
      </c>
      <c r="R121">
        <f>MATCH(A121,'state-winning-votes'!$A$2:$L$2,0)</f>
        <v>2</v>
      </c>
      <c r="S121" cm="1">
        <f t="array" ref="S121">INDEX('state-winning-votes'!$A$1:$L$53,$Q121,$R121)</f>
        <v>236320</v>
      </c>
      <c r="T121">
        <f>INDEX('state-winning-votes'!$A$1:$L$53,MATCH($C121,'state-winning-votes'!$A:$A,0),MATCH($A121,'state-winning-votes'!$A$2:$L$2,0))</f>
        <v>236320</v>
      </c>
      <c r="U121" t="str">
        <f t="shared" si="4"/>
        <v>Ford, Gerald</v>
      </c>
      <c r="V121" t="str">
        <f>_xlfn.XLOOKUP(INDEX('state-winning-votes'!$A$1:$L$53,MATCH($C121,'state-winning-votes'!$A:$A,0),MATCH($A121,'state-winning-votes'!$A$2:$L$2,0)),$L:$L,$H:$H)</f>
        <v>Ford, Gerald</v>
      </c>
      <c r="W121" t="str">
        <f>VLOOKUP(A121,'national-winners'!$A$2:$B$13,2,0)</f>
        <v>Carter, Jimmy</v>
      </c>
      <c r="X121" t="str">
        <f t="shared" si="5"/>
        <v xml:space="preserve"> Gerald Ford (W)</v>
      </c>
    </row>
    <row r="122" spans="1:24" x14ac:dyDescent="0.25">
      <c r="A122">
        <v>1976</v>
      </c>
      <c r="B122" t="s">
        <v>85</v>
      </c>
      <c r="C122" t="s">
        <v>86</v>
      </c>
      <c r="D122">
        <v>23</v>
      </c>
      <c r="E122">
        <v>11</v>
      </c>
      <c r="F122">
        <v>2</v>
      </c>
      <c r="G122" t="s">
        <v>16</v>
      </c>
      <c r="H122" t="s">
        <v>34</v>
      </c>
      <c r="I122" t="str">
        <f t="shared" si="3"/>
        <v>McCarthy, Eugene ""Gene""(L)</v>
      </c>
      <c r="J122" t="s">
        <v>35</v>
      </c>
      <c r="K122" t="b">
        <v>0</v>
      </c>
      <c r="L122">
        <v>10874</v>
      </c>
      <c r="M122">
        <v>482968</v>
      </c>
      <c r="N122">
        <v>20171015</v>
      </c>
      <c r="O122" t="s">
        <v>19</v>
      </c>
      <c r="P122" t="str">
        <f>IF(VLOOKUP(A122,'national-winners'!$A$2:$B$13,2,0)=H122,"W","L")</f>
        <v>L</v>
      </c>
      <c r="Q122">
        <f>MATCH(C122,'state-winning-votes'!A:A,0)</f>
        <v>24</v>
      </c>
      <c r="R122">
        <f>MATCH(A122,'state-winning-votes'!$A$2:$L$2,0)</f>
        <v>2</v>
      </c>
      <c r="S122" cm="1">
        <f t="array" ref="S122">INDEX('state-winning-votes'!$A$1:$L$53,$Q122,$R122)</f>
        <v>236320</v>
      </c>
      <c r="T122">
        <f>INDEX('state-winning-votes'!$A$1:$L$53,MATCH($C122,'state-winning-votes'!$A:$A,0),MATCH($A122,'state-winning-votes'!$A$2:$L$2,0))</f>
        <v>236320</v>
      </c>
      <c r="U122" t="str">
        <f t="shared" si="4"/>
        <v>Ford, Gerald</v>
      </c>
      <c r="V122" t="str">
        <f>_xlfn.XLOOKUP(INDEX('state-winning-votes'!$A$1:$L$53,MATCH($C122,'state-winning-votes'!$A:$A,0),MATCH($A122,'state-winning-votes'!$A$2:$L$2,0)),$L:$L,$H:$H)</f>
        <v>Ford, Gerald</v>
      </c>
      <c r="W122" t="str">
        <f>VLOOKUP(A122,'national-winners'!$A$2:$B$13,2,0)</f>
        <v>Carter, Jimmy</v>
      </c>
      <c r="X122" t="str">
        <f t="shared" si="5"/>
        <v xml:space="preserve"> Gerald Ford (W)</v>
      </c>
    </row>
    <row r="123" spans="1:24" x14ac:dyDescent="0.25">
      <c r="A123">
        <v>1976</v>
      </c>
      <c r="B123" t="s">
        <v>85</v>
      </c>
      <c r="C123" t="s">
        <v>86</v>
      </c>
      <c r="D123">
        <v>23</v>
      </c>
      <c r="E123">
        <v>11</v>
      </c>
      <c r="F123">
        <v>2</v>
      </c>
      <c r="G123" t="s">
        <v>16</v>
      </c>
      <c r="H123" t="s">
        <v>24</v>
      </c>
      <c r="I123" t="str">
        <f t="shared" si="3"/>
        <v>Bubar, Benjamin ""Ben""(L)</v>
      </c>
      <c r="J123" t="s">
        <v>25</v>
      </c>
      <c r="K123" t="b">
        <v>0</v>
      </c>
      <c r="L123">
        <v>3495</v>
      </c>
      <c r="M123">
        <v>482968</v>
      </c>
      <c r="N123">
        <v>20171015</v>
      </c>
      <c r="O123" t="s">
        <v>19</v>
      </c>
      <c r="P123" t="str">
        <f>IF(VLOOKUP(A123,'national-winners'!$A$2:$B$13,2,0)=H123,"W","L")</f>
        <v>L</v>
      </c>
      <c r="Q123">
        <f>MATCH(C123,'state-winning-votes'!A:A,0)</f>
        <v>24</v>
      </c>
      <c r="R123">
        <f>MATCH(A123,'state-winning-votes'!$A$2:$L$2,0)</f>
        <v>2</v>
      </c>
      <c r="S123" cm="1">
        <f t="array" ref="S123">INDEX('state-winning-votes'!$A$1:$L$53,$Q123,$R123)</f>
        <v>236320</v>
      </c>
      <c r="T123">
        <f>INDEX('state-winning-votes'!$A$1:$L$53,MATCH($C123,'state-winning-votes'!$A:$A,0),MATCH($A123,'state-winning-votes'!$A$2:$L$2,0))</f>
        <v>236320</v>
      </c>
      <c r="U123" t="str">
        <f t="shared" si="4"/>
        <v>Ford, Gerald</v>
      </c>
      <c r="V123" t="str">
        <f>_xlfn.XLOOKUP(INDEX('state-winning-votes'!$A$1:$L$53,MATCH($C123,'state-winning-votes'!$A:$A,0),MATCH($A123,'state-winning-votes'!$A$2:$L$2,0)),$L:$L,$H:$H)</f>
        <v>Ford, Gerald</v>
      </c>
      <c r="W123" t="str">
        <f>VLOOKUP(A123,'national-winners'!$A$2:$B$13,2,0)</f>
        <v>Carter, Jimmy</v>
      </c>
      <c r="X123" t="str">
        <f t="shared" si="5"/>
        <v xml:space="preserve"> Gerald Ford (W)</v>
      </c>
    </row>
    <row r="124" spans="1:24" x14ac:dyDescent="0.25">
      <c r="A124">
        <v>1976</v>
      </c>
      <c r="B124" t="s">
        <v>87</v>
      </c>
      <c r="C124" t="s">
        <v>88</v>
      </c>
      <c r="D124">
        <v>24</v>
      </c>
      <c r="E124">
        <v>52</v>
      </c>
      <c r="F124">
        <v>52</v>
      </c>
      <c r="G124" t="s">
        <v>16</v>
      </c>
      <c r="H124" t="s">
        <v>17</v>
      </c>
      <c r="I124" t="str">
        <f t="shared" si="3"/>
        <v>Carter, Jimmy(W)</v>
      </c>
      <c r="J124" t="s">
        <v>18</v>
      </c>
      <c r="K124" t="b">
        <v>0</v>
      </c>
      <c r="L124">
        <v>759612</v>
      </c>
      <c r="M124">
        <v>1432273</v>
      </c>
      <c r="N124">
        <v>20171015</v>
      </c>
      <c r="O124" t="s">
        <v>19</v>
      </c>
      <c r="P124" t="str">
        <f>IF(VLOOKUP(A124,'national-winners'!$A$2:$B$13,2,0)=H124,"W","L")</f>
        <v>W</v>
      </c>
      <c r="Q124">
        <f>MATCH(C124,'state-winning-votes'!A:A,0)</f>
        <v>23</v>
      </c>
      <c r="R124">
        <f>MATCH(A124,'state-winning-votes'!$A$2:$L$2,0)</f>
        <v>2</v>
      </c>
      <c r="S124" cm="1">
        <f t="array" ref="S124">INDEX('state-winning-votes'!$A$1:$L$53,$Q124,$R124)</f>
        <v>759612</v>
      </c>
      <c r="T124">
        <f>INDEX('state-winning-votes'!$A$1:$L$53,MATCH($C124,'state-winning-votes'!$A:$A,0),MATCH($A124,'state-winning-votes'!$A$2:$L$2,0))</f>
        <v>759612</v>
      </c>
      <c r="U124" t="str">
        <f t="shared" si="4"/>
        <v>Carter, Jimmy</v>
      </c>
      <c r="V124" t="str">
        <f>_xlfn.XLOOKUP(INDEX('state-winning-votes'!$A$1:$L$53,MATCH($C124,'state-winning-votes'!$A:$A,0),MATCH($A124,'state-winning-votes'!$A$2:$L$2,0)),$L:$L,$H:$H)</f>
        <v>Carter, Jimmy</v>
      </c>
      <c r="W124" t="str">
        <f>VLOOKUP(A124,'national-winners'!$A$2:$B$13,2,0)</f>
        <v>Carter, Jimmy</v>
      </c>
      <c r="X124" t="str">
        <f t="shared" si="5"/>
        <v xml:space="preserve"> Jimmy Carter (W)</v>
      </c>
    </row>
    <row r="125" spans="1:24" x14ac:dyDescent="0.25">
      <c r="A125">
        <v>1976</v>
      </c>
      <c r="B125" t="s">
        <v>87</v>
      </c>
      <c r="C125" t="s">
        <v>88</v>
      </c>
      <c r="D125">
        <v>24</v>
      </c>
      <c r="E125">
        <v>52</v>
      </c>
      <c r="F125">
        <v>52</v>
      </c>
      <c r="G125" t="s">
        <v>16</v>
      </c>
      <c r="H125" t="s">
        <v>20</v>
      </c>
      <c r="I125" t="str">
        <f t="shared" si="3"/>
        <v>Ford, Gerald(L)</v>
      </c>
      <c r="J125" t="s">
        <v>21</v>
      </c>
      <c r="K125" t="b">
        <v>0</v>
      </c>
      <c r="L125">
        <v>672661</v>
      </c>
      <c r="M125">
        <v>1432273</v>
      </c>
      <c r="N125">
        <v>20171015</v>
      </c>
      <c r="O125" t="s">
        <v>19</v>
      </c>
      <c r="P125" t="str">
        <f>IF(VLOOKUP(A125,'national-winners'!$A$2:$B$13,2,0)=H125,"W","L")</f>
        <v>L</v>
      </c>
      <c r="Q125">
        <f>MATCH(C125,'state-winning-votes'!A:A,0)</f>
        <v>23</v>
      </c>
      <c r="R125">
        <f>MATCH(A125,'state-winning-votes'!$A$2:$L$2,0)</f>
        <v>2</v>
      </c>
      <c r="S125" cm="1">
        <f t="array" ref="S125">INDEX('state-winning-votes'!$A$1:$L$53,$Q125,$R125)</f>
        <v>759612</v>
      </c>
      <c r="T125">
        <f>INDEX('state-winning-votes'!$A$1:$L$53,MATCH($C125,'state-winning-votes'!$A:$A,0),MATCH($A125,'state-winning-votes'!$A$2:$L$2,0))</f>
        <v>759612</v>
      </c>
      <c r="U125" t="str">
        <f t="shared" si="4"/>
        <v>Carter, Jimmy</v>
      </c>
      <c r="V125" t="str">
        <f>_xlfn.XLOOKUP(INDEX('state-winning-votes'!$A$1:$L$53,MATCH($C125,'state-winning-votes'!$A:$A,0),MATCH($A125,'state-winning-votes'!$A$2:$L$2,0)),$L:$L,$H:$H)</f>
        <v>Carter, Jimmy</v>
      </c>
      <c r="W125" t="str">
        <f>VLOOKUP(A125,'national-winners'!$A$2:$B$13,2,0)</f>
        <v>Carter, Jimmy</v>
      </c>
      <c r="X125" t="str">
        <f t="shared" si="5"/>
        <v xml:space="preserve"> Jimmy Carter (W)</v>
      </c>
    </row>
    <row r="126" spans="1:24" x14ac:dyDescent="0.25">
      <c r="A126">
        <v>1976</v>
      </c>
      <c r="B126" t="s">
        <v>89</v>
      </c>
      <c r="C126" t="s">
        <v>90</v>
      </c>
      <c r="D126">
        <v>25</v>
      </c>
      <c r="E126">
        <v>14</v>
      </c>
      <c r="F126">
        <v>3</v>
      </c>
      <c r="G126" t="s">
        <v>16</v>
      </c>
      <c r="H126" t="s">
        <v>17</v>
      </c>
      <c r="I126" t="str">
        <f t="shared" si="3"/>
        <v>Carter, Jimmy(W)</v>
      </c>
      <c r="J126" t="s">
        <v>18</v>
      </c>
      <c r="K126" t="b">
        <v>0</v>
      </c>
      <c r="L126">
        <v>1429475</v>
      </c>
      <c r="M126">
        <v>2547558</v>
      </c>
      <c r="N126">
        <v>20171015</v>
      </c>
      <c r="O126" t="s">
        <v>19</v>
      </c>
      <c r="P126" t="str">
        <f>IF(VLOOKUP(A126,'national-winners'!$A$2:$B$13,2,0)=H126,"W","L")</f>
        <v>W</v>
      </c>
      <c r="Q126">
        <f>MATCH(C126,'state-winning-votes'!A:A,0)</f>
        <v>22</v>
      </c>
      <c r="R126">
        <f>MATCH(A126,'state-winning-votes'!$A$2:$L$2,0)</f>
        <v>2</v>
      </c>
      <c r="S126" cm="1">
        <f t="array" ref="S126">INDEX('state-winning-votes'!$A$1:$L$53,$Q126,$R126)</f>
        <v>1429475</v>
      </c>
      <c r="T126">
        <f>INDEX('state-winning-votes'!$A$1:$L$53,MATCH($C126,'state-winning-votes'!$A:$A,0),MATCH($A126,'state-winning-votes'!$A$2:$L$2,0))</f>
        <v>1429475</v>
      </c>
      <c r="U126" t="str">
        <f t="shared" si="4"/>
        <v>Carter, Jimmy</v>
      </c>
      <c r="V126" t="str">
        <f>_xlfn.XLOOKUP(INDEX('state-winning-votes'!$A$1:$L$53,MATCH($C126,'state-winning-votes'!$A:$A,0),MATCH($A126,'state-winning-votes'!$A$2:$L$2,0)),$L:$L,$H:$H)</f>
        <v>Carter, Jimmy</v>
      </c>
      <c r="W126" t="str">
        <f>VLOOKUP(A126,'national-winners'!$A$2:$B$13,2,0)</f>
        <v>Carter, Jimmy</v>
      </c>
      <c r="X126" t="str">
        <f t="shared" si="5"/>
        <v xml:space="preserve"> Jimmy Carter (W)</v>
      </c>
    </row>
    <row r="127" spans="1:24" x14ac:dyDescent="0.25">
      <c r="A127">
        <v>1976</v>
      </c>
      <c r="B127" t="s">
        <v>89</v>
      </c>
      <c r="C127" t="s">
        <v>90</v>
      </c>
      <c r="D127">
        <v>25</v>
      </c>
      <c r="E127">
        <v>14</v>
      </c>
      <c r="F127">
        <v>3</v>
      </c>
      <c r="G127" t="s">
        <v>16</v>
      </c>
      <c r="H127" t="s">
        <v>20</v>
      </c>
      <c r="I127" t="str">
        <f t="shared" si="3"/>
        <v>Ford, Gerald(L)</v>
      </c>
      <c r="J127" t="s">
        <v>21</v>
      </c>
      <c r="K127" t="b">
        <v>0</v>
      </c>
      <c r="L127">
        <v>1030276</v>
      </c>
      <c r="M127">
        <v>2547558</v>
      </c>
      <c r="N127">
        <v>20171015</v>
      </c>
      <c r="O127" t="s">
        <v>19</v>
      </c>
      <c r="P127" t="str">
        <f>IF(VLOOKUP(A127,'national-winners'!$A$2:$B$13,2,0)=H127,"W","L")</f>
        <v>L</v>
      </c>
      <c r="Q127">
        <f>MATCH(C127,'state-winning-votes'!A:A,0)</f>
        <v>22</v>
      </c>
      <c r="R127">
        <f>MATCH(A127,'state-winning-votes'!$A$2:$L$2,0)</f>
        <v>2</v>
      </c>
      <c r="S127" cm="1">
        <f t="array" ref="S127">INDEX('state-winning-votes'!$A$1:$L$53,$Q127,$R127)</f>
        <v>1429475</v>
      </c>
      <c r="T127">
        <f>INDEX('state-winning-votes'!$A$1:$L$53,MATCH($C127,'state-winning-votes'!$A:$A,0),MATCH($A127,'state-winning-votes'!$A$2:$L$2,0))</f>
        <v>1429475</v>
      </c>
      <c r="U127" t="str">
        <f t="shared" si="4"/>
        <v>Carter, Jimmy</v>
      </c>
      <c r="V127" t="str">
        <f>_xlfn.XLOOKUP(INDEX('state-winning-votes'!$A$1:$L$53,MATCH($C127,'state-winning-votes'!$A:$A,0),MATCH($A127,'state-winning-votes'!$A$2:$L$2,0)),$L:$L,$H:$H)</f>
        <v>Carter, Jimmy</v>
      </c>
      <c r="W127" t="str">
        <f>VLOOKUP(A127,'national-winners'!$A$2:$B$13,2,0)</f>
        <v>Carter, Jimmy</v>
      </c>
      <c r="X127" t="str">
        <f t="shared" si="5"/>
        <v xml:space="preserve"> Jimmy Carter (W)</v>
      </c>
    </row>
    <row r="128" spans="1:24" x14ac:dyDescent="0.25">
      <c r="A128">
        <v>1976</v>
      </c>
      <c r="B128" t="s">
        <v>89</v>
      </c>
      <c r="C128" t="s">
        <v>90</v>
      </c>
      <c r="D128">
        <v>25</v>
      </c>
      <c r="E128">
        <v>14</v>
      </c>
      <c r="F128">
        <v>3</v>
      </c>
      <c r="G128" t="s">
        <v>16</v>
      </c>
      <c r="H128" t="s">
        <v>34</v>
      </c>
      <c r="I128" t="str">
        <f t="shared" si="3"/>
        <v>McCarthy, Eugene ""Gene""(L)</v>
      </c>
      <c r="J128" t="s">
        <v>35</v>
      </c>
      <c r="K128" t="b">
        <v>0</v>
      </c>
      <c r="L128">
        <v>65637</v>
      </c>
      <c r="M128">
        <v>2547558</v>
      </c>
      <c r="N128">
        <v>20171015</v>
      </c>
      <c r="O128" t="s">
        <v>19</v>
      </c>
      <c r="P128" t="str">
        <f>IF(VLOOKUP(A128,'national-winners'!$A$2:$B$13,2,0)=H128,"W","L")</f>
        <v>L</v>
      </c>
      <c r="Q128">
        <f>MATCH(C128,'state-winning-votes'!A:A,0)</f>
        <v>22</v>
      </c>
      <c r="R128">
        <f>MATCH(A128,'state-winning-votes'!$A$2:$L$2,0)</f>
        <v>2</v>
      </c>
      <c r="S128" cm="1">
        <f t="array" ref="S128">INDEX('state-winning-votes'!$A$1:$L$53,$Q128,$R128)</f>
        <v>1429475</v>
      </c>
      <c r="T128">
        <f>INDEX('state-winning-votes'!$A$1:$L$53,MATCH($C128,'state-winning-votes'!$A:$A,0),MATCH($A128,'state-winning-votes'!$A$2:$L$2,0))</f>
        <v>1429475</v>
      </c>
      <c r="U128" t="str">
        <f t="shared" si="4"/>
        <v>Carter, Jimmy</v>
      </c>
      <c r="V128" t="str">
        <f>_xlfn.XLOOKUP(INDEX('state-winning-votes'!$A$1:$L$53,MATCH($C128,'state-winning-votes'!$A:$A,0),MATCH($A128,'state-winning-votes'!$A$2:$L$2,0)),$L:$L,$H:$H)</f>
        <v>Carter, Jimmy</v>
      </c>
      <c r="W128" t="str">
        <f>VLOOKUP(A128,'national-winners'!$A$2:$B$13,2,0)</f>
        <v>Carter, Jimmy</v>
      </c>
      <c r="X128" t="str">
        <f t="shared" si="5"/>
        <v xml:space="preserve"> Jimmy Carter (W)</v>
      </c>
    </row>
    <row r="129" spans="1:24" x14ac:dyDescent="0.25">
      <c r="A129">
        <v>1976</v>
      </c>
      <c r="B129" t="s">
        <v>89</v>
      </c>
      <c r="C129" t="s">
        <v>90</v>
      </c>
      <c r="D129">
        <v>25</v>
      </c>
      <c r="E129">
        <v>14</v>
      </c>
      <c r="F129">
        <v>3</v>
      </c>
      <c r="G129" t="s">
        <v>16</v>
      </c>
      <c r="H129" t="s">
        <v>36</v>
      </c>
      <c r="I129" t="str">
        <f t="shared" si="3"/>
        <v>Camejo, Peter(L)</v>
      </c>
      <c r="J129" t="s">
        <v>37</v>
      </c>
      <c r="K129" t="b">
        <v>0</v>
      </c>
      <c r="L129">
        <v>8138</v>
      </c>
      <c r="M129">
        <v>2547558</v>
      </c>
      <c r="N129">
        <v>20171015</v>
      </c>
      <c r="O129" t="s">
        <v>19</v>
      </c>
      <c r="P129" t="str">
        <f>IF(VLOOKUP(A129,'national-winners'!$A$2:$B$13,2,0)=H129,"W","L")</f>
        <v>L</v>
      </c>
      <c r="Q129">
        <f>MATCH(C129,'state-winning-votes'!A:A,0)</f>
        <v>22</v>
      </c>
      <c r="R129">
        <f>MATCH(A129,'state-winning-votes'!$A$2:$L$2,0)</f>
        <v>2</v>
      </c>
      <c r="S129" cm="1">
        <f t="array" ref="S129">INDEX('state-winning-votes'!$A$1:$L$53,$Q129,$R129)</f>
        <v>1429475</v>
      </c>
      <c r="T129">
        <f>INDEX('state-winning-votes'!$A$1:$L$53,MATCH($C129,'state-winning-votes'!$A:$A,0),MATCH($A129,'state-winning-votes'!$A$2:$L$2,0))</f>
        <v>1429475</v>
      </c>
      <c r="U129" t="str">
        <f t="shared" si="4"/>
        <v>Carter, Jimmy</v>
      </c>
      <c r="V129" t="str">
        <f>_xlfn.XLOOKUP(INDEX('state-winning-votes'!$A$1:$L$53,MATCH($C129,'state-winning-votes'!$A:$A,0),MATCH($A129,'state-winning-votes'!$A$2:$L$2,0)),$L:$L,$H:$H)</f>
        <v>Carter, Jimmy</v>
      </c>
      <c r="W129" t="str">
        <f>VLOOKUP(A129,'national-winners'!$A$2:$B$13,2,0)</f>
        <v>Carter, Jimmy</v>
      </c>
      <c r="X129" t="str">
        <f t="shared" si="5"/>
        <v xml:space="preserve"> Jimmy Carter (W)</v>
      </c>
    </row>
    <row r="130" spans="1:24" x14ac:dyDescent="0.25">
      <c r="A130">
        <v>1976</v>
      </c>
      <c r="B130" t="s">
        <v>89</v>
      </c>
      <c r="C130" t="s">
        <v>90</v>
      </c>
      <c r="D130">
        <v>25</v>
      </c>
      <c r="E130">
        <v>14</v>
      </c>
      <c r="F130">
        <v>3</v>
      </c>
      <c r="G130" t="s">
        <v>16</v>
      </c>
      <c r="H130" t="s">
        <v>38</v>
      </c>
      <c r="I130" t="str">
        <f t="shared" si="3"/>
        <v>Anderson, Thomas J.(L)</v>
      </c>
      <c r="J130" t="s">
        <v>39</v>
      </c>
      <c r="K130" t="b">
        <v>0</v>
      </c>
      <c r="L130">
        <v>7555</v>
      </c>
      <c r="M130">
        <v>2547558</v>
      </c>
      <c r="N130">
        <v>20171015</v>
      </c>
      <c r="O130" t="s">
        <v>19</v>
      </c>
      <c r="P130" t="str">
        <f>IF(VLOOKUP(A130,'national-winners'!$A$2:$B$13,2,0)=H130,"W","L")</f>
        <v>L</v>
      </c>
      <c r="Q130">
        <f>MATCH(C130,'state-winning-votes'!A:A,0)</f>
        <v>22</v>
      </c>
      <c r="R130">
        <f>MATCH(A130,'state-winning-votes'!$A$2:$L$2,0)</f>
        <v>2</v>
      </c>
      <c r="S130" cm="1">
        <f t="array" ref="S130">INDEX('state-winning-votes'!$A$1:$L$53,$Q130,$R130)</f>
        <v>1429475</v>
      </c>
      <c r="T130">
        <f>INDEX('state-winning-votes'!$A$1:$L$53,MATCH($C130,'state-winning-votes'!$A:$A,0),MATCH($A130,'state-winning-votes'!$A$2:$L$2,0))</f>
        <v>1429475</v>
      </c>
      <c r="U130" t="str">
        <f t="shared" si="4"/>
        <v>Carter, Jimmy</v>
      </c>
      <c r="V130" t="str">
        <f>_xlfn.XLOOKUP(INDEX('state-winning-votes'!$A$1:$L$53,MATCH($C130,'state-winning-votes'!$A:$A,0),MATCH($A130,'state-winning-votes'!$A$2:$L$2,0)),$L:$L,$H:$H)</f>
        <v>Carter, Jimmy</v>
      </c>
      <c r="W130" t="str">
        <f>VLOOKUP(A130,'national-winners'!$A$2:$B$13,2,0)</f>
        <v>Carter, Jimmy</v>
      </c>
      <c r="X130" t="str">
        <f t="shared" si="5"/>
        <v xml:space="preserve"> Jimmy Carter (W)</v>
      </c>
    </row>
    <row r="131" spans="1:24" x14ac:dyDescent="0.25">
      <c r="A131">
        <v>1976</v>
      </c>
      <c r="B131" t="s">
        <v>89</v>
      </c>
      <c r="C131" t="s">
        <v>90</v>
      </c>
      <c r="D131">
        <v>25</v>
      </c>
      <c r="E131">
        <v>14</v>
      </c>
      <c r="F131">
        <v>3</v>
      </c>
      <c r="G131" t="s">
        <v>16</v>
      </c>
      <c r="H131" t="s">
        <v>48</v>
      </c>
      <c r="I131" t="str">
        <f t="shared" ref="I131:I194" si="6">H131&amp;"("&amp;P131&amp;")"</f>
        <v>Larouche, Lyndon, Jr.(L)</v>
      </c>
      <c r="J131" t="s">
        <v>49</v>
      </c>
      <c r="K131" t="b">
        <v>0</v>
      </c>
      <c r="L131">
        <v>4922</v>
      </c>
      <c r="M131">
        <v>2547558</v>
      </c>
      <c r="N131">
        <v>20171015</v>
      </c>
      <c r="O131" t="s">
        <v>19</v>
      </c>
      <c r="P131" t="str">
        <f>IF(VLOOKUP(A131,'national-winners'!$A$2:$B$13,2,0)=H131,"W","L")</f>
        <v>L</v>
      </c>
      <c r="Q131">
        <f>MATCH(C131,'state-winning-votes'!A:A,0)</f>
        <v>22</v>
      </c>
      <c r="R131">
        <f>MATCH(A131,'state-winning-votes'!$A$2:$L$2,0)</f>
        <v>2</v>
      </c>
      <c r="S131" cm="1">
        <f t="array" ref="S131">INDEX('state-winning-votes'!$A$1:$L$53,$Q131,$R131)</f>
        <v>1429475</v>
      </c>
      <c r="T131">
        <f>INDEX('state-winning-votes'!$A$1:$L$53,MATCH($C131,'state-winning-votes'!$A:$A,0),MATCH($A131,'state-winning-votes'!$A$2:$L$2,0))</f>
        <v>1429475</v>
      </c>
      <c r="U131" t="str">
        <f t="shared" ref="U131:U194" si="7">_xlfn.XLOOKUP(T131,L:L,H:H)</f>
        <v>Carter, Jimmy</v>
      </c>
      <c r="V131" t="str">
        <f>_xlfn.XLOOKUP(INDEX('state-winning-votes'!$A$1:$L$53,MATCH($C131,'state-winning-votes'!$A:$A,0),MATCH($A131,'state-winning-votes'!$A$2:$L$2,0)),$L:$L,$H:$H)</f>
        <v>Carter, Jimmy</v>
      </c>
      <c r="W131" t="str">
        <f>VLOOKUP(A131,'national-winners'!$A$2:$B$13,2,0)</f>
        <v>Carter, Jimmy</v>
      </c>
      <c r="X131" t="str">
        <f t="shared" ref="X131:X194" si="8">IFERROR(RIGHT(V131,LEN(V131)-SEARCH(",",V131))&amp;" "&amp;LEFT(V131,SEARCH(",",V131)-1)&amp;" (W)","NULL")</f>
        <v xml:space="preserve"> Jimmy Carter (W)</v>
      </c>
    </row>
    <row r="132" spans="1:24" x14ac:dyDescent="0.25">
      <c r="A132">
        <v>1976</v>
      </c>
      <c r="B132" t="s">
        <v>89</v>
      </c>
      <c r="C132" t="s">
        <v>90</v>
      </c>
      <c r="D132">
        <v>25</v>
      </c>
      <c r="E132">
        <v>14</v>
      </c>
      <c r="F132">
        <v>3</v>
      </c>
      <c r="G132" t="s">
        <v>16</v>
      </c>
      <c r="H132" t="s">
        <v>52</v>
      </c>
      <c r="I132" t="str">
        <f t="shared" si="6"/>
        <v>Scattering(L)</v>
      </c>
      <c r="K132" t="b">
        <v>0</v>
      </c>
      <c r="L132">
        <v>1401</v>
      </c>
      <c r="M132">
        <v>2547558</v>
      </c>
      <c r="N132">
        <v>20171015</v>
      </c>
      <c r="O132" t="s">
        <v>19</v>
      </c>
      <c r="P132" t="str">
        <f>IF(VLOOKUP(A132,'national-winners'!$A$2:$B$13,2,0)=H132,"W","L")</f>
        <v>L</v>
      </c>
      <c r="Q132">
        <f>MATCH(C132,'state-winning-votes'!A:A,0)</f>
        <v>22</v>
      </c>
      <c r="R132">
        <f>MATCH(A132,'state-winning-votes'!$A$2:$L$2,0)</f>
        <v>2</v>
      </c>
      <c r="S132" cm="1">
        <f t="array" ref="S132">INDEX('state-winning-votes'!$A$1:$L$53,$Q132,$R132)</f>
        <v>1429475</v>
      </c>
      <c r="T132">
        <f>INDEX('state-winning-votes'!$A$1:$L$53,MATCH($C132,'state-winning-votes'!$A:$A,0),MATCH($A132,'state-winning-votes'!$A$2:$L$2,0))</f>
        <v>1429475</v>
      </c>
      <c r="U132" t="str">
        <f t="shared" si="7"/>
        <v>Carter, Jimmy</v>
      </c>
      <c r="V132" t="str">
        <f>_xlfn.XLOOKUP(INDEX('state-winning-votes'!$A$1:$L$53,MATCH($C132,'state-winning-votes'!$A:$A,0),MATCH($A132,'state-winning-votes'!$A$2:$L$2,0)),$L:$L,$H:$H)</f>
        <v>Carter, Jimmy</v>
      </c>
      <c r="W132" t="str">
        <f>VLOOKUP(A132,'national-winners'!$A$2:$B$13,2,0)</f>
        <v>Carter, Jimmy</v>
      </c>
      <c r="X132" t="str">
        <f t="shared" si="8"/>
        <v xml:space="preserve"> Jimmy Carter (W)</v>
      </c>
    </row>
    <row r="133" spans="1:24" x14ac:dyDescent="0.25">
      <c r="A133">
        <v>1976</v>
      </c>
      <c r="B133" t="s">
        <v>89</v>
      </c>
      <c r="C133" t="s">
        <v>90</v>
      </c>
      <c r="D133">
        <v>25</v>
      </c>
      <c r="E133">
        <v>14</v>
      </c>
      <c r="F133">
        <v>3</v>
      </c>
      <c r="G133" t="s">
        <v>16</v>
      </c>
      <c r="H133" t="s">
        <v>28</v>
      </c>
      <c r="I133" t="str">
        <f t="shared" si="6"/>
        <v>Macbride, Roger(L)</v>
      </c>
      <c r="J133" t="s">
        <v>29</v>
      </c>
      <c r="K133" t="b">
        <v>0</v>
      </c>
      <c r="L133">
        <v>135</v>
      </c>
      <c r="M133">
        <v>2547558</v>
      </c>
      <c r="N133">
        <v>20171015</v>
      </c>
      <c r="O133" t="s">
        <v>19</v>
      </c>
      <c r="P133" t="str">
        <f>IF(VLOOKUP(A133,'national-winners'!$A$2:$B$13,2,0)=H133,"W","L")</f>
        <v>L</v>
      </c>
      <c r="Q133">
        <f>MATCH(C133,'state-winning-votes'!A:A,0)</f>
        <v>22</v>
      </c>
      <c r="R133">
        <f>MATCH(A133,'state-winning-votes'!$A$2:$L$2,0)</f>
        <v>2</v>
      </c>
      <c r="S133" cm="1">
        <f t="array" ref="S133">INDEX('state-winning-votes'!$A$1:$L$53,$Q133,$R133)</f>
        <v>1429475</v>
      </c>
      <c r="T133">
        <f>INDEX('state-winning-votes'!$A$1:$L$53,MATCH($C133,'state-winning-votes'!$A:$A,0),MATCH($A133,'state-winning-votes'!$A$2:$L$2,0))</f>
        <v>1429475</v>
      </c>
      <c r="U133" t="str">
        <f t="shared" si="7"/>
        <v>Carter, Jimmy</v>
      </c>
      <c r="V133" t="str">
        <f>_xlfn.XLOOKUP(INDEX('state-winning-votes'!$A$1:$L$53,MATCH($C133,'state-winning-votes'!$A:$A,0),MATCH($A133,'state-winning-votes'!$A$2:$L$2,0)),$L:$L,$H:$H)</f>
        <v>Carter, Jimmy</v>
      </c>
      <c r="W133" t="str">
        <f>VLOOKUP(A133,'national-winners'!$A$2:$B$13,2,0)</f>
        <v>Carter, Jimmy</v>
      </c>
      <c r="X133" t="str">
        <f t="shared" si="8"/>
        <v xml:space="preserve"> Jimmy Carter (W)</v>
      </c>
    </row>
    <row r="134" spans="1:24" x14ac:dyDescent="0.25">
      <c r="A134">
        <v>1976</v>
      </c>
      <c r="B134" t="s">
        <v>89</v>
      </c>
      <c r="C134" t="s">
        <v>90</v>
      </c>
      <c r="D134">
        <v>25</v>
      </c>
      <c r="E134">
        <v>14</v>
      </c>
      <c r="F134">
        <v>3</v>
      </c>
      <c r="G134" t="s">
        <v>16</v>
      </c>
      <c r="H134" t="s">
        <v>70</v>
      </c>
      <c r="I134" t="str">
        <f t="shared" si="6"/>
        <v>Julius ""Jules"", Levin(L)</v>
      </c>
      <c r="J134" t="s">
        <v>56</v>
      </c>
      <c r="K134" t="b">
        <v>0</v>
      </c>
      <c r="L134">
        <v>19</v>
      </c>
      <c r="M134">
        <v>2547558</v>
      </c>
      <c r="N134">
        <v>20171015</v>
      </c>
      <c r="O134" t="s">
        <v>19</v>
      </c>
      <c r="P134" t="str">
        <f>IF(VLOOKUP(A134,'national-winners'!$A$2:$B$13,2,0)=H134,"W","L")</f>
        <v>L</v>
      </c>
      <c r="Q134">
        <f>MATCH(C134,'state-winning-votes'!A:A,0)</f>
        <v>22</v>
      </c>
      <c r="R134">
        <f>MATCH(A134,'state-winning-votes'!$A$2:$L$2,0)</f>
        <v>2</v>
      </c>
      <c r="S134" cm="1">
        <f t="array" ref="S134">INDEX('state-winning-votes'!$A$1:$L$53,$Q134,$R134)</f>
        <v>1429475</v>
      </c>
      <c r="T134">
        <f>INDEX('state-winning-votes'!$A$1:$L$53,MATCH($C134,'state-winning-votes'!$A:$A,0),MATCH($A134,'state-winning-votes'!$A$2:$L$2,0))</f>
        <v>1429475</v>
      </c>
      <c r="U134" t="str">
        <f t="shared" si="7"/>
        <v>Carter, Jimmy</v>
      </c>
      <c r="V134" t="str">
        <f>_xlfn.XLOOKUP(INDEX('state-winning-votes'!$A$1:$L$53,MATCH($C134,'state-winning-votes'!$A:$A,0),MATCH($A134,'state-winning-votes'!$A$2:$L$2,0)),$L:$L,$H:$H)</f>
        <v>Carter, Jimmy</v>
      </c>
      <c r="W134" t="str">
        <f>VLOOKUP(A134,'national-winners'!$A$2:$B$13,2,0)</f>
        <v>Carter, Jimmy</v>
      </c>
      <c r="X134" t="str">
        <f t="shared" si="8"/>
        <v xml:space="preserve"> Jimmy Carter (W)</v>
      </c>
    </row>
    <row r="135" spans="1:24" x14ac:dyDescent="0.25">
      <c r="A135">
        <v>1976</v>
      </c>
      <c r="B135" t="s">
        <v>91</v>
      </c>
      <c r="C135" t="s">
        <v>92</v>
      </c>
      <c r="D135">
        <v>26</v>
      </c>
      <c r="E135">
        <v>34</v>
      </c>
      <c r="F135">
        <v>23</v>
      </c>
      <c r="G135" t="s">
        <v>16</v>
      </c>
      <c r="H135" t="s">
        <v>20</v>
      </c>
      <c r="I135" t="str">
        <f t="shared" si="6"/>
        <v>Ford, Gerald(L)</v>
      </c>
      <c r="J135" t="s">
        <v>21</v>
      </c>
      <c r="K135" t="b">
        <v>0</v>
      </c>
      <c r="L135">
        <v>1893742</v>
      </c>
      <c r="M135">
        <v>3651590</v>
      </c>
      <c r="N135">
        <v>20171015</v>
      </c>
      <c r="O135" t="s">
        <v>19</v>
      </c>
      <c r="P135" t="str">
        <f>IF(VLOOKUP(A135,'national-winners'!$A$2:$B$13,2,0)=H135,"W","L")</f>
        <v>L</v>
      </c>
      <c r="Q135">
        <f>MATCH(C135,'state-winning-votes'!A:A,0)</f>
        <v>25</v>
      </c>
      <c r="R135">
        <f>MATCH(A135,'state-winning-votes'!$A$2:$L$2,0)</f>
        <v>2</v>
      </c>
      <c r="S135" cm="1">
        <f t="array" ref="S135">INDEX('state-winning-votes'!$A$1:$L$53,$Q135,$R135)</f>
        <v>1893742</v>
      </c>
      <c r="T135">
        <f>INDEX('state-winning-votes'!$A$1:$L$53,MATCH($C135,'state-winning-votes'!$A:$A,0),MATCH($A135,'state-winning-votes'!$A$2:$L$2,0))</f>
        <v>1893742</v>
      </c>
      <c r="U135" t="str">
        <f t="shared" si="7"/>
        <v>Ford, Gerald</v>
      </c>
      <c r="V135" t="str">
        <f>_xlfn.XLOOKUP(INDEX('state-winning-votes'!$A$1:$L$53,MATCH($C135,'state-winning-votes'!$A:$A,0),MATCH($A135,'state-winning-votes'!$A$2:$L$2,0)),$L:$L,$H:$H)</f>
        <v>Ford, Gerald</v>
      </c>
      <c r="W135" t="str">
        <f>VLOOKUP(A135,'national-winners'!$A$2:$B$13,2,0)</f>
        <v>Carter, Jimmy</v>
      </c>
      <c r="X135" t="str">
        <f t="shared" si="8"/>
        <v xml:space="preserve"> Gerald Ford (W)</v>
      </c>
    </row>
    <row r="136" spans="1:24" x14ac:dyDescent="0.25">
      <c r="A136">
        <v>1976</v>
      </c>
      <c r="B136" t="s">
        <v>91</v>
      </c>
      <c r="C136" t="s">
        <v>92</v>
      </c>
      <c r="D136">
        <v>26</v>
      </c>
      <c r="E136">
        <v>34</v>
      </c>
      <c r="F136">
        <v>23</v>
      </c>
      <c r="G136" t="s">
        <v>16</v>
      </c>
      <c r="H136" t="s">
        <v>17</v>
      </c>
      <c r="I136" t="str">
        <f t="shared" si="6"/>
        <v>Carter, Jimmy(W)</v>
      </c>
      <c r="J136" t="s">
        <v>18</v>
      </c>
      <c r="K136" t="b">
        <v>0</v>
      </c>
      <c r="L136">
        <v>1696714</v>
      </c>
      <c r="M136">
        <v>3651590</v>
      </c>
      <c r="N136">
        <v>20171015</v>
      </c>
      <c r="O136" t="s">
        <v>19</v>
      </c>
      <c r="P136" t="str">
        <f>IF(VLOOKUP(A136,'national-winners'!$A$2:$B$13,2,0)=H136,"W","L")</f>
        <v>W</v>
      </c>
      <c r="Q136">
        <f>MATCH(C136,'state-winning-votes'!A:A,0)</f>
        <v>25</v>
      </c>
      <c r="R136">
        <f>MATCH(A136,'state-winning-votes'!$A$2:$L$2,0)</f>
        <v>2</v>
      </c>
      <c r="S136" cm="1">
        <f t="array" ref="S136">INDEX('state-winning-votes'!$A$1:$L$53,$Q136,$R136)</f>
        <v>1893742</v>
      </c>
      <c r="T136">
        <f>INDEX('state-winning-votes'!$A$1:$L$53,MATCH($C136,'state-winning-votes'!$A:$A,0),MATCH($A136,'state-winning-votes'!$A$2:$L$2,0))</f>
        <v>1893742</v>
      </c>
      <c r="U136" t="str">
        <f t="shared" si="7"/>
        <v>Ford, Gerald</v>
      </c>
      <c r="V136" t="str">
        <f>_xlfn.XLOOKUP(INDEX('state-winning-votes'!$A$1:$L$53,MATCH($C136,'state-winning-votes'!$A:$A,0),MATCH($A136,'state-winning-votes'!$A$2:$L$2,0)),$L:$L,$H:$H)</f>
        <v>Ford, Gerald</v>
      </c>
      <c r="W136" t="str">
        <f>VLOOKUP(A136,'national-winners'!$A$2:$B$13,2,0)</f>
        <v>Carter, Jimmy</v>
      </c>
      <c r="X136" t="str">
        <f t="shared" si="8"/>
        <v xml:space="preserve"> Gerald Ford (W)</v>
      </c>
    </row>
    <row r="137" spans="1:24" x14ac:dyDescent="0.25">
      <c r="A137">
        <v>1976</v>
      </c>
      <c r="B137" t="s">
        <v>91</v>
      </c>
      <c r="C137" t="s">
        <v>92</v>
      </c>
      <c r="D137">
        <v>26</v>
      </c>
      <c r="E137">
        <v>34</v>
      </c>
      <c r="F137">
        <v>23</v>
      </c>
      <c r="G137" t="s">
        <v>16</v>
      </c>
      <c r="H137" t="s">
        <v>34</v>
      </c>
      <c r="I137" t="str">
        <f t="shared" si="6"/>
        <v>McCarthy, Eugene ""Gene""(L)</v>
      </c>
      <c r="J137" t="s">
        <v>35</v>
      </c>
      <c r="K137" t="b">
        <v>0</v>
      </c>
      <c r="L137">
        <v>47905</v>
      </c>
      <c r="M137">
        <v>3651590</v>
      </c>
      <c r="N137">
        <v>20171015</v>
      </c>
      <c r="O137" t="s">
        <v>19</v>
      </c>
      <c r="P137" t="str">
        <f>IF(VLOOKUP(A137,'national-winners'!$A$2:$B$13,2,0)=H137,"W","L")</f>
        <v>L</v>
      </c>
      <c r="Q137">
        <f>MATCH(C137,'state-winning-votes'!A:A,0)</f>
        <v>25</v>
      </c>
      <c r="R137">
        <f>MATCH(A137,'state-winning-votes'!$A$2:$L$2,0)</f>
        <v>2</v>
      </c>
      <c r="S137" cm="1">
        <f t="array" ref="S137">INDEX('state-winning-votes'!$A$1:$L$53,$Q137,$R137)</f>
        <v>1893742</v>
      </c>
      <c r="T137">
        <f>INDEX('state-winning-votes'!$A$1:$L$53,MATCH($C137,'state-winning-votes'!$A:$A,0),MATCH($A137,'state-winning-votes'!$A$2:$L$2,0))</f>
        <v>1893742</v>
      </c>
      <c r="U137" t="str">
        <f t="shared" si="7"/>
        <v>Ford, Gerald</v>
      </c>
      <c r="V137" t="str">
        <f>_xlfn.XLOOKUP(INDEX('state-winning-votes'!$A$1:$L$53,MATCH($C137,'state-winning-votes'!$A:$A,0),MATCH($A137,'state-winning-votes'!$A$2:$L$2,0)),$L:$L,$H:$H)</f>
        <v>Ford, Gerald</v>
      </c>
      <c r="W137" t="str">
        <f>VLOOKUP(A137,'national-winners'!$A$2:$B$13,2,0)</f>
        <v>Carter, Jimmy</v>
      </c>
      <c r="X137" t="str">
        <f t="shared" si="8"/>
        <v xml:space="preserve"> Gerald Ford (W)</v>
      </c>
    </row>
    <row r="138" spans="1:24" x14ac:dyDescent="0.25">
      <c r="A138">
        <v>1976</v>
      </c>
      <c r="B138" t="s">
        <v>91</v>
      </c>
      <c r="C138" t="s">
        <v>92</v>
      </c>
      <c r="D138">
        <v>26</v>
      </c>
      <c r="E138">
        <v>34</v>
      </c>
      <c r="F138">
        <v>23</v>
      </c>
      <c r="G138" t="s">
        <v>16</v>
      </c>
      <c r="H138" t="s">
        <v>28</v>
      </c>
      <c r="I138" t="str">
        <f t="shared" si="6"/>
        <v>Macbride, Roger(L)</v>
      </c>
      <c r="J138" t="s">
        <v>29</v>
      </c>
      <c r="K138" t="b">
        <v>0</v>
      </c>
      <c r="L138">
        <v>5407</v>
      </c>
      <c r="M138">
        <v>3651590</v>
      </c>
      <c r="N138">
        <v>20171015</v>
      </c>
      <c r="O138" t="s">
        <v>19</v>
      </c>
      <c r="P138" t="str">
        <f>IF(VLOOKUP(A138,'national-winners'!$A$2:$B$13,2,0)=H138,"W","L")</f>
        <v>L</v>
      </c>
      <c r="Q138">
        <f>MATCH(C138,'state-winning-votes'!A:A,0)</f>
        <v>25</v>
      </c>
      <c r="R138">
        <f>MATCH(A138,'state-winning-votes'!$A$2:$L$2,0)</f>
        <v>2</v>
      </c>
      <c r="S138" cm="1">
        <f t="array" ref="S138">INDEX('state-winning-votes'!$A$1:$L$53,$Q138,$R138)</f>
        <v>1893742</v>
      </c>
      <c r="T138">
        <f>INDEX('state-winning-votes'!$A$1:$L$53,MATCH($C138,'state-winning-votes'!$A:$A,0),MATCH($A138,'state-winning-votes'!$A$2:$L$2,0))</f>
        <v>1893742</v>
      </c>
      <c r="U138" t="str">
        <f t="shared" si="7"/>
        <v>Ford, Gerald</v>
      </c>
      <c r="V138" t="str">
        <f>_xlfn.XLOOKUP(INDEX('state-winning-votes'!$A$1:$L$53,MATCH($C138,'state-winning-votes'!$A:$A,0),MATCH($A138,'state-winning-votes'!$A$2:$L$2,0)),$L:$L,$H:$H)</f>
        <v>Ford, Gerald</v>
      </c>
      <c r="W138" t="str">
        <f>VLOOKUP(A138,'national-winners'!$A$2:$B$13,2,0)</f>
        <v>Carter, Jimmy</v>
      </c>
      <c r="X138" t="str">
        <f t="shared" si="8"/>
        <v xml:space="preserve"> Gerald Ford (W)</v>
      </c>
    </row>
    <row r="139" spans="1:24" x14ac:dyDescent="0.25">
      <c r="A139">
        <v>1976</v>
      </c>
      <c r="B139" t="s">
        <v>91</v>
      </c>
      <c r="C139" t="s">
        <v>92</v>
      </c>
      <c r="D139">
        <v>26</v>
      </c>
      <c r="E139">
        <v>34</v>
      </c>
      <c r="F139">
        <v>23</v>
      </c>
      <c r="G139" t="s">
        <v>16</v>
      </c>
      <c r="H139" t="s">
        <v>44</v>
      </c>
      <c r="I139" t="str">
        <f t="shared" si="6"/>
        <v>Wright, Margaret(L)</v>
      </c>
      <c r="J139" t="s">
        <v>93</v>
      </c>
      <c r="K139" t="b">
        <v>0</v>
      </c>
      <c r="L139">
        <v>3504</v>
      </c>
      <c r="M139">
        <v>3651590</v>
      </c>
      <c r="N139">
        <v>20171015</v>
      </c>
      <c r="O139" t="s">
        <v>19</v>
      </c>
      <c r="P139" t="str">
        <f>IF(VLOOKUP(A139,'national-winners'!$A$2:$B$13,2,0)=H139,"W","L")</f>
        <v>L</v>
      </c>
      <c r="Q139">
        <f>MATCH(C139,'state-winning-votes'!A:A,0)</f>
        <v>25</v>
      </c>
      <c r="R139">
        <f>MATCH(A139,'state-winning-votes'!$A$2:$L$2,0)</f>
        <v>2</v>
      </c>
      <c r="S139" cm="1">
        <f t="array" ref="S139">INDEX('state-winning-votes'!$A$1:$L$53,$Q139,$R139)</f>
        <v>1893742</v>
      </c>
      <c r="T139">
        <f>INDEX('state-winning-votes'!$A$1:$L$53,MATCH($C139,'state-winning-votes'!$A:$A,0),MATCH($A139,'state-winning-votes'!$A$2:$L$2,0))</f>
        <v>1893742</v>
      </c>
      <c r="U139" t="str">
        <f t="shared" si="7"/>
        <v>Ford, Gerald</v>
      </c>
      <c r="V139" t="str">
        <f>_xlfn.XLOOKUP(INDEX('state-winning-votes'!$A$1:$L$53,MATCH($C139,'state-winning-votes'!$A:$A,0),MATCH($A139,'state-winning-votes'!$A$2:$L$2,0)),$L:$L,$H:$H)</f>
        <v>Ford, Gerald</v>
      </c>
      <c r="W139" t="str">
        <f>VLOOKUP(A139,'national-winners'!$A$2:$B$13,2,0)</f>
        <v>Carter, Jimmy</v>
      </c>
      <c r="X139" t="str">
        <f t="shared" si="8"/>
        <v xml:space="preserve"> Gerald Ford (W)</v>
      </c>
    </row>
    <row r="140" spans="1:24" x14ac:dyDescent="0.25">
      <c r="A140">
        <v>1976</v>
      </c>
      <c r="B140" t="s">
        <v>91</v>
      </c>
      <c r="C140" t="s">
        <v>92</v>
      </c>
      <c r="D140">
        <v>26</v>
      </c>
      <c r="E140">
        <v>34</v>
      </c>
      <c r="F140">
        <v>23</v>
      </c>
      <c r="G140" t="s">
        <v>16</v>
      </c>
      <c r="H140" t="s">
        <v>36</v>
      </c>
      <c r="I140" t="str">
        <f t="shared" si="6"/>
        <v>Camejo, Peter(L)</v>
      </c>
      <c r="J140" t="s">
        <v>37</v>
      </c>
      <c r="K140" t="b">
        <v>0</v>
      </c>
      <c r="L140">
        <v>1804</v>
      </c>
      <c r="M140">
        <v>3651590</v>
      </c>
      <c r="N140">
        <v>20171015</v>
      </c>
      <c r="O140" t="s">
        <v>19</v>
      </c>
      <c r="P140" t="str">
        <f>IF(VLOOKUP(A140,'national-winners'!$A$2:$B$13,2,0)=H140,"W","L")</f>
        <v>L</v>
      </c>
      <c r="Q140">
        <f>MATCH(C140,'state-winning-votes'!A:A,0)</f>
        <v>25</v>
      </c>
      <c r="R140">
        <f>MATCH(A140,'state-winning-votes'!$A$2:$L$2,0)</f>
        <v>2</v>
      </c>
      <c r="S140" cm="1">
        <f t="array" ref="S140">INDEX('state-winning-votes'!$A$1:$L$53,$Q140,$R140)</f>
        <v>1893742</v>
      </c>
      <c r="T140">
        <f>INDEX('state-winning-votes'!$A$1:$L$53,MATCH($C140,'state-winning-votes'!$A:$A,0),MATCH($A140,'state-winning-votes'!$A$2:$L$2,0))</f>
        <v>1893742</v>
      </c>
      <c r="U140" t="str">
        <f t="shared" si="7"/>
        <v>Ford, Gerald</v>
      </c>
      <c r="V140" t="str">
        <f>_xlfn.XLOOKUP(INDEX('state-winning-votes'!$A$1:$L$53,MATCH($C140,'state-winning-votes'!$A:$A,0),MATCH($A140,'state-winning-votes'!$A$2:$L$2,0)),$L:$L,$H:$H)</f>
        <v>Ford, Gerald</v>
      </c>
      <c r="W140" t="str">
        <f>VLOOKUP(A140,'national-winners'!$A$2:$B$13,2,0)</f>
        <v>Carter, Jimmy</v>
      </c>
      <c r="X140" t="str">
        <f t="shared" si="8"/>
        <v xml:space="preserve"> Gerald Ford (W)</v>
      </c>
    </row>
    <row r="141" spans="1:24" x14ac:dyDescent="0.25">
      <c r="A141">
        <v>1976</v>
      </c>
      <c r="B141" t="s">
        <v>91</v>
      </c>
      <c r="C141" t="s">
        <v>92</v>
      </c>
      <c r="D141">
        <v>26</v>
      </c>
      <c r="E141">
        <v>34</v>
      </c>
      <c r="F141">
        <v>23</v>
      </c>
      <c r="G141" t="s">
        <v>16</v>
      </c>
      <c r="H141" t="s">
        <v>48</v>
      </c>
      <c r="I141" t="str">
        <f t="shared" si="6"/>
        <v>Larouche, Lyndon, Jr.(L)</v>
      </c>
      <c r="J141" t="s">
        <v>49</v>
      </c>
      <c r="K141" t="b">
        <v>0</v>
      </c>
      <c r="L141">
        <v>1366</v>
      </c>
      <c r="M141">
        <v>3651590</v>
      </c>
      <c r="N141">
        <v>20171015</v>
      </c>
      <c r="O141" t="s">
        <v>19</v>
      </c>
      <c r="P141" t="str">
        <f>IF(VLOOKUP(A141,'national-winners'!$A$2:$B$13,2,0)=H141,"W","L")</f>
        <v>L</v>
      </c>
      <c r="Q141">
        <f>MATCH(C141,'state-winning-votes'!A:A,0)</f>
        <v>25</v>
      </c>
      <c r="R141">
        <f>MATCH(A141,'state-winning-votes'!$A$2:$L$2,0)</f>
        <v>2</v>
      </c>
      <c r="S141" cm="1">
        <f t="array" ref="S141">INDEX('state-winning-votes'!$A$1:$L$53,$Q141,$R141)</f>
        <v>1893742</v>
      </c>
      <c r="T141">
        <f>INDEX('state-winning-votes'!$A$1:$L$53,MATCH($C141,'state-winning-votes'!$A:$A,0),MATCH($A141,'state-winning-votes'!$A$2:$L$2,0))</f>
        <v>1893742</v>
      </c>
      <c r="U141" t="str">
        <f t="shared" si="7"/>
        <v>Ford, Gerald</v>
      </c>
      <c r="V141" t="str">
        <f>_xlfn.XLOOKUP(INDEX('state-winning-votes'!$A$1:$L$53,MATCH($C141,'state-winning-votes'!$A:$A,0),MATCH($A141,'state-winning-votes'!$A$2:$L$2,0)),$L:$L,$H:$H)</f>
        <v>Ford, Gerald</v>
      </c>
      <c r="W141" t="str">
        <f>VLOOKUP(A141,'national-winners'!$A$2:$B$13,2,0)</f>
        <v>Carter, Jimmy</v>
      </c>
      <c r="X141" t="str">
        <f t="shared" si="8"/>
        <v xml:space="preserve"> Gerald Ford (W)</v>
      </c>
    </row>
    <row r="142" spans="1:24" x14ac:dyDescent="0.25">
      <c r="A142">
        <v>1976</v>
      </c>
      <c r="B142" t="s">
        <v>91</v>
      </c>
      <c r="C142" t="s">
        <v>92</v>
      </c>
      <c r="D142">
        <v>26</v>
      </c>
      <c r="E142">
        <v>34</v>
      </c>
      <c r="F142">
        <v>23</v>
      </c>
      <c r="G142" t="s">
        <v>16</v>
      </c>
      <c r="H142" t="s">
        <v>70</v>
      </c>
      <c r="I142" t="str">
        <f t="shared" si="6"/>
        <v>Julius ""Jules"", Levin(L)</v>
      </c>
      <c r="J142" t="s">
        <v>56</v>
      </c>
      <c r="K142" t="b">
        <v>0</v>
      </c>
      <c r="L142">
        <v>1148</v>
      </c>
      <c r="M142">
        <v>3651590</v>
      </c>
      <c r="N142">
        <v>20171015</v>
      </c>
      <c r="O142" t="s">
        <v>19</v>
      </c>
      <c r="P142" t="str">
        <f>IF(VLOOKUP(A142,'national-winners'!$A$2:$B$13,2,0)=H142,"W","L")</f>
        <v>L</v>
      </c>
      <c r="Q142">
        <f>MATCH(C142,'state-winning-votes'!A:A,0)</f>
        <v>25</v>
      </c>
      <c r="R142">
        <f>MATCH(A142,'state-winning-votes'!$A$2:$L$2,0)</f>
        <v>2</v>
      </c>
      <c r="S142" cm="1">
        <f t="array" ref="S142">INDEX('state-winning-votes'!$A$1:$L$53,$Q142,$R142)</f>
        <v>1893742</v>
      </c>
      <c r="T142">
        <f>INDEX('state-winning-votes'!$A$1:$L$53,MATCH($C142,'state-winning-votes'!$A:$A,0),MATCH($A142,'state-winning-votes'!$A$2:$L$2,0))</f>
        <v>1893742</v>
      </c>
      <c r="U142" t="str">
        <f t="shared" si="7"/>
        <v>Ford, Gerald</v>
      </c>
      <c r="V142" t="str">
        <f>_xlfn.XLOOKUP(INDEX('state-winning-votes'!$A$1:$L$53,MATCH($C142,'state-winning-votes'!$A:$A,0),MATCH($A142,'state-winning-votes'!$A$2:$L$2,0)),$L:$L,$H:$H)</f>
        <v>Ford, Gerald</v>
      </c>
      <c r="W142" t="str">
        <f>VLOOKUP(A142,'national-winners'!$A$2:$B$13,2,0)</f>
        <v>Carter, Jimmy</v>
      </c>
      <c r="X142" t="str">
        <f t="shared" si="8"/>
        <v xml:space="preserve"> Gerald Ford (W)</v>
      </c>
    </row>
    <row r="143" spans="1:24" x14ac:dyDescent="0.25">
      <c r="A143">
        <v>1976</v>
      </c>
      <c r="B143" t="s">
        <v>94</v>
      </c>
      <c r="C143" t="s">
        <v>95</v>
      </c>
      <c r="D143">
        <v>27</v>
      </c>
      <c r="E143">
        <v>41</v>
      </c>
      <c r="F143">
        <v>33</v>
      </c>
      <c r="G143" t="s">
        <v>16</v>
      </c>
      <c r="H143" t="s">
        <v>17</v>
      </c>
      <c r="I143" t="str">
        <f t="shared" si="6"/>
        <v>Carter, Jimmy(W)</v>
      </c>
      <c r="J143" t="s">
        <v>18</v>
      </c>
      <c r="K143" t="b">
        <v>0</v>
      </c>
      <c r="L143">
        <v>1070440</v>
      </c>
      <c r="M143">
        <v>1949931</v>
      </c>
      <c r="N143">
        <v>20171015</v>
      </c>
      <c r="O143" t="s">
        <v>19</v>
      </c>
      <c r="P143" t="str">
        <f>IF(VLOOKUP(A143,'national-winners'!$A$2:$B$13,2,0)=H143,"W","L")</f>
        <v>W</v>
      </c>
      <c r="Q143">
        <f>MATCH(C143,'state-winning-votes'!A:A,0)</f>
        <v>26</v>
      </c>
      <c r="R143">
        <f>MATCH(A143,'state-winning-votes'!$A$2:$L$2,0)</f>
        <v>2</v>
      </c>
      <c r="S143" cm="1">
        <f t="array" ref="S143">INDEX('state-winning-votes'!$A$1:$L$53,$Q143,$R143)</f>
        <v>1070440</v>
      </c>
      <c r="T143">
        <f>INDEX('state-winning-votes'!$A$1:$L$53,MATCH($C143,'state-winning-votes'!$A:$A,0),MATCH($A143,'state-winning-votes'!$A$2:$L$2,0))</f>
        <v>1070440</v>
      </c>
      <c r="U143" t="str">
        <f t="shared" si="7"/>
        <v>Carter, Jimmy</v>
      </c>
      <c r="V143" t="str">
        <f>_xlfn.XLOOKUP(INDEX('state-winning-votes'!$A$1:$L$53,MATCH($C143,'state-winning-votes'!$A:$A,0),MATCH($A143,'state-winning-votes'!$A$2:$L$2,0)),$L:$L,$H:$H)</f>
        <v>Carter, Jimmy</v>
      </c>
      <c r="W143" t="str">
        <f>VLOOKUP(A143,'national-winners'!$A$2:$B$13,2,0)</f>
        <v>Carter, Jimmy</v>
      </c>
      <c r="X143" t="str">
        <f t="shared" si="8"/>
        <v xml:space="preserve"> Jimmy Carter (W)</v>
      </c>
    </row>
    <row r="144" spans="1:24" x14ac:dyDescent="0.25">
      <c r="A144">
        <v>1976</v>
      </c>
      <c r="B144" t="s">
        <v>94</v>
      </c>
      <c r="C144" t="s">
        <v>95</v>
      </c>
      <c r="D144">
        <v>27</v>
      </c>
      <c r="E144">
        <v>41</v>
      </c>
      <c r="F144">
        <v>33</v>
      </c>
      <c r="G144" t="s">
        <v>16</v>
      </c>
      <c r="H144" t="s">
        <v>20</v>
      </c>
      <c r="I144" t="str">
        <f t="shared" si="6"/>
        <v>Ford, Gerald(L)</v>
      </c>
      <c r="J144" t="s">
        <v>21</v>
      </c>
      <c r="K144" t="b">
        <v>0</v>
      </c>
      <c r="L144">
        <v>819395</v>
      </c>
      <c r="M144">
        <v>1949931</v>
      </c>
      <c r="N144">
        <v>20171015</v>
      </c>
      <c r="O144" t="s">
        <v>19</v>
      </c>
      <c r="P144" t="str">
        <f>IF(VLOOKUP(A144,'national-winners'!$A$2:$B$13,2,0)=H144,"W","L")</f>
        <v>L</v>
      </c>
      <c r="Q144">
        <f>MATCH(C144,'state-winning-votes'!A:A,0)</f>
        <v>26</v>
      </c>
      <c r="R144">
        <f>MATCH(A144,'state-winning-votes'!$A$2:$L$2,0)</f>
        <v>2</v>
      </c>
      <c r="S144" cm="1">
        <f t="array" ref="S144">INDEX('state-winning-votes'!$A$1:$L$53,$Q144,$R144)</f>
        <v>1070440</v>
      </c>
      <c r="T144">
        <f>INDEX('state-winning-votes'!$A$1:$L$53,MATCH($C144,'state-winning-votes'!$A:$A,0),MATCH($A144,'state-winning-votes'!$A$2:$L$2,0))</f>
        <v>1070440</v>
      </c>
      <c r="U144" t="str">
        <f t="shared" si="7"/>
        <v>Carter, Jimmy</v>
      </c>
      <c r="V144" t="str">
        <f>_xlfn.XLOOKUP(INDEX('state-winning-votes'!$A$1:$L$53,MATCH($C144,'state-winning-votes'!$A:$A,0),MATCH($A144,'state-winning-votes'!$A$2:$L$2,0)),$L:$L,$H:$H)</f>
        <v>Carter, Jimmy</v>
      </c>
      <c r="W144" t="str">
        <f>VLOOKUP(A144,'national-winners'!$A$2:$B$13,2,0)</f>
        <v>Carter, Jimmy</v>
      </c>
      <c r="X144" t="str">
        <f t="shared" si="8"/>
        <v xml:space="preserve"> Jimmy Carter (W)</v>
      </c>
    </row>
    <row r="145" spans="1:24" x14ac:dyDescent="0.25">
      <c r="A145">
        <v>1976</v>
      </c>
      <c r="B145" t="s">
        <v>94</v>
      </c>
      <c r="C145" t="s">
        <v>95</v>
      </c>
      <c r="D145">
        <v>27</v>
      </c>
      <c r="E145">
        <v>41</v>
      </c>
      <c r="F145">
        <v>33</v>
      </c>
      <c r="G145" t="s">
        <v>16</v>
      </c>
      <c r="H145" t="s">
        <v>34</v>
      </c>
      <c r="I145" t="str">
        <f t="shared" si="6"/>
        <v>McCarthy, Eugene ""Gene""(L)</v>
      </c>
      <c r="J145" t="s">
        <v>96</v>
      </c>
      <c r="K145" t="b">
        <v>0</v>
      </c>
      <c r="L145">
        <v>35490</v>
      </c>
      <c r="M145">
        <v>1949931</v>
      </c>
      <c r="N145">
        <v>20171015</v>
      </c>
      <c r="O145" t="s">
        <v>19</v>
      </c>
      <c r="P145" t="str">
        <f>IF(VLOOKUP(A145,'national-winners'!$A$2:$B$13,2,0)=H145,"W","L")</f>
        <v>L</v>
      </c>
      <c r="Q145">
        <f>MATCH(C145,'state-winning-votes'!A:A,0)</f>
        <v>26</v>
      </c>
      <c r="R145">
        <f>MATCH(A145,'state-winning-votes'!$A$2:$L$2,0)</f>
        <v>2</v>
      </c>
      <c r="S145" cm="1">
        <f t="array" ref="S145">INDEX('state-winning-votes'!$A$1:$L$53,$Q145,$R145)</f>
        <v>1070440</v>
      </c>
      <c r="T145">
        <f>INDEX('state-winning-votes'!$A$1:$L$53,MATCH($C145,'state-winning-votes'!$A:$A,0),MATCH($A145,'state-winning-votes'!$A$2:$L$2,0))</f>
        <v>1070440</v>
      </c>
      <c r="U145" t="str">
        <f t="shared" si="7"/>
        <v>Carter, Jimmy</v>
      </c>
      <c r="V145" t="str">
        <f>_xlfn.XLOOKUP(INDEX('state-winning-votes'!$A$1:$L$53,MATCH($C145,'state-winning-votes'!$A:$A,0),MATCH($A145,'state-winning-votes'!$A$2:$L$2,0)),$L:$L,$H:$H)</f>
        <v>Carter, Jimmy</v>
      </c>
      <c r="W145" t="str">
        <f>VLOOKUP(A145,'national-winners'!$A$2:$B$13,2,0)</f>
        <v>Carter, Jimmy</v>
      </c>
      <c r="X145" t="str">
        <f t="shared" si="8"/>
        <v xml:space="preserve"> Jimmy Carter (W)</v>
      </c>
    </row>
    <row r="146" spans="1:24" x14ac:dyDescent="0.25">
      <c r="A146">
        <v>1976</v>
      </c>
      <c r="B146" t="s">
        <v>94</v>
      </c>
      <c r="C146" t="s">
        <v>95</v>
      </c>
      <c r="D146">
        <v>27</v>
      </c>
      <c r="E146">
        <v>41</v>
      </c>
      <c r="F146">
        <v>33</v>
      </c>
      <c r="G146" t="s">
        <v>16</v>
      </c>
      <c r="H146" t="s">
        <v>38</v>
      </c>
      <c r="I146" t="str">
        <f t="shared" si="6"/>
        <v>Anderson, Thomas J.(L)</v>
      </c>
      <c r="J146" t="s">
        <v>39</v>
      </c>
      <c r="K146" t="b">
        <v>0</v>
      </c>
      <c r="L146">
        <v>13592</v>
      </c>
      <c r="M146">
        <v>1949931</v>
      </c>
      <c r="N146">
        <v>20171015</v>
      </c>
      <c r="O146" t="s">
        <v>19</v>
      </c>
      <c r="P146" t="str">
        <f>IF(VLOOKUP(A146,'national-winners'!$A$2:$B$13,2,0)=H146,"W","L")</f>
        <v>L</v>
      </c>
      <c r="Q146">
        <f>MATCH(C146,'state-winning-votes'!A:A,0)</f>
        <v>26</v>
      </c>
      <c r="R146">
        <f>MATCH(A146,'state-winning-votes'!$A$2:$L$2,0)</f>
        <v>2</v>
      </c>
      <c r="S146" cm="1">
        <f t="array" ref="S146">INDEX('state-winning-votes'!$A$1:$L$53,$Q146,$R146)</f>
        <v>1070440</v>
      </c>
      <c r="T146">
        <f>INDEX('state-winning-votes'!$A$1:$L$53,MATCH($C146,'state-winning-votes'!$A:$A,0),MATCH($A146,'state-winning-votes'!$A$2:$L$2,0))</f>
        <v>1070440</v>
      </c>
      <c r="U146" t="str">
        <f t="shared" si="7"/>
        <v>Carter, Jimmy</v>
      </c>
      <c r="V146" t="str">
        <f>_xlfn.XLOOKUP(INDEX('state-winning-votes'!$A$1:$L$53,MATCH($C146,'state-winning-votes'!$A:$A,0),MATCH($A146,'state-winning-votes'!$A$2:$L$2,0)),$L:$L,$H:$H)</f>
        <v>Carter, Jimmy</v>
      </c>
      <c r="W146" t="str">
        <f>VLOOKUP(A146,'national-winners'!$A$2:$B$13,2,0)</f>
        <v>Carter, Jimmy</v>
      </c>
      <c r="X146" t="str">
        <f t="shared" si="8"/>
        <v xml:space="preserve"> Jimmy Carter (W)</v>
      </c>
    </row>
    <row r="147" spans="1:24" x14ac:dyDescent="0.25">
      <c r="A147">
        <v>1976</v>
      </c>
      <c r="B147" t="s">
        <v>94</v>
      </c>
      <c r="C147" t="s">
        <v>95</v>
      </c>
      <c r="D147">
        <v>27</v>
      </c>
      <c r="E147">
        <v>41</v>
      </c>
      <c r="F147">
        <v>33</v>
      </c>
      <c r="G147" t="s">
        <v>16</v>
      </c>
      <c r="H147" t="s">
        <v>36</v>
      </c>
      <c r="I147" t="str">
        <f t="shared" si="6"/>
        <v>Camejo, Peter(L)</v>
      </c>
      <c r="J147" t="s">
        <v>37</v>
      </c>
      <c r="K147" t="b">
        <v>0</v>
      </c>
      <c r="L147">
        <v>4149</v>
      </c>
      <c r="M147">
        <v>1949931</v>
      </c>
      <c r="N147">
        <v>20171015</v>
      </c>
      <c r="O147" t="s">
        <v>19</v>
      </c>
      <c r="P147" t="str">
        <f>IF(VLOOKUP(A147,'national-winners'!$A$2:$B$13,2,0)=H147,"W","L")</f>
        <v>L</v>
      </c>
      <c r="Q147">
        <f>MATCH(C147,'state-winning-votes'!A:A,0)</f>
        <v>26</v>
      </c>
      <c r="R147">
        <f>MATCH(A147,'state-winning-votes'!$A$2:$L$2,0)</f>
        <v>2</v>
      </c>
      <c r="S147" cm="1">
        <f t="array" ref="S147">INDEX('state-winning-votes'!$A$1:$L$53,$Q147,$R147)</f>
        <v>1070440</v>
      </c>
      <c r="T147">
        <f>INDEX('state-winning-votes'!$A$1:$L$53,MATCH($C147,'state-winning-votes'!$A:$A,0),MATCH($A147,'state-winning-votes'!$A$2:$L$2,0))</f>
        <v>1070440</v>
      </c>
      <c r="U147" t="str">
        <f t="shared" si="7"/>
        <v>Carter, Jimmy</v>
      </c>
      <c r="V147" t="str">
        <f>_xlfn.XLOOKUP(INDEX('state-winning-votes'!$A$1:$L$53,MATCH($C147,'state-winning-votes'!$A:$A,0),MATCH($A147,'state-winning-votes'!$A$2:$L$2,0)),$L:$L,$H:$H)</f>
        <v>Carter, Jimmy</v>
      </c>
      <c r="W147" t="str">
        <f>VLOOKUP(A147,'national-winners'!$A$2:$B$13,2,0)</f>
        <v>Carter, Jimmy</v>
      </c>
      <c r="X147" t="str">
        <f t="shared" si="8"/>
        <v xml:space="preserve"> Jimmy Carter (W)</v>
      </c>
    </row>
    <row r="148" spans="1:24" x14ac:dyDescent="0.25">
      <c r="A148">
        <v>1976</v>
      </c>
      <c r="B148" t="s">
        <v>94</v>
      </c>
      <c r="C148" t="s">
        <v>95</v>
      </c>
      <c r="D148">
        <v>27</v>
      </c>
      <c r="E148">
        <v>41</v>
      </c>
      <c r="F148">
        <v>33</v>
      </c>
      <c r="G148" t="s">
        <v>16</v>
      </c>
      <c r="H148" t="s">
        <v>28</v>
      </c>
      <c r="I148" t="str">
        <f t="shared" si="6"/>
        <v>Macbride, Roger(L)</v>
      </c>
      <c r="J148" t="s">
        <v>29</v>
      </c>
      <c r="K148" t="b">
        <v>0</v>
      </c>
      <c r="L148">
        <v>3529</v>
      </c>
      <c r="M148">
        <v>1949931</v>
      </c>
      <c r="N148">
        <v>20171015</v>
      </c>
      <c r="O148" t="s">
        <v>19</v>
      </c>
      <c r="P148" t="str">
        <f>IF(VLOOKUP(A148,'national-winners'!$A$2:$B$13,2,0)=H148,"W","L")</f>
        <v>L</v>
      </c>
      <c r="Q148">
        <f>MATCH(C148,'state-winning-votes'!A:A,0)</f>
        <v>26</v>
      </c>
      <c r="R148">
        <f>MATCH(A148,'state-winning-votes'!$A$2:$L$2,0)</f>
        <v>2</v>
      </c>
      <c r="S148" cm="1">
        <f t="array" ref="S148">INDEX('state-winning-votes'!$A$1:$L$53,$Q148,$R148)</f>
        <v>1070440</v>
      </c>
      <c r="T148">
        <f>INDEX('state-winning-votes'!$A$1:$L$53,MATCH($C148,'state-winning-votes'!$A:$A,0),MATCH($A148,'state-winning-votes'!$A$2:$L$2,0))</f>
        <v>1070440</v>
      </c>
      <c r="U148" t="str">
        <f t="shared" si="7"/>
        <v>Carter, Jimmy</v>
      </c>
      <c r="V148" t="str">
        <f>_xlfn.XLOOKUP(INDEX('state-winning-votes'!$A$1:$L$53,MATCH($C148,'state-winning-votes'!$A:$A,0),MATCH($A148,'state-winning-votes'!$A$2:$L$2,0)),$L:$L,$H:$H)</f>
        <v>Carter, Jimmy</v>
      </c>
      <c r="W148" t="str">
        <f>VLOOKUP(A148,'national-winners'!$A$2:$B$13,2,0)</f>
        <v>Carter, Jimmy</v>
      </c>
      <c r="X148" t="str">
        <f t="shared" si="8"/>
        <v xml:space="preserve"> Jimmy Carter (W)</v>
      </c>
    </row>
    <row r="149" spans="1:24" x14ac:dyDescent="0.25">
      <c r="A149">
        <v>1976</v>
      </c>
      <c r="B149" t="s">
        <v>94</v>
      </c>
      <c r="C149" t="s">
        <v>95</v>
      </c>
      <c r="D149">
        <v>27</v>
      </c>
      <c r="E149">
        <v>41</v>
      </c>
      <c r="F149">
        <v>33</v>
      </c>
      <c r="G149" t="s">
        <v>16</v>
      </c>
      <c r="H149" t="s">
        <v>26</v>
      </c>
      <c r="I149" t="str">
        <f t="shared" si="6"/>
        <v>Hall, Gus(L)</v>
      </c>
      <c r="J149" t="s">
        <v>27</v>
      </c>
      <c r="K149" t="b">
        <v>0</v>
      </c>
      <c r="L149">
        <v>1092</v>
      </c>
      <c r="M149">
        <v>1949931</v>
      </c>
      <c r="N149">
        <v>20171015</v>
      </c>
      <c r="O149" t="s">
        <v>19</v>
      </c>
      <c r="P149" t="str">
        <f>IF(VLOOKUP(A149,'national-winners'!$A$2:$B$13,2,0)=H149,"W","L")</f>
        <v>L</v>
      </c>
      <c r="Q149">
        <f>MATCH(C149,'state-winning-votes'!A:A,0)</f>
        <v>26</v>
      </c>
      <c r="R149">
        <f>MATCH(A149,'state-winning-votes'!$A$2:$L$2,0)</f>
        <v>2</v>
      </c>
      <c r="S149" cm="1">
        <f t="array" ref="S149">INDEX('state-winning-votes'!$A$1:$L$53,$Q149,$R149)</f>
        <v>1070440</v>
      </c>
      <c r="T149">
        <f>INDEX('state-winning-votes'!$A$1:$L$53,MATCH($C149,'state-winning-votes'!$A:$A,0),MATCH($A149,'state-winning-votes'!$A$2:$L$2,0))</f>
        <v>1070440</v>
      </c>
      <c r="U149" t="str">
        <f t="shared" si="7"/>
        <v>Carter, Jimmy</v>
      </c>
      <c r="V149" t="str">
        <f>_xlfn.XLOOKUP(INDEX('state-winning-votes'!$A$1:$L$53,MATCH($C149,'state-winning-votes'!$A:$A,0),MATCH($A149,'state-winning-votes'!$A$2:$L$2,0)),$L:$L,$H:$H)</f>
        <v>Carter, Jimmy</v>
      </c>
      <c r="W149" t="str">
        <f>VLOOKUP(A149,'national-winners'!$A$2:$B$13,2,0)</f>
        <v>Carter, Jimmy</v>
      </c>
      <c r="X149" t="str">
        <f t="shared" si="8"/>
        <v xml:space="preserve"> Jimmy Carter (W)</v>
      </c>
    </row>
    <row r="150" spans="1:24" x14ac:dyDescent="0.25">
      <c r="A150">
        <v>1976</v>
      </c>
      <c r="B150" t="s">
        <v>94</v>
      </c>
      <c r="C150" t="s">
        <v>95</v>
      </c>
      <c r="D150">
        <v>27</v>
      </c>
      <c r="E150">
        <v>41</v>
      </c>
      <c r="F150">
        <v>33</v>
      </c>
      <c r="G150" t="s">
        <v>16</v>
      </c>
      <c r="H150" t="s">
        <v>44</v>
      </c>
      <c r="I150" t="str">
        <f t="shared" si="6"/>
        <v>Wright, Margaret(L)</v>
      </c>
      <c r="J150" t="s">
        <v>97</v>
      </c>
      <c r="K150" t="b">
        <v>0</v>
      </c>
      <c r="L150">
        <v>635</v>
      </c>
      <c r="M150">
        <v>1949931</v>
      </c>
      <c r="N150">
        <v>20171015</v>
      </c>
      <c r="O150" t="s">
        <v>19</v>
      </c>
      <c r="P150" t="str">
        <f>IF(VLOOKUP(A150,'national-winners'!$A$2:$B$13,2,0)=H150,"W","L")</f>
        <v>L</v>
      </c>
      <c r="Q150">
        <f>MATCH(C150,'state-winning-votes'!A:A,0)</f>
        <v>26</v>
      </c>
      <c r="R150">
        <f>MATCH(A150,'state-winning-votes'!$A$2:$L$2,0)</f>
        <v>2</v>
      </c>
      <c r="S150" cm="1">
        <f t="array" ref="S150">INDEX('state-winning-votes'!$A$1:$L$53,$Q150,$R150)</f>
        <v>1070440</v>
      </c>
      <c r="T150">
        <f>INDEX('state-winning-votes'!$A$1:$L$53,MATCH($C150,'state-winning-votes'!$A:$A,0),MATCH($A150,'state-winning-votes'!$A$2:$L$2,0))</f>
        <v>1070440</v>
      </c>
      <c r="U150" t="str">
        <f t="shared" si="7"/>
        <v>Carter, Jimmy</v>
      </c>
      <c r="V150" t="str">
        <f>_xlfn.XLOOKUP(INDEX('state-winning-votes'!$A$1:$L$53,MATCH($C150,'state-winning-votes'!$A:$A,0),MATCH($A150,'state-winning-votes'!$A$2:$L$2,0)),$L:$L,$H:$H)</f>
        <v>Carter, Jimmy</v>
      </c>
      <c r="W150" t="str">
        <f>VLOOKUP(A150,'national-winners'!$A$2:$B$13,2,0)</f>
        <v>Carter, Jimmy</v>
      </c>
      <c r="X150" t="str">
        <f t="shared" si="8"/>
        <v xml:space="preserve"> Jimmy Carter (W)</v>
      </c>
    </row>
    <row r="151" spans="1:24" x14ac:dyDescent="0.25">
      <c r="A151">
        <v>1976</v>
      </c>
      <c r="B151" t="s">
        <v>94</v>
      </c>
      <c r="C151" t="s">
        <v>95</v>
      </c>
      <c r="D151">
        <v>27</v>
      </c>
      <c r="E151">
        <v>41</v>
      </c>
      <c r="F151">
        <v>33</v>
      </c>
      <c r="G151" t="s">
        <v>16</v>
      </c>
      <c r="H151" t="s">
        <v>48</v>
      </c>
      <c r="I151" t="str">
        <f t="shared" si="6"/>
        <v>Larouche, Lyndon, Jr.(L)</v>
      </c>
      <c r="J151" t="s">
        <v>98</v>
      </c>
      <c r="K151" t="b">
        <v>0</v>
      </c>
      <c r="L151">
        <v>543</v>
      </c>
      <c r="M151">
        <v>1949931</v>
      </c>
      <c r="N151">
        <v>20171015</v>
      </c>
      <c r="O151" t="s">
        <v>19</v>
      </c>
      <c r="P151" t="str">
        <f>IF(VLOOKUP(A151,'national-winners'!$A$2:$B$13,2,0)=H151,"W","L")</f>
        <v>L</v>
      </c>
      <c r="Q151">
        <f>MATCH(C151,'state-winning-votes'!A:A,0)</f>
        <v>26</v>
      </c>
      <c r="R151">
        <f>MATCH(A151,'state-winning-votes'!$A$2:$L$2,0)</f>
        <v>2</v>
      </c>
      <c r="S151" cm="1">
        <f t="array" ref="S151">INDEX('state-winning-votes'!$A$1:$L$53,$Q151,$R151)</f>
        <v>1070440</v>
      </c>
      <c r="T151">
        <f>INDEX('state-winning-votes'!$A$1:$L$53,MATCH($C151,'state-winning-votes'!$A:$A,0),MATCH($A151,'state-winning-votes'!$A$2:$L$2,0))</f>
        <v>1070440</v>
      </c>
      <c r="U151" t="str">
        <f t="shared" si="7"/>
        <v>Carter, Jimmy</v>
      </c>
      <c r="V151" t="str">
        <f>_xlfn.XLOOKUP(INDEX('state-winning-votes'!$A$1:$L$53,MATCH($C151,'state-winning-votes'!$A:$A,0),MATCH($A151,'state-winning-votes'!$A$2:$L$2,0)),$L:$L,$H:$H)</f>
        <v>Carter, Jimmy</v>
      </c>
      <c r="W151" t="str">
        <f>VLOOKUP(A151,'national-winners'!$A$2:$B$13,2,0)</f>
        <v>Carter, Jimmy</v>
      </c>
      <c r="X151" t="str">
        <f t="shared" si="8"/>
        <v xml:space="preserve"> Jimmy Carter (W)</v>
      </c>
    </row>
    <row r="152" spans="1:24" x14ac:dyDescent="0.25">
      <c r="A152">
        <v>1976</v>
      </c>
      <c r="B152" t="s">
        <v>94</v>
      </c>
      <c r="C152" t="s">
        <v>95</v>
      </c>
      <c r="D152">
        <v>27</v>
      </c>
      <c r="E152">
        <v>41</v>
      </c>
      <c r="F152">
        <v>33</v>
      </c>
      <c r="G152" t="s">
        <v>16</v>
      </c>
      <c r="H152" t="s">
        <v>70</v>
      </c>
      <c r="I152" t="str">
        <f t="shared" si="6"/>
        <v>Julius ""Jules"", Levin(L)</v>
      </c>
      <c r="J152" t="s">
        <v>99</v>
      </c>
      <c r="K152" t="b">
        <v>0</v>
      </c>
      <c r="L152">
        <v>370</v>
      </c>
      <c r="M152">
        <v>1949931</v>
      </c>
      <c r="N152">
        <v>20171015</v>
      </c>
      <c r="O152" t="s">
        <v>19</v>
      </c>
      <c r="P152" t="str">
        <f>IF(VLOOKUP(A152,'national-winners'!$A$2:$B$13,2,0)=H152,"W","L")</f>
        <v>L</v>
      </c>
      <c r="Q152">
        <f>MATCH(C152,'state-winning-votes'!A:A,0)</f>
        <v>26</v>
      </c>
      <c r="R152">
        <f>MATCH(A152,'state-winning-votes'!$A$2:$L$2,0)</f>
        <v>2</v>
      </c>
      <c r="S152" cm="1">
        <f t="array" ref="S152">INDEX('state-winning-votes'!$A$1:$L$53,$Q152,$R152)</f>
        <v>1070440</v>
      </c>
      <c r="T152">
        <f>INDEX('state-winning-votes'!$A$1:$L$53,MATCH($C152,'state-winning-votes'!$A:$A,0),MATCH($A152,'state-winning-votes'!$A$2:$L$2,0))</f>
        <v>1070440</v>
      </c>
      <c r="U152" t="str">
        <f t="shared" si="7"/>
        <v>Carter, Jimmy</v>
      </c>
      <c r="V152" t="str">
        <f>_xlfn.XLOOKUP(INDEX('state-winning-votes'!$A$1:$L$53,MATCH($C152,'state-winning-votes'!$A:$A,0),MATCH($A152,'state-winning-votes'!$A$2:$L$2,0)),$L:$L,$H:$H)</f>
        <v>Carter, Jimmy</v>
      </c>
      <c r="W152" t="str">
        <f>VLOOKUP(A152,'national-winners'!$A$2:$B$13,2,0)</f>
        <v>Carter, Jimmy</v>
      </c>
      <c r="X152" t="str">
        <f t="shared" si="8"/>
        <v xml:space="preserve"> Jimmy Carter (W)</v>
      </c>
    </row>
    <row r="153" spans="1:24" x14ac:dyDescent="0.25">
      <c r="A153">
        <v>1976</v>
      </c>
      <c r="B153" t="s">
        <v>94</v>
      </c>
      <c r="C153" t="s">
        <v>95</v>
      </c>
      <c r="D153">
        <v>27</v>
      </c>
      <c r="E153">
        <v>41</v>
      </c>
      <c r="F153">
        <v>33</v>
      </c>
      <c r="G153" t="s">
        <v>16</v>
      </c>
      <c r="H153" t="s">
        <v>76</v>
      </c>
      <c r="I153" t="str">
        <f t="shared" si="6"/>
        <v>Zeidler, Frank(L)</v>
      </c>
      <c r="J153" t="s">
        <v>100</v>
      </c>
      <c r="K153" t="b">
        <v>0</v>
      </c>
      <c r="L153">
        <v>354</v>
      </c>
      <c r="M153">
        <v>1949931</v>
      </c>
      <c r="N153">
        <v>20171015</v>
      </c>
      <c r="O153" t="s">
        <v>19</v>
      </c>
      <c r="P153" t="str">
        <f>IF(VLOOKUP(A153,'national-winners'!$A$2:$B$13,2,0)=H153,"W","L")</f>
        <v>L</v>
      </c>
      <c r="Q153">
        <f>MATCH(C153,'state-winning-votes'!A:A,0)</f>
        <v>26</v>
      </c>
      <c r="R153">
        <f>MATCH(A153,'state-winning-votes'!$A$2:$L$2,0)</f>
        <v>2</v>
      </c>
      <c r="S153" cm="1">
        <f t="array" ref="S153">INDEX('state-winning-votes'!$A$1:$L$53,$Q153,$R153)</f>
        <v>1070440</v>
      </c>
      <c r="T153">
        <f>INDEX('state-winning-votes'!$A$1:$L$53,MATCH($C153,'state-winning-votes'!$A:$A,0),MATCH($A153,'state-winning-votes'!$A$2:$L$2,0))</f>
        <v>1070440</v>
      </c>
      <c r="U153" t="str">
        <f t="shared" si="7"/>
        <v>Carter, Jimmy</v>
      </c>
      <c r="V153" t="str">
        <f>_xlfn.XLOOKUP(INDEX('state-winning-votes'!$A$1:$L$53,MATCH($C153,'state-winning-votes'!$A:$A,0),MATCH($A153,'state-winning-votes'!$A$2:$L$2,0)),$L:$L,$H:$H)</f>
        <v>Carter, Jimmy</v>
      </c>
      <c r="W153" t="str">
        <f>VLOOKUP(A153,'national-winners'!$A$2:$B$13,2,0)</f>
        <v>Carter, Jimmy</v>
      </c>
      <c r="X153" t="str">
        <f t="shared" si="8"/>
        <v xml:space="preserve"> Jimmy Carter (W)</v>
      </c>
    </row>
    <row r="154" spans="1:24" x14ac:dyDescent="0.25">
      <c r="A154">
        <v>1976</v>
      </c>
      <c r="B154" t="s">
        <v>94</v>
      </c>
      <c r="C154" t="s">
        <v>95</v>
      </c>
      <c r="D154">
        <v>27</v>
      </c>
      <c r="E154">
        <v>41</v>
      </c>
      <c r="F154">
        <v>33</v>
      </c>
      <c r="G154" t="s">
        <v>16</v>
      </c>
      <c r="I154" t="str">
        <f t="shared" si="6"/>
        <v>(L)</v>
      </c>
      <c r="K154" t="b">
        <v>1</v>
      </c>
      <c r="L154">
        <v>342</v>
      </c>
      <c r="M154">
        <v>1949931</v>
      </c>
      <c r="N154">
        <v>20171015</v>
      </c>
      <c r="O154" t="s">
        <v>19</v>
      </c>
      <c r="P154" t="str">
        <f>IF(VLOOKUP(A154,'national-winners'!$A$2:$B$13,2,0)=H154,"W","L")</f>
        <v>L</v>
      </c>
      <c r="Q154">
        <f>MATCH(C154,'state-winning-votes'!A:A,0)</f>
        <v>26</v>
      </c>
      <c r="R154">
        <f>MATCH(A154,'state-winning-votes'!$A$2:$L$2,0)</f>
        <v>2</v>
      </c>
      <c r="S154" cm="1">
        <f t="array" ref="S154">INDEX('state-winning-votes'!$A$1:$L$53,$Q154,$R154)</f>
        <v>1070440</v>
      </c>
      <c r="T154">
        <f>INDEX('state-winning-votes'!$A$1:$L$53,MATCH($C154,'state-winning-votes'!$A:$A,0),MATCH($A154,'state-winning-votes'!$A$2:$L$2,0))</f>
        <v>1070440</v>
      </c>
      <c r="U154" t="str">
        <f t="shared" si="7"/>
        <v>Carter, Jimmy</v>
      </c>
      <c r="V154" t="str">
        <f>_xlfn.XLOOKUP(INDEX('state-winning-votes'!$A$1:$L$53,MATCH($C154,'state-winning-votes'!$A:$A,0),MATCH($A154,'state-winning-votes'!$A$2:$L$2,0)),$L:$L,$H:$H)</f>
        <v>Carter, Jimmy</v>
      </c>
      <c r="W154" t="str">
        <f>VLOOKUP(A154,'national-winners'!$A$2:$B$13,2,0)</f>
        <v>Carter, Jimmy</v>
      </c>
      <c r="X154" t="str">
        <f t="shared" si="8"/>
        <v xml:space="preserve"> Jimmy Carter (W)</v>
      </c>
    </row>
    <row r="155" spans="1:24" x14ac:dyDescent="0.25">
      <c r="A155">
        <v>1976</v>
      </c>
      <c r="B155" t="s">
        <v>101</v>
      </c>
      <c r="C155" t="s">
        <v>102</v>
      </c>
      <c r="D155">
        <v>28</v>
      </c>
      <c r="E155">
        <v>64</v>
      </c>
      <c r="F155">
        <v>46</v>
      </c>
      <c r="G155" t="s">
        <v>16</v>
      </c>
      <c r="H155" t="s">
        <v>17</v>
      </c>
      <c r="I155" t="str">
        <f t="shared" si="6"/>
        <v>Carter, Jimmy(W)</v>
      </c>
      <c r="J155" t="s">
        <v>18</v>
      </c>
      <c r="K155" t="b">
        <v>0</v>
      </c>
      <c r="L155">
        <v>381329</v>
      </c>
      <c r="M155">
        <v>768390</v>
      </c>
      <c r="N155">
        <v>20171015</v>
      </c>
      <c r="O155" t="s">
        <v>19</v>
      </c>
      <c r="P155" t="str">
        <f>IF(VLOOKUP(A155,'national-winners'!$A$2:$B$13,2,0)=H155,"W","L")</f>
        <v>W</v>
      </c>
      <c r="Q155">
        <f>MATCH(C155,'state-winning-votes'!A:A,0)</f>
        <v>28</v>
      </c>
      <c r="R155">
        <f>MATCH(A155,'state-winning-votes'!$A$2:$L$2,0)</f>
        <v>2</v>
      </c>
      <c r="S155" cm="1">
        <f t="array" ref="S155">INDEX('state-winning-votes'!$A$1:$L$53,$Q155,$R155)</f>
        <v>381329</v>
      </c>
      <c r="T155">
        <f>INDEX('state-winning-votes'!$A$1:$L$53,MATCH($C155,'state-winning-votes'!$A:$A,0),MATCH($A155,'state-winning-votes'!$A$2:$L$2,0))</f>
        <v>381329</v>
      </c>
      <c r="U155" t="str">
        <f t="shared" si="7"/>
        <v>Carter, Jimmy</v>
      </c>
      <c r="V155" t="str">
        <f>_xlfn.XLOOKUP(INDEX('state-winning-votes'!$A$1:$L$53,MATCH($C155,'state-winning-votes'!$A:$A,0),MATCH($A155,'state-winning-votes'!$A$2:$L$2,0)),$L:$L,$H:$H)</f>
        <v>Carter, Jimmy</v>
      </c>
      <c r="W155" t="str">
        <f>VLOOKUP(A155,'national-winners'!$A$2:$B$13,2,0)</f>
        <v>Carter, Jimmy</v>
      </c>
      <c r="X155" t="str">
        <f t="shared" si="8"/>
        <v xml:space="preserve"> Jimmy Carter (W)</v>
      </c>
    </row>
    <row r="156" spans="1:24" x14ac:dyDescent="0.25">
      <c r="A156">
        <v>1976</v>
      </c>
      <c r="B156" t="s">
        <v>101</v>
      </c>
      <c r="C156" t="s">
        <v>102</v>
      </c>
      <c r="D156">
        <v>28</v>
      </c>
      <c r="E156">
        <v>64</v>
      </c>
      <c r="F156">
        <v>46</v>
      </c>
      <c r="G156" t="s">
        <v>16</v>
      </c>
      <c r="H156" t="s">
        <v>20</v>
      </c>
      <c r="I156" t="str">
        <f t="shared" si="6"/>
        <v>Ford, Gerald(L)</v>
      </c>
      <c r="J156" t="s">
        <v>21</v>
      </c>
      <c r="K156" t="b">
        <v>0</v>
      </c>
      <c r="L156">
        <v>366846</v>
      </c>
      <c r="M156">
        <v>768390</v>
      </c>
      <c r="N156">
        <v>20171015</v>
      </c>
      <c r="O156" t="s">
        <v>19</v>
      </c>
      <c r="P156" t="str">
        <f>IF(VLOOKUP(A156,'national-winners'!$A$2:$B$13,2,0)=H156,"W","L")</f>
        <v>L</v>
      </c>
      <c r="Q156">
        <f>MATCH(C156,'state-winning-votes'!A:A,0)</f>
        <v>28</v>
      </c>
      <c r="R156">
        <f>MATCH(A156,'state-winning-votes'!$A$2:$L$2,0)</f>
        <v>2</v>
      </c>
      <c r="S156" cm="1">
        <f t="array" ref="S156">INDEX('state-winning-votes'!$A$1:$L$53,$Q156,$R156)</f>
        <v>381329</v>
      </c>
      <c r="T156">
        <f>INDEX('state-winning-votes'!$A$1:$L$53,MATCH($C156,'state-winning-votes'!$A:$A,0),MATCH($A156,'state-winning-votes'!$A$2:$L$2,0))</f>
        <v>381329</v>
      </c>
      <c r="U156" t="str">
        <f t="shared" si="7"/>
        <v>Carter, Jimmy</v>
      </c>
      <c r="V156" t="str">
        <f>_xlfn.XLOOKUP(INDEX('state-winning-votes'!$A$1:$L$53,MATCH($C156,'state-winning-votes'!$A:$A,0),MATCH($A156,'state-winning-votes'!$A$2:$L$2,0)),$L:$L,$H:$H)</f>
        <v>Carter, Jimmy</v>
      </c>
      <c r="W156" t="str">
        <f>VLOOKUP(A156,'national-winners'!$A$2:$B$13,2,0)</f>
        <v>Carter, Jimmy</v>
      </c>
      <c r="X156" t="str">
        <f t="shared" si="8"/>
        <v xml:space="preserve"> Jimmy Carter (W)</v>
      </c>
    </row>
    <row r="157" spans="1:24" x14ac:dyDescent="0.25">
      <c r="A157">
        <v>1976</v>
      </c>
      <c r="B157" t="s">
        <v>101</v>
      </c>
      <c r="C157" t="s">
        <v>102</v>
      </c>
      <c r="D157">
        <v>28</v>
      </c>
      <c r="E157">
        <v>64</v>
      </c>
      <c r="F157">
        <v>46</v>
      </c>
      <c r="G157" t="s">
        <v>16</v>
      </c>
      <c r="H157" t="s">
        <v>38</v>
      </c>
      <c r="I157" t="str">
        <f t="shared" si="6"/>
        <v>Anderson, Thomas J.(L)</v>
      </c>
      <c r="J157" t="s">
        <v>39</v>
      </c>
      <c r="K157" t="b">
        <v>0</v>
      </c>
      <c r="L157">
        <v>6678</v>
      </c>
      <c r="M157">
        <v>768390</v>
      </c>
      <c r="N157">
        <v>20171015</v>
      </c>
      <c r="O157" t="s">
        <v>19</v>
      </c>
      <c r="P157" t="str">
        <f>IF(VLOOKUP(A157,'national-winners'!$A$2:$B$13,2,0)=H157,"W","L")</f>
        <v>L</v>
      </c>
      <c r="Q157">
        <f>MATCH(C157,'state-winning-votes'!A:A,0)</f>
        <v>28</v>
      </c>
      <c r="R157">
        <f>MATCH(A157,'state-winning-votes'!$A$2:$L$2,0)</f>
        <v>2</v>
      </c>
      <c r="S157" cm="1">
        <f t="array" ref="S157">INDEX('state-winning-votes'!$A$1:$L$53,$Q157,$R157)</f>
        <v>381329</v>
      </c>
      <c r="T157">
        <f>INDEX('state-winning-votes'!$A$1:$L$53,MATCH($C157,'state-winning-votes'!$A:$A,0),MATCH($A157,'state-winning-votes'!$A$2:$L$2,0))</f>
        <v>381329</v>
      </c>
      <c r="U157" t="str">
        <f t="shared" si="7"/>
        <v>Carter, Jimmy</v>
      </c>
      <c r="V157" t="str">
        <f>_xlfn.XLOOKUP(INDEX('state-winning-votes'!$A$1:$L$53,MATCH($C157,'state-winning-votes'!$A:$A,0),MATCH($A157,'state-winning-votes'!$A$2:$L$2,0)),$L:$L,$H:$H)</f>
        <v>Carter, Jimmy</v>
      </c>
      <c r="W157" t="str">
        <f>VLOOKUP(A157,'national-winners'!$A$2:$B$13,2,0)</f>
        <v>Carter, Jimmy</v>
      </c>
      <c r="X157" t="str">
        <f t="shared" si="8"/>
        <v xml:space="preserve"> Jimmy Carter (W)</v>
      </c>
    </row>
    <row r="158" spans="1:24" x14ac:dyDescent="0.25">
      <c r="A158">
        <v>1976</v>
      </c>
      <c r="B158" t="s">
        <v>101</v>
      </c>
      <c r="C158" t="s">
        <v>102</v>
      </c>
      <c r="D158">
        <v>28</v>
      </c>
      <c r="E158">
        <v>64</v>
      </c>
      <c r="F158">
        <v>46</v>
      </c>
      <c r="G158" t="s">
        <v>16</v>
      </c>
      <c r="H158" t="s">
        <v>34</v>
      </c>
      <c r="I158" t="str">
        <f t="shared" si="6"/>
        <v>McCarthy, Eugene ""Gene""(L)</v>
      </c>
      <c r="J158" t="s">
        <v>35</v>
      </c>
      <c r="K158" t="b">
        <v>0</v>
      </c>
      <c r="L158">
        <v>4074</v>
      </c>
      <c r="M158">
        <v>768390</v>
      </c>
      <c r="N158">
        <v>20171015</v>
      </c>
      <c r="O158" t="s">
        <v>19</v>
      </c>
      <c r="P158" t="str">
        <f>IF(VLOOKUP(A158,'national-winners'!$A$2:$B$13,2,0)=H158,"W","L")</f>
        <v>L</v>
      </c>
      <c r="Q158">
        <f>MATCH(C158,'state-winning-votes'!A:A,0)</f>
        <v>28</v>
      </c>
      <c r="R158">
        <f>MATCH(A158,'state-winning-votes'!$A$2:$L$2,0)</f>
        <v>2</v>
      </c>
      <c r="S158" cm="1">
        <f t="array" ref="S158">INDEX('state-winning-votes'!$A$1:$L$53,$Q158,$R158)</f>
        <v>381329</v>
      </c>
      <c r="T158">
        <f>INDEX('state-winning-votes'!$A$1:$L$53,MATCH($C158,'state-winning-votes'!$A:$A,0),MATCH($A158,'state-winning-votes'!$A$2:$L$2,0))</f>
        <v>381329</v>
      </c>
      <c r="U158" t="str">
        <f t="shared" si="7"/>
        <v>Carter, Jimmy</v>
      </c>
      <c r="V158" t="str">
        <f>_xlfn.XLOOKUP(INDEX('state-winning-votes'!$A$1:$L$53,MATCH($C158,'state-winning-votes'!$A:$A,0),MATCH($A158,'state-winning-votes'!$A$2:$L$2,0)),$L:$L,$H:$H)</f>
        <v>Carter, Jimmy</v>
      </c>
      <c r="W158" t="str">
        <f>VLOOKUP(A158,'national-winners'!$A$2:$B$13,2,0)</f>
        <v>Carter, Jimmy</v>
      </c>
      <c r="X158" t="str">
        <f t="shared" si="8"/>
        <v xml:space="preserve"> Jimmy Carter (W)</v>
      </c>
    </row>
    <row r="159" spans="1:24" x14ac:dyDescent="0.25">
      <c r="A159">
        <v>1976</v>
      </c>
      <c r="B159" t="s">
        <v>101</v>
      </c>
      <c r="C159" t="s">
        <v>102</v>
      </c>
      <c r="D159">
        <v>28</v>
      </c>
      <c r="E159">
        <v>64</v>
      </c>
      <c r="F159">
        <v>46</v>
      </c>
      <c r="G159" t="s">
        <v>16</v>
      </c>
      <c r="H159" t="s">
        <v>22</v>
      </c>
      <c r="I159" t="str">
        <f t="shared" si="6"/>
        <v>Maddox, Lester(L)</v>
      </c>
      <c r="J159" t="s">
        <v>23</v>
      </c>
      <c r="K159" t="b">
        <v>0</v>
      </c>
      <c r="L159">
        <v>4049</v>
      </c>
      <c r="M159">
        <v>768390</v>
      </c>
      <c r="N159">
        <v>20171015</v>
      </c>
      <c r="O159" t="s">
        <v>19</v>
      </c>
      <c r="P159" t="str">
        <f>IF(VLOOKUP(A159,'national-winners'!$A$2:$B$13,2,0)=H159,"W","L")</f>
        <v>L</v>
      </c>
      <c r="Q159">
        <f>MATCH(C159,'state-winning-votes'!A:A,0)</f>
        <v>28</v>
      </c>
      <c r="R159">
        <f>MATCH(A159,'state-winning-votes'!$A$2:$L$2,0)</f>
        <v>2</v>
      </c>
      <c r="S159" cm="1">
        <f t="array" ref="S159">INDEX('state-winning-votes'!$A$1:$L$53,$Q159,$R159)</f>
        <v>381329</v>
      </c>
      <c r="T159">
        <f>INDEX('state-winning-votes'!$A$1:$L$53,MATCH($C159,'state-winning-votes'!$A:$A,0),MATCH($A159,'state-winning-votes'!$A$2:$L$2,0))</f>
        <v>381329</v>
      </c>
      <c r="U159" t="str">
        <f t="shared" si="7"/>
        <v>Carter, Jimmy</v>
      </c>
      <c r="V159" t="str">
        <f>_xlfn.XLOOKUP(INDEX('state-winning-votes'!$A$1:$L$53,MATCH($C159,'state-winning-votes'!$A:$A,0),MATCH($A159,'state-winning-votes'!$A$2:$L$2,0)),$L:$L,$H:$H)</f>
        <v>Carter, Jimmy</v>
      </c>
      <c r="W159" t="str">
        <f>VLOOKUP(A159,'national-winners'!$A$2:$B$13,2,0)</f>
        <v>Carter, Jimmy</v>
      </c>
      <c r="X159" t="str">
        <f t="shared" si="8"/>
        <v xml:space="preserve"> Jimmy Carter (W)</v>
      </c>
    </row>
    <row r="160" spans="1:24" x14ac:dyDescent="0.25">
      <c r="A160">
        <v>1976</v>
      </c>
      <c r="B160" t="s">
        <v>101</v>
      </c>
      <c r="C160" t="s">
        <v>102</v>
      </c>
      <c r="D160">
        <v>28</v>
      </c>
      <c r="E160">
        <v>64</v>
      </c>
      <c r="F160">
        <v>46</v>
      </c>
      <c r="G160" t="s">
        <v>16</v>
      </c>
      <c r="H160" t="s">
        <v>36</v>
      </c>
      <c r="I160" t="str">
        <f t="shared" si="6"/>
        <v>Camejo, Peter(L)</v>
      </c>
      <c r="J160" t="s">
        <v>37</v>
      </c>
      <c r="K160" t="b">
        <v>0</v>
      </c>
      <c r="L160">
        <v>2805</v>
      </c>
      <c r="M160">
        <v>768390</v>
      </c>
      <c r="N160">
        <v>20171015</v>
      </c>
      <c r="O160" t="s">
        <v>19</v>
      </c>
      <c r="P160" t="str">
        <f>IF(VLOOKUP(A160,'national-winners'!$A$2:$B$13,2,0)=H160,"W","L")</f>
        <v>L</v>
      </c>
      <c r="Q160">
        <f>MATCH(C160,'state-winning-votes'!A:A,0)</f>
        <v>28</v>
      </c>
      <c r="R160">
        <f>MATCH(A160,'state-winning-votes'!$A$2:$L$2,0)</f>
        <v>2</v>
      </c>
      <c r="S160" cm="1">
        <f t="array" ref="S160">INDEX('state-winning-votes'!$A$1:$L$53,$Q160,$R160)</f>
        <v>381329</v>
      </c>
      <c r="T160">
        <f>INDEX('state-winning-votes'!$A$1:$L$53,MATCH($C160,'state-winning-votes'!$A:$A,0),MATCH($A160,'state-winning-votes'!$A$2:$L$2,0))</f>
        <v>381329</v>
      </c>
      <c r="U160" t="str">
        <f t="shared" si="7"/>
        <v>Carter, Jimmy</v>
      </c>
      <c r="V160" t="str">
        <f>_xlfn.XLOOKUP(INDEX('state-winning-votes'!$A$1:$L$53,MATCH($C160,'state-winning-votes'!$A:$A,0),MATCH($A160,'state-winning-votes'!$A$2:$L$2,0)),$L:$L,$H:$H)</f>
        <v>Carter, Jimmy</v>
      </c>
      <c r="W160" t="str">
        <f>VLOOKUP(A160,'national-winners'!$A$2:$B$13,2,0)</f>
        <v>Carter, Jimmy</v>
      </c>
      <c r="X160" t="str">
        <f t="shared" si="8"/>
        <v xml:space="preserve"> Jimmy Carter (W)</v>
      </c>
    </row>
    <row r="161" spans="1:24" x14ac:dyDescent="0.25">
      <c r="A161">
        <v>1976</v>
      </c>
      <c r="B161" t="s">
        <v>101</v>
      </c>
      <c r="C161" t="s">
        <v>102</v>
      </c>
      <c r="D161">
        <v>28</v>
      </c>
      <c r="E161">
        <v>64</v>
      </c>
      <c r="F161">
        <v>46</v>
      </c>
      <c r="G161" t="s">
        <v>16</v>
      </c>
      <c r="H161" t="s">
        <v>28</v>
      </c>
      <c r="I161" t="str">
        <f t="shared" si="6"/>
        <v>Macbride, Roger(L)</v>
      </c>
      <c r="J161" t="s">
        <v>29</v>
      </c>
      <c r="K161" t="b">
        <v>0</v>
      </c>
      <c r="L161">
        <v>2609</v>
      </c>
      <c r="M161">
        <v>768390</v>
      </c>
      <c r="N161">
        <v>20171015</v>
      </c>
      <c r="O161" t="s">
        <v>19</v>
      </c>
      <c r="P161" t="str">
        <f>IF(VLOOKUP(A161,'national-winners'!$A$2:$B$13,2,0)=H161,"W","L")</f>
        <v>L</v>
      </c>
      <c r="Q161">
        <f>MATCH(C161,'state-winning-votes'!A:A,0)</f>
        <v>28</v>
      </c>
      <c r="R161">
        <f>MATCH(A161,'state-winning-votes'!$A$2:$L$2,0)</f>
        <v>2</v>
      </c>
      <c r="S161" cm="1">
        <f t="array" ref="S161">INDEX('state-winning-votes'!$A$1:$L$53,$Q161,$R161)</f>
        <v>381329</v>
      </c>
      <c r="T161">
        <f>INDEX('state-winning-votes'!$A$1:$L$53,MATCH($C161,'state-winning-votes'!$A:$A,0),MATCH($A161,'state-winning-votes'!$A$2:$L$2,0))</f>
        <v>381329</v>
      </c>
      <c r="U161" t="str">
        <f t="shared" si="7"/>
        <v>Carter, Jimmy</v>
      </c>
      <c r="V161" t="str">
        <f>_xlfn.XLOOKUP(INDEX('state-winning-votes'!$A$1:$L$53,MATCH($C161,'state-winning-votes'!$A:$A,0),MATCH($A161,'state-winning-votes'!$A$2:$L$2,0)),$L:$L,$H:$H)</f>
        <v>Carter, Jimmy</v>
      </c>
      <c r="W161" t="str">
        <f>VLOOKUP(A161,'national-winners'!$A$2:$B$13,2,0)</f>
        <v>Carter, Jimmy</v>
      </c>
      <c r="X161" t="str">
        <f t="shared" si="8"/>
        <v xml:space="preserve"> Jimmy Carter (W)</v>
      </c>
    </row>
    <row r="162" spans="1:24" x14ac:dyDescent="0.25">
      <c r="A162">
        <v>1976</v>
      </c>
      <c r="B162" t="s">
        <v>103</v>
      </c>
      <c r="C162" t="s">
        <v>104</v>
      </c>
      <c r="D162">
        <v>29</v>
      </c>
      <c r="E162">
        <v>43</v>
      </c>
      <c r="F162">
        <v>34</v>
      </c>
      <c r="G162" t="s">
        <v>16</v>
      </c>
      <c r="H162" t="s">
        <v>17</v>
      </c>
      <c r="I162" t="str">
        <f t="shared" si="6"/>
        <v>Carter, Jimmy(W)</v>
      </c>
      <c r="J162" t="s">
        <v>18</v>
      </c>
      <c r="K162" t="b">
        <v>0</v>
      </c>
      <c r="L162">
        <v>998387</v>
      </c>
      <c r="M162">
        <v>1953600</v>
      </c>
      <c r="N162">
        <v>20171015</v>
      </c>
      <c r="O162" t="s">
        <v>19</v>
      </c>
      <c r="P162" t="str">
        <f>IF(VLOOKUP(A162,'national-winners'!$A$2:$B$13,2,0)=H162,"W","L")</f>
        <v>W</v>
      </c>
      <c r="Q162">
        <f>MATCH(C162,'state-winning-votes'!A:A,0)</f>
        <v>27</v>
      </c>
      <c r="R162">
        <f>MATCH(A162,'state-winning-votes'!$A$2:$L$2,0)</f>
        <v>2</v>
      </c>
      <c r="S162" cm="1">
        <f t="array" ref="S162">INDEX('state-winning-votes'!$A$1:$L$53,$Q162,$R162)</f>
        <v>998387</v>
      </c>
      <c r="T162">
        <f>INDEX('state-winning-votes'!$A$1:$L$53,MATCH($C162,'state-winning-votes'!$A:$A,0),MATCH($A162,'state-winning-votes'!$A$2:$L$2,0))</f>
        <v>998387</v>
      </c>
      <c r="U162" t="str">
        <f t="shared" si="7"/>
        <v>Carter, Jimmy</v>
      </c>
      <c r="V162" t="str">
        <f>_xlfn.XLOOKUP(INDEX('state-winning-votes'!$A$1:$L$53,MATCH($C162,'state-winning-votes'!$A:$A,0),MATCH($A162,'state-winning-votes'!$A$2:$L$2,0)),$L:$L,$H:$H)</f>
        <v>Carter, Jimmy</v>
      </c>
      <c r="W162" t="str">
        <f>VLOOKUP(A162,'national-winners'!$A$2:$B$13,2,0)</f>
        <v>Carter, Jimmy</v>
      </c>
      <c r="X162" t="str">
        <f t="shared" si="8"/>
        <v xml:space="preserve"> Jimmy Carter (W)</v>
      </c>
    </row>
    <row r="163" spans="1:24" x14ac:dyDescent="0.25">
      <c r="A163">
        <v>1976</v>
      </c>
      <c r="B163" t="s">
        <v>103</v>
      </c>
      <c r="C163" t="s">
        <v>104</v>
      </c>
      <c r="D163">
        <v>29</v>
      </c>
      <c r="E163">
        <v>43</v>
      </c>
      <c r="F163">
        <v>34</v>
      </c>
      <c r="G163" t="s">
        <v>16</v>
      </c>
      <c r="H163" t="s">
        <v>20</v>
      </c>
      <c r="I163" t="str">
        <f t="shared" si="6"/>
        <v>Ford, Gerald(L)</v>
      </c>
      <c r="J163" t="s">
        <v>21</v>
      </c>
      <c r="K163" t="b">
        <v>0</v>
      </c>
      <c r="L163">
        <v>927443</v>
      </c>
      <c r="M163">
        <v>1953600</v>
      </c>
      <c r="N163">
        <v>20171015</v>
      </c>
      <c r="O163" t="s">
        <v>19</v>
      </c>
      <c r="P163" t="str">
        <f>IF(VLOOKUP(A163,'national-winners'!$A$2:$B$13,2,0)=H163,"W","L")</f>
        <v>L</v>
      </c>
      <c r="Q163">
        <f>MATCH(C163,'state-winning-votes'!A:A,0)</f>
        <v>27</v>
      </c>
      <c r="R163">
        <f>MATCH(A163,'state-winning-votes'!$A$2:$L$2,0)</f>
        <v>2</v>
      </c>
      <c r="S163" cm="1">
        <f t="array" ref="S163">INDEX('state-winning-votes'!$A$1:$L$53,$Q163,$R163)</f>
        <v>998387</v>
      </c>
      <c r="T163">
        <f>INDEX('state-winning-votes'!$A$1:$L$53,MATCH($C163,'state-winning-votes'!$A:$A,0),MATCH($A163,'state-winning-votes'!$A$2:$L$2,0))</f>
        <v>998387</v>
      </c>
      <c r="U163" t="str">
        <f t="shared" si="7"/>
        <v>Carter, Jimmy</v>
      </c>
      <c r="V163" t="str">
        <f>_xlfn.XLOOKUP(INDEX('state-winning-votes'!$A$1:$L$53,MATCH($C163,'state-winning-votes'!$A:$A,0),MATCH($A163,'state-winning-votes'!$A$2:$L$2,0)),$L:$L,$H:$H)</f>
        <v>Carter, Jimmy</v>
      </c>
      <c r="W163" t="str">
        <f>VLOOKUP(A163,'national-winners'!$A$2:$B$13,2,0)</f>
        <v>Carter, Jimmy</v>
      </c>
      <c r="X163" t="str">
        <f t="shared" si="8"/>
        <v xml:space="preserve"> Jimmy Carter (W)</v>
      </c>
    </row>
    <row r="164" spans="1:24" x14ac:dyDescent="0.25">
      <c r="A164">
        <v>1976</v>
      </c>
      <c r="B164" t="s">
        <v>103</v>
      </c>
      <c r="C164" t="s">
        <v>104</v>
      </c>
      <c r="D164">
        <v>29</v>
      </c>
      <c r="E164">
        <v>43</v>
      </c>
      <c r="F164">
        <v>34</v>
      </c>
      <c r="G164" t="s">
        <v>16</v>
      </c>
      <c r="H164" t="s">
        <v>34</v>
      </c>
      <c r="I164" t="str">
        <f t="shared" si="6"/>
        <v>McCarthy, Eugene ""Gene""(L)</v>
      </c>
      <c r="J164" t="s">
        <v>35</v>
      </c>
      <c r="K164" t="b">
        <v>0</v>
      </c>
      <c r="L164">
        <v>24029</v>
      </c>
      <c r="M164">
        <v>1953600</v>
      </c>
      <c r="N164">
        <v>20171015</v>
      </c>
      <c r="O164" t="s">
        <v>19</v>
      </c>
      <c r="P164" t="str">
        <f>IF(VLOOKUP(A164,'national-winners'!$A$2:$B$13,2,0)=H164,"W","L")</f>
        <v>L</v>
      </c>
      <c r="Q164">
        <f>MATCH(C164,'state-winning-votes'!A:A,0)</f>
        <v>27</v>
      </c>
      <c r="R164">
        <f>MATCH(A164,'state-winning-votes'!$A$2:$L$2,0)</f>
        <v>2</v>
      </c>
      <c r="S164" cm="1">
        <f t="array" ref="S164">INDEX('state-winning-votes'!$A$1:$L$53,$Q164,$R164)</f>
        <v>998387</v>
      </c>
      <c r="T164">
        <f>INDEX('state-winning-votes'!$A$1:$L$53,MATCH($C164,'state-winning-votes'!$A:$A,0),MATCH($A164,'state-winning-votes'!$A$2:$L$2,0))</f>
        <v>998387</v>
      </c>
      <c r="U164" t="str">
        <f t="shared" si="7"/>
        <v>Carter, Jimmy</v>
      </c>
      <c r="V164" t="str">
        <f>_xlfn.XLOOKUP(INDEX('state-winning-votes'!$A$1:$L$53,MATCH($C164,'state-winning-votes'!$A:$A,0),MATCH($A164,'state-winning-votes'!$A$2:$L$2,0)),$L:$L,$H:$H)</f>
        <v>Carter, Jimmy</v>
      </c>
      <c r="W164" t="str">
        <f>VLOOKUP(A164,'national-winners'!$A$2:$B$13,2,0)</f>
        <v>Carter, Jimmy</v>
      </c>
      <c r="X164" t="str">
        <f t="shared" si="8"/>
        <v xml:space="preserve"> Jimmy Carter (W)</v>
      </c>
    </row>
    <row r="165" spans="1:24" x14ac:dyDescent="0.25">
      <c r="A165">
        <v>1976</v>
      </c>
      <c r="B165" t="s">
        <v>103</v>
      </c>
      <c r="C165" t="s">
        <v>104</v>
      </c>
      <c r="D165">
        <v>29</v>
      </c>
      <c r="E165">
        <v>43</v>
      </c>
      <c r="F165">
        <v>34</v>
      </c>
      <c r="G165" t="s">
        <v>16</v>
      </c>
      <c r="H165" t="s">
        <v>59</v>
      </c>
      <c r="I165" t="str">
        <f t="shared" si="6"/>
        <v>Other(L)</v>
      </c>
      <c r="K165" t="b">
        <v>0</v>
      </c>
      <c r="L165">
        <v>3741</v>
      </c>
      <c r="M165">
        <v>1953600</v>
      </c>
      <c r="N165">
        <v>20171015</v>
      </c>
      <c r="O165" t="s">
        <v>19</v>
      </c>
      <c r="P165" t="str">
        <f>IF(VLOOKUP(A165,'national-winners'!$A$2:$B$13,2,0)=H165,"W","L")</f>
        <v>L</v>
      </c>
      <c r="Q165">
        <f>MATCH(C165,'state-winning-votes'!A:A,0)</f>
        <v>27</v>
      </c>
      <c r="R165">
        <f>MATCH(A165,'state-winning-votes'!$A$2:$L$2,0)</f>
        <v>2</v>
      </c>
      <c r="S165" cm="1">
        <f t="array" ref="S165">INDEX('state-winning-votes'!$A$1:$L$53,$Q165,$R165)</f>
        <v>998387</v>
      </c>
      <c r="T165">
        <f>INDEX('state-winning-votes'!$A$1:$L$53,MATCH($C165,'state-winning-votes'!$A:$A,0),MATCH($A165,'state-winning-votes'!$A$2:$L$2,0))</f>
        <v>998387</v>
      </c>
      <c r="U165" t="str">
        <f t="shared" si="7"/>
        <v>Carter, Jimmy</v>
      </c>
      <c r="V165" t="str">
        <f>_xlfn.XLOOKUP(INDEX('state-winning-votes'!$A$1:$L$53,MATCH($C165,'state-winning-votes'!$A:$A,0),MATCH($A165,'state-winning-votes'!$A$2:$L$2,0)),$L:$L,$H:$H)</f>
        <v>Carter, Jimmy</v>
      </c>
      <c r="W165" t="str">
        <f>VLOOKUP(A165,'national-winners'!$A$2:$B$13,2,0)</f>
        <v>Carter, Jimmy</v>
      </c>
      <c r="X165" t="str">
        <f t="shared" si="8"/>
        <v xml:space="preserve"> Jimmy Carter (W)</v>
      </c>
    </row>
    <row r="166" spans="1:24" x14ac:dyDescent="0.25">
      <c r="A166">
        <v>1976</v>
      </c>
      <c r="B166" t="s">
        <v>105</v>
      </c>
      <c r="C166" t="s">
        <v>106</v>
      </c>
      <c r="D166">
        <v>30</v>
      </c>
      <c r="E166">
        <v>81</v>
      </c>
      <c r="F166">
        <v>64</v>
      </c>
      <c r="G166" t="s">
        <v>16</v>
      </c>
      <c r="H166" t="s">
        <v>20</v>
      </c>
      <c r="I166" t="str">
        <f t="shared" si="6"/>
        <v>Ford, Gerald(L)</v>
      </c>
      <c r="J166" t="s">
        <v>21</v>
      </c>
      <c r="K166" t="b">
        <v>0</v>
      </c>
      <c r="L166">
        <v>173703</v>
      </c>
      <c r="M166">
        <v>328734</v>
      </c>
      <c r="N166">
        <v>20171015</v>
      </c>
      <c r="O166" t="s">
        <v>19</v>
      </c>
      <c r="P166" t="str">
        <f>IF(VLOOKUP(A166,'national-winners'!$A$2:$B$13,2,0)=H166,"W","L")</f>
        <v>L</v>
      </c>
      <c r="Q166">
        <f>MATCH(C166,'state-winning-votes'!A:A,0)</f>
        <v>29</v>
      </c>
      <c r="R166">
        <f>MATCH(A166,'state-winning-votes'!$A$2:$L$2,0)</f>
        <v>2</v>
      </c>
      <c r="S166" cm="1">
        <f t="array" ref="S166">INDEX('state-winning-votes'!$A$1:$L$53,$Q166,$R166)</f>
        <v>173703</v>
      </c>
      <c r="T166">
        <f>INDEX('state-winning-votes'!$A$1:$L$53,MATCH($C166,'state-winning-votes'!$A:$A,0),MATCH($A166,'state-winning-votes'!$A$2:$L$2,0))</f>
        <v>173703</v>
      </c>
      <c r="U166" t="str">
        <f t="shared" si="7"/>
        <v>Ford, Gerald</v>
      </c>
      <c r="V166" t="str">
        <f>_xlfn.XLOOKUP(INDEX('state-winning-votes'!$A$1:$L$53,MATCH($C166,'state-winning-votes'!$A:$A,0),MATCH($A166,'state-winning-votes'!$A$2:$L$2,0)),$L:$L,$H:$H)</f>
        <v>Ford, Gerald</v>
      </c>
      <c r="W166" t="str">
        <f>VLOOKUP(A166,'national-winners'!$A$2:$B$13,2,0)</f>
        <v>Carter, Jimmy</v>
      </c>
      <c r="X166" t="str">
        <f t="shared" si="8"/>
        <v xml:space="preserve"> Gerald Ford (W)</v>
      </c>
    </row>
    <row r="167" spans="1:24" x14ac:dyDescent="0.25">
      <c r="A167">
        <v>1976</v>
      </c>
      <c r="B167" t="s">
        <v>105</v>
      </c>
      <c r="C167" t="s">
        <v>106</v>
      </c>
      <c r="D167">
        <v>30</v>
      </c>
      <c r="E167">
        <v>81</v>
      </c>
      <c r="F167">
        <v>64</v>
      </c>
      <c r="G167" t="s">
        <v>16</v>
      </c>
      <c r="H167" t="s">
        <v>17</v>
      </c>
      <c r="I167" t="str">
        <f t="shared" si="6"/>
        <v>Carter, Jimmy(W)</v>
      </c>
      <c r="J167" t="s">
        <v>18</v>
      </c>
      <c r="K167" t="b">
        <v>0</v>
      </c>
      <c r="L167">
        <v>149259</v>
      </c>
      <c r="M167">
        <v>328734</v>
      </c>
      <c r="N167">
        <v>20171015</v>
      </c>
      <c r="O167" t="s">
        <v>19</v>
      </c>
      <c r="P167" t="str">
        <f>IF(VLOOKUP(A167,'national-winners'!$A$2:$B$13,2,0)=H167,"W","L")</f>
        <v>W</v>
      </c>
      <c r="Q167">
        <f>MATCH(C167,'state-winning-votes'!A:A,0)</f>
        <v>29</v>
      </c>
      <c r="R167">
        <f>MATCH(A167,'state-winning-votes'!$A$2:$L$2,0)</f>
        <v>2</v>
      </c>
      <c r="S167" cm="1">
        <f t="array" ref="S167">INDEX('state-winning-votes'!$A$1:$L$53,$Q167,$R167)</f>
        <v>173703</v>
      </c>
      <c r="T167">
        <f>INDEX('state-winning-votes'!$A$1:$L$53,MATCH($C167,'state-winning-votes'!$A:$A,0),MATCH($A167,'state-winning-votes'!$A$2:$L$2,0))</f>
        <v>173703</v>
      </c>
      <c r="U167" t="str">
        <f t="shared" si="7"/>
        <v>Ford, Gerald</v>
      </c>
      <c r="V167" t="str">
        <f>_xlfn.XLOOKUP(INDEX('state-winning-votes'!$A$1:$L$53,MATCH($C167,'state-winning-votes'!$A:$A,0),MATCH($A167,'state-winning-votes'!$A$2:$L$2,0)),$L:$L,$H:$H)</f>
        <v>Ford, Gerald</v>
      </c>
      <c r="W167" t="str">
        <f>VLOOKUP(A167,'national-winners'!$A$2:$B$13,2,0)</f>
        <v>Carter, Jimmy</v>
      </c>
      <c r="X167" t="str">
        <f t="shared" si="8"/>
        <v xml:space="preserve"> Gerald Ford (W)</v>
      </c>
    </row>
    <row r="168" spans="1:24" x14ac:dyDescent="0.25">
      <c r="A168">
        <v>1976</v>
      </c>
      <c r="B168" t="s">
        <v>105</v>
      </c>
      <c r="C168" t="s">
        <v>106</v>
      </c>
      <c r="D168">
        <v>30</v>
      </c>
      <c r="E168">
        <v>81</v>
      </c>
      <c r="F168">
        <v>64</v>
      </c>
      <c r="G168" t="s">
        <v>16</v>
      </c>
      <c r="H168" t="s">
        <v>38</v>
      </c>
      <c r="I168" t="str">
        <f t="shared" si="6"/>
        <v>Anderson, Thomas J.(L)</v>
      </c>
      <c r="J168" t="s">
        <v>39</v>
      </c>
      <c r="K168" t="b">
        <v>0</v>
      </c>
      <c r="L168">
        <v>5772</v>
      </c>
      <c r="M168">
        <v>328734</v>
      </c>
      <c r="N168">
        <v>20171015</v>
      </c>
      <c r="O168" t="s">
        <v>19</v>
      </c>
      <c r="P168" t="str">
        <f>IF(VLOOKUP(A168,'national-winners'!$A$2:$B$13,2,0)=H168,"W","L")</f>
        <v>L</v>
      </c>
      <c r="Q168">
        <f>MATCH(C168,'state-winning-votes'!A:A,0)</f>
        <v>29</v>
      </c>
      <c r="R168">
        <f>MATCH(A168,'state-winning-votes'!$A$2:$L$2,0)</f>
        <v>2</v>
      </c>
      <c r="S168" cm="1">
        <f t="array" ref="S168">INDEX('state-winning-votes'!$A$1:$L$53,$Q168,$R168)</f>
        <v>173703</v>
      </c>
      <c r="T168">
        <f>INDEX('state-winning-votes'!$A$1:$L$53,MATCH($C168,'state-winning-votes'!$A:$A,0),MATCH($A168,'state-winning-votes'!$A$2:$L$2,0))</f>
        <v>173703</v>
      </c>
      <c r="U168" t="str">
        <f t="shared" si="7"/>
        <v>Ford, Gerald</v>
      </c>
      <c r="V168" t="str">
        <f>_xlfn.XLOOKUP(INDEX('state-winning-votes'!$A$1:$L$53,MATCH($C168,'state-winning-votes'!$A:$A,0),MATCH($A168,'state-winning-votes'!$A$2:$L$2,0)),$L:$L,$H:$H)</f>
        <v>Ford, Gerald</v>
      </c>
      <c r="W168" t="str">
        <f>VLOOKUP(A168,'national-winners'!$A$2:$B$13,2,0)</f>
        <v>Carter, Jimmy</v>
      </c>
      <c r="X168" t="str">
        <f t="shared" si="8"/>
        <v xml:space="preserve"> Gerald Ford (W)</v>
      </c>
    </row>
    <row r="169" spans="1:24" x14ac:dyDescent="0.25">
      <c r="A169">
        <v>1976</v>
      </c>
      <c r="B169" t="s">
        <v>107</v>
      </c>
      <c r="C169" t="s">
        <v>108</v>
      </c>
      <c r="D169">
        <v>31</v>
      </c>
      <c r="E169">
        <v>46</v>
      </c>
      <c r="F169">
        <v>35</v>
      </c>
      <c r="G169" t="s">
        <v>16</v>
      </c>
      <c r="H169" t="s">
        <v>20</v>
      </c>
      <c r="I169" t="str">
        <f t="shared" si="6"/>
        <v>Ford, Gerald(L)</v>
      </c>
      <c r="J169" t="s">
        <v>21</v>
      </c>
      <c r="K169" t="b">
        <v>0</v>
      </c>
      <c r="L169">
        <v>359219</v>
      </c>
      <c r="M169">
        <v>606749</v>
      </c>
      <c r="N169">
        <v>20171015</v>
      </c>
      <c r="O169" t="s">
        <v>19</v>
      </c>
      <c r="P169" t="str">
        <f>IF(VLOOKUP(A169,'national-winners'!$A$2:$B$13,2,0)=H169,"W","L")</f>
        <v>L</v>
      </c>
      <c r="Q169">
        <f>MATCH(C169,'state-winning-votes'!A:A,0)</f>
        <v>32</v>
      </c>
      <c r="R169">
        <f>MATCH(A169,'state-winning-votes'!$A$2:$L$2,0)</f>
        <v>2</v>
      </c>
      <c r="S169" cm="1">
        <f t="array" ref="S169">INDEX('state-winning-votes'!$A$1:$L$53,$Q169,$R169)</f>
        <v>359219</v>
      </c>
      <c r="T169">
        <f>INDEX('state-winning-votes'!$A$1:$L$53,MATCH($C169,'state-winning-votes'!$A:$A,0),MATCH($A169,'state-winning-votes'!$A$2:$L$2,0))</f>
        <v>359219</v>
      </c>
      <c r="U169" t="str">
        <f t="shared" si="7"/>
        <v>Ford, Gerald</v>
      </c>
      <c r="V169" t="str">
        <f>_xlfn.XLOOKUP(INDEX('state-winning-votes'!$A$1:$L$53,MATCH($C169,'state-winning-votes'!$A:$A,0),MATCH($A169,'state-winning-votes'!$A$2:$L$2,0)),$L:$L,$H:$H)</f>
        <v>Ford, Gerald</v>
      </c>
      <c r="W169" t="str">
        <f>VLOOKUP(A169,'national-winners'!$A$2:$B$13,2,0)</f>
        <v>Carter, Jimmy</v>
      </c>
      <c r="X169" t="str">
        <f t="shared" si="8"/>
        <v xml:space="preserve"> Gerald Ford (W)</v>
      </c>
    </row>
    <row r="170" spans="1:24" x14ac:dyDescent="0.25">
      <c r="A170">
        <v>1976</v>
      </c>
      <c r="B170" t="s">
        <v>107</v>
      </c>
      <c r="C170" t="s">
        <v>108</v>
      </c>
      <c r="D170">
        <v>31</v>
      </c>
      <c r="E170">
        <v>46</v>
      </c>
      <c r="F170">
        <v>35</v>
      </c>
      <c r="G170" t="s">
        <v>16</v>
      </c>
      <c r="H170" t="s">
        <v>17</v>
      </c>
      <c r="I170" t="str">
        <f t="shared" si="6"/>
        <v>Carter, Jimmy(W)</v>
      </c>
      <c r="J170" t="s">
        <v>18</v>
      </c>
      <c r="K170" t="b">
        <v>0</v>
      </c>
      <c r="L170">
        <v>233293</v>
      </c>
      <c r="M170">
        <v>606749</v>
      </c>
      <c r="N170">
        <v>20171015</v>
      </c>
      <c r="O170" t="s">
        <v>19</v>
      </c>
      <c r="P170" t="str">
        <f>IF(VLOOKUP(A170,'national-winners'!$A$2:$B$13,2,0)=H170,"W","L")</f>
        <v>W</v>
      </c>
      <c r="Q170">
        <f>MATCH(C170,'state-winning-votes'!A:A,0)</f>
        <v>32</v>
      </c>
      <c r="R170">
        <f>MATCH(A170,'state-winning-votes'!$A$2:$L$2,0)</f>
        <v>2</v>
      </c>
      <c r="S170" cm="1">
        <f t="array" ref="S170">INDEX('state-winning-votes'!$A$1:$L$53,$Q170,$R170)</f>
        <v>359219</v>
      </c>
      <c r="T170">
        <f>INDEX('state-winning-votes'!$A$1:$L$53,MATCH($C170,'state-winning-votes'!$A:$A,0),MATCH($A170,'state-winning-votes'!$A$2:$L$2,0))</f>
        <v>359219</v>
      </c>
      <c r="U170" t="str">
        <f t="shared" si="7"/>
        <v>Ford, Gerald</v>
      </c>
      <c r="V170" t="str">
        <f>_xlfn.XLOOKUP(INDEX('state-winning-votes'!$A$1:$L$53,MATCH($C170,'state-winning-votes'!$A:$A,0),MATCH($A170,'state-winning-votes'!$A$2:$L$2,0)),$L:$L,$H:$H)</f>
        <v>Ford, Gerald</v>
      </c>
      <c r="W170" t="str">
        <f>VLOOKUP(A170,'national-winners'!$A$2:$B$13,2,0)</f>
        <v>Carter, Jimmy</v>
      </c>
      <c r="X170" t="str">
        <f t="shared" si="8"/>
        <v xml:space="preserve"> Gerald Ford (W)</v>
      </c>
    </row>
    <row r="171" spans="1:24" x14ac:dyDescent="0.25">
      <c r="A171">
        <v>1976</v>
      </c>
      <c r="B171" t="s">
        <v>107</v>
      </c>
      <c r="C171" t="s">
        <v>108</v>
      </c>
      <c r="D171">
        <v>31</v>
      </c>
      <c r="E171">
        <v>46</v>
      </c>
      <c r="F171">
        <v>35</v>
      </c>
      <c r="G171" t="s">
        <v>16</v>
      </c>
      <c r="H171" t="s">
        <v>34</v>
      </c>
      <c r="I171" t="str">
        <f t="shared" si="6"/>
        <v>McCarthy, Eugene ""Gene""(L)</v>
      </c>
      <c r="J171" t="s">
        <v>35</v>
      </c>
      <c r="K171" t="b">
        <v>0</v>
      </c>
      <c r="L171">
        <v>9383</v>
      </c>
      <c r="M171">
        <v>606749</v>
      </c>
      <c r="N171">
        <v>20171015</v>
      </c>
      <c r="O171" t="s">
        <v>19</v>
      </c>
      <c r="P171" t="str">
        <f>IF(VLOOKUP(A171,'national-winners'!$A$2:$B$13,2,0)=H171,"W","L")</f>
        <v>L</v>
      </c>
      <c r="Q171">
        <f>MATCH(C171,'state-winning-votes'!A:A,0)</f>
        <v>32</v>
      </c>
      <c r="R171">
        <f>MATCH(A171,'state-winning-votes'!$A$2:$L$2,0)</f>
        <v>2</v>
      </c>
      <c r="S171" cm="1">
        <f t="array" ref="S171">INDEX('state-winning-votes'!$A$1:$L$53,$Q171,$R171)</f>
        <v>359219</v>
      </c>
      <c r="T171">
        <f>INDEX('state-winning-votes'!$A$1:$L$53,MATCH($C171,'state-winning-votes'!$A:$A,0),MATCH($A171,'state-winning-votes'!$A$2:$L$2,0))</f>
        <v>359219</v>
      </c>
      <c r="U171" t="str">
        <f t="shared" si="7"/>
        <v>Ford, Gerald</v>
      </c>
      <c r="V171" t="str">
        <f>_xlfn.XLOOKUP(INDEX('state-winning-votes'!$A$1:$L$53,MATCH($C171,'state-winning-votes'!$A:$A,0),MATCH($A171,'state-winning-votes'!$A$2:$L$2,0)),$L:$L,$H:$H)</f>
        <v>Ford, Gerald</v>
      </c>
      <c r="W171" t="str">
        <f>VLOOKUP(A171,'national-winners'!$A$2:$B$13,2,0)</f>
        <v>Carter, Jimmy</v>
      </c>
      <c r="X171" t="str">
        <f t="shared" si="8"/>
        <v xml:space="preserve"> Gerald Ford (W)</v>
      </c>
    </row>
    <row r="172" spans="1:24" x14ac:dyDescent="0.25">
      <c r="A172">
        <v>1976</v>
      </c>
      <c r="B172" t="s">
        <v>107</v>
      </c>
      <c r="C172" t="s">
        <v>108</v>
      </c>
      <c r="D172">
        <v>31</v>
      </c>
      <c r="E172">
        <v>46</v>
      </c>
      <c r="F172">
        <v>35</v>
      </c>
      <c r="G172" t="s">
        <v>16</v>
      </c>
      <c r="H172" t="s">
        <v>22</v>
      </c>
      <c r="I172" t="str">
        <f t="shared" si="6"/>
        <v>Maddox, Lester(L)</v>
      </c>
      <c r="J172" t="s">
        <v>23</v>
      </c>
      <c r="K172" t="b">
        <v>0</v>
      </c>
      <c r="L172">
        <v>3378</v>
      </c>
      <c r="M172">
        <v>606749</v>
      </c>
      <c r="N172">
        <v>20171015</v>
      </c>
      <c r="O172" t="s">
        <v>19</v>
      </c>
      <c r="P172" t="str">
        <f>IF(VLOOKUP(A172,'national-winners'!$A$2:$B$13,2,0)=H172,"W","L")</f>
        <v>L</v>
      </c>
      <c r="Q172">
        <f>MATCH(C172,'state-winning-votes'!A:A,0)</f>
        <v>32</v>
      </c>
      <c r="R172">
        <f>MATCH(A172,'state-winning-votes'!$A$2:$L$2,0)</f>
        <v>2</v>
      </c>
      <c r="S172" cm="1">
        <f t="array" ref="S172">INDEX('state-winning-votes'!$A$1:$L$53,$Q172,$R172)</f>
        <v>359219</v>
      </c>
      <c r="T172">
        <f>INDEX('state-winning-votes'!$A$1:$L$53,MATCH($C172,'state-winning-votes'!$A:$A,0),MATCH($A172,'state-winning-votes'!$A$2:$L$2,0))</f>
        <v>359219</v>
      </c>
      <c r="U172" t="str">
        <f t="shared" si="7"/>
        <v>Ford, Gerald</v>
      </c>
      <c r="V172" t="str">
        <f>_xlfn.XLOOKUP(INDEX('state-winning-votes'!$A$1:$L$53,MATCH($C172,'state-winning-votes'!$A:$A,0),MATCH($A172,'state-winning-votes'!$A$2:$L$2,0)),$L:$L,$H:$H)</f>
        <v>Ford, Gerald</v>
      </c>
      <c r="W172" t="str">
        <f>VLOOKUP(A172,'national-winners'!$A$2:$B$13,2,0)</f>
        <v>Carter, Jimmy</v>
      </c>
      <c r="X172" t="str">
        <f t="shared" si="8"/>
        <v xml:space="preserve"> Gerald Ford (W)</v>
      </c>
    </row>
    <row r="173" spans="1:24" x14ac:dyDescent="0.25">
      <c r="A173">
        <v>1976</v>
      </c>
      <c r="B173" t="s">
        <v>107</v>
      </c>
      <c r="C173" t="s">
        <v>108</v>
      </c>
      <c r="D173">
        <v>31</v>
      </c>
      <c r="E173">
        <v>46</v>
      </c>
      <c r="F173">
        <v>35</v>
      </c>
      <c r="G173" t="s">
        <v>16</v>
      </c>
      <c r="H173" t="s">
        <v>28</v>
      </c>
      <c r="I173" t="str">
        <f t="shared" si="6"/>
        <v>Macbride, Roger(L)</v>
      </c>
      <c r="J173" t="s">
        <v>29</v>
      </c>
      <c r="K173" t="b">
        <v>0</v>
      </c>
      <c r="L173">
        <v>1476</v>
      </c>
      <c r="M173">
        <v>606749</v>
      </c>
      <c r="N173">
        <v>20171015</v>
      </c>
      <c r="O173" t="s">
        <v>19</v>
      </c>
      <c r="P173" t="str">
        <f>IF(VLOOKUP(A173,'national-winners'!$A$2:$B$13,2,0)=H173,"W","L")</f>
        <v>L</v>
      </c>
      <c r="Q173">
        <f>MATCH(C173,'state-winning-votes'!A:A,0)</f>
        <v>32</v>
      </c>
      <c r="R173">
        <f>MATCH(A173,'state-winning-votes'!$A$2:$L$2,0)</f>
        <v>2</v>
      </c>
      <c r="S173" cm="1">
        <f t="array" ref="S173">INDEX('state-winning-votes'!$A$1:$L$53,$Q173,$R173)</f>
        <v>359219</v>
      </c>
      <c r="T173">
        <f>INDEX('state-winning-votes'!$A$1:$L$53,MATCH($C173,'state-winning-votes'!$A:$A,0),MATCH($A173,'state-winning-votes'!$A$2:$L$2,0))</f>
        <v>359219</v>
      </c>
      <c r="U173" t="str">
        <f t="shared" si="7"/>
        <v>Ford, Gerald</v>
      </c>
      <c r="V173" t="str">
        <f>_xlfn.XLOOKUP(INDEX('state-winning-votes'!$A$1:$L$53,MATCH($C173,'state-winning-votes'!$A:$A,0),MATCH($A173,'state-winning-votes'!$A$2:$L$2,0)),$L:$L,$H:$H)</f>
        <v>Ford, Gerald</v>
      </c>
      <c r="W173" t="str">
        <f>VLOOKUP(A173,'national-winners'!$A$2:$B$13,2,0)</f>
        <v>Carter, Jimmy</v>
      </c>
      <c r="X173" t="str">
        <f t="shared" si="8"/>
        <v xml:space="preserve"> Gerald Ford (W)</v>
      </c>
    </row>
    <row r="174" spans="1:24" x14ac:dyDescent="0.25">
      <c r="A174">
        <v>1976</v>
      </c>
      <c r="B174" t="s">
        <v>109</v>
      </c>
      <c r="C174" t="s">
        <v>110</v>
      </c>
      <c r="D174">
        <v>32</v>
      </c>
      <c r="E174">
        <v>88</v>
      </c>
      <c r="F174">
        <v>65</v>
      </c>
      <c r="G174" t="s">
        <v>16</v>
      </c>
      <c r="H174" t="s">
        <v>20</v>
      </c>
      <c r="I174" t="str">
        <f t="shared" si="6"/>
        <v>Ford, Gerald(L)</v>
      </c>
      <c r="J174" t="s">
        <v>21</v>
      </c>
      <c r="K174" t="b">
        <v>0</v>
      </c>
      <c r="L174">
        <v>101273</v>
      </c>
      <c r="M174">
        <v>201876</v>
      </c>
      <c r="N174">
        <v>20171015</v>
      </c>
      <c r="O174" t="s">
        <v>19</v>
      </c>
      <c r="P174" t="str">
        <f>IF(VLOOKUP(A174,'national-winners'!$A$2:$B$13,2,0)=H174,"W","L")</f>
        <v>L</v>
      </c>
      <c r="Q174">
        <f>MATCH(C174,'state-winning-votes'!A:A,0)</f>
        <v>36</v>
      </c>
      <c r="R174">
        <f>MATCH(A174,'state-winning-votes'!$A$2:$L$2,0)</f>
        <v>2</v>
      </c>
      <c r="S174" cm="1">
        <f t="array" ref="S174">INDEX('state-winning-votes'!$A$1:$L$53,$Q174,$R174)</f>
        <v>101273</v>
      </c>
      <c r="T174">
        <f>INDEX('state-winning-votes'!$A$1:$L$53,MATCH($C174,'state-winning-votes'!$A:$A,0),MATCH($A174,'state-winning-votes'!$A$2:$L$2,0))</f>
        <v>101273</v>
      </c>
      <c r="U174" t="str">
        <f t="shared" si="7"/>
        <v>Ford, Gerald</v>
      </c>
      <c r="V174" t="str">
        <f>_xlfn.XLOOKUP(INDEX('state-winning-votes'!$A$1:$L$53,MATCH($C174,'state-winning-votes'!$A:$A,0),MATCH($A174,'state-winning-votes'!$A$2:$L$2,0)),$L:$L,$H:$H)</f>
        <v>Ford, Gerald</v>
      </c>
      <c r="W174" t="str">
        <f>VLOOKUP(A174,'national-winners'!$A$2:$B$13,2,0)</f>
        <v>Carter, Jimmy</v>
      </c>
      <c r="X174" t="str">
        <f t="shared" si="8"/>
        <v xml:space="preserve"> Gerald Ford (W)</v>
      </c>
    </row>
    <row r="175" spans="1:24" x14ac:dyDescent="0.25">
      <c r="A175">
        <v>1976</v>
      </c>
      <c r="B175" t="s">
        <v>109</v>
      </c>
      <c r="C175" t="s">
        <v>110</v>
      </c>
      <c r="D175">
        <v>32</v>
      </c>
      <c r="E175">
        <v>88</v>
      </c>
      <c r="F175">
        <v>65</v>
      </c>
      <c r="G175" t="s">
        <v>16</v>
      </c>
      <c r="H175" t="s">
        <v>17</v>
      </c>
      <c r="I175" t="str">
        <f t="shared" si="6"/>
        <v>Carter, Jimmy(W)</v>
      </c>
      <c r="J175" t="s">
        <v>18</v>
      </c>
      <c r="K175" t="b">
        <v>0</v>
      </c>
      <c r="L175">
        <v>92479</v>
      </c>
      <c r="M175">
        <v>201876</v>
      </c>
      <c r="N175">
        <v>20171015</v>
      </c>
      <c r="O175" t="s">
        <v>19</v>
      </c>
      <c r="P175" t="str">
        <f>IF(VLOOKUP(A175,'national-winners'!$A$2:$B$13,2,0)=H175,"W","L")</f>
        <v>W</v>
      </c>
      <c r="Q175">
        <f>MATCH(C175,'state-winning-votes'!A:A,0)</f>
        <v>36</v>
      </c>
      <c r="R175">
        <f>MATCH(A175,'state-winning-votes'!$A$2:$L$2,0)</f>
        <v>2</v>
      </c>
      <c r="S175" cm="1">
        <f t="array" ref="S175">INDEX('state-winning-votes'!$A$1:$L$53,$Q175,$R175)</f>
        <v>101273</v>
      </c>
      <c r="T175">
        <f>INDEX('state-winning-votes'!$A$1:$L$53,MATCH($C175,'state-winning-votes'!$A:$A,0),MATCH($A175,'state-winning-votes'!$A$2:$L$2,0))</f>
        <v>101273</v>
      </c>
      <c r="U175" t="str">
        <f t="shared" si="7"/>
        <v>Ford, Gerald</v>
      </c>
      <c r="V175" t="str">
        <f>_xlfn.XLOOKUP(INDEX('state-winning-votes'!$A$1:$L$53,MATCH($C175,'state-winning-votes'!$A:$A,0),MATCH($A175,'state-winning-votes'!$A$2:$L$2,0)),$L:$L,$H:$H)</f>
        <v>Ford, Gerald</v>
      </c>
      <c r="W175" t="str">
        <f>VLOOKUP(A175,'national-winners'!$A$2:$B$13,2,0)</f>
        <v>Carter, Jimmy</v>
      </c>
      <c r="X175" t="str">
        <f t="shared" si="8"/>
        <v xml:space="preserve"> Gerald Ford (W)</v>
      </c>
    </row>
    <row r="176" spans="1:24" x14ac:dyDescent="0.25">
      <c r="A176">
        <v>1976</v>
      </c>
      <c r="B176" t="s">
        <v>109</v>
      </c>
      <c r="C176" t="s">
        <v>110</v>
      </c>
      <c r="D176">
        <v>32</v>
      </c>
      <c r="E176">
        <v>88</v>
      </c>
      <c r="F176">
        <v>65</v>
      </c>
      <c r="G176" t="s">
        <v>16</v>
      </c>
      <c r="H176" t="s">
        <v>59</v>
      </c>
      <c r="I176" t="str">
        <f t="shared" si="6"/>
        <v>Other(L)</v>
      </c>
      <c r="K176" t="b">
        <v>0</v>
      </c>
      <c r="L176">
        <v>5108</v>
      </c>
      <c r="M176">
        <v>201876</v>
      </c>
      <c r="N176">
        <v>20171015</v>
      </c>
      <c r="O176" t="s">
        <v>19</v>
      </c>
      <c r="P176" t="str">
        <f>IF(VLOOKUP(A176,'national-winners'!$A$2:$B$13,2,0)=H176,"W","L")</f>
        <v>L</v>
      </c>
      <c r="Q176">
        <f>MATCH(C176,'state-winning-votes'!A:A,0)</f>
        <v>36</v>
      </c>
      <c r="R176">
        <f>MATCH(A176,'state-winning-votes'!$A$2:$L$2,0)</f>
        <v>2</v>
      </c>
      <c r="S176" cm="1">
        <f t="array" ref="S176">INDEX('state-winning-votes'!$A$1:$L$53,$Q176,$R176)</f>
        <v>101273</v>
      </c>
      <c r="T176">
        <f>INDEX('state-winning-votes'!$A$1:$L$53,MATCH($C176,'state-winning-votes'!$A:$A,0),MATCH($A176,'state-winning-votes'!$A$2:$L$2,0))</f>
        <v>101273</v>
      </c>
      <c r="U176" t="str">
        <f t="shared" si="7"/>
        <v>Ford, Gerald</v>
      </c>
      <c r="V176" t="str">
        <f>_xlfn.XLOOKUP(INDEX('state-winning-votes'!$A$1:$L$53,MATCH($C176,'state-winning-votes'!$A:$A,0),MATCH($A176,'state-winning-votes'!$A$2:$L$2,0)),$L:$L,$H:$H)</f>
        <v>Ford, Gerald</v>
      </c>
      <c r="W176" t="str">
        <f>VLOOKUP(A176,'national-winners'!$A$2:$B$13,2,0)</f>
        <v>Carter, Jimmy</v>
      </c>
      <c r="X176" t="str">
        <f t="shared" si="8"/>
        <v xml:space="preserve"> Gerald Ford (W)</v>
      </c>
    </row>
    <row r="177" spans="1:24" x14ac:dyDescent="0.25">
      <c r="A177">
        <v>1976</v>
      </c>
      <c r="B177" t="s">
        <v>109</v>
      </c>
      <c r="C177" t="s">
        <v>110</v>
      </c>
      <c r="D177">
        <v>32</v>
      </c>
      <c r="E177">
        <v>88</v>
      </c>
      <c r="F177">
        <v>65</v>
      </c>
      <c r="G177" t="s">
        <v>16</v>
      </c>
      <c r="H177" t="s">
        <v>28</v>
      </c>
      <c r="I177" t="str">
        <f t="shared" si="6"/>
        <v>Macbride, Roger(L)</v>
      </c>
      <c r="J177" t="s">
        <v>29</v>
      </c>
      <c r="K177" t="b">
        <v>0</v>
      </c>
      <c r="L177">
        <v>1519</v>
      </c>
      <c r="M177">
        <v>201876</v>
      </c>
      <c r="N177">
        <v>20171015</v>
      </c>
      <c r="O177" t="s">
        <v>19</v>
      </c>
      <c r="P177" t="str">
        <f>IF(VLOOKUP(A177,'national-winners'!$A$2:$B$13,2,0)=H177,"W","L")</f>
        <v>L</v>
      </c>
      <c r="Q177">
        <f>MATCH(C177,'state-winning-votes'!A:A,0)</f>
        <v>36</v>
      </c>
      <c r="R177">
        <f>MATCH(A177,'state-winning-votes'!$A$2:$L$2,0)</f>
        <v>2</v>
      </c>
      <c r="S177" cm="1">
        <f t="array" ref="S177">INDEX('state-winning-votes'!$A$1:$L$53,$Q177,$R177)</f>
        <v>101273</v>
      </c>
      <c r="T177">
        <f>INDEX('state-winning-votes'!$A$1:$L$53,MATCH($C177,'state-winning-votes'!$A:$A,0),MATCH($A177,'state-winning-votes'!$A$2:$L$2,0))</f>
        <v>101273</v>
      </c>
      <c r="U177" t="str">
        <f t="shared" si="7"/>
        <v>Ford, Gerald</v>
      </c>
      <c r="V177" t="str">
        <f>_xlfn.XLOOKUP(INDEX('state-winning-votes'!$A$1:$L$53,MATCH($C177,'state-winning-votes'!$A:$A,0),MATCH($A177,'state-winning-votes'!$A$2:$L$2,0)),$L:$L,$H:$H)</f>
        <v>Ford, Gerald</v>
      </c>
      <c r="W177" t="str">
        <f>VLOOKUP(A177,'national-winners'!$A$2:$B$13,2,0)</f>
        <v>Carter, Jimmy</v>
      </c>
      <c r="X177" t="str">
        <f t="shared" si="8"/>
        <v xml:space="preserve"> Gerald Ford (W)</v>
      </c>
    </row>
    <row r="178" spans="1:24" x14ac:dyDescent="0.25">
      <c r="A178">
        <v>1976</v>
      </c>
      <c r="B178" t="s">
        <v>109</v>
      </c>
      <c r="C178" t="s">
        <v>110</v>
      </c>
      <c r="D178">
        <v>32</v>
      </c>
      <c r="E178">
        <v>88</v>
      </c>
      <c r="F178">
        <v>65</v>
      </c>
      <c r="G178" t="s">
        <v>16</v>
      </c>
      <c r="H178" t="s">
        <v>22</v>
      </c>
      <c r="I178" t="str">
        <f t="shared" si="6"/>
        <v>Maddox, Lester(L)</v>
      </c>
      <c r="J178" t="s">
        <v>23</v>
      </c>
      <c r="K178" t="b">
        <v>0</v>
      </c>
      <c r="L178">
        <v>1497</v>
      </c>
      <c r="M178">
        <v>201876</v>
      </c>
      <c r="N178">
        <v>20171015</v>
      </c>
      <c r="O178" t="s">
        <v>19</v>
      </c>
      <c r="P178" t="str">
        <f>IF(VLOOKUP(A178,'national-winners'!$A$2:$B$13,2,0)=H178,"W","L")</f>
        <v>L</v>
      </c>
      <c r="Q178">
        <f>MATCH(C178,'state-winning-votes'!A:A,0)</f>
        <v>36</v>
      </c>
      <c r="R178">
        <f>MATCH(A178,'state-winning-votes'!$A$2:$L$2,0)</f>
        <v>2</v>
      </c>
      <c r="S178" cm="1">
        <f t="array" ref="S178">INDEX('state-winning-votes'!$A$1:$L$53,$Q178,$R178)</f>
        <v>101273</v>
      </c>
      <c r="T178">
        <f>INDEX('state-winning-votes'!$A$1:$L$53,MATCH($C178,'state-winning-votes'!$A:$A,0),MATCH($A178,'state-winning-votes'!$A$2:$L$2,0))</f>
        <v>101273</v>
      </c>
      <c r="U178" t="str">
        <f t="shared" si="7"/>
        <v>Ford, Gerald</v>
      </c>
      <c r="V178" t="str">
        <f>_xlfn.XLOOKUP(INDEX('state-winning-votes'!$A$1:$L$53,MATCH($C178,'state-winning-votes'!$A:$A,0),MATCH($A178,'state-winning-votes'!$A$2:$L$2,0)),$L:$L,$H:$H)</f>
        <v>Ford, Gerald</v>
      </c>
      <c r="W178" t="str">
        <f>VLOOKUP(A178,'national-winners'!$A$2:$B$13,2,0)</f>
        <v>Carter, Jimmy</v>
      </c>
      <c r="X178" t="str">
        <f t="shared" si="8"/>
        <v xml:space="preserve"> Gerald Ford (W)</v>
      </c>
    </row>
    <row r="179" spans="1:24" x14ac:dyDescent="0.25">
      <c r="A179">
        <v>1976</v>
      </c>
      <c r="B179" t="s">
        <v>111</v>
      </c>
      <c r="C179" t="s">
        <v>112</v>
      </c>
      <c r="D179">
        <v>33</v>
      </c>
      <c r="E179">
        <v>12</v>
      </c>
      <c r="F179">
        <v>4</v>
      </c>
      <c r="G179" t="s">
        <v>16</v>
      </c>
      <c r="H179" t="s">
        <v>20</v>
      </c>
      <c r="I179" t="str">
        <f t="shared" si="6"/>
        <v>Ford, Gerald(L)</v>
      </c>
      <c r="J179" t="s">
        <v>21</v>
      </c>
      <c r="K179" t="b">
        <v>0</v>
      </c>
      <c r="L179">
        <v>185935</v>
      </c>
      <c r="M179">
        <v>339627</v>
      </c>
      <c r="N179">
        <v>20171015</v>
      </c>
      <c r="O179" t="s">
        <v>19</v>
      </c>
      <c r="P179" t="str">
        <f>IF(VLOOKUP(A179,'national-winners'!$A$2:$B$13,2,0)=H179,"W","L")</f>
        <v>L</v>
      </c>
      <c r="Q179">
        <f>MATCH(C179,'state-winning-votes'!A:A,0)</f>
        <v>33</v>
      </c>
      <c r="R179">
        <f>MATCH(A179,'state-winning-votes'!$A$2:$L$2,0)</f>
        <v>2</v>
      </c>
      <c r="S179" cm="1">
        <f t="array" ref="S179">INDEX('state-winning-votes'!$A$1:$L$53,$Q179,$R179)</f>
        <v>185935</v>
      </c>
      <c r="T179">
        <f>INDEX('state-winning-votes'!$A$1:$L$53,MATCH($C179,'state-winning-votes'!$A:$A,0),MATCH($A179,'state-winning-votes'!$A$2:$L$2,0))</f>
        <v>185935</v>
      </c>
      <c r="U179" t="str">
        <f t="shared" si="7"/>
        <v>Ford, Gerald</v>
      </c>
      <c r="V179" t="str">
        <f>_xlfn.XLOOKUP(INDEX('state-winning-votes'!$A$1:$L$53,MATCH($C179,'state-winning-votes'!$A:$A,0),MATCH($A179,'state-winning-votes'!$A$2:$L$2,0)),$L:$L,$H:$H)</f>
        <v>Ford, Gerald</v>
      </c>
      <c r="W179" t="str">
        <f>VLOOKUP(A179,'national-winners'!$A$2:$B$13,2,0)</f>
        <v>Carter, Jimmy</v>
      </c>
      <c r="X179" t="str">
        <f t="shared" si="8"/>
        <v xml:space="preserve"> Gerald Ford (W)</v>
      </c>
    </row>
    <row r="180" spans="1:24" x14ac:dyDescent="0.25">
      <c r="A180">
        <v>1976</v>
      </c>
      <c r="B180" t="s">
        <v>111</v>
      </c>
      <c r="C180" t="s">
        <v>112</v>
      </c>
      <c r="D180">
        <v>33</v>
      </c>
      <c r="E180">
        <v>12</v>
      </c>
      <c r="F180">
        <v>4</v>
      </c>
      <c r="G180" t="s">
        <v>16</v>
      </c>
      <c r="H180" t="s">
        <v>17</v>
      </c>
      <c r="I180" t="str">
        <f t="shared" si="6"/>
        <v>Carter, Jimmy(W)</v>
      </c>
      <c r="J180" t="s">
        <v>18</v>
      </c>
      <c r="K180" t="b">
        <v>0</v>
      </c>
      <c r="L180">
        <v>147645</v>
      </c>
      <c r="M180">
        <v>339627</v>
      </c>
      <c r="N180">
        <v>20171015</v>
      </c>
      <c r="O180" t="s">
        <v>19</v>
      </c>
      <c r="P180" t="str">
        <f>IF(VLOOKUP(A180,'national-winners'!$A$2:$B$13,2,0)=H180,"W","L")</f>
        <v>W</v>
      </c>
      <c r="Q180">
        <f>MATCH(C180,'state-winning-votes'!A:A,0)</f>
        <v>33</v>
      </c>
      <c r="R180">
        <f>MATCH(A180,'state-winning-votes'!$A$2:$L$2,0)</f>
        <v>2</v>
      </c>
      <c r="S180" cm="1">
        <f t="array" ref="S180">INDEX('state-winning-votes'!$A$1:$L$53,$Q180,$R180)</f>
        <v>185935</v>
      </c>
      <c r="T180">
        <f>INDEX('state-winning-votes'!$A$1:$L$53,MATCH($C180,'state-winning-votes'!$A:$A,0),MATCH($A180,'state-winning-votes'!$A$2:$L$2,0))</f>
        <v>185935</v>
      </c>
      <c r="U180" t="str">
        <f t="shared" si="7"/>
        <v>Ford, Gerald</v>
      </c>
      <c r="V180" t="str">
        <f>_xlfn.XLOOKUP(INDEX('state-winning-votes'!$A$1:$L$53,MATCH($C180,'state-winning-votes'!$A:$A,0),MATCH($A180,'state-winning-votes'!$A$2:$L$2,0)),$L:$L,$H:$H)</f>
        <v>Ford, Gerald</v>
      </c>
      <c r="W180" t="str">
        <f>VLOOKUP(A180,'national-winners'!$A$2:$B$13,2,0)</f>
        <v>Carter, Jimmy</v>
      </c>
      <c r="X180" t="str">
        <f t="shared" si="8"/>
        <v xml:space="preserve"> Gerald Ford (W)</v>
      </c>
    </row>
    <row r="181" spans="1:24" x14ac:dyDescent="0.25">
      <c r="A181">
        <v>1976</v>
      </c>
      <c r="B181" t="s">
        <v>111</v>
      </c>
      <c r="C181" t="s">
        <v>112</v>
      </c>
      <c r="D181">
        <v>33</v>
      </c>
      <c r="E181">
        <v>12</v>
      </c>
      <c r="F181">
        <v>4</v>
      </c>
      <c r="G181" t="s">
        <v>16</v>
      </c>
      <c r="H181" t="s">
        <v>34</v>
      </c>
      <c r="I181" t="str">
        <f t="shared" si="6"/>
        <v>McCarthy, Eugene ""Gene""(L)</v>
      </c>
      <c r="J181" t="s">
        <v>35</v>
      </c>
      <c r="K181" t="b">
        <v>0</v>
      </c>
      <c r="L181">
        <v>4095</v>
      </c>
      <c r="M181">
        <v>339627</v>
      </c>
      <c r="N181">
        <v>20171015</v>
      </c>
      <c r="O181" t="s">
        <v>19</v>
      </c>
      <c r="P181" t="str">
        <f>IF(VLOOKUP(A181,'national-winners'!$A$2:$B$13,2,0)=H181,"W","L")</f>
        <v>L</v>
      </c>
      <c r="Q181">
        <f>MATCH(C181,'state-winning-votes'!A:A,0)</f>
        <v>33</v>
      </c>
      <c r="R181">
        <f>MATCH(A181,'state-winning-votes'!$A$2:$L$2,0)</f>
        <v>2</v>
      </c>
      <c r="S181" cm="1">
        <f t="array" ref="S181">INDEX('state-winning-votes'!$A$1:$L$53,$Q181,$R181)</f>
        <v>185935</v>
      </c>
      <c r="T181">
        <f>INDEX('state-winning-votes'!$A$1:$L$53,MATCH($C181,'state-winning-votes'!$A:$A,0),MATCH($A181,'state-winning-votes'!$A$2:$L$2,0))</f>
        <v>185935</v>
      </c>
      <c r="U181" t="str">
        <f t="shared" si="7"/>
        <v>Ford, Gerald</v>
      </c>
      <c r="V181" t="str">
        <f>_xlfn.XLOOKUP(INDEX('state-winning-votes'!$A$1:$L$53,MATCH($C181,'state-winning-votes'!$A:$A,0),MATCH($A181,'state-winning-votes'!$A$2:$L$2,0)),$L:$L,$H:$H)</f>
        <v>Ford, Gerald</v>
      </c>
      <c r="W181" t="str">
        <f>VLOOKUP(A181,'national-winners'!$A$2:$B$13,2,0)</f>
        <v>Carter, Jimmy</v>
      </c>
      <c r="X181" t="str">
        <f t="shared" si="8"/>
        <v xml:space="preserve"> Gerald Ford (W)</v>
      </c>
    </row>
    <row r="182" spans="1:24" x14ac:dyDescent="0.25">
      <c r="A182">
        <v>1976</v>
      </c>
      <c r="B182" t="s">
        <v>111</v>
      </c>
      <c r="C182" t="s">
        <v>112</v>
      </c>
      <c r="D182">
        <v>33</v>
      </c>
      <c r="E182">
        <v>12</v>
      </c>
      <c r="F182">
        <v>4</v>
      </c>
      <c r="G182" t="s">
        <v>16</v>
      </c>
      <c r="H182" t="s">
        <v>28</v>
      </c>
      <c r="I182" t="str">
        <f t="shared" si="6"/>
        <v>Macbride, Roger(L)</v>
      </c>
      <c r="J182" t="s">
        <v>29</v>
      </c>
      <c r="K182" t="b">
        <v>0</v>
      </c>
      <c r="L182">
        <v>936</v>
      </c>
      <c r="M182">
        <v>339627</v>
      </c>
      <c r="N182">
        <v>20171015</v>
      </c>
      <c r="O182" t="s">
        <v>19</v>
      </c>
      <c r="P182" t="str">
        <f>IF(VLOOKUP(A182,'national-winners'!$A$2:$B$13,2,0)=H182,"W","L")</f>
        <v>L</v>
      </c>
      <c r="Q182">
        <f>MATCH(C182,'state-winning-votes'!A:A,0)</f>
        <v>33</v>
      </c>
      <c r="R182">
        <f>MATCH(A182,'state-winning-votes'!$A$2:$L$2,0)</f>
        <v>2</v>
      </c>
      <c r="S182" cm="1">
        <f t="array" ref="S182">INDEX('state-winning-votes'!$A$1:$L$53,$Q182,$R182)</f>
        <v>185935</v>
      </c>
      <c r="T182">
        <f>INDEX('state-winning-votes'!$A$1:$L$53,MATCH($C182,'state-winning-votes'!$A:$A,0),MATCH($A182,'state-winning-votes'!$A$2:$L$2,0))</f>
        <v>185935</v>
      </c>
      <c r="U182" t="str">
        <f t="shared" si="7"/>
        <v>Ford, Gerald</v>
      </c>
      <c r="V182" t="str">
        <f>_xlfn.XLOOKUP(INDEX('state-winning-votes'!$A$1:$L$53,MATCH($C182,'state-winning-votes'!$A:$A,0),MATCH($A182,'state-winning-votes'!$A$2:$L$2,0)),$L:$L,$H:$H)</f>
        <v>Ford, Gerald</v>
      </c>
      <c r="W182" t="str">
        <f>VLOOKUP(A182,'national-winners'!$A$2:$B$13,2,0)</f>
        <v>Carter, Jimmy</v>
      </c>
      <c r="X182" t="str">
        <f t="shared" si="8"/>
        <v xml:space="preserve"> Gerald Ford (W)</v>
      </c>
    </row>
    <row r="183" spans="1:24" x14ac:dyDescent="0.25">
      <c r="A183">
        <v>1976</v>
      </c>
      <c r="B183" t="s">
        <v>111</v>
      </c>
      <c r="C183" t="s">
        <v>112</v>
      </c>
      <c r="D183">
        <v>33</v>
      </c>
      <c r="E183">
        <v>12</v>
      </c>
      <c r="F183">
        <v>4</v>
      </c>
      <c r="G183" t="s">
        <v>16</v>
      </c>
      <c r="H183" t="s">
        <v>52</v>
      </c>
      <c r="I183" t="str">
        <f t="shared" si="6"/>
        <v>Scattering(L)</v>
      </c>
      <c r="K183" t="b">
        <v>0</v>
      </c>
      <c r="L183">
        <v>603</v>
      </c>
      <c r="M183">
        <v>339627</v>
      </c>
      <c r="N183">
        <v>20171015</v>
      </c>
      <c r="O183" t="s">
        <v>19</v>
      </c>
      <c r="P183" t="str">
        <f>IF(VLOOKUP(A183,'national-winners'!$A$2:$B$13,2,0)=H183,"W","L")</f>
        <v>L</v>
      </c>
      <c r="Q183">
        <f>MATCH(C183,'state-winning-votes'!A:A,0)</f>
        <v>33</v>
      </c>
      <c r="R183">
        <f>MATCH(A183,'state-winning-votes'!$A$2:$L$2,0)</f>
        <v>2</v>
      </c>
      <c r="S183" cm="1">
        <f t="array" ref="S183">INDEX('state-winning-votes'!$A$1:$L$53,$Q183,$R183)</f>
        <v>185935</v>
      </c>
      <c r="T183">
        <f>INDEX('state-winning-votes'!$A$1:$L$53,MATCH($C183,'state-winning-votes'!$A:$A,0),MATCH($A183,'state-winning-votes'!$A$2:$L$2,0))</f>
        <v>185935</v>
      </c>
      <c r="U183" t="str">
        <f t="shared" si="7"/>
        <v>Ford, Gerald</v>
      </c>
      <c r="V183" t="str">
        <f>_xlfn.XLOOKUP(INDEX('state-winning-votes'!$A$1:$L$53,MATCH($C183,'state-winning-votes'!$A:$A,0),MATCH($A183,'state-winning-votes'!$A$2:$L$2,0)),$L:$L,$H:$H)</f>
        <v>Ford, Gerald</v>
      </c>
      <c r="W183" t="str">
        <f>VLOOKUP(A183,'national-winners'!$A$2:$B$13,2,0)</f>
        <v>Carter, Jimmy</v>
      </c>
      <c r="X183" t="str">
        <f t="shared" si="8"/>
        <v xml:space="preserve"> Gerald Ford (W)</v>
      </c>
    </row>
    <row r="184" spans="1:24" x14ac:dyDescent="0.25">
      <c r="A184">
        <v>1976</v>
      </c>
      <c r="B184" t="s">
        <v>111</v>
      </c>
      <c r="C184" t="s">
        <v>112</v>
      </c>
      <c r="D184">
        <v>33</v>
      </c>
      <c r="E184">
        <v>12</v>
      </c>
      <c r="F184">
        <v>4</v>
      </c>
      <c r="G184" t="s">
        <v>16</v>
      </c>
      <c r="H184" t="s">
        <v>48</v>
      </c>
      <c r="I184" t="str">
        <f t="shared" si="6"/>
        <v>Larouche, Lyndon, Jr.(L)</v>
      </c>
      <c r="J184" t="s">
        <v>49</v>
      </c>
      <c r="K184" t="b">
        <v>0</v>
      </c>
      <c r="L184">
        <v>186</v>
      </c>
      <c r="M184">
        <v>339627</v>
      </c>
      <c r="N184">
        <v>20171015</v>
      </c>
      <c r="O184" t="s">
        <v>19</v>
      </c>
      <c r="P184" t="str">
        <f>IF(VLOOKUP(A184,'national-winners'!$A$2:$B$13,2,0)=H184,"W","L")</f>
        <v>L</v>
      </c>
      <c r="Q184">
        <f>MATCH(C184,'state-winning-votes'!A:A,0)</f>
        <v>33</v>
      </c>
      <c r="R184">
        <f>MATCH(A184,'state-winning-votes'!$A$2:$L$2,0)</f>
        <v>2</v>
      </c>
      <c r="S184" cm="1">
        <f t="array" ref="S184">INDEX('state-winning-votes'!$A$1:$L$53,$Q184,$R184)</f>
        <v>185935</v>
      </c>
      <c r="T184">
        <f>INDEX('state-winning-votes'!$A$1:$L$53,MATCH($C184,'state-winning-votes'!$A:$A,0),MATCH($A184,'state-winning-votes'!$A$2:$L$2,0))</f>
        <v>185935</v>
      </c>
      <c r="U184" t="str">
        <f t="shared" si="7"/>
        <v>Ford, Gerald</v>
      </c>
      <c r="V184" t="str">
        <f>_xlfn.XLOOKUP(INDEX('state-winning-votes'!$A$1:$L$53,MATCH($C184,'state-winning-votes'!$A:$A,0),MATCH($A184,'state-winning-votes'!$A$2:$L$2,0)),$L:$L,$H:$H)</f>
        <v>Ford, Gerald</v>
      </c>
      <c r="W184" t="str">
        <f>VLOOKUP(A184,'national-winners'!$A$2:$B$13,2,0)</f>
        <v>Carter, Jimmy</v>
      </c>
      <c r="X184" t="str">
        <f t="shared" si="8"/>
        <v xml:space="preserve"> Gerald Ford (W)</v>
      </c>
    </row>
    <row r="185" spans="1:24" x14ac:dyDescent="0.25">
      <c r="A185">
        <v>1976</v>
      </c>
      <c r="B185" t="s">
        <v>111</v>
      </c>
      <c r="C185" t="s">
        <v>112</v>
      </c>
      <c r="D185">
        <v>33</v>
      </c>
      <c r="E185">
        <v>12</v>
      </c>
      <c r="F185">
        <v>4</v>
      </c>
      <c r="G185" t="s">
        <v>16</v>
      </c>
      <c r="H185" t="s">
        <v>36</v>
      </c>
      <c r="I185" t="str">
        <f t="shared" si="6"/>
        <v>Camejo, Peter(L)</v>
      </c>
      <c r="J185" t="s">
        <v>37</v>
      </c>
      <c r="K185" t="b">
        <v>0</v>
      </c>
      <c r="L185">
        <v>161</v>
      </c>
      <c r="M185">
        <v>339627</v>
      </c>
      <c r="N185">
        <v>20171015</v>
      </c>
      <c r="O185" t="s">
        <v>19</v>
      </c>
      <c r="P185" t="str">
        <f>IF(VLOOKUP(A185,'national-winners'!$A$2:$B$13,2,0)=H185,"W","L")</f>
        <v>L</v>
      </c>
      <c r="Q185">
        <f>MATCH(C185,'state-winning-votes'!A:A,0)</f>
        <v>33</v>
      </c>
      <c r="R185">
        <f>MATCH(A185,'state-winning-votes'!$A$2:$L$2,0)</f>
        <v>2</v>
      </c>
      <c r="S185" cm="1">
        <f t="array" ref="S185">INDEX('state-winning-votes'!$A$1:$L$53,$Q185,$R185)</f>
        <v>185935</v>
      </c>
      <c r="T185">
        <f>INDEX('state-winning-votes'!$A$1:$L$53,MATCH($C185,'state-winning-votes'!$A:$A,0),MATCH($A185,'state-winning-votes'!$A$2:$L$2,0))</f>
        <v>185935</v>
      </c>
      <c r="U185" t="str">
        <f t="shared" si="7"/>
        <v>Ford, Gerald</v>
      </c>
      <c r="V185" t="str">
        <f>_xlfn.XLOOKUP(INDEX('state-winning-votes'!$A$1:$L$53,MATCH($C185,'state-winning-votes'!$A:$A,0),MATCH($A185,'state-winning-votes'!$A$2:$L$2,0)),$L:$L,$H:$H)</f>
        <v>Ford, Gerald</v>
      </c>
      <c r="W185" t="str">
        <f>VLOOKUP(A185,'national-winners'!$A$2:$B$13,2,0)</f>
        <v>Carter, Jimmy</v>
      </c>
      <c r="X185" t="str">
        <f t="shared" si="8"/>
        <v xml:space="preserve"> Gerald Ford (W)</v>
      </c>
    </row>
    <row r="186" spans="1:24" x14ac:dyDescent="0.25">
      <c r="A186">
        <v>1976</v>
      </c>
      <c r="B186" t="s">
        <v>111</v>
      </c>
      <c r="C186" t="s">
        <v>112</v>
      </c>
      <c r="D186">
        <v>33</v>
      </c>
      <c r="E186">
        <v>12</v>
      </c>
      <c r="F186">
        <v>4</v>
      </c>
      <c r="G186" t="s">
        <v>16</v>
      </c>
      <c r="H186" t="s">
        <v>70</v>
      </c>
      <c r="I186" t="str">
        <f t="shared" si="6"/>
        <v>Julius ""Jules"", Levin(L)</v>
      </c>
      <c r="J186" t="s">
        <v>56</v>
      </c>
      <c r="K186" t="b">
        <v>0</v>
      </c>
      <c r="L186">
        <v>66</v>
      </c>
      <c r="M186">
        <v>339627</v>
      </c>
      <c r="N186">
        <v>20171015</v>
      </c>
      <c r="O186" t="s">
        <v>19</v>
      </c>
      <c r="P186" t="str">
        <f>IF(VLOOKUP(A186,'national-winners'!$A$2:$B$13,2,0)=H186,"W","L")</f>
        <v>L</v>
      </c>
      <c r="Q186">
        <f>MATCH(C186,'state-winning-votes'!A:A,0)</f>
        <v>33</v>
      </c>
      <c r="R186">
        <f>MATCH(A186,'state-winning-votes'!$A$2:$L$2,0)</f>
        <v>2</v>
      </c>
      <c r="S186" cm="1">
        <f t="array" ref="S186">INDEX('state-winning-votes'!$A$1:$L$53,$Q186,$R186)</f>
        <v>185935</v>
      </c>
      <c r="T186">
        <f>INDEX('state-winning-votes'!$A$1:$L$53,MATCH($C186,'state-winning-votes'!$A:$A,0),MATCH($A186,'state-winning-votes'!$A$2:$L$2,0))</f>
        <v>185935</v>
      </c>
      <c r="U186" t="str">
        <f t="shared" si="7"/>
        <v>Ford, Gerald</v>
      </c>
      <c r="V186" t="str">
        <f>_xlfn.XLOOKUP(INDEX('state-winning-votes'!$A$1:$L$53,MATCH($C186,'state-winning-votes'!$A:$A,0),MATCH($A186,'state-winning-votes'!$A$2:$L$2,0)),$L:$L,$H:$H)</f>
        <v>Ford, Gerald</v>
      </c>
      <c r="W186" t="str">
        <f>VLOOKUP(A186,'national-winners'!$A$2:$B$13,2,0)</f>
        <v>Carter, Jimmy</v>
      </c>
      <c r="X186" t="str">
        <f t="shared" si="8"/>
        <v xml:space="preserve"> Gerald Ford (W)</v>
      </c>
    </row>
    <row r="187" spans="1:24" x14ac:dyDescent="0.25">
      <c r="A187">
        <v>1976</v>
      </c>
      <c r="B187" t="s">
        <v>113</v>
      </c>
      <c r="C187" t="s">
        <v>114</v>
      </c>
      <c r="D187">
        <v>34</v>
      </c>
      <c r="E187">
        <v>22</v>
      </c>
      <c r="F187">
        <v>12</v>
      </c>
      <c r="G187" t="s">
        <v>16</v>
      </c>
      <c r="H187" t="s">
        <v>20</v>
      </c>
      <c r="I187" t="str">
        <f t="shared" si="6"/>
        <v>Ford, Gerald(L)</v>
      </c>
      <c r="J187" t="s">
        <v>21</v>
      </c>
      <c r="K187" t="b">
        <v>0</v>
      </c>
      <c r="L187">
        <v>1509688</v>
      </c>
      <c r="M187">
        <v>3014472</v>
      </c>
      <c r="N187">
        <v>20171015</v>
      </c>
      <c r="O187" t="s">
        <v>19</v>
      </c>
      <c r="P187" t="str">
        <f>IF(VLOOKUP(A187,'national-winners'!$A$2:$B$13,2,0)=H187,"W","L")</f>
        <v>L</v>
      </c>
      <c r="Q187">
        <f>MATCH(C187,'state-winning-votes'!A:A,0)</f>
        <v>34</v>
      </c>
      <c r="R187">
        <f>MATCH(A187,'state-winning-votes'!$A$2:$L$2,0)</f>
        <v>2</v>
      </c>
      <c r="S187" cm="1">
        <f t="array" ref="S187">INDEX('state-winning-votes'!$A$1:$L$53,$Q187,$R187)</f>
        <v>1509688</v>
      </c>
      <c r="T187">
        <f>INDEX('state-winning-votes'!$A$1:$L$53,MATCH($C187,'state-winning-votes'!$A:$A,0),MATCH($A187,'state-winning-votes'!$A$2:$L$2,0))</f>
        <v>1509688</v>
      </c>
      <c r="U187" t="str">
        <f t="shared" si="7"/>
        <v>Ford, Gerald</v>
      </c>
      <c r="V187" t="str">
        <f>_xlfn.XLOOKUP(INDEX('state-winning-votes'!$A$1:$L$53,MATCH($C187,'state-winning-votes'!$A:$A,0),MATCH($A187,'state-winning-votes'!$A$2:$L$2,0)),$L:$L,$H:$H)</f>
        <v>Ford, Gerald</v>
      </c>
      <c r="W187" t="str">
        <f>VLOOKUP(A187,'national-winners'!$A$2:$B$13,2,0)</f>
        <v>Carter, Jimmy</v>
      </c>
      <c r="X187" t="str">
        <f t="shared" si="8"/>
        <v xml:space="preserve"> Gerald Ford (W)</v>
      </c>
    </row>
    <row r="188" spans="1:24" x14ac:dyDescent="0.25">
      <c r="A188">
        <v>1976</v>
      </c>
      <c r="B188" t="s">
        <v>113</v>
      </c>
      <c r="C188" t="s">
        <v>114</v>
      </c>
      <c r="D188">
        <v>34</v>
      </c>
      <c r="E188">
        <v>22</v>
      </c>
      <c r="F188">
        <v>12</v>
      </c>
      <c r="G188" t="s">
        <v>16</v>
      </c>
      <c r="H188" t="s">
        <v>17</v>
      </c>
      <c r="I188" t="str">
        <f t="shared" si="6"/>
        <v>Carter, Jimmy(W)</v>
      </c>
      <c r="J188" t="s">
        <v>18</v>
      </c>
      <c r="K188" t="b">
        <v>0</v>
      </c>
      <c r="L188">
        <v>1444653</v>
      </c>
      <c r="M188">
        <v>3014472</v>
      </c>
      <c r="N188">
        <v>20171015</v>
      </c>
      <c r="O188" t="s">
        <v>19</v>
      </c>
      <c r="P188" t="str">
        <f>IF(VLOOKUP(A188,'national-winners'!$A$2:$B$13,2,0)=H188,"W","L")</f>
        <v>W</v>
      </c>
      <c r="Q188">
        <f>MATCH(C188,'state-winning-votes'!A:A,0)</f>
        <v>34</v>
      </c>
      <c r="R188">
        <f>MATCH(A188,'state-winning-votes'!$A$2:$L$2,0)</f>
        <v>2</v>
      </c>
      <c r="S188" cm="1">
        <f t="array" ref="S188">INDEX('state-winning-votes'!$A$1:$L$53,$Q188,$R188)</f>
        <v>1509688</v>
      </c>
      <c r="T188">
        <f>INDEX('state-winning-votes'!$A$1:$L$53,MATCH($C188,'state-winning-votes'!$A:$A,0),MATCH($A188,'state-winning-votes'!$A$2:$L$2,0))</f>
        <v>1509688</v>
      </c>
      <c r="U188" t="str">
        <f t="shared" si="7"/>
        <v>Ford, Gerald</v>
      </c>
      <c r="V188" t="str">
        <f>_xlfn.XLOOKUP(INDEX('state-winning-votes'!$A$1:$L$53,MATCH($C188,'state-winning-votes'!$A:$A,0),MATCH($A188,'state-winning-votes'!$A$2:$L$2,0)),$L:$L,$H:$H)</f>
        <v>Ford, Gerald</v>
      </c>
      <c r="W188" t="str">
        <f>VLOOKUP(A188,'national-winners'!$A$2:$B$13,2,0)</f>
        <v>Carter, Jimmy</v>
      </c>
      <c r="X188" t="str">
        <f t="shared" si="8"/>
        <v xml:space="preserve"> Gerald Ford (W)</v>
      </c>
    </row>
    <row r="189" spans="1:24" x14ac:dyDescent="0.25">
      <c r="A189">
        <v>1976</v>
      </c>
      <c r="B189" t="s">
        <v>113</v>
      </c>
      <c r="C189" t="s">
        <v>114</v>
      </c>
      <c r="D189">
        <v>34</v>
      </c>
      <c r="E189">
        <v>22</v>
      </c>
      <c r="F189">
        <v>12</v>
      </c>
      <c r="G189" t="s">
        <v>16</v>
      </c>
      <c r="H189" t="s">
        <v>34</v>
      </c>
      <c r="I189" t="str">
        <f t="shared" si="6"/>
        <v>McCarthy, Eugene ""Gene""(L)</v>
      </c>
      <c r="J189" t="s">
        <v>35</v>
      </c>
      <c r="K189" t="b">
        <v>0</v>
      </c>
      <c r="L189">
        <v>32717</v>
      </c>
      <c r="M189">
        <v>3014472</v>
      </c>
      <c r="N189">
        <v>20171015</v>
      </c>
      <c r="O189" t="s">
        <v>19</v>
      </c>
      <c r="P189" t="str">
        <f>IF(VLOOKUP(A189,'national-winners'!$A$2:$B$13,2,0)=H189,"W","L")</f>
        <v>L</v>
      </c>
      <c r="Q189">
        <f>MATCH(C189,'state-winning-votes'!A:A,0)</f>
        <v>34</v>
      </c>
      <c r="R189">
        <f>MATCH(A189,'state-winning-votes'!$A$2:$L$2,0)</f>
        <v>2</v>
      </c>
      <c r="S189" cm="1">
        <f t="array" ref="S189">INDEX('state-winning-votes'!$A$1:$L$53,$Q189,$R189)</f>
        <v>1509688</v>
      </c>
      <c r="T189">
        <f>INDEX('state-winning-votes'!$A$1:$L$53,MATCH($C189,'state-winning-votes'!$A:$A,0),MATCH($A189,'state-winning-votes'!$A$2:$L$2,0))</f>
        <v>1509688</v>
      </c>
      <c r="U189" t="str">
        <f t="shared" si="7"/>
        <v>Ford, Gerald</v>
      </c>
      <c r="V189" t="str">
        <f>_xlfn.XLOOKUP(INDEX('state-winning-votes'!$A$1:$L$53,MATCH($C189,'state-winning-votes'!$A:$A,0),MATCH($A189,'state-winning-votes'!$A$2:$L$2,0)),$L:$L,$H:$H)</f>
        <v>Ford, Gerald</v>
      </c>
      <c r="W189" t="str">
        <f>VLOOKUP(A189,'national-winners'!$A$2:$B$13,2,0)</f>
        <v>Carter, Jimmy</v>
      </c>
      <c r="X189" t="str">
        <f t="shared" si="8"/>
        <v xml:space="preserve"> Gerald Ford (W)</v>
      </c>
    </row>
    <row r="190" spans="1:24" x14ac:dyDescent="0.25">
      <c r="A190">
        <v>1976</v>
      </c>
      <c r="B190" t="s">
        <v>113</v>
      </c>
      <c r="C190" t="s">
        <v>114</v>
      </c>
      <c r="D190">
        <v>34</v>
      </c>
      <c r="E190">
        <v>22</v>
      </c>
      <c r="F190">
        <v>12</v>
      </c>
      <c r="G190" t="s">
        <v>16</v>
      </c>
      <c r="H190" t="s">
        <v>28</v>
      </c>
      <c r="I190" t="str">
        <f t="shared" si="6"/>
        <v>Macbride, Roger(L)</v>
      </c>
      <c r="J190" t="s">
        <v>29</v>
      </c>
      <c r="K190" t="b">
        <v>0</v>
      </c>
      <c r="L190">
        <v>9449</v>
      </c>
      <c r="M190">
        <v>3014472</v>
      </c>
      <c r="N190">
        <v>20171015</v>
      </c>
      <c r="O190" t="s">
        <v>19</v>
      </c>
      <c r="P190" t="str">
        <f>IF(VLOOKUP(A190,'national-winners'!$A$2:$B$13,2,0)=H190,"W","L")</f>
        <v>L</v>
      </c>
      <c r="Q190">
        <f>MATCH(C190,'state-winning-votes'!A:A,0)</f>
        <v>34</v>
      </c>
      <c r="R190">
        <f>MATCH(A190,'state-winning-votes'!$A$2:$L$2,0)</f>
        <v>2</v>
      </c>
      <c r="S190" cm="1">
        <f t="array" ref="S190">INDEX('state-winning-votes'!$A$1:$L$53,$Q190,$R190)</f>
        <v>1509688</v>
      </c>
      <c r="T190">
        <f>INDEX('state-winning-votes'!$A$1:$L$53,MATCH($C190,'state-winning-votes'!$A:$A,0),MATCH($A190,'state-winning-votes'!$A$2:$L$2,0))</f>
        <v>1509688</v>
      </c>
      <c r="U190" t="str">
        <f t="shared" si="7"/>
        <v>Ford, Gerald</v>
      </c>
      <c r="V190" t="str">
        <f>_xlfn.XLOOKUP(INDEX('state-winning-votes'!$A$1:$L$53,MATCH($C190,'state-winning-votes'!$A:$A,0),MATCH($A190,'state-winning-votes'!$A$2:$L$2,0)),$L:$L,$H:$H)</f>
        <v>Ford, Gerald</v>
      </c>
      <c r="W190" t="str">
        <f>VLOOKUP(A190,'national-winners'!$A$2:$B$13,2,0)</f>
        <v>Carter, Jimmy</v>
      </c>
      <c r="X190" t="str">
        <f t="shared" si="8"/>
        <v xml:space="preserve"> Gerald Ford (W)</v>
      </c>
    </row>
    <row r="191" spans="1:24" x14ac:dyDescent="0.25">
      <c r="A191">
        <v>1976</v>
      </c>
      <c r="B191" t="s">
        <v>113</v>
      </c>
      <c r="C191" t="s">
        <v>114</v>
      </c>
      <c r="D191">
        <v>34</v>
      </c>
      <c r="E191">
        <v>22</v>
      </c>
      <c r="F191">
        <v>12</v>
      </c>
      <c r="G191" t="s">
        <v>16</v>
      </c>
      <c r="H191" t="s">
        <v>22</v>
      </c>
      <c r="I191" t="str">
        <f t="shared" si="6"/>
        <v>Maddox, Lester(L)</v>
      </c>
      <c r="J191" t="s">
        <v>23</v>
      </c>
      <c r="K191" t="b">
        <v>0</v>
      </c>
      <c r="L191">
        <v>7716</v>
      </c>
      <c r="M191">
        <v>3014472</v>
      </c>
      <c r="N191">
        <v>20171015</v>
      </c>
      <c r="O191" t="s">
        <v>19</v>
      </c>
      <c r="P191" t="str">
        <f>IF(VLOOKUP(A191,'national-winners'!$A$2:$B$13,2,0)=H191,"W","L")</f>
        <v>L</v>
      </c>
      <c r="Q191">
        <f>MATCH(C191,'state-winning-votes'!A:A,0)</f>
        <v>34</v>
      </c>
      <c r="R191">
        <f>MATCH(A191,'state-winning-votes'!$A$2:$L$2,0)</f>
        <v>2</v>
      </c>
      <c r="S191" cm="1">
        <f t="array" ref="S191">INDEX('state-winning-votes'!$A$1:$L$53,$Q191,$R191)</f>
        <v>1509688</v>
      </c>
      <c r="T191">
        <f>INDEX('state-winning-votes'!$A$1:$L$53,MATCH($C191,'state-winning-votes'!$A:$A,0),MATCH($A191,'state-winning-votes'!$A$2:$L$2,0))</f>
        <v>1509688</v>
      </c>
      <c r="U191" t="str">
        <f t="shared" si="7"/>
        <v>Ford, Gerald</v>
      </c>
      <c r="V191" t="str">
        <f>_xlfn.XLOOKUP(INDEX('state-winning-votes'!$A$1:$L$53,MATCH($C191,'state-winning-votes'!$A:$A,0),MATCH($A191,'state-winning-votes'!$A$2:$L$2,0)),$L:$L,$H:$H)</f>
        <v>Ford, Gerald</v>
      </c>
      <c r="W191" t="str">
        <f>VLOOKUP(A191,'national-winners'!$A$2:$B$13,2,0)</f>
        <v>Carter, Jimmy</v>
      </c>
      <c r="X191" t="str">
        <f t="shared" si="8"/>
        <v xml:space="preserve"> Gerald Ford (W)</v>
      </c>
    </row>
    <row r="192" spans="1:24" x14ac:dyDescent="0.25">
      <c r="A192">
        <v>1976</v>
      </c>
      <c r="B192" t="s">
        <v>113</v>
      </c>
      <c r="C192" t="s">
        <v>114</v>
      </c>
      <c r="D192">
        <v>34</v>
      </c>
      <c r="E192">
        <v>22</v>
      </c>
      <c r="F192">
        <v>12</v>
      </c>
      <c r="G192" t="s">
        <v>16</v>
      </c>
      <c r="H192" t="s">
        <v>70</v>
      </c>
      <c r="I192" t="str">
        <f t="shared" si="6"/>
        <v>Julius ""Jules"", Levin(L)</v>
      </c>
      <c r="J192" t="s">
        <v>56</v>
      </c>
      <c r="K192" t="b">
        <v>0</v>
      </c>
      <c r="L192">
        <v>3686</v>
      </c>
      <c r="M192">
        <v>3014472</v>
      </c>
      <c r="N192">
        <v>20171015</v>
      </c>
      <c r="O192" t="s">
        <v>19</v>
      </c>
      <c r="P192" t="str">
        <f>IF(VLOOKUP(A192,'national-winners'!$A$2:$B$13,2,0)=H192,"W","L")</f>
        <v>L</v>
      </c>
      <c r="Q192">
        <f>MATCH(C192,'state-winning-votes'!A:A,0)</f>
        <v>34</v>
      </c>
      <c r="R192">
        <f>MATCH(A192,'state-winning-votes'!$A$2:$L$2,0)</f>
        <v>2</v>
      </c>
      <c r="S192" cm="1">
        <f t="array" ref="S192">INDEX('state-winning-votes'!$A$1:$L$53,$Q192,$R192)</f>
        <v>1509688</v>
      </c>
      <c r="T192">
        <f>INDEX('state-winning-votes'!$A$1:$L$53,MATCH($C192,'state-winning-votes'!$A:$A,0),MATCH($A192,'state-winning-votes'!$A$2:$L$2,0))</f>
        <v>1509688</v>
      </c>
      <c r="U192" t="str">
        <f t="shared" si="7"/>
        <v>Ford, Gerald</v>
      </c>
      <c r="V192" t="str">
        <f>_xlfn.XLOOKUP(INDEX('state-winning-votes'!$A$1:$L$53,MATCH($C192,'state-winning-votes'!$A:$A,0),MATCH($A192,'state-winning-votes'!$A$2:$L$2,0)),$L:$L,$H:$H)</f>
        <v>Ford, Gerald</v>
      </c>
      <c r="W192" t="str">
        <f>VLOOKUP(A192,'national-winners'!$A$2:$B$13,2,0)</f>
        <v>Carter, Jimmy</v>
      </c>
      <c r="X192" t="str">
        <f t="shared" si="8"/>
        <v xml:space="preserve"> Gerald Ford (W)</v>
      </c>
    </row>
    <row r="193" spans="1:24" x14ac:dyDescent="0.25">
      <c r="A193">
        <v>1976</v>
      </c>
      <c r="B193" t="s">
        <v>113</v>
      </c>
      <c r="C193" t="s">
        <v>114</v>
      </c>
      <c r="D193">
        <v>34</v>
      </c>
      <c r="E193">
        <v>22</v>
      </c>
      <c r="F193">
        <v>12</v>
      </c>
      <c r="G193" t="s">
        <v>16</v>
      </c>
      <c r="H193" t="s">
        <v>26</v>
      </c>
      <c r="I193" t="str">
        <f t="shared" si="6"/>
        <v>Hall, Gus(L)</v>
      </c>
      <c r="J193" t="s">
        <v>27</v>
      </c>
      <c r="K193" t="b">
        <v>0</v>
      </c>
      <c r="L193">
        <v>1662</v>
      </c>
      <c r="M193">
        <v>3014472</v>
      </c>
      <c r="N193">
        <v>20171015</v>
      </c>
      <c r="O193" t="s">
        <v>19</v>
      </c>
      <c r="P193" t="str">
        <f>IF(VLOOKUP(A193,'national-winners'!$A$2:$B$13,2,0)=H193,"W","L")</f>
        <v>L</v>
      </c>
      <c r="Q193">
        <f>MATCH(C193,'state-winning-votes'!A:A,0)</f>
        <v>34</v>
      </c>
      <c r="R193">
        <f>MATCH(A193,'state-winning-votes'!$A$2:$L$2,0)</f>
        <v>2</v>
      </c>
      <c r="S193" cm="1">
        <f t="array" ref="S193">INDEX('state-winning-votes'!$A$1:$L$53,$Q193,$R193)</f>
        <v>1509688</v>
      </c>
      <c r="T193">
        <f>INDEX('state-winning-votes'!$A$1:$L$53,MATCH($C193,'state-winning-votes'!$A:$A,0),MATCH($A193,'state-winning-votes'!$A$2:$L$2,0))</f>
        <v>1509688</v>
      </c>
      <c r="U193" t="str">
        <f t="shared" si="7"/>
        <v>Ford, Gerald</v>
      </c>
      <c r="V193" t="str">
        <f>_xlfn.XLOOKUP(INDEX('state-winning-votes'!$A$1:$L$53,MATCH($C193,'state-winning-votes'!$A:$A,0),MATCH($A193,'state-winning-votes'!$A$2:$L$2,0)),$L:$L,$H:$H)</f>
        <v>Ford, Gerald</v>
      </c>
      <c r="W193" t="str">
        <f>VLOOKUP(A193,'national-winners'!$A$2:$B$13,2,0)</f>
        <v>Carter, Jimmy</v>
      </c>
      <c r="X193" t="str">
        <f t="shared" si="8"/>
        <v xml:space="preserve"> Gerald Ford (W)</v>
      </c>
    </row>
    <row r="194" spans="1:24" x14ac:dyDescent="0.25">
      <c r="A194">
        <v>1976</v>
      </c>
      <c r="B194" t="s">
        <v>113</v>
      </c>
      <c r="C194" t="s">
        <v>114</v>
      </c>
      <c r="D194">
        <v>34</v>
      </c>
      <c r="E194">
        <v>22</v>
      </c>
      <c r="F194">
        <v>12</v>
      </c>
      <c r="G194" t="s">
        <v>16</v>
      </c>
      <c r="H194" t="s">
        <v>48</v>
      </c>
      <c r="I194" t="str">
        <f t="shared" si="6"/>
        <v>Larouche, Lyndon, Jr.(L)</v>
      </c>
      <c r="J194" t="s">
        <v>49</v>
      </c>
      <c r="K194" t="b">
        <v>0</v>
      </c>
      <c r="L194">
        <v>1650</v>
      </c>
      <c r="M194">
        <v>3014472</v>
      </c>
      <c r="N194">
        <v>20171015</v>
      </c>
      <c r="O194" t="s">
        <v>19</v>
      </c>
      <c r="P194" t="str">
        <f>IF(VLOOKUP(A194,'national-winners'!$A$2:$B$13,2,0)=H194,"W","L")</f>
        <v>L</v>
      </c>
      <c r="Q194">
        <f>MATCH(C194,'state-winning-votes'!A:A,0)</f>
        <v>34</v>
      </c>
      <c r="R194">
        <f>MATCH(A194,'state-winning-votes'!$A$2:$L$2,0)</f>
        <v>2</v>
      </c>
      <c r="S194" cm="1">
        <f t="array" ref="S194">INDEX('state-winning-votes'!$A$1:$L$53,$Q194,$R194)</f>
        <v>1509688</v>
      </c>
      <c r="T194">
        <f>INDEX('state-winning-votes'!$A$1:$L$53,MATCH($C194,'state-winning-votes'!$A:$A,0),MATCH($A194,'state-winning-votes'!$A$2:$L$2,0))</f>
        <v>1509688</v>
      </c>
      <c r="U194" t="str">
        <f t="shared" si="7"/>
        <v>Ford, Gerald</v>
      </c>
      <c r="V194" t="str">
        <f>_xlfn.XLOOKUP(INDEX('state-winning-votes'!$A$1:$L$53,MATCH($C194,'state-winning-votes'!$A:$A,0),MATCH($A194,'state-winning-votes'!$A$2:$L$2,0)),$L:$L,$H:$H)</f>
        <v>Ford, Gerald</v>
      </c>
      <c r="W194" t="str">
        <f>VLOOKUP(A194,'national-winners'!$A$2:$B$13,2,0)</f>
        <v>Carter, Jimmy</v>
      </c>
      <c r="X194" t="str">
        <f t="shared" si="8"/>
        <v xml:space="preserve"> Gerald Ford (W)</v>
      </c>
    </row>
    <row r="195" spans="1:24" x14ac:dyDescent="0.25">
      <c r="A195">
        <v>1976</v>
      </c>
      <c r="B195" t="s">
        <v>113</v>
      </c>
      <c r="C195" t="s">
        <v>114</v>
      </c>
      <c r="D195">
        <v>34</v>
      </c>
      <c r="E195">
        <v>22</v>
      </c>
      <c r="F195">
        <v>12</v>
      </c>
      <c r="G195" t="s">
        <v>16</v>
      </c>
      <c r="H195" t="s">
        <v>36</v>
      </c>
      <c r="I195" t="str">
        <f t="shared" ref="I195:I258" si="9">H195&amp;"("&amp;P195&amp;")"</f>
        <v>Camejo, Peter(L)</v>
      </c>
      <c r="J195" t="s">
        <v>37</v>
      </c>
      <c r="K195" t="b">
        <v>0</v>
      </c>
      <c r="L195">
        <v>1184</v>
      </c>
      <c r="M195">
        <v>3014472</v>
      </c>
      <c r="N195">
        <v>20171015</v>
      </c>
      <c r="O195" t="s">
        <v>19</v>
      </c>
      <c r="P195" t="str">
        <f>IF(VLOOKUP(A195,'national-winners'!$A$2:$B$13,2,0)=H195,"W","L")</f>
        <v>L</v>
      </c>
      <c r="Q195">
        <f>MATCH(C195,'state-winning-votes'!A:A,0)</f>
        <v>34</v>
      </c>
      <c r="R195">
        <f>MATCH(A195,'state-winning-votes'!$A$2:$L$2,0)</f>
        <v>2</v>
      </c>
      <c r="S195" cm="1">
        <f t="array" ref="S195">INDEX('state-winning-votes'!$A$1:$L$53,$Q195,$R195)</f>
        <v>1509688</v>
      </c>
      <c r="T195">
        <f>INDEX('state-winning-votes'!$A$1:$L$53,MATCH($C195,'state-winning-votes'!$A:$A,0),MATCH($A195,'state-winning-votes'!$A$2:$L$2,0))</f>
        <v>1509688</v>
      </c>
      <c r="U195" t="str">
        <f t="shared" ref="U195:U258" si="10">_xlfn.XLOOKUP(T195,L:L,H:H)</f>
        <v>Ford, Gerald</v>
      </c>
      <c r="V195" t="str">
        <f>_xlfn.XLOOKUP(INDEX('state-winning-votes'!$A$1:$L$53,MATCH($C195,'state-winning-votes'!$A:$A,0),MATCH($A195,'state-winning-votes'!$A$2:$L$2,0)),$L:$L,$H:$H)</f>
        <v>Ford, Gerald</v>
      </c>
      <c r="W195" t="str">
        <f>VLOOKUP(A195,'national-winners'!$A$2:$B$13,2,0)</f>
        <v>Carter, Jimmy</v>
      </c>
      <c r="X195" t="str">
        <f t="shared" ref="X195:X258" si="11">IFERROR(RIGHT(V195,LEN(V195)-SEARCH(",",V195))&amp;" "&amp;LEFT(V195,SEARCH(",",V195)-1)&amp;" (W)","NULL")</f>
        <v xml:space="preserve"> Gerald Ford (W)</v>
      </c>
    </row>
    <row r="196" spans="1:24" x14ac:dyDescent="0.25">
      <c r="A196">
        <v>1976</v>
      </c>
      <c r="B196" t="s">
        <v>113</v>
      </c>
      <c r="C196" t="s">
        <v>114</v>
      </c>
      <c r="D196">
        <v>34</v>
      </c>
      <c r="E196">
        <v>22</v>
      </c>
      <c r="F196">
        <v>12</v>
      </c>
      <c r="G196" t="s">
        <v>16</v>
      </c>
      <c r="H196" t="s">
        <v>44</v>
      </c>
      <c r="I196" t="str">
        <f t="shared" si="9"/>
        <v>Wright, Margaret(L)</v>
      </c>
      <c r="J196" t="s">
        <v>45</v>
      </c>
      <c r="K196" t="b">
        <v>0</v>
      </c>
      <c r="L196">
        <v>1044</v>
      </c>
      <c r="M196">
        <v>3014472</v>
      </c>
      <c r="N196">
        <v>20171015</v>
      </c>
      <c r="O196" t="s">
        <v>19</v>
      </c>
      <c r="P196" t="str">
        <f>IF(VLOOKUP(A196,'national-winners'!$A$2:$B$13,2,0)=H196,"W","L")</f>
        <v>L</v>
      </c>
      <c r="Q196">
        <f>MATCH(C196,'state-winning-votes'!A:A,0)</f>
        <v>34</v>
      </c>
      <c r="R196">
        <f>MATCH(A196,'state-winning-votes'!$A$2:$L$2,0)</f>
        <v>2</v>
      </c>
      <c r="S196" cm="1">
        <f t="array" ref="S196">INDEX('state-winning-votes'!$A$1:$L$53,$Q196,$R196)</f>
        <v>1509688</v>
      </c>
      <c r="T196">
        <f>INDEX('state-winning-votes'!$A$1:$L$53,MATCH($C196,'state-winning-votes'!$A:$A,0),MATCH($A196,'state-winning-votes'!$A$2:$L$2,0))</f>
        <v>1509688</v>
      </c>
      <c r="U196" t="str">
        <f t="shared" si="10"/>
        <v>Ford, Gerald</v>
      </c>
      <c r="V196" t="str">
        <f>_xlfn.XLOOKUP(INDEX('state-winning-votes'!$A$1:$L$53,MATCH($C196,'state-winning-votes'!$A:$A,0),MATCH($A196,'state-winning-votes'!$A$2:$L$2,0)),$L:$L,$H:$H)</f>
        <v>Ford, Gerald</v>
      </c>
      <c r="W196" t="str">
        <f>VLOOKUP(A196,'national-winners'!$A$2:$B$13,2,0)</f>
        <v>Carter, Jimmy</v>
      </c>
      <c r="X196" t="str">
        <f t="shared" si="11"/>
        <v xml:space="preserve"> Gerald Ford (W)</v>
      </c>
    </row>
    <row r="197" spans="1:24" x14ac:dyDescent="0.25">
      <c r="A197">
        <v>1976</v>
      </c>
      <c r="B197" t="s">
        <v>113</v>
      </c>
      <c r="C197" t="s">
        <v>114</v>
      </c>
      <c r="D197">
        <v>34</v>
      </c>
      <c r="E197">
        <v>22</v>
      </c>
      <c r="F197">
        <v>12</v>
      </c>
      <c r="G197" t="s">
        <v>16</v>
      </c>
      <c r="H197" t="s">
        <v>24</v>
      </c>
      <c r="I197" t="str">
        <f t="shared" si="9"/>
        <v>Bubar, Benjamin ""Ben""(L)</v>
      </c>
      <c r="J197" t="s">
        <v>25</v>
      </c>
      <c r="K197" t="b">
        <v>0</v>
      </c>
      <c r="L197">
        <v>554</v>
      </c>
      <c r="M197">
        <v>3014472</v>
      </c>
      <c r="N197">
        <v>20171015</v>
      </c>
      <c r="O197" t="s">
        <v>19</v>
      </c>
      <c r="P197" t="str">
        <f>IF(VLOOKUP(A197,'national-winners'!$A$2:$B$13,2,0)=H197,"W","L")</f>
        <v>L</v>
      </c>
      <c r="Q197">
        <f>MATCH(C197,'state-winning-votes'!A:A,0)</f>
        <v>34</v>
      </c>
      <c r="R197">
        <f>MATCH(A197,'state-winning-votes'!$A$2:$L$2,0)</f>
        <v>2</v>
      </c>
      <c r="S197" cm="1">
        <f t="array" ref="S197">INDEX('state-winning-votes'!$A$1:$L$53,$Q197,$R197)</f>
        <v>1509688</v>
      </c>
      <c r="T197">
        <f>INDEX('state-winning-votes'!$A$1:$L$53,MATCH($C197,'state-winning-votes'!$A:$A,0),MATCH($A197,'state-winning-votes'!$A$2:$L$2,0))</f>
        <v>1509688</v>
      </c>
      <c r="U197" t="str">
        <f t="shared" si="10"/>
        <v>Ford, Gerald</v>
      </c>
      <c r="V197" t="str">
        <f>_xlfn.XLOOKUP(INDEX('state-winning-votes'!$A$1:$L$53,MATCH($C197,'state-winning-votes'!$A:$A,0),MATCH($A197,'state-winning-votes'!$A$2:$L$2,0)),$L:$L,$H:$H)</f>
        <v>Ford, Gerald</v>
      </c>
      <c r="W197" t="str">
        <f>VLOOKUP(A197,'national-winners'!$A$2:$B$13,2,0)</f>
        <v>Carter, Jimmy</v>
      </c>
      <c r="X197" t="str">
        <f t="shared" si="11"/>
        <v xml:space="preserve"> Gerald Ford (W)</v>
      </c>
    </row>
    <row r="198" spans="1:24" x14ac:dyDescent="0.25">
      <c r="A198">
        <v>1976</v>
      </c>
      <c r="B198" t="s">
        <v>113</v>
      </c>
      <c r="C198" t="s">
        <v>114</v>
      </c>
      <c r="D198">
        <v>34</v>
      </c>
      <c r="E198">
        <v>22</v>
      </c>
      <c r="F198">
        <v>12</v>
      </c>
      <c r="G198" t="s">
        <v>16</v>
      </c>
      <c r="H198" t="s">
        <v>76</v>
      </c>
      <c r="I198" t="str">
        <f t="shared" si="9"/>
        <v>Zeidler, Frank(L)</v>
      </c>
      <c r="J198" t="s">
        <v>100</v>
      </c>
      <c r="K198" t="b">
        <v>0</v>
      </c>
      <c r="L198">
        <v>469</v>
      </c>
      <c r="M198">
        <v>3014472</v>
      </c>
      <c r="N198">
        <v>20171015</v>
      </c>
      <c r="O198" t="s">
        <v>19</v>
      </c>
      <c r="P198" t="str">
        <f>IF(VLOOKUP(A198,'national-winners'!$A$2:$B$13,2,0)=H198,"W","L")</f>
        <v>L</v>
      </c>
      <c r="Q198">
        <f>MATCH(C198,'state-winning-votes'!A:A,0)</f>
        <v>34</v>
      </c>
      <c r="R198">
        <f>MATCH(A198,'state-winning-votes'!$A$2:$L$2,0)</f>
        <v>2</v>
      </c>
      <c r="S198" cm="1">
        <f t="array" ref="S198">INDEX('state-winning-votes'!$A$1:$L$53,$Q198,$R198)</f>
        <v>1509688</v>
      </c>
      <c r="T198">
        <f>INDEX('state-winning-votes'!$A$1:$L$53,MATCH($C198,'state-winning-votes'!$A:$A,0),MATCH($A198,'state-winning-votes'!$A$2:$L$2,0))</f>
        <v>1509688</v>
      </c>
      <c r="U198" t="str">
        <f t="shared" si="10"/>
        <v>Ford, Gerald</v>
      </c>
      <c r="V198" t="str">
        <f>_xlfn.XLOOKUP(INDEX('state-winning-votes'!$A$1:$L$53,MATCH($C198,'state-winning-votes'!$A:$A,0),MATCH($A198,'state-winning-votes'!$A$2:$L$2,0)),$L:$L,$H:$H)</f>
        <v>Ford, Gerald</v>
      </c>
      <c r="W198" t="str">
        <f>VLOOKUP(A198,'national-winners'!$A$2:$B$13,2,0)</f>
        <v>Carter, Jimmy</v>
      </c>
      <c r="X198" t="str">
        <f t="shared" si="11"/>
        <v xml:space="preserve"> Gerald Ford (W)</v>
      </c>
    </row>
    <row r="199" spans="1:24" x14ac:dyDescent="0.25">
      <c r="A199">
        <v>1976</v>
      </c>
      <c r="B199" t="s">
        <v>115</v>
      </c>
      <c r="C199" t="s">
        <v>116</v>
      </c>
      <c r="D199">
        <v>35</v>
      </c>
      <c r="E199">
        <v>85</v>
      </c>
      <c r="F199">
        <v>66</v>
      </c>
      <c r="G199" t="s">
        <v>16</v>
      </c>
      <c r="H199" t="s">
        <v>20</v>
      </c>
      <c r="I199" t="str">
        <f t="shared" si="9"/>
        <v>Ford, Gerald(L)</v>
      </c>
      <c r="J199" t="s">
        <v>21</v>
      </c>
      <c r="K199" t="b">
        <v>0</v>
      </c>
      <c r="L199">
        <v>211419</v>
      </c>
      <c r="M199">
        <v>416590</v>
      </c>
      <c r="N199">
        <v>20171015</v>
      </c>
      <c r="O199" t="s">
        <v>19</v>
      </c>
      <c r="P199" t="str">
        <f>IF(VLOOKUP(A199,'national-winners'!$A$2:$B$13,2,0)=H199,"W","L")</f>
        <v>L</v>
      </c>
      <c r="Q199">
        <f>MATCH(C199,'state-winning-votes'!A:A,0)</f>
        <v>35</v>
      </c>
      <c r="R199">
        <f>MATCH(A199,'state-winning-votes'!$A$2:$L$2,0)</f>
        <v>2</v>
      </c>
      <c r="S199" cm="1">
        <f t="array" ref="S199">INDEX('state-winning-votes'!$A$1:$L$53,$Q199,$R199)</f>
        <v>211419</v>
      </c>
      <c r="T199">
        <f>INDEX('state-winning-votes'!$A$1:$L$53,MATCH($C199,'state-winning-votes'!$A:$A,0),MATCH($A199,'state-winning-votes'!$A$2:$L$2,0))</f>
        <v>211419</v>
      </c>
      <c r="U199" t="str">
        <f t="shared" si="10"/>
        <v>Ford, Gerald</v>
      </c>
      <c r="V199" t="str">
        <f>_xlfn.XLOOKUP(INDEX('state-winning-votes'!$A$1:$L$53,MATCH($C199,'state-winning-votes'!$A:$A,0),MATCH($A199,'state-winning-votes'!$A$2:$L$2,0)),$L:$L,$H:$H)</f>
        <v>Ford, Gerald</v>
      </c>
      <c r="W199" t="str">
        <f>VLOOKUP(A199,'national-winners'!$A$2:$B$13,2,0)</f>
        <v>Carter, Jimmy</v>
      </c>
      <c r="X199" t="str">
        <f t="shared" si="11"/>
        <v xml:space="preserve"> Gerald Ford (W)</v>
      </c>
    </row>
    <row r="200" spans="1:24" x14ac:dyDescent="0.25">
      <c r="A200">
        <v>1976</v>
      </c>
      <c r="B200" t="s">
        <v>115</v>
      </c>
      <c r="C200" t="s">
        <v>116</v>
      </c>
      <c r="D200">
        <v>35</v>
      </c>
      <c r="E200">
        <v>85</v>
      </c>
      <c r="F200">
        <v>66</v>
      </c>
      <c r="G200" t="s">
        <v>16</v>
      </c>
      <c r="H200" t="s">
        <v>17</v>
      </c>
      <c r="I200" t="str">
        <f t="shared" si="9"/>
        <v>Carter, Jimmy(W)</v>
      </c>
      <c r="J200" t="s">
        <v>18</v>
      </c>
      <c r="K200" t="b">
        <v>0</v>
      </c>
      <c r="L200">
        <v>201148</v>
      </c>
      <c r="M200">
        <v>416590</v>
      </c>
      <c r="N200">
        <v>20171015</v>
      </c>
      <c r="O200" t="s">
        <v>19</v>
      </c>
      <c r="P200" t="str">
        <f>IF(VLOOKUP(A200,'national-winners'!$A$2:$B$13,2,0)=H200,"W","L")</f>
        <v>W</v>
      </c>
      <c r="Q200">
        <f>MATCH(C200,'state-winning-votes'!A:A,0)</f>
        <v>35</v>
      </c>
      <c r="R200">
        <f>MATCH(A200,'state-winning-votes'!$A$2:$L$2,0)</f>
        <v>2</v>
      </c>
      <c r="S200" cm="1">
        <f t="array" ref="S200">INDEX('state-winning-votes'!$A$1:$L$53,$Q200,$R200)</f>
        <v>211419</v>
      </c>
      <c r="T200">
        <f>INDEX('state-winning-votes'!$A$1:$L$53,MATCH($C200,'state-winning-votes'!$A:$A,0),MATCH($A200,'state-winning-votes'!$A$2:$L$2,0))</f>
        <v>211419</v>
      </c>
      <c r="U200" t="str">
        <f t="shared" si="10"/>
        <v>Ford, Gerald</v>
      </c>
      <c r="V200" t="str">
        <f>_xlfn.XLOOKUP(INDEX('state-winning-votes'!$A$1:$L$53,MATCH($C200,'state-winning-votes'!$A:$A,0),MATCH($A200,'state-winning-votes'!$A$2:$L$2,0)),$L:$L,$H:$H)</f>
        <v>Ford, Gerald</v>
      </c>
      <c r="W200" t="str">
        <f>VLOOKUP(A200,'national-winners'!$A$2:$B$13,2,0)</f>
        <v>Carter, Jimmy</v>
      </c>
      <c r="X200" t="str">
        <f t="shared" si="11"/>
        <v xml:space="preserve"> Gerald Ford (W)</v>
      </c>
    </row>
    <row r="201" spans="1:24" x14ac:dyDescent="0.25">
      <c r="A201">
        <v>1976</v>
      </c>
      <c r="B201" t="s">
        <v>115</v>
      </c>
      <c r="C201" t="s">
        <v>116</v>
      </c>
      <c r="D201">
        <v>35</v>
      </c>
      <c r="E201">
        <v>85</v>
      </c>
      <c r="F201">
        <v>66</v>
      </c>
      <c r="G201" t="s">
        <v>16</v>
      </c>
      <c r="H201" t="s">
        <v>36</v>
      </c>
      <c r="I201" t="str">
        <f t="shared" si="9"/>
        <v>Camejo, Peter(L)</v>
      </c>
      <c r="J201" t="s">
        <v>37</v>
      </c>
      <c r="K201" t="b">
        <v>0</v>
      </c>
      <c r="L201">
        <v>2462</v>
      </c>
      <c r="M201">
        <v>416590</v>
      </c>
      <c r="N201">
        <v>20171015</v>
      </c>
      <c r="O201" t="s">
        <v>19</v>
      </c>
      <c r="P201" t="str">
        <f>IF(VLOOKUP(A201,'national-winners'!$A$2:$B$13,2,0)=H201,"W","L")</f>
        <v>L</v>
      </c>
      <c r="Q201">
        <f>MATCH(C201,'state-winning-votes'!A:A,0)</f>
        <v>35</v>
      </c>
      <c r="R201">
        <f>MATCH(A201,'state-winning-votes'!$A$2:$L$2,0)</f>
        <v>2</v>
      </c>
      <c r="S201" cm="1">
        <f t="array" ref="S201">INDEX('state-winning-votes'!$A$1:$L$53,$Q201,$R201)</f>
        <v>211419</v>
      </c>
      <c r="T201">
        <f>INDEX('state-winning-votes'!$A$1:$L$53,MATCH($C201,'state-winning-votes'!$A:$A,0),MATCH($A201,'state-winning-votes'!$A$2:$L$2,0))</f>
        <v>211419</v>
      </c>
      <c r="U201" t="str">
        <f t="shared" si="10"/>
        <v>Ford, Gerald</v>
      </c>
      <c r="V201" t="str">
        <f>_xlfn.XLOOKUP(INDEX('state-winning-votes'!$A$1:$L$53,MATCH($C201,'state-winning-votes'!$A:$A,0),MATCH($A201,'state-winning-votes'!$A$2:$L$2,0)),$L:$L,$H:$H)</f>
        <v>Ford, Gerald</v>
      </c>
      <c r="W201" t="str">
        <f>VLOOKUP(A201,'national-winners'!$A$2:$B$13,2,0)</f>
        <v>Carter, Jimmy</v>
      </c>
      <c r="X201" t="str">
        <f t="shared" si="11"/>
        <v xml:space="preserve"> Gerald Ford (W)</v>
      </c>
    </row>
    <row r="202" spans="1:24" x14ac:dyDescent="0.25">
      <c r="A202">
        <v>1976</v>
      </c>
      <c r="B202" t="s">
        <v>115</v>
      </c>
      <c r="C202" t="s">
        <v>116</v>
      </c>
      <c r="D202">
        <v>35</v>
      </c>
      <c r="E202">
        <v>85</v>
      </c>
      <c r="F202">
        <v>66</v>
      </c>
      <c r="G202" t="s">
        <v>16</v>
      </c>
      <c r="H202" t="s">
        <v>28</v>
      </c>
      <c r="I202" t="str">
        <f t="shared" si="9"/>
        <v>Macbride, Roger(L)</v>
      </c>
      <c r="J202" t="s">
        <v>29</v>
      </c>
      <c r="K202" t="b">
        <v>0</v>
      </c>
      <c r="L202">
        <v>1110</v>
      </c>
      <c r="M202">
        <v>416590</v>
      </c>
      <c r="N202">
        <v>20171015</v>
      </c>
      <c r="O202" t="s">
        <v>19</v>
      </c>
      <c r="P202" t="str">
        <f>IF(VLOOKUP(A202,'national-winners'!$A$2:$B$13,2,0)=H202,"W","L")</f>
        <v>L</v>
      </c>
      <c r="Q202">
        <f>MATCH(C202,'state-winning-votes'!A:A,0)</f>
        <v>35</v>
      </c>
      <c r="R202">
        <f>MATCH(A202,'state-winning-votes'!$A$2:$L$2,0)</f>
        <v>2</v>
      </c>
      <c r="S202" cm="1">
        <f t="array" ref="S202">INDEX('state-winning-votes'!$A$1:$L$53,$Q202,$R202)</f>
        <v>211419</v>
      </c>
      <c r="T202">
        <f>INDEX('state-winning-votes'!$A$1:$L$53,MATCH($C202,'state-winning-votes'!$A:$A,0),MATCH($A202,'state-winning-votes'!$A$2:$L$2,0))</f>
        <v>211419</v>
      </c>
      <c r="U202" t="str">
        <f t="shared" si="10"/>
        <v>Ford, Gerald</v>
      </c>
      <c r="V202" t="str">
        <f>_xlfn.XLOOKUP(INDEX('state-winning-votes'!$A$1:$L$53,MATCH($C202,'state-winning-votes'!$A:$A,0),MATCH($A202,'state-winning-votes'!$A$2:$L$2,0)),$L:$L,$H:$H)</f>
        <v>Ford, Gerald</v>
      </c>
      <c r="W202" t="str">
        <f>VLOOKUP(A202,'national-winners'!$A$2:$B$13,2,0)</f>
        <v>Carter, Jimmy</v>
      </c>
      <c r="X202" t="str">
        <f t="shared" si="11"/>
        <v xml:space="preserve"> Gerald Ford (W)</v>
      </c>
    </row>
    <row r="203" spans="1:24" x14ac:dyDescent="0.25">
      <c r="A203">
        <v>1976</v>
      </c>
      <c r="B203" t="s">
        <v>115</v>
      </c>
      <c r="C203" t="s">
        <v>116</v>
      </c>
      <c r="D203">
        <v>35</v>
      </c>
      <c r="E203">
        <v>85</v>
      </c>
      <c r="F203">
        <v>66</v>
      </c>
      <c r="G203" t="s">
        <v>16</v>
      </c>
      <c r="H203" t="s">
        <v>76</v>
      </c>
      <c r="I203" t="str">
        <f t="shared" si="9"/>
        <v>Zeidler, Frank(L)</v>
      </c>
      <c r="J203" t="s">
        <v>100</v>
      </c>
      <c r="K203" t="b">
        <v>0</v>
      </c>
      <c r="L203">
        <v>240</v>
      </c>
      <c r="M203">
        <v>416590</v>
      </c>
      <c r="N203">
        <v>20171015</v>
      </c>
      <c r="O203" t="s">
        <v>19</v>
      </c>
      <c r="P203" t="str">
        <f>IF(VLOOKUP(A203,'national-winners'!$A$2:$B$13,2,0)=H203,"W","L")</f>
        <v>L</v>
      </c>
      <c r="Q203">
        <f>MATCH(C203,'state-winning-votes'!A:A,0)</f>
        <v>35</v>
      </c>
      <c r="R203">
        <f>MATCH(A203,'state-winning-votes'!$A$2:$L$2,0)</f>
        <v>2</v>
      </c>
      <c r="S203" cm="1">
        <f t="array" ref="S203">INDEX('state-winning-votes'!$A$1:$L$53,$Q203,$R203)</f>
        <v>211419</v>
      </c>
      <c r="T203">
        <f>INDEX('state-winning-votes'!$A$1:$L$53,MATCH($C203,'state-winning-votes'!$A:$A,0),MATCH($A203,'state-winning-votes'!$A$2:$L$2,0))</f>
        <v>211419</v>
      </c>
      <c r="U203" t="str">
        <f t="shared" si="10"/>
        <v>Ford, Gerald</v>
      </c>
      <c r="V203" t="str">
        <f>_xlfn.XLOOKUP(INDEX('state-winning-votes'!$A$1:$L$53,MATCH($C203,'state-winning-votes'!$A:$A,0),MATCH($A203,'state-winning-votes'!$A$2:$L$2,0)),$L:$L,$H:$H)</f>
        <v>Ford, Gerald</v>
      </c>
      <c r="W203" t="str">
        <f>VLOOKUP(A203,'national-winners'!$A$2:$B$13,2,0)</f>
        <v>Carter, Jimmy</v>
      </c>
      <c r="X203" t="str">
        <f t="shared" si="11"/>
        <v xml:space="preserve"> Gerald Ford (W)</v>
      </c>
    </row>
    <row r="204" spans="1:24" x14ac:dyDescent="0.25">
      <c r="A204">
        <v>1976</v>
      </c>
      <c r="B204" t="s">
        <v>115</v>
      </c>
      <c r="C204" t="s">
        <v>116</v>
      </c>
      <c r="D204">
        <v>35</v>
      </c>
      <c r="E204">
        <v>85</v>
      </c>
      <c r="F204">
        <v>66</v>
      </c>
      <c r="G204" t="s">
        <v>16</v>
      </c>
      <c r="H204" t="s">
        <v>24</v>
      </c>
      <c r="I204" t="str">
        <f t="shared" si="9"/>
        <v>Bubar, Benjamin ""Ben""(L)</v>
      </c>
      <c r="J204" t="s">
        <v>25</v>
      </c>
      <c r="K204" t="b">
        <v>0</v>
      </c>
      <c r="L204">
        <v>211</v>
      </c>
      <c r="M204">
        <v>416590</v>
      </c>
      <c r="N204">
        <v>20171015</v>
      </c>
      <c r="O204" t="s">
        <v>19</v>
      </c>
      <c r="P204" t="str">
        <f>IF(VLOOKUP(A204,'national-winners'!$A$2:$B$13,2,0)=H204,"W","L")</f>
        <v>L</v>
      </c>
      <c r="Q204">
        <f>MATCH(C204,'state-winning-votes'!A:A,0)</f>
        <v>35</v>
      </c>
      <c r="R204">
        <f>MATCH(A204,'state-winning-votes'!$A$2:$L$2,0)</f>
        <v>2</v>
      </c>
      <c r="S204" cm="1">
        <f t="array" ref="S204">INDEX('state-winning-votes'!$A$1:$L$53,$Q204,$R204)</f>
        <v>211419</v>
      </c>
      <c r="T204">
        <f>INDEX('state-winning-votes'!$A$1:$L$53,MATCH($C204,'state-winning-votes'!$A:$A,0),MATCH($A204,'state-winning-votes'!$A$2:$L$2,0))</f>
        <v>211419</v>
      </c>
      <c r="U204" t="str">
        <f t="shared" si="10"/>
        <v>Ford, Gerald</v>
      </c>
      <c r="V204" t="str">
        <f>_xlfn.XLOOKUP(INDEX('state-winning-votes'!$A$1:$L$53,MATCH($C204,'state-winning-votes'!$A:$A,0),MATCH($A204,'state-winning-votes'!$A$2:$L$2,0)),$L:$L,$H:$H)</f>
        <v>Ford, Gerald</v>
      </c>
      <c r="W204" t="str">
        <f>VLOOKUP(A204,'national-winners'!$A$2:$B$13,2,0)</f>
        <v>Carter, Jimmy</v>
      </c>
      <c r="X204" t="str">
        <f t="shared" si="11"/>
        <v xml:space="preserve"> Gerald Ford (W)</v>
      </c>
    </row>
    <row r="205" spans="1:24" x14ac:dyDescent="0.25">
      <c r="A205">
        <v>1976</v>
      </c>
      <c r="B205" t="s">
        <v>117</v>
      </c>
      <c r="C205" t="s">
        <v>118</v>
      </c>
      <c r="D205">
        <v>36</v>
      </c>
      <c r="E205">
        <v>21</v>
      </c>
      <c r="F205">
        <v>13</v>
      </c>
      <c r="G205" t="s">
        <v>16</v>
      </c>
      <c r="H205" t="s">
        <v>17</v>
      </c>
      <c r="I205" t="str">
        <f t="shared" si="9"/>
        <v>Carter, Jimmy(W)</v>
      </c>
      <c r="J205" t="s">
        <v>18</v>
      </c>
      <c r="K205" t="b">
        <v>0</v>
      </c>
      <c r="L205">
        <v>3244165</v>
      </c>
      <c r="M205">
        <v>6668262</v>
      </c>
      <c r="N205">
        <v>20171015</v>
      </c>
      <c r="O205" t="s">
        <v>19</v>
      </c>
      <c r="P205" t="str">
        <f>IF(VLOOKUP(A205,'national-winners'!$A$2:$B$13,2,0)=H205,"W","L")</f>
        <v>W</v>
      </c>
      <c r="Q205">
        <f>MATCH(C205,'state-winning-votes'!A:A,0)</f>
        <v>37</v>
      </c>
      <c r="R205">
        <f>MATCH(A205,'state-winning-votes'!$A$2:$L$2,0)</f>
        <v>2</v>
      </c>
      <c r="S205" cm="1">
        <f t="array" ref="S205">INDEX('state-winning-votes'!$A$1:$L$53,$Q205,$R205)</f>
        <v>3244165</v>
      </c>
      <c r="T205">
        <f>INDEX('state-winning-votes'!$A$1:$L$53,MATCH($C205,'state-winning-votes'!$A:$A,0),MATCH($A205,'state-winning-votes'!$A$2:$L$2,0))</f>
        <v>3244165</v>
      </c>
      <c r="U205" t="str">
        <f t="shared" si="10"/>
        <v>Carter, Jimmy</v>
      </c>
      <c r="V205" t="str">
        <f>_xlfn.XLOOKUP(INDEX('state-winning-votes'!$A$1:$L$53,MATCH($C205,'state-winning-votes'!$A:$A,0),MATCH($A205,'state-winning-votes'!$A$2:$L$2,0)),$L:$L,$H:$H)</f>
        <v>Carter, Jimmy</v>
      </c>
      <c r="W205" t="str">
        <f>VLOOKUP(A205,'national-winners'!$A$2:$B$13,2,0)</f>
        <v>Carter, Jimmy</v>
      </c>
      <c r="X205" t="str">
        <f t="shared" si="11"/>
        <v xml:space="preserve"> Jimmy Carter (W)</v>
      </c>
    </row>
    <row r="206" spans="1:24" x14ac:dyDescent="0.25">
      <c r="A206">
        <v>1976</v>
      </c>
      <c r="B206" t="s">
        <v>117</v>
      </c>
      <c r="C206" t="s">
        <v>118</v>
      </c>
      <c r="D206">
        <v>36</v>
      </c>
      <c r="E206">
        <v>21</v>
      </c>
      <c r="F206">
        <v>13</v>
      </c>
      <c r="G206" t="s">
        <v>16</v>
      </c>
      <c r="H206" t="s">
        <v>20</v>
      </c>
      <c r="I206" t="str">
        <f t="shared" si="9"/>
        <v>Ford, Gerald(L)</v>
      </c>
      <c r="J206" t="s">
        <v>21</v>
      </c>
      <c r="K206" t="b">
        <v>0</v>
      </c>
      <c r="L206">
        <v>2825913</v>
      </c>
      <c r="M206">
        <v>6668262</v>
      </c>
      <c r="N206">
        <v>20171015</v>
      </c>
      <c r="O206" t="s">
        <v>19</v>
      </c>
      <c r="P206" t="str">
        <f>IF(VLOOKUP(A206,'national-winners'!$A$2:$B$13,2,0)=H206,"W","L")</f>
        <v>L</v>
      </c>
      <c r="Q206">
        <f>MATCH(C206,'state-winning-votes'!A:A,0)</f>
        <v>37</v>
      </c>
      <c r="R206">
        <f>MATCH(A206,'state-winning-votes'!$A$2:$L$2,0)</f>
        <v>2</v>
      </c>
      <c r="S206" cm="1">
        <f t="array" ref="S206">INDEX('state-winning-votes'!$A$1:$L$53,$Q206,$R206)</f>
        <v>3244165</v>
      </c>
      <c r="T206">
        <f>INDEX('state-winning-votes'!$A$1:$L$53,MATCH($C206,'state-winning-votes'!$A:$A,0),MATCH($A206,'state-winning-votes'!$A$2:$L$2,0))</f>
        <v>3244165</v>
      </c>
      <c r="U206" t="str">
        <f t="shared" si="10"/>
        <v>Carter, Jimmy</v>
      </c>
      <c r="V206" t="str">
        <f>_xlfn.XLOOKUP(INDEX('state-winning-votes'!$A$1:$L$53,MATCH($C206,'state-winning-votes'!$A:$A,0),MATCH($A206,'state-winning-votes'!$A$2:$L$2,0)),$L:$L,$H:$H)</f>
        <v>Carter, Jimmy</v>
      </c>
      <c r="W206" t="str">
        <f>VLOOKUP(A206,'national-winners'!$A$2:$B$13,2,0)</f>
        <v>Carter, Jimmy</v>
      </c>
      <c r="X206" t="str">
        <f t="shared" si="11"/>
        <v xml:space="preserve"> Jimmy Carter (W)</v>
      </c>
    </row>
    <row r="207" spans="1:24" x14ac:dyDescent="0.25">
      <c r="A207">
        <v>1976</v>
      </c>
      <c r="B207" t="s">
        <v>117</v>
      </c>
      <c r="C207" t="s">
        <v>118</v>
      </c>
      <c r="D207">
        <v>36</v>
      </c>
      <c r="E207">
        <v>21</v>
      </c>
      <c r="F207">
        <v>13</v>
      </c>
      <c r="G207" t="s">
        <v>16</v>
      </c>
      <c r="H207" t="s">
        <v>20</v>
      </c>
      <c r="I207" t="str">
        <f t="shared" si="9"/>
        <v>Ford, Gerald(L)</v>
      </c>
      <c r="J207" t="s">
        <v>80</v>
      </c>
      <c r="K207" t="b">
        <v>0</v>
      </c>
      <c r="L207">
        <v>274878</v>
      </c>
      <c r="M207">
        <v>6668262</v>
      </c>
      <c r="N207">
        <v>20171015</v>
      </c>
      <c r="O207" t="s">
        <v>19</v>
      </c>
      <c r="P207" t="str">
        <f>IF(VLOOKUP(A207,'national-winners'!$A$2:$B$13,2,0)=H207,"W","L")</f>
        <v>L</v>
      </c>
      <c r="Q207">
        <f>MATCH(C207,'state-winning-votes'!A:A,0)</f>
        <v>37</v>
      </c>
      <c r="R207">
        <f>MATCH(A207,'state-winning-votes'!$A$2:$L$2,0)</f>
        <v>2</v>
      </c>
      <c r="S207" cm="1">
        <f t="array" ref="S207">INDEX('state-winning-votes'!$A$1:$L$53,$Q207,$R207)</f>
        <v>3244165</v>
      </c>
      <c r="T207">
        <f>INDEX('state-winning-votes'!$A$1:$L$53,MATCH($C207,'state-winning-votes'!$A:$A,0),MATCH($A207,'state-winning-votes'!$A$2:$L$2,0))</f>
        <v>3244165</v>
      </c>
      <c r="U207" t="str">
        <f t="shared" si="10"/>
        <v>Carter, Jimmy</v>
      </c>
      <c r="V207" t="str">
        <f>_xlfn.XLOOKUP(INDEX('state-winning-votes'!$A$1:$L$53,MATCH($C207,'state-winning-votes'!$A:$A,0),MATCH($A207,'state-winning-votes'!$A$2:$L$2,0)),$L:$L,$H:$H)</f>
        <v>Carter, Jimmy</v>
      </c>
      <c r="W207" t="str">
        <f>VLOOKUP(A207,'national-winners'!$A$2:$B$13,2,0)</f>
        <v>Carter, Jimmy</v>
      </c>
      <c r="X207" t="str">
        <f t="shared" si="11"/>
        <v xml:space="preserve"> Jimmy Carter (W)</v>
      </c>
    </row>
    <row r="208" spans="1:24" x14ac:dyDescent="0.25">
      <c r="A208">
        <v>1976</v>
      </c>
      <c r="B208" t="s">
        <v>117</v>
      </c>
      <c r="C208" t="s">
        <v>118</v>
      </c>
      <c r="D208">
        <v>36</v>
      </c>
      <c r="E208">
        <v>21</v>
      </c>
      <c r="F208">
        <v>13</v>
      </c>
      <c r="G208" t="s">
        <v>16</v>
      </c>
      <c r="H208" t="s">
        <v>17</v>
      </c>
      <c r="I208" t="str">
        <f t="shared" si="9"/>
        <v>Carter, Jimmy(W)</v>
      </c>
      <c r="J208" t="s">
        <v>119</v>
      </c>
      <c r="K208" t="b">
        <v>0</v>
      </c>
      <c r="L208">
        <v>145393</v>
      </c>
      <c r="M208">
        <v>6668262</v>
      </c>
      <c r="N208">
        <v>20171015</v>
      </c>
      <c r="O208" t="s">
        <v>19</v>
      </c>
      <c r="P208" t="str">
        <f>IF(VLOOKUP(A208,'national-winners'!$A$2:$B$13,2,0)=H208,"W","L")</f>
        <v>W</v>
      </c>
      <c r="Q208">
        <f>MATCH(C208,'state-winning-votes'!A:A,0)</f>
        <v>37</v>
      </c>
      <c r="R208">
        <f>MATCH(A208,'state-winning-votes'!$A$2:$L$2,0)</f>
        <v>2</v>
      </c>
      <c r="S208" cm="1">
        <f t="array" ref="S208">INDEX('state-winning-votes'!$A$1:$L$53,$Q208,$R208)</f>
        <v>3244165</v>
      </c>
      <c r="T208">
        <f>INDEX('state-winning-votes'!$A$1:$L$53,MATCH($C208,'state-winning-votes'!$A:$A,0),MATCH($A208,'state-winning-votes'!$A$2:$L$2,0))</f>
        <v>3244165</v>
      </c>
      <c r="U208" t="str">
        <f t="shared" si="10"/>
        <v>Carter, Jimmy</v>
      </c>
      <c r="V208" t="str">
        <f>_xlfn.XLOOKUP(INDEX('state-winning-votes'!$A$1:$L$53,MATCH($C208,'state-winning-votes'!$A:$A,0),MATCH($A208,'state-winning-votes'!$A$2:$L$2,0)),$L:$L,$H:$H)</f>
        <v>Carter, Jimmy</v>
      </c>
      <c r="W208" t="str">
        <f>VLOOKUP(A208,'national-winners'!$A$2:$B$13,2,0)</f>
        <v>Carter, Jimmy</v>
      </c>
      <c r="X208" t="str">
        <f t="shared" si="11"/>
        <v xml:space="preserve"> Jimmy Carter (W)</v>
      </c>
    </row>
    <row r="209" spans="1:24" x14ac:dyDescent="0.25">
      <c r="A209">
        <v>1976</v>
      </c>
      <c r="B209" t="s">
        <v>117</v>
      </c>
      <c r="C209" t="s">
        <v>118</v>
      </c>
      <c r="D209">
        <v>36</v>
      </c>
      <c r="E209">
        <v>21</v>
      </c>
      <c r="F209">
        <v>13</v>
      </c>
      <c r="G209" t="s">
        <v>16</v>
      </c>
      <c r="H209" t="s">
        <v>59</v>
      </c>
      <c r="I209" t="str">
        <f t="shared" si="9"/>
        <v>Other(L)</v>
      </c>
      <c r="K209" t="b">
        <v>0</v>
      </c>
      <c r="L209">
        <v>143037</v>
      </c>
      <c r="M209">
        <v>6668262</v>
      </c>
      <c r="N209">
        <v>20171015</v>
      </c>
      <c r="O209" t="s">
        <v>19</v>
      </c>
      <c r="P209" t="str">
        <f>IF(VLOOKUP(A209,'national-winners'!$A$2:$B$13,2,0)=H209,"W","L")</f>
        <v>L</v>
      </c>
      <c r="Q209">
        <f>MATCH(C209,'state-winning-votes'!A:A,0)</f>
        <v>37</v>
      </c>
      <c r="R209">
        <f>MATCH(A209,'state-winning-votes'!$A$2:$L$2,0)</f>
        <v>2</v>
      </c>
      <c r="S209" cm="1">
        <f t="array" ref="S209">INDEX('state-winning-votes'!$A$1:$L$53,$Q209,$R209)</f>
        <v>3244165</v>
      </c>
      <c r="T209">
        <f>INDEX('state-winning-votes'!$A$1:$L$53,MATCH($C209,'state-winning-votes'!$A:$A,0),MATCH($A209,'state-winning-votes'!$A$2:$L$2,0))</f>
        <v>3244165</v>
      </c>
      <c r="U209" t="str">
        <f t="shared" si="10"/>
        <v>Carter, Jimmy</v>
      </c>
      <c r="V209" t="str">
        <f>_xlfn.XLOOKUP(INDEX('state-winning-votes'!$A$1:$L$53,MATCH($C209,'state-winning-votes'!$A:$A,0),MATCH($A209,'state-winning-votes'!$A$2:$L$2,0)),$L:$L,$H:$H)</f>
        <v>Carter, Jimmy</v>
      </c>
      <c r="W209" t="str">
        <f>VLOOKUP(A209,'national-winners'!$A$2:$B$13,2,0)</f>
        <v>Carter, Jimmy</v>
      </c>
      <c r="X209" t="str">
        <f t="shared" si="11"/>
        <v xml:space="preserve"> Jimmy Carter (W)</v>
      </c>
    </row>
    <row r="210" spans="1:24" x14ac:dyDescent="0.25">
      <c r="A210">
        <v>1976</v>
      </c>
      <c r="B210" t="s">
        <v>117</v>
      </c>
      <c r="C210" t="s">
        <v>118</v>
      </c>
      <c r="D210">
        <v>36</v>
      </c>
      <c r="E210">
        <v>21</v>
      </c>
      <c r="F210">
        <v>13</v>
      </c>
      <c r="G210" t="s">
        <v>16</v>
      </c>
      <c r="H210" t="s">
        <v>28</v>
      </c>
      <c r="I210" t="str">
        <f t="shared" si="9"/>
        <v>Macbride, Roger(L)</v>
      </c>
      <c r="J210" t="s">
        <v>120</v>
      </c>
      <c r="K210" t="b">
        <v>0</v>
      </c>
      <c r="L210">
        <v>12197</v>
      </c>
      <c r="M210">
        <v>6668262</v>
      </c>
      <c r="N210">
        <v>20171015</v>
      </c>
      <c r="O210" t="s">
        <v>19</v>
      </c>
      <c r="P210" t="str">
        <f>IF(VLOOKUP(A210,'national-winners'!$A$2:$B$13,2,0)=H210,"W","L")</f>
        <v>L</v>
      </c>
      <c r="Q210">
        <f>MATCH(C210,'state-winning-votes'!A:A,0)</f>
        <v>37</v>
      </c>
      <c r="R210">
        <f>MATCH(A210,'state-winning-votes'!$A$2:$L$2,0)</f>
        <v>2</v>
      </c>
      <c r="S210" cm="1">
        <f t="array" ref="S210">INDEX('state-winning-votes'!$A$1:$L$53,$Q210,$R210)</f>
        <v>3244165</v>
      </c>
      <c r="T210">
        <f>INDEX('state-winning-votes'!$A$1:$L$53,MATCH($C210,'state-winning-votes'!$A:$A,0),MATCH($A210,'state-winning-votes'!$A$2:$L$2,0))</f>
        <v>3244165</v>
      </c>
      <c r="U210" t="str">
        <f t="shared" si="10"/>
        <v>Carter, Jimmy</v>
      </c>
      <c r="V210" t="str">
        <f>_xlfn.XLOOKUP(INDEX('state-winning-votes'!$A$1:$L$53,MATCH($C210,'state-winning-votes'!$A:$A,0),MATCH($A210,'state-winning-votes'!$A$2:$L$2,0)),$L:$L,$H:$H)</f>
        <v>Carter, Jimmy</v>
      </c>
      <c r="W210" t="str">
        <f>VLOOKUP(A210,'national-winners'!$A$2:$B$13,2,0)</f>
        <v>Carter, Jimmy</v>
      </c>
      <c r="X210" t="str">
        <f t="shared" si="11"/>
        <v xml:space="preserve"> Jimmy Carter (W)</v>
      </c>
    </row>
    <row r="211" spans="1:24" x14ac:dyDescent="0.25">
      <c r="A211">
        <v>1976</v>
      </c>
      <c r="B211" t="s">
        <v>117</v>
      </c>
      <c r="C211" t="s">
        <v>118</v>
      </c>
      <c r="D211">
        <v>36</v>
      </c>
      <c r="E211">
        <v>21</v>
      </c>
      <c r="F211">
        <v>13</v>
      </c>
      <c r="G211" t="s">
        <v>16</v>
      </c>
      <c r="H211" t="s">
        <v>26</v>
      </c>
      <c r="I211" t="str">
        <f t="shared" si="9"/>
        <v>Hall, Gus(L)</v>
      </c>
      <c r="J211" t="s">
        <v>27</v>
      </c>
      <c r="K211" t="b">
        <v>0</v>
      </c>
      <c r="L211">
        <v>10270</v>
      </c>
      <c r="M211">
        <v>6668262</v>
      </c>
      <c r="N211">
        <v>20171015</v>
      </c>
      <c r="O211" t="s">
        <v>19</v>
      </c>
      <c r="P211" t="str">
        <f>IF(VLOOKUP(A211,'national-winners'!$A$2:$B$13,2,0)=H211,"W","L")</f>
        <v>L</v>
      </c>
      <c r="Q211">
        <f>MATCH(C211,'state-winning-votes'!A:A,0)</f>
        <v>37</v>
      </c>
      <c r="R211">
        <f>MATCH(A211,'state-winning-votes'!$A$2:$L$2,0)</f>
        <v>2</v>
      </c>
      <c r="S211" cm="1">
        <f t="array" ref="S211">INDEX('state-winning-votes'!$A$1:$L$53,$Q211,$R211)</f>
        <v>3244165</v>
      </c>
      <c r="T211">
        <f>INDEX('state-winning-votes'!$A$1:$L$53,MATCH($C211,'state-winning-votes'!$A:$A,0),MATCH($A211,'state-winning-votes'!$A$2:$L$2,0))</f>
        <v>3244165</v>
      </c>
      <c r="U211" t="str">
        <f t="shared" si="10"/>
        <v>Carter, Jimmy</v>
      </c>
      <c r="V211" t="str">
        <f>_xlfn.XLOOKUP(INDEX('state-winning-votes'!$A$1:$L$53,MATCH($C211,'state-winning-votes'!$A:$A,0),MATCH($A211,'state-winning-votes'!$A$2:$L$2,0)),$L:$L,$H:$H)</f>
        <v>Carter, Jimmy</v>
      </c>
      <c r="W211" t="str">
        <f>VLOOKUP(A211,'national-winners'!$A$2:$B$13,2,0)</f>
        <v>Carter, Jimmy</v>
      </c>
      <c r="X211" t="str">
        <f t="shared" si="11"/>
        <v xml:space="preserve"> Jimmy Carter (W)</v>
      </c>
    </row>
    <row r="212" spans="1:24" x14ac:dyDescent="0.25">
      <c r="A212">
        <v>1976</v>
      </c>
      <c r="B212" t="s">
        <v>117</v>
      </c>
      <c r="C212" t="s">
        <v>118</v>
      </c>
      <c r="D212">
        <v>36</v>
      </c>
      <c r="E212">
        <v>21</v>
      </c>
      <c r="F212">
        <v>13</v>
      </c>
      <c r="G212" t="s">
        <v>16</v>
      </c>
      <c r="H212" t="s">
        <v>36</v>
      </c>
      <c r="I212" t="str">
        <f t="shared" si="9"/>
        <v>Camejo, Peter(L)</v>
      </c>
      <c r="J212" t="s">
        <v>37</v>
      </c>
      <c r="K212" t="b">
        <v>0</v>
      </c>
      <c r="L212">
        <v>6996</v>
      </c>
      <c r="M212">
        <v>6668262</v>
      </c>
      <c r="N212">
        <v>20171015</v>
      </c>
      <c r="O212" t="s">
        <v>19</v>
      </c>
      <c r="P212" t="str">
        <f>IF(VLOOKUP(A212,'national-winners'!$A$2:$B$13,2,0)=H212,"W","L")</f>
        <v>L</v>
      </c>
      <c r="Q212">
        <f>MATCH(C212,'state-winning-votes'!A:A,0)</f>
        <v>37</v>
      </c>
      <c r="R212">
        <f>MATCH(A212,'state-winning-votes'!$A$2:$L$2,0)</f>
        <v>2</v>
      </c>
      <c r="S212" cm="1">
        <f t="array" ref="S212">INDEX('state-winning-votes'!$A$1:$L$53,$Q212,$R212)</f>
        <v>3244165</v>
      </c>
      <c r="T212">
        <f>INDEX('state-winning-votes'!$A$1:$L$53,MATCH($C212,'state-winning-votes'!$A:$A,0),MATCH($A212,'state-winning-votes'!$A$2:$L$2,0))</f>
        <v>3244165</v>
      </c>
      <c r="U212" t="str">
        <f t="shared" si="10"/>
        <v>Carter, Jimmy</v>
      </c>
      <c r="V212" t="str">
        <f>_xlfn.XLOOKUP(INDEX('state-winning-votes'!$A$1:$L$53,MATCH($C212,'state-winning-votes'!$A:$A,0),MATCH($A212,'state-winning-votes'!$A$2:$L$2,0)),$L:$L,$H:$H)</f>
        <v>Carter, Jimmy</v>
      </c>
      <c r="W212" t="str">
        <f>VLOOKUP(A212,'national-winners'!$A$2:$B$13,2,0)</f>
        <v>Carter, Jimmy</v>
      </c>
      <c r="X212" t="str">
        <f t="shared" si="11"/>
        <v xml:space="preserve"> Jimmy Carter (W)</v>
      </c>
    </row>
    <row r="213" spans="1:24" x14ac:dyDescent="0.25">
      <c r="A213">
        <v>1976</v>
      </c>
      <c r="B213" t="s">
        <v>117</v>
      </c>
      <c r="C213" t="s">
        <v>118</v>
      </c>
      <c r="D213">
        <v>36</v>
      </c>
      <c r="E213">
        <v>21</v>
      </c>
      <c r="F213">
        <v>13</v>
      </c>
      <c r="G213" t="s">
        <v>16</v>
      </c>
      <c r="H213" t="s">
        <v>48</v>
      </c>
      <c r="I213" t="str">
        <f t="shared" si="9"/>
        <v>Larouche, Lyndon, Jr.(L)</v>
      </c>
      <c r="J213" t="s">
        <v>121</v>
      </c>
      <c r="K213" t="b">
        <v>0</v>
      </c>
      <c r="L213">
        <v>5413</v>
      </c>
      <c r="M213">
        <v>6668262</v>
      </c>
      <c r="N213">
        <v>20171015</v>
      </c>
      <c r="O213" t="s">
        <v>19</v>
      </c>
      <c r="P213" t="str">
        <f>IF(VLOOKUP(A213,'national-winners'!$A$2:$B$13,2,0)=H213,"W","L")</f>
        <v>L</v>
      </c>
      <c r="Q213">
        <f>MATCH(C213,'state-winning-votes'!A:A,0)</f>
        <v>37</v>
      </c>
      <c r="R213">
        <f>MATCH(A213,'state-winning-votes'!$A$2:$L$2,0)</f>
        <v>2</v>
      </c>
      <c r="S213" cm="1">
        <f t="array" ref="S213">INDEX('state-winning-votes'!$A$1:$L$53,$Q213,$R213)</f>
        <v>3244165</v>
      </c>
      <c r="T213">
        <f>INDEX('state-winning-votes'!$A$1:$L$53,MATCH($C213,'state-winning-votes'!$A:$A,0),MATCH($A213,'state-winning-votes'!$A$2:$L$2,0))</f>
        <v>3244165</v>
      </c>
      <c r="U213" t="str">
        <f t="shared" si="10"/>
        <v>Carter, Jimmy</v>
      </c>
      <c r="V213" t="str">
        <f>_xlfn.XLOOKUP(INDEX('state-winning-votes'!$A$1:$L$53,MATCH($C213,'state-winning-votes'!$A:$A,0),MATCH($A213,'state-winning-votes'!$A$2:$L$2,0)),$L:$L,$H:$H)</f>
        <v>Carter, Jimmy</v>
      </c>
      <c r="W213" t="str">
        <f>VLOOKUP(A213,'national-winners'!$A$2:$B$13,2,0)</f>
        <v>Carter, Jimmy</v>
      </c>
      <c r="X213" t="str">
        <f t="shared" si="11"/>
        <v xml:space="preserve"> Jimmy Carter (W)</v>
      </c>
    </row>
    <row r="214" spans="1:24" x14ac:dyDescent="0.25">
      <c r="A214">
        <v>1976</v>
      </c>
      <c r="B214" t="s">
        <v>122</v>
      </c>
      <c r="C214" t="s">
        <v>123</v>
      </c>
      <c r="D214">
        <v>37</v>
      </c>
      <c r="E214">
        <v>56</v>
      </c>
      <c r="F214">
        <v>47</v>
      </c>
      <c r="G214" t="s">
        <v>16</v>
      </c>
      <c r="H214" t="s">
        <v>17</v>
      </c>
      <c r="I214" t="str">
        <f t="shared" si="9"/>
        <v>Carter, Jimmy(W)</v>
      </c>
      <c r="J214" t="s">
        <v>18</v>
      </c>
      <c r="K214" t="b">
        <v>0</v>
      </c>
      <c r="L214">
        <v>927365</v>
      </c>
      <c r="M214">
        <v>1677906</v>
      </c>
      <c r="N214">
        <v>20171015</v>
      </c>
      <c r="O214" t="s">
        <v>19</v>
      </c>
      <c r="P214" t="str">
        <f>IF(VLOOKUP(A214,'national-winners'!$A$2:$B$13,2,0)=H214,"W","L")</f>
        <v>W</v>
      </c>
      <c r="Q214">
        <f>MATCH(C214,'state-winning-votes'!A:A,0)</f>
        <v>30</v>
      </c>
      <c r="R214">
        <f>MATCH(A214,'state-winning-votes'!$A$2:$L$2,0)</f>
        <v>2</v>
      </c>
      <c r="S214" cm="1">
        <f t="array" ref="S214">INDEX('state-winning-votes'!$A$1:$L$53,$Q214,$R214)</f>
        <v>927365</v>
      </c>
      <c r="T214">
        <f>INDEX('state-winning-votes'!$A$1:$L$53,MATCH($C214,'state-winning-votes'!$A:$A,0),MATCH($A214,'state-winning-votes'!$A$2:$L$2,0))</f>
        <v>927365</v>
      </c>
      <c r="U214" t="str">
        <f t="shared" si="10"/>
        <v>Carter, Jimmy</v>
      </c>
      <c r="V214" t="str">
        <f>_xlfn.XLOOKUP(INDEX('state-winning-votes'!$A$1:$L$53,MATCH($C214,'state-winning-votes'!$A:$A,0),MATCH($A214,'state-winning-votes'!$A$2:$L$2,0)),$L:$L,$H:$H)</f>
        <v>Carter, Jimmy</v>
      </c>
      <c r="W214" t="str">
        <f>VLOOKUP(A214,'national-winners'!$A$2:$B$13,2,0)</f>
        <v>Carter, Jimmy</v>
      </c>
      <c r="X214" t="str">
        <f t="shared" si="11"/>
        <v xml:space="preserve"> Jimmy Carter (W)</v>
      </c>
    </row>
    <row r="215" spans="1:24" x14ac:dyDescent="0.25">
      <c r="A215">
        <v>1976</v>
      </c>
      <c r="B215" t="s">
        <v>122</v>
      </c>
      <c r="C215" t="s">
        <v>123</v>
      </c>
      <c r="D215">
        <v>37</v>
      </c>
      <c r="E215">
        <v>56</v>
      </c>
      <c r="F215">
        <v>47</v>
      </c>
      <c r="G215" t="s">
        <v>16</v>
      </c>
      <c r="H215" t="s">
        <v>20</v>
      </c>
      <c r="I215" t="str">
        <f t="shared" si="9"/>
        <v>Ford, Gerald(L)</v>
      </c>
      <c r="J215" t="s">
        <v>21</v>
      </c>
      <c r="K215" t="b">
        <v>0</v>
      </c>
      <c r="L215">
        <v>741960</v>
      </c>
      <c r="M215">
        <v>1677906</v>
      </c>
      <c r="N215">
        <v>20171015</v>
      </c>
      <c r="O215" t="s">
        <v>19</v>
      </c>
      <c r="P215" t="str">
        <f>IF(VLOOKUP(A215,'national-winners'!$A$2:$B$13,2,0)=H215,"W","L")</f>
        <v>L</v>
      </c>
      <c r="Q215">
        <f>MATCH(C215,'state-winning-votes'!A:A,0)</f>
        <v>30</v>
      </c>
      <c r="R215">
        <f>MATCH(A215,'state-winning-votes'!$A$2:$L$2,0)</f>
        <v>2</v>
      </c>
      <c r="S215" cm="1">
        <f t="array" ref="S215">INDEX('state-winning-votes'!$A$1:$L$53,$Q215,$R215)</f>
        <v>927365</v>
      </c>
      <c r="T215">
        <f>INDEX('state-winning-votes'!$A$1:$L$53,MATCH($C215,'state-winning-votes'!$A:$A,0),MATCH($A215,'state-winning-votes'!$A$2:$L$2,0))</f>
        <v>927365</v>
      </c>
      <c r="U215" t="str">
        <f t="shared" si="10"/>
        <v>Carter, Jimmy</v>
      </c>
      <c r="V215" t="str">
        <f>_xlfn.XLOOKUP(INDEX('state-winning-votes'!$A$1:$L$53,MATCH($C215,'state-winning-votes'!$A:$A,0),MATCH($A215,'state-winning-votes'!$A$2:$L$2,0)),$L:$L,$H:$H)</f>
        <v>Carter, Jimmy</v>
      </c>
      <c r="W215" t="str">
        <f>VLOOKUP(A215,'national-winners'!$A$2:$B$13,2,0)</f>
        <v>Carter, Jimmy</v>
      </c>
      <c r="X215" t="str">
        <f t="shared" si="11"/>
        <v xml:space="preserve"> Jimmy Carter (W)</v>
      </c>
    </row>
    <row r="216" spans="1:24" x14ac:dyDescent="0.25">
      <c r="A216">
        <v>1976</v>
      </c>
      <c r="B216" t="s">
        <v>122</v>
      </c>
      <c r="C216" t="s">
        <v>123</v>
      </c>
      <c r="D216">
        <v>37</v>
      </c>
      <c r="E216">
        <v>56</v>
      </c>
      <c r="F216">
        <v>47</v>
      </c>
      <c r="G216" t="s">
        <v>16</v>
      </c>
      <c r="H216" t="s">
        <v>38</v>
      </c>
      <c r="I216" t="str">
        <f t="shared" si="9"/>
        <v>Anderson, Thomas J.(L)</v>
      </c>
      <c r="J216" t="s">
        <v>39</v>
      </c>
      <c r="K216" t="b">
        <v>0</v>
      </c>
      <c r="L216">
        <v>5607</v>
      </c>
      <c r="M216">
        <v>1677906</v>
      </c>
      <c r="N216">
        <v>20171015</v>
      </c>
      <c r="O216" t="s">
        <v>19</v>
      </c>
      <c r="P216" t="str">
        <f>IF(VLOOKUP(A216,'national-winners'!$A$2:$B$13,2,0)=H216,"W","L")</f>
        <v>L</v>
      </c>
      <c r="Q216">
        <f>MATCH(C216,'state-winning-votes'!A:A,0)</f>
        <v>30</v>
      </c>
      <c r="R216">
        <f>MATCH(A216,'state-winning-votes'!$A$2:$L$2,0)</f>
        <v>2</v>
      </c>
      <c r="S216" cm="1">
        <f t="array" ref="S216">INDEX('state-winning-votes'!$A$1:$L$53,$Q216,$R216)</f>
        <v>927365</v>
      </c>
      <c r="T216">
        <f>INDEX('state-winning-votes'!$A$1:$L$53,MATCH($C216,'state-winning-votes'!$A:$A,0),MATCH($A216,'state-winning-votes'!$A$2:$L$2,0))</f>
        <v>927365</v>
      </c>
      <c r="U216" t="str">
        <f t="shared" si="10"/>
        <v>Carter, Jimmy</v>
      </c>
      <c r="V216" t="str">
        <f>_xlfn.XLOOKUP(INDEX('state-winning-votes'!$A$1:$L$53,MATCH($C216,'state-winning-votes'!$A:$A,0),MATCH($A216,'state-winning-votes'!$A$2:$L$2,0)),$L:$L,$H:$H)</f>
        <v>Carter, Jimmy</v>
      </c>
      <c r="W216" t="str">
        <f>VLOOKUP(A216,'national-winners'!$A$2:$B$13,2,0)</f>
        <v>Carter, Jimmy</v>
      </c>
      <c r="X216" t="str">
        <f t="shared" si="11"/>
        <v xml:space="preserve"> Jimmy Carter (W)</v>
      </c>
    </row>
    <row r="217" spans="1:24" x14ac:dyDescent="0.25">
      <c r="A217">
        <v>1976</v>
      </c>
      <c r="B217" t="s">
        <v>122</v>
      </c>
      <c r="C217" t="s">
        <v>123</v>
      </c>
      <c r="D217">
        <v>37</v>
      </c>
      <c r="E217">
        <v>56</v>
      </c>
      <c r="F217">
        <v>47</v>
      </c>
      <c r="G217" t="s">
        <v>16</v>
      </c>
      <c r="H217" t="s">
        <v>28</v>
      </c>
      <c r="I217" t="str">
        <f t="shared" si="9"/>
        <v>Macbride, Roger(L)</v>
      </c>
      <c r="J217" t="s">
        <v>29</v>
      </c>
      <c r="K217" t="b">
        <v>0</v>
      </c>
      <c r="L217">
        <v>2219</v>
      </c>
      <c r="M217">
        <v>1677906</v>
      </c>
      <c r="N217">
        <v>20171015</v>
      </c>
      <c r="O217" t="s">
        <v>19</v>
      </c>
      <c r="P217" t="str">
        <f>IF(VLOOKUP(A217,'national-winners'!$A$2:$B$13,2,0)=H217,"W","L")</f>
        <v>L</v>
      </c>
      <c r="Q217">
        <f>MATCH(C217,'state-winning-votes'!A:A,0)</f>
        <v>30</v>
      </c>
      <c r="R217">
        <f>MATCH(A217,'state-winning-votes'!$A$2:$L$2,0)</f>
        <v>2</v>
      </c>
      <c r="S217" cm="1">
        <f t="array" ref="S217">INDEX('state-winning-votes'!$A$1:$L$53,$Q217,$R217)</f>
        <v>927365</v>
      </c>
      <c r="T217">
        <f>INDEX('state-winning-votes'!$A$1:$L$53,MATCH($C217,'state-winning-votes'!$A:$A,0),MATCH($A217,'state-winning-votes'!$A$2:$L$2,0))</f>
        <v>927365</v>
      </c>
      <c r="U217" t="str">
        <f t="shared" si="10"/>
        <v>Carter, Jimmy</v>
      </c>
      <c r="V217" t="str">
        <f>_xlfn.XLOOKUP(INDEX('state-winning-votes'!$A$1:$L$53,MATCH($C217,'state-winning-votes'!$A:$A,0),MATCH($A217,'state-winning-votes'!$A$2:$L$2,0)),$L:$L,$H:$H)</f>
        <v>Carter, Jimmy</v>
      </c>
      <c r="W217" t="str">
        <f>VLOOKUP(A217,'national-winners'!$A$2:$B$13,2,0)</f>
        <v>Carter, Jimmy</v>
      </c>
      <c r="X217" t="str">
        <f t="shared" si="11"/>
        <v xml:space="preserve"> Jimmy Carter (W)</v>
      </c>
    </row>
    <row r="218" spans="1:24" x14ac:dyDescent="0.25">
      <c r="A218">
        <v>1976</v>
      </c>
      <c r="B218" t="s">
        <v>122</v>
      </c>
      <c r="C218" t="s">
        <v>123</v>
      </c>
      <c r="D218">
        <v>37</v>
      </c>
      <c r="E218">
        <v>56</v>
      </c>
      <c r="F218">
        <v>47</v>
      </c>
      <c r="G218" t="s">
        <v>16</v>
      </c>
      <c r="H218" t="s">
        <v>48</v>
      </c>
      <c r="I218" t="str">
        <f t="shared" si="9"/>
        <v>Larouche, Lyndon, Jr.(L)</v>
      </c>
      <c r="J218" t="s">
        <v>49</v>
      </c>
      <c r="K218" t="b">
        <v>0</v>
      </c>
      <c r="L218">
        <v>755</v>
      </c>
      <c r="M218">
        <v>1677906</v>
      </c>
      <c r="N218">
        <v>20171015</v>
      </c>
      <c r="O218" t="s">
        <v>19</v>
      </c>
      <c r="P218" t="str">
        <f>IF(VLOOKUP(A218,'national-winners'!$A$2:$B$13,2,0)=H218,"W","L")</f>
        <v>L</v>
      </c>
      <c r="Q218">
        <f>MATCH(C218,'state-winning-votes'!A:A,0)</f>
        <v>30</v>
      </c>
      <c r="R218">
        <f>MATCH(A218,'state-winning-votes'!$A$2:$L$2,0)</f>
        <v>2</v>
      </c>
      <c r="S218" cm="1">
        <f t="array" ref="S218">INDEX('state-winning-votes'!$A$1:$L$53,$Q218,$R218)</f>
        <v>927365</v>
      </c>
      <c r="T218">
        <f>INDEX('state-winning-votes'!$A$1:$L$53,MATCH($C218,'state-winning-votes'!$A:$A,0),MATCH($A218,'state-winning-votes'!$A$2:$L$2,0))</f>
        <v>927365</v>
      </c>
      <c r="U218" t="str">
        <f t="shared" si="10"/>
        <v>Carter, Jimmy</v>
      </c>
      <c r="V218" t="str">
        <f>_xlfn.XLOOKUP(INDEX('state-winning-votes'!$A$1:$L$53,MATCH($C218,'state-winning-votes'!$A:$A,0),MATCH($A218,'state-winning-votes'!$A$2:$L$2,0)),$L:$L,$H:$H)</f>
        <v>Carter, Jimmy</v>
      </c>
      <c r="W218" t="str">
        <f>VLOOKUP(A218,'national-winners'!$A$2:$B$13,2,0)</f>
        <v>Carter, Jimmy</v>
      </c>
      <c r="X218" t="str">
        <f t="shared" si="11"/>
        <v xml:space="preserve"> Jimmy Carter (W)</v>
      </c>
    </row>
    <row r="219" spans="1:24" x14ac:dyDescent="0.25">
      <c r="A219">
        <v>1976</v>
      </c>
      <c r="B219" t="s">
        <v>124</v>
      </c>
      <c r="C219" t="s">
        <v>125</v>
      </c>
      <c r="D219">
        <v>38</v>
      </c>
      <c r="E219">
        <v>44</v>
      </c>
      <c r="F219">
        <v>36</v>
      </c>
      <c r="G219" t="s">
        <v>16</v>
      </c>
      <c r="H219" t="s">
        <v>20</v>
      </c>
      <c r="I219" t="str">
        <f t="shared" si="9"/>
        <v>Ford, Gerald(L)</v>
      </c>
      <c r="J219" t="s">
        <v>21</v>
      </c>
      <c r="K219" t="b">
        <v>0</v>
      </c>
      <c r="L219">
        <v>153684</v>
      </c>
      <c r="M219">
        <v>297308</v>
      </c>
      <c r="N219">
        <v>20171015</v>
      </c>
      <c r="O219" t="s">
        <v>19</v>
      </c>
      <c r="P219" t="str">
        <f>IF(VLOOKUP(A219,'national-winners'!$A$2:$B$13,2,0)=H219,"W","L")</f>
        <v>L</v>
      </c>
      <c r="Q219">
        <f>MATCH(C219,'state-winning-votes'!A:A,0)</f>
        <v>31</v>
      </c>
      <c r="R219">
        <f>MATCH(A219,'state-winning-votes'!$A$2:$L$2,0)</f>
        <v>2</v>
      </c>
      <c r="S219" cm="1">
        <f t="array" ref="S219">INDEX('state-winning-votes'!$A$1:$L$53,$Q219,$R219)</f>
        <v>153684</v>
      </c>
      <c r="T219">
        <f>INDEX('state-winning-votes'!$A$1:$L$53,MATCH($C219,'state-winning-votes'!$A:$A,0),MATCH($A219,'state-winning-votes'!$A$2:$L$2,0))</f>
        <v>153684</v>
      </c>
      <c r="U219" t="str">
        <f t="shared" si="10"/>
        <v>Ford, Gerald</v>
      </c>
      <c r="V219" t="str">
        <f>_xlfn.XLOOKUP(INDEX('state-winning-votes'!$A$1:$L$53,MATCH($C219,'state-winning-votes'!$A:$A,0),MATCH($A219,'state-winning-votes'!$A$2:$L$2,0)),$L:$L,$H:$H)</f>
        <v>Ford, Gerald</v>
      </c>
      <c r="W219" t="str">
        <f>VLOOKUP(A219,'national-winners'!$A$2:$B$13,2,0)</f>
        <v>Carter, Jimmy</v>
      </c>
      <c r="X219" t="str">
        <f t="shared" si="11"/>
        <v xml:space="preserve"> Gerald Ford (W)</v>
      </c>
    </row>
    <row r="220" spans="1:24" x14ac:dyDescent="0.25">
      <c r="A220">
        <v>1976</v>
      </c>
      <c r="B220" t="s">
        <v>124</v>
      </c>
      <c r="C220" t="s">
        <v>125</v>
      </c>
      <c r="D220">
        <v>38</v>
      </c>
      <c r="E220">
        <v>44</v>
      </c>
      <c r="F220">
        <v>36</v>
      </c>
      <c r="G220" t="s">
        <v>16</v>
      </c>
      <c r="H220" t="s">
        <v>17</v>
      </c>
      <c r="I220" t="str">
        <f t="shared" si="9"/>
        <v>Carter, Jimmy(W)</v>
      </c>
      <c r="J220" t="s">
        <v>18</v>
      </c>
      <c r="K220" t="b">
        <v>0</v>
      </c>
      <c r="L220">
        <v>136078</v>
      </c>
      <c r="M220">
        <v>297308</v>
      </c>
      <c r="N220">
        <v>20171015</v>
      </c>
      <c r="O220" t="s">
        <v>19</v>
      </c>
      <c r="P220" t="str">
        <f>IF(VLOOKUP(A220,'national-winners'!$A$2:$B$13,2,0)=H220,"W","L")</f>
        <v>W</v>
      </c>
      <c r="Q220">
        <f>MATCH(C220,'state-winning-votes'!A:A,0)</f>
        <v>31</v>
      </c>
      <c r="R220">
        <f>MATCH(A220,'state-winning-votes'!$A$2:$L$2,0)</f>
        <v>2</v>
      </c>
      <c r="S220" cm="1">
        <f t="array" ref="S220">INDEX('state-winning-votes'!$A$1:$L$53,$Q220,$R220)</f>
        <v>153684</v>
      </c>
      <c r="T220">
        <f>INDEX('state-winning-votes'!$A$1:$L$53,MATCH($C220,'state-winning-votes'!$A:$A,0),MATCH($A220,'state-winning-votes'!$A$2:$L$2,0))</f>
        <v>153684</v>
      </c>
      <c r="U220" t="str">
        <f t="shared" si="10"/>
        <v>Ford, Gerald</v>
      </c>
      <c r="V220" t="str">
        <f>_xlfn.XLOOKUP(INDEX('state-winning-votes'!$A$1:$L$53,MATCH($C220,'state-winning-votes'!$A:$A,0),MATCH($A220,'state-winning-votes'!$A$2:$L$2,0)),$L:$L,$H:$H)</f>
        <v>Ford, Gerald</v>
      </c>
      <c r="W220" t="str">
        <f>VLOOKUP(A220,'national-winners'!$A$2:$B$13,2,0)</f>
        <v>Carter, Jimmy</v>
      </c>
      <c r="X220" t="str">
        <f t="shared" si="11"/>
        <v xml:space="preserve"> Gerald Ford (W)</v>
      </c>
    </row>
    <row r="221" spans="1:24" x14ac:dyDescent="0.25">
      <c r="A221">
        <v>1976</v>
      </c>
      <c r="B221" t="s">
        <v>124</v>
      </c>
      <c r="C221" t="s">
        <v>125</v>
      </c>
      <c r="D221">
        <v>38</v>
      </c>
      <c r="E221">
        <v>44</v>
      </c>
      <c r="F221">
        <v>36</v>
      </c>
      <c r="G221" t="s">
        <v>16</v>
      </c>
      <c r="H221" t="s">
        <v>38</v>
      </c>
      <c r="I221" t="str">
        <f t="shared" si="9"/>
        <v>Anderson, Thomas J.(L)</v>
      </c>
      <c r="J221" t="s">
        <v>39</v>
      </c>
      <c r="K221" t="b">
        <v>0</v>
      </c>
      <c r="L221">
        <v>3698</v>
      </c>
      <c r="M221">
        <v>297308</v>
      </c>
      <c r="N221">
        <v>20171015</v>
      </c>
      <c r="O221" t="s">
        <v>19</v>
      </c>
      <c r="P221" t="str">
        <f>IF(VLOOKUP(A221,'national-winners'!$A$2:$B$13,2,0)=H221,"W","L")</f>
        <v>L</v>
      </c>
      <c r="Q221">
        <f>MATCH(C221,'state-winning-votes'!A:A,0)</f>
        <v>31</v>
      </c>
      <c r="R221">
        <f>MATCH(A221,'state-winning-votes'!$A$2:$L$2,0)</f>
        <v>2</v>
      </c>
      <c r="S221" cm="1">
        <f t="array" ref="S221">INDEX('state-winning-votes'!$A$1:$L$53,$Q221,$R221)</f>
        <v>153684</v>
      </c>
      <c r="T221">
        <f>INDEX('state-winning-votes'!$A$1:$L$53,MATCH($C221,'state-winning-votes'!$A:$A,0),MATCH($A221,'state-winning-votes'!$A$2:$L$2,0))</f>
        <v>153684</v>
      </c>
      <c r="U221" t="str">
        <f t="shared" si="10"/>
        <v>Ford, Gerald</v>
      </c>
      <c r="V221" t="str">
        <f>_xlfn.XLOOKUP(INDEX('state-winning-votes'!$A$1:$L$53,MATCH($C221,'state-winning-votes'!$A:$A,0),MATCH($A221,'state-winning-votes'!$A$2:$L$2,0)),$L:$L,$H:$H)</f>
        <v>Ford, Gerald</v>
      </c>
      <c r="W221" t="str">
        <f>VLOOKUP(A221,'national-winners'!$A$2:$B$13,2,0)</f>
        <v>Carter, Jimmy</v>
      </c>
      <c r="X221" t="str">
        <f t="shared" si="11"/>
        <v xml:space="preserve"> Gerald Ford (W)</v>
      </c>
    </row>
    <row r="222" spans="1:24" x14ac:dyDescent="0.25">
      <c r="A222">
        <v>1976</v>
      </c>
      <c r="B222" t="s">
        <v>124</v>
      </c>
      <c r="C222" t="s">
        <v>125</v>
      </c>
      <c r="D222">
        <v>38</v>
      </c>
      <c r="E222">
        <v>44</v>
      </c>
      <c r="F222">
        <v>36</v>
      </c>
      <c r="G222" t="s">
        <v>16</v>
      </c>
      <c r="H222" t="s">
        <v>34</v>
      </c>
      <c r="I222" t="str">
        <f t="shared" si="9"/>
        <v>McCarthy, Eugene ""Gene""(L)</v>
      </c>
      <c r="J222" t="s">
        <v>35</v>
      </c>
      <c r="K222" t="b">
        <v>0</v>
      </c>
      <c r="L222">
        <v>2952</v>
      </c>
      <c r="M222">
        <v>297308</v>
      </c>
      <c r="N222">
        <v>20171015</v>
      </c>
      <c r="O222" t="s">
        <v>19</v>
      </c>
      <c r="P222" t="str">
        <f>IF(VLOOKUP(A222,'national-winners'!$A$2:$B$13,2,0)=H222,"W","L")</f>
        <v>L</v>
      </c>
      <c r="Q222">
        <f>MATCH(C222,'state-winning-votes'!A:A,0)</f>
        <v>31</v>
      </c>
      <c r="R222">
        <f>MATCH(A222,'state-winning-votes'!$A$2:$L$2,0)</f>
        <v>2</v>
      </c>
      <c r="S222" cm="1">
        <f t="array" ref="S222">INDEX('state-winning-votes'!$A$1:$L$53,$Q222,$R222)</f>
        <v>153684</v>
      </c>
      <c r="T222">
        <f>INDEX('state-winning-votes'!$A$1:$L$53,MATCH($C222,'state-winning-votes'!$A:$A,0),MATCH($A222,'state-winning-votes'!$A$2:$L$2,0))</f>
        <v>153684</v>
      </c>
      <c r="U222" t="str">
        <f t="shared" si="10"/>
        <v>Ford, Gerald</v>
      </c>
      <c r="V222" t="str">
        <f>_xlfn.XLOOKUP(INDEX('state-winning-votes'!$A$1:$L$53,MATCH($C222,'state-winning-votes'!$A:$A,0),MATCH($A222,'state-winning-votes'!$A$2:$L$2,0)),$L:$L,$H:$H)</f>
        <v>Ford, Gerald</v>
      </c>
      <c r="W222" t="str">
        <f>VLOOKUP(A222,'national-winners'!$A$2:$B$13,2,0)</f>
        <v>Carter, Jimmy</v>
      </c>
      <c r="X222" t="str">
        <f t="shared" si="11"/>
        <v xml:space="preserve"> Gerald Ford (W)</v>
      </c>
    </row>
    <row r="223" spans="1:24" x14ac:dyDescent="0.25">
      <c r="A223">
        <v>1976</v>
      </c>
      <c r="B223" t="s">
        <v>124</v>
      </c>
      <c r="C223" t="s">
        <v>125</v>
      </c>
      <c r="D223">
        <v>38</v>
      </c>
      <c r="E223">
        <v>44</v>
      </c>
      <c r="F223">
        <v>36</v>
      </c>
      <c r="G223" t="s">
        <v>16</v>
      </c>
      <c r="H223" t="s">
        <v>22</v>
      </c>
      <c r="I223" t="str">
        <f t="shared" si="9"/>
        <v>Maddox, Lester(L)</v>
      </c>
      <c r="J223" t="s">
        <v>23</v>
      </c>
      <c r="K223" t="b">
        <v>0</v>
      </c>
      <c r="L223">
        <v>269</v>
      </c>
      <c r="M223">
        <v>297308</v>
      </c>
      <c r="N223">
        <v>20171015</v>
      </c>
      <c r="O223" t="s">
        <v>19</v>
      </c>
      <c r="P223" t="str">
        <f>IF(VLOOKUP(A223,'national-winners'!$A$2:$B$13,2,0)=H223,"W","L")</f>
        <v>L</v>
      </c>
      <c r="Q223">
        <f>MATCH(C223,'state-winning-votes'!A:A,0)</f>
        <v>31</v>
      </c>
      <c r="R223">
        <f>MATCH(A223,'state-winning-votes'!$A$2:$L$2,0)</f>
        <v>2</v>
      </c>
      <c r="S223" cm="1">
        <f t="array" ref="S223">INDEX('state-winning-votes'!$A$1:$L$53,$Q223,$R223)</f>
        <v>153684</v>
      </c>
      <c r="T223">
        <f>INDEX('state-winning-votes'!$A$1:$L$53,MATCH($C223,'state-winning-votes'!$A:$A,0),MATCH($A223,'state-winning-votes'!$A$2:$L$2,0))</f>
        <v>153684</v>
      </c>
      <c r="U223" t="str">
        <f t="shared" si="10"/>
        <v>Ford, Gerald</v>
      </c>
      <c r="V223" t="str">
        <f>_xlfn.XLOOKUP(INDEX('state-winning-votes'!$A$1:$L$53,MATCH($C223,'state-winning-votes'!$A:$A,0),MATCH($A223,'state-winning-votes'!$A$2:$L$2,0)),$L:$L,$H:$H)</f>
        <v>Ford, Gerald</v>
      </c>
      <c r="W223" t="str">
        <f>VLOOKUP(A223,'national-winners'!$A$2:$B$13,2,0)</f>
        <v>Carter, Jimmy</v>
      </c>
      <c r="X223" t="str">
        <f t="shared" si="11"/>
        <v xml:space="preserve"> Gerald Ford (W)</v>
      </c>
    </row>
    <row r="224" spans="1:24" x14ac:dyDescent="0.25">
      <c r="A224">
        <v>1976</v>
      </c>
      <c r="B224" t="s">
        <v>124</v>
      </c>
      <c r="C224" t="s">
        <v>125</v>
      </c>
      <c r="D224">
        <v>38</v>
      </c>
      <c r="E224">
        <v>44</v>
      </c>
      <c r="F224">
        <v>36</v>
      </c>
      <c r="G224" t="s">
        <v>16</v>
      </c>
      <c r="H224" t="s">
        <v>28</v>
      </c>
      <c r="I224" t="str">
        <f t="shared" si="9"/>
        <v>Macbride, Roger(L)</v>
      </c>
      <c r="J224" t="s">
        <v>29</v>
      </c>
      <c r="K224" t="b">
        <v>0</v>
      </c>
      <c r="L224">
        <v>256</v>
      </c>
      <c r="M224">
        <v>297308</v>
      </c>
      <c r="N224">
        <v>20171015</v>
      </c>
      <c r="O224" t="s">
        <v>19</v>
      </c>
      <c r="P224" t="str">
        <f>IF(VLOOKUP(A224,'national-winners'!$A$2:$B$13,2,0)=H224,"W","L")</f>
        <v>L</v>
      </c>
      <c r="Q224">
        <f>MATCH(C224,'state-winning-votes'!A:A,0)</f>
        <v>31</v>
      </c>
      <c r="R224">
        <f>MATCH(A224,'state-winning-votes'!$A$2:$L$2,0)</f>
        <v>2</v>
      </c>
      <c r="S224" cm="1">
        <f t="array" ref="S224">INDEX('state-winning-votes'!$A$1:$L$53,$Q224,$R224)</f>
        <v>153684</v>
      </c>
      <c r="T224">
        <f>INDEX('state-winning-votes'!$A$1:$L$53,MATCH($C224,'state-winning-votes'!$A:$A,0),MATCH($A224,'state-winning-votes'!$A$2:$L$2,0))</f>
        <v>153684</v>
      </c>
      <c r="U224" t="str">
        <f t="shared" si="10"/>
        <v>Ford, Gerald</v>
      </c>
      <c r="V224" t="str">
        <f>_xlfn.XLOOKUP(INDEX('state-winning-votes'!$A$1:$L$53,MATCH($C224,'state-winning-votes'!$A:$A,0),MATCH($A224,'state-winning-votes'!$A$2:$L$2,0)),$L:$L,$H:$H)</f>
        <v>Ford, Gerald</v>
      </c>
      <c r="W224" t="str">
        <f>VLOOKUP(A224,'national-winners'!$A$2:$B$13,2,0)</f>
        <v>Carter, Jimmy</v>
      </c>
      <c r="X224" t="str">
        <f t="shared" si="11"/>
        <v xml:space="preserve"> Gerald Ford (W)</v>
      </c>
    </row>
    <row r="225" spans="1:24" x14ac:dyDescent="0.25">
      <c r="A225">
        <v>1976</v>
      </c>
      <c r="B225" t="s">
        <v>124</v>
      </c>
      <c r="C225" t="s">
        <v>125</v>
      </c>
      <c r="D225">
        <v>38</v>
      </c>
      <c r="E225">
        <v>44</v>
      </c>
      <c r="F225">
        <v>36</v>
      </c>
      <c r="G225" t="s">
        <v>16</v>
      </c>
      <c r="H225" t="s">
        <v>48</v>
      </c>
      <c r="I225" t="str">
        <f t="shared" si="9"/>
        <v>Larouche, Lyndon, Jr.(L)</v>
      </c>
      <c r="J225" t="s">
        <v>49</v>
      </c>
      <c r="K225" t="b">
        <v>0</v>
      </c>
      <c r="L225">
        <v>142</v>
      </c>
      <c r="M225">
        <v>297308</v>
      </c>
      <c r="N225">
        <v>20171015</v>
      </c>
      <c r="O225" t="s">
        <v>19</v>
      </c>
      <c r="P225" t="str">
        <f>IF(VLOOKUP(A225,'national-winners'!$A$2:$B$13,2,0)=H225,"W","L")</f>
        <v>L</v>
      </c>
      <c r="Q225">
        <f>MATCH(C225,'state-winning-votes'!A:A,0)</f>
        <v>31</v>
      </c>
      <c r="R225">
        <f>MATCH(A225,'state-winning-votes'!$A$2:$L$2,0)</f>
        <v>2</v>
      </c>
      <c r="S225" cm="1">
        <f t="array" ref="S225">INDEX('state-winning-votes'!$A$1:$L$53,$Q225,$R225)</f>
        <v>153684</v>
      </c>
      <c r="T225">
        <f>INDEX('state-winning-votes'!$A$1:$L$53,MATCH($C225,'state-winning-votes'!$A:$A,0),MATCH($A225,'state-winning-votes'!$A$2:$L$2,0))</f>
        <v>153684</v>
      </c>
      <c r="U225" t="str">
        <f t="shared" si="10"/>
        <v>Ford, Gerald</v>
      </c>
      <c r="V225" t="str">
        <f>_xlfn.XLOOKUP(INDEX('state-winning-votes'!$A$1:$L$53,MATCH($C225,'state-winning-votes'!$A:$A,0),MATCH($A225,'state-winning-votes'!$A$2:$L$2,0)),$L:$L,$H:$H)</f>
        <v>Ford, Gerald</v>
      </c>
      <c r="W225" t="str">
        <f>VLOOKUP(A225,'national-winners'!$A$2:$B$13,2,0)</f>
        <v>Carter, Jimmy</v>
      </c>
      <c r="X225" t="str">
        <f t="shared" si="11"/>
        <v xml:space="preserve"> Gerald Ford (W)</v>
      </c>
    </row>
    <row r="226" spans="1:24" x14ac:dyDescent="0.25">
      <c r="A226">
        <v>1976</v>
      </c>
      <c r="B226" t="s">
        <v>124</v>
      </c>
      <c r="C226" t="s">
        <v>125</v>
      </c>
      <c r="D226">
        <v>38</v>
      </c>
      <c r="E226">
        <v>44</v>
      </c>
      <c r="F226">
        <v>36</v>
      </c>
      <c r="G226" t="s">
        <v>16</v>
      </c>
      <c r="H226" t="s">
        <v>26</v>
      </c>
      <c r="I226" t="str">
        <f t="shared" si="9"/>
        <v>Hall, Gus(L)</v>
      </c>
      <c r="J226" t="s">
        <v>27</v>
      </c>
      <c r="K226" t="b">
        <v>0</v>
      </c>
      <c r="L226">
        <v>85</v>
      </c>
      <c r="M226">
        <v>297308</v>
      </c>
      <c r="N226">
        <v>20171015</v>
      </c>
      <c r="O226" t="s">
        <v>19</v>
      </c>
      <c r="P226" t="str">
        <f>IF(VLOOKUP(A226,'national-winners'!$A$2:$B$13,2,0)=H226,"W","L")</f>
        <v>L</v>
      </c>
      <c r="Q226">
        <f>MATCH(C226,'state-winning-votes'!A:A,0)</f>
        <v>31</v>
      </c>
      <c r="R226">
        <f>MATCH(A226,'state-winning-votes'!$A$2:$L$2,0)</f>
        <v>2</v>
      </c>
      <c r="S226" cm="1">
        <f t="array" ref="S226">INDEX('state-winning-votes'!$A$1:$L$53,$Q226,$R226)</f>
        <v>153684</v>
      </c>
      <c r="T226">
        <f>INDEX('state-winning-votes'!$A$1:$L$53,MATCH($C226,'state-winning-votes'!$A:$A,0),MATCH($A226,'state-winning-votes'!$A$2:$L$2,0))</f>
        <v>153684</v>
      </c>
      <c r="U226" t="str">
        <f t="shared" si="10"/>
        <v>Ford, Gerald</v>
      </c>
      <c r="V226" t="str">
        <f>_xlfn.XLOOKUP(INDEX('state-winning-votes'!$A$1:$L$53,MATCH($C226,'state-winning-votes'!$A:$A,0),MATCH($A226,'state-winning-votes'!$A$2:$L$2,0)),$L:$L,$H:$H)</f>
        <v>Ford, Gerald</v>
      </c>
      <c r="W226" t="str">
        <f>VLOOKUP(A226,'national-winners'!$A$2:$B$13,2,0)</f>
        <v>Carter, Jimmy</v>
      </c>
      <c r="X226" t="str">
        <f t="shared" si="11"/>
        <v xml:space="preserve"> Gerald Ford (W)</v>
      </c>
    </row>
    <row r="227" spans="1:24" x14ac:dyDescent="0.25">
      <c r="A227">
        <v>1976</v>
      </c>
      <c r="B227" t="s">
        <v>124</v>
      </c>
      <c r="C227" t="s">
        <v>125</v>
      </c>
      <c r="D227">
        <v>38</v>
      </c>
      <c r="E227">
        <v>44</v>
      </c>
      <c r="F227">
        <v>36</v>
      </c>
      <c r="G227" t="s">
        <v>16</v>
      </c>
      <c r="H227" t="s">
        <v>24</v>
      </c>
      <c r="I227" t="str">
        <f t="shared" si="9"/>
        <v>Bubar, Benjamin ""Ben""(L)</v>
      </c>
      <c r="J227" t="s">
        <v>25</v>
      </c>
      <c r="K227" t="b">
        <v>0</v>
      </c>
      <c r="L227">
        <v>63</v>
      </c>
      <c r="M227">
        <v>297308</v>
      </c>
      <c r="N227">
        <v>20171015</v>
      </c>
      <c r="O227" t="s">
        <v>19</v>
      </c>
      <c r="P227" t="str">
        <f>IF(VLOOKUP(A227,'national-winners'!$A$2:$B$13,2,0)=H227,"W","L")</f>
        <v>L</v>
      </c>
      <c r="Q227">
        <f>MATCH(C227,'state-winning-votes'!A:A,0)</f>
        <v>31</v>
      </c>
      <c r="R227">
        <f>MATCH(A227,'state-winning-votes'!$A$2:$L$2,0)</f>
        <v>2</v>
      </c>
      <c r="S227" cm="1">
        <f t="array" ref="S227">INDEX('state-winning-votes'!$A$1:$L$53,$Q227,$R227)</f>
        <v>153684</v>
      </c>
      <c r="T227">
        <f>INDEX('state-winning-votes'!$A$1:$L$53,MATCH($C227,'state-winning-votes'!$A:$A,0),MATCH($A227,'state-winning-votes'!$A$2:$L$2,0))</f>
        <v>153684</v>
      </c>
      <c r="U227" t="str">
        <f t="shared" si="10"/>
        <v>Ford, Gerald</v>
      </c>
      <c r="V227" t="str">
        <f>_xlfn.XLOOKUP(INDEX('state-winning-votes'!$A$1:$L$53,MATCH($C227,'state-winning-votes'!$A:$A,0),MATCH($A227,'state-winning-votes'!$A$2:$L$2,0)),$L:$L,$H:$H)</f>
        <v>Ford, Gerald</v>
      </c>
      <c r="W227" t="str">
        <f>VLOOKUP(A227,'national-winners'!$A$2:$B$13,2,0)</f>
        <v>Carter, Jimmy</v>
      </c>
      <c r="X227" t="str">
        <f t="shared" si="11"/>
        <v xml:space="preserve"> Gerald Ford (W)</v>
      </c>
    </row>
    <row r="228" spans="1:24" x14ac:dyDescent="0.25">
      <c r="A228">
        <v>1976</v>
      </c>
      <c r="B228" t="s">
        <v>124</v>
      </c>
      <c r="C228" t="s">
        <v>125</v>
      </c>
      <c r="D228">
        <v>38</v>
      </c>
      <c r="E228">
        <v>44</v>
      </c>
      <c r="F228">
        <v>36</v>
      </c>
      <c r="G228" t="s">
        <v>16</v>
      </c>
      <c r="H228" t="s">
        <v>36</v>
      </c>
      <c r="I228" t="str">
        <f t="shared" si="9"/>
        <v>Camejo, Peter(L)</v>
      </c>
      <c r="J228" t="s">
        <v>37</v>
      </c>
      <c r="K228" t="b">
        <v>0</v>
      </c>
      <c r="L228">
        <v>43</v>
      </c>
      <c r="M228">
        <v>297308</v>
      </c>
      <c r="N228">
        <v>20171015</v>
      </c>
      <c r="O228" t="s">
        <v>19</v>
      </c>
      <c r="P228" t="str">
        <f>IF(VLOOKUP(A228,'national-winners'!$A$2:$B$13,2,0)=H228,"W","L")</f>
        <v>L</v>
      </c>
      <c r="Q228">
        <f>MATCH(C228,'state-winning-votes'!A:A,0)</f>
        <v>31</v>
      </c>
      <c r="R228">
        <f>MATCH(A228,'state-winning-votes'!$A$2:$L$2,0)</f>
        <v>2</v>
      </c>
      <c r="S228" cm="1">
        <f t="array" ref="S228">INDEX('state-winning-votes'!$A$1:$L$53,$Q228,$R228)</f>
        <v>153684</v>
      </c>
      <c r="T228">
        <f>INDEX('state-winning-votes'!$A$1:$L$53,MATCH($C228,'state-winning-votes'!$A:$A,0),MATCH($A228,'state-winning-votes'!$A$2:$L$2,0))</f>
        <v>153684</v>
      </c>
      <c r="U228" t="str">
        <f t="shared" si="10"/>
        <v>Ford, Gerald</v>
      </c>
      <c r="V228" t="str">
        <f>_xlfn.XLOOKUP(INDEX('state-winning-votes'!$A$1:$L$53,MATCH($C228,'state-winning-votes'!$A:$A,0),MATCH($A228,'state-winning-votes'!$A$2:$L$2,0)),$L:$L,$H:$H)</f>
        <v>Ford, Gerald</v>
      </c>
      <c r="W228" t="str">
        <f>VLOOKUP(A228,'national-winners'!$A$2:$B$13,2,0)</f>
        <v>Carter, Jimmy</v>
      </c>
      <c r="X228" t="str">
        <f t="shared" si="11"/>
        <v xml:space="preserve"> Gerald Ford (W)</v>
      </c>
    </row>
    <row r="229" spans="1:24" x14ac:dyDescent="0.25">
      <c r="A229">
        <v>1976</v>
      </c>
      <c r="B229" t="s">
        <v>124</v>
      </c>
      <c r="C229" t="s">
        <v>125</v>
      </c>
      <c r="D229">
        <v>38</v>
      </c>
      <c r="E229">
        <v>44</v>
      </c>
      <c r="F229">
        <v>36</v>
      </c>
      <c r="G229" t="s">
        <v>16</v>
      </c>
      <c r="H229" t="s">
        <v>76</v>
      </c>
      <c r="I229" t="str">
        <f t="shared" si="9"/>
        <v>Zeidler, Frank(L)</v>
      </c>
      <c r="J229" t="s">
        <v>100</v>
      </c>
      <c r="K229" t="b">
        <v>0</v>
      </c>
      <c r="L229">
        <v>38</v>
      </c>
      <c r="M229">
        <v>297308</v>
      </c>
      <c r="N229">
        <v>20171015</v>
      </c>
      <c r="O229" t="s">
        <v>19</v>
      </c>
      <c r="P229" t="str">
        <f>IF(VLOOKUP(A229,'national-winners'!$A$2:$B$13,2,0)=H229,"W","L")</f>
        <v>L</v>
      </c>
      <c r="Q229">
        <f>MATCH(C229,'state-winning-votes'!A:A,0)</f>
        <v>31</v>
      </c>
      <c r="R229">
        <f>MATCH(A229,'state-winning-votes'!$A$2:$L$2,0)</f>
        <v>2</v>
      </c>
      <c r="S229" cm="1">
        <f t="array" ref="S229">INDEX('state-winning-votes'!$A$1:$L$53,$Q229,$R229)</f>
        <v>153684</v>
      </c>
      <c r="T229">
        <f>INDEX('state-winning-votes'!$A$1:$L$53,MATCH($C229,'state-winning-votes'!$A:$A,0),MATCH($A229,'state-winning-votes'!$A$2:$L$2,0))</f>
        <v>153684</v>
      </c>
      <c r="U229" t="str">
        <f t="shared" si="10"/>
        <v>Ford, Gerald</v>
      </c>
      <c r="V229" t="str">
        <f>_xlfn.XLOOKUP(INDEX('state-winning-votes'!$A$1:$L$53,MATCH($C229,'state-winning-votes'!$A:$A,0),MATCH($A229,'state-winning-votes'!$A$2:$L$2,0)),$L:$L,$H:$H)</f>
        <v>Ford, Gerald</v>
      </c>
      <c r="W229" t="str">
        <f>VLOOKUP(A229,'national-winners'!$A$2:$B$13,2,0)</f>
        <v>Carter, Jimmy</v>
      </c>
      <c r="X229" t="str">
        <f t="shared" si="11"/>
        <v xml:space="preserve"> Gerald Ford (W)</v>
      </c>
    </row>
    <row r="230" spans="1:24" x14ac:dyDescent="0.25">
      <c r="A230">
        <v>1976</v>
      </c>
      <c r="B230" t="s">
        <v>126</v>
      </c>
      <c r="C230" t="s">
        <v>127</v>
      </c>
      <c r="D230">
        <v>39</v>
      </c>
      <c r="E230">
        <v>31</v>
      </c>
      <c r="F230">
        <v>24</v>
      </c>
      <c r="G230" t="s">
        <v>16</v>
      </c>
      <c r="H230" t="s">
        <v>17</v>
      </c>
      <c r="I230" t="str">
        <f t="shared" si="9"/>
        <v>Carter, Jimmy(W)</v>
      </c>
      <c r="J230" t="s">
        <v>18</v>
      </c>
      <c r="K230" t="b">
        <v>0</v>
      </c>
      <c r="L230">
        <v>2009959</v>
      </c>
      <c r="M230">
        <v>4110456</v>
      </c>
      <c r="N230">
        <v>20171015</v>
      </c>
      <c r="O230" t="s">
        <v>19</v>
      </c>
      <c r="P230" t="str">
        <f>IF(VLOOKUP(A230,'national-winners'!$A$2:$B$13,2,0)=H230,"W","L")</f>
        <v>W</v>
      </c>
      <c r="Q230">
        <f>MATCH(C230,'state-winning-votes'!A:A,0)</f>
        <v>38</v>
      </c>
      <c r="R230">
        <f>MATCH(A230,'state-winning-votes'!$A$2:$L$2,0)</f>
        <v>2</v>
      </c>
      <c r="S230" cm="1">
        <f t="array" ref="S230">INDEX('state-winning-votes'!$A$1:$L$53,$Q230,$R230)</f>
        <v>2009959</v>
      </c>
      <c r="T230">
        <f>INDEX('state-winning-votes'!$A$1:$L$53,MATCH($C230,'state-winning-votes'!$A:$A,0),MATCH($A230,'state-winning-votes'!$A$2:$L$2,0))</f>
        <v>2009959</v>
      </c>
      <c r="U230" t="str">
        <f t="shared" si="10"/>
        <v>Carter, Jimmy</v>
      </c>
      <c r="V230" t="str">
        <f>_xlfn.XLOOKUP(INDEX('state-winning-votes'!$A$1:$L$53,MATCH($C230,'state-winning-votes'!$A:$A,0),MATCH($A230,'state-winning-votes'!$A$2:$L$2,0)),$L:$L,$H:$H)</f>
        <v>Carter, Jimmy</v>
      </c>
      <c r="W230" t="str">
        <f>VLOOKUP(A230,'national-winners'!$A$2:$B$13,2,0)</f>
        <v>Carter, Jimmy</v>
      </c>
      <c r="X230" t="str">
        <f t="shared" si="11"/>
        <v xml:space="preserve"> Jimmy Carter (W)</v>
      </c>
    </row>
    <row r="231" spans="1:24" x14ac:dyDescent="0.25">
      <c r="A231">
        <v>1976</v>
      </c>
      <c r="B231" t="s">
        <v>126</v>
      </c>
      <c r="C231" t="s">
        <v>127</v>
      </c>
      <c r="D231">
        <v>39</v>
      </c>
      <c r="E231">
        <v>31</v>
      </c>
      <c r="F231">
        <v>24</v>
      </c>
      <c r="G231" t="s">
        <v>16</v>
      </c>
      <c r="H231" t="s">
        <v>20</v>
      </c>
      <c r="I231" t="str">
        <f t="shared" si="9"/>
        <v>Ford, Gerald(L)</v>
      </c>
      <c r="J231" t="s">
        <v>21</v>
      </c>
      <c r="K231" t="b">
        <v>0</v>
      </c>
      <c r="L231">
        <v>2000626</v>
      </c>
      <c r="M231">
        <v>4110456</v>
      </c>
      <c r="N231">
        <v>20171015</v>
      </c>
      <c r="O231" t="s">
        <v>19</v>
      </c>
      <c r="P231" t="str">
        <f>IF(VLOOKUP(A231,'national-winners'!$A$2:$B$13,2,0)=H231,"W","L")</f>
        <v>L</v>
      </c>
      <c r="Q231">
        <f>MATCH(C231,'state-winning-votes'!A:A,0)</f>
        <v>38</v>
      </c>
      <c r="R231">
        <f>MATCH(A231,'state-winning-votes'!$A$2:$L$2,0)</f>
        <v>2</v>
      </c>
      <c r="S231" cm="1">
        <f t="array" ref="S231">INDEX('state-winning-votes'!$A$1:$L$53,$Q231,$R231)</f>
        <v>2009959</v>
      </c>
      <c r="T231">
        <f>INDEX('state-winning-votes'!$A$1:$L$53,MATCH($C231,'state-winning-votes'!$A:$A,0),MATCH($A231,'state-winning-votes'!$A$2:$L$2,0))</f>
        <v>2009959</v>
      </c>
      <c r="U231" t="str">
        <f t="shared" si="10"/>
        <v>Carter, Jimmy</v>
      </c>
      <c r="V231" t="str">
        <f>_xlfn.XLOOKUP(INDEX('state-winning-votes'!$A$1:$L$53,MATCH($C231,'state-winning-votes'!$A:$A,0),MATCH($A231,'state-winning-votes'!$A$2:$L$2,0)),$L:$L,$H:$H)</f>
        <v>Carter, Jimmy</v>
      </c>
      <c r="W231" t="str">
        <f>VLOOKUP(A231,'national-winners'!$A$2:$B$13,2,0)</f>
        <v>Carter, Jimmy</v>
      </c>
      <c r="X231" t="str">
        <f t="shared" si="11"/>
        <v xml:space="preserve"> Jimmy Carter (W)</v>
      </c>
    </row>
    <row r="232" spans="1:24" x14ac:dyDescent="0.25">
      <c r="A232">
        <v>1976</v>
      </c>
      <c r="B232" t="s">
        <v>126</v>
      </c>
      <c r="C232" t="s">
        <v>127</v>
      </c>
      <c r="D232">
        <v>39</v>
      </c>
      <c r="E232">
        <v>31</v>
      </c>
      <c r="F232">
        <v>24</v>
      </c>
      <c r="G232" t="s">
        <v>16</v>
      </c>
      <c r="H232" t="s">
        <v>34</v>
      </c>
      <c r="I232" t="str">
        <f t="shared" si="9"/>
        <v>McCarthy, Eugene ""Gene""(L)</v>
      </c>
      <c r="J232" t="s">
        <v>35</v>
      </c>
      <c r="K232" t="b">
        <v>0</v>
      </c>
      <c r="L232">
        <v>58267</v>
      </c>
      <c r="M232">
        <v>4110456</v>
      </c>
      <c r="N232">
        <v>20171015</v>
      </c>
      <c r="O232" t="s">
        <v>19</v>
      </c>
      <c r="P232" t="str">
        <f>IF(VLOOKUP(A232,'national-winners'!$A$2:$B$13,2,0)=H232,"W","L")</f>
        <v>L</v>
      </c>
      <c r="Q232">
        <f>MATCH(C232,'state-winning-votes'!A:A,0)</f>
        <v>38</v>
      </c>
      <c r="R232">
        <f>MATCH(A232,'state-winning-votes'!$A$2:$L$2,0)</f>
        <v>2</v>
      </c>
      <c r="S232" cm="1">
        <f t="array" ref="S232">INDEX('state-winning-votes'!$A$1:$L$53,$Q232,$R232)</f>
        <v>2009959</v>
      </c>
      <c r="T232">
        <f>INDEX('state-winning-votes'!$A$1:$L$53,MATCH($C232,'state-winning-votes'!$A:$A,0),MATCH($A232,'state-winning-votes'!$A$2:$L$2,0))</f>
        <v>2009959</v>
      </c>
      <c r="U232" t="str">
        <f t="shared" si="10"/>
        <v>Carter, Jimmy</v>
      </c>
      <c r="V232" t="str">
        <f>_xlfn.XLOOKUP(INDEX('state-winning-votes'!$A$1:$L$53,MATCH($C232,'state-winning-votes'!$A:$A,0),MATCH($A232,'state-winning-votes'!$A$2:$L$2,0)),$L:$L,$H:$H)</f>
        <v>Carter, Jimmy</v>
      </c>
      <c r="W232" t="str">
        <f>VLOOKUP(A232,'national-winners'!$A$2:$B$13,2,0)</f>
        <v>Carter, Jimmy</v>
      </c>
      <c r="X232" t="str">
        <f t="shared" si="11"/>
        <v xml:space="preserve"> Jimmy Carter (W)</v>
      </c>
    </row>
    <row r="233" spans="1:24" x14ac:dyDescent="0.25">
      <c r="A233">
        <v>1976</v>
      </c>
      <c r="B233" t="s">
        <v>126</v>
      </c>
      <c r="C233" t="s">
        <v>127</v>
      </c>
      <c r="D233">
        <v>39</v>
      </c>
      <c r="E233">
        <v>31</v>
      </c>
      <c r="F233">
        <v>24</v>
      </c>
      <c r="G233" t="s">
        <v>16</v>
      </c>
      <c r="H233" t="s">
        <v>22</v>
      </c>
      <c r="I233" t="str">
        <f t="shared" si="9"/>
        <v>Maddox, Lester(L)</v>
      </c>
      <c r="J233" t="s">
        <v>23</v>
      </c>
      <c r="K233" t="b">
        <v>0</v>
      </c>
      <c r="L233">
        <v>15508</v>
      </c>
      <c r="M233">
        <v>4110456</v>
      </c>
      <c r="N233">
        <v>20171015</v>
      </c>
      <c r="O233" t="s">
        <v>19</v>
      </c>
      <c r="P233" t="str">
        <f>IF(VLOOKUP(A233,'national-winners'!$A$2:$B$13,2,0)=H233,"W","L")</f>
        <v>L</v>
      </c>
      <c r="Q233">
        <f>MATCH(C233,'state-winning-votes'!A:A,0)</f>
        <v>38</v>
      </c>
      <c r="R233">
        <f>MATCH(A233,'state-winning-votes'!$A$2:$L$2,0)</f>
        <v>2</v>
      </c>
      <c r="S233" cm="1">
        <f t="array" ref="S233">INDEX('state-winning-votes'!$A$1:$L$53,$Q233,$R233)</f>
        <v>2009959</v>
      </c>
      <c r="T233">
        <f>INDEX('state-winning-votes'!$A$1:$L$53,MATCH($C233,'state-winning-votes'!$A:$A,0),MATCH($A233,'state-winning-votes'!$A$2:$L$2,0))</f>
        <v>2009959</v>
      </c>
      <c r="U233" t="str">
        <f t="shared" si="10"/>
        <v>Carter, Jimmy</v>
      </c>
      <c r="V233" t="str">
        <f>_xlfn.XLOOKUP(INDEX('state-winning-votes'!$A$1:$L$53,MATCH($C233,'state-winning-votes'!$A:$A,0),MATCH($A233,'state-winning-votes'!$A$2:$L$2,0)),$L:$L,$H:$H)</f>
        <v>Carter, Jimmy</v>
      </c>
      <c r="W233" t="str">
        <f>VLOOKUP(A233,'national-winners'!$A$2:$B$13,2,0)</f>
        <v>Carter, Jimmy</v>
      </c>
      <c r="X233" t="str">
        <f t="shared" si="11"/>
        <v xml:space="preserve"> Jimmy Carter (W)</v>
      </c>
    </row>
    <row r="234" spans="1:24" x14ac:dyDescent="0.25">
      <c r="A234">
        <v>1976</v>
      </c>
      <c r="B234" t="s">
        <v>126</v>
      </c>
      <c r="C234" t="s">
        <v>127</v>
      </c>
      <c r="D234">
        <v>39</v>
      </c>
      <c r="E234">
        <v>31</v>
      </c>
      <c r="F234">
        <v>24</v>
      </c>
      <c r="G234" t="s">
        <v>16</v>
      </c>
      <c r="H234" t="s">
        <v>28</v>
      </c>
      <c r="I234" t="str">
        <f t="shared" si="9"/>
        <v>Macbride, Roger(L)</v>
      </c>
      <c r="J234" t="s">
        <v>29</v>
      </c>
      <c r="K234" t="b">
        <v>0</v>
      </c>
      <c r="L234">
        <v>8952</v>
      </c>
      <c r="M234">
        <v>4110456</v>
      </c>
      <c r="N234">
        <v>20171015</v>
      </c>
      <c r="O234" t="s">
        <v>19</v>
      </c>
      <c r="P234" t="str">
        <f>IF(VLOOKUP(A234,'national-winners'!$A$2:$B$13,2,0)=H234,"W","L")</f>
        <v>L</v>
      </c>
      <c r="Q234">
        <f>MATCH(C234,'state-winning-votes'!A:A,0)</f>
        <v>38</v>
      </c>
      <c r="R234">
        <f>MATCH(A234,'state-winning-votes'!$A$2:$L$2,0)</f>
        <v>2</v>
      </c>
      <c r="S234" cm="1">
        <f t="array" ref="S234">INDEX('state-winning-votes'!$A$1:$L$53,$Q234,$R234)</f>
        <v>2009959</v>
      </c>
      <c r="T234">
        <f>INDEX('state-winning-votes'!$A$1:$L$53,MATCH($C234,'state-winning-votes'!$A:$A,0),MATCH($A234,'state-winning-votes'!$A$2:$L$2,0))</f>
        <v>2009959</v>
      </c>
      <c r="U234" t="str">
        <f t="shared" si="10"/>
        <v>Carter, Jimmy</v>
      </c>
      <c r="V234" t="str">
        <f>_xlfn.XLOOKUP(INDEX('state-winning-votes'!$A$1:$L$53,MATCH($C234,'state-winning-votes'!$A:$A,0),MATCH($A234,'state-winning-votes'!$A$2:$L$2,0)),$L:$L,$H:$H)</f>
        <v>Carter, Jimmy</v>
      </c>
      <c r="W234" t="str">
        <f>VLOOKUP(A234,'national-winners'!$A$2:$B$13,2,0)</f>
        <v>Carter, Jimmy</v>
      </c>
      <c r="X234" t="str">
        <f t="shared" si="11"/>
        <v xml:space="preserve"> Jimmy Carter (W)</v>
      </c>
    </row>
    <row r="235" spans="1:24" x14ac:dyDescent="0.25">
      <c r="A235">
        <v>1976</v>
      </c>
      <c r="B235" t="s">
        <v>126</v>
      </c>
      <c r="C235" t="s">
        <v>127</v>
      </c>
      <c r="D235">
        <v>39</v>
      </c>
      <c r="E235">
        <v>31</v>
      </c>
      <c r="F235">
        <v>24</v>
      </c>
      <c r="G235" t="s">
        <v>16</v>
      </c>
      <c r="H235" t="s">
        <v>26</v>
      </c>
      <c r="I235" t="str">
        <f t="shared" si="9"/>
        <v>Hall, Gus(L)</v>
      </c>
      <c r="J235" t="s">
        <v>27</v>
      </c>
      <c r="K235" t="b">
        <v>0</v>
      </c>
      <c r="L235">
        <v>7817</v>
      </c>
      <c r="M235">
        <v>4110456</v>
      </c>
      <c r="N235">
        <v>20171015</v>
      </c>
      <c r="O235" t="s">
        <v>19</v>
      </c>
      <c r="P235" t="str">
        <f>IF(VLOOKUP(A235,'national-winners'!$A$2:$B$13,2,0)=H235,"W","L")</f>
        <v>L</v>
      </c>
      <c r="Q235">
        <f>MATCH(C235,'state-winning-votes'!A:A,0)</f>
        <v>38</v>
      </c>
      <c r="R235">
        <f>MATCH(A235,'state-winning-votes'!$A$2:$L$2,0)</f>
        <v>2</v>
      </c>
      <c r="S235" cm="1">
        <f t="array" ref="S235">INDEX('state-winning-votes'!$A$1:$L$53,$Q235,$R235)</f>
        <v>2009959</v>
      </c>
      <c r="T235">
        <f>INDEX('state-winning-votes'!$A$1:$L$53,MATCH($C235,'state-winning-votes'!$A:$A,0),MATCH($A235,'state-winning-votes'!$A$2:$L$2,0))</f>
        <v>2009959</v>
      </c>
      <c r="U235" t="str">
        <f t="shared" si="10"/>
        <v>Carter, Jimmy</v>
      </c>
      <c r="V235" t="str">
        <f>_xlfn.XLOOKUP(INDEX('state-winning-votes'!$A$1:$L$53,MATCH($C235,'state-winning-votes'!$A:$A,0),MATCH($A235,'state-winning-votes'!$A$2:$L$2,0)),$L:$L,$H:$H)</f>
        <v>Carter, Jimmy</v>
      </c>
      <c r="W235" t="str">
        <f>VLOOKUP(A235,'national-winners'!$A$2:$B$13,2,0)</f>
        <v>Carter, Jimmy</v>
      </c>
      <c r="X235" t="str">
        <f t="shared" si="11"/>
        <v xml:space="preserve"> Jimmy Carter (W)</v>
      </c>
    </row>
    <row r="236" spans="1:24" x14ac:dyDescent="0.25">
      <c r="A236">
        <v>1976</v>
      </c>
      <c r="B236" t="s">
        <v>126</v>
      </c>
      <c r="C236" t="s">
        <v>127</v>
      </c>
      <c r="D236">
        <v>39</v>
      </c>
      <c r="E236">
        <v>31</v>
      </c>
      <c r="F236">
        <v>24</v>
      </c>
      <c r="G236" t="s">
        <v>16</v>
      </c>
      <c r="H236" t="s">
        <v>36</v>
      </c>
      <c r="I236" t="str">
        <f t="shared" si="9"/>
        <v>Camejo, Peter(L)</v>
      </c>
      <c r="J236" t="s">
        <v>37</v>
      </c>
      <c r="K236" t="b">
        <v>0</v>
      </c>
      <c r="L236">
        <v>4833</v>
      </c>
      <c r="M236">
        <v>4110456</v>
      </c>
      <c r="N236">
        <v>20171015</v>
      </c>
      <c r="O236" t="s">
        <v>19</v>
      </c>
      <c r="P236" t="str">
        <f>IF(VLOOKUP(A236,'national-winners'!$A$2:$B$13,2,0)=H236,"W","L")</f>
        <v>L</v>
      </c>
      <c r="Q236">
        <f>MATCH(C236,'state-winning-votes'!A:A,0)</f>
        <v>38</v>
      </c>
      <c r="R236">
        <f>MATCH(A236,'state-winning-votes'!$A$2:$L$2,0)</f>
        <v>2</v>
      </c>
      <c r="S236" cm="1">
        <f t="array" ref="S236">INDEX('state-winning-votes'!$A$1:$L$53,$Q236,$R236)</f>
        <v>2009959</v>
      </c>
      <c r="T236">
        <f>INDEX('state-winning-votes'!$A$1:$L$53,MATCH($C236,'state-winning-votes'!$A:$A,0),MATCH($A236,'state-winning-votes'!$A$2:$L$2,0))</f>
        <v>2009959</v>
      </c>
      <c r="U236" t="str">
        <f t="shared" si="10"/>
        <v>Carter, Jimmy</v>
      </c>
      <c r="V236" t="str">
        <f>_xlfn.XLOOKUP(INDEX('state-winning-votes'!$A$1:$L$53,MATCH($C236,'state-winning-votes'!$A:$A,0),MATCH($A236,'state-winning-votes'!$A$2:$L$2,0)),$L:$L,$H:$H)</f>
        <v>Carter, Jimmy</v>
      </c>
      <c r="W236" t="str">
        <f>VLOOKUP(A236,'national-winners'!$A$2:$B$13,2,0)</f>
        <v>Carter, Jimmy</v>
      </c>
      <c r="X236" t="str">
        <f t="shared" si="11"/>
        <v xml:space="preserve"> Jimmy Carter (W)</v>
      </c>
    </row>
    <row r="237" spans="1:24" x14ac:dyDescent="0.25">
      <c r="A237">
        <v>1976</v>
      </c>
      <c r="B237" t="s">
        <v>126</v>
      </c>
      <c r="C237" t="s">
        <v>127</v>
      </c>
      <c r="D237">
        <v>39</v>
      </c>
      <c r="E237">
        <v>31</v>
      </c>
      <c r="F237">
        <v>24</v>
      </c>
      <c r="G237" t="s">
        <v>16</v>
      </c>
      <c r="H237" t="s">
        <v>48</v>
      </c>
      <c r="I237" t="str">
        <f t="shared" si="9"/>
        <v>Larouche, Lyndon, Jr.(L)</v>
      </c>
      <c r="J237" t="s">
        <v>49</v>
      </c>
      <c r="K237" t="b">
        <v>0</v>
      </c>
      <c r="L237">
        <v>4364</v>
      </c>
      <c r="M237">
        <v>4110456</v>
      </c>
      <c r="N237">
        <v>20171015</v>
      </c>
      <c r="O237" t="s">
        <v>19</v>
      </c>
      <c r="P237" t="str">
        <f>IF(VLOOKUP(A237,'national-winners'!$A$2:$B$13,2,0)=H237,"W","L")</f>
        <v>L</v>
      </c>
      <c r="Q237">
        <f>MATCH(C237,'state-winning-votes'!A:A,0)</f>
        <v>38</v>
      </c>
      <c r="R237">
        <f>MATCH(A237,'state-winning-votes'!$A$2:$L$2,0)</f>
        <v>2</v>
      </c>
      <c r="S237" cm="1">
        <f t="array" ref="S237">INDEX('state-winning-votes'!$A$1:$L$53,$Q237,$R237)</f>
        <v>2009959</v>
      </c>
      <c r="T237">
        <f>INDEX('state-winning-votes'!$A$1:$L$53,MATCH($C237,'state-winning-votes'!$A:$A,0),MATCH($A237,'state-winning-votes'!$A$2:$L$2,0))</f>
        <v>2009959</v>
      </c>
      <c r="U237" t="str">
        <f t="shared" si="10"/>
        <v>Carter, Jimmy</v>
      </c>
      <c r="V237" t="str">
        <f>_xlfn.XLOOKUP(INDEX('state-winning-votes'!$A$1:$L$53,MATCH($C237,'state-winning-votes'!$A:$A,0),MATCH($A237,'state-winning-votes'!$A$2:$L$2,0)),$L:$L,$H:$H)</f>
        <v>Carter, Jimmy</v>
      </c>
      <c r="W237" t="str">
        <f>VLOOKUP(A237,'national-winners'!$A$2:$B$13,2,0)</f>
        <v>Carter, Jimmy</v>
      </c>
      <c r="X237" t="str">
        <f t="shared" si="11"/>
        <v xml:space="preserve"> Jimmy Carter (W)</v>
      </c>
    </row>
    <row r="238" spans="1:24" x14ac:dyDescent="0.25">
      <c r="A238">
        <v>1976</v>
      </c>
      <c r="B238" t="s">
        <v>126</v>
      </c>
      <c r="C238" t="s">
        <v>127</v>
      </c>
      <c r="D238">
        <v>39</v>
      </c>
      <c r="E238">
        <v>31</v>
      </c>
      <c r="F238">
        <v>24</v>
      </c>
      <c r="G238" t="s">
        <v>16</v>
      </c>
      <c r="H238" t="s">
        <v>70</v>
      </c>
      <c r="I238" t="str">
        <f t="shared" si="9"/>
        <v>Julius ""Jules"", Levin(L)</v>
      </c>
      <c r="J238" t="s">
        <v>56</v>
      </c>
      <c r="K238" t="b">
        <v>0</v>
      </c>
      <c r="L238">
        <v>68</v>
      </c>
      <c r="M238">
        <v>4110456</v>
      </c>
      <c r="N238">
        <v>20171015</v>
      </c>
      <c r="O238" t="s">
        <v>19</v>
      </c>
      <c r="P238" t="str">
        <f>IF(VLOOKUP(A238,'national-winners'!$A$2:$B$13,2,0)=H238,"W","L")</f>
        <v>L</v>
      </c>
      <c r="Q238">
        <f>MATCH(C238,'state-winning-votes'!A:A,0)</f>
        <v>38</v>
      </c>
      <c r="R238">
        <f>MATCH(A238,'state-winning-votes'!$A$2:$L$2,0)</f>
        <v>2</v>
      </c>
      <c r="S238" cm="1">
        <f t="array" ref="S238">INDEX('state-winning-votes'!$A$1:$L$53,$Q238,$R238)</f>
        <v>2009959</v>
      </c>
      <c r="T238">
        <f>INDEX('state-winning-votes'!$A$1:$L$53,MATCH($C238,'state-winning-votes'!$A:$A,0),MATCH($A238,'state-winning-votes'!$A$2:$L$2,0))</f>
        <v>2009959</v>
      </c>
      <c r="U238" t="str">
        <f t="shared" si="10"/>
        <v>Carter, Jimmy</v>
      </c>
      <c r="V238" t="str">
        <f>_xlfn.XLOOKUP(INDEX('state-winning-votes'!$A$1:$L$53,MATCH($C238,'state-winning-votes'!$A:$A,0),MATCH($A238,'state-winning-votes'!$A$2:$L$2,0)),$L:$L,$H:$H)</f>
        <v>Carter, Jimmy</v>
      </c>
      <c r="W238" t="str">
        <f>VLOOKUP(A238,'national-winners'!$A$2:$B$13,2,0)</f>
        <v>Carter, Jimmy</v>
      </c>
      <c r="X238" t="str">
        <f t="shared" si="11"/>
        <v xml:space="preserve"> Jimmy Carter (W)</v>
      </c>
    </row>
    <row r="239" spans="1:24" x14ac:dyDescent="0.25">
      <c r="A239">
        <v>1976</v>
      </c>
      <c r="B239" t="s">
        <v>126</v>
      </c>
      <c r="C239" t="s">
        <v>127</v>
      </c>
      <c r="D239">
        <v>39</v>
      </c>
      <c r="E239">
        <v>31</v>
      </c>
      <c r="F239">
        <v>24</v>
      </c>
      <c r="G239" t="s">
        <v>16</v>
      </c>
      <c r="H239" t="s">
        <v>24</v>
      </c>
      <c r="I239" t="str">
        <f t="shared" si="9"/>
        <v>Bubar, Benjamin ""Ben""(L)</v>
      </c>
      <c r="J239" t="s">
        <v>25</v>
      </c>
      <c r="K239" t="b">
        <v>0</v>
      </c>
      <c r="L239">
        <v>62</v>
      </c>
      <c r="M239">
        <v>4110456</v>
      </c>
      <c r="N239">
        <v>20171015</v>
      </c>
      <c r="O239" t="s">
        <v>19</v>
      </c>
      <c r="P239" t="str">
        <f>IF(VLOOKUP(A239,'national-winners'!$A$2:$B$13,2,0)=H239,"W","L")</f>
        <v>L</v>
      </c>
      <c r="Q239">
        <f>MATCH(C239,'state-winning-votes'!A:A,0)</f>
        <v>38</v>
      </c>
      <c r="R239">
        <f>MATCH(A239,'state-winning-votes'!$A$2:$L$2,0)</f>
        <v>2</v>
      </c>
      <c r="S239" cm="1">
        <f t="array" ref="S239">INDEX('state-winning-votes'!$A$1:$L$53,$Q239,$R239)</f>
        <v>2009959</v>
      </c>
      <c r="T239">
        <f>INDEX('state-winning-votes'!$A$1:$L$53,MATCH($C239,'state-winning-votes'!$A:$A,0),MATCH($A239,'state-winning-votes'!$A$2:$L$2,0))</f>
        <v>2009959</v>
      </c>
      <c r="U239" t="str">
        <f t="shared" si="10"/>
        <v>Carter, Jimmy</v>
      </c>
      <c r="V239" t="str">
        <f>_xlfn.XLOOKUP(INDEX('state-winning-votes'!$A$1:$L$53,MATCH($C239,'state-winning-votes'!$A:$A,0),MATCH($A239,'state-winning-votes'!$A$2:$L$2,0)),$L:$L,$H:$H)</f>
        <v>Carter, Jimmy</v>
      </c>
      <c r="W239" t="str">
        <f>VLOOKUP(A239,'national-winners'!$A$2:$B$13,2,0)</f>
        <v>Carter, Jimmy</v>
      </c>
      <c r="X239" t="str">
        <f t="shared" si="11"/>
        <v xml:space="preserve"> Jimmy Carter (W)</v>
      </c>
    </row>
    <row r="240" spans="1:24" x14ac:dyDescent="0.25">
      <c r="A240">
        <v>1976</v>
      </c>
      <c r="B240" t="s">
        <v>128</v>
      </c>
      <c r="C240" t="s">
        <v>129</v>
      </c>
      <c r="D240">
        <v>40</v>
      </c>
      <c r="E240">
        <v>73</v>
      </c>
      <c r="F240">
        <v>53</v>
      </c>
      <c r="G240" t="s">
        <v>16</v>
      </c>
      <c r="H240" t="s">
        <v>20</v>
      </c>
      <c r="I240" t="str">
        <f t="shared" si="9"/>
        <v>Ford, Gerald(L)</v>
      </c>
      <c r="J240" t="s">
        <v>21</v>
      </c>
      <c r="K240" t="b">
        <v>0</v>
      </c>
      <c r="L240">
        <v>545708</v>
      </c>
      <c r="M240">
        <v>1092251</v>
      </c>
      <c r="N240">
        <v>20171015</v>
      </c>
      <c r="O240" t="s">
        <v>19</v>
      </c>
      <c r="P240" t="str">
        <f>IF(VLOOKUP(A240,'national-winners'!$A$2:$B$13,2,0)=H240,"W","L")</f>
        <v>L</v>
      </c>
      <c r="Q240">
        <f>MATCH(C240,'state-winning-votes'!A:A,0)</f>
        <v>39</v>
      </c>
      <c r="R240">
        <f>MATCH(A240,'state-winning-votes'!$A$2:$L$2,0)</f>
        <v>2</v>
      </c>
      <c r="S240" cm="1">
        <f t="array" ref="S240">INDEX('state-winning-votes'!$A$1:$L$53,$Q240,$R240)</f>
        <v>545708</v>
      </c>
      <c r="T240">
        <f>INDEX('state-winning-votes'!$A$1:$L$53,MATCH($C240,'state-winning-votes'!$A:$A,0),MATCH($A240,'state-winning-votes'!$A$2:$L$2,0))</f>
        <v>545708</v>
      </c>
      <c r="U240" t="str">
        <f t="shared" si="10"/>
        <v>Ford, Gerald</v>
      </c>
      <c r="V240" t="str">
        <f>_xlfn.XLOOKUP(INDEX('state-winning-votes'!$A$1:$L$53,MATCH($C240,'state-winning-votes'!$A:$A,0),MATCH($A240,'state-winning-votes'!$A$2:$L$2,0)),$L:$L,$H:$H)</f>
        <v>Ford, Gerald</v>
      </c>
      <c r="W240" t="str">
        <f>VLOOKUP(A240,'national-winners'!$A$2:$B$13,2,0)</f>
        <v>Carter, Jimmy</v>
      </c>
      <c r="X240" t="str">
        <f t="shared" si="11"/>
        <v xml:space="preserve"> Gerald Ford (W)</v>
      </c>
    </row>
    <row r="241" spans="1:24" x14ac:dyDescent="0.25">
      <c r="A241">
        <v>1976</v>
      </c>
      <c r="B241" t="s">
        <v>128</v>
      </c>
      <c r="C241" t="s">
        <v>129</v>
      </c>
      <c r="D241">
        <v>40</v>
      </c>
      <c r="E241">
        <v>73</v>
      </c>
      <c r="F241">
        <v>53</v>
      </c>
      <c r="G241" t="s">
        <v>16</v>
      </c>
      <c r="H241" t="s">
        <v>17</v>
      </c>
      <c r="I241" t="str">
        <f t="shared" si="9"/>
        <v>Carter, Jimmy(W)</v>
      </c>
      <c r="J241" t="s">
        <v>18</v>
      </c>
      <c r="K241" t="b">
        <v>0</v>
      </c>
      <c r="L241">
        <v>532442</v>
      </c>
      <c r="M241">
        <v>1092251</v>
      </c>
      <c r="N241">
        <v>20171015</v>
      </c>
      <c r="O241" t="s">
        <v>19</v>
      </c>
      <c r="P241" t="str">
        <f>IF(VLOOKUP(A241,'national-winners'!$A$2:$B$13,2,0)=H241,"W","L")</f>
        <v>W</v>
      </c>
      <c r="Q241">
        <f>MATCH(C241,'state-winning-votes'!A:A,0)</f>
        <v>39</v>
      </c>
      <c r="R241">
        <f>MATCH(A241,'state-winning-votes'!$A$2:$L$2,0)</f>
        <v>2</v>
      </c>
      <c r="S241" cm="1">
        <f t="array" ref="S241">INDEX('state-winning-votes'!$A$1:$L$53,$Q241,$R241)</f>
        <v>545708</v>
      </c>
      <c r="T241">
        <f>INDEX('state-winning-votes'!$A$1:$L$53,MATCH($C241,'state-winning-votes'!$A:$A,0),MATCH($A241,'state-winning-votes'!$A$2:$L$2,0))</f>
        <v>545708</v>
      </c>
      <c r="U241" t="str">
        <f t="shared" si="10"/>
        <v>Ford, Gerald</v>
      </c>
      <c r="V241" t="str">
        <f>_xlfn.XLOOKUP(INDEX('state-winning-votes'!$A$1:$L$53,MATCH($C241,'state-winning-votes'!$A:$A,0),MATCH($A241,'state-winning-votes'!$A$2:$L$2,0)),$L:$L,$H:$H)</f>
        <v>Ford, Gerald</v>
      </c>
      <c r="W241" t="str">
        <f>VLOOKUP(A241,'national-winners'!$A$2:$B$13,2,0)</f>
        <v>Carter, Jimmy</v>
      </c>
      <c r="X241" t="str">
        <f t="shared" si="11"/>
        <v xml:space="preserve"> Gerald Ford (W)</v>
      </c>
    </row>
    <row r="242" spans="1:24" x14ac:dyDescent="0.25">
      <c r="A242">
        <v>1976</v>
      </c>
      <c r="B242" t="s">
        <v>128</v>
      </c>
      <c r="C242" t="s">
        <v>129</v>
      </c>
      <c r="D242">
        <v>40</v>
      </c>
      <c r="E242">
        <v>73</v>
      </c>
      <c r="F242">
        <v>53</v>
      </c>
      <c r="G242" t="s">
        <v>16</v>
      </c>
      <c r="H242" t="s">
        <v>34</v>
      </c>
      <c r="I242" t="str">
        <f t="shared" si="9"/>
        <v>McCarthy, Eugene ""Gene""(L)</v>
      </c>
      <c r="J242" t="s">
        <v>35</v>
      </c>
      <c r="K242" t="b">
        <v>0</v>
      </c>
      <c r="L242">
        <v>14101</v>
      </c>
      <c r="M242">
        <v>1092251</v>
      </c>
      <c r="N242">
        <v>20171015</v>
      </c>
      <c r="O242" t="s">
        <v>19</v>
      </c>
      <c r="P242" t="str">
        <f>IF(VLOOKUP(A242,'national-winners'!$A$2:$B$13,2,0)=H242,"W","L")</f>
        <v>L</v>
      </c>
      <c r="Q242">
        <f>MATCH(C242,'state-winning-votes'!A:A,0)</f>
        <v>39</v>
      </c>
      <c r="R242">
        <f>MATCH(A242,'state-winning-votes'!$A$2:$L$2,0)</f>
        <v>2</v>
      </c>
      <c r="S242" cm="1">
        <f t="array" ref="S242">INDEX('state-winning-votes'!$A$1:$L$53,$Q242,$R242)</f>
        <v>545708</v>
      </c>
      <c r="T242">
        <f>INDEX('state-winning-votes'!$A$1:$L$53,MATCH($C242,'state-winning-votes'!$A:$A,0),MATCH($A242,'state-winning-votes'!$A$2:$L$2,0))</f>
        <v>545708</v>
      </c>
      <c r="U242" t="str">
        <f t="shared" si="10"/>
        <v>Ford, Gerald</v>
      </c>
      <c r="V242" t="str">
        <f>_xlfn.XLOOKUP(INDEX('state-winning-votes'!$A$1:$L$53,MATCH($C242,'state-winning-votes'!$A:$A,0),MATCH($A242,'state-winning-votes'!$A$2:$L$2,0)),$L:$L,$H:$H)</f>
        <v>Ford, Gerald</v>
      </c>
      <c r="W242" t="str">
        <f>VLOOKUP(A242,'national-winners'!$A$2:$B$13,2,0)</f>
        <v>Carter, Jimmy</v>
      </c>
      <c r="X242" t="str">
        <f t="shared" si="11"/>
        <v xml:space="preserve"> Gerald Ford (W)</v>
      </c>
    </row>
    <row r="243" spans="1:24" x14ac:dyDescent="0.25">
      <c r="A243">
        <v>1976</v>
      </c>
      <c r="B243" t="s">
        <v>130</v>
      </c>
      <c r="C243" t="s">
        <v>131</v>
      </c>
      <c r="D243">
        <v>41</v>
      </c>
      <c r="E243">
        <v>92</v>
      </c>
      <c r="F243">
        <v>72</v>
      </c>
      <c r="G243" t="s">
        <v>16</v>
      </c>
      <c r="H243" t="s">
        <v>20</v>
      </c>
      <c r="I243" t="str">
        <f t="shared" si="9"/>
        <v>Ford, Gerald(L)</v>
      </c>
      <c r="J243" t="s">
        <v>21</v>
      </c>
      <c r="K243" t="b">
        <v>0</v>
      </c>
      <c r="L243">
        <v>492120</v>
      </c>
      <c r="M243">
        <v>1029876</v>
      </c>
      <c r="N243">
        <v>20171015</v>
      </c>
      <c r="O243" t="s">
        <v>19</v>
      </c>
      <c r="P243" t="str">
        <f>IF(VLOOKUP(A243,'national-winners'!$A$2:$B$13,2,0)=H243,"W","L")</f>
        <v>L</v>
      </c>
      <c r="Q243">
        <f>MATCH(C243,'state-winning-votes'!A:A,0)</f>
        <v>40</v>
      </c>
      <c r="R243">
        <f>MATCH(A243,'state-winning-votes'!$A$2:$L$2,0)</f>
        <v>2</v>
      </c>
      <c r="S243" cm="1">
        <f t="array" ref="S243">INDEX('state-winning-votes'!$A$1:$L$53,$Q243,$R243)</f>
        <v>492120</v>
      </c>
      <c r="T243">
        <f>INDEX('state-winning-votes'!$A$1:$L$53,MATCH($C243,'state-winning-votes'!$A:$A,0),MATCH($A243,'state-winning-votes'!$A$2:$L$2,0))</f>
        <v>492120</v>
      </c>
      <c r="U243" t="str">
        <f t="shared" si="10"/>
        <v>Ford, Gerald</v>
      </c>
      <c r="V243" t="str">
        <f>_xlfn.XLOOKUP(INDEX('state-winning-votes'!$A$1:$L$53,MATCH($C243,'state-winning-votes'!$A:$A,0),MATCH($A243,'state-winning-votes'!$A$2:$L$2,0)),$L:$L,$H:$H)</f>
        <v>Ford, Gerald</v>
      </c>
      <c r="W243" t="str">
        <f>VLOOKUP(A243,'national-winners'!$A$2:$B$13,2,0)</f>
        <v>Carter, Jimmy</v>
      </c>
      <c r="X243" t="str">
        <f t="shared" si="11"/>
        <v xml:space="preserve"> Gerald Ford (W)</v>
      </c>
    </row>
    <row r="244" spans="1:24" x14ac:dyDescent="0.25">
      <c r="A244">
        <v>1976</v>
      </c>
      <c r="B244" t="s">
        <v>130</v>
      </c>
      <c r="C244" t="s">
        <v>131</v>
      </c>
      <c r="D244">
        <v>41</v>
      </c>
      <c r="E244">
        <v>92</v>
      </c>
      <c r="F244">
        <v>72</v>
      </c>
      <c r="G244" t="s">
        <v>16</v>
      </c>
      <c r="H244" t="s">
        <v>17</v>
      </c>
      <c r="I244" t="str">
        <f t="shared" si="9"/>
        <v>Carter, Jimmy(W)</v>
      </c>
      <c r="J244" t="s">
        <v>18</v>
      </c>
      <c r="K244" t="b">
        <v>0</v>
      </c>
      <c r="L244">
        <v>490407</v>
      </c>
      <c r="M244">
        <v>1029876</v>
      </c>
      <c r="N244">
        <v>20171015</v>
      </c>
      <c r="O244" t="s">
        <v>19</v>
      </c>
      <c r="P244" t="str">
        <f>IF(VLOOKUP(A244,'national-winners'!$A$2:$B$13,2,0)=H244,"W","L")</f>
        <v>W</v>
      </c>
      <c r="Q244">
        <f>MATCH(C244,'state-winning-votes'!A:A,0)</f>
        <v>40</v>
      </c>
      <c r="R244">
        <f>MATCH(A244,'state-winning-votes'!$A$2:$L$2,0)</f>
        <v>2</v>
      </c>
      <c r="S244" cm="1">
        <f t="array" ref="S244">INDEX('state-winning-votes'!$A$1:$L$53,$Q244,$R244)</f>
        <v>492120</v>
      </c>
      <c r="T244">
        <f>INDEX('state-winning-votes'!$A$1:$L$53,MATCH($C244,'state-winning-votes'!$A:$A,0),MATCH($A244,'state-winning-votes'!$A$2:$L$2,0))</f>
        <v>492120</v>
      </c>
      <c r="U244" t="str">
        <f t="shared" si="10"/>
        <v>Ford, Gerald</v>
      </c>
      <c r="V244" t="str">
        <f>_xlfn.XLOOKUP(INDEX('state-winning-votes'!$A$1:$L$53,MATCH($C244,'state-winning-votes'!$A:$A,0),MATCH($A244,'state-winning-votes'!$A$2:$L$2,0)),$L:$L,$H:$H)</f>
        <v>Ford, Gerald</v>
      </c>
      <c r="W244" t="str">
        <f>VLOOKUP(A244,'national-winners'!$A$2:$B$13,2,0)</f>
        <v>Carter, Jimmy</v>
      </c>
      <c r="X244" t="str">
        <f t="shared" si="11"/>
        <v xml:space="preserve"> Gerald Ford (W)</v>
      </c>
    </row>
    <row r="245" spans="1:24" x14ac:dyDescent="0.25">
      <c r="A245">
        <v>1976</v>
      </c>
      <c r="B245" t="s">
        <v>130</v>
      </c>
      <c r="C245" t="s">
        <v>131</v>
      </c>
      <c r="D245">
        <v>41</v>
      </c>
      <c r="E245">
        <v>92</v>
      </c>
      <c r="F245">
        <v>72</v>
      </c>
      <c r="G245" t="s">
        <v>16</v>
      </c>
      <c r="H245" t="s">
        <v>34</v>
      </c>
      <c r="I245" t="str">
        <f t="shared" si="9"/>
        <v>McCarthy, Eugene ""Gene""(L)</v>
      </c>
      <c r="J245" t="s">
        <v>35</v>
      </c>
      <c r="K245" t="b">
        <v>0</v>
      </c>
      <c r="L245">
        <v>40207</v>
      </c>
      <c r="M245">
        <v>1029876</v>
      </c>
      <c r="N245">
        <v>20171015</v>
      </c>
      <c r="O245" t="s">
        <v>19</v>
      </c>
      <c r="P245" t="str">
        <f>IF(VLOOKUP(A245,'national-winners'!$A$2:$B$13,2,0)=H245,"W","L")</f>
        <v>L</v>
      </c>
      <c r="Q245">
        <f>MATCH(C245,'state-winning-votes'!A:A,0)</f>
        <v>40</v>
      </c>
      <c r="R245">
        <f>MATCH(A245,'state-winning-votes'!$A$2:$L$2,0)</f>
        <v>2</v>
      </c>
      <c r="S245" cm="1">
        <f t="array" ref="S245">INDEX('state-winning-votes'!$A$1:$L$53,$Q245,$R245)</f>
        <v>492120</v>
      </c>
      <c r="T245">
        <f>INDEX('state-winning-votes'!$A$1:$L$53,MATCH($C245,'state-winning-votes'!$A:$A,0),MATCH($A245,'state-winning-votes'!$A$2:$L$2,0))</f>
        <v>492120</v>
      </c>
      <c r="U245" t="str">
        <f t="shared" si="10"/>
        <v>Ford, Gerald</v>
      </c>
      <c r="V245" t="str">
        <f>_xlfn.XLOOKUP(INDEX('state-winning-votes'!$A$1:$L$53,MATCH($C245,'state-winning-votes'!$A:$A,0),MATCH($A245,'state-winning-votes'!$A$2:$L$2,0)),$L:$L,$H:$H)</f>
        <v>Ford, Gerald</v>
      </c>
      <c r="W245" t="str">
        <f>VLOOKUP(A245,'national-winners'!$A$2:$B$13,2,0)</f>
        <v>Carter, Jimmy</v>
      </c>
      <c r="X245" t="str">
        <f t="shared" si="11"/>
        <v xml:space="preserve"> Gerald Ford (W)</v>
      </c>
    </row>
    <row r="246" spans="1:24" x14ac:dyDescent="0.25">
      <c r="A246">
        <v>1976</v>
      </c>
      <c r="B246" t="s">
        <v>130</v>
      </c>
      <c r="C246" t="s">
        <v>131</v>
      </c>
      <c r="D246">
        <v>41</v>
      </c>
      <c r="E246">
        <v>92</v>
      </c>
      <c r="F246">
        <v>72</v>
      </c>
      <c r="G246" t="s">
        <v>16</v>
      </c>
      <c r="I246" t="str">
        <f t="shared" si="9"/>
        <v>(L)</v>
      </c>
      <c r="K246" t="b">
        <v>1</v>
      </c>
      <c r="L246">
        <v>6107</v>
      </c>
      <c r="M246">
        <v>1029876</v>
      </c>
      <c r="N246">
        <v>20171015</v>
      </c>
      <c r="O246" t="s">
        <v>19</v>
      </c>
      <c r="P246" t="str">
        <f>IF(VLOOKUP(A246,'national-winners'!$A$2:$B$13,2,0)=H246,"W","L")</f>
        <v>L</v>
      </c>
      <c r="Q246">
        <f>MATCH(C246,'state-winning-votes'!A:A,0)</f>
        <v>40</v>
      </c>
      <c r="R246">
        <f>MATCH(A246,'state-winning-votes'!$A$2:$L$2,0)</f>
        <v>2</v>
      </c>
      <c r="S246" cm="1">
        <f t="array" ref="S246">INDEX('state-winning-votes'!$A$1:$L$53,$Q246,$R246)</f>
        <v>492120</v>
      </c>
      <c r="T246">
        <f>INDEX('state-winning-votes'!$A$1:$L$53,MATCH($C246,'state-winning-votes'!$A:$A,0),MATCH($A246,'state-winning-votes'!$A$2:$L$2,0))</f>
        <v>492120</v>
      </c>
      <c r="U246" t="str">
        <f t="shared" si="10"/>
        <v>Ford, Gerald</v>
      </c>
      <c r="V246" t="str">
        <f>_xlfn.XLOOKUP(INDEX('state-winning-votes'!$A$1:$L$53,MATCH($C246,'state-winning-votes'!$A:$A,0),MATCH($A246,'state-winning-votes'!$A$2:$L$2,0)),$L:$L,$H:$H)</f>
        <v>Ford, Gerald</v>
      </c>
      <c r="W246" t="str">
        <f>VLOOKUP(A246,'national-winners'!$A$2:$B$13,2,0)</f>
        <v>Carter, Jimmy</v>
      </c>
      <c r="X246" t="str">
        <f t="shared" si="11"/>
        <v xml:space="preserve"> Gerald Ford (W)</v>
      </c>
    </row>
    <row r="247" spans="1:24" x14ac:dyDescent="0.25">
      <c r="A247">
        <v>1976</v>
      </c>
      <c r="B247" t="s">
        <v>130</v>
      </c>
      <c r="C247" t="s">
        <v>131</v>
      </c>
      <c r="D247">
        <v>41</v>
      </c>
      <c r="E247">
        <v>92</v>
      </c>
      <c r="F247">
        <v>72</v>
      </c>
      <c r="G247" t="s">
        <v>16</v>
      </c>
      <c r="H247" t="s">
        <v>38</v>
      </c>
      <c r="I247" t="str">
        <f t="shared" si="9"/>
        <v>Anderson, Thomas J.(L)</v>
      </c>
      <c r="J247" t="s">
        <v>39</v>
      </c>
      <c r="K247" t="b">
        <v>0</v>
      </c>
      <c r="L247">
        <v>1035</v>
      </c>
      <c r="M247">
        <v>1029876</v>
      </c>
      <c r="N247">
        <v>20171015</v>
      </c>
      <c r="O247" t="s">
        <v>19</v>
      </c>
      <c r="P247" t="str">
        <f>IF(VLOOKUP(A247,'national-winners'!$A$2:$B$13,2,0)=H247,"W","L")</f>
        <v>L</v>
      </c>
      <c r="Q247">
        <f>MATCH(C247,'state-winning-votes'!A:A,0)</f>
        <v>40</v>
      </c>
      <c r="R247">
        <f>MATCH(A247,'state-winning-votes'!$A$2:$L$2,0)</f>
        <v>2</v>
      </c>
      <c r="S247" cm="1">
        <f t="array" ref="S247">INDEX('state-winning-votes'!$A$1:$L$53,$Q247,$R247)</f>
        <v>492120</v>
      </c>
      <c r="T247">
        <f>INDEX('state-winning-votes'!$A$1:$L$53,MATCH($C247,'state-winning-votes'!$A:$A,0),MATCH($A247,'state-winning-votes'!$A$2:$L$2,0))</f>
        <v>492120</v>
      </c>
      <c r="U247" t="str">
        <f t="shared" si="10"/>
        <v>Ford, Gerald</v>
      </c>
      <c r="V247" t="str">
        <f>_xlfn.XLOOKUP(INDEX('state-winning-votes'!$A$1:$L$53,MATCH($C247,'state-winning-votes'!$A:$A,0),MATCH($A247,'state-winning-votes'!$A$2:$L$2,0)),$L:$L,$H:$H)</f>
        <v>Ford, Gerald</v>
      </c>
      <c r="W247" t="str">
        <f>VLOOKUP(A247,'national-winners'!$A$2:$B$13,2,0)</f>
        <v>Carter, Jimmy</v>
      </c>
      <c r="X247" t="str">
        <f t="shared" si="11"/>
        <v xml:space="preserve"> Gerald Ford (W)</v>
      </c>
    </row>
    <row r="248" spans="1:24" x14ac:dyDescent="0.25">
      <c r="A248">
        <v>1976</v>
      </c>
      <c r="B248" t="s">
        <v>132</v>
      </c>
      <c r="C248" t="s">
        <v>133</v>
      </c>
      <c r="D248">
        <v>42</v>
      </c>
      <c r="E248">
        <v>23</v>
      </c>
      <c r="F248">
        <v>14</v>
      </c>
      <c r="G248" t="s">
        <v>16</v>
      </c>
      <c r="H248" t="s">
        <v>17</v>
      </c>
      <c r="I248" t="str">
        <f t="shared" si="9"/>
        <v>Carter, Jimmy(W)</v>
      </c>
      <c r="J248" t="s">
        <v>18</v>
      </c>
      <c r="K248" t="b">
        <v>0</v>
      </c>
      <c r="L248">
        <v>2328677</v>
      </c>
      <c r="M248">
        <v>4620787</v>
      </c>
      <c r="N248">
        <v>20171015</v>
      </c>
      <c r="O248" t="s">
        <v>19</v>
      </c>
      <c r="P248" t="str">
        <f>IF(VLOOKUP(A248,'national-winners'!$A$2:$B$13,2,0)=H248,"W","L")</f>
        <v>W</v>
      </c>
      <c r="Q248">
        <f>MATCH(C248,'state-winning-votes'!A:A,0)</f>
        <v>41</v>
      </c>
      <c r="R248">
        <f>MATCH(A248,'state-winning-votes'!$A$2:$L$2,0)</f>
        <v>2</v>
      </c>
      <c r="S248" cm="1">
        <f t="array" ref="S248">INDEX('state-winning-votes'!$A$1:$L$53,$Q248,$R248)</f>
        <v>2328677</v>
      </c>
      <c r="T248">
        <f>INDEX('state-winning-votes'!$A$1:$L$53,MATCH($C248,'state-winning-votes'!$A:$A,0),MATCH($A248,'state-winning-votes'!$A$2:$L$2,0))</f>
        <v>2328677</v>
      </c>
      <c r="U248" t="str">
        <f t="shared" si="10"/>
        <v>Carter, Jimmy</v>
      </c>
      <c r="V248" t="str">
        <f>_xlfn.XLOOKUP(INDEX('state-winning-votes'!$A$1:$L$53,MATCH($C248,'state-winning-votes'!$A:$A,0),MATCH($A248,'state-winning-votes'!$A$2:$L$2,0)),$L:$L,$H:$H)</f>
        <v>Carter, Jimmy</v>
      </c>
      <c r="W248" t="str">
        <f>VLOOKUP(A248,'national-winners'!$A$2:$B$13,2,0)</f>
        <v>Carter, Jimmy</v>
      </c>
      <c r="X248" t="str">
        <f t="shared" si="11"/>
        <v xml:space="preserve"> Jimmy Carter (W)</v>
      </c>
    </row>
    <row r="249" spans="1:24" x14ac:dyDescent="0.25">
      <c r="A249">
        <v>1976</v>
      </c>
      <c r="B249" t="s">
        <v>132</v>
      </c>
      <c r="C249" t="s">
        <v>133</v>
      </c>
      <c r="D249">
        <v>42</v>
      </c>
      <c r="E249">
        <v>23</v>
      </c>
      <c r="F249">
        <v>14</v>
      </c>
      <c r="G249" t="s">
        <v>16</v>
      </c>
      <c r="H249" t="s">
        <v>20</v>
      </c>
      <c r="I249" t="str">
        <f t="shared" si="9"/>
        <v>Ford, Gerald(L)</v>
      </c>
      <c r="J249" t="s">
        <v>21</v>
      </c>
      <c r="K249" t="b">
        <v>0</v>
      </c>
      <c r="L249">
        <v>2205604</v>
      </c>
      <c r="M249">
        <v>4620787</v>
      </c>
      <c r="N249">
        <v>20171015</v>
      </c>
      <c r="O249" t="s">
        <v>19</v>
      </c>
      <c r="P249" t="str">
        <f>IF(VLOOKUP(A249,'national-winners'!$A$2:$B$13,2,0)=H249,"W","L")</f>
        <v>L</v>
      </c>
      <c r="Q249">
        <f>MATCH(C249,'state-winning-votes'!A:A,0)</f>
        <v>41</v>
      </c>
      <c r="R249">
        <f>MATCH(A249,'state-winning-votes'!$A$2:$L$2,0)</f>
        <v>2</v>
      </c>
      <c r="S249" cm="1">
        <f t="array" ref="S249">INDEX('state-winning-votes'!$A$1:$L$53,$Q249,$R249)</f>
        <v>2328677</v>
      </c>
      <c r="T249">
        <f>INDEX('state-winning-votes'!$A$1:$L$53,MATCH($C249,'state-winning-votes'!$A:$A,0),MATCH($A249,'state-winning-votes'!$A$2:$L$2,0))</f>
        <v>2328677</v>
      </c>
      <c r="U249" t="str">
        <f t="shared" si="10"/>
        <v>Carter, Jimmy</v>
      </c>
      <c r="V249" t="str">
        <f>_xlfn.XLOOKUP(INDEX('state-winning-votes'!$A$1:$L$53,MATCH($C249,'state-winning-votes'!$A:$A,0),MATCH($A249,'state-winning-votes'!$A$2:$L$2,0)),$L:$L,$H:$H)</f>
        <v>Carter, Jimmy</v>
      </c>
      <c r="W249" t="str">
        <f>VLOOKUP(A249,'national-winners'!$A$2:$B$13,2,0)</f>
        <v>Carter, Jimmy</v>
      </c>
      <c r="X249" t="str">
        <f t="shared" si="11"/>
        <v xml:space="preserve"> Jimmy Carter (W)</v>
      </c>
    </row>
    <row r="250" spans="1:24" x14ac:dyDescent="0.25">
      <c r="A250">
        <v>1976</v>
      </c>
      <c r="B250" t="s">
        <v>132</v>
      </c>
      <c r="C250" t="s">
        <v>133</v>
      </c>
      <c r="D250">
        <v>42</v>
      </c>
      <c r="E250">
        <v>23</v>
      </c>
      <c r="F250">
        <v>14</v>
      </c>
      <c r="G250" t="s">
        <v>16</v>
      </c>
      <c r="H250" t="s">
        <v>34</v>
      </c>
      <c r="I250" t="str">
        <f t="shared" si="9"/>
        <v>McCarthy, Eugene ""Gene""(L)</v>
      </c>
      <c r="J250" t="s">
        <v>96</v>
      </c>
      <c r="K250" t="b">
        <v>0</v>
      </c>
      <c r="L250">
        <v>50584</v>
      </c>
      <c r="M250">
        <v>4620787</v>
      </c>
      <c r="N250">
        <v>20171015</v>
      </c>
      <c r="O250" t="s">
        <v>19</v>
      </c>
      <c r="P250" t="str">
        <f>IF(VLOOKUP(A250,'national-winners'!$A$2:$B$13,2,0)=H250,"W","L")</f>
        <v>L</v>
      </c>
      <c r="Q250">
        <f>MATCH(C250,'state-winning-votes'!A:A,0)</f>
        <v>41</v>
      </c>
      <c r="R250">
        <f>MATCH(A250,'state-winning-votes'!$A$2:$L$2,0)</f>
        <v>2</v>
      </c>
      <c r="S250" cm="1">
        <f t="array" ref="S250">INDEX('state-winning-votes'!$A$1:$L$53,$Q250,$R250)</f>
        <v>2328677</v>
      </c>
      <c r="T250">
        <f>INDEX('state-winning-votes'!$A$1:$L$53,MATCH($C250,'state-winning-votes'!$A:$A,0),MATCH($A250,'state-winning-votes'!$A$2:$L$2,0))</f>
        <v>2328677</v>
      </c>
      <c r="U250" t="str">
        <f t="shared" si="10"/>
        <v>Carter, Jimmy</v>
      </c>
      <c r="V250" t="str">
        <f>_xlfn.XLOOKUP(INDEX('state-winning-votes'!$A$1:$L$53,MATCH($C250,'state-winning-votes'!$A:$A,0),MATCH($A250,'state-winning-votes'!$A$2:$L$2,0)),$L:$L,$H:$H)</f>
        <v>Carter, Jimmy</v>
      </c>
      <c r="W250" t="str">
        <f>VLOOKUP(A250,'national-winners'!$A$2:$B$13,2,0)</f>
        <v>Carter, Jimmy</v>
      </c>
      <c r="X250" t="str">
        <f t="shared" si="11"/>
        <v xml:space="preserve"> Jimmy Carter (W)</v>
      </c>
    </row>
    <row r="251" spans="1:24" x14ac:dyDescent="0.25">
      <c r="A251">
        <v>1976</v>
      </c>
      <c r="B251" t="s">
        <v>132</v>
      </c>
      <c r="C251" t="s">
        <v>133</v>
      </c>
      <c r="D251">
        <v>42</v>
      </c>
      <c r="E251">
        <v>23</v>
      </c>
      <c r="F251">
        <v>14</v>
      </c>
      <c r="G251" t="s">
        <v>16</v>
      </c>
      <c r="H251" t="s">
        <v>22</v>
      </c>
      <c r="I251" t="str">
        <f t="shared" si="9"/>
        <v>Maddox, Lester(L)</v>
      </c>
      <c r="J251" t="s">
        <v>134</v>
      </c>
      <c r="K251" t="b">
        <v>0</v>
      </c>
      <c r="L251">
        <v>25344</v>
      </c>
      <c r="M251">
        <v>4620787</v>
      </c>
      <c r="N251">
        <v>20171015</v>
      </c>
      <c r="O251" t="s">
        <v>19</v>
      </c>
      <c r="P251" t="str">
        <f>IF(VLOOKUP(A251,'national-winners'!$A$2:$B$13,2,0)=H251,"W","L")</f>
        <v>L</v>
      </c>
      <c r="Q251">
        <f>MATCH(C251,'state-winning-votes'!A:A,0)</f>
        <v>41</v>
      </c>
      <c r="R251">
        <f>MATCH(A251,'state-winning-votes'!$A$2:$L$2,0)</f>
        <v>2</v>
      </c>
      <c r="S251" cm="1">
        <f t="array" ref="S251">INDEX('state-winning-votes'!$A$1:$L$53,$Q251,$R251)</f>
        <v>2328677</v>
      </c>
      <c r="T251">
        <f>INDEX('state-winning-votes'!$A$1:$L$53,MATCH($C251,'state-winning-votes'!$A:$A,0),MATCH($A251,'state-winning-votes'!$A$2:$L$2,0))</f>
        <v>2328677</v>
      </c>
      <c r="U251" t="str">
        <f t="shared" si="10"/>
        <v>Carter, Jimmy</v>
      </c>
      <c r="V251" t="str">
        <f>_xlfn.XLOOKUP(INDEX('state-winning-votes'!$A$1:$L$53,MATCH($C251,'state-winning-votes'!$A:$A,0),MATCH($A251,'state-winning-votes'!$A$2:$L$2,0)),$L:$L,$H:$H)</f>
        <v>Carter, Jimmy</v>
      </c>
      <c r="W251" t="str">
        <f>VLOOKUP(A251,'national-winners'!$A$2:$B$13,2,0)</f>
        <v>Carter, Jimmy</v>
      </c>
      <c r="X251" t="str">
        <f t="shared" si="11"/>
        <v xml:space="preserve"> Jimmy Carter (W)</v>
      </c>
    </row>
    <row r="252" spans="1:24" x14ac:dyDescent="0.25">
      <c r="A252">
        <v>1976</v>
      </c>
      <c r="B252" t="s">
        <v>132</v>
      </c>
      <c r="C252" t="s">
        <v>133</v>
      </c>
      <c r="D252">
        <v>42</v>
      </c>
      <c r="E252">
        <v>23</v>
      </c>
      <c r="F252">
        <v>14</v>
      </c>
      <c r="G252" t="s">
        <v>16</v>
      </c>
      <c r="H252" t="s">
        <v>36</v>
      </c>
      <c r="I252" t="str">
        <f t="shared" si="9"/>
        <v>Camejo, Peter(L)</v>
      </c>
      <c r="J252" t="s">
        <v>37</v>
      </c>
      <c r="K252" t="b">
        <v>0</v>
      </c>
      <c r="L252">
        <v>3009</v>
      </c>
      <c r="M252">
        <v>4620787</v>
      </c>
      <c r="N252">
        <v>20171015</v>
      </c>
      <c r="O252" t="s">
        <v>19</v>
      </c>
      <c r="P252" t="str">
        <f>IF(VLOOKUP(A252,'national-winners'!$A$2:$B$13,2,0)=H252,"W","L")</f>
        <v>L</v>
      </c>
      <c r="Q252">
        <f>MATCH(C252,'state-winning-votes'!A:A,0)</f>
        <v>41</v>
      </c>
      <c r="R252">
        <f>MATCH(A252,'state-winning-votes'!$A$2:$L$2,0)</f>
        <v>2</v>
      </c>
      <c r="S252" cm="1">
        <f t="array" ref="S252">INDEX('state-winning-votes'!$A$1:$L$53,$Q252,$R252)</f>
        <v>2328677</v>
      </c>
      <c r="T252">
        <f>INDEX('state-winning-votes'!$A$1:$L$53,MATCH($C252,'state-winning-votes'!$A:$A,0),MATCH($A252,'state-winning-votes'!$A$2:$L$2,0))</f>
        <v>2328677</v>
      </c>
      <c r="U252" t="str">
        <f t="shared" si="10"/>
        <v>Carter, Jimmy</v>
      </c>
      <c r="V252" t="str">
        <f>_xlfn.XLOOKUP(INDEX('state-winning-votes'!$A$1:$L$53,MATCH($C252,'state-winning-votes'!$A:$A,0),MATCH($A252,'state-winning-votes'!$A$2:$L$2,0)),$L:$L,$H:$H)</f>
        <v>Carter, Jimmy</v>
      </c>
      <c r="W252" t="str">
        <f>VLOOKUP(A252,'national-winners'!$A$2:$B$13,2,0)</f>
        <v>Carter, Jimmy</v>
      </c>
      <c r="X252" t="str">
        <f t="shared" si="11"/>
        <v xml:space="preserve"> Jimmy Carter (W)</v>
      </c>
    </row>
    <row r="253" spans="1:24" x14ac:dyDescent="0.25">
      <c r="A253">
        <v>1976</v>
      </c>
      <c r="B253" t="s">
        <v>132</v>
      </c>
      <c r="C253" t="s">
        <v>133</v>
      </c>
      <c r="D253">
        <v>42</v>
      </c>
      <c r="E253">
        <v>23</v>
      </c>
      <c r="F253">
        <v>14</v>
      </c>
      <c r="G253" t="s">
        <v>16</v>
      </c>
      <c r="H253" t="s">
        <v>59</v>
      </c>
      <c r="I253" t="str">
        <f t="shared" si="9"/>
        <v>Other(L)</v>
      </c>
      <c r="K253" t="b">
        <v>0</v>
      </c>
      <c r="L253">
        <v>2934</v>
      </c>
      <c r="M253">
        <v>4620787</v>
      </c>
      <c r="N253">
        <v>20171015</v>
      </c>
      <c r="O253" t="s">
        <v>19</v>
      </c>
      <c r="P253" t="str">
        <f>IF(VLOOKUP(A253,'national-winners'!$A$2:$B$13,2,0)=H253,"W","L")</f>
        <v>L</v>
      </c>
      <c r="Q253">
        <f>MATCH(C253,'state-winning-votes'!A:A,0)</f>
        <v>41</v>
      </c>
      <c r="R253">
        <f>MATCH(A253,'state-winning-votes'!$A$2:$L$2,0)</f>
        <v>2</v>
      </c>
      <c r="S253" cm="1">
        <f t="array" ref="S253">INDEX('state-winning-votes'!$A$1:$L$53,$Q253,$R253)</f>
        <v>2328677</v>
      </c>
      <c r="T253">
        <f>INDEX('state-winning-votes'!$A$1:$L$53,MATCH($C253,'state-winning-votes'!$A:$A,0),MATCH($A253,'state-winning-votes'!$A$2:$L$2,0))</f>
        <v>2328677</v>
      </c>
      <c r="U253" t="str">
        <f t="shared" si="10"/>
        <v>Carter, Jimmy</v>
      </c>
      <c r="V253" t="str">
        <f>_xlfn.XLOOKUP(INDEX('state-winning-votes'!$A$1:$L$53,MATCH($C253,'state-winning-votes'!$A:$A,0),MATCH($A253,'state-winning-votes'!$A$2:$L$2,0)),$L:$L,$H:$H)</f>
        <v>Carter, Jimmy</v>
      </c>
      <c r="W253" t="str">
        <f>VLOOKUP(A253,'national-winners'!$A$2:$B$13,2,0)</f>
        <v>Carter, Jimmy</v>
      </c>
      <c r="X253" t="str">
        <f t="shared" si="11"/>
        <v xml:space="preserve"> Jimmy Carter (W)</v>
      </c>
    </row>
    <row r="254" spans="1:24" x14ac:dyDescent="0.25">
      <c r="A254">
        <v>1976</v>
      </c>
      <c r="B254" t="s">
        <v>132</v>
      </c>
      <c r="C254" t="s">
        <v>133</v>
      </c>
      <c r="D254">
        <v>42</v>
      </c>
      <c r="E254">
        <v>23</v>
      </c>
      <c r="F254">
        <v>14</v>
      </c>
      <c r="G254" t="s">
        <v>16</v>
      </c>
      <c r="H254" t="s">
        <v>48</v>
      </c>
      <c r="I254" t="str">
        <f t="shared" si="9"/>
        <v>Larouche, Lyndon, Jr.(L)</v>
      </c>
      <c r="J254" t="s">
        <v>49</v>
      </c>
      <c r="K254" t="b">
        <v>0</v>
      </c>
      <c r="L254">
        <v>2744</v>
      </c>
      <c r="M254">
        <v>4620787</v>
      </c>
      <c r="N254">
        <v>20171015</v>
      </c>
      <c r="O254" t="s">
        <v>19</v>
      </c>
      <c r="P254" t="str">
        <f>IF(VLOOKUP(A254,'national-winners'!$A$2:$B$13,2,0)=H254,"W","L")</f>
        <v>L</v>
      </c>
      <c r="Q254">
        <f>MATCH(C254,'state-winning-votes'!A:A,0)</f>
        <v>41</v>
      </c>
      <c r="R254">
        <f>MATCH(A254,'state-winning-votes'!$A$2:$L$2,0)</f>
        <v>2</v>
      </c>
      <c r="S254" cm="1">
        <f t="array" ref="S254">INDEX('state-winning-votes'!$A$1:$L$53,$Q254,$R254)</f>
        <v>2328677</v>
      </c>
      <c r="T254">
        <f>INDEX('state-winning-votes'!$A$1:$L$53,MATCH($C254,'state-winning-votes'!$A:$A,0),MATCH($A254,'state-winning-votes'!$A$2:$L$2,0))</f>
        <v>2328677</v>
      </c>
      <c r="U254" t="str">
        <f t="shared" si="10"/>
        <v>Carter, Jimmy</v>
      </c>
      <c r="V254" t="str">
        <f>_xlfn.XLOOKUP(INDEX('state-winning-votes'!$A$1:$L$53,MATCH($C254,'state-winning-votes'!$A:$A,0),MATCH($A254,'state-winning-votes'!$A$2:$L$2,0)),$L:$L,$H:$H)</f>
        <v>Carter, Jimmy</v>
      </c>
      <c r="W254" t="str">
        <f>VLOOKUP(A254,'national-winners'!$A$2:$B$13,2,0)</f>
        <v>Carter, Jimmy</v>
      </c>
      <c r="X254" t="str">
        <f t="shared" si="11"/>
        <v xml:space="preserve"> Jimmy Carter (W)</v>
      </c>
    </row>
    <row r="255" spans="1:24" x14ac:dyDescent="0.25">
      <c r="A255">
        <v>1976</v>
      </c>
      <c r="B255" t="s">
        <v>132</v>
      </c>
      <c r="C255" t="s">
        <v>133</v>
      </c>
      <c r="D255">
        <v>42</v>
      </c>
      <c r="E255">
        <v>23</v>
      </c>
      <c r="F255">
        <v>14</v>
      </c>
      <c r="G255" t="s">
        <v>16</v>
      </c>
      <c r="H255" t="s">
        <v>26</v>
      </c>
      <c r="I255" t="str">
        <f t="shared" si="9"/>
        <v>Hall, Gus(L)</v>
      </c>
      <c r="J255" t="s">
        <v>27</v>
      </c>
      <c r="K255" t="b">
        <v>0</v>
      </c>
      <c r="L255">
        <v>1891</v>
      </c>
      <c r="M255">
        <v>4620787</v>
      </c>
      <c r="N255">
        <v>20171015</v>
      </c>
      <c r="O255" t="s">
        <v>19</v>
      </c>
      <c r="P255" t="str">
        <f>IF(VLOOKUP(A255,'national-winners'!$A$2:$B$13,2,0)=H255,"W","L")</f>
        <v>L</v>
      </c>
      <c r="Q255">
        <f>MATCH(C255,'state-winning-votes'!A:A,0)</f>
        <v>41</v>
      </c>
      <c r="R255">
        <f>MATCH(A255,'state-winning-votes'!$A$2:$L$2,0)</f>
        <v>2</v>
      </c>
      <c r="S255" cm="1">
        <f t="array" ref="S255">INDEX('state-winning-votes'!$A$1:$L$53,$Q255,$R255)</f>
        <v>2328677</v>
      </c>
      <c r="T255">
        <f>INDEX('state-winning-votes'!$A$1:$L$53,MATCH($C255,'state-winning-votes'!$A:$A,0),MATCH($A255,'state-winning-votes'!$A$2:$L$2,0))</f>
        <v>2328677</v>
      </c>
      <c r="U255" t="str">
        <f t="shared" si="10"/>
        <v>Carter, Jimmy</v>
      </c>
      <c r="V255" t="str">
        <f>_xlfn.XLOOKUP(INDEX('state-winning-votes'!$A$1:$L$53,MATCH($C255,'state-winning-votes'!$A:$A,0),MATCH($A255,'state-winning-votes'!$A$2:$L$2,0)),$L:$L,$H:$H)</f>
        <v>Carter, Jimmy</v>
      </c>
      <c r="W255" t="str">
        <f>VLOOKUP(A255,'national-winners'!$A$2:$B$13,2,0)</f>
        <v>Carter, Jimmy</v>
      </c>
      <c r="X255" t="str">
        <f t="shared" si="11"/>
        <v xml:space="preserve"> Jimmy Carter (W)</v>
      </c>
    </row>
    <row r="256" spans="1:24" x14ac:dyDescent="0.25">
      <c r="A256">
        <v>1976</v>
      </c>
      <c r="B256" t="s">
        <v>135</v>
      </c>
      <c r="C256" t="s">
        <v>136</v>
      </c>
      <c r="D256">
        <v>44</v>
      </c>
      <c r="E256">
        <v>15</v>
      </c>
      <c r="F256">
        <v>5</v>
      </c>
      <c r="G256" t="s">
        <v>16</v>
      </c>
      <c r="H256" t="s">
        <v>17</v>
      </c>
      <c r="I256" t="str">
        <f t="shared" si="9"/>
        <v>Carter, Jimmy(W)</v>
      </c>
      <c r="J256" t="s">
        <v>18</v>
      </c>
      <c r="K256" t="b">
        <v>0</v>
      </c>
      <c r="L256">
        <v>227636</v>
      </c>
      <c r="M256">
        <v>410584</v>
      </c>
      <c r="N256">
        <v>20171015</v>
      </c>
      <c r="O256" t="s">
        <v>19</v>
      </c>
      <c r="P256" t="str">
        <f>IF(VLOOKUP(A256,'national-winners'!$A$2:$B$13,2,0)=H256,"W","L")</f>
        <v>W</v>
      </c>
      <c r="Q256">
        <f>MATCH(C256,'state-winning-votes'!A:A,0)</f>
        <v>42</v>
      </c>
      <c r="R256">
        <f>MATCH(A256,'state-winning-votes'!$A$2:$L$2,0)</f>
        <v>2</v>
      </c>
      <c r="S256" cm="1">
        <f t="array" ref="S256">INDEX('state-winning-votes'!$A$1:$L$53,$Q256,$R256)</f>
        <v>227636</v>
      </c>
      <c r="T256">
        <f>INDEX('state-winning-votes'!$A$1:$L$53,MATCH($C256,'state-winning-votes'!$A:$A,0),MATCH($A256,'state-winning-votes'!$A$2:$L$2,0))</f>
        <v>227636</v>
      </c>
      <c r="U256" t="str">
        <f t="shared" si="10"/>
        <v>Carter, Jimmy</v>
      </c>
      <c r="V256" t="str">
        <f>_xlfn.XLOOKUP(INDEX('state-winning-votes'!$A$1:$L$53,MATCH($C256,'state-winning-votes'!$A:$A,0),MATCH($A256,'state-winning-votes'!$A$2:$L$2,0)),$L:$L,$H:$H)</f>
        <v>Carter, Jimmy</v>
      </c>
      <c r="W256" t="str">
        <f>VLOOKUP(A256,'national-winners'!$A$2:$B$13,2,0)</f>
        <v>Carter, Jimmy</v>
      </c>
      <c r="X256" t="str">
        <f t="shared" si="11"/>
        <v xml:space="preserve"> Jimmy Carter (W)</v>
      </c>
    </row>
    <row r="257" spans="1:24" x14ac:dyDescent="0.25">
      <c r="A257">
        <v>1976</v>
      </c>
      <c r="B257" t="s">
        <v>135</v>
      </c>
      <c r="C257" t="s">
        <v>136</v>
      </c>
      <c r="D257">
        <v>44</v>
      </c>
      <c r="E257">
        <v>15</v>
      </c>
      <c r="F257">
        <v>5</v>
      </c>
      <c r="G257" t="s">
        <v>16</v>
      </c>
      <c r="H257" t="s">
        <v>20</v>
      </c>
      <c r="I257" t="str">
        <f t="shared" si="9"/>
        <v>Ford, Gerald(L)</v>
      </c>
      <c r="J257" t="s">
        <v>21</v>
      </c>
      <c r="K257" t="b">
        <v>0</v>
      </c>
      <c r="L257">
        <v>181249</v>
      </c>
      <c r="M257">
        <v>410584</v>
      </c>
      <c r="N257">
        <v>20171015</v>
      </c>
      <c r="O257" t="s">
        <v>19</v>
      </c>
      <c r="P257" t="str">
        <f>IF(VLOOKUP(A257,'national-winners'!$A$2:$B$13,2,0)=H257,"W","L")</f>
        <v>L</v>
      </c>
      <c r="Q257">
        <f>MATCH(C257,'state-winning-votes'!A:A,0)</f>
        <v>42</v>
      </c>
      <c r="R257">
        <f>MATCH(A257,'state-winning-votes'!$A$2:$L$2,0)</f>
        <v>2</v>
      </c>
      <c r="S257" cm="1">
        <f t="array" ref="S257">INDEX('state-winning-votes'!$A$1:$L$53,$Q257,$R257)</f>
        <v>227636</v>
      </c>
      <c r="T257">
        <f>INDEX('state-winning-votes'!$A$1:$L$53,MATCH($C257,'state-winning-votes'!$A:$A,0),MATCH($A257,'state-winning-votes'!$A$2:$L$2,0))</f>
        <v>227636</v>
      </c>
      <c r="U257" t="str">
        <f t="shared" si="10"/>
        <v>Carter, Jimmy</v>
      </c>
      <c r="V257" t="str">
        <f>_xlfn.XLOOKUP(INDEX('state-winning-votes'!$A$1:$L$53,MATCH($C257,'state-winning-votes'!$A:$A,0),MATCH($A257,'state-winning-votes'!$A$2:$L$2,0)),$L:$L,$H:$H)</f>
        <v>Carter, Jimmy</v>
      </c>
      <c r="W257" t="str">
        <f>VLOOKUP(A257,'national-winners'!$A$2:$B$13,2,0)</f>
        <v>Carter, Jimmy</v>
      </c>
      <c r="X257" t="str">
        <f t="shared" si="11"/>
        <v xml:space="preserve"> Jimmy Carter (W)</v>
      </c>
    </row>
    <row r="258" spans="1:24" x14ac:dyDescent="0.25">
      <c r="A258">
        <v>1976</v>
      </c>
      <c r="B258" t="s">
        <v>135</v>
      </c>
      <c r="C258" t="s">
        <v>136</v>
      </c>
      <c r="D258">
        <v>44</v>
      </c>
      <c r="E258">
        <v>15</v>
      </c>
      <c r="F258">
        <v>5</v>
      </c>
      <c r="G258" t="s">
        <v>16</v>
      </c>
      <c r="H258" t="s">
        <v>28</v>
      </c>
      <c r="I258" t="str">
        <f t="shared" si="9"/>
        <v>Macbride, Roger(L)</v>
      </c>
      <c r="J258" t="s">
        <v>29</v>
      </c>
      <c r="K258" t="b">
        <v>0</v>
      </c>
      <c r="L258">
        <v>715</v>
      </c>
      <c r="M258">
        <v>410584</v>
      </c>
      <c r="N258">
        <v>20171015</v>
      </c>
      <c r="O258" t="s">
        <v>19</v>
      </c>
      <c r="P258" t="str">
        <f>IF(VLOOKUP(A258,'national-winners'!$A$2:$B$13,2,0)=H258,"W","L")</f>
        <v>L</v>
      </c>
      <c r="Q258">
        <f>MATCH(C258,'state-winning-votes'!A:A,0)</f>
        <v>42</v>
      </c>
      <c r="R258">
        <f>MATCH(A258,'state-winning-votes'!$A$2:$L$2,0)</f>
        <v>2</v>
      </c>
      <c r="S258" cm="1">
        <f t="array" ref="S258">INDEX('state-winning-votes'!$A$1:$L$53,$Q258,$R258)</f>
        <v>227636</v>
      </c>
      <c r="T258">
        <f>INDEX('state-winning-votes'!$A$1:$L$53,MATCH($C258,'state-winning-votes'!$A:$A,0),MATCH($A258,'state-winning-votes'!$A$2:$L$2,0))</f>
        <v>227636</v>
      </c>
      <c r="U258" t="str">
        <f t="shared" si="10"/>
        <v>Carter, Jimmy</v>
      </c>
      <c r="V258" t="str">
        <f>_xlfn.XLOOKUP(INDEX('state-winning-votes'!$A$1:$L$53,MATCH($C258,'state-winning-votes'!$A:$A,0),MATCH($A258,'state-winning-votes'!$A$2:$L$2,0)),$L:$L,$H:$H)</f>
        <v>Carter, Jimmy</v>
      </c>
      <c r="W258" t="str">
        <f>VLOOKUP(A258,'national-winners'!$A$2:$B$13,2,0)</f>
        <v>Carter, Jimmy</v>
      </c>
      <c r="X258" t="str">
        <f t="shared" si="11"/>
        <v xml:space="preserve"> Jimmy Carter (W)</v>
      </c>
    </row>
    <row r="259" spans="1:24" x14ac:dyDescent="0.25">
      <c r="A259">
        <v>1976</v>
      </c>
      <c r="B259" t="s">
        <v>135</v>
      </c>
      <c r="C259" t="s">
        <v>136</v>
      </c>
      <c r="D259">
        <v>44</v>
      </c>
      <c r="E259">
        <v>15</v>
      </c>
      <c r="F259">
        <v>5</v>
      </c>
      <c r="G259" t="s">
        <v>16</v>
      </c>
      <c r="H259" t="s">
        <v>36</v>
      </c>
      <c r="I259" t="str">
        <f t="shared" ref="I259:I322" si="12">H259&amp;"("&amp;P259&amp;")"</f>
        <v>Camejo, Peter(L)</v>
      </c>
      <c r="J259" t="s">
        <v>37</v>
      </c>
      <c r="K259" t="b">
        <v>0</v>
      </c>
      <c r="L259">
        <v>462</v>
      </c>
      <c r="M259">
        <v>410584</v>
      </c>
      <c r="N259">
        <v>20171015</v>
      </c>
      <c r="O259" t="s">
        <v>19</v>
      </c>
      <c r="P259" t="str">
        <f>IF(VLOOKUP(A259,'national-winners'!$A$2:$B$13,2,0)=H259,"W","L")</f>
        <v>L</v>
      </c>
      <c r="Q259">
        <f>MATCH(C259,'state-winning-votes'!A:A,0)</f>
        <v>42</v>
      </c>
      <c r="R259">
        <f>MATCH(A259,'state-winning-votes'!$A$2:$L$2,0)</f>
        <v>2</v>
      </c>
      <c r="S259" cm="1">
        <f t="array" ref="S259">INDEX('state-winning-votes'!$A$1:$L$53,$Q259,$R259)</f>
        <v>227636</v>
      </c>
      <c r="T259">
        <f>INDEX('state-winning-votes'!$A$1:$L$53,MATCH($C259,'state-winning-votes'!$A:$A,0),MATCH($A259,'state-winning-votes'!$A$2:$L$2,0))</f>
        <v>227636</v>
      </c>
      <c r="U259" t="str">
        <f t="shared" ref="U259:U322" si="13">_xlfn.XLOOKUP(T259,L:L,H:H)</f>
        <v>Carter, Jimmy</v>
      </c>
      <c r="V259" t="str">
        <f>_xlfn.XLOOKUP(INDEX('state-winning-votes'!$A$1:$L$53,MATCH($C259,'state-winning-votes'!$A:$A,0),MATCH($A259,'state-winning-votes'!$A$2:$L$2,0)),$L:$L,$H:$H)</f>
        <v>Carter, Jimmy</v>
      </c>
      <c r="W259" t="str">
        <f>VLOOKUP(A259,'national-winners'!$A$2:$B$13,2,0)</f>
        <v>Carter, Jimmy</v>
      </c>
      <c r="X259" t="str">
        <f t="shared" ref="X259:X322" si="14">IFERROR(RIGHT(V259,LEN(V259)-SEARCH(",",V259))&amp;" "&amp;LEFT(V259,SEARCH(",",V259)-1)&amp;" (W)","NULL")</f>
        <v xml:space="preserve"> Jimmy Carter (W)</v>
      </c>
    </row>
    <row r="260" spans="1:24" x14ac:dyDescent="0.25">
      <c r="A260">
        <v>1976</v>
      </c>
      <c r="B260" t="s">
        <v>135</v>
      </c>
      <c r="C260" t="s">
        <v>136</v>
      </c>
      <c r="D260">
        <v>44</v>
      </c>
      <c r="E260">
        <v>15</v>
      </c>
      <c r="F260">
        <v>5</v>
      </c>
      <c r="G260" t="s">
        <v>16</v>
      </c>
      <c r="H260" t="s">
        <v>26</v>
      </c>
      <c r="I260" t="str">
        <f t="shared" si="12"/>
        <v>Hall, Gus(L)</v>
      </c>
      <c r="J260" t="s">
        <v>27</v>
      </c>
      <c r="K260" t="b">
        <v>0</v>
      </c>
      <c r="L260">
        <v>334</v>
      </c>
      <c r="M260">
        <v>410584</v>
      </c>
      <c r="N260">
        <v>20171015</v>
      </c>
      <c r="O260" t="s">
        <v>19</v>
      </c>
      <c r="P260" t="str">
        <f>IF(VLOOKUP(A260,'national-winners'!$A$2:$B$13,2,0)=H260,"W","L")</f>
        <v>L</v>
      </c>
      <c r="Q260">
        <f>MATCH(C260,'state-winning-votes'!A:A,0)</f>
        <v>42</v>
      </c>
      <c r="R260">
        <f>MATCH(A260,'state-winning-votes'!$A$2:$L$2,0)</f>
        <v>2</v>
      </c>
      <c r="S260" cm="1">
        <f t="array" ref="S260">INDEX('state-winning-votes'!$A$1:$L$53,$Q260,$R260)</f>
        <v>227636</v>
      </c>
      <c r="T260">
        <f>INDEX('state-winning-votes'!$A$1:$L$53,MATCH($C260,'state-winning-votes'!$A:$A,0),MATCH($A260,'state-winning-votes'!$A$2:$L$2,0))</f>
        <v>227636</v>
      </c>
      <c r="U260" t="str">
        <f t="shared" si="13"/>
        <v>Carter, Jimmy</v>
      </c>
      <c r="V260" t="str">
        <f>_xlfn.XLOOKUP(INDEX('state-winning-votes'!$A$1:$L$53,MATCH($C260,'state-winning-votes'!$A:$A,0),MATCH($A260,'state-winning-votes'!$A$2:$L$2,0)),$L:$L,$H:$H)</f>
        <v>Carter, Jimmy</v>
      </c>
      <c r="W260" t="str">
        <f>VLOOKUP(A260,'national-winners'!$A$2:$B$13,2,0)</f>
        <v>Carter, Jimmy</v>
      </c>
      <c r="X260" t="str">
        <f t="shared" si="14"/>
        <v xml:space="preserve"> Jimmy Carter (W)</v>
      </c>
    </row>
    <row r="261" spans="1:24" x14ac:dyDescent="0.25">
      <c r="A261">
        <v>1976</v>
      </c>
      <c r="B261" t="s">
        <v>135</v>
      </c>
      <c r="C261" t="s">
        <v>136</v>
      </c>
      <c r="D261">
        <v>44</v>
      </c>
      <c r="E261">
        <v>15</v>
      </c>
      <c r="F261">
        <v>5</v>
      </c>
      <c r="G261" t="s">
        <v>16</v>
      </c>
      <c r="H261" t="s">
        <v>70</v>
      </c>
      <c r="I261" t="str">
        <f t="shared" si="12"/>
        <v>Julius ""Jules"", Levin(L)</v>
      </c>
      <c r="J261" t="s">
        <v>56</v>
      </c>
      <c r="K261" t="b">
        <v>0</v>
      </c>
      <c r="L261">
        <v>188</v>
      </c>
      <c r="M261">
        <v>410584</v>
      </c>
      <c r="N261">
        <v>20171015</v>
      </c>
      <c r="O261" t="s">
        <v>19</v>
      </c>
      <c r="P261" t="str">
        <f>IF(VLOOKUP(A261,'national-winners'!$A$2:$B$13,2,0)=H261,"W","L")</f>
        <v>L</v>
      </c>
      <c r="Q261">
        <f>MATCH(C261,'state-winning-votes'!A:A,0)</f>
        <v>42</v>
      </c>
      <c r="R261">
        <f>MATCH(A261,'state-winning-votes'!$A$2:$L$2,0)</f>
        <v>2</v>
      </c>
      <c r="S261" cm="1">
        <f t="array" ref="S261">INDEX('state-winning-votes'!$A$1:$L$53,$Q261,$R261)</f>
        <v>227636</v>
      </c>
      <c r="T261">
        <f>INDEX('state-winning-votes'!$A$1:$L$53,MATCH($C261,'state-winning-votes'!$A:$A,0),MATCH($A261,'state-winning-votes'!$A$2:$L$2,0))</f>
        <v>227636</v>
      </c>
      <c r="U261" t="str">
        <f t="shared" si="13"/>
        <v>Carter, Jimmy</v>
      </c>
      <c r="V261" t="str">
        <f>_xlfn.XLOOKUP(INDEX('state-winning-votes'!$A$1:$L$53,MATCH($C261,'state-winning-votes'!$A:$A,0),MATCH($A261,'state-winning-votes'!$A$2:$L$2,0)),$L:$L,$H:$H)</f>
        <v>Carter, Jimmy</v>
      </c>
      <c r="W261" t="str">
        <f>VLOOKUP(A261,'national-winners'!$A$2:$B$13,2,0)</f>
        <v>Carter, Jimmy</v>
      </c>
      <c r="X261" t="str">
        <f t="shared" si="14"/>
        <v xml:space="preserve"> Jimmy Carter (W)</v>
      </c>
    </row>
    <row r="262" spans="1:24" x14ac:dyDescent="0.25">
      <c r="A262">
        <v>1976</v>
      </c>
      <c r="B262" t="s">
        <v>137</v>
      </c>
      <c r="C262" t="s">
        <v>138</v>
      </c>
      <c r="D262">
        <v>45</v>
      </c>
      <c r="E262">
        <v>57</v>
      </c>
      <c r="F262">
        <v>48</v>
      </c>
      <c r="G262" t="s">
        <v>16</v>
      </c>
      <c r="H262" t="s">
        <v>17</v>
      </c>
      <c r="I262" t="str">
        <f t="shared" si="12"/>
        <v>Carter, Jimmy(W)</v>
      </c>
      <c r="J262" t="s">
        <v>18</v>
      </c>
      <c r="K262" t="b">
        <v>0</v>
      </c>
      <c r="L262">
        <v>450807</v>
      </c>
      <c r="M262">
        <v>802583</v>
      </c>
      <c r="N262">
        <v>20171015</v>
      </c>
      <c r="O262" t="s">
        <v>19</v>
      </c>
      <c r="P262" t="str">
        <f>IF(VLOOKUP(A262,'national-winners'!$A$2:$B$13,2,0)=H262,"W","L")</f>
        <v>W</v>
      </c>
      <c r="Q262">
        <f>MATCH(C262,'state-winning-votes'!A:A,0)</f>
        <v>43</v>
      </c>
      <c r="R262">
        <f>MATCH(A262,'state-winning-votes'!$A$2:$L$2,0)</f>
        <v>2</v>
      </c>
      <c r="S262" cm="1">
        <f t="array" ref="S262">INDEX('state-winning-votes'!$A$1:$L$53,$Q262,$R262)</f>
        <v>450807</v>
      </c>
      <c r="T262">
        <f>INDEX('state-winning-votes'!$A$1:$L$53,MATCH($C262,'state-winning-votes'!$A:$A,0),MATCH($A262,'state-winning-votes'!$A$2:$L$2,0))</f>
        <v>450807</v>
      </c>
      <c r="U262" t="str">
        <f t="shared" si="13"/>
        <v>Carter, Jimmy</v>
      </c>
      <c r="V262" t="str">
        <f>_xlfn.XLOOKUP(INDEX('state-winning-votes'!$A$1:$L$53,MATCH($C262,'state-winning-votes'!$A:$A,0),MATCH($A262,'state-winning-votes'!$A$2:$L$2,0)),$L:$L,$H:$H)</f>
        <v>Carter, Jimmy</v>
      </c>
      <c r="W262" t="str">
        <f>VLOOKUP(A262,'national-winners'!$A$2:$B$13,2,0)</f>
        <v>Carter, Jimmy</v>
      </c>
      <c r="X262" t="str">
        <f t="shared" si="14"/>
        <v xml:space="preserve"> Jimmy Carter (W)</v>
      </c>
    </row>
    <row r="263" spans="1:24" x14ac:dyDescent="0.25">
      <c r="A263">
        <v>1976</v>
      </c>
      <c r="B263" t="s">
        <v>137</v>
      </c>
      <c r="C263" t="s">
        <v>138</v>
      </c>
      <c r="D263">
        <v>45</v>
      </c>
      <c r="E263">
        <v>57</v>
      </c>
      <c r="F263">
        <v>48</v>
      </c>
      <c r="G263" t="s">
        <v>16</v>
      </c>
      <c r="H263" t="s">
        <v>20</v>
      </c>
      <c r="I263" t="str">
        <f t="shared" si="12"/>
        <v>Ford, Gerald(L)</v>
      </c>
      <c r="J263" t="s">
        <v>21</v>
      </c>
      <c r="K263" t="b">
        <v>0</v>
      </c>
      <c r="L263">
        <v>346149</v>
      </c>
      <c r="M263">
        <v>802583</v>
      </c>
      <c r="N263">
        <v>20171015</v>
      </c>
      <c r="O263" t="s">
        <v>19</v>
      </c>
      <c r="P263" t="str">
        <f>IF(VLOOKUP(A263,'national-winners'!$A$2:$B$13,2,0)=H263,"W","L")</f>
        <v>L</v>
      </c>
      <c r="Q263">
        <f>MATCH(C263,'state-winning-votes'!A:A,0)</f>
        <v>43</v>
      </c>
      <c r="R263">
        <f>MATCH(A263,'state-winning-votes'!$A$2:$L$2,0)</f>
        <v>2</v>
      </c>
      <c r="S263" cm="1">
        <f t="array" ref="S263">INDEX('state-winning-votes'!$A$1:$L$53,$Q263,$R263)</f>
        <v>450807</v>
      </c>
      <c r="T263">
        <f>INDEX('state-winning-votes'!$A$1:$L$53,MATCH($C263,'state-winning-votes'!$A:$A,0),MATCH($A263,'state-winning-votes'!$A$2:$L$2,0))</f>
        <v>450807</v>
      </c>
      <c r="U263" t="str">
        <f t="shared" si="13"/>
        <v>Carter, Jimmy</v>
      </c>
      <c r="V263" t="str">
        <f>_xlfn.XLOOKUP(INDEX('state-winning-votes'!$A$1:$L$53,MATCH($C263,'state-winning-votes'!$A:$A,0),MATCH($A263,'state-winning-votes'!$A$2:$L$2,0)),$L:$L,$H:$H)</f>
        <v>Carter, Jimmy</v>
      </c>
      <c r="W263" t="str">
        <f>VLOOKUP(A263,'national-winners'!$A$2:$B$13,2,0)</f>
        <v>Carter, Jimmy</v>
      </c>
      <c r="X263" t="str">
        <f t="shared" si="14"/>
        <v xml:space="preserve"> Jimmy Carter (W)</v>
      </c>
    </row>
    <row r="264" spans="1:24" x14ac:dyDescent="0.25">
      <c r="A264">
        <v>1976</v>
      </c>
      <c r="B264" t="s">
        <v>137</v>
      </c>
      <c r="C264" t="s">
        <v>138</v>
      </c>
      <c r="D264">
        <v>45</v>
      </c>
      <c r="E264">
        <v>57</v>
      </c>
      <c r="F264">
        <v>48</v>
      </c>
      <c r="G264" t="s">
        <v>16</v>
      </c>
      <c r="H264" t="s">
        <v>38</v>
      </c>
      <c r="I264" t="str">
        <f t="shared" si="12"/>
        <v>Anderson, Thomas J.(L)</v>
      </c>
      <c r="J264" t="s">
        <v>39</v>
      </c>
      <c r="K264" t="b">
        <v>0</v>
      </c>
      <c r="L264">
        <v>2996</v>
      </c>
      <c r="M264">
        <v>802583</v>
      </c>
      <c r="N264">
        <v>20171015</v>
      </c>
      <c r="O264" t="s">
        <v>19</v>
      </c>
      <c r="P264" t="str">
        <f>IF(VLOOKUP(A264,'national-winners'!$A$2:$B$13,2,0)=H264,"W","L")</f>
        <v>L</v>
      </c>
      <c r="Q264">
        <f>MATCH(C264,'state-winning-votes'!A:A,0)</f>
        <v>43</v>
      </c>
      <c r="R264">
        <f>MATCH(A264,'state-winning-votes'!$A$2:$L$2,0)</f>
        <v>2</v>
      </c>
      <c r="S264" cm="1">
        <f t="array" ref="S264">INDEX('state-winning-votes'!$A$1:$L$53,$Q264,$R264)</f>
        <v>450807</v>
      </c>
      <c r="T264">
        <f>INDEX('state-winning-votes'!$A$1:$L$53,MATCH($C264,'state-winning-votes'!$A:$A,0),MATCH($A264,'state-winning-votes'!$A$2:$L$2,0))</f>
        <v>450807</v>
      </c>
      <c r="U264" t="str">
        <f t="shared" si="13"/>
        <v>Carter, Jimmy</v>
      </c>
      <c r="V264" t="str">
        <f>_xlfn.XLOOKUP(INDEX('state-winning-votes'!$A$1:$L$53,MATCH($C264,'state-winning-votes'!$A:$A,0),MATCH($A264,'state-winning-votes'!$A$2:$L$2,0)),$L:$L,$H:$H)</f>
        <v>Carter, Jimmy</v>
      </c>
      <c r="W264" t="str">
        <f>VLOOKUP(A264,'national-winners'!$A$2:$B$13,2,0)</f>
        <v>Carter, Jimmy</v>
      </c>
      <c r="X264" t="str">
        <f t="shared" si="14"/>
        <v xml:space="preserve"> Jimmy Carter (W)</v>
      </c>
    </row>
    <row r="265" spans="1:24" x14ac:dyDescent="0.25">
      <c r="A265">
        <v>1976</v>
      </c>
      <c r="B265" t="s">
        <v>137</v>
      </c>
      <c r="C265" t="s">
        <v>138</v>
      </c>
      <c r="D265">
        <v>45</v>
      </c>
      <c r="E265">
        <v>57</v>
      </c>
      <c r="F265">
        <v>48</v>
      </c>
      <c r="G265" t="s">
        <v>16</v>
      </c>
      <c r="H265" t="s">
        <v>22</v>
      </c>
      <c r="I265" t="str">
        <f t="shared" si="12"/>
        <v>Maddox, Lester(L)</v>
      </c>
      <c r="J265" t="s">
        <v>23</v>
      </c>
      <c r="K265" t="b">
        <v>0</v>
      </c>
      <c r="L265">
        <v>1950</v>
      </c>
      <c r="M265">
        <v>802583</v>
      </c>
      <c r="N265">
        <v>20171015</v>
      </c>
      <c r="O265" t="s">
        <v>19</v>
      </c>
      <c r="P265" t="str">
        <f>IF(VLOOKUP(A265,'national-winners'!$A$2:$B$13,2,0)=H265,"W","L")</f>
        <v>L</v>
      </c>
      <c r="Q265">
        <f>MATCH(C265,'state-winning-votes'!A:A,0)</f>
        <v>43</v>
      </c>
      <c r="R265">
        <f>MATCH(A265,'state-winning-votes'!$A$2:$L$2,0)</f>
        <v>2</v>
      </c>
      <c r="S265" cm="1">
        <f t="array" ref="S265">INDEX('state-winning-votes'!$A$1:$L$53,$Q265,$R265)</f>
        <v>450807</v>
      </c>
      <c r="T265">
        <f>INDEX('state-winning-votes'!$A$1:$L$53,MATCH($C265,'state-winning-votes'!$A:$A,0),MATCH($A265,'state-winning-votes'!$A$2:$L$2,0))</f>
        <v>450807</v>
      </c>
      <c r="U265" t="str">
        <f t="shared" si="13"/>
        <v>Carter, Jimmy</v>
      </c>
      <c r="V265" t="str">
        <f>_xlfn.XLOOKUP(INDEX('state-winning-votes'!$A$1:$L$53,MATCH($C265,'state-winning-votes'!$A:$A,0),MATCH($A265,'state-winning-votes'!$A$2:$L$2,0)),$L:$L,$H:$H)</f>
        <v>Carter, Jimmy</v>
      </c>
      <c r="W265" t="str">
        <f>VLOOKUP(A265,'national-winners'!$A$2:$B$13,2,0)</f>
        <v>Carter, Jimmy</v>
      </c>
      <c r="X265" t="str">
        <f t="shared" si="14"/>
        <v xml:space="preserve"> Jimmy Carter (W)</v>
      </c>
    </row>
    <row r="266" spans="1:24" x14ac:dyDescent="0.25">
      <c r="A266">
        <v>1976</v>
      </c>
      <c r="B266" t="s">
        <v>137</v>
      </c>
      <c r="C266" t="s">
        <v>138</v>
      </c>
      <c r="D266">
        <v>45</v>
      </c>
      <c r="E266">
        <v>57</v>
      </c>
      <c r="F266">
        <v>48</v>
      </c>
      <c r="G266" t="s">
        <v>16</v>
      </c>
      <c r="I266" t="str">
        <f t="shared" si="12"/>
        <v>(L)</v>
      </c>
      <c r="K266" t="b">
        <v>1</v>
      </c>
      <c r="L266">
        <v>681</v>
      </c>
      <c r="M266">
        <v>802583</v>
      </c>
      <c r="N266">
        <v>20171015</v>
      </c>
      <c r="O266" t="s">
        <v>19</v>
      </c>
      <c r="P266" t="str">
        <f>IF(VLOOKUP(A266,'national-winners'!$A$2:$B$13,2,0)=H266,"W","L")</f>
        <v>L</v>
      </c>
      <c r="Q266">
        <f>MATCH(C266,'state-winning-votes'!A:A,0)</f>
        <v>43</v>
      </c>
      <c r="R266">
        <f>MATCH(A266,'state-winning-votes'!$A$2:$L$2,0)</f>
        <v>2</v>
      </c>
      <c r="S266" cm="1">
        <f t="array" ref="S266">INDEX('state-winning-votes'!$A$1:$L$53,$Q266,$R266)</f>
        <v>450807</v>
      </c>
      <c r="T266">
        <f>INDEX('state-winning-votes'!$A$1:$L$53,MATCH($C266,'state-winning-votes'!$A:$A,0),MATCH($A266,'state-winning-votes'!$A$2:$L$2,0))</f>
        <v>450807</v>
      </c>
      <c r="U266" t="str">
        <f t="shared" si="13"/>
        <v>Carter, Jimmy</v>
      </c>
      <c r="V266" t="str">
        <f>_xlfn.XLOOKUP(INDEX('state-winning-votes'!$A$1:$L$53,MATCH($C266,'state-winning-votes'!$A:$A,0),MATCH($A266,'state-winning-votes'!$A$2:$L$2,0)),$L:$L,$H:$H)</f>
        <v>Carter, Jimmy</v>
      </c>
      <c r="W266" t="str">
        <f>VLOOKUP(A266,'national-winners'!$A$2:$B$13,2,0)</f>
        <v>Carter, Jimmy</v>
      </c>
      <c r="X266" t="str">
        <f t="shared" si="14"/>
        <v xml:space="preserve"> Jimmy Carter (W)</v>
      </c>
    </row>
    <row r="267" spans="1:24" x14ac:dyDescent="0.25">
      <c r="A267">
        <v>1976</v>
      </c>
      <c r="B267" t="s">
        <v>139</v>
      </c>
      <c r="C267" t="s">
        <v>140</v>
      </c>
      <c r="D267">
        <v>46</v>
      </c>
      <c r="E267">
        <v>45</v>
      </c>
      <c r="F267">
        <v>37</v>
      </c>
      <c r="G267" t="s">
        <v>16</v>
      </c>
      <c r="H267" t="s">
        <v>20</v>
      </c>
      <c r="I267" t="str">
        <f t="shared" si="12"/>
        <v>Ford, Gerald(L)</v>
      </c>
      <c r="J267" t="s">
        <v>21</v>
      </c>
      <c r="K267" t="b">
        <v>0</v>
      </c>
      <c r="L267">
        <v>151505</v>
      </c>
      <c r="M267">
        <v>300678</v>
      </c>
      <c r="N267">
        <v>20171015</v>
      </c>
      <c r="O267" t="s">
        <v>19</v>
      </c>
      <c r="P267" t="str">
        <f>IF(VLOOKUP(A267,'national-winners'!$A$2:$B$13,2,0)=H267,"W","L")</f>
        <v>L</v>
      </c>
      <c r="Q267">
        <f>MATCH(C267,'state-winning-votes'!A:A,0)</f>
        <v>44</v>
      </c>
      <c r="R267">
        <f>MATCH(A267,'state-winning-votes'!$A$2:$L$2,0)</f>
        <v>2</v>
      </c>
      <c r="S267" cm="1">
        <f t="array" ref="S267">INDEX('state-winning-votes'!$A$1:$L$53,$Q267,$R267)</f>
        <v>151505</v>
      </c>
      <c r="T267">
        <f>INDEX('state-winning-votes'!$A$1:$L$53,MATCH($C267,'state-winning-votes'!$A:$A,0),MATCH($A267,'state-winning-votes'!$A$2:$L$2,0))</f>
        <v>151505</v>
      </c>
      <c r="U267" t="str">
        <f t="shared" si="13"/>
        <v>Ford, Gerald</v>
      </c>
      <c r="V267" t="str">
        <f>_xlfn.XLOOKUP(INDEX('state-winning-votes'!$A$1:$L$53,MATCH($C267,'state-winning-votes'!$A:$A,0),MATCH($A267,'state-winning-votes'!$A$2:$L$2,0)),$L:$L,$H:$H)</f>
        <v>Ford, Gerald</v>
      </c>
      <c r="W267" t="str">
        <f>VLOOKUP(A267,'national-winners'!$A$2:$B$13,2,0)</f>
        <v>Carter, Jimmy</v>
      </c>
      <c r="X267" t="str">
        <f t="shared" si="14"/>
        <v xml:space="preserve"> Gerald Ford (W)</v>
      </c>
    </row>
    <row r="268" spans="1:24" x14ac:dyDescent="0.25">
      <c r="A268">
        <v>1976</v>
      </c>
      <c r="B268" t="s">
        <v>139</v>
      </c>
      <c r="C268" t="s">
        <v>140</v>
      </c>
      <c r="D268">
        <v>46</v>
      </c>
      <c r="E268">
        <v>45</v>
      </c>
      <c r="F268">
        <v>37</v>
      </c>
      <c r="G268" t="s">
        <v>16</v>
      </c>
      <c r="H268" t="s">
        <v>17</v>
      </c>
      <c r="I268" t="str">
        <f t="shared" si="12"/>
        <v>Carter, Jimmy(W)</v>
      </c>
      <c r="J268" t="s">
        <v>18</v>
      </c>
      <c r="K268" t="b">
        <v>0</v>
      </c>
      <c r="L268">
        <v>147068</v>
      </c>
      <c r="M268">
        <v>300678</v>
      </c>
      <c r="N268">
        <v>20171015</v>
      </c>
      <c r="O268" t="s">
        <v>19</v>
      </c>
      <c r="P268" t="str">
        <f>IF(VLOOKUP(A268,'national-winners'!$A$2:$B$13,2,0)=H268,"W","L")</f>
        <v>W</v>
      </c>
      <c r="Q268">
        <f>MATCH(C268,'state-winning-votes'!A:A,0)</f>
        <v>44</v>
      </c>
      <c r="R268">
        <f>MATCH(A268,'state-winning-votes'!$A$2:$L$2,0)</f>
        <v>2</v>
      </c>
      <c r="S268" cm="1">
        <f t="array" ref="S268">INDEX('state-winning-votes'!$A$1:$L$53,$Q268,$R268)</f>
        <v>151505</v>
      </c>
      <c r="T268">
        <f>INDEX('state-winning-votes'!$A$1:$L$53,MATCH($C268,'state-winning-votes'!$A:$A,0),MATCH($A268,'state-winning-votes'!$A$2:$L$2,0))</f>
        <v>151505</v>
      </c>
      <c r="U268" t="str">
        <f t="shared" si="13"/>
        <v>Ford, Gerald</v>
      </c>
      <c r="V268" t="str">
        <f>_xlfn.XLOOKUP(INDEX('state-winning-votes'!$A$1:$L$53,MATCH($C268,'state-winning-votes'!$A:$A,0),MATCH($A268,'state-winning-votes'!$A$2:$L$2,0)),$L:$L,$H:$H)</f>
        <v>Ford, Gerald</v>
      </c>
      <c r="W268" t="str">
        <f>VLOOKUP(A268,'national-winners'!$A$2:$B$13,2,0)</f>
        <v>Carter, Jimmy</v>
      </c>
      <c r="X268" t="str">
        <f t="shared" si="14"/>
        <v xml:space="preserve"> Gerald Ford (W)</v>
      </c>
    </row>
    <row r="269" spans="1:24" x14ac:dyDescent="0.25">
      <c r="A269">
        <v>1976</v>
      </c>
      <c r="B269" t="s">
        <v>139</v>
      </c>
      <c r="C269" t="s">
        <v>140</v>
      </c>
      <c r="D269">
        <v>46</v>
      </c>
      <c r="E269">
        <v>45</v>
      </c>
      <c r="F269">
        <v>37</v>
      </c>
      <c r="G269" t="s">
        <v>16</v>
      </c>
      <c r="H269" t="s">
        <v>28</v>
      </c>
      <c r="I269" t="str">
        <f t="shared" si="12"/>
        <v>Macbride, Roger(L)</v>
      </c>
      <c r="J269" t="s">
        <v>29</v>
      </c>
      <c r="K269" t="b">
        <v>0</v>
      </c>
      <c r="L269">
        <v>1619</v>
      </c>
      <c r="M269">
        <v>300678</v>
      </c>
      <c r="N269">
        <v>20171015</v>
      </c>
      <c r="O269" t="s">
        <v>19</v>
      </c>
      <c r="P269" t="str">
        <f>IF(VLOOKUP(A269,'national-winners'!$A$2:$B$13,2,0)=H269,"W","L")</f>
        <v>L</v>
      </c>
      <c r="Q269">
        <f>MATCH(C269,'state-winning-votes'!A:A,0)</f>
        <v>44</v>
      </c>
      <c r="R269">
        <f>MATCH(A269,'state-winning-votes'!$A$2:$L$2,0)</f>
        <v>2</v>
      </c>
      <c r="S269" cm="1">
        <f t="array" ref="S269">INDEX('state-winning-votes'!$A$1:$L$53,$Q269,$R269)</f>
        <v>151505</v>
      </c>
      <c r="T269">
        <f>INDEX('state-winning-votes'!$A$1:$L$53,MATCH($C269,'state-winning-votes'!$A:$A,0),MATCH($A269,'state-winning-votes'!$A$2:$L$2,0))</f>
        <v>151505</v>
      </c>
      <c r="U269" t="str">
        <f t="shared" si="13"/>
        <v>Ford, Gerald</v>
      </c>
      <c r="V269" t="str">
        <f>_xlfn.XLOOKUP(INDEX('state-winning-votes'!$A$1:$L$53,MATCH($C269,'state-winning-votes'!$A:$A,0),MATCH($A269,'state-winning-votes'!$A$2:$L$2,0)),$L:$L,$H:$H)</f>
        <v>Ford, Gerald</v>
      </c>
      <c r="W269" t="str">
        <f>VLOOKUP(A269,'national-winners'!$A$2:$B$13,2,0)</f>
        <v>Carter, Jimmy</v>
      </c>
      <c r="X269" t="str">
        <f t="shared" si="14"/>
        <v xml:space="preserve"> Gerald Ford (W)</v>
      </c>
    </row>
    <row r="270" spans="1:24" x14ac:dyDescent="0.25">
      <c r="A270">
        <v>1976</v>
      </c>
      <c r="B270" t="s">
        <v>139</v>
      </c>
      <c r="C270" t="s">
        <v>140</v>
      </c>
      <c r="D270">
        <v>46</v>
      </c>
      <c r="E270">
        <v>45</v>
      </c>
      <c r="F270">
        <v>37</v>
      </c>
      <c r="G270" t="s">
        <v>16</v>
      </c>
      <c r="H270" t="s">
        <v>26</v>
      </c>
      <c r="I270" t="str">
        <f t="shared" si="12"/>
        <v>Hall, Gus(L)</v>
      </c>
      <c r="J270" t="s">
        <v>27</v>
      </c>
      <c r="K270" t="b">
        <v>0</v>
      </c>
      <c r="L270">
        <v>318</v>
      </c>
      <c r="M270">
        <v>300678</v>
      </c>
      <c r="N270">
        <v>20171015</v>
      </c>
      <c r="O270" t="s">
        <v>19</v>
      </c>
      <c r="P270" t="str">
        <f>IF(VLOOKUP(A270,'national-winners'!$A$2:$B$13,2,0)=H270,"W","L")</f>
        <v>L</v>
      </c>
      <c r="Q270">
        <f>MATCH(C270,'state-winning-votes'!A:A,0)</f>
        <v>44</v>
      </c>
      <c r="R270">
        <f>MATCH(A270,'state-winning-votes'!$A$2:$L$2,0)</f>
        <v>2</v>
      </c>
      <c r="S270" cm="1">
        <f t="array" ref="S270">INDEX('state-winning-votes'!$A$1:$L$53,$Q270,$R270)</f>
        <v>151505</v>
      </c>
      <c r="T270">
        <f>INDEX('state-winning-votes'!$A$1:$L$53,MATCH($C270,'state-winning-votes'!$A:$A,0),MATCH($A270,'state-winning-votes'!$A$2:$L$2,0))</f>
        <v>151505</v>
      </c>
      <c r="U270" t="str">
        <f t="shared" si="13"/>
        <v>Ford, Gerald</v>
      </c>
      <c r="V270" t="str">
        <f>_xlfn.XLOOKUP(INDEX('state-winning-votes'!$A$1:$L$53,MATCH($C270,'state-winning-votes'!$A:$A,0),MATCH($A270,'state-winning-votes'!$A$2:$L$2,0)),$L:$L,$H:$H)</f>
        <v>Ford, Gerald</v>
      </c>
      <c r="W270" t="str">
        <f>VLOOKUP(A270,'national-winners'!$A$2:$B$13,2,0)</f>
        <v>Carter, Jimmy</v>
      </c>
      <c r="X270" t="str">
        <f t="shared" si="14"/>
        <v xml:space="preserve"> Gerald Ford (W)</v>
      </c>
    </row>
    <row r="271" spans="1:24" x14ac:dyDescent="0.25">
      <c r="A271">
        <v>1976</v>
      </c>
      <c r="B271" t="s">
        <v>139</v>
      </c>
      <c r="C271" t="s">
        <v>140</v>
      </c>
      <c r="D271">
        <v>46</v>
      </c>
      <c r="E271">
        <v>45</v>
      </c>
      <c r="F271">
        <v>37</v>
      </c>
      <c r="G271" t="s">
        <v>16</v>
      </c>
      <c r="H271" t="s">
        <v>36</v>
      </c>
      <c r="I271" t="str">
        <f t="shared" si="12"/>
        <v>Camejo, Peter(L)</v>
      </c>
      <c r="J271" t="s">
        <v>37</v>
      </c>
      <c r="K271" t="b">
        <v>0</v>
      </c>
      <c r="L271">
        <v>168</v>
      </c>
      <c r="M271">
        <v>300678</v>
      </c>
      <c r="N271">
        <v>20171015</v>
      </c>
      <c r="O271" t="s">
        <v>19</v>
      </c>
      <c r="P271" t="str">
        <f>IF(VLOOKUP(A271,'national-winners'!$A$2:$B$13,2,0)=H271,"W","L")</f>
        <v>L</v>
      </c>
      <c r="Q271">
        <f>MATCH(C271,'state-winning-votes'!A:A,0)</f>
        <v>44</v>
      </c>
      <c r="R271">
        <f>MATCH(A271,'state-winning-votes'!$A$2:$L$2,0)</f>
        <v>2</v>
      </c>
      <c r="S271" cm="1">
        <f t="array" ref="S271">INDEX('state-winning-votes'!$A$1:$L$53,$Q271,$R271)</f>
        <v>151505</v>
      </c>
      <c r="T271">
        <f>INDEX('state-winning-votes'!$A$1:$L$53,MATCH($C271,'state-winning-votes'!$A:$A,0),MATCH($A271,'state-winning-votes'!$A$2:$L$2,0))</f>
        <v>151505</v>
      </c>
      <c r="U271" t="str">
        <f t="shared" si="13"/>
        <v>Ford, Gerald</v>
      </c>
      <c r="V271" t="str">
        <f>_xlfn.XLOOKUP(INDEX('state-winning-votes'!$A$1:$L$53,MATCH($C271,'state-winning-votes'!$A:$A,0),MATCH($A271,'state-winning-votes'!$A$2:$L$2,0)),$L:$L,$H:$H)</f>
        <v>Ford, Gerald</v>
      </c>
      <c r="W271" t="str">
        <f>VLOOKUP(A271,'national-winners'!$A$2:$B$13,2,0)</f>
        <v>Carter, Jimmy</v>
      </c>
      <c r="X271" t="str">
        <f t="shared" si="14"/>
        <v xml:space="preserve"> Gerald Ford (W)</v>
      </c>
    </row>
    <row r="272" spans="1:24" x14ac:dyDescent="0.25">
      <c r="A272">
        <v>1976</v>
      </c>
      <c r="B272" t="s">
        <v>141</v>
      </c>
      <c r="C272" t="s">
        <v>142</v>
      </c>
      <c r="D272">
        <v>47</v>
      </c>
      <c r="E272">
        <v>62</v>
      </c>
      <c r="F272">
        <v>54</v>
      </c>
      <c r="G272" t="s">
        <v>16</v>
      </c>
      <c r="H272" t="s">
        <v>17</v>
      </c>
      <c r="I272" t="str">
        <f t="shared" si="12"/>
        <v>Carter, Jimmy(W)</v>
      </c>
      <c r="J272" t="s">
        <v>18</v>
      </c>
      <c r="K272" t="b">
        <v>0</v>
      </c>
      <c r="L272">
        <v>825879</v>
      </c>
      <c r="M272">
        <v>1476346</v>
      </c>
      <c r="N272">
        <v>20171015</v>
      </c>
      <c r="O272" t="s">
        <v>19</v>
      </c>
      <c r="P272" t="str">
        <f>IF(VLOOKUP(A272,'national-winners'!$A$2:$B$13,2,0)=H272,"W","L")</f>
        <v>W</v>
      </c>
      <c r="Q272">
        <f>MATCH(C272,'state-winning-votes'!A:A,0)</f>
        <v>45</v>
      </c>
      <c r="R272">
        <f>MATCH(A272,'state-winning-votes'!$A$2:$L$2,0)</f>
        <v>2</v>
      </c>
      <c r="S272" cm="1">
        <f t="array" ref="S272">INDEX('state-winning-votes'!$A$1:$L$53,$Q272,$R272)</f>
        <v>825879</v>
      </c>
      <c r="T272">
        <f>INDEX('state-winning-votes'!$A$1:$L$53,MATCH($C272,'state-winning-votes'!$A:$A,0),MATCH($A272,'state-winning-votes'!$A$2:$L$2,0))</f>
        <v>825879</v>
      </c>
      <c r="U272" t="str">
        <f t="shared" si="13"/>
        <v>Carter, Jimmy</v>
      </c>
      <c r="V272" t="str">
        <f>_xlfn.XLOOKUP(INDEX('state-winning-votes'!$A$1:$L$53,MATCH($C272,'state-winning-votes'!$A:$A,0),MATCH($A272,'state-winning-votes'!$A$2:$L$2,0)),$L:$L,$H:$H)</f>
        <v>Carter, Jimmy</v>
      </c>
      <c r="W272" t="str">
        <f>VLOOKUP(A272,'national-winners'!$A$2:$B$13,2,0)</f>
        <v>Carter, Jimmy</v>
      </c>
      <c r="X272" t="str">
        <f t="shared" si="14"/>
        <v xml:space="preserve"> Jimmy Carter (W)</v>
      </c>
    </row>
    <row r="273" spans="1:24" x14ac:dyDescent="0.25">
      <c r="A273">
        <v>1976</v>
      </c>
      <c r="B273" t="s">
        <v>141</v>
      </c>
      <c r="C273" t="s">
        <v>142</v>
      </c>
      <c r="D273">
        <v>47</v>
      </c>
      <c r="E273">
        <v>62</v>
      </c>
      <c r="F273">
        <v>54</v>
      </c>
      <c r="G273" t="s">
        <v>16</v>
      </c>
      <c r="H273" t="s">
        <v>20</v>
      </c>
      <c r="I273" t="str">
        <f t="shared" si="12"/>
        <v>Ford, Gerald(L)</v>
      </c>
      <c r="J273" t="s">
        <v>21</v>
      </c>
      <c r="K273" t="b">
        <v>0</v>
      </c>
      <c r="L273">
        <v>633969</v>
      </c>
      <c r="M273">
        <v>1476346</v>
      </c>
      <c r="N273">
        <v>20171015</v>
      </c>
      <c r="O273" t="s">
        <v>19</v>
      </c>
      <c r="P273" t="str">
        <f>IF(VLOOKUP(A273,'national-winners'!$A$2:$B$13,2,0)=H273,"W","L")</f>
        <v>L</v>
      </c>
      <c r="Q273">
        <f>MATCH(C273,'state-winning-votes'!A:A,0)</f>
        <v>45</v>
      </c>
      <c r="R273">
        <f>MATCH(A273,'state-winning-votes'!$A$2:$L$2,0)</f>
        <v>2</v>
      </c>
      <c r="S273" cm="1">
        <f t="array" ref="S273">INDEX('state-winning-votes'!$A$1:$L$53,$Q273,$R273)</f>
        <v>825879</v>
      </c>
      <c r="T273">
        <f>INDEX('state-winning-votes'!$A$1:$L$53,MATCH($C273,'state-winning-votes'!$A:$A,0),MATCH($A273,'state-winning-votes'!$A$2:$L$2,0))</f>
        <v>825879</v>
      </c>
      <c r="U273" t="str">
        <f t="shared" si="13"/>
        <v>Carter, Jimmy</v>
      </c>
      <c r="V273" t="str">
        <f>_xlfn.XLOOKUP(INDEX('state-winning-votes'!$A$1:$L$53,MATCH($C273,'state-winning-votes'!$A:$A,0),MATCH($A273,'state-winning-votes'!$A$2:$L$2,0)),$L:$L,$H:$H)</f>
        <v>Carter, Jimmy</v>
      </c>
      <c r="W273" t="str">
        <f>VLOOKUP(A273,'national-winners'!$A$2:$B$13,2,0)</f>
        <v>Carter, Jimmy</v>
      </c>
      <c r="X273" t="str">
        <f t="shared" si="14"/>
        <v xml:space="preserve"> Jimmy Carter (W)</v>
      </c>
    </row>
    <row r="274" spans="1:24" x14ac:dyDescent="0.25">
      <c r="A274">
        <v>1976</v>
      </c>
      <c r="B274" t="s">
        <v>141</v>
      </c>
      <c r="C274" t="s">
        <v>142</v>
      </c>
      <c r="D274">
        <v>47</v>
      </c>
      <c r="E274">
        <v>62</v>
      </c>
      <c r="F274">
        <v>54</v>
      </c>
      <c r="G274" t="s">
        <v>16</v>
      </c>
      <c r="H274" t="s">
        <v>38</v>
      </c>
      <c r="I274" t="str">
        <f t="shared" si="12"/>
        <v>Anderson, Thomas J.(L)</v>
      </c>
      <c r="J274" t="s">
        <v>35</v>
      </c>
      <c r="K274" t="b">
        <v>0</v>
      </c>
      <c r="L274">
        <v>5769</v>
      </c>
      <c r="M274">
        <v>1476346</v>
      </c>
      <c r="N274">
        <v>20171015</v>
      </c>
      <c r="O274" t="s">
        <v>19</v>
      </c>
      <c r="P274" t="str">
        <f>IF(VLOOKUP(A274,'national-winners'!$A$2:$B$13,2,0)=H274,"W","L")</f>
        <v>L</v>
      </c>
      <c r="Q274">
        <f>MATCH(C274,'state-winning-votes'!A:A,0)</f>
        <v>45</v>
      </c>
      <c r="R274">
        <f>MATCH(A274,'state-winning-votes'!$A$2:$L$2,0)</f>
        <v>2</v>
      </c>
      <c r="S274" cm="1">
        <f t="array" ref="S274">INDEX('state-winning-votes'!$A$1:$L$53,$Q274,$R274)</f>
        <v>825879</v>
      </c>
      <c r="T274">
        <f>INDEX('state-winning-votes'!$A$1:$L$53,MATCH($C274,'state-winning-votes'!$A:$A,0),MATCH($A274,'state-winning-votes'!$A$2:$L$2,0))</f>
        <v>825879</v>
      </c>
      <c r="U274" t="str">
        <f t="shared" si="13"/>
        <v>Carter, Jimmy</v>
      </c>
      <c r="V274" t="str">
        <f>_xlfn.XLOOKUP(INDEX('state-winning-votes'!$A$1:$L$53,MATCH($C274,'state-winning-votes'!$A:$A,0),MATCH($A274,'state-winning-votes'!$A$2:$L$2,0)),$L:$L,$H:$H)</f>
        <v>Carter, Jimmy</v>
      </c>
      <c r="W274" t="str">
        <f>VLOOKUP(A274,'national-winners'!$A$2:$B$13,2,0)</f>
        <v>Carter, Jimmy</v>
      </c>
      <c r="X274" t="str">
        <f t="shared" si="14"/>
        <v xml:space="preserve"> Jimmy Carter (W)</v>
      </c>
    </row>
    <row r="275" spans="1:24" x14ac:dyDescent="0.25">
      <c r="A275">
        <v>1976</v>
      </c>
      <c r="B275" t="s">
        <v>141</v>
      </c>
      <c r="C275" t="s">
        <v>142</v>
      </c>
      <c r="D275">
        <v>47</v>
      </c>
      <c r="E275">
        <v>62</v>
      </c>
      <c r="F275">
        <v>54</v>
      </c>
      <c r="G275" t="s">
        <v>16</v>
      </c>
      <c r="H275" t="s">
        <v>34</v>
      </c>
      <c r="I275" t="str">
        <f t="shared" si="12"/>
        <v>McCarthy, Eugene ""Gene""(L)</v>
      </c>
      <c r="J275" t="s">
        <v>35</v>
      </c>
      <c r="K275" t="b">
        <v>0</v>
      </c>
      <c r="L275">
        <v>5004</v>
      </c>
      <c r="M275">
        <v>1476346</v>
      </c>
      <c r="N275">
        <v>20171015</v>
      </c>
      <c r="O275" t="s">
        <v>19</v>
      </c>
      <c r="P275" t="str">
        <f>IF(VLOOKUP(A275,'national-winners'!$A$2:$B$13,2,0)=H275,"W","L")</f>
        <v>L</v>
      </c>
      <c r="Q275">
        <f>MATCH(C275,'state-winning-votes'!A:A,0)</f>
        <v>45</v>
      </c>
      <c r="R275">
        <f>MATCH(A275,'state-winning-votes'!$A$2:$L$2,0)</f>
        <v>2</v>
      </c>
      <c r="S275" cm="1">
        <f t="array" ref="S275">INDEX('state-winning-votes'!$A$1:$L$53,$Q275,$R275)</f>
        <v>825879</v>
      </c>
      <c r="T275">
        <f>INDEX('state-winning-votes'!$A$1:$L$53,MATCH($C275,'state-winning-votes'!$A:$A,0),MATCH($A275,'state-winning-votes'!$A$2:$L$2,0))</f>
        <v>825879</v>
      </c>
      <c r="U275" t="str">
        <f t="shared" si="13"/>
        <v>Carter, Jimmy</v>
      </c>
      <c r="V275" t="str">
        <f>_xlfn.XLOOKUP(INDEX('state-winning-votes'!$A$1:$L$53,MATCH($C275,'state-winning-votes'!$A:$A,0),MATCH($A275,'state-winning-votes'!$A$2:$L$2,0)),$L:$L,$H:$H)</f>
        <v>Carter, Jimmy</v>
      </c>
      <c r="W275" t="str">
        <f>VLOOKUP(A275,'national-winners'!$A$2:$B$13,2,0)</f>
        <v>Carter, Jimmy</v>
      </c>
      <c r="X275" t="str">
        <f t="shared" si="14"/>
        <v xml:space="preserve"> Jimmy Carter (W)</v>
      </c>
    </row>
    <row r="276" spans="1:24" x14ac:dyDescent="0.25">
      <c r="A276">
        <v>1976</v>
      </c>
      <c r="B276" t="s">
        <v>141</v>
      </c>
      <c r="C276" t="s">
        <v>142</v>
      </c>
      <c r="D276">
        <v>47</v>
      </c>
      <c r="E276">
        <v>62</v>
      </c>
      <c r="F276">
        <v>54</v>
      </c>
      <c r="G276" t="s">
        <v>16</v>
      </c>
      <c r="H276" t="s">
        <v>22</v>
      </c>
      <c r="I276" t="str">
        <f t="shared" si="12"/>
        <v>Maddox, Lester(L)</v>
      </c>
      <c r="J276" t="s">
        <v>35</v>
      </c>
      <c r="K276" t="b">
        <v>0</v>
      </c>
      <c r="L276">
        <v>2303</v>
      </c>
      <c r="M276">
        <v>1476346</v>
      </c>
      <c r="N276">
        <v>20171015</v>
      </c>
      <c r="O276" t="s">
        <v>19</v>
      </c>
      <c r="P276" t="str">
        <f>IF(VLOOKUP(A276,'national-winners'!$A$2:$B$13,2,0)=H276,"W","L")</f>
        <v>L</v>
      </c>
      <c r="Q276">
        <f>MATCH(C276,'state-winning-votes'!A:A,0)</f>
        <v>45</v>
      </c>
      <c r="R276">
        <f>MATCH(A276,'state-winning-votes'!$A$2:$L$2,0)</f>
        <v>2</v>
      </c>
      <c r="S276" cm="1">
        <f t="array" ref="S276">INDEX('state-winning-votes'!$A$1:$L$53,$Q276,$R276)</f>
        <v>825879</v>
      </c>
      <c r="T276">
        <f>INDEX('state-winning-votes'!$A$1:$L$53,MATCH($C276,'state-winning-votes'!$A:$A,0),MATCH($A276,'state-winning-votes'!$A$2:$L$2,0))</f>
        <v>825879</v>
      </c>
      <c r="U276" t="str">
        <f t="shared" si="13"/>
        <v>Carter, Jimmy</v>
      </c>
      <c r="V276" t="str">
        <f>_xlfn.XLOOKUP(INDEX('state-winning-votes'!$A$1:$L$53,MATCH($C276,'state-winning-votes'!$A:$A,0),MATCH($A276,'state-winning-votes'!$A$2:$L$2,0)),$L:$L,$H:$H)</f>
        <v>Carter, Jimmy</v>
      </c>
      <c r="W276" t="str">
        <f>VLOOKUP(A276,'national-winners'!$A$2:$B$13,2,0)</f>
        <v>Carter, Jimmy</v>
      </c>
      <c r="X276" t="str">
        <f t="shared" si="14"/>
        <v xml:space="preserve"> Jimmy Carter (W)</v>
      </c>
    </row>
    <row r="277" spans="1:24" x14ac:dyDescent="0.25">
      <c r="A277">
        <v>1976</v>
      </c>
      <c r="B277" t="s">
        <v>141</v>
      </c>
      <c r="C277" t="s">
        <v>142</v>
      </c>
      <c r="D277">
        <v>47</v>
      </c>
      <c r="E277">
        <v>62</v>
      </c>
      <c r="F277">
        <v>54</v>
      </c>
      <c r="G277" t="s">
        <v>16</v>
      </c>
      <c r="H277" t="s">
        <v>28</v>
      </c>
      <c r="I277" t="str">
        <f t="shared" si="12"/>
        <v>Macbride, Roger(L)</v>
      </c>
      <c r="J277" t="s">
        <v>35</v>
      </c>
      <c r="K277" t="b">
        <v>0</v>
      </c>
      <c r="L277">
        <v>1375</v>
      </c>
      <c r="M277">
        <v>1476346</v>
      </c>
      <c r="N277">
        <v>20171015</v>
      </c>
      <c r="O277" t="s">
        <v>19</v>
      </c>
      <c r="P277" t="str">
        <f>IF(VLOOKUP(A277,'national-winners'!$A$2:$B$13,2,0)=H277,"W","L")</f>
        <v>L</v>
      </c>
      <c r="Q277">
        <f>MATCH(C277,'state-winning-votes'!A:A,0)</f>
        <v>45</v>
      </c>
      <c r="R277">
        <f>MATCH(A277,'state-winning-votes'!$A$2:$L$2,0)</f>
        <v>2</v>
      </c>
      <c r="S277" cm="1">
        <f t="array" ref="S277">INDEX('state-winning-votes'!$A$1:$L$53,$Q277,$R277)</f>
        <v>825879</v>
      </c>
      <c r="T277">
        <f>INDEX('state-winning-votes'!$A$1:$L$53,MATCH($C277,'state-winning-votes'!$A:$A,0),MATCH($A277,'state-winning-votes'!$A$2:$L$2,0))</f>
        <v>825879</v>
      </c>
      <c r="U277" t="str">
        <f t="shared" si="13"/>
        <v>Carter, Jimmy</v>
      </c>
      <c r="V277" t="str">
        <f>_xlfn.XLOOKUP(INDEX('state-winning-votes'!$A$1:$L$53,MATCH($C277,'state-winning-votes'!$A:$A,0),MATCH($A277,'state-winning-votes'!$A$2:$L$2,0)),$L:$L,$H:$H)</f>
        <v>Carter, Jimmy</v>
      </c>
      <c r="W277" t="str">
        <f>VLOOKUP(A277,'national-winners'!$A$2:$B$13,2,0)</f>
        <v>Carter, Jimmy</v>
      </c>
      <c r="X277" t="str">
        <f t="shared" si="14"/>
        <v xml:space="preserve"> Jimmy Carter (W)</v>
      </c>
    </row>
    <row r="278" spans="1:24" x14ac:dyDescent="0.25">
      <c r="A278">
        <v>1976</v>
      </c>
      <c r="B278" t="s">
        <v>141</v>
      </c>
      <c r="C278" t="s">
        <v>142</v>
      </c>
      <c r="D278">
        <v>47</v>
      </c>
      <c r="E278">
        <v>62</v>
      </c>
      <c r="F278">
        <v>54</v>
      </c>
      <c r="G278" t="s">
        <v>16</v>
      </c>
      <c r="H278" t="s">
        <v>26</v>
      </c>
      <c r="I278" t="str">
        <f t="shared" si="12"/>
        <v>Hall, Gus(L)</v>
      </c>
      <c r="J278" t="s">
        <v>35</v>
      </c>
      <c r="K278" t="b">
        <v>0</v>
      </c>
      <c r="L278">
        <v>547</v>
      </c>
      <c r="M278">
        <v>1476346</v>
      </c>
      <c r="N278">
        <v>20171015</v>
      </c>
      <c r="O278" t="s">
        <v>19</v>
      </c>
      <c r="P278" t="str">
        <f>IF(VLOOKUP(A278,'national-winners'!$A$2:$B$13,2,0)=H278,"W","L")</f>
        <v>L</v>
      </c>
      <c r="Q278">
        <f>MATCH(C278,'state-winning-votes'!A:A,0)</f>
        <v>45</v>
      </c>
      <c r="R278">
        <f>MATCH(A278,'state-winning-votes'!$A$2:$L$2,0)</f>
        <v>2</v>
      </c>
      <c r="S278" cm="1">
        <f t="array" ref="S278">INDEX('state-winning-votes'!$A$1:$L$53,$Q278,$R278)</f>
        <v>825879</v>
      </c>
      <c r="T278">
        <f>INDEX('state-winning-votes'!$A$1:$L$53,MATCH($C278,'state-winning-votes'!$A:$A,0),MATCH($A278,'state-winning-votes'!$A$2:$L$2,0))</f>
        <v>825879</v>
      </c>
      <c r="U278" t="str">
        <f t="shared" si="13"/>
        <v>Carter, Jimmy</v>
      </c>
      <c r="V278" t="str">
        <f>_xlfn.XLOOKUP(INDEX('state-winning-votes'!$A$1:$L$53,MATCH($C278,'state-winning-votes'!$A:$A,0),MATCH($A278,'state-winning-votes'!$A$2:$L$2,0)),$L:$L,$H:$H)</f>
        <v>Carter, Jimmy</v>
      </c>
      <c r="W278" t="str">
        <f>VLOOKUP(A278,'national-winners'!$A$2:$B$13,2,0)</f>
        <v>Carter, Jimmy</v>
      </c>
      <c r="X278" t="str">
        <f t="shared" si="14"/>
        <v xml:space="preserve"> Jimmy Carter (W)</v>
      </c>
    </row>
    <row r="279" spans="1:24" x14ac:dyDescent="0.25">
      <c r="A279">
        <v>1976</v>
      </c>
      <c r="B279" t="s">
        <v>141</v>
      </c>
      <c r="C279" t="s">
        <v>142</v>
      </c>
      <c r="D279">
        <v>47</v>
      </c>
      <c r="E279">
        <v>62</v>
      </c>
      <c r="F279">
        <v>54</v>
      </c>
      <c r="G279" t="s">
        <v>16</v>
      </c>
      <c r="H279" t="s">
        <v>48</v>
      </c>
      <c r="I279" t="str">
        <f t="shared" si="12"/>
        <v>Larouche, Lyndon, Jr.(L)</v>
      </c>
      <c r="J279" t="s">
        <v>35</v>
      </c>
      <c r="K279" t="b">
        <v>0</v>
      </c>
      <c r="L279">
        <v>512</v>
      </c>
      <c r="M279">
        <v>1476346</v>
      </c>
      <c r="N279">
        <v>20171015</v>
      </c>
      <c r="O279" t="s">
        <v>19</v>
      </c>
      <c r="P279" t="str">
        <f>IF(VLOOKUP(A279,'national-winners'!$A$2:$B$13,2,0)=H279,"W","L")</f>
        <v>L</v>
      </c>
      <c r="Q279">
        <f>MATCH(C279,'state-winning-votes'!A:A,0)</f>
        <v>45</v>
      </c>
      <c r="R279">
        <f>MATCH(A279,'state-winning-votes'!$A$2:$L$2,0)</f>
        <v>2</v>
      </c>
      <c r="S279" cm="1">
        <f t="array" ref="S279">INDEX('state-winning-votes'!$A$1:$L$53,$Q279,$R279)</f>
        <v>825879</v>
      </c>
      <c r="T279">
        <f>INDEX('state-winning-votes'!$A$1:$L$53,MATCH($C279,'state-winning-votes'!$A:$A,0),MATCH($A279,'state-winning-votes'!$A$2:$L$2,0))</f>
        <v>825879</v>
      </c>
      <c r="U279" t="str">
        <f t="shared" si="13"/>
        <v>Carter, Jimmy</v>
      </c>
      <c r="V279" t="str">
        <f>_xlfn.XLOOKUP(INDEX('state-winning-votes'!$A$1:$L$53,MATCH($C279,'state-winning-votes'!$A:$A,0),MATCH($A279,'state-winning-votes'!$A$2:$L$2,0)),$L:$L,$H:$H)</f>
        <v>Carter, Jimmy</v>
      </c>
      <c r="W279" t="str">
        <f>VLOOKUP(A279,'national-winners'!$A$2:$B$13,2,0)</f>
        <v>Carter, Jimmy</v>
      </c>
      <c r="X279" t="str">
        <f t="shared" si="14"/>
        <v xml:space="preserve"> Jimmy Carter (W)</v>
      </c>
    </row>
    <row r="280" spans="1:24" x14ac:dyDescent="0.25">
      <c r="A280">
        <v>1976</v>
      </c>
      <c r="B280" t="s">
        <v>141</v>
      </c>
      <c r="C280" t="s">
        <v>142</v>
      </c>
      <c r="D280">
        <v>47</v>
      </c>
      <c r="E280">
        <v>62</v>
      </c>
      <c r="F280">
        <v>54</v>
      </c>
      <c r="G280" t="s">
        <v>16</v>
      </c>
      <c r="H280" t="s">
        <v>24</v>
      </c>
      <c r="I280" t="str">
        <f t="shared" si="12"/>
        <v>Bubar, Benjamin ""Ben""(L)</v>
      </c>
      <c r="J280" t="s">
        <v>35</v>
      </c>
      <c r="K280" t="b">
        <v>0</v>
      </c>
      <c r="L280">
        <v>442</v>
      </c>
      <c r="M280">
        <v>1476346</v>
      </c>
      <c r="N280">
        <v>20171015</v>
      </c>
      <c r="O280" t="s">
        <v>19</v>
      </c>
      <c r="P280" t="str">
        <f>IF(VLOOKUP(A280,'national-winners'!$A$2:$B$13,2,0)=H280,"W","L")</f>
        <v>L</v>
      </c>
      <c r="Q280">
        <f>MATCH(C280,'state-winning-votes'!A:A,0)</f>
        <v>45</v>
      </c>
      <c r="R280">
        <f>MATCH(A280,'state-winning-votes'!$A$2:$L$2,0)</f>
        <v>2</v>
      </c>
      <c r="S280" cm="1">
        <f t="array" ref="S280">INDEX('state-winning-votes'!$A$1:$L$53,$Q280,$R280)</f>
        <v>825879</v>
      </c>
      <c r="T280">
        <f>INDEX('state-winning-votes'!$A$1:$L$53,MATCH($C280,'state-winning-votes'!$A:$A,0),MATCH($A280,'state-winning-votes'!$A$2:$L$2,0))</f>
        <v>825879</v>
      </c>
      <c r="U280" t="str">
        <f t="shared" si="13"/>
        <v>Carter, Jimmy</v>
      </c>
      <c r="V280" t="str">
        <f>_xlfn.XLOOKUP(INDEX('state-winning-votes'!$A$1:$L$53,MATCH($C280,'state-winning-votes'!$A:$A,0),MATCH($A280,'state-winning-votes'!$A$2:$L$2,0)),$L:$L,$H:$H)</f>
        <v>Carter, Jimmy</v>
      </c>
      <c r="W280" t="str">
        <f>VLOOKUP(A280,'national-winners'!$A$2:$B$13,2,0)</f>
        <v>Carter, Jimmy</v>
      </c>
      <c r="X280" t="str">
        <f t="shared" si="14"/>
        <v xml:space="preserve"> Jimmy Carter (W)</v>
      </c>
    </row>
    <row r="281" spans="1:24" x14ac:dyDescent="0.25">
      <c r="A281">
        <v>1976</v>
      </c>
      <c r="B281" t="s">
        <v>141</v>
      </c>
      <c r="C281" t="s">
        <v>142</v>
      </c>
      <c r="D281">
        <v>47</v>
      </c>
      <c r="E281">
        <v>62</v>
      </c>
      <c r="F281">
        <v>54</v>
      </c>
      <c r="G281" t="s">
        <v>16</v>
      </c>
      <c r="I281" t="str">
        <f t="shared" si="12"/>
        <v>(L)</v>
      </c>
      <c r="J281" t="s">
        <v>35</v>
      </c>
      <c r="K281" t="b">
        <v>0</v>
      </c>
      <c r="L281">
        <v>316</v>
      </c>
      <c r="M281">
        <v>1476346</v>
      </c>
      <c r="N281">
        <v>20171015</v>
      </c>
      <c r="O281" t="s">
        <v>19</v>
      </c>
      <c r="P281" t="str">
        <f>IF(VLOOKUP(A281,'national-winners'!$A$2:$B$13,2,0)=H281,"W","L")</f>
        <v>L</v>
      </c>
      <c r="Q281">
        <f>MATCH(C281,'state-winning-votes'!A:A,0)</f>
        <v>45</v>
      </c>
      <c r="R281">
        <f>MATCH(A281,'state-winning-votes'!$A$2:$L$2,0)</f>
        <v>2</v>
      </c>
      <c r="S281" cm="1">
        <f t="array" ref="S281">INDEX('state-winning-votes'!$A$1:$L$53,$Q281,$R281)</f>
        <v>825879</v>
      </c>
      <c r="T281">
        <f>INDEX('state-winning-votes'!$A$1:$L$53,MATCH($C281,'state-winning-votes'!$A:$A,0),MATCH($A281,'state-winning-votes'!$A$2:$L$2,0))</f>
        <v>825879</v>
      </c>
      <c r="U281" t="str">
        <f t="shared" si="13"/>
        <v>Carter, Jimmy</v>
      </c>
      <c r="V281" t="str">
        <f>_xlfn.XLOOKUP(INDEX('state-winning-votes'!$A$1:$L$53,MATCH($C281,'state-winning-votes'!$A:$A,0),MATCH($A281,'state-winning-votes'!$A$2:$L$2,0)),$L:$L,$H:$H)</f>
        <v>Carter, Jimmy</v>
      </c>
      <c r="W281" t="str">
        <f>VLOOKUP(A281,'national-winners'!$A$2:$B$13,2,0)</f>
        <v>Carter, Jimmy</v>
      </c>
      <c r="X281" t="str">
        <f t="shared" si="14"/>
        <v xml:space="preserve"> Jimmy Carter (W)</v>
      </c>
    </row>
    <row r="282" spans="1:24" x14ac:dyDescent="0.25">
      <c r="A282">
        <v>1976</v>
      </c>
      <c r="B282" t="s">
        <v>141</v>
      </c>
      <c r="C282" t="s">
        <v>142</v>
      </c>
      <c r="D282">
        <v>47</v>
      </c>
      <c r="E282">
        <v>62</v>
      </c>
      <c r="F282">
        <v>54</v>
      </c>
      <c r="G282" t="s">
        <v>16</v>
      </c>
      <c r="I282" t="str">
        <f t="shared" si="12"/>
        <v>(L)</v>
      </c>
      <c r="K282" t="b">
        <v>1</v>
      </c>
      <c r="L282">
        <v>230</v>
      </c>
      <c r="M282">
        <v>1476346</v>
      </c>
      <c r="N282">
        <v>20171015</v>
      </c>
      <c r="O282" t="s">
        <v>19</v>
      </c>
      <c r="P282" t="str">
        <f>IF(VLOOKUP(A282,'national-winners'!$A$2:$B$13,2,0)=H282,"W","L")</f>
        <v>L</v>
      </c>
      <c r="Q282">
        <f>MATCH(C282,'state-winning-votes'!A:A,0)</f>
        <v>45</v>
      </c>
      <c r="R282">
        <f>MATCH(A282,'state-winning-votes'!$A$2:$L$2,0)</f>
        <v>2</v>
      </c>
      <c r="S282" cm="1">
        <f t="array" ref="S282">INDEX('state-winning-votes'!$A$1:$L$53,$Q282,$R282)</f>
        <v>825879</v>
      </c>
      <c r="T282">
        <f>INDEX('state-winning-votes'!$A$1:$L$53,MATCH($C282,'state-winning-votes'!$A:$A,0),MATCH($A282,'state-winning-votes'!$A$2:$L$2,0))</f>
        <v>825879</v>
      </c>
      <c r="U282" t="str">
        <f t="shared" si="13"/>
        <v>Carter, Jimmy</v>
      </c>
      <c r="V282" t="str">
        <f>_xlfn.XLOOKUP(INDEX('state-winning-votes'!$A$1:$L$53,MATCH($C282,'state-winning-votes'!$A:$A,0),MATCH($A282,'state-winning-votes'!$A$2:$L$2,0)),$L:$L,$H:$H)</f>
        <v>Carter, Jimmy</v>
      </c>
      <c r="W282" t="str">
        <f>VLOOKUP(A282,'national-winners'!$A$2:$B$13,2,0)</f>
        <v>Carter, Jimmy</v>
      </c>
      <c r="X282" t="str">
        <f t="shared" si="14"/>
        <v xml:space="preserve"> Jimmy Carter (W)</v>
      </c>
    </row>
    <row r="283" spans="1:24" x14ac:dyDescent="0.25">
      <c r="A283">
        <v>1976</v>
      </c>
      <c r="B283" t="s">
        <v>143</v>
      </c>
      <c r="C283" t="s">
        <v>144</v>
      </c>
      <c r="D283">
        <v>48</v>
      </c>
      <c r="E283">
        <v>74</v>
      </c>
      <c r="F283">
        <v>49</v>
      </c>
      <c r="G283" t="s">
        <v>16</v>
      </c>
      <c r="H283" t="s">
        <v>17</v>
      </c>
      <c r="I283" t="str">
        <f t="shared" si="12"/>
        <v>Carter, Jimmy(W)</v>
      </c>
      <c r="J283" t="s">
        <v>18</v>
      </c>
      <c r="K283" t="b">
        <v>0</v>
      </c>
      <c r="L283">
        <v>2082319</v>
      </c>
      <c r="M283">
        <v>4071884</v>
      </c>
      <c r="N283">
        <v>20171015</v>
      </c>
      <c r="O283" t="s">
        <v>19</v>
      </c>
      <c r="P283" t="str">
        <f>IF(VLOOKUP(A283,'national-winners'!$A$2:$B$13,2,0)=H283,"W","L")</f>
        <v>W</v>
      </c>
      <c r="Q283">
        <f>MATCH(C283,'state-winning-votes'!A:A,0)</f>
        <v>46</v>
      </c>
      <c r="R283">
        <f>MATCH(A283,'state-winning-votes'!$A$2:$L$2,0)</f>
        <v>2</v>
      </c>
      <c r="S283" cm="1">
        <f t="array" ref="S283">INDEX('state-winning-votes'!$A$1:$L$53,$Q283,$R283)</f>
        <v>2082319</v>
      </c>
      <c r="T283">
        <f>INDEX('state-winning-votes'!$A$1:$L$53,MATCH($C283,'state-winning-votes'!$A:$A,0),MATCH($A283,'state-winning-votes'!$A$2:$L$2,0))</f>
        <v>2082319</v>
      </c>
      <c r="U283" t="str">
        <f t="shared" si="13"/>
        <v>Carter, Jimmy</v>
      </c>
      <c r="V283" t="str">
        <f>_xlfn.XLOOKUP(INDEX('state-winning-votes'!$A$1:$L$53,MATCH($C283,'state-winning-votes'!$A:$A,0),MATCH($A283,'state-winning-votes'!$A$2:$L$2,0)),$L:$L,$H:$H)</f>
        <v>Carter, Jimmy</v>
      </c>
      <c r="W283" t="str">
        <f>VLOOKUP(A283,'national-winners'!$A$2:$B$13,2,0)</f>
        <v>Carter, Jimmy</v>
      </c>
      <c r="X283" t="str">
        <f t="shared" si="14"/>
        <v xml:space="preserve"> Jimmy Carter (W)</v>
      </c>
    </row>
    <row r="284" spans="1:24" x14ac:dyDescent="0.25">
      <c r="A284">
        <v>1976</v>
      </c>
      <c r="B284" t="s">
        <v>143</v>
      </c>
      <c r="C284" t="s">
        <v>144</v>
      </c>
      <c r="D284">
        <v>48</v>
      </c>
      <c r="E284">
        <v>74</v>
      </c>
      <c r="F284">
        <v>49</v>
      </c>
      <c r="G284" t="s">
        <v>16</v>
      </c>
      <c r="H284" t="s">
        <v>20</v>
      </c>
      <c r="I284" t="str">
        <f t="shared" si="12"/>
        <v>Ford, Gerald(L)</v>
      </c>
      <c r="J284" t="s">
        <v>21</v>
      </c>
      <c r="K284" t="b">
        <v>0</v>
      </c>
      <c r="L284">
        <v>1953300</v>
      </c>
      <c r="M284">
        <v>4071884</v>
      </c>
      <c r="N284">
        <v>20171015</v>
      </c>
      <c r="O284" t="s">
        <v>19</v>
      </c>
      <c r="P284" t="str">
        <f>IF(VLOOKUP(A284,'national-winners'!$A$2:$B$13,2,0)=H284,"W","L")</f>
        <v>L</v>
      </c>
      <c r="Q284">
        <f>MATCH(C284,'state-winning-votes'!A:A,0)</f>
        <v>46</v>
      </c>
      <c r="R284">
        <f>MATCH(A284,'state-winning-votes'!$A$2:$L$2,0)</f>
        <v>2</v>
      </c>
      <c r="S284" cm="1">
        <f t="array" ref="S284">INDEX('state-winning-votes'!$A$1:$L$53,$Q284,$R284)</f>
        <v>2082319</v>
      </c>
      <c r="T284">
        <f>INDEX('state-winning-votes'!$A$1:$L$53,MATCH($C284,'state-winning-votes'!$A:$A,0),MATCH($A284,'state-winning-votes'!$A$2:$L$2,0))</f>
        <v>2082319</v>
      </c>
      <c r="U284" t="str">
        <f t="shared" si="13"/>
        <v>Carter, Jimmy</v>
      </c>
      <c r="V284" t="str">
        <f>_xlfn.XLOOKUP(INDEX('state-winning-votes'!$A$1:$L$53,MATCH($C284,'state-winning-votes'!$A:$A,0),MATCH($A284,'state-winning-votes'!$A$2:$L$2,0)),$L:$L,$H:$H)</f>
        <v>Carter, Jimmy</v>
      </c>
      <c r="W284" t="str">
        <f>VLOOKUP(A284,'national-winners'!$A$2:$B$13,2,0)</f>
        <v>Carter, Jimmy</v>
      </c>
      <c r="X284" t="str">
        <f t="shared" si="14"/>
        <v xml:space="preserve"> Jimmy Carter (W)</v>
      </c>
    </row>
    <row r="285" spans="1:24" x14ac:dyDescent="0.25">
      <c r="A285">
        <v>1976</v>
      </c>
      <c r="B285" t="s">
        <v>143</v>
      </c>
      <c r="C285" t="s">
        <v>144</v>
      </c>
      <c r="D285">
        <v>48</v>
      </c>
      <c r="E285">
        <v>74</v>
      </c>
      <c r="F285">
        <v>49</v>
      </c>
      <c r="G285" t="s">
        <v>16</v>
      </c>
      <c r="H285" t="s">
        <v>34</v>
      </c>
      <c r="I285" t="str">
        <f t="shared" si="12"/>
        <v>McCarthy, Eugene ""Gene""(L)</v>
      </c>
      <c r="J285" t="s">
        <v>35</v>
      </c>
      <c r="K285" t="b">
        <v>0</v>
      </c>
      <c r="L285">
        <v>20118</v>
      </c>
      <c r="M285">
        <v>4071884</v>
      </c>
      <c r="N285">
        <v>20171015</v>
      </c>
      <c r="O285" t="s">
        <v>19</v>
      </c>
      <c r="P285" t="str">
        <f>IF(VLOOKUP(A285,'national-winners'!$A$2:$B$13,2,0)=H285,"W","L")</f>
        <v>L</v>
      </c>
      <c r="Q285">
        <f>MATCH(C285,'state-winning-votes'!A:A,0)</f>
        <v>46</v>
      </c>
      <c r="R285">
        <f>MATCH(A285,'state-winning-votes'!$A$2:$L$2,0)</f>
        <v>2</v>
      </c>
      <c r="S285" cm="1">
        <f t="array" ref="S285">INDEX('state-winning-votes'!$A$1:$L$53,$Q285,$R285)</f>
        <v>2082319</v>
      </c>
      <c r="T285">
        <f>INDEX('state-winning-votes'!$A$1:$L$53,MATCH($C285,'state-winning-votes'!$A:$A,0),MATCH($A285,'state-winning-votes'!$A$2:$L$2,0))</f>
        <v>2082319</v>
      </c>
      <c r="U285" t="str">
        <f t="shared" si="13"/>
        <v>Carter, Jimmy</v>
      </c>
      <c r="V285" t="str">
        <f>_xlfn.XLOOKUP(INDEX('state-winning-votes'!$A$1:$L$53,MATCH($C285,'state-winning-votes'!$A:$A,0),MATCH($A285,'state-winning-votes'!$A$2:$L$2,0)),$L:$L,$H:$H)</f>
        <v>Carter, Jimmy</v>
      </c>
      <c r="W285" t="str">
        <f>VLOOKUP(A285,'national-winners'!$A$2:$B$13,2,0)</f>
        <v>Carter, Jimmy</v>
      </c>
      <c r="X285" t="str">
        <f t="shared" si="14"/>
        <v xml:space="preserve"> Jimmy Carter (W)</v>
      </c>
    </row>
    <row r="286" spans="1:24" x14ac:dyDescent="0.25">
      <c r="A286">
        <v>1976</v>
      </c>
      <c r="B286" t="s">
        <v>143</v>
      </c>
      <c r="C286" t="s">
        <v>144</v>
      </c>
      <c r="D286">
        <v>48</v>
      </c>
      <c r="E286">
        <v>74</v>
      </c>
      <c r="F286">
        <v>49</v>
      </c>
      <c r="G286" t="s">
        <v>16</v>
      </c>
      <c r="H286" t="s">
        <v>38</v>
      </c>
      <c r="I286" t="str">
        <f t="shared" si="12"/>
        <v>Anderson, Thomas J.(L)</v>
      </c>
      <c r="J286" t="s">
        <v>39</v>
      </c>
      <c r="K286" t="b">
        <v>0</v>
      </c>
      <c r="L286">
        <v>11442</v>
      </c>
      <c r="M286">
        <v>4071884</v>
      </c>
      <c r="N286">
        <v>20171015</v>
      </c>
      <c r="O286" t="s">
        <v>19</v>
      </c>
      <c r="P286" t="str">
        <f>IF(VLOOKUP(A286,'national-winners'!$A$2:$B$13,2,0)=H286,"W","L")</f>
        <v>L</v>
      </c>
      <c r="Q286">
        <f>MATCH(C286,'state-winning-votes'!A:A,0)</f>
        <v>46</v>
      </c>
      <c r="R286">
        <f>MATCH(A286,'state-winning-votes'!$A$2:$L$2,0)</f>
        <v>2</v>
      </c>
      <c r="S286" cm="1">
        <f t="array" ref="S286">INDEX('state-winning-votes'!$A$1:$L$53,$Q286,$R286)</f>
        <v>2082319</v>
      </c>
      <c r="T286">
        <f>INDEX('state-winning-votes'!$A$1:$L$53,MATCH($C286,'state-winning-votes'!$A:$A,0),MATCH($A286,'state-winning-votes'!$A$2:$L$2,0))</f>
        <v>2082319</v>
      </c>
      <c r="U286" t="str">
        <f t="shared" si="13"/>
        <v>Carter, Jimmy</v>
      </c>
      <c r="V286" t="str">
        <f>_xlfn.XLOOKUP(INDEX('state-winning-votes'!$A$1:$L$53,MATCH($C286,'state-winning-votes'!$A:$A,0),MATCH($A286,'state-winning-votes'!$A$2:$L$2,0)),$L:$L,$H:$H)</f>
        <v>Carter, Jimmy</v>
      </c>
      <c r="W286" t="str">
        <f>VLOOKUP(A286,'national-winners'!$A$2:$B$13,2,0)</f>
        <v>Carter, Jimmy</v>
      </c>
      <c r="X286" t="str">
        <f t="shared" si="14"/>
        <v xml:space="preserve"> Jimmy Carter (W)</v>
      </c>
    </row>
    <row r="287" spans="1:24" x14ac:dyDescent="0.25">
      <c r="A287">
        <v>1976</v>
      </c>
      <c r="B287" t="s">
        <v>143</v>
      </c>
      <c r="C287" t="s">
        <v>144</v>
      </c>
      <c r="D287">
        <v>48</v>
      </c>
      <c r="E287">
        <v>74</v>
      </c>
      <c r="F287">
        <v>49</v>
      </c>
      <c r="G287" t="s">
        <v>16</v>
      </c>
      <c r="I287" t="str">
        <f t="shared" si="12"/>
        <v>(L)</v>
      </c>
      <c r="K287" t="b">
        <v>1</v>
      </c>
      <c r="L287">
        <v>2982</v>
      </c>
      <c r="M287">
        <v>4071884</v>
      </c>
      <c r="N287">
        <v>20171015</v>
      </c>
      <c r="O287" t="s">
        <v>19</v>
      </c>
      <c r="P287" t="str">
        <f>IF(VLOOKUP(A287,'national-winners'!$A$2:$B$13,2,0)=H287,"W","L")</f>
        <v>L</v>
      </c>
      <c r="Q287">
        <f>MATCH(C287,'state-winning-votes'!A:A,0)</f>
        <v>46</v>
      </c>
      <c r="R287">
        <f>MATCH(A287,'state-winning-votes'!$A$2:$L$2,0)</f>
        <v>2</v>
      </c>
      <c r="S287" cm="1">
        <f t="array" ref="S287">INDEX('state-winning-votes'!$A$1:$L$53,$Q287,$R287)</f>
        <v>2082319</v>
      </c>
      <c r="T287">
        <f>INDEX('state-winning-votes'!$A$1:$L$53,MATCH($C287,'state-winning-votes'!$A:$A,0),MATCH($A287,'state-winning-votes'!$A$2:$L$2,0))</f>
        <v>2082319</v>
      </c>
      <c r="U287" t="str">
        <f t="shared" si="13"/>
        <v>Carter, Jimmy</v>
      </c>
      <c r="V287" t="str">
        <f>_xlfn.XLOOKUP(INDEX('state-winning-votes'!$A$1:$L$53,MATCH($C287,'state-winning-votes'!$A:$A,0),MATCH($A287,'state-winning-votes'!$A$2:$L$2,0)),$L:$L,$H:$H)</f>
        <v>Carter, Jimmy</v>
      </c>
      <c r="W287" t="str">
        <f>VLOOKUP(A287,'national-winners'!$A$2:$B$13,2,0)</f>
        <v>Carter, Jimmy</v>
      </c>
      <c r="X287" t="str">
        <f t="shared" si="14"/>
        <v xml:space="preserve"> Jimmy Carter (W)</v>
      </c>
    </row>
    <row r="288" spans="1:24" x14ac:dyDescent="0.25">
      <c r="A288">
        <v>1976</v>
      </c>
      <c r="B288" t="s">
        <v>143</v>
      </c>
      <c r="C288" t="s">
        <v>144</v>
      </c>
      <c r="D288">
        <v>48</v>
      </c>
      <c r="E288">
        <v>74</v>
      </c>
      <c r="F288">
        <v>49</v>
      </c>
      <c r="G288" t="s">
        <v>16</v>
      </c>
      <c r="H288" t="s">
        <v>36</v>
      </c>
      <c r="I288" t="str">
        <f t="shared" si="12"/>
        <v>Camejo, Peter(L)</v>
      </c>
      <c r="J288" t="s">
        <v>37</v>
      </c>
      <c r="K288" t="b">
        <v>0</v>
      </c>
      <c r="L288">
        <v>1723</v>
      </c>
      <c r="M288">
        <v>4071884</v>
      </c>
      <c r="N288">
        <v>20171015</v>
      </c>
      <c r="O288" t="s">
        <v>19</v>
      </c>
      <c r="P288" t="str">
        <f>IF(VLOOKUP(A288,'national-winners'!$A$2:$B$13,2,0)=H288,"W","L")</f>
        <v>L</v>
      </c>
      <c r="Q288">
        <f>MATCH(C288,'state-winning-votes'!A:A,0)</f>
        <v>46</v>
      </c>
      <c r="R288">
        <f>MATCH(A288,'state-winning-votes'!$A$2:$L$2,0)</f>
        <v>2</v>
      </c>
      <c r="S288" cm="1">
        <f t="array" ref="S288">INDEX('state-winning-votes'!$A$1:$L$53,$Q288,$R288)</f>
        <v>2082319</v>
      </c>
      <c r="T288">
        <f>INDEX('state-winning-votes'!$A$1:$L$53,MATCH($C288,'state-winning-votes'!$A:$A,0),MATCH($A288,'state-winning-votes'!$A$2:$L$2,0))</f>
        <v>2082319</v>
      </c>
      <c r="U288" t="str">
        <f t="shared" si="13"/>
        <v>Carter, Jimmy</v>
      </c>
      <c r="V288" t="str">
        <f>_xlfn.XLOOKUP(INDEX('state-winning-votes'!$A$1:$L$53,MATCH($C288,'state-winning-votes'!$A:$A,0),MATCH($A288,'state-winning-votes'!$A$2:$L$2,0)),$L:$L,$H:$H)</f>
        <v>Carter, Jimmy</v>
      </c>
      <c r="W288" t="str">
        <f>VLOOKUP(A288,'national-winners'!$A$2:$B$13,2,0)</f>
        <v>Carter, Jimmy</v>
      </c>
      <c r="X288" t="str">
        <f t="shared" si="14"/>
        <v xml:space="preserve"> Jimmy Carter (W)</v>
      </c>
    </row>
    <row r="289" spans="1:24" x14ac:dyDescent="0.25">
      <c r="A289">
        <v>1976</v>
      </c>
      <c r="B289" t="s">
        <v>145</v>
      </c>
      <c r="C289" t="s">
        <v>146</v>
      </c>
      <c r="D289">
        <v>49</v>
      </c>
      <c r="E289">
        <v>87</v>
      </c>
      <c r="F289">
        <v>67</v>
      </c>
      <c r="G289" t="s">
        <v>16</v>
      </c>
      <c r="H289" t="s">
        <v>20</v>
      </c>
      <c r="I289" t="str">
        <f t="shared" si="12"/>
        <v>Ford, Gerald(L)</v>
      </c>
      <c r="J289" t="s">
        <v>21</v>
      </c>
      <c r="K289" t="b">
        <v>0</v>
      </c>
      <c r="L289">
        <v>337908</v>
      </c>
      <c r="M289">
        <v>541218</v>
      </c>
      <c r="N289">
        <v>20171015</v>
      </c>
      <c r="O289" t="s">
        <v>19</v>
      </c>
      <c r="P289" t="str">
        <f>IF(VLOOKUP(A289,'national-winners'!$A$2:$B$13,2,0)=H289,"W","L")</f>
        <v>L</v>
      </c>
      <c r="Q289">
        <f>MATCH(C289,'state-winning-votes'!A:A,0)</f>
        <v>47</v>
      </c>
      <c r="R289">
        <f>MATCH(A289,'state-winning-votes'!$A$2:$L$2,0)</f>
        <v>2</v>
      </c>
      <c r="S289" cm="1">
        <f t="array" ref="S289">INDEX('state-winning-votes'!$A$1:$L$53,$Q289,$R289)</f>
        <v>337908</v>
      </c>
      <c r="T289">
        <f>INDEX('state-winning-votes'!$A$1:$L$53,MATCH($C289,'state-winning-votes'!$A:$A,0),MATCH($A289,'state-winning-votes'!$A$2:$L$2,0))</f>
        <v>337908</v>
      </c>
      <c r="U289" t="str">
        <f t="shared" si="13"/>
        <v>Ford, Gerald</v>
      </c>
      <c r="V289" t="str">
        <f>_xlfn.XLOOKUP(INDEX('state-winning-votes'!$A$1:$L$53,MATCH($C289,'state-winning-votes'!$A:$A,0),MATCH($A289,'state-winning-votes'!$A$2:$L$2,0)),$L:$L,$H:$H)</f>
        <v>Ford, Gerald</v>
      </c>
      <c r="W289" t="str">
        <f>VLOOKUP(A289,'national-winners'!$A$2:$B$13,2,0)</f>
        <v>Carter, Jimmy</v>
      </c>
      <c r="X289" t="str">
        <f t="shared" si="14"/>
        <v xml:space="preserve"> Gerald Ford (W)</v>
      </c>
    </row>
    <row r="290" spans="1:24" x14ac:dyDescent="0.25">
      <c r="A290">
        <v>1976</v>
      </c>
      <c r="B290" t="s">
        <v>145</v>
      </c>
      <c r="C290" t="s">
        <v>146</v>
      </c>
      <c r="D290">
        <v>49</v>
      </c>
      <c r="E290">
        <v>87</v>
      </c>
      <c r="F290">
        <v>67</v>
      </c>
      <c r="G290" t="s">
        <v>16</v>
      </c>
      <c r="H290" t="s">
        <v>17</v>
      </c>
      <c r="I290" t="str">
        <f t="shared" si="12"/>
        <v>Carter, Jimmy(W)</v>
      </c>
      <c r="J290" t="s">
        <v>18</v>
      </c>
      <c r="K290" t="b">
        <v>0</v>
      </c>
      <c r="L290">
        <v>182110</v>
      </c>
      <c r="M290">
        <v>541218</v>
      </c>
      <c r="N290">
        <v>20171015</v>
      </c>
      <c r="O290" t="s">
        <v>19</v>
      </c>
      <c r="P290" t="str">
        <f>IF(VLOOKUP(A290,'national-winners'!$A$2:$B$13,2,0)=H290,"W","L")</f>
        <v>W</v>
      </c>
      <c r="Q290">
        <f>MATCH(C290,'state-winning-votes'!A:A,0)</f>
        <v>47</v>
      </c>
      <c r="R290">
        <f>MATCH(A290,'state-winning-votes'!$A$2:$L$2,0)</f>
        <v>2</v>
      </c>
      <c r="S290" cm="1">
        <f t="array" ref="S290">INDEX('state-winning-votes'!$A$1:$L$53,$Q290,$R290)</f>
        <v>337908</v>
      </c>
      <c r="T290">
        <f>INDEX('state-winning-votes'!$A$1:$L$53,MATCH($C290,'state-winning-votes'!$A:$A,0),MATCH($A290,'state-winning-votes'!$A$2:$L$2,0))</f>
        <v>337908</v>
      </c>
      <c r="U290" t="str">
        <f t="shared" si="13"/>
        <v>Ford, Gerald</v>
      </c>
      <c r="V290" t="str">
        <f>_xlfn.XLOOKUP(INDEX('state-winning-votes'!$A$1:$L$53,MATCH($C290,'state-winning-votes'!$A:$A,0),MATCH($A290,'state-winning-votes'!$A$2:$L$2,0)),$L:$L,$H:$H)</f>
        <v>Ford, Gerald</v>
      </c>
      <c r="W290" t="str">
        <f>VLOOKUP(A290,'national-winners'!$A$2:$B$13,2,0)</f>
        <v>Carter, Jimmy</v>
      </c>
      <c r="X290" t="str">
        <f t="shared" si="14"/>
        <v xml:space="preserve"> Gerald Ford (W)</v>
      </c>
    </row>
    <row r="291" spans="1:24" x14ac:dyDescent="0.25">
      <c r="A291">
        <v>1976</v>
      </c>
      <c r="B291" t="s">
        <v>145</v>
      </c>
      <c r="C291" t="s">
        <v>146</v>
      </c>
      <c r="D291">
        <v>49</v>
      </c>
      <c r="E291">
        <v>87</v>
      </c>
      <c r="F291">
        <v>67</v>
      </c>
      <c r="G291" t="s">
        <v>16</v>
      </c>
      <c r="H291" t="s">
        <v>38</v>
      </c>
      <c r="I291" t="str">
        <f t="shared" si="12"/>
        <v>Anderson, Thomas J.(L)</v>
      </c>
      <c r="J291" t="s">
        <v>39</v>
      </c>
      <c r="K291" t="b">
        <v>0</v>
      </c>
      <c r="L291">
        <v>13304</v>
      </c>
      <c r="M291">
        <v>541218</v>
      </c>
      <c r="N291">
        <v>20171015</v>
      </c>
      <c r="O291" t="s">
        <v>19</v>
      </c>
      <c r="P291" t="str">
        <f>IF(VLOOKUP(A291,'national-winners'!$A$2:$B$13,2,0)=H291,"W","L")</f>
        <v>L</v>
      </c>
      <c r="Q291">
        <f>MATCH(C291,'state-winning-votes'!A:A,0)</f>
        <v>47</v>
      </c>
      <c r="R291">
        <f>MATCH(A291,'state-winning-votes'!$A$2:$L$2,0)</f>
        <v>2</v>
      </c>
      <c r="S291" cm="1">
        <f t="array" ref="S291">INDEX('state-winning-votes'!$A$1:$L$53,$Q291,$R291)</f>
        <v>337908</v>
      </c>
      <c r="T291">
        <f>INDEX('state-winning-votes'!$A$1:$L$53,MATCH($C291,'state-winning-votes'!$A:$A,0),MATCH($A291,'state-winning-votes'!$A$2:$L$2,0))</f>
        <v>337908</v>
      </c>
      <c r="U291" t="str">
        <f t="shared" si="13"/>
        <v>Ford, Gerald</v>
      </c>
      <c r="V291" t="str">
        <f>_xlfn.XLOOKUP(INDEX('state-winning-votes'!$A$1:$L$53,MATCH($C291,'state-winning-votes'!$A:$A,0),MATCH($A291,'state-winning-votes'!$A$2:$L$2,0)),$L:$L,$H:$H)</f>
        <v>Ford, Gerald</v>
      </c>
      <c r="W291" t="str">
        <f>VLOOKUP(A291,'national-winners'!$A$2:$B$13,2,0)</f>
        <v>Carter, Jimmy</v>
      </c>
      <c r="X291" t="str">
        <f t="shared" si="14"/>
        <v xml:space="preserve"> Gerald Ford (W)</v>
      </c>
    </row>
    <row r="292" spans="1:24" x14ac:dyDescent="0.25">
      <c r="A292">
        <v>1976</v>
      </c>
      <c r="B292" t="s">
        <v>145</v>
      </c>
      <c r="C292" t="s">
        <v>146</v>
      </c>
      <c r="D292">
        <v>49</v>
      </c>
      <c r="E292">
        <v>87</v>
      </c>
      <c r="F292">
        <v>67</v>
      </c>
      <c r="G292" t="s">
        <v>16</v>
      </c>
      <c r="H292" t="s">
        <v>34</v>
      </c>
      <c r="I292" t="str">
        <f t="shared" si="12"/>
        <v>McCarthy, Eugene ""Gene""(L)</v>
      </c>
      <c r="J292" t="s">
        <v>35</v>
      </c>
      <c r="K292" t="b">
        <v>0</v>
      </c>
      <c r="L292">
        <v>3907</v>
      </c>
      <c r="M292">
        <v>541218</v>
      </c>
      <c r="N292">
        <v>20171015</v>
      </c>
      <c r="O292" t="s">
        <v>19</v>
      </c>
      <c r="P292" t="str">
        <f>IF(VLOOKUP(A292,'national-winners'!$A$2:$B$13,2,0)=H292,"W","L")</f>
        <v>L</v>
      </c>
      <c r="Q292">
        <f>MATCH(C292,'state-winning-votes'!A:A,0)</f>
        <v>47</v>
      </c>
      <c r="R292">
        <f>MATCH(A292,'state-winning-votes'!$A$2:$L$2,0)</f>
        <v>2</v>
      </c>
      <c r="S292" cm="1">
        <f t="array" ref="S292">INDEX('state-winning-votes'!$A$1:$L$53,$Q292,$R292)</f>
        <v>337908</v>
      </c>
      <c r="T292">
        <f>INDEX('state-winning-votes'!$A$1:$L$53,MATCH($C292,'state-winning-votes'!$A:$A,0),MATCH($A292,'state-winning-votes'!$A$2:$L$2,0))</f>
        <v>337908</v>
      </c>
      <c r="U292" t="str">
        <f t="shared" si="13"/>
        <v>Ford, Gerald</v>
      </c>
      <c r="V292" t="str">
        <f>_xlfn.XLOOKUP(INDEX('state-winning-votes'!$A$1:$L$53,MATCH($C292,'state-winning-votes'!$A:$A,0),MATCH($A292,'state-winning-votes'!$A$2:$L$2,0)),$L:$L,$H:$H)</f>
        <v>Ford, Gerald</v>
      </c>
      <c r="W292" t="str">
        <f>VLOOKUP(A292,'national-winners'!$A$2:$B$13,2,0)</f>
        <v>Carter, Jimmy</v>
      </c>
      <c r="X292" t="str">
        <f t="shared" si="14"/>
        <v xml:space="preserve"> Gerald Ford (W)</v>
      </c>
    </row>
    <row r="293" spans="1:24" x14ac:dyDescent="0.25">
      <c r="A293">
        <v>1976</v>
      </c>
      <c r="B293" t="s">
        <v>145</v>
      </c>
      <c r="C293" t="s">
        <v>146</v>
      </c>
      <c r="D293">
        <v>49</v>
      </c>
      <c r="E293">
        <v>87</v>
      </c>
      <c r="F293">
        <v>67</v>
      </c>
      <c r="G293" t="s">
        <v>16</v>
      </c>
      <c r="H293" t="s">
        <v>28</v>
      </c>
      <c r="I293" t="str">
        <f t="shared" si="12"/>
        <v>Macbride, Roger(L)</v>
      </c>
      <c r="J293" t="s">
        <v>119</v>
      </c>
      <c r="K293" t="b">
        <v>0</v>
      </c>
      <c r="L293">
        <v>2438</v>
      </c>
      <c r="M293">
        <v>541218</v>
      </c>
      <c r="N293">
        <v>20171015</v>
      </c>
      <c r="O293" t="s">
        <v>19</v>
      </c>
      <c r="P293" t="str">
        <f>IF(VLOOKUP(A293,'national-winners'!$A$2:$B$13,2,0)=H293,"W","L")</f>
        <v>L</v>
      </c>
      <c r="Q293">
        <f>MATCH(C293,'state-winning-votes'!A:A,0)</f>
        <v>47</v>
      </c>
      <c r="R293">
        <f>MATCH(A293,'state-winning-votes'!$A$2:$L$2,0)</f>
        <v>2</v>
      </c>
      <c r="S293" cm="1">
        <f t="array" ref="S293">INDEX('state-winning-votes'!$A$1:$L$53,$Q293,$R293)</f>
        <v>337908</v>
      </c>
      <c r="T293">
        <f>INDEX('state-winning-votes'!$A$1:$L$53,MATCH($C293,'state-winning-votes'!$A:$A,0),MATCH($A293,'state-winning-votes'!$A$2:$L$2,0))</f>
        <v>337908</v>
      </c>
      <c r="U293" t="str">
        <f t="shared" si="13"/>
        <v>Ford, Gerald</v>
      </c>
      <c r="V293" t="str">
        <f>_xlfn.XLOOKUP(INDEX('state-winning-votes'!$A$1:$L$53,MATCH($C293,'state-winning-votes'!$A:$A,0),MATCH($A293,'state-winning-votes'!$A$2:$L$2,0)),$L:$L,$H:$H)</f>
        <v>Ford, Gerald</v>
      </c>
      <c r="W293" t="str">
        <f>VLOOKUP(A293,'national-winners'!$A$2:$B$13,2,0)</f>
        <v>Carter, Jimmy</v>
      </c>
      <c r="X293" t="str">
        <f t="shared" si="14"/>
        <v xml:space="preserve"> Gerald Ford (W)</v>
      </c>
    </row>
    <row r="294" spans="1:24" x14ac:dyDescent="0.25">
      <c r="A294">
        <v>1976</v>
      </c>
      <c r="B294" t="s">
        <v>145</v>
      </c>
      <c r="C294" t="s">
        <v>146</v>
      </c>
      <c r="D294">
        <v>49</v>
      </c>
      <c r="E294">
        <v>87</v>
      </c>
      <c r="F294">
        <v>67</v>
      </c>
      <c r="G294" t="s">
        <v>16</v>
      </c>
      <c r="H294" t="s">
        <v>22</v>
      </c>
      <c r="I294" t="str">
        <f t="shared" si="12"/>
        <v>Maddox, Lester(L)</v>
      </c>
      <c r="J294" t="s">
        <v>147</v>
      </c>
      <c r="K294" t="b">
        <v>0</v>
      </c>
      <c r="L294">
        <v>1162</v>
      </c>
      <c r="M294">
        <v>541218</v>
      </c>
      <c r="N294">
        <v>20171015</v>
      </c>
      <c r="O294" t="s">
        <v>19</v>
      </c>
      <c r="P294" t="str">
        <f>IF(VLOOKUP(A294,'national-winners'!$A$2:$B$13,2,0)=H294,"W","L")</f>
        <v>L</v>
      </c>
      <c r="Q294">
        <f>MATCH(C294,'state-winning-votes'!A:A,0)</f>
        <v>47</v>
      </c>
      <c r="R294">
        <f>MATCH(A294,'state-winning-votes'!$A$2:$L$2,0)</f>
        <v>2</v>
      </c>
      <c r="S294" cm="1">
        <f t="array" ref="S294">INDEX('state-winning-votes'!$A$1:$L$53,$Q294,$R294)</f>
        <v>337908</v>
      </c>
      <c r="T294">
        <f>INDEX('state-winning-votes'!$A$1:$L$53,MATCH($C294,'state-winning-votes'!$A:$A,0),MATCH($A294,'state-winning-votes'!$A$2:$L$2,0))</f>
        <v>337908</v>
      </c>
      <c r="U294" t="str">
        <f t="shared" si="13"/>
        <v>Ford, Gerald</v>
      </c>
      <c r="V294" t="str">
        <f>_xlfn.XLOOKUP(INDEX('state-winning-votes'!$A$1:$L$53,MATCH($C294,'state-winning-votes'!$A:$A,0),MATCH($A294,'state-winning-votes'!$A$2:$L$2,0)),$L:$L,$H:$H)</f>
        <v>Ford, Gerald</v>
      </c>
      <c r="W294" t="str">
        <f>VLOOKUP(A294,'national-winners'!$A$2:$B$13,2,0)</f>
        <v>Carter, Jimmy</v>
      </c>
      <c r="X294" t="str">
        <f t="shared" si="14"/>
        <v xml:space="preserve"> Gerald Ford (W)</v>
      </c>
    </row>
    <row r="295" spans="1:24" x14ac:dyDescent="0.25">
      <c r="A295">
        <v>1976</v>
      </c>
      <c r="B295" t="s">
        <v>145</v>
      </c>
      <c r="C295" t="s">
        <v>146</v>
      </c>
      <c r="D295">
        <v>49</v>
      </c>
      <c r="E295">
        <v>87</v>
      </c>
      <c r="F295">
        <v>67</v>
      </c>
      <c r="G295" t="s">
        <v>16</v>
      </c>
      <c r="H295" t="s">
        <v>36</v>
      </c>
      <c r="I295" t="str">
        <f t="shared" si="12"/>
        <v>Camejo, Peter(L)</v>
      </c>
      <c r="J295" t="s">
        <v>35</v>
      </c>
      <c r="K295" t="b">
        <v>0</v>
      </c>
      <c r="L295">
        <v>268</v>
      </c>
      <c r="M295">
        <v>541218</v>
      </c>
      <c r="N295">
        <v>20171015</v>
      </c>
      <c r="O295" t="s">
        <v>19</v>
      </c>
      <c r="P295" t="str">
        <f>IF(VLOOKUP(A295,'national-winners'!$A$2:$B$13,2,0)=H295,"W","L")</f>
        <v>L</v>
      </c>
      <c r="Q295">
        <f>MATCH(C295,'state-winning-votes'!A:A,0)</f>
        <v>47</v>
      </c>
      <c r="R295">
        <f>MATCH(A295,'state-winning-votes'!$A$2:$L$2,0)</f>
        <v>2</v>
      </c>
      <c r="S295" cm="1">
        <f t="array" ref="S295">INDEX('state-winning-votes'!$A$1:$L$53,$Q295,$R295)</f>
        <v>337908</v>
      </c>
      <c r="T295">
        <f>INDEX('state-winning-votes'!$A$1:$L$53,MATCH($C295,'state-winning-votes'!$A:$A,0),MATCH($A295,'state-winning-votes'!$A$2:$L$2,0))</f>
        <v>337908</v>
      </c>
      <c r="U295" t="str">
        <f t="shared" si="13"/>
        <v>Ford, Gerald</v>
      </c>
      <c r="V295" t="str">
        <f>_xlfn.XLOOKUP(INDEX('state-winning-votes'!$A$1:$L$53,MATCH($C295,'state-winning-votes'!$A:$A,0),MATCH($A295,'state-winning-votes'!$A$2:$L$2,0)),$L:$L,$H:$H)</f>
        <v>Ford, Gerald</v>
      </c>
      <c r="W295" t="str">
        <f>VLOOKUP(A295,'national-winners'!$A$2:$B$13,2,0)</f>
        <v>Carter, Jimmy</v>
      </c>
      <c r="X295" t="str">
        <f t="shared" si="14"/>
        <v xml:space="preserve"> Gerald Ford (W)</v>
      </c>
    </row>
    <row r="296" spans="1:24" x14ac:dyDescent="0.25">
      <c r="A296">
        <v>1976</v>
      </c>
      <c r="B296" t="s">
        <v>145</v>
      </c>
      <c r="C296" t="s">
        <v>146</v>
      </c>
      <c r="D296">
        <v>49</v>
      </c>
      <c r="E296">
        <v>87</v>
      </c>
      <c r="F296">
        <v>67</v>
      </c>
      <c r="G296" t="s">
        <v>16</v>
      </c>
      <c r="H296" t="s">
        <v>26</v>
      </c>
      <c r="I296" t="str">
        <f t="shared" si="12"/>
        <v>Hall, Gus(L)</v>
      </c>
      <c r="J296" t="s">
        <v>35</v>
      </c>
      <c r="K296" t="b">
        <v>0</v>
      </c>
      <c r="L296">
        <v>121</v>
      </c>
      <c r="M296">
        <v>541218</v>
      </c>
      <c r="N296">
        <v>20171015</v>
      </c>
      <c r="O296" t="s">
        <v>19</v>
      </c>
      <c r="P296" t="str">
        <f>IF(VLOOKUP(A296,'national-winners'!$A$2:$B$13,2,0)=H296,"W","L")</f>
        <v>L</v>
      </c>
      <c r="Q296">
        <f>MATCH(C296,'state-winning-votes'!A:A,0)</f>
        <v>47</v>
      </c>
      <c r="R296">
        <f>MATCH(A296,'state-winning-votes'!$A$2:$L$2,0)</f>
        <v>2</v>
      </c>
      <c r="S296" cm="1">
        <f t="array" ref="S296">INDEX('state-winning-votes'!$A$1:$L$53,$Q296,$R296)</f>
        <v>337908</v>
      </c>
      <c r="T296">
        <f>INDEX('state-winning-votes'!$A$1:$L$53,MATCH($C296,'state-winning-votes'!$A:$A,0),MATCH($A296,'state-winning-votes'!$A$2:$L$2,0))</f>
        <v>337908</v>
      </c>
      <c r="U296" t="str">
        <f t="shared" si="13"/>
        <v>Ford, Gerald</v>
      </c>
      <c r="V296" t="str">
        <f>_xlfn.XLOOKUP(INDEX('state-winning-votes'!$A$1:$L$53,MATCH($C296,'state-winning-votes'!$A:$A,0),MATCH($A296,'state-winning-votes'!$A$2:$L$2,0)),$L:$L,$H:$H)</f>
        <v>Ford, Gerald</v>
      </c>
      <c r="W296" t="str">
        <f>VLOOKUP(A296,'national-winners'!$A$2:$B$13,2,0)</f>
        <v>Carter, Jimmy</v>
      </c>
      <c r="X296" t="str">
        <f t="shared" si="14"/>
        <v xml:space="preserve"> Gerald Ford (W)</v>
      </c>
    </row>
    <row r="297" spans="1:24" x14ac:dyDescent="0.25">
      <c r="A297">
        <v>1976</v>
      </c>
      <c r="B297" t="s">
        <v>148</v>
      </c>
      <c r="C297" t="s">
        <v>149</v>
      </c>
      <c r="D297">
        <v>50</v>
      </c>
      <c r="E297">
        <v>13</v>
      </c>
      <c r="F297">
        <v>6</v>
      </c>
      <c r="G297" t="s">
        <v>16</v>
      </c>
      <c r="H297" t="s">
        <v>20</v>
      </c>
      <c r="I297" t="str">
        <f t="shared" si="12"/>
        <v>Ford, Gerald(L)</v>
      </c>
      <c r="J297" t="s">
        <v>21</v>
      </c>
      <c r="K297" t="b">
        <v>0</v>
      </c>
      <c r="L297">
        <v>100387</v>
      </c>
      <c r="M297">
        <v>183902</v>
      </c>
      <c r="N297">
        <v>20171015</v>
      </c>
      <c r="O297" t="s">
        <v>19</v>
      </c>
      <c r="P297" t="str">
        <f>IF(VLOOKUP(A297,'national-winners'!$A$2:$B$13,2,0)=H297,"W","L")</f>
        <v>L</v>
      </c>
      <c r="Q297">
        <f>MATCH(C297,'state-winning-votes'!A:A,0)</f>
        <v>49</v>
      </c>
      <c r="R297">
        <f>MATCH(A297,'state-winning-votes'!$A$2:$L$2,0)</f>
        <v>2</v>
      </c>
      <c r="S297" cm="1">
        <f t="array" ref="S297">INDEX('state-winning-votes'!$A$1:$L$53,$Q297,$R297)</f>
        <v>100387</v>
      </c>
      <c r="T297">
        <f>INDEX('state-winning-votes'!$A$1:$L$53,MATCH($C297,'state-winning-votes'!$A:$A,0),MATCH($A297,'state-winning-votes'!$A$2:$L$2,0))</f>
        <v>100387</v>
      </c>
      <c r="U297" t="str">
        <f t="shared" si="13"/>
        <v>Ford, Gerald</v>
      </c>
      <c r="V297" t="str">
        <f>_xlfn.XLOOKUP(INDEX('state-winning-votes'!$A$1:$L$53,MATCH($C297,'state-winning-votes'!$A:$A,0),MATCH($A297,'state-winning-votes'!$A$2:$L$2,0)),$L:$L,$H:$H)</f>
        <v>Ford, Gerald</v>
      </c>
      <c r="W297" t="str">
        <f>VLOOKUP(A297,'national-winners'!$A$2:$B$13,2,0)</f>
        <v>Carter, Jimmy</v>
      </c>
      <c r="X297" t="str">
        <f t="shared" si="14"/>
        <v xml:space="preserve"> Gerald Ford (W)</v>
      </c>
    </row>
    <row r="298" spans="1:24" x14ac:dyDescent="0.25">
      <c r="A298">
        <v>1976</v>
      </c>
      <c r="B298" t="s">
        <v>148</v>
      </c>
      <c r="C298" t="s">
        <v>149</v>
      </c>
      <c r="D298">
        <v>50</v>
      </c>
      <c r="E298">
        <v>13</v>
      </c>
      <c r="F298">
        <v>6</v>
      </c>
      <c r="G298" t="s">
        <v>16</v>
      </c>
      <c r="H298" t="s">
        <v>17</v>
      </c>
      <c r="I298" t="str">
        <f t="shared" si="12"/>
        <v>Carter, Jimmy(W)</v>
      </c>
      <c r="J298" t="s">
        <v>18</v>
      </c>
      <c r="K298" t="b">
        <v>0</v>
      </c>
      <c r="L298">
        <v>77798</v>
      </c>
      <c r="M298">
        <v>183902</v>
      </c>
      <c r="N298">
        <v>20171015</v>
      </c>
      <c r="O298" t="s">
        <v>19</v>
      </c>
      <c r="P298" t="str">
        <f>IF(VLOOKUP(A298,'national-winners'!$A$2:$B$13,2,0)=H298,"W","L")</f>
        <v>W</v>
      </c>
      <c r="Q298">
        <f>MATCH(C298,'state-winning-votes'!A:A,0)</f>
        <v>49</v>
      </c>
      <c r="R298">
        <f>MATCH(A298,'state-winning-votes'!$A$2:$L$2,0)</f>
        <v>2</v>
      </c>
      <c r="S298" cm="1">
        <f t="array" ref="S298">INDEX('state-winning-votes'!$A$1:$L$53,$Q298,$R298)</f>
        <v>100387</v>
      </c>
      <c r="T298">
        <f>INDEX('state-winning-votes'!$A$1:$L$53,MATCH($C298,'state-winning-votes'!$A:$A,0),MATCH($A298,'state-winning-votes'!$A$2:$L$2,0))</f>
        <v>100387</v>
      </c>
      <c r="U298" t="str">
        <f t="shared" si="13"/>
        <v>Ford, Gerald</v>
      </c>
      <c r="V298" t="str">
        <f>_xlfn.XLOOKUP(INDEX('state-winning-votes'!$A$1:$L$53,MATCH($C298,'state-winning-votes'!$A:$A,0),MATCH($A298,'state-winning-votes'!$A$2:$L$2,0)),$L:$L,$H:$H)</f>
        <v>Ford, Gerald</v>
      </c>
      <c r="W298" t="str">
        <f>VLOOKUP(A298,'national-winners'!$A$2:$B$13,2,0)</f>
        <v>Carter, Jimmy</v>
      </c>
      <c r="X298" t="str">
        <f t="shared" si="14"/>
        <v xml:space="preserve"> Gerald Ford (W)</v>
      </c>
    </row>
    <row r="299" spans="1:24" x14ac:dyDescent="0.25">
      <c r="A299">
        <v>1976</v>
      </c>
      <c r="B299" t="s">
        <v>148</v>
      </c>
      <c r="C299" t="s">
        <v>149</v>
      </c>
      <c r="D299">
        <v>50</v>
      </c>
      <c r="E299">
        <v>13</v>
      </c>
      <c r="F299">
        <v>6</v>
      </c>
      <c r="G299" t="s">
        <v>16</v>
      </c>
      <c r="H299" t="s">
        <v>34</v>
      </c>
      <c r="I299" t="str">
        <f t="shared" si="12"/>
        <v>McCarthy, Eugene ""Gene""(L)</v>
      </c>
      <c r="J299" t="s">
        <v>35</v>
      </c>
      <c r="K299" t="b">
        <v>0</v>
      </c>
      <c r="L299">
        <v>4001</v>
      </c>
      <c r="M299">
        <v>183902</v>
      </c>
      <c r="N299">
        <v>20171015</v>
      </c>
      <c r="O299" t="s">
        <v>19</v>
      </c>
      <c r="P299" t="str">
        <f>IF(VLOOKUP(A299,'national-winners'!$A$2:$B$13,2,0)=H299,"W","L")</f>
        <v>L</v>
      </c>
      <c r="Q299">
        <f>MATCH(C299,'state-winning-votes'!A:A,0)</f>
        <v>49</v>
      </c>
      <c r="R299">
        <f>MATCH(A299,'state-winning-votes'!$A$2:$L$2,0)</f>
        <v>2</v>
      </c>
      <c r="S299" cm="1">
        <f t="array" ref="S299">INDEX('state-winning-votes'!$A$1:$L$53,$Q299,$R299)</f>
        <v>100387</v>
      </c>
      <c r="T299">
        <f>INDEX('state-winning-votes'!$A$1:$L$53,MATCH($C299,'state-winning-votes'!$A:$A,0),MATCH($A299,'state-winning-votes'!$A$2:$L$2,0))</f>
        <v>100387</v>
      </c>
      <c r="U299" t="str">
        <f t="shared" si="13"/>
        <v>Ford, Gerald</v>
      </c>
      <c r="V299" t="str">
        <f>_xlfn.XLOOKUP(INDEX('state-winning-votes'!$A$1:$L$53,MATCH($C299,'state-winning-votes'!$A:$A,0),MATCH($A299,'state-winning-votes'!$A$2:$L$2,0)),$L:$L,$H:$H)</f>
        <v>Ford, Gerald</v>
      </c>
      <c r="W299" t="str">
        <f>VLOOKUP(A299,'national-winners'!$A$2:$B$13,2,0)</f>
        <v>Carter, Jimmy</v>
      </c>
      <c r="X299" t="str">
        <f t="shared" si="14"/>
        <v xml:space="preserve"> Gerald Ford (W)</v>
      </c>
    </row>
    <row r="300" spans="1:24" x14ac:dyDescent="0.25">
      <c r="A300">
        <v>1976</v>
      </c>
      <c r="B300" t="s">
        <v>148</v>
      </c>
      <c r="C300" t="s">
        <v>149</v>
      </c>
      <c r="D300">
        <v>50</v>
      </c>
      <c r="E300">
        <v>13</v>
      </c>
      <c r="F300">
        <v>6</v>
      </c>
      <c r="G300" t="s">
        <v>16</v>
      </c>
      <c r="H300" t="s">
        <v>59</v>
      </c>
      <c r="I300" t="str">
        <f t="shared" si="12"/>
        <v>Other(L)</v>
      </c>
      <c r="K300" t="b">
        <v>0</v>
      </c>
      <c r="L300">
        <v>1090</v>
      </c>
      <c r="M300">
        <v>183902</v>
      </c>
      <c r="N300">
        <v>20171015</v>
      </c>
      <c r="O300" t="s">
        <v>19</v>
      </c>
      <c r="P300" t="str">
        <f>IF(VLOOKUP(A300,'national-winners'!$A$2:$B$13,2,0)=H300,"W","L")</f>
        <v>L</v>
      </c>
      <c r="Q300">
        <f>MATCH(C300,'state-winning-votes'!A:A,0)</f>
        <v>49</v>
      </c>
      <c r="R300">
        <f>MATCH(A300,'state-winning-votes'!$A$2:$L$2,0)</f>
        <v>2</v>
      </c>
      <c r="S300" cm="1">
        <f t="array" ref="S300">INDEX('state-winning-votes'!$A$1:$L$53,$Q300,$R300)</f>
        <v>100387</v>
      </c>
      <c r="T300">
        <f>INDEX('state-winning-votes'!$A$1:$L$53,MATCH($C300,'state-winning-votes'!$A:$A,0),MATCH($A300,'state-winning-votes'!$A$2:$L$2,0))</f>
        <v>100387</v>
      </c>
      <c r="U300" t="str">
        <f t="shared" si="13"/>
        <v>Ford, Gerald</v>
      </c>
      <c r="V300" t="str">
        <f>_xlfn.XLOOKUP(INDEX('state-winning-votes'!$A$1:$L$53,MATCH($C300,'state-winning-votes'!$A:$A,0),MATCH($A300,'state-winning-votes'!$A$2:$L$2,0)),$L:$L,$H:$H)</f>
        <v>Ford, Gerald</v>
      </c>
      <c r="W300" t="str">
        <f>VLOOKUP(A300,'national-winners'!$A$2:$B$13,2,0)</f>
        <v>Carter, Jimmy</v>
      </c>
      <c r="X300" t="str">
        <f t="shared" si="14"/>
        <v xml:space="preserve"> Gerald Ford (W)</v>
      </c>
    </row>
    <row r="301" spans="1:24" x14ac:dyDescent="0.25">
      <c r="A301">
        <v>1976</v>
      </c>
      <c r="B301" t="s">
        <v>148</v>
      </c>
      <c r="C301" t="s">
        <v>149</v>
      </c>
      <c r="D301">
        <v>50</v>
      </c>
      <c r="E301">
        <v>13</v>
      </c>
      <c r="F301">
        <v>6</v>
      </c>
      <c r="G301" t="s">
        <v>16</v>
      </c>
      <c r="H301" t="s">
        <v>36</v>
      </c>
      <c r="I301" t="str">
        <f t="shared" si="12"/>
        <v>Camejo, Peter(L)</v>
      </c>
      <c r="J301" t="s">
        <v>37</v>
      </c>
      <c r="K301" t="b">
        <v>0</v>
      </c>
      <c r="L301">
        <v>430</v>
      </c>
      <c r="M301">
        <v>183902</v>
      </c>
      <c r="N301">
        <v>20171015</v>
      </c>
      <c r="O301" t="s">
        <v>19</v>
      </c>
      <c r="P301" t="str">
        <f>IF(VLOOKUP(A301,'national-winners'!$A$2:$B$13,2,0)=H301,"W","L")</f>
        <v>L</v>
      </c>
      <c r="Q301">
        <f>MATCH(C301,'state-winning-votes'!A:A,0)</f>
        <v>49</v>
      </c>
      <c r="R301">
        <f>MATCH(A301,'state-winning-votes'!$A$2:$L$2,0)</f>
        <v>2</v>
      </c>
      <c r="S301" cm="1">
        <f t="array" ref="S301">INDEX('state-winning-votes'!$A$1:$L$53,$Q301,$R301)</f>
        <v>100387</v>
      </c>
      <c r="T301">
        <f>INDEX('state-winning-votes'!$A$1:$L$53,MATCH($C301,'state-winning-votes'!$A:$A,0),MATCH($A301,'state-winning-votes'!$A$2:$L$2,0))</f>
        <v>100387</v>
      </c>
      <c r="U301" t="str">
        <f t="shared" si="13"/>
        <v>Ford, Gerald</v>
      </c>
      <c r="V301" t="str">
        <f>_xlfn.XLOOKUP(INDEX('state-winning-votes'!$A$1:$L$53,MATCH($C301,'state-winning-votes'!$A:$A,0),MATCH($A301,'state-winning-votes'!$A$2:$L$2,0)),$L:$L,$H:$H)</f>
        <v>Ford, Gerald</v>
      </c>
      <c r="W301" t="str">
        <f>VLOOKUP(A301,'national-winners'!$A$2:$B$13,2,0)</f>
        <v>Carter, Jimmy</v>
      </c>
      <c r="X301" t="str">
        <f t="shared" si="14"/>
        <v xml:space="preserve"> Gerald Ford (W)</v>
      </c>
    </row>
    <row r="302" spans="1:24" x14ac:dyDescent="0.25">
      <c r="A302">
        <v>1976</v>
      </c>
      <c r="B302" t="s">
        <v>148</v>
      </c>
      <c r="C302" t="s">
        <v>149</v>
      </c>
      <c r="D302">
        <v>50</v>
      </c>
      <c r="E302">
        <v>13</v>
      </c>
      <c r="F302">
        <v>6</v>
      </c>
      <c r="G302" t="s">
        <v>16</v>
      </c>
      <c r="H302" t="s">
        <v>48</v>
      </c>
      <c r="I302" t="str">
        <f t="shared" si="12"/>
        <v>Larouche, Lyndon, Jr.(L)</v>
      </c>
      <c r="J302" t="s">
        <v>49</v>
      </c>
      <c r="K302" t="b">
        <v>0</v>
      </c>
      <c r="L302">
        <v>196</v>
      </c>
      <c r="M302">
        <v>183902</v>
      </c>
      <c r="N302">
        <v>20171015</v>
      </c>
      <c r="O302" t="s">
        <v>19</v>
      </c>
      <c r="P302" t="str">
        <f>IF(VLOOKUP(A302,'national-winners'!$A$2:$B$13,2,0)=H302,"W","L")</f>
        <v>L</v>
      </c>
      <c r="Q302">
        <f>MATCH(C302,'state-winning-votes'!A:A,0)</f>
        <v>49</v>
      </c>
      <c r="R302">
        <f>MATCH(A302,'state-winning-votes'!$A$2:$L$2,0)</f>
        <v>2</v>
      </c>
      <c r="S302" cm="1">
        <f t="array" ref="S302">INDEX('state-winning-votes'!$A$1:$L$53,$Q302,$R302)</f>
        <v>100387</v>
      </c>
      <c r="T302">
        <f>INDEX('state-winning-votes'!$A$1:$L$53,MATCH($C302,'state-winning-votes'!$A:$A,0),MATCH($A302,'state-winning-votes'!$A$2:$L$2,0))</f>
        <v>100387</v>
      </c>
      <c r="U302" t="str">
        <f t="shared" si="13"/>
        <v>Ford, Gerald</v>
      </c>
      <c r="V302" t="str">
        <f>_xlfn.XLOOKUP(INDEX('state-winning-votes'!$A$1:$L$53,MATCH($C302,'state-winning-votes'!$A:$A,0),MATCH($A302,'state-winning-votes'!$A$2:$L$2,0)),$L:$L,$H:$H)</f>
        <v>Ford, Gerald</v>
      </c>
      <c r="W302" t="str">
        <f>VLOOKUP(A302,'national-winners'!$A$2:$B$13,2,0)</f>
        <v>Carter, Jimmy</v>
      </c>
      <c r="X302" t="str">
        <f t="shared" si="14"/>
        <v xml:space="preserve"> Gerald Ford (W)</v>
      </c>
    </row>
    <row r="303" spans="1:24" x14ac:dyDescent="0.25">
      <c r="A303">
        <v>1976</v>
      </c>
      <c r="B303" t="s">
        <v>150</v>
      </c>
      <c r="C303" t="s">
        <v>151</v>
      </c>
      <c r="D303">
        <v>51</v>
      </c>
      <c r="E303">
        <v>54</v>
      </c>
      <c r="F303">
        <v>40</v>
      </c>
      <c r="G303" t="s">
        <v>16</v>
      </c>
      <c r="H303" t="s">
        <v>20</v>
      </c>
      <c r="I303" t="str">
        <f t="shared" si="12"/>
        <v>Ford, Gerald(L)</v>
      </c>
      <c r="J303" t="s">
        <v>21</v>
      </c>
      <c r="K303" t="b">
        <v>0</v>
      </c>
      <c r="L303">
        <v>836554</v>
      </c>
      <c r="M303">
        <v>1697094</v>
      </c>
      <c r="N303">
        <v>20171015</v>
      </c>
      <c r="O303" t="s">
        <v>19</v>
      </c>
      <c r="P303" t="str">
        <f>IF(VLOOKUP(A303,'national-winners'!$A$2:$B$13,2,0)=H303,"W","L")</f>
        <v>L</v>
      </c>
      <c r="Q303">
        <f>MATCH(C303,'state-winning-votes'!A:A,0)</f>
        <v>48</v>
      </c>
      <c r="R303">
        <f>MATCH(A303,'state-winning-votes'!$A$2:$L$2,0)</f>
        <v>2</v>
      </c>
      <c r="S303" cm="1">
        <f t="array" ref="S303">INDEX('state-winning-votes'!$A$1:$L$53,$Q303,$R303)</f>
        <v>836554</v>
      </c>
      <c r="T303">
        <f>INDEX('state-winning-votes'!$A$1:$L$53,MATCH($C303,'state-winning-votes'!$A:$A,0),MATCH($A303,'state-winning-votes'!$A$2:$L$2,0))</f>
        <v>836554</v>
      </c>
      <c r="U303" t="str">
        <f t="shared" si="13"/>
        <v>Ford, Gerald</v>
      </c>
      <c r="V303" t="str">
        <f>_xlfn.XLOOKUP(INDEX('state-winning-votes'!$A$1:$L$53,MATCH($C303,'state-winning-votes'!$A:$A,0),MATCH($A303,'state-winning-votes'!$A$2:$L$2,0)),$L:$L,$H:$H)</f>
        <v>Ford, Gerald</v>
      </c>
      <c r="W303" t="str">
        <f>VLOOKUP(A303,'national-winners'!$A$2:$B$13,2,0)</f>
        <v>Carter, Jimmy</v>
      </c>
      <c r="X303" t="str">
        <f t="shared" si="14"/>
        <v xml:space="preserve"> Gerald Ford (W)</v>
      </c>
    </row>
    <row r="304" spans="1:24" x14ac:dyDescent="0.25">
      <c r="A304">
        <v>1976</v>
      </c>
      <c r="B304" t="s">
        <v>150</v>
      </c>
      <c r="C304" t="s">
        <v>151</v>
      </c>
      <c r="D304">
        <v>51</v>
      </c>
      <c r="E304">
        <v>54</v>
      </c>
      <c r="F304">
        <v>40</v>
      </c>
      <c r="G304" t="s">
        <v>16</v>
      </c>
      <c r="H304" t="s">
        <v>17</v>
      </c>
      <c r="I304" t="str">
        <f t="shared" si="12"/>
        <v>Carter, Jimmy(W)</v>
      </c>
      <c r="J304" t="s">
        <v>18</v>
      </c>
      <c r="K304" t="b">
        <v>0</v>
      </c>
      <c r="L304">
        <v>813896</v>
      </c>
      <c r="M304">
        <v>1697094</v>
      </c>
      <c r="N304">
        <v>20171015</v>
      </c>
      <c r="O304" t="s">
        <v>19</v>
      </c>
      <c r="P304" t="str">
        <f>IF(VLOOKUP(A304,'national-winners'!$A$2:$B$13,2,0)=H304,"W","L")</f>
        <v>W</v>
      </c>
      <c r="Q304">
        <f>MATCH(C304,'state-winning-votes'!A:A,0)</f>
        <v>48</v>
      </c>
      <c r="R304">
        <f>MATCH(A304,'state-winning-votes'!$A$2:$L$2,0)</f>
        <v>2</v>
      </c>
      <c r="S304" cm="1">
        <f t="array" ref="S304">INDEX('state-winning-votes'!$A$1:$L$53,$Q304,$R304)</f>
        <v>836554</v>
      </c>
      <c r="T304">
        <f>INDEX('state-winning-votes'!$A$1:$L$53,MATCH($C304,'state-winning-votes'!$A:$A,0),MATCH($A304,'state-winning-votes'!$A$2:$L$2,0))</f>
        <v>836554</v>
      </c>
      <c r="U304" t="str">
        <f t="shared" si="13"/>
        <v>Ford, Gerald</v>
      </c>
      <c r="V304" t="str">
        <f>_xlfn.XLOOKUP(INDEX('state-winning-votes'!$A$1:$L$53,MATCH($C304,'state-winning-votes'!$A:$A,0),MATCH($A304,'state-winning-votes'!$A$2:$L$2,0)),$L:$L,$H:$H)</f>
        <v>Ford, Gerald</v>
      </c>
      <c r="W304" t="str">
        <f>VLOOKUP(A304,'national-winners'!$A$2:$B$13,2,0)</f>
        <v>Carter, Jimmy</v>
      </c>
      <c r="X304" t="str">
        <f t="shared" si="14"/>
        <v xml:space="preserve"> Gerald Ford (W)</v>
      </c>
    </row>
    <row r="305" spans="1:24" x14ac:dyDescent="0.25">
      <c r="A305">
        <v>1976</v>
      </c>
      <c r="B305" t="s">
        <v>150</v>
      </c>
      <c r="C305" t="s">
        <v>151</v>
      </c>
      <c r="D305">
        <v>51</v>
      </c>
      <c r="E305">
        <v>54</v>
      </c>
      <c r="F305">
        <v>40</v>
      </c>
      <c r="G305" t="s">
        <v>16</v>
      </c>
      <c r="H305" t="s">
        <v>36</v>
      </c>
      <c r="I305" t="str">
        <f t="shared" si="12"/>
        <v>Camejo, Peter(L)</v>
      </c>
      <c r="J305" t="s">
        <v>37</v>
      </c>
      <c r="K305" t="b">
        <v>0</v>
      </c>
      <c r="L305">
        <v>17802</v>
      </c>
      <c r="M305">
        <v>1697094</v>
      </c>
      <c r="N305">
        <v>20171015</v>
      </c>
      <c r="O305" t="s">
        <v>19</v>
      </c>
      <c r="P305" t="str">
        <f>IF(VLOOKUP(A305,'national-winners'!$A$2:$B$13,2,0)=H305,"W","L")</f>
        <v>L</v>
      </c>
      <c r="Q305">
        <f>MATCH(C305,'state-winning-votes'!A:A,0)</f>
        <v>48</v>
      </c>
      <c r="R305">
        <f>MATCH(A305,'state-winning-votes'!$A$2:$L$2,0)</f>
        <v>2</v>
      </c>
      <c r="S305" cm="1">
        <f t="array" ref="S305">INDEX('state-winning-votes'!$A$1:$L$53,$Q305,$R305)</f>
        <v>836554</v>
      </c>
      <c r="T305">
        <f>INDEX('state-winning-votes'!$A$1:$L$53,MATCH($C305,'state-winning-votes'!$A:$A,0),MATCH($A305,'state-winning-votes'!$A$2:$L$2,0))</f>
        <v>836554</v>
      </c>
      <c r="U305" t="str">
        <f t="shared" si="13"/>
        <v>Ford, Gerald</v>
      </c>
      <c r="V305" t="str">
        <f>_xlfn.XLOOKUP(INDEX('state-winning-votes'!$A$1:$L$53,MATCH($C305,'state-winning-votes'!$A:$A,0),MATCH($A305,'state-winning-votes'!$A$2:$L$2,0)),$L:$L,$H:$H)</f>
        <v>Ford, Gerald</v>
      </c>
      <c r="W305" t="str">
        <f>VLOOKUP(A305,'national-winners'!$A$2:$B$13,2,0)</f>
        <v>Carter, Jimmy</v>
      </c>
      <c r="X305" t="str">
        <f t="shared" si="14"/>
        <v xml:space="preserve"> Gerald Ford (W)</v>
      </c>
    </row>
    <row r="306" spans="1:24" x14ac:dyDescent="0.25">
      <c r="A306">
        <v>1976</v>
      </c>
      <c r="B306" t="s">
        <v>150</v>
      </c>
      <c r="C306" t="s">
        <v>151</v>
      </c>
      <c r="D306">
        <v>51</v>
      </c>
      <c r="E306">
        <v>54</v>
      </c>
      <c r="F306">
        <v>40</v>
      </c>
      <c r="G306" t="s">
        <v>16</v>
      </c>
      <c r="H306" t="s">
        <v>38</v>
      </c>
      <c r="I306" t="str">
        <f t="shared" si="12"/>
        <v>Anderson, Thomas J.(L)</v>
      </c>
      <c r="J306" t="s">
        <v>39</v>
      </c>
      <c r="K306" t="b">
        <v>0</v>
      </c>
      <c r="L306">
        <v>16686</v>
      </c>
      <c r="M306">
        <v>1697094</v>
      </c>
      <c r="N306">
        <v>20171015</v>
      </c>
      <c r="O306" t="s">
        <v>19</v>
      </c>
      <c r="P306" t="str">
        <f>IF(VLOOKUP(A306,'national-winners'!$A$2:$B$13,2,0)=H306,"W","L")</f>
        <v>L</v>
      </c>
      <c r="Q306">
        <f>MATCH(C306,'state-winning-votes'!A:A,0)</f>
        <v>48</v>
      </c>
      <c r="R306">
        <f>MATCH(A306,'state-winning-votes'!$A$2:$L$2,0)</f>
        <v>2</v>
      </c>
      <c r="S306" cm="1">
        <f t="array" ref="S306">INDEX('state-winning-votes'!$A$1:$L$53,$Q306,$R306)</f>
        <v>836554</v>
      </c>
      <c r="T306">
        <f>INDEX('state-winning-votes'!$A$1:$L$53,MATCH($C306,'state-winning-votes'!$A:$A,0),MATCH($A306,'state-winning-votes'!$A$2:$L$2,0))</f>
        <v>836554</v>
      </c>
      <c r="U306" t="str">
        <f t="shared" si="13"/>
        <v>Ford, Gerald</v>
      </c>
      <c r="V306" t="str">
        <f>_xlfn.XLOOKUP(INDEX('state-winning-votes'!$A$1:$L$53,MATCH($C306,'state-winning-votes'!$A:$A,0),MATCH($A306,'state-winning-votes'!$A$2:$L$2,0)),$L:$L,$H:$H)</f>
        <v>Ford, Gerald</v>
      </c>
      <c r="W306" t="str">
        <f>VLOOKUP(A306,'national-winners'!$A$2:$B$13,2,0)</f>
        <v>Carter, Jimmy</v>
      </c>
      <c r="X306" t="str">
        <f t="shared" si="14"/>
        <v xml:space="preserve"> Gerald Ford (W)</v>
      </c>
    </row>
    <row r="307" spans="1:24" x14ac:dyDescent="0.25">
      <c r="A307">
        <v>1976</v>
      </c>
      <c r="B307" t="s">
        <v>150</v>
      </c>
      <c r="C307" t="s">
        <v>151</v>
      </c>
      <c r="D307">
        <v>51</v>
      </c>
      <c r="E307">
        <v>54</v>
      </c>
      <c r="F307">
        <v>40</v>
      </c>
      <c r="G307" t="s">
        <v>16</v>
      </c>
      <c r="H307" t="s">
        <v>48</v>
      </c>
      <c r="I307" t="str">
        <f t="shared" si="12"/>
        <v>Larouche, Lyndon, Jr.(L)</v>
      </c>
      <c r="J307" t="s">
        <v>49</v>
      </c>
      <c r="K307" t="b">
        <v>0</v>
      </c>
      <c r="L307">
        <v>7508</v>
      </c>
      <c r="M307">
        <v>1697094</v>
      </c>
      <c r="N307">
        <v>20171015</v>
      </c>
      <c r="O307" t="s">
        <v>19</v>
      </c>
      <c r="P307" t="str">
        <f>IF(VLOOKUP(A307,'national-winners'!$A$2:$B$13,2,0)=H307,"W","L")</f>
        <v>L</v>
      </c>
      <c r="Q307">
        <f>MATCH(C307,'state-winning-votes'!A:A,0)</f>
        <v>48</v>
      </c>
      <c r="R307">
        <f>MATCH(A307,'state-winning-votes'!$A$2:$L$2,0)</f>
        <v>2</v>
      </c>
      <c r="S307" cm="1">
        <f t="array" ref="S307">INDEX('state-winning-votes'!$A$1:$L$53,$Q307,$R307)</f>
        <v>836554</v>
      </c>
      <c r="T307">
        <f>INDEX('state-winning-votes'!$A$1:$L$53,MATCH($C307,'state-winning-votes'!$A:$A,0),MATCH($A307,'state-winning-votes'!$A$2:$L$2,0))</f>
        <v>836554</v>
      </c>
      <c r="U307" t="str">
        <f t="shared" si="13"/>
        <v>Ford, Gerald</v>
      </c>
      <c r="V307" t="str">
        <f>_xlfn.XLOOKUP(INDEX('state-winning-votes'!$A$1:$L$53,MATCH($C307,'state-winning-votes'!$A:$A,0),MATCH($A307,'state-winning-votes'!$A$2:$L$2,0)),$L:$L,$H:$H)</f>
        <v>Ford, Gerald</v>
      </c>
      <c r="W307" t="str">
        <f>VLOOKUP(A307,'national-winners'!$A$2:$B$13,2,0)</f>
        <v>Carter, Jimmy</v>
      </c>
      <c r="X307" t="str">
        <f t="shared" si="14"/>
        <v xml:space="preserve"> Gerald Ford (W)</v>
      </c>
    </row>
    <row r="308" spans="1:24" x14ac:dyDescent="0.25">
      <c r="A308">
        <v>1976</v>
      </c>
      <c r="B308" t="s">
        <v>150</v>
      </c>
      <c r="C308" t="s">
        <v>151</v>
      </c>
      <c r="D308">
        <v>51</v>
      </c>
      <c r="E308">
        <v>54</v>
      </c>
      <c r="F308">
        <v>40</v>
      </c>
      <c r="G308" t="s">
        <v>16</v>
      </c>
      <c r="H308" t="s">
        <v>28</v>
      </c>
      <c r="I308" t="str">
        <f t="shared" si="12"/>
        <v>Macbride, Roger(L)</v>
      </c>
      <c r="J308" t="s">
        <v>29</v>
      </c>
      <c r="K308" t="b">
        <v>0</v>
      </c>
      <c r="L308">
        <v>4648</v>
      </c>
      <c r="M308">
        <v>1697094</v>
      </c>
      <c r="N308">
        <v>20171015</v>
      </c>
      <c r="O308" t="s">
        <v>19</v>
      </c>
      <c r="P308" t="str">
        <f>IF(VLOOKUP(A308,'national-winners'!$A$2:$B$13,2,0)=H308,"W","L")</f>
        <v>L</v>
      </c>
      <c r="Q308">
        <f>MATCH(C308,'state-winning-votes'!A:A,0)</f>
        <v>48</v>
      </c>
      <c r="R308">
        <f>MATCH(A308,'state-winning-votes'!$A$2:$L$2,0)</f>
        <v>2</v>
      </c>
      <c r="S308" cm="1">
        <f t="array" ref="S308">INDEX('state-winning-votes'!$A$1:$L$53,$Q308,$R308)</f>
        <v>836554</v>
      </c>
      <c r="T308">
        <f>INDEX('state-winning-votes'!$A$1:$L$53,MATCH($C308,'state-winning-votes'!$A:$A,0),MATCH($A308,'state-winning-votes'!$A$2:$L$2,0))</f>
        <v>836554</v>
      </c>
      <c r="U308" t="str">
        <f t="shared" si="13"/>
        <v>Ford, Gerald</v>
      </c>
      <c r="V308" t="str">
        <f>_xlfn.XLOOKUP(INDEX('state-winning-votes'!$A$1:$L$53,MATCH($C308,'state-winning-votes'!$A:$A,0),MATCH($A308,'state-winning-votes'!$A$2:$L$2,0)),$L:$L,$H:$H)</f>
        <v>Ford, Gerald</v>
      </c>
      <c r="W308" t="str">
        <f>VLOOKUP(A308,'national-winners'!$A$2:$B$13,2,0)</f>
        <v>Carter, Jimmy</v>
      </c>
      <c r="X308" t="str">
        <f t="shared" si="14"/>
        <v xml:space="preserve"> Gerald Ford (W)</v>
      </c>
    </row>
    <row r="309" spans="1:24" x14ac:dyDescent="0.25">
      <c r="A309">
        <v>1976</v>
      </c>
      <c r="B309" t="s">
        <v>152</v>
      </c>
      <c r="C309" t="s">
        <v>153</v>
      </c>
      <c r="D309">
        <v>53</v>
      </c>
      <c r="E309">
        <v>91</v>
      </c>
      <c r="F309">
        <v>73</v>
      </c>
      <c r="G309" t="s">
        <v>16</v>
      </c>
      <c r="H309" t="s">
        <v>20</v>
      </c>
      <c r="I309" t="str">
        <f t="shared" si="12"/>
        <v>Ford, Gerald(L)</v>
      </c>
      <c r="J309" t="s">
        <v>21</v>
      </c>
      <c r="K309" t="b">
        <v>0</v>
      </c>
      <c r="L309">
        <v>777732</v>
      </c>
      <c r="M309">
        <v>1555534</v>
      </c>
      <c r="N309">
        <v>20171015</v>
      </c>
      <c r="O309" t="s">
        <v>19</v>
      </c>
      <c r="P309" t="str">
        <f>IF(VLOOKUP(A309,'national-winners'!$A$2:$B$13,2,0)=H309,"W","L")</f>
        <v>L</v>
      </c>
      <c r="Q309">
        <f>MATCH(C309,'state-winning-votes'!A:A,0)</f>
        <v>50</v>
      </c>
      <c r="R309">
        <f>MATCH(A309,'state-winning-votes'!$A$2:$L$2,0)</f>
        <v>2</v>
      </c>
      <c r="S309" cm="1">
        <f t="array" ref="S309">INDEX('state-winning-votes'!$A$1:$L$53,$Q309,$R309)</f>
        <v>777732</v>
      </c>
      <c r="T309">
        <f>INDEX('state-winning-votes'!$A$1:$L$53,MATCH($C309,'state-winning-votes'!$A:$A,0),MATCH($A309,'state-winning-votes'!$A$2:$L$2,0))</f>
        <v>777732</v>
      </c>
      <c r="U309" t="str">
        <f t="shared" si="13"/>
        <v>Ford, Gerald</v>
      </c>
      <c r="V309" t="str">
        <f>_xlfn.XLOOKUP(INDEX('state-winning-votes'!$A$1:$L$53,MATCH($C309,'state-winning-votes'!$A:$A,0),MATCH($A309,'state-winning-votes'!$A$2:$L$2,0)),$L:$L,$H:$H)</f>
        <v>Ford, Gerald</v>
      </c>
      <c r="W309" t="str">
        <f>VLOOKUP(A309,'national-winners'!$A$2:$B$13,2,0)</f>
        <v>Carter, Jimmy</v>
      </c>
      <c r="X309" t="str">
        <f t="shared" si="14"/>
        <v xml:space="preserve"> Gerald Ford (W)</v>
      </c>
    </row>
    <row r="310" spans="1:24" x14ac:dyDescent="0.25">
      <c r="A310">
        <v>1976</v>
      </c>
      <c r="B310" t="s">
        <v>152</v>
      </c>
      <c r="C310" t="s">
        <v>153</v>
      </c>
      <c r="D310">
        <v>53</v>
      </c>
      <c r="E310">
        <v>91</v>
      </c>
      <c r="F310">
        <v>73</v>
      </c>
      <c r="G310" t="s">
        <v>16</v>
      </c>
      <c r="H310" t="s">
        <v>17</v>
      </c>
      <c r="I310" t="str">
        <f t="shared" si="12"/>
        <v>Carter, Jimmy(W)</v>
      </c>
      <c r="J310" t="s">
        <v>18</v>
      </c>
      <c r="K310" t="b">
        <v>0</v>
      </c>
      <c r="L310">
        <v>717323</v>
      </c>
      <c r="M310">
        <v>1555534</v>
      </c>
      <c r="N310">
        <v>20171015</v>
      </c>
      <c r="O310" t="s">
        <v>19</v>
      </c>
      <c r="P310" t="str">
        <f>IF(VLOOKUP(A310,'national-winners'!$A$2:$B$13,2,0)=H310,"W","L")</f>
        <v>W</v>
      </c>
      <c r="Q310">
        <f>MATCH(C310,'state-winning-votes'!A:A,0)</f>
        <v>50</v>
      </c>
      <c r="R310">
        <f>MATCH(A310,'state-winning-votes'!$A$2:$L$2,0)</f>
        <v>2</v>
      </c>
      <c r="S310" cm="1">
        <f t="array" ref="S310">INDEX('state-winning-votes'!$A$1:$L$53,$Q310,$R310)</f>
        <v>777732</v>
      </c>
      <c r="T310">
        <f>INDEX('state-winning-votes'!$A$1:$L$53,MATCH($C310,'state-winning-votes'!$A:$A,0),MATCH($A310,'state-winning-votes'!$A$2:$L$2,0))</f>
        <v>777732</v>
      </c>
      <c r="U310" t="str">
        <f t="shared" si="13"/>
        <v>Ford, Gerald</v>
      </c>
      <c r="V310" t="str">
        <f>_xlfn.XLOOKUP(INDEX('state-winning-votes'!$A$1:$L$53,MATCH($C310,'state-winning-votes'!$A:$A,0),MATCH($A310,'state-winning-votes'!$A$2:$L$2,0)),$L:$L,$H:$H)</f>
        <v>Ford, Gerald</v>
      </c>
      <c r="W310" t="str">
        <f>VLOOKUP(A310,'national-winners'!$A$2:$B$13,2,0)</f>
        <v>Carter, Jimmy</v>
      </c>
      <c r="X310" t="str">
        <f t="shared" si="14"/>
        <v xml:space="preserve"> Gerald Ford (W)</v>
      </c>
    </row>
    <row r="311" spans="1:24" x14ac:dyDescent="0.25">
      <c r="A311">
        <v>1976</v>
      </c>
      <c r="B311" t="s">
        <v>152</v>
      </c>
      <c r="C311" t="s">
        <v>153</v>
      </c>
      <c r="D311">
        <v>53</v>
      </c>
      <c r="E311">
        <v>91</v>
      </c>
      <c r="F311">
        <v>73</v>
      </c>
      <c r="G311" t="s">
        <v>16</v>
      </c>
      <c r="H311" t="s">
        <v>34</v>
      </c>
      <c r="I311" t="str">
        <f t="shared" si="12"/>
        <v>McCarthy, Eugene ""Gene""(L)</v>
      </c>
      <c r="J311" t="s">
        <v>35</v>
      </c>
      <c r="K311" t="b">
        <v>0</v>
      </c>
      <c r="L311">
        <v>36986</v>
      </c>
      <c r="M311">
        <v>1555534</v>
      </c>
      <c r="N311">
        <v>20171015</v>
      </c>
      <c r="O311" t="s">
        <v>19</v>
      </c>
      <c r="P311" t="str">
        <f>IF(VLOOKUP(A311,'national-winners'!$A$2:$B$13,2,0)=H311,"W","L")</f>
        <v>L</v>
      </c>
      <c r="Q311">
        <f>MATCH(C311,'state-winning-votes'!A:A,0)</f>
        <v>50</v>
      </c>
      <c r="R311">
        <f>MATCH(A311,'state-winning-votes'!$A$2:$L$2,0)</f>
        <v>2</v>
      </c>
      <c r="S311" cm="1">
        <f t="array" ref="S311">INDEX('state-winning-votes'!$A$1:$L$53,$Q311,$R311)</f>
        <v>777732</v>
      </c>
      <c r="T311">
        <f>INDEX('state-winning-votes'!$A$1:$L$53,MATCH($C311,'state-winning-votes'!$A:$A,0),MATCH($A311,'state-winning-votes'!$A$2:$L$2,0))</f>
        <v>777732</v>
      </c>
      <c r="U311" t="str">
        <f t="shared" si="13"/>
        <v>Ford, Gerald</v>
      </c>
      <c r="V311" t="str">
        <f>_xlfn.XLOOKUP(INDEX('state-winning-votes'!$A$1:$L$53,MATCH($C311,'state-winning-votes'!$A:$A,0),MATCH($A311,'state-winning-votes'!$A$2:$L$2,0)),$L:$L,$H:$H)</f>
        <v>Ford, Gerald</v>
      </c>
      <c r="W311" t="str">
        <f>VLOOKUP(A311,'national-winners'!$A$2:$B$13,2,0)</f>
        <v>Carter, Jimmy</v>
      </c>
      <c r="X311" t="str">
        <f t="shared" si="14"/>
        <v xml:space="preserve"> Gerald Ford (W)</v>
      </c>
    </row>
    <row r="312" spans="1:24" x14ac:dyDescent="0.25">
      <c r="A312">
        <v>1976</v>
      </c>
      <c r="B312" t="s">
        <v>152</v>
      </c>
      <c r="C312" t="s">
        <v>153</v>
      </c>
      <c r="D312">
        <v>53</v>
      </c>
      <c r="E312">
        <v>91</v>
      </c>
      <c r="F312">
        <v>73</v>
      </c>
      <c r="G312" t="s">
        <v>16</v>
      </c>
      <c r="H312" t="s">
        <v>22</v>
      </c>
      <c r="I312" t="str">
        <f t="shared" si="12"/>
        <v>Maddox, Lester(L)</v>
      </c>
      <c r="J312" t="s">
        <v>23</v>
      </c>
      <c r="K312" t="b">
        <v>0</v>
      </c>
      <c r="L312">
        <v>8585</v>
      </c>
      <c r="M312">
        <v>1555534</v>
      </c>
      <c r="N312">
        <v>20171015</v>
      </c>
      <c r="O312" t="s">
        <v>19</v>
      </c>
      <c r="P312" t="str">
        <f>IF(VLOOKUP(A312,'national-winners'!$A$2:$B$13,2,0)=H312,"W","L")</f>
        <v>L</v>
      </c>
      <c r="Q312">
        <f>MATCH(C312,'state-winning-votes'!A:A,0)</f>
        <v>50</v>
      </c>
      <c r="R312">
        <f>MATCH(A312,'state-winning-votes'!$A$2:$L$2,0)</f>
        <v>2</v>
      </c>
      <c r="S312" cm="1">
        <f t="array" ref="S312">INDEX('state-winning-votes'!$A$1:$L$53,$Q312,$R312)</f>
        <v>777732</v>
      </c>
      <c r="T312">
        <f>INDEX('state-winning-votes'!$A$1:$L$53,MATCH($C312,'state-winning-votes'!$A:$A,0),MATCH($A312,'state-winning-votes'!$A$2:$L$2,0))</f>
        <v>777732</v>
      </c>
      <c r="U312" t="str">
        <f t="shared" si="13"/>
        <v>Ford, Gerald</v>
      </c>
      <c r="V312" t="str">
        <f>_xlfn.XLOOKUP(INDEX('state-winning-votes'!$A$1:$L$53,MATCH($C312,'state-winning-votes'!$A:$A,0),MATCH($A312,'state-winning-votes'!$A$2:$L$2,0)),$L:$L,$H:$H)</f>
        <v>Ford, Gerald</v>
      </c>
      <c r="W312" t="str">
        <f>VLOOKUP(A312,'national-winners'!$A$2:$B$13,2,0)</f>
        <v>Carter, Jimmy</v>
      </c>
      <c r="X312" t="str">
        <f t="shared" si="14"/>
        <v xml:space="preserve"> Gerald Ford (W)</v>
      </c>
    </row>
    <row r="313" spans="1:24" x14ac:dyDescent="0.25">
      <c r="A313">
        <v>1976</v>
      </c>
      <c r="B313" t="s">
        <v>152</v>
      </c>
      <c r="C313" t="s">
        <v>153</v>
      </c>
      <c r="D313">
        <v>53</v>
      </c>
      <c r="E313">
        <v>91</v>
      </c>
      <c r="F313">
        <v>73</v>
      </c>
      <c r="G313" t="s">
        <v>16</v>
      </c>
      <c r="H313" t="s">
        <v>59</v>
      </c>
      <c r="I313" t="str">
        <f t="shared" si="12"/>
        <v>Other(L)</v>
      </c>
      <c r="K313" t="b">
        <v>0</v>
      </c>
      <c r="L313">
        <v>5482</v>
      </c>
      <c r="M313">
        <v>1555534</v>
      </c>
      <c r="N313">
        <v>20171015</v>
      </c>
      <c r="O313" t="s">
        <v>19</v>
      </c>
      <c r="P313" t="str">
        <f>IF(VLOOKUP(A313,'national-winners'!$A$2:$B$13,2,0)=H313,"W","L")</f>
        <v>L</v>
      </c>
      <c r="Q313">
        <f>MATCH(C313,'state-winning-votes'!A:A,0)</f>
        <v>50</v>
      </c>
      <c r="R313">
        <f>MATCH(A313,'state-winning-votes'!$A$2:$L$2,0)</f>
        <v>2</v>
      </c>
      <c r="S313" cm="1">
        <f t="array" ref="S313">INDEX('state-winning-votes'!$A$1:$L$53,$Q313,$R313)</f>
        <v>777732</v>
      </c>
      <c r="T313">
        <f>INDEX('state-winning-votes'!$A$1:$L$53,MATCH($C313,'state-winning-votes'!$A:$A,0),MATCH($A313,'state-winning-votes'!$A$2:$L$2,0))</f>
        <v>777732</v>
      </c>
      <c r="U313" t="str">
        <f t="shared" si="13"/>
        <v>Ford, Gerald</v>
      </c>
      <c r="V313" t="str">
        <f>_xlfn.XLOOKUP(INDEX('state-winning-votes'!$A$1:$L$53,MATCH($C313,'state-winning-votes'!$A:$A,0),MATCH($A313,'state-winning-votes'!$A$2:$L$2,0)),$L:$L,$H:$H)</f>
        <v>Ford, Gerald</v>
      </c>
      <c r="W313" t="str">
        <f>VLOOKUP(A313,'national-winners'!$A$2:$B$13,2,0)</f>
        <v>Carter, Jimmy</v>
      </c>
      <c r="X313" t="str">
        <f t="shared" si="14"/>
        <v xml:space="preserve"> Gerald Ford (W)</v>
      </c>
    </row>
    <row r="314" spans="1:24" x14ac:dyDescent="0.25">
      <c r="A314">
        <v>1976</v>
      </c>
      <c r="B314" t="s">
        <v>152</v>
      </c>
      <c r="C314" t="s">
        <v>153</v>
      </c>
      <c r="D314">
        <v>53</v>
      </c>
      <c r="E314">
        <v>91</v>
      </c>
      <c r="F314">
        <v>73</v>
      </c>
      <c r="G314" t="s">
        <v>16</v>
      </c>
      <c r="H314" t="s">
        <v>28</v>
      </c>
      <c r="I314" t="str">
        <f t="shared" si="12"/>
        <v>Macbride, Roger(L)</v>
      </c>
      <c r="J314" t="s">
        <v>29</v>
      </c>
      <c r="K314" t="b">
        <v>0</v>
      </c>
      <c r="L314">
        <v>5042</v>
      </c>
      <c r="M314">
        <v>1555534</v>
      </c>
      <c r="N314">
        <v>20171015</v>
      </c>
      <c r="O314" t="s">
        <v>19</v>
      </c>
      <c r="P314" t="str">
        <f>IF(VLOOKUP(A314,'national-winners'!$A$2:$B$13,2,0)=H314,"W","L")</f>
        <v>L</v>
      </c>
      <c r="Q314">
        <f>MATCH(C314,'state-winning-votes'!A:A,0)</f>
        <v>50</v>
      </c>
      <c r="R314">
        <f>MATCH(A314,'state-winning-votes'!$A$2:$L$2,0)</f>
        <v>2</v>
      </c>
      <c r="S314" cm="1">
        <f t="array" ref="S314">INDEX('state-winning-votes'!$A$1:$L$53,$Q314,$R314)</f>
        <v>777732</v>
      </c>
      <c r="T314">
        <f>INDEX('state-winning-votes'!$A$1:$L$53,MATCH($C314,'state-winning-votes'!$A:$A,0),MATCH($A314,'state-winning-votes'!$A$2:$L$2,0))</f>
        <v>777732</v>
      </c>
      <c r="U314" t="str">
        <f t="shared" si="13"/>
        <v>Ford, Gerald</v>
      </c>
      <c r="V314" t="str">
        <f>_xlfn.XLOOKUP(INDEX('state-winning-votes'!$A$1:$L$53,MATCH($C314,'state-winning-votes'!$A:$A,0),MATCH($A314,'state-winning-votes'!$A$2:$L$2,0)),$L:$L,$H:$H)</f>
        <v>Ford, Gerald</v>
      </c>
      <c r="W314" t="str">
        <f>VLOOKUP(A314,'national-winners'!$A$2:$B$13,2,0)</f>
        <v>Carter, Jimmy</v>
      </c>
      <c r="X314" t="str">
        <f t="shared" si="14"/>
        <v xml:space="preserve"> Gerald Ford (W)</v>
      </c>
    </row>
    <row r="315" spans="1:24" x14ac:dyDescent="0.25">
      <c r="A315">
        <v>1976</v>
      </c>
      <c r="B315" t="s">
        <v>152</v>
      </c>
      <c r="C315" t="s">
        <v>153</v>
      </c>
      <c r="D315">
        <v>53</v>
      </c>
      <c r="E315">
        <v>91</v>
      </c>
      <c r="F315">
        <v>73</v>
      </c>
      <c r="G315" t="s">
        <v>16</v>
      </c>
      <c r="H315" t="s">
        <v>38</v>
      </c>
      <c r="I315" t="str">
        <f t="shared" si="12"/>
        <v>Anderson, Thomas J.(L)</v>
      </c>
      <c r="J315" t="s">
        <v>134</v>
      </c>
      <c r="K315" t="b">
        <v>0</v>
      </c>
      <c r="L315">
        <v>1046</v>
      </c>
      <c r="M315">
        <v>1555534</v>
      </c>
      <c r="N315">
        <v>20171015</v>
      </c>
      <c r="O315" t="s">
        <v>19</v>
      </c>
      <c r="P315" t="str">
        <f>IF(VLOOKUP(A315,'national-winners'!$A$2:$B$13,2,0)=H315,"W","L")</f>
        <v>L</v>
      </c>
      <c r="Q315">
        <f>MATCH(C315,'state-winning-votes'!A:A,0)</f>
        <v>50</v>
      </c>
      <c r="R315">
        <f>MATCH(A315,'state-winning-votes'!$A$2:$L$2,0)</f>
        <v>2</v>
      </c>
      <c r="S315" cm="1">
        <f t="array" ref="S315">INDEX('state-winning-votes'!$A$1:$L$53,$Q315,$R315)</f>
        <v>777732</v>
      </c>
      <c r="T315">
        <f>INDEX('state-winning-votes'!$A$1:$L$53,MATCH($C315,'state-winning-votes'!$A:$A,0),MATCH($A315,'state-winning-votes'!$A$2:$L$2,0))</f>
        <v>777732</v>
      </c>
      <c r="U315" t="str">
        <f t="shared" si="13"/>
        <v>Ford, Gerald</v>
      </c>
      <c r="V315" t="str">
        <f>_xlfn.XLOOKUP(INDEX('state-winning-votes'!$A$1:$L$53,MATCH($C315,'state-winning-votes'!$A:$A,0),MATCH($A315,'state-winning-votes'!$A$2:$L$2,0)),$L:$L,$H:$H)</f>
        <v>Ford, Gerald</v>
      </c>
      <c r="W315" t="str">
        <f>VLOOKUP(A315,'national-winners'!$A$2:$B$13,2,0)</f>
        <v>Carter, Jimmy</v>
      </c>
      <c r="X315" t="str">
        <f t="shared" si="14"/>
        <v xml:space="preserve"> Gerald Ford (W)</v>
      </c>
    </row>
    <row r="316" spans="1:24" x14ac:dyDescent="0.25">
      <c r="A316">
        <v>1976</v>
      </c>
      <c r="B316" t="s">
        <v>152</v>
      </c>
      <c r="C316" t="s">
        <v>153</v>
      </c>
      <c r="D316">
        <v>53</v>
      </c>
      <c r="E316">
        <v>91</v>
      </c>
      <c r="F316">
        <v>73</v>
      </c>
      <c r="G316" t="s">
        <v>16</v>
      </c>
      <c r="H316" t="s">
        <v>36</v>
      </c>
      <c r="I316" t="str">
        <f t="shared" si="12"/>
        <v>Camejo, Peter(L)</v>
      </c>
      <c r="J316" t="s">
        <v>37</v>
      </c>
      <c r="K316" t="b">
        <v>0</v>
      </c>
      <c r="L316">
        <v>905</v>
      </c>
      <c r="M316">
        <v>1555534</v>
      </c>
      <c r="N316">
        <v>20171015</v>
      </c>
      <c r="O316" t="s">
        <v>19</v>
      </c>
      <c r="P316" t="str">
        <f>IF(VLOOKUP(A316,'national-winners'!$A$2:$B$13,2,0)=H316,"W","L")</f>
        <v>L</v>
      </c>
      <c r="Q316">
        <f>MATCH(C316,'state-winning-votes'!A:A,0)</f>
        <v>50</v>
      </c>
      <c r="R316">
        <f>MATCH(A316,'state-winning-votes'!$A$2:$L$2,0)</f>
        <v>2</v>
      </c>
      <c r="S316" cm="1">
        <f t="array" ref="S316">INDEX('state-winning-votes'!$A$1:$L$53,$Q316,$R316)</f>
        <v>777732</v>
      </c>
      <c r="T316">
        <f>INDEX('state-winning-votes'!$A$1:$L$53,MATCH($C316,'state-winning-votes'!$A:$A,0),MATCH($A316,'state-winning-votes'!$A$2:$L$2,0))</f>
        <v>777732</v>
      </c>
      <c r="U316" t="str">
        <f t="shared" si="13"/>
        <v>Ford, Gerald</v>
      </c>
      <c r="V316" t="str">
        <f>_xlfn.XLOOKUP(INDEX('state-winning-votes'!$A$1:$L$53,MATCH($C316,'state-winning-votes'!$A:$A,0),MATCH($A316,'state-winning-votes'!$A$2:$L$2,0)),$L:$L,$H:$H)</f>
        <v>Ford, Gerald</v>
      </c>
      <c r="W316" t="str">
        <f>VLOOKUP(A316,'national-winners'!$A$2:$B$13,2,0)</f>
        <v>Carter, Jimmy</v>
      </c>
      <c r="X316" t="str">
        <f t="shared" si="14"/>
        <v xml:space="preserve"> Gerald Ford (W)</v>
      </c>
    </row>
    <row r="317" spans="1:24" x14ac:dyDescent="0.25">
      <c r="A317">
        <v>1976</v>
      </c>
      <c r="B317" t="s">
        <v>152</v>
      </c>
      <c r="C317" t="s">
        <v>153</v>
      </c>
      <c r="D317">
        <v>53</v>
      </c>
      <c r="E317">
        <v>91</v>
      </c>
      <c r="F317">
        <v>73</v>
      </c>
      <c r="G317" t="s">
        <v>16</v>
      </c>
      <c r="H317" t="s">
        <v>48</v>
      </c>
      <c r="I317" t="str">
        <f t="shared" si="12"/>
        <v>Larouche, Lyndon, Jr.(L)</v>
      </c>
      <c r="J317" t="s">
        <v>49</v>
      </c>
      <c r="K317" t="b">
        <v>0</v>
      </c>
      <c r="L317">
        <v>903</v>
      </c>
      <c r="M317">
        <v>1555534</v>
      </c>
      <c r="N317">
        <v>20171015</v>
      </c>
      <c r="O317" t="s">
        <v>19</v>
      </c>
      <c r="P317" t="str">
        <f>IF(VLOOKUP(A317,'national-winners'!$A$2:$B$13,2,0)=H317,"W","L")</f>
        <v>L</v>
      </c>
      <c r="Q317">
        <f>MATCH(C317,'state-winning-votes'!A:A,0)</f>
        <v>50</v>
      </c>
      <c r="R317">
        <f>MATCH(A317,'state-winning-votes'!$A$2:$L$2,0)</f>
        <v>2</v>
      </c>
      <c r="S317" cm="1">
        <f t="array" ref="S317">INDEX('state-winning-votes'!$A$1:$L$53,$Q317,$R317)</f>
        <v>777732</v>
      </c>
      <c r="T317">
        <f>INDEX('state-winning-votes'!$A$1:$L$53,MATCH($C317,'state-winning-votes'!$A:$A,0),MATCH($A317,'state-winning-votes'!$A$2:$L$2,0))</f>
        <v>777732</v>
      </c>
      <c r="U317" t="str">
        <f t="shared" si="13"/>
        <v>Ford, Gerald</v>
      </c>
      <c r="V317" t="str">
        <f>_xlfn.XLOOKUP(INDEX('state-winning-votes'!$A$1:$L$53,MATCH($C317,'state-winning-votes'!$A:$A,0),MATCH($A317,'state-winning-votes'!$A$2:$L$2,0)),$L:$L,$H:$H)</f>
        <v>Ford, Gerald</v>
      </c>
      <c r="W317" t="str">
        <f>VLOOKUP(A317,'national-winners'!$A$2:$B$13,2,0)</f>
        <v>Carter, Jimmy</v>
      </c>
      <c r="X317" t="str">
        <f t="shared" si="14"/>
        <v xml:space="preserve"> Gerald Ford (W)</v>
      </c>
    </row>
    <row r="318" spans="1:24" x14ac:dyDescent="0.25">
      <c r="A318">
        <v>1976</v>
      </c>
      <c r="B318" t="s">
        <v>152</v>
      </c>
      <c r="C318" t="s">
        <v>153</v>
      </c>
      <c r="D318">
        <v>53</v>
      </c>
      <c r="E318">
        <v>91</v>
      </c>
      <c r="F318">
        <v>73</v>
      </c>
      <c r="G318" t="s">
        <v>16</v>
      </c>
      <c r="H318" t="s">
        <v>26</v>
      </c>
      <c r="I318" t="str">
        <f t="shared" si="12"/>
        <v>Hall, Gus(L)</v>
      </c>
      <c r="J318" t="s">
        <v>27</v>
      </c>
      <c r="K318" t="b">
        <v>0</v>
      </c>
      <c r="L318">
        <v>817</v>
      </c>
      <c r="M318">
        <v>1555534</v>
      </c>
      <c r="N318">
        <v>20171015</v>
      </c>
      <c r="O318" t="s">
        <v>19</v>
      </c>
      <c r="P318" t="str">
        <f>IF(VLOOKUP(A318,'national-winners'!$A$2:$B$13,2,0)=H318,"W","L")</f>
        <v>L</v>
      </c>
      <c r="Q318">
        <f>MATCH(C318,'state-winning-votes'!A:A,0)</f>
        <v>50</v>
      </c>
      <c r="R318">
        <f>MATCH(A318,'state-winning-votes'!$A$2:$L$2,0)</f>
        <v>2</v>
      </c>
      <c r="S318" cm="1">
        <f t="array" ref="S318">INDEX('state-winning-votes'!$A$1:$L$53,$Q318,$R318)</f>
        <v>777732</v>
      </c>
      <c r="T318">
        <f>INDEX('state-winning-votes'!$A$1:$L$53,MATCH($C318,'state-winning-votes'!$A:$A,0),MATCH($A318,'state-winning-votes'!$A$2:$L$2,0))</f>
        <v>777732</v>
      </c>
      <c r="U318" t="str">
        <f t="shared" si="13"/>
        <v>Ford, Gerald</v>
      </c>
      <c r="V318" t="str">
        <f>_xlfn.XLOOKUP(INDEX('state-winning-votes'!$A$1:$L$53,MATCH($C318,'state-winning-votes'!$A:$A,0),MATCH($A318,'state-winning-votes'!$A$2:$L$2,0)),$L:$L,$H:$H)</f>
        <v>Ford, Gerald</v>
      </c>
      <c r="W318" t="str">
        <f>VLOOKUP(A318,'national-winners'!$A$2:$B$13,2,0)</f>
        <v>Carter, Jimmy</v>
      </c>
      <c r="X318" t="str">
        <f t="shared" si="14"/>
        <v xml:space="preserve"> Gerald Ford (W)</v>
      </c>
    </row>
    <row r="319" spans="1:24" x14ac:dyDescent="0.25">
      <c r="A319">
        <v>1976</v>
      </c>
      <c r="B319" t="s">
        <v>152</v>
      </c>
      <c r="C319" t="s">
        <v>153</v>
      </c>
      <c r="D319">
        <v>53</v>
      </c>
      <c r="E319">
        <v>91</v>
      </c>
      <c r="F319">
        <v>73</v>
      </c>
      <c r="G319" t="s">
        <v>16</v>
      </c>
      <c r="H319" t="s">
        <v>70</v>
      </c>
      <c r="I319" t="str">
        <f t="shared" si="12"/>
        <v>Julius ""Jules"", Levin(L)</v>
      </c>
      <c r="J319" t="s">
        <v>56</v>
      </c>
      <c r="K319" t="b">
        <v>0</v>
      </c>
      <c r="L319">
        <v>713</v>
      </c>
      <c r="M319">
        <v>1555534</v>
      </c>
      <c r="N319">
        <v>20171015</v>
      </c>
      <c r="O319" t="s">
        <v>19</v>
      </c>
      <c r="P319" t="str">
        <f>IF(VLOOKUP(A319,'national-winners'!$A$2:$B$13,2,0)=H319,"W","L")</f>
        <v>L</v>
      </c>
      <c r="Q319">
        <f>MATCH(C319,'state-winning-votes'!A:A,0)</f>
        <v>50</v>
      </c>
      <c r="R319">
        <f>MATCH(A319,'state-winning-votes'!$A$2:$L$2,0)</f>
        <v>2</v>
      </c>
      <c r="S319" cm="1">
        <f t="array" ref="S319">INDEX('state-winning-votes'!$A$1:$L$53,$Q319,$R319)</f>
        <v>777732</v>
      </c>
      <c r="T319">
        <f>INDEX('state-winning-votes'!$A$1:$L$53,MATCH($C319,'state-winning-votes'!$A:$A,0),MATCH($A319,'state-winning-votes'!$A$2:$L$2,0))</f>
        <v>777732</v>
      </c>
      <c r="U319" t="str">
        <f t="shared" si="13"/>
        <v>Ford, Gerald</v>
      </c>
      <c r="V319" t="str">
        <f>_xlfn.XLOOKUP(INDEX('state-winning-votes'!$A$1:$L$53,MATCH($C319,'state-winning-votes'!$A:$A,0),MATCH($A319,'state-winning-votes'!$A$2:$L$2,0)),$L:$L,$H:$H)</f>
        <v>Ford, Gerald</v>
      </c>
      <c r="W319" t="str">
        <f>VLOOKUP(A319,'national-winners'!$A$2:$B$13,2,0)</f>
        <v>Carter, Jimmy</v>
      </c>
      <c r="X319" t="str">
        <f t="shared" si="14"/>
        <v xml:space="preserve"> Gerald Ford (W)</v>
      </c>
    </row>
    <row r="320" spans="1:24" x14ac:dyDescent="0.25">
      <c r="A320">
        <v>1976</v>
      </c>
      <c r="B320" t="s">
        <v>154</v>
      </c>
      <c r="C320" t="s">
        <v>155</v>
      </c>
      <c r="D320">
        <v>54</v>
      </c>
      <c r="E320">
        <v>55</v>
      </c>
      <c r="F320">
        <v>56</v>
      </c>
      <c r="G320" t="s">
        <v>16</v>
      </c>
      <c r="H320" t="s">
        <v>17</v>
      </c>
      <c r="I320" t="str">
        <f t="shared" si="12"/>
        <v>Carter, Jimmy(W)</v>
      </c>
      <c r="J320" t="s">
        <v>18</v>
      </c>
      <c r="K320" t="b">
        <v>0</v>
      </c>
      <c r="L320">
        <v>435864</v>
      </c>
      <c r="M320">
        <v>750590</v>
      </c>
      <c r="N320">
        <v>20171015</v>
      </c>
      <c r="O320" t="s">
        <v>19</v>
      </c>
      <c r="P320" t="str">
        <f>IF(VLOOKUP(A320,'national-winners'!$A$2:$B$13,2,0)=H320,"W","L")</f>
        <v>W</v>
      </c>
      <c r="Q320">
        <f>MATCH(C320,'state-winning-votes'!A:A,0)</f>
        <v>52</v>
      </c>
      <c r="R320">
        <f>MATCH(A320,'state-winning-votes'!$A$2:$L$2,0)</f>
        <v>2</v>
      </c>
      <c r="S320" cm="1">
        <f t="array" ref="S320">INDEX('state-winning-votes'!$A$1:$L$53,$Q320,$R320)</f>
        <v>435864</v>
      </c>
      <c r="T320">
        <f>INDEX('state-winning-votes'!$A$1:$L$53,MATCH($C320,'state-winning-votes'!$A:$A,0),MATCH($A320,'state-winning-votes'!$A$2:$L$2,0))</f>
        <v>435864</v>
      </c>
      <c r="U320" t="str">
        <f t="shared" si="13"/>
        <v>Carter, Jimmy</v>
      </c>
      <c r="V320" t="str">
        <f>_xlfn.XLOOKUP(INDEX('state-winning-votes'!$A$1:$L$53,MATCH($C320,'state-winning-votes'!$A:$A,0),MATCH($A320,'state-winning-votes'!$A$2:$L$2,0)),$L:$L,$H:$H)</f>
        <v>Carter, Jimmy</v>
      </c>
      <c r="W320" t="str">
        <f>VLOOKUP(A320,'national-winners'!$A$2:$B$13,2,0)</f>
        <v>Carter, Jimmy</v>
      </c>
      <c r="X320" t="str">
        <f t="shared" si="14"/>
        <v xml:space="preserve"> Jimmy Carter (W)</v>
      </c>
    </row>
    <row r="321" spans="1:24" x14ac:dyDescent="0.25">
      <c r="A321">
        <v>1976</v>
      </c>
      <c r="B321" t="s">
        <v>154</v>
      </c>
      <c r="C321" t="s">
        <v>155</v>
      </c>
      <c r="D321">
        <v>54</v>
      </c>
      <c r="E321">
        <v>55</v>
      </c>
      <c r="F321">
        <v>56</v>
      </c>
      <c r="G321" t="s">
        <v>16</v>
      </c>
      <c r="H321" t="s">
        <v>20</v>
      </c>
      <c r="I321" t="str">
        <f t="shared" si="12"/>
        <v>Ford, Gerald(L)</v>
      </c>
      <c r="J321" t="s">
        <v>21</v>
      </c>
      <c r="K321" t="b">
        <v>0</v>
      </c>
      <c r="L321">
        <v>314726</v>
      </c>
      <c r="M321">
        <v>750590</v>
      </c>
      <c r="N321">
        <v>20171015</v>
      </c>
      <c r="O321" t="s">
        <v>19</v>
      </c>
      <c r="P321" t="str">
        <f>IF(VLOOKUP(A321,'national-winners'!$A$2:$B$13,2,0)=H321,"W","L")</f>
        <v>L</v>
      </c>
      <c r="Q321">
        <f>MATCH(C321,'state-winning-votes'!A:A,0)</f>
        <v>52</v>
      </c>
      <c r="R321">
        <f>MATCH(A321,'state-winning-votes'!$A$2:$L$2,0)</f>
        <v>2</v>
      </c>
      <c r="S321" cm="1">
        <f t="array" ref="S321">INDEX('state-winning-votes'!$A$1:$L$53,$Q321,$R321)</f>
        <v>435864</v>
      </c>
      <c r="T321">
        <f>INDEX('state-winning-votes'!$A$1:$L$53,MATCH($C321,'state-winning-votes'!$A:$A,0),MATCH($A321,'state-winning-votes'!$A$2:$L$2,0))</f>
        <v>435864</v>
      </c>
      <c r="U321" t="str">
        <f t="shared" si="13"/>
        <v>Carter, Jimmy</v>
      </c>
      <c r="V321" t="str">
        <f>_xlfn.XLOOKUP(INDEX('state-winning-votes'!$A$1:$L$53,MATCH($C321,'state-winning-votes'!$A:$A,0),MATCH($A321,'state-winning-votes'!$A$2:$L$2,0)),$L:$L,$H:$H)</f>
        <v>Carter, Jimmy</v>
      </c>
      <c r="W321" t="str">
        <f>VLOOKUP(A321,'national-winners'!$A$2:$B$13,2,0)</f>
        <v>Carter, Jimmy</v>
      </c>
      <c r="X321" t="str">
        <f t="shared" si="14"/>
        <v xml:space="preserve"> Jimmy Carter (W)</v>
      </c>
    </row>
    <row r="322" spans="1:24" x14ac:dyDescent="0.25">
      <c r="A322">
        <v>1976</v>
      </c>
      <c r="B322" t="s">
        <v>156</v>
      </c>
      <c r="C322" t="s">
        <v>157</v>
      </c>
      <c r="D322">
        <v>55</v>
      </c>
      <c r="E322">
        <v>35</v>
      </c>
      <c r="F322">
        <v>25</v>
      </c>
      <c r="G322" t="s">
        <v>16</v>
      </c>
      <c r="H322" t="s">
        <v>17</v>
      </c>
      <c r="I322" t="str">
        <f t="shared" si="12"/>
        <v>Carter, Jimmy(W)</v>
      </c>
      <c r="J322" t="s">
        <v>18</v>
      </c>
      <c r="K322" t="b">
        <v>0</v>
      </c>
      <c r="L322">
        <v>1040232</v>
      </c>
      <c r="M322">
        <v>2101336</v>
      </c>
      <c r="N322">
        <v>20171015</v>
      </c>
      <c r="O322" t="s">
        <v>19</v>
      </c>
      <c r="P322" t="str">
        <f>IF(VLOOKUP(A322,'national-winners'!$A$2:$B$13,2,0)=H322,"W","L")</f>
        <v>W</v>
      </c>
      <c r="Q322">
        <f>MATCH(C322,'state-winning-votes'!A:A,0)</f>
        <v>51</v>
      </c>
      <c r="R322">
        <f>MATCH(A322,'state-winning-votes'!$A$2:$L$2,0)</f>
        <v>2</v>
      </c>
      <c r="S322" cm="1">
        <f t="array" ref="S322">INDEX('state-winning-votes'!$A$1:$L$53,$Q322,$R322)</f>
        <v>1040232</v>
      </c>
      <c r="T322">
        <f>INDEX('state-winning-votes'!$A$1:$L$53,MATCH($C322,'state-winning-votes'!$A:$A,0),MATCH($A322,'state-winning-votes'!$A$2:$L$2,0))</f>
        <v>1040232</v>
      </c>
      <c r="U322" t="str">
        <f t="shared" si="13"/>
        <v>Carter, Jimmy</v>
      </c>
      <c r="V322" t="str">
        <f>_xlfn.XLOOKUP(INDEX('state-winning-votes'!$A$1:$L$53,MATCH($C322,'state-winning-votes'!$A:$A,0),MATCH($A322,'state-winning-votes'!$A$2:$L$2,0)),$L:$L,$H:$H)</f>
        <v>Carter, Jimmy</v>
      </c>
      <c r="W322" t="str">
        <f>VLOOKUP(A322,'national-winners'!$A$2:$B$13,2,0)</f>
        <v>Carter, Jimmy</v>
      </c>
      <c r="X322" t="str">
        <f t="shared" si="14"/>
        <v xml:space="preserve"> Jimmy Carter (W)</v>
      </c>
    </row>
    <row r="323" spans="1:24" x14ac:dyDescent="0.25">
      <c r="A323">
        <v>1976</v>
      </c>
      <c r="B323" t="s">
        <v>156</v>
      </c>
      <c r="C323" t="s">
        <v>157</v>
      </c>
      <c r="D323">
        <v>55</v>
      </c>
      <c r="E323">
        <v>35</v>
      </c>
      <c r="F323">
        <v>25</v>
      </c>
      <c r="G323" t="s">
        <v>16</v>
      </c>
      <c r="H323" t="s">
        <v>20</v>
      </c>
      <c r="I323" t="str">
        <f t="shared" ref="I323:I386" si="15">H323&amp;"("&amp;P323&amp;")"</f>
        <v>Ford, Gerald(L)</v>
      </c>
      <c r="J323" t="s">
        <v>21</v>
      </c>
      <c r="K323" t="b">
        <v>0</v>
      </c>
      <c r="L323">
        <v>1004987</v>
      </c>
      <c r="M323">
        <v>2101336</v>
      </c>
      <c r="N323">
        <v>20171015</v>
      </c>
      <c r="O323" t="s">
        <v>19</v>
      </c>
      <c r="P323" t="str">
        <f>IF(VLOOKUP(A323,'national-winners'!$A$2:$B$13,2,0)=H323,"W","L")</f>
        <v>L</v>
      </c>
      <c r="Q323">
        <f>MATCH(C323,'state-winning-votes'!A:A,0)</f>
        <v>51</v>
      </c>
      <c r="R323">
        <f>MATCH(A323,'state-winning-votes'!$A$2:$L$2,0)</f>
        <v>2</v>
      </c>
      <c r="S323" cm="1">
        <f t="array" ref="S323">INDEX('state-winning-votes'!$A$1:$L$53,$Q323,$R323)</f>
        <v>1040232</v>
      </c>
      <c r="T323">
        <f>INDEX('state-winning-votes'!$A$1:$L$53,MATCH($C323,'state-winning-votes'!$A:$A,0),MATCH($A323,'state-winning-votes'!$A$2:$L$2,0))</f>
        <v>1040232</v>
      </c>
      <c r="U323" t="str">
        <f t="shared" ref="U323:U386" si="16">_xlfn.XLOOKUP(T323,L:L,H:H)</f>
        <v>Carter, Jimmy</v>
      </c>
      <c r="V323" t="str">
        <f>_xlfn.XLOOKUP(INDEX('state-winning-votes'!$A$1:$L$53,MATCH($C323,'state-winning-votes'!$A:$A,0),MATCH($A323,'state-winning-votes'!$A$2:$L$2,0)),$L:$L,$H:$H)</f>
        <v>Carter, Jimmy</v>
      </c>
      <c r="W323" t="str">
        <f>VLOOKUP(A323,'national-winners'!$A$2:$B$13,2,0)</f>
        <v>Carter, Jimmy</v>
      </c>
      <c r="X323" t="str">
        <f t="shared" ref="X323:X386" si="17">IFERROR(RIGHT(V323,LEN(V323)-SEARCH(",",V323))&amp;" "&amp;LEFT(V323,SEARCH(",",V323)-1)&amp;" (W)","NULL")</f>
        <v xml:space="preserve"> Jimmy Carter (W)</v>
      </c>
    </row>
    <row r="324" spans="1:24" x14ac:dyDescent="0.25">
      <c r="A324">
        <v>1976</v>
      </c>
      <c r="B324" t="s">
        <v>156</v>
      </c>
      <c r="C324" t="s">
        <v>157</v>
      </c>
      <c r="D324">
        <v>55</v>
      </c>
      <c r="E324">
        <v>35</v>
      </c>
      <c r="F324">
        <v>25</v>
      </c>
      <c r="G324" t="s">
        <v>16</v>
      </c>
      <c r="H324" t="s">
        <v>34</v>
      </c>
      <c r="I324" t="str">
        <f t="shared" si="15"/>
        <v>McCarthy, Eugene ""Gene""(L)</v>
      </c>
      <c r="J324" t="s">
        <v>35</v>
      </c>
      <c r="K324" t="b">
        <v>0</v>
      </c>
      <c r="L324">
        <v>34943</v>
      </c>
      <c r="M324">
        <v>2101336</v>
      </c>
      <c r="N324">
        <v>20171015</v>
      </c>
      <c r="O324" t="s">
        <v>19</v>
      </c>
      <c r="P324" t="str">
        <f>IF(VLOOKUP(A324,'national-winners'!$A$2:$B$13,2,0)=H324,"W","L")</f>
        <v>L</v>
      </c>
      <c r="Q324">
        <f>MATCH(C324,'state-winning-votes'!A:A,0)</f>
        <v>51</v>
      </c>
      <c r="R324">
        <f>MATCH(A324,'state-winning-votes'!$A$2:$L$2,0)</f>
        <v>2</v>
      </c>
      <c r="S324" cm="1">
        <f t="array" ref="S324">INDEX('state-winning-votes'!$A$1:$L$53,$Q324,$R324)</f>
        <v>1040232</v>
      </c>
      <c r="T324">
        <f>INDEX('state-winning-votes'!$A$1:$L$53,MATCH($C324,'state-winning-votes'!$A:$A,0),MATCH($A324,'state-winning-votes'!$A$2:$L$2,0))</f>
        <v>1040232</v>
      </c>
      <c r="U324" t="str">
        <f t="shared" si="16"/>
        <v>Carter, Jimmy</v>
      </c>
      <c r="V324" t="str">
        <f>_xlfn.XLOOKUP(INDEX('state-winning-votes'!$A$1:$L$53,MATCH($C324,'state-winning-votes'!$A:$A,0),MATCH($A324,'state-winning-votes'!$A$2:$L$2,0)),$L:$L,$H:$H)</f>
        <v>Carter, Jimmy</v>
      </c>
      <c r="W324" t="str">
        <f>VLOOKUP(A324,'national-winners'!$A$2:$B$13,2,0)</f>
        <v>Carter, Jimmy</v>
      </c>
      <c r="X324" t="str">
        <f t="shared" si="17"/>
        <v xml:space="preserve"> Jimmy Carter (W)</v>
      </c>
    </row>
    <row r="325" spans="1:24" x14ac:dyDescent="0.25">
      <c r="A325">
        <v>1976</v>
      </c>
      <c r="B325" t="s">
        <v>156</v>
      </c>
      <c r="C325" t="s">
        <v>157</v>
      </c>
      <c r="D325">
        <v>55</v>
      </c>
      <c r="E325">
        <v>35</v>
      </c>
      <c r="F325">
        <v>25</v>
      </c>
      <c r="G325" t="s">
        <v>16</v>
      </c>
      <c r="H325" t="s">
        <v>22</v>
      </c>
      <c r="I325" t="str">
        <f t="shared" si="15"/>
        <v>Maddox, Lester(L)</v>
      </c>
      <c r="J325" t="s">
        <v>23</v>
      </c>
      <c r="K325" t="b">
        <v>0</v>
      </c>
      <c r="L325">
        <v>8552</v>
      </c>
      <c r="M325">
        <v>2101336</v>
      </c>
      <c r="N325">
        <v>20171015</v>
      </c>
      <c r="O325" t="s">
        <v>19</v>
      </c>
      <c r="P325" t="str">
        <f>IF(VLOOKUP(A325,'national-winners'!$A$2:$B$13,2,0)=H325,"W","L")</f>
        <v>L</v>
      </c>
      <c r="Q325">
        <f>MATCH(C325,'state-winning-votes'!A:A,0)</f>
        <v>51</v>
      </c>
      <c r="R325">
        <f>MATCH(A325,'state-winning-votes'!$A$2:$L$2,0)</f>
        <v>2</v>
      </c>
      <c r="S325" cm="1">
        <f t="array" ref="S325">INDEX('state-winning-votes'!$A$1:$L$53,$Q325,$R325)</f>
        <v>1040232</v>
      </c>
      <c r="T325">
        <f>INDEX('state-winning-votes'!$A$1:$L$53,MATCH($C325,'state-winning-votes'!$A:$A,0),MATCH($A325,'state-winning-votes'!$A$2:$L$2,0))</f>
        <v>1040232</v>
      </c>
      <c r="U325" t="str">
        <f t="shared" si="16"/>
        <v>Carter, Jimmy</v>
      </c>
      <c r="V325" t="str">
        <f>_xlfn.XLOOKUP(INDEX('state-winning-votes'!$A$1:$L$53,MATCH($C325,'state-winning-votes'!$A:$A,0),MATCH($A325,'state-winning-votes'!$A$2:$L$2,0)),$L:$L,$H:$H)</f>
        <v>Carter, Jimmy</v>
      </c>
      <c r="W325" t="str">
        <f>VLOOKUP(A325,'national-winners'!$A$2:$B$13,2,0)</f>
        <v>Carter, Jimmy</v>
      </c>
      <c r="X325" t="str">
        <f t="shared" si="17"/>
        <v xml:space="preserve"> Jimmy Carter (W)</v>
      </c>
    </row>
    <row r="326" spans="1:24" x14ac:dyDescent="0.25">
      <c r="A326">
        <v>1976</v>
      </c>
      <c r="B326" t="s">
        <v>156</v>
      </c>
      <c r="C326" t="s">
        <v>157</v>
      </c>
      <c r="D326">
        <v>55</v>
      </c>
      <c r="E326">
        <v>35</v>
      </c>
      <c r="F326">
        <v>25</v>
      </c>
      <c r="G326" t="s">
        <v>16</v>
      </c>
      <c r="H326" t="s">
        <v>76</v>
      </c>
      <c r="I326" t="str">
        <f t="shared" si="15"/>
        <v>Zeidler, Frank(L)</v>
      </c>
      <c r="J326" t="s">
        <v>100</v>
      </c>
      <c r="K326" t="b">
        <v>0</v>
      </c>
      <c r="L326">
        <v>4298</v>
      </c>
      <c r="M326">
        <v>2101336</v>
      </c>
      <c r="N326">
        <v>20171015</v>
      </c>
      <c r="O326" t="s">
        <v>19</v>
      </c>
      <c r="P326" t="str">
        <f>IF(VLOOKUP(A326,'national-winners'!$A$2:$B$13,2,0)=H326,"W","L")</f>
        <v>L</v>
      </c>
      <c r="Q326">
        <f>MATCH(C326,'state-winning-votes'!A:A,0)</f>
        <v>51</v>
      </c>
      <c r="R326">
        <f>MATCH(A326,'state-winning-votes'!$A$2:$L$2,0)</f>
        <v>2</v>
      </c>
      <c r="S326" cm="1">
        <f t="array" ref="S326">INDEX('state-winning-votes'!$A$1:$L$53,$Q326,$R326)</f>
        <v>1040232</v>
      </c>
      <c r="T326">
        <f>INDEX('state-winning-votes'!$A$1:$L$53,MATCH($C326,'state-winning-votes'!$A:$A,0),MATCH($A326,'state-winning-votes'!$A$2:$L$2,0))</f>
        <v>1040232</v>
      </c>
      <c r="U326" t="str">
        <f t="shared" si="16"/>
        <v>Carter, Jimmy</v>
      </c>
      <c r="V326" t="str">
        <f>_xlfn.XLOOKUP(INDEX('state-winning-votes'!$A$1:$L$53,MATCH($C326,'state-winning-votes'!$A:$A,0),MATCH($A326,'state-winning-votes'!$A$2:$L$2,0)),$L:$L,$H:$H)</f>
        <v>Carter, Jimmy</v>
      </c>
      <c r="W326" t="str">
        <f>VLOOKUP(A326,'national-winners'!$A$2:$B$13,2,0)</f>
        <v>Carter, Jimmy</v>
      </c>
      <c r="X326" t="str">
        <f t="shared" si="17"/>
        <v xml:space="preserve"> Jimmy Carter (W)</v>
      </c>
    </row>
    <row r="327" spans="1:24" x14ac:dyDescent="0.25">
      <c r="A327">
        <v>1976</v>
      </c>
      <c r="B327" t="s">
        <v>156</v>
      </c>
      <c r="C327" t="s">
        <v>157</v>
      </c>
      <c r="D327">
        <v>55</v>
      </c>
      <c r="E327">
        <v>35</v>
      </c>
      <c r="F327">
        <v>25</v>
      </c>
      <c r="G327" t="s">
        <v>16</v>
      </c>
      <c r="H327" t="s">
        <v>28</v>
      </c>
      <c r="I327" t="str">
        <f t="shared" si="15"/>
        <v>Macbride, Roger(L)</v>
      </c>
      <c r="J327" t="s">
        <v>29</v>
      </c>
      <c r="K327" t="b">
        <v>0</v>
      </c>
      <c r="L327">
        <v>3814</v>
      </c>
      <c r="M327">
        <v>2101336</v>
      </c>
      <c r="N327">
        <v>20171015</v>
      </c>
      <c r="O327" t="s">
        <v>19</v>
      </c>
      <c r="P327" t="str">
        <f>IF(VLOOKUP(A327,'national-winners'!$A$2:$B$13,2,0)=H327,"W","L")</f>
        <v>L</v>
      </c>
      <c r="Q327">
        <f>MATCH(C327,'state-winning-votes'!A:A,0)</f>
        <v>51</v>
      </c>
      <c r="R327">
        <f>MATCH(A327,'state-winning-votes'!$A$2:$L$2,0)</f>
        <v>2</v>
      </c>
      <c r="S327" cm="1">
        <f t="array" ref="S327">INDEX('state-winning-votes'!$A$1:$L$53,$Q327,$R327)</f>
        <v>1040232</v>
      </c>
      <c r="T327">
        <f>INDEX('state-winning-votes'!$A$1:$L$53,MATCH($C327,'state-winning-votes'!$A:$A,0),MATCH($A327,'state-winning-votes'!$A$2:$L$2,0))</f>
        <v>1040232</v>
      </c>
      <c r="U327" t="str">
        <f t="shared" si="16"/>
        <v>Carter, Jimmy</v>
      </c>
      <c r="V327" t="str">
        <f>_xlfn.XLOOKUP(INDEX('state-winning-votes'!$A$1:$L$53,MATCH($C327,'state-winning-votes'!$A:$A,0),MATCH($A327,'state-winning-votes'!$A$2:$L$2,0)),$L:$L,$H:$H)</f>
        <v>Carter, Jimmy</v>
      </c>
      <c r="W327" t="str">
        <f>VLOOKUP(A327,'national-winners'!$A$2:$B$13,2,0)</f>
        <v>Carter, Jimmy</v>
      </c>
      <c r="X327" t="str">
        <f t="shared" si="17"/>
        <v xml:space="preserve"> Jimmy Carter (W)</v>
      </c>
    </row>
    <row r="328" spans="1:24" x14ac:dyDescent="0.25">
      <c r="A328">
        <v>1976</v>
      </c>
      <c r="B328" t="s">
        <v>156</v>
      </c>
      <c r="C328" t="s">
        <v>157</v>
      </c>
      <c r="D328">
        <v>55</v>
      </c>
      <c r="E328">
        <v>35</v>
      </c>
      <c r="F328">
        <v>25</v>
      </c>
      <c r="G328" t="s">
        <v>16</v>
      </c>
      <c r="H328" t="s">
        <v>59</v>
      </c>
      <c r="I328" t="str">
        <f t="shared" si="15"/>
        <v>Other(L)</v>
      </c>
      <c r="K328" t="b">
        <v>0</v>
      </c>
      <c r="L328">
        <v>2430</v>
      </c>
      <c r="M328">
        <v>2101336</v>
      </c>
      <c r="N328">
        <v>20171015</v>
      </c>
      <c r="O328" t="s">
        <v>19</v>
      </c>
      <c r="P328" t="str">
        <f>IF(VLOOKUP(A328,'national-winners'!$A$2:$B$13,2,0)=H328,"W","L")</f>
        <v>L</v>
      </c>
      <c r="Q328">
        <f>MATCH(C328,'state-winning-votes'!A:A,0)</f>
        <v>51</v>
      </c>
      <c r="R328">
        <f>MATCH(A328,'state-winning-votes'!$A$2:$L$2,0)</f>
        <v>2</v>
      </c>
      <c r="S328" cm="1">
        <f t="array" ref="S328">INDEX('state-winning-votes'!$A$1:$L$53,$Q328,$R328)</f>
        <v>1040232</v>
      </c>
      <c r="T328">
        <f>INDEX('state-winning-votes'!$A$1:$L$53,MATCH($C328,'state-winning-votes'!$A:$A,0),MATCH($A328,'state-winning-votes'!$A$2:$L$2,0))</f>
        <v>1040232</v>
      </c>
      <c r="U328" t="str">
        <f t="shared" si="16"/>
        <v>Carter, Jimmy</v>
      </c>
      <c r="V328" t="str">
        <f>_xlfn.XLOOKUP(INDEX('state-winning-votes'!$A$1:$L$53,MATCH($C328,'state-winning-votes'!$A:$A,0),MATCH($A328,'state-winning-votes'!$A$2:$L$2,0)),$L:$L,$H:$H)</f>
        <v>Carter, Jimmy</v>
      </c>
      <c r="W328" t="str">
        <f>VLOOKUP(A328,'national-winners'!$A$2:$B$13,2,0)</f>
        <v>Carter, Jimmy</v>
      </c>
      <c r="X328" t="str">
        <f t="shared" si="17"/>
        <v xml:space="preserve"> Jimmy Carter (W)</v>
      </c>
    </row>
    <row r="329" spans="1:24" x14ac:dyDescent="0.25">
      <c r="A329">
        <v>1976</v>
      </c>
      <c r="B329" t="s">
        <v>156</v>
      </c>
      <c r="C329" t="s">
        <v>157</v>
      </c>
      <c r="D329">
        <v>55</v>
      </c>
      <c r="E329">
        <v>35</v>
      </c>
      <c r="F329">
        <v>25</v>
      </c>
      <c r="G329" t="s">
        <v>16</v>
      </c>
      <c r="H329" t="s">
        <v>36</v>
      </c>
      <c r="I329" t="str">
        <f t="shared" si="15"/>
        <v>Camejo, Peter(L)</v>
      </c>
      <c r="J329" t="s">
        <v>37</v>
      </c>
      <c r="K329" t="b">
        <v>0</v>
      </c>
      <c r="L329">
        <v>1691</v>
      </c>
      <c r="M329">
        <v>2101336</v>
      </c>
      <c r="N329">
        <v>20171015</v>
      </c>
      <c r="O329" t="s">
        <v>19</v>
      </c>
      <c r="P329" t="str">
        <f>IF(VLOOKUP(A329,'national-winners'!$A$2:$B$13,2,0)=H329,"W","L")</f>
        <v>L</v>
      </c>
      <c r="Q329">
        <f>MATCH(C329,'state-winning-votes'!A:A,0)</f>
        <v>51</v>
      </c>
      <c r="R329">
        <f>MATCH(A329,'state-winning-votes'!$A$2:$L$2,0)</f>
        <v>2</v>
      </c>
      <c r="S329" cm="1">
        <f t="array" ref="S329">INDEX('state-winning-votes'!$A$1:$L$53,$Q329,$R329)</f>
        <v>1040232</v>
      </c>
      <c r="T329">
        <f>INDEX('state-winning-votes'!$A$1:$L$53,MATCH($C329,'state-winning-votes'!$A:$A,0),MATCH($A329,'state-winning-votes'!$A$2:$L$2,0))</f>
        <v>1040232</v>
      </c>
      <c r="U329" t="str">
        <f t="shared" si="16"/>
        <v>Carter, Jimmy</v>
      </c>
      <c r="V329" t="str">
        <f>_xlfn.XLOOKUP(INDEX('state-winning-votes'!$A$1:$L$53,MATCH($C329,'state-winning-votes'!$A:$A,0),MATCH($A329,'state-winning-votes'!$A$2:$L$2,0)),$L:$L,$H:$H)</f>
        <v>Carter, Jimmy</v>
      </c>
      <c r="W329" t="str">
        <f>VLOOKUP(A329,'national-winners'!$A$2:$B$13,2,0)</f>
        <v>Carter, Jimmy</v>
      </c>
      <c r="X329" t="str">
        <f t="shared" si="17"/>
        <v xml:space="preserve"> Jimmy Carter (W)</v>
      </c>
    </row>
    <row r="330" spans="1:24" x14ac:dyDescent="0.25">
      <c r="A330">
        <v>1976</v>
      </c>
      <c r="B330" t="s">
        <v>156</v>
      </c>
      <c r="C330" t="s">
        <v>157</v>
      </c>
      <c r="D330">
        <v>55</v>
      </c>
      <c r="E330">
        <v>35</v>
      </c>
      <c r="F330">
        <v>25</v>
      </c>
      <c r="G330" t="s">
        <v>16</v>
      </c>
      <c r="H330" t="s">
        <v>70</v>
      </c>
      <c r="I330" t="str">
        <f t="shared" si="15"/>
        <v>Julius ""Jules"", Levin(L)</v>
      </c>
      <c r="J330" t="s">
        <v>56</v>
      </c>
      <c r="K330" t="b">
        <v>0</v>
      </c>
      <c r="L330">
        <v>389</v>
      </c>
      <c r="M330">
        <v>2101336</v>
      </c>
      <c r="N330">
        <v>20171015</v>
      </c>
      <c r="O330" t="s">
        <v>19</v>
      </c>
      <c r="P330" t="str">
        <f>IF(VLOOKUP(A330,'national-winners'!$A$2:$B$13,2,0)=H330,"W","L")</f>
        <v>L</v>
      </c>
      <c r="Q330">
        <f>MATCH(C330,'state-winning-votes'!A:A,0)</f>
        <v>51</v>
      </c>
      <c r="R330">
        <f>MATCH(A330,'state-winning-votes'!$A$2:$L$2,0)</f>
        <v>2</v>
      </c>
      <c r="S330" cm="1">
        <f t="array" ref="S330">INDEX('state-winning-votes'!$A$1:$L$53,$Q330,$R330)</f>
        <v>1040232</v>
      </c>
      <c r="T330">
        <f>INDEX('state-winning-votes'!$A$1:$L$53,MATCH($C330,'state-winning-votes'!$A:$A,0),MATCH($A330,'state-winning-votes'!$A$2:$L$2,0))</f>
        <v>1040232</v>
      </c>
      <c r="U330" t="str">
        <f t="shared" si="16"/>
        <v>Carter, Jimmy</v>
      </c>
      <c r="V330" t="str">
        <f>_xlfn.XLOOKUP(INDEX('state-winning-votes'!$A$1:$L$53,MATCH($C330,'state-winning-votes'!$A:$A,0),MATCH($A330,'state-winning-votes'!$A$2:$L$2,0)),$L:$L,$H:$H)</f>
        <v>Carter, Jimmy</v>
      </c>
      <c r="W330" t="str">
        <f>VLOOKUP(A330,'national-winners'!$A$2:$B$13,2,0)</f>
        <v>Carter, Jimmy</v>
      </c>
      <c r="X330" t="str">
        <f t="shared" si="17"/>
        <v xml:space="preserve"> Jimmy Carter (W)</v>
      </c>
    </row>
    <row r="331" spans="1:24" x14ac:dyDescent="0.25">
      <c r="A331">
        <v>1976</v>
      </c>
      <c r="B331" t="s">
        <v>158</v>
      </c>
      <c r="C331" t="s">
        <v>159</v>
      </c>
      <c r="D331">
        <v>56</v>
      </c>
      <c r="E331">
        <v>83</v>
      </c>
      <c r="F331">
        <v>68</v>
      </c>
      <c r="G331" t="s">
        <v>16</v>
      </c>
      <c r="H331" t="s">
        <v>20</v>
      </c>
      <c r="I331" t="str">
        <f t="shared" si="15"/>
        <v>Ford, Gerald(L)</v>
      </c>
      <c r="J331" t="s">
        <v>21</v>
      </c>
      <c r="K331" t="b">
        <v>0</v>
      </c>
      <c r="L331">
        <v>92717</v>
      </c>
      <c r="M331">
        <v>156343</v>
      </c>
      <c r="N331">
        <v>20171015</v>
      </c>
      <c r="O331" t="s">
        <v>19</v>
      </c>
      <c r="P331" t="str">
        <f>IF(VLOOKUP(A331,'national-winners'!$A$2:$B$13,2,0)=H331,"W","L")</f>
        <v>L</v>
      </c>
      <c r="Q331">
        <f>MATCH(C331,'state-winning-votes'!A:A,0)</f>
        <v>53</v>
      </c>
      <c r="R331">
        <f>MATCH(A331,'state-winning-votes'!$A$2:$L$2,0)</f>
        <v>2</v>
      </c>
      <c r="S331" cm="1">
        <f t="array" ref="S331">INDEX('state-winning-votes'!$A$1:$L$53,$Q331,$R331)</f>
        <v>92717</v>
      </c>
      <c r="T331">
        <f>INDEX('state-winning-votes'!$A$1:$L$53,MATCH($C331,'state-winning-votes'!$A:$A,0),MATCH($A331,'state-winning-votes'!$A$2:$L$2,0))</f>
        <v>92717</v>
      </c>
      <c r="U331" t="str">
        <f t="shared" si="16"/>
        <v>Ford, Gerald</v>
      </c>
      <c r="V331" t="str">
        <f>_xlfn.XLOOKUP(INDEX('state-winning-votes'!$A$1:$L$53,MATCH($C331,'state-winning-votes'!$A:$A,0),MATCH($A331,'state-winning-votes'!$A$2:$L$2,0)),$L:$L,$H:$H)</f>
        <v>Ford, Gerald</v>
      </c>
      <c r="W331" t="str">
        <f>VLOOKUP(A331,'national-winners'!$A$2:$B$13,2,0)</f>
        <v>Carter, Jimmy</v>
      </c>
      <c r="X331" t="str">
        <f t="shared" si="17"/>
        <v xml:space="preserve"> Gerald Ford (W)</v>
      </c>
    </row>
    <row r="332" spans="1:24" x14ac:dyDescent="0.25">
      <c r="A332">
        <v>1976</v>
      </c>
      <c r="B332" t="s">
        <v>158</v>
      </c>
      <c r="C332" t="s">
        <v>159</v>
      </c>
      <c r="D332">
        <v>56</v>
      </c>
      <c r="E332">
        <v>83</v>
      </c>
      <c r="F332">
        <v>68</v>
      </c>
      <c r="G332" t="s">
        <v>16</v>
      </c>
      <c r="H332" t="s">
        <v>17</v>
      </c>
      <c r="I332" t="str">
        <f t="shared" si="15"/>
        <v>Carter, Jimmy(W)</v>
      </c>
      <c r="J332" t="s">
        <v>18</v>
      </c>
      <c r="K332" t="b">
        <v>0</v>
      </c>
      <c r="L332">
        <v>62239</v>
      </c>
      <c r="M332">
        <v>156343</v>
      </c>
      <c r="N332">
        <v>20171015</v>
      </c>
      <c r="O332" t="s">
        <v>19</v>
      </c>
      <c r="P332" t="str">
        <f>IF(VLOOKUP(A332,'national-winners'!$A$2:$B$13,2,0)=H332,"W","L")</f>
        <v>W</v>
      </c>
      <c r="Q332">
        <f>MATCH(C332,'state-winning-votes'!A:A,0)</f>
        <v>53</v>
      </c>
      <c r="R332">
        <f>MATCH(A332,'state-winning-votes'!$A$2:$L$2,0)</f>
        <v>2</v>
      </c>
      <c r="S332" cm="1">
        <f t="array" ref="S332">INDEX('state-winning-votes'!$A$1:$L$53,$Q332,$R332)</f>
        <v>92717</v>
      </c>
      <c r="T332">
        <f>INDEX('state-winning-votes'!$A$1:$L$53,MATCH($C332,'state-winning-votes'!$A:$A,0),MATCH($A332,'state-winning-votes'!$A$2:$L$2,0))</f>
        <v>92717</v>
      </c>
      <c r="U332" t="str">
        <f t="shared" si="16"/>
        <v>Ford, Gerald</v>
      </c>
      <c r="V332" t="str">
        <f>_xlfn.XLOOKUP(INDEX('state-winning-votes'!$A$1:$L$53,MATCH($C332,'state-winning-votes'!$A:$A,0),MATCH($A332,'state-winning-votes'!$A$2:$L$2,0)),$L:$L,$H:$H)</f>
        <v>Ford, Gerald</v>
      </c>
      <c r="W332" t="str">
        <f>VLOOKUP(A332,'national-winners'!$A$2:$B$13,2,0)</f>
        <v>Carter, Jimmy</v>
      </c>
      <c r="X332" t="str">
        <f t="shared" si="17"/>
        <v xml:space="preserve"> Gerald Ford (W)</v>
      </c>
    </row>
    <row r="333" spans="1:24" x14ac:dyDescent="0.25">
      <c r="A333">
        <v>1976</v>
      </c>
      <c r="B333" t="s">
        <v>158</v>
      </c>
      <c r="C333" t="s">
        <v>159</v>
      </c>
      <c r="D333">
        <v>56</v>
      </c>
      <c r="E333">
        <v>83</v>
      </c>
      <c r="F333">
        <v>68</v>
      </c>
      <c r="G333" t="s">
        <v>16</v>
      </c>
      <c r="I333" t="str">
        <f t="shared" si="15"/>
        <v>(L)</v>
      </c>
      <c r="K333" t="b">
        <v>1</v>
      </c>
      <c r="L333">
        <v>1387</v>
      </c>
      <c r="M333">
        <v>156343</v>
      </c>
      <c r="N333">
        <v>20171015</v>
      </c>
      <c r="O333" t="s">
        <v>19</v>
      </c>
      <c r="P333" t="str">
        <f>IF(VLOOKUP(A333,'national-winners'!$A$2:$B$13,2,0)=H333,"W","L")</f>
        <v>L</v>
      </c>
      <c r="Q333">
        <f>MATCH(C333,'state-winning-votes'!A:A,0)</f>
        <v>53</v>
      </c>
      <c r="R333">
        <f>MATCH(A333,'state-winning-votes'!$A$2:$L$2,0)</f>
        <v>2</v>
      </c>
      <c r="S333" cm="1">
        <f t="array" ref="S333">INDEX('state-winning-votes'!$A$1:$L$53,$Q333,$R333)</f>
        <v>92717</v>
      </c>
      <c r="T333">
        <f>INDEX('state-winning-votes'!$A$1:$L$53,MATCH($C333,'state-winning-votes'!$A:$A,0),MATCH($A333,'state-winning-votes'!$A$2:$L$2,0))</f>
        <v>92717</v>
      </c>
      <c r="U333" t="str">
        <f t="shared" si="16"/>
        <v>Ford, Gerald</v>
      </c>
      <c r="V333" t="str">
        <f>_xlfn.XLOOKUP(INDEX('state-winning-votes'!$A$1:$L$53,MATCH($C333,'state-winning-votes'!$A:$A,0),MATCH($A333,'state-winning-votes'!$A$2:$L$2,0)),$L:$L,$H:$H)</f>
        <v>Ford, Gerald</v>
      </c>
      <c r="W333" t="str">
        <f>VLOOKUP(A333,'national-winners'!$A$2:$B$13,2,0)</f>
        <v>Carter, Jimmy</v>
      </c>
      <c r="X333" t="str">
        <f t="shared" si="17"/>
        <v xml:space="preserve"> Gerald Ford (W)</v>
      </c>
    </row>
    <row r="334" spans="1:24" x14ac:dyDescent="0.25">
      <c r="A334">
        <v>1980</v>
      </c>
      <c r="B334" t="s">
        <v>14</v>
      </c>
      <c r="C334" t="s">
        <v>15</v>
      </c>
      <c r="D334">
        <v>1</v>
      </c>
      <c r="E334">
        <v>63</v>
      </c>
      <c r="F334">
        <v>41</v>
      </c>
      <c r="G334" t="s">
        <v>16</v>
      </c>
      <c r="H334" t="s">
        <v>160</v>
      </c>
      <c r="I334" t="str">
        <f t="shared" si="15"/>
        <v>Reagan, Ronald(W)</v>
      </c>
      <c r="J334" t="s">
        <v>21</v>
      </c>
      <c r="K334" t="b">
        <v>0</v>
      </c>
      <c r="L334">
        <v>654192</v>
      </c>
      <c r="M334">
        <v>1341929</v>
      </c>
      <c r="N334">
        <v>20171015</v>
      </c>
      <c r="O334" t="s">
        <v>19</v>
      </c>
      <c r="P334" t="str">
        <f>IF(VLOOKUP(A334,'national-winners'!$A$2:$B$13,2,0)=H334,"W","L")</f>
        <v>W</v>
      </c>
      <c r="Q334">
        <f>MATCH(C334,'state-winning-votes'!A:A,0)</f>
        <v>4</v>
      </c>
      <c r="R334">
        <f>MATCH(A334,'state-winning-votes'!$A$2:$L$2,0)</f>
        <v>3</v>
      </c>
      <c r="S334" cm="1">
        <f t="array" ref="S334">INDEX('state-winning-votes'!$A$1:$L$53,$Q334,$R334)</f>
        <v>654192</v>
      </c>
      <c r="T334">
        <f>INDEX('state-winning-votes'!$A$1:$L$53,MATCH($C334,'state-winning-votes'!$A:$A,0),MATCH($A334,'state-winning-votes'!$A$2:$L$2,0))</f>
        <v>654192</v>
      </c>
      <c r="U334" t="str">
        <f t="shared" si="16"/>
        <v>Reagan, Ronald</v>
      </c>
      <c r="V334" t="str">
        <f>_xlfn.XLOOKUP(INDEX('state-winning-votes'!$A$1:$L$53,MATCH($C334,'state-winning-votes'!$A:$A,0),MATCH($A334,'state-winning-votes'!$A$2:$L$2,0)),$L:$L,$H:$H)</f>
        <v>Reagan, Ronald</v>
      </c>
      <c r="W334" t="str">
        <f>VLOOKUP(A334,'national-winners'!$A$2:$B$13,2,0)</f>
        <v>Reagan, Ronald</v>
      </c>
      <c r="X334" t="str">
        <f t="shared" si="17"/>
        <v xml:space="preserve"> Ronald Reagan (W)</v>
      </c>
    </row>
    <row r="335" spans="1:24" x14ac:dyDescent="0.25">
      <c r="A335">
        <v>1980</v>
      </c>
      <c r="B335" t="s">
        <v>14</v>
      </c>
      <c r="C335" t="s">
        <v>15</v>
      </c>
      <c r="D335">
        <v>1</v>
      </c>
      <c r="E335">
        <v>63</v>
      </c>
      <c r="F335">
        <v>41</v>
      </c>
      <c r="G335" t="s">
        <v>16</v>
      </c>
      <c r="H335" t="s">
        <v>17</v>
      </c>
      <c r="I335" t="str">
        <f t="shared" si="15"/>
        <v>Carter, Jimmy(L)</v>
      </c>
      <c r="J335" t="s">
        <v>18</v>
      </c>
      <c r="K335" t="b">
        <v>0</v>
      </c>
      <c r="L335">
        <v>636730</v>
      </c>
      <c r="M335">
        <v>1341929</v>
      </c>
      <c r="N335">
        <v>20171015</v>
      </c>
      <c r="O335" t="s">
        <v>19</v>
      </c>
      <c r="P335" t="str">
        <f>IF(VLOOKUP(A335,'national-winners'!$A$2:$B$13,2,0)=H335,"W","L")</f>
        <v>L</v>
      </c>
      <c r="Q335">
        <f>MATCH(C335,'state-winning-votes'!A:A,0)</f>
        <v>4</v>
      </c>
      <c r="R335">
        <f>MATCH(A335,'state-winning-votes'!$A$2:$L$2,0)</f>
        <v>3</v>
      </c>
      <c r="S335" cm="1">
        <f t="array" ref="S335">INDEX('state-winning-votes'!$A$1:$L$53,$Q335,$R335)</f>
        <v>654192</v>
      </c>
      <c r="T335">
        <f>INDEX('state-winning-votes'!$A$1:$L$53,MATCH($C335,'state-winning-votes'!$A:$A,0),MATCH($A335,'state-winning-votes'!$A$2:$L$2,0))</f>
        <v>654192</v>
      </c>
      <c r="U335" t="str">
        <f t="shared" si="16"/>
        <v>Reagan, Ronald</v>
      </c>
      <c r="V335" t="str">
        <f>_xlfn.XLOOKUP(INDEX('state-winning-votes'!$A$1:$L$53,MATCH($C335,'state-winning-votes'!$A:$A,0),MATCH($A335,'state-winning-votes'!$A$2:$L$2,0)),$L:$L,$H:$H)</f>
        <v>Reagan, Ronald</v>
      </c>
      <c r="W335" t="str">
        <f>VLOOKUP(A335,'national-winners'!$A$2:$B$13,2,0)</f>
        <v>Reagan, Ronald</v>
      </c>
      <c r="X335" t="str">
        <f t="shared" si="17"/>
        <v xml:space="preserve"> Ronald Reagan (W)</v>
      </c>
    </row>
    <row r="336" spans="1:24" x14ac:dyDescent="0.25">
      <c r="A336">
        <v>1980</v>
      </c>
      <c r="B336" t="s">
        <v>14</v>
      </c>
      <c r="C336" t="s">
        <v>15</v>
      </c>
      <c r="D336">
        <v>1</v>
      </c>
      <c r="E336">
        <v>63</v>
      </c>
      <c r="F336">
        <v>41</v>
      </c>
      <c r="G336" t="s">
        <v>16</v>
      </c>
      <c r="H336" t="s">
        <v>161</v>
      </c>
      <c r="I336" t="str">
        <f t="shared" si="15"/>
        <v>Anderson, John B.(L)</v>
      </c>
      <c r="J336" t="s">
        <v>35</v>
      </c>
      <c r="K336" t="b">
        <v>0</v>
      </c>
      <c r="L336">
        <v>16481</v>
      </c>
      <c r="M336">
        <v>1341929</v>
      </c>
      <c r="N336">
        <v>20171015</v>
      </c>
      <c r="O336" t="s">
        <v>19</v>
      </c>
      <c r="P336" t="str">
        <f>IF(VLOOKUP(A336,'national-winners'!$A$2:$B$13,2,0)=H336,"W","L")</f>
        <v>L</v>
      </c>
      <c r="Q336">
        <f>MATCH(C336,'state-winning-votes'!A:A,0)</f>
        <v>4</v>
      </c>
      <c r="R336">
        <f>MATCH(A336,'state-winning-votes'!$A$2:$L$2,0)</f>
        <v>3</v>
      </c>
      <c r="S336" cm="1">
        <f t="array" ref="S336">INDEX('state-winning-votes'!$A$1:$L$53,$Q336,$R336)</f>
        <v>654192</v>
      </c>
      <c r="T336">
        <f>INDEX('state-winning-votes'!$A$1:$L$53,MATCH($C336,'state-winning-votes'!$A:$A,0),MATCH($A336,'state-winning-votes'!$A$2:$L$2,0))</f>
        <v>654192</v>
      </c>
      <c r="U336" t="str">
        <f t="shared" si="16"/>
        <v>Reagan, Ronald</v>
      </c>
      <c r="V336" t="str">
        <f>_xlfn.XLOOKUP(INDEX('state-winning-votes'!$A$1:$L$53,MATCH($C336,'state-winning-votes'!$A:$A,0),MATCH($A336,'state-winning-votes'!$A$2:$L$2,0)),$L:$L,$H:$H)</f>
        <v>Reagan, Ronald</v>
      </c>
      <c r="W336" t="str">
        <f>VLOOKUP(A336,'national-winners'!$A$2:$B$13,2,0)</f>
        <v>Reagan, Ronald</v>
      </c>
      <c r="X336" t="str">
        <f t="shared" si="17"/>
        <v xml:space="preserve"> Ronald Reagan (W)</v>
      </c>
    </row>
    <row r="337" spans="1:24" x14ac:dyDescent="0.25">
      <c r="A337">
        <v>1980</v>
      </c>
      <c r="B337" t="s">
        <v>14</v>
      </c>
      <c r="C337" t="s">
        <v>15</v>
      </c>
      <c r="D337">
        <v>1</v>
      </c>
      <c r="E337">
        <v>63</v>
      </c>
      <c r="F337">
        <v>41</v>
      </c>
      <c r="G337" t="s">
        <v>16</v>
      </c>
      <c r="H337" t="s">
        <v>162</v>
      </c>
      <c r="I337" t="str">
        <f t="shared" si="15"/>
        <v>Rarick, John(L)</v>
      </c>
      <c r="J337" t="s">
        <v>80</v>
      </c>
      <c r="K337" t="b">
        <v>0</v>
      </c>
      <c r="L337">
        <v>15010</v>
      </c>
      <c r="M337">
        <v>1341929</v>
      </c>
      <c r="N337">
        <v>20171015</v>
      </c>
      <c r="O337" t="s">
        <v>19</v>
      </c>
      <c r="P337" t="str">
        <f>IF(VLOOKUP(A337,'national-winners'!$A$2:$B$13,2,0)=H337,"W","L")</f>
        <v>L</v>
      </c>
      <c r="Q337">
        <f>MATCH(C337,'state-winning-votes'!A:A,0)</f>
        <v>4</v>
      </c>
      <c r="R337">
        <f>MATCH(A337,'state-winning-votes'!$A$2:$L$2,0)</f>
        <v>3</v>
      </c>
      <c r="S337" cm="1">
        <f t="array" ref="S337">INDEX('state-winning-votes'!$A$1:$L$53,$Q337,$R337)</f>
        <v>654192</v>
      </c>
      <c r="T337">
        <f>INDEX('state-winning-votes'!$A$1:$L$53,MATCH($C337,'state-winning-votes'!$A:$A,0),MATCH($A337,'state-winning-votes'!$A$2:$L$2,0))</f>
        <v>654192</v>
      </c>
      <c r="U337" t="str">
        <f t="shared" si="16"/>
        <v>Reagan, Ronald</v>
      </c>
      <c r="V337" t="str">
        <f>_xlfn.XLOOKUP(INDEX('state-winning-votes'!$A$1:$L$53,MATCH($C337,'state-winning-votes'!$A:$A,0),MATCH($A337,'state-winning-votes'!$A$2:$L$2,0)),$L:$L,$H:$H)</f>
        <v>Reagan, Ronald</v>
      </c>
      <c r="W337" t="str">
        <f>VLOOKUP(A337,'national-winners'!$A$2:$B$13,2,0)</f>
        <v>Reagan, Ronald</v>
      </c>
      <c r="X337" t="str">
        <f t="shared" si="17"/>
        <v xml:space="preserve"> Ronald Reagan (W)</v>
      </c>
    </row>
    <row r="338" spans="1:24" x14ac:dyDescent="0.25">
      <c r="A338">
        <v>1980</v>
      </c>
      <c r="B338" t="s">
        <v>14</v>
      </c>
      <c r="C338" t="s">
        <v>15</v>
      </c>
      <c r="D338">
        <v>1</v>
      </c>
      <c r="E338">
        <v>63</v>
      </c>
      <c r="F338">
        <v>41</v>
      </c>
      <c r="G338" t="s">
        <v>16</v>
      </c>
      <c r="H338" t="s">
        <v>163</v>
      </c>
      <c r="I338" t="str">
        <f t="shared" si="15"/>
        <v>Clark, Edward ""Ed""(L)</v>
      </c>
      <c r="J338" t="s">
        <v>29</v>
      </c>
      <c r="K338" t="b">
        <v>0</v>
      </c>
      <c r="L338">
        <v>13318</v>
      </c>
      <c r="M338">
        <v>1341929</v>
      </c>
      <c r="N338">
        <v>20171015</v>
      </c>
      <c r="O338" t="s">
        <v>19</v>
      </c>
      <c r="P338" t="str">
        <f>IF(VLOOKUP(A338,'national-winners'!$A$2:$B$13,2,0)=H338,"W","L")</f>
        <v>L</v>
      </c>
      <c r="Q338">
        <f>MATCH(C338,'state-winning-votes'!A:A,0)</f>
        <v>4</v>
      </c>
      <c r="R338">
        <f>MATCH(A338,'state-winning-votes'!$A$2:$L$2,0)</f>
        <v>3</v>
      </c>
      <c r="S338" cm="1">
        <f t="array" ref="S338">INDEX('state-winning-votes'!$A$1:$L$53,$Q338,$R338)</f>
        <v>654192</v>
      </c>
      <c r="T338">
        <f>INDEX('state-winning-votes'!$A$1:$L$53,MATCH($C338,'state-winning-votes'!$A:$A,0),MATCH($A338,'state-winning-votes'!$A$2:$L$2,0))</f>
        <v>654192</v>
      </c>
      <c r="U338" t="str">
        <f t="shared" si="16"/>
        <v>Reagan, Ronald</v>
      </c>
      <c r="V338" t="str">
        <f>_xlfn.XLOOKUP(INDEX('state-winning-votes'!$A$1:$L$53,MATCH($C338,'state-winning-votes'!$A:$A,0),MATCH($A338,'state-winning-votes'!$A$2:$L$2,0)),$L:$L,$H:$H)</f>
        <v>Reagan, Ronald</v>
      </c>
      <c r="W338" t="str">
        <f>VLOOKUP(A338,'national-winners'!$A$2:$B$13,2,0)</f>
        <v>Reagan, Ronald</v>
      </c>
      <c r="X338" t="str">
        <f t="shared" si="17"/>
        <v xml:space="preserve"> Ronald Reagan (W)</v>
      </c>
    </row>
    <row r="339" spans="1:24" x14ac:dyDescent="0.25">
      <c r="A339">
        <v>1980</v>
      </c>
      <c r="B339" t="s">
        <v>14</v>
      </c>
      <c r="C339" t="s">
        <v>15</v>
      </c>
      <c r="D339">
        <v>1</v>
      </c>
      <c r="E339">
        <v>63</v>
      </c>
      <c r="F339">
        <v>41</v>
      </c>
      <c r="G339" t="s">
        <v>16</v>
      </c>
      <c r="H339" t="s">
        <v>24</v>
      </c>
      <c r="I339" t="str">
        <f t="shared" si="15"/>
        <v>Bubar, Benjamin ""Ben""(L)</v>
      </c>
      <c r="J339" t="s">
        <v>164</v>
      </c>
      <c r="K339" t="b">
        <v>0</v>
      </c>
      <c r="L339">
        <v>1743</v>
      </c>
      <c r="M339">
        <v>1341929</v>
      </c>
      <c r="N339">
        <v>20171015</v>
      </c>
      <c r="O339" t="s">
        <v>19</v>
      </c>
      <c r="P339" t="str">
        <f>IF(VLOOKUP(A339,'national-winners'!$A$2:$B$13,2,0)=H339,"W","L")</f>
        <v>L</v>
      </c>
      <c r="Q339">
        <f>MATCH(C339,'state-winning-votes'!A:A,0)</f>
        <v>4</v>
      </c>
      <c r="R339">
        <f>MATCH(A339,'state-winning-votes'!$A$2:$L$2,0)</f>
        <v>3</v>
      </c>
      <c r="S339" cm="1">
        <f t="array" ref="S339">INDEX('state-winning-votes'!$A$1:$L$53,$Q339,$R339)</f>
        <v>654192</v>
      </c>
      <c r="T339">
        <f>INDEX('state-winning-votes'!$A$1:$L$53,MATCH($C339,'state-winning-votes'!$A:$A,0),MATCH($A339,'state-winning-votes'!$A$2:$L$2,0))</f>
        <v>654192</v>
      </c>
      <c r="U339" t="str">
        <f t="shared" si="16"/>
        <v>Reagan, Ronald</v>
      </c>
      <c r="V339" t="str">
        <f>_xlfn.XLOOKUP(INDEX('state-winning-votes'!$A$1:$L$53,MATCH($C339,'state-winning-votes'!$A:$A,0),MATCH($A339,'state-winning-votes'!$A$2:$L$2,0)),$L:$L,$H:$H)</f>
        <v>Reagan, Ronald</v>
      </c>
      <c r="W339" t="str">
        <f>VLOOKUP(A339,'national-winners'!$A$2:$B$13,2,0)</f>
        <v>Reagan, Ronald</v>
      </c>
      <c r="X339" t="str">
        <f t="shared" si="17"/>
        <v xml:space="preserve"> Ronald Reagan (W)</v>
      </c>
    </row>
    <row r="340" spans="1:24" x14ac:dyDescent="0.25">
      <c r="A340">
        <v>1980</v>
      </c>
      <c r="B340" t="s">
        <v>14</v>
      </c>
      <c r="C340" t="s">
        <v>15</v>
      </c>
      <c r="D340">
        <v>1</v>
      </c>
      <c r="E340">
        <v>63</v>
      </c>
      <c r="F340">
        <v>41</v>
      </c>
      <c r="G340" t="s">
        <v>16</v>
      </c>
      <c r="H340" t="s">
        <v>26</v>
      </c>
      <c r="I340" t="str">
        <f t="shared" si="15"/>
        <v>Hall, Gus(L)</v>
      </c>
      <c r="J340" t="s">
        <v>27</v>
      </c>
      <c r="K340" t="b">
        <v>0</v>
      </c>
      <c r="L340">
        <v>1629</v>
      </c>
      <c r="M340">
        <v>1341929</v>
      </c>
      <c r="N340">
        <v>20171015</v>
      </c>
      <c r="O340" t="s">
        <v>19</v>
      </c>
      <c r="P340" t="str">
        <f>IF(VLOOKUP(A340,'national-winners'!$A$2:$B$13,2,0)=H340,"W","L")</f>
        <v>L</v>
      </c>
      <c r="Q340">
        <f>MATCH(C340,'state-winning-votes'!A:A,0)</f>
        <v>4</v>
      </c>
      <c r="R340">
        <f>MATCH(A340,'state-winning-votes'!$A$2:$L$2,0)</f>
        <v>3</v>
      </c>
      <c r="S340" cm="1">
        <f t="array" ref="S340">INDEX('state-winning-votes'!$A$1:$L$53,$Q340,$R340)</f>
        <v>654192</v>
      </c>
      <c r="T340">
        <f>INDEX('state-winning-votes'!$A$1:$L$53,MATCH($C340,'state-winning-votes'!$A:$A,0),MATCH($A340,'state-winning-votes'!$A$2:$L$2,0))</f>
        <v>654192</v>
      </c>
      <c r="U340" t="str">
        <f t="shared" si="16"/>
        <v>Reagan, Ronald</v>
      </c>
      <c r="V340" t="str">
        <f>_xlfn.XLOOKUP(INDEX('state-winning-votes'!$A$1:$L$53,MATCH($C340,'state-winning-votes'!$A:$A,0),MATCH($A340,'state-winning-votes'!$A$2:$L$2,0)),$L:$L,$H:$H)</f>
        <v>Reagan, Ronald</v>
      </c>
      <c r="W340" t="str">
        <f>VLOOKUP(A340,'national-winners'!$A$2:$B$13,2,0)</f>
        <v>Reagan, Ronald</v>
      </c>
      <c r="X340" t="str">
        <f t="shared" si="17"/>
        <v xml:space="preserve"> Ronald Reagan (W)</v>
      </c>
    </row>
    <row r="341" spans="1:24" x14ac:dyDescent="0.25">
      <c r="A341">
        <v>1980</v>
      </c>
      <c r="B341" t="s">
        <v>14</v>
      </c>
      <c r="C341" t="s">
        <v>15</v>
      </c>
      <c r="D341">
        <v>1</v>
      </c>
      <c r="E341">
        <v>63</v>
      </c>
      <c r="F341">
        <v>41</v>
      </c>
      <c r="G341" t="s">
        <v>16</v>
      </c>
      <c r="H341" t="s">
        <v>165</v>
      </c>
      <c r="I341" t="str">
        <f t="shared" si="15"/>
        <v>Deberry, Clifton(L)</v>
      </c>
      <c r="J341" t="s">
        <v>37</v>
      </c>
      <c r="K341" t="b">
        <v>0</v>
      </c>
      <c r="L341">
        <v>1303</v>
      </c>
      <c r="M341">
        <v>1341929</v>
      </c>
      <c r="N341">
        <v>20171015</v>
      </c>
      <c r="O341" t="s">
        <v>19</v>
      </c>
      <c r="P341" t="str">
        <f>IF(VLOOKUP(A341,'national-winners'!$A$2:$B$13,2,0)=H341,"W","L")</f>
        <v>L</v>
      </c>
      <c r="Q341">
        <f>MATCH(C341,'state-winning-votes'!A:A,0)</f>
        <v>4</v>
      </c>
      <c r="R341">
        <f>MATCH(A341,'state-winning-votes'!$A$2:$L$2,0)</f>
        <v>3</v>
      </c>
      <c r="S341" cm="1">
        <f t="array" ref="S341">INDEX('state-winning-votes'!$A$1:$L$53,$Q341,$R341)</f>
        <v>654192</v>
      </c>
      <c r="T341">
        <f>INDEX('state-winning-votes'!$A$1:$L$53,MATCH($C341,'state-winning-votes'!$A:$A,0),MATCH($A341,'state-winning-votes'!$A$2:$L$2,0))</f>
        <v>654192</v>
      </c>
      <c r="U341" t="str">
        <f t="shared" si="16"/>
        <v>Reagan, Ronald</v>
      </c>
      <c r="V341" t="str">
        <f>_xlfn.XLOOKUP(INDEX('state-winning-votes'!$A$1:$L$53,MATCH($C341,'state-winning-votes'!$A:$A,0),MATCH($A341,'state-winning-votes'!$A$2:$L$2,0)),$L:$L,$H:$H)</f>
        <v>Reagan, Ronald</v>
      </c>
      <c r="W341" t="str">
        <f>VLOOKUP(A341,'national-winners'!$A$2:$B$13,2,0)</f>
        <v>Reagan, Ronald</v>
      </c>
      <c r="X341" t="str">
        <f t="shared" si="17"/>
        <v xml:space="preserve"> Ronald Reagan (W)</v>
      </c>
    </row>
    <row r="342" spans="1:24" x14ac:dyDescent="0.25">
      <c r="A342">
        <v>1980</v>
      </c>
      <c r="B342" t="s">
        <v>14</v>
      </c>
      <c r="C342" t="s">
        <v>15</v>
      </c>
      <c r="D342">
        <v>1</v>
      </c>
      <c r="E342">
        <v>63</v>
      </c>
      <c r="F342">
        <v>41</v>
      </c>
      <c r="G342" t="s">
        <v>16</v>
      </c>
      <c r="H342" t="s">
        <v>166</v>
      </c>
      <c r="I342" t="str">
        <f t="shared" si="15"/>
        <v>McReynolds, David(L)</v>
      </c>
      <c r="J342" t="s">
        <v>100</v>
      </c>
      <c r="K342" t="b">
        <v>0</v>
      </c>
      <c r="L342">
        <v>1006</v>
      </c>
      <c r="M342">
        <v>1341929</v>
      </c>
      <c r="N342">
        <v>20171015</v>
      </c>
      <c r="O342" t="s">
        <v>19</v>
      </c>
      <c r="P342" t="str">
        <f>IF(VLOOKUP(A342,'national-winners'!$A$2:$B$13,2,0)=H342,"W","L")</f>
        <v>L</v>
      </c>
      <c r="Q342">
        <f>MATCH(C342,'state-winning-votes'!A:A,0)</f>
        <v>4</v>
      </c>
      <c r="R342">
        <f>MATCH(A342,'state-winning-votes'!$A$2:$L$2,0)</f>
        <v>3</v>
      </c>
      <c r="S342" cm="1">
        <f t="array" ref="S342">INDEX('state-winning-votes'!$A$1:$L$53,$Q342,$R342)</f>
        <v>654192</v>
      </c>
      <c r="T342">
        <f>INDEX('state-winning-votes'!$A$1:$L$53,MATCH($C342,'state-winning-votes'!$A:$A,0),MATCH($A342,'state-winning-votes'!$A$2:$L$2,0))</f>
        <v>654192</v>
      </c>
      <c r="U342" t="str">
        <f t="shared" si="16"/>
        <v>Reagan, Ronald</v>
      </c>
      <c r="V342" t="str">
        <f>_xlfn.XLOOKUP(INDEX('state-winning-votes'!$A$1:$L$53,MATCH($C342,'state-winning-votes'!$A:$A,0),MATCH($A342,'state-winning-votes'!$A$2:$L$2,0)),$L:$L,$H:$H)</f>
        <v>Reagan, Ronald</v>
      </c>
      <c r="W342" t="str">
        <f>VLOOKUP(A342,'national-winners'!$A$2:$B$13,2,0)</f>
        <v>Reagan, Ronald</v>
      </c>
      <c r="X342" t="str">
        <f t="shared" si="17"/>
        <v xml:space="preserve"> Ronald Reagan (W)</v>
      </c>
    </row>
    <row r="343" spans="1:24" x14ac:dyDescent="0.25">
      <c r="A343">
        <v>1980</v>
      </c>
      <c r="B343" t="s">
        <v>14</v>
      </c>
      <c r="C343" t="s">
        <v>15</v>
      </c>
      <c r="D343">
        <v>1</v>
      </c>
      <c r="E343">
        <v>63</v>
      </c>
      <c r="F343">
        <v>41</v>
      </c>
      <c r="G343" t="s">
        <v>16</v>
      </c>
      <c r="H343" t="s">
        <v>167</v>
      </c>
      <c r="I343" t="str">
        <f t="shared" si="15"/>
        <v>Commoner, Barry(L)</v>
      </c>
      <c r="J343" t="s">
        <v>168</v>
      </c>
      <c r="K343" t="b">
        <v>0</v>
      </c>
      <c r="L343">
        <v>517</v>
      </c>
      <c r="M343">
        <v>1341929</v>
      </c>
      <c r="N343">
        <v>20171015</v>
      </c>
      <c r="O343" t="s">
        <v>19</v>
      </c>
      <c r="P343" t="str">
        <f>IF(VLOOKUP(A343,'national-winners'!$A$2:$B$13,2,0)=H343,"W","L")</f>
        <v>L</v>
      </c>
      <c r="Q343">
        <f>MATCH(C343,'state-winning-votes'!A:A,0)</f>
        <v>4</v>
      </c>
      <c r="R343">
        <f>MATCH(A343,'state-winning-votes'!$A$2:$L$2,0)</f>
        <v>3</v>
      </c>
      <c r="S343" cm="1">
        <f t="array" ref="S343">INDEX('state-winning-votes'!$A$1:$L$53,$Q343,$R343)</f>
        <v>654192</v>
      </c>
      <c r="T343">
        <f>INDEX('state-winning-votes'!$A$1:$L$53,MATCH($C343,'state-winning-votes'!$A:$A,0),MATCH($A343,'state-winning-votes'!$A$2:$L$2,0))</f>
        <v>654192</v>
      </c>
      <c r="U343" t="str">
        <f t="shared" si="16"/>
        <v>Reagan, Ronald</v>
      </c>
      <c r="V343" t="str">
        <f>_xlfn.XLOOKUP(INDEX('state-winning-votes'!$A$1:$L$53,MATCH($C343,'state-winning-votes'!$A:$A,0),MATCH($A343,'state-winning-votes'!$A$2:$L$2,0)),$L:$L,$H:$H)</f>
        <v>Reagan, Ronald</v>
      </c>
      <c r="W343" t="str">
        <f>VLOOKUP(A343,'national-winners'!$A$2:$B$13,2,0)</f>
        <v>Reagan, Ronald</v>
      </c>
      <c r="X343" t="str">
        <f t="shared" si="17"/>
        <v xml:space="preserve"> Ronald Reagan (W)</v>
      </c>
    </row>
    <row r="344" spans="1:24" x14ac:dyDescent="0.25">
      <c r="A344">
        <v>1980</v>
      </c>
      <c r="B344" t="s">
        <v>30</v>
      </c>
      <c r="C344" t="s">
        <v>31</v>
      </c>
      <c r="D344">
        <v>2</v>
      </c>
      <c r="E344">
        <v>94</v>
      </c>
      <c r="F344">
        <v>81</v>
      </c>
      <c r="G344" t="s">
        <v>16</v>
      </c>
      <c r="H344" t="s">
        <v>160</v>
      </c>
      <c r="I344" t="str">
        <f t="shared" si="15"/>
        <v>Reagan, Ronald(W)</v>
      </c>
      <c r="J344" t="s">
        <v>21</v>
      </c>
      <c r="K344" t="b">
        <v>0</v>
      </c>
      <c r="L344">
        <v>86112</v>
      </c>
      <c r="M344">
        <v>158445</v>
      </c>
      <c r="N344">
        <v>20171015</v>
      </c>
      <c r="O344" t="s">
        <v>19</v>
      </c>
      <c r="P344" t="str">
        <f>IF(VLOOKUP(A344,'national-winners'!$A$2:$B$13,2,0)=H344,"W","L")</f>
        <v>W</v>
      </c>
      <c r="Q344">
        <f>MATCH(C344,'state-winning-votes'!A:A,0)</f>
        <v>3</v>
      </c>
      <c r="R344">
        <f>MATCH(A344,'state-winning-votes'!$A$2:$L$2,0)</f>
        <v>3</v>
      </c>
      <c r="S344" cm="1">
        <f t="array" ref="S344">INDEX('state-winning-votes'!$A$1:$L$53,$Q344,$R344)</f>
        <v>86112</v>
      </c>
      <c r="T344">
        <f>INDEX('state-winning-votes'!$A$1:$L$53,MATCH($C344,'state-winning-votes'!$A:$A,0),MATCH($A344,'state-winning-votes'!$A$2:$L$2,0))</f>
        <v>86112</v>
      </c>
      <c r="U344" t="str">
        <f t="shared" si="16"/>
        <v>Reagan, Ronald</v>
      </c>
      <c r="V344" t="str">
        <f>_xlfn.XLOOKUP(INDEX('state-winning-votes'!$A$1:$L$53,MATCH($C344,'state-winning-votes'!$A:$A,0),MATCH($A344,'state-winning-votes'!$A$2:$L$2,0)),$L:$L,$H:$H)</f>
        <v>Reagan, Ronald</v>
      </c>
      <c r="W344" t="str">
        <f>VLOOKUP(A344,'national-winners'!$A$2:$B$13,2,0)</f>
        <v>Reagan, Ronald</v>
      </c>
      <c r="X344" t="str">
        <f t="shared" si="17"/>
        <v xml:space="preserve"> Ronald Reagan (W)</v>
      </c>
    </row>
    <row r="345" spans="1:24" x14ac:dyDescent="0.25">
      <c r="A345">
        <v>1980</v>
      </c>
      <c r="B345" t="s">
        <v>30</v>
      </c>
      <c r="C345" t="s">
        <v>31</v>
      </c>
      <c r="D345">
        <v>2</v>
      </c>
      <c r="E345">
        <v>94</v>
      </c>
      <c r="F345">
        <v>81</v>
      </c>
      <c r="G345" t="s">
        <v>16</v>
      </c>
      <c r="H345" t="s">
        <v>17</v>
      </c>
      <c r="I345" t="str">
        <f t="shared" si="15"/>
        <v>Carter, Jimmy(L)</v>
      </c>
      <c r="J345" t="s">
        <v>18</v>
      </c>
      <c r="K345" t="b">
        <v>0</v>
      </c>
      <c r="L345">
        <v>41842</v>
      </c>
      <c r="M345">
        <v>158445</v>
      </c>
      <c r="N345">
        <v>20171015</v>
      </c>
      <c r="O345" t="s">
        <v>19</v>
      </c>
      <c r="P345" t="str">
        <f>IF(VLOOKUP(A345,'national-winners'!$A$2:$B$13,2,0)=H345,"W","L")</f>
        <v>L</v>
      </c>
      <c r="Q345">
        <f>MATCH(C345,'state-winning-votes'!A:A,0)</f>
        <v>3</v>
      </c>
      <c r="R345">
        <f>MATCH(A345,'state-winning-votes'!$A$2:$L$2,0)</f>
        <v>3</v>
      </c>
      <c r="S345" cm="1">
        <f t="array" ref="S345">INDEX('state-winning-votes'!$A$1:$L$53,$Q345,$R345)</f>
        <v>86112</v>
      </c>
      <c r="T345">
        <f>INDEX('state-winning-votes'!$A$1:$L$53,MATCH($C345,'state-winning-votes'!$A:$A,0),MATCH($A345,'state-winning-votes'!$A$2:$L$2,0))</f>
        <v>86112</v>
      </c>
      <c r="U345" t="str">
        <f t="shared" si="16"/>
        <v>Reagan, Ronald</v>
      </c>
      <c r="V345" t="str">
        <f>_xlfn.XLOOKUP(INDEX('state-winning-votes'!$A$1:$L$53,MATCH($C345,'state-winning-votes'!$A:$A,0),MATCH($A345,'state-winning-votes'!$A$2:$L$2,0)),$L:$L,$H:$H)</f>
        <v>Reagan, Ronald</v>
      </c>
      <c r="W345" t="str">
        <f>VLOOKUP(A345,'national-winners'!$A$2:$B$13,2,0)</f>
        <v>Reagan, Ronald</v>
      </c>
      <c r="X345" t="str">
        <f t="shared" si="17"/>
        <v xml:space="preserve"> Ronald Reagan (W)</v>
      </c>
    </row>
    <row r="346" spans="1:24" x14ac:dyDescent="0.25">
      <c r="A346">
        <v>1980</v>
      </c>
      <c r="B346" t="s">
        <v>30</v>
      </c>
      <c r="C346" t="s">
        <v>31</v>
      </c>
      <c r="D346">
        <v>2</v>
      </c>
      <c r="E346">
        <v>94</v>
      </c>
      <c r="F346">
        <v>81</v>
      </c>
      <c r="G346" t="s">
        <v>16</v>
      </c>
      <c r="H346" t="s">
        <v>163</v>
      </c>
      <c r="I346" t="str">
        <f t="shared" si="15"/>
        <v>Clark, Edward ""Ed""(L)</v>
      </c>
      <c r="J346" t="s">
        <v>29</v>
      </c>
      <c r="K346" t="b">
        <v>0</v>
      </c>
      <c r="L346">
        <v>18479</v>
      </c>
      <c r="M346">
        <v>158445</v>
      </c>
      <c r="N346">
        <v>20171015</v>
      </c>
      <c r="O346" t="s">
        <v>19</v>
      </c>
      <c r="P346" t="str">
        <f>IF(VLOOKUP(A346,'national-winners'!$A$2:$B$13,2,0)=H346,"W","L")</f>
        <v>L</v>
      </c>
      <c r="Q346">
        <f>MATCH(C346,'state-winning-votes'!A:A,0)</f>
        <v>3</v>
      </c>
      <c r="R346">
        <f>MATCH(A346,'state-winning-votes'!$A$2:$L$2,0)</f>
        <v>3</v>
      </c>
      <c r="S346" cm="1">
        <f t="array" ref="S346">INDEX('state-winning-votes'!$A$1:$L$53,$Q346,$R346)</f>
        <v>86112</v>
      </c>
      <c r="T346">
        <f>INDEX('state-winning-votes'!$A$1:$L$53,MATCH($C346,'state-winning-votes'!$A:$A,0),MATCH($A346,'state-winning-votes'!$A$2:$L$2,0))</f>
        <v>86112</v>
      </c>
      <c r="U346" t="str">
        <f t="shared" si="16"/>
        <v>Reagan, Ronald</v>
      </c>
      <c r="V346" t="str">
        <f>_xlfn.XLOOKUP(INDEX('state-winning-votes'!$A$1:$L$53,MATCH($C346,'state-winning-votes'!$A:$A,0),MATCH($A346,'state-winning-votes'!$A$2:$L$2,0)),$L:$L,$H:$H)</f>
        <v>Reagan, Ronald</v>
      </c>
      <c r="W346" t="str">
        <f>VLOOKUP(A346,'national-winners'!$A$2:$B$13,2,0)</f>
        <v>Reagan, Ronald</v>
      </c>
      <c r="X346" t="str">
        <f t="shared" si="17"/>
        <v xml:space="preserve"> Ronald Reagan (W)</v>
      </c>
    </row>
    <row r="347" spans="1:24" x14ac:dyDescent="0.25">
      <c r="A347">
        <v>1980</v>
      </c>
      <c r="B347" t="s">
        <v>30</v>
      </c>
      <c r="C347" t="s">
        <v>31</v>
      </c>
      <c r="D347">
        <v>2</v>
      </c>
      <c r="E347">
        <v>94</v>
      </c>
      <c r="F347">
        <v>81</v>
      </c>
      <c r="G347" t="s">
        <v>16</v>
      </c>
      <c r="H347" t="s">
        <v>161</v>
      </c>
      <c r="I347" t="str">
        <f t="shared" si="15"/>
        <v>Anderson, John B.(L)</v>
      </c>
      <c r="J347" t="s">
        <v>35</v>
      </c>
      <c r="K347" t="b">
        <v>0</v>
      </c>
      <c r="L347">
        <v>11155</v>
      </c>
      <c r="M347">
        <v>158445</v>
      </c>
      <c r="N347">
        <v>20171015</v>
      </c>
      <c r="O347" t="s">
        <v>19</v>
      </c>
      <c r="P347" t="str">
        <f>IF(VLOOKUP(A347,'national-winners'!$A$2:$B$13,2,0)=H347,"W","L")</f>
        <v>L</v>
      </c>
      <c r="Q347">
        <f>MATCH(C347,'state-winning-votes'!A:A,0)</f>
        <v>3</v>
      </c>
      <c r="R347">
        <f>MATCH(A347,'state-winning-votes'!$A$2:$L$2,0)</f>
        <v>3</v>
      </c>
      <c r="S347" cm="1">
        <f t="array" ref="S347">INDEX('state-winning-votes'!$A$1:$L$53,$Q347,$R347)</f>
        <v>86112</v>
      </c>
      <c r="T347">
        <f>INDEX('state-winning-votes'!$A$1:$L$53,MATCH($C347,'state-winning-votes'!$A:$A,0),MATCH($A347,'state-winning-votes'!$A$2:$L$2,0))</f>
        <v>86112</v>
      </c>
      <c r="U347" t="str">
        <f t="shared" si="16"/>
        <v>Reagan, Ronald</v>
      </c>
      <c r="V347" t="str">
        <f>_xlfn.XLOOKUP(INDEX('state-winning-votes'!$A$1:$L$53,MATCH($C347,'state-winning-votes'!$A:$A,0),MATCH($A347,'state-winning-votes'!$A$2:$L$2,0)),$L:$L,$H:$H)</f>
        <v>Reagan, Ronald</v>
      </c>
      <c r="W347" t="str">
        <f>VLOOKUP(A347,'national-winners'!$A$2:$B$13,2,0)</f>
        <v>Reagan, Ronald</v>
      </c>
      <c r="X347" t="str">
        <f t="shared" si="17"/>
        <v xml:space="preserve"> Ronald Reagan (W)</v>
      </c>
    </row>
    <row r="348" spans="1:24" x14ac:dyDescent="0.25">
      <c r="A348">
        <v>1980</v>
      </c>
      <c r="B348" t="s">
        <v>30</v>
      </c>
      <c r="C348" t="s">
        <v>31</v>
      </c>
      <c r="D348">
        <v>2</v>
      </c>
      <c r="E348">
        <v>94</v>
      </c>
      <c r="F348">
        <v>81</v>
      </c>
      <c r="G348" t="s">
        <v>16</v>
      </c>
      <c r="I348" t="str">
        <f t="shared" si="15"/>
        <v>(L)</v>
      </c>
      <c r="K348" t="b">
        <v>1</v>
      </c>
      <c r="L348">
        <v>857</v>
      </c>
      <c r="M348">
        <v>158445</v>
      </c>
      <c r="N348">
        <v>20171015</v>
      </c>
      <c r="O348" t="s">
        <v>19</v>
      </c>
      <c r="P348" t="str">
        <f>IF(VLOOKUP(A348,'national-winners'!$A$2:$B$13,2,0)=H348,"W","L")</f>
        <v>L</v>
      </c>
      <c r="Q348">
        <f>MATCH(C348,'state-winning-votes'!A:A,0)</f>
        <v>3</v>
      </c>
      <c r="R348">
        <f>MATCH(A348,'state-winning-votes'!$A$2:$L$2,0)</f>
        <v>3</v>
      </c>
      <c r="S348" cm="1">
        <f t="array" ref="S348">INDEX('state-winning-votes'!$A$1:$L$53,$Q348,$R348)</f>
        <v>86112</v>
      </c>
      <c r="T348">
        <f>INDEX('state-winning-votes'!$A$1:$L$53,MATCH($C348,'state-winning-votes'!$A:$A,0),MATCH($A348,'state-winning-votes'!$A$2:$L$2,0))</f>
        <v>86112</v>
      </c>
      <c r="U348" t="str">
        <f t="shared" si="16"/>
        <v>Reagan, Ronald</v>
      </c>
      <c r="V348" t="str">
        <f>_xlfn.XLOOKUP(INDEX('state-winning-votes'!$A$1:$L$53,MATCH($C348,'state-winning-votes'!$A:$A,0),MATCH($A348,'state-winning-votes'!$A$2:$L$2,0)),$L:$L,$H:$H)</f>
        <v>Reagan, Ronald</v>
      </c>
      <c r="W348" t="str">
        <f>VLOOKUP(A348,'national-winners'!$A$2:$B$13,2,0)</f>
        <v>Reagan, Ronald</v>
      </c>
      <c r="X348" t="str">
        <f t="shared" si="17"/>
        <v xml:space="preserve"> Ronald Reagan (W)</v>
      </c>
    </row>
    <row r="349" spans="1:24" x14ac:dyDescent="0.25">
      <c r="A349">
        <v>1980</v>
      </c>
      <c r="B349" t="s">
        <v>32</v>
      </c>
      <c r="C349" t="s">
        <v>33</v>
      </c>
      <c r="D349">
        <v>4</v>
      </c>
      <c r="E349">
        <v>86</v>
      </c>
      <c r="F349">
        <v>61</v>
      </c>
      <c r="G349" t="s">
        <v>16</v>
      </c>
      <c r="H349" t="s">
        <v>160</v>
      </c>
      <c r="I349" t="str">
        <f t="shared" si="15"/>
        <v>Reagan, Ronald(W)</v>
      </c>
      <c r="J349" t="s">
        <v>21</v>
      </c>
      <c r="K349" t="b">
        <v>0</v>
      </c>
      <c r="L349">
        <v>529688</v>
      </c>
      <c r="M349">
        <v>873945</v>
      </c>
      <c r="N349">
        <v>20171015</v>
      </c>
      <c r="O349" t="s">
        <v>19</v>
      </c>
      <c r="P349" t="str">
        <f>IF(VLOOKUP(A349,'national-winners'!$A$2:$B$13,2,0)=H349,"W","L")</f>
        <v>W</v>
      </c>
      <c r="Q349">
        <f>MATCH(C349,'state-winning-votes'!A:A,0)</f>
        <v>6</v>
      </c>
      <c r="R349">
        <f>MATCH(A349,'state-winning-votes'!$A$2:$L$2,0)</f>
        <v>3</v>
      </c>
      <c r="S349" cm="1">
        <f t="array" ref="S349">INDEX('state-winning-votes'!$A$1:$L$53,$Q349,$R349)</f>
        <v>529688</v>
      </c>
      <c r="T349">
        <f>INDEX('state-winning-votes'!$A$1:$L$53,MATCH($C349,'state-winning-votes'!$A:$A,0),MATCH($A349,'state-winning-votes'!$A$2:$L$2,0))</f>
        <v>529688</v>
      </c>
      <c r="U349" t="str">
        <f t="shared" si="16"/>
        <v>Reagan, Ronald</v>
      </c>
      <c r="V349" t="str">
        <f>_xlfn.XLOOKUP(INDEX('state-winning-votes'!$A$1:$L$53,MATCH($C349,'state-winning-votes'!$A:$A,0),MATCH($A349,'state-winning-votes'!$A$2:$L$2,0)),$L:$L,$H:$H)</f>
        <v>Reagan, Ronald</v>
      </c>
      <c r="W349" t="str">
        <f>VLOOKUP(A349,'national-winners'!$A$2:$B$13,2,0)</f>
        <v>Reagan, Ronald</v>
      </c>
      <c r="X349" t="str">
        <f t="shared" si="17"/>
        <v xml:space="preserve"> Ronald Reagan (W)</v>
      </c>
    </row>
    <row r="350" spans="1:24" x14ac:dyDescent="0.25">
      <c r="A350">
        <v>1980</v>
      </c>
      <c r="B350" t="s">
        <v>32</v>
      </c>
      <c r="C350" t="s">
        <v>33</v>
      </c>
      <c r="D350">
        <v>4</v>
      </c>
      <c r="E350">
        <v>86</v>
      </c>
      <c r="F350">
        <v>61</v>
      </c>
      <c r="G350" t="s">
        <v>16</v>
      </c>
      <c r="H350" t="s">
        <v>17</v>
      </c>
      <c r="I350" t="str">
        <f t="shared" si="15"/>
        <v>Carter, Jimmy(L)</v>
      </c>
      <c r="J350" t="s">
        <v>18</v>
      </c>
      <c r="K350" t="b">
        <v>0</v>
      </c>
      <c r="L350">
        <v>246843</v>
      </c>
      <c r="M350">
        <v>873945</v>
      </c>
      <c r="N350">
        <v>20171015</v>
      </c>
      <c r="O350" t="s">
        <v>19</v>
      </c>
      <c r="P350" t="str">
        <f>IF(VLOOKUP(A350,'national-winners'!$A$2:$B$13,2,0)=H350,"W","L")</f>
        <v>L</v>
      </c>
      <c r="Q350">
        <f>MATCH(C350,'state-winning-votes'!A:A,0)</f>
        <v>6</v>
      </c>
      <c r="R350">
        <f>MATCH(A350,'state-winning-votes'!$A$2:$L$2,0)</f>
        <v>3</v>
      </c>
      <c r="S350" cm="1">
        <f t="array" ref="S350">INDEX('state-winning-votes'!$A$1:$L$53,$Q350,$R350)</f>
        <v>529688</v>
      </c>
      <c r="T350">
        <f>INDEX('state-winning-votes'!$A$1:$L$53,MATCH($C350,'state-winning-votes'!$A:$A,0),MATCH($A350,'state-winning-votes'!$A$2:$L$2,0))</f>
        <v>529688</v>
      </c>
      <c r="U350" t="str">
        <f t="shared" si="16"/>
        <v>Reagan, Ronald</v>
      </c>
      <c r="V350" t="str">
        <f>_xlfn.XLOOKUP(INDEX('state-winning-votes'!$A$1:$L$53,MATCH($C350,'state-winning-votes'!$A:$A,0),MATCH($A350,'state-winning-votes'!$A$2:$L$2,0)),$L:$L,$H:$H)</f>
        <v>Reagan, Ronald</v>
      </c>
      <c r="W350" t="str">
        <f>VLOOKUP(A350,'national-winners'!$A$2:$B$13,2,0)</f>
        <v>Reagan, Ronald</v>
      </c>
      <c r="X350" t="str">
        <f t="shared" si="17"/>
        <v xml:space="preserve"> Ronald Reagan (W)</v>
      </c>
    </row>
    <row r="351" spans="1:24" x14ac:dyDescent="0.25">
      <c r="A351">
        <v>1980</v>
      </c>
      <c r="B351" t="s">
        <v>32</v>
      </c>
      <c r="C351" t="s">
        <v>33</v>
      </c>
      <c r="D351">
        <v>4</v>
      </c>
      <c r="E351">
        <v>86</v>
      </c>
      <c r="F351">
        <v>61</v>
      </c>
      <c r="G351" t="s">
        <v>16</v>
      </c>
      <c r="H351" t="s">
        <v>161</v>
      </c>
      <c r="I351" t="str">
        <f t="shared" si="15"/>
        <v>Anderson, John B.(L)</v>
      </c>
      <c r="J351" t="s">
        <v>35</v>
      </c>
      <c r="K351" t="b">
        <v>0</v>
      </c>
      <c r="L351">
        <v>76952</v>
      </c>
      <c r="M351">
        <v>873945</v>
      </c>
      <c r="N351">
        <v>20171015</v>
      </c>
      <c r="O351" t="s">
        <v>19</v>
      </c>
      <c r="P351" t="str">
        <f>IF(VLOOKUP(A351,'national-winners'!$A$2:$B$13,2,0)=H351,"W","L")</f>
        <v>L</v>
      </c>
      <c r="Q351">
        <f>MATCH(C351,'state-winning-votes'!A:A,0)</f>
        <v>6</v>
      </c>
      <c r="R351">
        <f>MATCH(A351,'state-winning-votes'!$A$2:$L$2,0)</f>
        <v>3</v>
      </c>
      <c r="S351" cm="1">
        <f t="array" ref="S351">INDEX('state-winning-votes'!$A$1:$L$53,$Q351,$R351)</f>
        <v>529688</v>
      </c>
      <c r="T351">
        <f>INDEX('state-winning-votes'!$A$1:$L$53,MATCH($C351,'state-winning-votes'!$A:$A,0),MATCH($A351,'state-winning-votes'!$A$2:$L$2,0))</f>
        <v>529688</v>
      </c>
      <c r="U351" t="str">
        <f t="shared" si="16"/>
        <v>Reagan, Ronald</v>
      </c>
      <c r="V351" t="str">
        <f>_xlfn.XLOOKUP(INDEX('state-winning-votes'!$A$1:$L$53,MATCH($C351,'state-winning-votes'!$A:$A,0),MATCH($A351,'state-winning-votes'!$A$2:$L$2,0)),$L:$L,$H:$H)</f>
        <v>Reagan, Ronald</v>
      </c>
      <c r="W351" t="str">
        <f>VLOOKUP(A351,'national-winners'!$A$2:$B$13,2,0)</f>
        <v>Reagan, Ronald</v>
      </c>
      <c r="X351" t="str">
        <f t="shared" si="17"/>
        <v xml:space="preserve"> Ronald Reagan (W)</v>
      </c>
    </row>
    <row r="352" spans="1:24" x14ac:dyDescent="0.25">
      <c r="A352">
        <v>1980</v>
      </c>
      <c r="B352" t="s">
        <v>32</v>
      </c>
      <c r="C352" t="s">
        <v>33</v>
      </c>
      <c r="D352">
        <v>4</v>
      </c>
      <c r="E352">
        <v>86</v>
      </c>
      <c r="F352">
        <v>61</v>
      </c>
      <c r="G352" t="s">
        <v>16</v>
      </c>
      <c r="H352" t="s">
        <v>163</v>
      </c>
      <c r="I352" t="str">
        <f t="shared" si="15"/>
        <v>Clark, Edward ""Ed""(L)</v>
      </c>
      <c r="J352" t="s">
        <v>29</v>
      </c>
      <c r="K352" t="b">
        <v>0</v>
      </c>
      <c r="L352">
        <v>18784</v>
      </c>
      <c r="M352">
        <v>873945</v>
      </c>
      <c r="N352">
        <v>20171015</v>
      </c>
      <c r="O352" t="s">
        <v>19</v>
      </c>
      <c r="P352" t="str">
        <f>IF(VLOOKUP(A352,'national-winners'!$A$2:$B$13,2,0)=H352,"W","L")</f>
        <v>L</v>
      </c>
      <c r="Q352">
        <f>MATCH(C352,'state-winning-votes'!A:A,0)</f>
        <v>6</v>
      </c>
      <c r="R352">
        <f>MATCH(A352,'state-winning-votes'!$A$2:$L$2,0)</f>
        <v>3</v>
      </c>
      <c r="S352" cm="1">
        <f t="array" ref="S352">INDEX('state-winning-votes'!$A$1:$L$53,$Q352,$R352)</f>
        <v>529688</v>
      </c>
      <c r="T352">
        <f>INDEX('state-winning-votes'!$A$1:$L$53,MATCH($C352,'state-winning-votes'!$A:$A,0),MATCH($A352,'state-winning-votes'!$A$2:$L$2,0))</f>
        <v>529688</v>
      </c>
      <c r="U352" t="str">
        <f t="shared" si="16"/>
        <v>Reagan, Ronald</v>
      </c>
      <c r="V352" t="str">
        <f>_xlfn.XLOOKUP(INDEX('state-winning-votes'!$A$1:$L$53,MATCH($C352,'state-winning-votes'!$A:$A,0),MATCH($A352,'state-winning-votes'!$A$2:$L$2,0)),$L:$L,$H:$H)</f>
        <v>Reagan, Ronald</v>
      </c>
      <c r="W352" t="str">
        <f>VLOOKUP(A352,'national-winners'!$A$2:$B$13,2,0)</f>
        <v>Reagan, Ronald</v>
      </c>
      <c r="X352" t="str">
        <f t="shared" si="17"/>
        <v xml:space="preserve"> Ronald Reagan (W)</v>
      </c>
    </row>
    <row r="353" spans="1:24" x14ac:dyDescent="0.25">
      <c r="A353">
        <v>1980</v>
      </c>
      <c r="B353" t="s">
        <v>32</v>
      </c>
      <c r="C353" t="s">
        <v>33</v>
      </c>
      <c r="D353">
        <v>4</v>
      </c>
      <c r="E353">
        <v>86</v>
      </c>
      <c r="F353">
        <v>61</v>
      </c>
      <c r="G353" t="s">
        <v>16</v>
      </c>
      <c r="H353" t="s">
        <v>165</v>
      </c>
      <c r="I353" t="str">
        <f t="shared" si="15"/>
        <v>Deberry, Clifton(L)</v>
      </c>
      <c r="J353" t="s">
        <v>37</v>
      </c>
      <c r="K353" t="b">
        <v>0</v>
      </c>
      <c r="L353">
        <v>1100</v>
      </c>
      <c r="M353">
        <v>873945</v>
      </c>
      <c r="N353">
        <v>20171015</v>
      </c>
      <c r="O353" t="s">
        <v>19</v>
      </c>
      <c r="P353" t="str">
        <f>IF(VLOOKUP(A353,'national-winners'!$A$2:$B$13,2,0)=H353,"W","L")</f>
        <v>L</v>
      </c>
      <c r="Q353">
        <f>MATCH(C353,'state-winning-votes'!A:A,0)</f>
        <v>6</v>
      </c>
      <c r="R353">
        <f>MATCH(A353,'state-winning-votes'!$A$2:$L$2,0)</f>
        <v>3</v>
      </c>
      <c r="S353" cm="1">
        <f t="array" ref="S353">INDEX('state-winning-votes'!$A$1:$L$53,$Q353,$R353)</f>
        <v>529688</v>
      </c>
      <c r="T353">
        <f>INDEX('state-winning-votes'!$A$1:$L$53,MATCH($C353,'state-winning-votes'!$A:$A,0),MATCH($A353,'state-winning-votes'!$A$2:$L$2,0))</f>
        <v>529688</v>
      </c>
      <c r="U353" t="str">
        <f t="shared" si="16"/>
        <v>Reagan, Ronald</v>
      </c>
      <c r="V353" t="str">
        <f>_xlfn.XLOOKUP(INDEX('state-winning-votes'!$A$1:$L$53,MATCH($C353,'state-winning-votes'!$A:$A,0),MATCH($A353,'state-winning-votes'!$A$2:$L$2,0)),$L:$L,$H:$H)</f>
        <v>Reagan, Ronald</v>
      </c>
      <c r="W353" t="str">
        <f>VLOOKUP(A353,'national-winners'!$A$2:$B$13,2,0)</f>
        <v>Reagan, Ronald</v>
      </c>
      <c r="X353" t="str">
        <f t="shared" si="17"/>
        <v xml:space="preserve"> Ronald Reagan (W)</v>
      </c>
    </row>
    <row r="354" spans="1:24" x14ac:dyDescent="0.25">
      <c r="A354">
        <v>1980</v>
      </c>
      <c r="B354" t="s">
        <v>32</v>
      </c>
      <c r="C354" t="s">
        <v>33</v>
      </c>
      <c r="D354">
        <v>4</v>
      </c>
      <c r="E354">
        <v>86</v>
      </c>
      <c r="F354">
        <v>61</v>
      </c>
      <c r="G354" t="s">
        <v>16</v>
      </c>
      <c r="H354" t="s">
        <v>167</v>
      </c>
      <c r="I354" t="str">
        <f t="shared" si="15"/>
        <v>Commoner, Barry(L)</v>
      </c>
      <c r="J354" t="s">
        <v>168</v>
      </c>
      <c r="K354" t="b">
        <v>0</v>
      </c>
      <c r="L354">
        <v>551</v>
      </c>
      <c r="M354">
        <v>873945</v>
      </c>
      <c r="N354">
        <v>20171015</v>
      </c>
      <c r="O354" t="s">
        <v>19</v>
      </c>
      <c r="P354" t="str">
        <f>IF(VLOOKUP(A354,'national-winners'!$A$2:$B$13,2,0)=H354,"W","L")</f>
        <v>L</v>
      </c>
      <c r="Q354">
        <f>MATCH(C354,'state-winning-votes'!A:A,0)</f>
        <v>6</v>
      </c>
      <c r="R354">
        <f>MATCH(A354,'state-winning-votes'!$A$2:$L$2,0)</f>
        <v>3</v>
      </c>
      <c r="S354" cm="1">
        <f t="array" ref="S354">INDEX('state-winning-votes'!$A$1:$L$53,$Q354,$R354)</f>
        <v>529688</v>
      </c>
      <c r="T354">
        <f>INDEX('state-winning-votes'!$A$1:$L$53,MATCH($C354,'state-winning-votes'!$A:$A,0),MATCH($A354,'state-winning-votes'!$A$2:$L$2,0))</f>
        <v>529688</v>
      </c>
      <c r="U354" t="str">
        <f t="shared" si="16"/>
        <v>Reagan, Ronald</v>
      </c>
      <c r="V354" t="str">
        <f>_xlfn.XLOOKUP(INDEX('state-winning-votes'!$A$1:$L$53,MATCH($C354,'state-winning-votes'!$A:$A,0),MATCH($A354,'state-winning-votes'!$A$2:$L$2,0)),$L:$L,$H:$H)</f>
        <v>Reagan, Ronald</v>
      </c>
      <c r="W354" t="str">
        <f>VLOOKUP(A354,'national-winners'!$A$2:$B$13,2,0)</f>
        <v>Reagan, Ronald</v>
      </c>
      <c r="X354" t="str">
        <f t="shared" si="17"/>
        <v xml:space="preserve"> Ronald Reagan (W)</v>
      </c>
    </row>
    <row r="355" spans="1:24" x14ac:dyDescent="0.25">
      <c r="A355">
        <v>1980</v>
      </c>
      <c r="B355" t="s">
        <v>32</v>
      </c>
      <c r="C355" t="s">
        <v>33</v>
      </c>
      <c r="D355">
        <v>4</v>
      </c>
      <c r="E355">
        <v>86</v>
      </c>
      <c r="F355">
        <v>61</v>
      </c>
      <c r="G355" t="s">
        <v>16</v>
      </c>
      <c r="H355" t="s">
        <v>26</v>
      </c>
      <c r="I355" t="str">
        <f t="shared" si="15"/>
        <v>Hall, Gus(L)</v>
      </c>
      <c r="J355" t="s">
        <v>27</v>
      </c>
      <c r="K355" t="b">
        <v>0</v>
      </c>
      <c r="L355">
        <v>25</v>
      </c>
      <c r="M355">
        <v>873945</v>
      </c>
      <c r="N355">
        <v>20171015</v>
      </c>
      <c r="O355" t="s">
        <v>19</v>
      </c>
      <c r="P355" t="str">
        <f>IF(VLOOKUP(A355,'national-winners'!$A$2:$B$13,2,0)=H355,"W","L")</f>
        <v>L</v>
      </c>
      <c r="Q355">
        <f>MATCH(C355,'state-winning-votes'!A:A,0)</f>
        <v>6</v>
      </c>
      <c r="R355">
        <f>MATCH(A355,'state-winning-votes'!$A$2:$L$2,0)</f>
        <v>3</v>
      </c>
      <c r="S355" cm="1">
        <f t="array" ref="S355">INDEX('state-winning-votes'!$A$1:$L$53,$Q355,$R355)</f>
        <v>529688</v>
      </c>
      <c r="T355">
        <f>INDEX('state-winning-votes'!$A$1:$L$53,MATCH($C355,'state-winning-votes'!$A:$A,0),MATCH($A355,'state-winning-votes'!$A$2:$L$2,0))</f>
        <v>529688</v>
      </c>
      <c r="U355" t="str">
        <f t="shared" si="16"/>
        <v>Reagan, Ronald</v>
      </c>
      <c r="V355" t="str">
        <f>_xlfn.XLOOKUP(INDEX('state-winning-votes'!$A$1:$L$53,MATCH($C355,'state-winning-votes'!$A:$A,0),MATCH($A355,'state-winning-votes'!$A$2:$L$2,0)),$L:$L,$H:$H)</f>
        <v>Reagan, Ronald</v>
      </c>
      <c r="W355" t="str">
        <f>VLOOKUP(A355,'national-winners'!$A$2:$B$13,2,0)</f>
        <v>Reagan, Ronald</v>
      </c>
      <c r="X355" t="str">
        <f t="shared" si="17"/>
        <v xml:space="preserve"> Ronald Reagan (W)</v>
      </c>
    </row>
    <row r="356" spans="1:24" x14ac:dyDescent="0.25">
      <c r="A356">
        <v>1980</v>
      </c>
      <c r="B356" t="s">
        <v>32</v>
      </c>
      <c r="C356" t="s">
        <v>33</v>
      </c>
      <c r="D356">
        <v>4</v>
      </c>
      <c r="E356">
        <v>86</v>
      </c>
      <c r="F356">
        <v>61</v>
      </c>
      <c r="G356" t="s">
        <v>16</v>
      </c>
      <c r="H356" t="s">
        <v>169</v>
      </c>
      <c r="I356" t="str">
        <f t="shared" si="15"/>
        <v>Griswold, Deirdre(L)</v>
      </c>
      <c r="J356" t="s">
        <v>170</v>
      </c>
      <c r="K356" t="b">
        <v>0</v>
      </c>
      <c r="L356">
        <v>2</v>
      </c>
      <c r="M356">
        <v>873945</v>
      </c>
      <c r="N356">
        <v>20171015</v>
      </c>
      <c r="O356" t="s">
        <v>19</v>
      </c>
      <c r="P356" t="str">
        <f>IF(VLOOKUP(A356,'national-winners'!$A$2:$B$13,2,0)=H356,"W","L")</f>
        <v>L</v>
      </c>
      <c r="Q356">
        <f>MATCH(C356,'state-winning-votes'!A:A,0)</f>
        <v>6</v>
      </c>
      <c r="R356">
        <f>MATCH(A356,'state-winning-votes'!$A$2:$L$2,0)</f>
        <v>3</v>
      </c>
      <c r="S356" cm="1">
        <f t="array" ref="S356">INDEX('state-winning-votes'!$A$1:$L$53,$Q356,$R356)</f>
        <v>529688</v>
      </c>
      <c r="T356">
        <f>INDEX('state-winning-votes'!$A$1:$L$53,MATCH($C356,'state-winning-votes'!$A:$A,0),MATCH($A356,'state-winning-votes'!$A$2:$L$2,0))</f>
        <v>529688</v>
      </c>
      <c r="U356" t="str">
        <f t="shared" si="16"/>
        <v>Reagan, Ronald</v>
      </c>
      <c r="V356" t="str">
        <f>_xlfn.XLOOKUP(INDEX('state-winning-votes'!$A$1:$L$53,MATCH($C356,'state-winning-votes'!$A:$A,0),MATCH($A356,'state-winning-votes'!$A$2:$L$2,0)),$L:$L,$H:$H)</f>
        <v>Reagan, Ronald</v>
      </c>
      <c r="W356" t="str">
        <f>VLOOKUP(A356,'national-winners'!$A$2:$B$13,2,0)</f>
        <v>Reagan, Ronald</v>
      </c>
      <c r="X356" t="str">
        <f t="shared" si="17"/>
        <v xml:space="preserve"> Ronald Reagan (W)</v>
      </c>
    </row>
    <row r="357" spans="1:24" x14ac:dyDescent="0.25">
      <c r="A357">
        <v>1980</v>
      </c>
      <c r="B357" t="s">
        <v>40</v>
      </c>
      <c r="C357" t="s">
        <v>41</v>
      </c>
      <c r="D357">
        <v>5</v>
      </c>
      <c r="E357">
        <v>71</v>
      </c>
      <c r="F357">
        <v>42</v>
      </c>
      <c r="G357" t="s">
        <v>16</v>
      </c>
      <c r="H357" t="s">
        <v>160</v>
      </c>
      <c r="I357" t="str">
        <f t="shared" si="15"/>
        <v>Reagan, Ronald(W)</v>
      </c>
      <c r="J357" t="s">
        <v>21</v>
      </c>
      <c r="K357" t="b">
        <v>0</v>
      </c>
      <c r="L357">
        <v>403164</v>
      </c>
      <c r="M357">
        <v>837582</v>
      </c>
      <c r="N357">
        <v>20171015</v>
      </c>
      <c r="O357" t="s">
        <v>19</v>
      </c>
      <c r="P357" t="str">
        <f>IF(VLOOKUP(A357,'national-winners'!$A$2:$B$13,2,0)=H357,"W","L")</f>
        <v>W</v>
      </c>
      <c r="Q357">
        <f>MATCH(C357,'state-winning-votes'!A:A,0)</f>
        <v>5</v>
      </c>
      <c r="R357">
        <f>MATCH(A357,'state-winning-votes'!$A$2:$L$2,0)</f>
        <v>3</v>
      </c>
      <c r="S357" cm="1">
        <f t="array" ref="S357">INDEX('state-winning-votes'!$A$1:$L$53,$Q357,$R357)</f>
        <v>403164</v>
      </c>
      <c r="T357">
        <f>INDEX('state-winning-votes'!$A$1:$L$53,MATCH($C357,'state-winning-votes'!$A:$A,0),MATCH($A357,'state-winning-votes'!$A$2:$L$2,0))</f>
        <v>403164</v>
      </c>
      <c r="U357" t="str">
        <f t="shared" si="16"/>
        <v>Reagan, Ronald</v>
      </c>
      <c r="V357" t="str">
        <f>_xlfn.XLOOKUP(INDEX('state-winning-votes'!$A$1:$L$53,MATCH($C357,'state-winning-votes'!$A:$A,0),MATCH($A357,'state-winning-votes'!$A$2:$L$2,0)),$L:$L,$H:$H)</f>
        <v>Reagan, Ronald</v>
      </c>
      <c r="W357" t="str">
        <f>VLOOKUP(A357,'national-winners'!$A$2:$B$13,2,0)</f>
        <v>Reagan, Ronald</v>
      </c>
      <c r="X357" t="str">
        <f t="shared" si="17"/>
        <v xml:space="preserve"> Ronald Reagan (W)</v>
      </c>
    </row>
    <row r="358" spans="1:24" x14ac:dyDescent="0.25">
      <c r="A358">
        <v>1980</v>
      </c>
      <c r="B358" t="s">
        <v>40</v>
      </c>
      <c r="C358" t="s">
        <v>41</v>
      </c>
      <c r="D358">
        <v>5</v>
      </c>
      <c r="E358">
        <v>71</v>
      </c>
      <c r="F358">
        <v>42</v>
      </c>
      <c r="G358" t="s">
        <v>16</v>
      </c>
      <c r="H358" t="s">
        <v>17</v>
      </c>
      <c r="I358" t="str">
        <f t="shared" si="15"/>
        <v>Carter, Jimmy(L)</v>
      </c>
      <c r="J358" t="s">
        <v>18</v>
      </c>
      <c r="K358" t="b">
        <v>0</v>
      </c>
      <c r="L358">
        <v>398041</v>
      </c>
      <c r="M358">
        <v>837582</v>
      </c>
      <c r="N358">
        <v>20171015</v>
      </c>
      <c r="O358" t="s">
        <v>19</v>
      </c>
      <c r="P358" t="str">
        <f>IF(VLOOKUP(A358,'national-winners'!$A$2:$B$13,2,0)=H358,"W","L")</f>
        <v>L</v>
      </c>
      <c r="Q358">
        <f>MATCH(C358,'state-winning-votes'!A:A,0)</f>
        <v>5</v>
      </c>
      <c r="R358">
        <f>MATCH(A358,'state-winning-votes'!$A$2:$L$2,0)</f>
        <v>3</v>
      </c>
      <c r="S358" cm="1">
        <f t="array" ref="S358">INDEX('state-winning-votes'!$A$1:$L$53,$Q358,$R358)</f>
        <v>403164</v>
      </c>
      <c r="T358">
        <f>INDEX('state-winning-votes'!$A$1:$L$53,MATCH($C358,'state-winning-votes'!$A:$A,0),MATCH($A358,'state-winning-votes'!$A$2:$L$2,0))</f>
        <v>403164</v>
      </c>
      <c r="U358" t="str">
        <f t="shared" si="16"/>
        <v>Reagan, Ronald</v>
      </c>
      <c r="V358" t="str">
        <f>_xlfn.XLOOKUP(INDEX('state-winning-votes'!$A$1:$L$53,MATCH($C358,'state-winning-votes'!$A:$A,0),MATCH($A358,'state-winning-votes'!$A$2:$L$2,0)),$L:$L,$H:$H)</f>
        <v>Reagan, Ronald</v>
      </c>
      <c r="W358" t="str">
        <f>VLOOKUP(A358,'national-winners'!$A$2:$B$13,2,0)</f>
        <v>Reagan, Ronald</v>
      </c>
      <c r="X358" t="str">
        <f t="shared" si="17"/>
        <v xml:space="preserve"> Ronald Reagan (W)</v>
      </c>
    </row>
    <row r="359" spans="1:24" x14ac:dyDescent="0.25">
      <c r="A359">
        <v>1980</v>
      </c>
      <c r="B359" t="s">
        <v>40</v>
      </c>
      <c r="C359" t="s">
        <v>41</v>
      </c>
      <c r="D359">
        <v>5</v>
      </c>
      <c r="E359">
        <v>71</v>
      </c>
      <c r="F359">
        <v>42</v>
      </c>
      <c r="G359" t="s">
        <v>16</v>
      </c>
      <c r="H359" t="s">
        <v>161</v>
      </c>
      <c r="I359" t="str">
        <f t="shared" si="15"/>
        <v>Anderson, John B.(L)</v>
      </c>
      <c r="J359" t="s">
        <v>35</v>
      </c>
      <c r="K359" t="b">
        <v>0</v>
      </c>
      <c r="L359">
        <v>22468</v>
      </c>
      <c r="M359">
        <v>837582</v>
      </c>
      <c r="N359">
        <v>20171015</v>
      </c>
      <c r="O359" t="s">
        <v>19</v>
      </c>
      <c r="P359" t="str">
        <f>IF(VLOOKUP(A359,'national-winners'!$A$2:$B$13,2,0)=H359,"W","L")</f>
        <v>L</v>
      </c>
      <c r="Q359">
        <f>MATCH(C359,'state-winning-votes'!A:A,0)</f>
        <v>5</v>
      </c>
      <c r="R359">
        <f>MATCH(A359,'state-winning-votes'!$A$2:$L$2,0)</f>
        <v>3</v>
      </c>
      <c r="S359" cm="1">
        <f t="array" ref="S359">INDEX('state-winning-votes'!$A$1:$L$53,$Q359,$R359)</f>
        <v>403164</v>
      </c>
      <c r="T359">
        <f>INDEX('state-winning-votes'!$A$1:$L$53,MATCH($C359,'state-winning-votes'!$A:$A,0),MATCH($A359,'state-winning-votes'!$A$2:$L$2,0))</f>
        <v>403164</v>
      </c>
      <c r="U359" t="str">
        <f t="shared" si="16"/>
        <v>Reagan, Ronald</v>
      </c>
      <c r="V359" t="str">
        <f>_xlfn.XLOOKUP(INDEX('state-winning-votes'!$A$1:$L$53,MATCH($C359,'state-winning-votes'!$A:$A,0),MATCH($A359,'state-winning-votes'!$A$2:$L$2,0)),$L:$L,$H:$H)</f>
        <v>Reagan, Ronald</v>
      </c>
      <c r="W359" t="str">
        <f>VLOOKUP(A359,'national-winners'!$A$2:$B$13,2,0)</f>
        <v>Reagan, Ronald</v>
      </c>
      <c r="X359" t="str">
        <f t="shared" si="17"/>
        <v xml:space="preserve"> Ronald Reagan (W)</v>
      </c>
    </row>
    <row r="360" spans="1:24" x14ac:dyDescent="0.25">
      <c r="A360">
        <v>1980</v>
      </c>
      <c r="B360" t="s">
        <v>40</v>
      </c>
      <c r="C360" t="s">
        <v>41</v>
      </c>
      <c r="D360">
        <v>5</v>
      </c>
      <c r="E360">
        <v>71</v>
      </c>
      <c r="F360">
        <v>42</v>
      </c>
      <c r="G360" t="s">
        <v>16</v>
      </c>
      <c r="H360" t="s">
        <v>163</v>
      </c>
      <c r="I360" t="str">
        <f t="shared" si="15"/>
        <v>Clark, Edward ""Ed""(L)</v>
      </c>
      <c r="J360" t="s">
        <v>29</v>
      </c>
      <c r="K360" t="b">
        <v>0</v>
      </c>
      <c r="L360">
        <v>8970</v>
      </c>
      <c r="M360">
        <v>837582</v>
      </c>
      <c r="N360">
        <v>20171015</v>
      </c>
      <c r="O360" t="s">
        <v>19</v>
      </c>
      <c r="P360" t="str">
        <f>IF(VLOOKUP(A360,'national-winners'!$A$2:$B$13,2,0)=H360,"W","L")</f>
        <v>L</v>
      </c>
      <c r="Q360">
        <f>MATCH(C360,'state-winning-votes'!A:A,0)</f>
        <v>5</v>
      </c>
      <c r="R360">
        <f>MATCH(A360,'state-winning-votes'!$A$2:$L$2,0)</f>
        <v>3</v>
      </c>
      <c r="S360" cm="1">
        <f t="array" ref="S360">INDEX('state-winning-votes'!$A$1:$L$53,$Q360,$R360)</f>
        <v>403164</v>
      </c>
      <c r="T360">
        <f>INDEX('state-winning-votes'!$A$1:$L$53,MATCH($C360,'state-winning-votes'!$A:$A,0),MATCH($A360,'state-winning-votes'!$A$2:$L$2,0))</f>
        <v>403164</v>
      </c>
      <c r="U360" t="str">
        <f t="shared" si="16"/>
        <v>Reagan, Ronald</v>
      </c>
      <c r="V360" t="str">
        <f>_xlfn.XLOOKUP(INDEX('state-winning-votes'!$A$1:$L$53,MATCH($C360,'state-winning-votes'!$A:$A,0),MATCH($A360,'state-winning-votes'!$A$2:$L$2,0)),$L:$L,$H:$H)</f>
        <v>Reagan, Ronald</v>
      </c>
      <c r="W360" t="str">
        <f>VLOOKUP(A360,'national-winners'!$A$2:$B$13,2,0)</f>
        <v>Reagan, Ronald</v>
      </c>
      <c r="X360" t="str">
        <f t="shared" si="17"/>
        <v xml:space="preserve"> Ronald Reagan (W)</v>
      </c>
    </row>
    <row r="361" spans="1:24" x14ac:dyDescent="0.25">
      <c r="A361">
        <v>1980</v>
      </c>
      <c r="B361" t="s">
        <v>40</v>
      </c>
      <c r="C361" t="s">
        <v>41</v>
      </c>
      <c r="D361">
        <v>5</v>
      </c>
      <c r="E361">
        <v>71</v>
      </c>
      <c r="F361">
        <v>42</v>
      </c>
      <c r="G361" t="s">
        <v>16</v>
      </c>
      <c r="H361" t="s">
        <v>167</v>
      </c>
      <c r="I361" t="str">
        <f t="shared" si="15"/>
        <v>Commoner, Barry(L)</v>
      </c>
      <c r="J361" t="s">
        <v>168</v>
      </c>
      <c r="K361" t="b">
        <v>0</v>
      </c>
      <c r="L361">
        <v>2345</v>
      </c>
      <c r="M361">
        <v>837582</v>
      </c>
      <c r="N361">
        <v>20171015</v>
      </c>
      <c r="O361" t="s">
        <v>19</v>
      </c>
      <c r="P361" t="str">
        <f>IF(VLOOKUP(A361,'national-winners'!$A$2:$B$13,2,0)=H361,"W","L")</f>
        <v>L</v>
      </c>
      <c r="Q361">
        <f>MATCH(C361,'state-winning-votes'!A:A,0)</f>
        <v>5</v>
      </c>
      <c r="R361">
        <f>MATCH(A361,'state-winning-votes'!$A$2:$L$2,0)</f>
        <v>3</v>
      </c>
      <c r="S361" cm="1">
        <f t="array" ref="S361">INDEX('state-winning-votes'!$A$1:$L$53,$Q361,$R361)</f>
        <v>403164</v>
      </c>
      <c r="T361">
        <f>INDEX('state-winning-votes'!$A$1:$L$53,MATCH($C361,'state-winning-votes'!$A:$A,0),MATCH($A361,'state-winning-votes'!$A$2:$L$2,0))</f>
        <v>403164</v>
      </c>
      <c r="U361" t="str">
        <f t="shared" si="16"/>
        <v>Reagan, Ronald</v>
      </c>
      <c r="V361" t="str">
        <f>_xlfn.XLOOKUP(INDEX('state-winning-votes'!$A$1:$L$53,MATCH($C361,'state-winning-votes'!$A:$A,0),MATCH($A361,'state-winning-votes'!$A$2:$L$2,0)),$L:$L,$H:$H)</f>
        <v>Reagan, Ronald</v>
      </c>
      <c r="W361" t="str">
        <f>VLOOKUP(A361,'national-winners'!$A$2:$B$13,2,0)</f>
        <v>Reagan, Ronald</v>
      </c>
      <c r="X361" t="str">
        <f t="shared" si="17"/>
        <v xml:space="preserve"> Ronald Reagan (W)</v>
      </c>
    </row>
    <row r="362" spans="1:24" x14ac:dyDescent="0.25">
      <c r="A362">
        <v>1980</v>
      </c>
      <c r="B362" t="s">
        <v>40</v>
      </c>
      <c r="C362" t="s">
        <v>41</v>
      </c>
      <c r="D362">
        <v>5</v>
      </c>
      <c r="E362">
        <v>71</v>
      </c>
      <c r="F362">
        <v>42</v>
      </c>
      <c r="G362" t="s">
        <v>16</v>
      </c>
      <c r="H362" t="s">
        <v>24</v>
      </c>
      <c r="I362" t="str">
        <f t="shared" si="15"/>
        <v>Bubar, Benjamin ""Ben""(L)</v>
      </c>
      <c r="J362" t="s">
        <v>164</v>
      </c>
      <c r="K362" t="b">
        <v>0</v>
      </c>
      <c r="L362">
        <v>1350</v>
      </c>
      <c r="M362">
        <v>837582</v>
      </c>
      <c r="N362">
        <v>20171015</v>
      </c>
      <c r="O362" t="s">
        <v>19</v>
      </c>
      <c r="P362" t="str">
        <f>IF(VLOOKUP(A362,'national-winners'!$A$2:$B$13,2,0)=H362,"W","L")</f>
        <v>L</v>
      </c>
      <c r="Q362">
        <f>MATCH(C362,'state-winning-votes'!A:A,0)</f>
        <v>5</v>
      </c>
      <c r="R362">
        <f>MATCH(A362,'state-winning-votes'!$A$2:$L$2,0)</f>
        <v>3</v>
      </c>
      <c r="S362" cm="1">
        <f t="array" ref="S362">INDEX('state-winning-votes'!$A$1:$L$53,$Q362,$R362)</f>
        <v>403164</v>
      </c>
      <c r="T362">
        <f>INDEX('state-winning-votes'!$A$1:$L$53,MATCH($C362,'state-winning-votes'!$A:$A,0),MATCH($A362,'state-winning-votes'!$A$2:$L$2,0))</f>
        <v>403164</v>
      </c>
      <c r="U362" t="str">
        <f t="shared" si="16"/>
        <v>Reagan, Ronald</v>
      </c>
      <c r="V362" t="str">
        <f>_xlfn.XLOOKUP(INDEX('state-winning-votes'!$A$1:$L$53,MATCH($C362,'state-winning-votes'!$A:$A,0),MATCH($A362,'state-winning-votes'!$A$2:$L$2,0)),$L:$L,$H:$H)</f>
        <v>Reagan, Ronald</v>
      </c>
      <c r="W362" t="str">
        <f>VLOOKUP(A362,'national-winners'!$A$2:$B$13,2,0)</f>
        <v>Reagan, Ronald</v>
      </c>
      <c r="X362" t="str">
        <f t="shared" si="17"/>
        <v xml:space="preserve"> Ronald Reagan (W)</v>
      </c>
    </row>
    <row r="363" spans="1:24" x14ac:dyDescent="0.25">
      <c r="A363">
        <v>1980</v>
      </c>
      <c r="B363" t="s">
        <v>40</v>
      </c>
      <c r="C363" t="s">
        <v>41</v>
      </c>
      <c r="D363">
        <v>5</v>
      </c>
      <c r="E363">
        <v>71</v>
      </c>
      <c r="F363">
        <v>42</v>
      </c>
      <c r="G363" t="s">
        <v>16</v>
      </c>
      <c r="H363" t="s">
        <v>26</v>
      </c>
      <c r="I363" t="str">
        <f t="shared" si="15"/>
        <v>Hall, Gus(L)</v>
      </c>
      <c r="J363" t="s">
        <v>27</v>
      </c>
      <c r="K363" t="b">
        <v>0</v>
      </c>
      <c r="L363">
        <v>1244</v>
      </c>
      <c r="M363">
        <v>837582</v>
      </c>
      <c r="N363">
        <v>20171015</v>
      </c>
      <c r="O363" t="s">
        <v>19</v>
      </c>
      <c r="P363" t="str">
        <f>IF(VLOOKUP(A363,'national-winners'!$A$2:$B$13,2,0)=H363,"W","L")</f>
        <v>L</v>
      </c>
      <c r="Q363">
        <f>MATCH(C363,'state-winning-votes'!A:A,0)</f>
        <v>5</v>
      </c>
      <c r="R363">
        <f>MATCH(A363,'state-winning-votes'!$A$2:$L$2,0)</f>
        <v>3</v>
      </c>
      <c r="S363" cm="1">
        <f t="array" ref="S363">INDEX('state-winning-votes'!$A$1:$L$53,$Q363,$R363)</f>
        <v>403164</v>
      </c>
      <c r="T363">
        <f>INDEX('state-winning-votes'!$A$1:$L$53,MATCH($C363,'state-winning-votes'!$A:$A,0),MATCH($A363,'state-winning-votes'!$A$2:$L$2,0))</f>
        <v>403164</v>
      </c>
      <c r="U363" t="str">
        <f t="shared" si="16"/>
        <v>Reagan, Ronald</v>
      </c>
      <c r="V363" t="str">
        <f>_xlfn.XLOOKUP(INDEX('state-winning-votes'!$A$1:$L$53,MATCH($C363,'state-winning-votes'!$A:$A,0),MATCH($A363,'state-winning-votes'!$A$2:$L$2,0)),$L:$L,$H:$H)</f>
        <v>Reagan, Ronald</v>
      </c>
      <c r="W363" t="str">
        <f>VLOOKUP(A363,'national-winners'!$A$2:$B$13,2,0)</f>
        <v>Reagan, Ronald</v>
      </c>
      <c r="X363" t="str">
        <f t="shared" si="17"/>
        <v xml:space="preserve"> Ronald Reagan (W)</v>
      </c>
    </row>
    <row r="364" spans="1:24" x14ac:dyDescent="0.25">
      <c r="A364">
        <v>1980</v>
      </c>
      <c r="B364" t="s">
        <v>42</v>
      </c>
      <c r="C364" t="s">
        <v>43</v>
      </c>
      <c r="D364">
        <v>6</v>
      </c>
      <c r="E364">
        <v>93</v>
      </c>
      <c r="F364">
        <v>71</v>
      </c>
      <c r="G364" t="s">
        <v>16</v>
      </c>
      <c r="H364" t="s">
        <v>160</v>
      </c>
      <c r="I364" t="str">
        <f t="shared" si="15"/>
        <v>Reagan, Ronald(W)</v>
      </c>
      <c r="J364" t="s">
        <v>21</v>
      </c>
      <c r="K364" t="b">
        <v>0</v>
      </c>
      <c r="L364">
        <v>4522994</v>
      </c>
      <c r="M364">
        <v>8582938</v>
      </c>
      <c r="N364">
        <v>20171015</v>
      </c>
      <c r="O364" t="s">
        <v>19</v>
      </c>
      <c r="P364" t="str">
        <f>IF(VLOOKUP(A364,'national-winners'!$A$2:$B$13,2,0)=H364,"W","L")</f>
        <v>W</v>
      </c>
      <c r="Q364">
        <f>MATCH(C364,'state-winning-votes'!A:A,0)</f>
        <v>7</v>
      </c>
      <c r="R364">
        <f>MATCH(A364,'state-winning-votes'!$A$2:$L$2,0)</f>
        <v>3</v>
      </c>
      <c r="S364" cm="1">
        <f t="array" ref="S364">INDEX('state-winning-votes'!$A$1:$L$53,$Q364,$R364)</f>
        <v>4522994</v>
      </c>
      <c r="T364">
        <f>INDEX('state-winning-votes'!$A$1:$L$53,MATCH($C364,'state-winning-votes'!$A:$A,0),MATCH($A364,'state-winning-votes'!$A$2:$L$2,0))</f>
        <v>4522994</v>
      </c>
      <c r="U364" t="str">
        <f t="shared" si="16"/>
        <v>Reagan, Ronald</v>
      </c>
      <c r="V364" t="str">
        <f>_xlfn.XLOOKUP(INDEX('state-winning-votes'!$A$1:$L$53,MATCH($C364,'state-winning-votes'!$A:$A,0),MATCH($A364,'state-winning-votes'!$A$2:$L$2,0)),$L:$L,$H:$H)</f>
        <v>Reagan, Ronald</v>
      </c>
      <c r="W364" t="str">
        <f>VLOOKUP(A364,'national-winners'!$A$2:$B$13,2,0)</f>
        <v>Reagan, Ronald</v>
      </c>
      <c r="X364" t="str">
        <f t="shared" si="17"/>
        <v xml:space="preserve"> Ronald Reagan (W)</v>
      </c>
    </row>
    <row r="365" spans="1:24" x14ac:dyDescent="0.25">
      <c r="A365">
        <v>1980</v>
      </c>
      <c r="B365" t="s">
        <v>42</v>
      </c>
      <c r="C365" t="s">
        <v>43</v>
      </c>
      <c r="D365">
        <v>6</v>
      </c>
      <c r="E365">
        <v>93</v>
      </c>
      <c r="F365">
        <v>71</v>
      </c>
      <c r="G365" t="s">
        <v>16</v>
      </c>
      <c r="H365" t="s">
        <v>17</v>
      </c>
      <c r="I365" t="str">
        <f t="shared" si="15"/>
        <v>Carter, Jimmy(L)</v>
      </c>
      <c r="J365" t="s">
        <v>18</v>
      </c>
      <c r="K365" t="b">
        <v>0</v>
      </c>
      <c r="L365">
        <v>3082943</v>
      </c>
      <c r="M365">
        <v>8582938</v>
      </c>
      <c r="N365">
        <v>20171015</v>
      </c>
      <c r="O365" t="s">
        <v>19</v>
      </c>
      <c r="P365" t="str">
        <f>IF(VLOOKUP(A365,'national-winners'!$A$2:$B$13,2,0)=H365,"W","L")</f>
        <v>L</v>
      </c>
      <c r="Q365">
        <f>MATCH(C365,'state-winning-votes'!A:A,0)</f>
        <v>7</v>
      </c>
      <c r="R365">
        <f>MATCH(A365,'state-winning-votes'!$A$2:$L$2,0)</f>
        <v>3</v>
      </c>
      <c r="S365" cm="1">
        <f t="array" ref="S365">INDEX('state-winning-votes'!$A$1:$L$53,$Q365,$R365)</f>
        <v>4522994</v>
      </c>
      <c r="T365">
        <f>INDEX('state-winning-votes'!$A$1:$L$53,MATCH($C365,'state-winning-votes'!$A:$A,0),MATCH($A365,'state-winning-votes'!$A$2:$L$2,0))</f>
        <v>4522994</v>
      </c>
      <c r="U365" t="str">
        <f t="shared" si="16"/>
        <v>Reagan, Ronald</v>
      </c>
      <c r="V365" t="str">
        <f>_xlfn.XLOOKUP(INDEX('state-winning-votes'!$A$1:$L$53,MATCH($C365,'state-winning-votes'!$A:$A,0),MATCH($A365,'state-winning-votes'!$A$2:$L$2,0)),$L:$L,$H:$H)</f>
        <v>Reagan, Ronald</v>
      </c>
      <c r="W365" t="str">
        <f>VLOOKUP(A365,'national-winners'!$A$2:$B$13,2,0)</f>
        <v>Reagan, Ronald</v>
      </c>
      <c r="X365" t="str">
        <f t="shared" si="17"/>
        <v xml:space="preserve"> Ronald Reagan (W)</v>
      </c>
    </row>
    <row r="366" spans="1:24" x14ac:dyDescent="0.25">
      <c r="A366">
        <v>1980</v>
      </c>
      <c r="B366" t="s">
        <v>42</v>
      </c>
      <c r="C366" t="s">
        <v>43</v>
      </c>
      <c r="D366">
        <v>6</v>
      </c>
      <c r="E366">
        <v>93</v>
      </c>
      <c r="F366">
        <v>71</v>
      </c>
      <c r="G366" t="s">
        <v>16</v>
      </c>
      <c r="H366" t="s">
        <v>161</v>
      </c>
      <c r="I366" t="str">
        <f t="shared" si="15"/>
        <v>Anderson, John B.(L)</v>
      </c>
      <c r="J366" t="s">
        <v>35</v>
      </c>
      <c r="K366" t="b">
        <v>0</v>
      </c>
      <c r="L366">
        <v>739618</v>
      </c>
      <c r="M366">
        <v>8582938</v>
      </c>
      <c r="N366">
        <v>20171015</v>
      </c>
      <c r="O366" t="s">
        <v>19</v>
      </c>
      <c r="P366" t="str">
        <f>IF(VLOOKUP(A366,'national-winners'!$A$2:$B$13,2,0)=H366,"W","L")</f>
        <v>L</v>
      </c>
      <c r="Q366">
        <f>MATCH(C366,'state-winning-votes'!A:A,0)</f>
        <v>7</v>
      </c>
      <c r="R366">
        <f>MATCH(A366,'state-winning-votes'!$A$2:$L$2,0)</f>
        <v>3</v>
      </c>
      <c r="S366" cm="1">
        <f t="array" ref="S366">INDEX('state-winning-votes'!$A$1:$L$53,$Q366,$R366)</f>
        <v>4522994</v>
      </c>
      <c r="T366">
        <f>INDEX('state-winning-votes'!$A$1:$L$53,MATCH($C366,'state-winning-votes'!$A:$A,0),MATCH($A366,'state-winning-votes'!$A$2:$L$2,0))</f>
        <v>4522994</v>
      </c>
      <c r="U366" t="str">
        <f t="shared" si="16"/>
        <v>Reagan, Ronald</v>
      </c>
      <c r="V366" t="str">
        <f>_xlfn.XLOOKUP(INDEX('state-winning-votes'!$A$1:$L$53,MATCH($C366,'state-winning-votes'!$A:$A,0),MATCH($A366,'state-winning-votes'!$A$2:$L$2,0)),$L:$L,$H:$H)</f>
        <v>Reagan, Ronald</v>
      </c>
      <c r="W366" t="str">
        <f>VLOOKUP(A366,'national-winners'!$A$2:$B$13,2,0)</f>
        <v>Reagan, Ronald</v>
      </c>
      <c r="X366" t="str">
        <f t="shared" si="17"/>
        <v xml:space="preserve"> Ronald Reagan (W)</v>
      </c>
    </row>
    <row r="367" spans="1:24" x14ac:dyDescent="0.25">
      <c r="A367">
        <v>1980</v>
      </c>
      <c r="B367" t="s">
        <v>42</v>
      </c>
      <c r="C367" t="s">
        <v>43</v>
      </c>
      <c r="D367">
        <v>6</v>
      </c>
      <c r="E367">
        <v>93</v>
      </c>
      <c r="F367">
        <v>71</v>
      </c>
      <c r="G367" t="s">
        <v>16</v>
      </c>
      <c r="H367" t="s">
        <v>163</v>
      </c>
      <c r="I367" t="str">
        <f t="shared" si="15"/>
        <v>Clark, Edward ""Ed""(L)</v>
      </c>
      <c r="J367" t="s">
        <v>29</v>
      </c>
      <c r="K367" t="b">
        <v>0</v>
      </c>
      <c r="L367">
        <v>148390</v>
      </c>
      <c r="M367">
        <v>8582938</v>
      </c>
      <c r="N367">
        <v>20171015</v>
      </c>
      <c r="O367" t="s">
        <v>19</v>
      </c>
      <c r="P367" t="str">
        <f>IF(VLOOKUP(A367,'national-winners'!$A$2:$B$13,2,0)=H367,"W","L")</f>
        <v>L</v>
      </c>
      <c r="Q367">
        <f>MATCH(C367,'state-winning-votes'!A:A,0)</f>
        <v>7</v>
      </c>
      <c r="R367">
        <f>MATCH(A367,'state-winning-votes'!$A$2:$L$2,0)</f>
        <v>3</v>
      </c>
      <c r="S367" cm="1">
        <f t="array" ref="S367">INDEX('state-winning-votes'!$A$1:$L$53,$Q367,$R367)</f>
        <v>4522994</v>
      </c>
      <c r="T367">
        <f>INDEX('state-winning-votes'!$A$1:$L$53,MATCH($C367,'state-winning-votes'!$A:$A,0),MATCH($A367,'state-winning-votes'!$A$2:$L$2,0))</f>
        <v>4522994</v>
      </c>
      <c r="U367" t="str">
        <f t="shared" si="16"/>
        <v>Reagan, Ronald</v>
      </c>
      <c r="V367" t="str">
        <f>_xlfn.XLOOKUP(INDEX('state-winning-votes'!$A$1:$L$53,MATCH($C367,'state-winning-votes'!$A:$A,0),MATCH($A367,'state-winning-votes'!$A$2:$L$2,0)),$L:$L,$H:$H)</f>
        <v>Reagan, Ronald</v>
      </c>
      <c r="W367" t="str">
        <f>VLOOKUP(A367,'national-winners'!$A$2:$B$13,2,0)</f>
        <v>Reagan, Ronald</v>
      </c>
      <c r="X367" t="str">
        <f t="shared" si="17"/>
        <v xml:space="preserve"> Ronald Reagan (W)</v>
      </c>
    </row>
    <row r="368" spans="1:24" x14ac:dyDescent="0.25">
      <c r="A368">
        <v>1980</v>
      </c>
      <c r="B368" t="s">
        <v>42</v>
      </c>
      <c r="C368" t="s">
        <v>43</v>
      </c>
      <c r="D368">
        <v>6</v>
      </c>
      <c r="E368">
        <v>93</v>
      </c>
      <c r="F368">
        <v>71</v>
      </c>
      <c r="G368" t="s">
        <v>16</v>
      </c>
      <c r="H368" t="s">
        <v>167</v>
      </c>
      <c r="I368" t="str">
        <f t="shared" si="15"/>
        <v>Commoner, Barry(L)</v>
      </c>
      <c r="J368" t="s">
        <v>168</v>
      </c>
      <c r="K368" t="b">
        <v>0</v>
      </c>
      <c r="L368">
        <v>61046</v>
      </c>
      <c r="M368">
        <v>8582938</v>
      </c>
      <c r="N368">
        <v>20171015</v>
      </c>
      <c r="O368" t="s">
        <v>19</v>
      </c>
      <c r="P368" t="str">
        <f>IF(VLOOKUP(A368,'national-winners'!$A$2:$B$13,2,0)=H368,"W","L")</f>
        <v>L</v>
      </c>
      <c r="Q368">
        <f>MATCH(C368,'state-winning-votes'!A:A,0)</f>
        <v>7</v>
      </c>
      <c r="R368">
        <f>MATCH(A368,'state-winning-votes'!$A$2:$L$2,0)</f>
        <v>3</v>
      </c>
      <c r="S368" cm="1">
        <f t="array" ref="S368">INDEX('state-winning-votes'!$A$1:$L$53,$Q368,$R368)</f>
        <v>4522994</v>
      </c>
      <c r="T368">
        <f>INDEX('state-winning-votes'!$A$1:$L$53,MATCH($C368,'state-winning-votes'!$A:$A,0),MATCH($A368,'state-winning-votes'!$A$2:$L$2,0))</f>
        <v>4522994</v>
      </c>
      <c r="U368" t="str">
        <f t="shared" si="16"/>
        <v>Reagan, Ronald</v>
      </c>
      <c r="V368" t="str">
        <f>_xlfn.XLOOKUP(INDEX('state-winning-votes'!$A$1:$L$53,MATCH($C368,'state-winning-votes'!$A:$A,0),MATCH($A368,'state-winning-votes'!$A$2:$L$2,0)),$L:$L,$H:$H)</f>
        <v>Reagan, Ronald</v>
      </c>
      <c r="W368" t="str">
        <f>VLOOKUP(A368,'national-winners'!$A$2:$B$13,2,0)</f>
        <v>Reagan, Ronald</v>
      </c>
      <c r="X368" t="str">
        <f t="shared" si="17"/>
        <v xml:space="preserve"> Ronald Reagan (W)</v>
      </c>
    </row>
    <row r="369" spans="1:24" x14ac:dyDescent="0.25">
      <c r="A369">
        <v>1980</v>
      </c>
      <c r="B369" t="s">
        <v>42</v>
      </c>
      <c r="C369" t="s">
        <v>43</v>
      </c>
      <c r="D369">
        <v>6</v>
      </c>
      <c r="E369">
        <v>93</v>
      </c>
      <c r="F369">
        <v>71</v>
      </c>
      <c r="G369" t="s">
        <v>16</v>
      </c>
      <c r="H369" t="s">
        <v>171</v>
      </c>
      <c r="I369" t="str">
        <f t="shared" si="15"/>
        <v>Smith, Maureen(L)</v>
      </c>
      <c r="J369" t="s">
        <v>45</v>
      </c>
      <c r="K369" t="b">
        <v>0</v>
      </c>
      <c r="L369">
        <v>18106</v>
      </c>
      <c r="M369">
        <v>8582938</v>
      </c>
      <c r="N369">
        <v>20171015</v>
      </c>
      <c r="O369" t="s">
        <v>19</v>
      </c>
      <c r="P369" t="str">
        <f>IF(VLOOKUP(A369,'national-winners'!$A$2:$B$13,2,0)=H369,"W","L")</f>
        <v>L</v>
      </c>
      <c r="Q369">
        <f>MATCH(C369,'state-winning-votes'!A:A,0)</f>
        <v>7</v>
      </c>
      <c r="R369">
        <f>MATCH(A369,'state-winning-votes'!$A$2:$L$2,0)</f>
        <v>3</v>
      </c>
      <c r="S369" cm="1">
        <f t="array" ref="S369">INDEX('state-winning-votes'!$A$1:$L$53,$Q369,$R369)</f>
        <v>4522994</v>
      </c>
      <c r="T369">
        <f>INDEX('state-winning-votes'!$A$1:$L$53,MATCH($C369,'state-winning-votes'!$A:$A,0),MATCH($A369,'state-winning-votes'!$A$2:$L$2,0))</f>
        <v>4522994</v>
      </c>
      <c r="U369" t="str">
        <f t="shared" si="16"/>
        <v>Reagan, Ronald</v>
      </c>
      <c r="V369" t="str">
        <f>_xlfn.XLOOKUP(INDEX('state-winning-votes'!$A$1:$L$53,MATCH($C369,'state-winning-votes'!$A:$A,0),MATCH($A369,'state-winning-votes'!$A$2:$L$2,0)),$L:$L,$H:$H)</f>
        <v>Reagan, Ronald</v>
      </c>
      <c r="W369" t="str">
        <f>VLOOKUP(A369,'national-winners'!$A$2:$B$13,2,0)</f>
        <v>Reagan, Ronald</v>
      </c>
      <c r="X369" t="str">
        <f t="shared" si="17"/>
        <v xml:space="preserve"> Ronald Reagan (W)</v>
      </c>
    </row>
    <row r="370" spans="1:24" x14ac:dyDescent="0.25">
      <c r="A370">
        <v>1980</v>
      </c>
      <c r="B370" t="s">
        <v>42</v>
      </c>
      <c r="C370" t="s">
        <v>43</v>
      </c>
      <c r="D370">
        <v>6</v>
      </c>
      <c r="E370">
        <v>93</v>
      </c>
      <c r="F370">
        <v>71</v>
      </c>
      <c r="G370" t="s">
        <v>16</v>
      </c>
      <c r="H370" t="s">
        <v>162</v>
      </c>
      <c r="I370" t="str">
        <f t="shared" si="15"/>
        <v>Rarick, John(L)</v>
      </c>
      <c r="J370" t="s">
        <v>23</v>
      </c>
      <c r="K370" t="b">
        <v>0</v>
      </c>
      <c r="L370">
        <v>9841</v>
      </c>
      <c r="M370">
        <v>8582938</v>
      </c>
      <c r="N370">
        <v>20171015</v>
      </c>
      <c r="O370" t="s">
        <v>19</v>
      </c>
      <c r="P370" t="str">
        <f>IF(VLOOKUP(A370,'national-winners'!$A$2:$B$13,2,0)=H370,"W","L")</f>
        <v>L</v>
      </c>
      <c r="Q370">
        <f>MATCH(C370,'state-winning-votes'!A:A,0)</f>
        <v>7</v>
      </c>
      <c r="R370">
        <f>MATCH(A370,'state-winning-votes'!$A$2:$L$2,0)</f>
        <v>3</v>
      </c>
      <c r="S370" cm="1">
        <f t="array" ref="S370">INDEX('state-winning-votes'!$A$1:$L$53,$Q370,$R370)</f>
        <v>4522994</v>
      </c>
      <c r="T370">
        <f>INDEX('state-winning-votes'!$A$1:$L$53,MATCH($C370,'state-winning-votes'!$A:$A,0),MATCH($A370,'state-winning-votes'!$A$2:$L$2,0))</f>
        <v>4522994</v>
      </c>
      <c r="U370" t="str">
        <f t="shared" si="16"/>
        <v>Reagan, Ronald</v>
      </c>
      <c r="V370" t="str">
        <f>_xlfn.XLOOKUP(INDEX('state-winning-votes'!$A$1:$L$53,MATCH($C370,'state-winning-votes'!$A:$A,0),MATCH($A370,'state-winning-votes'!$A$2:$L$2,0)),$L:$L,$H:$H)</f>
        <v>Reagan, Ronald</v>
      </c>
      <c r="W370" t="str">
        <f>VLOOKUP(A370,'national-winners'!$A$2:$B$13,2,0)</f>
        <v>Reagan, Ronald</v>
      </c>
      <c r="X370" t="str">
        <f t="shared" si="17"/>
        <v xml:space="preserve"> Ronald Reagan (W)</v>
      </c>
    </row>
    <row r="371" spans="1:24" x14ac:dyDescent="0.25">
      <c r="A371">
        <v>1980</v>
      </c>
      <c r="B371" t="s">
        <v>46</v>
      </c>
      <c r="C371" t="s">
        <v>47</v>
      </c>
      <c r="D371">
        <v>8</v>
      </c>
      <c r="E371">
        <v>84</v>
      </c>
      <c r="F371">
        <v>62</v>
      </c>
      <c r="G371" t="s">
        <v>16</v>
      </c>
      <c r="H371" t="s">
        <v>160</v>
      </c>
      <c r="I371" t="str">
        <f t="shared" si="15"/>
        <v>Reagan, Ronald(W)</v>
      </c>
      <c r="J371" t="s">
        <v>21</v>
      </c>
      <c r="K371" t="b">
        <v>0</v>
      </c>
      <c r="L371">
        <v>652264</v>
      </c>
      <c r="M371">
        <v>1184450</v>
      </c>
      <c r="N371">
        <v>20171015</v>
      </c>
      <c r="O371" t="s">
        <v>19</v>
      </c>
      <c r="P371" t="str">
        <f>IF(VLOOKUP(A371,'national-winners'!$A$2:$B$13,2,0)=H371,"W","L")</f>
        <v>W</v>
      </c>
      <c r="Q371">
        <f>MATCH(C371,'state-winning-votes'!A:A,0)</f>
        <v>8</v>
      </c>
      <c r="R371">
        <f>MATCH(A371,'state-winning-votes'!$A$2:$L$2,0)</f>
        <v>3</v>
      </c>
      <c r="S371" cm="1">
        <f t="array" ref="S371">INDEX('state-winning-votes'!$A$1:$L$53,$Q371,$R371)</f>
        <v>652264</v>
      </c>
      <c r="T371">
        <f>INDEX('state-winning-votes'!$A$1:$L$53,MATCH($C371,'state-winning-votes'!$A:$A,0),MATCH($A371,'state-winning-votes'!$A$2:$L$2,0))</f>
        <v>652264</v>
      </c>
      <c r="U371" t="str">
        <f t="shared" si="16"/>
        <v>Reagan, Ronald</v>
      </c>
      <c r="V371" t="str">
        <f>_xlfn.XLOOKUP(INDEX('state-winning-votes'!$A$1:$L$53,MATCH($C371,'state-winning-votes'!$A:$A,0),MATCH($A371,'state-winning-votes'!$A$2:$L$2,0)),$L:$L,$H:$H)</f>
        <v>Reagan, Ronald</v>
      </c>
      <c r="W371" t="str">
        <f>VLOOKUP(A371,'national-winners'!$A$2:$B$13,2,0)</f>
        <v>Reagan, Ronald</v>
      </c>
      <c r="X371" t="str">
        <f t="shared" si="17"/>
        <v xml:space="preserve"> Ronald Reagan (W)</v>
      </c>
    </row>
    <row r="372" spans="1:24" x14ac:dyDescent="0.25">
      <c r="A372">
        <v>1980</v>
      </c>
      <c r="B372" t="s">
        <v>46</v>
      </c>
      <c r="C372" t="s">
        <v>47</v>
      </c>
      <c r="D372">
        <v>8</v>
      </c>
      <c r="E372">
        <v>84</v>
      </c>
      <c r="F372">
        <v>62</v>
      </c>
      <c r="G372" t="s">
        <v>16</v>
      </c>
      <c r="H372" t="s">
        <v>17</v>
      </c>
      <c r="I372" t="str">
        <f t="shared" si="15"/>
        <v>Carter, Jimmy(L)</v>
      </c>
      <c r="J372" t="s">
        <v>18</v>
      </c>
      <c r="K372" t="b">
        <v>0</v>
      </c>
      <c r="L372">
        <v>368009</v>
      </c>
      <c r="M372">
        <v>1184450</v>
      </c>
      <c r="N372">
        <v>20171015</v>
      </c>
      <c r="O372" t="s">
        <v>19</v>
      </c>
      <c r="P372" t="str">
        <f>IF(VLOOKUP(A372,'national-winners'!$A$2:$B$13,2,0)=H372,"W","L")</f>
        <v>L</v>
      </c>
      <c r="Q372">
        <f>MATCH(C372,'state-winning-votes'!A:A,0)</f>
        <v>8</v>
      </c>
      <c r="R372">
        <f>MATCH(A372,'state-winning-votes'!$A$2:$L$2,0)</f>
        <v>3</v>
      </c>
      <c r="S372" cm="1">
        <f t="array" ref="S372">INDEX('state-winning-votes'!$A$1:$L$53,$Q372,$R372)</f>
        <v>652264</v>
      </c>
      <c r="T372">
        <f>INDEX('state-winning-votes'!$A$1:$L$53,MATCH($C372,'state-winning-votes'!$A:$A,0),MATCH($A372,'state-winning-votes'!$A$2:$L$2,0))</f>
        <v>652264</v>
      </c>
      <c r="U372" t="str">
        <f t="shared" si="16"/>
        <v>Reagan, Ronald</v>
      </c>
      <c r="V372" t="str">
        <f>_xlfn.XLOOKUP(INDEX('state-winning-votes'!$A$1:$L$53,MATCH($C372,'state-winning-votes'!$A:$A,0),MATCH($A372,'state-winning-votes'!$A$2:$L$2,0)),$L:$L,$H:$H)</f>
        <v>Reagan, Ronald</v>
      </c>
      <c r="W372" t="str">
        <f>VLOOKUP(A372,'national-winners'!$A$2:$B$13,2,0)</f>
        <v>Reagan, Ronald</v>
      </c>
      <c r="X372" t="str">
        <f t="shared" si="17"/>
        <v xml:space="preserve"> Ronald Reagan (W)</v>
      </c>
    </row>
    <row r="373" spans="1:24" x14ac:dyDescent="0.25">
      <c r="A373">
        <v>1980</v>
      </c>
      <c r="B373" t="s">
        <v>46</v>
      </c>
      <c r="C373" t="s">
        <v>47</v>
      </c>
      <c r="D373">
        <v>8</v>
      </c>
      <c r="E373">
        <v>84</v>
      </c>
      <c r="F373">
        <v>62</v>
      </c>
      <c r="G373" t="s">
        <v>16</v>
      </c>
      <c r="H373" t="s">
        <v>161</v>
      </c>
      <c r="I373" t="str">
        <f t="shared" si="15"/>
        <v>Anderson, John B.(L)</v>
      </c>
      <c r="J373" t="s">
        <v>172</v>
      </c>
      <c r="K373" t="b">
        <v>0</v>
      </c>
      <c r="L373">
        <v>130633</v>
      </c>
      <c r="M373">
        <v>1184450</v>
      </c>
      <c r="N373">
        <v>20171015</v>
      </c>
      <c r="O373" t="s">
        <v>19</v>
      </c>
      <c r="P373" t="str">
        <f>IF(VLOOKUP(A373,'national-winners'!$A$2:$B$13,2,0)=H373,"W","L")</f>
        <v>L</v>
      </c>
      <c r="Q373">
        <f>MATCH(C373,'state-winning-votes'!A:A,0)</f>
        <v>8</v>
      </c>
      <c r="R373">
        <f>MATCH(A373,'state-winning-votes'!$A$2:$L$2,0)</f>
        <v>3</v>
      </c>
      <c r="S373" cm="1">
        <f t="array" ref="S373">INDEX('state-winning-votes'!$A$1:$L$53,$Q373,$R373)</f>
        <v>652264</v>
      </c>
      <c r="T373">
        <f>INDEX('state-winning-votes'!$A$1:$L$53,MATCH($C373,'state-winning-votes'!$A:$A,0),MATCH($A373,'state-winning-votes'!$A$2:$L$2,0))</f>
        <v>652264</v>
      </c>
      <c r="U373" t="str">
        <f t="shared" si="16"/>
        <v>Reagan, Ronald</v>
      </c>
      <c r="V373" t="str">
        <f>_xlfn.XLOOKUP(INDEX('state-winning-votes'!$A$1:$L$53,MATCH($C373,'state-winning-votes'!$A:$A,0),MATCH($A373,'state-winning-votes'!$A$2:$L$2,0)),$L:$L,$H:$H)</f>
        <v>Reagan, Ronald</v>
      </c>
      <c r="W373" t="str">
        <f>VLOOKUP(A373,'national-winners'!$A$2:$B$13,2,0)</f>
        <v>Reagan, Ronald</v>
      </c>
      <c r="X373" t="str">
        <f t="shared" si="17"/>
        <v xml:space="preserve"> Ronald Reagan (W)</v>
      </c>
    </row>
    <row r="374" spans="1:24" x14ac:dyDescent="0.25">
      <c r="A374">
        <v>1980</v>
      </c>
      <c r="B374" t="s">
        <v>46</v>
      </c>
      <c r="C374" t="s">
        <v>47</v>
      </c>
      <c r="D374">
        <v>8</v>
      </c>
      <c r="E374">
        <v>84</v>
      </c>
      <c r="F374">
        <v>62</v>
      </c>
      <c r="G374" t="s">
        <v>16</v>
      </c>
      <c r="H374" t="s">
        <v>163</v>
      </c>
      <c r="I374" t="str">
        <f t="shared" si="15"/>
        <v>Clark, Edward ""Ed""(L)</v>
      </c>
      <c r="J374" t="s">
        <v>29</v>
      </c>
      <c r="K374" t="b">
        <v>0</v>
      </c>
      <c r="L374">
        <v>25744</v>
      </c>
      <c r="M374">
        <v>1184450</v>
      </c>
      <c r="N374">
        <v>20171015</v>
      </c>
      <c r="O374" t="s">
        <v>19</v>
      </c>
      <c r="P374" t="str">
        <f>IF(VLOOKUP(A374,'national-winners'!$A$2:$B$13,2,0)=H374,"W","L")</f>
        <v>L</v>
      </c>
      <c r="Q374">
        <f>MATCH(C374,'state-winning-votes'!A:A,0)</f>
        <v>8</v>
      </c>
      <c r="R374">
        <f>MATCH(A374,'state-winning-votes'!$A$2:$L$2,0)</f>
        <v>3</v>
      </c>
      <c r="S374" cm="1">
        <f t="array" ref="S374">INDEX('state-winning-votes'!$A$1:$L$53,$Q374,$R374)</f>
        <v>652264</v>
      </c>
      <c r="T374">
        <f>INDEX('state-winning-votes'!$A$1:$L$53,MATCH($C374,'state-winning-votes'!$A:$A,0),MATCH($A374,'state-winning-votes'!$A$2:$L$2,0))</f>
        <v>652264</v>
      </c>
      <c r="U374" t="str">
        <f t="shared" si="16"/>
        <v>Reagan, Ronald</v>
      </c>
      <c r="V374" t="str">
        <f>_xlfn.XLOOKUP(INDEX('state-winning-votes'!$A$1:$L$53,MATCH($C374,'state-winning-votes'!$A:$A,0),MATCH($A374,'state-winning-votes'!$A$2:$L$2,0)),$L:$L,$H:$H)</f>
        <v>Reagan, Ronald</v>
      </c>
      <c r="W374" t="str">
        <f>VLOOKUP(A374,'national-winners'!$A$2:$B$13,2,0)</f>
        <v>Reagan, Ronald</v>
      </c>
      <c r="X374" t="str">
        <f t="shared" si="17"/>
        <v xml:space="preserve"> Ronald Reagan (W)</v>
      </c>
    </row>
    <row r="375" spans="1:24" x14ac:dyDescent="0.25">
      <c r="A375">
        <v>1980</v>
      </c>
      <c r="B375" t="s">
        <v>46</v>
      </c>
      <c r="C375" t="s">
        <v>47</v>
      </c>
      <c r="D375">
        <v>8</v>
      </c>
      <c r="E375">
        <v>84</v>
      </c>
      <c r="F375">
        <v>62</v>
      </c>
      <c r="G375" t="s">
        <v>16</v>
      </c>
      <c r="H375" t="s">
        <v>167</v>
      </c>
      <c r="I375" t="str">
        <f t="shared" si="15"/>
        <v>Commoner, Barry(L)</v>
      </c>
      <c r="J375" t="s">
        <v>168</v>
      </c>
      <c r="K375" t="b">
        <v>0</v>
      </c>
      <c r="L375">
        <v>5614</v>
      </c>
      <c r="M375">
        <v>1184450</v>
      </c>
      <c r="N375">
        <v>20171015</v>
      </c>
      <c r="O375" t="s">
        <v>19</v>
      </c>
      <c r="P375" t="str">
        <f>IF(VLOOKUP(A375,'national-winners'!$A$2:$B$13,2,0)=H375,"W","L")</f>
        <v>L</v>
      </c>
      <c r="Q375">
        <f>MATCH(C375,'state-winning-votes'!A:A,0)</f>
        <v>8</v>
      </c>
      <c r="R375">
        <f>MATCH(A375,'state-winning-votes'!$A$2:$L$2,0)</f>
        <v>3</v>
      </c>
      <c r="S375" cm="1">
        <f t="array" ref="S375">INDEX('state-winning-votes'!$A$1:$L$53,$Q375,$R375)</f>
        <v>652264</v>
      </c>
      <c r="T375">
        <f>INDEX('state-winning-votes'!$A$1:$L$53,MATCH($C375,'state-winning-votes'!$A:$A,0),MATCH($A375,'state-winning-votes'!$A$2:$L$2,0))</f>
        <v>652264</v>
      </c>
      <c r="U375" t="str">
        <f t="shared" si="16"/>
        <v>Reagan, Ronald</v>
      </c>
      <c r="V375" t="str">
        <f>_xlfn.XLOOKUP(INDEX('state-winning-votes'!$A$1:$L$53,MATCH($C375,'state-winning-votes'!$A:$A,0),MATCH($A375,'state-winning-votes'!$A$2:$L$2,0)),$L:$L,$H:$H)</f>
        <v>Reagan, Ronald</v>
      </c>
      <c r="W375" t="str">
        <f>VLOOKUP(A375,'national-winners'!$A$2:$B$13,2,0)</f>
        <v>Reagan, Ronald</v>
      </c>
      <c r="X375" t="str">
        <f t="shared" si="17"/>
        <v xml:space="preserve"> Ronald Reagan (W)</v>
      </c>
    </row>
    <row r="376" spans="1:24" x14ac:dyDescent="0.25">
      <c r="A376">
        <v>1980</v>
      </c>
      <c r="B376" t="s">
        <v>46</v>
      </c>
      <c r="C376" t="s">
        <v>47</v>
      </c>
      <c r="D376">
        <v>8</v>
      </c>
      <c r="E376">
        <v>84</v>
      </c>
      <c r="F376">
        <v>62</v>
      </c>
      <c r="G376" t="s">
        <v>16</v>
      </c>
      <c r="H376" t="s">
        <v>24</v>
      </c>
      <c r="I376" t="str">
        <f t="shared" si="15"/>
        <v>Bubar, Benjamin ""Ben""(L)</v>
      </c>
      <c r="J376" t="s">
        <v>164</v>
      </c>
      <c r="K376" t="b">
        <v>0</v>
      </c>
      <c r="L376">
        <v>1180</v>
      </c>
      <c r="M376">
        <v>1184450</v>
      </c>
      <c r="N376">
        <v>20171015</v>
      </c>
      <c r="O376" t="s">
        <v>19</v>
      </c>
      <c r="P376" t="str">
        <f>IF(VLOOKUP(A376,'national-winners'!$A$2:$B$13,2,0)=H376,"W","L")</f>
        <v>L</v>
      </c>
      <c r="Q376">
        <f>MATCH(C376,'state-winning-votes'!A:A,0)</f>
        <v>8</v>
      </c>
      <c r="R376">
        <f>MATCH(A376,'state-winning-votes'!$A$2:$L$2,0)</f>
        <v>3</v>
      </c>
      <c r="S376" cm="1">
        <f t="array" ref="S376">INDEX('state-winning-votes'!$A$1:$L$53,$Q376,$R376)</f>
        <v>652264</v>
      </c>
      <c r="T376">
        <f>INDEX('state-winning-votes'!$A$1:$L$53,MATCH($C376,'state-winning-votes'!$A:$A,0),MATCH($A376,'state-winning-votes'!$A$2:$L$2,0))</f>
        <v>652264</v>
      </c>
      <c r="U376" t="str">
        <f t="shared" si="16"/>
        <v>Reagan, Ronald</v>
      </c>
      <c r="V376" t="str">
        <f>_xlfn.XLOOKUP(INDEX('state-winning-votes'!$A$1:$L$53,MATCH($C376,'state-winning-votes'!$A:$A,0),MATCH($A376,'state-winning-votes'!$A$2:$L$2,0)),$L:$L,$H:$H)</f>
        <v>Reagan, Ronald</v>
      </c>
      <c r="W376" t="str">
        <f>VLOOKUP(A376,'national-winners'!$A$2:$B$13,2,0)</f>
        <v>Reagan, Ronald</v>
      </c>
      <c r="X376" t="str">
        <f t="shared" si="17"/>
        <v xml:space="preserve"> Ronald Reagan (W)</v>
      </c>
    </row>
    <row r="377" spans="1:24" x14ac:dyDescent="0.25">
      <c r="A377">
        <v>1980</v>
      </c>
      <c r="B377" t="s">
        <v>46</v>
      </c>
      <c r="C377" t="s">
        <v>47</v>
      </c>
      <c r="D377">
        <v>8</v>
      </c>
      <c r="E377">
        <v>84</v>
      </c>
      <c r="F377">
        <v>62</v>
      </c>
      <c r="G377" t="s">
        <v>16</v>
      </c>
      <c r="H377" t="s">
        <v>173</v>
      </c>
      <c r="I377" t="str">
        <f t="shared" si="15"/>
        <v>Pulley, Andrew(L)</v>
      </c>
      <c r="J377" t="s">
        <v>37</v>
      </c>
      <c r="K377" t="b">
        <v>0</v>
      </c>
      <c r="L377">
        <v>519</v>
      </c>
      <c r="M377">
        <v>1184450</v>
      </c>
      <c r="N377">
        <v>20171015</v>
      </c>
      <c r="O377" t="s">
        <v>19</v>
      </c>
      <c r="P377" t="str">
        <f>IF(VLOOKUP(A377,'national-winners'!$A$2:$B$13,2,0)=H377,"W","L")</f>
        <v>L</v>
      </c>
      <c r="Q377">
        <f>MATCH(C377,'state-winning-votes'!A:A,0)</f>
        <v>8</v>
      </c>
      <c r="R377">
        <f>MATCH(A377,'state-winning-votes'!$A$2:$L$2,0)</f>
        <v>3</v>
      </c>
      <c r="S377" cm="1">
        <f t="array" ref="S377">INDEX('state-winning-votes'!$A$1:$L$53,$Q377,$R377)</f>
        <v>652264</v>
      </c>
      <c r="T377">
        <f>INDEX('state-winning-votes'!$A$1:$L$53,MATCH($C377,'state-winning-votes'!$A:$A,0),MATCH($A377,'state-winning-votes'!$A$2:$L$2,0))</f>
        <v>652264</v>
      </c>
      <c r="U377" t="str">
        <f t="shared" si="16"/>
        <v>Reagan, Ronald</v>
      </c>
      <c r="V377" t="str">
        <f>_xlfn.XLOOKUP(INDEX('state-winning-votes'!$A$1:$L$53,MATCH($C377,'state-winning-votes'!$A:$A,0),MATCH($A377,'state-winning-votes'!$A$2:$L$2,0)),$L:$L,$H:$H)</f>
        <v>Reagan, Ronald</v>
      </c>
      <c r="W377" t="str">
        <f>VLOOKUP(A377,'national-winners'!$A$2:$B$13,2,0)</f>
        <v>Reagan, Ronald</v>
      </c>
      <c r="X377" t="str">
        <f t="shared" si="17"/>
        <v xml:space="preserve"> Ronald Reagan (W)</v>
      </c>
    </row>
    <row r="378" spans="1:24" x14ac:dyDescent="0.25">
      <c r="A378">
        <v>1980</v>
      </c>
      <c r="B378" t="s">
        <v>46</v>
      </c>
      <c r="C378" t="s">
        <v>47</v>
      </c>
      <c r="D378">
        <v>8</v>
      </c>
      <c r="E378">
        <v>84</v>
      </c>
      <c r="F378">
        <v>62</v>
      </c>
      <c r="G378" t="s">
        <v>16</v>
      </c>
      <c r="H378" t="s">
        <v>26</v>
      </c>
      <c r="I378" t="str">
        <f t="shared" si="15"/>
        <v>Hall, Gus(L)</v>
      </c>
      <c r="J378" t="s">
        <v>27</v>
      </c>
      <c r="K378" t="b">
        <v>0</v>
      </c>
      <c r="L378">
        <v>487</v>
      </c>
      <c r="M378">
        <v>1184450</v>
      </c>
      <c r="N378">
        <v>20171015</v>
      </c>
      <c r="O378" t="s">
        <v>19</v>
      </c>
      <c r="P378" t="str">
        <f>IF(VLOOKUP(A378,'national-winners'!$A$2:$B$13,2,0)=H378,"W","L")</f>
        <v>L</v>
      </c>
      <c r="Q378">
        <f>MATCH(C378,'state-winning-votes'!A:A,0)</f>
        <v>8</v>
      </c>
      <c r="R378">
        <f>MATCH(A378,'state-winning-votes'!$A$2:$L$2,0)</f>
        <v>3</v>
      </c>
      <c r="S378" cm="1">
        <f t="array" ref="S378">INDEX('state-winning-votes'!$A$1:$L$53,$Q378,$R378)</f>
        <v>652264</v>
      </c>
      <c r="T378">
        <f>INDEX('state-winning-votes'!$A$1:$L$53,MATCH($C378,'state-winning-votes'!$A:$A,0),MATCH($A378,'state-winning-votes'!$A$2:$L$2,0))</f>
        <v>652264</v>
      </c>
      <c r="U378" t="str">
        <f t="shared" si="16"/>
        <v>Reagan, Ronald</v>
      </c>
      <c r="V378" t="str">
        <f>_xlfn.XLOOKUP(INDEX('state-winning-votes'!$A$1:$L$53,MATCH($C378,'state-winning-votes'!$A:$A,0),MATCH($A378,'state-winning-votes'!$A$2:$L$2,0)),$L:$L,$H:$H)</f>
        <v>Reagan, Ronald</v>
      </c>
      <c r="W378" t="str">
        <f>VLOOKUP(A378,'national-winners'!$A$2:$B$13,2,0)</f>
        <v>Reagan, Ronald</v>
      </c>
      <c r="X378" t="str">
        <f t="shared" si="17"/>
        <v xml:space="preserve"> Ronald Reagan (W)</v>
      </c>
    </row>
    <row r="379" spans="1:24" x14ac:dyDescent="0.25">
      <c r="A379">
        <v>1980</v>
      </c>
      <c r="B379" t="s">
        <v>50</v>
      </c>
      <c r="C379" t="s">
        <v>51</v>
      </c>
      <c r="D379">
        <v>9</v>
      </c>
      <c r="E379">
        <v>16</v>
      </c>
      <c r="F379">
        <v>1</v>
      </c>
      <c r="G379" t="s">
        <v>16</v>
      </c>
      <c r="H379" t="s">
        <v>160</v>
      </c>
      <c r="I379" t="str">
        <f t="shared" si="15"/>
        <v>Reagan, Ronald(W)</v>
      </c>
      <c r="J379" t="s">
        <v>21</v>
      </c>
      <c r="K379" t="b">
        <v>0</v>
      </c>
      <c r="L379">
        <v>677210</v>
      </c>
      <c r="M379">
        <v>1406285</v>
      </c>
      <c r="N379">
        <v>20171015</v>
      </c>
      <c r="O379" t="s">
        <v>19</v>
      </c>
      <c r="P379" t="str">
        <f>IF(VLOOKUP(A379,'national-winners'!$A$2:$B$13,2,0)=H379,"W","L")</f>
        <v>W</v>
      </c>
      <c r="Q379">
        <f>MATCH(C379,'state-winning-votes'!A:A,0)</f>
        <v>9</v>
      </c>
      <c r="R379">
        <f>MATCH(A379,'state-winning-votes'!$A$2:$L$2,0)</f>
        <v>3</v>
      </c>
      <c r="S379" cm="1">
        <f t="array" ref="S379">INDEX('state-winning-votes'!$A$1:$L$53,$Q379,$R379)</f>
        <v>677210</v>
      </c>
      <c r="T379">
        <f>INDEX('state-winning-votes'!$A$1:$L$53,MATCH($C379,'state-winning-votes'!$A:$A,0),MATCH($A379,'state-winning-votes'!$A$2:$L$2,0))</f>
        <v>677210</v>
      </c>
      <c r="U379" t="str">
        <f t="shared" si="16"/>
        <v>Reagan, Ronald</v>
      </c>
      <c r="V379" t="str">
        <f>_xlfn.XLOOKUP(INDEX('state-winning-votes'!$A$1:$L$53,MATCH($C379,'state-winning-votes'!$A:$A,0),MATCH($A379,'state-winning-votes'!$A$2:$L$2,0)),$L:$L,$H:$H)</f>
        <v>Reagan, Ronald</v>
      </c>
      <c r="W379" t="str">
        <f>VLOOKUP(A379,'national-winners'!$A$2:$B$13,2,0)</f>
        <v>Reagan, Ronald</v>
      </c>
      <c r="X379" t="str">
        <f t="shared" si="17"/>
        <v xml:space="preserve"> Ronald Reagan (W)</v>
      </c>
    </row>
    <row r="380" spans="1:24" x14ac:dyDescent="0.25">
      <c r="A380">
        <v>1980</v>
      </c>
      <c r="B380" t="s">
        <v>50</v>
      </c>
      <c r="C380" t="s">
        <v>51</v>
      </c>
      <c r="D380">
        <v>9</v>
      </c>
      <c r="E380">
        <v>16</v>
      </c>
      <c r="F380">
        <v>1</v>
      </c>
      <c r="G380" t="s">
        <v>16</v>
      </c>
      <c r="H380" t="s">
        <v>17</v>
      </c>
      <c r="I380" t="str">
        <f t="shared" si="15"/>
        <v>Carter, Jimmy(L)</v>
      </c>
      <c r="J380" t="s">
        <v>18</v>
      </c>
      <c r="K380" t="b">
        <v>0</v>
      </c>
      <c r="L380">
        <v>541732</v>
      </c>
      <c r="M380">
        <v>1406285</v>
      </c>
      <c r="N380">
        <v>20171015</v>
      </c>
      <c r="O380" t="s">
        <v>19</v>
      </c>
      <c r="P380" t="str">
        <f>IF(VLOOKUP(A380,'national-winners'!$A$2:$B$13,2,0)=H380,"W","L")</f>
        <v>L</v>
      </c>
      <c r="Q380">
        <f>MATCH(C380,'state-winning-votes'!A:A,0)</f>
        <v>9</v>
      </c>
      <c r="R380">
        <f>MATCH(A380,'state-winning-votes'!$A$2:$L$2,0)</f>
        <v>3</v>
      </c>
      <c r="S380" cm="1">
        <f t="array" ref="S380">INDEX('state-winning-votes'!$A$1:$L$53,$Q380,$R380)</f>
        <v>677210</v>
      </c>
      <c r="T380">
        <f>INDEX('state-winning-votes'!$A$1:$L$53,MATCH($C380,'state-winning-votes'!$A:$A,0),MATCH($A380,'state-winning-votes'!$A$2:$L$2,0))</f>
        <v>677210</v>
      </c>
      <c r="U380" t="str">
        <f t="shared" si="16"/>
        <v>Reagan, Ronald</v>
      </c>
      <c r="V380" t="str">
        <f>_xlfn.XLOOKUP(INDEX('state-winning-votes'!$A$1:$L$53,MATCH($C380,'state-winning-votes'!$A:$A,0),MATCH($A380,'state-winning-votes'!$A$2:$L$2,0)),$L:$L,$H:$H)</f>
        <v>Reagan, Ronald</v>
      </c>
      <c r="W380" t="str">
        <f>VLOOKUP(A380,'national-winners'!$A$2:$B$13,2,0)</f>
        <v>Reagan, Ronald</v>
      </c>
      <c r="X380" t="str">
        <f t="shared" si="17"/>
        <v xml:space="preserve"> Ronald Reagan (W)</v>
      </c>
    </row>
    <row r="381" spans="1:24" x14ac:dyDescent="0.25">
      <c r="A381">
        <v>1980</v>
      </c>
      <c r="B381" t="s">
        <v>50</v>
      </c>
      <c r="C381" t="s">
        <v>51</v>
      </c>
      <c r="D381">
        <v>9</v>
      </c>
      <c r="E381">
        <v>16</v>
      </c>
      <c r="F381">
        <v>1</v>
      </c>
      <c r="G381" t="s">
        <v>16</v>
      </c>
      <c r="H381" t="s">
        <v>161</v>
      </c>
      <c r="I381" t="str">
        <f t="shared" si="15"/>
        <v>Anderson, John B.(L)</v>
      </c>
      <c r="J381" t="s">
        <v>174</v>
      </c>
      <c r="K381" t="b">
        <v>0</v>
      </c>
      <c r="L381">
        <v>171807</v>
      </c>
      <c r="M381">
        <v>1406285</v>
      </c>
      <c r="N381">
        <v>20171015</v>
      </c>
      <c r="O381" t="s">
        <v>19</v>
      </c>
      <c r="P381" t="str">
        <f>IF(VLOOKUP(A381,'national-winners'!$A$2:$B$13,2,0)=H381,"W","L")</f>
        <v>L</v>
      </c>
      <c r="Q381">
        <f>MATCH(C381,'state-winning-votes'!A:A,0)</f>
        <v>9</v>
      </c>
      <c r="R381">
        <f>MATCH(A381,'state-winning-votes'!$A$2:$L$2,0)</f>
        <v>3</v>
      </c>
      <c r="S381" cm="1">
        <f t="array" ref="S381">INDEX('state-winning-votes'!$A$1:$L$53,$Q381,$R381)</f>
        <v>677210</v>
      </c>
      <c r="T381">
        <f>INDEX('state-winning-votes'!$A$1:$L$53,MATCH($C381,'state-winning-votes'!$A:$A,0),MATCH($A381,'state-winning-votes'!$A$2:$L$2,0))</f>
        <v>677210</v>
      </c>
      <c r="U381" t="str">
        <f t="shared" si="16"/>
        <v>Reagan, Ronald</v>
      </c>
      <c r="V381" t="str">
        <f>_xlfn.XLOOKUP(INDEX('state-winning-votes'!$A$1:$L$53,MATCH($C381,'state-winning-votes'!$A:$A,0),MATCH($A381,'state-winning-votes'!$A$2:$L$2,0)),$L:$L,$H:$H)</f>
        <v>Reagan, Ronald</v>
      </c>
      <c r="W381" t="str">
        <f>VLOOKUP(A381,'national-winners'!$A$2:$B$13,2,0)</f>
        <v>Reagan, Ronald</v>
      </c>
      <c r="X381" t="str">
        <f t="shared" si="17"/>
        <v xml:space="preserve"> Ronald Reagan (W)</v>
      </c>
    </row>
    <row r="382" spans="1:24" x14ac:dyDescent="0.25">
      <c r="A382">
        <v>1980</v>
      </c>
      <c r="B382" t="s">
        <v>50</v>
      </c>
      <c r="C382" t="s">
        <v>51</v>
      </c>
      <c r="D382">
        <v>9</v>
      </c>
      <c r="E382">
        <v>16</v>
      </c>
      <c r="F382">
        <v>1</v>
      </c>
      <c r="G382" t="s">
        <v>16</v>
      </c>
      <c r="H382" t="s">
        <v>163</v>
      </c>
      <c r="I382" t="str">
        <f t="shared" si="15"/>
        <v>Clark, Edward ""Ed""(L)</v>
      </c>
      <c r="J382" t="s">
        <v>29</v>
      </c>
      <c r="K382" t="b">
        <v>0</v>
      </c>
      <c r="L382">
        <v>8570</v>
      </c>
      <c r="M382">
        <v>1406285</v>
      </c>
      <c r="N382">
        <v>20171015</v>
      </c>
      <c r="O382" t="s">
        <v>19</v>
      </c>
      <c r="P382" t="str">
        <f>IF(VLOOKUP(A382,'national-winners'!$A$2:$B$13,2,0)=H382,"W","L")</f>
        <v>L</v>
      </c>
      <c r="Q382">
        <f>MATCH(C382,'state-winning-votes'!A:A,0)</f>
        <v>9</v>
      </c>
      <c r="R382">
        <f>MATCH(A382,'state-winning-votes'!$A$2:$L$2,0)</f>
        <v>3</v>
      </c>
      <c r="S382" cm="1">
        <f t="array" ref="S382">INDEX('state-winning-votes'!$A$1:$L$53,$Q382,$R382)</f>
        <v>677210</v>
      </c>
      <c r="T382">
        <f>INDEX('state-winning-votes'!$A$1:$L$53,MATCH($C382,'state-winning-votes'!$A:$A,0),MATCH($A382,'state-winning-votes'!$A$2:$L$2,0))</f>
        <v>677210</v>
      </c>
      <c r="U382" t="str">
        <f t="shared" si="16"/>
        <v>Reagan, Ronald</v>
      </c>
      <c r="V382" t="str">
        <f>_xlfn.XLOOKUP(INDEX('state-winning-votes'!$A$1:$L$53,MATCH($C382,'state-winning-votes'!$A:$A,0),MATCH($A382,'state-winning-votes'!$A$2:$L$2,0)),$L:$L,$H:$H)</f>
        <v>Reagan, Ronald</v>
      </c>
      <c r="W382" t="str">
        <f>VLOOKUP(A382,'national-winners'!$A$2:$B$13,2,0)</f>
        <v>Reagan, Ronald</v>
      </c>
      <c r="X382" t="str">
        <f t="shared" si="17"/>
        <v xml:space="preserve"> Ronald Reagan (W)</v>
      </c>
    </row>
    <row r="383" spans="1:24" x14ac:dyDescent="0.25">
      <c r="A383">
        <v>1980</v>
      </c>
      <c r="B383" t="s">
        <v>50</v>
      </c>
      <c r="C383" t="s">
        <v>51</v>
      </c>
      <c r="D383">
        <v>9</v>
      </c>
      <c r="E383">
        <v>16</v>
      </c>
      <c r="F383">
        <v>1</v>
      </c>
      <c r="G383" t="s">
        <v>16</v>
      </c>
      <c r="H383" t="s">
        <v>167</v>
      </c>
      <c r="I383" t="str">
        <f t="shared" si="15"/>
        <v>Commoner, Barry(L)</v>
      </c>
      <c r="J383" t="s">
        <v>168</v>
      </c>
      <c r="K383" t="b">
        <v>0</v>
      </c>
      <c r="L383">
        <v>6130</v>
      </c>
      <c r="M383">
        <v>1406285</v>
      </c>
      <c r="N383">
        <v>20171015</v>
      </c>
      <c r="O383" t="s">
        <v>19</v>
      </c>
      <c r="P383" t="str">
        <f>IF(VLOOKUP(A383,'national-winners'!$A$2:$B$13,2,0)=H383,"W","L")</f>
        <v>L</v>
      </c>
      <c r="Q383">
        <f>MATCH(C383,'state-winning-votes'!A:A,0)</f>
        <v>9</v>
      </c>
      <c r="R383">
        <f>MATCH(A383,'state-winning-votes'!$A$2:$L$2,0)</f>
        <v>3</v>
      </c>
      <c r="S383" cm="1">
        <f t="array" ref="S383">INDEX('state-winning-votes'!$A$1:$L$53,$Q383,$R383)</f>
        <v>677210</v>
      </c>
      <c r="T383">
        <f>INDEX('state-winning-votes'!$A$1:$L$53,MATCH($C383,'state-winning-votes'!$A:$A,0),MATCH($A383,'state-winning-votes'!$A$2:$L$2,0))</f>
        <v>677210</v>
      </c>
      <c r="U383" t="str">
        <f t="shared" si="16"/>
        <v>Reagan, Ronald</v>
      </c>
      <c r="V383" t="str">
        <f>_xlfn.XLOOKUP(INDEX('state-winning-votes'!$A$1:$L$53,MATCH($C383,'state-winning-votes'!$A:$A,0),MATCH($A383,'state-winning-votes'!$A$2:$L$2,0)),$L:$L,$H:$H)</f>
        <v>Reagan, Ronald</v>
      </c>
      <c r="W383" t="str">
        <f>VLOOKUP(A383,'national-winners'!$A$2:$B$13,2,0)</f>
        <v>Reagan, Ronald</v>
      </c>
      <c r="X383" t="str">
        <f t="shared" si="17"/>
        <v xml:space="preserve"> Ronald Reagan (W)</v>
      </c>
    </row>
    <row r="384" spans="1:24" x14ac:dyDescent="0.25">
      <c r="A384">
        <v>1980</v>
      </c>
      <c r="B384" t="s">
        <v>50</v>
      </c>
      <c r="C384" t="s">
        <v>51</v>
      </c>
      <c r="D384">
        <v>9</v>
      </c>
      <c r="E384">
        <v>16</v>
      </c>
      <c r="F384">
        <v>1</v>
      </c>
      <c r="G384" t="s">
        <v>16</v>
      </c>
      <c r="I384" t="str">
        <f t="shared" si="15"/>
        <v>(L)</v>
      </c>
      <c r="K384" t="b">
        <v>1</v>
      </c>
      <c r="L384">
        <v>836</v>
      </c>
      <c r="M384">
        <v>1406285</v>
      </c>
      <c r="N384">
        <v>20171015</v>
      </c>
      <c r="O384" t="s">
        <v>19</v>
      </c>
      <c r="P384" t="str">
        <f>IF(VLOOKUP(A384,'national-winners'!$A$2:$B$13,2,0)=H384,"W","L")</f>
        <v>L</v>
      </c>
      <c r="Q384">
        <f>MATCH(C384,'state-winning-votes'!A:A,0)</f>
        <v>9</v>
      </c>
      <c r="R384">
        <f>MATCH(A384,'state-winning-votes'!$A$2:$L$2,0)</f>
        <v>3</v>
      </c>
      <c r="S384" cm="1">
        <f t="array" ref="S384">INDEX('state-winning-votes'!$A$1:$L$53,$Q384,$R384)</f>
        <v>677210</v>
      </c>
      <c r="T384">
        <f>INDEX('state-winning-votes'!$A$1:$L$53,MATCH($C384,'state-winning-votes'!$A:$A,0),MATCH($A384,'state-winning-votes'!$A$2:$L$2,0))</f>
        <v>677210</v>
      </c>
      <c r="U384" t="str">
        <f t="shared" si="16"/>
        <v>Reagan, Ronald</v>
      </c>
      <c r="V384" t="str">
        <f>_xlfn.XLOOKUP(INDEX('state-winning-votes'!$A$1:$L$53,MATCH($C384,'state-winning-votes'!$A:$A,0),MATCH($A384,'state-winning-votes'!$A$2:$L$2,0)),$L:$L,$H:$H)</f>
        <v>Reagan, Ronald</v>
      </c>
      <c r="W384" t="str">
        <f>VLOOKUP(A384,'national-winners'!$A$2:$B$13,2,0)</f>
        <v>Reagan, Ronald</v>
      </c>
      <c r="X384" t="str">
        <f t="shared" si="17"/>
        <v xml:space="preserve"> Ronald Reagan (W)</v>
      </c>
    </row>
    <row r="385" spans="1:24" x14ac:dyDescent="0.25">
      <c r="A385">
        <v>1980</v>
      </c>
      <c r="B385" t="s">
        <v>53</v>
      </c>
      <c r="C385" t="s">
        <v>54</v>
      </c>
      <c r="D385">
        <v>10</v>
      </c>
      <c r="E385">
        <v>51</v>
      </c>
      <c r="F385">
        <v>11</v>
      </c>
      <c r="G385" t="s">
        <v>16</v>
      </c>
      <c r="H385" t="s">
        <v>160</v>
      </c>
      <c r="I385" t="str">
        <f t="shared" si="15"/>
        <v>Reagan, Ronald(W)</v>
      </c>
      <c r="J385" t="s">
        <v>21</v>
      </c>
      <c r="K385" t="b">
        <v>0</v>
      </c>
      <c r="L385">
        <v>111252</v>
      </c>
      <c r="M385">
        <v>235668</v>
      </c>
      <c r="N385">
        <v>20171015</v>
      </c>
      <c r="O385" t="s">
        <v>19</v>
      </c>
      <c r="P385" t="str">
        <f>IF(VLOOKUP(A385,'national-winners'!$A$2:$B$13,2,0)=H385,"W","L")</f>
        <v>W</v>
      </c>
      <c r="Q385">
        <f>MATCH(C385,'state-winning-votes'!A:A,0)</f>
        <v>11</v>
      </c>
      <c r="R385">
        <f>MATCH(A385,'state-winning-votes'!$A$2:$L$2,0)</f>
        <v>3</v>
      </c>
      <c r="S385" cm="1">
        <f t="array" ref="S385">INDEX('state-winning-votes'!$A$1:$L$53,$Q385,$R385)</f>
        <v>111252</v>
      </c>
      <c r="T385">
        <f>INDEX('state-winning-votes'!$A$1:$L$53,MATCH($C385,'state-winning-votes'!$A:$A,0),MATCH($A385,'state-winning-votes'!$A$2:$L$2,0))</f>
        <v>111252</v>
      </c>
      <c r="U385" t="str">
        <f t="shared" si="16"/>
        <v>Reagan, Ronald</v>
      </c>
      <c r="V385" t="str">
        <f>_xlfn.XLOOKUP(INDEX('state-winning-votes'!$A$1:$L$53,MATCH($C385,'state-winning-votes'!$A:$A,0),MATCH($A385,'state-winning-votes'!$A$2:$L$2,0)),$L:$L,$H:$H)</f>
        <v>Reagan, Ronald</v>
      </c>
      <c r="W385" t="str">
        <f>VLOOKUP(A385,'national-winners'!$A$2:$B$13,2,0)</f>
        <v>Reagan, Ronald</v>
      </c>
      <c r="X385" t="str">
        <f t="shared" si="17"/>
        <v xml:space="preserve"> Ronald Reagan (W)</v>
      </c>
    </row>
    <row r="386" spans="1:24" x14ac:dyDescent="0.25">
      <c r="A386">
        <v>1980</v>
      </c>
      <c r="B386" t="s">
        <v>53</v>
      </c>
      <c r="C386" t="s">
        <v>54</v>
      </c>
      <c r="D386">
        <v>10</v>
      </c>
      <c r="E386">
        <v>51</v>
      </c>
      <c r="F386">
        <v>11</v>
      </c>
      <c r="G386" t="s">
        <v>16</v>
      </c>
      <c r="H386" t="s">
        <v>17</v>
      </c>
      <c r="I386" t="str">
        <f t="shared" si="15"/>
        <v>Carter, Jimmy(L)</v>
      </c>
      <c r="J386" t="s">
        <v>18</v>
      </c>
      <c r="K386" t="b">
        <v>0</v>
      </c>
      <c r="L386">
        <v>105754</v>
      </c>
      <c r="M386">
        <v>235668</v>
      </c>
      <c r="N386">
        <v>20171015</v>
      </c>
      <c r="O386" t="s">
        <v>19</v>
      </c>
      <c r="P386" t="str">
        <f>IF(VLOOKUP(A386,'national-winners'!$A$2:$B$13,2,0)=H386,"W","L")</f>
        <v>L</v>
      </c>
      <c r="Q386">
        <f>MATCH(C386,'state-winning-votes'!A:A,0)</f>
        <v>11</v>
      </c>
      <c r="R386">
        <f>MATCH(A386,'state-winning-votes'!$A$2:$L$2,0)</f>
        <v>3</v>
      </c>
      <c r="S386" cm="1">
        <f t="array" ref="S386">INDEX('state-winning-votes'!$A$1:$L$53,$Q386,$R386)</f>
        <v>111252</v>
      </c>
      <c r="T386">
        <f>INDEX('state-winning-votes'!$A$1:$L$53,MATCH($C386,'state-winning-votes'!$A:$A,0),MATCH($A386,'state-winning-votes'!$A$2:$L$2,0))</f>
        <v>111252</v>
      </c>
      <c r="U386" t="str">
        <f t="shared" si="16"/>
        <v>Reagan, Ronald</v>
      </c>
      <c r="V386" t="str">
        <f>_xlfn.XLOOKUP(INDEX('state-winning-votes'!$A$1:$L$53,MATCH($C386,'state-winning-votes'!$A:$A,0),MATCH($A386,'state-winning-votes'!$A$2:$L$2,0)),$L:$L,$H:$H)</f>
        <v>Reagan, Ronald</v>
      </c>
      <c r="W386" t="str">
        <f>VLOOKUP(A386,'national-winners'!$A$2:$B$13,2,0)</f>
        <v>Reagan, Ronald</v>
      </c>
      <c r="X386" t="str">
        <f t="shared" si="17"/>
        <v xml:space="preserve"> Ronald Reagan (W)</v>
      </c>
    </row>
    <row r="387" spans="1:24" x14ac:dyDescent="0.25">
      <c r="A387">
        <v>1980</v>
      </c>
      <c r="B387" t="s">
        <v>53</v>
      </c>
      <c r="C387" t="s">
        <v>54</v>
      </c>
      <c r="D387">
        <v>10</v>
      </c>
      <c r="E387">
        <v>51</v>
      </c>
      <c r="F387">
        <v>11</v>
      </c>
      <c r="G387" t="s">
        <v>16</v>
      </c>
      <c r="H387" t="s">
        <v>161</v>
      </c>
      <c r="I387" t="str">
        <f t="shared" ref="I387:I450" si="18">H387&amp;"("&amp;P387&amp;")"</f>
        <v>Anderson, John B.(L)</v>
      </c>
      <c r="J387" t="s">
        <v>35</v>
      </c>
      <c r="K387" t="b">
        <v>0</v>
      </c>
      <c r="L387">
        <v>16288</v>
      </c>
      <c r="M387">
        <v>235668</v>
      </c>
      <c r="N387">
        <v>20171015</v>
      </c>
      <c r="O387" t="s">
        <v>19</v>
      </c>
      <c r="P387" t="str">
        <f>IF(VLOOKUP(A387,'national-winners'!$A$2:$B$13,2,0)=H387,"W","L")</f>
        <v>L</v>
      </c>
      <c r="Q387">
        <f>MATCH(C387,'state-winning-votes'!A:A,0)</f>
        <v>11</v>
      </c>
      <c r="R387">
        <f>MATCH(A387,'state-winning-votes'!$A$2:$L$2,0)</f>
        <v>3</v>
      </c>
      <c r="S387" cm="1">
        <f t="array" ref="S387">INDEX('state-winning-votes'!$A$1:$L$53,$Q387,$R387)</f>
        <v>111252</v>
      </c>
      <c r="T387">
        <f>INDEX('state-winning-votes'!$A$1:$L$53,MATCH($C387,'state-winning-votes'!$A:$A,0),MATCH($A387,'state-winning-votes'!$A$2:$L$2,0))</f>
        <v>111252</v>
      </c>
      <c r="U387" t="str">
        <f t="shared" ref="U387:U450" si="19">_xlfn.XLOOKUP(T387,L:L,H:H)</f>
        <v>Reagan, Ronald</v>
      </c>
      <c r="V387" t="str">
        <f>_xlfn.XLOOKUP(INDEX('state-winning-votes'!$A$1:$L$53,MATCH($C387,'state-winning-votes'!$A:$A,0),MATCH($A387,'state-winning-votes'!$A$2:$L$2,0)),$L:$L,$H:$H)</f>
        <v>Reagan, Ronald</v>
      </c>
      <c r="W387" t="str">
        <f>VLOOKUP(A387,'national-winners'!$A$2:$B$13,2,0)</f>
        <v>Reagan, Ronald</v>
      </c>
      <c r="X387" t="str">
        <f t="shared" ref="X387:X450" si="20">IFERROR(RIGHT(V387,LEN(V387)-SEARCH(",",V387))&amp;" "&amp;LEFT(V387,SEARCH(",",V387)-1)&amp;" (W)","NULL")</f>
        <v xml:space="preserve"> Ronald Reagan (W)</v>
      </c>
    </row>
    <row r="388" spans="1:24" x14ac:dyDescent="0.25">
      <c r="A388">
        <v>1980</v>
      </c>
      <c r="B388" t="s">
        <v>53</v>
      </c>
      <c r="C388" t="s">
        <v>54</v>
      </c>
      <c r="D388">
        <v>10</v>
      </c>
      <c r="E388">
        <v>51</v>
      </c>
      <c r="F388">
        <v>11</v>
      </c>
      <c r="G388" t="s">
        <v>16</v>
      </c>
      <c r="H388" t="s">
        <v>163</v>
      </c>
      <c r="I388" t="str">
        <f t="shared" si="18"/>
        <v>Clark, Edward ""Ed""(L)</v>
      </c>
      <c r="J388" t="s">
        <v>29</v>
      </c>
      <c r="K388" t="b">
        <v>0</v>
      </c>
      <c r="L388">
        <v>1974</v>
      </c>
      <c r="M388">
        <v>235668</v>
      </c>
      <c r="N388">
        <v>20171015</v>
      </c>
      <c r="O388" t="s">
        <v>19</v>
      </c>
      <c r="P388" t="str">
        <f>IF(VLOOKUP(A388,'national-winners'!$A$2:$B$13,2,0)=H388,"W","L")</f>
        <v>L</v>
      </c>
      <c r="Q388">
        <f>MATCH(C388,'state-winning-votes'!A:A,0)</f>
        <v>11</v>
      </c>
      <c r="R388">
        <f>MATCH(A388,'state-winning-votes'!$A$2:$L$2,0)</f>
        <v>3</v>
      </c>
      <c r="S388" cm="1">
        <f t="array" ref="S388">INDEX('state-winning-votes'!$A$1:$L$53,$Q388,$R388)</f>
        <v>111252</v>
      </c>
      <c r="T388">
        <f>INDEX('state-winning-votes'!$A$1:$L$53,MATCH($C388,'state-winning-votes'!$A:$A,0),MATCH($A388,'state-winning-votes'!$A$2:$L$2,0))</f>
        <v>111252</v>
      </c>
      <c r="U388" t="str">
        <f t="shared" si="19"/>
        <v>Reagan, Ronald</v>
      </c>
      <c r="V388" t="str">
        <f>_xlfn.XLOOKUP(INDEX('state-winning-votes'!$A$1:$L$53,MATCH($C388,'state-winning-votes'!$A:$A,0),MATCH($A388,'state-winning-votes'!$A$2:$L$2,0)),$L:$L,$H:$H)</f>
        <v>Reagan, Ronald</v>
      </c>
      <c r="W388" t="str">
        <f>VLOOKUP(A388,'national-winners'!$A$2:$B$13,2,0)</f>
        <v>Reagan, Ronald</v>
      </c>
      <c r="X388" t="str">
        <f t="shared" si="20"/>
        <v xml:space="preserve"> Ronald Reagan (W)</v>
      </c>
    </row>
    <row r="389" spans="1:24" x14ac:dyDescent="0.25">
      <c r="A389">
        <v>1980</v>
      </c>
      <c r="B389" t="s">
        <v>53</v>
      </c>
      <c r="C389" t="s">
        <v>54</v>
      </c>
      <c r="D389">
        <v>10</v>
      </c>
      <c r="E389">
        <v>51</v>
      </c>
      <c r="F389">
        <v>11</v>
      </c>
      <c r="G389" t="s">
        <v>16</v>
      </c>
      <c r="H389" t="s">
        <v>175</v>
      </c>
      <c r="I389" t="str">
        <f t="shared" si="18"/>
        <v>Greaves, Percy L, Jr.(L)</v>
      </c>
      <c r="J389" t="s">
        <v>39</v>
      </c>
      <c r="K389" t="b">
        <v>0</v>
      </c>
      <c r="L389">
        <v>400</v>
      </c>
      <c r="M389">
        <v>235668</v>
      </c>
      <c r="N389">
        <v>20171015</v>
      </c>
      <c r="O389" t="s">
        <v>19</v>
      </c>
      <c r="P389" t="str">
        <f>IF(VLOOKUP(A389,'national-winners'!$A$2:$B$13,2,0)=H389,"W","L")</f>
        <v>L</v>
      </c>
      <c r="Q389">
        <f>MATCH(C389,'state-winning-votes'!A:A,0)</f>
        <v>11</v>
      </c>
      <c r="R389">
        <f>MATCH(A389,'state-winning-votes'!$A$2:$L$2,0)</f>
        <v>3</v>
      </c>
      <c r="S389" cm="1">
        <f t="array" ref="S389">INDEX('state-winning-votes'!$A$1:$L$53,$Q389,$R389)</f>
        <v>111252</v>
      </c>
      <c r="T389">
        <f>INDEX('state-winning-votes'!$A$1:$L$53,MATCH($C389,'state-winning-votes'!$A:$A,0),MATCH($A389,'state-winning-votes'!$A$2:$L$2,0))</f>
        <v>111252</v>
      </c>
      <c r="U389" t="str">
        <f t="shared" si="19"/>
        <v>Reagan, Ronald</v>
      </c>
      <c r="V389" t="str">
        <f>_xlfn.XLOOKUP(INDEX('state-winning-votes'!$A$1:$L$53,MATCH($C389,'state-winning-votes'!$A:$A,0),MATCH($A389,'state-winning-votes'!$A$2:$L$2,0)),$L:$L,$H:$H)</f>
        <v>Reagan, Ronald</v>
      </c>
      <c r="W389" t="str">
        <f>VLOOKUP(A389,'national-winners'!$A$2:$B$13,2,0)</f>
        <v>Reagan, Ronald</v>
      </c>
      <c r="X389" t="str">
        <f t="shared" si="20"/>
        <v xml:space="preserve"> Ronald Reagan (W)</v>
      </c>
    </row>
    <row r="390" spans="1:24" x14ac:dyDescent="0.25">
      <c r="A390">
        <v>1980</v>
      </c>
      <c r="B390" t="s">
        <v>57</v>
      </c>
      <c r="C390" t="s">
        <v>58</v>
      </c>
      <c r="D390">
        <v>11</v>
      </c>
      <c r="E390">
        <v>53</v>
      </c>
      <c r="F390">
        <v>55</v>
      </c>
      <c r="G390" t="s">
        <v>16</v>
      </c>
      <c r="H390" t="s">
        <v>17</v>
      </c>
      <c r="I390" t="str">
        <f t="shared" si="18"/>
        <v>Carter, Jimmy(L)</v>
      </c>
      <c r="J390" t="s">
        <v>18</v>
      </c>
      <c r="K390" t="b">
        <v>0</v>
      </c>
      <c r="L390">
        <v>130231</v>
      </c>
      <c r="M390">
        <v>173889</v>
      </c>
      <c r="N390">
        <v>20171015</v>
      </c>
      <c r="O390" t="s">
        <v>19</v>
      </c>
      <c r="P390" t="str">
        <f>IF(VLOOKUP(A390,'national-winners'!$A$2:$B$13,2,0)=H390,"W","L")</f>
        <v>L</v>
      </c>
      <c r="Q390">
        <f>MATCH(C390,'state-winning-votes'!A:A,0)</f>
        <v>10</v>
      </c>
      <c r="R390">
        <f>MATCH(A390,'state-winning-votes'!$A$2:$L$2,0)</f>
        <v>3</v>
      </c>
      <c r="S390" cm="1">
        <f t="array" ref="S390">INDEX('state-winning-votes'!$A$1:$L$53,$Q390,$R390)</f>
        <v>130231</v>
      </c>
      <c r="T390">
        <f>INDEX('state-winning-votes'!$A$1:$L$53,MATCH($C390,'state-winning-votes'!$A:$A,0),MATCH($A390,'state-winning-votes'!$A$2:$L$2,0))</f>
        <v>130231</v>
      </c>
      <c r="U390" t="str">
        <f t="shared" si="19"/>
        <v>Carter, Jimmy</v>
      </c>
      <c r="V390" t="str">
        <f>_xlfn.XLOOKUP(INDEX('state-winning-votes'!$A$1:$L$53,MATCH($C390,'state-winning-votes'!$A:$A,0),MATCH($A390,'state-winning-votes'!$A$2:$L$2,0)),$L:$L,$H:$H)</f>
        <v>Carter, Jimmy</v>
      </c>
      <c r="W390" t="str">
        <f>VLOOKUP(A390,'national-winners'!$A$2:$B$13,2,0)</f>
        <v>Reagan, Ronald</v>
      </c>
      <c r="X390" t="str">
        <f t="shared" si="20"/>
        <v xml:space="preserve"> Jimmy Carter (W)</v>
      </c>
    </row>
    <row r="391" spans="1:24" x14ac:dyDescent="0.25">
      <c r="A391">
        <v>1980</v>
      </c>
      <c r="B391" t="s">
        <v>57</v>
      </c>
      <c r="C391" t="s">
        <v>58</v>
      </c>
      <c r="D391">
        <v>11</v>
      </c>
      <c r="E391">
        <v>53</v>
      </c>
      <c r="F391">
        <v>55</v>
      </c>
      <c r="G391" t="s">
        <v>16</v>
      </c>
      <c r="H391" t="s">
        <v>160</v>
      </c>
      <c r="I391" t="str">
        <f t="shared" si="18"/>
        <v>Reagan, Ronald(W)</v>
      </c>
      <c r="J391" t="s">
        <v>21</v>
      </c>
      <c r="K391" t="b">
        <v>0</v>
      </c>
      <c r="L391">
        <v>23313</v>
      </c>
      <c r="M391">
        <v>173889</v>
      </c>
      <c r="N391">
        <v>20171015</v>
      </c>
      <c r="O391" t="s">
        <v>19</v>
      </c>
      <c r="P391" t="str">
        <f>IF(VLOOKUP(A391,'national-winners'!$A$2:$B$13,2,0)=H391,"W","L")</f>
        <v>W</v>
      </c>
      <c r="Q391">
        <f>MATCH(C391,'state-winning-votes'!A:A,0)</f>
        <v>10</v>
      </c>
      <c r="R391">
        <f>MATCH(A391,'state-winning-votes'!$A$2:$L$2,0)</f>
        <v>3</v>
      </c>
      <c r="S391" cm="1">
        <f t="array" ref="S391">INDEX('state-winning-votes'!$A$1:$L$53,$Q391,$R391)</f>
        <v>130231</v>
      </c>
      <c r="T391">
        <f>INDEX('state-winning-votes'!$A$1:$L$53,MATCH($C391,'state-winning-votes'!$A:$A,0),MATCH($A391,'state-winning-votes'!$A$2:$L$2,0))</f>
        <v>130231</v>
      </c>
      <c r="U391" t="str">
        <f t="shared" si="19"/>
        <v>Carter, Jimmy</v>
      </c>
      <c r="V391" t="str">
        <f>_xlfn.XLOOKUP(INDEX('state-winning-votes'!$A$1:$L$53,MATCH($C391,'state-winning-votes'!$A:$A,0),MATCH($A391,'state-winning-votes'!$A$2:$L$2,0)),$L:$L,$H:$H)</f>
        <v>Carter, Jimmy</v>
      </c>
      <c r="W391" t="str">
        <f>VLOOKUP(A391,'national-winners'!$A$2:$B$13,2,0)</f>
        <v>Reagan, Ronald</v>
      </c>
      <c r="X391" t="str">
        <f t="shared" si="20"/>
        <v xml:space="preserve"> Jimmy Carter (W)</v>
      </c>
    </row>
    <row r="392" spans="1:24" x14ac:dyDescent="0.25">
      <c r="A392">
        <v>1980</v>
      </c>
      <c r="B392" t="s">
        <v>57</v>
      </c>
      <c r="C392" t="s">
        <v>58</v>
      </c>
      <c r="D392">
        <v>11</v>
      </c>
      <c r="E392">
        <v>53</v>
      </c>
      <c r="F392">
        <v>55</v>
      </c>
      <c r="G392" t="s">
        <v>16</v>
      </c>
      <c r="H392" t="s">
        <v>161</v>
      </c>
      <c r="I392" t="str">
        <f t="shared" si="18"/>
        <v>Anderson, John B.(L)</v>
      </c>
      <c r="J392" t="s">
        <v>35</v>
      </c>
      <c r="K392" t="b">
        <v>0</v>
      </c>
      <c r="L392">
        <v>16131</v>
      </c>
      <c r="M392">
        <v>173889</v>
      </c>
      <c r="N392">
        <v>20171015</v>
      </c>
      <c r="O392" t="s">
        <v>19</v>
      </c>
      <c r="P392" t="str">
        <f>IF(VLOOKUP(A392,'national-winners'!$A$2:$B$13,2,0)=H392,"W","L")</f>
        <v>L</v>
      </c>
      <c r="Q392">
        <f>MATCH(C392,'state-winning-votes'!A:A,0)</f>
        <v>10</v>
      </c>
      <c r="R392">
        <f>MATCH(A392,'state-winning-votes'!$A$2:$L$2,0)</f>
        <v>3</v>
      </c>
      <c r="S392" cm="1">
        <f t="array" ref="S392">INDEX('state-winning-votes'!$A$1:$L$53,$Q392,$R392)</f>
        <v>130231</v>
      </c>
      <c r="T392">
        <f>INDEX('state-winning-votes'!$A$1:$L$53,MATCH($C392,'state-winning-votes'!$A:$A,0),MATCH($A392,'state-winning-votes'!$A$2:$L$2,0))</f>
        <v>130231</v>
      </c>
      <c r="U392" t="str">
        <f t="shared" si="19"/>
        <v>Carter, Jimmy</v>
      </c>
      <c r="V392" t="str">
        <f>_xlfn.XLOOKUP(INDEX('state-winning-votes'!$A$1:$L$53,MATCH($C392,'state-winning-votes'!$A:$A,0),MATCH($A392,'state-winning-votes'!$A$2:$L$2,0)),$L:$L,$H:$H)</f>
        <v>Carter, Jimmy</v>
      </c>
      <c r="W392" t="str">
        <f>VLOOKUP(A392,'national-winners'!$A$2:$B$13,2,0)</f>
        <v>Reagan, Ronald</v>
      </c>
      <c r="X392" t="str">
        <f t="shared" si="20"/>
        <v xml:space="preserve"> Jimmy Carter (W)</v>
      </c>
    </row>
    <row r="393" spans="1:24" x14ac:dyDescent="0.25">
      <c r="A393">
        <v>1980</v>
      </c>
      <c r="B393" t="s">
        <v>57</v>
      </c>
      <c r="C393" t="s">
        <v>58</v>
      </c>
      <c r="D393">
        <v>11</v>
      </c>
      <c r="E393">
        <v>53</v>
      </c>
      <c r="F393">
        <v>55</v>
      </c>
      <c r="G393" t="s">
        <v>16</v>
      </c>
      <c r="H393" t="s">
        <v>167</v>
      </c>
      <c r="I393" t="str">
        <f t="shared" si="18"/>
        <v>Commoner, Barry(L)</v>
      </c>
      <c r="J393" t="s">
        <v>168</v>
      </c>
      <c r="K393" t="b">
        <v>0</v>
      </c>
      <c r="L393">
        <v>1826</v>
      </c>
      <c r="M393">
        <v>173889</v>
      </c>
      <c r="N393">
        <v>20171015</v>
      </c>
      <c r="O393" t="s">
        <v>19</v>
      </c>
      <c r="P393" t="str">
        <f>IF(VLOOKUP(A393,'national-winners'!$A$2:$B$13,2,0)=H393,"W","L")</f>
        <v>L</v>
      </c>
      <c r="Q393">
        <f>MATCH(C393,'state-winning-votes'!A:A,0)</f>
        <v>10</v>
      </c>
      <c r="R393">
        <f>MATCH(A393,'state-winning-votes'!$A$2:$L$2,0)</f>
        <v>3</v>
      </c>
      <c r="S393" cm="1">
        <f t="array" ref="S393">INDEX('state-winning-votes'!$A$1:$L$53,$Q393,$R393)</f>
        <v>130231</v>
      </c>
      <c r="T393">
        <f>INDEX('state-winning-votes'!$A$1:$L$53,MATCH($C393,'state-winning-votes'!$A:$A,0),MATCH($A393,'state-winning-votes'!$A$2:$L$2,0))</f>
        <v>130231</v>
      </c>
      <c r="U393" t="str">
        <f t="shared" si="19"/>
        <v>Carter, Jimmy</v>
      </c>
      <c r="V393" t="str">
        <f>_xlfn.XLOOKUP(INDEX('state-winning-votes'!$A$1:$L$53,MATCH($C393,'state-winning-votes'!$A:$A,0),MATCH($A393,'state-winning-votes'!$A$2:$L$2,0)),$L:$L,$H:$H)</f>
        <v>Carter, Jimmy</v>
      </c>
      <c r="W393" t="str">
        <f>VLOOKUP(A393,'national-winners'!$A$2:$B$13,2,0)</f>
        <v>Reagan, Ronald</v>
      </c>
      <c r="X393" t="str">
        <f t="shared" si="20"/>
        <v xml:space="preserve"> Jimmy Carter (W)</v>
      </c>
    </row>
    <row r="394" spans="1:24" x14ac:dyDescent="0.25">
      <c r="A394">
        <v>1980</v>
      </c>
      <c r="B394" t="s">
        <v>57</v>
      </c>
      <c r="C394" t="s">
        <v>58</v>
      </c>
      <c r="D394">
        <v>11</v>
      </c>
      <c r="E394">
        <v>53</v>
      </c>
      <c r="F394">
        <v>55</v>
      </c>
      <c r="G394" t="s">
        <v>16</v>
      </c>
      <c r="H394" t="s">
        <v>163</v>
      </c>
      <c r="I394" t="str">
        <f t="shared" si="18"/>
        <v>Clark, Edward ""Ed""(L)</v>
      </c>
      <c r="J394" t="s">
        <v>29</v>
      </c>
      <c r="K394" t="b">
        <v>0</v>
      </c>
      <c r="L394">
        <v>1104</v>
      </c>
      <c r="M394">
        <v>173889</v>
      </c>
      <c r="N394">
        <v>20171015</v>
      </c>
      <c r="O394" t="s">
        <v>19</v>
      </c>
      <c r="P394" t="str">
        <f>IF(VLOOKUP(A394,'national-winners'!$A$2:$B$13,2,0)=H394,"W","L")</f>
        <v>L</v>
      </c>
      <c r="Q394">
        <f>MATCH(C394,'state-winning-votes'!A:A,0)</f>
        <v>10</v>
      </c>
      <c r="R394">
        <f>MATCH(A394,'state-winning-votes'!$A$2:$L$2,0)</f>
        <v>3</v>
      </c>
      <c r="S394" cm="1">
        <f t="array" ref="S394">INDEX('state-winning-votes'!$A$1:$L$53,$Q394,$R394)</f>
        <v>130231</v>
      </c>
      <c r="T394">
        <f>INDEX('state-winning-votes'!$A$1:$L$53,MATCH($C394,'state-winning-votes'!$A:$A,0),MATCH($A394,'state-winning-votes'!$A$2:$L$2,0))</f>
        <v>130231</v>
      </c>
      <c r="U394" t="str">
        <f t="shared" si="19"/>
        <v>Carter, Jimmy</v>
      </c>
      <c r="V394" t="str">
        <f>_xlfn.XLOOKUP(INDEX('state-winning-votes'!$A$1:$L$53,MATCH($C394,'state-winning-votes'!$A:$A,0),MATCH($A394,'state-winning-votes'!$A$2:$L$2,0)),$L:$L,$H:$H)</f>
        <v>Carter, Jimmy</v>
      </c>
      <c r="W394" t="str">
        <f>VLOOKUP(A394,'national-winners'!$A$2:$B$13,2,0)</f>
        <v>Reagan, Ronald</v>
      </c>
      <c r="X394" t="str">
        <f t="shared" si="20"/>
        <v xml:space="preserve"> Jimmy Carter (W)</v>
      </c>
    </row>
    <row r="395" spans="1:24" x14ac:dyDescent="0.25">
      <c r="A395">
        <v>1980</v>
      </c>
      <c r="B395" t="s">
        <v>57</v>
      </c>
      <c r="C395" t="s">
        <v>58</v>
      </c>
      <c r="D395">
        <v>11</v>
      </c>
      <c r="E395">
        <v>53</v>
      </c>
      <c r="F395">
        <v>55</v>
      </c>
      <c r="G395" t="s">
        <v>16</v>
      </c>
      <c r="I395" t="str">
        <f t="shared" si="18"/>
        <v>(L)</v>
      </c>
      <c r="K395" t="b">
        <v>1</v>
      </c>
      <c r="L395">
        <v>690</v>
      </c>
      <c r="M395">
        <v>173889</v>
      </c>
      <c r="N395">
        <v>20171015</v>
      </c>
      <c r="O395" t="s">
        <v>19</v>
      </c>
      <c r="P395" t="str">
        <f>IF(VLOOKUP(A395,'national-winners'!$A$2:$B$13,2,0)=H395,"W","L")</f>
        <v>L</v>
      </c>
      <c r="Q395">
        <f>MATCH(C395,'state-winning-votes'!A:A,0)</f>
        <v>10</v>
      </c>
      <c r="R395">
        <f>MATCH(A395,'state-winning-votes'!$A$2:$L$2,0)</f>
        <v>3</v>
      </c>
      <c r="S395" cm="1">
        <f t="array" ref="S395">INDEX('state-winning-votes'!$A$1:$L$53,$Q395,$R395)</f>
        <v>130231</v>
      </c>
      <c r="T395">
        <f>INDEX('state-winning-votes'!$A$1:$L$53,MATCH($C395,'state-winning-votes'!$A:$A,0),MATCH($A395,'state-winning-votes'!$A$2:$L$2,0))</f>
        <v>130231</v>
      </c>
      <c r="U395" t="str">
        <f t="shared" si="19"/>
        <v>Carter, Jimmy</v>
      </c>
      <c r="V395" t="str">
        <f>_xlfn.XLOOKUP(INDEX('state-winning-votes'!$A$1:$L$53,MATCH($C395,'state-winning-votes'!$A:$A,0),MATCH($A395,'state-winning-votes'!$A$2:$L$2,0)),$L:$L,$H:$H)</f>
        <v>Carter, Jimmy</v>
      </c>
      <c r="W395" t="str">
        <f>VLOOKUP(A395,'national-winners'!$A$2:$B$13,2,0)</f>
        <v>Reagan, Ronald</v>
      </c>
      <c r="X395" t="str">
        <f t="shared" si="20"/>
        <v xml:space="preserve"> Jimmy Carter (W)</v>
      </c>
    </row>
    <row r="396" spans="1:24" x14ac:dyDescent="0.25">
      <c r="A396">
        <v>1980</v>
      </c>
      <c r="B396" t="s">
        <v>57</v>
      </c>
      <c r="C396" t="s">
        <v>58</v>
      </c>
      <c r="D396">
        <v>11</v>
      </c>
      <c r="E396">
        <v>53</v>
      </c>
      <c r="F396">
        <v>55</v>
      </c>
      <c r="G396" t="s">
        <v>16</v>
      </c>
      <c r="H396" t="s">
        <v>26</v>
      </c>
      <c r="I396" t="str">
        <f t="shared" si="18"/>
        <v>Hall, Gus(L)</v>
      </c>
      <c r="J396" t="s">
        <v>27</v>
      </c>
      <c r="K396" t="b">
        <v>0</v>
      </c>
      <c r="L396">
        <v>369</v>
      </c>
      <c r="M396">
        <v>173889</v>
      </c>
      <c r="N396">
        <v>20171015</v>
      </c>
      <c r="O396" t="s">
        <v>19</v>
      </c>
      <c r="P396" t="str">
        <f>IF(VLOOKUP(A396,'national-winners'!$A$2:$B$13,2,0)=H396,"W","L")</f>
        <v>L</v>
      </c>
      <c r="Q396">
        <f>MATCH(C396,'state-winning-votes'!A:A,0)</f>
        <v>10</v>
      </c>
      <c r="R396">
        <f>MATCH(A396,'state-winning-votes'!$A$2:$L$2,0)</f>
        <v>3</v>
      </c>
      <c r="S396" cm="1">
        <f t="array" ref="S396">INDEX('state-winning-votes'!$A$1:$L$53,$Q396,$R396)</f>
        <v>130231</v>
      </c>
      <c r="T396">
        <f>INDEX('state-winning-votes'!$A$1:$L$53,MATCH($C396,'state-winning-votes'!$A:$A,0),MATCH($A396,'state-winning-votes'!$A$2:$L$2,0))</f>
        <v>130231</v>
      </c>
      <c r="U396" t="str">
        <f t="shared" si="19"/>
        <v>Carter, Jimmy</v>
      </c>
      <c r="V396" t="str">
        <f>_xlfn.XLOOKUP(INDEX('state-winning-votes'!$A$1:$L$53,MATCH($C396,'state-winning-votes'!$A:$A,0),MATCH($A396,'state-winning-votes'!$A$2:$L$2,0)),$L:$L,$H:$H)</f>
        <v>Carter, Jimmy</v>
      </c>
      <c r="W396" t="str">
        <f>VLOOKUP(A396,'national-winners'!$A$2:$B$13,2,0)</f>
        <v>Reagan, Ronald</v>
      </c>
      <c r="X396" t="str">
        <f t="shared" si="20"/>
        <v xml:space="preserve"> Jimmy Carter (W)</v>
      </c>
    </row>
    <row r="397" spans="1:24" x14ac:dyDescent="0.25">
      <c r="A397">
        <v>1980</v>
      </c>
      <c r="B397" t="s">
        <v>57</v>
      </c>
      <c r="C397" t="s">
        <v>58</v>
      </c>
      <c r="D397">
        <v>11</v>
      </c>
      <c r="E397">
        <v>53</v>
      </c>
      <c r="F397">
        <v>55</v>
      </c>
      <c r="G397" t="s">
        <v>16</v>
      </c>
      <c r="H397" t="s">
        <v>165</v>
      </c>
      <c r="I397" t="str">
        <f t="shared" si="18"/>
        <v>Deberry, Clifton(L)</v>
      </c>
      <c r="J397" t="s">
        <v>37</v>
      </c>
      <c r="K397" t="b">
        <v>0</v>
      </c>
      <c r="L397">
        <v>173</v>
      </c>
      <c r="M397">
        <v>173889</v>
      </c>
      <c r="N397">
        <v>20171015</v>
      </c>
      <c r="O397" t="s">
        <v>19</v>
      </c>
      <c r="P397" t="str">
        <f>IF(VLOOKUP(A397,'national-winners'!$A$2:$B$13,2,0)=H397,"W","L")</f>
        <v>L</v>
      </c>
      <c r="Q397">
        <f>MATCH(C397,'state-winning-votes'!A:A,0)</f>
        <v>10</v>
      </c>
      <c r="R397">
        <f>MATCH(A397,'state-winning-votes'!$A$2:$L$2,0)</f>
        <v>3</v>
      </c>
      <c r="S397" cm="1">
        <f t="array" ref="S397">INDEX('state-winning-votes'!$A$1:$L$53,$Q397,$R397)</f>
        <v>130231</v>
      </c>
      <c r="T397">
        <f>INDEX('state-winning-votes'!$A$1:$L$53,MATCH($C397,'state-winning-votes'!$A:$A,0),MATCH($A397,'state-winning-votes'!$A$2:$L$2,0))</f>
        <v>130231</v>
      </c>
      <c r="U397" t="str">
        <f t="shared" si="19"/>
        <v>Carter, Jimmy</v>
      </c>
      <c r="V397" t="str">
        <f>_xlfn.XLOOKUP(INDEX('state-winning-votes'!$A$1:$L$53,MATCH($C397,'state-winning-votes'!$A:$A,0),MATCH($A397,'state-winning-votes'!$A$2:$L$2,0)),$L:$L,$H:$H)</f>
        <v>Carter, Jimmy</v>
      </c>
      <c r="W397" t="str">
        <f>VLOOKUP(A397,'national-winners'!$A$2:$B$13,2,0)</f>
        <v>Reagan, Ronald</v>
      </c>
      <c r="X397" t="str">
        <f t="shared" si="20"/>
        <v xml:space="preserve"> Jimmy Carter (W)</v>
      </c>
    </row>
    <row r="398" spans="1:24" x14ac:dyDescent="0.25">
      <c r="A398">
        <v>1980</v>
      </c>
      <c r="B398" t="s">
        <v>57</v>
      </c>
      <c r="C398" t="s">
        <v>58</v>
      </c>
      <c r="D398">
        <v>11</v>
      </c>
      <c r="E398">
        <v>53</v>
      </c>
      <c r="F398">
        <v>55</v>
      </c>
      <c r="G398" t="s">
        <v>16</v>
      </c>
      <c r="H398" t="s">
        <v>169</v>
      </c>
      <c r="I398" t="str">
        <f t="shared" si="18"/>
        <v>Griswold, Deirdre(L)</v>
      </c>
      <c r="J398" t="s">
        <v>170</v>
      </c>
      <c r="K398" t="b">
        <v>0</v>
      </c>
      <c r="L398">
        <v>52</v>
      </c>
      <c r="M398">
        <v>173889</v>
      </c>
      <c r="N398">
        <v>20171015</v>
      </c>
      <c r="O398" t="s">
        <v>19</v>
      </c>
      <c r="P398" t="str">
        <f>IF(VLOOKUP(A398,'national-winners'!$A$2:$B$13,2,0)=H398,"W","L")</f>
        <v>L</v>
      </c>
      <c r="Q398">
        <f>MATCH(C398,'state-winning-votes'!A:A,0)</f>
        <v>10</v>
      </c>
      <c r="R398">
        <f>MATCH(A398,'state-winning-votes'!$A$2:$L$2,0)</f>
        <v>3</v>
      </c>
      <c r="S398" cm="1">
        <f t="array" ref="S398">INDEX('state-winning-votes'!$A$1:$L$53,$Q398,$R398)</f>
        <v>130231</v>
      </c>
      <c r="T398">
        <f>INDEX('state-winning-votes'!$A$1:$L$53,MATCH($C398,'state-winning-votes'!$A:$A,0),MATCH($A398,'state-winning-votes'!$A$2:$L$2,0))</f>
        <v>130231</v>
      </c>
      <c r="U398" t="str">
        <f t="shared" si="19"/>
        <v>Carter, Jimmy</v>
      </c>
      <c r="V398" t="str">
        <f>_xlfn.XLOOKUP(INDEX('state-winning-votes'!$A$1:$L$53,MATCH($C398,'state-winning-votes'!$A:$A,0),MATCH($A398,'state-winning-votes'!$A$2:$L$2,0)),$L:$L,$H:$H)</f>
        <v>Carter, Jimmy</v>
      </c>
      <c r="W398" t="str">
        <f>VLOOKUP(A398,'national-winners'!$A$2:$B$13,2,0)</f>
        <v>Reagan, Ronald</v>
      </c>
      <c r="X398" t="str">
        <f t="shared" si="20"/>
        <v xml:space="preserve"> Jimmy Carter (W)</v>
      </c>
    </row>
    <row r="399" spans="1:24" x14ac:dyDescent="0.25">
      <c r="A399">
        <v>1980</v>
      </c>
      <c r="B399" t="s">
        <v>60</v>
      </c>
      <c r="C399" t="s">
        <v>61</v>
      </c>
      <c r="D399">
        <v>12</v>
      </c>
      <c r="E399">
        <v>59</v>
      </c>
      <c r="F399">
        <v>43</v>
      </c>
      <c r="G399" t="s">
        <v>16</v>
      </c>
      <c r="H399" t="s">
        <v>160</v>
      </c>
      <c r="I399" t="str">
        <f t="shared" si="18"/>
        <v>Reagan, Ronald(W)</v>
      </c>
      <c r="J399" t="s">
        <v>21</v>
      </c>
      <c r="K399" t="b">
        <v>0</v>
      </c>
      <c r="L399">
        <v>2046951</v>
      </c>
      <c r="M399">
        <v>3686927</v>
      </c>
      <c r="N399">
        <v>20171015</v>
      </c>
      <c r="O399" t="s">
        <v>19</v>
      </c>
      <c r="P399" t="str">
        <f>IF(VLOOKUP(A399,'national-winners'!$A$2:$B$13,2,0)=H399,"W","L")</f>
        <v>W</v>
      </c>
      <c r="Q399">
        <f>MATCH(C399,'state-winning-votes'!A:A,0)</f>
        <v>12</v>
      </c>
      <c r="R399">
        <f>MATCH(A399,'state-winning-votes'!$A$2:$L$2,0)</f>
        <v>3</v>
      </c>
      <c r="S399" cm="1">
        <f t="array" ref="S399">INDEX('state-winning-votes'!$A$1:$L$53,$Q399,$R399)</f>
        <v>2046951</v>
      </c>
      <c r="T399">
        <f>INDEX('state-winning-votes'!$A$1:$L$53,MATCH($C399,'state-winning-votes'!$A:$A,0),MATCH($A399,'state-winning-votes'!$A$2:$L$2,0))</f>
        <v>2046951</v>
      </c>
      <c r="U399" t="str">
        <f t="shared" si="19"/>
        <v>Reagan, Ronald</v>
      </c>
      <c r="V399" t="str">
        <f>_xlfn.XLOOKUP(INDEX('state-winning-votes'!$A$1:$L$53,MATCH($C399,'state-winning-votes'!$A:$A,0),MATCH($A399,'state-winning-votes'!$A$2:$L$2,0)),$L:$L,$H:$H)</f>
        <v>Reagan, Ronald</v>
      </c>
      <c r="W399" t="str">
        <f>VLOOKUP(A399,'national-winners'!$A$2:$B$13,2,0)</f>
        <v>Reagan, Ronald</v>
      </c>
      <c r="X399" t="str">
        <f t="shared" si="20"/>
        <v xml:space="preserve"> Ronald Reagan (W)</v>
      </c>
    </row>
    <row r="400" spans="1:24" x14ac:dyDescent="0.25">
      <c r="A400">
        <v>1980</v>
      </c>
      <c r="B400" t="s">
        <v>60</v>
      </c>
      <c r="C400" t="s">
        <v>61</v>
      </c>
      <c r="D400">
        <v>12</v>
      </c>
      <c r="E400">
        <v>59</v>
      </c>
      <c r="F400">
        <v>43</v>
      </c>
      <c r="G400" t="s">
        <v>16</v>
      </c>
      <c r="H400" t="s">
        <v>17</v>
      </c>
      <c r="I400" t="str">
        <f t="shared" si="18"/>
        <v>Carter, Jimmy(L)</v>
      </c>
      <c r="J400" t="s">
        <v>18</v>
      </c>
      <c r="K400" t="b">
        <v>0</v>
      </c>
      <c r="L400">
        <v>1419475</v>
      </c>
      <c r="M400">
        <v>3686927</v>
      </c>
      <c r="N400">
        <v>20171015</v>
      </c>
      <c r="O400" t="s">
        <v>19</v>
      </c>
      <c r="P400" t="str">
        <f>IF(VLOOKUP(A400,'national-winners'!$A$2:$B$13,2,0)=H400,"W","L")</f>
        <v>L</v>
      </c>
      <c r="Q400">
        <f>MATCH(C400,'state-winning-votes'!A:A,0)</f>
        <v>12</v>
      </c>
      <c r="R400">
        <f>MATCH(A400,'state-winning-votes'!$A$2:$L$2,0)</f>
        <v>3</v>
      </c>
      <c r="S400" cm="1">
        <f t="array" ref="S400">INDEX('state-winning-votes'!$A$1:$L$53,$Q400,$R400)</f>
        <v>2046951</v>
      </c>
      <c r="T400">
        <f>INDEX('state-winning-votes'!$A$1:$L$53,MATCH($C400,'state-winning-votes'!$A:$A,0),MATCH($A400,'state-winning-votes'!$A$2:$L$2,0))</f>
        <v>2046951</v>
      </c>
      <c r="U400" t="str">
        <f t="shared" si="19"/>
        <v>Reagan, Ronald</v>
      </c>
      <c r="V400" t="str">
        <f>_xlfn.XLOOKUP(INDEX('state-winning-votes'!$A$1:$L$53,MATCH($C400,'state-winning-votes'!$A:$A,0),MATCH($A400,'state-winning-votes'!$A$2:$L$2,0)),$L:$L,$H:$H)</f>
        <v>Reagan, Ronald</v>
      </c>
      <c r="W400" t="str">
        <f>VLOOKUP(A400,'national-winners'!$A$2:$B$13,2,0)</f>
        <v>Reagan, Ronald</v>
      </c>
      <c r="X400" t="str">
        <f t="shared" si="20"/>
        <v xml:space="preserve"> Ronald Reagan (W)</v>
      </c>
    </row>
    <row r="401" spans="1:24" x14ac:dyDescent="0.25">
      <c r="A401">
        <v>1980</v>
      </c>
      <c r="B401" t="s">
        <v>60</v>
      </c>
      <c r="C401" t="s">
        <v>61</v>
      </c>
      <c r="D401">
        <v>12</v>
      </c>
      <c r="E401">
        <v>59</v>
      </c>
      <c r="F401">
        <v>43</v>
      </c>
      <c r="G401" t="s">
        <v>16</v>
      </c>
      <c r="H401" t="s">
        <v>161</v>
      </c>
      <c r="I401" t="str">
        <f t="shared" si="18"/>
        <v>Anderson, John B.(L)</v>
      </c>
      <c r="J401" t="s">
        <v>35</v>
      </c>
      <c r="K401" t="b">
        <v>0</v>
      </c>
      <c r="L401">
        <v>189692</v>
      </c>
      <c r="M401">
        <v>3686927</v>
      </c>
      <c r="N401">
        <v>20171015</v>
      </c>
      <c r="O401" t="s">
        <v>19</v>
      </c>
      <c r="P401" t="str">
        <f>IF(VLOOKUP(A401,'national-winners'!$A$2:$B$13,2,0)=H401,"W","L")</f>
        <v>L</v>
      </c>
      <c r="Q401">
        <f>MATCH(C401,'state-winning-votes'!A:A,0)</f>
        <v>12</v>
      </c>
      <c r="R401">
        <f>MATCH(A401,'state-winning-votes'!$A$2:$L$2,0)</f>
        <v>3</v>
      </c>
      <c r="S401" cm="1">
        <f t="array" ref="S401">INDEX('state-winning-votes'!$A$1:$L$53,$Q401,$R401)</f>
        <v>2046951</v>
      </c>
      <c r="T401">
        <f>INDEX('state-winning-votes'!$A$1:$L$53,MATCH($C401,'state-winning-votes'!$A:$A,0),MATCH($A401,'state-winning-votes'!$A$2:$L$2,0))</f>
        <v>2046951</v>
      </c>
      <c r="U401" t="str">
        <f t="shared" si="19"/>
        <v>Reagan, Ronald</v>
      </c>
      <c r="V401" t="str">
        <f>_xlfn.XLOOKUP(INDEX('state-winning-votes'!$A$1:$L$53,MATCH($C401,'state-winning-votes'!$A:$A,0),MATCH($A401,'state-winning-votes'!$A$2:$L$2,0)),$L:$L,$H:$H)</f>
        <v>Reagan, Ronald</v>
      </c>
      <c r="W401" t="str">
        <f>VLOOKUP(A401,'national-winners'!$A$2:$B$13,2,0)</f>
        <v>Reagan, Ronald</v>
      </c>
      <c r="X401" t="str">
        <f t="shared" si="20"/>
        <v xml:space="preserve"> Ronald Reagan (W)</v>
      </c>
    </row>
    <row r="402" spans="1:24" x14ac:dyDescent="0.25">
      <c r="A402">
        <v>1980</v>
      </c>
      <c r="B402" t="s">
        <v>60</v>
      </c>
      <c r="C402" t="s">
        <v>61</v>
      </c>
      <c r="D402">
        <v>12</v>
      </c>
      <c r="E402">
        <v>59</v>
      </c>
      <c r="F402">
        <v>43</v>
      </c>
      <c r="G402" t="s">
        <v>16</v>
      </c>
      <c r="H402" t="s">
        <v>163</v>
      </c>
      <c r="I402" t="str">
        <f t="shared" si="18"/>
        <v>Clark, Edward ""Ed""(L)</v>
      </c>
      <c r="J402" t="s">
        <v>29</v>
      </c>
      <c r="K402" t="b">
        <v>0</v>
      </c>
      <c r="L402">
        <v>30524</v>
      </c>
      <c r="M402">
        <v>3686927</v>
      </c>
      <c r="N402">
        <v>20171015</v>
      </c>
      <c r="O402" t="s">
        <v>19</v>
      </c>
      <c r="P402" t="str">
        <f>IF(VLOOKUP(A402,'national-winners'!$A$2:$B$13,2,0)=H402,"W","L")</f>
        <v>L</v>
      </c>
      <c r="Q402">
        <f>MATCH(C402,'state-winning-votes'!A:A,0)</f>
        <v>12</v>
      </c>
      <c r="R402">
        <f>MATCH(A402,'state-winning-votes'!$A$2:$L$2,0)</f>
        <v>3</v>
      </c>
      <c r="S402" cm="1">
        <f t="array" ref="S402">INDEX('state-winning-votes'!$A$1:$L$53,$Q402,$R402)</f>
        <v>2046951</v>
      </c>
      <c r="T402">
        <f>INDEX('state-winning-votes'!$A$1:$L$53,MATCH($C402,'state-winning-votes'!$A:$A,0),MATCH($A402,'state-winning-votes'!$A$2:$L$2,0))</f>
        <v>2046951</v>
      </c>
      <c r="U402" t="str">
        <f t="shared" si="19"/>
        <v>Reagan, Ronald</v>
      </c>
      <c r="V402" t="str">
        <f>_xlfn.XLOOKUP(INDEX('state-winning-votes'!$A$1:$L$53,MATCH($C402,'state-winning-votes'!$A:$A,0),MATCH($A402,'state-winning-votes'!$A$2:$L$2,0)),$L:$L,$H:$H)</f>
        <v>Reagan, Ronald</v>
      </c>
      <c r="W402" t="str">
        <f>VLOOKUP(A402,'national-winners'!$A$2:$B$13,2,0)</f>
        <v>Reagan, Ronald</v>
      </c>
      <c r="X402" t="str">
        <f t="shared" si="20"/>
        <v xml:space="preserve"> Ronald Reagan (W)</v>
      </c>
    </row>
    <row r="403" spans="1:24" x14ac:dyDescent="0.25">
      <c r="A403">
        <v>1980</v>
      </c>
      <c r="B403" t="s">
        <v>60</v>
      </c>
      <c r="C403" t="s">
        <v>61</v>
      </c>
      <c r="D403">
        <v>12</v>
      </c>
      <c r="E403">
        <v>59</v>
      </c>
      <c r="F403">
        <v>43</v>
      </c>
      <c r="G403" t="s">
        <v>16</v>
      </c>
      <c r="I403" t="str">
        <f t="shared" si="18"/>
        <v>(L)</v>
      </c>
      <c r="K403" t="b">
        <v>1</v>
      </c>
      <c r="L403">
        <v>285</v>
      </c>
      <c r="M403">
        <v>3686927</v>
      </c>
      <c r="N403">
        <v>20171015</v>
      </c>
      <c r="O403" t="s">
        <v>19</v>
      </c>
      <c r="P403" t="str">
        <f>IF(VLOOKUP(A403,'national-winners'!$A$2:$B$13,2,0)=H403,"W","L")</f>
        <v>L</v>
      </c>
      <c r="Q403">
        <f>MATCH(C403,'state-winning-votes'!A:A,0)</f>
        <v>12</v>
      </c>
      <c r="R403">
        <f>MATCH(A403,'state-winning-votes'!$A$2:$L$2,0)</f>
        <v>3</v>
      </c>
      <c r="S403" cm="1">
        <f t="array" ref="S403">INDEX('state-winning-votes'!$A$1:$L$53,$Q403,$R403)</f>
        <v>2046951</v>
      </c>
      <c r="T403">
        <f>INDEX('state-winning-votes'!$A$1:$L$53,MATCH($C403,'state-winning-votes'!$A:$A,0),MATCH($A403,'state-winning-votes'!$A$2:$L$2,0))</f>
        <v>2046951</v>
      </c>
      <c r="U403" t="str">
        <f t="shared" si="19"/>
        <v>Reagan, Ronald</v>
      </c>
      <c r="V403" t="str">
        <f>_xlfn.XLOOKUP(INDEX('state-winning-votes'!$A$1:$L$53,MATCH($C403,'state-winning-votes'!$A:$A,0),MATCH($A403,'state-winning-votes'!$A$2:$L$2,0)),$L:$L,$H:$H)</f>
        <v>Reagan, Ronald</v>
      </c>
      <c r="W403" t="str">
        <f>VLOOKUP(A403,'national-winners'!$A$2:$B$13,2,0)</f>
        <v>Reagan, Ronald</v>
      </c>
      <c r="X403" t="str">
        <f t="shared" si="20"/>
        <v xml:space="preserve"> Ronald Reagan (W)</v>
      </c>
    </row>
    <row r="404" spans="1:24" x14ac:dyDescent="0.25">
      <c r="A404">
        <v>1980</v>
      </c>
      <c r="B404" t="s">
        <v>62</v>
      </c>
      <c r="C404" t="s">
        <v>63</v>
      </c>
      <c r="D404">
        <v>13</v>
      </c>
      <c r="E404">
        <v>58</v>
      </c>
      <c r="F404">
        <v>44</v>
      </c>
      <c r="G404" t="s">
        <v>16</v>
      </c>
      <c r="H404" t="s">
        <v>17</v>
      </c>
      <c r="I404" t="str">
        <f t="shared" si="18"/>
        <v>Carter, Jimmy(L)</v>
      </c>
      <c r="J404" t="s">
        <v>18</v>
      </c>
      <c r="K404" t="b">
        <v>0</v>
      </c>
      <c r="L404">
        <v>890955</v>
      </c>
      <c r="M404">
        <v>1596805</v>
      </c>
      <c r="N404">
        <v>20171015</v>
      </c>
      <c r="O404" t="s">
        <v>19</v>
      </c>
      <c r="P404" t="str">
        <f>IF(VLOOKUP(A404,'national-winners'!$A$2:$B$13,2,0)=H404,"W","L")</f>
        <v>L</v>
      </c>
      <c r="Q404">
        <f>MATCH(C404,'state-winning-votes'!A:A,0)</f>
        <v>13</v>
      </c>
      <c r="R404">
        <f>MATCH(A404,'state-winning-votes'!$A$2:$L$2,0)</f>
        <v>3</v>
      </c>
      <c r="S404" cm="1">
        <f t="array" ref="S404">INDEX('state-winning-votes'!$A$1:$L$53,$Q404,$R404)</f>
        <v>890955</v>
      </c>
      <c r="T404">
        <f>INDEX('state-winning-votes'!$A$1:$L$53,MATCH($C404,'state-winning-votes'!$A:$A,0),MATCH($A404,'state-winning-votes'!$A$2:$L$2,0))</f>
        <v>890955</v>
      </c>
      <c r="U404" t="str">
        <f t="shared" si="19"/>
        <v>Carter, Jimmy</v>
      </c>
      <c r="V404" t="str">
        <f>_xlfn.XLOOKUP(INDEX('state-winning-votes'!$A$1:$L$53,MATCH($C404,'state-winning-votes'!$A:$A,0),MATCH($A404,'state-winning-votes'!$A$2:$L$2,0)),$L:$L,$H:$H)</f>
        <v>Carter, Jimmy</v>
      </c>
      <c r="W404" t="str">
        <f>VLOOKUP(A404,'national-winners'!$A$2:$B$13,2,0)</f>
        <v>Reagan, Ronald</v>
      </c>
      <c r="X404" t="str">
        <f t="shared" si="20"/>
        <v xml:space="preserve"> Jimmy Carter (W)</v>
      </c>
    </row>
    <row r="405" spans="1:24" x14ac:dyDescent="0.25">
      <c r="A405">
        <v>1980</v>
      </c>
      <c r="B405" t="s">
        <v>62</v>
      </c>
      <c r="C405" t="s">
        <v>63</v>
      </c>
      <c r="D405">
        <v>13</v>
      </c>
      <c r="E405">
        <v>58</v>
      </c>
      <c r="F405">
        <v>44</v>
      </c>
      <c r="G405" t="s">
        <v>16</v>
      </c>
      <c r="H405" t="s">
        <v>160</v>
      </c>
      <c r="I405" t="str">
        <f t="shared" si="18"/>
        <v>Reagan, Ronald(W)</v>
      </c>
      <c r="J405" t="s">
        <v>21</v>
      </c>
      <c r="K405" t="b">
        <v>0</v>
      </c>
      <c r="L405">
        <v>654168</v>
      </c>
      <c r="M405">
        <v>1596805</v>
      </c>
      <c r="N405">
        <v>20171015</v>
      </c>
      <c r="O405" t="s">
        <v>19</v>
      </c>
      <c r="P405" t="str">
        <f>IF(VLOOKUP(A405,'national-winners'!$A$2:$B$13,2,0)=H405,"W","L")</f>
        <v>W</v>
      </c>
      <c r="Q405">
        <f>MATCH(C405,'state-winning-votes'!A:A,0)</f>
        <v>13</v>
      </c>
      <c r="R405">
        <f>MATCH(A405,'state-winning-votes'!$A$2:$L$2,0)</f>
        <v>3</v>
      </c>
      <c r="S405" cm="1">
        <f t="array" ref="S405">INDEX('state-winning-votes'!$A$1:$L$53,$Q405,$R405)</f>
        <v>890955</v>
      </c>
      <c r="T405">
        <f>INDEX('state-winning-votes'!$A$1:$L$53,MATCH($C405,'state-winning-votes'!$A:$A,0),MATCH($A405,'state-winning-votes'!$A$2:$L$2,0))</f>
        <v>890955</v>
      </c>
      <c r="U405" t="str">
        <f t="shared" si="19"/>
        <v>Carter, Jimmy</v>
      </c>
      <c r="V405" t="str">
        <f>_xlfn.XLOOKUP(INDEX('state-winning-votes'!$A$1:$L$53,MATCH($C405,'state-winning-votes'!$A:$A,0),MATCH($A405,'state-winning-votes'!$A$2:$L$2,0)),$L:$L,$H:$H)</f>
        <v>Carter, Jimmy</v>
      </c>
      <c r="W405" t="str">
        <f>VLOOKUP(A405,'national-winners'!$A$2:$B$13,2,0)</f>
        <v>Reagan, Ronald</v>
      </c>
      <c r="X405" t="str">
        <f t="shared" si="20"/>
        <v xml:space="preserve"> Jimmy Carter (W)</v>
      </c>
    </row>
    <row r="406" spans="1:24" x14ac:dyDescent="0.25">
      <c r="A406">
        <v>1980</v>
      </c>
      <c r="B406" t="s">
        <v>62</v>
      </c>
      <c r="C406" t="s">
        <v>63</v>
      </c>
      <c r="D406">
        <v>13</v>
      </c>
      <c r="E406">
        <v>58</v>
      </c>
      <c r="F406">
        <v>44</v>
      </c>
      <c r="G406" t="s">
        <v>16</v>
      </c>
      <c r="H406" t="s">
        <v>161</v>
      </c>
      <c r="I406" t="str">
        <f t="shared" si="18"/>
        <v>Anderson, John B.(L)</v>
      </c>
      <c r="J406" t="s">
        <v>35</v>
      </c>
      <c r="K406" t="b">
        <v>0</v>
      </c>
      <c r="L406">
        <v>36055</v>
      </c>
      <c r="M406">
        <v>1596805</v>
      </c>
      <c r="N406">
        <v>20171015</v>
      </c>
      <c r="O406" t="s">
        <v>19</v>
      </c>
      <c r="P406" t="str">
        <f>IF(VLOOKUP(A406,'national-winners'!$A$2:$B$13,2,0)=H406,"W","L")</f>
        <v>L</v>
      </c>
      <c r="Q406">
        <f>MATCH(C406,'state-winning-votes'!A:A,0)</f>
        <v>13</v>
      </c>
      <c r="R406">
        <f>MATCH(A406,'state-winning-votes'!$A$2:$L$2,0)</f>
        <v>3</v>
      </c>
      <c r="S406" cm="1">
        <f t="array" ref="S406">INDEX('state-winning-votes'!$A$1:$L$53,$Q406,$R406)</f>
        <v>890955</v>
      </c>
      <c r="T406">
        <f>INDEX('state-winning-votes'!$A$1:$L$53,MATCH($C406,'state-winning-votes'!$A:$A,0),MATCH($A406,'state-winning-votes'!$A$2:$L$2,0))</f>
        <v>890955</v>
      </c>
      <c r="U406" t="str">
        <f t="shared" si="19"/>
        <v>Carter, Jimmy</v>
      </c>
      <c r="V406" t="str">
        <f>_xlfn.XLOOKUP(INDEX('state-winning-votes'!$A$1:$L$53,MATCH($C406,'state-winning-votes'!$A:$A,0),MATCH($A406,'state-winning-votes'!$A$2:$L$2,0)),$L:$L,$H:$H)</f>
        <v>Carter, Jimmy</v>
      </c>
      <c r="W406" t="str">
        <f>VLOOKUP(A406,'national-winners'!$A$2:$B$13,2,0)</f>
        <v>Reagan, Ronald</v>
      </c>
      <c r="X406" t="str">
        <f t="shared" si="20"/>
        <v xml:space="preserve"> Jimmy Carter (W)</v>
      </c>
    </row>
    <row r="407" spans="1:24" x14ac:dyDescent="0.25">
      <c r="A407">
        <v>1980</v>
      </c>
      <c r="B407" t="s">
        <v>62</v>
      </c>
      <c r="C407" t="s">
        <v>63</v>
      </c>
      <c r="D407">
        <v>13</v>
      </c>
      <c r="E407">
        <v>58</v>
      </c>
      <c r="F407">
        <v>44</v>
      </c>
      <c r="G407" t="s">
        <v>16</v>
      </c>
      <c r="H407" t="s">
        <v>163</v>
      </c>
      <c r="I407" t="str">
        <f t="shared" si="18"/>
        <v>Clark, Edward ""Ed""(L)</v>
      </c>
      <c r="J407" t="s">
        <v>29</v>
      </c>
      <c r="K407" t="b">
        <v>0</v>
      </c>
      <c r="L407">
        <v>15627</v>
      </c>
      <c r="M407">
        <v>1596805</v>
      </c>
      <c r="N407">
        <v>20171015</v>
      </c>
      <c r="O407" t="s">
        <v>19</v>
      </c>
      <c r="P407" t="str">
        <f>IF(VLOOKUP(A407,'national-winners'!$A$2:$B$13,2,0)=H407,"W","L")</f>
        <v>L</v>
      </c>
      <c r="Q407">
        <f>MATCH(C407,'state-winning-votes'!A:A,0)</f>
        <v>13</v>
      </c>
      <c r="R407">
        <f>MATCH(A407,'state-winning-votes'!$A$2:$L$2,0)</f>
        <v>3</v>
      </c>
      <c r="S407" cm="1">
        <f t="array" ref="S407">INDEX('state-winning-votes'!$A$1:$L$53,$Q407,$R407)</f>
        <v>890955</v>
      </c>
      <c r="T407">
        <f>INDEX('state-winning-votes'!$A$1:$L$53,MATCH($C407,'state-winning-votes'!$A:$A,0),MATCH($A407,'state-winning-votes'!$A$2:$L$2,0))</f>
        <v>890955</v>
      </c>
      <c r="U407" t="str">
        <f t="shared" si="19"/>
        <v>Carter, Jimmy</v>
      </c>
      <c r="V407" t="str">
        <f>_xlfn.XLOOKUP(INDEX('state-winning-votes'!$A$1:$L$53,MATCH($C407,'state-winning-votes'!$A:$A,0),MATCH($A407,'state-winning-votes'!$A$2:$L$2,0)),$L:$L,$H:$H)</f>
        <v>Carter, Jimmy</v>
      </c>
      <c r="W407" t="str">
        <f>VLOOKUP(A407,'national-winners'!$A$2:$B$13,2,0)</f>
        <v>Reagan, Ronald</v>
      </c>
      <c r="X407" t="str">
        <f t="shared" si="20"/>
        <v xml:space="preserve"> Jimmy Carter (W)</v>
      </c>
    </row>
    <row r="408" spans="1:24" x14ac:dyDescent="0.25">
      <c r="A408">
        <v>1980</v>
      </c>
      <c r="B408" t="s">
        <v>64</v>
      </c>
      <c r="C408" t="s">
        <v>65</v>
      </c>
      <c r="D408">
        <v>15</v>
      </c>
      <c r="E408">
        <v>95</v>
      </c>
      <c r="F408">
        <v>82</v>
      </c>
      <c r="G408" t="s">
        <v>16</v>
      </c>
      <c r="H408" t="s">
        <v>17</v>
      </c>
      <c r="I408" t="str">
        <f t="shared" si="18"/>
        <v>Carter, Jimmy(L)</v>
      </c>
      <c r="J408" t="s">
        <v>18</v>
      </c>
      <c r="K408" t="b">
        <v>0</v>
      </c>
      <c r="L408">
        <v>135879</v>
      </c>
      <c r="M408">
        <v>303287</v>
      </c>
      <c r="N408">
        <v>20171015</v>
      </c>
      <c r="O408" t="s">
        <v>19</v>
      </c>
      <c r="P408" t="str">
        <f>IF(VLOOKUP(A408,'national-winners'!$A$2:$B$13,2,0)=H408,"W","L")</f>
        <v>L</v>
      </c>
      <c r="Q408">
        <f>MATCH(C408,'state-winning-votes'!A:A,0)</f>
        <v>14</v>
      </c>
      <c r="R408">
        <f>MATCH(A408,'state-winning-votes'!$A$2:$L$2,0)</f>
        <v>3</v>
      </c>
      <c r="S408" cm="1">
        <f t="array" ref="S408">INDEX('state-winning-votes'!$A$1:$L$53,$Q408,$R408)</f>
        <v>135879</v>
      </c>
      <c r="T408">
        <f>INDEX('state-winning-votes'!$A$1:$L$53,MATCH($C408,'state-winning-votes'!$A:$A,0),MATCH($A408,'state-winning-votes'!$A$2:$L$2,0))</f>
        <v>135879</v>
      </c>
      <c r="U408" t="str">
        <f t="shared" si="19"/>
        <v>Carter, Jimmy</v>
      </c>
      <c r="V408" t="str">
        <f>_xlfn.XLOOKUP(INDEX('state-winning-votes'!$A$1:$L$53,MATCH($C408,'state-winning-votes'!$A:$A,0),MATCH($A408,'state-winning-votes'!$A$2:$L$2,0)),$L:$L,$H:$H)</f>
        <v>Carter, Jimmy</v>
      </c>
      <c r="W408" t="str">
        <f>VLOOKUP(A408,'national-winners'!$A$2:$B$13,2,0)</f>
        <v>Reagan, Ronald</v>
      </c>
      <c r="X408" t="str">
        <f t="shared" si="20"/>
        <v xml:space="preserve"> Jimmy Carter (W)</v>
      </c>
    </row>
    <row r="409" spans="1:24" x14ac:dyDescent="0.25">
      <c r="A409">
        <v>1980</v>
      </c>
      <c r="B409" t="s">
        <v>64</v>
      </c>
      <c r="C409" t="s">
        <v>65</v>
      </c>
      <c r="D409">
        <v>15</v>
      </c>
      <c r="E409">
        <v>95</v>
      </c>
      <c r="F409">
        <v>82</v>
      </c>
      <c r="G409" t="s">
        <v>16</v>
      </c>
      <c r="H409" t="s">
        <v>160</v>
      </c>
      <c r="I409" t="str">
        <f t="shared" si="18"/>
        <v>Reagan, Ronald(W)</v>
      </c>
      <c r="J409" t="s">
        <v>21</v>
      </c>
      <c r="K409" t="b">
        <v>0</v>
      </c>
      <c r="L409">
        <v>130112</v>
      </c>
      <c r="M409">
        <v>303287</v>
      </c>
      <c r="N409">
        <v>20171015</v>
      </c>
      <c r="O409" t="s">
        <v>19</v>
      </c>
      <c r="P409" t="str">
        <f>IF(VLOOKUP(A409,'national-winners'!$A$2:$B$13,2,0)=H409,"W","L")</f>
        <v>W</v>
      </c>
      <c r="Q409">
        <f>MATCH(C409,'state-winning-votes'!A:A,0)</f>
        <v>14</v>
      </c>
      <c r="R409">
        <f>MATCH(A409,'state-winning-votes'!$A$2:$L$2,0)</f>
        <v>3</v>
      </c>
      <c r="S409" cm="1">
        <f t="array" ref="S409">INDEX('state-winning-votes'!$A$1:$L$53,$Q409,$R409)</f>
        <v>135879</v>
      </c>
      <c r="T409">
        <f>INDEX('state-winning-votes'!$A$1:$L$53,MATCH($C409,'state-winning-votes'!$A:$A,0),MATCH($A409,'state-winning-votes'!$A$2:$L$2,0))</f>
        <v>135879</v>
      </c>
      <c r="U409" t="str">
        <f t="shared" si="19"/>
        <v>Carter, Jimmy</v>
      </c>
      <c r="V409" t="str">
        <f>_xlfn.XLOOKUP(INDEX('state-winning-votes'!$A$1:$L$53,MATCH($C409,'state-winning-votes'!$A:$A,0),MATCH($A409,'state-winning-votes'!$A$2:$L$2,0)),$L:$L,$H:$H)</f>
        <v>Carter, Jimmy</v>
      </c>
      <c r="W409" t="str">
        <f>VLOOKUP(A409,'national-winners'!$A$2:$B$13,2,0)</f>
        <v>Reagan, Ronald</v>
      </c>
      <c r="X409" t="str">
        <f t="shared" si="20"/>
        <v xml:space="preserve"> Jimmy Carter (W)</v>
      </c>
    </row>
    <row r="410" spans="1:24" x14ac:dyDescent="0.25">
      <c r="A410">
        <v>1980</v>
      </c>
      <c r="B410" t="s">
        <v>64</v>
      </c>
      <c r="C410" t="s">
        <v>65</v>
      </c>
      <c r="D410">
        <v>15</v>
      </c>
      <c r="E410">
        <v>95</v>
      </c>
      <c r="F410">
        <v>82</v>
      </c>
      <c r="G410" t="s">
        <v>16</v>
      </c>
      <c r="H410" t="s">
        <v>161</v>
      </c>
      <c r="I410" t="str">
        <f t="shared" si="18"/>
        <v>Anderson, John B.(L)</v>
      </c>
      <c r="J410" t="s">
        <v>35</v>
      </c>
      <c r="K410" t="b">
        <v>0</v>
      </c>
      <c r="L410">
        <v>32021</v>
      </c>
      <c r="M410">
        <v>303287</v>
      </c>
      <c r="N410">
        <v>20171015</v>
      </c>
      <c r="O410" t="s">
        <v>19</v>
      </c>
      <c r="P410" t="str">
        <f>IF(VLOOKUP(A410,'national-winners'!$A$2:$B$13,2,0)=H410,"W","L")</f>
        <v>L</v>
      </c>
      <c r="Q410">
        <f>MATCH(C410,'state-winning-votes'!A:A,0)</f>
        <v>14</v>
      </c>
      <c r="R410">
        <f>MATCH(A410,'state-winning-votes'!$A$2:$L$2,0)</f>
        <v>3</v>
      </c>
      <c r="S410" cm="1">
        <f t="array" ref="S410">INDEX('state-winning-votes'!$A$1:$L$53,$Q410,$R410)</f>
        <v>135879</v>
      </c>
      <c r="T410">
        <f>INDEX('state-winning-votes'!$A$1:$L$53,MATCH($C410,'state-winning-votes'!$A:$A,0),MATCH($A410,'state-winning-votes'!$A$2:$L$2,0))</f>
        <v>135879</v>
      </c>
      <c r="U410" t="str">
        <f t="shared" si="19"/>
        <v>Carter, Jimmy</v>
      </c>
      <c r="V410" t="str">
        <f>_xlfn.XLOOKUP(INDEX('state-winning-votes'!$A$1:$L$53,MATCH($C410,'state-winning-votes'!$A:$A,0),MATCH($A410,'state-winning-votes'!$A$2:$L$2,0)),$L:$L,$H:$H)</f>
        <v>Carter, Jimmy</v>
      </c>
      <c r="W410" t="str">
        <f>VLOOKUP(A410,'national-winners'!$A$2:$B$13,2,0)</f>
        <v>Reagan, Ronald</v>
      </c>
      <c r="X410" t="str">
        <f t="shared" si="20"/>
        <v xml:space="preserve"> Jimmy Carter (W)</v>
      </c>
    </row>
    <row r="411" spans="1:24" x14ac:dyDescent="0.25">
      <c r="A411">
        <v>1980</v>
      </c>
      <c r="B411" t="s">
        <v>64</v>
      </c>
      <c r="C411" t="s">
        <v>65</v>
      </c>
      <c r="D411">
        <v>15</v>
      </c>
      <c r="E411">
        <v>95</v>
      </c>
      <c r="F411">
        <v>82</v>
      </c>
      <c r="G411" t="s">
        <v>16</v>
      </c>
      <c r="H411" t="s">
        <v>163</v>
      </c>
      <c r="I411" t="str">
        <f t="shared" si="18"/>
        <v>Clark, Edward ""Ed""(L)</v>
      </c>
      <c r="J411" t="s">
        <v>29</v>
      </c>
      <c r="K411" t="b">
        <v>0</v>
      </c>
      <c r="L411">
        <v>3269</v>
      </c>
      <c r="M411">
        <v>303287</v>
      </c>
      <c r="N411">
        <v>20171015</v>
      </c>
      <c r="O411" t="s">
        <v>19</v>
      </c>
      <c r="P411" t="str">
        <f>IF(VLOOKUP(A411,'national-winners'!$A$2:$B$13,2,0)=H411,"W","L")</f>
        <v>L</v>
      </c>
      <c r="Q411">
        <f>MATCH(C411,'state-winning-votes'!A:A,0)</f>
        <v>14</v>
      </c>
      <c r="R411">
        <f>MATCH(A411,'state-winning-votes'!$A$2:$L$2,0)</f>
        <v>3</v>
      </c>
      <c r="S411" cm="1">
        <f t="array" ref="S411">INDEX('state-winning-votes'!$A$1:$L$53,$Q411,$R411)</f>
        <v>135879</v>
      </c>
      <c r="T411">
        <f>INDEX('state-winning-votes'!$A$1:$L$53,MATCH($C411,'state-winning-votes'!$A:$A,0),MATCH($A411,'state-winning-votes'!$A$2:$L$2,0))</f>
        <v>135879</v>
      </c>
      <c r="U411" t="str">
        <f t="shared" si="19"/>
        <v>Carter, Jimmy</v>
      </c>
      <c r="V411" t="str">
        <f>_xlfn.XLOOKUP(INDEX('state-winning-votes'!$A$1:$L$53,MATCH($C411,'state-winning-votes'!$A:$A,0),MATCH($A411,'state-winning-votes'!$A$2:$L$2,0)),$L:$L,$H:$H)</f>
        <v>Carter, Jimmy</v>
      </c>
      <c r="W411" t="str">
        <f>VLOOKUP(A411,'national-winners'!$A$2:$B$13,2,0)</f>
        <v>Reagan, Ronald</v>
      </c>
      <c r="X411" t="str">
        <f t="shared" si="20"/>
        <v xml:space="preserve"> Jimmy Carter (W)</v>
      </c>
    </row>
    <row r="412" spans="1:24" x14ac:dyDescent="0.25">
      <c r="A412">
        <v>1980</v>
      </c>
      <c r="B412" t="s">
        <v>64</v>
      </c>
      <c r="C412" t="s">
        <v>65</v>
      </c>
      <c r="D412">
        <v>15</v>
      </c>
      <c r="E412">
        <v>95</v>
      </c>
      <c r="F412">
        <v>82</v>
      </c>
      <c r="G412" t="s">
        <v>16</v>
      </c>
      <c r="H412" t="s">
        <v>167</v>
      </c>
      <c r="I412" t="str">
        <f t="shared" si="18"/>
        <v>Commoner, Barry(L)</v>
      </c>
      <c r="J412" t="s">
        <v>168</v>
      </c>
      <c r="K412" t="b">
        <v>0</v>
      </c>
      <c r="L412">
        <v>1548</v>
      </c>
      <c r="M412">
        <v>303287</v>
      </c>
      <c r="N412">
        <v>20171015</v>
      </c>
      <c r="O412" t="s">
        <v>19</v>
      </c>
      <c r="P412" t="str">
        <f>IF(VLOOKUP(A412,'national-winners'!$A$2:$B$13,2,0)=H412,"W","L")</f>
        <v>L</v>
      </c>
      <c r="Q412">
        <f>MATCH(C412,'state-winning-votes'!A:A,0)</f>
        <v>14</v>
      </c>
      <c r="R412">
        <f>MATCH(A412,'state-winning-votes'!$A$2:$L$2,0)</f>
        <v>3</v>
      </c>
      <c r="S412" cm="1">
        <f t="array" ref="S412">INDEX('state-winning-votes'!$A$1:$L$53,$Q412,$R412)</f>
        <v>135879</v>
      </c>
      <c r="T412">
        <f>INDEX('state-winning-votes'!$A$1:$L$53,MATCH($C412,'state-winning-votes'!$A:$A,0),MATCH($A412,'state-winning-votes'!$A$2:$L$2,0))</f>
        <v>135879</v>
      </c>
      <c r="U412" t="str">
        <f t="shared" si="19"/>
        <v>Carter, Jimmy</v>
      </c>
      <c r="V412" t="str">
        <f>_xlfn.XLOOKUP(INDEX('state-winning-votes'!$A$1:$L$53,MATCH($C412,'state-winning-votes'!$A:$A,0),MATCH($A412,'state-winning-votes'!$A$2:$L$2,0)),$L:$L,$H:$H)</f>
        <v>Carter, Jimmy</v>
      </c>
      <c r="W412" t="str">
        <f>VLOOKUP(A412,'national-winners'!$A$2:$B$13,2,0)</f>
        <v>Reagan, Ronald</v>
      </c>
      <c r="X412" t="str">
        <f t="shared" si="20"/>
        <v xml:space="preserve"> Jimmy Carter (W)</v>
      </c>
    </row>
    <row r="413" spans="1:24" x14ac:dyDescent="0.25">
      <c r="A413">
        <v>1980</v>
      </c>
      <c r="B413" t="s">
        <v>64</v>
      </c>
      <c r="C413" t="s">
        <v>65</v>
      </c>
      <c r="D413">
        <v>15</v>
      </c>
      <c r="E413">
        <v>95</v>
      </c>
      <c r="F413">
        <v>82</v>
      </c>
      <c r="G413" t="s">
        <v>16</v>
      </c>
      <c r="H413" t="s">
        <v>26</v>
      </c>
      <c r="I413" t="str">
        <f t="shared" si="18"/>
        <v>Hall, Gus(L)</v>
      </c>
      <c r="J413" t="s">
        <v>27</v>
      </c>
      <c r="K413" t="b">
        <v>0</v>
      </c>
      <c r="L413">
        <v>458</v>
      </c>
      <c r="M413">
        <v>303287</v>
      </c>
      <c r="N413">
        <v>20171015</v>
      </c>
      <c r="O413" t="s">
        <v>19</v>
      </c>
      <c r="P413" t="str">
        <f>IF(VLOOKUP(A413,'national-winners'!$A$2:$B$13,2,0)=H413,"W","L")</f>
        <v>L</v>
      </c>
      <c r="Q413">
        <f>MATCH(C413,'state-winning-votes'!A:A,0)</f>
        <v>14</v>
      </c>
      <c r="R413">
        <f>MATCH(A413,'state-winning-votes'!$A$2:$L$2,0)</f>
        <v>3</v>
      </c>
      <c r="S413" cm="1">
        <f t="array" ref="S413">INDEX('state-winning-votes'!$A$1:$L$53,$Q413,$R413)</f>
        <v>135879</v>
      </c>
      <c r="T413">
        <f>INDEX('state-winning-votes'!$A$1:$L$53,MATCH($C413,'state-winning-votes'!$A:$A,0),MATCH($A413,'state-winning-votes'!$A$2:$L$2,0))</f>
        <v>135879</v>
      </c>
      <c r="U413" t="str">
        <f t="shared" si="19"/>
        <v>Carter, Jimmy</v>
      </c>
      <c r="V413" t="str">
        <f>_xlfn.XLOOKUP(INDEX('state-winning-votes'!$A$1:$L$53,MATCH($C413,'state-winning-votes'!$A:$A,0),MATCH($A413,'state-winning-votes'!$A$2:$L$2,0)),$L:$L,$H:$H)</f>
        <v>Carter, Jimmy</v>
      </c>
      <c r="W413" t="str">
        <f>VLOOKUP(A413,'national-winners'!$A$2:$B$13,2,0)</f>
        <v>Reagan, Ronald</v>
      </c>
      <c r="X413" t="str">
        <f t="shared" si="20"/>
        <v xml:space="preserve"> Jimmy Carter (W)</v>
      </c>
    </row>
    <row r="414" spans="1:24" x14ac:dyDescent="0.25">
      <c r="A414">
        <v>1980</v>
      </c>
      <c r="B414" t="s">
        <v>66</v>
      </c>
      <c r="C414" t="s">
        <v>67</v>
      </c>
      <c r="D414">
        <v>16</v>
      </c>
      <c r="E414">
        <v>82</v>
      </c>
      <c r="F414">
        <v>63</v>
      </c>
      <c r="G414" t="s">
        <v>16</v>
      </c>
      <c r="H414" t="s">
        <v>160</v>
      </c>
      <c r="I414" t="str">
        <f t="shared" si="18"/>
        <v>Reagan, Ronald(W)</v>
      </c>
      <c r="J414" t="s">
        <v>21</v>
      </c>
      <c r="K414" t="b">
        <v>0</v>
      </c>
      <c r="L414">
        <v>290699</v>
      </c>
      <c r="M414">
        <v>437431</v>
      </c>
      <c r="N414">
        <v>20171015</v>
      </c>
      <c r="O414" t="s">
        <v>19</v>
      </c>
      <c r="P414" t="str">
        <f>IF(VLOOKUP(A414,'national-winners'!$A$2:$B$13,2,0)=H414,"W","L")</f>
        <v>W</v>
      </c>
      <c r="Q414">
        <f>MATCH(C414,'state-winning-votes'!A:A,0)</f>
        <v>16</v>
      </c>
      <c r="R414">
        <f>MATCH(A414,'state-winning-votes'!$A$2:$L$2,0)</f>
        <v>3</v>
      </c>
      <c r="S414" cm="1">
        <f t="array" ref="S414">INDEX('state-winning-votes'!$A$1:$L$53,$Q414,$R414)</f>
        <v>290699</v>
      </c>
      <c r="T414">
        <f>INDEX('state-winning-votes'!$A$1:$L$53,MATCH($C414,'state-winning-votes'!$A:$A,0),MATCH($A414,'state-winning-votes'!$A$2:$L$2,0))</f>
        <v>290699</v>
      </c>
      <c r="U414" t="str">
        <f t="shared" si="19"/>
        <v>Reagan, Ronald</v>
      </c>
      <c r="V414" t="str">
        <f>_xlfn.XLOOKUP(INDEX('state-winning-votes'!$A$1:$L$53,MATCH($C414,'state-winning-votes'!$A:$A,0),MATCH($A414,'state-winning-votes'!$A$2:$L$2,0)),$L:$L,$H:$H)</f>
        <v>Reagan, Ronald</v>
      </c>
      <c r="W414" t="str">
        <f>VLOOKUP(A414,'national-winners'!$A$2:$B$13,2,0)</f>
        <v>Reagan, Ronald</v>
      </c>
      <c r="X414" t="str">
        <f t="shared" si="20"/>
        <v xml:space="preserve"> Ronald Reagan (W)</v>
      </c>
    </row>
    <row r="415" spans="1:24" x14ac:dyDescent="0.25">
      <c r="A415">
        <v>1980</v>
      </c>
      <c r="B415" t="s">
        <v>66</v>
      </c>
      <c r="C415" t="s">
        <v>67</v>
      </c>
      <c r="D415">
        <v>16</v>
      </c>
      <c r="E415">
        <v>82</v>
      </c>
      <c r="F415">
        <v>63</v>
      </c>
      <c r="G415" t="s">
        <v>16</v>
      </c>
      <c r="H415" t="s">
        <v>17</v>
      </c>
      <c r="I415" t="str">
        <f t="shared" si="18"/>
        <v>Carter, Jimmy(L)</v>
      </c>
      <c r="J415" t="s">
        <v>18</v>
      </c>
      <c r="K415" t="b">
        <v>0</v>
      </c>
      <c r="L415">
        <v>110192</v>
      </c>
      <c r="M415">
        <v>437431</v>
      </c>
      <c r="N415">
        <v>20171015</v>
      </c>
      <c r="O415" t="s">
        <v>19</v>
      </c>
      <c r="P415" t="str">
        <f>IF(VLOOKUP(A415,'national-winners'!$A$2:$B$13,2,0)=H415,"W","L")</f>
        <v>L</v>
      </c>
      <c r="Q415">
        <f>MATCH(C415,'state-winning-votes'!A:A,0)</f>
        <v>16</v>
      </c>
      <c r="R415">
        <f>MATCH(A415,'state-winning-votes'!$A$2:$L$2,0)</f>
        <v>3</v>
      </c>
      <c r="S415" cm="1">
        <f t="array" ref="S415">INDEX('state-winning-votes'!$A$1:$L$53,$Q415,$R415)</f>
        <v>290699</v>
      </c>
      <c r="T415">
        <f>INDEX('state-winning-votes'!$A$1:$L$53,MATCH($C415,'state-winning-votes'!$A:$A,0),MATCH($A415,'state-winning-votes'!$A$2:$L$2,0))</f>
        <v>290699</v>
      </c>
      <c r="U415" t="str">
        <f t="shared" si="19"/>
        <v>Reagan, Ronald</v>
      </c>
      <c r="V415" t="str">
        <f>_xlfn.XLOOKUP(INDEX('state-winning-votes'!$A$1:$L$53,MATCH($C415,'state-winning-votes'!$A:$A,0),MATCH($A415,'state-winning-votes'!$A$2:$L$2,0)),$L:$L,$H:$H)</f>
        <v>Reagan, Ronald</v>
      </c>
      <c r="W415" t="str">
        <f>VLOOKUP(A415,'national-winners'!$A$2:$B$13,2,0)</f>
        <v>Reagan, Ronald</v>
      </c>
      <c r="X415" t="str">
        <f t="shared" si="20"/>
        <v xml:space="preserve"> Ronald Reagan (W)</v>
      </c>
    </row>
    <row r="416" spans="1:24" x14ac:dyDescent="0.25">
      <c r="A416">
        <v>1980</v>
      </c>
      <c r="B416" t="s">
        <v>66</v>
      </c>
      <c r="C416" t="s">
        <v>67</v>
      </c>
      <c r="D416">
        <v>16</v>
      </c>
      <c r="E416">
        <v>82</v>
      </c>
      <c r="F416">
        <v>63</v>
      </c>
      <c r="G416" t="s">
        <v>16</v>
      </c>
      <c r="H416" t="s">
        <v>161</v>
      </c>
      <c r="I416" t="str">
        <f t="shared" si="18"/>
        <v>Anderson, John B.(L)</v>
      </c>
      <c r="J416" t="s">
        <v>35</v>
      </c>
      <c r="K416" t="b">
        <v>0</v>
      </c>
      <c r="L416">
        <v>27058</v>
      </c>
      <c r="M416">
        <v>437431</v>
      </c>
      <c r="N416">
        <v>20171015</v>
      </c>
      <c r="O416" t="s">
        <v>19</v>
      </c>
      <c r="P416" t="str">
        <f>IF(VLOOKUP(A416,'national-winners'!$A$2:$B$13,2,0)=H416,"W","L")</f>
        <v>L</v>
      </c>
      <c r="Q416">
        <f>MATCH(C416,'state-winning-votes'!A:A,0)</f>
        <v>16</v>
      </c>
      <c r="R416">
        <f>MATCH(A416,'state-winning-votes'!$A$2:$L$2,0)</f>
        <v>3</v>
      </c>
      <c r="S416" cm="1">
        <f t="array" ref="S416">INDEX('state-winning-votes'!$A$1:$L$53,$Q416,$R416)</f>
        <v>290699</v>
      </c>
      <c r="T416">
        <f>INDEX('state-winning-votes'!$A$1:$L$53,MATCH($C416,'state-winning-votes'!$A:$A,0),MATCH($A416,'state-winning-votes'!$A$2:$L$2,0))</f>
        <v>290699</v>
      </c>
      <c r="U416" t="str">
        <f t="shared" si="19"/>
        <v>Reagan, Ronald</v>
      </c>
      <c r="V416" t="str">
        <f>_xlfn.XLOOKUP(INDEX('state-winning-votes'!$A$1:$L$53,MATCH($C416,'state-winning-votes'!$A:$A,0),MATCH($A416,'state-winning-votes'!$A$2:$L$2,0)),$L:$L,$H:$H)</f>
        <v>Reagan, Ronald</v>
      </c>
      <c r="W416" t="str">
        <f>VLOOKUP(A416,'national-winners'!$A$2:$B$13,2,0)</f>
        <v>Reagan, Ronald</v>
      </c>
      <c r="X416" t="str">
        <f t="shared" si="20"/>
        <v xml:space="preserve"> Ronald Reagan (W)</v>
      </c>
    </row>
    <row r="417" spans="1:24" x14ac:dyDescent="0.25">
      <c r="A417">
        <v>1980</v>
      </c>
      <c r="B417" t="s">
        <v>66</v>
      </c>
      <c r="C417" t="s">
        <v>67</v>
      </c>
      <c r="D417">
        <v>16</v>
      </c>
      <c r="E417">
        <v>82</v>
      </c>
      <c r="F417">
        <v>63</v>
      </c>
      <c r="G417" t="s">
        <v>16</v>
      </c>
      <c r="H417" t="s">
        <v>163</v>
      </c>
      <c r="I417" t="str">
        <f t="shared" si="18"/>
        <v>Clark, Edward ""Ed""(L)</v>
      </c>
      <c r="J417" t="s">
        <v>29</v>
      </c>
      <c r="K417" t="b">
        <v>0</v>
      </c>
      <c r="L417">
        <v>8425</v>
      </c>
      <c r="M417">
        <v>437431</v>
      </c>
      <c r="N417">
        <v>20171015</v>
      </c>
      <c r="O417" t="s">
        <v>19</v>
      </c>
      <c r="P417" t="str">
        <f>IF(VLOOKUP(A417,'national-winners'!$A$2:$B$13,2,0)=H417,"W","L")</f>
        <v>L</v>
      </c>
      <c r="Q417">
        <f>MATCH(C417,'state-winning-votes'!A:A,0)</f>
        <v>16</v>
      </c>
      <c r="R417">
        <f>MATCH(A417,'state-winning-votes'!$A$2:$L$2,0)</f>
        <v>3</v>
      </c>
      <c r="S417" cm="1">
        <f t="array" ref="S417">INDEX('state-winning-votes'!$A$1:$L$53,$Q417,$R417)</f>
        <v>290699</v>
      </c>
      <c r="T417">
        <f>INDEX('state-winning-votes'!$A$1:$L$53,MATCH($C417,'state-winning-votes'!$A:$A,0),MATCH($A417,'state-winning-votes'!$A$2:$L$2,0))</f>
        <v>290699</v>
      </c>
      <c r="U417" t="str">
        <f t="shared" si="19"/>
        <v>Reagan, Ronald</v>
      </c>
      <c r="V417" t="str">
        <f>_xlfn.XLOOKUP(INDEX('state-winning-votes'!$A$1:$L$53,MATCH($C417,'state-winning-votes'!$A:$A,0),MATCH($A417,'state-winning-votes'!$A$2:$L$2,0)),$L:$L,$H:$H)</f>
        <v>Reagan, Ronald</v>
      </c>
      <c r="W417" t="str">
        <f>VLOOKUP(A417,'national-winners'!$A$2:$B$13,2,0)</f>
        <v>Reagan, Ronald</v>
      </c>
      <c r="X417" t="str">
        <f t="shared" si="20"/>
        <v xml:space="preserve"> Ronald Reagan (W)</v>
      </c>
    </row>
    <row r="418" spans="1:24" x14ac:dyDescent="0.25">
      <c r="A418">
        <v>1980</v>
      </c>
      <c r="B418" t="s">
        <v>66</v>
      </c>
      <c r="C418" t="s">
        <v>67</v>
      </c>
      <c r="D418">
        <v>16</v>
      </c>
      <c r="E418">
        <v>82</v>
      </c>
      <c r="F418">
        <v>63</v>
      </c>
      <c r="G418" t="s">
        <v>16</v>
      </c>
      <c r="H418" t="s">
        <v>162</v>
      </c>
      <c r="I418" t="str">
        <f t="shared" si="18"/>
        <v>Rarick, John(L)</v>
      </c>
      <c r="J418" t="s">
        <v>23</v>
      </c>
      <c r="K418" t="b">
        <v>0</v>
      </c>
      <c r="L418">
        <v>1057</v>
      </c>
      <c r="M418">
        <v>437431</v>
      </c>
      <c r="N418">
        <v>20171015</v>
      </c>
      <c r="O418" t="s">
        <v>19</v>
      </c>
      <c r="P418" t="str">
        <f>IF(VLOOKUP(A418,'national-winners'!$A$2:$B$13,2,0)=H418,"W","L")</f>
        <v>L</v>
      </c>
      <c r="Q418">
        <f>MATCH(C418,'state-winning-votes'!A:A,0)</f>
        <v>16</v>
      </c>
      <c r="R418">
        <f>MATCH(A418,'state-winning-votes'!$A$2:$L$2,0)</f>
        <v>3</v>
      </c>
      <c r="S418" cm="1">
        <f t="array" ref="S418">INDEX('state-winning-votes'!$A$1:$L$53,$Q418,$R418)</f>
        <v>290699</v>
      </c>
      <c r="T418">
        <f>INDEX('state-winning-votes'!$A$1:$L$53,MATCH($C418,'state-winning-votes'!$A:$A,0),MATCH($A418,'state-winning-votes'!$A$2:$L$2,0))</f>
        <v>290699</v>
      </c>
      <c r="U418" t="str">
        <f t="shared" si="19"/>
        <v>Reagan, Ronald</v>
      </c>
      <c r="V418" t="str">
        <f>_xlfn.XLOOKUP(INDEX('state-winning-votes'!$A$1:$L$53,MATCH($C418,'state-winning-votes'!$A:$A,0),MATCH($A418,'state-winning-votes'!$A$2:$L$2,0)),$L:$L,$H:$H)</f>
        <v>Reagan, Ronald</v>
      </c>
      <c r="W418" t="str">
        <f>VLOOKUP(A418,'national-winners'!$A$2:$B$13,2,0)</f>
        <v>Reagan, Ronald</v>
      </c>
      <c r="X418" t="str">
        <f t="shared" si="20"/>
        <v xml:space="preserve"> Ronald Reagan (W)</v>
      </c>
    </row>
    <row r="419" spans="1:24" x14ac:dyDescent="0.25">
      <c r="A419">
        <v>1980</v>
      </c>
      <c r="B419" t="s">
        <v>68</v>
      </c>
      <c r="C419" t="s">
        <v>69</v>
      </c>
      <c r="D419">
        <v>17</v>
      </c>
      <c r="E419">
        <v>33</v>
      </c>
      <c r="F419">
        <v>21</v>
      </c>
      <c r="G419" t="s">
        <v>16</v>
      </c>
      <c r="H419" t="s">
        <v>160</v>
      </c>
      <c r="I419" t="str">
        <f t="shared" si="18"/>
        <v>Reagan, Ronald(W)</v>
      </c>
      <c r="J419" t="s">
        <v>21</v>
      </c>
      <c r="K419" t="b">
        <v>0</v>
      </c>
      <c r="L419">
        <v>2358049</v>
      </c>
      <c r="M419">
        <v>4749721</v>
      </c>
      <c r="N419">
        <v>20171015</v>
      </c>
      <c r="O419" t="s">
        <v>19</v>
      </c>
      <c r="P419" t="str">
        <f>IF(VLOOKUP(A419,'national-winners'!$A$2:$B$13,2,0)=H419,"W","L")</f>
        <v>W</v>
      </c>
      <c r="Q419">
        <f>MATCH(C419,'state-winning-votes'!A:A,0)</f>
        <v>17</v>
      </c>
      <c r="R419">
        <f>MATCH(A419,'state-winning-votes'!$A$2:$L$2,0)</f>
        <v>3</v>
      </c>
      <c r="S419" cm="1">
        <f t="array" ref="S419">INDEX('state-winning-votes'!$A$1:$L$53,$Q419,$R419)</f>
        <v>2358049</v>
      </c>
      <c r="T419">
        <f>INDEX('state-winning-votes'!$A$1:$L$53,MATCH($C419,'state-winning-votes'!$A:$A,0),MATCH($A419,'state-winning-votes'!$A$2:$L$2,0))</f>
        <v>2358049</v>
      </c>
      <c r="U419" t="str">
        <f t="shared" si="19"/>
        <v>Reagan, Ronald</v>
      </c>
      <c r="V419" t="str">
        <f>_xlfn.XLOOKUP(INDEX('state-winning-votes'!$A$1:$L$53,MATCH($C419,'state-winning-votes'!$A:$A,0),MATCH($A419,'state-winning-votes'!$A$2:$L$2,0)),$L:$L,$H:$H)</f>
        <v>Reagan, Ronald</v>
      </c>
      <c r="W419" t="str">
        <f>VLOOKUP(A419,'national-winners'!$A$2:$B$13,2,0)</f>
        <v>Reagan, Ronald</v>
      </c>
      <c r="X419" t="str">
        <f t="shared" si="20"/>
        <v xml:space="preserve"> Ronald Reagan (W)</v>
      </c>
    </row>
    <row r="420" spans="1:24" x14ac:dyDescent="0.25">
      <c r="A420">
        <v>1980</v>
      </c>
      <c r="B420" t="s">
        <v>68</v>
      </c>
      <c r="C420" t="s">
        <v>69</v>
      </c>
      <c r="D420">
        <v>17</v>
      </c>
      <c r="E420">
        <v>33</v>
      </c>
      <c r="F420">
        <v>21</v>
      </c>
      <c r="G420" t="s">
        <v>16</v>
      </c>
      <c r="H420" t="s">
        <v>17</v>
      </c>
      <c r="I420" t="str">
        <f t="shared" si="18"/>
        <v>Carter, Jimmy(L)</v>
      </c>
      <c r="J420" t="s">
        <v>18</v>
      </c>
      <c r="K420" t="b">
        <v>0</v>
      </c>
      <c r="L420">
        <v>1981413</v>
      </c>
      <c r="M420">
        <v>4749721</v>
      </c>
      <c r="N420">
        <v>20171015</v>
      </c>
      <c r="O420" t="s">
        <v>19</v>
      </c>
      <c r="P420" t="str">
        <f>IF(VLOOKUP(A420,'national-winners'!$A$2:$B$13,2,0)=H420,"W","L")</f>
        <v>L</v>
      </c>
      <c r="Q420">
        <f>MATCH(C420,'state-winning-votes'!A:A,0)</f>
        <v>17</v>
      </c>
      <c r="R420">
        <f>MATCH(A420,'state-winning-votes'!$A$2:$L$2,0)</f>
        <v>3</v>
      </c>
      <c r="S420" cm="1">
        <f t="array" ref="S420">INDEX('state-winning-votes'!$A$1:$L$53,$Q420,$R420)</f>
        <v>2358049</v>
      </c>
      <c r="T420">
        <f>INDEX('state-winning-votes'!$A$1:$L$53,MATCH($C420,'state-winning-votes'!$A:$A,0),MATCH($A420,'state-winning-votes'!$A$2:$L$2,0))</f>
        <v>2358049</v>
      </c>
      <c r="U420" t="str">
        <f t="shared" si="19"/>
        <v>Reagan, Ronald</v>
      </c>
      <c r="V420" t="str">
        <f>_xlfn.XLOOKUP(INDEX('state-winning-votes'!$A$1:$L$53,MATCH($C420,'state-winning-votes'!$A:$A,0),MATCH($A420,'state-winning-votes'!$A$2:$L$2,0)),$L:$L,$H:$H)</f>
        <v>Reagan, Ronald</v>
      </c>
      <c r="W420" t="str">
        <f>VLOOKUP(A420,'national-winners'!$A$2:$B$13,2,0)</f>
        <v>Reagan, Ronald</v>
      </c>
      <c r="X420" t="str">
        <f t="shared" si="20"/>
        <v xml:space="preserve"> Ronald Reagan (W)</v>
      </c>
    </row>
    <row r="421" spans="1:24" x14ac:dyDescent="0.25">
      <c r="A421">
        <v>1980</v>
      </c>
      <c r="B421" t="s">
        <v>68</v>
      </c>
      <c r="C421" t="s">
        <v>69</v>
      </c>
      <c r="D421">
        <v>17</v>
      </c>
      <c r="E421">
        <v>33</v>
      </c>
      <c r="F421">
        <v>21</v>
      </c>
      <c r="G421" t="s">
        <v>16</v>
      </c>
      <c r="H421" t="s">
        <v>161</v>
      </c>
      <c r="I421" t="str">
        <f t="shared" si="18"/>
        <v>Anderson, John B.(L)</v>
      </c>
      <c r="J421" t="s">
        <v>35</v>
      </c>
      <c r="K421" t="b">
        <v>0</v>
      </c>
      <c r="L421">
        <v>346754</v>
      </c>
      <c r="M421">
        <v>4749721</v>
      </c>
      <c r="N421">
        <v>20171015</v>
      </c>
      <c r="O421" t="s">
        <v>19</v>
      </c>
      <c r="P421" t="str">
        <f>IF(VLOOKUP(A421,'national-winners'!$A$2:$B$13,2,0)=H421,"W","L")</f>
        <v>L</v>
      </c>
      <c r="Q421">
        <f>MATCH(C421,'state-winning-votes'!A:A,0)</f>
        <v>17</v>
      </c>
      <c r="R421">
        <f>MATCH(A421,'state-winning-votes'!$A$2:$L$2,0)</f>
        <v>3</v>
      </c>
      <c r="S421" cm="1">
        <f t="array" ref="S421">INDEX('state-winning-votes'!$A$1:$L$53,$Q421,$R421)</f>
        <v>2358049</v>
      </c>
      <c r="T421">
        <f>INDEX('state-winning-votes'!$A$1:$L$53,MATCH($C421,'state-winning-votes'!$A:$A,0),MATCH($A421,'state-winning-votes'!$A$2:$L$2,0))</f>
        <v>2358049</v>
      </c>
      <c r="U421" t="str">
        <f t="shared" si="19"/>
        <v>Reagan, Ronald</v>
      </c>
      <c r="V421" t="str">
        <f>_xlfn.XLOOKUP(INDEX('state-winning-votes'!$A$1:$L$53,MATCH($C421,'state-winning-votes'!$A:$A,0),MATCH($A421,'state-winning-votes'!$A$2:$L$2,0)),$L:$L,$H:$H)</f>
        <v>Reagan, Ronald</v>
      </c>
      <c r="W421" t="str">
        <f>VLOOKUP(A421,'national-winners'!$A$2:$B$13,2,0)</f>
        <v>Reagan, Ronald</v>
      </c>
      <c r="X421" t="str">
        <f t="shared" si="20"/>
        <v xml:space="preserve"> Ronald Reagan (W)</v>
      </c>
    </row>
    <row r="422" spans="1:24" x14ac:dyDescent="0.25">
      <c r="A422">
        <v>1980</v>
      </c>
      <c r="B422" t="s">
        <v>68</v>
      </c>
      <c r="C422" t="s">
        <v>69</v>
      </c>
      <c r="D422">
        <v>17</v>
      </c>
      <c r="E422">
        <v>33</v>
      </c>
      <c r="F422">
        <v>21</v>
      </c>
      <c r="G422" t="s">
        <v>16</v>
      </c>
      <c r="H422" t="s">
        <v>163</v>
      </c>
      <c r="I422" t="str">
        <f t="shared" si="18"/>
        <v>Clark, Edward ""Ed""(L)</v>
      </c>
      <c r="J422" t="s">
        <v>29</v>
      </c>
      <c r="K422" t="b">
        <v>0</v>
      </c>
      <c r="L422">
        <v>38939</v>
      </c>
      <c r="M422">
        <v>4749721</v>
      </c>
      <c r="N422">
        <v>20171015</v>
      </c>
      <c r="O422" t="s">
        <v>19</v>
      </c>
      <c r="P422" t="str">
        <f>IF(VLOOKUP(A422,'national-winners'!$A$2:$B$13,2,0)=H422,"W","L")</f>
        <v>L</v>
      </c>
      <c r="Q422">
        <f>MATCH(C422,'state-winning-votes'!A:A,0)</f>
        <v>17</v>
      </c>
      <c r="R422">
        <f>MATCH(A422,'state-winning-votes'!$A$2:$L$2,0)</f>
        <v>3</v>
      </c>
      <c r="S422" cm="1">
        <f t="array" ref="S422">INDEX('state-winning-votes'!$A$1:$L$53,$Q422,$R422)</f>
        <v>2358049</v>
      </c>
      <c r="T422">
        <f>INDEX('state-winning-votes'!$A$1:$L$53,MATCH($C422,'state-winning-votes'!$A:$A,0),MATCH($A422,'state-winning-votes'!$A$2:$L$2,0))</f>
        <v>2358049</v>
      </c>
      <c r="U422" t="str">
        <f t="shared" si="19"/>
        <v>Reagan, Ronald</v>
      </c>
      <c r="V422" t="str">
        <f>_xlfn.XLOOKUP(INDEX('state-winning-votes'!$A$1:$L$53,MATCH($C422,'state-winning-votes'!$A:$A,0),MATCH($A422,'state-winning-votes'!$A$2:$L$2,0)),$L:$L,$H:$H)</f>
        <v>Reagan, Ronald</v>
      </c>
      <c r="W422" t="str">
        <f>VLOOKUP(A422,'national-winners'!$A$2:$B$13,2,0)</f>
        <v>Reagan, Ronald</v>
      </c>
      <c r="X422" t="str">
        <f t="shared" si="20"/>
        <v xml:space="preserve"> Ronald Reagan (W)</v>
      </c>
    </row>
    <row r="423" spans="1:24" x14ac:dyDescent="0.25">
      <c r="A423">
        <v>1980</v>
      </c>
      <c r="B423" t="s">
        <v>68</v>
      </c>
      <c r="C423" t="s">
        <v>69</v>
      </c>
      <c r="D423">
        <v>17</v>
      </c>
      <c r="E423">
        <v>33</v>
      </c>
      <c r="F423">
        <v>21</v>
      </c>
      <c r="G423" t="s">
        <v>16</v>
      </c>
      <c r="H423" t="s">
        <v>167</v>
      </c>
      <c r="I423" t="str">
        <f t="shared" si="18"/>
        <v>Commoner, Barry(L)</v>
      </c>
      <c r="J423" t="s">
        <v>168</v>
      </c>
      <c r="K423" t="b">
        <v>0</v>
      </c>
      <c r="L423">
        <v>10692</v>
      </c>
      <c r="M423">
        <v>4749721</v>
      </c>
      <c r="N423">
        <v>20171015</v>
      </c>
      <c r="O423" t="s">
        <v>19</v>
      </c>
      <c r="P423" t="str">
        <f>IF(VLOOKUP(A423,'national-winners'!$A$2:$B$13,2,0)=H423,"W","L")</f>
        <v>L</v>
      </c>
      <c r="Q423">
        <f>MATCH(C423,'state-winning-votes'!A:A,0)</f>
        <v>17</v>
      </c>
      <c r="R423">
        <f>MATCH(A423,'state-winning-votes'!$A$2:$L$2,0)</f>
        <v>3</v>
      </c>
      <c r="S423" cm="1">
        <f t="array" ref="S423">INDEX('state-winning-votes'!$A$1:$L$53,$Q423,$R423)</f>
        <v>2358049</v>
      </c>
      <c r="T423">
        <f>INDEX('state-winning-votes'!$A$1:$L$53,MATCH($C423,'state-winning-votes'!$A:$A,0),MATCH($A423,'state-winning-votes'!$A$2:$L$2,0))</f>
        <v>2358049</v>
      </c>
      <c r="U423" t="str">
        <f t="shared" si="19"/>
        <v>Reagan, Ronald</v>
      </c>
      <c r="V423" t="str">
        <f>_xlfn.XLOOKUP(INDEX('state-winning-votes'!$A$1:$L$53,MATCH($C423,'state-winning-votes'!$A:$A,0),MATCH($A423,'state-winning-votes'!$A$2:$L$2,0)),$L:$L,$H:$H)</f>
        <v>Reagan, Ronald</v>
      </c>
      <c r="W423" t="str">
        <f>VLOOKUP(A423,'national-winners'!$A$2:$B$13,2,0)</f>
        <v>Reagan, Ronald</v>
      </c>
      <c r="X423" t="str">
        <f t="shared" si="20"/>
        <v xml:space="preserve"> Ronald Reagan (W)</v>
      </c>
    </row>
    <row r="424" spans="1:24" x14ac:dyDescent="0.25">
      <c r="A424">
        <v>1980</v>
      </c>
      <c r="B424" t="s">
        <v>68</v>
      </c>
      <c r="C424" t="s">
        <v>69</v>
      </c>
      <c r="D424">
        <v>17</v>
      </c>
      <c r="E424">
        <v>33</v>
      </c>
      <c r="F424">
        <v>21</v>
      </c>
      <c r="G424" t="s">
        <v>16</v>
      </c>
      <c r="H424" t="s">
        <v>26</v>
      </c>
      <c r="I424" t="str">
        <f t="shared" si="18"/>
        <v>Hall, Gus(L)</v>
      </c>
      <c r="J424" t="s">
        <v>27</v>
      </c>
      <c r="K424" t="b">
        <v>0</v>
      </c>
      <c r="L424">
        <v>9711</v>
      </c>
      <c r="M424">
        <v>4749721</v>
      </c>
      <c r="N424">
        <v>20171015</v>
      </c>
      <c r="O424" t="s">
        <v>19</v>
      </c>
      <c r="P424" t="str">
        <f>IF(VLOOKUP(A424,'national-winners'!$A$2:$B$13,2,0)=H424,"W","L")</f>
        <v>L</v>
      </c>
      <c r="Q424">
        <f>MATCH(C424,'state-winning-votes'!A:A,0)</f>
        <v>17</v>
      </c>
      <c r="R424">
        <f>MATCH(A424,'state-winning-votes'!$A$2:$L$2,0)</f>
        <v>3</v>
      </c>
      <c r="S424" cm="1">
        <f t="array" ref="S424">INDEX('state-winning-votes'!$A$1:$L$53,$Q424,$R424)</f>
        <v>2358049</v>
      </c>
      <c r="T424">
        <f>INDEX('state-winning-votes'!$A$1:$L$53,MATCH($C424,'state-winning-votes'!$A:$A,0),MATCH($A424,'state-winning-votes'!$A$2:$L$2,0))</f>
        <v>2358049</v>
      </c>
      <c r="U424" t="str">
        <f t="shared" si="19"/>
        <v>Reagan, Ronald</v>
      </c>
      <c r="V424" t="str">
        <f>_xlfn.XLOOKUP(INDEX('state-winning-votes'!$A$1:$L$53,MATCH($C424,'state-winning-votes'!$A:$A,0),MATCH($A424,'state-winning-votes'!$A$2:$L$2,0)),$L:$L,$H:$H)</f>
        <v>Reagan, Ronald</v>
      </c>
      <c r="W424" t="str">
        <f>VLOOKUP(A424,'national-winners'!$A$2:$B$13,2,0)</f>
        <v>Reagan, Ronald</v>
      </c>
      <c r="X424" t="str">
        <f t="shared" si="20"/>
        <v xml:space="preserve"> Ronald Reagan (W)</v>
      </c>
    </row>
    <row r="425" spans="1:24" x14ac:dyDescent="0.25">
      <c r="A425">
        <v>1980</v>
      </c>
      <c r="B425" t="s">
        <v>68</v>
      </c>
      <c r="C425" t="s">
        <v>69</v>
      </c>
      <c r="D425">
        <v>17</v>
      </c>
      <c r="E425">
        <v>33</v>
      </c>
      <c r="F425">
        <v>21</v>
      </c>
      <c r="G425" t="s">
        <v>16</v>
      </c>
      <c r="H425" t="s">
        <v>169</v>
      </c>
      <c r="I425" t="str">
        <f t="shared" si="18"/>
        <v>Griswold, Deirdre(L)</v>
      </c>
      <c r="J425" t="s">
        <v>170</v>
      </c>
      <c r="K425" t="b">
        <v>0</v>
      </c>
      <c r="L425">
        <v>2257</v>
      </c>
      <c r="M425">
        <v>4749721</v>
      </c>
      <c r="N425">
        <v>20171015</v>
      </c>
      <c r="O425" t="s">
        <v>19</v>
      </c>
      <c r="P425" t="str">
        <f>IF(VLOOKUP(A425,'national-winners'!$A$2:$B$13,2,0)=H425,"W","L")</f>
        <v>L</v>
      </c>
      <c r="Q425">
        <f>MATCH(C425,'state-winning-votes'!A:A,0)</f>
        <v>17</v>
      </c>
      <c r="R425">
        <f>MATCH(A425,'state-winning-votes'!$A$2:$L$2,0)</f>
        <v>3</v>
      </c>
      <c r="S425" cm="1">
        <f t="array" ref="S425">INDEX('state-winning-votes'!$A$1:$L$53,$Q425,$R425)</f>
        <v>2358049</v>
      </c>
      <c r="T425">
        <f>INDEX('state-winning-votes'!$A$1:$L$53,MATCH($C425,'state-winning-votes'!$A:$A,0),MATCH($A425,'state-winning-votes'!$A$2:$L$2,0))</f>
        <v>2358049</v>
      </c>
      <c r="U425" t="str">
        <f t="shared" si="19"/>
        <v>Reagan, Ronald</v>
      </c>
      <c r="V425" t="str">
        <f>_xlfn.XLOOKUP(INDEX('state-winning-votes'!$A$1:$L$53,MATCH($C425,'state-winning-votes'!$A:$A,0),MATCH($A425,'state-winning-votes'!$A$2:$L$2,0)),$L:$L,$H:$H)</f>
        <v>Reagan, Ronald</v>
      </c>
      <c r="W425" t="str">
        <f>VLOOKUP(A425,'national-winners'!$A$2:$B$13,2,0)</f>
        <v>Reagan, Ronald</v>
      </c>
      <c r="X425" t="str">
        <f t="shared" si="20"/>
        <v xml:space="preserve"> Ronald Reagan (W)</v>
      </c>
    </row>
    <row r="426" spans="1:24" x14ac:dyDescent="0.25">
      <c r="A426">
        <v>1980</v>
      </c>
      <c r="B426" t="s">
        <v>68</v>
      </c>
      <c r="C426" t="s">
        <v>69</v>
      </c>
      <c r="D426">
        <v>17</v>
      </c>
      <c r="E426">
        <v>33</v>
      </c>
      <c r="F426">
        <v>21</v>
      </c>
      <c r="G426" t="s">
        <v>16</v>
      </c>
      <c r="H426" t="s">
        <v>165</v>
      </c>
      <c r="I426" t="str">
        <f t="shared" si="18"/>
        <v>Deberry, Clifton(L)</v>
      </c>
      <c r="J426" t="s">
        <v>37</v>
      </c>
      <c r="K426" t="b">
        <v>0</v>
      </c>
      <c r="L426">
        <v>1302</v>
      </c>
      <c r="M426">
        <v>4749721</v>
      </c>
      <c r="N426">
        <v>20171015</v>
      </c>
      <c r="O426" t="s">
        <v>19</v>
      </c>
      <c r="P426" t="str">
        <f>IF(VLOOKUP(A426,'national-winners'!$A$2:$B$13,2,0)=H426,"W","L")</f>
        <v>L</v>
      </c>
      <c r="Q426">
        <f>MATCH(C426,'state-winning-votes'!A:A,0)</f>
        <v>17</v>
      </c>
      <c r="R426">
        <f>MATCH(A426,'state-winning-votes'!$A$2:$L$2,0)</f>
        <v>3</v>
      </c>
      <c r="S426" cm="1">
        <f t="array" ref="S426">INDEX('state-winning-votes'!$A$1:$L$53,$Q426,$R426)</f>
        <v>2358049</v>
      </c>
      <c r="T426">
        <f>INDEX('state-winning-votes'!$A$1:$L$53,MATCH($C426,'state-winning-votes'!$A:$A,0),MATCH($A426,'state-winning-votes'!$A$2:$L$2,0))</f>
        <v>2358049</v>
      </c>
      <c r="U426" t="str">
        <f t="shared" si="19"/>
        <v>Reagan, Ronald</v>
      </c>
      <c r="V426" t="str">
        <f>_xlfn.XLOOKUP(INDEX('state-winning-votes'!$A$1:$L$53,MATCH($C426,'state-winning-votes'!$A:$A,0),MATCH($A426,'state-winning-votes'!$A$2:$L$2,0)),$L:$L,$H:$H)</f>
        <v>Reagan, Ronald</v>
      </c>
      <c r="W426" t="str">
        <f>VLOOKUP(A426,'national-winners'!$A$2:$B$13,2,0)</f>
        <v>Reagan, Ronald</v>
      </c>
      <c r="X426" t="str">
        <f t="shared" si="20"/>
        <v xml:space="preserve"> Ronald Reagan (W)</v>
      </c>
    </row>
    <row r="427" spans="1:24" x14ac:dyDescent="0.25">
      <c r="A427">
        <v>1980</v>
      </c>
      <c r="B427" t="s">
        <v>68</v>
      </c>
      <c r="C427" t="s">
        <v>69</v>
      </c>
      <c r="D427">
        <v>17</v>
      </c>
      <c r="E427">
        <v>33</v>
      </c>
      <c r="F427">
        <v>21</v>
      </c>
      <c r="G427" t="s">
        <v>16</v>
      </c>
      <c r="I427" t="str">
        <f t="shared" si="18"/>
        <v>(L)</v>
      </c>
      <c r="K427" t="b">
        <v>1</v>
      </c>
      <c r="L427">
        <v>604</v>
      </c>
      <c r="M427">
        <v>4749721</v>
      </c>
      <c r="N427">
        <v>20171015</v>
      </c>
      <c r="O427" t="s">
        <v>19</v>
      </c>
      <c r="P427" t="str">
        <f>IF(VLOOKUP(A427,'national-winners'!$A$2:$B$13,2,0)=H427,"W","L")</f>
        <v>L</v>
      </c>
      <c r="Q427">
        <f>MATCH(C427,'state-winning-votes'!A:A,0)</f>
        <v>17</v>
      </c>
      <c r="R427">
        <f>MATCH(A427,'state-winning-votes'!$A$2:$L$2,0)</f>
        <v>3</v>
      </c>
      <c r="S427" cm="1">
        <f t="array" ref="S427">INDEX('state-winning-votes'!$A$1:$L$53,$Q427,$R427)</f>
        <v>2358049</v>
      </c>
      <c r="T427">
        <f>INDEX('state-winning-votes'!$A$1:$L$53,MATCH($C427,'state-winning-votes'!$A:$A,0),MATCH($A427,'state-winning-votes'!$A$2:$L$2,0))</f>
        <v>2358049</v>
      </c>
      <c r="U427" t="str">
        <f t="shared" si="19"/>
        <v>Reagan, Ronald</v>
      </c>
      <c r="V427" t="str">
        <f>_xlfn.XLOOKUP(INDEX('state-winning-votes'!$A$1:$L$53,MATCH($C427,'state-winning-votes'!$A:$A,0),MATCH($A427,'state-winning-votes'!$A$2:$L$2,0)),$L:$L,$H:$H)</f>
        <v>Reagan, Ronald</v>
      </c>
      <c r="W427" t="str">
        <f>VLOOKUP(A427,'national-winners'!$A$2:$B$13,2,0)</f>
        <v>Reagan, Ronald</v>
      </c>
      <c r="X427" t="str">
        <f t="shared" si="20"/>
        <v xml:space="preserve"> Ronald Reagan (W)</v>
      </c>
    </row>
    <row r="428" spans="1:24" x14ac:dyDescent="0.25">
      <c r="A428">
        <v>1980</v>
      </c>
      <c r="B428" t="s">
        <v>71</v>
      </c>
      <c r="C428" t="s">
        <v>72</v>
      </c>
      <c r="D428">
        <v>18</v>
      </c>
      <c r="E428">
        <v>32</v>
      </c>
      <c r="F428">
        <v>22</v>
      </c>
      <c r="G428" t="s">
        <v>16</v>
      </c>
      <c r="H428" t="s">
        <v>160</v>
      </c>
      <c r="I428" t="str">
        <f t="shared" si="18"/>
        <v>Reagan, Ronald(W)</v>
      </c>
      <c r="J428" t="s">
        <v>21</v>
      </c>
      <c r="K428" t="b">
        <v>0</v>
      </c>
      <c r="L428">
        <v>1255656</v>
      </c>
      <c r="M428">
        <v>2242033</v>
      </c>
      <c r="N428">
        <v>20171015</v>
      </c>
      <c r="O428" t="s">
        <v>19</v>
      </c>
      <c r="P428" t="str">
        <f>IF(VLOOKUP(A428,'national-winners'!$A$2:$B$13,2,0)=H428,"W","L")</f>
        <v>W</v>
      </c>
      <c r="Q428">
        <f>MATCH(C428,'state-winning-votes'!A:A,0)</f>
        <v>18</v>
      </c>
      <c r="R428">
        <f>MATCH(A428,'state-winning-votes'!$A$2:$L$2,0)</f>
        <v>3</v>
      </c>
      <c r="S428" cm="1">
        <f t="array" ref="S428">INDEX('state-winning-votes'!$A$1:$L$53,$Q428,$R428)</f>
        <v>1255656</v>
      </c>
      <c r="T428">
        <f>INDEX('state-winning-votes'!$A$1:$L$53,MATCH($C428,'state-winning-votes'!$A:$A,0),MATCH($A428,'state-winning-votes'!$A$2:$L$2,0))</f>
        <v>1255656</v>
      </c>
      <c r="U428" t="str">
        <f t="shared" si="19"/>
        <v>Reagan, Ronald</v>
      </c>
      <c r="V428" t="str">
        <f>_xlfn.XLOOKUP(INDEX('state-winning-votes'!$A$1:$L$53,MATCH($C428,'state-winning-votes'!$A:$A,0),MATCH($A428,'state-winning-votes'!$A$2:$L$2,0)),$L:$L,$H:$H)</f>
        <v>Reagan, Ronald</v>
      </c>
      <c r="W428" t="str">
        <f>VLOOKUP(A428,'national-winners'!$A$2:$B$13,2,0)</f>
        <v>Reagan, Ronald</v>
      </c>
      <c r="X428" t="str">
        <f t="shared" si="20"/>
        <v xml:space="preserve"> Ronald Reagan (W)</v>
      </c>
    </row>
    <row r="429" spans="1:24" x14ac:dyDescent="0.25">
      <c r="A429">
        <v>1980</v>
      </c>
      <c r="B429" t="s">
        <v>71</v>
      </c>
      <c r="C429" t="s">
        <v>72</v>
      </c>
      <c r="D429">
        <v>18</v>
      </c>
      <c r="E429">
        <v>32</v>
      </c>
      <c r="F429">
        <v>22</v>
      </c>
      <c r="G429" t="s">
        <v>16</v>
      </c>
      <c r="H429" t="s">
        <v>17</v>
      </c>
      <c r="I429" t="str">
        <f t="shared" si="18"/>
        <v>Carter, Jimmy(L)</v>
      </c>
      <c r="J429" t="s">
        <v>18</v>
      </c>
      <c r="K429" t="b">
        <v>0</v>
      </c>
      <c r="L429">
        <v>844197</v>
      </c>
      <c r="M429">
        <v>2242033</v>
      </c>
      <c r="N429">
        <v>20171015</v>
      </c>
      <c r="O429" t="s">
        <v>19</v>
      </c>
      <c r="P429" t="str">
        <f>IF(VLOOKUP(A429,'national-winners'!$A$2:$B$13,2,0)=H429,"W","L")</f>
        <v>L</v>
      </c>
      <c r="Q429">
        <f>MATCH(C429,'state-winning-votes'!A:A,0)</f>
        <v>18</v>
      </c>
      <c r="R429">
        <f>MATCH(A429,'state-winning-votes'!$A$2:$L$2,0)</f>
        <v>3</v>
      </c>
      <c r="S429" cm="1">
        <f t="array" ref="S429">INDEX('state-winning-votes'!$A$1:$L$53,$Q429,$R429)</f>
        <v>1255656</v>
      </c>
      <c r="T429">
        <f>INDEX('state-winning-votes'!$A$1:$L$53,MATCH($C429,'state-winning-votes'!$A:$A,0),MATCH($A429,'state-winning-votes'!$A$2:$L$2,0))</f>
        <v>1255656</v>
      </c>
      <c r="U429" t="str">
        <f t="shared" si="19"/>
        <v>Reagan, Ronald</v>
      </c>
      <c r="V429" t="str">
        <f>_xlfn.XLOOKUP(INDEX('state-winning-votes'!$A$1:$L$53,MATCH($C429,'state-winning-votes'!$A:$A,0),MATCH($A429,'state-winning-votes'!$A$2:$L$2,0)),$L:$L,$H:$H)</f>
        <v>Reagan, Ronald</v>
      </c>
      <c r="W429" t="str">
        <f>VLOOKUP(A429,'national-winners'!$A$2:$B$13,2,0)</f>
        <v>Reagan, Ronald</v>
      </c>
      <c r="X429" t="str">
        <f t="shared" si="20"/>
        <v xml:space="preserve"> Ronald Reagan (W)</v>
      </c>
    </row>
    <row r="430" spans="1:24" x14ac:dyDescent="0.25">
      <c r="A430">
        <v>1980</v>
      </c>
      <c r="B430" t="s">
        <v>71</v>
      </c>
      <c r="C430" t="s">
        <v>72</v>
      </c>
      <c r="D430">
        <v>18</v>
      </c>
      <c r="E430">
        <v>32</v>
      </c>
      <c r="F430">
        <v>22</v>
      </c>
      <c r="G430" t="s">
        <v>16</v>
      </c>
      <c r="H430" t="s">
        <v>161</v>
      </c>
      <c r="I430" t="str">
        <f t="shared" si="18"/>
        <v>Anderson, John B.(L)</v>
      </c>
      <c r="J430" t="s">
        <v>35</v>
      </c>
      <c r="K430" t="b">
        <v>0</v>
      </c>
      <c r="L430">
        <v>111639</v>
      </c>
      <c r="M430">
        <v>2242033</v>
      </c>
      <c r="N430">
        <v>20171015</v>
      </c>
      <c r="O430" t="s">
        <v>19</v>
      </c>
      <c r="P430" t="str">
        <f>IF(VLOOKUP(A430,'national-winners'!$A$2:$B$13,2,0)=H430,"W","L")</f>
        <v>L</v>
      </c>
      <c r="Q430">
        <f>MATCH(C430,'state-winning-votes'!A:A,0)</f>
        <v>18</v>
      </c>
      <c r="R430">
        <f>MATCH(A430,'state-winning-votes'!$A$2:$L$2,0)</f>
        <v>3</v>
      </c>
      <c r="S430" cm="1">
        <f t="array" ref="S430">INDEX('state-winning-votes'!$A$1:$L$53,$Q430,$R430)</f>
        <v>1255656</v>
      </c>
      <c r="T430">
        <f>INDEX('state-winning-votes'!$A$1:$L$53,MATCH($C430,'state-winning-votes'!$A:$A,0),MATCH($A430,'state-winning-votes'!$A$2:$L$2,0))</f>
        <v>1255656</v>
      </c>
      <c r="U430" t="str">
        <f t="shared" si="19"/>
        <v>Reagan, Ronald</v>
      </c>
      <c r="V430" t="str">
        <f>_xlfn.XLOOKUP(INDEX('state-winning-votes'!$A$1:$L$53,MATCH($C430,'state-winning-votes'!$A:$A,0),MATCH($A430,'state-winning-votes'!$A$2:$L$2,0)),$L:$L,$H:$H)</f>
        <v>Reagan, Ronald</v>
      </c>
      <c r="W430" t="str">
        <f>VLOOKUP(A430,'national-winners'!$A$2:$B$13,2,0)</f>
        <v>Reagan, Ronald</v>
      </c>
      <c r="X430" t="str">
        <f t="shared" si="20"/>
        <v xml:space="preserve"> Ronald Reagan (W)</v>
      </c>
    </row>
    <row r="431" spans="1:24" x14ac:dyDescent="0.25">
      <c r="A431">
        <v>1980</v>
      </c>
      <c r="B431" t="s">
        <v>71</v>
      </c>
      <c r="C431" t="s">
        <v>72</v>
      </c>
      <c r="D431">
        <v>18</v>
      </c>
      <c r="E431">
        <v>32</v>
      </c>
      <c r="F431">
        <v>22</v>
      </c>
      <c r="G431" t="s">
        <v>16</v>
      </c>
      <c r="H431" t="s">
        <v>163</v>
      </c>
      <c r="I431" t="str">
        <f t="shared" si="18"/>
        <v>Clark, Edward ""Ed""(L)</v>
      </c>
      <c r="J431" t="s">
        <v>29</v>
      </c>
      <c r="K431" t="b">
        <v>0</v>
      </c>
      <c r="L431">
        <v>19627</v>
      </c>
      <c r="M431">
        <v>2242033</v>
      </c>
      <c r="N431">
        <v>20171015</v>
      </c>
      <c r="O431" t="s">
        <v>19</v>
      </c>
      <c r="P431" t="str">
        <f>IF(VLOOKUP(A431,'national-winners'!$A$2:$B$13,2,0)=H431,"W","L")</f>
        <v>L</v>
      </c>
      <c r="Q431">
        <f>MATCH(C431,'state-winning-votes'!A:A,0)</f>
        <v>18</v>
      </c>
      <c r="R431">
        <f>MATCH(A431,'state-winning-votes'!$A$2:$L$2,0)</f>
        <v>3</v>
      </c>
      <c r="S431" cm="1">
        <f t="array" ref="S431">INDEX('state-winning-votes'!$A$1:$L$53,$Q431,$R431)</f>
        <v>1255656</v>
      </c>
      <c r="T431">
        <f>INDEX('state-winning-votes'!$A$1:$L$53,MATCH($C431,'state-winning-votes'!$A:$A,0),MATCH($A431,'state-winning-votes'!$A$2:$L$2,0))</f>
        <v>1255656</v>
      </c>
      <c r="U431" t="str">
        <f t="shared" si="19"/>
        <v>Reagan, Ronald</v>
      </c>
      <c r="V431" t="str">
        <f>_xlfn.XLOOKUP(INDEX('state-winning-votes'!$A$1:$L$53,MATCH($C431,'state-winning-votes'!$A:$A,0),MATCH($A431,'state-winning-votes'!$A$2:$L$2,0)),$L:$L,$H:$H)</f>
        <v>Reagan, Ronald</v>
      </c>
      <c r="W431" t="str">
        <f>VLOOKUP(A431,'national-winners'!$A$2:$B$13,2,0)</f>
        <v>Reagan, Ronald</v>
      </c>
      <c r="X431" t="str">
        <f t="shared" si="20"/>
        <v xml:space="preserve"> Ronald Reagan (W)</v>
      </c>
    </row>
    <row r="432" spans="1:24" x14ac:dyDescent="0.25">
      <c r="A432">
        <v>1980</v>
      </c>
      <c r="B432" t="s">
        <v>71</v>
      </c>
      <c r="C432" t="s">
        <v>72</v>
      </c>
      <c r="D432">
        <v>18</v>
      </c>
      <c r="E432">
        <v>32</v>
      </c>
      <c r="F432">
        <v>22</v>
      </c>
      <c r="G432" t="s">
        <v>16</v>
      </c>
      <c r="H432" t="s">
        <v>167</v>
      </c>
      <c r="I432" t="str">
        <f t="shared" si="18"/>
        <v>Commoner, Barry(L)</v>
      </c>
      <c r="J432" t="s">
        <v>168</v>
      </c>
      <c r="K432" t="b">
        <v>0</v>
      </c>
      <c r="L432">
        <v>4852</v>
      </c>
      <c r="M432">
        <v>2242033</v>
      </c>
      <c r="N432">
        <v>20171015</v>
      </c>
      <c r="O432" t="s">
        <v>19</v>
      </c>
      <c r="P432" t="str">
        <f>IF(VLOOKUP(A432,'national-winners'!$A$2:$B$13,2,0)=H432,"W","L")</f>
        <v>L</v>
      </c>
      <c r="Q432">
        <f>MATCH(C432,'state-winning-votes'!A:A,0)</f>
        <v>18</v>
      </c>
      <c r="R432">
        <f>MATCH(A432,'state-winning-votes'!$A$2:$L$2,0)</f>
        <v>3</v>
      </c>
      <c r="S432" cm="1">
        <f t="array" ref="S432">INDEX('state-winning-votes'!$A$1:$L$53,$Q432,$R432)</f>
        <v>1255656</v>
      </c>
      <c r="T432">
        <f>INDEX('state-winning-votes'!$A$1:$L$53,MATCH($C432,'state-winning-votes'!$A:$A,0),MATCH($A432,'state-winning-votes'!$A$2:$L$2,0))</f>
        <v>1255656</v>
      </c>
      <c r="U432" t="str">
        <f t="shared" si="19"/>
        <v>Reagan, Ronald</v>
      </c>
      <c r="V432" t="str">
        <f>_xlfn.XLOOKUP(INDEX('state-winning-votes'!$A$1:$L$53,MATCH($C432,'state-winning-votes'!$A:$A,0),MATCH($A432,'state-winning-votes'!$A$2:$L$2,0)),$L:$L,$H:$H)</f>
        <v>Reagan, Ronald</v>
      </c>
      <c r="W432" t="str">
        <f>VLOOKUP(A432,'national-winners'!$A$2:$B$13,2,0)</f>
        <v>Reagan, Ronald</v>
      </c>
      <c r="X432" t="str">
        <f t="shared" si="20"/>
        <v xml:space="preserve"> Ronald Reagan (W)</v>
      </c>
    </row>
    <row r="433" spans="1:24" x14ac:dyDescent="0.25">
      <c r="A433">
        <v>1980</v>
      </c>
      <c r="B433" t="s">
        <v>71</v>
      </c>
      <c r="C433" t="s">
        <v>72</v>
      </c>
      <c r="D433">
        <v>18</v>
      </c>
      <c r="E433">
        <v>32</v>
      </c>
      <c r="F433">
        <v>22</v>
      </c>
      <c r="G433" t="s">
        <v>16</v>
      </c>
      <c r="H433" t="s">
        <v>175</v>
      </c>
      <c r="I433" t="str">
        <f t="shared" si="18"/>
        <v>Greaves, Percy L, Jr.(L)</v>
      </c>
      <c r="J433" t="s">
        <v>39</v>
      </c>
      <c r="K433" t="b">
        <v>0</v>
      </c>
      <c r="L433">
        <v>4750</v>
      </c>
      <c r="M433">
        <v>2242033</v>
      </c>
      <c r="N433">
        <v>20171015</v>
      </c>
      <c r="O433" t="s">
        <v>19</v>
      </c>
      <c r="P433" t="str">
        <f>IF(VLOOKUP(A433,'national-winners'!$A$2:$B$13,2,0)=H433,"W","L")</f>
        <v>L</v>
      </c>
      <c r="Q433">
        <f>MATCH(C433,'state-winning-votes'!A:A,0)</f>
        <v>18</v>
      </c>
      <c r="R433">
        <f>MATCH(A433,'state-winning-votes'!$A$2:$L$2,0)</f>
        <v>3</v>
      </c>
      <c r="S433" cm="1">
        <f t="array" ref="S433">INDEX('state-winning-votes'!$A$1:$L$53,$Q433,$R433)</f>
        <v>1255656</v>
      </c>
      <c r="T433">
        <f>INDEX('state-winning-votes'!$A$1:$L$53,MATCH($C433,'state-winning-votes'!$A:$A,0),MATCH($A433,'state-winning-votes'!$A$2:$L$2,0))</f>
        <v>1255656</v>
      </c>
      <c r="U433" t="str">
        <f t="shared" si="19"/>
        <v>Reagan, Ronald</v>
      </c>
      <c r="V433" t="str">
        <f>_xlfn.XLOOKUP(INDEX('state-winning-votes'!$A$1:$L$53,MATCH($C433,'state-winning-votes'!$A:$A,0),MATCH($A433,'state-winning-votes'!$A$2:$L$2,0)),$L:$L,$H:$H)</f>
        <v>Reagan, Ronald</v>
      </c>
      <c r="W433" t="str">
        <f>VLOOKUP(A433,'national-winners'!$A$2:$B$13,2,0)</f>
        <v>Reagan, Ronald</v>
      </c>
      <c r="X433" t="str">
        <f t="shared" si="20"/>
        <v xml:space="preserve"> Ronald Reagan (W)</v>
      </c>
    </row>
    <row r="434" spans="1:24" x14ac:dyDescent="0.25">
      <c r="A434">
        <v>1980</v>
      </c>
      <c r="B434" t="s">
        <v>71</v>
      </c>
      <c r="C434" t="s">
        <v>72</v>
      </c>
      <c r="D434">
        <v>18</v>
      </c>
      <c r="E434">
        <v>32</v>
      </c>
      <c r="F434">
        <v>22</v>
      </c>
      <c r="G434" t="s">
        <v>16</v>
      </c>
      <c r="H434" t="s">
        <v>26</v>
      </c>
      <c r="I434" t="str">
        <f t="shared" si="18"/>
        <v>Hall, Gus(L)</v>
      </c>
      <c r="J434" t="s">
        <v>27</v>
      </c>
      <c r="K434" t="b">
        <v>0</v>
      </c>
      <c r="L434">
        <v>702</v>
      </c>
      <c r="M434">
        <v>2242033</v>
      </c>
      <c r="N434">
        <v>20171015</v>
      </c>
      <c r="O434" t="s">
        <v>19</v>
      </c>
      <c r="P434" t="str">
        <f>IF(VLOOKUP(A434,'national-winners'!$A$2:$B$13,2,0)=H434,"W","L")</f>
        <v>L</v>
      </c>
      <c r="Q434">
        <f>MATCH(C434,'state-winning-votes'!A:A,0)</f>
        <v>18</v>
      </c>
      <c r="R434">
        <f>MATCH(A434,'state-winning-votes'!$A$2:$L$2,0)</f>
        <v>3</v>
      </c>
      <c r="S434" cm="1">
        <f t="array" ref="S434">INDEX('state-winning-votes'!$A$1:$L$53,$Q434,$R434)</f>
        <v>1255656</v>
      </c>
      <c r="T434">
        <f>INDEX('state-winning-votes'!$A$1:$L$53,MATCH($C434,'state-winning-votes'!$A:$A,0),MATCH($A434,'state-winning-votes'!$A$2:$L$2,0))</f>
        <v>1255656</v>
      </c>
      <c r="U434" t="str">
        <f t="shared" si="19"/>
        <v>Reagan, Ronald</v>
      </c>
      <c r="V434" t="str">
        <f>_xlfn.XLOOKUP(INDEX('state-winning-votes'!$A$1:$L$53,MATCH($C434,'state-winning-votes'!$A:$A,0),MATCH($A434,'state-winning-votes'!$A$2:$L$2,0)),$L:$L,$H:$H)</f>
        <v>Reagan, Ronald</v>
      </c>
      <c r="W434" t="str">
        <f>VLOOKUP(A434,'national-winners'!$A$2:$B$13,2,0)</f>
        <v>Reagan, Ronald</v>
      </c>
      <c r="X434" t="str">
        <f t="shared" si="20"/>
        <v xml:space="preserve"> Ronald Reagan (W)</v>
      </c>
    </row>
    <row r="435" spans="1:24" x14ac:dyDescent="0.25">
      <c r="A435">
        <v>1980</v>
      </c>
      <c r="B435" t="s">
        <v>71</v>
      </c>
      <c r="C435" t="s">
        <v>72</v>
      </c>
      <c r="D435">
        <v>18</v>
      </c>
      <c r="E435">
        <v>32</v>
      </c>
      <c r="F435">
        <v>22</v>
      </c>
      <c r="G435" t="s">
        <v>16</v>
      </c>
      <c r="H435" t="s">
        <v>165</v>
      </c>
      <c r="I435" t="str">
        <f t="shared" si="18"/>
        <v>Deberry, Clifton(L)</v>
      </c>
      <c r="J435" t="s">
        <v>37</v>
      </c>
      <c r="K435" t="b">
        <v>0</v>
      </c>
      <c r="L435">
        <v>610</v>
      </c>
      <c r="M435">
        <v>2242033</v>
      </c>
      <c r="N435">
        <v>20171015</v>
      </c>
      <c r="O435" t="s">
        <v>19</v>
      </c>
      <c r="P435" t="str">
        <f>IF(VLOOKUP(A435,'national-winners'!$A$2:$B$13,2,0)=H435,"W","L")</f>
        <v>L</v>
      </c>
      <c r="Q435">
        <f>MATCH(C435,'state-winning-votes'!A:A,0)</f>
        <v>18</v>
      </c>
      <c r="R435">
        <f>MATCH(A435,'state-winning-votes'!$A$2:$L$2,0)</f>
        <v>3</v>
      </c>
      <c r="S435" cm="1">
        <f t="array" ref="S435">INDEX('state-winning-votes'!$A$1:$L$53,$Q435,$R435)</f>
        <v>1255656</v>
      </c>
      <c r="T435">
        <f>INDEX('state-winning-votes'!$A$1:$L$53,MATCH($C435,'state-winning-votes'!$A:$A,0),MATCH($A435,'state-winning-votes'!$A$2:$L$2,0))</f>
        <v>1255656</v>
      </c>
      <c r="U435" t="str">
        <f t="shared" si="19"/>
        <v>Reagan, Ronald</v>
      </c>
      <c r="V435" t="str">
        <f>_xlfn.XLOOKUP(INDEX('state-winning-votes'!$A$1:$L$53,MATCH($C435,'state-winning-votes'!$A:$A,0),MATCH($A435,'state-winning-votes'!$A$2:$L$2,0)),$L:$L,$H:$H)</f>
        <v>Reagan, Ronald</v>
      </c>
      <c r="W435" t="str">
        <f>VLOOKUP(A435,'national-winners'!$A$2:$B$13,2,0)</f>
        <v>Reagan, Ronald</v>
      </c>
      <c r="X435" t="str">
        <f t="shared" si="20"/>
        <v xml:space="preserve"> Ronald Reagan (W)</v>
      </c>
    </row>
    <row r="436" spans="1:24" x14ac:dyDescent="0.25">
      <c r="A436">
        <v>1980</v>
      </c>
      <c r="B436" t="s">
        <v>73</v>
      </c>
      <c r="C436" t="s">
        <v>74</v>
      </c>
      <c r="D436">
        <v>19</v>
      </c>
      <c r="E436">
        <v>42</v>
      </c>
      <c r="F436">
        <v>31</v>
      </c>
      <c r="G436" t="s">
        <v>16</v>
      </c>
      <c r="H436" t="s">
        <v>160</v>
      </c>
      <c r="I436" t="str">
        <f t="shared" si="18"/>
        <v>Reagan, Ronald(W)</v>
      </c>
      <c r="J436" t="s">
        <v>21</v>
      </c>
      <c r="K436" t="b">
        <v>0</v>
      </c>
      <c r="L436">
        <v>676026</v>
      </c>
      <c r="M436">
        <v>1317661</v>
      </c>
      <c r="N436">
        <v>20171015</v>
      </c>
      <c r="O436" t="s">
        <v>19</v>
      </c>
      <c r="P436" t="str">
        <f>IF(VLOOKUP(A436,'national-winners'!$A$2:$B$13,2,0)=H436,"W","L")</f>
        <v>W</v>
      </c>
      <c r="Q436">
        <f>MATCH(C436,'state-winning-votes'!A:A,0)</f>
        <v>15</v>
      </c>
      <c r="R436">
        <f>MATCH(A436,'state-winning-votes'!$A$2:$L$2,0)</f>
        <v>3</v>
      </c>
      <c r="S436" cm="1">
        <f t="array" ref="S436">INDEX('state-winning-votes'!$A$1:$L$53,$Q436,$R436)</f>
        <v>676026</v>
      </c>
      <c r="T436">
        <f>INDEX('state-winning-votes'!$A$1:$L$53,MATCH($C436,'state-winning-votes'!$A:$A,0),MATCH($A436,'state-winning-votes'!$A$2:$L$2,0))</f>
        <v>676026</v>
      </c>
      <c r="U436" t="str">
        <f t="shared" si="19"/>
        <v>Reagan, Ronald</v>
      </c>
      <c r="V436" t="str">
        <f>_xlfn.XLOOKUP(INDEX('state-winning-votes'!$A$1:$L$53,MATCH($C436,'state-winning-votes'!$A:$A,0),MATCH($A436,'state-winning-votes'!$A$2:$L$2,0)),$L:$L,$H:$H)</f>
        <v>Reagan, Ronald</v>
      </c>
      <c r="W436" t="str">
        <f>VLOOKUP(A436,'national-winners'!$A$2:$B$13,2,0)</f>
        <v>Reagan, Ronald</v>
      </c>
      <c r="X436" t="str">
        <f t="shared" si="20"/>
        <v xml:space="preserve"> Ronald Reagan (W)</v>
      </c>
    </row>
    <row r="437" spans="1:24" x14ac:dyDescent="0.25">
      <c r="A437">
        <v>1980</v>
      </c>
      <c r="B437" t="s">
        <v>73</v>
      </c>
      <c r="C437" t="s">
        <v>74</v>
      </c>
      <c r="D437">
        <v>19</v>
      </c>
      <c r="E437">
        <v>42</v>
      </c>
      <c r="F437">
        <v>31</v>
      </c>
      <c r="G437" t="s">
        <v>16</v>
      </c>
      <c r="H437" t="s">
        <v>17</v>
      </c>
      <c r="I437" t="str">
        <f t="shared" si="18"/>
        <v>Carter, Jimmy(L)</v>
      </c>
      <c r="J437" t="s">
        <v>18</v>
      </c>
      <c r="K437" t="b">
        <v>0</v>
      </c>
      <c r="L437">
        <v>508672</v>
      </c>
      <c r="M437">
        <v>1317661</v>
      </c>
      <c r="N437">
        <v>20171015</v>
      </c>
      <c r="O437" t="s">
        <v>19</v>
      </c>
      <c r="P437" t="str">
        <f>IF(VLOOKUP(A437,'national-winners'!$A$2:$B$13,2,0)=H437,"W","L")</f>
        <v>L</v>
      </c>
      <c r="Q437">
        <f>MATCH(C437,'state-winning-votes'!A:A,0)</f>
        <v>15</v>
      </c>
      <c r="R437">
        <f>MATCH(A437,'state-winning-votes'!$A$2:$L$2,0)</f>
        <v>3</v>
      </c>
      <c r="S437" cm="1">
        <f t="array" ref="S437">INDEX('state-winning-votes'!$A$1:$L$53,$Q437,$R437)</f>
        <v>676026</v>
      </c>
      <c r="T437">
        <f>INDEX('state-winning-votes'!$A$1:$L$53,MATCH($C437,'state-winning-votes'!$A:$A,0),MATCH($A437,'state-winning-votes'!$A$2:$L$2,0))</f>
        <v>676026</v>
      </c>
      <c r="U437" t="str">
        <f t="shared" si="19"/>
        <v>Reagan, Ronald</v>
      </c>
      <c r="V437" t="str">
        <f>_xlfn.XLOOKUP(INDEX('state-winning-votes'!$A$1:$L$53,MATCH($C437,'state-winning-votes'!$A:$A,0),MATCH($A437,'state-winning-votes'!$A$2:$L$2,0)),$L:$L,$H:$H)</f>
        <v>Reagan, Ronald</v>
      </c>
      <c r="W437" t="str">
        <f>VLOOKUP(A437,'national-winners'!$A$2:$B$13,2,0)</f>
        <v>Reagan, Ronald</v>
      </c>
      <c r="X437" t="str">
        <f t="shared" si="20"/>
        <v xml:space="preserve"> Ronald Reagan (W)</v>
      </c>
    </row>
    <row r="438" spans="1:24" x14ac:dyDescent="0.25">
      <c r="A438">
        <v>1980</v>
      </c>
      <c r="B438" t="s">
        <v>73</v>
      </c>
      <c r="C438" t="s">
        <v>74</v>
      </c>
      <c r="D438">
        <v>19</v>
      </c>
      <c r="E438">
        <v>42</v>
      </c>
      <c r="F438">
        <v>31</v>
      </c>
      <c r="G438" t="s">
        <v>16</v>
      </c>
      <c r="H438" t="s">
        <v>161</v>
      </c>
      <c r="I438" t="str">
        <f t="shared" si="18"/>
        <v>Anderson, John B.(L)</v>
      </c>
      <c r="J438" t="s">
        <v>176</v>
      </c>
      <c r="K438" t="b">
        <v>0</v>
      </c>
      <c r="L438">
        <v>115633</v>
      </c>
      <c r="M438">
        <v>1317661</v>
      </c>
      <c r="N438">
        <v>20171015</v>
      </c>
      <c r="O438" t="s">
        <v>19</v>
      </c>
      <c r="P438" t="str">
        <f>IF(VLOOKUP(A438,'national-winners'!$A$2:$B$13,2,0)=H438,"W","L")</f>
        <v>L</v>
      </c>
      <c r="Q438">
        <f>MATCH(C438,'state-winning-votes'!A:A,0)</f>
        <v>15</v>
      </c>
      <c r="R438">
        <f>MATCH(A438,'state-winning-votes'!$A$2:$L$2,0)</f>
        <v>3</v>
      </c>
      <c r="S438" cm="1">
        <f t="array" ref="S438">INDEX('state-winning-votes'!$A$1:$L$53,$Q438,$R438)</f>
        <v>676026</v>
      </c>
      <c r="T438">
        <f>INDEX('state-winning-votes'!$A$1:$L$53,MATCH($C438,'state-winning-votes'!$A:$A,0),MATCH($A438,'state-winning-votes'!$A$2:$L$2,0))</f>
        <v>676026</v>
      </c>
      <c r="U438" t="str">
        <f t="shared" si="19"/>
        <v>Reagan, Ronald</v>
      </c>
      <c r="V438" t="str">
        <f>_xlfn.XLOOKUP(INDEX('state-winning-votes'!$A$1:$L$53,MATCH($C438,'state-winning-votes'!$A:$A,0),MATCH($A438,'state-winning-votes'!$A$2:$L$2,0)),$L:$L,$H:$H)</f>
        <v>Reagan, Ronald</v>
      </c>
      <c r="W438" t="str">
        <f>VLOOKUP(A438,'national-winners'!$A$2:$B$13,2,0)</f>
        <v>Reagan, Ronald</v>
      </c>
      <c r="X438" t="str">
        <f t="shared" si="20"/>
        <v xml:space="preserve"> Ronald Reagan (W)</v>
      </c>
    </row>
    <row r="439" spans="1:24" x14ac:dyDescent="0.25">
      <c r="A439">
        <v>1980</v>
      </c>
      <c r="B439" t="s">
        <v>73</v>
      </c>
      <c r="C439" t="s">
        <v>74</v>
      </c>
      <c r="D439">
        <v>19</v>
      </c>
      <c r="E439">
        <v>42</v>
      </c>
      <c r="F439">
        <v>31</v>
      </c>
      <c r="G439" t="s">
        <v>16</v>
      </c>
      <c r="H439" t="s">
        <v>163</v>
      </c>
      <c r="I439" t="str">
        <f t="shared" si="18"/>
        <v>Clark, Edward ""Ed""(L)</v>
      </c>
      <c r="J439" t="s">
        <v>29</v>
      </c>
      <c r="K439" t="b">
        <v>0</v>
      </c>
      <c r="L439">
        <v>13123</v>
      </c>
      <c r="M439">
        <v>1317661</v>
      </c>
      <c r="N439">
        <v>20171015</v>
      </c>
      <c r="O439" t="s">
        <v>19</v>
      </c>
      <c r="P439" t="str">
        <f>IF(VLOOKUP(A439,'national-winners'!$A$2:$B$13,2,0)=H439,"W","L")</f>
        <v>L</v>
      </c>
      <c r="Q439">
        <f>MATCH(C439,'state-winning-votes'!A:A,0)</f>
        <v>15</v>
      </c>
      <c r="R439">
        <f>MATCH(A439,'state-winning-votes'!$A$2:$L$2,0)</f>
        <v>3</v>
      </c>
      <c r="S439" cm="1">
        <f t="array" ref="S439">INDEX('state-winning-votes'!$A$1:$L$53,$Q439,$R439)</f>
        <v>676026</v>
      </c>
      <c r="T439">
        <f>INDEX('state-winning-votes'!$A$1:$L$53,MATCH($C439,'state-winning-votes'!$A:$A,0),MATCH($A439,'state-winning-votes'!$A$2:$L$2,0))</f>
        <v>676026</v>
      </c>
      <c r="U439" t="str">
        <f t="shared" si="19"/>
        <v>Reagan, Ronald</v>
      </c>
      <c r="V439" t="str">
        <f>_xlfn.XLOOKUP(INDEX('state-winning-votes'!$A$1:$L$53,MATCH($C439,'state-winning-votes'!$A:$A,0),MATCH($A439,'state-winning-votes'!$A$2:$L$2,0)),$L:$L,$H:$H)</f>
        <v>Reagan, Ronald</v>
      </c>
      <c r="W439" t="str">
        <f>VLOOKUP(A439,'national-winners'!$A$2:$B$13,2,0)</f>
        <v>Reagan, Ronald</v>
      </c>
      <c r="X439" t="str">
        <f t="shared" si="20"/>
        <v xml:space="preserve"> Ronald Reagan (W)</v>
      </c>
    </row>
    <row r="440" spans="1:24" x14ac:dyDescent="0.25">
      <c r="A440">
        <v>1980</v>
      </c>
      <c r="B440" t="s">
        <v>73</v>
      </c>
      <c r="C440" t="s">
        <v>74</v>
      </c>
      <c r="D440">
        <v>19</v>
      </c>
      <c r="E440">
        <v>42</v>
      </c>
      <c r="F440">
        <v>31</v>
      </c>
      <c r="G440" t="s">
        <v>16</v>
      </c>
      <c r="H440" t="s">
        <v>167</v>
      </c>
      <c r="I440" t="str">
        <f t="shared" si="18"/>
        <v>Commoner, Barry(L)</v>
      </c>
      <c r="J440" t="s">
        <v>168</v>
      </c>
      <c r="K440" t="b">
        <v>0</v>
      </c>
      <c r="L440">
        <v>2273</v>
      </c>
      <c r="M440">
        <v>1317661</v>
      </c>
      <c r="N440">
        <v>20171015</v>
      </c>
      <c r="O440" t="s">
        <v>19</v>
      </c>
      <c r="P440" t="str">
        <f>IF(VLOOKUP(A440,'national-winners'!$A$2:$B$13,2,0)=H440,"W","L")</f>
        <v>L</v>
      </c>
      <c r="Q440">
        <f>MATCH(C440,'state-winning-votes'!A:A,0)</f>
        <v>15</v>
      </c>
      <c r="R440">
        <f>MATCH(A440,'state-winning-votes'!$A$2:$L$2,0)</f>
        <v>3</v>
      </c>
      <c r="S440" cm="1">
        <f t="array" ref="S440">INDEX('state-winning-votes'!$A$1:$L$53,$Q440,$R440)</f>
        <v>676026</v>
      </c>
      <c r="T440">
        <f>INDEX('state-winning-votes'!$A$1:$L$53,MATCH($C440,'state-winning-votes'!$A:$A,0),MATCH($A440,'state-winning-votes'!$A$2:$L$2,0))</f>
        <v>676026</v>
      </c>
      <c r="U440" t="str">
        <f t="shared" si="19"/>
        <v>Reagan, Ronald</v>
      </c>
      <c r="V440" t="str">
        <f>_xlfn.XLOOKUP(INDEX('state-winning-votes'!$A$1:$L$53,MATCH($C440,'state-winning-votes'!$A:$A,0),MATCH($A440,'state-winning-votes'!$A$2:$L$2,0)),$L:$L,$H:$H)</f>
        <v>Reagan, Ronald</v>
      </c>
      <c r="W440" t="str">
        <f>VLOOKUP(A440,'national-winners'!$A$2:$B$13,2,0)</f>
        <v>Reagan, Ronald</v>
      </c>
      <c r="X440" t="str">
        <f t="shared" si="20"/>
        <v xml:space="preserve"> Ronald Reagan (W)</v>
      </c>
    </row>
    <row r="441" spans="1:24" x14ac:dyDescent="0.25">
      <c r="A441">
        <v>1980</v>
      </c>
      <c r="B441" t="s">
        <v>73</v>
      </c>
      <c r="C441" t="s">
        <v>74</v>
      </c>
      <c r="D441">
        <v>19</v>
      </c>
      <c r="E441">
        <v>42</v>
      </c>
      <c r="F441">
        <v>31</v>
      </c>
      <c r="G441" t="s">
        <v>16</v>
      </c>
      <c r="H441" t="s">
        <v>166</v>
      </c>
      <c r="I441" t="str">
        <f t="shared" si="18"/>
        <v>McReynolds, David(L)</v>
      </c>
      <c r="J441" t="s">
        <v>100</v>
      </c>
      <c r="K441" t="b">
        <v>0</v>
      </c>
      <c r="L441">
        <v>534</v>
      </c>
      <c r="M441">
        <v>1317661</v>
      </c>
      <c r="N441">
        <v>20171015</v>
      </c>
      <c r="O441" t="s">
        <v>19</v>
      </c>
      <c r="P441" t="str">
        <f>IF(VLOOKUP(A441,'national-winners'!$A$2:$B$13,2,0)=H441,"W","L")</f>
        <v>L</v>
      </c>
      <c r="Q441">
        <f>MATCH(C441,'state-winning-votes'!A:A,0)</f>
        <v>15</v>
      </c>
      <c r="R441">
        <f>MATCH(A441,'state-winning-votes'!$A$2:$L$2,0)</f>
        <v>3</v>
      </c>
      <c r="S441" cm="1">
        <f t="array" ref="S441">INDEX('state-winning-votes'!$A$1:$L$53,$Q441,$R441)</f>
        <v>676026</v>
      </c>
      <c r="T441">
        <f>INDEX('state-winning-votes'!$A$1:$L$53,MATCH($C441,'state-winning-votes'!$A:$A,0),MATCH($A441,'state-winning-votes'!$A$2:$L$2,0))</f>
        <v>676026</v>
      </c>
      <c r="U441" t="str">
        <f t="shared" si="19"/>
        <v>Reagan, Ronald</v>
      </c>
      <c r="V441" t="str">
        <f>_xlfn.XLOOKUP(INDEX('state-winning-votes'!$A$1:$L$53,MATCH($C441,'state-winning-votes'!$A:$A,0),MATCH($A441,'state-winning-votes'!$A$2:$L$2,0)),$L:$L,$H:$H)</f>
        <v>Reagan, Ronald</v>
      </c>
      <c r="W441" t="str">
        <f>VLOOKUP(A441,'national-winners'!$A$2:$B$13,2,0)</f>
        <v>Reagan, Ronald</v>
      </c>
      <c r="X441" t="str">
        <f t="shared" si="20"/>
        <v xml:space="preserve"> Ronald Reagan (W)</v>
      </c>
    </row>
    <row r="442" spans="1:24" x14ac:dyDescent="0.25">
      <c r="A442">
        <v>1980</v>
      </c>
      <c r="B442" t="s">
        <v>73</v>
      </c>
      <c r="C442" t="s">
        <v>74</v>
      </c>
      <c r="D442">
        <v>19</v>
      </c>
      <c r="E442">
        <v>42</v>
      </c>
      <c r="F442">
        <v>31</v>
      </c>
      <c r="G442" t="s">
        <v>16</v>
      </c>
      <c r="I442" t="str">
        <f t="shared" si="18"/>
        <v>(L)</v>
      </c>
      <c r="K442" t="b">
        <v>1</v>
      </c>
      <c r="L442">
        <v>519</v>
      </c>
      <c r="M442">
        <v>1317661</v>
      </c>
      <c r="N442">
        <v>20171015</v>
      </c>
      <c r="O442" t="s">
        <v>19</v>
      </c>
      <c r="P442" t="str">
        <f>IF(VLOOKUP(A442,'national-winners'!$A$2:$B$13,2,0)=H442,"W","L")</f>
        <v>L</v>
      </c>
      <c r="Q442">
        <f>MATCH(C442,'state-winning-votes'!A:A,0)</f>
        <v>15</v>
      </c>
      <c r="R442">
        <f>MATCH(A442,'state-winning-votes'!$A$2:$L$2,0)</f>
        <v>3</v>
      </c>
      <c r="S442" cm="1">
        <f t="array" ref="S442">INDEX('state-winning-votes'!$A$1:$L$53,$Q442,$R442)</f>
        <v>676026</v>
      </c>
      <c r="T442">
        <f>INDEX('state-winning-votes'!$A$1:$L$53,MATCH($C442,'state-winning-votes'!$A:$A,0),MATCH($A442,'state-winning-votes'!$A$2:$L$2,0))</f>
        <v>676026</v>
      </c>
      <c r="U442" t="str">
        <f t="shared" si="19"/>
        <v>Reagan, Ronald</v>
      </c>
      <c r="V442" t="str">
        <f>_xlfn.XLOOKUP(INDEX('state-winning-votes'!$A$1:$L$53,MATCH($C442,'state-winning-votes'!$A:$A,0),MATCH($A442,'state-winning-votes'!$A$2:$L$2,0)),$L:$L,$H:$H)</f>
        <v>Reagan, Ronald</v>
      </c>
      <c r="W442" t="str">
        <f>VLOOKUP(A442,'national-winners'!$A$2:$B$13,2,0)</f>
        <v>Reagan, Ronald</v>
      </c>
      <c r="X442" t="str">
        <f t="shared" si="20"/>
        <v xml:space="preserve"> Ronald Reagan (W)</v>
      </c>
    </row>
    <row r="443" spans="1:24" x14ac:dyDescent="0.25">
      <c r="A443">
        <v>1980</v>
      </c>
      <c r="B443" t="s">
        <v>73</v>
      </c>
      <c r="C443" t="s">
        <v>74</v>
      </c>
      <c r="D443">
        <v>19</v>
      </c>
      <c r="E443">
        <v>42</v>
      </c>
      <c r="F443">
        <v>31</v>
      </c>
      <c r="G443" t="s">
        <v>16</v>
      </c>
      <c r="H443" t="s">
        <v>26</v>
      </c>
      <c r="I443" t="str">
        <f t="shared" si="18"/>
        <v>Hall, Gus(L)</v>
      </c>
      <c r="J443" t="s">
        <v>27</v>
      </c>
      <c r="K443" t="b">
        <v>0</v>
      </c>
      <c r="L443">
        <v>298</v>
      </c>
      <c r="M443">
        <v>1317661</v>
      </c>
      <c r="N443">
        <v>20171015</v>
      </c>
      <c r="O443" t="s">
        <v>19</v>
      </c>
      <c r="P443" t="str">
        <f>IF(VLOOKUP(A443,'national-winners'!$A$2:$B$13,2,0)=H443,"W","L")</f>
        <v>L</v>
      </c>
      <c r="Q443">
        <f>MATCH(C443,'state-winning-votes'!A:A,0)</f>
        <v>15</v>
      </c>
      <c r="R443">
        <f>MATCH(A443,'state-winning-votes'!$A$2:$L$2,0)</f>
        <v>3</v>
      </c>
      <c r="S443" cm="1">
        <f t="array" ref="S443">INDEX('state-winning-votes'!$A$1:$L$53,$Q443,$R443)</f>
        <v>676026</v>
      </c>
      <c r="T443">
        <f>INDEX('state-winning-votes'!$A$1:$L$53,MATCH($C443,'state-winning-votes'!$A:$A,0),MATCH($A443,'state-winning-votes'!$A$2:$L$2,0))</f>
        <v>676026</v>
      </c>
      <c r="U443" t="str">
        <f t="shared" si="19"/>
        <v>Reagan, Ronald</v>
      </c>
      <c r="V443" t="str">
        <f>_xlfn.XLOOKUP(INDEX('state-winning-votes'!$A$1:$L$53,MATCH($C443,'state-winning-votes'!$A:$A,0),MATCH($A443,'state-winning-votes'!$A$2:$L$2,0)),$L:$L,$H:$H)</f>
        <v>Reagan, Ronald</v>
      </c>
      <c r="W443" t="str">
        <f>VLOOKUP(A443,'national-winners'!$A$2:$B$13,2,0)</f>
        <v>Reagan, Ronald</v>
      </c>
      <c r="X443" t="str">
        <f t="shared" si="20"/>
        <v xml:space="preserve"> Ronald Reagan (W)</v>
      </c>
    </row>
    <row r="444" spans="1:24" x14ac:dyDescent="0.25">
      <c r="A444">
        <v>1980</v>
      </c>
      <c r="B444" t="s">
        <v>73</v>
      </c>
      <c r="C444" t="s">
        <v>74</v>
      </c>
      <c r="D444">
        <v>19</v>
      </c>
      <c r="E444">
        <v>42</v>
      </c>
      <c r="F444">
        <v>31</v>
      </c>
      <c r="G444" t="s">
        <v>16</v>
      </c>
      <c r="H444" t="s">
        <v>165</v>
      </c>
      <c r="I444" t="str">
        <f t="shared" si="18"/>
        <v>Deberry, Clifton(L)</v>
      </c>
      <c r="J444" t="s">
        <v>37</v>
      </c>
      <c r="K444" t="b">
        <v>0</v>
      </c>
      <c r="L444">
        <v>244</v>
      </c>
      <c r="M444">
        <v>1317661</v>
      </c>
      <c r="N444">
        <v>20171015</v>
      </c>
      <c r="O444" t="s">
        <v>19</v>
      </c>
      <c r="P444" t="str">
        <f>IF(VLOOKUP(A444,'national-winners'!$A$2:$B$13,2,0)=H444,"W","L")</f>
        <v>L</v>
      </c>
      <c r="Q444">
        <f>MATCH(C444,'state-winning-votes'!A:A,0)</f>
        <v>15</v>
      </c>
      <c r="R444">
        <f>MATCH(A444,'state-winning-votes'!$A$2:$L$2,0)</f>
        <v>3</v>
      </c>
      <c r="S444" cm="1">
        <f t="array" ref="S444">INDEX('state-winning-votes'!$A$1:$L$53,$Q444,$R444)</f>
        <v>676026</v>
      </c>
      <c r="T444">
        <f>INDEX('state-winning-votes'!$A$1:$L$53,MATCH($C444,'state-winning-votes'!$A:$A,0),MATCH($A444,'state-winning-votes'!$A$2:$L$2,0))</f>
        <v>676026</v>
      </c>
      <c r="U444" t="str">
        <f t="shared" si="19"/>
        <v>Reagan, Ronald</v>
      </c>
      <c r="V444" t="str">
        <f>_xlfn.XLOOKUP(INDEX('state-winning-votes'!$A$1:$L$53,MATCH($C444,'state-winning-votes'!$A:$A,0),MATCH($A444,'state-winning-votes'!$A$2:$L$2,0)),$L:$L,$H:$H)</f>
        <v>Reagan, Ronald</v>
      </c>
      <c r="W444" t="str">
        <f>VLOOKUP(A444,'national-winners'!$A$2:$B$13,2,0)</f>
        <v>Reagan, Ronald</v>
      </c>
      <c r="X444" t="str">
        <f t="shared" si="20"/>
        <v xml:space="preserve"> Ronald Reagan (W)</v>
      </c>
    </row>
    <row r="445" spans="1:24" x14ac:dyDescent="0.25">
      <c r="A445">
        <v>1980</v>
      </c>
      <c r="B445" t="s">
        <v>73</v>
      </c>
      <c r="C445" t="s">
        <v>74</v>
      </c>
      <c r="D445">
        <v>19</v>
      </c>
      <c r="E445">
        <v>42</v>
      </c>
      <c r="F445">
        <v>31</v>
      </c>
      <c r="G445" t="s">
        <v>16</v>
      </c>
      <c r="H445" t="s">
        <v>175</v>
      </c>
      <c r="I445" t="str">
        <f t="shared" si="18"/>
        <v>Greaves, Percy L, Jr.(L)</v>
      </c>
      <c r="J445" t="s">
        <v>39</v>
      </c>
      <c r="K445" t="b">
        <v>0</v>
      </c>
      <c r="L445">
        <v>189</v>
      </c>
      <c r="M445">
        <v>1317661</v>
      </c>
      <c r="N445">
        <v>20171015</v>
      </c>
      <c r="O445" t="s">
        <v>19</v>
      </c>
      <c r="P445" t="str">
        <f>IF(VLOOKUP(A445,'national-winners'!$A$2:$B$13,2,0)=H445,"W","L")</f>
        <v>L</v>
      </c>
      <c r="Q445">
        <f>MATCH(C445,'state-winning-votes'!A:A,0)</f>
        <v>15</v>
      </c>
      <c r="R445">
        <f>MATCH(A445,'state-winning-votes'!$A$2:$L$2,0)</f>
        <v>3</v>
      </c>
      <c r="S445" cm="1">
        <f t="array" ref="S445">INDEX('state-winning-votes'!$A$1:$L$53,$Q445,$R445)</f>
        <v>676026</v>
      </c>
      <c r="T445">
        <f>INDEX('state-winning-votes'!$A$1:$L$53,MATCH($C445,'state-winning-votes'!$A:$A,0),MATCH($A445,'state-winning-votes'!$A$2:$L$2,0))</f>
        <v>676026</v>
      </c>
      <c r="U445" t="str">
        <f t="shared" si="19"/>
        <v>Reagan, Ronald</v>
      </c>
      <c r="V445" t="str">
        <f>_xlfn.XLOOKUP(INDEX('state-winning-votes'!$A$1:$L$53,MATCH($C445,'state-winning-votes'!$A:$A,0),MATCH($A445,'state-winning-votes'!$A$2:$L$2,0)),$L:$L,$H:$H)</f>
        <v>Reagan, Ronald</v>
      </c>
      <c r="W445" t="str">
        <f>VLOOKUP(A445,'national-winners'!$A$2:$B$13,2,0)</f>
        <v>Reagan, Ronald</v>
      </c>
      <c r="X445" t="str">
        <f t="shared" si="20"/>
        <v xml:space="preserve"> Ronald Reagan (W)</v>
      </c>
    </row>
    <row r="446" spans="1:24" x14ac:dyDescent="0.25">
      <c r="A446">
        <v>1980</v>
      </c>
      <c r="B446" t="s">
        <v>73</v>
      </c>
      <c r="C446" t="s">
        <v>74</v>
      </c>
      <c r="D446">
        <v>19</v>
      </c>
      <c r="E446">
        <v>42</v>
      </c>
      <c r="F446">
        <v>31</v>
      </c>
      <c r="G446" t="s">
        <v>16</v>
      </c>
      <c r="H446" t="s">
        <v>24</v>
      </c>
      <c r="I446" t="str">
        <f t="shared" si="18"/>
        <v>Bubar, Benjamin ""Ben""(L)</v>
      </c>
      <c r="J446" t="s">
        <v>164</v>
      </c>
      <c r="K446" t="b">
        <v>0</v>
      </c>
      <c r="L446">
        <v>150</v>
      </c>
      <c r="M446">
        <v>1317661</v>
      </c>
      <c r="N446">
        <v>20171015</v>
      </c>
      <c r="O446" t="s">
        <v>19</v>
      </c>
      <c r="P446" t="str">
        <f>IF(VLOOKUP(A446,'national-winners'!$A$2:$B$13,2,0)=H446,"W","L")</f>
        <v>L</v>
      </c>
      <c r="Q446">
        <f>MATCH(C446,'state-winning-votes'!A:A,0)</f>
        <v>15</v>
      </c>
      <c r="R446">
        <f>MATCH(A446,'state-winning-votes'!$A$2:$L$2,0)</f>
        <v>3</v>
      </c>
      <c r="S446" cm="1">
        <f t="array" ref="S446">INDEX('state-winning-votes'!$A$1:$L$53,$Q446,$R446)</f>
        <v>676026</v>
      </c>
      <c r="T446">
        <f>INDEX('state-winning-votes'!$A$1:$L$53,MATCH($C446,'state-winning-votes'!$A:$A,0),MATCH($A446,'state-winning-votes'!$A$2:$L$2,0))</f>
        <v>676026</v>
      </c>
      <c r="U446" t="str">
        <f t="shared" si="19"/>
        <v>Reagan, Ronald</v>
      </c>
      <c r="V446" t="str">
        <f>_xlfn.XLOOKUP(INDEX('state-winning-votes'!$A$1:$L$53,MATCH($C446,'state-winning-votes'!$A:$A,0),MATCH($A446,'state-winning-votes'!$A$2:$L$2,0)),$L:$L,$H:$H)</f>
        <v>Reagan, Ronald</v>
      </c>
      <c r="W446" t="str">
        <f>VLOOKUP(A446,'national-winners'!$A$2:$B$13,2,0)</f>
        <v>Reagan, Ronald</v>
      </c>
      <c r="X446" t="str">
        <f t="shared" si="20"/>
        <v xml:space="preserve"> Ronald Reagan (W)</v>
      </c>
    </row>
    <row r="447" spans="1:24" x14ac:dyDescent="0.25">
      <c r="A447">
        <v>1980</v>
      </c>
      <c r="B447" t="s">
        <v>78</v>
      </c>
      <c r="C447" t="s">
        <v>79</v>
      </c>
      <c r="D447">
        <v>20</v>
      </c>
      <c r="E447">
        <v>47</v>
      </c>
      <c r="F447">
        <v>32</v>
      </c>
      <c r="G447" t="s">
        <v>16</v>
      </c>
      <c r="H447" t="s">
        <v>160</v>
      </c>
      <c r="I447" t="str">
        <f t="shared" si="18"/>
        <v>Reagan, Ronald(W)</v>
      </c>
      <c r="J447" t="s">
        <v>21</v>
      </c>
      <c r="K447" t="b">
        <v>0</v>
      </c>
      <c r="L447">
        <v>566812</v>
      </c>
      <c r="M447">
        <v>979795</v>
      </c>
      <c r="N447">
        <v>20171015</v>
      </c>
      <c r="O447" t="s">
        <v>19</v>
      </c>
      <c r="P447" t="str">
        <f>IF(VLOOKUP(A447,'national-winners'!$A$2:$B$13,2,0)=H447,"W","L")</f>
        <v>W</v>
      </c>
      <c r="Q447">
        <f>MATCH(C447,'state-winning-votes'!A:A,0)</f>
        <v>19</v>
      </c>
      <c r="R447">
        <f>MATCH(A447,'state-winning-votes'!$A$2:$L$2,0)</f>
        <v>3</v>
      </c>
      <c r="S447" cm="1">
        <f t="array" ref="S447">INDEX('state-winning-votes'!$A$1:$L$53,$Q447,$R447)</f>
        <v>566812</v>
      </c>
      <c r="T447">
        <f>INDEX('state-winning-votes'!$A$1:$L$53,MATCH($C447,'state-winning-votes'!$A:$A,0),MATCH($A447,'state-winning-votes'!$A$2:$L$2,0))</f>
        <v>566812</v>
      </c>
      <c r="U447" t="str">
        <f t="shared" si="19"/>
        <v>Reagan, Ronald</v>
      </c>
      <c r="V447" t="str">
        <f>_xlfn.XLOOKUP(INDEX('state-winning-votes'!$A$1:$L$53,MATCH($C447,'state-winning-votes'!$A:$A,0),MATCH($A447,'state-winning-votes'!$A$2:$L$2,0)),$L:$L,$H:$H)</f>
        <v>Reagan, Ronald</v>
      </c>
      <c r="W447" t="str">
        <f>VLOOKUP(A447,'national-winners'!$A$2:$B$13,2,0)</f>
        <v>Reagan, Ronald</v>
      </c>
      <c r="X447" t="str">
        <f t="shared" si="20"/>
        <v xml:space="preserve"> Ronald Reagan (W)</v>
      </c>
    </row>
    <row r="448" spans="1:24" x14ac:dyDescent="0.25">
      <c r="A448">
        <v>1980</v>
      </c>
      <c r="B448" t="s">
        <v>78</v>
      </c>
      <c r="C448" t="s">
        <v>79</v>
      </c>
      <c r="D448">
        <v>20</v>
      </c>
      <c r="E448">
        <v>47</v>
      </c>
      <c r="F448">
        <v>32</v>
      </c>
      <c r="G448" t="s">
        <v>16</v>
      </c>
      <c r="H448" t="s">
        <v>17</v>
      </c>
      <c r="I448" t="str">
        <f t="shared" si="18"/>
        <v>Carter, Jimmy(L)</v>
      </c>
      <c r="J448" t="s">
        <v>18</v>
      </c>
      <c r="K448" t="b">
        <v>0</v>
      </c>
      <c r="L448">
        <v>326150</v>
      </c>
      <c r="M448">
        <v>979795</v>
      </c>
      <c r="N448">
        <v>20171015</v>
      </c>
      <c r="O448" t="s">
        <v>19</v>
      </c>
      <c r="P448" t="str">
        <f>IF(VLOOKUP(A448,'national-winners'!$A$2:$B$13,2,0)=H448,"W","L")</f>
        <v>L</v>
      </c>
      <c r="Q448">
        <f>MATCH(C448,'state-winning-votes'!A:A,0)</f>
        <v>19</v>
      </c>
      <c r="R448">
        <f>MATCH(A448,'state-winning-votes'!$A$2:$L$2,0)</f>
        <v>3</v>
      </c>
      <c r="S448" cm="1">
        <f t="array" ref="S448">INDEX('state-winning-votes'!$A$1:$L$53,$Q448,$R448)</f>
        <v>566812</v>
      </c>
      <c r="T448">
        <f>INDEX('state-winning-votes'!$A$1:$L$53,MATCH($C448,'state-winning-votes'!$A:$A,0),MATCH($A448,'state-winning-votes'!$A$2:$L$2,0))</f>
        <v>566812</v>
      </c>
      <c r="U448" t="str">
        <f t="shared" si="19"/>
        <v>Reagan, Ronald</v>
      </c>
      <c r="V448" t="str">
        <f>_xlfn.XLOOKUP(INDEX('state-winning-votes'!$A$1:$L$53,MATCH($C448,'state-winning-votes'!$A:$A,0),MATCH($A448,'state-winning-votes'!$A$2:$L$2,0)),$L:$L,$H:$H)</f>
        <v>Reagan, Ronald</v>
      </c>
      <c r="W448" t="str">
        <f>VLOOKUP(A448,'national-winners'!$A$2:$B$13,2,0)</f>
        <v>Reagan, Ronald</v>
      </c>
      <c r="X448" t="str">
        <f t="shared" si="20"/>
        <v xml:space="preserve"> Ronald Reagan (W)</v>
      </c>
    </row>
    <row r="449" spans="1:24" x14ac:dyDescent="0.25">
      <c r="A449">
        <v>1980</v>
      </c>
      <c r="B449" t="s">
        <v>78</v>
      </c>
      <c r="C449" t="s">
        <v>79</v>
      </c>
      <c r="D449">
        <v>20</v>
      </c>
      <c r="E449">
        <v>47</v>
      </c>
      <c r="F449">
        <v>32</v>
      </c>
      <c r="G449" t="s">
        <v>16</v>
      </c>
      <c r="H449" t="s">
        <v>161</v>
      </c>
      <c r="I449" t="str">
        <f t="shared" si="18"/>
        <v>Anderson, John B.(L)</v>
      </c>
      <c r="J449" t="s">
        <v>35</v>
      </c>
      <c r="K449" t="b">
        <v>0</v>
      </c>
      <c r="L449">
        <v>68231</v>
      </c>
      <c r="M449">
        <v>979795</v>
      </c>
      <c r="N449">
        <v>20171015</v>
      </c>
      <c r="O449" t="s">
        <v>19</v>
      </c>
      <c r="P449" t="str">
        <f>IF(VLOOKUP(A449,'national-winners'!$A$2:$B$13,2,0)=H449,"W","L")</f>
        <v>L</v>
      </c>
      <c r="Q449">
        <f>MATCH(C449,'state-winning-votes'!A:A,0)</f>
        <v>19</v>
      </c>
      <c r="R449">
        <f>MATCH(A449,'state-winning-votes'!$A$2:$L$2,0)</f>
        <v>3</v>
      </c>
      <c r="S449" cm="1">
        <f t="array" ref="S449">INDEX('state-winning-votes'!$A$1:$L$53,$Q449,$R449)</f>
        <v>566812</v>
      </c>
      <c r="T449">
        <f>INDEX('state-winning-votes'!$A$1:$L$53,MATCH($C449,'state-winning-votes'!$A:$A,0),MATCH($A449,'state-winning-votes'!$A$2:$L$2,0))</f>
        <v>566812</v>
      </c>
      <c r="U449" t="str">
        <f t="shared" si="19"/>
        <v>Reagan, Ronald</v>
      </c>
      <c r="V449" t="str">
        <f>_xlfn.XLOOKUP(INDEX('state-winning-votes'!$A$1:$L$53,MATCH($C449,'state-winning-votes'!$A:$A,0),MATCH($A449,'state-winning-votes'!$A$2:$L$2,0)),$L:$L,$H:$H)</f>
        <v>Reagan, Ronald</v>
      </c>
      <c r="W449" t="str">
        <f>VLOOKUP(A449,'national-winners'!$A$2:$B$13,2,0)</f>
        <v>Reagan, Ronald</v>
      </c>
      <c r="X449" t="str">
        <f t="shared" si="20"/>
        <v xml:space="preserve"> Ronald Reagan (W)</v>
      </c>
    </row>
    <row r="450" spans="1:24" x14ac:dyDescent="0.25">
      <c r="A450">
        <v>1980</v>
      </c>
      <c r="B450" t="s">
        <v>78</v>
      </c>
      <c r="C450" t="s">
        <v>79</v>
      </c>
      <c r="D450">
        <v>20</v>
      </c>
      <c r="E450">
        <v>47</v>
      </c>
      <c r="F450">
        <v>32</v>
      </c>
      <c r="G450" t="s">
        <v>16</v>
      </c>
      <c r="H450" t="s">
        <v>163</v>
      </c>
      <c r="I450" t="str">
        <f t="shared" si="18"/>
        <v>Clark, Edward ""Ed""(L)</v>
      </c>
      <c r="J450" t="s">
        <v>29</v>
      </c>
      <c r="K450" t="b">
        <v>0</v>
      </c>
      <c r="L450">
        <v>14470</v>
      </c>
      <c r="M450">
        <v>979795</v>
      </c>
      <c r="N450">
        <v>20171015</v>
      </c>
      <c r="O450" t="s">
        <v>19</v>
      </c>
      <c r="P450" t="str">
        <f>IF(VLOOKUP(A450,'national-winners'!$A$2:$B$13,2,0)=H450,"W","L")</f>
        <v>L</v>
      </c>
      <c r="Q450">
        <f>MATCH(C450,'state-winning-votes'!A:A,0)</f>
        <v>19</v>
      </c>
      <c r="R450">
        <f>MATCH(A450,'state-winning-votes'!$A$2:$L$2,0)</f>
        <v>3</v>
      </c>
      <c r="S450" cm="1">
        <f t="array" ref="S450">INDEX('state-winning-votes'!$A$1:$L$53,$Q450,$R450)</f>
        <v>566812</v>
      </c>
      <c r="T450">
        <f>INDEX('state-winning-votes'!$A$1:$L$53,MATCH($C450,'state-winning-votes'!$A:$A,0),MATCH($A450,'state-winning-votes'!$A$2:$L$2,0))</f>
        <v>566812</v>
      </c>
      <c r="U450" t="str">
        <f t="shared" si="19"/>
        <v>Reagan, Ronald</v>
      </c>
      <c r="V450" t="str">
        <f>_xlfn.XLOOKUP(INDEX('state-winning-votes'!$A$1:$L$53,MATCH($C450,'state-winning-votes'!$A:$A,0),MATCH($A450,'state-winning-votes'!$A$2:$L$2,0)),$L:$L,$H:$H)</f>
        <v>Reagan, Ronald</v>
      </c>
      <c r="W450" t="str">
        <f>VLOOKUP(A450,'national-winners'!$A$2:$B$13,2,0)</f>
        <v>Reagan, Ronald</v>
      </c>
      <c r="X450" t="str">
        <f t="shared" si="20"/>
        <v xml:space="preserve"> Ronald Reagan (W)</v>
      </c>
    </row>
    <row r="451" spans="1:24" x14ac:dyDescent="0.25">
      <c r="A451">
        <v>1980</v>
      </c>
      <c r="B451" t="s">
        <v>78</v>
      </c>
      <c r="C451" t="s">
        <v>79</v>
      </c>
      <c r="D451">
        <v>20</v>
      </c>
      <c r="E451">
        <v>47</v>
      </c>
      <c r="F451">
        <v>32</v>
      </c>
      <c r="G451" t="s">
        <v>16</v>
      </c>
      <c r="H451" t="s">
        <v>177</v>
      </c>
      <c r="I451" t="str">
        <f t="shared" ref="I451:I514" si="21">H451&amp;"("&amp;P451&amp;")"</f>
        <v>Shelton, Frank, Jr.(L)</v>
      </c>
      <c r="J451" t="s">
        <v>39</v>
      </c>
      <c r="K451" t="b">
        <v>0</v>
      </c>
      <c r="L451">
        <v>1555</v>
      </c>
      <c r="M451">
        <v>979795</v>
      </c>
      <c r="N451">
        <v>20171015</v>
      </c>
      <c r="O451" t="s">
        <v>19</v>
      </c>
      <c r="P451" t="str">
        <f>IF(VLOOKUP(A451,'national-winners'!$A$2:$B$13,2,0)=H451,"W","L")</f>
        <v>L</v>
      </c>
      <c r="Q451">
        <f>MATCH(C451,'state-winning-votes'!A:A,0)</f>
        <v>19</v>
      </c>
      <c r="R451">
        <f>MATCH(A451,'state-winning-votes'!$A$2:$L$2,0)</f>
        <v>3</v>
      </c>
      <c r="S451" cm="1">
        <f t="array" ref="S451">INDEX('state-winning-votes'!$A$1:$L$53,$Q451,$R451)</f>
        <v>566812</v>
      </c>
      <c r="T451">
        <f>INDEX('state-winning-votes'!$A$1:$L$53,MATCH($C451,'state-winning-votes'!$A:$A,0),MATCH($A451,'state-winning-votes'!$A$2:$L$2,0))</f>
        <v>566812</v>
      </c>
      <c r="U451" t="str">
        <f t="shared" ref="U451:U514" si="22">_xlfn.XLOOKUP(T451,L:L,H:H)</f>
        <v>Reagan, Ronald</v>
      </c>
      <c r="V451" t="str">
        <f>_xlfn.XLOOKUP(INDEX('state-winning-votes'!$A$1:$L$53,MATCH($C451,'state-winning-votes'!$A:$A,0),MATCH($A451,'state-winning-votes'!$A$2:$L$2,0)),$L:$L,$H:$H)</f>
        <v>Reagan, Ronald</v>
      </c>
      <c r="W451" t="str">
        <f>VLOOKUP(A451,'national-winners'!$A$2:$B$13,2,0)</f>
        <v>Reagan, Ronald</v>
      </c>
      <c r="X451" t="str">
        <f t="shared" ref="X451:X514" si="23">IFERROR(RIGHT(V451,LEN(V451)-SEARCH(",",V451))&amp;" "&amp;LEFT(V451,SEARCH(",",V451)-1)&amp;" (W)","NULL")</f>
        <v xml:space="preserve"> Ronald Reagan (W)</v>
      </c>
    </row>
    <row r="452" spans="1:24" x14ac:dyDescent="0.25">
      <c r="A452">
        <v>1980</v>
      </c>
      <c r="B452" t="s">
        <v>78</v>
      </c>
      <c r="C452" t="s">
        <v>79</v>
      </c>
      <c r="D452">
        <v>20</v>
      </c>
      <c r="E452">
        <v>47</v>
      </c>
      <c r="F452">
        <v>32</v>
      </c>
      <c r="G452" t="s">
        <v>16</v>
      </c>
      <c r="H452" t="s">
        <v>26</v>
      </c>
      <c r="I452" t="str">
        <f t="shared" si="21"/>
        <v>Hall, Gus(L)</v>
      </c>
      <c r="J452" t="s">
        <v>27</v>
      </c>
      <c r="K452" t="b">
        <v>0</v>
      </c>
      <c r="L452">
        <v>967</v>
      </c>
      <c r="M452">
        <v>979795</v>
      </c>
      <c r="N452">
        <v>20171015</v>
      </c>
      <c r="O452" t="s">
        <v>19</v>
      </c>
      <c r="P452" t="str">
        <f>IF(VLOOKUP(A452,'national-winners'!$A$2:$B$13,2,0)=H452,"W","L")</f>
        <v>L</v>
      </c>
      <c r="Q452">
        <f>MATCH(C452,'state-winning-votes'!A:A,0)</f>
        <v>19</v>
      </c>
      <c r="R452">
        <f>MATCH(A452,'state-winning-votes'!$A$2:$L$2,0)</f>
        <v>3</v>
      </c>
      <c r="S452" cm="1">
        <f t="array" ref="S452">INDEX('state-winning-votes'!$A$1:$L$53,$Q452,$R452)</f>
        <v>566812</v>
      </c>
      <c r="T452">
        <f>INDEX('state-winning-votes'!$A$1:$L$53,MATCH($C452,'state-winning-votes'!$A:$A,0),MATCH($A452,'state-winning-votes'!$A$2:$L$2,0))</f>
        <v>566812</v>
      </c>
      <c r="U452" t="str">
        <f t="shared" si="22"/>
        <v>Reagan, Ronald</v>
      </c>
      <c r="V452" t="str">
        <f>_xlfn.XLOOKUP(INDEX('state-winning-votes'!$A$1:$L$53,MATCH($C452,'state-winning-votes'!$A:$A,0),MATCH($A452,'state-winning-votes'!$A$2:$L$2,0)),$L:$L,$H:$H)</f>
        <v>Reagan, Ronald</v>
      </c>
      <c r="W452" t="str">
        <f>VLOOKUP(A452,'national-winners'!$A$2:$B$13,2,0)</f>
        <v>Reagan, Ronald</v>
      </c>
      <c r="X452" t="str">
        <f t="shared" si="23"/>
        <v xml:space="preserve"> Ronald Reagan (W)</v>
      </c>
    </row>
    <row r="453" spans="1:24" x14ac:dyDescent="0.25">
      <c r="A453">
        <v>1980</v>
      </c>
      <c r="B453" t="s">
        <v>78</v>
      </c>
      <c r="C453" t="s">
        <v>79</v>
      </c>
      <c r="D453">
        <v>20</v>
      </c>
      <c r="E453">
        <v>47</v>
      </c>
      <c r="F453">
        <v>32</v>
      </c>
      <c r="G453" t="s">
        <v>16</v>
      </c>
      <c r="H453" t="s">
        <v>24</v>
      </c>
      <c r="I453" t="str">
        <f t="shared" si="21"/>
        <v>Bubar, Benjamin ""Ben""(L)</v>
      </c>
      <c r="J453" t="s">
        <v>164</v>
      </c>
      <c r="K453" t="b">
        <v>0</v>
      </c>
      <c r="L453">
        <v>821</v>
      </c>
      <c r="M453">
        <v>979795</v>
      </c>
      <c r="N453">
        <v>20171015</v>
      </c>
      <c r="O453" t="s">
        <v>19</v>
      </c>
      <c r="P453" t="str">
        <f>IF(VLOOKUP(A453,'national-winners'!$A$2:$B$13,2,0)=H453,"W","L")</f>
        <v>L</v>
      </c>
      <c r="Q453">
        <f>MATCH(C453,'state-winning-votes'!A:A,0)</f>
        <v>19</v>
      </c>
      <c r="R453">
        <f>MATCH(A453,'state-winning-votes'!$A$2:$L$2,0)</f>
        <v>3</v>
      </c>
      <c r="S453" cm="1">
        <f t="array" ref="S453">INDEX('state-winning-votes'!$A$1:$L$53,$Q453,$R453)</f>
        <v>566812</v>
      </c>
      <c r="T453">
        <f>INDEX('state-winning-votes'!$A$1:$L$53,MATCH($C453,'state-winning-votes'!$A:$A,0),MATCH($A453,'state-winning-votes'!$A$2:$L$2,0))</f>
        <v>566812</v>
      </c>
      <c r="U453" t="str">
        <f t="shared" si="22"/>
        <v>Reagan, Ronald</v>
      </c>
      <c r="V453" t="str">
        <f>_xlfn.XLOOKUP(INDEX('state-winning-votes'!$A$1:$L$53,MATCH($C453,'state-winning-votes'!$A:$A,0),MATCH($A453,'state-winning-votes'!$A$2:$L$2,0)),$L:$L,$H:$H)</f>
        <v>Reagan, Ronald</v>
      </c>
      <c r="W453" t="str">
        <f>VLOOKUP(A453,'national-winners'!$A$2:$B$13,2,0)</f>
        <v>Reagan, Ronald</v>
      </c>
      <c r="X453" t="str">
        <f t="shared" si="23"/>
        <v xml:space="preserve"> Ronald Reagan (W)</v>
      </c>
    </row>
    <row r="454" spans="1:24" x14ac:dyDescent="0.25">
      <c r="A454">
        <v>1980</v>
      </c>
      <c r="B454" t="s">
        <v>78</v>
      </c>
      <c r="C454" t="s">
        <v>79</v>
      </c>
      <c r="D454">
        <v>20</v>
      </c>
      <c r="E454">
        <v>47</v>
      </c>
      <c r="F454">
        <v>32</v>
      </c>
      <c r="G454" t="s">
        <v>16</v>
      </c>
      <c r="H454" t="s">
        <v>162</v>
      </c>
      <c r="I454" t="str">
        <f t="shared" si="21"/>
        <v>Rarick, John(L)</v>
      </c>
      <c r="J454" t="s">
        <v>23</v>
      </c>
      <c r="K454" t="b">
        <v>0</v>
      </c>
      <c r="L454">
        <v>789</v>
      </c>
      <c r="M454">
        <v>979795</v>
      </c>
      <c r="N454">
        <v>20171015</v>
      </c>
      <c r="O454" t="s">
        <v>19</v>
      </c>
      <c r="P454" t="str">
        <f>IF(VLOOKUP(A454,'national-winners'!$A$2:$B$13,2,0)=H454,"W","L")</f>
        <v>L</v>
      </c>
      <c r="Q454">
        <f>MATCH(C454,'state-winning-votes'!A:A,0)</f>
        <v>19</v>
      </c>
      <c r="R454">
        <f>MATCH(A454,'state-winning-votes'!$A$2:$L$2,0)</f>
        <v>3</v>
      </c>
      <c r="S454" cm="1">
        <f t="array" ref="S454">INDEX('state-winning-votes'!$A$1:$L$53,$Q454,$R454)</f>
        <v>566812</v>
      </c>
      <c r="T454">
        <f>INDEX('state-winning-votes'!$A$1:$L$53,MATCH($C454,'state-winning-votes'!$A:$A,0),MATCH($A454,'state-winning-votes'!$A$2:$L$2,0))</f>
        <v>566812</v>
      </c>
      <c r="U454" t="str">
        <f t="shared" si="22"/>
        <v>Reagan, Ronald</v>
      </c>
      <c r="V454" t="str">
        <f>_xlfn.XLOOKUP(INDEX('state-winning-votes'!$A$1:$L$53,MATCH($C454,'state-winning-votes'!$A:$A,0),MATCH($A454,'state-winning-votes'!$A$2:$L$2,0)),$L:$L,$H:$H)</f>
        <v>Reagan, Ronald</v>
      </c>
      <c r="W454" t="str">
        <f>VLOOKUP(A454,'national-winners'!$A$2:$B$13,2,0)</f>
        <v>Reagan, Ronald</v>
      </c>
      <c r="X454" t="str">
        <f t="shared" si="23"/>
        <v xml:space="preserve"> Ronald Reagan (W)</v>
      </c>
    </row>
    <row r="455" spans="1:24" x14ac:dyDescent="0.25">
      <c r="A455">
        <v>1980</v>
      </c>
      <c r="B455" t="s">
        <v>81</v>
      </c>
      <c r="C455" t="s">
        <v>82</v>
      </c>
      <c r="D455">
        <v>21</v>
      </c>
      <c r="E455">
        <v>61</v>
      </c>
      <c r="F455">
        <v>51</v>
      </c>
      <c r="G455" t="s">
        <v>16</v>
      </c>
      <c r="H455" t="s">
        <v>160</v>
      </c>
      <c r="I455" t="str">
        <f t="shared" si="21"/>
        <v>Reagan, Ronald(W)</v>
      </c>
      <c r="J455" t="s">
        <v>21</v>
      </c>
      <c r="K455" t="b">
        <v>0</v>
      </c>
      <c r="L455">
        <v>635274</v>
      </c>
      <c r="M455">
        <v>1295627</v>
      </c>
      <c r="N455">
        <v>20171015</v>
      </c>
      <c r="O455" t="s">
        <v>19</v>
      </c>
      <c r="P455" t="str">
        <f>IF(VLOOKUP(A455,'national-winners'!$A$2:$B$13,2,0)=H455,"W","L")</f>
        <v>W</v>
      </c>
      <c r="Q455">
        <f>MATCH(C455,'state-winning-votes'!A:A,0)</f>
        <v>20</v>
      </c>
      <c r="R455">
        <f>MATCH(A455,'state-winning-votes'!$A$2:$L$2,0)</f>
        <v>3</v>
      </c>
      <c r="S455" cm="1">
        <f t="array" ref="S455">INDEX('state-winning-votes'!$A$1:$L$53,$Q455,$R455)</f>
        <v>635274</v>
      </c>
      <c r="T455">
        <f>INDEX('state-winning-votes'!$A$1:$L$53,MATCH($C455,'state-winning-votes'!$A:$A,0),MATCH($A455,'state-winning-votes'!$A$2:$L$2,0))</f>
        <v>635274</v>
      </c>
      <c r="U455" t="str">
        <f t="shared" si="22"/>
        <v>Reagan, Ronald</v>
      </c>
      <c r="V455" t="str">
        <f>_xlfn.XLOOKUP(INDEX('state-winning-votes'!$A$1:$L$53,MATCH($C455,'state-winning-votes'!$A:$A,0),MATCH($A455,'state-winning-votes'!$A$2:$L$2,0)),$L:$L,$H:$H)</f>
        <v>Reagan, Ronald</v>
      </c>
      <c r="W455" t="str">
        <f>VLOOKUP(A455,'national-winners'!$A$2:$B$13,2,0)</f>
        <v>Reagan, Ronald</v>
      </c>
      <c r="X455" t="str">
        <f t="shared" si="23"/>
        <v xml:space="preserve"> Ronald Reagan (W)</v>
      </c>
    </row>
    <row r="456" spans="1:24" x14ac:dyDescent="0.25">
      <c r="A456">
        <v>1980</v>
      </c>
      <c r="B456" t="s">
        <v>81</v>
      </c>
      <c r="C456" t="s">
        <v>82</v>
      </c>
      <c r="D456">
        <v>21</v>
      </c>
      <c r="E456">
        <v>61</v>
      </c>
      <c r="F456">
        <v>51</v>
      </c>
      <c r="G456" t="s">
        <v>16</v>
      </c>
      <c r="H456" t="s">
        <v>17</v>
      </c>
      <c r="I456" t="str">
        <f t="shared" si="21"/>
        <v>Carter, Jimmy(L)</v>
      </c>
      <c r="J456" t="s">
        <v>18</v>
      </c>
      <c r="K456" t="b">
        <v>0</v>
      </c>
      <c r="L456">
        <v>617417</v>
      </c>
      <c r="M456">
        <v>1295627</v>
      </c>
      <c r="N456">
        <v>20171015</v>
      </c>
      <c r="O456" t="s">
        <v>19</v>
      </c>
      <c r="P456" t="str">
        <f>IF(VLOOKUP(A456,'national-winners'!$A$2:$B$13,2,0)=H456,"W","L")</f>
        <v>L</v>
      </c>
      <c r="Q456">
        <f>MATCH(C456,'state-winning-votes'!A:A,0)</f>
        <v>20</v>
      </c>
      <c r="R456">
        <f>MATCH(A456,'state-winning-votes'!$A$2:$L$2,0)</f>
        <v>3</v>
      </c>
      <c r="S456" cm="1">
        <f t="array" ref="S456">INDEX('state-winning-votes'!$A$1:$L$53,$Q456,$R456)</f>
        <v>635274</v>
      </c>
      <c r="T456">
        <f>INDEX('state-winning-votes'!$A$1:$L$53,MATCH($C456,'state-winning-votes'!$A:$A,0),MATCH($A456,'state-winning-votes'!$A$2:$L$2,0))</f>
        <v>635274</v>
      </c>
      <c r="U456" t="str">
        <f t="shared" si="22"/>
        <v>Reagan, Ronald</v>
      </c>
      <c r="V456" t="str">
        <f>_xlfn.XLOOKUP(INDEX('state-winning-votes'!$A$1:$L$53,MATCH($C456,'state-winning-votes'!$A:$A,0),MATCH($A456,'state-winning-votes'!$A$2:$L$2,0)),$L:$L,$H:$H)</f>
        <v>Reagan, Ronald</v>
      </c>
      <c r="W456" t="str">
        <f>VLOOKUP(A456,'national-winners'!$A$2:$B$13,2,0)</f>
        <v>Reagan, Ronald</v>
      </c>
      <c r="X456" t="str">
        <f t="shared" si="23"/>
        <v xml:space="preserve"> Ronald Reagan (W)</v>
      </c>
    </row>
    <row r="457" spans="1:24" x14ac:dyDescent="0.25">
      <c r="A457">
        <v>1980</v>
      </c>
      <c r="B457" t="s">
        <v>81</v>
      </c>
      <c r="C457" t="s">
        <v>82</v>
      </c>
      <c r="D457">
        <v>21</v>
      </c>
      <c r="E457">
        <v>61</v>
      </c>
      <c r="F457">
        <v>51</v>
      </c>
      <c r="G457" t="s">
        <v>16</v>
      </c>
      <c r="H457" t="s">
        <v>161</v>
      </c>
      <c r="I457" t="str">
        <f t="shared" si="21"/>
        <v>Anderson, John B.(L)</v>
      </c>
      <c r="J457" t="s">
        <v>35</v>
      </c>
      <c r="K457" t="b">
        <v>0</v>
      </c>
      <c r="L457">
        <v>31127</v>
      </c>
      <c r="M457">
        <v>1295627</v>
      </c>
      <c r="N457">
        <v>20171015</v>
      </c>
      <c r="O457" t="s">
        <v>19</v>
      </c>
      <c r="P457" t="str">
        <f>IF(VLOOKUP(A457,'national-winners'!$A$2:$B$13,2,0)=H457,"W","L")</f>
        <v>L</v>
      </c>
      <c r="Q457">
        <f>MATCH(C457,'state-winning-votes'!A:A,0)</f>
        <v>20</v>
      </c>
      <c r="R457">
        <f>MATCH(A457,'state-winning-votes'!$A$2:$L$2,0)</f>
        <v>3</v>
      </c>
      <c r="S457" cm="1">
        <f t="array" ref="S457">INDEX('state-winning-votes'!$A$1:$L$53,$Q457,$R457)</f>
        <v>635274</v>
      </c>
      <c r="T457">
        <f>INDEX('state-winning-votes'!$A$1:$L$53,MATCH($C457,'state-winning-votes'!$A:$A,0),MATCH($A457,'state-winning-votes'!$A$2:$L$2,0))</f>
        <v>635274</v>
      </c>
      <c r="U457" t="str">
        <f t="shared" si="22"/>
        <v>Reagan, Ronald</v>
      </c>
      <c r="V457" t="str">
        <f>_xlfn.XLOOKUP(INDEX('state-winning-votes'!$A$1:$L$53,MATCH($C457,'state-winning-votes'!$A:$A,0),MATCH($A457,'state-winning-votes'!$A$2:$L$2,0)),$L:$L,$H:$H)</f>
        <v>Reagan, Ronald</v>
      </c>
      <c r="W457" t="str">
        <f>VLOOKUP(A457,'national-winners'!$A$2:$B$13,2,0)</f>
        <v>Reagan, Ronald</v>
      </c>
      <c r="X457" t="str">
        <f t="shared" si="23"/>
        <v xml:space="preserve"> Ronald Reagan (W)</v>
      </c>
    </row>
    <row r="458" spans="1:24" x14ac:dyDescent="0.25">
      <c r="A458">
        <v>1980</v>
      </c>
      <c r="B458" t="s">
        <v>81</v>
      </c>
      <c r="C458" t="s">
        <v>82</v>
      </c>
      <c r="D458">
        <v>21</v>
      </c>
      <c r="E458">
        <v>61</v>
      </c>
      <c r="F458">
        <v>51</v>
      </c>
      <c r="G458" t="s">
        <v>16</v>
      </c>
      <c r="H458" t="s">
        <v>163</v>
      </c>
      <c r="I458" t="str">
        <f t="shared" si="21"/>
        <v>Clark, Edward ""Ed""(L)</v>
      </c>
      <c r="J458" t="s">
        <v>29</v>
      </c>
      <c r="K458" t="b">
        <v>0</v>
      </c>
      <c r="L458">
        <v>5531</v>
      </c>
      <c r="M458">
        <v>1295627</v>
      </c>
      <c r="N458">
        <v>20171015</v>
      </c>
      <c r="O458" t="s">
        <v>19</v>
      </c>
      <c r="P458" t="str">
        <f>IF(VLOOKUP(A458,'national-winners'!$A$2:$B$13,2,0)=H458,"W","L")</f>
        <v>L</v>
      </c>
      <c r="Q458">
        <f>MATCH(C458,'state-winning-votes'!A:A,0)</f>
        <v>20</v>
      </c>
      <c r="R458">
        <f>MATCH(A458,'state-winning-votes'!$A$2:$L$2,0)</f>
        <v>3</v>
      </c>
      <c r="S458" cm="1">
        <f t="array" ref="S458">INDEX('state-winning-votes'!$A$1:$L$53,$Q458,$R458)</f>
        <v>635274</v>
      </c>
      <c r="T458">
        <f>INDEX('state-winning-votes'!$A$1:$L$53,MATCH($C458,'state-winning-votes'!$A:$A,0),MATCH($A458,'state-winning-votes'!$A$2:$L$2,0))</f>
        <v>635274</v>
      </c>
      <c r="U458" t="str">
        <f t="shared" si="22"/>
        <v>Reagan, Ronald</v>
      </c>
      <c r="V458" t="str">
        <f>_xlfn.XLOOKUP(INDEX('state-winning-votes'!$A$1:$L$53,MATCH($C458,'state-winning-votes'!$A:$A,0),MATCH($A458,'state-winning-votes'!$A$2:$L$2,0)),$L:$L,$H:$H)</f>
        <v>Reagan, Ronald</v>
      </c>
      <c r="W458" t="str">
        <f>VLOOKUP(A458,'national-winners'!$A$2:$B$13,2,0)</f>
        <v>Reagan, Ronald</v>
      </c>
      <c r="X458" t="str">
        <f t="shared" si="23"/>
        <v xml:space="preserve"> Ronald Reagan (W)</v>
      </c>
    </row>
    <row r="459" spans="1:24" x14ac:dyDescent="0.25">
      <c r="A459">
        <v>1980</v>
      </c>
      <c r="B459" t="s">
        <v>81</v>
      </c>
      <c r="C459" t="s">
        <v>82</v>
      </c>
      <c r="D459">
        <v>21</v>
      </c>
      <c r="E459">
        <v>61</v>
      </c>
      <c r="F459">
        <v>51</v>
      </c>
      <c r="G459" t="s">
        <v>16</v>
      </c>
      <c r="H459" t="s">
        <v>178</v>
      </c>
      <c r="I459" t="str">
        <f t="shared" si="21"/>
        <v>McCormack, Ellen(L)</v>
      </c>
      <c r="J459" t="s">
        <v>179</v>
      </c>
      <c r="K459" t="b">
        <v>0</v>
      </c>
      <c r="L459">
        <v>4233</v>
      </c>
      <c r="M459">
        <v>1295627</v>
      </c>
      <c r="N459">
        <v>20171015</v>
      </c>
      <c r="O459" t="s">
        <v>19</v>
      </c>
      <c r="P459" t="str">
        <f>IF(VLOOKUP(A459,'national-winners'!$A$2:$B$13,2,0)=H459,"W","L")</f>
        <v>L</v>
      </c>
      <c r="Q459">
        <f>MATCH(C459,'state-winning-votes'!A:A,0)</f>
        <v>20</v>
      </c>
      <c r="R459">
        <f>MATCH(A459,'state-winning-votes'!$A$2:$L$2,0)</f>
        <v>3</v>
      </c>
      <c r="S459" cm="1">
        <f t="array" ref="S459">INDEX('state-winning-votes'!$A$1:$L$53,$Q459,$R459)</f>
        <v>635274</v>
      </c>
      <c r="T459">
        <f>INDEX('state-winning-votes'!$A$1:$L$53,MATCH($C459,'state-winning-votes'!$A:$A,0),MATCH($A459,'state-winning-votes'!$A$2:$L$2,0))</f>
        <v>635274</v>
      </c>
      <c r="U459" t="str">
        <f t="shared" si="22"/>
        <v>Reagan, Ronald</v>
      </c>
      <c r="V459" t="str">
        <f>_xlfn.XLOOKUP(INDEX('state-winning-votes'!$A$1:$L$53,MATCH($C459,'state-winning-votes'!$A:$A,0),MATCH($A459,'state-winning-votes'!$A$2:$L$2,0)),$L:$L,$H:$H)</f>
        <v>Reagan, Ronald</v>
      </c>
      <c r="W459" t="str">
        <f>VLOOKUP(A459,'national-winners'!$A$2:$B$13,2,0)</f>
        <v>Reagan, Ronald</v>
      </c>
      <c r="X459" t="str">
        <f t="shared" si="23"/>
        <v xml:space="preserve"> Ronald Reagan (W)</v>
      </c>
    </row>
    <row r="460" spans="1:24" x14ac:dyDescent="0.25">
      <c r="A460">
        <v>1980</v>
      </c>
      <c r="B460" t="s">
        <v>81</v>
      </c>
      <c r="C460" t="s">
        <v>82</v>
      </c>
      <c r="D460">
        <v>21</v>
      </c>
      <c r="E460">
        <v>61</v>
      </c>
      <c r="F460">
        <v>51</v>
      </c>
      <c r="G460" t="s">
        <v>16</v>
      </c>
      <c r="H460" t="s">
        <v>167</v>
      </c>
      <c r="I460" t="str">
        <f t="shared" si="21"/>
        <v>Commoner, Barry(L)</v>
      </c>
      <c r="J460" t="s">
        <v>168</v>
      </c>
      <c r="K460" t="b">
        <v>0</v>
      </c>
      <c r="L460">
        <v>1304</v>
      </c>
      <c r="M460">
        <v>1295627</v>
      </c>
      <c r="N460">
        <v>20171015</v>
      </c>
      <c r="O460" t="s">
        <v>19</v>
      </c>
      <c r="P460" t="str">
        <f>IF(VLOOKUP(A460,'national-winners'!$A$2:$B$13,2,0)=H460,"W","L")</f>
        <v>L</v>
      </c>
      <c r="Q460">
        <f>MATCH(C460,'state-winning-votes'!A:A,0)</f>
        <v>20</v>
      </c>
      <c r="R460">
        <f>MATCH(A460,'state-winning-votes'!$A$2:$L$2,0)</f>
        <v>3</v>
      </c>
      <c r="S460" cm="1">
        <f t="array" ref="S460">INDEX('state-winning-votes'!$A$1:$L$53,$Q460,$R460)</f>
        <v>635274</v>
      </c>
      <c r="T460">
        <f>INDEX('state-winning-votes'!$A$1:$L$53,MATCH($C460,'state-winning-votes'!$A:$A,0),MATCH($A460,'state-winning-votes'!$A$2:$L$2,0))</f>
        <v>635274</v>
      </c>
      <c r="U460" t="str">
        <f t="shared" si="22"/>
        <v>Reagan, Ronald</v>
      </c>
      <c r="V460" t="str">
        <f>_xlfn.XLOOKUP(INDEX('state-winning-votes'!$A$1:$L$53,MATCH($C460,'state-winning-votes'!$A:$A,0),MATCH($A460,'state-winning-votes'!$A$2:$L$2,0)),$L:$L,$H:$H)</f>
        <v>Reagan, Ronald</v>
      </c>
      <c r="W460" t="str">
        <f>VLOOKUP(A460,'national-winners'!$A$2:$B$13,2,0)</f>
        <v>Reagan, Ronald</v>
      </c>
      <c r="X460" t="str">
        <f t="shared" si="23"/>
        <v xml:space="preserve"> Ronald Reagan (W)</v>
      </c>
    </row>
    <row r="461" spans="1:24" x14ac:dyDescent="0.25">
      <c r="A461">
        <v>1980</v>
      </c>
      <c r="B461" t="s">
        <v>81</v>
      </c>
      <c r="C461" t="s">
        <v>82</v>
      </c>
      <c r="D461">
        <v>21</v>
      </c>
      <c r="E461">
        <v>61</v>
      </c>
      <c r="F461">
        <v>51</v>
      </c>
      <c r="G461" t="s">
        <v>16</v>
      </c>
      <c r="H461" t="s">
        <v>173</v>
      </c>
      <c r="I461" t="str">
        <f t="shared" si="21"/>
        <v>Pulley, Andrew(L)</v>
      </c>
      <c r="J461" t="s">
        <v>37</v>
      </c>
      <c r="K461" t="b">
        <v>0</v>
      </c>
      <c r="L461">
        <v>393</v>
      </c>
      <c r="M461">
        <v>1295627</v>
      </c>
      <c r="N461">
        <v>20171015</v>
      </c>
      <c r="O461" t="s">
        <v>19</v>
      </c>
      <c r="P461" t="str">
        <f>IF(VLOOKUP(A461,'national-winners'!$A$2:$B$13,2,0)=H461,"W","L")</f>
        <v>L</v>
      </c>
      <c r="Q461">
        <f>MATCH(C461,'state-winning-votes'!A:A,0)</f>
        <v>20</v>
      </c>
      <c r="R461">
        <f>MATCH(A461,'state-winning-votes'!$A$2:$L$2,0)</f>
        <v>3</v>
      </c>
      <c r="S461" cm="1">
        <f t="array" ref="S461">INDEX('state-winning-votes'!$A$1:$L$53,$Q461,$R461)</f>
        <v>635274</v>
      </c>
      <c r="T461">
        <f>INDEX('state-winning-votes'!$A$1:$L$53,MATCH($C461,'state-winning-votes'!$A:$A,0),MATCH($A461,'state-winning-votes'!$A$2:$L$2,0))</f>
        <v>635274</v>
      </c>
      <c r="U461" t="str">
        <f t="shared" si="22"/>
        <v>Reagan, Ronald</v>
      </c>
      <c r="V461" t="str">
        <f>_xlfn.XLOOKUP(INDEX('state-winning-votes'!$A$1:$L$53,MATCH($C461,'state-winning-votes'!$A:$A,0),MATCH($A461,'state-winning-votes'!$A$2:$L$2,0)),$L:$L,$H:$H)</f>
        <v>Reagan, Ronald</v>
      </c>
      <c r="W461" t="str">
        <f>VLOOKUP(A461,'national-winners'!$A$2:$B$13,2,0)</f>
        <v>Reagan, Ronald</v>
      </c>
      <c r="X461" t="str">
        <f t="shared" si="23"/>
        <v xml:space="preserve"> Ronald Reagan (W)</v>
      </c>
    </row>
    <row r="462" spans="1:24" x14ac:dyDescent="0.25">
      <c r="A462">
        <v>1980</v>
      </c>
      <c r="B462" t="s">
        <v>81</v>
      </c>
      <c r="C462" t="s">
        <v>82</v>
      </c>
      <c r="D462">
        <v>21</v>
      </c>
      <c r="E462">
        <v>61</v>
      </c>
      <c r="F462">
        <v>51</v>
      </c>
      <c r="G462" t="s">
        <v>16</v>
      </c>
      <c r="H462" t="s">
        <v>26</v>
      </c>
      <c r="I462" t="str">
        <f t="shared" si="21"/>
        <v>Hall, Gus(L)</v>
      </c>
      <c r="J462" t="s">
        <v>27</v>
      </c>
      <c r="K462" t="b">
        <v>0</v>
      </c>
      <c r="L462">
        <v>348</v>
      </c>
      <c r="M462">
        <v>1295627</v>
      </c>
      <c r="N462">
        <v>20171015</v>
      </c>
      <c r="O462" t="s">
        <v>19</v>
      </c>
      <c r="P462" t="str">
        <f>IF(VLOOKUP(A462,'national-winners'!$A$2:$B$13,2,0)=H462,"W","L")</f>
        <v>L</v>
      </c>
      <c r="Q462">
        <f>MATCH(C462,'state-winning-votes'!A:A,0)</f>
        <v>20</v>
      </c>
      <c r="R462">
        <f>MATCH(A462,'state-winning-votes'!$A$2:$L$2,0)</f>
        <v>3</v>
      </c>
      <c r="S462" cm="1">
        <f t="array" ref="S462">INDEX('state-winning-votes'!$A$1:$L$53,$Q462,$R462)</f>
        <v>635274</v>
      </c>
      <c r="T462">
        <f>INDEX('state-winning-votes'!$A$1:$L$53,MATCH($C462,'state-winning-votes'!$A:$A,0),MATCH($A462,'state-winning-votes'!$A$2:$L$2,0))</f>
        <v>635274</v>
      </c>
      <c r="U462" t="str">
        <f t="shared" si="22"/>
        <v>Reagan, Ronald</v>
      </c>
      <c r="V462" t="str">
        <f>_xlfn.XLOOKUP(INDEX('state-winning-votes'!$A$1:$L$53,MATCH($C462,'state-winning-votes'!$A:$A,0),MATCH($A462,'state-winning-votes'!$A$2:$L$2,0)),$L:$L,$H:$H)</f>
        <v>Reagan, Ronald</v>
      </c>
      <c r="W462" t="str">
        <f>VLOOKUP(A462,'national-winners'!$A$2:$B$13,2,0)</f>
        <v>Reagan, Ronald</v>
      </c>
      <c r="X462" t="str">
        <f t="shared" si="23"/>
        <v xml:space="preserve"> Ronald Reagan (W)</v>
      </c>
    </row>
    <row r="463" spans="1:24" x14ac:dyDescent="0.25">
      <c r="A463">
        <v>1980</v>
      </c>
      <c r="B463" t="s">
        <v>83</v>
      </c>
      <c r="C463" t="s">
        <v>84</v>
      </c>
      <c r="D463">
        <v>22</v>
      </c>
      <c r="E463">
        <v>72</v>
      </c>
      <c r="F463">
        <v>45</v>
      </c>
      <c r="G463" t="s">
        <v>16</v>
      </c>
      <c r="H463" t="s">
        <v>160</v>
      </c>
      <c r="I463" t="str">
        <f t="shared" si="21"/>
        <v>Reagan, Ronald(W)</v>
      </c>
      <c r="J463" t="s">
        <v>21</v>
      </c>
      <c r="K463" t="b">
        <v>0</v>
      </c>
      <c r="L463">
        <v>792853</v>
      </c>
      <c r="M463">
        <v>1548591</v>
      </c>
      <c r="N463">
        <v>20171015</v>
      </c>
      <c r="O463" t="s">
        <v>19</v>
      </c>
      <c r="P463" t="str">
        <f>IF(VLOOKUP(A463,'national-winners'!$A$2:$B$13,2,0)=H463,"W","L")</f>
        <v>W</v>
      </c>
      <c r="Q463">
        <f>MATCH(C463,'state-winning-votes'!A:A,0)</f>
        <v>21</v>
      </c>
      <c r="R463">
        <f>MATCH(A463,'state-winning-votes'!$A$2:$L$2,0)</f>
        <v>3</v>
      </c>
      <c r="S463" cm="1">
        <f t="array" ref="S463">INDEX('state-winning-votes'!$A$1:$L$53,$Q463,$R463)</f>
        <v>792853</v>
      </c>
      <c r="T463">
        <f>INDEX('state-winning-votes'!$A$1:$L$53,MATCH($C463,'state-winning-votes'!$A:$A,0),MATCH($A463,'state-winning-votes'!$A$2:$L$2,0))</f>
        <v>792853</v>
      </c>
      <c r="U463" t="str">
        <f t="shared" si="22"/>
        <v>Reagan, Ronald</v>
      </c>
      <c r="V463" t="str">
        <f>_xlfn.XLOOKUP(INDEX('state-winning-votes'!$A$1:$L$53,MATCH($C463,'state-winning-votes'!$A:$A,0),MATCH($A463,'state-winning-votes'!$A$2:$L$2,0)),$L:$L,$H:$H)</f>
        <v>Reagan, Ronald</v>
      </c>
      <c r="W463" t="str">
        <f>VLOOKUP(A463,'national-winners'!$A$2:$B$13,2,0)</f>
        <v>Reagan, Ronald</v>
      </c>
      <c r="X463" t="str">
        <f t="shared" si="23"/>
        <v xml:space="preserve"> Ronald Reagan (W)</v>
      </c>
    </row>
    <row r="464" spans="1:24" x14ac:dyDescent="0.25">
      <c r="A464">
        <v>1980</v>
      </c>
      <c r="B464" t="s">
        <v>83</v>
      </c>
      <c r="C464" t="s">
        <v>84</v>
      </c>
      <c r="D464">
        <v>22</v>
      </c>
      <c r="E464">
        <v>72</v>
      </c>
      <c r="F464">
        <v>45</v>
      </c>
      <c r="G464" t="s">
        <v>16</v>
      </c>
      <c r="H464" t="s">
        <v>17</v>
      </c>
      <c r="I464" t="str">
        <f t="shared" si="21"/>
        <v>Carter, Jimmy(L)</v>
      </c>
      <c r="J464" t="s">
        <v>18</v>
      </c>
      <c r="K464" t="b">
        <v>0</v>
      </c>
      <c r="L464">
        <v>708453</v>
      </c>
      <c r="M464">
        <v>1548591</v>
      </c>
      <c r="N464">
        <v>20171015</v>
      </c>
      <c r="O464" t="s">
        <v>19</v>
      </c>
      <c r="P464" t="str">
        <f>IF(VLOOKUP(A464,'national-winners'!$A$2:$B$13,2,0)=H464,"W","L")</f>
        <v>L</v>
      </c>
      <c r="Q464">
        <f>MATCH(C464,'state-winning-votes'!A:A,0)</f>
        <v>21</v>
      </c>
      <c r="R464">
        <f>MATCH(A464,'state-winning-votes'!$A$2:$L$2,0)</f>
        <v>3</v>
      </c>
      <c r="S464" cm="1">
        <f t="array" ref="S464">INDEX('state-winning-votes'!$A$1:$L$53,$Q464,$R464)</f>
        <v>792853</v>
      </c>
      <c r="T464">
        <f>INDEX('state-winning-votes'!$A$1:$L$53,MATCH($C464,'state-winning-votes'!$A:$A,0),MATCH($A464,'state-winning-votes'!$A$2:$L$2,0))</f>
        <v>792853</v>
      </c>
      <c r="U464" t="str">
        <f t="shared" si="22"/>
        <v>Reagan, Ronald</v>
      </c>
      <c r="V464" t="str">
        <f>_xlfn.XLOOKUP(INDEX('state-winning-votes'!$A$1:$L$53,MATCH($C464,'state-winning-votes'!$A:$A,0),MATCH($A464,'state-winning-votes'!$A$2:$L$2,0)),$L:$L,$H:$H)</f>
        <v>Reagan, Ronald</v>
      </c>
      <c r="W464" t="str">
        <f>VLOOKUP(A464,'national-winners'!$A$2:$B$13,2,0)</f>
        <v>Reagan, Ronald</v>
      </c>
      <c r="X464" t="str">
        <f t="shared" si="23"/>
        <v xml:space="preserve"> Ronald Reagan (W)</v>
      </c>
    </row>
    <row r="465" spans="1:24" x14ac:dyDescent="0.25">
      <c r="A465">
        <v>1980</v>
      </c>
      <c r="B465" t="s">
        <v>83</v>
      </c>
      <c r="C465" t="s">
        <v>84</v>
      </c>
      <c r="D465">
        <v>22</v>
      </c>
      <c r="E465">
        <v>72</v>
      </c>
      <c r="F465">
        <v>45</v>
      </c>
      <c r="G465" t="s">
        <v>16</v>
      </c>
      <c r="H465" t="s">
        <v>161</v>
      </c>
      <c r="I465" t="str">
        <f t="shared" si="21"/>
        <v>Anderson, John B.(L)</v>
      </c>
      <c r="J465" t="s">
        <v>35</v>
      </c>
      <c r="K465" t="b">
        <v>0</v>
      </c>
      <c r="L465">
        <v>26345</v>
      </c>
      <c r="M465">
        <v>1548591</v>
      </c>
      <c r="N465">
        <v>20171015</v>
      </c>
      <c r="O465" t="s">
        <v>19</v>
      </c>
      <c r="P465" t="str">
        <f>IF(VLOOKUP(A465,'national-winners'!$A$2:$B$13,2,0)=H465,"W","L")</f>
        <v>L</v>
      </c>
      <c r="Q465">
        <f>MATCH(C465,'state-winning-votes'!A:A,0)</f>
        <v>21</v>
      </c>
      <c r="R465">
        <f>MATCH(A465,'state-winning-votes'!$A$2:$L$2,0)</f>
        <v>3</v>
      </c>
      <c r="S465" cm="1">
        <f t="array" ref="S465">INDEX('state-winning-votes'!$A$1:$L$53,$Q465,$R465)</f>
        <v>792853</v>
      </c>
      <c r="T465">
        <f>INDEX('state-winning-votes'!$A$1:$L$53,MATCH($C465,'state-winning-votes'!$A:$A,0),MATCH($A465,'state-winning-votes'!$A$2:$L$2,0))</f>
        <v>792853</v>
      </c>
      <c r="U465" t="str">
        <f t="shared" si="22"/>
        <v>Reagan, Ronald</v>
      </c>
      <c r="V465" t="str">
        <f>_xlfn.XLOOKUP(INDEX('state-winning-votes'!$A$1:$L$53,MATCH($C465,'state-winning-votes'!$A:$A,0),MATCH($A465,'state-winning-votes'!$A$2:$L$2,0)),$L:$L,$H:$H)</f>
        <v>Reagan, Ronald</v>
      </c>
      <c r="W465" t="str">
        <f>VLOOKUP(A465,'national-winners'!$A$2:$B$13,2,0)</f>
        <v>Reagan, Ronald</v>
      </c>
      <c r="X465" t="str">
        <f t="shared" si="23"/>
        <v xml:space="preserve"> Ronald Reagan (W)</v>
      </c>
    </row>
    <row r="466" spans="1:24" x14ac:dyDescent="0.25">
      <c r="A466">
        <v>1980</v>
      </c>
      <c r="B466" t="s">
        <v>83</v>
      </c>
      <c r="C466" t="s">
        <v>84</v>
      </c>
      <c r="D466">
        <v>22</v>
      </c>
      <c r="E466">
        <v>72</v>
      </c>
      <c r="F466">
        <v>45</v>
      </c>
      <c r="G466" t="s">
        <v>16</v>
      </c>
      <c r="H466" t="s">
        <v>162</v>
      </c>
      <c r="I466" t="str">
        <f t="shared" si="21"/>
        <v>Rarick, John(L)</v>
      </c>
      <c r="J466" t="s">
        <v>23</v>
      </c>
      <c r="K466" t="b">
        <v>0</v>
      </c>
      <c r="L466">
        <v>10333</v>
      </c>
      <c r="M466">
        <v>1548591</v>
      </c>
      <c r="N466">
        <v>20171015</v>
      </c>
      <c r="O466" t="s">
        <v>19</v>
      </c>
      <c r="P466" t="str">
        <f>IF(VLOOKUP(A466,'national-winners'!$A$2:$B$13,2,0)=H466,"W","L")</f>
        <v>L</v>
      </c>
      <c r="Q466">
        <f>MATCH(C466,'state-winning-votes'!A:A,0)</f>
        <v>21</v>
      </c>
      <c r="R466">
        <f>MATCH(A466,'state-winning-votes'!$A$2:$L$2,0)</f>
        <v>3</v>
      </c>
      <c r="S466" cm="1">
        <f t="array" ref="S466">INDEX('state-winning-votes'!$A$1:$L$53,$Q466,$R466)</f>
        <v>792853</v>
      </c>
      <c r="T466">
        <f>INDEX('state-winning-votes'!$A$1:$L$53,MATCH($C466,'state-winning-votes'!$A:$A,0),MATCH($A466,'state-winning-votes'!$A$2:$L$2,0))</f>
        <v>792853</v>
      </c>
      <c r="U466" t="str">
        <f t="shared" si="22"/>
        <v>Reagan, Ronald</v>
      </c>
      <c r="V466" t="str">
        <f>_xlfn.XLOOKUP(INDEX('state-winning-votes'!$A$1:$L$53,MATCH($C466,'state-winning-votes'!$A:$A,0),MATCH($A466,'state-winning-votes'!$A$2:$L$2,0)),$L:$L,$H:$H)</f>
        <v>Reagan, Ronald</v>
      </c>
      <c r="W466" t="str">
        <f>VLOOKUP(A466,'national-winners'!$A$2:$B$13,2,0)</f>
        <v>Reagan, Ronald</v>
      </c>
      <c r="X466" t="str">
        <f t="shared" si="23"/>
        <v xml:space="preserve"> Ronald Reagan (W)</v>
      </c>
    </row>
    <row r="467" spans="1:24" x14ac:dyDescent="0.25">
      <c r="A467">
        <v>1980</v>
      </c>
      <c r="B467" t="s">
        <v>83</v>
      </c>
      <c r="C467" t="s">
        <v>84</v>
      </c>
      <c r="D467">
        <v>22</v>
      </c>
      <c r="E467">
        <v>72</v>
      </c>
      <c r="F467">
        <v>45</v>
      </c>
      <c r="G467" t="s">
        <v>16</v>
      </c>
      <c r="H467" t="s">
        <v>163</v>
      </c>
      <c r="I467" t="str">
        <f t="shared" si="21"/>
        <v>Clark, Edward ""Ed""(L)</v>
      </c>
      <c r="J467" t="s">
        <v>29</v>
      </c>
      <c r="K467" t="b">
        <v>0</v>
      </c>
      <c r="L467">
        <v>8240</v>
      </c>
      <c r="M467">
        <v>1548591</v>
      </c>
      <c r="N467">
        <v>20171015</v>
      </c>
      <c r="O467" t="s">
        <v>19</v>
      </c>
      <c r="P467" t="str">
        <f>IF(VLOOKUP(A467,'national-winners'!$A$2:$B$13,2,0)=H467,"W","L")</f>
        <v>L</v>
      </c>
      <c r="Q467">
        <f>MATCH(C467,'state-winning-votes'!A:A,0)</f>
        <v>21</v>
      </c>
      <c r="R467">
        <f>MATCH(A467,'state-winning-votes'!$A$2:$L$2,0)</f>
        <v>3</v>
      </c>
      <c r="S467" cm="1">
        <f t="array" ref="S467">INDEX('state-winning-votes'!$A$1:$L$53,$Q467,$R467)</f>
        <v>792853</v>
      </c>
      <c r="T467">
        <f>INDEX('state-winning-votes'!$A$1:$L$53,MATCH($C467,'state-winning-votes'!$A:$A,0),MATCH($A467,'state-winning-votes'!$A$2:$L$2,0))</f>
        <v>792853</v>
      </c>
      <c r="U467" t="str">
        <f t="shared" si="22"/>
        <v>Reagan, Ronald</v>
      </c>
      <c r="V467" t="str">
        <f>_xlfn.XLOOKUP(INDEX('state-winning-votes'!$A$1:$L$53,MATCH($C467,'state-winning-votes'!$A:$A,0),MATCH($A467,'state-winning-votes'!$A$2:$L$2,0)),$L:$L,$H:$H)</f>
        <v>Reagan, Ronald</v>
      </c>
      <c r="W467" t="str">
        <f>VLOOKUP(A467,'national-winners'!$A$2:$B$13,2,0)</f>
        <v>Reagan, Ronald</v>
      </c>
      <c r="X467" t="str">
        <f t="shared" si="23"/>
        <v xml:space="preserve"> Ronald Reagan (W)</v>
      </c>
    </row>
    <row r="468" spans="1:24" x14ac:dyDescent="0.25">
      <c r="A468">
        <v>1980</v>
      </c>
      <c r="B468" t="s">
        <v>83</v>
      </c>
      <c r="C468" t="s">
        <v>84</v>
      </c>
      <c r="D468">
        <v>22</v>
      </c>
      <c r="E468">
        <v>72</v>
      </c>
      <c r="F468">
        <v>45</v>
      </c>
      <c r="G468" t="s">
        <v>16</v>
      </c>
      <c r="H468" t="s">
        <v>167</v>
      </c>
      <c r="I468" t="str">
        <f t="shared" si="21"/>
        <v>Commoner, Barry(L)</v>
      </c>
      <c r="J468" t="s">
        <v>168</v>
      </c>
      <c r="K468" t="b">
        <v>0</v>
      </c>
      <c r="L468">
        <v>1584</v>
      </c>
      <c r="M468">
        <v>1548591</v>
      </c>
      <c r="N468">
        <v>20171015</v>
      </c>
      <c r="O468" t="s">
        <v>19</v>
      </c>
      <c r="P468" t="str">
        <f>IF(VLOOKUP(A468,'national-winners'!$A$2:$B$13,2,0)=H468,"W","L")</f>
        <v>L</v>
      </c>
      <c r="Q468">
        <f>MATCH(C468,'state-winning-votes'!A:A,0)</f>
        <v>21</v>
      </c>
      <c r="R468">
        <f>MATCH(A468,'state-winning-votes'!$A$2:$L$2,0)</f>
        <v>3</v>
      </c>
      <c r="S468" cm="1">
        <f t="array" ref="S468">INDEX('state-winning-votes'!$A$1:$L$53,$Q468,$R468)</f>
        <v>792853</v>
      </c>
      <c r="T468">
        <f>INDEX('state-winning-votes'!$A$1:$L$53,MATCH($C468,'state-winning-votes'!$A:$A,0),MATCH($A468,'state-winning-votes'!$A$2:$L$2,0))</f>
        <v>792853</v>
      </c>
      <c r="U468" t="str">
        <f t="shared" si="22"/>
        <v>Reagan, Ronald</v>
      </c>
      <c r="V468" t="str">
        <f>_xlfn.XLOOKUP(INDEX('state-winning-votes'!$A$1:$L$53,MATCH($C468,'state-winning-votes'!$A:$A,0),MATCH($A468,'state-winning-votes'!$A$2:$L$2,0)),$L:$L,$H:$H)</f>
        <v>Reagan, Ronald</v>
      </c>
      <c r="W468" t="str">
        <f>VLOOKUP(A468,'national-winners'!$A$2:$B$13,2,0)</f>
        <v>Reagan, Ronald</v>
      </c>
      <c r="X468" t="str">
        <f t="shared" si="23"/>
        <v xml:space="preserve"> Ronald Reagan (W)</v>
      </c>
    </row>
    <row r="469" spans="1:24" x14ac:dyDescent="0.25">
      <c r="A469">
        <v>1980</v>
      </c>
      <c r="B469" t="s">
        <v>83</v>
      </c>
      <c r="C469" t="s">
        <v>84</v>
      </c>
      <c r="D469">
        <v>22</v>
      </c>
      <c r="E469">
        <v>72</v>
      </c>
      <c r="F469">
        <v>45</v>
      </c>
      <c r="G469" t="s">
        <v>16</v>
      </c>
      <c r="H469" t="s">
        <v>165</v>
      </c>
      <c r="I469" t="str">
        <f t="shared" si="21"/>
        <v>Deberry, Clifton(L)</v>
      </c>
      <c r="J469" t="s">
        <v>37</v>
      </c>
      <c r="K469" t="b">
        <v>0</v>
      </c>
      <c r="L469">
        <v>783</v>
      </c>
      <c r="M469">
        <v>1548591</v>
      </c>
      <c r="N469">
        <v>20171015</v>
      </c>
      <c r="O469" t="s">
        <v>19</v>
      </c>
      <c r="P469" t="str">
        <f>IF(VLOOKUP(A469,'national-winners'!$A$2:$B$13,2,0)=H469,"W","L")</f>
        <v>L</v>
      </c>
      <c r="Q469">
        <f>MATCH(C469,'state-winning-votes'!A:A,0)</f>
        <v>21</v>
      </c>
      <c r="R469">
        <f>MATCH(A469,'state-winning-votes'!$A$2:$L$2,0)</f>
        <v>3</v>
      </c>
      <c r="S469" cm="1">
        <f t="array" ref="S469">INDEX('state-winning-votes'!$A$1:$L$53,$Q469,$R469)</f>
        <v>792853</v>
      </c>
      <c r="T469">
        <f>INDEX('state-winning-votes'!$A$1:$L$53,MATCH($C469,'state-winning-votes'!$A:$A,0),MATCH($A469,'state-winning-votes'!$A$2:$L$2,0))</f>
        <v>792853</v>
      </c>
      <c r="U469" t="str">
        <f t="shared" si="22"/>
        <v>Reagan, Ronald</v>
      </c>
      <c r="V469" t="str">
        <f>_xlfn.XLOOKUP(INDEX('state-winning-votes'!$A$1:$L$53,MATCH($C469,'state-winning-votes'!$A:$A,0),MATCH($A469,'state-winning-votes'!$A$2:$L$2,0)),$L:$L,$H:$H)</f>
        <v>Reagan, Ronald</v>
      </c>
      <c r="W469" t="str">
        <f>VLOOKUP(A469,'national-winners'!$A$2:$B$13,2,0)</f>
        <v>Reagan, Ronald</v>
      </c>
      <c r="X469" t="str">
        <f t="shared" si="23"/>
        <v xml:space="preserve"> Ronald Reagan (W)</v>
      </c>
    </row>
    <row r="470" spans="1:24" x14ac:dyDescent="0.25">
      <c r="A470">
        <v>1980</v>
      </c>
      <c r="B470" t="s">
        <v>85</v>
      </c>
      <c r="C470" t="s">
        <v>86</v>
      </c>
      <c r="D470">
        <v>23</v>
      </c>
      <c r="E470">
        <v>11</v>
      </c>
      <c r="F470">
        <v>2</v>
      </c>
      <c r="G470" t="s">
        <v>16</v>
      </c>
      <c r="H470" t="s">
        <v>160</v>
      </c>
      <c r="I470" t="str">
        <f t="shared" si="21"/>
        <v>Reagan, Ronald(W)</v>
      </c>
      <c r="J470" t="s">
        <v>21</v>
      </c>
      <c r="K470" t="b">
        <v>0</v>
      </c>
      <c r="L470">
        <v>238522</v>
      </c>
      <c r="M470">
        <v>523011</v>
      </c>
      <c r="N470">
        <v>20171015</v>
      </c>
      <c r="O470" t="s">
        <v>19</v>
      </c>
      <c r="P470" t="str">
        <f>IF(VLOOKUP(A470,'national-winners'!$A$2:$B$13,2,0)=H470,"W","L")</f>
        <v>W</v>
      </c>
      <c r="Q470">
        <f>MATCH(C470,'state-winning-votes'!A:A,0)</f>
        <v>24</v>
      </c>
      <c r="R470">
        <f>MATCH(A470,'state-winning-votes'!$A$2:$L$2,0)</f>
        <v>3</v>
      </c>
      <c r="S470" cm="1">
        <f t="array" ref="S470">INDEX('state-winning-votes'!$A$1:$L$53,$Q470,$R470)</f>
        <v>238522</v>
      </c>
      <c r="T470">
        <f>INDEX('state-winning-votes'!$A$1:$L$53,MATCH($C470,'state-winning-votes'!$A:$A,0),MATCH($A470,'state-winning-votes'!$A$2:$L$2,0))</f>
        <v>238522</v>
      </c>
      <c r="U470" t="str">
        <f t="shared" si="22"/>
        <v>Reagan, Ronald</v>
      </c>
      <c r="V470" t="str">
        <f>_xlfn.XLOOKUP(INDEX('state-winning-votes'!$A$1:$L$53,MATCH($C470,'state-winning-votes'!$A:$A,0),MATCH($A470,'state-winning-votes'!$A$2:$L$2,0)),$L:$L,$H:$H)</f>
        <v>Reagan, Ronald</v>
      </c>
      <c r="W470" t="str">
        <f>VLOOKUP(A470,'national-winners'!$A$2:$B$13,2,0)</f>
        <v>Reagan, Ronald</v>
      </c>
      <c r="X470" t="str">
        <f t="shared" si="23"/>
        <v xml:space="preserve"> Ronald Reagan (W)</v>
      </c>
    </row>
    <row r="471" spans="1:24" x14ac:dyDescent="0.25">
      <c r="A471">
        <v>1980</v>
      </c>
      <c r="B471" t="s">
        <v>85</v>
      </c>
      <c r="C471" t="s">
        <v>86</v>
      </c>
      <c r="D471">
        <v>23</v>
      </c>
      <c r="E471">
        <v>11</v>
      </c>
      <c r="F471">
        <v>2</v>
      </c>
      <c r="G471" t="s">
        <v>16</v>
      </c>
      <c r="H471" t="s">
        <v>17</v>
      </c>
      <c r="I471" t="str">
        <f t="shared" si="21"/>
        <v>Carter, Jimmy(L)</v>
      </c>
      <c r="J471" t="s">
        <v>18</v>
      </c>
      <c r="K471" t="b">
        <v>0</v>
      </c>
      <c r="L471">
        <v>220974</v>
      </c>
      <c r="M471">
        <v>523011</v>
      </c>
      <c r="N471">
        <v>20171015</v>
      </c>
      <c r="O471" t="s">
        <v>19</v>
      </c>
      <c r="P471" t="str">
        <f>IF(VLOOKUP(A471,'national-winners'!$A$2:$B$13,2,0)=H471,"W","L")</f>
        <v>L</v>
      </c>
      <c r="Q471">
        <f>MATCH(C471,'state-winning-votes'!A:A,0)</f>
        <v>24</v>
      </c>
      <c r="R471">
        <f>MATCH(A471,'state-winning-votes'!$A$2:$L$2,0)</f>
        <v>3</v>
      </c>
      <c r="S471" cm="1">
        <f t="array" ref="S471">INDEX('state-winning-votes'!$A$1:$L$53,$Q471,$R471)</f>
        <v>238522</v>
      </c>
      <c r="T471">
        <f>INDEX('state-winning-votes'!$A$1:$L$53,MATCH($C471,'state-winning-votes'!$A:$A,0),MATCH($A471,'state-winning-votes'!$A$2:$L$2,0))</f>
        <v>238522</v>
      </c>
      <c r="U471" t="str">
        <f t="shared" si="22"/>
        <v>Reagan, Ronald</v>
      </c>
      <c r="V471" t="str">
        <f>_xlfn.XLOOKUP(INDEX('state-winning-votes'!$A$1:$L$53,MATCH($C471,'state-winning-votes'!$A:$A,0),MATCH($A471,'state-winning-votes'!$A$2:$L$2,0)),$L:$L,$H:$H)</f>
        <v>Reagan, Ronald</v>
      </c>
      <c r="W471" t="str">
        <f>VLOOKUP(A471,'national-winners'!$A$2:$B$13,2,0)</f>
        <v>Reagan, Ronald</v>
      </c>
      <c r="X471" t="str">
        <f t="shared" si="23"/>
        <v xml:space="preserve"> Ronald Reagan (W)</v>
      </c>
    </row>
    <row r="472" spans="1:24" x14ac:dyDescent="0.25">
      <c r="A472">
        <v>1980</v>
      </c>
      <c r="B472" t="s">
        <v>85</v>
      </c>
      <c r="C472" t="s">
        <v>86</v>
      </c>
      <c r="D472">
        <v>23</v>
      </c>
      <c r="E472">
        <v>11</v>
      </c>
      <c r="F472">
        <v>2</v>
      </c>
      <c r="G472" t="s">
        <v>16</v>
      </c>
      <c r="H472" t="s">
        <v>161</v>
      </c>
      <c r="I472" t="str">
        <f t="shared" si="21"/>
        <v>Anderson, John B.(L)</v>
      </c>
      <c r="J472" t="s">
        <v>35</v>
      </c>
      <c r="K472" t="b">
        <v>0</v>
      </c>
      <c r="L472">
        <v>53327</v>
      </c>
      <c r="M472">
        <v>523011</v>
      </c>
      <c r="N472">
        <v>20171015</v>
      </c>
      <c r="O472" t="s">
        <v>19</v>
      </c>
      <c r="P472" t="str">
        <f>IF(VLOOKUP(A472,'national-winners'!$A$2:$B$13,2,0)=H472,"W","L")</f>
        <v>L</v>
      </c>
      <c r="Q472">
        <f>MATCH(C472,'state-winning-votes'!A:A,0)</f>
        <v>24</v>
      </c>
      <c r="R472">
        <f>MATCH(A472,'state-winning-votes'!$A$2:$L$2,0)</f>
        <v>3</v>
      </c>
      <c r="S472" cm="1">
        <f t="array" ref="S472">INDEX('state-winning-votes'!$A$1:$L$53,$Q472,$R472)</f>
        <v>238522</v>
      </c>
      <c r="T472">
        <f>INDEX('state-winning-votes'!$A$1:$L$53,MATCH($C472,'state-winning-votes'!$A:$A,0),MATCH($A472,'state-winning-votes'!$A$2:$L$2,0))</f>
        <v>238522</v>
      </c>
      <c r="U472" t="str">
        <f t="shared" si="22"/>
        <v>Reagan, Ronald</v>
      </c>
      <c r="V472" t="str">
        <f>_xlfn.XLOOKUP(INDEX('state-winning-votes'!$A$1:$L$53,MATCH($C472,'state-winning-votes'!$A:$A,0),MATCH($A472,'state-winning-votes'!$A$2:$L$2,0)),$L:$L,$H:$H)</f>
        <v>Reagan, Ronald</v>
      </c>
      <c r="W472" t="str">
        <f>VLOOKUP(A472,'national-winners'!$A$2:$B$13,2,0)</f>
        <v>Reagan, Ronald</v>
      </c>
      <c r="X472" t="str">
        <f t="shared" si="23"/>
        <v xml:space="preserve"> Ronald Reagan (W)</v>
      </c>
    </row>
    <row r="473" spans="1:24" x14ac:dyDescent="0.25">
      <c r="A473">
        <v>1980</v>
      </c>
      <c r="B473" t="s">
        <v>85</v>
      </c>
      <c r="C473" t="s">
        <v>86</v>
      </c>
      <c r="D473">
        <v>23</v>
      </c>
      <c r="E473">
        <v>11</v>
      </c>
      <c r="F473">
        <v>2</v>
      </c>
      <c r="G473" t="s">
        <v>16</v>
      </c>
      <c r="H473" t="s">
        <v>163</v>
      </c>
      <c r="I473" t="str">
        <f t="shared" si="21"/>
        <v>Clark, Edward ""Ed""(L)</v>
      </c>
      <c r="J473" t="s">
        <v>29</v>
      </c>
      <c r="K473" t="b">
        <v>0</v>
      </c>
      <c r="L473">
        <v>5119</v>
      </c>
      <c r="M473">
        <v>523011</v>
      </c>
      <c r="N473">
        <v>20171015</v>
      </c>
      <c r="O473" t="s">
        <v>19</v>
      </c>
      <c r="P473" t="str">
        <f>IF(VLOOKUP(A473,'national-winners'!$A$2:$B$13,2,0)=H473,"W","L")</f>
        <v>L</v>
      </c>
      <c r="Q473">
        <f>MATCH(C473,'state-winning-votes'!A:A,0)</f>
        <v>24</v>
      </c>
      <c r="R473">
        <f>MATCH(A473,'state-winning-votes'!$A$2:$L$2,0)</f>
        <v>3</v>
      </c>
      <c r="S473" cm="1">
        <f t="array" ref="S473">INDEX('state-winning-votes'!$A$1:$L$53,$Q473,$R473)</f>
        <v>238522</v>
      </c>
      <c r="T473">
        <f>INDEX('state-winning-votes'!$A$1:$L$53,MATCH($C473,'state-winning-votes'!$A:$A,0),MATCH($A473,'state-winning-votes'!$A$2:$L$2,0))</f>
        <v>238522</v>
      </c>
      <c r="U473" t="str">
        <f t="shared" si="22"/>
        <v>Reagan, Ronald</v>
      </c>
      <c r="V473" t="str">
        <f>_xlfn.XLOOKUP(INDEX('state-winning-votes'!$A$1:$L$53,MATCH($C473,'state-winning-votes'!$A:$A,0),MATCH($A473,'state-winning-votes'!$A$2:$L$2,0)),$L:$L,$H:$H)</f>
        <v>Reagan, Ronald</v>
      </c>
      <c r="W473" t="str">
        <f>VLOOKUP(A473,'national-winners'!$A$2:$B$13,2,0)</f>
        <v>Reagan, Ronald</v>
      </c>
      <c r="X473" t="str">
        <f t="shared" si="23"/>
        <v xml:space="preserve"> Ronald Reagan (W)</v>
      </c>
    </row>
    <row r="474" spans="1:24" x14ac:dyDescent="0.25">
      <c r="A474">
        <v>1980</v>
      </c>
      <c r="B474" t="s">
        <v>85</v>
      </c>
      <c r="C474" t="s">
        <v>86</v>
      </c>
      <c r="D474">
        <v>23</v>
      </c>
      <c r="E474">
        <v>11</v>
      </c>
      <c r="F474">
        <v>2</v>
      </c>
      <c r="G474" t="s">
        <v>16</v>
      </c>
      <c r="H474" t="s">
        <v>167</v>
      </c>
      <c r="I474" t="str">
        <f t="shared" si="21"/>
        <v>Commoner, Barry(L)</v>
      </c>
      <c r="J474" t="s">
        <v>168</v>
      </c>
      <c r="K474" t="b">
        <v>0</v>
      </c>
      <c r="L474">
        <v>4394</v>
      </c>
      <c r="M474">
        <v>523011</v>
      </c>
      <c r="N474">
        <v>20171015</v>
      </c>
      <c r="O474" t="s">
        <v>19</v>
      </c>
      <c r="P474" t="str">
        <f>IF(VLOOKUP(A474,'national-winners'!$A$2:$B$13,2,0)=H474,"W","L")</f>
        <v>L</v>
      </c>
      <c r="Q474">
        <f>MATCH(C474,'state-winning-votes'!A:A,0)</f>
        <v>24</v>
      </c>
      <c r="R474">
        <f>MATCH(A474,'state-winning-votes'!$A$2:$L$2,0)</f>
        <v>3</v>
      </c>
      <c r="S474" cm="1">
        <f t="array" ref="S474">INDEX('state-winning-votes'!$A$1:$L$53,$Q474,$R474)</f>
        <v>238522</v>
      </c>
      <c r="T474">
        <f>INDEX('state-winning-votes'!$A$1:$L$53,MATCH($C474,'state-winning-votes'!$A:$A,0),MATCH($A474,'state-winning-votes'!$A$2:$L$2,0))</f>
        <v>238522</v>
      </c>
      <c r="U474" t="str">
        <f t="shared" si="22"/>
        <v>Reagan, Ronald</v>
      </c>
      <c r="V474" t="str">
        <f>_xlfn.XLOOKUP(INDEX('state-winning-votes'!$A$1:$L$53,MATCH($C474,'state-winning-votes'!$A:$A,0),MATCH($A474,'state-winning-votes'!$A$2:$L$2,0)),$L:$L,$H:$H)</f>
        <v>Reagan, Ronald</v>
      </c>
      <c r="W474" t="str">
        <f>VLOOKUP(A474,'national-winners'!$A$2:$B$13,2,0)</f>
        <v>Reagan, Ronald</v>
      </c>
      <c r="X474" t="str">
        <f t="shared" si="23"/>
        <v xml:space="preserve"> Ronald Reagan (W)</v>
      </c>
    </row>
    <row r="475" spans="1:24" x14ac:dyDescent="0.25">
      <c r="A475">
        <v>1980</v>
      </c>
      <c r="B475" t="s">
        <v>85</v>
      </c>
      <c r="C475" t="s">
        <v>86</v>
      </c>
      <c r="D475">
        <v>23</v>
      </c>
      <c r="E475">
        <v>11</v>
      </c>
      <c r="F475">
        <v>2</v>
      </c>
      <c r="G475" t="s">
        <v>16</v>
      </c>
      <c r="H475" t="s">
        <v>26</v>
      </c>
      <c r="I475" t="str">
        <f t="shared" si="21"/>
        <v>Hall, Gus(L)</v>
      </c>
      <c r="J475" t="s">
        <v>27</v>
      </c>
      <c r="K475" t="b">
        <v>0</v>
      </c>
      <c r="L475">
        <v>591</v>
      </c>
      <c r="M475">
        <v>523011</v>
      </c>
      <c r="N475">
        <v>20171015</v>
      </c>
      <c r="O475" t="s">
        <v>19</v>
      </c>
      <c r="P475" t="str">
        <f>IF(VLOOKUP(A475,'national-winners'!$A$2:$B$13,2,0)=H475,"W","L")</f>
        <v>L</v>
      </c>
      <c r="Q475">
        <f>MATCH(C475,'state-winning-votes'!A:A,0)</f>
        <v>24</v>
      </c>
      <c r="R475">
        <f>MATCH(A475,'state-winning-votes'!$A$2:$L$2,0)</f>
        <v>3</v>
      </c>
      <c r="S475" cm="1">
        <f t="array" ref="S475">INDEX('state-winning-votes'!$A$1:$L$53,$Q475,$R475)</f>
        <v>238522</v>
      </c>
      <c r="T475">
        <f>INDEX('state-winning-votes'!$A$1:$L$53,MATCH($C475,'state-winning-votes'!$A:$A,0),MATCH($A475,'state-winning-votes'!$A$2:$L$2,0))</f>
        <v>238522</v>
      </c>
      <c r="U475" t="str">
        <f t="shared" si="22"/>
        <v>Reagan, Ronald</v>
      </c>
      <c r="V475" t="str">
        <f>_xlfn.XLOOKUP(INDEX('state-winning-votes'!$A$1:$L$53,MATCH($C475,'state-winning-votes'!$A:$A,0),MATCH($A475,'state-winning-votes'!$A$2:$L$2,0)),$L:$L,$H:$H)</f>
        <v>Reagan, Ronald</v>
      </c>
      <c r="W475" t="str">
        <f>VLOOKUP(A475,'national-winners'!$A$2:$B$13,2,0)</f>
        <v>Reagan, Ronald</v>
      </c>
      <c r="X475" t="str">
        <f t="shared" si="23"/>
        <v xml:space="preserve"> Ronald Reagan (W)</v>
      </c>
    </row>
    <row r="476" spans="1:24" x14ac:dyDescent="0.25">
      <c r="A476">
        <v>1980</v>
      </c>
      <c r="B476" t="s">
        <v>85</v>
      </c>
      <c r="C476" t="s">
        <v>86</v>
      </c>
      <c r="D476">
        <v>23</v>
      </c>
      <c r="E476">
        <v>11</v>
      </c>
      <c r="F476">
        <v>2</v>
      </c>
      <c r="G476" t="s">
        <v>16</v>
      </c>
      <c r="I476" t="str">
        <f t="shared" si="21"/>
        <v>(L)</v>
      </c>
      <c r="K476" t="b">
        <v>1</v>
      </c>
      <c r="L476">
        <v>84</v>
      </c>
      <c r="M476">
        <v>523011</v>
      </c>
      <c r="N476">
        <v>20171015</v>
      </c>
      <c r="O476" t="s">
        <v>19</v>
      </c>
      <c r="P476" t="str">
        <f>IF(VLOOKUP(A476,'national-winners'!$A$2:$B$13,2,0)=H476,"W","L")</f>
        <v>L</v>
      </c>
      <c r="Q476">
        <f>MATCH(C476,'state-winning-votes'!A:A,0)</f>
        <v>24</v>
      </c>
      <c r="R476">
        <f>MATCH(A476,'state-winning-votes'!$A$2:$L$2,0)</f>
        <v>3</v>
      </c>
      <c r="S476" cm="1">
        <f t="array" ref="S476">INDEX('state-winning-votes'!$A$1:$L$53,$Q476,$R476)</f>
        <v>238522</v>
      </c>
      <c r="T476">
        <f>INDEX('state-winning-votes'!$A$1:$L$53,MATCH($C476,'state-winning-votes'!$A:$A,0),MATCH($A476,'state-winning-votes'!$A$2:$L$2,0))</f>
        <v>238522</v>
      </c>
      <c r="U476" t="str">
        <f t="shared" si="22"/>
        <v>Reagan, Ronald</v>
      </c>
      <c r="V476" t="str">
        <f>_xlfn.XLOOKUP(INDEX('state-winning-votes'!$A$1:$L$53,MATCH($C476,'state-winning-votes'!$A:$A,0),MATCH($A476,'state-winning-votes'!$A$2:$L$2,0)),$L:$L,$H:$H)</f>
        <v>Reagan, Ronald</v>
      </c>
      <c r="W476" t="str">
        <f>VLOOKUP(A476,'national-winners'!$A$2:$B$13,2,0)</f>
        <v>Reagan, Ronald</v>
      </c>
      <c r="X476" t="str">
        <f t="shared" si="23"/>
        <v xml:space="preserve"> Ronald Reagan (W)</v>
      </c>
    </row>
    <row r="477" spans="1:24" x14ac:dyDescent="0.25">
      <c r="A477">
        <v>1980</v>
      </c>
      <c r="B477" t="s">
        <v>87</v>
      </c>
      <c r="C477" t="s">
        <v>88</v>
      </c>
      <c r="D477">
        <v>24</v>
      </c>
      <c r="E477">
        <v>52</v>
      </c>
      <c r="F477">
        <v>52</v>
      </c>
      <c r="G477" t="s">
        <v>16</v>
      </c>
      <c r="H477" t="s">
        <v>17</v>
      </c>
      <c r="I477" t="str">
        <f t="shared" si="21"/>
        <v>Carter, Jimmy(L)</v>
      </c>
      <c r="J477" t="s">
        <v>18</v>
      </c>
      <c r="K477" t="b">
        <v>0</v>
      </c>
      <c r="L477">
        <v>726161</v>
      </c>
      <c r="M477">
        <v>1540496</v>
      </c>
      <c r="N477">
        <v>20171015</v>
      </c>
      <c r="O477" t="s">
        <v>19</v>
      </c>
      <c r="P477" t="str">
        <f>IF(VLOOKUP(A477,'national-winners'!$A$2:$B$13,2,0)=H477,"W","L")</f>
        <v>L</v>
      </c>
      <c r="Q477">
        <f>MATCH(C477,'state-winning-votes'!A:A,0)</f>
        <v>23</v>
      </c>
      <c r="R477">
        <f>MATCH(A477,'state-winning-votes'!$A$2:$L$2,0)</f>
        <v>3</v>
      </c>
      <c r="S477" cm="1">
        <f t="array" ref="S477">INDEX('state-winning-votes'!$A$1:$L$53,$Q477,$R477)</f>
        <v>726161</v>
      </c>
      <c r="T477">
        <f>INDEX('state-winning-votes'!$A$1:$L$53,MATCH($C477,'state-winning-votes'!$A:$A,0),MATCH($A477,'state-winning-votes'!$A$2:$L$2,0))</f>
        <v>726161</v>
      </c>
      <c r="U477" t="str">
        <f t="shared" si="22"/>
        <v>Carter, Jimmy</v>
      </c>
      <c r="V477" t="str">
        <f>_xlfn.XLOOKUP(INDEX('state-winning-votes'!$A$1:$L$53,MATCH($C477,'state-winning-votes'!$A:$A,0),MATCH($A477,'state-winning-votes'!$A$2:$L$2,0)),$L:$L,$H:$H)</f>
        <v>Carter, Jimmy</v>
      </c>
      <c r="W477" t="str">
        <f>VLOOKUP(A477,'national-winners'!$A$2:$B$13,2,0)</f>
        <v>Reagan, Ronald</v>
      </c>
      <c r="X477" t="str">
        <f t="shared" si="23"/>
        <v xml:space="preserve"> Jimmy Carter (W)</v>
      </c>
    </row>
    <row r="478" spans="1:24" x14ac:dyDescent="0.25">
      <c r="A478">
        <v>1980</v>
      </c>
      <c r="B478" t="s">
        <v>87</v>
      </c>
      <c r="C478" t="s">
        <v>88</v>
      </c>
      <c r="D478">
        <v>24</v>
      </c>
      <c r="E478">
        <v>52</v>
      </c>
      <c r="F478">
        <v>52</v>
      </c>
      <c r="G478" t="s">
        <v>16</v>
      </c>
      <c r="H478" t="s">
        <v>160</v>
      </c>
      <c r="I478" t="str">
        <f t="shared" si="21"/>
        <v>Reagan, Ronald(W)</v>
      </c>
      <c r="J478" t="s">
        <v>21</v>
      </c>
      <c r="K478" t="b">
        <v>0</v>
      </c>
      <c r="L478">
        <v>680606</v>
      </c>
      <c r="M478">
        <v>1540496</v>
      </c>
      <c r="N478">
        <v>20171015</v>
      </c>
      <c r="O478" t="s">
        <v>19</v>
      </c>
      <c r="P478" t="str">
        <f>IF(VLOOKUP(A478,'national-winners'!$A$2:$B$13,2,0)=H478,"W","L")</f>
        <v>W</v>
      </c>
      <c r="Q478">
        <f>MATCH(C478,'state-winning-votes'!A:A,0)</f>
        <v>23</v>
      </c>
      <c r="R478">
        <f>MATCH(A478,'state-winning-votes'!$A$2:$L$2,0)</f>
        <v>3</v>
      </c>
      <c r="S478" cm="1">
        <f t="array" ref="S478">INDEX('state-winning-votes'!$A$1:$L$53,$Q478,$R478)</f>
        <v>726161</v>
      </c>
      <c r="T478">
        <f>INDEX('state-winning-votes'!$A$1:$L$53,MATCH($C478,'state-winning-votes'!$A:$A,0),MATCH($A478,'state-winning-votes'!$A$2:$L$2,0))</f>
        <v>726161</v>
      </c>
      <c r="U478" t="str">
        <f t="shared" si="22"/>
        <v>Carter, Jimmy</v>
      </c>
      <c r="V478" t="str">
        <f>_xlfn.XLOOKUP(INDEX('state-winning-votes'!$A$1:$L$53,MATCH($C478,'state-winning-votes'!$A:$A,0),MATCH($A478,'state-winning-votes'!$A$2:$L$2,0)),$L:$L,$H:$H)</f>
        <v>Carter, Jimmy</v>
      </c>
      <c r="W478" t="str">
        <f>VLOOKUP(A478,'national-winners'!$A$2:$B$13,2,0)</f>
        <v>Reagan, Ronald</v>
      </c>
      <c r="X478" t="str">
        <f t="shared" si="23"/>
        <v xml:space="preserve"> Jimmy Carter (W)</v>
      </c>
    </row>
    <row r="479" spans="1:24" x14ac:dyDescent="0.25">
      <c r="A479">
        <v>1980</v>
      </c>
      <c r="B479" t="s">
        <v>87</v>
      </c>
      <c r="C479" t="s">
        <v>88</v>
      </c>
      <c r="D479">
        <v>24</v>
      </c>
      <c r="E479">
        <v>52</v>
      </c>
      <c r="F479">
        <v>52</v>
      </c>
      <c r="G479" t="s">
        <v>16</v>
      </c>
      <c r="H479" t="s">
        <v>161</v>
      </c>
      <c r="I479" t="str">
        <f t="shared" si="21"/>
        <v>Anderson, John B.(L)</v>
      </c>
      <c r="J479" t="s">
        <v>35</v>
      </c>
      <c r="K479" t="b">
        <v>0</v>
      </c>
      <c r="L479">
        <v>119537</v>
      </c>
      <c r="M479">
        <v>1540496</v>
      </c>
      <c r="N479">
        <v>20171015</v>
      </c>
      <c r="O479" t="s">
        <v>19</v>
      </c>
      <c r="P479" t="str">
        <f>IF(VLOOKUP(A479,'national-winners'!$A$2:$B$13,2,0)=H479,"W","L")</f>
        <v>L</v>
      </c>
      <c r="Q479">
        <f>MATCH(C479,'state-winning-votes'!A:A,0)</f>
        <v>23</v>
      </c>
      <c r="R479">
        <f>MATCH(A479,'state-winning-votes'!$A$2:$L$2,0)</f>
        <v>3</v>
      </c>
      <c r="S479" cm="1">
        <f t="array" ref="S479">INDEX('state-winning-votes'!$A$1:$L$53,$Q479,$R479)</f>
        <v>726161</v>
      </c>
      <c r="T479">
        <f>INDEX('state-winning-votes'!$A$1:$L$53,MATCH($C479,'state-winning-votes'!$A:$A,0),MATCH($A479,'state-winning-votes'!$A$2:$L$2,0))</f>
        <v>726161</v>
      </c>
      <c r="U479" t="str">
        <f t="shared" si="22"/>
        <v>Carter, Jimmy</v>
      </c>
      <c r="V479" t="str">
        <f>_xlfn.XLOOKUP(INDEX('state-winning-votes'!$A$1:$L$53,MATCH($C479,'state-winning-votes'!$A:$A,0),MATCH($A479,'state-winning-votes'!$A$2:$L$2,0)),$L:$L,$H:$H)</f>
        <v>Carter, Jimmy</v>
      </c>
      <c r="W479" t="str">
        <f>VLOOKUP(A479,'national-winners'!$A$2:$B$13,2,0)</f>
        <v>Reagan, Ronald</v>
      </c>
      <c r="X479" t="str">
        <f t="shared" si="23"/>
        <v xml:space="preserve"> Jimmy Carter (W)</v>
      </c>
    </row>
    <row r="480" spans="1:24" x14ac:dyDescent="0.25">
      <c r="A480">
        <v>1980</v>
      </c>
      <c r="B480" t="s">
        <v>87</v>
      </c>
      <c r="C480" t="s">
        <v>88</v>
      </c>
      <c r="D480">
        <v>24</v>
      </c>
      <c r="E480">
        <v>52</v>
      </c>
      <c r="F480">
        <v>52</v>
      </c>
      <c r="G480" t="s">
        <v>16</v>
      </c>
      <c r="H480" t="s">
        <v>163</v>
      </c>
      <c r="I480" t="str">
        <f t="shared" si="21"/>
        <v>Clark, Edward ""Ed""(L)</v>
      </c>
      <c r="J480" t="s">
        <v>29</v>
      </c>
      <c r="K480" t="b">
        <v>0</v>
      </c>
      <c r="L480">
        <v>14192</v>
      </c>
      <c r="M480">
        <v>1540496</v>
      </c>
      <c r="N480">
        <v>20171015</v>
      </c>
      <c r="O480" t="s">
        <v>19</v>
      </c>
      <c r="P480" t="str">
        <f>IF(VLOOKUP(A480,'national-winners'!$A$2:$B$13,2,0)=H480,"W","L")</f>
        <v>L</v>
      </c>
      <c r="Q480">
        <f>MATCH(C480,'state-winning-votes'!A:A,0)</f>
        <v>23</v>
      </c>
      <c r="R480">
        <f>MATCH(A480,'state-winning-votes'!$A$2:$L$2,0)</f>
        <v>3</v>
      </c>
      <c r="S480" cm="1">
        <f t="array" ref="S480">INDEX('state-winning-votes'!$A$1:$L$53,$Q480,$R480)</f>
        <v>726161</v>
      </c>
      <c r="T480">
        <f>INDEX('state-winning-votes'!$A$1:$L$53,MATCH($C480,'state-winning-votes'!$A:$A,0),MATCH($A480,'state-winning-votes'!$A$2:$L$2,0))</f>
        <v>726161</v>
      </c>
      <c r="U480" t="str">
        <f t="shared" si="22"/>
        <v>Carter, Jimmy</v>
      </c>
      <c r="V480" t="str">
        <f>_xlfn.XLOOKUP(INDEX('state-winning-votes'!$A$1:$L$53,MATCH($C480,'state-winning-votes'!$A:$A,0),MATCH($A480,'state-winning-votes'!$A$2:$L$2,0)),$L:$L,$H:$H)</f>
        <v>Carter, Jimmy</v>
      </c>
      <c r="W480" t="str">
        <f>VLOOKUP(A480,'national-winners'!$A$2:$B$13,2,0)</f>
        <v>Reagan, Ronald</v>
      </c>
      <c r="X480" t="str">
        <f t="shared" si="23"/>
        <v xml:space="preserve"> Jimmy Carter (W)</v>
      </c>
    </row>
    <row r="481" spans="1:24" x14ac:dyDescent="0.25">
      <c r="A481">
        <v>1980</v>
      </c>
      <c r="B481" t="s">
        <v>89</v>
      </c>
      <c r="C481" t="s">
        <v>90</v>
      </c>
      <c r="D481">
        <v>25</v>
      </c>
      <c r="E481">
        <v>14</v>
      </c>
      <c r="F481">
        <v>3</v>
      </c>
      <c r="G481" t="s">
        <v>16</v>
      </c>
      <c r="H481" t="s">
        <v>160</v>
      </c>
      <c r="I481" t="str">
        <f t="shared" si="21"/>
        <v>Reagan, Ronald(W)</v>
      </c>
      <c r="J481" t="s">
        <v>21</v>
      </c>
      <c r="K481" t="b">
        <v>0</v>
      </c>
      <c r="L481">
        <v>1057631</v>
      </c>
      <c r="M481">
        <v>2524090</v>
      </c>
      <c r="N481">
        <v>20171015</v>
      </c>
      <c r="O481" t="s">
        <v>19</v>
      </c>
      <c r="P481" t="str">
        <f>IF(VLOOKUP(A481,'national-winners'!$A$2:$B$13,2,0)=H481,"W","L")</f>
        <v>W</v>
      </c>
      <c r="Q481">
        <f>MATCH(C481,'state-winning-votes'!A:A,0)</f>
        <v>22</v>
      </c>
      <c r="R481">
        <f>MATCH(A481,'state-winning-votes'!$A$2:$L$2,0)</f>
        <v>3</v>
      </c>
      <c r="S481" cm="1">
        <f t="array" ref="S481">INDEX('state-winning-votes'!$A$1:$L$53,$Q481,$R481)</f>
        <v>1057631</v>
      </c>
      <c r="T481">
        <f>INDEX('state-winning-votes'!$A$1:$L$53,MATCH($C481,'state-winning-votes'!$A:$A,0),MATCH($A481,'state-winning-votes'!$A$2:$L$2,0))</f>
        <v>1057631</v>
      </c>
      <c r="U481" t="str">
        <f t="shared" si="22"/>
        <v>Reagan, Ronald</v>
      </c>
      <c r="V481" t="str">
        <f>_xlfn.XLOOKUP(INDEX('state-winning-votes'!$A$1:$L$53,MATCH($C481,'state-winning-votes'!$A:$A,0),MATCH($A481,'state-winning-votes'!$A$2:$L$2,0)),$L:$L,$H:$H)</f>
        <v>Reagan, Ronald</v>
      </c>
      <c r="W481" t="str">
        <f>VLOOKUP(A481,'national-winners'!$A$2:$B$13,2,0)</f>
        <v>Reagan, Ronald</v>
      </c>
      <c r="X481" t="str">
        <f t="shared" si="23"/>
        <v xml:space="preserve"> Ronald Reagan (W)</v>
      </c>
    </row>
    <row r="482" spans="1:24" x14ac:dyDescent="0.25">
      <c r="A482">
        <v>1980</v>
      </c>
      <c r="B482" t="s">
        <v>89</v>
      </c>
      <c r="C482" t="s">
        <v>90</v>
      </c>
      <c r="D482">
        <v>25</v>
      </c>
      <c r="E482">
        <v>14</v>
      </c>
      <c r="F482">
        <v>3</v>
      </c>
      <c r="G482" t="s">
        <v>16</v>
      </c>
      <c r="H482" t="s">
        <v>17</v>
      </c>
      <c r="I482" t="str">
        <f t="shared" si="21"/>
        <v>Carter, Jimmy(L)</v>
      </c>
      <c r="J482" t="s">
        <v>18</v>
      </c>
      <c r="K482" t="b">
        <v>0</v>
      </c>
      <c r="L482">
        <v>1053802</v>
      </c>
      <c r="M482">
        <v>2524090</v>
      </c>
      <c r="N482">
        <v>20171015</v>
      </c>
      <c r="O482" t="s">
        <v>19</v>
      </c>
      <c r="P482" t="str">
        <f>IF(VLOOKUP(A482,'national-winners'!$A$2:$B$13,2,0)=H482,"W","L")</f>
        <v>L</v>
      </c>
      <c r="Q482">
        <f>MATCH(C482,'state-winning-votes'!A:A,0)</f>
        <v>22</v>
      </c>
      <c r="R482">
        <f>MATCH(A482,'state-winning-votes'!$A$2:$L$2,0)</f>
        <v>3</v>
      </c>
      <c r="S482" cm="1">
        <f t="array" ref="S482">INDEX('state-winning-votes'!$A$1:$L$53,$Q482,$R482)</f>
        <v>1057631</v>
      </c>
      <c r="T482">
        <f>INDEX('state-winning-votes'!$A$1:$L$53,MATCH($C482,'state-winning-votes'!$A:$A,0),MATCH($A482,'state-winning-votes'!$A$2:$L$2,0))</f>
        <v>1057631</v>
      </c>
      <c r="U482" t="str">
        <f t="shared" si="22"/>
        <v>Reagan, Ronald</v>
      </c>
      <c r="V482" t="str">
        <f>_xlfn.XLOOKUP(INDEX('state-winning-votes'!$A$1:$L$53,MATCH($C482,'state-winning-votes'!$A:$A,0),MATCH($A482,'state-winning-votes'!$A$2:$L$2,0)),$L:$L,$H:$H)</f>
        <v>Reagan, Ronald</v>
      </c>
      <c r="W482" t="str">
        <f>VLOOKUP(A482,'national-winners'!$A$2:$B$13,2,0)</f>
        <v>Reagan, Ronald</v>
      </c>
      <c r="X482" t="str">
        <f t="shared" si="23"/>
        <v xml:space="preserve"> Ronald Reagan (W)</v>
      </c>
    </row>
    <row r="483" spans="1:24" x14ac:dyDescent="0.25">
      <c r="A483">
        <v>1980</v>
      </c>
      <c r="B483" t="s">
        <v>89</v>
      </c>
      <c r="C483" t="s">
        <v>90</v>
      </c>
      <c r="D483">
        <v>25</v>
      </c>
      <c r="E483">
        <v>14</v>
      </c>
      <c r="F483">
        <v>3</v>
      </c>
      <c r="G483" t="s">
        <v>16</v>
      </c>
      <c r="H483" t="s">
        <v>161</v>
      </c>
      <c r="I483" t="str">
        <f t="shared" si="21"/>
        <v>Anderson, John B.(L)</v>
      </c>
      <c r="J483" t="s">
        <v>35</v>
      </c>
      <c r="K483" t="b">
        <v>0</v>
      </c>
      <c r="L483">
        <v>382539</v>
      </c>
      <c r="M483">
        <v>2524090</v>
      </c>
      <c r="N483">
        <v>20171015</v>
      </c>
      <c r="O483" t="s">
        <v>19</v>
      </c>
      <c r="P483" t="str">
        <f>IF(VLOOKUP(A483,'national-winners'!$A$2:$B$13,2,0)=H483,"W","L")</f>
        <v>L</v>
      </c>
      <c r="Q483">
        <f>MATCH(C483,'state-winning-votes'!A:A,0)</f>
        <v>22</v>
      </c>
      <c r="R483">
        <f>MATCH(A483,'state-winning-votes'!$A$2:$L$2,0)</f>
        <v>3</v>
      </c>
      <c r="S483" cm="1">
        <f t="array" ref="S483">INDEX('state-winning-votes'!$A$1:$L$53,$Q483,$R483)</f>
        <v>1057631</v>
      </c>
      <c r="T483">
        <f>INDEX('state-winning-votes'!$A$1:$L$53,MATCH($C483,'state-winning-votes'!$A:$A,0),MATCH($A483,'state-winning-votes'!$A$2:$L$2,0))</f>
        <v>1057631</v>
      </c>
      <c r="U483" t="str">
        <f t="shared" si="22"/>
        <v>Reagan, Ronald</v>
      </c>
      <c r="V483" t="str">
        <f>_xlfn.XLOOKUP(INDEX('state-winning-votes'!$A$1:$L$53,MATCH($C483,'state-winning-votes'!$A:$A,0),MATCH($A483,'state-winning-votes'!$A$2:$L$2,0)),$L:$L,$H:$H)</f>
        <v>Reagan, Ronald</v>
      </c>
      <c r="W483" t="str">
        <f>VLOOKUP(A483,'national-winners'!$A$2:$B$13,2,0)</f>
        <v>Reagan, Ronald</v>
      </c>
      <c r="X483" t="str">
        <f t="shared" si="23"/>
        <v xml:space="preserve"> Ronald Reagan (W)</v>
      </c>
    </row>
    <row r="484" spans="1:24" x14ac:dyDescent="0.25">
      <c r="A484">
        <v>1980</v>
      </c>
      <c r="B484" t="s">
        <v>89</v>
      </c>
      <c r="C484" t="s">
        <v>90</v>
      </c>
      <c r="D484">
        <v>25</v>
      </c>
      <c r="E484">
        <v>14</v>
      </c>
      <c r="F484">
        <v>3</v>
      </c>
      <c r="G484" t="s">
        <v>16</v>
      </c>
      <c r="H484" t="s">
        <v>163</v>
      </c>
      <c r="I484" t="str">
        <f t="shared" si="21"/>
        <v>Clark, Edward ""Ed""(L)</v>
      </c>
      <c r="J484" t="s">
        <v>29</v>
      </c>
      <c r="K484" t="b">
        <v>0</v>
      </c>
      <c r="L484">
        <v>22038</v>
      </c>
      <c r="M484">
        <v>2524090</v>
      </c>
      <c r="N484">
        <v>20171015</v>
      </c>
      <c r="O484" t="s">
        <v>19</v>
      </c>
      <c r="P484" t="str">
        <f>IF(VLOOKUP(A484,'national-winners'!$A$2:$B$13,2,0)=H484,"W","L")</f>
        <v>L</v>
      </c>
      <c r="Q484">
        <f>MATCH(C484,'state-winning-votes'!A:A,0)</f>
        <v>22</v>
      </c>
      <c r="R484">
        <f>MATCH(A484,'state-winning-votes'!$A$2:$L$2,0)</f>
        <v>3</v>
      </c>
      <c r="S484" cm="1">
        <f t="array" ref="S484">INDEX('state-winning-votes'!$A$1:$L$53,$Q484,$R484)</f>
        <v>1057631</v>
      </c>
      <c r="T484">
        <f>INDEX('state-winning-votes'!$A$1:$L$53,MATCH($C484,'state-winning-votes'!$A:$A,0),MATCH($A484,'state-winning-votes'!$A$2:$L$2,0))</f>
        <v>1057631</v>
      </c>
      <c r="U484" t="str">
        <f t="shared" si="22"/>
        <v>Reagan, Ronald</v>
      </c>
      <c r="V484" t="str">
        <f>_xlfn.XLOOKUP(INDEX('state-winning-votes'!$A$1:$L$53,MATCH($C484,'state-winning-votes'!$A:$A,0),MATCH($A484,'state-winning-votes'!$A$2:$L$2,0)),$L:$L,$H:$H)</f>
        <v>Reagan, Ronald</v>
      </c>
      <c r="W484" t="str">
        <f>VLOOKUP(A484,'national-winners'!$A$2:$B$13,2,0)</f>
        <v>Reagan, Ronald</v>
      </c>
      <c r="X484" t="str">
        <f t="shared" si="23"/>
        <v xml:space="preserve"> Ronald Reagan (W)</v>
      </c>
    </row>
    <row r="485" spans="1:24" x14ac:dyDescent="0.25">
      <c r="A485">
        <v>1980</v>
      </c>
      <c r="B485" t="s">
        <v>89</v>
      </c>
      <c r="C485" t="s">
        <v>90</v>
      </c>
      <c r="D485">
        <v>25</v>
      </c>
      <c r="E485">
        <v>14</v>
      </c>
      <c r="F485">
        <v>3</v>
      </c>
      <c r="G485" t="s">
        <v>16</v>
      </c>
      <c r="H485" t="s">
        <v>165</v>
      </c>
      <c r="I485" t="str">
        <f t="shared" si="21"/>
        <v>Deberry, Clifton(L)</v>
      </c>
      <c r="J485" t="s">
        <v>37</v>
      </c>
      <c r="K485" t="b">
        <v>0</v>
      </c>
      <c r="L485">
        <v>3735</v>
      </c>
      <c r="M485">
        <v>2524090</v>
      </c>
      <c r="N485">
        <v>20171015</v>
      </c>
      <c r="O485" t="s">
        <v>19</v>
      </c>
      <c r="P485" t="str">
        <f>IF(VLOOKUP(A485,'national-winners'!$A$2:$B$13,2,0)=H485,"W","L")</f>
        <v>L</v>
      </c>
      <c r="Q485">
        <f>MATCH(C485,'state-winning-votes'!A:A,0)</f>
        <v>22</v>
      </c>
      <c r="R485">
        <f>MATCH(A485,'state-winning-votes'!$A$2:$L$2,0)</f>
        <v>3</v>
      </c>
      <c r="S485" cm="1">
        <f t="array" ref="S485">INDEX('state-winning-votes'!$A$1:$L$53,$Q485,$R485)</f>
        <v>1057631</v>
      </c>
      <c r="T485">
        <f>INDEX('state-winning-votes'!$A$1:$L$53,MATCH($C485,'state-winning-votes'!$A:$A,0),MATCH($A485,'state-winning-votes'!$A$2:$L$2,0))</f>
        <v>1057631</v>
      </c>
      <c r="U485" t="str">
        <f t="shared" si="22"/>
        <v>Reagan, Ronald</v>
      </c>
      <c r="V485" t="str">
        <f>_xlfn.XLOOKUP(INDEX('state-winning-votes'!$A$1:$L$53,MATCH($C485,'state-winning-votes'!$A:$A,0),MATCH($A485,'state-winning-votes'!$A$2:$L$2,0)),$L:$L,$H:$H)</f>
        <v>Reagan, Ronald</v>
      </c>
      <c r="W485" t="str">
        <f>VLOOKUP(A485,'national-winners'!$A$2:$B$13,2,0)</f>
        <v>Reagan, Ronald</v>
      </c>
      <c r="X485" t="str">
        <f t="shared" si="23"/>
        <v xml:space="preserve"> Ronald Reagan (W)</v>
      </c>
    </row>
    <row r="486" spans="1:24" x14ac:dyDescent="0.25">
      <c r="A486">
        <v>1980</v>
      </c>
      <c r="B486" t="s">
        <v>89</v>
      </c>
      <c r="C486" t="s">
        <v>90</v>
      </c>
      <c r="D486">
        <v>25</v>
      </c>
      <c r="E486">
        <v>14</v>
      </c>
      <c r="F486">
        <v>3</v>
      </c>
      <c r="G486" t="s">
        <v>16</v>
      </c>
      <c r="I486" t="str">
        <f t="shared" si="21"/>
        <v>(L)</v>
      </c>
      <c r="K486" t="b">
        <v>1</v>
      </c>
      <c r="L486">
        <v>2289</v>
      </c>
      <c r="M486">
        <v>2524090</v>
      </c>
      <c r="N486">
        <v>20171015</v>
      </c>
      <c r="O486" t="s">
        <v>19</v>
      </c>
      <c r="P486" t="str">
        <f>IF(VLOOKUP(A486,'national-winners'!$A$2:$B$13,2,0)=H486,"W","L")</f>
        <v>L</v>
      </c>
      <c r="Q486">
        <f>MATCH(C486,'state-winning-votes'!A:A,0)</f>
        <v>22</v>
      </c>
      <c r="R486">
        <f>MATCH(A486,'state-winning-votes'!$A$2:$L$2,0)</f>
        <v>3</v>
      </c>
      <c r="S486" cm="1">
        <f t="array" ref="S486">INDEX('state-winning-votes'!$A$1:$L$53,$Q486,$R486)</f>
        <v>1057631</v>
      </c>
      <c r="T486">
        <f>INDEX('state-winning-votes'!$A$1:$L$53,MATCH($C486,'state-winning-votes'!$A:$A,0),MATCH($A486,'state-winning-votes'!$A$2:$L$2,0))</f>
        <v>1057631</v>
      </c>
      <c r="U486" t="str">
        <f t="shared" si="22"/>
        <v>Reagan, Ronald</v>
      </c>
      <c r="V486" t="str">
        <f>_xlfn.XLOOKUP(INDEX('state-winning-votes'!$A$1:$L$53,MATCH($C486,'state-winning-votes'!$A:$A,0),MATCH($A486,'state-winning-votes'!$A$2:$L$2,0)),$L:$L,$H:$H)</f>
        <v>Reagan, Ronald</v>
      </c>
      <c r="W486" t="str">
        <f>VLOOKUP(A486,'national-winners'!$A$2:$B$13,2,0)</f>
        <v>Reagan, Ronald</v>
      </c>
      <c r="X486" t="str">
        <f t="shared" si="23"/>
        <v xml:space="preserve"> Ronald Reagan (W)</v>
      </c>
    </row>
    <row r="487" spans="1:24" x14ac:dyDescent="0.25">
      <c r="A487">
        <v>1980</v>
      </c>
      <c r="B487" t="s">
        <v>89</v>
      </c>
      <c r="C487" t="s">
        <v>90</v>
      </c>
      <c r="D487">
        <v>25</v>
      </c>
      <c r="E487">
        <v>14</v>
      </c>
      <c r="F487">
        <v>3</v>
      </c>
      <c r="G487" t="s">
        <v>16</v>
      </c>
      <c r="H487" t="s">
        <v>167</v>
      </c>
      <c r="I487" t="str">
        <f t="shared" si="21"/>
        <v>Commoner, Barry(L)</v>
      </c>
      <c r="J487" t="s">
        <v>168</v>
      </c>
      <c r="K487" t="b">
        <v>0</v>
      </c>
      <c r="L487">
        <v>2056</v>
      </c>
      <c r="M487">
        <v>2524090</v>
      </c>
      <c r="N487">
        <v>20171015</v>
      </c>
      <c r="O487" t="s">
        <v>19</v>
      </c>
      <c r="P487" t="str">
        <f>IF(VLOOKUP(A487,'national-winners'!$A$2:$B$13,2,0)=H487,"W","L")</f>
        <v>L</v>
      </c>
      <c r="Q487">
        <f>MATCH(C487,'state-winning-votes'!A:A,0)</f>
        <v>22</v>
      </c>
      <c r="R487">
        <f>MATCH(A487,'state-winning-votes'!$A$2:$L$2,0)</f>
        <v>3</v>
      </c>
      <c r="S487" cm="1">
        <f t="array" ref="S487">INDEX('state-winning-votes'!$A$1:$L$53,$Q487,$R487)</f>
        <v>1057631</v>
      </c>
      <c r="T487">
        <f>INDEX('state-winning-votes'!$A$1:$L$53,MATCH($C487,'state-winning-votes'!$A:$A,0),MATCH($A487,'state-winning-votes'!$A$2:$L$2,0))</f>
        <v>1057631</v>
      </c>
      <c r="U487" t="str">
        <f t="shared" si="22"/>
        <v>Reagan, Ronald</v>
      </c>
      <c r="V487" t="str">
        <f>_xlfn.XLOOKUP(INDEX('state-winning-votes'!$A$1:$L$53,MATCH($C487,'state-winning-votes'!$A:$A,0),MATCH($A487,'state-winning-votes'!$A$2:$L$2,0)),$L:$L,$H:$H)</f>
        <v>Reagan, Ronald</v>
      </c>
      <c r="W487" t="str">
        <f>VLOOKUP(A487,'national-winners'!$A$2:$B$13,2,0)</f>
        <v>Reagan, Ronald</v>
      </c>
      <c r="X487" t="str">
        <f t="shared" si="23"/>
        <v xml:space="preserve"> Ronald Reagan (W)</v>
      </c>
    </row>
    <row r="488" spans="1:24" x14ac:dyDescent="0.25">
      <c r="A488">
        <v>1980</v>
      </c>
      <c r="B488" t="s">
        <v>91</v>
      </c>
      <c r="C488" t="s">
        <v>92</v>
      </c>
      <c r="D488">
        <v>26</v>
      </c>
      <c r="E488">
        <v>34</v>
      </c>
      <c r="F488">
        <v>23</v>
      </c>
      <c r="G488" t="s">
        <v>16</v>
      </c>
      <c r="H488" t="s">
        <v>160</v>
      </c>
      <c r="I488" t="str">
        <f t="shared" si="21"/>
        <v>Reagan, Ronald(W)</v>
      </c>
      <c r="J488" t="s">
        <v>21</v>
      </c>
      <c r="K488" t="b">
        <v>0</v>
      </c>
      <c r="L488">
        <v>1915225</v>
      </c>
      <c r="M488">
        <v>3909725</v>
      </c>
      <c r="N488">
        <v>20171015</v>
      </c>
      <c r="O488" t="s">
        <v>19</v>
      </c>
      <c r="P488" t="str">
        <f>IF(VLOOKUP(A488,'national-winners'!$A$2:$B$13,2,0)=H488,"W","L")</f>
        <v>W</v>
      </c>
      <c r="Q488">
        <f>MATCH(C488,'state-winning-votes'!A:A,0)</f>
        <v>25</v>
      </c>
      <c r="R488">
        <f>MATCH(A488,'state-winning-votes'!$A$2:$L$2,0)</f>
        <v>3</v>
      </c>
      <c r="S488" cm="1">
        <f t="array" ref="S488">INDEX('state-winning-votes'!$A$1:$L$53,$Q488,$R488)</f>
        <v>1915225</v>
      </c>
      <c r="T488">
        <f>INDEX('state-winning-votes'!$A$1:$L$53,MATCH($C488,'state-winning-votes'!$A:$A,0),MATCH($A488,'state-winning-votes'!$A$2:$L$2,0))</f>
        <v>1915225</v>
      </c>
      <c r="U488" t="str">
        <f t="shared" si="22"/>
        <v>Reagan, Ronald</v>
      </c>
      <c r="V488" t="str">
        <f>_xlfn.XLOOKUP(INDEX('state-winning-votes'!$A$1:$L$53,MATCH($C488,'state-winning-votes'!$A:$A,0),MATCH($A488,'state-winning-votes'!$A$2:$L$2,0)),$L:$L,$H:$H)</f>
        <v>Reagan, Ronald</v>
      </c>
      <c r="W488" t="str">
        <f>VLOOKUP(A488,'national-winners'!$A$2:$B$13,2,0)</f>
        <v>Reagan, Ronald</v>
      </c>
      <c r="X488" t="str">
        <f t="shared" si="23"/>
        <v xml:space="preserve"> Ronald Reagan (W)</v>
      </c>
    </row>
    <row r="489" spans="1:24" x14ac:dyDescent="0.25">
      <c r="A489">
        <v>1980</v>
      </c>
      <c r="B489" t="s">
        <v>91</v>
      </c>
      <c r="C489" t="s">
        <v>92</v>
      </c>
      <c r="D489">
        <v>26</v>
      </c>
      <c r="E489">
        <v>34</v>
      </c>
      <c r="F489">
        <v>23</v>
      </c>
      <c r="G489" t="s">
        <v>16</v>
      </c>
      <c r="H489" t="s">
        <v>17</v>
      </c>
      <c r="I489" t="str">
        <f t="shared" si="21"/>
        <v>Carter, Jimmy(L)</v>
      </c>
      <c r="J489" t="s">
        <v>18</v>
      </c>
      <c r="K489" t="b">
        <v>0</v>
      </c>
      <c r="L489">
        <v>1661532</v>
      </c>
      <c r="M489">
        <v>3909725</v>
      </c>
      <c r="N489">
        <v>20171015</v>
      </c>
      <c r="O489" t="s">
        <v>19</v>
      </c>
      <c r="P489" t="str">
        <f>IF(VLOOKUP(A489,'national-winners'!$A$2:$B$13,2,0)=H489,"W","L")</f>
        <v>L</v>
      </c>
      <c r="Q489">
        <f>MATCH(C489,'state-winning-votes'!A:A,0)</f>
        <v>25</v>
      </c>
      <c r="R489">
        <f>MATCH(A489,'state-winning-votes'!$A$2:$L$2,0)</f>
        <v>3</v>
      </c>
      <c r="S489" cm="1">
        <f t="array" ref="S489">INDEX('state-winning-votes'!$A$1:$L$53,$Q489,$R489)</f>
        <v>1915225</v>
      </c>
      <c r="T489">
        <f>INDEX('state-winning-votes'!$A$1:$L$53,MATCH($C489,'state-winning-votes'!$A:$A,0),MATCH($A489,'state-winning-votes'!$A$2:$L$2,0))</f>
        <v>1915225</v>
      </c>
      <c r="U489" t="str">
        <f t="shared" si="22"/>
        <v>Reagan, Ronald</v>
      </c>
      <c r="V489" t="str">
        <f>_xlfn.XLOOKUP(INDEX('state-winning-votes'!$A$1:$L$53,MATCH($C489,'state-winning-votes'!$A:$A,0),MATCH($A489,'state-winning-votes'!$A$2:$L$2,0)),$L:$L,$H:$H)</f>
        <v>Reagan, Ronald</v>
      </c>
      <c r="W489" t="str">
        <f>VLOOKUP(A489,'national-winners'!$A$2:$B$13,2,0)</f>
        <v>Reagan, Ronald</v>
      </c>
      <c r="X489" t="str">
        <f t="shared" si="23"/>
        <v xml:space="preserve"> Ronald Reagan (W)</v>
      </c>
    </row>
    <row r="490" spans="1:24" x14ac:dyDescent="0.25">
      <c r="A490">
        <v>1980</v>
      </c>
      <c r="B490" t="s">
        <v>91</v>
      </c>
      <c r="C490" t="s">
        <v>92</v>
      </c>
      <c r="D490">
        <v>26</v>
      </c>
      <c r="E490">
        <v>34</v>
      </c>
      <c r="F490">
        <v>23</v>
      </c>
      <c r="G490" t="s">
        <v>16</v>
      </c>
      <c r="H490" t="s">
        <v>161</v>
      </c>
      <c r="I490" t="str">
        <f t="shared" si="21"/>
        <v>Anderson, John B.(L)</v>
      </c>
      <c r="J490" t="s">
        <v>35</v>
      </c>
      <c r="K490" t="b">
        <v>0</v>
      </c>
      <c r="L490">
        <v>275223</v>
      </c>
      <c r="M490">
        <v>3909725</v>
      </c>
      <c r="N490">
        <v>20171015</v>
      </c>
      <c r="O490" t="s">
        <v>19</v>
      </c>
      <c r="P490" t="str">
        <f>IF(VLOOKUP(A490,'national-winners'!$A$2:$B$13,2,0)=H490,"W","L")</f>
        <v>L</v>
      </c>
      <c r="Q490">
        <f>MATCH(C490,'state-winning-votes'!A:A,0)</f>
        <v>25</v>
      </c>
      <c r="R490">
        <f>MATCH(A490,'state-winning-votes'!$A$2:$L$2,0)</f>
        <v>3</v>
      </c>
      <c r="S490" cm="1">
        <f t="array" ref="S490">INDEX('state-winning-votes'!$A$1:$L$53,$Q490,$R490)</f>
        <v>1915225</v>
      </c>
      <c r="T490">
        <f>INDEX('state-winning-votes'!$A$1:$L$53,MATCH($C490,'state-winning-votes'!$A:$A,0),MATCH($A490,'state-winning-votes'!$A$2:$L$2,0))</f>
        <v>1915225</v>
      </c>
      <c r="U490" t="str">
        <f t="shared" si="22"/>
        <v>Reagan, Ronald</v>
      </c>
      <c r="V490" t="str">
        <f>_xlfn.XLOOKUP(INDEX('state-winning-votes'!$A$1:$L$53,MATCH($C490,'state-winning-votes'!$A:$A,0),MATCH($A490,'state-winning-votes'!$A$2:$L$2,0)),$L:$L,$H:$H)</f>
        <v>Reagan, Ronald</v>
      </c>
      <c r="W490" t="str">
        <f>VLOOKUP(A490,'national-winners'!$A$2:$B$13,2,0)</f>
        <v>Reagan, Ronald</v>
      </c>
      <c r="X490" t="str">
        <f t="shared" si="23"/>
        <v xml:space="preserve"> Ronald Reagan (W)</v>
      </c>
    </row>
    <row r="491" spans="1:24" x14ac:dyDescent="0.25">
      <c r="A491">
        <v>1980</v>
      </c>
      <c r="B491" t="s">
        <v>91</v>
      </c>
      <c r="C491" t="s">
        <v>92</v>
      </c>
      <c r="D491">
        <v>26</v>
      </c>
      <c r="E491">
        <v>34</v>
      </c>
      <c r="F491">
        <v>23</v>
      </c>
      <c r="G491" t="s">
        <v>16</v>
      </c>
      <c r="H491" t="s">
        <v>163</v>
      </c>
      <c r="I491" t="str">
        <f t="shared" si="21"/>
        <v>Clark, Edward ""Ed""(L)</v>
      </c>
      <c r="J491" t="s">
        <v>29</v>
      </c>
      <c r="K491" t="b">
        <v>0</v>
      </c>
      <c r="L491">
        <v>41597</v>
      </c>
      <c r="M491">
        <v>3909725</v>
      </c>
      <c r="N491">
        <v>20171015</v>
      </c>
      <c r="O491" t="s">
        <v>19</v>
      </c>
      <c r="P491" t="str">
        <f>IF(VLOOKUP(A491,'national-winners'!$A$2:$B$13,2,0)=H491,"W","L")</f>
        <v>L</v>
      </c>
      <c r="Q491">
        <f>MATCH(C491,'state-winning-votes'!A:A,0)</f>
        <v>25</v>
      </c>
      <c r="R491">
        <f>MATCH(A491,'state-winning-votes'!$A$2:$L$2,0)</f>
        <v>3</v>
      </c>
      <c r="S491" cm="1">
        <f t="array" ref="S491">INDEX('state-winning-votes'!$A$1:$L$53,$Q491,$R491)</f>
        <v>1915225</v>
      </c>
      <c r="T491">
        <f>INDEX('state-winning-votes'!$A$1:$L$53,MATCH($C491,'state-winning-votes'!$A:$A,0),MATCH($A491,'state-winning-votes'!$A$2:$L$2,0))</f>
        <v>1915225</v>
      </c>
      <c r="U491" t="str">
        <f t="shared" si="22"/>
        <v>Reagan, Ronald</v>
      </c>
      <c r="V491" t="str">
        <f>_xlfn.XLOOKUP(INDEX('state-winning-votes'!$A$1:$L$53,MATCH($C491,'state-winning-votes'!$A:$A,0),MATCH($A491,'state-winning-votes'!$A$2:$L$2,0)),$L:$L,$H:$H)</f>
        <v>Reagan, Ronald</v>
      </c>
      <c r="W491" t="str">
        <f>VLOOKUP(A491,'national-winners'!$A$2:$B$13,2,0)</f>
        <v>Reagan, Ronald</v>
      </c>
      <c r="X491" t="str">
        <f t="shared" si="23"/>
        <v xml:space="preserve"> Ronald Reagan (W)</v>
      </c>
    </row>
    <row r="492" spans="1:24" x14ac:dyDescent="0.25">
      <c r="A492">
        <v>1980</v>
      </c>
      <c r="B492" t="s">
        <v>91</v>
      </c>
      <c r="C492" t="s">
        <v>92</v>
      </c>
      <c r="D492">
        <v>26</v>
      </c>
      <c r="E492">
        <v>34</v>
      </c>
      <c r="F492">
        <v>23</v>
      </c>
      <c r="G492" t="s">
        <v>16</v>
      </c>
      <c r="H492" t="s">
        <v>167</v>
      </c>
      <c r="I492" t="str">
        <f t="shared" si="21"/>
        <v>Commoner, Barry(L)</v>
      </c>
      <c r="J492" t="s">
        <v>168</v>
      </c>
      <c r="K492" t="b">
        <v>0</v>
      </c>
      <c r="L492">
        <v>11930</v>
      </c>
      <c r="M492">
        <v>3909725</v>
      </c>
      <c r="N492">
        <v>20171015</v>
      </c>
      <c r="O492" t="s">
        <v>19</v>
      </c>
      <c r="P492" t="str">
        <f>IF(VLOOKUP(A492,'national-winners'!$A$2:$B$13,2,0)=H492,"W","L")</f>
        <v>L</v>
      </c>
      <c r="Q492">
        <f>MATCH(C492,'state-winning-votes'!A:A,0)</f>
        <v>25</v>
      </c>
      <c r="R492">
        <f>MATCH(A492,'state-winning-votes'!$A$2:$L$2,0)</f>
        <v>3</v>
      </c>
      <c r="S492" cm="1">
        <f t="array" ref="S492">INDEX('state-winning-votes'!$A$1:$L$53,$Q492,$R492)</f>
        <v>1915225</v>
      </c>
      <c r="T492">
        <f>INDEX('state-winning-votes'!$A$1:$L$53,MATCH($C492,'state-winning-votes'!$A:$A,0),MATCH($A492,'state-winning-votes'!$A$2:$L$2,0))</f>
        <v>1915225</v>
      </c>
      <c r="U492" t="str">
        <f t="shared" si="22"/>
        <v>Reagan, Ronald</v>
      </c>
      <c r="V492" t="str">
        <f>_xlfn.XLOOKUP(INDEX('state-winning-votes'!$A$1:$L$53,MATCH($C492,'state-winning-votes'!$A:$A,0),MATCH($A492,'state-winning-votes'!$A$2:$L$2,0)),$L:$L,$H:$H)</f>
        <v>Reagan, Ronald</v>
      </c>
      <c r="W492" t="str">
        <f>VLOOKUP(A492,'national-winners'!$A$2:$B$13,2,0)</f>
        <v>Reagan, Ronald</v>
      </c>
      <c r="X492" t="str">
        <f t="shared" si="23"/>
        <v xml:space="preserve"> Ronald Reagan (W)</v>
      </c>
    </row>
    <row r="493" spans="1:24" x14ac:dyDescent="0.25">
      <c r="A493">
        <v>1980</v>
      </c>
      <c r="B493" t="s">
        <v>91</v>
      </c>
      <c r="C493" t="s">
        <v>92</v>
      </c>
      <c r="D493">
        <v>26</v>
      </c>
      <c r="E493">
        <v>34</v>
      </c>
      <c r="F493">
        <v>23</v>
      </c>
      <c r="G493" t="s">
        <v>16</v>
      </c>
      <c r="H493" t="s">
        <v>26</v>
      </c>
      <c r="I493" t="str">
        <f t="shared" si="21"/>
        <v>Hall, Gus(L)</v>
      </c>
      <c r="J493" t="s">
        <v>27</v>
      </c>
      <c r="K493" t="b">
        <v>0</v>
      </c>
      <c r="L493">
        <v>3262</v>
      </c>
      <c r="M493">
        <v>3909725</v>
      </c>
      <c r="N493">
        <v>20171015</v>
      </c>
      <c r="O493" t="s">
        <v>19</v>
      </c>
      <c r="P493" t="str">
        <f>IF(VLOOKUP(A493,'national-winners'!$A$2:$B$13,2,0)=H493,"W","L")</f>
        <v>L</v>
      </c>
      <c r="Q493">
        <f>MATCH(C493,'state-winning-votes'!A:A,0)</f>
        <v>25</v>
      </c>
      <c r="R493">
        <f>MATCH(A493,'state-winning-votes'!$A$2:$L$2,0)</f>
        <v>3</v>
      </c>
      <c r="S493" cm="1">
        <f t="array" ref="S493">INDEX('state-winning-votes'!$A$1:$L$53,$Q493,$R493)</f>
        <v>1915225</v>
      </c>
      <c r="T493">
        <f>INDEX('state-winning-votes'!$A$1:$L$53,MATCH($C493,'state-winning-votes'!$A:$A,0),MATCH($A493,'state-winning-votes'!$A$2:$L$2,0))</f>
        <v>1915225</v>
      </c>
      <c r="U493" t="str">
        <f t="shared" si="22"/>
        <v>Reagan, Ronald</v>
      </c>
      <c r="V493" t="str">
        <f>_xlfn.XLOOKUP(INDEX('state-winning-votes'!$A$1:$L$53,MATCH($C493,'state-winning-votes'!$A:$A,0),MATCH($A493,'state-winning-votes'!$A$2:$L$2,0)),$L:$L,$H:$H)</f>
        <v>Reagan, Ronald</v>
      </c>
      <c r="W493" t="str">
        <f>VLOOKUP(A493,'national-winners'!$A$2:$B$13,2,0)</f>
        <v>Reagan, Ronald</v>
      </c>
      <c r="X493" t="str">
        <f t="shared" si="23"/>
        <v xml:space="preserve"> Ronald Reagan (W)</v>
      </c>
    </row>
    <row r="494" spans="1:24" x14ac:dyDescent="0.25">
      <c r="A494">
        <v>1980</v>
      </c>
      <c r="B494" t="s">
        <v>91</v>
      </c>
      <c r="C494" t="s">
        <v>92</v>
      </c>
      <c r="D494">
        <v>26</v>
      </c>
      <c r="E494">
        <v>34</v>
      </c>
      <c r="F494">
        <v>23</v>
      </c>
      <c r="G494" t="s">
        <v>16</v>
      </c>
      <c r="I494" t="str">
        <f t="shared" si="21"/>
        <v>(L)</v>
      </c>
      <c r="K494" t="b">
        <v>1</v>
      </c>
      <c r="L494">
        <v>956</v>
      </c>
      <c r="M494">
        <v>3909725</v>
      </c>
      <c r="N494">
        <v>20171015</v>
      </c>
      <c r="O494" t="s">
        <v>19</v>
      </c>
      <c r="P494" t="str">
        <f>IF(VLOOKUP(A494,'national-winners'!$A$2:$B$13,2,0)=H494,"W","L")</f>
        <v>L</v>
      </c>
      <c r="Q494">
        <f>MATCH(C494,'state-winning-votes'!A:A,0)</f>
        <v>25</v>
      </c>
      <c r="R494">
        <f>MATCH(A494,'state-winning-votes'!$A$2:$L$2,0)</f>
        <v>3</v>
      </c>
      <c r="S494" cm="1">
        <f t="array" ref="S494">INDEX('state-winning-votes'!$A$1:$L$53,$Q494,$R494)</f>
        <v>1915225</v>
      </c>
      <c r="T494">
        <f>INDEX('state-winning-votes'!$A$1:$L$53,MATCH($C494,'state-winning-votes'!$A:$A,0),MATCH($A494,'state-winning-votes'!$A$2:$L$2,0))</f>
        <v>1915225</v>
      </c>
      <c r="U494" t="str">
        <f t="shared" si="22"/>
        <v>Reagan, Ronald</v>
      </c>
      <c r="V494" t="str">
        <f>_xlfn.XLOOKUP(INDEX('state-winning-votes'!$A$1:$L$53,MATCH($C494,'state-winning-votes'!$A:$A,0),MATCH($A494,'state-winning-votes'!$A$2:$L$2,0)),$L:$L,$H:$H)</f>
        <v>Reagan, Ronald</v>
      </c>
      <c r="W494" t="str">
        <f>VLOOKUP(A494,'national-winners'!$A$2:$B$13,2,0)</f>
        <v>Reagan, Ronald</v>
      </c>
      <c r="X494" t="str">
        <f t="shared" si="23"/>
        <v xml:space="preserve"> Ronald Reagan (W)</v>
      </c>
    </row>
    <row r="495" spans="1:24" x14ac:dyDescent="0.25">
      <c r="A495">
        <v>1980</v>
      </c>
      <c r="B495" t="s">
        <v>94</v>
      </c>
      <c r="C495" t="s">
        <v>95</v>
      </c>
      <c r="D495">
        <v>27</v>
      </c>
      <c r="E495">
        <v>41</v>
      </c>
      <c r="F495">
        <v>33</v>
      </c>
      <c r="G495" t="s">
        <v>16</v>
      </c>
      <c r="H495" t="s">
        <v>17</v>
      </c>
      <c r="I495" t="str">
        <f t="shared" si="21"/>
        <v>Carter, Jimmy(L)</v>
      </c>
      <c r="J495" t="s">
        <v>18</v>
      </c>
      <c r="K495" t="b">
        <v>0</v>
      </c>
      <c r="L495">
        <v>954173</v>
      </c>
      <c r="M495">
        <v>2051916</v>
      </c>
      <c r="N495">
        <v>20171015</v>
      </c>
      <c r="O495" t="s">
        <v>19</v>
      </c>
      <c r="P495" t="str">
        <f>IF(VLOOKUP(A495,'national-winners'!$A$2:$B$13,2,0)=H495,"W","L")</f>
        <v>L</v>
      </c>
      <c r="Q495">
        <f>MATCH(C495,'state-winning-votes'!A:A,0)</f>
        <v>26</v>
      </c>
      <c r="R495">
        <f>MATCH(A495,'state-winning-votes'!$A$2:$L$2,0)</f>
        <v>3</v>
      </c>
      <c r="S495" cm="1">
        <f t="array" ref="S495">INDEX('state-winning-votes'!$A$1:$L$53,$Q495,$R495)</f>
        <v>954173</v>
      </c>
      <c r="T495">
        <f>INDEX('state-winning-votes'!$A$1:$L$53,MATCH($C495,'state-winning-votes'!$A:$A,0),MATCH($A495,'state-winning-votes'!$A$2:$L$2,0))</f>
        <v>954173</v>
      </c>
      <c r="U495" t="str">
        <f t="shared" si="22"/>
        <v>Carter, Jimmy</v>
      </c>
      <c r="V495" t="str">
        <f>_xlfn.XLOOKUP(INDEX('state-winning-votes'!$A$1:$L$53,MATCH($C495,'state-winning-votes'!$A:$A,0),MATCH($A495,'state-winning-votes'!$A$2:$L$2,0)),$L:$L,$H:$H)</f>
        <v>Carter, Jimmy</v>
      </c>
      <c r="W495" t="str">
        <f>VLOOKUP(A495,'national-winners'!$A$2:$B$13,2,0)</f>
        <v>Reagan, Ronald</v>
      </c>
      <c r="X495" t="str">
        <f t="shared" si="23"/>
        <v xml:space="preserve"> Jimmy Carter (W)</v>
      </c>
    </row>
    <row r="496" spans="1:24" x14ac:dyDescent="0.25">
      <c r="A496">
        <v>1980</v>
      </c>
      <c r="B496" t="s">
        <v>94</v>
      </c>
      <c r="C496" t="s">
        <v>95</v>
      </c>
      <c r="D496">
        <v>27</v>
      </c>
      <c r="E496">
        <v>41</v>
      </c>
      <c r="F496">
        <v>33</v>
      </c>
      <c r="G496" t="s">
        <v>16</v>
      </c>
      <c r="H496" t="s">
        <v>160</v>
      </c>
      <c r="I496" t="str">
        <f t="shared" si="21"/>
        <v>Reagan, Ronald(W)</v>
      </c>
      <c r="J496" t="s">
        <v>21</v>
      </c>
      <c r="K496" t="b">
        <v>0</v>
      </c>
      <c r="L496">
        <v>873268</v>
      </c>
      <c r="M496">
        <v>2051916</v>
      </c>
      <c r="N496">
        <v>20171015</v>
      </c>
      <c r="O496" t="s">
        <v>19</v>
      </c>
      <c r="P496" t="str">
        <f>IF(VLOOKUP(A496,'national-winners'!$A$2:$B$13,2,0)=H496,"W","L")</f>
        <v>W</v>
      </c>
      <c r="Q496">
        <f>MATCH(C496,'state-winning-votes'!A:A,0)</f>
        <v>26</v>
      </c>
      <c r="R496">
        <f>MATCH(A496,'state-winning-votes'!$A$2:$L$2,0)</f>
        <v>3</v>
      </c>
      <c r="S496" cm="1">
        <f t="array" ref="S496">INDEX('state-winning-votes'!$A$1:$L$53,$Q496,$R496)</f>
        <v>954173</v>
      </c>
      <c r="T496">
        <f>INDEX('state-winning-votes'!$A$1:$L$53,MATCH($C496,'state-winning-votes'!$A:$A,0),MATCH($A496,'state-winning-votes'!$A$2:$L$2,0))</f>
        <v>954173</v>
      </c>
      <c r="U496" t="str">
        <f t="shared" si="22"/>
        <v>Carter, Jimmy</v>
      </c>
      <c r="V496" t="str">
        <f>_xlfn.XLOOKUP(INDEX('state-winning-votes'!$A$1:$L$53,MATCH($C496,'state-winning-votes'!$A:$A,0),MATCH($A496,'state-winning-votes'!$A$2:$L$2,0)),$L:$L,$H:$H)</f>
        <v>Carter, Jimmy</v>
      </c>
      <c r="W496" t="str">
        <f>VLOOKUP(A496,'national-winners'!$A$2:$B$13,2,0)</f>
        <v>Reagan, Ronald</v>
      </c>
      <c r="X496" t="str">
        <f t="shared" si="23"/>
        <v xml:space="preserve"> Jimmy Carter (W)</v>
      </c>
    </row>
    <row r="497" spans="1:24" x14ac:dyDescent="0.25">
      <c r="A497">
        <v>1980</v>
      </c>
      <c r="B497" t="s">
        <v>94</v>
      </c>
      <c r="C497" t="s">
        <v>95</v>
      </c>
      <c r="D497">
        <v>27</v>
      </c>
      <c r="E497">
        <v>41</v>
      </c>
      <c r="F497">
        <v>33</v>
      </c>
      <c r="G497" t="s">
        <v>16</v>
      </c>
      <c r="H497" t="s">
        <v>161</v>
      </c>
      <c r="I497" t="str">
        <f t="shared" si="21"/>
        <v>Anderson, John B.(L)</v>
      </c>
      <c r="J497" t="s">
        <v>35</v>
      </c>
      <c r="K497" t="b">
        <v>0</v>
      </c>
      <c r="L497">
        <v>174997</v>
      </c>
      <c r="M497">
        <v>2051916</v>
      </c>
      <c r="N497">
        <v>20171015</v>
      </c>
      <c r="O497" t="s">
        <v>19</v>
      </c>
      <c r="P497" t="str">
        <f>IF(VLOOKUP(A497,'national-winners'!$A$2:$B$13,2,0)=H497,"W","L")</f>
        <v>L</v>
      </c>
      <c r="Q497">
        <f>MATCH(C497,'state-winning-votes'!A:A,0)</f>
        <v>26</v>
      </c>
      <c r="R497">
        <f>MATCH(A497,'state-winning-votes'!$A$2:$L$2,0)</f>
        <v>3</v>
      </c>
      <c r="S497" cm="1">
        <f t="array" ref="S497">INDEX('state-winning-votes'!$A$1:$L$53,$Q497,$R497)</f>
        <v>954173</v>
      </c>
      <c r="T497">
        <f>INDEX('state-winning-votes'!$A$1:$L$53,MATCH($C497,'state-winning-votes'!$A:$A,0),MATCH($A497,'state-winning-votes'!$A$2:$L$2,0))</f>
        <v>954173</v>
      </c>
      <c r="U497" t="str">
        <f t="shared" si="22"/>
        <v>Carter, Jimmy</v>
      </c>
      <c r="V497" t="str">
        <f>_xlfn.XLOOKUP(INDEX('state-winning-votes'!$A$1:$L$53,MATCH($C497,'state-winning-votes'!$A:$A,0),MATCH($A497,'state-winning-votes'!$A$2:$L$2,0)),$L:$L,$H:$H)</f>
        <v>Carter, Jimmy</v>
      </c>
      <c r="W497" t="str">
        <f>VLOOKUP(A497,'national-winners'!$A$2:$B$13,2,0)</f>
        <v>Reagan, Ronald</v>
      </c>
      <c r="X497" t="str">
        <f t="shared" si="23"/>
        <v xml:space="preserve"> Jimmy Carter (W)</v>
      </c>
    </row>
    <row r="498" spans="1:24" x14ac:dyDescent="0.25">
      <c r="A498">
        <v>1980</v>
      </c>
      <c r="B498" t="s">
        <v>94</v>
      </c>
      <c r="C498" t="s">
        <v>95</v>
      </c>
      <c r="D498">
        <v>27</v>
      </c>
      <c r="E498">
        <v>41</v>
      </c>
      <c r="F498">
        <v>33</v>
      </c>
      <c r="G498" t="s">
        <v>16</v>
      </c>
      <c r="H498" t="s">
        <v>163</v>
      </c>
      <c r="I498" t="str">
        <f t="shared" si="21"/>
        <v>Clark, Edward ""Ed""(L)</v>
      </c>
      <c r="J498" t="s">
        <v>29</v>
      </c>
      <c r="K498" t="b">
        <v>0</v>
      </c>
      <c r="L498">
        <v>31593</v>
      </c>
      <c r="M498">
        <v>2051916</v>
      </c>
      <c r="N498">
        <v>20171015</v>
      </c>
      <c r="O498" t="s">
        <v>19</v>
      </c>
      <c r="P498" t="str">
        <f>IF(VLOOKUP(A498,'national-winners'!$A$2:$B$13,2,0)=H498,"W","L")</f>
        <v>L</v>
      </c>
      <c r="Q498">
        <f>MATCH(C498,'state-winning-votes'!A:A,0)</f>
        <v>26</v>
      </c>
      <c r="R498">
        <f>MATCH(A498,'state-winning-votes'!$A$2:$L$2,0)</f>
        <v>3</v>
      </c>
      <c r="S498" cm="1">
        <f t="array" ref="S498">INDEX('state-winning-votes'!$A$1:$L$53,$Q498,$R498)</f>
        <v>954173</v>
      </c>
      <c r="T498">
        <f>INDEX('state-winning-votes'!$A$1:$L$53,MATCH($C498,'state-winning-votes'!$A:$A,0),MATCH($A498,'state-winning-votes'!$A$2:$L$2,0))</f>
        <v>954173</v>
      </c>
      <c r="U498" t="str">
        <f t="shared" si="22"/>
        <v>Carter, Jimmy</v>
      </c>
      <c r="V498" t="str">
        <f>_xlfn.XLOOKUP(INDEX('state-winning-votes'!$A$1:$L$53,MATCH($C498,'state-winning-votes'!$A:$A,0),MATCH($A498,'state-winning-votes'!$A$2:$L$2,0)),$L:$L,$H:$H)</f>
        <v>Carter, Jimmy</v>
      </c>
      <c r="W498" t="str">
        <f>VLOOKUP(A498,'national-winners'!$A$2:$B$13,2,0)</f>
        <v>Reagan, Ronald</v>
      </c>
      <c r="X498" t="str">
        <f t="shared" si="23"/>
        <v xml:space="preserve"> Jimmy Carter (W)</v>
      </c>
    </row>
    <row r="499" spans="1:24" x14ac:dyDescent="0.25">
      <c r="A499">
        <v>1980</v>
      </c>
      <c r="B499" t="s">
        <v>94</v>
      </c>
      <c r="C499" t="s">
        <v>95</v>
      </c>
      <c r="D499">
        <v>27</v>
      </c>
      <c r="E499">
        <v>41</v>
      </c>
      <c r="F499">
        <v>33</v>
      </c>
      <c r="G499" t="s">
        <v>16</v>
      </c>
      <c r="H499" t="s">
        <v>167</v>
      </c>
      <c r="I499" t="str">
        <f t="shared" si="21"/>
        <v>Commoner, Barry(L)</v>
      </c>
      <c r="J499" t="s">
        <v>168</v>
      </c>
      <c r="K499" t="b">
        <v>0</v>
      </c>
      <c r="L499">
        <v>8406</v>
      </c>
      <c r="M499">
        <v>2051916</v>
      </c>
      <c r="N499">
        <v>20171015</v>
      </c>
      <c r="O499" t="s">
        <v>19</v>
      </c>
      <c r="P499" t="str">
        <f>IF(VLOOKUP(A499,'national-winners'!$A$2:$B$13,2,0)=H499,"W","L")</f>
        <v>L</v>
      </c>
      <c r="Q499">
        <f>MATCH(C499,'state-winning-votes'!A:A,0)</f>
        <v>26</v>
      </c>
      <c r="R499">
        <f>MATCH(A499,'state-winning-votes'!$A$2:$L$2,0)</f>
        <v>3</v>
      </c>
      <c r="S499" cm="1">
        <f t="array" ref="S499">INDEX('state-winning-votes'!$A$1:$L$53,$Q499,$R499)</f>
        <v>954173</v>
      </c>
      <c r="T499">
        <f>INDEX('state-winning-votes'!$A$1:$L$53,MATCH($C499,'state-winning-votes'!$A:$A,0),MATCH($A499,'state-winning-votes'!$A$2:$L$2,0))</f>
        <v>954173</v>
      </c>
      <c r="U499" t="str">
        <f t="shared" si="22"/>
        <v>Carter, Jimmy</v>
      </c>
      <c r="V499" t="str">
        <f>_xlfn.XLOOKUP(INDEX('state-winning-votes'!$A$1:$L$53,MATCH($C499,'state-winning-votes'!$A:$A,0),MATCH($A499,'state-winning-votes'!$A$2:$L$2,0)),$L:$L,$H:$H)</f>
        <v>Carter, Jimmy</v>
      </c>
      <c r="W499" t="str">
        <f>VLOOKUP(A499,'national-winners'!$A$2:$B$13,2,0)</f>
        <v>Reagan, Ronald</v>
      </c>
      <c r="X499" t="str">
        <f t="shared" si="23"/>
        <v xml:space="preserve"> Jimmy Carter (W)</v>
      </c>
    </row>
    <row r="500" spans="1:24" x14ac:dyDescent="0.25">
      <c r="A500">
        <v>1980</v>
      </c>
      <c r="B500" t="s">
        <v>94</v>
      </c>
      <c r="C500" t="s">
        <v>95</v>
      </c>
      <c r="D500">
        <v>27</v>
      </c>
      <c r="E500">
        <v>41</v>
      </c>
      <c r="F500">
        <v>33</v>
      </c>
      <c r="G500" t="s">
        <v>16</v>
      </c>
      <c r="I500" t="str">
        <f t="shared" si="21"/>
        <v>(L)</v>
      </c>
      <c r="J500" t="s">
        <v>39</v>
      </c>
      <c r="K500" t="b">
        <v>0</v>
      </c>
      <c r="L500">
        <v>6136</v>
      </c>
      <c r="M500">
        <v>2051916</v>
      </c>
      <c r="N500">
        <v>20171015</v>
      </c>
      <c r="O500" t="s">
        <v>19</v>
      </c>
      <c r="P500" t="str">
        <f>IF(VLOOKUP(A500,'national-winners'!$A$2:$B$13,2,0)=H500,"W","L")</f>
        <v>L</v>
      </c>
      <c r="Q500">
        <f>MATCH(C500,'state-winning-votes'!A:A,0)</f>
        <v>26</v>
      </c>
      <c r="R500">
        <f>MATCH(A500,'state-winning-votes'!$A$2:$L$2,0)</f>
        <v>3</v>
      </c>
      <c r="S500" cm="1">
        <f t="array" ref="S500">INDEX('state-winning-votes'!$A$1:$L$53,$Q500,$R500)</f>
        <v>954173</v>
      </c>
      <c r="T500">
        <f>INDEX('state-winning-votes'!$A$1:$L$53,MATCH($C500,'state-winning-votes'!$A:$A,0),MATCH($A500,'state-winning-votes'!$A$2:$L$2,0))</f>
        <v>954173</v>
      </c>
      <c r="U500" t="str">
        <f t="shared" si="22"/>
        <v>Carter, Jimmy</v>
      </c>
      <c r="V500" t="str">
        <f>_xlfn.XLOOKUP(INDEX('state-winning-votes'!$A$1:$L$53,MATCH($C500,'state-winning-votes'!$A:$A,0),MATCH($A500,'state-winning-votes'!$A$2:$L$2,0)),$L:$L,$H:$H)</f>
        <v>Carter, Jimmy</v>
      </c>
      <c r="W500" t="str">
        <f>VLOOKUP(A500,'national-winners'!$A$2:$B$13,2,0)</f>
        <v>Reagan, Ronald</v>
      </c>
      <c r="X500" t="str">
        <f t="shared" si="23"/>
        <v xml:space="preserve"> Jimmy Carter (W)</v>
      </c>
    </row>
    <row r="501" spans="1:24" x14ac:dyDescent="0.25">
      <c r="A501">
        <v>1980</v>
      </c>
      <c r="B501" t="s">
        <v>94</v>
      </c>
      <c r="C501" t="s">
        <v>95</v>
      </c>
      <c r="D501">
        <v>27</v>
      </c>
      <c r="E501">
        <v>41</v>
      </c>
      <c r="F501">
        <v>33</v>
      </c>
      <c r="G501" t="s">
        <v>16</v>
      </c>
      <c r="H501" t="s">
        <v>26</v>
      </c>
      <c r="I501" t="str">
        <f t="shared" si="21"/>
        <v>Hall, Gus(L)</v>
      </c>
      <c r="J501" t="s">
        <v>27</v>
      </c>
      <c r="K501" t="b">
        <v>0</v>
      </c>
      <c r="L501">
        <v>1117</v>
      </c>
      <c r="M501">
        <v>2051916</v>
      </c>
      <c r="N501">
        <v>20171015</v>
      </c>
      <c r="O501" t="s">
        <v>19</v>
      </c>
      <c r="P501" t="str">
        <f>IF(VLOOKUP(A501,'national-winners'!$A$2:$B$13,2,0)=H501,"W","L")</f>
        <v>L</v>
      </c>
      <c r="Q501">
        <f>MATCH(C501,'state-winning-votes'!A:A,0)</f>
        <v>26</v>
      </c>
      <c r="R501">
        <f>MATCH(A501,'state-winning-votes'!$A$2:$L$2,0)</f>
        <v>3</v>
      </c>
      <c r="S501" cm="1">
        <f t="array" ref="S501">INDEX('state-winning-votes'!$A$1:$L$53,$Q501,$R501)</f>
        <v>954173</v>
      </c>
      <c r="T501">
        <f>INDEX('state-winning-votes'!$A$1:$L$53,MATCH($C501,'state-winning-votes'!$A:$A,0),MATCH($A501,'state-winning-votes'!$A$2:$L$2,0))</f>
        <v>954173</v>
      </c>
      <c r="U501" t="str">
        <f t="shared" si="22"/>
        <v>Carter, Jimmy</v>
      </c>
      <c r="V501" t="str">
        <f>_xlfn.XLOOKUP(INDEX('state-winning-votes'!$A$1:$L$53,MATCH($C501,'state-winning-votes'!$A:$A,0),MATCH($A501,'state-winning-votes'!$A$2:$L$2,0)),$L:$L,$H:$H)</f>
        <v>Carter, Jimmy</v>
      </c>
      <c r="W501" t="str">
        <f>VLOOKUP(A501,'national-winners'!$A$2:$B$13,2,0)</f>
        <v>Reagan, Ronald</v>
      </c>
      <c r="X501" t="str">
        <f t="shared" si="23"/>
        <v xml:space="preserve"> Jimmy Carter (W)</v>
      </c>
    </row>
    <row r="502" spans="1:24" x14ac:dyDescent="0.25">
      <c r="A502">
        <v>1980</v>
      </c>
      <c r="B502" t="s">
        <v>94</v>
      </c>
      <c r="C502" t="s">
        <v>95</v>
      </c>
      <c r="D502">
        <v>27</v>
      </c>
      <c r="E502">
        <v>41</v>
      </c>
      <c r="F502">
        <v>33</v>
      </c>
      <c r="G502" t="s">
        <v>16</v>
      </c>
      <c r="H502" t="s">
        <v>165</v>
      </c>
      <c r="I502" t="str">
        <f t="shared" si="21"/>
        <v>Deberry, Clifton(L)</v>
      </c>
      <c r="J502" t="s">
        <v>37</v>
      </c>
      <c r="K502" t="b">
        <v>0</v>
      </c>
      <c r="L502">
        <v>711</v>
      </c>
      <c r="M502">
        <v>2051916</v>
      </c>
      <c r="N502">
        <v>20171015</v>
      </c>
      <c r="O502" t="s">
        <v>19</v>
      </c>
      <c r="P502" t="str">
        <f>IF(VLOOKUP(A502,'national-winners'!$A$2:$B$13,2,0)=H502,"W","L")</f>
        <v>L</v>
      </c>
      <c r="Q502">
        <f>MATCH(C502,'state-winning-votes'!A:A,0)</f>
        <v>26</v>
      </c>
      <c r="R502">
        <f>MATCH(A502,'state-winning-votes'!$A$2:$L$2,0)</f>
        <v>3</v>
      </c>
      <c r="S502" cm="1">
        <f t="array" ref="S502">INDEX('state-winning-votes'!$A$1:$L$53,$Q502,$R502)</f>
        <v>954173</v>
      </c>
      <c r="T502">
        <f>INDEX('state-winning-votes'!$A$1:$L$53,MATCH($C502,'state-winning-votes'!$A:$A,0),MATCH($A502,'state-winning-votes'!$A$2:$L$2,0))</f>
        <v>954173</v>
      </c>
      <c r="U502" t="str">
        <f t="shared" si="22"/>
        <v>Carter, Jimmy</v>
      </c>
      <c r="V502" t="str">
        <f>_xlfn.XLOOKUP(INDEX('state-winning-votes'!$A$1:$L$53,MATCH($C502,'state-winning-votes'!$A:$A,0),MATCH($A502,'state-winning-votes'!$A$2:$L$2,0)),$L:$L,$H:$H)</f>
        <v>Carter, Jimmy</v>
      </c>
      <c r="W502" t="str">
        <f>VLOOKUP(A502,'national-winners'!$A$2:$B$13,2,0)</f>
        <v>Reagan, Ronald</v>
      </c>
      <c r="X502" t="str">
        <f t="shared" si="23"/>
        <v xml:space="preserve"> Jimmy Carter (W)</v>
      </c>
    </row>
    <row r="503" spans="1:24" x14ac:dyDescent="0.25">
      <c r="A503">
        <v>1980</v>
      </c>
      <c r="B503" t="s">
        <v>94</v>
      </c>
      <c r="C503" t="s">
        <v>95</v>
      </c>
      <c r="D503">
        <v>27</v>
      </c>
      <c r="E503">
        <v>41</v>
      </c>
      <c r="F503">
        <v>33</v>
      </c>
      <c r="G503" t="s">
        <v>16</v>
      </c>
      <c r="H503" t="s">
        <v>169</v>
      </c>
      <c r="I503" t="str">
        <f t="shared" si="21"/>
        <v>Griswold, Deirdre(L)</v>
      </c>
      <c r="J503" t="s">
        <v>170</v>
      </c>
      <c r="K503" t="b">
        <v>0</v>
      </c>
      <c r="L503">
        <v>698</v>
      </c>
      <c r="M503">
        <v>2051916</v>
      </c>
      <c r="N503">
        <v>20171015</v>
      </c>
      <c r="O503" t="s">
        <v>19</v>
      </c>
      <c r="P503" t="str">
        <f>IF(VLOOKUP(A503,'national-winners'!$A$2:$B$13,2,0)=H503,"W","L")</f>
        <v>L</v>
      </c>
      <c r="Q503">
        <f>MATCH(C503,'state-winning-votes'!A:A,0)</f>
        <v>26</v>
      </c>
      <c r="R503">
        <f>MATCH(A503,'state-winning-votes'!$A$2:$L$2,0)</f>
        <v>3</v>
      </c>
      <c r="S503" cm="1">
        <f t="array" ref="S503">INDEX('state-winning-votes'!$A$1:$L$53,$Q503,$R503)</f>
        <v>954173</v>
      </c>
      <c r="T503">
        <f>INDEX('state-winning-votes'!$A$1:$L$53,MATCH($C503,'state-winning-votes'!$A:$A,0),MATCH($A503,'state-winning-votes'!$A$2:$L$2,0))</f>
        <v>954173</v>
      </c>
      <c r="U503" t="str">
        <f t="shared" si="22"/>
        <v>Carter, Jimmy</v>
      </c>
      <c r="V503" t="str">
        <f>_xlfn.XLOOKUP(INDEX('state-winning-votes'!$A$1:$L$53,MATCH($C503,'state-winning-votes'!$A:$A,0),MATCH($A503,'state-winning-votes'!$A$2:$L$2,0)),$L:$L,$H:$H)</f>
        <v>Carter, Jimmy</v>
      </c>
      <c r="W503" t="str">
        <f>VLOOKUP(A503,'national-winners'!$A$2:$B$13,2,0)</f>
        <v>Reagan, Ronald</v>
      </c>
      <c r="X503" t="str">
        <f t="shared" si="23"/>
        <v xml:space="preserve"> Jimmy Carter (W)</v>
      </c>
    </row>
    <row r="504" spans="1:24" x14ac:dyDescent="0.25">
      <c r="A504">
        <v>1980</v>
      </c>
      <c r="B504" t="s">
        <v>94</v>
      </c>
      <c r="C504" t="s">
        <v>95</v>
      </c>
      <c r="D504">
        <v>27</v>
      </c>
      <c r="E504">
        <v>41</v>
      </c>
      <c r="F504">
        <v>33</v>
      </c>
      <c r="G504" t="s">
        <v>16</v>
      </c>
      <c r="H504" t="s">
        <v>166</v>
      </c>
      <c r="I504" t="str">
        <f t="shared" si="21"/>
        <v>McReynolds, David(L)</v>
      </c>
      <c r="J504" t="s">
        <v>100</v>
      </c>
      <c r="K504" t="b">
        <v>0</v>
      </c>
      <c r="L504">
        <v>536</v>
      </c>
      <c r="M504">
        <v>2051916</v>
      </c>
      <c r="N504">
        <v>20171015</v>
      </c>
      <c r="O504" t="s">
        <v>19</v>
      </c>
      <c r="P504" t="str">
        <f>IF(VLOOKUP(A504,'national-winners'!$A$2:$B$13,2,0)=H504,"W","L")</f>
        <v>L</v>
      </c>
      <c r="Q504">
        <f>MATCH(C504,'state-winning-votes'!A:A,0)</f>
        <v>26</v>
      </c>
      <c r="R504">
        <f>MATCH(A504,'state-winning-votes'!$A$2:$L$2,0)</f>
        <v>3</v>
      </c>
      <c r="S504" cm="1">
        <f t="array" ref="S504">INDEX('state-winning-votes'!$A$1:$L$53,$Q504,$R504)</f>
        <v>954173</v>
      </c>
      <c r="T504">
        <f>INDEX('state-winning-votes'!$A$1:$L$53,MATCH($C504,'state-winning-votes'!$A:$A,0),MATCH($A504,'state-winning-votes'!$A$2:$L$2,0))</f>
        <v>954173</v>
      </c>
      <c r="U504" t="str">
        <f t="shared" si="22"/>
        <v>Carter, Jimmy</v>
      </c>
      <c r="V504" t="str">
        <f>_xlfn.XLOOKUP(INDEX('state-winning-votes'!$A$1:$L$53,MATCH($C504,'state-winning-votes'!$A:$A,0),MATCH($A504,'state-winning-votes'!$A$2:$L$2,0)),$L:$L,$H:$H)</f>
        <v>Carter, Jimmy</v>
      </c>
      <c r="W504" t="str">
        <f>VLOOKUP(A504,'national-winners'!$A$2:$B$13,2,0)</f>
        <v>Reagan, Ronald</v>
      </c>
      <c r="X504" t="str">
        <f t="shared" si="23"/>
        <v xml:space="preserve"> Jimmy Carter (W)</v>
      </c>
    </row>
    <row r="505" spans="1:24" x14ac:dyDescent="0.25">
      <c r="A505">
        <v>1980</v>
      </c>
      <c r="B505" t="s">
        <v>94</v>
      </c>
      <c r="C505" t="s">
        <v>95</v>
      </c>
      <c r="D505">
        <v>27</v>
      </c>
      <c r="E505">
        <v>41</v>
      </c>
      <c r="F505">
        <v>33</v>
      </c>
      <c r="G505" t="s">
        <v>16</v>
      </c>
      <c r="I505" t="str">
        <f t="shared" si="21"/>
        <v>(L)</v>
      </c>
      <c r="K505" t="b">
        <v>1</v>
      </c>
      <c r="L505">
        <v>281</v>
      </c>
      <c r="M505">
        <v>2051916</v>
      </c>
      <c r="N505">
        <v>20171015</v>
      </c>
      <c r="O505" t="s">
        <v>19</v>
      </c>
      <c r="P505" t="str">
        <f>IF(VLOOKUP(A505,'national-winners'!$A$2:$B$13,2,0)=H505,"W","L")</f>
        <v>L</v>
      </c>
      <c r="Q505">
        <f>MATCH(C505,'state-winning-votes'!A:A,0)</f>
        <v>26</v>
      </c>
      <c r="R505">
        <f>MATCH(A505,'state-winning-votes'!$A$2:$L$2,0)</f>
        <v>3</v>
      </c>
      <c r="S505" cm="1">
        <f t="array" ref="S505">INDEX('state-winning-votes'!$A$1:$L$53,$Q505,$R505)</f>
        <v>954173</v>
      </c>
      <c r="T505">
        <f>INDEX('state-winning-votes'!$A$1:$L$53,MATCH($C505,'state-winning-votes'!$A:$A,0),MATCH($A505,'state-winning-votes'!$A$2:$L$2,0))</f>
        <v>954173</v>
      </c>
      <c r="U505" t="str">
        <f t="shared" si="22"/>
        <v>Carter, Jimmy</v>
      </c>
      <c r="V505" t="str">
        <f>_xlfn.XLOOKUP(INDEX('state-winning-votes'!$A$1:$L$53,MATCH($C505,'state-winning-votes'!$A:$A,0),MATCH($A505,'state-winning-votes'!$A$2:$L$2,0)),$L:$L,$H:$H)</f>
        <v>Carter, Jimmy</v>
      </c>
      <c r="W505" t="str">
        <f>VLOOKUP(A505,'national-winners'!$A$2:$B$13,2,0)</f>
        <v>Reagan, Ronald</v>
      </c>
      <c r="X505" t="str">
        <f t="shared" si="23"/>
        <v xml:space="preserve"> Jimmy Carter (W)</v>
      </c>
    </row>
    <row r="506" spans="1:24" x14ac:dyDescent="0.25">
      <c r="A506">
        <v>1980</v>
      </c>
      <c r="B506" t="s">
        <v>101</v>
      </c>
      <c r="C506" t="s">
        <v>102</v>
      </c>
      <c r="D506">
        <v>28</v>
      </c>
      <c r="E506">
        <v>64</v>
      </c>
      <c r="F506">
        <v>46</v>
      </c>
      <c r="G506" t="s">
        <v>16</v>
      </c>
      <c r="H506" t="s">
        <v>160</v>
      </c>
      <c r="I506" t="str">
        <f t="shared" si="21"/>
        <v>Reagan, Ronald(W)</v>
      </c>
      <c r="J506" t="s">
        <v>21</v>
      </c>
      <c r="K506" t="b">
        <v>0</v>
      </c>
      <c r="L506">
        <v>441089</v>
      </c>
      <c r="M506">
        <v>891750</v>
      </c>
      <c r="N506">
        <v>20171015</v>
      </c>
      <c r="O506" t="s">
        <v>19</v>
      </c>
      <c r="P506" t="str">
        <f>IF(VLOOKUP(A506,'national-winners'!$A$2:$B$13,2,0)=H506,"W","L")</f>
        <v>W</v>
      </c>
      <c r="Q506">
        <f>MATCH(C506,'state-winning-votes'!A:A,0)</f>
        <v>28</v>
      </c>
      <c r="R506">
        <f>MATCH(A506,'state-winning-votes'!$A$2:$L$2,0)</f>
        <v>3</v>
      </c>
      <c r="S506" cm="1">
        <f t="array" ref="S506">INDEX('state-winning-votes'!$A$1:$L$53,$Q506,$R506)</f>
        <v>441089</v>
      </c>
      <c r="T506">
        <f>INDEX('state-winning-votes'!$A$1:$L$53,MATCH($C506,'state-winning-votes'!$A:$A,0),MATCH($A506,'state-winning-votes'!$A$2:$L$2,0))</f>
        <v>441089</v>
      </c>
      <c r="U506" t="str">
        <f t="shared" si="22"/>
        <v>Reagan, Ronald</v>
      </c>
      <c r="V506" t="str">
        <f>_xlfn.XLOOKUP(INDEX('state-winning-votes'!$A$1:$L$53,MATCH($C506,'state-winning-votes'!$A:$A,0),MATCH($A506,'state-winning-votes'!$A$2:$L$2,0)),$L:$L,$H:$H)</f>
        <v>Reagan, Ronald</v>
      </c>
      <c r="W506" t="str">
        <f>VLOOKUP(A506,'national-winners'!$A$2:$B$13,2,0)</f>
        <v>Reagan, Ronald</v>
      </c>
      <c r="X506" t="str">
        <f t="shared" si="23"/>
        <v xml:space="preserve"> Ronald Reagan (W)</v>
      </c>
    </row>
    <row r="507" spans="1:24" x14ac:dyDescent="0.25">
      <c r="A507">
        <v>1980</v>
      </c>
      <c r="B507" t="s">
        <v>101</v>
      </c>
      <c r="C507" t="s">
        <v>102</v>
      </c>
      <c r="D507">
        <v>28</v>
      </c>
      <c r="E507">
        <v>64</v>
      </c>
      <c r="F507">
        <v>46</v>
      </c>
      <c r="G507" t="s">
        <v>16</v>
      </c>
      <c r="H507" t="s">
        <v>17</v>
      </c>
      <c r="I507" t="str">
        <f t="shared" si="21"/>
        <v>Carter, Jimmy(L)</v>
      </c>
      <c r="J507" t="s">
        <v>18</v>
      </c>
      <c r="K507" t="b">
        <v>0</v>
      </c>
      <c r="L507">
        <v>429281</v>
      </c>
      <c r="M507">
        <v>891750</v>
      </c>
      <c r="N507">
        <v>20171015</v>
      </c>
      <c r="O507" t="s">
        <v>19</v>
      </c>
      <c r="P507" t="str">
        <f>IF(VLOOKUP(A507,'national-winners'!$A$2:$B$13,2,0)=H507,"W","L")</f>
        <v>L</v>
      </c>
      <c r="Q507">
        <f>MATCH(C507,'state-winning-votes'!A:A,0)</f>
        <v>28</v>
      </c>
      <c r="R507">
        <f>MATCH(A507,'state-winning-votes'!$A$2:$L$2,0)</f>
        <v>3</v>
      </c>
      <c r="S507" cm="1">
        <f t="array" ref="S507">INDEX('state-winning-votes'!$A$1:$L$53,$Q507,$R507)</f>
        <v>441089</v>
      </c>
      <c r="T507">
        <f>INDEX('state-winning-votes'!$A$1:$L$53,MATCH($C507,'state-winning-votes'!$A:$A,0),MATCH($A507,'state-winning-votes'!$A$2:$L$2,0))</f>
        <v>441089</v>
      </c>
      <c r="U507" t="str">
        <f t="shared" si="22"/>
        <v>Reagan, Ronald</v>
      </c>
      <c r="V507" t="str">
        <f>_xlfn.XLOOKUP(INDEX('state-winning-votes'!$A$1:$L$53,MATCH($C507,'state-winning-votes'!$A:$A,0),MATCH($A507,'state-winning-votes'!$A$2:$L$2,0)),$L:$L,$H:$H)</f>
        <v>Reagan, Ronald</v>
      </c>
      <c r="W507" t="str">
        <f>VLOOKUP(A507,'national-winners'!$A$2:$B$13,2,0)</f>
        <v>Reagan, Ronald</v>
      </c>
      <c r="X507" t="str">
        <f t="shared" si="23"/>
        <v xml:space="preserve"> Ronald Reagan (W)</v>
      </c>
    </row>
    <row r="508" spans="1:24" x14ac:dyDescent="0.25">
      <c r="A508">
        <v>1980</v>
      </c>
      <c r="B508" t="s">
        <v>101</v>
      </c>
      <c r="C508" t="s">
        <v>102</v>
      </c>
      <c r="D508">
        <v>28</v>
      </c>
      <c r="E508">
        <v>64</v>
      </c>
      <c r="F508">
        <v>46</v>
      </c>
      <c r="G508" t="s">
        <v>16</v>
      </c>
      <c r="H508" t="s">
        <v>161</v>
      </c>
      <c r="I508" t="str">
        <f t="shared" si="21"/>
        <v>Anderson, John B.(L)</v>
      </c>
      <c r="J508" t="s">
        <v>35</v>
      </c>
      <c r="K508" t="b">
        <v>0</v>
      </c>
      <c r="L508">
        <v>12036</v>
      </c>
      <c r="M508">
        <v>891750</v>
      </c>
      <c r="N508">
        <v>20171015</v>
      </c>
      <c r="O508" t="s">
        <v>19</v>
      </c>
      <c r="P508" t="str">
        <f>IF(VLOOKUP(A508,'national-winners'!$A$2:$B$13,2,0)=H508,"W","L")</f>
        <v>L</v>
      </c>
      <c r="Q508">
        <f>MATCH(C508,'state-winning-votes'!A:A,0)</f>
        <v>28</v>
      </c>
      <c r="R508">
        <f>MATCH(A508,'state-winning-votes'!$A$2:$L$2,0)</f>
        <v>3</v>
      </c>
      <c r="S508" cm="1">
        <f t="array" ref="S508">INDEX('state-winning-votes'!$A$1:$L$53,$Q508,$R508)</f>
        <v>441089</v>
      </c>
      <c r="T508">
        <f>INDEX('state-winning-votes'!$A$1:$L$53,MATCH($C508,'state-winning-votes'!$A:$A,0),MATCH($A508,'state-winning-votes'!$A$2:$L$2,0))</f>
        <v>441089</v>
      </c>
      <c r="U508" t="str">
        <f t="shared" si="22"/>
        <v>Reagan, Ronald</v>
      </c>
      <c r="V508" t="str">
        <f>_xlfn.XLOOKUP(INDEX('state-winning-votes'!$A$1:$L$53,MATCH($C508,'state-winning-votes'!$A:$A,0),MATCH($A508,'state-winning-votes'!$A$2:$L$2,0)),$L:$L,$H:$H)</f>
        <v>Reagan, Ronald</v>
      </c>
      <c r="W508" t="str">
        <f>VLOOKUP(A508,'national-winners'!$A$2:$B$13,2,0)</f>
        <v>Reagan, Ronald</v>
      </c>
      <c r="X508" t="str">
        <f t="shared" si="23"/>
        <v xml:space="preserve"> Ronald Reagan (W)</v>
      </c>
    </row>
    <row r="509" spans="1:24" x14ac:dyDescent="0.25">
      <c r="A509">
        <v>1980</v>
      </c>
      <c r="B509" t="s">
        <v>101</v>
      </c>
      <c r="C509" t="s">
        <v>102</v>
      </c>
      <c r="D509">
        <v>28</v>
      </c>
      <c r="E509">
        <v>64</v>
      </c>
      <c r="F509">
        <v>46</v>
      </c>
      <c r="G509" t="s">
        <v>16</v>
      </c>
      <c r="H509" t="s">
        <v>163</v>
      </c>
      <c r="I509" t="str">
        <f t="shared" si="21"/>
        <v>Clark, Edward ""Ed""(L)</v>
      </c>
      <c r="J509" t="s">
        <v>29</v>
      </c>
      <c r="K509" t="b">
        <v>0</v>
      </c>
      <c r="L509">
        <v>4702</v>
      </c>
      <c r="M509">
        <v>891750</v>
      </c>
      <c r="N509">
        <v>20171015</v>
      </c>
      <c r="O509" t="s">
        <v>19</v>
      </c>
      <c r="P509" t="str">
        <f>IF(VLOOKUP(A509,'national-winners'!$A$2:$B$13,2,0)=H509,"W","L")</f>
        <v>L</v>
      </c>
      <c r="Q509">
        <f>MATCH(C509,'state-winning-votes'!A:A,0)</f>
        <v>28</v>
      </c>
      <c r="R509">
        <f>MATCH(A509,'state-winning-votes'!$A$2:$L$2,0)</f>
        <v>3</v>
      </c>
      <c r="S509" cm="1">
        <f t="array" ref="S509">INDEX('state-winning-votes'!$A$1:$L$53,$Q509,$R509)</f>
        <v>441089</v>
      </c>
      <c r="T509">
        <f>INDEX('state-winning-votes'!$A$1:$L$53,MATCH($C509,'state-winning-votes'!$A:$A,0),MATCH($A509,'state-winning-votes'!$A$2:$L$2,0))</f>
        <v>441089</v>
      </c>
      <c r="U509" t="str">
        <f t="shared" si="22"/>
        <v>Reagan, Ronald</v>
      </c>
      <c r="V509" t="str">
        <f>_xlfn.XLOOKUP(INDEX('state-winning-votes'!$A$1:$L$53,MATCH($C509,'state-winning-votes'!$A:$A,0),MATCH($A509,'state-winning-votes'!$A$2:$L$2,0)),$L:$L,$H:$H)</f>
        <v>Reagan, Ronald</v>
      </c>
      <c r="W509" t="str">
        <f>VLOOKUP(A509,'national-winners'!$A$2:$B$13,2,0)</f>
        <v>Reagan, Ronald</v>
      </c>
      <c r="X509" t="str">
        <f t="shared" si="23"/>
        <v xml:space="preserve"> Ronald Reagan (W)</v>
      </c>
    </row>
    <row r="510" spans="1:24" x14ac:dyDescent="0.25">
      <c r="A510">
        <v>1980</v>
      </c>
      <c r="B510" t="s">
        <v>101</v>
      </c>
      <c r="C510" t="s">
        <v>102</v>
      </c>
      <c r="D510">
        <v>28</v>
      </c>
      <c r="E510">
        <v>64</v>
      </c>
      <c r="F510">
        <v>46</v>
      </c>
      <c r="G510" t="s">
        <v>16</v>
      </c>
      <c r="H510" t="s">
        <v>169</v>
      </c>
      <c r="I510" t="str">
        <f t="shared" si="21"/>
        <v>Griswold, Deirdre(L)</v>
      </c>
      <c r="J510" t="s">
        <v>170</v>
      </c>
      <c r="K510" t="b">
        <v>0</v>
      </c>
      <c r="L510">
        <v>2402</v>
      </c>
      <c r="M510">
        <v>891750</v>
      </c>
      <c r="N510">
        <v>20171015</v>
      </c>
      <c r="O510" t="s">
        <v>19</v>
      </c>
      <c r="P510" t="str">
        <f>IF(VLOOKUP(A510,'national-winners'!$A$2:$B$13,2,0)=H510,"W","L")</f>
        <v>L</v>
      </c>
      <c r="Q510">
        <f>MATCH(C510,'state-winning-votes'!A:A,0)</f>
        <v>28</v>
      </c>
      <c r="R510">
        <f>MATCH(A510,'state-winning-votes'!$A$2:$L$2,0)</f>
        <v>3</v>
      </c>
      <c r="S510" cm="1">
        <f t="array" ref="S510">INDEX('state-winning-votes'!$A$1:$L$53,$Q510,$R510)</f>
        <v>441089</v>
      </c>
      <c r="T510">
        <f>INDEX('state-winning-votes'!$A$1:$L$53,MATCH($C510,'state-winning-votes'!$A:$A,0),MATCH($A510,'state-winning-votes'!$A$2:$L$2,0))</f>
        <v>441089</v>
      </c>
      <c r="U510" t="str">
        <f t="shared" si="22"/>
        <v>Reagan, Ronald</v>
      </c>
      <c r="V510" t="str">
        <f>_xlfn.XLOOKUP(INDEX('state-winning-votes'!$A$1:$L$53,MATCH($C510,'state-winning-votes'!$A:$A,0),MATCH($A510,'state-winning-votes'!$A$2:$L$2,0)),$L:$L,$H:$H)</f>
        <v>Reagan, Ronald</v>
      </c>
      <c r="W510" t="str">
        <f>VLOOKUP(A510,'national-winners'!$A$2:$B$13,2,0)</f>
        <v>Reagan, Ronald</v>
      </c>
      <c r="X510" t="str">
        <f t="shared" si="23"/>
        <v xml:space="preserve"> Ronald Reagan (W)</v>
      </c>
    </row>
    <row r="511" spans="1:24" x14ac:dyDescent="0.25">
      <c r="A511">
        <v>1980</v>
      </c>
      <c r="B511" t="s">
        <v>101</v>
      </c>
      <c r="C511" t="s">
        <v>102</v>
      </c>
      <c r="D511">
        <v>28</v>
      </c>
      <c r="E511">
        <v>64</v>
      </c>
      <c r="F511">
        <v>46</v>
      </c>
      <c r="G511" t="s">
        <v>16</v>
      </c>
      <c r="H511" t="s">
        <v>173</v>
      </c>
      <c r="I511" t="str">
        <f t="shared" si="21"/>
        <v>Pulley, Andrew(L)</v>
      </c>
      <c r="J511" t="s">
        <v>37</v>
      </c>
      <c r="K511" t="b">
        <v>0</v>
      </c>
      <c r="L511">
        <v>2240</v>
      </c>
      <c r="M511">
        <v>891750</v>
      </c>
      <c r="N511">
        <v>20171015</v>
      </c>
      <c r="O511" t="s">
        <v>19</v>
      </c>
      <c r="P511" t="str">
        <f>IF(VLOOKUP(A511,'national-winners'!$A$2:$B$13,2,0)=H511,"W","L")</f>
        <v>L</v>
      </c>
      <c r="Q511">
        <f>MATCH(C511,'state-winning-votes'!A:A,0)</f>
        <v>28</v>
      </c>
      <c r="R511">
        <f>MATCH(A511,'state-winning-votes'!$A$2:$L$2,0)</f>
        <v>3</v>
      </c>
      <c r="S511" cm="1">
        <f t="array" ref="S511">INDEX('state-winning-votes'!$A$1:$L$53,$Q511,$R511)</f>
        <v>441089</v>
      </c>
      <c r="T511">
        <f>INDEX('state-winning-votes'!$A$1:$L$53,MATCH($C511,'state-winning-votes'!$A:$A,0),MATCH($A511,'state-winning-votes'!$A$2:$L$2,0))</f>
        <v>441089</v>
      </c>
      <c r="U511" t="str">
        <f t="shared" si="22"/>
        <v>Reagan, Ronald</v>
      </c>
      <c r="V511" t="str">
        <f>_xlfn.XLOOKUP(INDEX('state-winning-votes'!$A$1:$L$53,MATCH($C511,'state-winning-votes'!$A:$A,0),MATCH($A511,'state-winning-votes'!$A$2:$L$2,0)),$L:$L,$H:$H)</f>
        <v>Reagan, Ronald</v>
      </c>
      <c r="W511" t="str">
        <f>VLOOKUP(A511,'national-winners'!$A$2:$B$13,2,0)</f>
        <v>Reagan, Ronald</v>
      </c>
      <c r="X511" t="str">
        <f t="shared" si="23"/>
        <v xml:space="preserve"> Ronald Reagan (W)</v>
      </c>
    </row>
    <row r="512" spans="1:24" x14ac:dyDescent="0.25">
      <c r="A512">
        <v>1980</v>
      </c>
      <c r="B512" t="s">
        <v>103</v>
      </c>
      <c r="C512" t="s">
        <v>104</v>
      </c>
      <c r="D512">
        <v>29</v>
      </c>
      <c r="E512">
        <v>43</v>
      </c>
      <c r="F512">
        <v>34</v>
      </c>
      <c r="G512" t="s">
        <v>16</v>
      </c>
      <c r="H512" t="s">
        <v>160</v>
      </c>
      <c r="I512" t="str">
        <f t="shared" si="21"/>
        <v>Reagan, Ronald(W)</v>
      </c>
      <c r="J512" t="s">
        <v>21</v>
      </c>
      <c r="K512" t="b">
        <v>0</v>
      </c>
      <c r="L512">
        <v>1074181</v>
      </c>
      <c r="M512">
        <v>2099824</v>
      </c>
      <c r="N512">
        <v>20171015</v>
      </c>
      <c r="O512" t="s">
        <v>19</v>
      </c>
      <c r="P512" t="str">
        <f>IF(VLOOKUP(A512,'national-winners'!$A$2:$B$13,2,0)=H512,"W","L")</f>
        <v>W</v>
      </c>
      <c r="Q512">
        <f>MATCH(C512,'state-winning-votes'!A:A,0)</f>
        <v>27</v>
      </c>
      <c r="R512">
        <f>MATCH(A512,'state-winning-votes'!$A$2:$L$2,0)</f>
        <v>3</v>
      </c>
      <c r="S512" cm="1">
        <f t="array" ref="S512">INDEX('state-winning-votes'!$A$1:$L$53,$Q512,$R512)</f>
        <v>1074181</v>
      </c>
      <c r="T512">
        <f>INDEX('state-winning-votes'!$A$1:$L$53,MATCH($C512,'state-winning-votes'!$A:$A,0),MATCH($A512,'state-winning-votes'!$A$2:$L$2,0))</f>
        <v>1074181</v>
      </c>
      <c r="U512" t="str">
        <f t="shared" si="22"/>
        <v>Reagan, Ronald</v>
      </c>
      <c r="V512" t="str">
        <f>_xlfn.XLOOKUP(INDEX('state-winning-votes'!$A$1:$L$53,MATCH($C512,'state-winning-votes'!$A:$A,0),MATCH($A512,'state-winning-votes'!$A$2:$L$2,0)),$L:$L,$H:$H)</f>
        <v>Reagan, Ronald</v>
      </c>
      <c r="W512" t="str">
        <f>VLOOKUP(A512,'national-winners'!$A$2:$B$13,2,0)</f>
        <v>Reagan, Ronald</v>
      </c>
      <c r="X512" t="str">
        <f t="shared" si="23"/>
        <v xml:space="preserve"> Ronald Reagan (W)</v>
      </c>
    </row>
    <row r="513" spans="1:24" x14ac:dyDescent="0.25">
      <c r="A513">
        <v>1980</v>
      </c>
      <c r="B513" t="s">
        <v>103</v>
      </c>
      <c r="C513" t="s">
        <v>104</v>
      </c>
      <c r="D513">
        <v>29</v>
      </c>
      <c r="E513">
        <v>43</v>
      </c>
      <c r="F513">
        <v>34</v>
      </c>
      <c r="G513" t="s">
        <v>16</v>
      </c>
      <c r="H513" t="s">
        <v>17</v>
      </c>
      <c r="I513" t="str">
        <f t="shared" si="21"/>
        <v>Carter, Jimmy(L)</v>
      </c>
      <c r="J513" t="s">
        <v>18</v>
      </c>
      <c r="K513" t="b">
        <v>0</v>
      </c>
      <c r="L513">
        <v>931182</v>
      </c>
      <c r="M513">
        <v>2099824</v>
      </c>
      <c r="N513">
        <v>20171015</v>
      </c>
      <c r="O513" t="s">
        <v>19</v>
      </c>
      <c r="P513" t="str">
        <f>IF(VLOOKUP(A513,'national-winners'!$A$2:$B$13,2,0)=H513,"W","L")</f>
        <v>L</v>
      </c>
      <c r="Q513">
        <f>MATCH(C513,'state-winning-votes'!A:A,0)</f>
        <v>27</v>
      </c>
      <c r="R513">
        <f>MATCH(A513,'state-winning-votes'!$A$2:$L$2,0)</f>
        <v>3</v>
      </c>
      <c r="S513" cm="1">
        <f t="array" ref="S513">INDEX('state-winning-votes'!$A$1:$L$53,$Q513,$R513)</f>
        <v>1074181</v>
      </c>
      <c r="T513">
        <f>INDEX('state-winning-votes'!$A$1:$L$53,MATCH($C513,'state-winning-votes'!$A:$A,0),MATCH($A513,'state-winning-votes'!$A$2:$L$2,0))</f>
        <v>1074181</v>
      </c>
      <c r="U513" t="str">
        <f t="shared" si="22"/>
        <v>Reagan, Ronald</v>
      </c>
      <c r="V513" t="str">
        <f>_xlfn.XLOOKUP(INDEX('state-winning-votes'!$A$1:$L$53,MATCH($C513,'state-winning-votes'!$A:$A,0),MATCH($A513,'state-winning-votes'!$A$2:$L$2,0)),$L:$L,$H:$H)</f>
        <v>Reagan, Ronald</v>
      </c>
      <c r="W513" t="str">
        <f>VLOOKUP(A513,'national-winners'!$A$2:$B$13,2,0)</f>
        <v>Reagan, Ronald</v>
      </c>
      <c r="X513" t="str">
        <f t="shared" si="23"/>
        <v xml:space="preserve"> Ronald Reagan (W)</v>
      </c>
    </row>
    <row r="514" spans="1:24" x14ac:dyDescent="0.25">
      <c r="A514">
        <v>1980</v>
      </c>
      <c r="B514" t="s">
        <v>103</v>
      </c>
      <c r="C514" t="s">
        <v>104</v>
      </c>
      <c r="D514">
        <v>29</v>
      </c>
      <c r="E514">
        <v>43</v>
      </c>
      <c r="F514">
        <v>34</v>
      </c>
      <c r="G514" t="s">
        <v>16</v>
      </c>
      <c r="H514" t="s">
        <v>161</v>
      </c>
      <c r="I514" t="str">
        <f t="shared" si="21"/>
        <v>Anderson, John B.(L)</v>
      </c>
      <c r="J514" t="s">
        <v>35</v>
      </c>
      <c r="K514" t="b">
        <v>0</v>
      </c>
      <c r="L514">
        <v>77920</v>
      </c>
      <c r="M514">
        <v>2099824</v>
      </c>
      <c r="N514">
        <v>20171015</v>
      </c>
      <c r="O514" t="s">
        <v>19</v>
      </c>
      <c r="P514" t="str">
        <f>IF(VLOOKUP(A514,'national-winners'!$A$2:$B$13,2,0)=H514,"W","L")</f>
        <v>L</v>
      </c>
      <c r="Q514">
        <f>MATCH(C514,'state-winning-votes'!A:A,0)</f>
        <v>27</v>
      </c>
      <c r="R514">
        <f>MATCH(A514,'state-winning-votes'!$A$2:$L$2,0)</f>
        <v>3</v>
      </c>
      <c r="S514" cm="1">
        <f t="array" ref="S514">INDEX('state-winning-votes'!$A$1:$L$53,$Q514,$R514)</f>
        <v>1074181</v>
      </c>
      <c r="T514">
        <f>INDEX('state-winning-votes'!$A$1:$L$53,MATCH($C514,'state-winning-votes'!$A:$A,0),MATCH($A514,'state-winning-votes'!$A$2:$L$2,0))</f>
        <v>1074181</v>
      </c>
      <c r="U514" t="str">
        <f t="shared" si="22"/>
        <v>Reagan, Ronald</v>
      </c>
      <c r="V514" t="str">
        <f>_xlfn.XLOOKUP(INDEX('state-winning-votes'!$A$1:$L$53,MATCH($C514,'state-winning-votes'!$A:$A,0),MATCH($A514,'state-winning-votes'!$A$2:$L$2,0)),$L:$L,$H:$H)</f>
        <v>Reagan, Ronald</v>
      </c>
      <c r="W514" t="str">
        <f>VLOOKUP(A514,'national-winners'!$A$2:$B$13,2,0)</f>
        <v>Reagan, Ronald</v>
      </c>
      <c r="X514" t="str">
        <f t="shared" si="23"/>
        <v xml:space="preserve"> Ronald Reagan (W)</v>
      </c>
    </row>
    <row r="515" spans="1:24" x14ac:dyDescent="0.25">
      <c r="A515">
        <v>1980</v>
      </c>
      <c r="B515" t="s">
        <v>103</v>
      </c>
      <c r="C515" t="s">
        <v>104</v>
      </c>
      <c r="D515">
        <v>29</v>
      </c>
      <c r="E515">
        <v>43</v>
      </c>
      <c r="F515">
        <v>34</v>
      </c>
      <c r="G515" t="s">
        <v>16</v>
      </c>
      <c r="H515" t="s">
        <v>163</v>
      </c>
      <c r="I515" t="str">
        <f t="shared" ref="I515:I578" si="24">H515&amp;"("&amp;P515&amp;")"</f>
        <v>Clark, Edward ""Ed""(L)</v>
      </c>
      <c r="J515" t="s">
        <v>29</v>
      </c>
      <c r="K515" t="b">
        <v>0</v>
      </c>
      <c r="L515">
        <v>14422</v>
      </c>
      <c r="M515">
        <v>2099824</v>
      </c>
      <c r="N515">
        <v>20171015</v>
      </c>
      <c r="O515" t="s">
        <v>19</v>
      </c>
      <c r="P515" t="str">
        <f>IF(VLOOKUP(A515,'national-winners'!$A$2:$B$13,2,0)=H515,"W","L")</f>
        <v>L</v>
      </c>
      <c r="Q515">
        <f>MATCH(C515,'state-winning-votes'!A:A,0)</f>
        <v>27</v>
      </c>
      <c r="R515">
        <f>MATCH(A515,'state-winning-votes'!$A$2:$L$2,0)</f>
        <v>3</v>
      </c>
      <c r="S515" cm="1">
        <f t="array" ref="S515">INDEX('state-winning-votes'!$A$1:$L$53,$Q515,$R515)</f>
        <v>1074181</v>
      </c>
      <c r="T515">
        <f>INDEX('state-winning-votes'!$A$1:$L$53,MATCH($C515,'state-winning-votes'!$A:$A,0),MATCH($A515,'state-winning-votes'!$A$2:$L$2,0))</f>
        <v>1074181</v>
      </c>
      <c r="U515" t="str">
        <f t="shared" ref="U515:U578" si="25">_xlfn.XLOOKUP(T515,L:L,H:H)</f>
        <v>Reagan, Ronald</v>
      </c>
      <c r="V515" t="str">
        <f>_xlfn.XLOOKUP(INDEX('state-winning-votes'!$A$1:$L$53,MATCH($C515,'state-winning-votes'!$A:$A,0),MATCH($A515,'state-winning-votes'!$A$2:$L$2,0)),$L:$L,$H:$H)</f>
        <v>Reagan, Ronald</v>
      </c>
      <c r="W515" t="str">
        <f>VLOOKUP(A515,'national-winners'!$A$2:$B$13,2,0)</f>
        <v>Reagan, Ronald</v>
      </c>
      <c r="X515" t="str">
        <f t="shared" ref="X515:X578" si="26">IFERROR(RIGHT(V515,LEN(V515)-SEARCH(",",V515))&amp;" "&amp;LEFT(V515,SEARCH(",",V515)-1)&amp;" (W)","NULL")</f>
        <v xml:space="preserve"> Ronald Reagan (W)</v>
      </c>
    </row>
    <row r="516" spans="1:24" x14ac:dyDescent="0.25">
      <c r="A516">
        <v>1980</v>
      </c>
      <c r="B516" t="s">
        <v>103</v>
      </c>
      <c r="C516" t="s">
        <v>104</v>
      </c>
      <c r="D516">
        <v>29</v>
      </c>
      <c r="E516">
        <v>43</v>
      </c>
      <c r="F516">
        <v>34</v>
      </c>
      <c r="G516" t="s">
        <v>16</v>
      </c>
      <c r="H516" t="s">
        <v>165</v>
      </c>
      <c r="I516" t="str">
        <f t="shared" si="24"/>
        <v>Deberry, Clifton(L)</v>
      </c>
      <c r="J516" t="s">
        <v>37</v>
      </c>
      <c r="K516" t="b">
        <v>0</v>
      </c>
      <c r="L516">
        <v>1515</v>
      </c>
      <c r="M516">
        <v>2099824</v>
      </c>
      <c r="N516">
        <v>20171015</v>
      </c>
      <c r="O516" t="s">
        <v>19</v>
      </c>
      <c r="P516" t="str">
        <f>IF(VLOOKUP(A516,'national-winners'!$A$2:$B$13,2,0)=H516,"W","L")</f>
        <v>L</v>
      </c>
      <c r="Q516">
        <f>MATCH(C516,'state-winning-votes'!A:A,0)</f>
        <v>27</v>
      </c>
      <c r="R516">
        <f>MATCH(A516,'state-winning-votes'!$A$2:$L$2,0)</f>
        <v>3</v>
      </c>
      <c r="S516" cm="1">
        <f t="array" ref="S516">INDEX('state-winning-votes'!$A$1:$L$53,$Q516,$R516)</f>
        <v>1074181</v>
      </c>
      <c r="T516">
        <f>INDEX('state-winning-votes'!$A$1:$L$53,MATCH($C516,'state-winning-votes'!$A:$A,0),MATCH($A516,'state-winning-votes'!$A$2:$L$2,0))</f>
        <v>1074181</v>
      </c>
      <c r="U516" t="str">
        <f t="shared" si="25"/>
        <v>Reagan, Ronald</v>
      </c>
      <c r="V516" t="str">
        <f>_xlfn.XLOOKUP(INDEX('state-winning-votes'!$A$1:$L$53,MATCH($C516,'state-winning-votes'!$A:$A,0),MATCH($A516,'state-winning-votes'!$A$2:$L$2,0)),$L:$L,$H:$H)</f>
        <v>Reagan, Ronald</v>
      </c>
      <c r="W516" t="str">
        <f>VLOOKUP(A516,'national-winners'!$A$2:$B$13,2,0)</f>
        <v>Reagan, Ronald</v>
      </c>
      <c r="X516" t="str">
        <f t="shared" si="26"/>
        <v xml:space="preserve"> Ronald Reagan (W)</v>
      </c>
    </row>
    <row r="517" spans="1:24" x14ac:dyDescent="0.25">
      <c r="A517">
        <v>1980</v>
      </c>
      <c r="B517" t="s">
        <v>103</v>
      </c>
      <c r="C517" t="s">
        <v>104</v>
      </c>
      <c r="D517">
        <v>29</v>
      </c>
      <c r="E517">
        <v>43</v>
      </c>
      <c r="F517">
        <v>34</v>
      </c>
      <c r="G517" t="s">
        <v>16</v>
      </c>
      <c r="I517" t="str">
        <f t="shared" si="24"/>
        <v>(L)</v>
      </c>
      <c r="K517" t="b">
        <v>1</v>
      </c>
      <c r="L517">
        <v>604</v>
      </c>
      <c r="M517">
        <v>2099824</v>
      </c>
      <c r="N517">
        <v>20171015</v>
      </c>
      <c r="O517" t="s">
        <v>19</v>
      </c>
      <c r="P517" t="str">
        <f>IF(VLOOKUP(A517,'national-winners'!$A$2:$B$13,2,0)=H517,"W","L")</f>
        <v>L</v>
      </c>
      <c r="Q517">
        <f>MATCH(C517,'state-winning-votes'!A:A,0)</f>
        <v>27</v>
      </c>
      <c r="R517">
        <f>MATCH(A517,'state-winning-votes'!$A$2:$L$2,0)</f>
        <v>3</v>
      </c>
      <c r="S517" cm="1">
        <f t="array" ref="S517">INDEX('state-winning-votes'!$A$1:$L$53,$Q517,$R517)</f>
        <v>1074181</v>
      </c>
      <c r="T517">
        <f>INDEX('state-winning-votes'!$A$1:$L$53,MATCH($C517,'state-winning-votes'!$A:$A,0),MATCH($A517,'state-winning-votes'!$A$2:$L$2,0))</f>
        <v>1074181</v>
      </c>
      <c r="U517" t="str">
        <f t="shared" si="25"/>
        <v>Reagan, Ronald</v>
      </c>
      <c r="V517" t="str">
        <f>_xlfn.XLOOKUP(INDEX('state-winning-votes'!$A$1:$L$53,MATCH($C517,'state-winning-votes'!$A:$A,0),MATCH($A517,'state-winning-votes'!$A$2:$L$2,0)),$L:$L,$H:$H)</f>
        <v>Reagan, Ronald</v>
      </c>
      <c r="W517" t="str">
        <f>VLOOKUP(A517,'national-winners'!$A$2:$B$13,2,0)</f>
        <v>Reagan, Ronald</v>
      </c>
      <c r="X517" t="str">
        <f t="shared" si="26"/>
        <v xml:space="preserve"> Ronald Reagan (W)</v>
      </c>
    </row>
    <row r="518" spans="1:24" x14ac:dyDescent="0.25">
      <c r="A518">
        <v>1980</v>
      </c>
      <c r="B518" t="s">
        <v>105</v>
      </c>
      <c r="C518" t="s">
        <v>106</v>
      </c>
      <c r="D518">
        <v>30</v>
      </c>
      <c r="E518">
        <v>81</v>
      </c>
      <c r="F518">
        <v>64</v>
      </c>
      <c r="G518" t="s">
        <v>16</v>
      </c>
      <c r="H518" t="s">
        <v>160</v>
      </c>
      <c r="I518" t="str">
        <f t="shared" si="24"/>
        <v>Reagan, Ronald(W)</v>
      </c>
      <c r="J518" t="s">
        <v>21</v>
      </c>
      <c r="K518" t="b">
        <v>0</v>
      </c>
      <c r="L518">
        <v>206814</v>
      </c>
      <c r="M518">
        <v>363952</v>
      </c>
      <c r="N518">
        <v>20171015</v>
      </c>
      <c r="O518" t="s">
        <v>19</v>
      </c>
      <c r="P518" t="str">
        <f>IF(VLOOKUP(A518,'national-winners'!$A$2:$B$13,2,0)=H518,"W","L")</f>
        <v>W</v>
      </c>
      <c r="Q518">
        <f>MATCH(C518,'state-winning-votes'!A:A,0)</f>
        <v>29</v>
      </c>
      <c r="R518">
        <f>MATCH(A518,'state-winning-votes'!$A$2:$L$2,0)</f>
        <v>3</v>
      </c>
      <c r="S518" cm="1">
        <f t="array" ref="S518">INDEX('state-winning-votes'!$A$1:$L$53,$Q518,$R518)</f>
        <v>206814</v>
      </c>
      <c r="T518">
        <f>INDEX('state-winning-votes'!$A$1:$L$53,MATCH($C518,'state-winning-votes'!$A:$A,0),MATCH($A518,'state-winning-votes'!$A$2:$L$2,0))</f>
        <v>206814</v>
      </c>
      <c r="U518" t="str">
        <f t="shared" si="25"/>
        <v>Reagan, Ronald</v>
      </c>
      <c r="V518" t="str">
        <f>_xlfn.XLOOKUP(INDEX('state-winning-votes'!$A$1:$L$53,MATCH($C518,'state-winning-votes'!$A:$A,0),MATCH($A518,'state-winning-votes'!$A$2:$L$2,0)),$L:$L,$H:$H)</f>
        <v>Reagan, Ronald</v>
      </c>
      <c r="W518" t="str">
        <f>VLOOKUP(A518,'national-winners'!$A$2:$B$13,2,0)</f>
        <v>Reagan, Ronald</v>
      </c>
      <c r="X518" t="str">
        <f t="shared" si="26"/>
        <v xml:space="preserve"> Ronald Reagan (W)</v>
      </c>
    </row>
    <row r="519" spans="1:24" x14ac:dyDescent="0.25">
      <c r="A519">
        <v>1980</v>
      </c>
      <c r="B519" t="s">
        <v>105</v>
      </c>
      <c r="C519" t="s">
        <v>106</v>
      </c>
      <c r="D519">
        <v>30</v>
      </c>
      <c r="E519">
        <v>81</v>
      </c>
      <c r="F519">
        <v>64</v>
      </c>
      <c r="G519" t="s">
        <v>16</v>
      </c>
      <c r="H519" t="s">
        <v>17</v>
      </c>
      <c r="I519" t="str">
        <f t="shared" si="24"/>
        <v>Carter, Jimmy(L)</v>
      </c>
      <c r="J519" t="s">
        <v>18</v>
      </c>
      <c r="K519" t="b">
        <v>0</v>
      </c>
      <c r="L519">
        <v>118032</v>
      </c>
      <c r="M519">
        <v>363952</v>
      </c>
      <c r="N519">
        <v>20171015</v>
      </c>
      <c r="O519" t="s">
        <v>19</v>
      </c>
      <c r="P519" t="str">
        <f>IF(VLOOKUP(A519,'national-winners'!$A$2:$B$13,2,0)=H519,"W","L")</f>
        <v>L</v>
      </c>
      <c r="Q519">
        <f>MATCH(C519,'state-winning-votes'!A:A,0)</f>
        <v>29</v>
      </c>
      <c r="R519">
        <f>MATCH(A519,'state-winning-votes'!$A$2:$L$2,0)</f>
        <v>3</v>
      </c>
      <c r="S519" cm="1">
        <f t="array" ref="S519">INDEX('state-winning-votes'!$A$1:$L$53,$Q519,$R519)</f>
        <v>206814</v>
      </c>
      <c r="T519">
        <f>INDEX('state-winning-votes'!$A$1:$L$53,MATCH($C519,'state-winning-votes'!$A:$A,0),MATCH($A519,'state-winning-votes'!$A$2:$L$2,0))</f>
        <v>206814</v>
      </c>
      <c r="U519" t="str">
        <f t="shared" si="25"/>
        <v>Reagan, Ronald</v>
      </c>
      <c r="V519" t="str">
        <f>_xlfn.XLOOKUP(INDEX('state-winning-votes'!$A$1:$L$53,MATCH($C519,'state-winning-votes'!$A:$A,0),MATCH($A519,'state-winning-votes'!$A$2:$L$2,0)),$L:$L,$H:$H)</f>
        <v>Reagan, Ronald</v>
      </c>
      <c r="W519" t="str">
        <f>VLOOKUP(A519,'national-winners'!$A$2:$B$13,2,0)</f>
        <v>Reagan, Ronald</v>
      </c>
      <c r="X519" t="str">
        <f t="shared" si="26"/>
        <v xml:space="preserve"> Ronald Reagan (W)</v>
      </c>
    </row>
    <row r="520" spans="1:24" x14ac:dyDescent="0.25">
      <c r="A520">
        <v>1980</v>
      </c>
      <c r="B520" t="s">
        <v>105</v>
      </c>
      <c r="C520" t="s">
        <v>106</v>
      </c>
      <c r="D520">
        <v>30</v>
      </c>
      <c r="E520">
        <v>81</v>
      </c>
      <c r="F520">
        <v>64</v>
      </c>
      <c r="G520" t="s">
        <v>16</v>
      </c>
      <c r="H520" t="s">
        <v>161</v>
      </c>
      <c r="I520" t="str">
        <f t="shared" si="24"/>
        <v>Anderson, John B.(L)</v>
      </c>
      <c r="J520" t="s">
        <v>35</v>
      </c>
      <c r="K520" t="b">
        <v>0</v>
      </c>
      <c r="L520">
        <v>29281</v>
      </c>
      <c r="M520">
        <v>363952</v>
      </c>
      <c r="N520">
        <v>20171015</v>
      </c>
      <c r="O520" t="s">
        <v>19</v>
      </c>
      <c r="P520" t="str">
        <f>IF(VLOOKUP(A520,'national-winners'!$A$2:$B$13,2,0)=H520,"W","L")</f>
        <v>L</v>
      </c>
      <c r="Q520">
        <f>MATCH(C520,'state-winning-votes'!A:A,0)</f>
        <v>29</v>
      </c>
      <c r="R520">
        <f>MATCH(A520,'state-winning-votes'!$A$2:$L$2,0)</f>
        <v>3</v>
      </c>
      <c r="S520" cm="1">
        <f t="array" ref="S520">INDEX('state-winning-votes'!$A$1:$L$53,$Q520,$R520)</f>
        <v>206814</v>
      </c>
      <c r="T520">
        <f>INDEX('state-winning-votes'!$A$1:$L$53,MATCH($C520,'state-winning-votes'!$A:$A,0),MATCH($A520,'state-winning-votes'!$A$2:$L$2,0))</f>
        <v>206814</v>
      </c>
      <c r="U520" t="str">
        <f t="shared" si="25"/>
        <v>Reagan, Ronald</v>
      </c>
      <c r="V520" t="str">
        <f>_xlfn.XLOOKUP(INDEX('state-winning-votes'!$A$1:$L$53,MATCH($C520,'state-winning-votes'!$A:$A,0),MATCH($A520,'state-winning-votes'!$A$2:$L$2,0)),$L:$L,$H:$H)</f>
        <v>Reagan, Ronald</v>
      </c>
      <c r="W520" t="str">
        <f>VLOOKUP(A520,'national-winners'!$A$2:$B$13,2,0)</f>
        <v>Reagan, Ronald</v>
      </c>
      <c r="X520" t="str">
        <f t="shared" si="26"/>
        <v xml:space="preserve"> Ronald Reagan (W)</v>
      </c>
    </row>
    <row r="521" spans="1:24" x14ac:dyDescent="0.25">
      <c r="A521">
        <v>1980</v>
      </c>
      <c r="B521" t="s">
        <v>105</v>
      </c>
      <c r="C521" t="s">
        <v>106</v>
      </c>
      <c r="D521">
        <v>30</v>
      </c>
      <c r="E521">
        <v>81</v>
      </c>
      <c r="F521">
        <v>64</v>
      </c>
      <c r="G521" t="s">
        <v>16</v>
      </c>
      <c r="H521" t="s">
        <v>163</v>
      </c>
      <c r="I521" t="str">
        <f t="shared" si="24"/>
        <v>Clark, Edward ""Ed""(L)</v>
      </c>
      <c r="J521" t="s">
        <v>29</v>
      </c>
      <c r="K521" t="b">
        <v>0</v>
      </c>
      <c r="L521">
        <v>9825</v>
      </c>
      <c r="M521">
        <v>363952</v>
      </c>
      <c r="N521">
        <v>20171015</v>
      </c>
      <c r="O521" t="s">
        <v>19</v>
      </c>
      <c r="P521" t="str">
        <f>IF(VLOOKUP(A521,'national-winners'!$A$2:$B$13,2,0)=H521,"W","L")</f>
        <v>L</v>
      </c>
      <c r="Q521">
        <f>MATCH(C521,'state-winning-votes'!A:A,0)</f>
        <v>29</v>
      </c>
      <c r="R521">
        <f>MATCH(A521,'state-winning-votes'!$A$2:$L$2,0)</f>
        <v>3</v>
      </c>
      <c r="S521" cm="1">
        <f t="array" ref="S521">INDEX('state-winning-votes'!$A$1:$L$53,$Q521,$R521)</f>
        <v>206814</v>
      </c>
      <c r="T521">
        <f>INDEX('state-winning-votes'!$A$1:$L$53,MATCH($C521,'state-winning-votes'!$A:$A,0),MATCH($A521,'state-winning-votes'!$A$2:$L$2,0))</f>
        <v>206814</v>
      </c>
      <c r="U521" t="str">
        <f t="shared" si="25"/>
        <v>Reagan, Ronald</v>
      </c>
      <c r="V521" t="str">
        <f>_xlfn.XLOOKUP(INDEX('state-winning-votes'!$A$1:$L$53,MATCH($C521,'state-winning-votes'!$A:$A,0),MATCH($A521,'state-winning-votes'!$A$2:$L$2,0)),$L:$L,$H:$H)</f>
        <v>Reagan, Ronald</v>
      </c>
      <c r="W521" t="str">
        <f>VLOOKUP(A521,'national-winners'!$A$2:$B$13,2,0)</f>
        <v>Reagan, Ronald</v>
      </c>
      <c r="X521" t="str">
        <f t="shared" si="26"/>
        <v xml:space="preserve"> Ronald Reagan (W)</v>
      </c>
    </row>
    <row r="522" spans="1:24" x14ac:dyDescent="0.25">
      <c r="A522">
        <v>1980</v>
      </c>
      <c r="B522" t="s">
        <v>107</v>
      </c>
      <c r="C522" t="s">
        <v>108</v>
      </c>
      <c r="D522">
        <v>31</v>
      </c>
      <c r="E522">
        <v>46</v>
      </c>
      <c r="F522">
        <v>35</v>
      </c>
      <c r="G522" t="s">
        <v>16</v>
      </c>
      <c r="H522" t="s">
        <v>160</v>
      </c>
      <c r="I522" t="str">
        <f t="shared" si="24"/>
        <v>Reagan, Ronald(W)</v>
      </c>
      <c r="J522" t="s">
        <v>21</v>
      </c>
      <c r="K522" t="b">
        <v>0</v>
      </c>
      <c r="L522">
        <v>419214</v>
      </c>
      <c r="M522">
        <v>639533</v>
      </c>
      <c r="N522">
        <v>20171015</v>
      </c>
      <c r="O522" t="s">
        <v>19</v>
      </c>
      <c r="P522" t="str">
        <f>IF(VLOOKUP(A522,'national-winners'!$A$2:$B$13,2,0)=H522,"W","L")</f>
        <v>W</v>
      </c>
      <c r="Q522">
        <f>MATCH(C522,'state-winning-votes'!A:A,0)</f>
        <v>32</v>
      </c>
      <c r="R522">
        <f>MATCH(A522,'state-winning-votes'!$A$2:$L$2,0)</f>
        <v>3</v>
      </c>
      <c r="S522" cm="1">
        <f t="array" ref="S522">INDEX('state-winning-votes'!$A$1:$L$53,$Q522,$R522)</f>
        <v>419214</v>
      </c>
      <c r="T522">
        <f>INDEX('state-winning-votes'!$A$1:$L$53,MATCH($C522,'state-winning-votes'!$A:$A,0),MATCH($A522,'state-winning-votes'!$A$2:$L$2,0))</f>
        <v>419214</v>
      </c>
      <c r="U522" t="str">
        <f t="shared" si="25"/>
        <v>Reagan, Ronald</v>
      </c>
      <c r="V522" t="str">
        <f>_xlfn.XLOOKUP(INDEX('state-winning-votes'!$A$1:$L$53,MATCH($C522,'state-winning-votes'!$A:$A,0),MATCH($A522,'state-winning-votes'!$A$2:$L$2,0)),$L:$L,$H:$H)</f>
        <v>Reagan, Ronald</v>
      </c>
      <c r="W522" t="str">
        <f>VLOOKUP(A522,'national-winners'!$A$2:$B$13,2,0)</f>
        <v>Reagan, Ronald</v>
      </c>
      <c r="X522" t="str">
        <f t="shared" si="26"/>
        <v xml:space="preserve"> Ronald Reagan (W)</v>
      </c>
    </row>
    <row r="523" spans="1:24" x14ac:dyDescent="0.25">
      <c r="A523">
        <v>1980</v>
      </c>
      <c r="B523" t="s">
        <v>107</v>
      </c>
      <c r="C523" t="s">
        <v>108</v>
      </c>
      <c r="D523">
        <v>31</v>
      </c>
      <c r="E523">
        <v>46</v>
      </c>
      <c r="F523">
        <v>35</v>
      </c>
      <c r="G523" t="s">
        <v>16</v>
      </c>
      <c r="H523" t="s">
        <v>17</v>
      </c>
      <c r="I523" t="str">
        <f t="shared" si="24"/>
        <v>Carter, Jimmy(L)</v>
      </c>
      <c r="J523" t="s">
        <v>18</v>
      </c>
      <c r="K523" t="b">
        <v>0</v>
      </c>
      <c r="L523">
        <v>166424</v>
      </c>
      <c r="M523">
        <v>639533</v>
      </c>
      <c r="N523">
        <v>20171015</v>
      </c>
      <c r="O523" t="s">
        <v>19</v>
      </c>
      <c r="P523" t="str">
        <f>IF(VLOOKUP(A523,'national-winners'!$A$2:$B$13,2,0)=H523,"W","L")</f>
        <v>L</v>
      </c>
      <c r="Q523">
        <f>MATCH(C523,'state-winning-votes'!A:A,0)</f>
        <v>32</v>
      </c>
      <c r="R523">
        <f>MATCH(A523,'state-winning-votes'!$A$2:$L$2,0)</f>
        <v>3</v>
      </c>
      <c r="S523" cm="1">
        <f t="array" ref="S523">INDEX('state-winning-votes'!$A$1:$L$53,$Q523,$R523)</f>
        <v>419214</v>
      </c>
      <c r="T523">
        <f>INDEX('state-winning-votes'!$A$1:$L$53,MATCH($C523,'state-winning-votes'!$A:$A,0),MATCH($A523,'state-winning-votes'!$A$2:$L$2,0))</f>
        <v>419214</v>
      </c>
      <c r="U523" t="str">
        <f t="shared" si="25"/>
        <v>Reagan, Ronald</v>
      </c>
      <c r="V523" t="str">
        <f>_xlfn.XLOOKUP(INDEX('state-winning-votes'!$A$1:$L$53,MATCH($C523,'state-winning-votes'!$A:$A,0),MATCH($A523,'state-winning-votes'!$A$2:$L$2,0)),$L:$L,$H:$H)</f>
        <v>Reagan, Ronald</v>
      </c>
      <c r="W523" t="str">
        <f>VLOOKUP(A523,'national-winners'!$A$2:$B$13,2,0)</f>
        <v>Reagan, Ronald</v>
      </c>
      <c r="X523" t="str">
        <f t="shared" si="26"/>
        <v xml:space="preserve"> Ronald Reagan (W)</v>
      </c>
    </row>
    <row r="524" spans="1:24" x14ac:dyDescent="0.25">
      <c r="A524">
        <v>1980</v>
      </c>
      <c r="B524" t="s">
        <v>107</v>
      </c>
      <c r="C524" t="s">
        <v>108</v>
      </c>
      <c r="D524">
        <v>31</v>
      </c>
      <c r="E524">
        <v>46</v>
      </c>
      <c r="F524">
        <v>35</v>
      </c>
      <c r="G524" t="s">
        <v>16</v>
      </c>
      <c r="H524" t="s">
        <v>161</v>
      </c>
      <c r="I524" t="str">
        <f t="shared" si="24"/>
        <v>Anderson, John B.(L)</v>
      </c>
      <c r="J524" t="s">
        <v>35</v>
      </c>
      <c r="K524" t="b">
        <v>0</v>
      </c>
      <c r="L524">
        <v>44854</v>
      </c>
      <c r="M524">
        <v>639533</v>
      </c>
      <c r="N524">
        <v>20171015</v>
      </c>
      <c r="O524" t="s">
        <v>19</v>
      </c>
      <c r="P524" t="str">
        <f>IF(VLOOKUP(A524,'national-winners'!$A$2:$B$13,2,0)=H524,"W","L")</f>
        <v>L</v>
      </c>
      <c r="Q524">
        <f>MATCH(C524,'state-winning-votes'!A:A,0)</f>
        <v>32</v>
      </c>
      <c r="R524">
        <f>MATCH(A524,'state-winning-votes'!$A$2:$L$2,0)</f>
        <v>3</v>
      </c>
      <c r="S524" cm="1">
        <f t="array" ref="S524">INDEX('state-winning-votes'!$A$1:$L$53,$Q524,$R524)</f>
        <v>419214</v>
      </c>
      <c r="T524">
        <f>INDEX('state-winning-votes'!$A$1:$L$53,MATCH($C524,'state-winning-votes'!$A:$A,0),MATCH($A524,'state-winning-votes'!$A$2:$L$2,0))</f>
        <v>419214</v>
      </c>
      <c r="U524" t="str">
        <f t="shared" si="25"/>
        <v>Reagan, Ronald</v>
      </c>
      <c r="V524" t="str">
        <f>_xlfn.XLOOKUP(INDEX('state-winning-votes'!$A$1:$L$53,MATCH($C524,'state-winning-votes'!$A:$A,0),MATCH($A524,'state-winning-votes'!$A$2:$L$2,0)),$L:$L,$H:$H)</f>
        <v>Reagan, Ronald</v>
      </c>
      <c r="W524" t="str">
        <f>VLOOKUP(A524,'national-winners'!$A$2:$B$13,2,0)</f>
        <v>Reagan, Ronald</v>
      </c>
      <c r="X524" t="str">
        <f t="shared" si="26"/>
        <v xml:space="preserve"> Ronald Reagan (W)</v>
      </c>
    </row>
    <row r="525" spans="1:24" x14ac:dyDescent="0.25">
      <c r="A525">
        <v>1980</v>
      </c>
      <c r="B525" t="s">
        <v>107</v>
      </c>
      <c r="C525" t="s">
        <v>108</v>
      </c>
      <c r="D525">
        <v>31</v>
      </c>
      <c r="E525">
        <v>46</v>
      </c>
      <c r="F525">
        <v>35</v>
      </c>
      <c r="G525" t="s">
        <v>16</v>
      </c>
      <c r="H525" t="s">
        <v>163</v>
      </c>
      <c r="I525" t="str">
        <f t="shared" si="24"/>
        <v>Clark, Edward ""Ed""(L)</v>
      </c>
      <c r="J525" t="s">
        <v>29</v>
      </c>
      <c r="K525" t="b">
        <v>0</v>
      </c>
      <c r="L525">
        <v>9041</v>
      </c>
      <c r="M525">
        <v>639533</v>
      </c>
      <c r="N525">
        <v>20171015</v>
      </c>
      <c r="O525" t="s">
        <v>19</v>
      </c>
      <c r="P525" t="str">
        <f>IF(VLOOKUP(A525,'national-winners'!$A$2:$B$13,2,0)=H525,"W","L")</f>
        <v>L</v>
      </c>
      <c r="Q525">
        <f>MATCH(C525,'state-winning-votes'!A:A,0)</f>
        <v>32</v>
      </c>
      <c r="R525">
        <f>MATCH(A525,'state-winning-votes'!$A$2:$L$2,0)</f>
        <v>3</v>
      </c>
      <c r="S525" cm="1">
        <f t="array" ref="S525">INDEX('state-winning-votes'!$A$1:$L$53,$Q525,$R525)</f>
        <v>419214</v>
      </c>
      <c r="T525">
        <f>INDEX('state-winning-votes'!$A$1:$L$53,MATCH($C525,'state-winning-votes'!$A:$A,0),MATCH($A525,'state-winning-votes'!$A$2:$L$2,0))</f>
        <v>419214</v>
      </c>
      <c r="U525" t="str">
        <f t="shared" si="25"/>
        <v>Reagan, Ronald</v>
      </c>
      <c r="V525" t="str">
        <f>_xlfn.XLOOKUP(INDEX('state-winning-votes'!$A$1:$L$53,MATCH($C525,'state-winning-votes'!$A:$A,0),MATCH($A525,'state-winning-votes'!$A$2:$L$2,0)),$L:$L,$H:$H)</f>
        <v>Reagan, Ronald</v>
      </c>
      <c r="W525" t="str">
        <f>VLOOKUP(A525,'national-winners'!$A$2:$B$13,2,0)</f>
        <v>Reagan, Ronald</v>
      </c>
      <c r="X525" t="str">
        <f t="shared" si="26"/>
        <v xml:space="preserve"> Ronald Reagan (W)</v>
      </c>
    </row>
    <row r="526" spans="1:24" x14ac:dyDescent="0.25">
      <c r="A526">
        <v>1980</v>
      </c>
      <c r="B526" t="s">
        <v>109</v>
      </c>
      <c r="C526" t="s">
        <v>110</v>
      </c>
      <c r="D526">
        <v>32</v>
      </c>
      <c r="E526">
        <v>88</v>
      </c>
      <c r="F526">
        <v>65</v>
      </c>
      <c r="G526" t="s">
        <v>16</v>
      </c>
      <c r="H526" t="s">
        <v>160</v>
      </c>
      <c r="I526" t="str">
        <f t="shared" si="24"/>
        <v>Reagan, Ronald(W)</v>
      </c>
      <c r="J526" t="s">
        <v>21</v>
      </c>
      <c r="K526" t="b">
        <v>0</v>
      </c>
      <c r="L526">
        <v>155017</v>
      </c>
      <c r="M526">
        <v>243692</v>
      </c>
      <c r="N526">
        <v>20171015</v>
      </c>
      <c r="O526" t="s">
        <v>19</v>
      </c>
      <c r="P526" t="str">
        <f>IF(VLOOKUP(A526,'national-winners'!$A$2:$B$13,2,0)=H526,"W","L")</f>
        <v>W</v>
      </c>
      <c r="Q526">
        <f>MATCH(C526,'state-winning-votes'!A:A,0)</f>
        <v>36</v>
      </c>
      <c r="R526">
        <f>MATCH(A526,'state-winning-votes'!$A$2:$L$2,0)</f>
        <v>3</v>
      </c>
      <c r="S526" cm="1">
        <f t="array" ref="S526">INDEX('state-winning-votes'!$A$1:$L$53,$Q526,$R526)</f>
        <v>155017</v>
      </c>
      <c r="T526">
        <f>INDEX('state-winning-votes'!$A$1:$L$53,MATCH($C526,'state-winning-votes'!$A:$A,0),MATCH($A526,'state-winning-votes'!$A$2:$L$2,0))</f>
        <v>155017</v>
      </c>
      <c r="U526" t="str">
        <f t="shared" si="25"/>
        <v>Reagan, Ronald</v>
      </c>
      <c r="V526" t="str">
        <f>_xlfn.XLOOKUP(INDEX('state-winning-votes'!$A$1:$L$53,MATCH($C526,'state-winning-votes'!$A:$A,0),MATCH($A526,'state-winning-votes'!$A$2:$L$2,0)),$L:$L,$H:$H)</f>
        <v>Reagan, Ronald</v>
      </c>
      <c r="W526" t="str">
        <f>VLOOKUP(A526,'national-winners'!$A$2:$B$13,2,0)</f>
        <v>Reagan, Ronald</v>
      </c>
      <c r="X526" t="str">
        <f t="shared" si="26"/>
        <v xml:space="preserve"> Ronald Reagan (W)</v>
      </c>
    </row>
    <row r="527" spans="1:24" x14ac:dyDescent="0.25">
      <c r="A527">
        <v>1980</v>
      </c>
      <c r="B527" t="s">
        <v>109</v>
      </c>
      <c r="C527" t="s">
        <v>110</v>
      </c>
      <c r="D527">
        <v>32</v>
      </c>
      <c r="E527">
        <v>88</v>
      </c>
      <c r="F527">
        <v>65</v>
      </c>
      <c r="G527" t="s">
        <v>16</v>
      </c>
      <c r="H527" t="s">
        <v>17</v>
      </c>
      <c r="I527" t="str">
        <f t="shared" si="24"/>
        <v>Carter, Jimmy(L)</v>
      </c>
      <c r="J527" t="s">
        <v>18</v>
      </c>
      <c r="K527" t="b">
        <v>0</v>
      </c>
      <c r="L527">
        <v>66666</v>
      </c>
      <c r="M527">
        <v>243692</v>
      </c>
      <c r="N527">
        <v>20171015</v>
      </c>
      <c r="O527" t="s">
        <v>19</v>
      </c>
      <c r="P527" t="str">
        <f>IF(VLOOKUP(A527,'national-winners'!$A$2:$B$13,2,0)=H527,"W","L")</f>
        <v>L</v>
      </c>
      <c r="Q527">
        <f>MATCH(C527,'state-winning-votes'!A:A,0)</f>
        <v>36</v>
      </c>
      <c r="R527">
        <f>MATCH(A527,'state-winning-votes'!$A$2:$L$2,0)</f>
        <v>3</v>
      </c>
      <c r="S527" cm="1">
        <f t="array" ref="S527">INDEX('state-winning-votes'!$A$1:$L$53,$Q527,$R527)</f>
        <v>155017</v>
      </c>
      <c r="T527">
        <f>INDEX('state-winning-votes'!$A$1:$L$53,MATCH($C527,'state-winning-votes'!$A:$A,0),MATCH($A527,'state-winning-votes'!$A$2:$L$2,0))</f>
        <v>155017</v>
      </c>
      <c r="U527" t="str">
        <f t="shared" si="25"/>
        <v>Reagan, Ronald</v>
      </c>
      <c r="V527" t="str">
        <f>_xlfn.XLOOKUP(INDEX('state-winning-votes'!$A$1:$L$53,MATCH($C527,'state-winning-votes'!$A:$A,0),MATCH($A527,'state-winning-votes'!$A$2:$L$2,0)),$L:$L,$H:$H)</f>
        <v>Reagan, Ronald</v>
      </c>
      <c r="W527" t="str">
        <f>VLOOKUP(A527,'national-winners'!$A$2:$B$13,2,0)</f>
        <v>Reagan, Ronald</v>
      </c>
      <c r="X527" t="str">
        <f t="shared" si="26"/>
        <v xml:space="preserve"> Ronald Reagan (W)</v>
      </c>
    </row>
    <row r="528" spans="1:24" x14ac:dyDescent="0.25">
      <c r="A528">
        <v>1980</v>
      </c>
      <c r="B528" t="s">
        <v>109</v>
      </c>
      <c r="C528" t="s">
        <v>110</v>
      </c>
      <c r="D528">
        <v>32</v>
      </c>
      <c r="E528">
        <v>88</v>
      </c>
      <c r="F528">
        <v>65</v>
      </c>
      <c r="G528" t="s">
        <v>16</v>
      </c>
      <c r="H528" t="s">
        <v>161</v>
      </c>
      <c r="I528" t="str">
        <f t="shared" si="24"/>
        <v>Anderson, John B.(L)</v>
      </c>
      <c r="J528" t="s">
        <v>35</v>
      </c>
      <c r="K528" t="b">
        <v>0</v>
      </c>
      <c r="L528">
        <v>17651</v>
      </c>
      <c r="M528">
        <v>243692</v>
      </c>
      <c r="N528">
        <v>20171015</v>
      </c>
      <c r="O528" t="s">
        <v>19</v>
      </c>
      <c r="P528" t="str">
        <f>IF(VLOOKUP(A528,'national-winners'!$A$2:$B$13,2,0)=H528,"W","L")</f>
        <v>L</v>
      </c>
      <c r="Q528">
        <f>MATCH(C528,'state-winning-votes'!A:A,0)</f>
        <v>36</v>
      </c>
      <c r="R528">
        <f>MATCH(A528,'state-winning-votes'!$A$2:$L$2,0)</f>
        <v>3</v>
      </c>
      <c r="S528" cm="1">
        <f t="array" ref="S528">INDEX('state-winning-votes'!$A$1:$L$53,$Q528,$R528)</f>
        <v>155017</v>
      </c>
      <c r="T528">
        <f>INDEX('state-winning-votes'!$A$1:$L$53,MATCH($C528,'state-winning-votes'!$A:$A,0),MATCH($A528,'state-winning-votes'!$A$2:$L$2,0))</f>
        <v>155017</v>
      </c>
      <c r="U528" t="str">
        <f t="shared" si="25"/>
        <v>Reagan, Ronald</v>
      </c>
      <c r="V528" t="str">
        <f>_xlfn.XLOOKUP(INDEX('state-winning-votes'!$A$1:$L$53,MATCH($C528,'state-winning-votes'!$A:$A,0),MATCH($A528,'state-winning-votes'!$A$2:$L$2,0)),$L:$L,$H:$H)</f>
        <v>Reagan, Ronald</v>
      </c>
      <c r="W528" t="str">
        <f>VLOOKUP(A528,'national-winners'!$A$2:$B$13,2,0)</f>
        <v>Reagan, Ronald</v>
      </c>
      <c r="X528" t="str">
        <f t="shared" si="26"/>
        <v xml:space="preserve"> Ronald Reagan (W)</v>
      </c>
    </row>
    <row r="529" spans="1:24" x14ac:dyDescent="0.25">
      <c r="A529">
        <v>1980</v>
      </c>
      <c r="B529" t="s">
        <v>109</v>
      </c>
      <c r="C529" t="s">
        <v>110</v>
      </c>
      <c r="D529">
        <v>32</v>
      </c>
      <c r="E529">
        <v>88</v>
      </c>
      <c r="F529">
        <v>65</v>
      </c>
      <c r="G529" t="s">
        <v>16</v>
      </c>
      <c r="H529" t="s">
        <v>163</v>
      </c>
      <c r="I529" t="str">
        <f t="shared" si="24"/>
        <v>Clark, Edward ""Ed""(L)</v>
      </c>
      <c r="J529" t="s">
        <v>29</v>
      </c>
      <c r="K529" t="b">
        <v>0</v>
      </c>
      <c r="L529">
        <v>4358</v>
      </c>
      <c r="M529">
        <v>243692</v>
      </c>
      <c r="N529">
        <v>20171015</v>
      </c>
      <c r="O529" t="s">
        <v>19</v>
      </c>
      <c r="P529" t="str">
        <f>IF(VLOOKUP(A529,'national-winners'!$A$2:$B$13,2,0)=H529,"W","L")</f>
        <v>L</v>
      </c>
      <c r="Q529">
        <f>MATCH(C529,'state-winning-votes'!A:A,0)</f>
        <v>36</v>
      </c>
      <c r="R529">
        <f>MATCH(A529,'state-winning-votes'!$A$2:$L$2,0)</f>
        <v>3</v>
      </c>
      <c r="S529" cm="1">
        <f t="array" ref="S529">INDEX('state-winning-votes'!$A$1:$L$53,$Q529,$R529)</f>
        <v>155017</v>
      </c>
      <c r="T529">
        <f>INDEX('state-winning-votes'!$A$1:$L$53,MATCH($C529,'state-winning-votes'!$A:$A,0),MATCH($A529,'state-winning-votes'!$A$2:$L$2,0))</f>
        <v>155017</v>
      </c>
      <c r="U529" t="str">
        <f t="shared" si="25"/>
        <v>Reagan, Ronald</v>
      </c>
      <c r="V529" t="str">
        <f>_xlfn.XLOOKUP(INDEX('state-winning-votes'!$A$1:$L$53,MATCH($C529,'state-winning-votes'!$A:$A,0),MATCH($A529,'state-winning-votes'!$A$2:$L$2,0)),$L:$L,$H:$H)</f>
        <v>Reagan, Ronald</v>
      </c>
      <c r="W529" t="str">
        <f>VLOOKUP(A529,'national-winners'!$A$2:$B$13,2,0)</f>
        <v>Reagan, Ronald</v>
      </c>
      <c r="X529" t="str">
        <f t="shared" si="26"/>
        <v xml:space="preserve"> Ronald Reagan (W)</v>
      </c>
    </row>
    <row r="530" spans="1:24" x14ac:dyDescent="0.25">
      <c r="A530">
        <v>1980</v>
      </c>
      <c r="B530" t="s">
        <v>111</v>
      </c>
      <c r="C530" t="s">
        <v>112</v>
      </c>
      <c r="D530">
        <v>33</v>
      </c>
      <c r="E530">
        <v>12</v>
      </c>
      <c r="F530">
        <v>4</v>
      </c>
      <c r="G530" t="s">
        <v>16</v>
      </c>
      <c r="H530" t="s">
        <v>160</v>
      </c>
      <c r="I530" t="str">
        <f t="shared" si="24"/>
        <v>Reagan, Ronald(W)</v>
      </c>
      <c r="J530" t="s">
        <v>21</v>
      </c>
      <c r="K530" t="b">
        <v>0</v>
      </c>
      <c r="L530">
        <v>221705</v>
      </c>
      <c r="M530">
        <v>383990</v>
      </c>
      <c r="N530">
        <v>20171015</v>
      </c>
      <c r="O530" t="s">
        <v>19</v>
      </c>
      <c r="P530" t="str">
        <f>IF(VLOOKUP(A530,'national-winners'!$A$2:$B$13,2,0)=H530,"W","L")</f>
        <v>W</v>
      </c>
      <c r="Q530">
        <f>MATCH(C530,'state-winning-votes'!A:A,0)</f>
        <v>33</v>
      </c>
      <c r="R530">
        <f>MATCH(A530,'state-winning-votes'!$A$2:$L$2,0)</f>
        <v>3</v>
      </c>
      <c r="S530" cm="1">
        <f t="array" ref="S530">INDEX('state-winning-votes'!$A$1:$L$53,$Q530,$R530)</f>
        <v>221705</v>
      </c>
      <c r="T530">
        <f>INDEX('state-winning-votes'!$A$1:$L$53,MATCH($C530,'state-winning-votes'!$A:$A,0),MATCH($A530,'state-winning-votes'!$A$2:$L$2,0))</f>
        <v>221705</v>
      </c>
      <c r="U530" t="str">
        <f t="shared" si="25"/>
        <v>Reagan, Ronald</v>
      </c>
      <c r="V530" t="str">
        <f>_xlfn.XLOOKUP(INDEX('state-winning-votes'!$A$1:$L$53,MATCH($C530,'state-winning-votes'!$A:$A,0),MATCH($A530,'state-winning-votes'!$A$2:$L$2,0)),$L:$L,$H:$H)</f>
        <v>Reagan, Ronald</v>
      </c>
      <c r="W530" t="str">
        <f>VLOOKUP(A530,'national-winners'!$A$2:$B$13,2,0)</f>
        <v>Reagan, Ronald</v>
      </c>
      <c r="X530" t="str">
        <f t="shared" si="26"/>
        <v xml:space="preserve"> Ronald Reagan (W)</v>
      </c>
    </row>
    <row r="531" spans="1:24" x14ac:dyDescent="0.25">
      <c r="A531">
        <v>1980</v>
      </c>
      <c r="B531" t="s">
        <v>111</v>
      </c>
      <c r="C531" t="s">
        <v>112</v>
      </c>
      <c r="D531">
        <v>33</v>
      </c>
      <c r="E531">
        <v>12</v>
      </c>
      <c r="F531">
        <v>4</v>
      </c>
      <c r="G531" t="s">
        <v>16</v>
      </c>
      <c r="H531" t="s">
        <v>17</v>
      </c>
      <c r="I531" t="str">
        <f t="shared" si="24"/>
        <v>Carter, Jimmy(L)</v>
      </c>
      <c r="J531" t="s">
        <v>18</v>
      </c>
      <c r="K531" t="b">
        <v>0</v>
      </c>
      <c r="L531">
        <v>108864</v>
      </c>
      <c r="M531">
        <v>383990</v>
      </c>
      <c r="N531">
        <v>20171015</v>
      </c>
      <c r="O531" t="s">
        <v>19</v>
      </c>
      <c r="P531" t="str">
        <f>IF(VLOOKUP(A531,'national-winners'!$A$2:$B$13,2,0)=H531,"W","L")</f>
        <v>L</v>
      </c>
      <c r="Q531">
        <f>MATCH(C531,'state-winning-votes'!A:A,0)</f>
        <v>33</v>
      </c>
      <c r="R531">
        <f>MATCH(A531,'state-winning-votes'!$A$2:$L$2,0)</f>
        <v>3</v>
      </c>
      <c r="S531" cm="1">
        <f t="array" ref="S531">INDEX('state-winning-votes'!$A$1:$L$53,$Q531,$R531)</f>
        <v>221705</v>
      </c>
      <c r="T531">
        <f>INDEX('state-winning-votes'!$A$1:$L$53,MATCH($C531,'state-winning-votes'!$A:$A,0),MATCH($A531,'state-winning-votes'!$A$2:$L$2,0))</f>
        <v>221705</v>
      </c>
      <c r="U531" t="str">
        <f t="shared" si="25"/>
        <v>Reagan, Ronald</v>
      </c>
      <c r="V531" t="str">
        <f>_xlfn.XLOOKUP(INDEX('state-winning-votes'!$A$1:$L$53,MATCH($C531,'state-winning-votes'!$A:$A,0),MATCH($A531,'state-winning-votes'!$A$2:$L$2,0)),$L:$L,$H:$H)</f>
        <v>Reagan, Ronald</v>
      </c>
      <c r="W531" t="str">
        <f>VLOOKUP(A531,'national-winners'!$A$2:$B$13,2,0)</f>
        <v>Reagan, Ronald</v>
      </c>
      <c r="X531" t="str">
        <f t="shared" si="26"/>
        <v xml:space="preserve"> Ronald Reagan (W)</v>
      </c>
    </row>
    <row r="532" spans="1:24" x14ac:dyDescent="0.25">
      <c r="A532">
        <v>1980</v>
      </c>
      <c r="B532" t="s">
        <v>111</v>
      </c>
      <c r="C532" t="s">
        <v>112</v>
      </c>
      <c r="D532">
        <v>33</v>
      </c>
      <c r="E532">
        <v>12</v>
      </c>
      <c r="F532">
        <v>4</v>
      </c>
      <c r="G532" t="s">
        <v>16</v>
      </c>
      <c r="H532" t="s">
        <v>161</v>
      </c>
      <c r="I532" t="str">
        <f t="shared" si="24"/>
        <v>Anderson, John B.(L)</v>
      </c>
      <c r="J532" t="s">
        <v>35</v>
      </c>
      <c r="K532" t="b">
        <v>0</v>
      </c>
      <c r="L532">
        <v>49693</v>
      </c>
      <c r="M532">
        <v>383990</v>
      </c>
      <c r="N532">
        <v>20171015</v>
      </c>
      <c r="O532" t="s">
        <v>19</v>
      </c>
      <c r="P532" t="str">
        <f>IF(VLOOKUP(A532,'national-winners'!$A$2:$B$13,2,0)=H532,"W","L")</f>
        <v>L</v>
      </c>
      <c r="Q532">
        <f>MATCH(C532,'state-winning-votes'!A:A,0)</f>
        <v>33</v>
      </c>
      <c r="R532">
        <f>MATCH(A532,'state-winning-votes'!$A$2:$L$2,0)</f>
        <v>3</v>
      </c>
      <c r="S532" cm="1">
        <f t="array" ref="S532">INDEX('state-winning-votes'!$A$1:$L$53,$Q532,$R532)</f>
        <v>221705</v>
      </c>
      <c r="T532">
        <f>INDEX('state-winning-votes'!$A$1:$L$53,MATCH($C532,'state-winning-votes'!$A:$A,0),MATCH($A532,'state-winning-votes'!$A$2:$L$2,0))</f>
        <v>221705</v>
      </c>
      <c r="U532" t="str">
        <f t="shared" si="25"/>
        <v>Reagan, Ronald</v>
      </c>
      <c r="V532" t="str">
        <f>_xlfn.XLOOKUP(INDEX('state-winning-votes'!$A$1:$L$53,MATCH($C532,'state-winning-votes'!$A:$A,0),MATCH($A532,'state-winning-votes'!$A$2:$L$2,0)),$L:$L,$H:$H)</f>
        <v>Reagan, Ronald</v>
      </c>
      <c r="W532" t="str">
        <f>VLOOKUP(A532,'national-winners'!$A$2:$B$13,2,0)</f>
        <v>Reagan, Ronald</v>
      </c>
      <c r="X532" t="str">
        <f t="shared" si="26"/>
        <v xml:space="preserve"> Ronald Reagan (W)</v>
      </c>
    </row>
    <row r="533" spans="1:24" x14ac:dyDescent="0.25">
      <c r="A533">
        <v>1980</v>
      </c>
      <c r="B533" t="s">
        <v>111</v>
      </c>
      <c r="C533" t="s">
        <v>112</v>
      </c>
      <c r="D533">
        <v>33</v>
      </c>
      <c r="E533">
        <v>12</v>
      </c>
      <c r="F533">
        <v>4</v>
      </c>
      <c r="G533" t="s">
        <v>16</v>
      </c>
      <c r="H533" t="s">
        <v>163</v>
      </c>
      <c r="I533" t="str">
        <f t="shared" si="24"/>
        <v>Clark, Edward ""Ed""(L)</v>
      </c>
      <c r="J533" t="s">
        <v>29</v>
      </c>
      <c r="K533" t="b">
        <v>0</v>
      </c>
      <c r="L533">
        <v>2064</v>
      </c>
      <c r="M533">
        <v>383990</v>
      </c>
      <c r="N533">
        <v>20171015</v>
      </c>
      <c r="O533" t="s">
        <v>19</v>
      </c>
      <c r="P533" t="str">
        <f>IF(VLOOKUP(A533,'national-winners'!$A$2:$B$13,2,0)=H533,"W","L")</f>
        <v>L</v>
      </c>
      <c r="Q533">
        <f>MATCH(C533,'state-winning-votes'!A:A,0)</f>
        <v>33</v>
      </c>
      <c r="R533">
        <f>MATCH(A533,'state-winning-votes'!$A$2:$L$2,0)</f>
        <v>3</v>
      </c>
      <c r="S533" cm="1">
        <f t="array" ref="S533">INDEX('state-winning-votes'!$A$1:$L$53,$Q533,$R533)</f>
        <v>221705</v>
      </c>
      <c r="T533">
        <f>INDEX('state-winning-votes'!$A$1:$L$53,MATCH($C533,'state-winning-votes'!$A:$A,0),MATCH($A533,'state-winning-votes'!$A$2:$L$2,0))</f>
        <v>221705</v>
      </c>
      <c r="U533" t="str">
        <f t="shared" si="25"/>
        <v>Reagan, Ronald</v>
      </c>
      <c r="V533" t="str">
        <f>_xlfn.XLOOKUP(INDEX('state-winning-votes'!$A$1:$L$53,MATCH($C533,'state-winning-votes'!$A:$A,0),MATCH($A533,'state-winning-votes'!$A$2:$L$2,0)),$L:$L,$H:$H)</f>
        <v>Reagan, Ronald</v>
      </c>
      <c r="W533" t="str">
        <f>VLOOKUP(A533,'national-winners'!$A$2:$B$13,2,0)</f>
        <v>Reagan, Ronald</v>
      </c>
      <c r="X533" t="str">
        <f t="shared" si="26"/>
        <v xml:space="preserve"> Ronald Reagan (W)</v>
      </c>
    </row>
    <row r="534" spans="1:24" x14ac:dyDescent="0.25">
      <c r="A534">
        <v>1980</v>
      </c>
      <c r="B534" t="s">
        <v>111</v>
      </c>
      <c r="C534" t="s">
        <v>112</v>
      </c>
      <c r="D534">
        <v>33</v>
      </c>
      <c r="E534">
        <v>12</v>
      </c>
      <c r="F534">
        <v>4</v>
      </c>
      <c r="G534" t="s">
        <v>16</v>
      </c>
      <c r="H534" t="s">
        <v>167</v>
      </c>
      <c r="I534" t="str">
        <f t="shared" si="24"/>
        <v>Commoner, Barry(L)</v>
      </c>
      <c r="J534" t="s">
        <v>168</v>
      </c>
      <c r="K534" t="b">
        <v>0</v>
      </c>
      <c r="L534">
        <v>1320</v>
      </c>
      <c r="M534">
        <v>383990</v>
      </c>
      <c r="N534">
        <v>20171015</v>
      </c>
      <c r="O534" t="s">
        <v>19</v>
      </c>
      <c r="P534" t="str">
        <f>IF(VLOOKUP(A534,'national-winners'!$A$2:$B$13,2,0)=H534,"W","L")</f>
        <v>L</v>
      </c>
      <c r="Q534">
        <f>MATCH(C534,'state-winning-votes'!A:A,0)</f>
        <v>33</v>
      </c>
      <c r="R534">
        <f>MATCH(A534,'state-winning-votes'!$A$2:$L$2,0)</f>
        <v>3</v>
      </c>
      <c r="S534" cm="1">
        <f t="array" ref="S534">INDEX('state-winning-votes'!$A$1:$L$53,$Q534,$R534)</f>
        <v>221705</v>
      </c>
      <c r="T534">
        <f>INDEX('state-winning-votes'!$A$1:$L$53,MATCH($C534,'state-winning-votes'!$A:$A,0),MATCH($A534,'state-winning-votes'!$A$2:$L$2,0))</f>
        <v>221705</v>
      </c>
      <c r="U534" t="str">
        <f t="shared" si="25"/>
        <v>Reagan, Ronald</v>
      </c>
      <c r="V534" t="str">
        <f>_xlfn.XLOOKUP(INDEX('state-winning-votes'!$A$1:$L$53,MATCH($C534,'state-winning-votes'!$A:$A,0),MATCH($A534,'state-winning-votes'!$A$2:$L$2,0)),$L:$L,$H:$H)</f>
        <v>Reagan, Ronald</v>
      </c>
      <c r="W534" t="str">
        <f>VLOOKUP(A534,'national-winners'!$A$2:$B$13,2,0)</f>
        <v>Reagan, Ronald</v>
      </c>
      <c r="X534" t="str">
        <f t="shared" si="26"/>
        <v xml:space="preserve"> Ronald Reagan (W)</v>
      </c>
    </row>
    <row r="535" spans="1:24" x14ac:dyDescent="0.25">
      <c r="A535">
        <v>1980</v>
      </c>
      <c r="B535" t="s">
        <v>111</v>
      </c>
      <c r="C535" t="s">
        <v>112</v>
      </c>
      <c r="D535">
        <v>33</v>
      </c>
      <c r="E535">
        <v>12</v>
      </c>
      <c r="F535">
        <v>4</v>
      </c>
      <c r="G535" t="s">
        <v>16</v>
      </c>
      <c r="H535" t="s">
        <v>26</v>
      </c>
      <c r="I535" t="str">
        <f t="shared" si="24"/>
        <v>Hall, Gus(L)</v>
      </c>
      <c r="J535" t="s">
        <v>27</v>
      </c>
      <c r="K535" t="b">
        <v>0</v>
      </c>
      <c r="L535">
        <v>129</v>
      </c>
      <c r="M535">
        <v>383990</v>
      </c>
      <c r="N535">
        <v>20171015</v>
      </c>
      <c r="O535" t="s">
        <v>19</v>
      </c>
      <c r="P535" t="str">
        <f>IF(VLOOKUP(A535,'national-winners'!$A$2:$B$13,2,0)=H535,"W","L")</f>
        <v>L</v>
      </c>
      <c r="Q535">
        <f>MATCH(C535,'state-winning-votes'!A:A,0)</f>
        <v>33</v>
      </c>
      <c r="R535">
        <f>MATCH(A535,'state-winning-votes'!$A$2:$L$2,0)</f>
        <v>3</v>
      </c>
      <c r="S535" cm="1">
        <f t="array" ref="S535">INDEX('state-winning-votes'!$A$1:$L$53,$Q535,$R535)</f>
        <v>221705</v>
      </c>
      <c r="T535">
        <f>INDEX('state-winning-votes'!$A$1:$L$53,MATCH($C535,'state-winning-votes'!$A:$A,0),MATCH($A535,'state-winning-votes'!$A$2:$L$2,0))</f>
        <v>221705</v>
      </c>
      <c r="U535" t="str">
        <f t="shared" si="25"/>
        <v>Reagan, Ronald</v>
      </c>
      <c r="V535" t="str">
        <f>_xlfn.XLOOKUP(INDEX('state-winning-votes'!$A$1:$L$53,MATCH($C535,'state-winning-votes'!$A:$A,0),MATCH($A535,'state-winning-votes'!$A$2:$L$2,0)),$L:$L,$H:$H)</f>
        <v>Reagan, Ronald</v>
      </c>
      <c r="W535" t="str">
        <f>VLOOKUP(A535,'national-winners'!$A$2:$B$13,2,0)</f>
        <v>Reagan, Ronald</v>
      </c>
      <c r="X535" t="str">
        <f t="shared" si="26"/>
        <v xml:space="preserve"> Ronald Reagan (W)</v>
      </c>
    </row>
    <row r="536" spans="1:24" x14ac:dyDescent="0.25">
      <c r="A536">
        <v>1980</v>
      </c>
      <c r="B536" t="s">
        <v>111</v>
      </c>
      <c r="C536" t="s">
        <v>112</v>
      </c>
      <c r="D536">
        <v>33</v>
      </c>
      <c r="E536">
        <v>12</v>
      </c>
      <c r="F536">
        <v>4</v>
      </c>
      <c r="G536" t="s">
        <v>16</v>
      </c>
      <c r="H536" t="s">
        <v>169</v>
      </c>
      <c r="I536" t="str">
        <f t="shared" si="24"/>
        <v>Griswold, Deirdre(L)</v>
      </c>
      <c r="J536" t="s">
        <v>170</v>
      </c>
      <c r="K536" t="b">
        <v>0</v>
      </c>
      <c r="L536">
        <v>76</v>
      </c>
      <c r="M536">
        <v>383990</v>
      </c>
      <c r="N536">
        <v>20171015</v>
      </c>
      <c r="O536" t="s">
        <v>19</v>
      </c>
      <c r="P536" t="str">
        <f>IF(VLOOKUP(A536,'national-winners'!$A$2:$B$13,2,0)=H536,"W","L")</f>
        <v>L</v>
      </c>
      <c r="Q536">
        <f>MATCH(C536,'state-winning-votes'!A:A,0)</f>
        <v>33</v>
      </c>
      <c r="R536">
        <f>MATCH(A536,'state-winning-votes'!$A$2:$L$2,0)</f>
        <v>3</v>
      </c>
      <c r="S536" cm="1">
        <f t="array" ref="S536">INDEX('state-winning-votes'!$A$1:$L$53,$Q536,$R536)</f>
        <v>221705</v>
      </c>
      <c r="T536">
        <f>INDEX('state-winning-votes'!$A$1:$L$53,MATCH($C536,'state-winning-votes'!$A:$A,0),MATCH($A536,'state-winning-votes'!$A$2:$L$2,0))</f>
        <v>221705</v>
      </c>
      <c r="U536" t="str">
        <f t="shared" si="25"/>
        <v>Reagan, Ronald</v>
      </c>
      <c r="V536" t="str">
        <f>_xlfn.XLOOKUP(INDEX('state-winning-votes'!$A$1:$L$53,MATCH($C536,'state-winning-votes'!$A:$A,0),MATCH($A536,'state-winning-votes'!$A$2:$L$2,0)),$L:$L,$H:$H)</f>
        <v>Reagan, Ronald</v>
      </c>
      <c r="W536" t="str">
        <f>VLOOKUP(A536,'national-winners'!$A$2:$B$13,2,0)</f>
        <v>Reagan, Ronald</v>
      </c>
      <c r="X536" t="str">
        <f t="shared" si="26"/>
        <v xml:space="preserve"> Ronald Reagan (W)</v>
      </c>
    </row>
    <row r="537" spans="1:24" x14ac:dyDescent="0.25">
      <c r="A537">
        <v>1980</v>
      </c>
      <c r="B537" t="s">
        <v>111</v>
      </c>
      <c r="C537" t="s">
        <v>112</v>
      </c>
      <c r="D537">
        <v>33</v>
      </c>
      <c r="E537">
        <v>12</v>
      </c>
      <c r="F537">
        <v>4</v>
      </c>
      <c r="G537" t="s">
        <v>16</v>
      </c>
      <c r="H537" t="s">
        <v>165</v>
      </c>
      <c r="I537" t="str">
        <f t="shared" si="24"/>
        <v>Deberry, Clifton(L)</v>
      </c>
      <c r="J537" t="s">
        <v>37</v>
      </c>
      <c r="K537" t="b">
        <v>0</v>
      </c>
      <c r="L537">
        <v>71</v>
      </c>
      <c r="M537">
        <v>383990</v>
      </c>
      <c r="N537">
        <v>20171015</v>
      </c>
      <c r="O537" t="s">
        <v>19</v>
      </c>
      <c r="P537" t="str">
        <f>IF(VLOOKUP(A537,'national-winners'!$A$2:$B$13,2,0)=H537,"W","L")</f>
        <v>L</v>
      </c>
      <c r="Q537">
        <f>MATCH(C537,'state-winning-votes'!A:A,0)</f>
        <v>33</v>
      </c>
      <c r="R537">
        <f>MATCH(A537,'state-winning-votes'!$A$2:$L$2,0)</f>
        <v>3</v>
      </c>
      <c r="S537" cm="1">
        <f t="array" ref="S537">INDEX('state-winning-votes'!$A$1:$L$53,$Q537,$R537)</f>
        <v>221705</v>
      </c>
      <c r="T537">
        <f>INDEX('state-winning-votes'!$A$1:$L$53,MATCH($C537,'state-winning-votes'!$A:$A,0),MATCH($A537,'state-winning-votes'!$A$2:$L$2,0))</f>
        <v>221705</v>
      </c>
      <c r="U537" t="str">
        <f t="shared" si="25"/>
        <v>Reagan, Ronald</v>
      </c>
      <c r="V537" t="str">
        <f>_xlfn.XLOOKUP(INDEX('state-winning-votes'!$A$1:$L$53,MATCH($C537,'state-winning-votes'!$A:$A,0),MATCH($A537,'state-winning-votes'!$A$2:$L$2,0)),$L:$L,$H:$H)</f>
        <v>Reagan, Ronald</v>
      </c>
      <c r="W537" t="str">
        <f>VLOOKUP(A537,'national-winners'!$A$2:$B$13,2,0)</f>
        <v>Reagan, Ronald</v>
      </c>
      <c r="X537" t="str">
        <f t="shared" si="26"/>
        <v xml:space="preserve"> Ronald Reagan (W)</v>
      </c>
    </row>
    <row r="538" spans="1:24" x14ac:dyDescent="0.25">
      <c r="A538">
        <v>1980</v>
      </c>
      <c r="B538" t="s">
        <v>111</v>
      </c>
      <c r="C538" t="s">
        <v>112</v>
      </c>
      <c r="D538">
        <v>33</v>
      </c>
      <c r="E538">
        <v>12</v>
      </c>
      <c r="F538">
        <v>4</v>
      </c>
      <c r="G538" t="s">
        <v>16</v>
      </c>
      <c r="I538" t="str">
        <f t="shared" si="24"/>
        <v>(L)</v>
      </c>
      <c r="K538" t="b">
        <v>1</v>
      </c>
      <c r="L538">
        <v>68</v>
      </c>
      <c r="M538">
        <v>383990</v>
      </c>
      <c r="N538">
        <v>20171015</v>
      </c>
      <c r="O538" t="s">
        <v>19</v>
      </c>
      <c r="P538" t="str">
        <f>IF(VLOOKUP(A538,'national-winners'!$A$2:$B$13,2,0)=H538,"W","L")</f>
        <v>L</v>
      </c>
      <c r="Q538">
        <f>MATCH(C538,'state-winning-votes'!A:A,0)</f>
        <v>33</v>
      </c>
      <c r="R538">
        <f>MATCH(A538,'state-winning-votes'!$A$2:$L$2,0)</f>
        <v>3</v>
      </c>
      <c r="S538" cm="1">
        <f t="array" ref="S538">INDEX('state-winning-votes'!$A$1:$L$53,$Q538,$R538)</f>
        <v>221705</v>
      </c>
      <c r="T538">
        <f>INDEX('state-winning-votes'!$A$1:$L$53,MATCH($C538,'state-winning-votes'!$A:$A,0),MATCH($A538,'state-winning-votes'!$A$2:$L$2,0))</f>
        <v>221705</v>
      </c>
      <c r="U538" t="str">
        <f t="shared" si="25"/>
        <v>Reagan, Ronald</v>
      </c>
      <c r="V538" t="str">
        <f>_xlfn.XLOOKUP(INDEX('state-winning-votes'!$A$1:$L$53,MATCH($C538,'state-winning-votes'!$A:$A,0),MATCH($A538,'state-winning-votes'!$A$2:$L$2,0)),$L:$L,$H:$H)</f>
        <v>Reagan, Ronald</v>
      </c>
      <c r="W538" t="str">
        <f>VLOOKUP(A538,'national-winners'!$A$2:$B$13,2,0)</f>
        <v>Reagan, Ronald</v>
      </c>
      <c r="X538" t="str">
        <f t="shared" si="26"/>
        <v xml:space="preserve"> Ronald Reagan (W)</v>
      </c>
    </row>
    <row r="539" spans="1:24" x14ac:dyDescent="0.25">
      <c r="A539">
        <v>1980</v>
      </c>
      <c r="B539" t="s">
        <v>113</v>
      </c>
      <c r="C539" t="s">
        <v>114</v>
      </c>
      <c r="D539">
        <v>34</v>
      </c>
      <c r="E539">
        <v>22</v>
      </c>
      <c r="F539">
        <v>12</v>
      </c>
      <c r="G539" t="s">
        <v>16</v>
      </c>
      <c r="H539" t="s">
        <v>160</v>
      </c>
      <c r="I539" t="str">
        <f t="shared" si="24"/>
        <v>Reagan, Ronald(W)</v>
      </c>
      <c r="J539" t="s">
        <v>21</v>
      </c>
      <c r="K539" t="b">
        <v>0</v>
      </c>
      <c r="L539">
        <v>1546557</v>
      </c>
      <c r="M539">
        <v>2975684</v>
      </c>
      <c r="N539">
        <v>20171015</v>
      </c>
      <c r="O539" t="s">
        <v>19</v>
      </c>
      <c r="P539" t="str">
        <f>IF(VLOOKUP(A539,'national-winners'!$A$2:$B$13,2,0)=H539,"W","L")</f>
        <v>W</v>
      </c>
      <c r="Q539">
        <f>MATCH(C539,'state-winning-votes'!A:A,0)</f>
        <v>34</v>
      </c>
      <c r="R539">
        <f>MATCH(A539,'state-winning-votes'!$A$2:$L$2,0)</f>
        <v>3</v>
      </c>
      <c r="S539" cm="1">
        <f t="array" ref="S539">INDEX('state-winning-votes'!$A$1:$L$53,$Q539,$R539)</f>
        <v>1546557</v>
      </c>
      <c r="T539">
        <f>INDEX('state-winning-votes'!$A$1:$L$53,MATCH($C539,'state-winning-votes'!$A:$A,0),MATCH($A539,'state-winning-votes'!$A$2:$L$2,0))</f>
        <v>1546557</v>
      </c>
      <c r="U539" t="str">
        <f t="shared" si="25"/>
        <v>Reagan, Ronald</v>
      </c>
      <c r="V539" t="str">
        <f>_xlfn.XLOOKUP(INDEX('state-winning-votes'!$A$1:$L$53,MATCH($C539,'state-winning-votes'!$A:$A,0),MATCH($A539,'state-winning-votes'!$A$2:$L$2,0)),$L:$L,$H:$H)</f>
        <v>Reagan, Ronald</v>
      </c>
      <c r="W539" t="str">
        <f>VLOOKUP(A539,'national-winners'!$A$2:$B$13,2,0)</f>
        <v>Reagan, Ronald</v>
      </c>
      <c r="X539" t="str">
        <f t="shared" si="26"/>
        <v xml:space="preserve"> Ronald Reagan (W)</v>
      </c>
    </row>
    <row r="540" spans="1:24" x14ac:dyDescent="0.25">
      <c r="A540">
        <v>1980</v>
      </c>
      <c r="B540" t="s">
        <v>113</v>
      </c>
      <c r="C540" t="s">
        <v>114</v>
      </c>
      <c r="D540">
        <v>34</v>
      </c>
      <c r="E540">
        <v>22</v>
      </c>
      <c r="F540">
        <v>12</v>
      </c>
      <c r="G540" t="s">
        <v>16</v>
      </c>
      <c r="H540" t="s">
        <v>17</v>
      </c>
      <c r="I540" t="str">
        <f t="shared" si="24"/>
        <v>Carter, Jimmy(L)</v>
      </c>
      <c r="J540" t="s">
        <v>18</v>
      </c>
      <c r="K540" t="b">
        <v>0</v>
      </c>
      <c r="L540">
        <v>1147364</v>
      </c>
      <c r="M540">
        <v>2975684</v>
      </c>
      <c r="N540">
        <v>20171015</v>
      </c>
      <c r="O540" t="s">
        <v>19</v>
      </c>
      <c r="P540" t="str">
        <f>IF(VLOOKUP(A540,'national-winners'!$A$2:$B$13,2,0)=H540,"W","L")</f>
        <v>L</v>
      </c>
      <c r="Q540">
        <f>MATCH(C540,'state-winning-votes'!A:A,0)</f>
        <v>34</v>
      </c>
      <c r="R540">
        <f>MATCH(A540,'state-winning-votes'!$A$2:$L$2,0)</f>
        <v>3</v>
      </c>
      <c r="S540" cm="1">
        <f t="array" ref="S540">INDEX('state-winning-votes'!$A$1:$L$53,$Q540,$R540)</f>
        <v>1546557</v>
      </c>
      <c r="T540">
        <f>INDEX('state-winning-votes'!$A$1:$L$53,MATCH($C540,'state-winning-votes'!$A:$A,0),MATCH($A540,'state-winning-votes'!$A$2:$L$2,0))</f>
        <v>1546557</v>
      </c>
      <c r="U540" t="str">
        <f t="shared" si="25"/>
        <v>Reagan, Ronald</v>
      </c>
      <c r="V540" t="str">
        <f>_xlfn.XLOOKUP(INDEX('state-winning-votes'!$A$1:$L$53,MATCH($C540,'state-winning-votes'!$A:$A,0),MATCH($A540,'state-winning-votes'!$A$2:$L$2,0)),$L:$L,$H:$H)</f>
        <v>Reagan, Ronald</v>
      </c>
      <c r="W540" t="str">
        <f>VLOOKUP(A540,'national-winners'!$A$2:$B$13,2,0)</f>
        <v>Reagan, Ronald</v>
      </c>
      <c r="X540" t="str">
        <f t="shared" si="26"/>
        <v xml:space="preserve"> Ronald Reagan (W)</v>
      </c>
    </row>
    <row r="541" spans="1:24" x14ac:dyDescent="0.25">
      <c r="A541">
        <v>1980</v>
      </c>
      <c r="B541" t="s">
        <v>113</v>
      </c>
      <c r="C541" t="s">
        <v>114</v>
      </c>
      <c r="D541">
        <v>34</v>
      </c>
      <c r="E541">
        <v>22</v>
      </c>
      <c r="F541">
        <v>12</v>
      </c>
      <c r="G541" t="s">
        <v>16</v>
      </c>
      <c r="H541" t="s">
        <v>161</v>
      </c>
      <c r="I541" t="str">
        <f t="shared" si="24"/>
        <v>Anderson, John B.(L)</v>
      </c>
      <c r="J541" t="s">
        <v>35</v>
      </c>
      <c r="K541" t="b">
        <v>0</v>
      </c>
      <c r="L541">
        <v>234632</v>
      </c>
      <c r="M541">
        <v>2975684</v>
      </c>
      <c r="N541">
        <v>20171015</v>
      </c>
      <c r="O541" t="s">
        <v>19</v>
      </c>
      <c r="P541" t="str">
        <f>IF(VLOOKUP(A541,'national-winners'!$A$2:$B$13,2,0)=H541,"W","L")</f>
        <v>L</v>
      </c>
      <c r="Q541">
        <f>MATCH(C541,'state-winning-votes'!A:A,0)</f>
        <v>34</v>
      </c>
      <c r="R541">
        <f>MATCH(A541,'state-winning-votes'!$A$2:$L$2,0)</f>
        <v>3</v>
      </c>
      <c r="S541" cm="1">
        <f t="array" ref="S541">INDEX('state-winning-votes'!$A$1:$L$53,$Q541,$R541)</f>
        <v>1546557</v>
      </c>
      <c r="T541">
        <f>INDEX('state-winning-votes'!$A$1:$L$53,MATCH($C541,'state-winning-votes'!$A:$A,0),MATCH($A541,'state-winning-votes'!$A$2:$L$2,0))</f>
        <v>1546557</v>
      </c>
      <c r="U541" t="str">
        <f t="shared" si="25"/>
        <v>Reagan, Ronald</v>
      </c>
      <c r="V541" t="str">
        <f>_xlfn.XLOOKUP(INDEX('state-winning-votes'!$A$1:$L$53,MATCH($C541,'state-winning-votes'!$A:$A,0),MATCH($A541,'state-winning-votes'!$A$2:$L$2,0)),$L:$L,$H:$H)</f>
        <v>Reagan, Ronald</v>
      </c>
      <c r="W541" t="str">
        <f>VLOOKUP(A541,'national-winners'!$A$2:$B$13,2,0)</f>
        <v>Reagan, Ronald</v>
      </c>
      <c r="X541" t="str">
        <f t="shared" si="26"/>
        <v xml:space="preserve"> Ronald Reagan (W)</v>
      </c>
    </row>
    <row r="542" spans="1:24" x14ac:dyDescent="0.25">
      <c r="A542">
        <v>1980</v>
      </c>
      <c r="B542" t="s">
        <v>113</v>
      </c>
      <c r="C542" t="s">
        <v>114</v>
      </c>
      <c r="D542">
        <v>34</v>
      </c>
      <c r="E542">
        <v>22</v>
      </c>
      <c r="F542">
        <v>12</v>
      </c>
      <c r="G542" t="s">
        <v>16</v>
      </c>
      <c r="H542" t="s">
        <v>163</v>
      </c>
      <c r="I542" t="str">
        <f t="shared" si="24"/>
        <v>Clark, Edward ""Ed""(L)</v>
      </c>
      <c r="J542" t="s">
        <v>29</v>
      </c>
      <c r="K542" t="b">
        <v>0</v>
      </c>
      <c r="L542">
        <v>20652</v>
      </c>
      <c r="M542">
        <v>2975684</v>
      </c>
      <c r="N542">
        <v>20171015</v>
      </c>
      <c r="O542" t="s">
        <v>19</v>
      </c>
      <c r="P542" t="str">
        <f>IF(VLOOKUP(A542,'national-winners'!$A$2:$B$13,2,0)=H542,"W","L")</f>
        <v>L</v>
      </c>
      <c r="Q542">
        <f>MATCH(C542,'state-winning-votes'!A:A,0)</f>
        <v>34</v>
      </c>
      <c r="R542">
        <f>MATCH(A542,'state-winning-votes'!$A$2:$L$2,0)</f>
        <v>3</v>
      </c>
      <c r="S542" cm="1">
        <f t="array" ref="S542">INDEX('state-winning-votes'!$A$1:$L$53,$Q542,$R542)</f>
        <v>1546557</v>
      </c>
      <c r="T542">
        <f>INDEX('state-winning-votes'!$A$1:$L$53,MATCH($C542,'state-winning-votes'!$A:$A,0),MATCH($A542,'state-winning-votes'!$A$2:$L$2,0))</f>
        <v>1546557</v>
      </c>
      <c r="U542" t="str">
        <f t="shared" si="25"/>
        <v>Reagan, Ronald</v>
      </c>
      <c r="V542" t="str">
        <f>_xlfn.XLOOKUP(INDEX('state-winning-votes'!$A$1:$L$53,MATCH($C542,'state-winning-votes'!$A:$A,0),MATCH($A542,'state-winning-votes'!$A$2:$L$2,0)),$L:$L,$H:$H)</f>
        <v>Reagan, Ronald</v>
      </c>
      <c r="W542" t="str">
        <f>VLOOKUP(A542,'national-winners'!$A$2:$B$13,2,0)</f>
        <v>Reagan, Ronald</v>
      </c>
      <c r="X542" t="str">
        <f t="shared" si="26"/>
        <v xml:space="preserve"> Ronald Reagan (W)</v>
      </c>
    </row>
    <row r="543" spans="1:24" x14ac:dyDescent="0.25">
      <c r="A543">
        <v>1980</v>
      </c>
      <c r="B543" t="s">
        <v>113</v>
      </c>
      <c r="C543" t="s">
        <v>114</v>
      </c>
      <c r="D543">
        <v>34</v>
      </c>
      <c r="E543">
        <v>22</v>
      </c>
      <c r="F543">
        <v>12</v>
      </c>
      <c r="G543" t="s">
        <v>16</v>
      </c>
      <c r="H543" t="s">
        <v>167</v>
      </c>
      <c r="I543" t="str">
        <f t="shared" si="24"/>
        <v>Commoner, Barry(L)</v>
      </c>
      <c r="J543" t="s">
        <v>168</v>
      </c>
      <c r="K543" t="b">
        <v>0</v>
      </c>
      <c r="L543">
        <v>8203</v>
      </c>
      <c r="M543">
        <v>2975684</v>
      </c>
      <c r="N543">
        <v>20171015</v>
      </c>
      <c r="O543" t="s">
        <v>19</v>
      </c>
      <c r="P543" t="str">
        <f>IF(VLOOKUP(A543,'national-winners'!$A$2:$B$13,2,0)=H543,"W","L")</f>
        <v>L</v>
      </c>
      <c r="Q543">
        <f>MATCH(C543,'state-winning-votes'!A:A,0)</f>
        <v>34</v>
      </c>
      <c r="R543">
        <f>MATCH(A543,'state-winning-votes'!$A$2:$L$2,0)</f>
        <v>3</v>
      </c>
      <c r="S543" cm="1">
        <f t="array" ref="S543">INDEX('state-winning-votes'!$A$1:$L$53,$Q543,$R543)</f>
        <v>1546557</v>
      </c>
      <c r="T543">
        <f>INDEX('state-winning-votes'!$A$1:$L$53,MATCH($C543,'state-winning-votes'!$A:$A,0),MATCH($A543,'state-winning-votes'!$A$2:$L$2,0))</f>
        <v>1546557</v>
      </c>
      <c r="U543" t="str">
        <f t="shared" si="25"/>
        <v>Reagan, Ronald</v>
      </c>
      <c r="V543" t="str">
        <f>_xlfn.XLOOKUP(INDEX('state-winning-votes'!$A$1:$L$53,MATCH($C543,'state-winning-votes'!$A:$A,0),MATCH($A543,'state-winning-votes'!$A$2:$L$2,0)),$L:$L,$H:$H)</f>
        <v>Reagan, Ronald</v>
      </c>
      <c r="W543" t="str">
        <f>VLOOKUP(A543,'national-winners'!$A$2:$B$13,2,0)</f>
        <v>Reagan, Ronald</v>
      </c>
      <c r="X543" t="str">
        <f t="shared" si="26"/>
        <v xml:space="preserve"> Ronald Reagan (W)</v>
      </c>
    </row>
    <row r="544" spans="1:24" x14ac:dyDescent="0.25">
      <c r="A544">
        <v>1980</v>
      </c>
      <c r="B544" t="s">
        <v>113</v>
      </c>
      <c r="C544" t="s">
        <v>114</v>
      </c>
      <c r="D544">
        <v>34</v>
      </c>
      <c r="E544">
        <v>22</v>
      </c>
      <c r="F544">
        <v>12</v>
      </c>
      <c r="G544" t="s">
        <v>16</v>
      </c>
      <c r="H544" t="s">
        <v>178</v>
      </c>
      <c r="I544" t="str">
        <f t="shared" si="24"/>
        <v>McCormack, Ellen(L)</v>
      </c>
      <c r="J544" t="s">
        <v>180</v>
      </c>
      <c r="K544" t="b">
        <v>0</v>
      </c>
      <c r="L544">
        <v>3927</v>
      </c>
      <c r="M544">
        <v>2975684</v>
      </c>
      <c r="N544">
        <v>20171015</v>
      </c>
      <c r="O544" t="s">
        <v>19</v>
      </c>
      <c r="P544" t="str">
        <f>IF(VLOOKUP(A544,'national-winners'!$A$2:$B$13,2,0)=H544,"W","L")</f>
        <v>L</v>
      </c>
      <c r="Q544">
        <f>MATCH(C544,'state-winning-votes'!A:A,0)</f>
        <v>34</v>
      </c>
      <c r="R544">
        <f>MATCH(A544,'state-winning-votes'!$A$2:$L$2,0)</f>
        <v>3</v>
      </c>
      <c r="S544" cm="1">
        <f t="array" ref="S544">INDEX('state-winning-votes'!$A$1:$L$53,$Q544,$R544)</f>
        <v>1546557</v>
      </c>
      <c r="T544">
        <f>INDEX('state-winning-votes'!$A$1:$L$53,MATCH($C544,'state-winning-votes'!$A:$A,0),MATCH($A544,'state-winning-votes'!$A$2:$L$2,0))</f>
        <v>1546557</v>
      </c>
      <c r="U544" t="str">
        <f t="shared" si="25"/>
        <v>Reagan, Ronald</v>
      </c>
      <c r="V544" t="str">
        <f>_xlfn.XLOOKUP(INDEX('state-winning-votes'!$A$1:$L$53,MATCH($C544,'state-winning-votes'!$A:$A,0),MATCH($A544,'state-winning-votes'!$A$2:$L$2,0)),$L:$L,$H:$H)</f>
        <v>Reagan, Ronald</v>
      </c>
      <c r="W544" t="str">
        <f>VLOOKUP(A544,'national-winners'!$A$2:$B$13,2,0)</f>
        <v>Reagan, Ronald</v>
      </c>
      <c r="X544" t="str">
        <f t="shared" si="26"/>
        <v xml:space="preserve"> Ronald Reagan (W)</v>
      </c>
    </row>
    <row r="545" spans="1:24" x14ac:dyDescent="0.25">
      <c r="A545">
        <v>1980</v>
      </c>
      <c r="B545" t="s">
        <v>113</v>
      </c>
      <c r="C545" t="s">
        <v>114</v>
      </c>
      <c r="D545">
        <v>34</v>
      </c>
      <c r="E545">
        <v>22</v>
      </c>
      <c r="F545">
        <v>12</v>
      </c>
      <c r="G545" t="s">
        <v>16</v>
      </c>
      <c r="H545" t="s">
        <v>181</v>
      </c>
      <c r="I545" t="str">
        <f t="shared" si="24"/>
        <v>Lynen, Kurt(L)</v>
      </c>
      <c r="J545" t="s">
        <v>182</v>
      </c>
      <c r="K545" t="b">
        <v>0</v>
      </c>
      <c r="L545">
        <v>3694</v>
      </c>
      <c r="M545">
        <v>2975684</v>
      </c>
      <c r="N545">
        <v>20171015</v>
      </c>
      <c r="O545" t="s">
        <v>19</v>
      </c>
      <c r="P545" t="str">
        <f>IF(VLOOKUP(A545,'national-winners'!$A$2:$B$13,2,0)=H545,"W","L")</f>
        <v>L</v>
      </c>
      <c r="Q545">
        <f>MATCH(C545,'state-winning-votes'!A:A,0)</f>
        <v>34</v>
      </c>
      <c r="R545">
        <f>MATCH(A545,'state-winning-votes'!$A$2:$L$2,0)</f>
        <v>3</v>
      </c>
      <c r="S545" cm="1">
        <f t="array" ref="S545">INDEX('state-winning-votes'!$A$1:$L$53,$Q545,$R545)</f>
        <v>1546557</v>
      </c>
      <c r="T545">
        <f>INDEX('state-winning-votes'!$A$1:$L$53,MATCH($C545,'state-winning-votes'!$A:$A,0),MATCH($A545,'state-winning-votes'!$A$2:$L$2,0))</f>
        <v>1546557</v>
      </c>
      <c r="U545" t="str">
        <f t="shared" si="25"/>
        <v>Reagan, Ronald</v>
      </c>
      <c r="V545" t="str">
        <f>_xlfn.XLOOKUP(INDEX('state-winning-votes'!$A$1:$L$53,MATCH($C545,'state-winning-votes'!$A:$A,0),MATCH($A545,'state-winning-votes'!$A$2:$L$2,0)),$L:$L,$H:$H)</f>
        <v>Reagan, Ronald</v>
      </c>
      <c r="W545" t="str">
        <f>VLOOKUP(A545,'national-winners'!$A$2:$B$13,2,0)</f>
        <v>Reagan, Ronald</v>
      </c>
      <c r="X545" t="str">
        <f t="shared" si="26"/>
        <v xml:space="preserve"> Ronald Reagan (W)</v>
      </c>
    </row>
    <row r="546" spans="1:24" x14ac:dyDescent="0.25">
      <c r="A546">
        <v>1980</v>
      </c>
      <c r="B546" t="s">
        <v>113</v>
      </c>
      <c r="C546" t="s">
        <v>114</v>
      </c>
      <c r="D546">
        <v>34</v>
      </c>
      <c r="E546">
        <v>22</v>
      </c>
      <c r="F546">
        <v>12</v>
      </c>
      <c r="G546" t="s">
        <v>16</v>
      </c>
      <c r="H546" t="s">
        <v>26</v>
      </c>
      <c r="I546" t="str">
        <f t="shared" si="24"/>
        <v>Hall, Gus(L)</v>
      </c>
      <c r="J546" t="s">
        <v>27</v>
      </c>
      <c r="K546" t="b">
        <v>0</v>
      </c>
      <c r="L546">
        <v>2555</v>
      </c>
      <c r="M546">
        <v>2975684</v>
      </c>
      <c r="N546">
        <v>20171015</v>
      </c>
      <c r="O546" t="s">
        <v>19</v>
      </c>
      <c r="P546" t="str">
        <f>IF(VLOOKUP(A546,'national-winners'!$A$2:$B$13,2,0)=H546,"W","L")</f>
        <v>L</v>
      </c>
      <c r="Q546">
        <f>MATCH(C546,'state-winning-votes'!A:A,0)</f>
        <v>34</v>
      </c>
      <c r="R546">
        <f>MATCH(A546,'state-winning-votes'!$A$2:$L$2,0)</f>
        <v>3</v>
      </c>
      <c r="S546" cm="1">
        <f t="array" ref="S546">INDEX('state-winning-votes'!$A$1:$L$53,$Q546,$R546)</f>
        <v>1546557</v>
      </c>
      <c r="T546">
        <f>INDEX('state-winning-votes'!$A$1:$L$53,MATCH($C546,'state-winning-votes'!$A:$A,0),MATCH($A546,'state-winning-votes'!$A$2:$L$2,0))</f>
        <v>1546557</v>
      </c>
      <c r="U546" t="str">
        <f t="shared" si="25"/>
        <v>Reagan, Ronald</v>
      </c>
      <c r="V546" t="str">
        <f>_xlfn.XLOOKUP(INDEX('state-winning-votes'!$A$1:$L$53,MATCH($C546,'state-winning-votes'!$A:$A,0),MATCH($A546,'state-winning-votes'!$A$2:$L$2,0)),$L:$L,$H:$H)</f>
        <v>Reagan, Ronald</v>
      </c>
      <c r="W546" t="str">
        <f>VLOOKUP(A546,'national-winners'!$A$2:$B$13,2,0)</f>
        <v>Reagan, Ronald</v>
      </c>
      <c r="X546" t="str">
        <f t="shared" si="26"/>
        <v xml:space="preserve"> Ronald Reagan (W)</v>
      </c>
    </row>
    <row r="547" spans="1:24" x14ac:dyDescent="0.25">
      <c r="A547">
        <v>1980</v>
      </c>
      <c r="B547" t="s">
        <v>113</v>
      </c>
      <c r="C547" t="s">
        <v>114</v>
      </c>
      <c r="D547">
        <v>34</v>
      </c>
      <c r="E547">
        <v>22</v>
      </c>
      <c r="F547">
        <v>12</v>
      </c>
      <c r="G547" t="s">
        <v>16</v>
      </c>
      <c r="H547" t="s">
        <v>173</v>
      </c>
      <c r="I547" t="str">
        <f t="shared" si="24"/>
        <v>Pulley, Andrew(L)</v>
      </c>
      <c r="J547" t="s">
        <v>37</v>
      </c>
      <c r="K547" t="b">
        <v>0</v>
      </c>
      <c r="L547">
        <v>2198</v>
      </c>
      <c r="M547">
        <v>2975684</v>
      </c>
      <c r="N547">
        <v>20171015</v>
      </c>
      <c r="O547" t="s">
        <v>19</v>
      </c>
      <c r="P547" t="str">
        <f>IF(VLOOKUP(A547,'national-winners'!$A$2:$B$13,2,0)=H547,"W","L")</f>
        <v>L</v>
      </c>
      <c r="Q547">
        <f>MATCH(C547,'state-winning-votes'!A:A,0)</f>
        <v>34</v>
      </c>
      <c r="R547">
        <f>MATCH(A547,'state-winning-votes'!$A$2:$L$2,0)</f>
        <v>3</v>
      </c>
      <c r="S547" cm="1">
        <f t="array" ref="S547">INDEX('state-winning-votes'!$A$1:$L$53,$Q547,$R547)</f>
        <v>1546557</v>
      </c>
      <c r="T547">
        <f>INDEX('state-winning-votes'!$A$1:$L$53,MATCH($C547,'state-winning-votes'!$A:$A,0),MATCH($A547,'state-winning-votes'!$A$2:$L$2,0))</f>
        <v>1546557</v>
      </c>
      <c r="U547" t="str">
        <f t="shared" si="25"/>
        <v>Reagan, Ronald</v>
      </c>
      <c r="V547" t="str">
        <f>_xlfn.XLOOKUP(INDEX('state-winning-votes'!$A$1:$L$53,MATCH($C547,'state-winning-votes'!$A:$A,0),MATCH($A547,'state-winning-votes'!$A$2:$L$2,0)),$L:$L,$H:$H)</f>
        <v>Reagan, Ronald</v>
      </c>
      <c r="W547" t="str">
        <f>VLOOKUP(A547,'national-winners'!$A$2:$B$13,2,0)</f>
        <v>Reagan, Ronald</v>
      </c>
      <c r="X547" t="str">
        <f t="shared" si="26"/>
        <v xml:space="preserve"> Ronald Reagan (W)</v>
      </c>
    </row>
    <row r="548" spans="1:24" x14ac:dyDescent="0.25">
      <c r="A548">
        <v>1980</v>
      </c>
      <c r="B548" t="s">
        <v>113</v>
      </c>
      <c r="C548" t="s">
        <v>114</v>
      </c>
      <c r="D548">
        <v>34</v>
      </c>
      <c r="E548">
        <v>22</v>
      </c>
      <c r="F548">
        <v>12</v>
      </c>
      <c r="G548" t="s">
        <v>16</v>
      </c>
      <c r="H548" t="s">
        <v>166</v>
      </c>
      <c r="I548" t="str">
        <f t="shared" si="24"/>
        <v>McReynolds, David(L)</v>
      </c>
      <c r="J548" t="s">
        <v>100</v>
      </c>
      <c r="K548" t="b">
        <v>0</v>
      </c>
      <c r="L548">
        <v>1973</v>
      </c>
      <c r="M548">
        <v>2975684</v>
      </c>
      <c r="N548">
        <v>20171015</v>
      </c>
      <c r="O548" t="s">
        <v>19</v>
      </c>
      <c r="P548" t="str">
        <f>IF(VLOOKUP(A548,'national-winners'!$A$2:$B$13,2,0)=H548,"W","L")</f>
        <v>L</v>
      </c>
      <c r="Q548">
        <f>MATCH(C548,'state-winning-votes'!A:A,0)</f>
        <v>34</v>
      </c>
      <c r="R548">
        <f>MATCH(A548,'state-winning-votes'!$A$2:$L$2,0)</f>
        <v>3</v>
      </c>
      <c r="S548" cm="1">
        <f t="array" ref="S548">INDEX('state-winning-votes'!$A$1:$L$53,$Q548,$R548)</f>
        <v>1546557</v>
      </c>
      <c r="T548">
        <f>INDEX('state-winning-votes'!$A$1:$L$53,MATCH($C548,'state-winning-votes'!$A:$A,0),MATCH($A548,'state-winning-votes'!$A$2:$L$2,0))</f>
        <v>1546557</v>
      </c>
      <c r="U548" t="str">
        <f t="shared" si="25"/>
        <v>Reagan, Ronald</v>
      </c>
      <c r="V548" t="str">
        <f>_xlfn.XLOOKUP(INDEX('state-winning-votes'!$A$1:$L$53,MATCH($C548,'state-winning-votes'!$A:$A,0),MATCH($A548,'state-winning-votes'!$A$2:$L$2,0)),$L:$L,$H:$H)</f>
        <v>Reagan, Ronald</v>
      </c>
      <c r="W548" t="str">
        <f>VLOOKUP(A548,'national-winners'!$A$2:$B$13,2,0)</f>
        <v>Reagan, Ronald</v>
      </c>
      <c r="X548" t="str">
        <f t="shared" si="26"/>
        <v xml:space="preserve"> Ronald Reagan (W)</v>
      </c>
    </row>
    <row r="549" spans="1:24" x14ac:dyDescent="0.25">
      <c r="A549">
        <v>1980</v>
      </c>
      <c r="B549" t="s">
        <v>113</v>
      </c>
      <c r="C549" t="s">
        <v>114</v>
      </c>
      <c r="D549">
        <v>34</v>
      </c>
      <c r="E549">
        <v>22</v>
      </c>
      <c r="F549">
        <v>12</v>
      </c>
      <c r="G549" t="s">
        <v>16</v>
      </c>
      <c r="H549" t="s">
        <v>183</v>
      </c>
      <c r="I549" t="str">
        <f t="shared" si="24"/>
        <v>Gahres, William ""Bill""(L)</v>
      </c>
      <c r="J549" t="s">
        <v>184</v>
      </c>
      <c r="K549" t="b">
        <v>0</v>
      </c>
      <c r="L549">
        <v>1718</v>
      </c>
      <c r="M549">
        <v>2975684</v>
      </c>
      <c r="N549">
        <v>20171015</v>
      </c>
      <c r="O549" t="s">
        <v>19</v>
      </c>
      <c r="P549" t="str">
        <f>IF(VLOOKUP(A549,'national-winners'!$A$2:$B$13,2,0)=H549,"W","L")</f>
        <v>L</v>
      </c>
      <c r="Q549">
        <f>MATCH(C549,'state-winning-votes'!A:A,0)</f>
        <v>34</v>
      </c>
      <c r="R549">
        <f>MATCH(A549,'state-winning-votes'!$A$2:$L$2,0)</f>
        <v>3</v>
      </c>
      <c r="S549" cm="1">
        <f t="array" ref="S549">INDEX('state-winning-votes'!$A$1:$L$53,$Q549,$R549)</f>
        <v>1546557</v>
      </c>
      <c r="T549">
        <f>INDEX('state-winning-votes'!$A$1:$L$53,MATCH($C549,'state-winning-votes'!$A:$A,0),MATCH($A549,'state-winning-votes'!$A$2:$L$2,0))</f>
        <v>1546557</v>
      </c>
      <c r="U549" t="str">
        <f t="shared" si="25"/>
        <v>Reagan, Ronald</v>
      </c>
      <c r="V549" t="str">
        <f>_xlfn.XLOOKUP(INDEX('state-winning-votes'!$A$1:$L$53,MATCH($C549,'state-winning-votes'!$A:$A,0),MATCH($A549,'state-winning-votes'!$A$2:$L$2,0)),$L:$L,$H:$H)</f>
        <v>Reagan, Ronald</v>
      </c>
      <c r="W549" t="str">
        <f>VLOOKUP(A549,'national-winners'!$A$2:$B$13,2,0)</f>
        <v>Reagan, Ronald</v>
      </c>
      <c r="X549" t="str">
        <f t="shared" si="26"/>
        <v xml:space="preserve"> Ronald Reagan (W)</v>
      </c>
    </row>
    <row r="550" spans="1:24" x14ac:dyDescent="0.25">
      <c r="A550">
        <v>1980</v>
      </c>
      <c r="B550" t="s">
        <v>113</v>
      </c>
      <c r="C550" t="s">
        <v>114</v>
      </c>
      <c r="D550">
        <v>34</v>
      </c>
      <c r="E550">
        <v>22</v>
      </c>
      <c r="F550">
        <v>12</v>
      </c>
      <c r="G550" t="s">
        <v>16</v>
      </c>
      <c r="H550" t="s">
        <v>169</v>
      </c>
      <c r="I550" t="str">
        <f t="shared" si="24"/>
        <v>Griswold, Deirdre(L)</v>
      </c>
      <c r="J550" t="s">
        <v>170</v>
      </c>
      <c r="K550" t="b">
        <v>0</v>
      </c>
      <c r="L550">
        <v>1288</v>
      </c>
      <c r="M550">
        <v>2975684</v>
      </c>
      <c r="N550">
        <v>20171015</v>
      </c>
      <c r="O550" t="s">
        <v>19</v>
      </c>
      <c r="P550" t="str">
        <f>IF(VLOOKUP(A550,'national-winners'!$A$2:$B$13,2,0)=H550,"W","L")</f>
        <v>L</v>
      </c>
      <c r="Q550">
        <f>MATCH(C550,'state-winning-votes'!A:A,0)</f>
        <v>34</v>
      </c>
      <c r="R550">
        <f>MATCH(A550,'state-winning-votes'!$A$2:$L$2,0)</f>
        <v>3</v>
      </c>
      <c r="S550" cm="1">
        <f t="array" ref="S550">INDEX('state-winning-votes'!$A$1:$L$53,$Q550,$R550)</f>
        <v>1546557</v>
      </c>
      <c r="T550">
        <f>INDEX('state-winning-votes'!$A$1:$L$53,MATCH($C550,'state-winning-votes'!$A:$A,0),MATCH($A550,'state-winning-votes'!$A$2:$L$2,0))</f>
        <v>1546557</v>
      </c>
      <c r="U550" t="str">
        <f t="shared" si="25"/>
        <v>Reagan, Ronald</v>
      </c>
      <c r="V550" t="str">
        <f>_xlfn.XLOOKUP(INDEX('state-winning-votes'!$A$1:$L$53,MATCH($C550,'state-winning-votes'!$A:$A,0),MATCH($A550,'state-winning-votes'!$A$2:$L$2,0)),$L:$L,$H:$H)</f>
        <v>Reagan, Ronald</v>
      </c>
      <c r="W550" t="str">
        <f>VLOOKUP(A550,'national-winners'!$A$2:$B$13,2,0)</f>
        <v>Reagan, Ronald</v>
      </c>
      <c r="X550" t="str">
        <f t="shared" si="26"/>
        <v xml:space="preserve"> Ronald Reagan (W)</v>
      </c>
    </row>
    <row r="551" spans="1:24" x14ac:dyDescent="0.25">
      <c r="A551">
        <v>1980</v>
      </c>
      <c r="B551" t="s">
        <v>113</v>
      </c>
      <c r="C551" t="s">
        <v>114</v>
      </c>
      <c r="D551">
        <v>34</v>
      </c>
      <c r="E551">
        <v>22</v>
      </c>
      <c r="F551">
        <v>12</v>
      </c>
      <c r="G551" t="s">
        <v>16</v>
      </c>
      <c r="H551" t="s">
        <v>185</v>
      </c>
      <c r="I551" t="str">
        <f t="shared" si="24"/>
        <v>Wendelken, Martin E.(L)</v>
      </c>
      <c r="J551" t="s">
        <v>35</v>
      </c>
      <c r="K551" t="b">
        <v>0</v>
      </c>
      <c r="L551">
        <v>923</v>
      </c>
      <c r="M551">
        <v>2975684</v>
      </c>
      <c r="N551">
        <v>20171015</v>
      </c>
      <c r="O551" t="s">
        <v>19</v>
      </c>
      <c r="P551" t="str">
        <f>IF(VLOOKUP(A551,'national-winners'!$A$2:$B$13,2,0)=H551,"W","L")</f>
        <v>L</v>
      </c>
      <c r="Q551">
        <f>MATCH(C551,'state-winning-votes'!A:A,0)</f>
        <v>34</v>
      </c>
      <c r="R551">
        <f>MATCH(A551,'state-winning-votes'!$A$2:$L$2,0)</f>
        <v>3</v>
      </c>
      <c r="S551" cm="1">
        <f t="array" ref="S551">INDEX('state-winning-votes'!$A$1:$L$53,$Q551,$R551)</f>
        <v>1546557</v>
      </c>
      <c r="T551">
        <f>INDEX('state-winning-votes'!$A$1:$L$53,MATCH($C551,'state-winning-votes'!$A:$A,0),MATCH($A551,'state-winning-votes'!$A$2:$L$2,0))</f>
        <v>1546557</v>
      </c>
      <c r="U551" t="str">
        <f t="shared" si="25"/>
        <v>Reagan, Ronald</v>
      </c>
      <c r="V551" t="str">
        <f>_xlfn.XLOOKUP(INDEX('state-winning-votes'!$A$1:$L$53,MATCH($C551,'state-winning-votes'!$A:$A,0),MATCH($A551,'state-winning-votes'!$A$2:$L$2,0)),$L:$L,$H:$H)</f>
        <v>Reagan, Ronald</v>
      </c>
      <c r="W551" t="str">
        <f>VLOOKUP(A551,'national-winners'!$A$2:$B$13,2,0)</f>
        <v>Reagan, Ronald</v>
      </c>
      <c r="X551" t="str">
        <f t="shared" si="26"/>
        <v xml:space="preserve"> Ronald Reagan (W)</v>
      </c>
    </row>
    <row r="552" spans="1:24" x14ac:dyDescent="0.25">
      <c r="A552">
        <v>1980</v>
      </c>
      <c r="B552" t="s">
        <v>115</v>
      </c>
      <c r="C552" t="s">
        <v>116</v>
      </c>
      <c r="D552">
        <v>35</v>
      </c>
      <c r="E552">
        <v>85</v>
      </c>
      <c r="F552">
        <v>66</v>
      </c>
      <c r="G552" t="s">
        <v>16</v>
      </c>
      <c r="H552" t="s">
        <v>160</v>
      </c>
      <c r="I552" t="str">
        <f t="shared" si="24"/>
        <v>Reagan, Ronald(W)</v>
      </c>
      <c r="J552" t="s">
        <v>21</v>
      </c>
      <c r="K552" t="b">
        <v>0</v>
      </c>
      <c r="L552">
        <v>250779</v>
      </c>
      <c r="M552">
        <v>456237</v>
      </c>
      <c r="N552">
        <v>20171015</v>
      </c>
      <c r="O552" t="s">
        <v>19</v>
      </c>
      <c r="P552" t="str">
        <f>IF(VLOOKUP(A552,'national-winners'!$A$2:$B$13,2,0)=H552,"W","L")</f>
        <v>W</v>
      </c>
      <c r="Q552">
        <f>MATCH(C552,'state-winning-votes'!A:A,0)</f>
        <v>35</v>
      </c>
      <c r="R552">
        <f>MATCH(A552,'state-winning-votes'!$A$2:$L$2,0)</f>
        <v>3</v>
      </c>
      <c r="S552" cm="1">
        <f t="array" ref="S552">INDEX('state-winning-votes'!$A$1:$L$53,$Q552,$R552)</f>
        <v>250779</v>
      </c>
      <c r="T552">
        <f>INDEX('state-winning-votes'!$A$1:$L$53,MATCH($C552,'state-winning-votes'!$A:$A,0),MATCH($A552,'state-winning-votes'!$A$2:$L$2,0))</f>
        <v>250779</v>
      </c>
      <c r="U552" t="str">
        <f t="shared" si="25"/>
        <v>Reagan, Ronald</v>
      </c>
      <c r="V552" t="str">
        <f>_xlfn.XLOOKUP(INDEX('state-winning-votes'!$A$1:$L$53,MATCH($C552,'state-winning-votes'!$A:$A,0),MATCH($A552,'state-winning-votes'!$A$2:$L$2,0)),$L:$L,$H:$H)</f>
        <v>Reagan, Ronald</v>
      </c>
      <c r="W552" t="str">
        <f>VLOOKUP(A552,'national-winners'!$A$2:$B$13,2,0)</f>
        <v>Reagan, Ronald</v>
      </c>
      <c r="X552" t="str">
        <f t="shared" si="26"/>
        <v xml:space="preserve"> Ronald Reagan (W)</v>
      </c>
    </row>
    <row r="553" spans="1:24" x14ac:dyDescent="0.25">
      <c r="A553">
        <v>1980</v>
      </c>
      <c r="B553" t="s">
        <v>115</v>
      </c>
      <c r="C553" t="s">
        <v>116</v>
      </c>
      <c r="D553">
        <v>35</v>
      </c>
      <c r="E553">
        <v>85</v>
      </c>
      <c r="F553">
        <v>66</v>
      </c>
      <c r="G553" t="s">
        <v>16</v>
      </c>
      <c r="H553" t="s">
        <v>17</v>
      </c>
      <c r="I553" t="str">
        <f t="shared" si="24"/>
        <v>Carter, Jimmy(L)</v>
      </c>
      <c r="J553" t="s">
        <v>18</v>
      </c>
      <c r="K553" t="b">
        <v>0</v>
      </c>
      <c r="L553">
        <v>167826</v>
      </c>
      <c r="M553">
        <v>456237</v>
      </c>
      <c r="N553">
        <v>20171015</v>
      </c>
      <c r="O553" t="s">
        <v>19</v>
      </c>
      <c r="P553" t="str">
        <f>IF(VLOOKUP(A553,'national-winners'!$A$2:$B$13,2,0)=H553,"W","L")</f>
        <v>L</v>
      </c>
      <c r="Q553">
        <f>MATCH(C553,'state-winning-votes'!A:A,0)</f>
        <v>35</v>
      </c>
      <c r="R553">
        <f>MATCH(A553,'state-winning-votes'!$A$2:$L$2,0)</f>
        <v>3</v>
      </c>
      <c r="S553" cm="1">
        <f t="array" ref="S553">INDEX('state-winning-votes'!$A$1:$L$53,$Q553,$R553)</f>
        <v>250779</v>
      </c>
      <c r="T553">
        <f>INDEX('state-winning-votes'!$A$1:$L$53,MATCH($C553,'state-winning-votes'!$A:$A,0),MATCH($A553,'state-winning-votes'!$A$2:$L$2,0))</f>
        <v>250779</v>
      </c>
      <c r="U553" t="str">
        <f t="shared" si="25"/>
        <v>Reagan, Ronald</v>
      </c>
      <c r="V553" t="str">
        <f>_xlfn.XLOOKUP(INDEX('state-winning-votes'!$A$1:$L$53,MATCH($C553,'state-winning-votes'!$A:$A,0),MATCH($A553,'state-winning-votes'!$A$2:$L$2,0)),$L:$L,$H:$H)</f>
        <v>Reagan, Ronald</v>
      </c>
      <c r="W553" t="str">
        <f>VLOOKUP(A553,'national-winners'!$A$2:$B$13,2,0)</f>
        <v>Reagan, Ronald</v>
      </c>
      <c r="X553" t="str">
        <f t="shared" si="26"/>
        <v xml:space="preserve"> Ronald Reagan (W)</v>
      </c>
    </row>
    <row r="554" spans="1:24" x14ac:dyDescent="0.25">
      <c r="A554">
        <v>1980</v>
      </c>
      <c r="B554" t="s">
        <v>115</v>
      </c>
      <c r="C554" t="s">
        <v>116</v>
      </c>
      <c r="D554">
        <v>35</v>
      </c>
      <c r="E554">
        <v>85</v>
      </c>
      <c r="F554">
        <v>66</v>
      </c>
      <c r="G554" t="s">
        <v>16</v>
      </c>
      <c r="H554" t="s">
        <v>161</v>
      </c>
      <c r="I554" t="str">
        <f t="shared" si="24"/>
        <v>Anderson, John B.(L)</v>
      </c>
      <c r="J554" t="s">
        <v>35</v>
      </c>
      <c r="K554" t="b">
        <v>0</v>
      </c>
      <c r="L554">
        <v>29459</v>
      </c>
      <c r="M554">
        <v>456237</v>
      </c>
      <c r="N554">
        <v>20171015</v>
      </c>
      <c r="O554" t="s">
        <v>19</v>
      </c>
      <c r="P554" t="str">
        <f>IF(VLOOKUP(A554,'national-winners'!$A$2:$B$13,2,0)=H554,"W","L")</f>
        <v>L</v>
      </c>
      <c r="Q554">
        <f>MATCH(C554,'state-winning-votes'!A:A,0)</f>
        <v>35</v>
      </c>
      <c r="R554">
        <f>MATCH(A554,'state-winning-votes'!$A$2:$L$2,0)</f>
        <v>3</v>
      </c>
      <c r="S554" cm="1">
        <f t="array" ref="S554">INDEX('state-winning-votes'!$A$1:$L$53,$Q554,$R554)</f>
        <v>250779</v>
      </c>
      <c r="T554">
        <f>INDEX('state-winning-votes'!$A$1:$L$53,MATCH($C554,'state-winning-votes'!$A:$A,0),MATCH($A554,'state-winning-votes'!$A$2:$L$2,0))</f>
        <v>250779</v>
      </c>
      <c r="U554" t="str">
        <f t="shared" si="25"/>
        <v>Reagan, Ronald</v>
      </c>
      <c r="V554" t="str">
        <f>_xlfn.XLOOKUP(INDEX('state-winning-votes'!$A$1:$L$53,MATCH($C554,'state-winning-votes'!$A:$A,0),MATCH($A554,'state-winning-votes'!$A$2:$L$2,0)),$L:$L,$H:$H)</f>
        <v>Reagan, Ronald</v>
      </c>
      <c r="W554" t="str">
        <f>VLOOKUP(A554,'national-winners'!$A$2:$B$13,2,0)</f>
        <v>Reagan, Ronald</v>
      </c>
      <c r="X554" t="str">
        <f t="shared" si="26"/>
        <v xml:space="preserve"> Ronald Reagan (W)</v>
      </c>
    </row>
    <row r="555" spans="1:24" x14ac:dyDescent="0.25">
      <c r="A555">
        <v>1980</v>
      </c>
      <c r="B555" t="s">
        <v>115</v>
      </c>
      <c r="C555" t="s">
        <v>116</v>
      </c>
      <c r="D555">
        <v>35</v>
      </c>
      <c r="E555">
        <v>85</v>
      </c>
      <c r="F555">
        <v>66</v>
      </c>
      <c r="G555" t="s">
        <v>16</v>
      </c>
      <c r="H555" t="s">
        <v>163</v>
      </c>
      <c r="I555" t="str">
        <f t="shared" si="24"/>
        <v>Clark, Edward ""Ed""(L)</v>
      </c>
      <c r="J555" t="s">
        <v>29</v>
      </c>
      <c r="K555" t="b">
        <v>0</v>
      </c>
      <c r="L555">
        <v>4365</v>
      </c>
      <c r="M555">
        <v>456237</v>
      </c>
      <c r="N555">
        <v>20171015</v>
      </c>
      <c r="O555" t="s">
        <v>19</v>
      </c>
      <c r="P555" t="str">
        <f>IF(VLOOKUP(A555,'national-winners'!$A$2:$B$13,2,0)=H555,"W","L")</f>
        <v>L</v>
      </c>
      <c r="Q555">
        <f>MATCH(C555,'state-winning-votes'!A:A,0)</f>
        <v>35</v>
      </c>
      <c r="R555">
        <f>MATCH(A555,'state-winning-votes'!$A$2:$L$2,0)</f>
        <v>3</v>
      </c>
      <c r="S555" cm="1">
        <f t="array" ref="S555">INDEX('state-winning-votes'!$A$1:$L$53,$Q555,$R555)</f>
        <v>250779</v>
      </c>
      <c r="T555">
        <f>INDEX('state-winning-votes'!$A$1:$L$53,MATCH($C555,'state-winning-votes'!$A:$A,0),MATCH($A555,'state-winning-votes'!$A$2:$L$2,0))</f>
        <v>250779</v>
      </c>
      <c r="U555" t="str">
        <f t="shared" si="25"/>
        <v>Reagan, Ronald</v>
      </c>
      <c r="V555" t="str">
        <f>_xlfn.XLOOKUP(INDEX('state-winning-votes'!$A$1:$L$53,MATCH($C555,'state-winning-votes'!$A:$A,0),MATCH($A555,'state-winning-votes'!$A$2:$L$2,0)),$L:$L,$H:$H)</f>
        <v>Reagan, Ronald</v>
      </c>
      <c r="W555" t="str">
        <f>VLOOKUP(A555,'national-winners'!$A$2:$B$13,2,0)</f>
        <v>Reagan, Ronald</v>
      </c>
      <c r="X555" t="str">
        <f t="shared" si="26"/>
        <v xml:space="preserve"> Ronald Reagan (W)</v>
      </c>
    </row>
    <row r="556" spans="1:24" x14ac:dyDescent="0.25">
      <c r="A556">
        <v>1980</v>
      </c>
      <c r="B556" t="s">
        <v>115</v>
      </c>
      <c r="C556" t="s">
        <v>116</v>
      </c>
      <c r="D556">
        <v>35</v>
      </c>
      <c r="E556">
        <v>85</v>
      </c>
      <c r="F556">
        <v>66</v>
      </c>
      <c r="G556" t="s">
        <v>16</v>
      </c>
      <c r="H556" t="s">
        <v>167</v>
      </c>
      <c r="I556" t="str">
        <f t="shared" si="24"/>
        <v>Commoner, Barry(L)</v>
      </c>
      <c r="J556" t="s">
        <v>168</v>
      </c>
      <c r="K556" t="b">
        <v>0</v>
      </c>
      <c r="L556">
        <v>2202</v>
      </c>
      <c r="M556">
        <v>456237</v>
      </c>
      <c r="N556">
        <v>20171015</v>
      </c>
      <c r="O556" t="s">
        <v>19</v>
      </c>
      <c r="P556" t="str">
        <f>IF(VLOOKUP(A556,'national-winners'!$A$2:$B$13,2,0)=H556,"W","L")</f>
        <v>L</v>
      </c>
      <c r="Q556">
        <f>MATCH(C556,'state-winning-votes'!A:A,0)</f>
        <v>35</v>
      </c>
      <c r="R556">
        <f>MATCH(A556,'state-winning-votes'!$A$2:$L$2,0)</f>
        <v>3</v>
      </c>
      <c r="S556" cm="1">
        <f t="array" ref="S556">INDEX('state-winning-votes'!$A$1:$L$53,$Q556,$R556)</f>
        <v>250779</v>
      </c>
      <c r="T556">
        <f>INDEX('state-winning-votes'!$A$1:$L$53,MATCH($C556,'state-winning-votes'!$A:$A,0),MATCH($A556,'state-winning-votes'!$A$2:$L$2,0))</f>
        <v>250779</v>
      </c>
      <c r="U556" t="str">
        <f t="shared" si="25"/>
        <v>Reagan, Ronald</v>
      </c>
      <c r="V556" t="str">
        <f>_xlfn.XLOOKUP(INDEX('state-winning-votes'!$A$1:$L$53,MATCH($C556,'state-winning-votes'!$A:$A,0),MATCH($A556,'state-winning-votes'!$A$2:$L$2,0)),$L:$L,$H:$H)</f>
        <v>Reagan, Ronald</v>
      </c>
      <c r="W556" t="str">
        <f>VLOOKUP(A556,'national-winners'!$A$2:$B$13,2,0)</f>
        <v>Reagan, Ronald</v>
      </c>
      <c r="X556" t="str">
        <f t="shared" si="26"/>
        <v xml:space="preserve"> Ronald Reagan (W)</v>
      </c>
    </row>
    <row r="557" spans="1:24" x14ac:dyDescent="0.25">
      <c r="A557">
        <v>1980</v>
      </c>
      <c r="B557" t="s">
        <v>115</v>
      </c>
      <c r="C557" t="s">
        <v>116</v>
      </c>
      <c r="D557">
        <v>35</v>
      </c>
      <c r="E557">
        <v>85</v>
      </c>
      <c r="F557">
        <v>66</v>
      </c>
      <c r="G557" t="s">
        <v>16</v>
      </c>
      <c r="H557" t="s">
        <v>24</v>
      </c>
      <c r="I557" t="str">
        <f t="shared" si="24"/>
        <v>Bubar, Benjamin ""Ben""(L)</v>
      </c>
      <c r="J557" t="s">
        <v>164</v>
      </c>
      <c r="K557" t="b">
        <v>0</v>
      </c>
      <c r="L557">
        <v>1281</v>
      </c>
      <c r="M557">
        <v>456237</v>
      </c>
      <c r="N557">
        <v>20171015</v>
      </c>
      <c r="O557" t="s">
        <v>19</v>
      </c>
      <c r="P557" t="str">
        <f>IF(VLOOKUP(A557,'national-winners'!$A$2:$B$13,2,0)=H557,"W","L")</f>
        <v>L</v>
      </c>
      <c r="Q557">
        <f>MATCH(C557,'state-winning-votes'!A:A,0)</f>
        <v>35</v>
      </c>
      <c r="R557">
        <f>MATCH(A557,'state-winning-votes'!$A$2:$L$2,0)</f>
        <v>3</v>
      </c>
      <c r="S557" cm="1">
        <f t="array" ref="S557">INDEX('state-winning-votes'!$A$1:$L$53,$Q557,$R557)</f>
        <v>250779</v>
      </c>
      <c r="T557">
        <f>INDEX('state-winning-votes'!$A$1:$L$53,MATCH($C557,'state-winning-votes'!$A:$A,0),MATCH($A557,'state-winning-votes'!$A$2:$L$2,0))</f>
        <v>250779</v>
      </c>
      <c r="U557" t="str">
        <f t="shared" si="25"/>
        <v>Reagan, Ronald</v>
      </c>
      <c r="V557" t="str">
        <f>_xlfn.XLOOKUP(INDEX('state-winning-votes'!$A$1:$L$53,MATCH($C557,'state-winning-votes'!$A:$A,0),MATCH($A557,'state-winning-votes'!$A$2:$L$2,0)),$L:$L,$H:$H)</f>
        <v>Reagan, Ronald</v>
      </c>
      <c r="W557" t="str">
        <f>VLOOKUP(A557,'national-winners'!$A$2:$B$13,2,0)</f>
        <v>Reagan, Ronald</v>
      </c>
      <c r="X557" t="str">
        <f t="shared" si="26"/>
        <v xml:space="preserve"> Ronald Reagan (W)</v>
      </c>
    </row>
    <row r="558" spans="1:24" x14ac:dyDescent="0.25">
      <c r="A558">
        <v>1980</v>
      </c>
      <c r="B558" t="s">
        <v>115</v>
      </c>
      <c r="C558" t="s">
        <v>116</v>
      </c>
      <c r="D558">
        <v>35</v>
      </c>
      <c r="E558">
        <v>85</v>
      </c>
      <c r="F558">
        <v>66</v>
      </c>
      <c r="G558" t="s">
        <v>16</v>
      </c>
      <c r="H558" t="s">
        <v>173</v>
      </c>
      <c r="I558" t="str">
        <f t="shared" si="24"/>
        <v>Pulley, Andrew(L)</v>
      </c>
      <c r="J558" t="s">
        <v>37</v>
      </c>
      <c r="K558" t="b">
        <v>0</v>
      </c>
      <c r="L558">
        <v>325</v>
      </c>
      <c r="M558">
        <v>456237</v>
      </c>
      <c r="N558">
        <v>20171015</v>
      </c>
      <c r="O558" t="s">
        <v>19</v>
      </c>
      <c r="P558" t="str">
        <f>IF(VLOOKUP(A558,'national-winners'!$A$2:$B$13,2,0)=H558,"W","L")</f>
        <v>L</v>
      </c>
      <c r="Q558">
        <f>MATCH(C558,'state-winning-votes'!A:A,0)</f>
        <v>35</v>
      </c>
      <c r="R558">
        <f>MATCH(A558,'state-winning-votes'!$A$2:$L$2,0)</f>
        <v>3</v>
      </c>
      <c r="S558" cm="1">
        <f t="array" ref="S558">INDEX('state-winning-votes'!$A$1:$L$53,$Q558,$R558)</f>
        <v>250779</v>
      </c>
      <c r="T558">
        <f>INDEX('state-winning-votes'!$A$1:$L$53,MATCH($C558,'state-winning-votes'!$A:$A,0),MATCH($A558,'state-winning-votes'!$A$2:$L$2,0))</f>
        <v>250779</v>
      </c>
      <c r="U558" t="str">
        <f t="shared" si="25"/>
        <v>Reagan, Ronald</v>
      </c>
      <c r="V558" t="str">
        <f>_xlfn.XLOOKUP(INDEX('state-winning-votes'!$A$1:$L$53,MATCH($C558,'state-winning-votes'!$A:$A,0),MATCH($A558,'state-winning-votes'!$A$2:$L$2,0)),$L:$L,$H:$H)</f>
        <v>Reagan, Ronald</v>
      </c>
      <c r="W558" t="str">
        <f>VLOOKUP(A558,'national-winners'!$A$2:$B$13,2,0)</f>
        <v>Reagan, Ronald</v>
      </c>
      <c r="X558" t="str">
        <f t="shared" si="26"/>
        <v xml:space="preserve"> Ronald Reagan (W)</v>
      </c>
    </row>
    <row r="559" spans="1:24" x14ac:dyDescent="0.25">
      <c r="A559">
        <v>1980</v>
      </c>
      <c r="B559" t="s">
        <v>117</v>
      </c>
      <c r="C559" t="s">
        <v>118</v>
      </c>
      <c r="D559">
        <v>36</v>
      </c>
      <c r="E559">
        <v>21</v>
      </c>
      <c r="F559">
        <v>13</v>
      </c>
      <c r="G559" t="s">
        <v>16</v>
      </c>
      <c r="H559" t="s">
        <v>17</v>
      </c>
      <c r="I559" t="str">
        <f t="shared" si="24"/>
        <v>Carter, Jimmy(L)</v>
      </c>
      <c r="J559" t="s">
        <v>18</v>
      </c>
      <c r="K559" t="b">
        <v>0</v>
      </c>
      <c r="L559">
        <v>2728372</v>
      </c>
      <c r="M559">
        <v>6201959</v>
      </c>
      <c r="N559">
        <v>20171015</v>
      </c>
      <c r="O559" t="s">
        <v>19</v>
      </c>
      <c r="P559" t="str">
        <f>IF(VLOOKUP(A559,'national-winners'!$A$2:$B$13,2,0)=H559,"W","L")</f>
        <v>L</v>
      </c>
      <c r="Q559">
        <f>MATCH(C559,'state-winning-votes'!A:A,0)</f>
        <v>37</v>
      </c>
      <c r="R559">
        <f>MATCH(A559,'state-winning-votes'!$A$2:$L$2,0)</f>
        <v>3</v>
      </c>
      <c r="S559" cm="1">
        <f t="array" ref="S559">INDEX('state-winning-votes'!$A$1:$L$53,$Q559,$R559)</f>
        <v>2728372</v>
      </c>
      <c r="T559">
        <f>INDEX('state-winning-votes'!$A$1:$L$53,MATCH($C559,'state-winning-votes'!$A:$A,0),MATCH($A559,'state-winning-votes'!$A$2:$L$2,0))</f>
        <v>2728372</v>
      </c>
      <c r="U559" t="str">
        <f t="shared" si="25"/>
        <v>Carter, Jimmy</v>
      </c>
      <c r="V559" t="str">
        <f>_xlfn.XLOOKUP(INDEX('state-winning-votes'!$A$1:$L$53,MATCH($C559,'state-winning-votes'!$A:$A,0),MATCH($A559,'state-winning-votes'!$A$2:$L$2,0)),$L:$L,$H:$H)</f>
        <v>Carter, Jimmy</v>
      </c>
      <c r="W559" t="str">
        <f>VLOOKUP(A559,'national-winners'!$A$2:$B$13,2,0)</f>
        <v>Reagan, Ronald</v>
      </c>
      <c r="X559" t="str">
        <f t="shared" si="26"/>
        <v xml:space="preserve"> Jimmy Carter (W)</v>
      </c>
    </row>
    <row r="560" spans="1:24" x14ac:dyDescent="0.25">
      <c r="A560">
        <v>1980</v>
      </c>
      <c r="B560" t="s">
        <v>117</v>
      </c>
      <c r="C560" t="s">
        <v>118</v>
      </c>
      <c r="D560">
        <v>36</v>
      </c>
      <c r="E560">
        <v>21</v>
      </c>
      <c r="F560">
        <v>13</v>
      </c>
      <c r="G560" t="s">
        <v>16</v>
      </c>
      <c r="H560" t="s">
        <v>160</v>
      </c>
      <c r="I560" t="str">
        <f t="shared" si="24"/>
        <v>Reagan, Ronald(W)</v>
      </c>
      <c r="J560" t="s">
        <v>21</v>
      </c>
      <c r="K560" t="b">
        <v>0</v>
      </c>
      <c r="L560">
        <v>2637700</v>
      </c>
      <c r="M560">
        <v>6201959</v>
      </c>
      <c r="N560">
        <v>20171015</v>
      </c>
      <c r="O560" t="s">
        <v>19</v>
      </c>
      <c r="P560" t="str">
        <f>IF(VLOOKUP(A560,'national-winners'!$A$2:$B$13,2,0)=H560,"W","L")</f>
        <v>W</v>
      </c>
      <c r="Q560">
        <f>MATCH(C560,'state-winning-votes'!A:A,0)</f>
        <v>37</v>
      </c>
      <c r="R560">
        <f>MATCH(A560,'state-winning-votes'!$A$2:$L$2,0)</f>
        <v>3</v>
      </c>
      <c r="S560" cm="1">
        <f t="array" ref="S560">INDEX('state-winning-votes'!$A$1:$L$53,$Q560,$R560)</f>
        <v>2728372</v>
      </c>
      <c r="T560">
        <f>INDEX('state-winning-votes'!$A$1:$L$53,MATCH($C560,'state-winning-votes'!$A:$A,0),MATCH($A560,'state-winning-votes'!$A$2:$L$2,0))</f>
        <v>2728372</v>
      </c>
      <c r="U560" t="str">
        <f t="shared" si="25"/>
        <v>Carter, Jimmy</v>
      </c>
      <c r="V560" t="str">
        <f>_xlfn.XLOOKUP(INDEX('state-winning-votes'!$A$1:$L$53,MATCH($C560,'state-winning-votes'!$A:$A,0),MATCH($A560,'state-winning-votes'!$A$2:$L$2,0)),$L:$L,$H:$H)</f>
        <v>Carter, Jimmy</v>
      </c>
      <c r="W560" t="str">
        <f>VLOOKUP(A560,'national-winners'!$A$2:$B$13,2,0)</f>
        <v>Reagan, Ronald</v>
      </c>
      <c r="X560" t="str">
        <f t="shared" si="26"/>
        <v xml:space="preserve"> Jimmy Carter (W)</v>
      </c>
    </row>
    <row r="561" spans="1:24" x14ac:dyDescent="0.25">
      <c r="A561">
        <v>1980</v>
      </c>
      <c r="B561" t="s">
        <v>117</v>
      </c>
      <c r="C561" t="s">
        <v>118</v>
      </c>
      <c r="D561">
        <v>36</v>
      </c>
      <c r="E561">
        <v>21</v>
      </c>
      <c r="F561">
        <v>13</v>
      </c>
      <c r="G561" t="s">
        <v>16</v>
      </c>
      <c r="H561" t="s">
        <v>161</v>
      </c>
      <c r="I561" t="str">
        <f t="shared" si="24"/>
        <v>Anderson, John B.(L)</v>
      </c>
      <c r="J561" t="s">
        <v>119</v>
      </c>
      <c r="K561" t="b">
        <v>0</v>
      </c>
      <c r="L561">
        <v>467801</v>
      </c>
      <c r="M561">
        <v>6201959</v>
      </c>
      <c r="N561">
        <v>20171015</v>
      </c>
      <c r="O561" t="s">
        <v>19</v>
      </c>
      <c r="P561" t="str">
        <f>IF(VLOOKUP(A561,'national-winners'!$A$2:$B$13,2,0)=H561,"W","L")</f>
        <v>L</v>
      </c>
      <c r="Q561">
        <f>MATCH(C561,'state-winning-votes'!A:A,0)</f>
        <v>37</v>
      </c>
      <c r="R561">
        <f>MATCH(A561,'state-winning-votes'!$A$2:$L$2,0)</f>
        <v>3</v>
      </c>
      <c r="S561" cm="1">
        <f t="array" ref="S561">INDEX('state-winning-votes'!$A$1:$L$53,$Q561,$R561)</f>
        <v>2728372</v>
      </c>
      <c r="T561">
        <f>INDEX('state-winning-votes'!$A$1:$L$53,MATCH($C561,'state-winning-votes'!$A:$A,0),MATCH($A561,'state-winning-votes'!$A$2:$L$2,0))</f>
        <v>2728372</v>
      </c>
      <c r="U561" t="str">
        <f t="shared" si="25"/>
        <v>Carter, Jimmy</v>
      </c>
      <c r="V561" t="str">
        <f>_xlfn.XLOOKUP(INDEX('state-winning-votes'!$A$1:$L$53,MATCH($C561,'state-winning-votes'!$A:$A,0),MATCH($A561,'state-winning-votes'!$A$2:$L$2,0)),$L:$L,$H:$H)</f>
        <v>Carter, Jimmy</v>
      </c>
      <c r="W561" t="str">
        <f>VLOOKUP(A561,'national-winners'!$A$2:$B$13,2,0)</f>
        <v>Reagan, Ronald</v>
      </c>
      <c r="X561" t="str">
        <f t="shared" si="26"/>
        <v xml:space="preserve"> Jimmy Carter (W)</v>
      </c>
    </row>
    <row r="562" spans="1:24" x14ac:dyDescent="0.25">
      <c r="A562">
        <v>1980</v>
      </c>
      <c r="B562" t="s">
        <v>117</v>
      </c>
      <c r="C562" t="s">
        <v>118</v>
      </c>
      <c r="D562">
        <v>36</v>
      </c>
      <c r="E562">
        <v>21</v>
      </c>
      <c r="F562">
        <v>13</v>
      </c>
      <c r="G562" t="s">
        <v>16</v>
      </c>
      <c r="H562" t="s">
        <v>160</v>
      </c>
      <c r="I562" t="str">
        <f t="shared" si="24"/>
        <v>Reagan, Ronald(W)</v>
      </c>
      <c r="J562" t="s">
        <v>80</v>
      </c>
      <c r="K562" t="b">
        <v>0</v>
      </c>
      <c r="L562">
        <v>256131</v>
      </c>
      <c r="M562">
        <v>6201959</v>
      </c>
      <c r="N562">
        <v>20171015</v>
      </c>
      <c r="O562" t="s">
        <v>19</v>
      </c>
      <c r="P562" t="str">
        <f>IF(VLOOKUP(A562,'national-winners'!$A$2:$B$13,2,0)=H562,"W","L")</f>
        <v>W</v>
      </c>
      <c r="Q562">
        <f>MATCH(C562,'state-winning-votes'!A:A,0)</f>
        <v>37</v>
      </c>
      <c r="R562">
        <f>MATCH(A562,'state-winning-votes'!$A$2:$L$2,0)</f>
        <v>3</v>
      </c>
      <c r="S562" cm="1">
        <f t="array" ref="S562">INDEX('state-winning-votes'!$A$1:$L$53,$Q562,$R562)</f>
        <v>2728372</v>
      </c>
      <c r="T562">
        <f>INDEX('state-winning-votes'!$A$1:$L$53,MATCH($C562,'state-winning-votes'!$A:$A,0),MATCH($A562,'state-winning-votes'!$A$2:$L$2,0))</f>
        <v>2728372</v>
      </c>
      <c r="U562" t="str">
        <f t="shared" si="25"/>
        <v>Carter, Jimmy</v>
      </c>
      <c r="V562" t="str">
        <f>_xlfn.XLOOKUP(INDEX('state-winning-votes'!$A$1:$L$53,MATCH($C562,'state-winning-votes'!$A:$A,0),MATCH($A562,'state-winning-votes'!$A$2:$L$2,0)),$L:$L,$H:$H)</f>
        <v>Carter, Jimmy</v>
      </c>
      <c r="W562" t="str">
        <f>VLOOKUP(A562,'national-winners'!$A$2:$B$13,2,0)</f>
        <v>Reagan, Ronald</v>
      </c>
      <c r="X562" t="str">
        <f t="shared" si="26"/>
        <v xml:space="preserve"> Jimmy Carter (W)</v>
      </c>
    </row>
    <row r="563" spans="1:24" x14ac:dyDescent="0.25">
      <c r="A563">
        <v>1980</v>
      </c>
      <c r="B563" t="s">
        <v>117</v>
      </c>
      <c r="C563" t="s">
        <v>118</v>
      </c>
      <c r="D563">
        <v>36</v>
      </c>
      <c r="E563">
        <v>21</v>
      </c>
      <c r="F563">
        <v>13</v>
      </c>
      <c r="G563" t="s">
        <v>16</v>
      </c>
      <c r="H563" t="s">
        <v>163</v>
      </c>
      <c r="I563" t="str">
        <f t="shared" si="24"/>
        <v>Clark, Edward ""Ed""(L)</v>
      </c>
      <c r="J563" t="s">
        <v>120</v>
      </c>
      <c r="K563" t="b">
        <v>0</v>
      </c>
      <c r="L563">
        <v>52648</v>
      </c>
      <c r="M563">
        <v>6201959</v>
      </c>
      <c r="N563">
        <v>20171015</v>
      </c>
      <c r="O563" t="s">
        <v>19</v>
      </c>
      <c r="P563" t="str">
        <f>IF(VLOOKUP(A563,'national-winners'!$A$2:$B$13,2,0)=H563,"W","L")</f>
        <v>L</v>
      </c>
      <c r="Q563">
        <f>MATCH(C563,'state-winning-votes'!A:A,0)</f>
        <v>37</v>
      </c>
      <c r="R563">
        <f>MATCH(A563,'state-winning-votes'!$A$2:$L$2,0)</f>
        <v>3</v>
      </c>
      <c r="S563" cm="1">
        <f t="array" ref="S563">INDEX('state-winning-votes'!$A$1:$L$53,$Q563,$R563)</f>
        <v>2728372</v>
      </c>
      <c r="T563">
        <f>INDEX('state-winning-votes'!$A$1:$L$53,MATCH($C563,'state-winning-votes'!$A:$A,0),MATCH($A563,'state-winning-votes'!$A$2:$L$2,0))</f>
        <v>2728372</v>
      </c>
      <c r="U563" t="str">
        <f t="shared" si="25"/>
        <v>Carter, Jimmy</v>
      </c>
      <c r="V563" t="str">
        <f>_xlfn.XLOOKUP(INDEX('state-winning-votes'!$A$1:$L$53,MATCH($C563,'state-winning-votes'!$A:$A,0),MATCH($A563,'state-winning-votes'!$A$2:$L$2,0)),$L:$L,$H:$H)</f>
        <v>Carter, Jimmy</v>
      </c>
      <c r="W563" t="str">
        <f>VLOOKUP(A563,'national-winners'!$A$2:$B$13,2,0)</f>
        <v>Reagan, Ronald</v>
      </c>
      <c r="X563" t="str">
        <f t="shared" si="26"/>
        <v xml:space="preserve"> Jimmy Carter (W)</v>
      </c>
    </row>
    <row r="564" spans="1:24" x14ac:dyDescent="0.25">
      <c r="A564">
        <v>1980</v>
      </c>
      <c r="B564" t="s">
        <v>117</v>
      </c>
      <c r="C564" t="s">
        <v>118</v>
      </c>
      <c r="D564">
        <v>36</v>
      </c>
      <c r="E564">
        <v>21</v>
      </c>
      <c r="F564">
        <v>13</v>
      </c>
      <c r="G564" t="s">
        <v>16</v>
      </c>
      <c r="H564" t="s">
        <v>178</v>
      </c>
      <c r="I564" t="str">
        <f t="shared" si="24"/>
        <v>McCormack, Ellen(L)</v>
      </c>
      <c r="J564" t="s">
        <v>180</v>
      </c>
      <c r="K564" t="b">
        <v>0</v>
      </c>
      <c r="L564">
        <v>24159</v>
      </c>
      <c r="M564">
        <v>6201959</v>
      </c>
      <c r="N564">
        <v>20171015</v>
      </c>
      <c r="O564" t="s">
        <v>19</v>
      </c>
      <c r="P564" t="str">
        <f>IF(VLOOKUP(A564,'national-winners'!$A$2:$B$13,2,0)=H564,"W","L")</f>
        <v>L</v>
      </c>
      <c r="Q564">
        <f>MATCH(C564,'state-winning-votes'!A:A,0)</f>
        <v>37</v>
      </c>
      <c r="R564">
        <f>MATCH(A564,'state-winning-votes'!$A$2:$L$2,0)</f>
        <v>3</v>
      </c>
      <c r="S564" cm="1">
        <f t="array" ref="S564">INDEX('state-winning-votes'!$A$1:$L$53,$Q564,$R564)</f>
        <v>2728372</v>
      </c>
      <c r="T564">
        <f>INDEX('state-winning-votes'!$A$1:$L$53,MATCH($C564,'state-winning-votes'!$A:$A,0),MATCH($A564,'state-winning-votes'!$A$2:$L$2,0))</f>
        <v>2728372</v>
      </c>
      <c r="U564" t="str">
        <f t="shared" si="25"/>
        <v>Carter, Jimmy</v>
      </c>
      <c r="V564" t="str">
        <f>_xlfn.XLOOKUP(INDEX('state-winning-votes'!$A$1:$L$53,MATCH($C564,'state-winning-votes'!$A:$A,0),MATCH($A564,'state-winning-votes'!$A$2:$L$2,0)),$L:$L,$H:$H)</f>
        <v>Carter, Jimmy</v>
      </c>
      <c r="W564" t="str">
        <f>VLOOKUP(A564,'national-winners'!$A$2:$B$13,2,0)</f>
        <v>Reagan, Ronald</v>
      </c>
      <c r="X564" t="str">
        <f t="shared" si="26"/>
        <v xml:space="preserve"> Jimmy Carter (W)</v>
      </c>
    </row>
    <row r="565" spans="1:24" x14ac:dyDescent="0.25">
      <c r="A565">
        <v>1980</v>
      </c>
      <c r="B565" t="s">
        <v>117</v>
      </c>
      <c r="C565" t="s">
        <v>118</v>
      </c>
      <c r="D565">
        <v>36</v>
      </c>
      <c r="E565">
        <v>21</v>
      </c>
      <c r="F565">
        <v>13</v>
      </c>
      <c r="G565" t="s">
        <v>16</v>
      </c>
      <c r="H565" t="s">
        <v>167</v>
      </c>
      <c r="I565" t="str">
        <f t="shared" si="24"/>
        <v>Commoner, Barry(L)</v>
      </c>
      <c r="J565" t="s">
        <v>168</v>
      </c>
      <c r="K565" t="b">
        <v>0</v>
      </c>
      <c r="L565">
        <v>23186</v>
      </c>
      <c r="M565">
        <v>6201959</v>
      </c>
      <c r="N565">
        <v>20171015</v>
      </c>
      <c r="O565" t="s">
        <v>19</v>
      </c>
      <c r="P565" t="str">
        <f>IF(VLOOKUP(A565,'national-winners'!$A$2:$B$13,2,0)=H565,"W","L")</f>
        <v>L</v>
      </c>
      <c r="Q565">
        <f>MATCH(C565,'state-winning-votes'!A:A,0)</f>
        <v>37</v>
      </c>
      <c r="R565">
        <f>MATCH(A565,'state-winning-votes'!$A$2:$L$2,0)</f>
        <v>3</v>
      </c>
      <c r="S565" cm="1">
        <f t="array" ref="S565">INDEX('state-winning-votes'!$A$1:$L$53,$Q565,$R565)</f>
        <v>2728372</v>
      </c>
      <c r="T565">
        <f>INDEX('state-winning-votes'!$A$1:$L$53,MATCH($C565,'state-winning-votes'!$A:$A,0),MATCH($A565,'state-winning-votes'!$A$2:$L$2,0))</f>
        <v>2728372</v>
      </c>
      <c r="U565" t="str">
        <f t="shared" si="25"/>
        <v>Carter, Jimmy</v>
      </c>
      <c r="V565" t="str">
        <f>_xlfn.XLOOKUP(INDEX('state-winning-votes'!$A$1:$L$53,MATCH($C565,'state-winning-votes'!$A:$A,0),MATCH($A565,'state-winning-votes'!$A$2:$L$2,0)),$L:$L,$H:$H)</f>
        <v>Carter, Jimmy</v>
      </c>
      <c r="W565" t="str">
        <f>VLOOKUP(A565,'national-winners'!$A$2:$B$13,2,0)</f>
        <v>Reagan, Ronald</v>
      </c>
      <c r="X565" t="str">
        <f t="shared" si="26"/>
        <v xml:space="preserve"> Jimmy Carter (W)</v>
      </c>
    </row>
    <row r="566" spans="1:24" x14ac:dyDescent="0.25">
      <c r="A566">
        <v>1980</v>
      </c>
      <c r="B566" t="s">
        <v>117</v>
      </c>
      <c r="C566" t="s">
        <v>118</v>
      </c>
      <c r="D566">
        <v>36</v>
      </c>
      <c r="E566">
        <v>21</v>
      </c>
      <c r="F566">
        <v>13</v>
      </c>
      <c r="G566" t="s">
        <v>16</v>
      </c>
      <c r="H566" t="s">
        <v>26</v>
      </c>
      <c r="I566" t="str">
        <f t="shared" si="24"/>
        <v>Hall, Gus(L)</v>
      </c>
      <c r="J566" t="s">
        <v>27</v>
      </c>
      <c r="K566" t="b">
        <v>0</v>
      </c>
      <c r="L566">
        <v>7414</v>
      </c>
      <c r="M566">
        <v>6201959</v>
      </c>
      <c r="N566">
        <v>20171015</v>
      </c>
      <c r="O566" t="s">
        <v>19</v>
      </c>
      <c r="P566" t="str">
        <f>IF(VLOOKUP(A566,'national-winners'!$A$2:$B$13,2,0)=H566,"W","L")</f>
        <v>L</v>
      </c>
      <c r="Q566">
        <f>MATCH(C566,'state-winning-votes'!A:A,0)</f>
        <v>37</v>
      </c>
      <c r="R566">
        <f>MATCH(A566,'state-winning-votes'!$A$2:$L$2,0)</f>
        <v>3</v>
      </c>
      <c r="S566" cm="1">
        <f t="array" ref="S566">INDEX('state-winning-votes'!$A$1:$L$53,$Q566,$R566)</f>
        <v>2728372</v>
      </c>
      <c r="T566">
        <f>INDEX('state-winning-votes'!$A$1:$L$53,MATCH($C566,'state-winning-votes'!$A:$A,0),MATCH($A566,'state-winning-votes'!$A$2:$L$2,0))</f>
        <v>2728372</v>
      </c>
      <c r="U566" t="str">
        <f t="shared" si="25"/>
        <v>Carter, Jimmy</v>
      </c>
      <c r="V566" t="str">
        <f>_xlfn.XLOOKUP(INDEX('state-winning-votes'!$A$1:$L$53,MATCH($C566,'state-winning-votes'!$A:$A,0),MATCH($A566,'state-winning-votes'!$A$2:$L$2,0)),$L:$L,$H:$H)</f>
        <v>Carter, Jimmy</v>
      </c>
      <c r="W566" t="str">
        <f>VLOOKUP(A566,'national-winners'!$A$2:$B$13,2,0)</f>
        <v>Reagan, Ronald</v>
      </c>
      <c r="X566" t="str">
        <f t="shared" si="26"/>
        <v xml:space="preserve"> Jimmy Carter (W)</v>
      </c>
    </row>
    <row r="567" spans="1:24" x14ac:dyDescent="0.25">
      <c r="A567">
        <v>1980</v>
      </c>
      <c r="B567" t="s">
        <v>117</v>
      </c>
      <c r="C567" t="s">
        <v>118</v>
      </c>
      <c r="D567">
        <v>36</v>
      </c>
      <c r="E567">
        <v>21</v>
      </c>
      <c r="F567">
        <v>13</v>
      </c>
      <c r="G567" t="s">
        <v>16</v>
      </c>
      <c r="H567" t="s">
        <v>165</v>
      </c>
      <c r="I567" t="str">
        <f t="shared" si="24"/>
        <v>Deberry, Clifton(L)</v>
      </c>
      <c r="J567" t="s">
        <v>37</v>
      </c>
      <c r="K567" t="b">
        <v>0</v>
      </c>
      <c r="L567">
        <v>2068</v>
      </c>
      <c r="M567">
        <v>6201959</v>
      </c>
      <c r="N567">
        <v>20171015</v>
      </c>
      <c r="O567" t="s">
        <v>19</v>
      </c>
      <c r="P567" t="str">
        <f>IF(VLOOKUP(A567,'national-winners'!$A$2:$B$13,2,0)=H567,"W","L")</f>
        <v>L</v>
      </c>
      <c r="Q567">
        <f>MATCH(C567,'state-winning-votes'!A:A,0)</f>
        <v>37</v>
      </c>
      <c r="R567">
        <f>MATCH(A567,'state-winning-votes'!$A$2:$L$2,0)</f>
        <v>3</v>
      </c>
      <c r="S567" cm="1">
        <f t="array" ref="S567">INDEX('state-winning-votes'!$A$1:$L$53,$Q567,$R567)</f>
        <v>2728372</v>
      </c>
      <c r="T567">
        <f>INDEX('state-winning-votes'!$A$1:$L$53,MATCH($C567,'state-winning-votes'!$A:$A,0),MATCH($A567,'state-winning-votes'!$A$2:$L$2,0))</f>
        <v>2728372</v>
      </c>
      <c r="U567" t="str">
        <f t="shared" si="25"/>
        <v>Carter, Jimmy</v>
      </c>
      <c r="V567" t="str">
        <f>_xlfn.XLOOKUP(INDEX('state-winning-votes'!$A$1:$L$53,MATCH($C567,'state-winning-votes'!$A:$A,0),MATCH($A567,'state-winning-votes'!$A$2:$L$2,0)),$L:$L,$H:$H)</f>
        <v>Carter, Jimmy</v>
      </c>
      <c r="W567" t="str">
        <f>VLOOKUP(A567,'national-winners'!$A$2:$B$13,2,0)</f>
        <v>Reagan, Ronald</v>
      </c>
      <c r="X567" t="str">
        <f t="shared" si="26"/>
        <v xml:space="preserve"> Jimmy Carter (W)</v>
      </c>
    </row>
    <row r="568" spans="1:24" x14ac:dyDescent="0.25">
      <c r="A568">
        <v>1980</v>
      </c>
      <c r="B568" t="s">
        <v>117</v>
      </c>
      <c r="C568" t="s">
        <v>118</v>
      </c>
      <c r="D568">
        <v>36</v>
      </c>
      <c r="E568">
        <v>21</v>
      </c>
      <c r="F568">
        <v>13</v>
      </c>
      <c r="G568" t="s">
        <v>16</v>
      </c>
      <c r="H568" t="s">
        <v>169</v>
      </c>
      <c r="I568" t="str">
        <f t="shared" si="24"/>
        <v>Griswold, Deirdre(L)</v>
      </c>
      <c r="J568" t="s">
        <v>170</v>
      </c>
      <c r="K568" t="b">
        <v>0</v>
      </c>
      <c r="L568">
        <v>1416</v>
      </c>
      <c r="M568">
        <v>6201959</v>
      </c>
      <c r="N568">
        <v>20171015</v>
      </c>
      <c r="O568" t="s">
        <v>19</v>
      </c>
      <c r="P568" t="str">
        <f>IF(VLOOKUP(A568,'national-winners'!$A$2:$B$13,2,0)=H568,"W","L")</f>
        <v>L</v>
      </c>
      <c r="Q568">
        <f>MATCH(C568,'state-winning-votes'!A:A,0)</f>
        <v>37</v>
      </c>
      <c r="R568">
        <f>MATCH(A568,'state-winning-votes'!$A$2:$L$2,0)</f>
        <v>3</v>
      </c>
      <c r="S568" cm="1">
        <f t="array" ref="S568">INDEX('state-winning-votes'!$A$1:$L$53,$Q568,$R568)</f>
        <v>2728372</v>
      </c>
      <c r="T568">
        <f>INDEX('state-winning-votes'!$A$1:$L$53,MATCH($C568,'state-winning-votes'!$A:$A,0),MATCH($A568,'state-winning-votes'!$A$2:$L$2,0))</f>
        <v>2728372</v>
      </c>
      <c r="U568" t="str">
        <f t="shared" si="25"/>
        <v>Carter, Jimmy</v>
      </c>
      <c r="V568" t="str">
        <f>_xlfn.XLOOKUP(INDEX('state-winning-votes'!$A$1:$L$53,MATCH($C568,'state-winning-votes'!$A:$A,0),MATCH($A568,'state-winning-votes'!$A$2:$L$2,0)),$L:$L,$H:$H)</f>
        <v>Carter, Jimmy</v>
      </c>
      <c r="W568" t="str">
        <f>VLOOKUP(A568,'national-winners'!$A$2:$B$13,2,0)</f>
        <v>Reagan, Ronald</v>
      </c>
      <c r="X568" t="str">
        <f t="shared" si="26"/>
        <v xml:space="preserve"> Jimmy Carter (W)</v>
      </c>
    </row>
    <row r="569" spans="1:24" x14ac:dyDescent="0.25">
      <c r="A569">
        <v>1980</v>
      </c>
      <c r="B569" t="s">
        <v>117</v>
      </c>
      <c r="C569" t="s">
        <v>118</v>
      </c>
      <c r="D569">
        <v>36</v>
      </c>
      <c r="E569">
        <v>21</v>
      </c>
      <c r="F569">
        <v>13</v>
      </c>
      <c r="G569" t="s">
        <v>16</v>
      </c>
      <c r="I569" t="str">
        <f t="shared" si="24"/>
        <v>(L)</v>
      </c>
      <c r="K569" t="b">
        <v>1</v>
      </c>
      <c r="L569">
        <v>1064</v>
      </c>
      <c r="M569">
        <v>6201959</v>
      </c>
      <c r="N569">
        <v>20171015</v>
      </c>
      <c r="O569" t="s">
        <v>19</v>
      </c>
      <c r="P569" t="str">
        <f>IF(VLOOKUP(A569,'national-winners'!$A$2:$B$13,2,0)=H569,"W","L")</f>
        <v>L</v>
      </c>
      <c r="Q569">
        <f>MATCH(C569,'state-winning-votes'!A:A,0)</f>
        <v>37</v>
      </c>
      <c r="R569">
        <f>MATCH(A569,'state-winning-votes'!$A$2:$L$2,0)</f>
        <v>3</v>
      </c>
      <c r="S569" cm="1">
        <f t="array" ref="S569">INDEX('state-winning-votes'!$A$1:$L$53,$Q569,$R569)</f>
        <v>2728372</v>
      </c>
      <c r="T569">
        <f>INDEX('state-winning-votes'!$A$1:$L$53,MATCH($C569,'state-winning-votes'!$A:$A,0),MATCH($A569,'state-winning-votes'!$A$2:$L$2,0))</f>
        <v>2728372</v>
      </c>
      <c r="U569" t="str">
        <f t="shared" si="25"/>
        <v>Carter, Jimmy</v>
      </c>
      <c r="V569" t="str">
        <f>_xlfn.XLOOKUP(INDEX('state-winning-votes'!$A$1:$L$53,MATCH($C569,'state-winning-votes'!$A:$A,0),MATCH($A569,'state-winning-votes'!$A$2:$L$2,0)),$L:$L,$H:$H)</f>
        <v>Carter, Jimmy</v>
      </c>
      <c r="W569" t="str">
        <f>VLOOKUP(A569,'national-winners'!$A$2:$B$13,2,0)</f>
        <v>Reagan, Ronald</v>
      </c>
      <c r="X569" t="str">
        <f t="shared" si="26"/>
        <v xml:space="preserve"> Jimmy Carter (W)</v>
      </c>
    </row>
    <row r="570" spans="1:24" x14ac:dyDescent="0.25">
      <c r="A570">
        <v>1980</v>
      </c>
      <c r="B570" t="s">
        <v>122</v>
      </c>
      <c r="C570" t="s">
        <v>123</v>
      </c>
      <c r="D570">
        <v>37</v>
      </c>
      <c r="E570">
        <v>56</v>
      </c>
      <c r="F570">
        <v>47</v>
      </c>
      <c r="G570" t="s">
        <v>16</v>
      </c>
      <c r="H570" t="s">
        <v>160</v>
      </c>
      <c r="I570" t="str">
        <f t="shared" si="24"/>
        <v>Reagan, Ronald(W)</v>
      </c>
      <c r="J570" t="s">
        <v>21</v>
      </c>
      <c r="K570" t="b">
        <v>0</v>
      </c>
      <c r="L570">
        <v>915018</v>
      </c>
      <c r="M570">
        <v>1855833</v>
      </c>
      <c r="N570">
        <v>20171015</v>
      </c>
      <c r="O570" t="s">
        <v>19</v>
      </c>
      <c r="P570" t="str">
        <f>IF(VLOOKUP(A570,'national-winners'!$A$2:$B$13,2,0)=H570,"W","L")</f>
        <v>W</v>
      </c>
      <c r="Q570">
        <f>MATCH(C570,'state-winning-votes'!A:A,0)</f>
        <v>30</v>
      </c>
      <c r="R570">
        <f>MATCH(A570,'state-winning-votes'!$A$2:$L$2,0)</f>
        <v>3</v>
      </c>
      <c r="S570" cm="1">
        <f t="array" ref="S570">INDEX('state-winning-votes'!$A$1:$L$53,$Q570,$R570)</f>
        <v>915018</v>
      </c>
      <c r="T570">
        <f>INDEX('state-winning-votes'!$A$1:$L$53,MATCH($C570,'state-winning-votes'!$A:$A,0),MATCH($A570,'state-winning-votes'!$A$2:$L$2,0))</f>
        <v>915018</v>
      </c>
      <c r="U570" t="str">
        <f t="shared" si="25"/>
        <v>Reagan, Ronald</v>
      </c>
      <c r="V570" t="str">
        <f>_xlfn.XLOOKUP(INDEX('state-winning-votes'!$A$1:$L$53,MATCH($C570,'state-winning-votes'!$A:$A,0),MATCH($A570,'state-winning-votes'!$A$2:$L$2,0)),$L:$L,$H:$H)</f>
        <v>Reagan, Ronald</v>
      </c>
      <c r="W570" t="str">
        <f>VLOOKUP(A570,'national-winners'!$A$2:$B$13,2,0)</f>
        <v>Reagan, Ronald</v>
      </c>
      <c r="X570" t="str">
        <f t="shared" si="26"/>
        <v xml:space="preserve"> Ronald Reagan (W)</v>
      </c>
    </row>
    <row r="571" spans="1:24" x14ac:dyDescent="0.25">
      <c r="A571">
        <v>1980</v>
      </c>
      <c r="B571" t="s">
        <v>122</v>
      </c>
      <c r="C571" t="s">
        <v>123</v>
      </c>
      <c r="D571">
        <v>37</v>
      </c>
      <c r="E571">
        <v>56</v>
      </c>
      <c r="F571">
        <v>47</v>
      </c>
      <c r="G571" t="s">
        <v>16</v>
      </c>
      <c r="H571" t="s">
        <v>17</v>
      </c>
      <c r="I571" t="str">
        <f t="shared" si="24"/>
        <v>Carter, Jimmy(L)</v>
      </c>
      <c r="J571" t="s">
        <v>18</v>
      </c>
      <c r="K571" t="b">
        <v>0</v>
      </c>
      <c r="L571">
        <v>875635</v>
      </c>
      <c r="M571">
        <v>1855833</v>
      </c>
      <c r="N571">
        <v>20171015</v>
      </c>
      <c r="O571" t="s">
        <v>19</v>
      </c>
      <c r="P571" t="str">
        <f>IF(VLOOKUP(A571,'national-winners'!$A$2:$B$13,2,0)=H571,"W","L")</f>
        <v>L</v>
      </c>
      <c r="Q571">
        <f>MATCH(C571,'state-winning-votes'!A:A,0)</f>
        <v>30</v>
      </c>
      <c r="R571">
        <f>MATCH(A571,'state-winning-votes'!$A$2:$L$2,0)</f>
        <v>3</v>
      </c>
      <c r="S571" cm="1">
        <f t="array" ref="S571">INDEX('state-winning-votes'!$A$1:$L$53,$Q571,$R571)</f>
        <v>915018</v>
      </c>
      <c r="T571">
        <f>INDEX('state-winning-votes'!$A$1:$L$53,MATCH($C571,'state-winning-votes'!$A:$A,0),MATCH($A571,'state-winning-votes'!$A$2:$L$2,0))</f>
        <v>915018</v>
      </c>
      <c r="U571" t="str">
        <f t="shared" si="25"/>
        <v>Reagan, Ronald</v>
      </c>
      <c r="V571" t="str">
        <f>_xlfn.XLOOKUP(INDEX('state-winning-votes'!$A$1:$L$53,MATCH($C571,'state-winning-votes'!$A:$A,0),MATCH($A571,'state-winning-votes'!$A$2:$L$2,0)),$L:$L,$H:$H)</f>
        <v>Reagan, Ronald</v>
      </c>
      <c r="W571" t="str">
        <f>VLOOKUP(A571,'national-winners'!$A$2:$B$13,2,0)</f>
        <v>Reagan, Ronald</v>
      </c>
      <c r="X571" t="str">
        <f t="shared" si="26"/>
        <v xml:space="preserve"> Ronald Reagan (W)</v>
      </c>
    </row>
    <row r="572" spans="1:24" x14ac:dyDescent="0.25">
      <c r="A572">
        <v>1980</v>
      </c>
      <c r="B572" t="s">
        <v>122</v>
      </c>
      <c r="C572" t="s">
        <v>123</v>
      </c>
      <c r="D572">
        <v>37</v>
      </c>
      <c r="E572">
        <v>56</v>
      </c>
      <c r="F572">
        <v>47</v>
      </c>
      <c r="G572" t="s">
        <v>16</v>
      </c>
      <c r="H572" t="s">
        <v>161</v>
      </c>
      <c r="I572" t="str">
        <f t="shared" si="24"/>
        <v>Anderson, John B.(L)</v>
      </c>
      <c r="J572" t="s">
        <v>35</v>
      </c>
      <c r="K572" t="b">
        <v>0</v>
      </c>
      <c r="L572">
        <v>52800</v>
      </c>
      <c r="M572">
        <v>1855833</v>
      </c>
      <c r="N572">
        <v>20171015</v>
      </c>
      <c r="O572" t="s">
        <v>19</v>
      </c>
      <c r="P572" t="str">
        <f>IF(VLOOKUP(A572,'national-winners'!$A$2:$B$13,2,0)=H572,"W","L")</f>
        <v>L</v>
      </c>
      <c r="Q572">
        <f>MATCH(C572,'state-winning-votes'!A:A,0)</f>
        <v>30</v>
      </c>
      <c r="R572">
        <f>MATCH(A572,'state-winning-votes'!$A$2:$L$2,0)</f>
        <v>3</v>
      </c>
      <c r="S572" cm="1">
        <f t="array" ref="S572">INDEX('state-winning-votes'!$A$1:$L$53,$Q572,$R572)</f>
        <v>915018</v>
      </c>
      <c r="T572">
        <f>INDEX('state-winning-votes'!$A$1:$L$53,MATCH($C572,'state-winning-votes'!$A:$A,0),MATCH($A572,'state-winning-votes'!$A$2:$L$2,0))</f>
        <v>915018</v>
      </c>
      <c r="U572" t="str">
        <f t="shared" si="25"/>
        <v>Reagan, Ronald</v>
      </c>
      <c r="V572" t="str">
        <f>_xlfn.XLOOKUP(INDEX('state-winning-votes'!$A$1:$L$53,MATCH($C572,'state-winning-votes'!$A:$A,0),MATCH($A572,'state-winning-votes'!$A$2:$L$2,0)),$L:$L,$H:$H)</f>
        <v>Reagan, Ronald</v>
      </c>
      <c r="W572" t="str">
        <f>VLOOKUP(A572,'national-winners'!$A$2:$B$13,2,0)</f>
        <v>Reagan, Ronald</v>
      </c>
      <c r="X572" t="str">
        <f t="shared" si="26"/>
        <v xml:space="preserve"> Ronald Reagan (W)</v>
      </c>
    </row>
    <row r="573" spans="1:24" x14ac:dyDescent="0.25">
      <c r="A573">
        <v>1980</v>
      </c>
      <c r="B573" t="s">
        <v>122</v>
      </c>
      <c r="C573" t="s">
        <v>123</v>
      </c>
      <c r="D573">
        <v>37</v>
      </c>
      <c r="E573">
        <v>56</v>
      </c>
      <c r="F573">
        <v>47</v>
      </c>
      <c r="G573" t="s">
        <v>16</v>
      </c>
      <c r="H573" t="s">
        <v>163</v>
      </c>
      <c r="I573" t="str">
        <f t="shared" si="24"/>
        <v>Clark, Edward ""Ed""(L)</v>
      </c>
      <c r="J573" t="s">
        <v>29</v>
      </c>
      <c r="K573" t="b">
        <v>0</v>
      </c>
      <c r="L573">
        <v>9677</v>
      </c>
      <c r="M573">
        <v>1855833</v>
      </c>
      <c r="N573">
        <v>20171015</v>
      </c>
      <c r="O573" t="s">
        <v>19</v>
      </c>
      <c r="P573" t="str">
        <f>IF(VLOOKUP(A573,'national-winners'!$A$2:$B$13,2,0)=H573,"W","L")</f>
        <v>L</v>
      </c>
      <c r="Q573">
        <f>MATCH(C573,'state-winning-votes'!A:A,0)</f>
        <v>30</v>
      </c>
      <c r="R573">
        <f>MATCH(A573,'state-winning-votes'!$A$2:$L$2,0)</f>
        <v>3</v>
      </c>
      <c r="S573" cm="1">
        <f t="array" ref="S573">INDEX('state-winning-votes'!$A$1:$L$53,$Q573,$R573)</f>
        <v>915018</v>
      </c>
      <c r="T573">
        <f>INDEX('state-winning-votes'!$A$1:$L$53,MATCH($C573,'state-winning-votes'!$A:$A,0),MATCH($A573,'state-winning-votes'!$A$2:$L$2,0))</f>
        <v>915018</v>
      </c>
      <c r="U573" t="str">
        <f t="shared" si="25"/>
        <v>Reagan, Ronald</v>
      </c>
      <c r="V573" t="str">
        <f>_xlfn.XLOOKUP(INDEX('state-winning-votes'!$A$1:$L$53,MATCH($C573,'state-winning-votes'!$A:$A,0),MATCH($A573,'state-winning-votes'!$A$2:$L$2,0)),$L:$L,$H:$H)</f>
        <v>Reagan, Ronald</v>
      </c>
      <c r="W573" t="str">
        <f>VLOOKUP(A573,'national-winners'!$A$2:$B$13,2,0)</f>
        <v>Reagan, Ronald</v>
      </c>
      <c r="X573" t="str">
        <f t="shared" si="26"/>
        <v xml:space="preserve"> Ronald Reagan (W)</v>
      </c>
    </row>
    <row r="574" spans="1:24" x14ac:dyDescent="0.25">
      <c r="A574">
        <v>1980</v>
      </c>
      <c r="B574" t="s">
        <v>122</v>
      </c>
      <c r="C574" t="s">
        <v>123</v>
      </c>
      <c r="D574">
        <v>37</v>
      </c>
      <c r="E574">
        <v>56</v>
      </c>
      <c r="F574">
        <v>47</v>
      </c>
      <c r="G574" t="s">
        <v>16</v>
      </c>
      <c r="H574" t="s">
        <v>167</v>
      </c>
      <c r="I574" t="str">
        <f t="shared" si="24"/>
        <v>Commoner, Barry(L)</v>
      </c>
      <c r="J574" t="s">
        <v>168</v>
      </c>
      <c r="K574" t="b">
        <v>0</v>
      </c>
      <c r="L574">
        <v>2287</v>
      </c>
      <c r="M574">
        <v>1855833</v>
      </c>
      <c r="N574">
        <v>20171015</v>
      </c>
      <c r="O574" t="s">
        <v>19</v>
      </c>
      <c r="P574" t="str">
        <f>IF(VLOOKUP(A574,'national-winners'!$A$2:$B$13,2,0)=H574,"W","L")</f>
        <v>L</v>
      </c>
      <c r="Q574">
        <f>MATCH(C574,'state-winning-votes'!A:A,0)</f>
        <v>30</v>
      </c>
      <c r="R574">
        <f>MATCH(A574,'state-winning-votes'!$A$2:$L$2,0)</f>
        <v>3</v>
      </c>
      <c r="S574" cm="1">
        <f t="array" ref="S574">INDEX('state-winning-votes'!$A$1:$L$53,$Q574,$R574)</f>
        <v>915018</v>
      </c>
      <c r="T574">
        <f>INDEX('state-winning-votes'!$A$1:$L$53,MATCH($C574,'state-winning-votes'!$A:$A,0),MATCH($A574,'state-winning-votes'!$A$2:$L$2,0))</f>
        <v>915018</v>
      </c>
      <c r="U574" t="str">
        <f t="shared" si="25"/>
        <v>Reagan, Ronald</v>
      </c>
      <c r="V574" t="str">
        <f>_xlfn.XLOOKUP(INDEX('state-winning-votes'!$A$1:$L$53,MATCH($C574,'state-winning-votes'!$A:$A,0),MATCH($A574,'state-winning-votes'!$A$2:$L$2,0)),$L:$L,$H:$H)</f>
        <v>Reagan, Ronald</v>
      </c>
      <c r="W574" t="str">
        <f>VLOOKUP(A574,'national-winners'!$A$2:$B$13,2,0)</f>
        <v>Reagan, Ronald</v>
      </c>
      <c r="X574" t="str">
        <f t="shared" si="26"/>
        <v xml:space="preserve"> Ronald Reagan (W)</v>
      </c>
    </row>
    <row r="575" spans="1:24" x14ac:dyDescent="0.25">
      <c r="A575">
        <v>1980</v>
      </c>
      <c r="B575" t="s">
        <v>122</v>
      </c>
      <c r="C575" t="s">
        <v>123</v>
      </c>
      <c r="D575">
        <v>37</v>
      </c>
      <c r="E575">
        <v>56</v>
      </c>
      <c r="F575">
        <v>47</v>
      </c>
      <c r="G575" t="s">
        <v>16</v>
      </c>
      <c r="H575" t="s">
        <v>165</v>
      </c>
      <c r="I575" t="str">
        <f t="shared" si="24"/>
        <v>Deberry, Clifton(L)</v>
      </c>
      <c r="J575" t="s">
        <v>37</v>
      </c>
      <c r="K575" t="b">
        <v>0</v>
      </c>
      <c r="L575">
        <v>416</v>
      </c>
      <c r="M575">
        <v>1855833</v>
      </c>
      <c r="N575">
        <v>20171015</v>
      </c>
      <c r="O575" t="s">
        <v>19</v>
      </c>
      <c r="P575" t="str">
        <f>IF(VLOOKUP(A575,'national-winners'!$A$2:$B$13,2,0)=H575,"W","L")</f>
        <v>L</v>
      </c>
      <c r="Q575">
        <f>MATCH(C575,'state-winning-votes'!A:A,0)</f>
        <v>30</v>
      </c>
      <c r="R575">
        <f>MATCH(A575,'state-winning-votes'!$A$2:$L$2,0)</f>
        <v>3</v>
      </c>
      <c r="S575" cm="1">
        <f t="array" ref="S575">INDEX('state-winning-votes'!$A$1:$L$53,$Q575,$R575)</f>
        <v>915018</v>
      </c>
      <c r="T575">
        <f>INDEX('state-winning-votes'!$A$1:$L$53,MATCH($C575,'state-winning-votes'!$A:$A,0),MATCH($A575,'state-winning-votes'!$A$2:$L$2,0))</f>
        <v>915018</v>
      </c>
      <c r="U575" t="str">
        <f t="shared" si="25"/>
        <v>Reagan, Ronald</v>
      </c>
      <c r="V575" t="str">
        <f>_xlfn.XLOOKUP(INDEX('state-winning-votes'!$A$1:$L$53,MATCH($C575,'state-winning-votes'!$A:$A,0),MATCH($A575,'state-winning-votes'!$A$2:$L$2,0)),$L:$L,$H:$H)</f>
        <v>Reagan, Ronald</v>
      </c>
      <c r="W575" t="str">
        <f>VLOOKUP(A575,'national-winners'!$A$2:$B$13,2,0)</f>
        <v>Reagan, Ronald</v>
      </c>
      <c r="X575" t="str">
        <f t="shared" si="26"/>
        <v xml:space="preserve"> Ronald Reagan (W)</v>
      </c>
    </row>
    <row r="576" spans="1:24" x14ac:dyDescent="0.25">
      <c r="A576">
        <v>1980</v>
      </c>
      <c r="B576" t="s">
        <v>124</v>
      </c>
      <c r="C576" t="s">
        <v>125</v>
      </c>
      <c r="D576">
        <v>38</v>
      </c>
      <c r="E576">
        <v>44</v>
      </c>
      <c r="F576">
        <v>36</v>
      </c>
      <c r="G576" t="s">
        <v>16</v>
      </c>
      <c r="H576" t="s">
        <v>160</v>
      </c>
      <c r="I576" t="str">
        <f t="shared" si="24"/>
        <v>Reagan, Ronald(W)</v>
      </c>
      <c r="J576" t="s">
        <v>21</v>
      </c>
      <c r="K576" t="b">
        <v>0</v>
      </c>
      <c r="L576">
        <v>193695</v>
      </c>
      <c r="M576">
        <v>301116</v>
      </c>
      <c r="N576">
        <v>20171015</v>
      </c>
      <c r="O576" t="s">
        <v>19</v>
      </c>
      <c r="P576" t="str">
        <f>IF(VLOOKUP(A576,'national-winners'!$A$2:$B$13,2,0)=H576,"W","L")</f>
        <v>W</v>
      </c>
      <c r="Q576">
        <f>MATCH(C576,'state-winning-votes'!A:A,0)</f>
        <v>31</v>
      </c>
      <c r="R576">
        <f>MATCH(A576,'state-winning-votes'!$A$2:$L$2,0)</f>
        <v>3</v>
      </c>
      <c r="S576" cm="1">
        <f t="array" ref="S576">INDEX('state-winning-votes'!$A$1:$L$53,$Q576,$R576)</f>
        <v>193695</v>
      </c>
      <c r="T576">
        <f>INDEX('state-winning-votes'!$A$1:$L$53,MATCH($C576,'state-winning-votes'!$A:$A,0),MATCH($A576,'state-winning-votes'!$A$2:$L$2,0))</f>
        <v>193695</v>
      </c>
      <c r="U576" t="str">
        <f t="shared" si="25"/>
        <v>Reagan, Ronald</v>
      </c>
      <c r="V576" t="str">
        <f>_xlfn.XLOOKUP(INDEX('state-winning-votes'!$A$1:$L$53,MATCH($C576,'state-winning-votes'!$A:$A,0),MATCH($A576,'state-winning-votes'!$A$2:$L$2,0)),$L:$L,$H:$H)</f>
        <v>Reagan, Ronald</v>
      </c>
      <c r="W576" t="str">
        <f>VLOOKUP(A576,'national-winners'!$A$2:$B$13,2,0)</f>
        <v>Reagan, Ronald</v>
      </c>
      <c r="X576" t="str">
        <f t="shared" si="26"/>
        <v xml:space="preserve"> Ronald Reagan (W)</v>
      </c>
    </row>
    <row r="577" spans="1:24" x14ac:dyDescent="0.25">
      <c r="A577">
        <v>1980</v>
      </c>
      <c r="B577" t="s">
        <v>124</v>
      </c>
      <c r="C577" t="s">
        <v>125</v>
      </c>
      <c r="D577">
        <v>38</v>
      </c>
      <c r="E577">
        <v>44</v>
      </c>
      <c r="F577">
        <v>36</v>
      </c>
      <c r="G577" t="s">
        <v>16</v>
      </c>
      <c r="H577" t="s">
        <v>17</v>
      </c>
      <c r="I577" t="str">
        <f t="shared" si="24"/>
        <v>Carter, Jimmy(L)</v>
      </c>
      <c r="J577" t="s">
        <v>18</v>
      </c>
      <c r="K577" t="b">
        <v>0</v>
      </c>
      <c r="L577">
        <v>79189</v>
      </c>
      <c r="M577">
        <v>301116</v>
      </c>
      <c r="N577">
        <v>20171015</v>
      </c>
      <c r="O577" t="s">
        <v>19</v>
      </c>
      <c r="P577" t="str">
        <f>IF(VLOOKUP(A577,'national-winners'!$A$2:$B$13,2,0)=H577,"W","L")</f>
        <v>L</v>
      </c>
      <c r="Q577">
        <f>MATCH(C577,'state-winning-votes'!A:A,0)</f>
        <v>31</v>
      </c>
      <c r="R577">
        <f>MATCH(A577,'state-winning-votes'!$A$2:$L$2,0)</f>
        <v>3</v>
      </c>
      <c r="S577" cm="1">
        <f t="array" ref="S577">INDEX('state-winning-votes'!$A$1:$L$53,$Q577,$R577)</f>
        <v>193695</v>
      </c>
      <c r="T577">
        <f>INDEX('state-winning-votes'!$A$1:$L$53,MATCH($C577,'state-winning-votes'!$A:$A,0),MATCH($A577,'state-winning-votes'!$A$2:$L$2,0))</f>
        <v>193695</v>
      </c>
      <c r="U577" t="str">
        <f t="shared" si="25"/>
        <v>Reagan, Ronald</v>
      </c>
      <c r="V577" t="str">
        <f>_xlfn.XLOOKUP(INDEX('state-winning-votes'!$A$1:$L$53,MATCH($C577,'state-winning-votes'!$A:$A,0),MATCH($A577,'state-winning-votes'!$A$2:$L$2,0)),$L:$L,$H:$H)</f>
        <v>Reagan, Ronald</v>
      </c>
      <c r="W577" t="str">
        <f>VLOOKUP(A577,'national-winners'!$A$2:$B$13,2,0)</f>
        <v>Reagan, Ronald</v>
      </c>
      <c r="X577" t="str">
        <f t="shared" si="26"/>
        <v xml:space="preserve"> Ronald Reagan (W)</v>
      </c>
    </row>
    <row r="578" spans="1:24" x14ac:dyDescent="0.25">
      <c r="A578">
        <v>1980</v>
      </c>
      <c r="B578" t="s">
        <v>124</v>
      </c>
      <c r="C578" t="s">
        <v>125</v>
      </c>
      <c r="D578">
        <v>38</v>
      </c>
      <c r="E578">
        <v>44</v>
      </c>
      <c r="F578">
        <v>36</v>
      </c>
      <c r="G578" t="s">
        <v>16</v>
      </c>
      <c r="H578" t="s">
        <v>161</v>
      </c>
      <c r="I578" t="str">
        <f t="shared" si="24"/>
        <v>Anderson, John B.(L)</v>
      </c>
      <c r="J578" t="s">
        <v>35</v>
      </c>
      <c r="K578" t="b">
        <v>0</v>
      </c>
      <c r="L578">
        <v>23640</v>
      </c>
      <c r="M578">
        <v>301116</v>
      </c>
      <c r="N578">
        <v>20171015</v>
      </c>
      <c r="O578" t="s">
        <v>19</v>
      </c>
      <c r="P578" t="str">
        <f>IF(VLOOKUP(A578,'national-winners'!$A$2:$B$13,2,0)=H578,"W","L")</f>
        <v>L</v>
      </c>
      <c r="Q578">
        <f>MATCH(C578,'state-winning-votes'!A:A,0)</f>
        <v>31</v>
      </c>
      <c r="R578">
        <f>MATCH(A578,'state-winning-votes'!$A$2:$L$2,0)</f>
        <v>3</v>
      </c>
      <c r="S578" cm="1">
        <f t="array" ref="S578">INDEX('state-winning-votes'!$A$1:$L$53,$Q578,$R578)</f>
        <v>193695</v>
      </c>
      <c r="T578">
        <f>INDEX('state-winning-votes'!$A$1:$L$53,MATCH($C578,'state-winning-votes'!$A:$A,0),MATCH($A578,'state-winning-votes'!$A$2:$L$2,0))</f>
        <v>193695</v>
      </c>
      <c r="U578" t="str">
        <f t="shared" si="25"/>
        <v>Reagan, Ronald</v>
      </c>
      <c r="V578" t="str">
        <f>_xlfn.XLOOKUP(INDEX('state-winning-votes'!$A$1:$L$53,MATCH($C578,'state-winning-votes'!$A:$A,0),MATCH($A578,'state-winning-votes'!$A$2:$L$2,0)),$L:$L,$H:$H)</f>
        <v>Reagan, Ronald</v>
      </c>
      <c r="W578" t="str">
        <f>VLOOKUP(A578,'national-winners'!$A$2:$B$13,2,0)</f>
        <v>Reagan, Ronald</v>
      </c>
      <c r="X578" t="str">
        <f t="shared" si="26"/>
        <v xml:space="preserve"> Ronald Reagan (W)</v>
      </c>
    </row>
    <row r="579" spans="1:24" x14ac:dyDescent="0.25">
      <c r="A579">
        <v>1980</v>
      </c>
      <c r="B579" t="s">
        <v>124</v>
      </c>
      <c r="C579" t="s">
        <v>125</v>
      </c>
      <c r="D579">
        <v>38</v>
      </c>
      <c r="E579">
        <v>44</v>
      </c>
      <c r="F579">
        <v>36</v>
      </c>
      <c r="G579" t="s">
        <v>16</v>
      </c>
      <c r="H579" t="s">
        <v>163</v>
      </c>
      <c r="I579" t="str">
        <f t="shared" ref="I579:I642" si="27">H579&amp;"("&amp;P579&amp;")"</f>
        <v>Clark, Edward ""Ed""(L)</v>
      </c>
      <c r="J579" t="s">
        <v>29</v>
      </c>
      <c r="K579" t="b">
        <v>0</v>
      </c>
      <c r="L579">
        <v>3743</v>
      </c>
      <c r="M579">
        <v>301116</v>
      </c>
      <c r="N579">
        <v>20171015</v>
      </c>
      <c r="O579" t="s">
        <v>19</v>
      </c>
      <c r="P579" t="str">
        <f>IF(VLOOKUP(A579,'national-winners'!$A$2:$B$13,2,0)=H579,"W","L")</f>
        <v>L</v>
      </c>
      <c r="Q579">
        <f>MATCH(C579,'state-winning-votes'!A:A,0)</f>
        <v>31</v>
      </c>
      <c r="R579">
        <f>MATCH(A579,'state-winning-votes'!$A$2:$L$2,0)</f>
        <v>3</v>
      </c>
      <c r="S579" cm="1">
        <f t="array" ref="S579">INDEX('state-winning-votes'!$A$1:$L$53,$Q579,$R579)</f>
        <v>193695</v>
      </c>
      <c r="T579">
        <f>INDEX('state-winning-votes'!$A$1:$L$53,MATCH($C579,'state-winning-votes'!$A:$A,0),MATCH($A579,'state-winning-votes'!$A$2:$L$2,0))</f>
        <v>193695</v>
      </c>
      <c r="U579" t="str">
        <f t="shared" ref="U579:U642" si="28">_xlfn.XLOOKUP(T579,L:L,H:H)</f>
        <v>Reagan, Ronald</v>
      </c>
      <c r="V579" t="str">
        <f>_xlfn.XLOOKUP(INDEX('state-winning-votes'!$A$1:$L$53,MATCH($C579,'state-winning-votes'!$A:$A,0),MATCH($A579,'state-winning-votes'!$A$2:$L$2,0)),$L:$L,$H:$H)</f>
        <v>Reagan, Ronald</v>
      </c>
      <c r="W579" t="str">
        <f>VLOOKUP(A579,'national-winners'!$A$2:$B$13,2,0)</f>
        <v>Reagan, Ronald</v>
      </c>
      <c r="X579" t="str">
        <f t="shared" ref="X579:X642" si="29">IFERROR(RIGHT(V579,LEN(V579)-SEARCH(",",V579))&amp;" "&amp;LEFT(V579,SEARCH(",",V579)-1)&amp;" (W)","NULL")</f>
        <v xml:space="preserve"> Ronald Reagan (W)</v>
      </c>
    </row>
    <row r="580" spans="1:24" x14ac:dyDescent="0.25">
      <c r="A580">
        <v>1980</v>
      </c>
      <c r="B580" t="s">
        <v>124</v>
      </c>
      <c r="C580" t="s">
        <v>125</v>
      </c>
      <c r="D580">
        <v>38</v>
      </c>
      <c r="E580">
        <v>44</v>
      </c>
      <c r="F580">
        <v>36</v>
      </c>
      <c r="G580" t="s">
        <v>16</v>
      </c>
      <c r="H580" t="s">
        <v>186</v>
      </c>
      <c r="I580" t="str">
        <f t="shared" si="27"/>
        <v>McLain, Harley(L)</v>
      </c>
      <c r="J580" t="s">
        <v>187</v>
      </c>
      <c r="K580" t="b">
        <v>0</v>
      </c>
      <c r="L580">
        <v>296</v>
      </c>
      <c r="M580">
        <v>301116</v>
      </c>
      <c r="N580">
        <v>20171015</v>
      </c>
      <c r="O580" t="s">
        <v>19</v>
      </c>
      <c r="P580" t="str">
        <f>IF(VLOOKUP(A580,'national-winners'!$A$2:$B$13,2,0)=H580,"W","L")</f>
        <v>L</v>
      </c>
      <c r="Q580">
        <f>MATCH(C580,'state-winning-votes'!A:A,0)</f>
        <v>31</v>
      </c>
      <c r="R580">
        <f>MATCH(A580,'state-winning-votes'!$A$2:$L$2,0)</f>
        <v>3</v>
      </c>
      <c r="S580" cm="1">
        <f t="array" ref="S580">INDEX('state-winning-votes'!$A$1:$L$53,$Q580,$R580)</f>
        <v>193695</v>
      </c>
      <c r="T580">
        <f>INDEX('state-winning-votes'!$A$1:$L$53,MATCH($C580,'state-winning-votes'!$A:$A,0),MATCH($A580,'state-winning-votes'!$A$2:$L$2,0))</f>
        <v>193695</v>
      </c>
      <c r="U580" t="str">
        <f t="shared" si="28"/>
        <v>Reagan, Ronald</v>
      </c>
      <c r="V580" t="str">
        <f>_xlfn.XLOOKUP(INDEX('state-winning-votes'!$A$1:$L$53,MATCH($C580,'state-winning-votes'!$A:$A,0),MATCH($A580,'state-winning-votes'!$A$2:$L$2,0)),$L:$L,$H:$H)</f>
        <v>Reagan, Ronald</v>
      </c>
      <c r="W580" t="str">
        <f>VLOOKUP(A580,'national-winners'!$A$2:$B$13,2,0)</f>
        <v>Reagan, Ronald</v>
      </c>
      <c r="X580" t="str">
        <f t="shared" si="29"/>
        <v xml:space="preserve"> Ronald Reagan (W)</v>
      </c>
    </row>
    <row r="581" spans="1:24" x14ac:dyDescent="0.25">
      <c r="A581">
        <v>1980</v>
      </c>
      <c r="B581" t="s">
        <v>124</v>
      </c>
      <c r="C581" t="s">
        <v>125</v>
      </c>
      <c r="D581">
        <v>38</v>
      </c>
      <c r="E581">
        <v>44</v>
      </c>
      <c r="F581">
        <v>36</v>
      </c>
      <c r="G581" t="s">
        <v>16</v>
      </c>
      <c r="H581" t="s">
        <v>175</v>
      </c>
      <c r="I581" t="str">
        <f t="shared" si="27"/>
        <v>Greaves, Percy L, Jr.(L)</v>
      </c>
      <c r="J581" t="s">
        <v>39</v>
      </c>
      <c r="K581" t="b">
        <v>0</v>
      </c>
      <c r="L581">
        <v>235</v>
      </c>
      <c r="M581">
        <v>301116</v>
      </c>
      <c r="N581">
        <v>20171015</v>
      </c>
      <c r="O581" t="s">
        <v>19</v>
      </c>
      <c r="P581" t="str">
        <f>IF(VLOOKUP(A581,'national-winners'!$A$2:$B$13,2,0)=H581,"W","L")</f>
        <v>L</v>
      </c>
      <c r="Q581">
        <f>MATCH(C581,'state-winning-votes'!A:A,0)</f>
        <v>31</v>
      </c>
      <c r="R581">
        <f>MATCH(A581,'state-winning-votes'!$A$2:$L$2,0)</f>
        <v>3</v>
      </c>
      <c r="S581" cm="1">
        <f t="array" ref="S581">INDEX('state-winning-votes'!$A$1:$L$53,$Q581,$R581)</f>
        <v>193695</v>
      </c>
      <c r="T581">
        <f>INDEX('state-winning-votes'!$A$1:$L$53,MATCH($C581,'state-winning-votes'!$A:$A,0),MATCH($A581,'state-winning-votes'!$A$2:$L$2,0))</f>
        <v>193695</v>
      </c>
      <c r="U581" t="str">
        <f t="shared" si="28"/>
        <v>Reagan, Ronald</v>
      </c>
      <c r="V581" t="str">
        <f>_xlfn.XLOOKUP(INDEX('state-winning-votes'!$A$1:$L$53,MATCH($C581,'state-winning-votes'!$A:$A,0),MATCH($A581,'state-winning-votes'!$A$2:$L$2,0)),$L:$L,$H:$H)</f>
        <v>Reagan, Ronald</v>
      </c>
      <c r="W581" t="str">
        <f>VLOOKUP(A581,'national-winners'!$A$2:$B$13,2,0)</f>
        <v>Reagan, Ronald</v>
      </c>
      <c r="X581" t="str">
        <f t="shared" si="29"/>
        <v xml:space="preserve"> Ronald Reagan (W)</v>
      </c>
    </row>
    <row r="582" spans="1:24" x14ac:dyDescent="0.25">
      <c r="A582">
        <v>1980</v>
      </c>
      <c r="B582" t="s">
        <v>124</v>
      </c>
      <c r="C582" t="s">
        <v>125</v>
      </c>
      <c r="D582">
        <v>38</v>
      </c>
      <c r="E582">
        <v>44</v>
      </c>
      <c r="F582">
        <v>36</v>
      </c>
      <c r="G582" t="s">
        <v>16</v>
      </c>
      <c r="H582" t="s">
        <v>26</v>
      </c>
      <c r="I582" t="str">
        <f t="shared" si="27"/>
        <v>Hall, Gus(L)</v>
      </c>
      <c r="J582" t="s">
        <v>27</v>
      </c>
      <c r="K582" t="b">
        <v>0</v>
      </c>
      <c r="L582">
        <v>93</v>
      </c>
      <c r="M582">
        <v>301116</v>
      </c>
      <c r="N582">
        <v>20171015</v>
      </c>
      <c r="O582" t="s">
        <v>19</v>
      </c>
      <c r="P582" t="str">
        <f>IF(VLOOKUP(A582,'national-winners'!$A$2:$B$13,2,0)=H582,"W","L")</f>
        <v>L</v>
      </c>
      <c r="Q582">
        <f>MATCH(C582,'state-winning-votes'!A:A,0)</f>
        <v>31</v>
      </c>
      <c r="R582">
        <f>MATCH(A582,'state-winning-votes'!$A$2:$L$2,0)</f>
        <v>3</v>
      </c>
      <c r="S582" cm="1">
        <f t="array" ref="S582">INDEX('state-winning-votes'!$A$1:$L$53,$Q582,$R582)</f>
        <v>193695</v>
      </c>
      <c r="T582">
        <f>INDEX('state-winning-votes'!$A$1:$L$53,MATCH($C582,'state-winning-votes'!$A:$A,0),MATCH($A582,'state-winning-votes'!$A$2:$L$2,0))</f>
        <v>193695</v>
      </c>
      <c r="U582" t="str">
        <f t="shared" si="28"/>
        <v>Reagan, Ronald</v>
      </c>
      <c r="V582" t="str">
        <f>_xlfn.XLOOKUP(INDEX('state-winning-votes'!$A$1:$L$53,MATCH($C582,'state-winning-votes'!$A:$A,0),MATCH($A582,'state-winning-votes'!$A$2:$L$2,0)),$L:$L,$H:$H)</f>
        <v>Reagan, Ronald</v>
      </c>
      <c r="W582" t="str">
        <f>VLOOKUP(A582,'national-winners'!$A$2:$B$13,2,0)</f>
        <v>Reagan, Ronald</v>
      </c>
      <c r="X582" t="str">
        <f t="shared" si="29"/>
        <v xml:space="preserve"> Ronald Reagan (W)</v>
      </c>
    </row>
    <row r="583" spans="1:24" x14ac:dyDescent="0.25">
      <c r="A583">
        <v>1980</v>
      </c>
      <c r="B583" t="s">
        <v>124</v>
      </c>
      <c r="C583" t="s">
        <v>125</v>
      </c>
      <c r="D583">
        <v>38</v>
      </c>
      <c r="E583">
        <v>44</v>
      </c>
      <c r="F583">
        <v>36</v>
      </c>
      <c r="G583" t="s">
        <v>16</v>
      </c>
      <c r="H583" t="s">
        <v>165</v>
      </c>
      <c r="I583" t="str">
        <f t="shared" si="27"/>
        <v>Deberry, Clifton(L)</v>
      </c>
      <c r="J583" t="s">
        <v>37</v>
      </c>
      <c r="K583" t="b">
        <v>0</v>
      </c>
      <c r="L583">
        <v>89</v>
      </c>
      <c r="M583">
        <v>301116</v>
      </c>
      <c r="N583">
        <v>20171015</v>
      </c>
      <c r="O583" t="s">
        <v>19</v>
      </c>
      <c r="P583" t="str">
        <f>IF(VLOOKUP(A583,'national-winners'!$A$2:$B$13,2,0)=H583,"W","L")</f>
        <v>L</v>
      </c>
      <c r="Q583">
        <f>MATCH(C583,'state-winning-votes'!A:A,0)</f>
        <v>31</v>
      </c>
      <c r="R583">
        <f>MATCH(A583,'state-winning-votes'!$A$2:$L$2,0)</f>
        <v>3</v>
      </c>
      <c r="S583" cm="1">
        <f t="array" ref="S583">INDEX('state-winning-votes'!$A$1:$L$53,$Q583,$R583)</f>
        <v>193695</v>
      </c>
      <c r="T583">
        <f>INDEX('state-winning-votes'!$A$1:$L$53,MATCH($C583,'state-winning-votes'!$A:$A,0),MATCH($A583,'state-winning-votes'!$A$2:$L$2,0))</f>
        <v>193695</v>
      </c>
      <c r="U583" t="str">
        <f t="shared" si="28"/>
        <v>Reagan, Ronald</v>
      </c>
      <c r="V583" t="str">
        <f>_xlfn.XLOOKUP(INDEX('state-winning-votes'!$A$1:$L$53,MATCH($C583,'state-winning-votes'!$A:$A,0),MATCH($A583,'state-winning-votes'!$A$2:$L$2,0)),$L:$L,$H:$H)</f>
        <v>Reagan, Ronald</v>
      </c>
      <c r="W583" t="str">
        <f>VLOOKUP(A583,'national-winners'!$A$2:$B$13,2,0)</f>
        <v>Reagan, Ronald</v>
      </c>
      <c r="X583" t="str">
        <f t="shared" si="29"/>
        <v xml:space="preserve"> Ronald Reagan (W)</v>
      </c>
    </row>
    <row r="584" spans="1:24" x14ac:dyDescent="0.25">
      <c r="A584">
        <v>1980</v>
      </c>
      <c r="B584" t="s">
        <v>124</v>
      </c>
      <c r="C584" t="s">
        <v>125</v>
      </c>
      <c r="D584">
        <v>38</v>
      </c>
      <c r="E584">
        <v>44</v>
      </c>
      <c r="F584">
        <v>36</v>
      </c>
      <c r="G584" t="s">
        <v>16</v>
      </c>
      <c r="H584" t="s">
        <v>166</v>
      </c>
      <c r="I584" t="str">
        <f t="shared" si="27"/>
        <v>McReynolds, David(L)</v>
      </c>
      <c r="J584" t="s">
        <v>100</v>
      </c>
      <c r="K584" t="b">
        <v>0</v>
      </c>
      <c r="L584">
        <v>82</v>
      </c>
      <c r="M584">
        <v>301116</v>
      </c>
      <c r="N584">
        <v>20171015</v>
      </c>
      <c r="O584" t="s">
        <v>19</v>
      </c>
      <c r="P584" t="str">
        <f>IF(VLOOKUP(A584,'national-winners'!$A$2:$B$13,2,0)=H584,"W","L")</f>
        <v>L</v>
      </c>
      <c r="Q584">
        <f>MATCH(C584,'state-winning-votes'!A:A,0)</f>
        <v>31</v>
      </c>
      <c r="R584">
        <f>MATCH(A584,'state-winning-votes'!$A$2:$L$2,0)</f>
        <v>3</v>
      </c>
      <c r="S584" cm="1">
        <f t="array" ref="S584">INDEX('state-winning-votes'!$A$1:$L$53,$Q584,$R584)</f>
        <v>193695</v>
      </c>
      <c r="T584">
        <f>INDEX('state-winning-votes'!$A$1:$L$53,MATCH($C584,'state-winning-votes'!$A:$A,0),MATCH($A584,'state-winning-votes'!$A$2:$L$2,0))</f>
        <v>193695</v>
      </c>
      <c r="U584" t="str">
        <f t="shared" si="28"/>
        <v>Reagan, Ronald</v>
      </c>
      <c r="V584" t="str">
        <f>_xlfn.XLOOKUP(INDEX('state-winning-votes'!$A$1:$L$53,MATCH($C584,'state-winning-votes'!$A:$A,0),MATCH($A584,'state-winning-votes'!$A$2:$L$2,0)),$L:$L,$H:$H)</f>
        <v>Reagan, Ronald</v>
      </c>
      <c r="W584" t="str">
        <f>VLOOKUP(A584,'national-winners'!$A$2:$B$13,2,0)</f>
        <v>Reagan, Ronald</v>
      </c>
      <c r="X584" t="str">
        <f t="shared" si="29"/>
        <v xml:space="preserve"> Ronald Reagan (W)</v>
      </c>
    </row>
    <row r="585" spans="1:24" x14ac:dyDescent="0.25">
      <c r="A585">
        <v>1980</v>
      </c>
      <c r="B585" t="s">
        <v>124</v>
      </c>
      <c r="C585" t="s">
        <v>125</v>
      </c>
      <c r="D585">
        <v>38</v>
      </c>
      <c r="E585">
        <v>44</v>
      </c>
      <c r="F585">
        <v>36</v>
      </c>
      <c r="G585" t="s">
        <v>16</v>
      </c>
      <c r="H585" t="s">
        <v>24</v>
      </c>
      <c r="I585" t="str">
        <f t="shared" si="27"/>
        <v>Bubar, Benjamin ""Ben""(L)</v>
      </c>
      <c r="J585" t="s">
        <v>164</v>
      </c>
      <c r="K585" t="b">
        <v>0</v>
      </c>
      <c r="L585">
        <v>54</v>
      </c>
      <c r="M585">
        <v>301116</v>
      </c>
      <c r="N585">
        <v>20171015</v>
      </c>
      <c r="O585" t="s">
        <v>19</v>
      </c>
      <c r="P585" t="str">
        <f>IF(VLOOKUP(A585,'national-winners'!$A$2:$B$13,2,0)=H585,"W","L")</f>
        <v>L</v>
      </c>
      <c r="Q585">
        <f>MATCH(C585,'state-winning-votes'!A:A,0)</f>
        <v>31</v>
      </c>
      <c r="R585">
        <f>MATCH(A585,'state-winning-votes'!$A$2:$L$2,0)</f>
        <v>3</v>
      </c>
      <c r="S585" cm="1">
        <f t="array" ref="S585">INDEX('state-winning-votes'!$A$1:$L$53,$Q585,$R585)</f>
        <v>193695</v>
      </c>
      <c r="T585">
        <f>INDEX('state-winning-votes'!$A$1:$L$53,MATCH($C585,'state-winning-votes'!$A:$A,0),MATCH($A585,'state-winning-votes'!$A$2:$L$2,0))</f>
        <v>193695</v>
      </c>
      <c r="U585" t="str">
        <f t="shared" si="28"/>
        <v>Reagan, Ronald</v>
      </c>
      <c r="V585" t="str">
        <f>_xlfn.XLOOKUP(INDEX('state-winning-votes'!$A$1:$L$53,MATCH($C585,'state-winning-votes'!$A:$A,0),MATCH($A585,'state-winning-votes'!$A$2:$L$2,0)),$L:$L,$H:$H)</f>
        <v>Reagan, Ronald</v>
      </c>
      <c r="W585" t="str">
        <f>VLOOKUP(A585,'national-winners'!$A$2:$B$13,2,0)</f>
        <v>Reagan, Ronald</v>
      </c>
      <c r="X585" t="str">
        <f t="shared" si="29"/>
        <v xml:space="preserve"> Ronald Reagan (W)</v>
      </c>
    </row>
    <row r="586" spans="1:24" x14ac:dyDescent="0.25">
      <c r="A586">
        <v>1980</v>
      </c>
      <c r="B586" t="s">
        <v>126</v>
      </c>
      <c r="C586" t="s">
        <v>127</v>
      </c>
      <c r="D586">
        <v>39</v>
      </c>
      <c r="E586">
        <v>31</v>
      </c>
      <c r="F586">
        <v>24</v>
      </c>
      <c r="G586" t="s">
        <v>16</v>
      </c>
      <c r="H586" t="s">
        <v>160</v>
      </c>
      <c r="I586" t="str">
        <f t="shared" si="27"/>
        <v>Reagan, Ronald(W)</v>
      </c>
      <c r="J586" t="s">
        <v>21</v>
      </c>
      <c r="K586" t="b">
        <v>0</v>
      </c>
      <c r="L586">
        <v>2206545</v>
      </c>
      <c r="M586">
        <v>4283603</v>
      </c>
      <c r="N586">
        <v>20171015</v>
      </c>
      <c r="O586" t="s">
        <v>19</v>
      </c>
      <c r="P586" t="str">
        <f>IF(VLOOKUP(A586,'national-winners'!$A$2:$B$13,2,0)=H586,"W","L")</f>
        <v>W</v>
      </c>
      <c r="Q586">
        <f>MATCH(C586,'state-winning-votes'!A:A,0)</f>
        <v>38</v>
      </c>
      <c r="R586">
        <f>MATCH(A586,'state-winning-votes'!$A$2:$L$2,0)</f>
        <v>3</v>
      </c>
      <c r="S586" cm="1">
        <f t="array" ref="S586">INDEX('state-winning-votes'!$A$1:$L$53,$Q586,$R586)</f>
        <v>2206545</v>
      </c>
      <c r="T586">
        <f>INDEX('state-winning-votes'!$A$1:$L$53,MATCH($C586,'state-winning-votes'!$A:$A,0),MATCH($A586,'state-winning-votes'!$A$2:$L$2,0))</f>
        <v>2206545</v>
      </c>
      <c r="U586" t="str">
        <f t="shared" si="28"/>
        <v>Reagan, Ronald</v>
      </c>
      <c r="V586" t="str">
        <f>_xlfn.XLOOKUP(INDEX('state-winning-votes'!$A$1:$L$53,MATCH($C586,'state-winning-votes'!$A:$A,0),MATCH($A586,'state-winning-votes'!$A$2:$L$2,0)),$L:$L,$H:$H)</f>
        <v>Reagan, Ronald</v>
      </c>
      <c r="W586" t="str">
        <f>VLOOKUP(A586,'national-winners'!$A$2:$B$13,2,0)</f>
        <v>Reagan, Ronald</v>
      </c>
      <c r="X586" t="str">
        <f t="shared" si="29"/>
        <v xml:space="preserve"> Ronald Reagan (W)</v>
      </c>
    </row>
    <row r="587" spans="1:24" x14ac:dyDescent="0.25">
      <c r="A587">
        <v>1980</v>
      </c>
      <c r="B587" t="s">
        <v>126</v>
      </c>
      <c r="C587" t="s">
        <v>127</v>
      </c>
      <c r="D587">
        <v>39</v>
      </c>
      <c r="E587">
        <v>31</v>
      </c>
      <c r="F587">
        <v>24</v>
      </c>
      <c r="G587" t="s">
        <v>16</v>
      </c>
      <c r="H587" t="s">
        <v>17</v>
      </c>
      <c r="I587" t="str">
        <f t="shared" si="27"/>
        <v>Carter, Jimmy(L)</v>
      </c>
      <c r="J587" t="s">
        <v>18</v>
      </c>
      <c r="K587" t="b">
        <v>0</v>
      </c>
      <c r="L587">
        <v>1752414</v>
      </c>
      <c r="M587">
        <v>4283603</v>
      </c>
      <c r="N587">
        <v>20171015</v>
      </c>
      <c r="O587" t="s">
        <v>19</v>
      </c>
      <c r="P587" t="str">
        <f>IF(VLOOKUP(A587,'national-winners'!$A$2:$B$13,2,0)=H587,"W","L")</f>
        <v>L</v>
      </c>
      <c r="Q587">
        <f>MATCH(C587,'state-winning-votes'!A:A,0)</f>
        <v>38</v>
      </c>
      <c r="R587">
        <f>MATCH(A587,'state-winning-votes'!$A$2:$L$2,0)</f>
        <v>3</v>
      </c>
      <c r="S587" cm="1">
        <f t="array" ref="S587">INDEX('state-winning-votes'!$A$1:$L$53,$Q587,$R587)</f>
        <v>2206545</v>
      </c>
      <c r="T587">
        <f>INDEX('state-winning-votes'!$A$1:$L$53,MATCH($C587,'state-winning-votes'!$A:$A,0),MATCH($A587,'state-winning-votes'!$A$2:$L$2,0))</f>
        <v>2206545</v>
      </c>
      <c r="U587" t="str">
        <f t="shared" si="28"/>
        <v>Reagan, Ronald</v>
      </c>
      <c r="V587" t="str">
        <f>_xlfn.XLOOKUP(INDEX('state-winning-votes'!$A$1:$L$53,MATCH($C587,'state-winning-votes'!$A:$A,0),MATCH($A587,'state-winning-votes'!$A$2:$L$2,0)),$L:$L,$H:$H)</f>
        <v>Reagan, Ronald</v>
      </c>
      <c r="W587" t="str">
        <f>VLOOKUP(A587,'national-winners'!$A$2:$B$13,2,0)</f>
        <v>Reagan, Ronald</v>
      </c>
      <c r="X587" t="str">
        <f t="shared" si="29"/>
        <v xml:space="preserve"> Ronald Reagan (W)</v>
      </c>
    </row>
    <row r="588" spans="1:24" x14ac:dyDescent="0.25">
      <c r="A588">
        <v>1980</v>
      </c>
      <c r="B588" t="s">
        <v>126</v>
      </c>
      <c r="C588" t="s">
        <v>127</v>
      </c>
      <c r="D588">
        <v>39</v>
      </c>
      <c r="E588">
        <v>31</v>
      </c>
      <c r="F588">
        <v>24</v>
      </c>
      <c r="G588" t="s">
        <v>16</v>
      </c>
      <c r="H588" t="s">
        <v>161</v>
      </c>
      <c r="I588" t="str">
        <f t="shared" si="27"/>
        <v>Anderson, John B.(L)</v>
      </c>
      <c r="J588" t="s">
        <v>35</v>
      </c>
      <c r="K588" t="b">
        <v>0</v>
      </c>
      <c r="L588">
        <v>254472</v>
      </c>
      <c r="M588">
        <v>4283603</v>
      </c>
      <c r="N588">
        <v>20171015</v>
      </c>
      <c r="O588" t="s">
        <v>19</v>
      </c>
      <c r="P588" t="str">
        <f>IF(VLOOKUP(A588,'national-winners'!$A$2:$B$13,2,0)=H588,"W","L")</f>
        <v>L</v>
      </c>
      <c r="Q588">
        <f>MATCH(C588,'state-winning-votes'!A:A,0)</f>
        <v>38</v>
      </c>
      <c r="R588">
        <f>MATCH(A588,'state-winning-votes'!$A$2:$L$2,0)</f>
        <v>3</v>
      </c>
      <c r="S588" cm="1">
        <f t="array" ref="S588">INDEX('state-winning-votes'!$A$1:$L$53,$Q588,$R588)</f>
        <v>2206545</v>
      </c>
      <c r="T588">
        <f>INDEX('state-winning-votes'!$A$1:$L$53,MATCH($C588,'state-winning-votes'!$A:$A,0),MATCH($A588,'state-winning-votes'!$A$2:$L$2,0))</f>
        <v>2206545</v>
      </c>
      <c r="U588" t="str">
        <f t="shared" si="28"/>
        <v>Reagan, Ronald</v>
      </c>
      <c r="V588" t="str">
        <f>_xlfn.XLOOKUP(INDEX('state-winning-votes'!$A$1:$L$53,MATCH($C588,'state-winning-votes'!$A:$A,0),MATCH($A588,'state-winning-votes'!$A$2:$L$2,0)),$L:$L,$H:$H)</f>
        <v>Reagan, Ronald</v>
      </c>
      <c r="W588" t="str">
        <f>VLOOKUP(A588,'national-winners'!$A$2:$B$13,2,0)</f>
        <v>Reagan, Ronald</v>
      </c>
      <c r="X588" t="str">
        <f t="shared" si="29"/>
        <v xml:space="preserve"> Ronald Reagan (W)</v>
      </c>
    </row>
    <row r="589" spans="1:24" x14ac:dyDescent="0.25">
      <c r="A589">
        <v>1980</v>
      </c>
      <c r="B589" t="s">
        <v>126</v>
      </c>
      <c r="C589" t="s">
        <v>127</v>
      </c>
      <c r="D589">
        <v>39</v>
      </c>
      <c r="E589">
        <v>31</v>
      </c>
      <c r="F589">
        <v>24</v>
      </c>
      <c r="G589" t="s">
        <v>16</v>
      </c>
      <c r="H589" t="s">
        <v>163</v>
      </c>
      <c r="I589" t="str">
        <f t="shared" si="27"/>
        <v>Clark, Edward ""Ed""(L)</v>
      </c>
      <c r="J589" t="s">
        <v>29</v>
      </c>
      <c r="K589" t="b">
        <v>0</v>
      </c>
      <c r="L589">
        <v>49033</v>
      </c>
      <c r="M589">
        <v>4283603</v>
      </c>
      <c r="N589">
        <v>20171015</v>
      </c>
      <c r="O589" t="s">
        <v>19</v>
      </c>
      <c r="P589" t="str">
        <f>IF(VLOOKUP(A589,'national-winners'!$A$2:$B$13,2,0)=H589,"W","L")</f>
        <v>L</v>
      </c>
      <c r="Q589">
        <f>MATCH(C589,'state-winning-votes'!A:A,0)</f>
        <v>38</v>
      </c>
      <c r="R589">
        <f>MATCH(A589,'state-winning-votes'!$A$2:$L$2,0)</f>
        <v>3</v>
      </c>
      <c r="S589" cm="1">
        <f t="array" ref="S589">INDEX('state-winning-votes'!$A$1:$L$53,$Q589,$R589)</f>
        <v>2206545</v>
      </c>
      <c r="T589">
        <f>INDEX('state-winning-votes'!$A$1:$L$53,MATCH($C589,'state-winning-votes'!$A:$A,0),MATCH($A589,'state-winning-votes'!$A$2:$L$2,0))</f>
        <v>2206545</v>
      </c>
      <c r="U589" t="str">
        <f t="shared" si="28"/>
        <v>Reagan, Ronald</v>
      </c>
      <c r="V589" t="str">
        <f>_xlfn.XLOOKUP(INDEX('state-winning-votes'!$A$1:$L$53,MATCH($C589,'state-winning-votes'!$A:$A,0),MATCH($A589,'state-winning-votes'!$A$2:$L$2,0)),$L:$L,$H:$H)</f>
        <v>Reagan, Ronald</v>
      </c>
      <c r="W589" t="str">
        <f>VLOOKUP(A589,'national-winners'!$A$2:$B$13,2,0)</f>
        <v>Reagan, Ronald</v>
      </c>
      <c r="X589" t="str">
        <f t="shared" si="29"/>
        <v xml:space="preserve"> Ronald Reagan (W)</v>
      </c>
    </row>
    <row r="590" spans="1:24" x14ac:dyDescent="0.25">
      <c r="A590">
        <v>1980</v>
      </c>
      <c r="B590" t="s">
        <v>126</v>
      </c>
      <c r="C590" t="s">
        <v>127</v>
      </c>
      <c r="D590">
        <v>39</v>
      </c>
      <c r="E590">
        <v>31</v>
      </c>
      <c r="F590">
        <v>24</v>
      </c>
      <c r="G590" t="s">
        <v>16</v>
      </c>
      <c r="H590" t="s">
        <v>167</v>
      </c>
      <c r="I590" t="str">
        <f t="shared" si="27"/>
        <v>Commoner, Barry(L)</v>
      </c>
      <c r="J590" t="s">
        <v>168</v>
      </c>
      <c r="K590" t="b">
        <v>0</v>
      </c>
      <c r="L590">
        <v>8564</v>
      </c>
      <c r="M590">
        <v>4283603</v>
      </c>
      <c r="N590">
        <v>20171015</v>
      </c>
      <c r="O590" t="s">
        <v>19</v>
      </c>
      <c r="P590" t="str">
        <f>IF(VLOOKUP(A590,'national-winners'!$A$2:$B$13,2,0)=H590,"W","L")</f>
        <v>L</v>
      </c>
      <c r="Q590">
        <f>MATCH(C590,'state-winning-votes'!A:A,0)</f>
        <v>38</v>
      </c>
      <c r="R590">
        <f>MATCH(A590,'state-winning-votes'!$A$2:$L$2,0)</f>
        <v>3</v>
      </c>
      <c r="S590" cm="1">
        <f t="array" ref="S590">INDEX('state-winning-votes'!$A$1:$L$53,$Q590,$R590)</f>
        <v>2206545</v>
      </c>
      <c r="T590">
        <f>INDEX('state-winning-votes'!$A$1:$L$53,MATCH($C590,'state-winning-votes'!$A:$A,0),MATCH($A590,'state-winning-votes'!$A$2:$L$2,0))</f>
        <v>2206545</v>
      </c>
      <c r="U590" t="str">
        <f t="shared" si="28"/>
        <v>Reagan, Ronald</v>
      </c>
      <c r="V590" t="str">
        <f>_xlfn.XLOOKUP(INDEX('state-winning-votes'!$A$1:$L$53,MATCH($C590,'state-winning-votes'!$A:$A,0),MATCH($A590,'state-winning-votes'!$A$2:$L$2,0)),$L:$L,$H:$H)</f>
        <v>Reagan, Ronald</v>
      </c>
      <c r="W590" t="str">
        <f>VLOOKUP(A590,'national-winners'!$A$2:$B$13,2,0)</f>
        <v>Reagan, Ronald</v>
      </c>
      <c r="X590" t="str">
        <f t="shared" si="29"/>
        <v xml:space="preserve"> Ronald Reagan (W)</v>
      </c>
    </row>
    <row r="591" spans="1:24" x14ac:dyDescent="0.25">
      <c r="A591">
        <v>1980</v>
      </c>
      <c r="B591" t="s">
        <v>126</v>
      </c>
      <c r="C591" t="s">
        <v>127</v>
      </c>
      <c r="D591">
        <v>39</v>
      </c>
      <c r="E591">
        <v>31</v>
      </c>
      <c r="F591">
        <v>24</v>
      </c>
      <c r="G591" t="s">
        <v>16</v>
      </c>
      <c r="H591" t="s">
        <v>26</v>
      </c>
      <c r="I591" t="str">
        <f t="shared" si="27"/>
        <v>Hall, Gus(L)</v>
      </c>
      <c r="J591" t="s">
        <v>27</v>
      </c>
      <c r="K591" t="b">
        <v>0</v>
      </c>
      <c r="L591">
        <v>4729</v>
      </c>
      <c r="M591">
        <v>4283603</v>
      </c>
      <c r="N591">
        <v>20171015</v>
      </c>
      <c r="O591" t="s">
        <v>19</v>
      </c>
      <c r="P591" t="str">
        <f>IF(VLOOKUP(A591,'national-winners'!$A$2:$B$13,2,0)=H591,"W","L")</f>
        <v>L</v>
      </c>
      <c r="Q591">
        <f>MATCH(C591,'state-winning-votes'!A:A,0)</f>
        <v>38</v>
      </c>
      <c r="R591">
        <f>MATCH(A591,'state-winning-votes'!$A$2:$L$2,0)</f>
        <v>3</v>
      </c>
      <c r="S591" cm="1">
        <f t="array" ref="S591">INDEX('state-winning-votes'!$A$1:$L$53,$Q591,$R591)</f>
        <v>2206545</v>
      </c>
      <c r="T591">
        <f>INDEX('state-winning-votes'!$A$1:$L$53,MATCH($C591,'state-winning-votes'!$A:$A,0),MATCH($A591,'state-winning-votes'!$A$2:$L$2,0))</f>
        <v>2206545</v>
      </c>
      <c r="U591" t="str">
        <f t="shared" si="28"/>
        <v>Reagan, Ronald</v>
      </c>
      <c r="V591" t="str">
        <f>_xlfn.XLOOKUP(INDEX('state-winning-votes'!$A$1:$L$53,MATCH($C591,'state-winning-votes'!$A:$A,0),MATCH($A591,'state-winning-votes'!$A$2:$L$2,0)),$L:$L,$H:$H)</f>
        <v>Reagan, Ronald</v>
      </c>
      <c r="W591" t="str">
        <f>VLOOKUP(A591,'national-winners'!$A$2:$B$13,2,0)</f>
        <v>Reagan, Ronald</v>
      </c>
      <c r="X591" t="str">
        <f t="shared" si="29"/>
        <v xml:space="preserve"> Ronald Reagan (W)</v>
      </c>
    </row>
    <row r="592" spans="1:24" x14ac:dyDescent="0.25">
      <c r="A592">
        <v>1980</v>
      </c>
      <c r="B592" t="s">
        <v>126</v>
      </c>
      <c r="C592" t="s">
        <v>127</v>
      </c>
      <c r="D592">
        <v>39</v>
      </c>
      <c r="E592">
        <v>31</v>
      </c>
      <c r="F592">
        <v>24</v>
      </c>
      <c r="G592" t="s">
        <v>16</v>
      </c>
      <c r="H592" t="s">
        <v>188</v>
      </c>
      <c r="I592" t="str">
        <f t="shared" si="27"/>
        <v>Congress, Richard(L)</v>
      </c>
      <c r="J592" t="s">
        <v>37</v>
      </c>
      <c r="K592" t="b">
        <v>0</v>
      </c>
      <c r="L592">
        <v>4029</v>
      </c>
      <c r="M592">
        <v>4283603</v>
      </c>
      <c r="N592">
        <v>20171015</v>
      </c>
      <c r="O592" t="s">
        <v>19</v>
      </c>
      <c r="P592" t="str">
        <f>IF(VLOOKUP(A592,'national-winners'!$A$2:$B$13,2,0)=H592,"W","L")</f>
        <v>L</v>
      </c>
      <c r="Q592">
        <f>MATCH(C592,'state-winning-votes'!A:A,0)</f>
        <v>38</v>
      </c>
      <c r="R592">
        <f>MATCH(A592,'state-winning-votes'!$A$2:$L$2,0)</f>
        <v>3</v>
      </c>
      <c r="S592" cm="1">
        <f t="array" ref="S592">INDEX('state-winning-votes'!$A$1:$L$53,$Q592,$R592)</f>
        <v>2206545</v>
      </c>
      <c r="T592">
        <f>INDEX('state-winning-votes'!$A$1:$L$53,MATCH($C592,'state-winning-votes'!$A:$A,0),MATCH($A592,'state-winning-votes'!$A$2:$L$2,0))</f>
        <v>2206545</v>
      </c>
      <c r="U592" t="str">
        <f t="shared" si="28"/>
        <v>Reagan, Ronald</v>
      </c>
      <c r="V592" t="str">
        <f>_xlfn.XLOOKUP(INDEX('state-winning-votes'!$A$1:$L$53,MATCH($C592,'state-winning-votes'!$A:$A,0),MATCH($A592,'state-winning-votes'!$A$2:$L$2,0)),$L:$L,$H:$H)</f>
        <v>Reagan, Ronald</v>
      </c>
      <c r="W592" t="str">
        <f>VLOOKUP(A592,'national-winners'!$A$2:$B$13,2,0)</f>
        <v>Reagan, Ronald</v>
      </c>
      <c r="X592" t="str">
        <f t="shared" si="29"/>
        <v xml:space="preserve"> Ronald Reagan (W)</v>
      </c>
    </row>
    <row r="593" spans="1:24" x14ac:dyDescent="0.25">
      <c r="A593">
        <v>1980</v>
      </c>
      <c r="B593" t="s">
        <v>126</v>
      </c>
      <c r="C593" t="s">
        <v>127</v>
      </c>
      <c r="D593">
        <v>39</v>
      </c>
      <c r="E593">
        <v>31</v>
      </c>
      <c r="F593">
        <v>24</v>
      </c>
      <c r="G593" t="s">
        <v>16</v>
      </c>
      <c r="H593" t="s">
        <v>169</v>
      </c>
      <c r="I593" t="str">
        <f t="shared" si="27"/>
        <v>Griswold, Deirdre(L)</v>
      </c>
      <c r="J593" t="s">
        <v>170</v>
      </c>
      <c r="K593" t="b">
        <v>0</v>
      </c>
      <c r="L593">
        <v>3790</v>
      </c>
      <c r="M593">
        <v>4283603</v>
      </c>
      <c r="N593">
        <v>20171015</v>
      </c>
      <c r="O593" t="s">
        <v>19</v>
      </c>
      <c r="P593" t="str">
        <f>IF(VLOOKUP(A593,'national-winners'!$A$2:$B$13,2,0)=H593,"W","L")</f>
        <v>L</v>
      </c>
      <c r="Q593">
        <f>MATCH(C593,'state-winning-votes'!A:A,0)</f>
        <v>38</v>
      </c>
      <c r="R593">
        <f>MATCH(A593,'state-winning-votes'!$A$2:$L$2,0)</f>
        <v>3</v>
      </c>
      <c r="S593" cm="1">
        <f t="array" ref="S593">INDEX('state-winning-votes'!$A$1:$L$53,$Q593,$R593)</f>
        <v>2206545</v>
      </c>
      <c r="T593">
        <f>INDEX('state-winning-votes'!$A$1:$L$53,MATCH($C593,'state-winning-votes'!$A:$A,0),MATCH($A593,'state-winning-votes'!$A$2:$L$2,0))</f>
        <v>2206545</v>
      </c>
      <c r="U593" t="str">
        <f t="shared" si="28"/>
        <v>Reagan, Ronald</v>
      </c>
      <c r="V593" t="str">
        <f>_xlfn.XLOOKUP(INDEX('state-winning-votes'!$A$1:$L$53,MATCH($C593,'state-winning-votes'!$A:$A,0),MATCH($A593,'state-winning-votes'!$A$2:$L$2,0)),$L:$L,$H:$H)</f>
        <v>Reagan, Ronald</v>
      </c>
      <c r="W593" t="str">
        <f>VLOOKUP(A593,'national-winners'!$A$2:$B$13,2,0)</f>
        <v>Reagan, Ronald</v>
      </c>
      <c r="X593" t="str">
        <f t="shared" si="29"/>
        <v xml:space="preserve"> Ronald Reagan (W)</v>
      </c>
    </row>
    <row r="594" spans="1:24" x14ac:dyDescent="0.25">
      <c r="A594">
        <v>1980</v>
      </c>
      <c r="B594" t="s">
        <v>126</v>
      </c>
      <c r="C594" t="s">
        <v>127</v>
      </c>
      <c r="D594">
        <v>39</v>
      </c>
      <c r="E594">
        <v>31</v>
      </c>
      <c r="F594">
        <v>24</v>
      </c>
      <c r="G594" t="s">
        <v>16</v>
      </c>
      <c r="H594" t="s">
        <v>24</v>
      </c>
      <c r="I594" t="str">
        <f t="shared" si="27"/>
        <v>Bubar, Benjamin ""Ben""(L)</v>
      </c>
      <c r="J594" t="s">
        <v>164</v>
      </c>
      <c r="K594" t="b">
        <v>0</v>
      </c>
      <c r="L594">
        <v>27</v>
      </c>
      <c r="M594">
        <v>4283603</v>
      </c>
      <c r="N594">
        <v>20171015</v>
      </c>
      <c r="O594" t="s">
        <v>19</v>
      </c>
      <c r="P594" t="str">
        <f>IF(VLOOKUP(A594,'national-winners'!$A$2:$B$13,2,0)=H594,"W","L")</f>
        <v>L</v>
      </c>
      <c r="Q594">
        <f>MATCH(C594,'state-winning-votes'!A:A,0)</f>
        <v>38</v>
      </c>
      <c r="R594">
        <f>MATCH(A594,'state-winning-votes'!$A$2:$L$2,0)</f>
        <v>3</v>
      </c>
      <c r="S594" cm="1">
        <f t="array" ref="S594">INDEX('state-winning-votes'!$A$1:$L$53,$Q594,$R594)</f>
        <v>2206545</v>
      </c>
      <c r="T594">
        <f>INDEX('state-winning-votes'!$A$1:$L$53,MATCH($C594,'state-winning-votes'!$A:$A,0),MATCH($A594,'state-winning-votes'!$A$2:$L$2,0))</f>
        <v>2206545</v>
      </c>
      <c r="U594" t="str">
        <f t="shared" si="28"/>
        <v>Reagan, Ronald</v>
      </c>
      <c r="V594" t="str">
        <f>_xlfn.XLOOKUP(INDEX('state-winning-votes'!$A$1:$L$53,MATCH($C594,'state-winning-votes'!$A:$A,0),MATCH($A594,'state-winning-votes'!$A$2:$L$2,0)),$L:$L,$H:$H)</f>
        <v>Reagan, Ronald</v>
      </c>
      <c r="W594" t="str">
        <f>VLOOKUP(A594,'national-winners'!$A$2:$B$13,2,0)</f>
        <v>Reagan, Ronald</v>
      </c>
      <c r="X594" t="str">
        <f t="shared" si="29"/>
        <v xml:space="preserve"> Ronald Reagan (W)</v>
      </c>
    </row>
    <row r="595" spans="1:24" x14ac:dyDescent="0.25">
      <c r="A595">
        <v>1980</v>
      </c>
      <c r="B595" t="s">
        <v>128</v>
      </c>
      <c r="C595" t="s">
        <v>129</v>
      </c>
      <c r="D595">
        <v>40</v>
      </c>
      <c r="E595">
        <v>73</v>
      </c>
      <c r="F595">
        <v>53</v>
      </c>
      <c r="G595" t="s">
        <v>16</v>
      </c>
      <c r="H595" t="s">
        <v>160</v>
      </c>
      <c r="I595" t="str">
        <f t="shared" si="27"/>
        <v>Reagan, Ronald(W)</v>
      </c>
      <c r="J595" t="s">
        <v>21</v>
      </c>
      <c r="K595" t="b">
        <v>0</v>
      </c>
      <c r="L595">
        <v>695570</v>
      </c>
      <c r="M595">
        <v>1149708</v>
      </c>
      <c r="N595">
        <v>20171015</v>
      </c>
      <c r="O595" t="s">
        <v>19</v>
      </c>
      <c r="P595" t="str">
        <f>IF(VLOOKUP(A595,'national-winners'!$A$2:$B$13,2,0)=H595,"W","L")</f>
        <v>W</v>
      </c>
      <c r="Q595">
        <f>MATCH(C595,'state-winning-votes'!A:A,0)</f>
        <v>39</v>
      </c>
      <c r="R595">
        <f>MATCH(A595,'state-winning-votes'!$A$2:$L$2,0)</f>
        <v>3</v>
      </c>
      <c r="S595" cm="1">
        <f t="array" ref="S595">INDEX('state-winning-votes'!$A$1:$L$53,$Q595,$R595)</f>
        <v>695570</v>
      </c>
      <c r="T595">
        <f>INDEX('state-winning-votes'!$A$1:$L$53,MATCH($C595,'state-winning-votes'!$A:$A,0),MATCH($A595,'state-winning-votes'!$A$2:$L$2,0))</f>
        <v>695570</v>
      </c>
      <c r="U595" t="str">
        <f t="shared" si="28"/>
        <v>Reagan, Ronald</v>
      </c>
      <c r="V595" t="str">
        <f>_xlfn.XLOOKUP(INDEX('state-winning-votes'!$A$1:$L$53,MATCH($C595,'state-winning-votes'!$A:$A,0),MATCH($A595,'state-winning-votes'!$A$2:$L$2,0)),$L:$L,$H:$H)</f>
        <v>Reagan, Ronald</v>
      </c>
      <c r="W595" t="str">
        <f>VLOOKUP(A595,'national-winners'!$A$2:$B$13,2,0)</f>
        <v>Reagan, Ronald</v>
      </c>
      <c r="X595" t="str">
        <f t="shared" si="29"/>
        <v xml:space="preserve"> Ronald Reagan (W)</v>
      </c>
    </row>
    <row r="596" spans="1:24" x14ac:dyDescent="0.25">
      <c r="A596">
        <v>1980</v>
      </c>
      <c r="B596" t="s">
        <v>128</v>
      </c>
      <c r="C596" t="s">
        <v>129</v>
      </c>
      <c r="D596">
        <v>40</v>
      </c>
      <c r="E596">
        <v>73</v>
      </c>
      <c r="F596">
        <v>53</v>
      </c>
      <c r="G596" t="s">
        <v>16</v>
      </c>
      <c r="H596" t="s">
        <v>17</v>
      </c>
      <c r="I596" t="str">
        <f t="shared" si="27"/>
        <v>Carter, Jimmy(L)</v>
      </c>
      <c r="J596" t="s">
        <v>18</v>
      </c>
      <c r="K596" t="b">
        <v>0</v>
      </c>
      <c r="L596">
        <v>402026</v>
      </c>
      <c r="M596">
        <v>1149708</v>
      </c>
      <c r="N596">
        <v>20171015</v>
      </c>
      <c r="O596" t="s">
        <v>19</v>
      </c>
      <c r="P596" t="str">
        <f>IF(VLOOKUP(A596,'national-winners'!$A$2:$B$13,2,0)=H596,"W","L")</f>
        <v>L</v>
      </c>
      <c r="Q596">
        <f>MATCH(C596,'state-winning-votes'!A:A,0)</f>
        <v>39</v>
      </c>
      <c r="R596">
        <f>MATCH(A596,'state-winning-votes'!$A$2:$L$2,0)</f>
        <v>3</v>
      </c>
      <c r="S596" cm="1">
        <f t="array" ref="S596">INDEX('state-winning-votes'!$A$1:$L$53,$Q596,$R596)</f>
        <v>695570</v>
      </c>
      <c r="T596">
        <f>INDEX('state-winning-votes'!$A$1:$L$53,MATCH($C596,'state-winning-votes'!$A:$A,0),MATCH($A596,'state-winning-votes'!$A$2:$L$2,0))</f>
        <v>695570</v>
      </c>
      <c r="U596" t="str">
        <f t="shared" si="28"/>
        <v>Reagan, Ronald</v>
      </c>
      <c r="V596" t="str">
        <f>_xlfn.XLOOKUP(INDEX('state-winning-votes'!$A$1:$L$53,MATCH($C596,'state-winning-votes'!$A:$A,0),MATCH($A596,'state-winning-votes'!$A$2:$L$2,0)),$L:$L,$H:$H)</f>
        <v>Reagan, Ronald</v>
      </c>
      <c r="W596" t="str">
        <f>VLOOKUP(A596,'national-winners'!$A$2:$B$13,2,0)</f>
        <v>Reagan, Ronald</v>
      </c>
      <c r="X596" t="str">
        <f t="shared" si="29"/>
        <v xml:space="preserve"> Ronald Reagan (W)</v>
      </c>
    </row>
    <row r="597" spans="1:24" x14ac:dyDescent="0.25">
      <c r="A597">
        <v>1980</v>
      </c>
      <c r="B597" t="s">
        <v>128</v>
      </c>
      <c r="C597" t="s">
        <v>129</v>
      </c>
      <c r="D597">
        <v>40</v>
      </c>
      <c r="E597">
        <v>73</v>
      </c>
      <c r="F597">
        <v>53</v>
      </c>
      <c r="G597" t="s">
        <v>16</v>
      </c>
      <c r="H597" t="s">
        <v>161</v>
      </c>
      <c r="I597" t="str">
        <f t="shared" si="27"/>
        <v>Anderson, John B.(L)</v>
      </c>
      <c r="J597" t="s">
        <v>35</v>
      </c>
      <c r="K597" t="b">
        <v>0</v>
      </c>
      <c r="L597">
        <v>38284</v>
      </c>
      <c r="M597">
        <v>1149708</v>
      </c>
      <c r="N597">
        <v>20171015</v>
      </c>
      <c r="O597" t="s">
        <v>19</v>
      </c>
      <c r="P597" t="str">
        <f>IF(VLOOKUP(A597,'national-winners'!$A$2:$B$13,2,0)=H597,"W","L")</f>
        <v>L</v>
      </c>
      <c r="Q597">
        <f>MATCH(C597,'state-winning-votes'!A:A,0)</f>
        <v>39</v>
      </c>
      <c r="R597">
        <f>MATCH(A597,'state-winning-votes'!$A$2:$L$2,0)</f>
        <v>3</v>
      </c>
      <c r="S597" cm="1">
        <f t="array" ref="S597">INDEX('state-winning-votes'!$A$1:$L$53,$Q597,$R597)</f>
        <v>695570</v>
      </c>
      <c r="T597">
        <f>INDEX('state-winning-votes'!$A$1:$L$53,MATCH($C597,'state-winning-votes'!$A:$A,0),MATCH($A597,'state-winning-votes'!$A$2:$L$2,0))</f>
        <v>695570</v>
      </c>
      <c r="U597" t="str">
        <f t="shared" si="28"/>
        <v>Reagan, Ronald</v>
      </c>
      <c r="V597" t="str">
        <f>_xlfn.XLOOKUP(INDEX('state-winning-votes'!$A$1:$L$53,MATCH($C597,'state-winning-votes'!$A:$A,0),MATCH($A597,'state-winning-votes'!$A$2:$L$2,0)),$L:$L,$H:$H)</f>
        <v>Reagan, Ronald</v>
      </c>
      <c r="W597" t="str">
        <f>VLOOKUP(A597,'national-winners'!$A$2:$B$13,2,0)</f>
        <v>Reagan, Ronald</v>
      </c>
      <c r="X597" t="str">
        <f t="shared" si="29"/>
        <v xml:space="preserve"> Ronald Reagan (W)</v>
      </c>
    </row>
    <row r="598" spans="1:24" x14ac:dyDescent="0.25">
      <c r="A598">
        <v>1980</v>
      </c>
      <c r="B598" t="s">
        <v>128</v>
      </c>
      <c r="C598" t="s">
        <v>129</v>
      </c>
      <c r="D598">
        <v>40</v>
      </c>
      <c r="E598">
        <v>73</v>
      </c>
      <c r="F598">
        <v>53</v>
      </c>
      <c r="G598" t="s">
        <v>16</v>
      </c>
      <c r="H598" t="s">
        <v>163</v>
      </c>
      <c r="I598" t="str">
        <f t="shared" si="27"/>
        <v>Clark, Edward ""Ed""(L)</v>
      </c>
      <c r="J598" t="s">
        <v>29</v>
      </c>
      <c r="K598" t="b">
        <v>0</v>
      </c>
      <c r="L598">
        <v>13828</v>
      </c>
      <c r="M598">
        <v>1149708</v>
      </c>
      <c r="N598">
        <v>20171015</v>
      </c>
      <c r="O598" t="s">
        <v>19</v>
      </c>
      <c r="P598" t="str">
        <f>IF(VLOOKUP(A598,'national-winners'!$A$2:$B$13,2,0)=H598,"W","L")</f>
        <v>L</v>
      </c>
      <c r="Q598">
        <f>MATCH(C598,'state-winning-votes'!A:A,0)</f>
        <v>39</v>
      </c>
      <c r="R598">
        <f>MATCH(A598,'state-winning-votes'!$A$2:$L$2,0)</f>
        <v>3</v>
      </c>
      <c r="S598" cm="1">
        <f t="array" ref="S598">INDEX('state-winning-votes'!$A$1:$L$53,$Q598,$R598)</f>
        <v>695570</v>
      </c>
      <c r="T598">
        <f>INDEX('state-winning-votes'!$A$1:$L$53,MATCH($C598,'state-winning-votes'!$A:$A,0),MATCH($A598,'state-winning-votes'!$A$2:$L$2,0))</f>
        <v>695570</v>
      </c>
      <c r="U598" t="str">
        <f t="shared" si="28"/>
        <v>Reagan, Ronald</v>
      </c>
      <c r="V598" t="str">
        <f>_xlfn.XLOOKUP(INDEX('state-winning-votes'!$A$1:$L$53,MATCH($C598,'state-winning-votes'!$A:$A,0),MATCH($A598,'state-winning-votes'!$A$2:$L$2,0)),$L:$L,$H:$H)</f>
        <v>Reagan, Ronald</v>
      </c>
      <c r="W598" t="str">
        <f>VLOOKUP(A598,'national-winners'!$A$2:$B$13,2,0)</f>
        <v>Reagan, Ronald</v>
      </c>
      <c r="X598" t="str">
        <f t="shared" si="29"/>
        <v xml:space="preserve"> Ronald Reagan (W)</v>
      </c>
    </row>
    <row r="599" spans="1:24" x14ac:dyDescent="0.25">
      <c r="A599">
        <v>1980</v>
      </c>
      <c r="B599" t="s">
        <v>130</v>
      </c>
      <c r="C599" t="s">
        <v>131</v>
      </c>
      <c r="D599">
        <v>41</v>
      </c>
      <c r="E599">
        <v>92</v>
      </c>
      <c r="F599">
        <v>72</v>
      </c>
      <c r="G599" t="s">
        <v>16</v>
      </c>
      <c r="H599" t="s">
        <v>160</v>
      </c>
      <c r="I599" t="str">
        <f t="shared" si="27"/>
        <v>Reagan, Ronald(W)</v>
      </c>
      <c r="J599" t="s">
        <v>21</v>
      </c>
      <c r="K599" t="b">
        <v>0</v>
      </c>
      <c r="L599">
        <v>571044</v>
      </c>
      <c r="M599">
        <v>1181516</v>
      </c>
      <c r="N599">
        <v>20171015</v>
      </c>
      <c r="O599" t="s">
        <v>19</v>
      </c>
      <c r="P599" t="str">
        <f>IF(VLOOKUP(A599,'national-winners'!$A$2:$B$13,2,0)=H599,"W","L")</f>
        <v>W</v>
      </c>
      <c r="Q599">
        <f>MATCH(C599,'state-winning-votes'!A:A,0)</f>
        <v>40</v>
      </c>
      <c r="R599">
        <f>MATCH(A599,'state-winning-votes'!$A$2:$L$2,0)</f>
        <v>3</v>
      </c>
      <c r="S599" cm="1">
        <f t="array" ref="S599">INDEX('state-winning-votes'!$A$1:$L$53,$Q599,$R599)</f>
        <v>571044</v>
      </c>
      <c r="T599">
        <f>INDEX('state-winning-votes'!$A$1:$L$53,MATCH($C599,'state-winning-votes'!$A:$A,0),MATCH($A599,'state-winning-votes'!$A$2:$L$2,0))</f>
        <v>571044</v>
      </c>
      <c r="U599" t="str">
        <f t="shared" si="28"/>
        <v>Reagan, Ronald</v>
      </c>
      <c r="V599" t="str">
        <f>_xlfn.XLOOKUP(INDEX('state-winning-votes'!$A$1:$L$53,MATCH($C599,'state-winning-votes'!$A:$A,0),MATCH($A599,'state-winning-votes'!$A$2:$L$2,0)),$L:$L,$H:$H)</f>
        <v>Reagan, Ronald</v>
      </c>
      <c r="W599" t="str">
        <f>VLOOKUP(A599,'national-winners'!$A$2:$B$13,2,0)</f>
        <v>Reagan, Ronald</v>
      </c>
      <c r="X599" t="str">
        <f t="shared" si="29"/>
        <v xml:space="preserve"> Ronald Reagan (W)</v>
      </c>
    </row>
    <row r="600" spans="1:24" x14ac:dyDescent="0.25">
      <c r="A600">
        <v>1980</v>
      </c>
      <c r="B600" t="s">
        <v>130</v>
      </c>
      <c r="C600" t="s">
        <v>131</v>
      </c>
      <c r="D600">
        <v>41</v>
      </c>
      <c r="E600">
        <v>92</v>
      </c>
      <c r="F600">
        <v>72</v>
      </c>
      <c r="G600" t="s">
        <v>16</v>
      </c>
      <c r="H600" t="s">
        <v>17</v>
      </c>
      <c r="I600" t="str">
        <f t="shared" si="27"/>
        <v>Carter, Jimmy(L)</v>
      </c>
      <c r="J600" t="s">
        <v>18</v>
      </c>
      <c r="K600" t="b">
        <v>0</v>
      </c>
      <c r="L600">
        <v>456890</v>
      </c>
      <c r="M600">
        <v>1181516</v>
      </c>
      <c r="N600">
        <v>20171015</v>
      </c>
      <c r="O600" t="s">
        <v>19</v>
      </c>
      <c r="P600" t="str">
        <f>IF(VLOOKUP(A600,'national-winners'!$A$2:$B$13,2,0)=H600,"W","L")</f>
        <v>L</v>
      </c>
      <c r="Q600">
        <f>MATCH(C600,'state-winning-votes'!A:A,0)</f>
        <v>40</v>
      </c>
      <c r="R600">
        <f>MATCH(A600,'state-winning-votes'!$A$2:$L$2,0)</f>
        <v>3</v>
      </c>
      <c r="S600" cm="1">
        <f t="array" ref="S600">INDEX('state-winning-votes'!$A$1:$L$53,$Q600,$R600)</f>
        <v>571044</v>
      </c>
      <c r="T600">
        <f>INDEX('state-winning-votes'!$A$1:$L$53,MATCH($C600,'state-winning-votes'!$A:$A,0),MATCH($A600,'state-winning-votes'!$A$2:$L$2,0))</f>
        <v>571044</v>
      </c>
      <c r="U600" t="str">
        <f t="shared" si="28"/>
        <v>Reagan, Ronald</v>
      </c>
      <c r="V600" t="str">
        <f>_xlfn.XLOOKUP(INDEX('state-winning-votes'!$A$1:$L$53,MATCH($C600,'state-winning-votes'!$A:$A,0),MATCH($A600,'state-winning-votes'!$A$2:$L$2,0)),$L:$L,$H:$H)</f>
        <v>Reagan, Ronald</v>
      </c>
      <c r="W600" t="str">
        <f>VLOOKUP(A600,'national-winners'!$A$2:$B$13,2,0)</f>
        <v>Reagan, Ronald</v>
      </c>
      <c r="X600" t="str">
        <f t="shared" si="29"/>
        <v xml:space="preserve"> Ronald Reagan (W)</v>
      </c>
    </row>
    <row r="601" spans="1:24" x14ac:dyDescent="0.25">
      <c r="A601">
        <v>1980</v>
      </c>
      <c r="B601" t="s">
        <v>130</v>
      </c>
      <c r="C601" t="s">
        <v>131</v>
      </c>
      <c r="D601">
        <v>41</v>
      </c>
      <c r="E601">
        <v>92</v>
      </c>
      <c r="F601">
        <v>72</v>
      </c>
      <c r="G601" t="s">
        <v>16</v>
      </c>
      <c r="H601" t="s">
        <v>161</v>
      </c>
      <c r="I601" t="str">
        <f t="shared" si="27"/>
        <v>Anderson, John B.(L)</v>
      </c>
      <c r="J601" t="s">
        <v>35</v>
      </c>
      <c r="K601" t="b">
        <v>0</v>
      </c>
      <c r="L601">
        <v>112389</v>
      </c>
      <c r="M601">
        <v>1181516</v>
      </c>
      <c r="N601">
        <v>20171015</v>
      </c>
      <c r="O601" t="s">
        <v>19</v>
      </c>
      <c r="P601" t="str">
        <f>IF(VLOOKUP(A601,'national-winners'!$A$2:$B$13,2,0)=H601,"W","L")</f>
        <v>L</v>
      </c>
      <c r="Q601">
        <f>MATCH(C601,'state-winning-votes'!A:A,0)</f>
        <v>40</v>
      </c>
      <c r="R601">
        <f>MATCH(A601,'state-winning-votes'!$A$2:$L$2,0)</f>
        <v>3</v>
      </c>
      <c r="S601" cm="1">
        <f t="array" ref="S601">INDEX('state-winning-votes'!$A$1:$L$53,$Q601,$R601)</f>
        <v>571044</v>
      </c>
      <c r="T601">
        <f>INDEX('state-winning-votes'!$A$1:$L$53,MATCH($C601,'state-winning-votes'!$A:$A,0),MATCH($A601,'state-winning-votes'!$A$2:$L$2,0))</f>
        <v>571044</v>
      </c>
      <c r="U601" t="str">
        <f t="shared" si="28"/>
        <v>Reagan, Ronald</v>
      </c>
      <c r="V601" t="str">
        <f>_xlfn.XLOOKUP(INDEX('state-winning-votes'!$A$1:$L$53,MATCH($C601,'state-winning-votes'!$A:$A,0),MATCH($A601,'state-winning-votes'!$A$2:$L$2,0)),$L:$L,$H:$H)</f>
        <v>Reagan, Ronald</v>
      </c>
      <c r="W601" t="str">
        <f>VLOOKUP(A601,'national-winners'!$A$2:$B$13,2,0)</f>
        <v>Reagan, Ronald</v>
      </c>
      <c r="X601" t="str">
        <f t="shared" si="29"/>
        <v xml:space="preserve"> Ronald Reagan (W)</v>
      </c>
    </row>
    <row r="602" spans="1:24" x14ac:dyDescent="0.25">
      <c r="A602">
        <v>1980</v>
      </c>
      <c r="B602" t="s">
        <v>130</v>
      </c>
      <c r="C602" t="s">
        <v>131</v>
      </c>
      <c r="D602">
        <v>41</v>
      </c>
      <c r="E602">
        <v>92</v>
      </c>
      <c r="F602">
        <v>72</v>
      </c>
      <c r="G602" t="s">
        <v>16</v>
      </c>
      <c r="H602" t="s">
        <v>163</v>
      </c>
      <c r="I602" t="str">
        <f t="shared" si="27"/>
        <v>Clark, Edward ""Ed""(L)</v>
      </c>
      <c r="J602" t="s">
        <v>29</v>
      </c>
      <c r="K602" t="b">
        <v>0</v>
      </c>
      <c r="L602">
        <v>25838</v>
      </c>
      <c r="M602">
        <v>1181516</v>
      </c>
      <c r="N602">
        <v>20171015</v>
      </c>
      <c r="O602" t="s">
        <v>19</v>
      </c>
      <c r="P602" t="str">
        <f>IF(VLOOKUP(A602,'national-winners'!$A$2:$B$13,2,0)=H602,"W","L")</f>
        <v>L</v>
      </c>
      <c r="Q602">
        <f>MATCH(C602,'state-winning-votes'!A:A,0)</f>
        <v>40</v>
      </c>
      <c r="R602">
        <f>MATCH(A602,'state-winning-votes'!$A$2:$L$2,0)</f>
        <v>3</v>
      </c>
      <c r="S602" cm="1">
        <f t="array" ref="S602">INDEX('state-winning-votes'!$A$1:$L$53,$Q602,$R602)</f>
        <v>571044</v>
      </c>
      <c r="T602">
        <f>INDEX('state-winning-votes'!$A$1:$L$53,MATCH($C602,'state-winning-votes'!$A:$A,0),MATCH($A602,'state-winning-votes'!$A$2:$L$2,0))</f>
        <v>571044</v>
      </c>
      <c r="U602" t="str">
        <f t="shared" si="28"/>
        <v>Reagan, Ronald</v>
      </c>
      <c r="V602" t="str">
        <f>_xlfn.XLOOKUP(INDEX('state-winning-votes'!$A$1:$L$53,MATCH($C602,'state-winning-votes'!$A:$A,0),MATCH($A602,'state-winning-votes'!$A$2:$L$2,0)),$L:$L,$H:$H)</f>
        <v>Reagan, Ronald</v>
      </c>
      <c r="W602" t="str">
        <f>VLOOKUP(A602,'national-winners'!$A$2:$B$13,2,0)</f>
        <v>Reagan, Ronald</v>
      </c>
      <c r="X602" t="str">
        <f t="shared" si="29"/>
        <v xml:space="preserve"> Ronald Reagan (W)</v>
      </c>
    </row>
    <row r="603" spans="1:24" x14ac:dyDescent="0.25">
      <c r="A603">
        <v>1980</v>
      </c>
      <c r="B603" t="s">
        <v>130</v>
      </c>
      <c r="C603" t="s">
        <v>131</v>
      </c>
      <c r="D603">
        <v>41</v>
      </c>
      <c r="E603">
        <v>92</v>
      </c>
      <c r="F603">
        <v>72</v>
      </c>
      <c r="G603" t="s">
        <v>16</v>
      </c>
      <c r="H603" t="s">
        <v>167</v>
      </c>
      <c r="I603" t="str">
        <f t="shared" si="27"/>
        <v>Commoner, Barry(L)</v>
      </c>
      <c r="J603" t="s">
        <v>168</v>
      </c>
      <c r="K603" t="b">
        <v>0</v>
      </c>
      <c r="L603">
        <v>13642</v>
      </c>
      <c r="M603">
        <v>1181516</v>
      </c>
      <c r="N603">
        <v>20171015</v>
      </c>
      <c r="O603" t="s">
        <v>19</v>
      </c>
      <c r="P603" t="str">
        <f>IF(VLOOKUP(A603,'national-winners'!$A$2:$B$13,2,0)=H603,"W","L")</f>
        <v>L</v>
      </c>
      <c r="Q603">
        <f>MATCH(C603,'state-winning-votes'!A:A,0)</f>
        <v>40</v>
      </c>
      <c r="R603">
        <f>MATCH(A603,'state-winning-votes'!$A$2:$L$2,0)</f>
        <v>3</v>
      </c>
      <c r="S603" cm="1">
        <f t="array" ref="S603">INDEX('state-winning-votes'!$A$1:$L$53,$Q603,$R603)</f>
        <v>571044</v>
      </c>
      <c r="T603">
        <f>INDEX('state-winning-votes'!$A$1:$L$53,MATCH($C603,'state-winning-votes'!$A:$A,0),MATCH($A603,'state-winning-votes'!$A$2:$L$2,0))</f>
        <v>571044</v>
      </c>
      <c r="U603" t="str">
        <f t="shared" si="28"/>
        <v>Reagan, Ronald</v>
      </c>
      <c r="V603" t="str">
        <f>_xlfn.XLOOKUP(INDEX('state-winning-votes'!$A$1:$L$53,MATCH($C603,'state-winning-votes'!$A:$A,0),MATCH($A603,'state-winning-votes'!$A$2:$L$2,0)),$L:$L,$H:$H)</f>
        <v>Reagan, Ronald</v>
      </c>
      <c r="W603" t="str">
        <f>VLOOKUP(A603,'national-winners'!$A$2:$B$13,2,0)</f>
        <v>Reagan, Ronald</v>
      </c>
      <c r="X603" t="str">
        <f t="shared" si="29"/>
        <v xml:space="preserve"> Ronald Reagan (W)</v>
      </c>
    </row>
    <row r="604" spans="1:24" x14ac:dyDescent="0.25">
      <c r="A604">
        <v>1980</v>
      </c>
      <c r="B604" t="s">
        <v>130</v>
      </c>
      <c r="C604" t="s">
        <v>131</v>
      </c>
      <c r="D604">
        <v>41</v>
      </c>
      <c r="E604">
        <v>92</v>
      </c>
      <c r="F604">
        <v>72</v>
      </c>
      <c r="G604" t="s">
        <v>16</v>
      </c>
      <c r="I604" t="str">
        <f t="shared" si="27"/>
        <v>(L)</v>
      </c>
      <c r="K604" t="b">
        <v>1</v>
      </c>
      <c r="L604">
        <v>1713</v>
      </c>
      <c r="M604">
        <v>1181516</v>
      </c>
      <c r="N604">
        <v>20171015</v>
      </c>
      <c r="O604" t="s">
        <v>19</v>
      </c>
      <c r="P604" t="str">
        <f>IF(VLOOKUP(A604,'national-winners'!$A$2:$B$13,2,0)=H604,"W","L")</f>
        <v>L</v>
      </c>
      <c r="Q604">
        <f>MATCH(C604,'state-winning-votes'!A:A,0)</f>
        <v>40</v>
      </c>
      <c r="R604">
        <f>MATCH(A604,'state-winning-votes'!$A$2:$L$2,0)</f>
        <v>3</v>
      </c>
      <c r="S604" cm="1">
        <f t="array" ref="S604">INDEX('state-winning-votes'!$A$1:$L$53,$Q604,$R604)</f>
        <v>571044</v>
      </c>
      <c r="T604">
        <f>INDEX('state-winning-votes'!$A$1:$L$53,MATCH($C604,'state-winning-votes'!$A:$A,0),MATCH($A604,'state-winning-votes'!$A$2:$L$2,0))</f>
        <v>571044</v>
      </c>
      <c r="U604" t="str">
        <f t="shared" si="28"/>
        <v>Reagan, Ronald</v>
      </c>
      <c r="V604" t="str">
        <f>_xlfn.XLOOKUP(INDEX('state-winning-votes'!$A$1:$L$53,MATCH($C604,'state-winning-votes'!$A:$A,0),MATCH($A604,'state-winning-votes'!$A$2:$L$2,0)),$L:$L,$H:$H)</f>
        <v>Reagan, Ronald</v>
      </c>
      <c r="W604" t="str">
        <f>VLOOKUP(A604,'national-winners'!$A$2:$B$13,2,0)</f>
        <v>Reagan, Ronald</v>
      </c>
      <c r="X604" t="str">
        <f t="shared" si="29"/>
        <v xml:space="preserve"> Ronald Reagan (W)</v>
      </c>
    </row>
    <row r="605" spans="1:24" x14ac:dyDescent="0.25">
      <c r="A605">
        <v>1980</v>
      </c>
      <c r="B605" t="s">
        <v>132</v>
      </c>
      <c r="C605" t="s">
        <v>133</v>
      </c>
      <c r="D605">
        <v>42</v>
      </c>
      <c r="E605">
        <v>23</v>
      </c>
      <c r="F605">
        <v>14</v>
      </c>
      <c r="G605" t="s">
        <v>16</v>
      </c>
      <c r="H605" t="s">
        <v>160</v>
      </c>
      <c r="I605" t="str">
        <f t="shared" si="27"/>
        <v>Reagan, Ronald(W)</v>
      </c>
      <c r="J605" t="s">
        <v>21</v>
      </c>
      <c r="K605" t="b">
        <v>0</v>
      </c>
      <c r="L605">
        <v>2261872</v>
      </c>
      <c r="M605">
        <v>4561501</v>
      </c>
      <c r="N605">
        <v>20171015</v>
      </c>
      <c r="O605" t="s">
        <v>19</v>
      </c>
      <c r="P605" t="str">
        <f>IF(VLOOKUP(A605,'national-winners'!$A$2:$B$13,2,0)=H605,"W","L")</f>
        <v>W</v>
      </c>
      <c r="Q605">
        <f>MATCH(C605,'state-winning-votes'!A:A,0)</f>
        <v>41</v>
      </c>
      <c r="R605">
        <f>MATCH(A605,'state-winning-votes'!$A$2:$L$2,0)</f>
        <v>3</v>
      </c>
      <c r="S605" cm="1">
        <f t="array" ref="S605">INDEX('state-winning-votes'!$A$1:$L$53,$Q605,$R605)</f>
        <v>2261872</v>
      </c>
      <c r="T605">
        <f>INDEX('state-winning-votes'!$A$1:$L$53,MATCH($C605,'state-winning-votes'!$A:$A,0),MATCH($A605,'state-winning-votes'!$A$2:$L$2,0))</f>
        <v>2261872</v>
      </c>
      <c r="U605" t="str">
        <f t="shared" si="28"/>
        <v>Reagan, Ronald</v>
      </c>
      <c r="V605" t="str">
        <f>_xlfn.XLOOKUP(INDEX('state-winning-votes'!$A$1:$L$53,MATCH($C605,'state-winning-votes'!$A:$A,0),MATCH($A605,'state-winning-votes'!$A$2:$L$2,0)),$L:$L,$H:$H)</f>
        <v>Reagan, Ronald</v>
      </c>
      <c r="W605" t="str">
        <f>VLOOKUP(A605,'national-winners'!$A$2:$B$13,2,0)</f>
        <v>Reagan, Ronald</v>
      </c>
      <c r="X605" t="str">
        <f t="shared" si="29"/>
        <v xml:space="preserve"> Ronald Reagan (W)</v>
      </c>
    </row>
    <row r="606" spans="1:24" x14ac:dyDescent="0.25">
      <c r="A606">
        <v>1980</v>
      </c>
      <c r="B606" t="s">
        <v>132</v>
      </c>
      <c r="C606" t="s">
        <v>133</v>
      </c>
      <c r="D606">
        <v>42</v>
      </c>
      <c r="E606">
        <v>23</v>
      </c>
      <c r="F606">
        <v>14</v>
      </c>
      <c r="G606" t="s">
        <v>16</v>
      </c>
      <c r="H606" t="s">
        <v>17</v>
      </c>
      <c r="I606" t="str">
        <f t="shared" si="27"/>
        <v>Carter, Jimmy(L)</v>
      </c>
      <c r="J606" t="s">
        <v>18</v>
      </c>
      <c r="K606" t="b">
        <v>0</v>
      </c>
      <c r="L606">
        <v>1937540</v>
      </c>
      <c r="M606">
        <v>4561501</v>
      </c>
      <c r="N606">
        <v>20171015</v>
      </c>
      <c r="O606" t="s">
        <v>19</v>
      </c>
      <c r="P606" t="str">
        <f>IF(VLOOKUP(A606,'national-winners'!$A$2:$B$13,2,0)=H606,"W","L")</f>
        <v>L</v>
      </c>
      <c r="Q606">
        <f>MATCH(C606,'state-winning-votes'!A:A,0)</f>
        <v>41</v>
      </c>
      <c r="R606">
        <f>MATCH(A606,'state-winning-votes'!$A$2:$L$2,0)</f>
        <v>3</v>
      </c>
      <c r="S606" cm="1">
        <f t="array" ref="S606">INDEX('state-winning-votes'!$A$1:$L$53,$Q606,$R606)</f>
        <v>2261872</v>
      </c>
      <c r="T606">
        <f>INDEX('state-winning-votes'!$A$1:$L$53,MATCH($C606,'state-winning-votes'!$A:$A,0),MATCH($A606,'state-winning-votes'!$A$2:$L$2,0))</f>
        <v>2261872</v>
      </c>
      <c r="U606" t="str">
        <f t="shared" si="28"/>
        <v>Reagan, Ronald</v>
      </c>
      <c r="V606" t="str">
        <f>_xlfn.XLOOKUP(INDEX('state-winning-votes'!$A$1:$L$53,MATCH($C606,'state-winning-votes'!$A:$A,0),MATCH($A606,'state-winning-votes'!$A$2:$L$2,0)),$L:$L,$H:$H)</f>
        <v>Reagan, Ronald</v>
      </c>
      <c r="W606" t="str">
        <f>VLOOKUP(A606,'national-winners'!$A$2:$B$13,2,0)</f>
        <v>Reagan, Ronald</v>
      </c>
      <c r="X606" t="str">
        <f t="shared" si="29"/>
        <v xml:space="preserve"> Ronald Reagan (W)</v>
      </c>
    </row>
    <row r="607" spans="1:24" x14ac:dyDescent="0.25">
      <c r="A607">
        <v>1980</v>
      </c>
      <c r="B607" t="s">
        <v>132</v>
      </c>
      <c r="C607" t="s">
        <v>133</v>
      </c>
      <c r="D607">
        <v>42</v>
      </c>
      <c r="E607">
        <v>23</v>
      </c>
      <c r="F607">
        <v>14</v>
      </c>
      <c r="G607" t="s">
        <v>16</v>
      </c>
      <c r="H607" t="s">
        <v>161</v>
      </c>
      <c r="I607" t="str">
        <f t="shared" si="27"/>
        <v>Anderson, John B.(L)</v>
      </c>
      <c r="J607" t="s">
        <v>35</v>
      </c>
      <c r="K607" t="b">
        <v>0</v>
      </c>
      <c r="L607">
        <v>292921</v>
      </c>
      <c r="M607">
        <v>4561501</v>
      </c>
      <c r="N607">
        <v>20171015</v>
      </c>
      <c r="O607" t="s">
        <v>19</v>
      </c>
      <c r="P607" t="str">
        <f>IF(VLOOKUP(A607,'national-winners'!$A$2:$B$13,2,0)=H607,"W","L")</f>
        <v>L</v>
      </c>
      <c r="Q607">
        <f>MATCH(C607,'state-winning-votes'!A:A,0)</f>
        <v>41</v>
      </c>
      <c r="R607">
        <f>MATCH(A607,'state-winning-votes'!$A$2:$L$2,0)</f>
        <v>3</v>
      </c>
      <c r="S607" cm="1">
        <f t="array" ref="S607">INDEX('state-winning-votes'!$A$1:$L$53,$Q607,$R607)</f>
        <v>2261872</v>
      </c>
      <c r="T607">
        <f>INDEX('state-winning-votes'!$A$1:$L$53,MATCH($C607,'state-winning-votes'!$A:$A,0),MATCH($A607,'state-winning-votes'!$A$2:$L$2,0))</f>
        <v>2261872</v>
      </c>
      <c r="U607" t="str">
        <f t="shared" si="28"/>
        <v>Reagan, Ronald</v>
      </c>
      <c r="V607" t="str">
        <f>_xlfn.XLOOKUP(INDEX('state-winning-votes'!$A$1:$L$53,MATCH($C607,'state-winning-votes'!$A:$A,0),MATCH($A607,'state-winning-votes'!$A$2:$L$2,0)),$L:$L,$H:$H)</f>
        <v>Reagan, Ronald</v>
      </c>
      <c r="W607" t="str">
        <f>VLOOKUP(A607,'national-winners'!$A$2:$B$13,2,0)</f>
        <v>Reagan, Ronald</v>
      </c>
      <c r="X607" t="str">
        <f t="shared" si="29"/>
        <v xml:space="preserve"> Ronald Reagan (W)</v>
      </c>
    </row>
    <row r="608" spans="1:24" x14ac:dyDescent="0.25">
      <c r="A608">
        <v>1980</v>
      </c>
      <c r="B608" t="s">
        <v>132</v>
      </c>
      <c r="C608" t="s">
        <v>133</v>
      </c>
      <c r="D608">
        <v>42</v>
      </c>
      <c r="E608">
        <v>23</v>
      </c>
      <c r="F608">
        <v>14</v>
      </c>
      <c r="G608" t="s">
        <v>16</v>
      </c>
      <c r="H608" t="s">
        <v>163</v>
      </c>
      <c r="I608" t="str">
        <f t="shared" si="27"/>
        <v>Clark, Edward ""Ed""(L)</v>
      </c>
      <c r="J608" t="s">
        <v>29</v>
      </c>
      <c r="K608" t="b">
        <v>0</v>
      </c>
      <c r="L608">
        <v>33263</v>
      </c>
      <c r="M608">
        <v>4561501</v>
      </c>
      <c r="N608">
        <v>20171015</v>
      </c>
      <c r="O608" t="s">
        <v>19</v>
      </c>
      <c r="P608" t="str">
        <f>IF(VLOOKUP(A608,'national-winners'!$A$2:$B$13,2,0)=H608,"W","L")</f>
        <v>L</v>
      </c>
      <c r="Q608">
        <f>MATCH(C608,'state-winning-votes'!A:A,0)</f>
        <v>41</v>
      </c>
      <c r="R608">
        <f>MATCH(A608,'state-winning-votes'!$A$2:$L$2,0)</f>
        <v>3</v>
      </c>
      <c r="S608" cm="1">
        <f t="array" ref="S608">INDEX('state-winning-votes'!$A$1:$L$53,$Q608,$R608)</f>
        <v>2261872</v>
      </c>
      <c r="T608">
        <f>INDEX('state-winning-votes'!$A$1:$L$53,MATCH($C608,'state-winning-votes'!$A:$A,0),MATCH($A608,'state-winning-votes'!$A$2:$L$2,0))</f>
        <v>2261872</v>
      </c>
      <c r="U608" t="str">
        <f t="shared" si="28"/>
        <v>Reagan, Ronald</v>
      </c>
      <c r="V608" t="str">
        <f>_xlfn.XLOOKUP(INDEX('state-winning-votes'!$A$1:$L$53,MATCH($C608,'state-winning-votes'!$A:$A,0),MATCH($A608,'state-winning-votes'!$A$2:$L$2,0)),$L:$L,$H:$H)</f>
        <v>Reagan, Ronald</v>
      </c>
      <c r="W608" t="str">
        <f>VLOOKUP(A608,'national-winners'!$A$2:$B$13,2,0)</f>
        <v>Reagan, Ronald</v>
      </c>
      <c r="X608" t="str">
        <f t="shared" si="29"/>
        <v xml:space="preserve"> Ronald Reagan (W)</v>
      </c>
    </row>
    <row r="609" spans="1:24" x14ac:dyDescent="0.25">
      <c r="A609">
        <v>1980</v>
      </c>
      <c r="B609" t="s">
        <v>132</v>
      </c>
      <c r="C609" t="s">
        <v>133</v>
      </c>
      <c r="D609">
        <v>42</v>
      </c>
      <c r="E609">
        <v>23</v>
      </c>
      <c r="F609">
        <v>14</v>
      </c>
      <c r="G609" t="s">
        <v>16</v>
      </c>
      <c r="H609" t="s">
        <v>165</v>
      </c>
      <c r="I609" t="str">
        <f t="shared" si="27"/>
        <v>Deberry, Clifton(L)</v>
      </c>
      <c r="J609" t="s">
        <v>37</v>
      </c>
      <c r="K609" t="b">
        <v>0</v>
      </c>
      <c r="L609">
        <v>20291</v>
      </c>
      <c r="M609">
        <v>4561501</v>
      </c>
      <c r="N609">
        <v>20171015</v>
      </c>
      <c r="O609" t="s">
        <v>19</v>
      </c>
      <c r="P609" t="str">
        <f>IF(VLOOKUP(A609,'national-winners'!$A$2:$B$13,2,0)=H609,"W","L")</f>
        <v>L</v>
      </c>
      <c r="Q609">
        <f>MATCH(C609,'state-winning-votes'!A:A,0)</f>
        <v>41</v>
      </c>
      <c r="R609">
        <f>MATCH(A609,'state-winning-votes'!$A$2:$L$2,0)</f>
        <v>3</v>
      </c>
      <c r="S609" cm="1">
        <f t="array" ref="S609">INDEX('state-winning-votes'!$A$1:$L$53,$Q609,$R609)</f>
        <v>2261872</v>
      </c>
      <c r="T609">
        <f>INDEX('state-winning-votes'!$A$1:$L$53,MATCH($C609,'state-winning-votes'!$A:$A,0),MATCH($A609,'state-winning-votes'!$A$2:$L$2,0))</f>
        <v>2261872</v>
      </c>
      <c r="U609" t="str">
        <f t="shared" si="28"/>
        <v>Reagan, Ronald</v>
      </c>
      <c r="V609" t="str">
        <f>_xlfn.XLOOKUP(INDEX('state-winning-votes'!$A$1:$L$53,MATCH($C609,'state-winning-votes'!$A:$A,0),MATCH($A609,'state-winning-votes'!$A$2:$L$2,0)),$L:$L,$H:$H)</f>
        <v>Reagan, Ronald</v>
      </c>
      <c r="W609" t="str">
        <f>VLOOKUP(A609,'national-winners'!$A$2:$B$13,2,0)</f>
        <v>Reagan, Ronald</v>
      </c>
      <c r="X609" t="str">
        <f t="shared" si="29"/>
        <v xml:space="preserve"> Ronald Reagan (W)</v>
      </c>
    </row>
    <row r="610" spans="1:24" x14ac:dyDescent="0.25">
      <c r="A610">
        <v>1980</v>
      </c>
      <c r="B610" t="s">
        <v>132</v>
      </c>
      <c r="C610" t="s">
        <v>133</v>
      </c>
      <c r="D610">
        <v>42</v>
      </c>
      <c r="E610">
        <v>23</v>
      </c>
      <c r="F610">
        <v>14</v>
      </c>
      <c r="G610" t="s">
        <v>16</v>
      </c>
      <c r="H610" t="s">
        <v>167</v>
      </c>
      <c r="I610" t="str">
        <f t="shared" si="27"/>
        <v>Commoner, Barry(L)</v>
      </c>
      <c r="J610" t="s">
        <v>168</v>
      </c>
      <c r="K610" t="b">
        <v>0</v>
      </c>
      <c r="L610">
        <v>10430</v>
      </c>
      <c r="M610">
        <v>4561501</v>
      </c>
      <c r="N610">
        <v>20171015</v>
      </c>
      <c r="O610" t="s">
        <v>19</v>
      </c>
      <c r="P610" t="str">
        <f>IF(VLOOKUP(A610,'national-winners'!$A$2:$B$13,2,0)=H610,"W","L")</f>
        <v>L</v>
      </c>
      <c r="Q610">
        <f>MATCH(C610,'state-winning-votes'!A:A,0)</f>
        <v>41</v>
      </c>
      <c r="R610">
        <f>MATCH(A610,'state-winning-votes'!$A$2:$L$2,0)</f>
        <v>3</v>
      </c>
      <c r="S610" cm="1">
        <f t="array" ref="S610">INDEX('state-winning-votes'!$A$1:$L$53,$Q610,$R610)</f>
        <v>2261872</v>
      </c>
      <c r="T610">
        <f>INDEX('state-winning-votes'!$A$1:$L$53,MATCH($C610,'state-winning-votes'!$A:$A,0),MATCH($A610,'state-winning-votes'!$A$2:$L$2,0))</f>
        <v>2261872</v>
      </c>
      <c r="U610" t="str">
        <f t="shared" si="28"/>
        <v>Reagan, Ronald</v>
      </c>
      <c r="V610" t="str">
        <f>_xlfn.XLOOKUP(INDEX('state-winning-votes'!$A$1:$L$53,MATCH($C610,'state-winning-votes'!$A:$A,0),MATCH($A610,'state-winning-votes'!$A$2:$L$2,0)),$L:$L,$H:$H)</f>
        <v>Reagan, Ronald</v>
      </c>
      <c r="W610" t="str">
        <f>VLOOKUP(A610,'national-winners'!$A$2:$B$13,2,0)</f>
        <v>Reagan, Ronald</v>
      </c>
      <c r="X610" t="str">
        <f t="shared" si="29"/>
        <v xml:space="preserve"> Ronald Reagan (W)</v>
      </c>
    </row>
    <row r="611" spans="1:24" x14ac:dyDescent="0.25">
      <c r="A611">
        <v>1980</v>
      </c>
      <c r="B611" t="s">
        <v>132</v>
      </c>
      <c r="C611" t="s">
        <v>133</v>
      </c>
      <c r="D611">
        <v>42</v>
      </c>
      <c r="E611">
        <v>23</v>
      </c>
      <c r="F611">
        <v>14</v>
      </c>
      <c r="G611" t="s">
        <v>16</v>
      </c>
      <c r="H611" t="s">
        <v>26</v>
      </c>
      <c r="I611" t="str">
        <f t="shared" si="27"/>
        <v>Hall, Gus(L)</v>
      </c>
      <c r="J611" t="s">
        <v>27</v>
      </c>
      <c r="K611" t="b">
        <v>0</v>
      </c>
      <c r="L611">
        <v>5184</v>
      </c>
      <c r="M611">
        <v>4561501</v>
      </c>
      <c r="N611">
        <v>20171015</v>
      </c>
      <c r="O611" t="s">
        <v>19</v>
      </c>
      <c r="P611" t="str">
        <f>IF(VLOOKUP(A611,'national-winners'!$A$2:$B$13,2,0)=H611,"W","L")</f>
        <v>L</v>
      </c>
      <c r="Q611">
        <f>MATCH(C611,'state-winning-votes'!A:A,0)</f>
        <v>41</v>
      </c>
      <c r="R611">
        <f>MATCH(A611,'state-winning-votes'!$A$2:$L$2,0)</f>
        <v>3</v>
      </c>
      <c r="S611" cm="1">
        <f t="array" ref="S611">INDEX('state-winning-votes'!$A$1:$L$53,$Q611,$R611)</f>
        <v>2261872</v>
      </c>
      <c r="T611">
        <f>INDEX('state-winning-votes'!$A$1:$L$53,MATCH($C611,'state-winning-votes'!$A:$A,0),MATCH($A611,'state-winning-votes'!$A$2:$L$2,0))</f>
        <v>2261872</v>
      </c>
      <c r="U611" t="str">
        <f t="shared" si="28"/>
        <v>Reagan, Ronald</v>
      </c>
      <c r="V611" t="str">
        <f>_xlfn.XLOOKUP(INDEX('state-winning-votes'!$A$1:$L$53,MATCH($C611,'state-winning-votes'!$A:$A,0),MATCH($A611,'state-winning-votes'!$A$2:$L$2,0)),$L:$L,$H:$H)</f>
        <v>Reagan, Ronald</v>
      </c>
      <c r="W611" t="str">
        <f>VLOOKUP(A611,'national-winners'!$A$2:$B$13,2,0)</f>
        <v>Reagan, Ronald</v>
      </c>
      <c r="X611" t="str">
        <f t="shared" si="29"/>
        <v xml:space="preserve"> Ronald Reagan (W)</v>
      </c>
    </row>
    <row r="612" spans="1:24" x14ac:dyDescent="0.25">
      <c r="A612">
        <v>1980</v>
      </c>
      <c r="B612" t="s">
        <v>135</v>
      </c>
      <c r="C612" t="s">
        <v>136</v>
      </c>
      <c r="D612">
        <v>44</v>
      </c>
      <c r="E612">
        <v>15</v>
      </c>
      <c r="F612">
        <v>5</v>
      </c>
      <c r="G612" t="s">
        <v>16</v>
      </c>
      <c r="H612" t="s">
        <v>17</v>
      </c>
      <c r="I612" t="str">
        <f t="shared" si="27"/>
        <v>Carter, Jimmy(L)</v>
      </c>
      <c r="J612" t="s">
        <v>18</v>
      </c>
      <c r="K612" t="b">
        <v>0</v>
      </c>
      <c r="L612">
        <v>198342</v>
      </c>
      <c r="M612">
        <v>415967</v>
      </c>
      <c r="N612">
        <v>20171015</v>
      </c>
      <c r="O612" t="s">
        <v>19</v>
      </c>
      <c r="P612" t="str">
        <f>IF(VLOOKUP(A612,'national-winners'!$A$2:$B$13,2,0)=H612,"W","L")</f>
        <v>L</v>
      </c>
      <c r="Q612">
        <f>MATCH(C612,'state-winning-votes'!A:A,0)</f>
        <v>42</v>
      </c>
      <c r="R612">
        <f>MATCH(A612,'state-winning-votes'!$A$2:$L$2,0)</f>
        <v>3</v>
      </c>
      <c r="S612" cm="1">
        <f t="array" ref="S612">INDEX('state-winning-votes'!$A$1:$L$53,$Q612,$R612)</f>
        <v>198342</v>
      </c>
      <c r="T612">
        <f>INDEX('state-winning-votes'!$A$1:$L$53,MATCH($C612,'state-winning-votes'!$A:$A,0),MATCH($A612,'state-winning-votes'!$A$2:$L$2,0))</f>
        <v>198342</v>
      </c>
      <c r="U612" t="str">
        <f t="shared" si="28"/>
        <v>Carter, Jimmy</v>
      </c>
      <c r="V612" t="str">
        <f>_xlfn.XLOOKUP(INDEX('state-winning-votes'!$A$1:$L$53,MATCH($C612,'state-winning-votes'!$A:$A,0),MATCH($A612,'state-winning-votes'!$A$2:$L$2,0)),$L:$L,$H:$H)</f>
        <v>Carter, Jimmy</v>
      </c>
      <c r="W612" t="str">
        <f>VLOOKUP(A612,'national-winners'!$A$2:$B$13,2,0)</f>
        <v>Reagan, Ronald</v>
      </c>
      <c r="X612" t="str">
        <f t="shared" si="29"/>
        <v xml:space="preserve"> Jimmy Carter (W)</v>
      </c>
    </row>
    <row r="613" spans="1:24" x14ac:dyDescent="0.25">
      <c r="A613">
        <v>1980</v>
      </c>
      <c r="B613" t="s">
        <v>135</v>
      </c>
      <c r="C613" t="s">
        <v>136</v>
      </c>
      <c r="D613">
        <v>44</v>
      </c>
      <c r="E613">
        <v>15</v>
      </c>
      <c r="F613">
        <v>5</v>
      </c>
      <c r="G613" t="s">
        <v>16</v>
      </c>
      <c r="H613" t="s">
        <v>160</v>
      </c>
      <c r="I613" t="str">
        <f t="shared" si="27"/>
        <v>Reagan, Ronald(W)</v>
      </c>
      <c r="J613" t="s">
        <v>21</v>
      </c>
      <c r="K613" t="b">
        <v>0</v>
      </c>
      <c r="L613">
        <v>154793</v>
      </c>
      <c r="M613">
        <v>415967</v>
      </c>
      <c r="N613">
        <v>20171015</v>
      </c>
      <c r="O613" t="s">
        <v>19</v>
      </c>
      <c r="P613" t="str">
        <f>IF(VLOOKUP(A613,'national-winners'!$A$2:$B$13,2,0)=H613,"W","L")</f>
        <v>W</v>
      </c>
      <c r="Q613">
        <f>MATCH(C613,'state-winning-votes'!A:A,0)</f>
        <v>42</v>
      </c>
      <c r="R613">
        <f>MATCH(A613,'state-winning-votes'!$A$2:$L$2,0)</f>
        <v>3</v>
      </c>
      <c r="S613" cm="1">
        <f t="array" ref="S613">INDEX('state-winning-votes'!$A$1:$L$53,$Q613,$R613)</f>
        <v>198342</v>
      </c>
      <c r="T613">
        <f>INDEX('state-winning-votes'!$A$1:$L$53,MATCH($C613,'state-winning-votes'!$A:$A,0),MATCH($A613,'state-winning-votes'!$A$2:$L$2,0))</f>
        <v>198342</v>
      </c>
      <c r="U613" t="str">
        <f t="shared" si="28"/>
        <v>Carter, Jimmy</v>
      </c>
      <c r="V613" t="str">
        <f>_xlfn.XLOOKUP(INDEX('state-winning-votes'!$A$1:$L$53,MATCH($C613,'state-winning-votes'!$A:$A,0),MATCH($A613,'state-winning-votes'!$A$2:$L$2,0)),$L:$L,$H:$H)</f>
        <v>Carter, Jimmy</v>
      </c>
      <c r="W613" t="str">
        <f>VLOOKUP(A613,'national-winners'!$A$2:$B$13,2,0)</f>
        <v>Reagan, Ronald</v>
      </c>
      <c r="X613" t="str">
        <f t="shared" si="29"/>
        <v xml:space="preserve"> Jimmy Carter (W)</v>
      </c>
    </row>
    <row r="614" spans="1:24" x14ac:dyDescent="0.25">
      <c r="A614">
        <v>1980</v>
      </c>
      <c r="B614" t="s">
        <v>135</v>
      </c>
      <c r="C614" t="s">
        <v>136</v>
      </c>
      <c r="D614">
        <v>44</v>
      </c>
      <c r="E614">
        <v>15</v>
      </c>
      <c r="F614">
        <v>5</v>
      </c>
      <c r="G614" t="s">
        <v>16</v>
      </c>
      <c r="H614" t="s">
        <v>161</v>
      </c>
      <c r="I614" t="str">
        <f t="shared" si="27"/>
        <v>Anderson, John B.(L)</v>
      </c>
      <c r="J614" t="s">
        <v>35</v>
      </c>
      <c r="K614" t="b">
        <v>0</v>
      </c>
      <c r="L614">
        <v>59819</v>
      </c>
      <c r="M614">
        <v>415967</v>
      </c>
      <c r="N614">
        <v>20171015</v>
      </c>
      <c r="O614" t="s">
        <v>19</v>
      </c>
      <c r="P614" t="str">
        <f>IF(VLOOKUP(A614,'national-winners'!$A$2:$B$13,2,0)=H614,"W","L")</f>
        <v>L</v>
      </c>
      <c r="Q614">
        <f>MATCH(C614,'state-winning-votes'!A:A,0)</f>
        <v>42</v>
      </c>
      <c r="R614">
        <f>MATCH(A614,'state-winning-votes'!$A$2:$L$2,0)</f>
        <v>3</v>
      </c>
      <c r="S614" cm="1">
        <f t="array" ref="S614">INDEX('state-winning-votes'!$A$1:$L$53,$Q614,$R614)</f>
        <v>198342</v>
      </c>
      <c r="T614">
        <f>INDEX('state-winning-votes'!$A$1:$L$53,MATCH($C614,'state-winning-votes'!$A:$A,0),MATCH($A614,'state-winning-votes'!$A$2:$L$2,0))</f>
        <v>198342</v>
      </c>
      <c r="U614" t="str">
        <f t="shared" si="28"/>
        <v>Carter, Jimmy</v>
      </c>
      <c r="V614" t="str">
        <f>_xlfn.XLOOKUP(INDEX('state-winning-votes'!$A$1:$L$53,MATCH($C614,'state-winning-votes'!$A:$A,0),MATCH($A614,'state-winning-votes'!$A$2:$L$2,0)),$L:$L,$H:$H)</f>
        <v>Carter, Jimmy</v>
      </c>
      <c r="W614" t="str">
        <f>VLOOKUP(A614,'national-winners'!$A$2:$B$13,2,0)</f>
        <v>Reagan, Ronald</v>
      </c>
      <c r="X614" t="str">
        <f t="shared" si="29"/>
        <v xml:space="preserve"> Jimmy Carter (W)</v>
      </c>
    </row>
    <row r="615" spans="1:24" x14ac:dyDescent="0.25">
      <c r="A615">
        <v>1980</v>
      </c>
      <c r="B615" t="s">
        <v>135</v>
      </c>
      <c r="C615" t="s">
        <v>136</v>
      </c>
      <c r="D615">
        <v>44</v>
      </c>
      <c r="E615">
        <v>15</v>
      </c>
      <c r="F615">
        <v>5</v>
      </c>
      <c r="G615" t="s">
        <v>16</v>
      </c>
      <c r="H615" t="s">
        <v>163</v>
      </c>
      <c r="I615" t="str">
        <f t="shared" si="27"/>
        <v>Clark, Edward ""Ed""(L)</v>
      </c>
      <c r="J615" t="s">
        <v>29</v>
      </c>
      <c r="K615" t="b">
        <v>0</v>
      </c>
      <c r="L615">
        <v>2458</v>
      </c>
      <c r="M615">
        <v>415967</v>
      </c>
      <c r="N615">
        <v>20171015</v>
      </c>
      <c r="O615" t="s">
        <v>19</v>
      </c>
      <c r="P615" t="str">
        <f>IF(VLOOKUP(A615,'national-winners'!$A$2:$B$13,2,0)=H615,"W","L")</f>
        <v>L</v>
      </c>
      <c r="Q615">
        <f>MATCH(C615,'state-winning-votes'!A:A,0)</f>
        <v>42</v>
      </c>
      <c r="R615">
        <f>MATCH(A615,'state-winning-votes'!$A$2:$L$2,0)</f>
        <v>3</v>
      </c>
      <c r="S615" cm="1">
        <f t="array" ref="S615">INDEX('state-winning-votes'!$A$1:$L$53,$Q615,$R615)</f>
        <v>198342</v>
      </c>
      <c r="T615">
        <f>INDEX('state-winning-votes'!$A$1:$L$53,MATCH($C615,'state-winning-votes'!$A:$A,0),MATCH($A615,'state-winning-votes'!$A$2:$L$2,0))</f>
        <v>198342</v>
      </c>
      <c r="U615" t="str">
        <f t="shared" si="28"/>
        <v>Carter, Jimmy</v>
      </c>
      <c r="V615" t="str">
        <f>_xlfn.XLOOKUP(INDEX('state-winning-votes'!$A$1:$L$53,MATCH($C615,'state-winning-votes'!$A:$A,0),MATCH($A615,'state-winning-votes'!$A$2:$L$2,0)),$L:$L,$H:$H)</f>
        <v>Carter, Jimmy</v>
      </c>
      <c r="W615" t="str">
        <f>VLOOKUP(A615,'national-winners'!$A$2:$B$13,2,0)</f>
        <v>Reagan, Ronald</v>
      </c>
      <c r="X615" t="str">
        <f t="shared" si="29"/>
        <v xml:space="preserve"> Jimmy Carter (W)</v>
      </c>
    </row>
    <row r="616" spans="1:24" x14ac:dyDescent="0.25">
      <c r="A616">
        <v>1980</v>
      </c>
      <c r="B616" t="s">
        <v>135</v>
      </c>
      <c r="C616" t="s">
        <v>136</v>
      </c>
      <c r="D616">
        <v>44</v>
      </c>
      <c r="E616">
        <v>15</v>
      </c>
      <c r="F616">
        <v>5</v>
      </c>
      <c r="G616" t="s">
        <v>16</v>
      </c>
      <c r="H616" t="s">
        <v>26</v>
      </c>
      <c r="I616" t="str">
        <f t="shared" si="27"/>
        <v>Hall, Gus(L)</v>
      </c>
      <c r="J616" t="s">
        <v>27</v>
      </c>
      <c r="K616" t="b">
        <v>0</v>
      </c>
      <c r="L616">
        <v>218</v>
      </c>
      <c r="M616">
        <v>415967</v>
      </c>
      <c r="N616">
        <v>20171015</v>
      </c>
      <c r="O616" t="s">
        <v>19</v>
      </c>
      <c r="P616" t="str">
        <f>IF(VLOOKUP(A616,'national-winners'!$A$2:$B$13,2,0)=H616,"W","L")</f>
        <v>L</v>
      </c>
      <c r="Q616">
        <f>MATCH(C616,'state-winning-votes'!A:A,0)</f>
        <v>42</v>
      </c>
      <c r="R616">
        <f>MATCH(A616,'state-winning-votes'!$A$2:$L$2,0)</f>
        <v>3</v>
      </c>
      <c r="S616" cm="1">
        <f t="array" ref="S616">INDEX('state-winning-votes'!$A$1:$L$53,$Q616,$R616)</f>
        <v>198342</v>
      </c>
      <c r="T616">
        <f>INDEX('state-winning-votes'!$A$1:$L$53,MATCH($C616,'state-winning-votes'!$A:$A,0),MATCH($A616,'state-winning-votes'!$A$2:$L$2,0))</f>
        <v>198342</v>
      </c>
      <c r="U616" t="str">
        <f t="shared" si="28"/>
        <v>Carter, Jimmy</v>
      </c>
      <c r="V616" t="str">
        <f>_xlfn.XLOOKUP(INDEX('state-winning-votes'!$A$1:$L$53,MATCH($C616,'state-winning-votes'!$A:$A,0),MATCH($A616,'state-winning-votes'!$A$2:$L$2,0)),$L:$L,$H:$H)</f>
        <v>Carter, Jimmy</v>
      </c>
      <c r="W616" t="str">
        <f>VLOOKUP(A616,'national-winners'!$A$2:$B$13,2,0)</f>
        <v>Reagan, Ronald</v>
      </c>
      <c r="X616" t="str">
        <f t="shared" si="29"/>
        <v xml:space="preserve"> Jimmy Carter (W)</v>
      </c>
    </row>
    <row r="617" spans="1:24" x14ac:dyDescent="0.25">
      <c r="A617">
        <v>1980</v>
      </c>
      <c r="B617" t="s">
        <v>135</v>
      </c>
      <c r="C617" t="s">
        <v>136</v>
      </c>
      <c r="D617">
        <v>44</v>
      </c>
      <c r="E617">
        <v>15</v>
      </c>
      <c r="F617">
        <v>5</v>
      </c>
      <c r="G617" t="s">
        <v>16</v>
      </c>
      <c r="H617" t="s">
        <v>166</v>
      </c>
      <c r="I617" t="str">
        <f t="shared" si="27"/>
        <v>McReynolds, David(L)</v>
      </c>
      <c r="J617" t="s">
        <v>100</v>
      </c>
      <c r="K617" t="b">
        <v>0</v>
      </c>
      <c r="L617">
        <v>170</v>
      </c>
      <c r="M617">
        <v>415967</v>
      </c>
      <c r="N617">
        <v>20171015</v>
      </c>
      <c r="O617" t="s">
        <v>19</v>
      </c>
      <c r="P617" t="str">
        <f>IF(VLOOKUP(A617,'national-winners'!$A$2:$B$13,2,0)=H617,"W","L")</f>
        <v>L</v>
      </c>
      <c r="Q617">
        <f>MATCH(C617,'state-winning-votes'!A:A,0)</f>
        <v>42</v>
      </c>
      <c r="R617">
        <f>MATCH(A617,'state-winning-votes'!$A$2:$L$2,0)</f>
        <v>3</v>
      </c>
      <c r="S617" cm="1">
        <f t="array" ref="S617">INDEX('state-winning-votes'!$A$1:$L$53,$Q617,$R617)</f>
        <v>198342</v>
      </c>
      <c r="T617">
        <f>INDEX('state-winning-votes'!$A$1:$L$53,MATCH($C617,'state-winning-votes'!$A:$A,0),MATCH($A617,'state-winning-votes'!$A$2:$L$2,0))</f>
        <v>198342</v>
      </c>
      <c r="U617" t="str">
        <f t="shared" si="28"/>
        <v>Carter, Jimmy</v>
      </c>
      <c r="V617" t="str">
        <f>_xlfn.XLOOKUP(INDEX('state-winning-votes'!$A$1:$L$53,MATCH($C617,'state-winning-votes'!$A:$A,0),MATCH($A617,'state-winning-votes'!$A$2:$L$2,0)),$L:$L,$H:$H)</f>
        <v>Carter, Jimmy</v>
      </c>
      <c r="W617" t="str">
        <f>VLOOKUP(A617,'national-winners'!$A$2:$B$13,2,0)</f>
        <v>Reagan, Ronald</v>
      </c>
      <c r="X617" t="str">
        <f t="shared" si="29"/>
        <v xml:space="preserve"> Jimmy Carter (W)</v>
      </c>
    </row>
    <row r="618" spans="1:24" x14ac:dyDescent="0.25">
      <c r="A618">
        <v>1980</v>
      </c>
      <c r="B618" t="s">
        <v>135</v>
      </c>
      <c r="C618" t="s">
        <v>136</v>
      </c>
      <c r="D618">
        <v>44</v>
      </c>
      <c r="E618">
        <v>15</v>
      </c>
      <c r="F618">
        <v>5</v>
      </c>
      <c r="G618" t="s">
        <v>16</v>
      </c>
      <c r="H618" t="s">
        <v>165</v>
      </c>
      <c r="I618" t="str">
        <f t="shared" si="27"/>
        <v>Deberry, Clifton(L)</v>
      </c>
      <c r="J618" t="s">
        <v>37</v>
      </c>
      <c r="K618" t="b">
        <v>0</v>
      </c>
      <c r="L618">
        <v>90</v>
      </c>
      <c r="M618">
        <v>415967</v>
      </c>
      <c r="N618">
        <v>20171015</v>
      </c>
      <c r="O618" t="s">
        <v>19</v>
      </c>
      <c r="P618" t="str">
        <f>IF(VLOOKUP(A618,'national-winners'!$A$2:$B$13,2,0)=H618,"W","L")</f>
        <v>L</v>
      </c>
      <c r="Q618">
        <f>MATCH(C618,'state-winning-votes'!A:A,0)</f>
        <v>42</v>
      </c>
      <c r="R618">
        <f>MATCH(A618,'state-winning-votes'!$A$2:$L$2,0)</f>
        <v>3</v>
      </c>
      <c r="S618" cm="1">
        <f t="array" ref="S618">INDEX('state-winning-votes'!$A$1:$L$53,$Q618,$R618)</f>
        <v>198342</v>
      </c>
      <c r="T618">
        <f>INDEX('state-winning-votes'!$A$1:$L$53,MATCH($C618,'state-winning-votes'!$A:$A,0),MATCH($A618,'state-winning-votes'!$A$2:$L$2,0))</f>
        <v>198342</v>
      </c>
      <c r="U618" t="str">
        <f t="shared" si="28"/>
        <v>Carter, Jimmy</v>
      </c>
      <c r="V618" t="str">
        <f>_xlfn.XLOOKUP(INDEX('state-winning-votes'!$A$1:$L$53,MATCH($C618,'state-winning-votes'!$A:$A,0),MATCH($A618,'state-winning-votes'!$A$2:$L$2,0)),$L:$L,$H:$H)</f>
        <v>Carter, Jimmy</v>
      </c>
      <c r="W618" t="str">
        <f>VLOOKUP(A618,'national-winners'!$A$2:$B$13,2,0)</f>
        <v>Reagan, Ronald</v>
      </c>
      <c r="X618" t="str">
        <f t="shared" si="29"/>
        <v xml:space="preserve"> Jimmy Carter (W)</v>
      </c>
    </row>
    <row r="619" spans="1:24" x14ac:dyDescent="0.25">
      <c r="A619">
        <v>1980</v>
      </c>
      <c r="B619" t="s">
        <v>135</v>
      </c>
      <c r="C619" t="s">
        <v>136</v>
      </c>
      <c r="D619">
        <v>44</v>
      </c>
      <c r="E619">
        <v>15</v>
      </c>
      <c r="F619">
        <v>5</v>
      </c>
      <c r="G619" t="s">
        <v>16</v>
      </c>
      <c r="H619" t="s">
        <v>169</v>
      </c>
      <c r="I619" t="str">
        <f t="shared" si="27"/>
        <v>Griswold, Deirdre(L)</v>
      </c>
      <c r="J619" t="s">
        <v>170</v>
      </c>
      <c r="K619" t="b">
        <v>0</v>
      </c>
      <c r="L619">
        <v>77</v>
      </c>
      <c r="M619">
        <v>415967</v>
      </c>
      <c r="N619">
        <v>20171015</v>
      </c>
      <c r="O619" t="s">
        <v>19</v>
      </c>
      <c r="P619" t="str">
        <f>IF(VLOOKUP(A619,'national-winners'!$A$2:$B$13,2,0)=H619,"W","L")</f>
        <v>L</v>
      </c>
      <c r="Q619">
        <f>MATCH(C619,'state-winning-votes'!A:A,0)</f>
        <v>42</v>
      </c>
      <c r="R619">
        <f>MATCH(A619,'state-winning-votes'!$A$2:$L$2,0)</f>
        <v>3</v>
      </c>
      <c r="S619" cm="1">
        <f t="array" ref="S619">INDEX('state-winning-votes'!$A$1:$L$53,$Q619,$R619)</f>
        <v>198342</v>
      </c>
      <c r="T619">
        <f>INDEX('state-winning-votes'!$A$1:$L$53,MATCH($C619,'state-winning-votes'!$A:$A,0),MATCH($A619,'state-winning-votes'!$A$2:$L$2,0))</f>
        <v>198342</v>
      </c>
      <c r="U619" t="str">
        <f t="shared" si="28"/>
        <v>Carter, Jimmy</v>
      </c>
      <c r="V619" t="str">
        <f>_xlfn.XLOOKUP(INDEX('state-winning-votes'!$A$1:$L$53,MATCH($C619,'state-winning-votes'!$A:$A,0),MATCH($A619,'state-winning-votes'!$A$2:$L$2,0)),$L:$L,$H:$H)</f>
        <v>Carter, Jimmy</v>
      </c>
      <c r="W619" t="str">
        <f>VLOOKUP(A619,'national-winners'!$A$2:$B$13,2,0)</f>
        <v>Reagan, Ronald</v>
      </c>
      <c r="X619" t="str">
        <f t="shared" si="29"/>
        <v xml:space="preserve"> Jimmy Carter (W)</v>
      </c>
    </row>
    <row r="620" spans="1:24" x14ac:dyDescent="0.25">
      <c r="A620">
        <v>1980</v>
      </c>
      <c r="B620" t="s">
        <v>137</v>
      </c>
      <c r="C620" t="s">
        <v>138</v>
      </c>
      <c r="D620">
        <v>45</v>
      </c>
      <c r="E620">
        <v>57</v>
      </c>
      <c r="F620">
        <v>48</v>
      </c>
      <c r="G620" t="s">
        <v>16</v>
      </c>
      <c r="H620" t="s">
        <v>160</v>
      </c>
      <c r="I620" t="str">
        <f t="shared" si="27"/>
        <v>Reagan, Ronald(W)</v>
      </c>
      <c r="J620" t="s">
        <v>21</v>
      </c>
      <c r="K620" t="b">
        <v>0</v>
      </c>
      <c r="L620">
        <v>439277</v>
      </c>
      <c r="M620">
        <v>888258</v>
      </c>
      <c r="N620">
        <v>20171015</v>
      </c>
      <c r="O620" t="s">
        <v>19</v>
      </c>
      <c r="P620" t="str">
        <f>IF(VLOOKUP(A620,'national-winners'!$A$2:$B$13,2,0)=H620,"W","L")</f>
        <v>W</v>
      </c>
      <c r="Q620">
        <f>MATCH(C620,'state-winning-votes'!A:A,0)</f>
        <v>43</v>
      </c>
      <c r="R620">
        <f>MATCH(A620,'state-winning-votes'!$A$2:$L$2,0)</f>
        <v>3</v>
      </c>
      <c r="S620" cm="1">
        <f t="array" ref="S620">INDEX('state-winning-votes'!$A$1:$L$53,$Q620,$R620)</f>
        <v>439277</v>
      </c>
      <c r="T620">
        <f>INDEX('state-winning-votes'!$A$1:$L$53,MATCH($C620,'state-winning-votes'!$A:$A,0),MATCH($A620,'state-winning-votes'!$A$2:$L$2,0))</f>
        <v>439277</v>
      </c>
      <c r="U620" t="str">
        <f t="shared" si="28"/>
        <v>Reagan, Ronald</v>
      </c>
      <c r="V620" t="str">
        <f>_xlfn.XLOOKUP(INDEX('state-winning-votes'!$A$1:$L$53,MATCH($C620,'state-winning-votes'!$A:$A,0),MATCH($A620,'state-winning-votes'!$A$2:$L$2,0)),$L:$L,$H:$H)</f>
        <v>Reagan, Ronald</v>
      </c>
      <c r="W620" t="str">
        <f>VLOOKUP(A620,'national-winners'!$A$2:$B$13,2,0)</f>
        <v>Reagan, Ronald</v>
      </c>
      <c r="X620" t="str">
        <f t="shared" si="29"/>
        <v xml:space="preserve"> Ronald Reagan (W)</v>
      </c>
    </row>
    <row r="621" spans="1:24" x14ac:dyDescent="0.25">
      <c r="A621">
        <v>1980</v>
      </c>
      <c r="B621" t="s">
        <v>137</v>
      </c>
      <c r="C621" t="s">
        <v>138</v>
      </c>
      <c r="D621">
        <v>45</v>
      </c>
      <c r="E621">
        <v>57</v>
      </c>
      <c r="F621">
        <v>48</v>
      </c>
      <c r="G621" t="s">
        <v>16</v>
      </c>
      <c r="H621" t="s">
        <v>17</v>
      </c>
      <c r="I621" t="str">
        <f t="shared" si="27"/>
        <v>Carter, Jimmy(L)</v>
      </c>
      <c r="J621" t="s">
        <v>18</v>
      </c>
      <c r="K621" t="b">
        <v>0</v>
      </c>
      <c r="L621">
        <v>428220</v>
      </c>
      <c r="M621">
        <v>888258</v>
      </c>
      <c r="N621">
        <v>20171015</v>
      </c>
      <c r="O621" t="s">
        <v>19</v>
      </c>
      <c r="P621" t="str">
        <f>IF(VLOOKUP(A621,'national-winners'!$A$2:$B$13,2,0)=H621,"W","L")</f>
        <v>L</v>
      </c>
      <c r="Q621">
        <f>MATCH(C621,'state-winning-votes'!A:A,0)</f>
        <v>43</v>
      </c>
      <c r="R621">
        <f>MATCH(A621,'state-winning-votes'!$A$2:$L$2,0)</f>
        <v>3</v>
      </c>
      <c r="S621" cm="1">
        <f t="array" ref="S621">INDEX('state-winning-votes'!$A$1:$L$53,$Q621,$R621)</f>
        <v>439277</v>
      </c>
      <c r="T621">
        <f>INDEX('state-winning-votes'!$A$1:$L$53,MATCH($C621,'state-winning-votes'!$A:$A,0),MATCH($A621,'state-winning-votes'!$A$2:$L$2,0))</f>
        <v>439277</v>
      </c>
      <c r="U621" t="str">
        <f t="shared" si="28"/>
        <v>Reagan, Ronald</v>
      </c>
      <c r="V621" t="str">
        <f>_xlfn.XLOOKUP(INDEX('state-winning-votes'!$A$1:$L$53,MATCH($C621,'state-winning-votes'!$A:$A,0),MATCH($A621,'state-winning-votes'!$A$2:$L$2,0)),$L:$L,$H:$H)</f>
        <v>Reagan, Ronald</v>
      </c>
      <c r="W621" t="str">
        <f>VLOOKUP(A621,'national-winners'!$A$2:$B$13,2,0)</f>
        <v>Reagan, Ronald</v>
      </c>
      <c r="X621" t="str">
        <f t="shared" si="29"/>
        <v xml:space="preserve"> Ronald Reagan (W)</v>
      </c>
    </row>
    <row r="622" spans="1:24" x14ac:dyDescent="0.25">
      <c r="A622">
        <v>1980</v>
      </c>
      <c r="B622" t="s">
        <v>137</v>
      </c>
      <c r="C622" t="s">
        <v>138</v>
      </c>
      <c r="D622">
        <v>45</v>
      </c>
      <c r="E622">
        <v>57</v>
      </c>
      <c r="F622">
        <v>48</v>
      </c>
      <c r="G622" t="s">
        <v>16</v>
      </c>
      <c r="H622" t="s">
        <v>161</v>
      </c>
      <c r="I622" t="str">
        <f t="shared" si="27"/>
        <v>Anderson, John B.(L)</v>
      </c>
      <c r="J622" t="s">
        <v>35</v>
      </c>
      <c r="K622" t="b">
        <v>0</v>
      </c>
      <c r="L622">
        <v>13868</v>
      </c>
      <c r="M622">
        <v>888258</v>
      </c>
      <c r="N622">
        <v>20171015</v>
      </c>
      <c r="O622" t="s">
        <v>19</v>
      </c>
      <c r="P622" t="str">
        <f>IF(VLOOKUP(A622,'national-winners'!$A$2:$B$13,2,0)=H622,"W","L")</f>
        <v>L</v>
      </c>
      <c r="Q622">
        <f>MATCH(C622,'state-winning-votes'!A:A,0)</f>
        <v>43</v>
      </c>
      <c r="R622">
        <f>MATCH(A622,'state-winning-votes'!$A$2:$L$2,0)</f>
        <v>3</v>
      </c>
      <c r="S622" cm="1">
        <f t="array" ref="S622">INDEX('state-winning-votes'!$A$1:$L$53,$Q622,$R622)</f>
        <v>439277</v>
      </c>
      <c r="T622">
        <f>INDEX('state-winning-votes'!$A$1:$L$53,MATCH($C622,'state-winning-votes'!$A:$A,0),MATCH($A622,'state-winning-votes'!$A$2:$L$2,0))</f>
        <v>439277</v>
      </c>
      <c r="U622" t="str">
        <f t="shared" si="28"/>
        <v>Reagan, Ronald</v>
      </c>
      <c r="V622" t="str">
        <f>_xlfn.XLOOKUP(INDEX('state-winning-votes'!$A$1:$L$53,MATCH($C622,'state-winning-votes'!$A:$A,0),MATCH($A622,'state-winning-votes'!$A$2:$L$2,0)),$L:$L,$H:$H)</f>
        <v>Reagan, Ronald</v>
      </c>
      <c r="W622" t="str">
        <f>VLOOKUP(A622,'national-winners'!$A$2:$B$13,2,0)</f>
        <v>Reagan, Ronald</v>
      </c>
      <c r="X622" t="str">
        <f t="shared" si="29"/>
        <v xml:space="preserve"> Ronald Reagan (W)</v>
      </c>
    </row>
    <row r="623" spans="1:24" x14ac:dyDescent="0.25">
      <c r="A623">
        <v>1980</v>
      </c>
      <c r="B623" t="s">
        <v>137</v>
      </c>
      <c r="C623" t="s">
        <v>138</v>
      </c>
      <c r="D623">
        <v>45</v>
      </c>
      <c r="E623">
        <v>57</v>
      </c>
      <c r="F623">
        <v>48</v>
      </c>
      <c r="G623" t="s">
        <v>16</v>
      </c>
      <c r="H623" t="s">
        <v>163</v>
      </c>
      <c r="I623" t="str">
        <f t="shared" si="27"/>
        <v>Clark, Edward ""Ed""(L)</v>
      </c>
      <c r="J623" t="s">
        <v>29</v>
      </c>
      <c r="K623" t="b">
        <v>0</v>
      </c>
      <c r="L623">
        <v>4807</v>
      </c>
      <c r="M623">
        <v>888258</v>
      </c>
      <c r="N623">
        <v>20171015</v>
      </c>
      <c r="O623" t="s">
        <v>19</v>
      </c>
      <c r="P623" t="str">
        <f>IF(VLOOKUP(A623,'national-winners'!$A$2:$B$13,2,0)=H623,"W","L")</f>
        <v>L</v>
      </c>
      <c r="Q623">
        <f>MATCH(C623,'state-winning-votes'!A:A,0)</f>
        <v>43</v>
      </c>
      <c r="R623">
        <f>MATCH(A623,'state-winning-votes'!$A$2:$L$2,0)</f>
        <v>3</v>
      </c>
      <c r="S623" cm="1">
        <f t="array" ref="S623">INDEX('state-winning-votes'!$A$1:$L$53,$Q623,$R623)</f>
        <v>439277</v>
      </c>
      <c r="T623">
        <f>INDEX('state-winning-votes'!$A$1:$L$53,MATCH($C623,'state-winning-votes'!$A:$A,0),MATCH($A623,'state-winning-votes'!$A$2:$L$2,0))</f>
        <v>439277</v>
      </c>
      <c r="U623" t="str">
        <f t="shared" si="28"/>
        <v>Reagan, Ronald</v>
      </c>
      <c r="V623" t="str">
        <f>_xlfn.XLOOKUP(INDEX('state-winning-votes'!$A$1:$L$53,MATCH($C623,'state-winning-votes'!$A:$A,0),MATCH($A623,'state-winning-votes'!$A$2:$L$2,0)),$L:$L,$H:$H)</f>
        <v>Reagan, Ronald</v>
      </c>
      <c r="W623" t="str">
        <f>VLOOKUP(A623,'national-winners'!$A$2:$B$13,2,0)</f>
        <v>Reagan, Ronald</v>
      </c>
      <c r="X623" t="str">
        <f t="shared" si="29"/>
        <v xml:space="preserve"> Ronald Reagan (W)</v>
      </c>
    </row>
    <row r="624" spans="1:24" x14ac:dyDescent="0.25">
      <c r="A624">
        <v>1980</v>
      </c>
      <c r="B624" t="s">
        <v>137</v>
      </c>
      <c r="C624" t="s">
        <v>138</v>
      </c>
      <c r="D624">
        <v>45</v>
      </c>
      <c r="E624">
        <v>57</v>
      </c>
      <c r="F624">
        <v>48</v>
      </c>
      <c r="G624" t="s">
        <v>16</v>
      </c>
      <c r="H624" t="s">
        <v>162</v>
      </c>
      <c r="I624" t="str">
        <f t="shared" si="27"/>
        <v>Rarick, John(L)</v>
      </c>
      <c r="J624" t="s">
        <v>23</v>
      </c>
      <c r="K624" t="b">
        <v>0</v>
      </c>
      <c r="L624">
        <v>2086</v>
      </c>
      <c r="M624">
        <v>888258</v>
      </c>
      <c r="N624">
        <v>20171015</v>
      </c>
      <c r="O624" t="s">
        <v>19</v>
      </c>
      <c r="P624" t="str">
        <f>IF(VLOOKUP(A624,'national-winners'!$A$2:$B$13,2,0)=H624,"W","L")</f>
        <v>L</v>
      </c>
      <c r="Q624">
        <f>MATCH(C624,'state-winning-votes'!A:A,0)</f>
        <v>43</v>
      </c>
      <c r="R624">
        <f>MATCH(A624,'state-winning-votes'!$A$2:$L$2,0)</f>
        <v>3</v>
      </c>
      <c r="S624" cm="1">
        <f t="array" ref="S624">INDEX('state-winning-votes'!$A$1:$L$53,$Q624,$R624)</f>
        <v>439277</v>
      </c>
      <c r="T624">
        <f>INDEX('state-winning-votes'!$A$1:$L$53,MATCH($C624,'state-winning-votes'!$A:$A,0),MATCH($A624,'state-winning-votes'!$A$2:$L$2,0))</f>
        <v>439277</v>
      </c>
      <c r="U624" t="str">
        <f t="shared" si="28"/>
        <v>Reagan, Ronald</v>
      </c>
      <c r="V624" t="str">
        <f>_xlfn.XLOOKUP(INDEX('state-winning-votes'!$A$1:$L$53,MATCH($C624,'state-winning-votes'!$A:$A,0),MATCH($A624,'state-winning-votes'!$A$2:$L$2,0)),$L:$L,$H:$H)</f>
        <v>Reagan, Ronald</v>
      </c>
      <c r="W624" t="str">
        <f>VLOOKUP(A624,'national-winners'!$A$2:$B$13,2,0)</f>
        <v>Reagan, Ronald</v>
      </c>
      <c r="X624" t="str">
        <f t="shared" si="29"/>
        <v xml:space="preserve"> Ronald Reagan (W)</v>
      </c>
    </row>
    <row r="625" spans="1:24" x14ac:dyDescent="0.25">
      <c r="A625">
        <v>1980</v>
      </c>
      <c r="B625" t="s">
        <v>139</v>
      </c>
      <c r="C625" t="s">
        <v>140</v>
      </c>
      <c r="D625">
        <v>46</v>
      </c>
      <c r="E625">
        <v>45</v>
      </c>
      <c r="F625">
        <v>37</v>
      </c>
      <c r="G625" t="s">
        <v>16</v>
      </c>
      <c r="H625" t="s">
        <v>160</v>
      </c>
      <c r="I625" t="str">
        <f t="shared" si="27"/>
        <v>Reagan, Ronald(W)</v>
      </c>
      <c r="J625" t="s">
        <v>21</v>
      </c>
      <c r="K625" t="b">
        <v>0</v>
      </c>
      <c r="L625">
        <v>198343</v>
      </c>
      <c r="M625">
        <v>327703</v>
      </c>
      <c r="N625">
        <v>20171015</v>
      </c>
      <c r="O625" t="s">
        <v>19</v>
      </c>
      <c r="P625" t="str">
        <f>IF(VLOOKUP(A625,'national-winners'!$A$2:$B$13,2,0)=H625,"W","L")</f>
        <v>W</v>
      </c>
      <c r="Q625">
        <f>MATCH(C625,'state-winning-votes'!A:A,0)</f>
        <v>44</v>
      </c>
      <c r="R625">
        <f>MATCH(A625,'state-winning-votes'!$A$2:$L$2,0)</f>
        <v>3</v>
      </c>
      <c r="S625" cm="1">
        <f t="array" ref="S625">INDEX('state-winning-votes'!$A$1:$L$53,$Q625,$R625)</f>
        <v>198343</v>
      </c>
      <c r="T625">
        <f>INDEX('state-winning-votes'!$A$1:$L$53,MATCH($C625,'state-winning-votes'!$A:$A,0),MATCH($A625,'state-winning-votes'!$A$2:$L$2,0))</f>
        <v>198343</v>
      </c>
      <c r="U625" t="str">
        <f t="shared" si="28"/>
        <v>Reagan, Ronald</v>
      </c>
      <c r="V625" t="str">
        <f>_xlfn.XLOOKUP(INDEX('state-winning-votes'!$A$1:$L$53,MATCH($C625,'state-winning-votes'!$A:$A,0),MATCH($A625,'state-winning-votes'!$A$2:$L$2,0)),$L:$L,$H:$H)</f>
        <v>Reagan, Ronald</v>
      </c>
      <c r="W625" t="str">
        <f>VLOOKUP(A625,'national-winners'!$A$2:$B$13,2,0)</f>
        <v>Reagan, Ronald</v>
      </c>
      <c r="X625" t="str">
        <f t="shared" si="29"/>
        <v xml:space="preserve"> Ronald Reagan (W)</v>
      </c>
    </row>
    <row r="626" spans="1:24" x14ac:dyDescent="0.25">
      <c r="A626">
        <v>1980</v>
      </c>
      <c r="B626" t="s">
        <v>139</v>
      </c>
      <c r="C626" t="s">
        <v>140</v>
      </c>
      <c r="D626">
        <v>46</v>
      </c>
      <c r="E626">
        <v>45</v>
      </c>
      <c r="F626">
        <v>37</v>
      </c>
      <c r="G626" t="s">
        <v>16</v>
      </c>
      <c r="H626" t="s">
        <v>17</v>
      </c>
      <c r="I626" t="str">
        <f t="shared" si="27"/>
        <v>Carter, Jimmy(L)</v>
      </c>
      <c r="J626" t="s">
        <v>18</v>
      </c>
      <c r="K626" t="b">
        <v>0</v>
      </c>
      <c r="L626">
        <v>103855</v>
      </c>
      <c r="M626">
        <v>327703</v>
      </c>
      <c r="N626">
        <v>20171015</v>
      </c>
      <c r="O626" t="s">
        <v>19</v>
      </c>
      <c r="P626" t="str">
        <f>IF(VLOOKUP(A626,'national-winners'!$A$2:$B$13,2,0)=H626,"W","L")</f>
        <v>L</v>
      </c>
      <c r="Q626">
        <f>MATCH(C626,'state-winning-votes'!A:A,0)</f>
        <v>44</v>
      </c>
      <c r="R626">
        <f>MATCH(A626,'state-winning-votes'!$A$2:$L$2,0)</f>
        <v>3</v>
      </c>
      <c r="S626" cm="1">
        <f t="array" ref="S626">INDEX('state-winning-votes'!$A$1:$L$53,$Q626,$R626)</f>
        <v>198343</v>
      </c>
      <c r="T626">
        <f>INDEX('state-winning-votes'!$A$1:$L$53,MATCH($C626,'state-winning-votes'!$A:$A,0),MATCH($A626,'state-winning-votes'!$A$2:$L$2,0))</f>
        <v>198343</v>
      </c>
      <c r="U626" t="str">
        <f t="shared" si="28"/>
        <v>Reagan, Ronald</v>
      </c>
      <c r="V626" t="str">
        <f>_xlfn.XLOOKUP(INDEX('state-winning-votes'!$A$1:$L$53,MATCH($C626,'state-winning-votes'!$A:$A,0),MATCH($A626,'state-winning-votes'!$A$2:$L$2,0)),$L:$L,$H:$H)</f>
        <v>Reagan, Ronald</v>
      </c>
      <c r="W626" t="str">
        <f>VLOOKUP(A626,'national-winners'!$A$2:$B$13,2,0)</f>
        <v>Reagan, Ronald</v>
      </c>
      <c r="X626" t="str">
        <f t="shared" si="29"/>
        <v xml:space="preserve"> Ronald Reagan (W)</v>
      </c>
    </row>
    <row r="627" spans="1:24" x14ac:dyDescent="0.25">
      <c r="A627">
        <v>1980</v>
      </c>
      <c r="B627" t="s">
        <v>139</v>
      </c>
      <c r="C627" t="s">
        <v>140</v>
      </c>
      <c r="D627">
        <v>46</v>
      </c>
      <c r="E627">
        <v>45</v>
      </c>
      <c r="F627">
        <v>37</v>
      </c>
      <c r="G627" t="s">
        <v>16</v>
      </c>
      <c r="H627" t="s">
        <v>161</v>
      </c>
      <c r="I627" t="str">
        <f t="shared" si="27"/>
        <v>Anderson, John B.(L)</v>
      </c>
      <c r="J627" t="s">
        <v>35</v>
      </c>
      <c r="K627" t="b">
        <v>0</v>
      </c>
      <c r="L627">
        <v>21431</v>
      </c>
      <c r="M627">
        <v>327703</v>
      </c>
      <c r="N627">
        <v>20171015</v>
      </c>
      <c r="O627" t="s">
        <v>19</v>
      </c>
      <c r="P627" t="str">
        <f>IF(VLOOKUP(A627,'national-winners'!$A$2:$B$13,2,0)=H627,"W","L")</f>
        <v>L</v>
      </c>
      <c r="Q627">
        <f>MATCH(C627,'state-winning-votes'!A:A,0)</f>
        <v>44</v>
      </c>
      <c r="R627">
        <f>MATCH(A627,'state-winning-votes'!$A$2:$L$2,0)</f>
        <v>3</v>
      </c>
      <c r="S627" cm="1">
        <f t="array" ref="S627">INDEX('state-winning-votes'!$A$1:$L$53,$Q627,$R627)</f>
        <v>198343</v>
      </c>
      <c r="T627">
        <f>INDEX('state-winning-votes'!$A$1:$L$53,MATCH($C627,'state-winning-votes'!$A:$A,0),MATCH($A627,'state-winning-votes'!$A$2:$L$2,0))</f>
        <v>198343</v>
      </c>
      <c r="U627" t="str">
        <f t="shared" si="28"/>
        <v>Reagan, Ronald</v>
      </c>
      <c r="V627" t="str">
        <f>_xlfn.XLOOKUP(INDEX('state-winning-votes'!$A$1:$L$53,MATCH($C627,'state-winning-votes'!$A:$A,0),MATCH($A627,'state-winning-votes'!$A$2:$L$2,0)),$L:$L,$H:$H)</f>
        <v>Reagan, Ronald</v>
      </c>
      <c r="W627" t="str">
        <f>VLOOKUP(A627,'national-winners'!$A$2:$B$13,2,0)</f>
        <v>Reagan, Ronald</v>
      </c>
      <c r="X627" t="str">
        <f t="shared" si="29"/>
        <v xml:space="preserve"> Ronald Reagan (W)</v>
      </c>
    </row>
    <row r="628" spans="1:24" x14ac:dyDescent="0.25">
      <c r="A628">
        <v>1980</v>
      </c>
      <c r="B628" t="s">
        <v>139</v>
      </c>
      <c r="C628" t="s">
        <v>140</v>
      </c>
      <c r="D628">
        <v>46</v>
      </c>
      <c r="E628">
        <v>45</v>
      </c>
      <c r="F628">
        <v>37</v>
      </c>
      <c r="G628" t="s">
        <v>16</v>
      </c>
      <c r="H628" t="s">
        <v>163</v>
      </c>
      <c r="I628" t="str">
        <f t="shared" si="27"/>
        <v>Clark, Edward ""Ed""(L)</v>
      </c>
      <c r="J628" t="s">
        <v>29</v>
      </c>
      <c r="K628" t="b">
        <v>0</v>
      </c>
      <c r="L628">
        <v>3824</v>
      </c>
      <c r="M628">
        <v>327703</v>
      </c>
      <c r="N628">
        <v>20171015</v>
      </c>
      <c r="O628" t="s">
        <v>19</v>
      </c>
      <c r="P628" t="str">
        <f>IF(VLOOKUP(A628,'national-winners'!$A$2:$B$13,2,0)=H628,"W","L")</f>
        <v>L</v>
      </c>
      <c r="Q628">
        <f>MATCH(C628,'state-winning-votes'!A:A,0)</f>
        <v>44</v>
      </c>
      <c r="R628">
        <f>MATCH(A628,'state-winning-votes'!$A$2:$L$2,0)</f>
        <v>3</v>
      </c>
      <c r="S628" cm="1">
        <f t="array" ref="S628">INDEX('state-winning-votes'!$A$1:$L$53,$Q628,$R628)</f>
        <v>198343</v>
      </c>
      <c r="T628">
        <f>INDEX('state-winning-votes'!$A$1:$L$53,MATCH($C628,'state-winning-votes'!$A:$A,0),MATCH($A628,'state-winning-votes'!$A$2:$L$2,0))</f>
        <v>198343</v>
      </c>
      <c r="U628" t="str">
        <f t="shared" si="28"/>
        <v>Reagan, Ronald</v>
      </c>
      <c r="V628" t="str">
        <f>_xlfn.XLOOKUP(INDEX('state-winning-votes'!$A$1:$L$53,MATCH($C628,'state-winning-votes'!$A:$A,0),MATCH($A628,'state-winning-votes'!$A$2:$L$2,0)),$L:$L,$H:$H)</f>
        <v>Reagan, Ronald</v>
      </c>
      <c r="W628" t="str">
        <f>VLOOKUP(A628,'national-winners'!$A$2:$B$13,2,0)</f>
        <v>Reagan, Ronald</v>
      </c>
      <c r="X628" t="str">
        <f t="shared" si="29"/>
        <v xml:space="preserve"> Ronald Reagan (W)</v>
      </c>
    </row>
    <row r="629" spans="1:24" x14ac:dyDescent="0.25">
      <c r="A629">
        <v>1980</v>
      </c>
      <c r="B629" t="s">
        <v>139</v>
      </c>
      <c r="C629" t="s">
        <v>140</v>
      </c>
      <c r="D629">
        <v>46</v>
      </c>
      <c r="E629">
        <v>45</v>
      </c>
      <c r="F629">
        <v>37</v>
      </c>
      <c r="G629" t="s">
        <v>16</v>
      </c>
      <c r="H629" t="s">
        <v>173</v>
      </c>
      <c r="I629" t="str">
        <f t="shared" si="27"/>
        <v>Pulley, Andrew(L)</v>
      </c>
      <c r="J629" t="s">
        <v>37</v>
      </c>
      <c r="K629" t="b">
        <v>0</v>
      </c>
      <c r="L629">
        <v>250</v>
      </c>
      <c r="M629">
        <v>327703</v>
      </c>
      <c r="N629">
        <v>20171015</v>
      </c>
      <c r="O629" t="s">
        <v>19</v>
      </c>
      <c r="P629" t="str">
        <f>IF(VLOOKUP(A629,'national-winners'!$A$2:$B$13,2,0)=H629,"W","L")</f>
        <v>L</v>
      </c>
      <c r="Q629">
        <f>MATCH(C629,'state-winning-votes'!A:A,0)</f>
        <v>44</v>
      </c>
      <c r="R629">
        <f>MATCH(A629,'state-winning-votes'!$A$2:$L$2,0)</f>
        <v>3</v>
      </c>
      <c r="S629" cm="1">
        <f t="array" ref="S629">INDEX('state-winning-votes'!$A$1:$L$53,$Q629,$R629)</f>
        <v>198343</v>
      </c>
      <c r="T629">
        <f>INDEX('state-winning-votes'!$A$1:$L$53,MATCH($C629,'state-winning-votes'!$A:$A,0),MATCH($A629,'state-winning-votes'!$A$2:$L$2,0))</f>
        <v>198343</v>
      </c>
      <c r="U629" t="str">
        <f t="shared" si="28"/>
        <v>Reagan, Ronald</v>
      </c>
      <c r="V629" t="str">
        <f>_xlfn.XLOOKUP(INDEX('state-winning-votes'!$A$1:$L$53,MATCH($C629,'state-winning-votes'!$A:$A,0),MATCH($A629,'state-winning-votes'!$A$2:$L$2,0)),$L:$L,$H:$H)</f>
        <v>Reagan, Ronald</v>
      </c>
      <c r="W629" t="str">
        <f>VLOOKUP(A629,'national-winners'!$A$2:$B$13,2,0)</f>
        <v>Reagan, Ronald</v>
      </c>
      <c r="X629" t="str">
        <f t="shared" si="29"/>
        <v xml:space="preserve"> Ronald Reagan (W)</v>
      </c>
    </row>
    <row r="630" spans="1:24" x14ac:dyDescent="0.25">
      <c r="A630">
        <v>1980</v>
      </c>
      <c r="B630" t="s">
        <v>141</v>
      </c>
      <c r="C630" t="s">
        <v>142</v>
      </c>
      <c r="D630">
        <v>47</v>
      </c>
      <c r="E630">
        <v>62</v>
      </c>
      <c r="F630">
        <v>54</v>
      </c>
      <c r="G630" t="s">
        <v>16</v>
      </c>
      <c r="H630" t="s">
        <v>160</v>
      </c>
      <c r="I630" t="str">
        <f t="shared" si="27"/>
        <v>Reagan, Ronald(W)</v>
      </c>
      <c r="J630" t="s">
        <v>21</v>
      </c>
      <c r="K630" t="b">
        <v>0</v>
      </c>
      <c r="L630">
        <v>787761</v>
      </c>
      <c r="M630">
        <v>1617616</v>
      </c>
      <c r="N630">
        <v>20171015</v>
      </c>
      <c r="O630" t="s">
        <v>19</v>
      </c>
      <c r="P630" t="str">
        <f>IF(VLOOKUP(A630,'national-winners'!$A$2:$B$13,2,0)=H630,"W","L")</f>
        <v>W</v>
      </c>
      <c r="Q630">
        <f>MATCH(C630,'state-winning-votes'!A:A,0)</f>
        <v>45</v>
      </c>
      <c r="R630">
        <f>MATCH(A630,'state-winning-votes'!$A$2:$L$2,0)</f>
        <v>3</v>
      </c>
      <c r="S630" cm="1">
        <f t="array" ref="S630">INDEX('state-winning-votes'!$A$1:$L$53,$Q630,$R630)</f>
        <v>787761</v>
      </c>
      <c r="T630">
        <f>INDEX('state-winning-votes'!$A$1:$L$53,MATCH($C630,'state-winning-votes'!$A:$A,0),MATCH($A630,'state-winning-votes'!$A$2:$L$2,0))</f>
        <v>787761</v>
      </c>
      <c r="U630" t="str">
        <f t="shared" si="28"/>
        <v>Reagan, Ronald</v>
      </c>
      <c r="V630" t="str">
        <f>_xlfn.XLOOKUP(INDEX('state-winning-votes'!$A$1:$L$53,MATCH($C630,'state-winning-votes'!$A:$A,0),MATCH($A630,'state-winning-votes'!$A$2:$L$2,0)),$L:$L,$H:$H)</f>
        <v>Reagan, Ronald</v>
      </c>
      <c r="W630" t="str">
        <f>VLOOKUP(A630,'national-winners'!$A$2:$B$13,2,0)</f>
        <v>Reagan, Ronald</v>
      </c>
      <c r="X630" t="str">
        <f t="shared" si="29"/>
        <v xml:space="preserve"> Ronald Reagan (W)</v>
      </c>
    </row>
    <row r="631" spans="1:24" x14ac:dyDescent="0.25">
      <c r="A631">
        <v>1980</v>
      </c>
      <c r="B631" t="s">
        <v>141</v>
      </c>
      <c r="C631" t="s">
        <v>142</v>
      </c>
      <c r="D631">
        <v>47</v>
      </c>
      <c r="E631">
        <v>62</v>
      </c>
      <c r="F631">
        <v>54</v>
      </c>
      <c r="G631" t="s">
        <v>16</v>
      </c>
      <c r="H631" t="s">
        <v>17</v>
      </c>
      <c r="I631" t="str">
        <f t="shared" si="27"/>
        <v>Carter, Jimmy(L)</v>
      </c>
      <c r="J631" t="s">
        <v>18</v>
      </c>
      <c r="K631" t="b">
        <v>0</v>
      </c>
      <c r="L631">
        <v>783051</v>
      </c>
      <c r="M631">
        <v>1617616</v>
      </c>
      <c r="N631">
        <v>20171015</v>
      </c>
      <c r="O631" t="s">
        <v>19</v>
      </c>
      <c r="P631" t="str">
        <f>IF(VLOOKUP(A631,'national-winners'!$A$2:$B$13,2,0)=H631,"W","L")</f>
        <v>L</v>
      </c>
      <c r="Q631">
        <f>MATCH(C631,'state-winning-votes'!A:A,0)</f>
        <v>45</v>
      </c>
      <c r="R631">
        <f>MATCH(A631,'state-winning-votes'!$A$2:$L$2,0)</f>
        <v>3</v>
      </c>
      <c r="S631" cm="1">
        <f t="array" ref="S631">INDEX('state-winning-votes'!$A$1:$L$53,$Q631,$R631)</f>
        <v>787761</v>
      </c>
      <c r="T631">
        <f>INDEX('state-winning-votes'!$A$1:$L$53,MATCH($C631,'state-winning-votes'!$A:$A,0),MATCH($A631,'state-winning-votes'!$A$2:$L$2,0))</f>
        <v>787761</v>
      </c>
      <c r="U631" t="str">
        <f t="shared" si="28"/>
        <v>Reagan, Ronald</v>
      </c>
      <c r="V631" t="str">
        <f>_xlfn.XLOOKUP(INDEX('state-winning-votes'!$A$1:$L$53,MATCH($C631,'state-winning-votes'!$A:$A,0),MATCH($A631,'state-winning-votes'!$A$2:$L$2,0)),$L:$L,$H:$H)</f>
        <v>Reagan, Ronald</v>
      </c>
      <c r="W631" t="str">
        <f>VLOOKUP(A631,'national-winners'!$A$2:$B$13,2,0)</f>
        <v>Reagan, Ronald</v>
      </c>
      <c r="X631" t="str">
        <f t="shared" si="29"/>
        <v xml:space="preserve"> Ronald Reagan (W)</v>
      </c>
    </row>
    <row r="632" spans="1:24" x14ac:dyDescent="0.25">
      <c r="A632">
        <v>1980</v>
      </c>
      <c r="B632" t="s">
        <v>141</v>
      </c>
      <c r="C632" t="s">
        <v>142</v>
      </c>
      <c r="D632">
        <v>47</v>
      </c>
      <c r="E632">
        <v>62</v>
      </c>
      <c r="F632">
        <v>54</v>
      </c>
      <c r="G632" t="s">
        <v>16</v>
      </c>
      <c r="H632" t="s">
        <v>161</v>
      </c>
      <c r="I632" t="str">
        <f t="shared" si="27"/>
        <v>Anderson, John B.(L)</v>
      </c>
      <c r="J632" t="s">
        <v>35</v>
      </c>
      <c r="K632" t="b">
        <v>0</v>
      </c>
      <c r="L632">
        <v>35991</v>
      </c>
      <c r="M632">
        <v>1617616</v>
      </c>
      <c r="N632">
        <v>20171015</v>
      </c>
      <c r="O632" t="s">
        <v>19</v>
      </c>
      <c r="P632" t="str">
        <f>IF(VLOOKUP(A632,'national-winners'!$A$2:$B$13,2,0)=H632,"W","L")</f>
        <v>L</v>
      </c>
      <c r="Q632">
        <f>MATCH(C632,'state-winning-votes'!A:A,0)</f>
        <v>45</v>
      </c>
      <c r="R632">
        <f>MATCH(A632,'state-winning-votes'!$A$2:$L$2,0)</f>
        <v>3</v>
      </c>
      <c r="S632" cm="1">
        <f t="array" ref="S632">INDEX('state-winning-votes'!$A$1:$L$53,$Q632,$R632)</f>
        <v>787761</v>
      </c>
      <c r="T632">
        <f>INDEX('state-winning-votes'!$A$1:$L$53,MATCH($C632,'state-winning-votes'!$A:$A,0),MATCH($A632,'state-winning-votes'!$A$2:$L$2,0))</f>
        <v>787761</v>
      </c>
      <c r="U632" t="str">
        <f t="shared" si="28"/>
        <v>Reagan, Ronald</v>
      </c>
      <c r="V632" t="str">
        <f>_xlfn.XLOOKUP(INDEX('state-winning-votes'!$A$1:$L$53,MATCH($C632,'state-winning-votes'!$A:$A,0),MATCH($A632,'state-winning-votes'!$A$2:$L$2,0)),$L:$L,$H:$H)</f>
        <v>Reagan, Ronald</v>
      </c>
      <c r="W632" t="str">
        <f>VLOOKUP(A632,'national-winners'!$A$2:$B$13,2,0)</f>
        <v>Reagan, Ronald</v>
      </c>
      <c r="X632" t="str">
        <f t="shared" si="29"/>
        <v xml:space="preserve"> Ronald Reagan (W)</v>
      </c>
    </row>
    <row r="633" spans="1:24" x14ac:dyDescent="0.25">
      <c r="A633">
        <v>1980</v>
      </c>
      <c r="B633" t="s">
        <v>141</v>
      </c>
      <c r="C633" t="s">
        <v>142</v>
      </c>
      <c r="D633">
        <v>47</v>
      </c>
      <c r="E633">
        <v>62</v>
      </c>
      <c r="F633">
        <v>54</v>
      </c>
      <c r="G633" t="s">
        <v>16</v>
      </c>
      <c r="H633" t="s">
        <v>163</v>
      </c>
      <c r="I633" t="str">
        <f t="shared" si="27"/>
        <v>Clark, Edward ""Ed""(L)</v>
      </c>
      <c r="J633" t="s">
        <v>29</v>
      </c>
      <c r="K633" t="b">
        <v>0</v>
      </c>
      <c r="L633">
        <v>7116</v>
      </c>
      <c r="M633">
        <v>1617616</v>
      </c>
      <c r="N633">
        <v>20171015</v>
      </c>
      <c r="O633" t="s">
        <v>19</v>
      </c>
      <c r="P633" t="str">
        <f>IF(VLOOKUP(A633,'national-winners'!$A$2:$B$13,2,0)=H633,"W","L")</f>
        <v>L</v>
      </c>
      <c r="Q633">
        <f>MATCH(C633,'state-winning-votes'!A:A,0)</f>
        <v>45</v>
      </c>
      <c r="R633">
        <f>MATCH(A633,'state-winning-votes'!$A$2:$L$2,0)</f>
        <v>3</v>
      </c>
      <c r="S633" cm="1">
        <f t="array" ref="S633">INDEX('state-winning-votes'!$A$1:$L$53,$Q633,$R633)</f>
        <v>787761</v>
      </c>
      <c r="T633">
        <f>INDEX('state-winning-votes'!$A$1:$L$53,MATCH($C633,'state-winning-votes'!$A:$A,0),MATCH($A633,'state-winning-votes'!$A$2:$L$2,0))</f>
        <v>787761</v>
      </c>
      <c r="U633" t="str">
        <f t="shared" si="28"/>
        <v>Reagan, Ronald</v>
      </c>
      <c r="V633" t="str">
        <f>_xlfn.XLOOKUP(INDEX('state-winning-votes'!$A$1:$L$53,MATCH($C633,'state-winning-votes'!$A:$A,0),MATCH($A633,'state-winning-votes'!$A$2:$L$2,0)),$L:$L,$H:$H)</f>
        <v>Reagan, Ronald</v>
      </c>
      <c r="W633" t="str">
        <f>VLOOKUP(A633,'national-winners'!$A$2:$B$13,2,0)</f>
        <v>Reagan, Ronald</v>
      </c>
      <c r="X633" t="str">
        <f t="shared" si="29"/>
        <v xml:space="preserve"> Ronald Reagan (W)</v>
      </c>
    </row>
    <row r="634" spans="1:24" x14ac:dyDescent="0.25">
      <c r="A634">
        <v>1980</v>
      </c>
      <c r="B634" t="s">
        <v>141</v>
      </c>
      <c r="C634" t="s">
        <v>142</v>
      </c>
      <c r="D634">
        <v>47</v>
      </c>
      <c r="E634">
        <v>62</v>
      </c>
      <c r="F634">
        <v>54</v>
      </c>
      <c r="G634" t="s">
        <v>16</v>
      </c>
      <c r="H634" t="s">
        <v>167</v>
      </c>
      <c r="I634" t="str">
        <f t="shared" si="27"/>
        <v>Commoner, Barry(L)</v>
      </c>
      <c r="J634" t="s">
        <v>168</v>
      </c>
      <c r="K634" t="b">
        <v>0</v>
      </c>
      <c r="L634">
        <v>1112</v>
      </c>
      <c r="M634">
        <v>1617616</v>
      </c>
      <c r="N634">
        <v>20171015</v>
      </c>
      <c r="O634" t="s">
        <v>19</v>
      </c>
      <c r="P634" t="str">
        <f>IF(VLOOKUP(A634,'national-winners'!$A$2:$B$13,2,0)=H634,"W","L")</f>
        <v>L</v>
      </c>
      <c r="Q634">
        <f>MATCH(C634,'state-winning-votes'!A:A,0)</f>
        <v>45</v>
      </c>
      <c r="R634">
        <f>MATCH(A634,'state-winning-votes'!$A$2:$L$2,0)</f>
        <v>3</v>
      </c>
      <c r="S634" cm="1">
        <f t="array" ref="S634">INDEX('state-winning-votes'!$A$1:$L$53,$Q634,$R634)</f>
        <v>787761</v>
      </c>
      <c r="T634">
        <f>INDEX('state-winning-votes'!$A$1:$L$53,MATCH($C634,'state-winning-votes'!$A:$A,0),MATCH($A634,'state-winning-votes'!$A$2:$L$2,0))</f>
        <v>787761</v>
      </c>
      <c r="U634" t="str">
        <f t="shared" si="28"/>
        <v>Reagan, Ronald</v>
      </c>
      <c r="V634" t="str">
        <f>_xlfn.XLOOKUP(INDEX('state-winning-votes'!$A$1:$L$53,MATCH($C634,'state-winning-votes'!$A:$A,0),MATCH($A634,'state-winning-votes'!$A$2:$L$2,0)),$L:$L,$H:$H)</f>
        <v>Reagan, Ronald</v>
      </c>
      <c r="W634" t="str">
        <f>VLOOKUP(A634,'national-winners'!$A$2:$B$13,2,0)</f>
        <v>Reagan, Ronald</v>
      </c>
      <c r="X634" t="str">
        <f t="shared" si="29"/>
        <v xml:space="preserve"> Ronald Reagan (W)</v>
      </c>
    </row>
    <row r="635" spans="1:24" x14ac:dyDescent="0.25">
      <c r="A635">
        <v>1980</v>
      </c>
      <c r="B635" t="s">
        <v>141</v>
      </c>
      <c r="C635" t="s">
        <v>142</v>
      </c>
      <c r="D635">
        <v>47</v>
      </c>
      <c r="E635">
        <v>62</v>
      </c>
      <c r="F635">
        <v>54</v>
      </c>
      <c r="G635" t="s">
        <v>16</v>
      </c>
      <c r="H635" t="s">
        <v>24</v>
      </c>
      <c r="I635" t="str">
        <f t="shared" si="27"/>
        <v>Bubar, Benjamin ""Ben""(L)</v>
      </c>
      <c r="J635" t="s">
        <v>164</v>
      </c>
      <c r="K635" t="b">
        <v>0</v>
      </c>
      <c r="L635">
        <v>521</v>
      </c>
      <c r="M635">
        <v>1617616</v>
      </c>
      <c r="N635">
        <v>20171015</v>
      </c>
      <c r="O635" t="s">
        <v>19</v>
      </c>
      <c r="P635" t="str">
        <f>IF(VLOOKUP(A635,'national-winners'!$A$2:$B$13,2,0)=H635,"W","L")</f>
        <v>L</v>
      </c>
      <c r="Q635">
        <f>MATCH(C635,'state-winning-votes'!A:A,0)</f>
        <v>45</v>
      </c>
      <c r="R635">
        <f>MATCH(A635,'state-winning-votes'!$A$2:$L$2,0)</f>
        <v>3</v>
      </c>
      <c r="S635" cm="1">
        <f t="array" ref="S635">INDEX('state-winning-votes'!$A$1:$L$53,$Q635,$R635)</f>
        <v>787761</v>
      </c>
      <c r="T635">
        <f>INDEX('state-winning-votes'!$A$1:$L$53,MATCH($C635,'state-winning-votes'!$A:$A,0),MATCH($A635,'state-winning-votes'!$A$2:$L$2,0))</f>
        <v>787761</v>
      </c>
      <c r="U635" t="str">
        <f t="shared" si="28"/>
        <v>Reagan, Ronald</v>
      </c>
      <c r="V635" t="str">
        <f>_xlfn.XLOOKUP(INDEX('state-winning-votes'!$A$1:$L$53,MATCH($C635,'state-winning-votes'!$A:$A,0),MATCH($A635,'state-winning-votes'!$A$2:$L$2,0)),$L:$L,$H:$H)</f>
        <v>Reagan, Ronald</v>
      </c>
      <c r="W635" t="str">
        <f>VLOOKUP(A635,'national-winners'!$A$2:$B$13,2,0)</f>
        <v>Reagan, Ronald</v>
      </c>
      <c r="X635" t="str">
        <f t="shared" si="29"/>
        <v xml:space="preserve"> Ronald Reagan (W)</v>
      </c>
    </row>
    <row r="636" spans="1:24" x14ac:dyDescent="0.25">
      <c r="A636">
        <v>1980</v>
      </c>
      <c r="B636" t="s">
        <v>141</v>
      </c>
      <c r="C636" t="s">
        <v>142</v>
      </c>
      <c r="D636">
        <v>47</v>
      </c>
      <c r="E636">
        <v>62</v>
      </c>
      <c r="F636">
        <v>54</v>
      </c>
      <c r="G636" t="s">
        <v>16</v>
      </c>
      <c r="H636" t="s">
        <v>166</v>
      </c>
      <c r="I636" t="str">
        <f t="shared" si="27"/>
        <v>McReynolds, David(L)</v>
      </c>
      <c r="J636" t="s">
        <v>100</v>
      </c>
      <c r="K636" t="b">
        <v>0</v>
      </c>
      <c r="L636">
        <v>519</v>
      </c>
      <c r="M636">
        <v>1617616</v>
      </c>
      <c r="N636">
        <v>20171015</v>
      </c>
      <c r="O636" t="s">
        <v>19</v>
      </c>
      <c r="P636" t="str">
        <f>IF(VLOOKUP(A636,'national-winners'!$A$2:$B$13,2,0)=H636,"W","L")</f>
        <v>L</v>
      </c>
      <c r="Q636">
        <f>MATCH(C636,'state-winning-votes'!A:A,0)</f>
        <v>45</v>
      </c>
      <c r="R636">
        <f>MATCH(A636,'state-winning-votes'!$A$2:$L$2,0)</f>
        <v>3</v>
      </c>
      <c r="S636" cm="1">
        <f t="array" ref="S636">INDEX('state-winning-votes'!$A$1:$L$53,$Q636,$R636)</f>
        <v>787761</v>
      </c>
      <c r="T636">
        <f>INDEX('state-winning-votes'!$A$1:$L$53,MATCH($C636,'state-winning-votes'!$A:$A,0),MATCH($A636,'state-winning-votes'!$A$2:$L$2,0))</f>
        <v>787761</v>
      </c>
      <c r="U636" t="str">
        <f t="shared" si="28"/>
        <v>Reagan, Ronald</v>
      </c>
      <c r="V636" t="str">
        <f>_xlfn.XLOOKUP(INDEX('state-winning-votes'!$A$1:$L$53,MATCH($C636,'state-winning-votes'!$A:$A,0),MATCH($A636,'state-winning-votes'!$A$2:$L$2,0)),$L:$L,$H:$H)</f>
        <v>Reagan, Ronald</v>
      </c>
      <c r="W636" t="str">
        <f>VLOOKUP(A636,'national-winners'!$A$2:$B$13,2,0)</f>
        <v>Reagan, Ronald</v>
      </c>
      <c r="X636" t="str">
        <f t="shared" si="29"/>
        <v xml:space="preserve"> Ronald Reagan (W)</v>
      </c>
    </row>
    <row r="637" spans="1:24" x14ac:dyDescent="0.25">
      <c r="A637">
        <v>1980</v>
      </c>
      <c r="B637" t="s">
        <v>141</v>
      </c>
      <c r="C637" t="s">
        <v>142</v>
      </c>
      <c r="D637">
        <v>47</v>
      </c>
      <c r="E637">
        <v>62</v>
      </c>
      <c r="F637">
        <v>54</v>
      </c>
      <c r="G637" t="s">
        <v>16</v>
      </c>
      <c r="H637" t="s">
        <v>26</v>
      </c>
      <c r="I637" t="str">
        <f t="shared" si="27"/>
        <v>Hall, Gus(L)</v>
      </c>
      <c r="J637" t="s">
        <v>27</v>
      </c>
      <c r="K637" t="b">
        <v>0</v>
      </c>
      <c r="L637">
        <v>503</v>
      </c>
      <c r="M637">
        <v>1617616</v>
      </c>
      <c r="N637">
        <v>20171015</v>
      </c>
      <c r="O637" t="s">
        <v>19</v>
      </c>
      <c r="P637" t="str">
        <f>IF(VLOOKUP(A637,'national-winners'!$A$2:$B$13,2,0)=H637,"W","L")</f>
        <v>L</v>
      </c>
      <c r="Q637">
        <f>MATCH(C637,'state-winning-votes'!A:A,0)</f>
        <v>45</v>
      </c>
      <c r="R637">
        <f>MATCH(A637,'state-winning-votes'!$A$2:$L$2,0)</f>
        <v>3</v>
      </c>
      <c r="S637" cm="1">
        <f t="array" ref="S637">INDEX('state-winning-votes'!$A$1:$L$53,$Q637,$R637)</f>
        <v>787761</v>
      </c>
      <c r="T637">
        <f>INDEX('state-winning-votes'!$A$1:$L$53,MATCH($C637,'state-winning-votes'!$A:$A,0),MATCH($A637,'state-winning-votes'!$A$2:$L$2,0))</f>
        <v>787761</v>
      </c>
      <c r="U637" t="str">
        <f t="shared" si="28"/>
        <v>Reagan, Ronald</v>
      </c>
      <c r="V637" t="str">
        <f>_xlfn.XLOOKUP(INDEX('state-winning-votes'!$A$1:$L$53,MATCH($C637,'state-winning-votes'!$A:$A,0),MATCH($A637,'state-winning-votes'!$A$2:$L$2,0)),$L:$L,$H:$H)</f>
        <v>Reagan, Ronald</v>
      </c>
      <c r="W637" t="str">
        <f>VLOOKUP(A637,'national-winners'!$A$2:$B$13,2,0)</f>
        <v>Reagan, Ronald</v>
      </c>
      <c r="X637" t="str">
        <f t="shared" si="29"/>
        <v xml:space="preserve"> Ronald Reagan (W)</v>
      </c>
    </row>
    <row r="638" spans="1:24" x14ac:dyDescent="0.25">
      <c r="A638">
        <v>1980</v>
      </c>
      <c r="B638" t="s">
        <v>141</v>
      </c>
      <c r="C638" t="s">
        <v>142</v>
      </c>
      <c r="D638">
        <v>47</v>
      </c>
      <c r="E638">
        <v>62</v>
      </c>
      <c r="F638">
        <v>54</v>
      </c>
      <c r="G638" t="s">
        <v>16</v>
      </c>
      <c r="H638" t="s">
        <v>165</v>
      </c>
      <c r="I638" t="str">
        <f t="shared" si="27"/>
        <v>Deberry, Clifton(L)</v>
      </c>
      <c r="J638" t="s">
        <v>37</v>
      </c>
      <c r="K638" t="b">
        <v>0</v>
      </c>
      <c r="L638">
        <v>490</v>
      </c>
      <c r="M638">
        <v>1617616</v>
      </c>
      <c r="N638">
        <v>20171015</v>
      </c>
      <c r="O638" t="s">
        <v>19</v>
      </c>
      <c r="P638" t="str">
        <f>IF(VLOOKUP(A638,'national-winners'!$A$2:$B$13,2,0)=H638,"W","L")</f>
        <v>L</v>
      </c>
      <c r="Q638">
        <f>MATCH(C638,'state-winning-votes'!A:A,0)</f>
        <v>45</v>
      </c>
      <c r="R638">
        <f>MATCH(A638,'state-winning-votes'!$A$2:$L$2,0)</f>
        <v>3</v>
      </c>
      <c r="S638" cm="1">
        <f t="array" ref="S638">INDEX('state-winning-votes'!$A$1:$L$53,$Q638,$R638)</f>
        <v>787761</v>
      </c>
      <c r="T638">
        <f>INDEX('state-winning-votes'!$A$1:$L$53,MATCH($C638,'state-winning-votes'!$A:$A,0),MATCH($A638,'state-winning-votes'!$A$2:$L$2,0))</f>
        <v>787761</v>
      </c>
      <c r="U638" t="str">
        <f t="shared" si="28"/>
        <v>Reagan, Ronald</v>
      </c>
      <c r="V638" t="str">
        <f>_xlfn.XLOOKUP(INDEX('state-winning-votes'!$A$1:$L$53,MATCH($C638,'state-winning-votes'!$A:$A,0),MATCH($A638,'state-winning-votes'!$A$2:$L$2,0)),$L:$L,$H:$H)</f>
        <v>Reagan, Ronald</v>
      </c>
      <c r="W638" t="str">
        <f>VLOOKUP(A638,'national-winners'!$A$2:$B$13,2,0)</f>
        <v>Reagan, Ronald</v>
      </c>
      <c r="X638" t="str">
        <f t="shared" si="29"/>
        <v xml:space="preserve"> Ronald Reagan (W)</v>
      </c>
    </row>
    <row r="639" spans="1:24" x14ac:dyDescent="0.25">
      <c r="A639">
        <v>1980</v>
      </c>
      <c r="B639" t="s">
        <v>141</v>
      </c>
      <c r="C639" t="s">
        <v>142</v>
      </c>
      <c r="D639">
        <v>47</v>
      </c>
      <c r="E639">
        <v>62</v>
      </c>
      <c r="F639">
        <v>54</v>
      </c>
      <c r="G639" t="s">
        <v>16</v>
      </c>
      <c r="H639" t="s">
        <v>169</v>
      </c>
      <c r="I639" t="str">
        <f t="shared" si="27"/>
        <v>Griswold, Deirdre(L)</v>
      </c>
      <c r="J639" t="s">
        <v>170</v>
      </c>
      <c r="K639" t="b">
        <v>0</v>
      </c>
      <c r="L639">
        <v>400</v>
      </c>
      <c r="M639">
        <v>1617616</v>
      </c>
      <c r="N639">
        <v>20171015</v>
      </c>
      <c r="O639" t="s">
        <v>19</v>
      </c>
      <c r="P639" t="str">
        <f>IF(VLOOKUP(A639,'national-winners'!$A$2:$B$13,2,0)=H639,"W","L")</f>
        <v>L</v>
      </c>
      <c r="Q639">
        <f>MATCH(C639,'state-winning-votes'!A:A,0)</f>
        <v>45</v>
      </c>
      <c r="R639">
        <f>MATCH(A639,'state-winning-votes'!$A$2:$L$2,0)</f>
        <v>3</v>
      </c>
      <c r="S639" cm="1">
        <f t="array" ref="S639">INDEX('state-winning-votes'!$A$1:$L$53,$Q639,$R639)</f>
        <v>787761</v>
      </c>
      <c r="T639">
        <f>INDEX('state-winning-votes'!$A$1:$L$53,MATCH($C639,'state-winning-votes'!$A:$A,0),MATCH($A639,'state-winning-votes'!$A$2:$L$2,0))</f>
        <v>787761</v>
      </c>
      <c r="U639" t="str">
        <f t="shared" si="28"/>
        <v>Reagan, Ronald</v>
      </c>
      <c r="V639" t="str">
        <f>_xlfn.XLOOKUP(INDEX('state-winning-votes'!$A$1:$L$53,MATCH($C639,'state-winning-votes'!$A:$A,0),MATCH($A639,'state-winning-votes'!$A$2:$L$2,0)),$L:$L,$H:$H)</f>
        <v>Reagan, Ronald</v>
      </c>
      <c r="W639" t="str">
        <f>VLOOKUP(A639,'national-winners'!$A$2:$B$13,2,0)</f>
        <v>Reagan, Ronald</v>
      </c>
      <c r="X639" t="str">
        <f t="shared" si="29"/>
        <v xml:space="preserve"> Ronald Reagan (W)</v>
      </c>
    </row>
    <row r="640" spans="1:24" x14ac:dyDescent="0.25">
      <c r="A640">
        <v>1980</v>
      </c>
      <c r="B640" t="s">
        <v>141</v>
      </c>
      <c r="C640" t="s">
        <v>142</v>
      </c>
      <c r="D640">
        <v>47</v>
      </c>
      <c r="E640">
        <v>62</v>
      </c>
      <c r="F640">
        <v>54</v>
      </c>
      <c r="G640" t="s">
        <v>16</v>
      </c>
      <c r="I640" t="str">
        <f t="shared" si="27"/>
        <v>(L)</v>
      </c>
      <c r="K640" t="b">
        <v>1</v>
      </c>
      <c r="L640">
        <v>152</v>
      </c>
      <c r="M640">
        <v>1617616</v>
      </c>
      <c r="N640">
        <v>20171015</v>
      </c>
      <c r="O640" t="s">
        <v>19</v>
      </c>
      <c r="P640" t="str">
        <f>IF(VLOOKUP(A640,'national-winners'!$A$2:$B$13,2,0)=H640,"W","L")</f>
        <v>L</v>
      </c>
      <c r="Q640">
        <f>MATCH(C640,'state-winning-votes'!A:A,0)</f>
        <v>45</v>
      </c>
      <c r="R640">
        <f>MATCH(A640,'state-winning-votes'!$A$2:$L$2,0)</f>
        <v>3</v>
      </c>
      <c r="S640" cm="1">
        <f t="array" ref="S640">INDEX('state-winning-votes'!$A$1:$L$53,$Q640,$R640)</f>
        <v>787761</v>
      </c>
      <c r="T640">
        <f>INDEX('state-winning-votes'!$A$1:$L$53,MATCH($C640,'state-winning-votes'!$A:$A,0),MATCH($A640,'state-winning-votes'!$A$2:$L$2,0))</f>
        <v>787761</v>
      </c>
      <c r="U640" t="str">
        <f t="shared" si="28"/>
        <v>Reagan, Ronald</v>
      </c>
      <c r="V640" t="str">
        <f>_xlfn.XLOOKUP(INDEX('state-winning-votes'!$A$1:$L$53,MATCH($C640,'state-winning-votes'!$A:$A,0),MATCH($A640,'state-winning-votes'!$A$2:$L$2,0)),$L:$L,$H:$H)</f>
        <v>Reagan, Ronald</v>
      </c>
      <c r="W640" t="str">
        <f>VLOOKUP(A640,'national-winners'!$A$2:$B$13,2,0)</f>
        <v>Reagan, Ronald</v>
      </c>
      <c r="X640" t="str">
        <f t="shared" si="29"/>
        <v xml:space="preserve"> Ronald Reagan (W)</v>
      </c>
    </row>
    <row r="641" spans="1:24" x14ac:dyDescent="0.25">
      <c r="A641">
        <v>1980</v>
      </c>
      <c r="B641" t="s">
        <v>143</v>
      </c>
      <c r="C641" t="s">
        <v>144</v>
      </c>
      <c r="D641">
        <v>48</v>
      </c>
      <c r="E641">
        <v>74</v>
      </c>
      <c r="F641">
        <v>49</v>
      </c>
      <c r="G641" t="s">
        <v>16</v>
      </c>
      <c r="H641" t="s">
        <v>160</v>
      </c>
      <c r="I641" t="str">
        <f t="shared" si="27"/>
        <v>Reagan, Ronald(W)</v>
      </c>
      <c r="J641" t="s">
        <v>21</v>
      </c>
      <c r="K641" t="b">
        <v>0</v>
      </c>
      <c r="L641">
        <v>2510705</v>
      </c>
      <c r="M641">
        <v>4541636</v>
      </c>
      <c r="N641">
        <v>20171015</v>
      </c>
      <c r="O641" t="s">
        <v>19</v>
      </c>
      <c r="P641" t="str">
        <f>IF(VLOOKUP(A641,'national-winners'!$A$2:$B$13,2,0)=H641,"W","L")</f>
        <v>W</v>
      </c>
      <c r="Q641">
        <f>MATCH(C641,'state-winning-votes'!A:A,0)</f>
        <v>46</v>
      </c>
      <c r="R641">
        <f>MATCH(A641,'state-winning-votes'!$A$2:$L$2,0)</f>
        <v>3</v>
      </c>
      <c r="S641" cm="1">
        <f t="array" ref="S641">INDEX('state-winning-votes'!$A$1:$L$53,$Q641,$R641)</f>
        <v>2510705</v>
      </c>
      <c r="T641">
        <f>INDEX('state-winning-votes'!$A$1:$L$53,MATCH($C641,'state-winning-votes'!$A:$A,0),MATCH($A641,'state-winning-votes'!$A$2:$L$2,0))</f>
        <v>2510705</v>
      </c>
      <c r="U641" t="str">
        <f t="shared" si="28"/>
        <v>Reagan, Ronald</v>
      </c>
      <c r="V641" t="str">
        <f>_xlfn.XLOOKUP(INDEX('state-winning-votes'!$A$1:$L$53,MATCH($C641,'state-winning-votes'!$A:$A,0),MATCH($A641,'state-winning-votes'!$A$2:$L$2,0)),$L:$L,$H:$H)</f>
        <v>Reagan, Ronald</v>
      </c>
      <c r="W641" t="str">
        <f>VLOOKUP(A641,'national-winners'!$A$2:$B$13,2,0)</f>
        <v>Reagan, Ronald</v>
      </c>
      <c r="X641" t="str">
        <f t="shared" si="29"/>
        <v xml:space="preserve"> Ronald Reagan (W)</v>
      </c>
    </row>
    <row r="642" spans="1:24" x14ac:dyDescent="0.25">
      <c r="A642">
        <v>1980</v>
      </c>
      <c r="B642" t="s">
        <v>143</v>
      </c>
      <c r="C642" t="s">
        <v>144</v>
      </c>
      <c r="D642">
        <v>48</v>
      </c>
      <c r="E642">
        <v>74</v>
      </c>
      <c r="F642">
        <v>49</v>
      </c>
      <c r="G642" t="s">
        <v>16</v>
      </c>
      <c r="H642" t="s">
        <v>17</v>
      </c>
      <c r="I642" t="str">
        <f t="shared" si="27"/>
        <v>Carter, Jimmy(L)</v>
      </c>
      <c r="J642" t="s">
        <v>18</v>
      </c>
      <c r="K642" t="b">
        <v>0</v>
      </c>
      <c r="L642">
        <v>1881147</v>
      </c>
      <c r="M642">
        <v>4541636</v>
      </c>
      <c r="N642">
        <v>20171015</v>
      </c>
      <c r="O642" t="s">
        <v>19</v>
      </c>
      <c r="P642" t="str">
        <f>IF(VLOOKUP(A642,'national-winners'!$A$2:$B$13,2,0)=H642,"W","L")</f>
        <v>L</v>
      </c>
      <c r="Q642">
        <f>MATCH(C642,'state-winning-votes'!A:A,0)</f>
        <v>46</v>
      </c>
      <c r="R642">
        <f>MATCH(A642,'state-winning-votes'!$A$2:$L$2,0)</f>
        <v>3</v>
      </c>
      <c r="S642" cm="1">
        <f t="array" ref="S642">INDEX('state-winning-votes'!$A$1:$L$53,$Q642,$R642)</f>
        <v>2510705</v>
      </c>
      <c r="T642">
        <f>INDEX('state-winning-votes'!$A$1:$L$53,MATCH($C642,'state-winning-votes'!$A:$A,0),MATCH($A642,'state-winning-votes'!$A$2:$L$2,0))</f>
        <v>2510705</v>
      </c>
      <c r="U642" t="str">
        <f t="shared" si="28"/>
        <v>Reagan, Ronald</v>
      </c>
      <c r="V642" t="str">
        <f>_xlfn.XLOOKUP(INDEX('state-winning-votes'!$A$1:$L$53,MATCH($C642,'state-winning-votes'!$A:$A,0),MATCH($A642,'state-winning-votes'!$A$2:$L$2,0)),$L:$L,$H:$H)</f>
        <v>Reagan, Ronald</v>
      </c>
      <c r="W642" t="str">
        <f>VLOOKUP(A642,'national-winners'!$A$2:$B$13,2,0)</f>
        <v>Reagan, Ronald</v>
      </c>
      <c r="X642" t="str">
        <f t="shared" si="29"/>
        <v xml:space="preserve"> Ronald Reagan (W)</v>
      </c>
    </row>
    <row r="643" spans="1:24" x14ac:dyDescent="0.25">
      <c r="A643">
        <v>1980</v>
      </c>
      <c r="B643" t="s">
        <v>143</v>
      </c>
      <c r="C643" t="s">
        <v>144</v>
      </c>
      <c r="D643">
        <v>48</v>
      </c>
      <c r="E643">
        <v>74</v>
      </c>
      <c r="F643">
        <v>49</v>
      </c>
      <c r="G643" t="s">
        <v>16</v>
      </c>
      <c r="H643" t="s">
        <v>161</v>
      </c>
      <c r="I643" t="str">
        <f t="shared" ref="I643:I706" si="30">H643&amp;"("&amp;P643&amp;")"</f>
        <v>Anderson, John B.(L)</v>
      </c>
      <c r="J643" t="s">
        <v>35</v>
      </c>
      <c r="K643" t="b">
        <v>0</v>
      </c>
      <c r="L643">
        <v>111613</v>
      </c>
      <c r="M643">
        <v>4541636</v>
      </c>
      <c r="N643">
        <v>20171015</v>
      </c>
      <c r="O643" t="s">
        <v>19</v>
      </c>
      <c r="P643" t="str">
        <f>IF(VLOOKUP(A643,'national-winners'!$A$2:$B$13,2,0)=H643,"W","L")</f>
        <v>L</v>
      </c>
      <c r="Q643">
        <f>MATCH(C643,'state-winning-votes'!A:A,0)</f>
        <v>46</v>
      </c>
      <c r="R643">
        <f>MATCH(A643,'state-winning-votes'!$A$2:$L$2,0)</f>
        <v>3</v>
      </c>
      <c r="S643" cm="1">
        <f t="array" ref="S643">INDEX('state-winning-votes'!$A$1:$L$53,$Q643,$R643)</f>
        <v>2510705</v>
      </c>
      <c r="T643">
        <f>INDEX('state-winning-votes'!$A$1:$L$53,MATCH($C643,'state-winning-votes'!$A:$A,0),MATCH($A643,'state-winning-votes'!$A$2:$L$2,0))</f>
        <v>2510705</v>
      </c>
      <c r="U643" t="str">
        <f t="shared" ref="U643:U706" si="31">_xlfn.XLOOKUP(T643,L:L,H:H)</f>
        <v>Reagan, Ronald</v>
      </c>
      <c r="V643" t="str">
        <f>_xlfn.XLOOKUP(INDEX('state-winning-votes'!$A$1:$L$53,MATCH($C643,'state-winning-votes'!$A:$A,0),MATCH($A643,'state-winning-votes'!$A$2:$L$2,0)),$L:$L,$H:$H)</f>
        <v>Reagan, Ronald</v>
      </c>
      <c r="W643" t="str">
        <f>VLOOKUP(A643,'national-winners'!$A$2:$B$13,2,0)</f>
        <v>Reagan, Ronald</v>
      </c>
      <c r="X643" t="str">
        <f t="shared" ref="X643:X706" si="32">IFERROR(RIGHT(V643,LEN(V643)-SEARCH(",",V643))&amp;" "&amp;LEFT(V643,SEARCH(",",V643)-1)&amp;" (W)","NULL")</f>
        <v xml:space="preserve"> Ronald Reagan (W)</v>
      </c>
    </row>
    <row r="644" spans="1:24" x14ac:dyDescent="0.25">
      <c r="A644">
        <v>1980</v>
      </c>
      <c r="B644" t="s">
        <v>143</v>
      </c>
      <c r="C644" t="s">
        <v>144</v>
      </c>
      <c r="D644">
        <v>48</v>
      </c>
      <c r="E644">
        <v>74</v>
      </c>
      <c r="F644">
        <v>49</v>
      </c>
      <c r="G644" t="s">
        <v>16</v>
      </c>
      <c r="H644" t="s">
        <v>163</v>
      </c>
      <c r="I644" t="str">
        <f t="shared" si="30"/>
        <v>Clark, Edward ""Ed""(L)</v>
      </c>
      <c r="J644" t="s">
        <v>29</v>
      </c>
      <c r="K644" t="b">
        <v>0</v>
      </c>
      <c r="L644">
        <v>37643</v>
      </c>
      <c r="M644">
        <v>4541636</v>
      </c>
      <c r="N644">
        <v>20171015</v>
      </c>
      <c r="O644" t="s">
        <v>19</v>
      </c>
      <c r="P644" t="str">
        <f>IF(VLOOKUP(A644,'national-winners'!$A$2:$B$13,2,0)=H644,"W","L")</f>
        <v>L</v>
      </c>
      <c r="Q644">
        <f>MATCH(C644,'state-winning-votes'!A:A,0)</f>
        <v>46</v>
      </c>
      <c r="R644">
        <f>MATCH(A644,'state-winning-votes'!$A$2:$L$2,0)</f>
        <v>3</v>
      </c>
      <c r="S644" cm="1">
        <f t="array" ref="S644">INDEX('state-winning-votes'!$A$1:$L$53,$Q644,$R644)</f>
        <v>2510705</v>
      </c>
      <c r="T644">
        <f>INDEX('state-winning-votes'!$A$1:$L$53,MATCH($C644,'state-winning-votes'!$A:$A,0),MATCH($A644,'state-winning-votes'!$A$2:$L$2,0))</f>
        <v>2510705</v>
      </c>
      <c r="U644" t="str">
        <f t="shared" si="31"/>
        <v>Reagan, Ronald</v>
      </c>
      <c r="V644" t="str">
        <f>_xlfn.XLOOKUP(INDEX('state-winning-votes'!$A$1:$L$53,MATCH($C644,'state-winning-votes'!$A:$A,0),MATCH($A644,'state-winning-votes'!$A$2:$L$2,0)),$L:$L,$H:$H)</f>
        <v>Reagan, Ronald</v>
      </c>
      <c r="W644" t="str">
        <f>VLOOKUP(A644,'national-winners'!$A$2:$B$13,2,0)</f>
        <v>Reagan, Ronald</v>
      </c>
      <c r="X644" t="str">
        <f t="shared" si="32"/>
        <v xml:space="preserve"> Ronald Reagan (W)</v>
      </c>
    </row>
    <row r="645" spans="1:24" x14ac:dyDescent="0.25">
      <c r="A645">
        <v>1980</v>
      </c>
      <c r="B645" t="s">
        <v>143</v>
      </c>
      <c r="C645" t="s">
        <v>144</v>
      </c>
      <c r="D645">
        <v>48</v>
      </c>
      <c r="E645">
        <v>74</v>
      </c>
      <c r="F645">
        <v>49</v>
      </c>
      <c r="G645" t="s">
        <v>16</v>
      </c>
      <c r="I645" t="str">
        <f t="shared" si="30"/>
        <v>(L)</v>
      </c>
      <c r="K645" t="b">
        <v>1</v>
      </c>
      <c r="L645">
        <v>528</v>
      </c>
      <c r="M645">
        <v>4541636</v>
      </c>
      <c r="N645">
        <v>20171015</v>
      </c>
      <c r="O645" t="s">
        <v>19</v>
      </c>
      <c r="P645" t="str">
        <f>IF(VLOOKUP(A645,'national-winners'!$A$2:$B$13,2,0)=H645,"W","L")</f>
        <v>L</v>
      </c>
      <c r="Q645">
        <f>MATCH(C645,'state-winning-votes'!A:A,0)</f>
        <v>46</v>
      </c>
      <c r="R645">
        <f>MATCH(A645,'state-winning-votes'!$A$2:$L$2,0)</f>
        <v>3</v>
      </c>
      <c r="S645" cm="1">
        <f t="array" ref="S645">INDEX('state-winning-votes'!$A$1:$L$53,$Q645,$R645)</f>
        <v>2510705</v>
      </c>
      <c r="T645">
        <f>INDEX('state-winning-votes'!$A$1:$L$53,MATCH($C645,'state-winning-votes'!$A:$A,0),MATCH($A645,'state-winning-votes'!$A$2:$L$2,0))</f>
        <v>2510705</v>
      </c>
      <c r="U645" t="str">
        <f t="shared" si="31"/>
        <v>Reagan, Ronald</v>
      </c>
      <c r="V645" t="str">
        <f>_xlfn.XLOOKUP(INDEX('state-winning-votes'!$A$1:$L$53,MATCH($C645,'state-winning-votes'!$A:$A,0),MATCH($A645,'state-winning-votes'!$A$2:$L$2,0)),$L:$L,$H:$H)</f>
        <v>Reagan, Ronald</v>
      </c>
      <c r="W645" t="str">
        <f>VLOOKUP(A645,'national-winners'!$A$2:$B$13,2,0)</f>
        <v>Reagan, Ronald</v>
      </c>
      <c r="X645" t="str">
        <f t="shared" si="32"/>
        <v xml:space="preserve"> Ronald Reagan (W)</v>
      </c>
    </row>
    <row r="646" spans="1:24" x14ac:dyDescent="0.25">
      <c r="A646">
        <v>1980</v>
      </c>
      <c r="B646" t="s">
        <v>145</v>
      </c>
      <c r="C646" t="s">
        <v>146</v>
      </c>
      <c r="D646">
        <v>49</v>
      </c>
      <c r="E646">
        <v>87</v>
      </c>
      <c r="F646">
        <v>67</v>
      </c>
      <c r="G646" t="s">
        <v>16</v>
      </c>
      <c r="H646" t="s">
        <v>160</v>
      </c>
      <c r="I646" t="str">
        <f t="shared" si="30"/>
        <v>Reagan, Ronald(W)</v>
      </c>
      <c r="J646" t="s">
        <v>21</v>
      </c>
      <c r="K646" t="b">
        <v>0</v>
      </c>
      <c r="L646">
        <v>439687</v>
      </c>
      <c r="M646">
        <v>604152</v>
      </c>
      <c r="N646">
        <v>20171015</v>
      </c>
      <c r="O646" t="s">
        <v>19</v>
      </c>
      <c r="P646" t="str">
        <f>IF(VLOOKUP(A646,'national-winners'!$A$2:$B$13,2,0)=H646,"W","L")</f>
        <v>W</v>
      </c>
      <c r="Q646">
        <f>MATCH(C646,'state-winning-votes'!A:A,0)</f>
        <v>47</v>
      </c>
      <c r="R646">
        <f>MATCH(A646,'state-winning-votes'!$A$2:$L$2,0)</f>
        <v>3</v>
      </c>
      <c r="S646" cm="1">
        <f t="array" ref="S646">INDEX('state-winning-votes'!$A$1:$L$53,$Q646,$R646)</f>
        <v>439687</v>
      </c>
      <c r="T646">
        <f>INDEX('state-winning-votes'!$A$1:$L$53,MATCH($C646,'state-winning-votes'!$A:$A,0),MATCH($A646,'state-winning-votes'!$A$2:$L$2,0))</f>
        <v>439687</v>
      </c>
      <c r="U646" t="str">
        <f t="shared" si="31"/>
        <v>Reagan, Ronald</v>
      </c>
      <c r="V646" t="str">
        <f>_xlfn.XLOOKUP(INDEX('state-winning-votes'!$A$1:$L$53,MATCH($C646,'state-winning-votes'!$A:$A,0),MATCH($A646,'state-winning-votes'!$A$2:$L$2,0)),$L:$L,$H:$H)</f>
        <v>Reagan, Ronald</v>
      </c>
      <c r="W646" t="str">
        <f>VLOOKUP(A646,'national-winners'!$A$2:$B$13,2,0)</f>
        <v>Reagan, Ronald</v>
      </c>
      <c r="X646" t="str">
        <f t="shared" si="32"/>
        <v xml:space="preserve"> Ronald Reagan (W)</v>
      </c>
    </row>
    <row r="647" spans="1:24" x14ac:dyDescent="0.25">
      <c r="A647">
        <v>1980</v>
      </c>
      <c r="B647" t="s">
        <v>145</v>
      </c>
      <c r="C647" t="s">
        <v>146</v>
      </c>
      <c r="D647">
        <v>49</v>
      </c>
      <c r="E647">
        <v>87</v>
      </c>
      <c r="F647">
        <v>67</v>
      </c>
      <c r="G647" t="s">
        <v>16</v>
      </c>
      <c r="H647" t="s">
        <v>17</v>
      </c>
      <c r="I647" t="str">
        <f t="shared" si="30"/>
        <v>Carter, Jimmy(L)</v>
      </c>
      <c r="J647" t="s">
        <v>18</v>
      </c>
      <c r="K647" t="b">
        <v>0</v>
      </c>
      <c r="L647">
        <v>124266</v>
      </c>
      <c r="M647">
        <v>604152</v>
      </c>
      <c r="N647">
        <v>20171015</v>
      </c>
      <c r="O647" t="s">
        <v>19</v>
      </c>
      <c r="P647" t="str">
        <f>IF(VLOOKUP(A647,'national-winners'!$A$2:$B$13,2,0)=H647,"W","L")</f>
        <v>L</v>
      </c>
      <c r="Q647">
        <f>MATCH(C647,'state-winning-votes'!A:A,0)</f>
        <v>47</v>
      </c>
      <c r="R647">
        <f>MATCH(A647,'state-winning-votes'!$A$2:$L$2,0)</f>
        <v>3</v>
      </c>
      <c r="S647" cm="1">
        <f t="array" ref="S647">INDEX('state-winning-votes'!$A$1:$L$53,$Q647,$R647)</f>
        <v>439687</v>
      </c>
      <c r="T647">
        <f>INDEX('state-winning-votes'!$A$1:$L$53,MATCH($C647,'state-winning-votes'!$A:$A,0),MATCH($A647,'state-winning-votes'!$A$2:$L$2,0))</f>
        <v>439687</v>
      </c>
      <c r="U647" t="str">
        <f t="shared" si="31"/>
        <v>Reagan, Ronald</v>
      </c>
      <c r="V647" t="str">
        <f>_xlfn.XLOOKUP(INDEX('state-winning-votes'!$A$1:$L$53,MATCH($C647,'state-winning-votes'!$A:$A,0),MATCH($A647,'state-winning-votes'!$A$2:$L$2,0)),$L:$L,$H:$H)</f>
        <v>Reagan, Ronald</v>
      </c>
      <c r="W647" t="str">
        <f>VLOOKUP(A647,'national-winners'!$A$2:$B$13,2,0)</f>
        <v>Reagan, Ronald</v>
      </c>
      <c r="X647" t="str">
        <f t="shared" si="32"/>
        <v xml:space="preserve"> Ronald Reagan (W)</v>
      </c>
    </row>
    <row r="648" spans="1:24" x14ac:dyDescent="0.25">
      <c r="A648">
        <v>1980</v>
      </c>
      <c r="B648" t="s">
        <v>145</v>
      </c>
      <c r="C648" t="s">
        <v>146</v>
      </c>
      <c r="D648">
        <v>49</v>
      </c>
      <c r="E648">
        <v>87</v>
      </c>
      <c r="F648">
        <v>67</v>
      </c>
      <c r="G648" t="s">
        <v>16</v>
      </c>
      <c r="H648" t="s">
        <v>161</v>
      </c>
      <c r="I648" t="str">
        <f t="shared" si="30"/>
        <v>Anderson, John B.(L)</v>
      </c>
      <c r="J648" t="s">
        <v>35</v>
      </c>
      <c r="K648" t="b">
        <v>0</v>
      </c>
      <c r="L648">
        <v>30284</v>
      </c>
      <c r="M648">
        <v>604152</v>
      </c>
      <c r="N648">
        <v>20171015</v>
      </c>
      <c r="O648" t="s">
        <v>19</v>
      </c>
      <c r="P648" t="str">
        <f>IF(VLOOKUP(A648,'national-winners'!$A$2:$B$13,2,0)=H648,"W","L")</f>
        <v>L</v>
      </c>
      <c r="Q648">
        <f>MATCH(C648,'state-winning-votes'!A:A,0)</f>
        <v>47</v>
      </c>
      <c r="R648">
        <f>MATCH(A648,'state-winning-votes'!$A$2:$L$2,0)</f>
        <v>3</v>
      </c>
      <c r="S648" cm="1">
        <f t="array" ref="S648">INDEX('state-winning-votes'!$A$1:$L$53,$Q648,$R648)</f>
        <v>439687</v>
      </c>
      <c r="T648">
        <f>INDEX('state-winning-votes'!$A$1:$L$53,MATCH($C648,'state-winning-votes'!$A:$A,0),MATCH($A648,'state-winning-votes'!$A$2:$L$2,0))</f>
        <v>439687</v>
      </c>
      <c r="U648" t="str">
        <f t="shared" si="31"/>
        <v>Reagan, Ronald</v>
      </c>
      <c r="V648" t="str">
        <f>_xlfn.XLOOKUP(INDEX('state-winning-votes'!$A$1:$L$53,MATCH($C648,'state-winning-votes'!$A:$A,0),MATCH($A648,'state-winning-votes'!$A$2:$L$2,0)),$L:$L,$H:$H)</f>
        <v>Reagan, Ronald</v>
      </c>
      <c r="W648" t="str">
        <f>VLOOKUP(A648,'national-winners'!$A$2:$B$13,2,0)</f>
        <v>Reagan, Ronald</v>
      </c>
      <c r="X648" t="str">
        <f t="shared" si="32"/>
        <v xml:space="preserve"> Ronald Reagan (W)</v>
      </c>
    </row>
    <row r="649" spans="1:24" x14ac:dyDescent="0.25">
      <c r="A649">
        <v>1980</v>
      </c>
      <c r="B649" t="s">
        <v>145</v>
      </c>
      <c r="C649" t="s">
        <v>146</v>
      </c>
      <c r="D649">
        <v>49</v>
      </c>
      <c r="E649">
        <v>87</v>
      </c>
      <c r="F649">
        <v>67</v>
      </c>
      <c r="G649" t="s">
        <v>16</v>
      </c>
      <c r="H649" t="s">
        <v>163</v>
      </c>
      <c r="I649" t="str">
        <f t="shared" si="30"/>
        <v>Clark, Edward ""Ed""(L)</v>
      </c>
      <c r="J649" t="s">
        <v>29</v>
      </c>
      <c r="K649" t="b">
        <v>0</v>
      </c>
      <c r="L649">
        <v>7156</v>
      </c>
      <c r="M649">
        <v>604152</v>
      </c>
      <c r="N649">
        <v>20171015</v>
      </c>
      <c r="O649" t="s">
        <v>19</v>
      </c>
      <c r="P649" t="str">
        <f>IF(VLOOKUP(A649,'national-winners'!$A$2:$B$13,2,0)=H649,"W","L")</f>
        <v>L</v>
      </c>
      <c r="Q649">
        <f>MATCH(C649,'state-winning-votes'!A:A,0)</f>
        <v>47</v>
      </c>
      <c r="R649">
        <f>MATCH(A649,'state-winning-votes'!$A$2:$L$2,0)</f>
        <v>3</v>
      </c>
      <c r="S649" cm="1">
        <f t="array" ref="S649">INDEX('state-winning-votes'!$A$1:$L$53,$Q649,$R649)</f>
        <v>439687</v>
      </c>
      <c r="T649">
        <f>INDEX('state-winning-votes'!$A$1:$L$53,MATCH($C649,'state-winning-votes'!$A:$A,0),MATCH($A649,'state-winning-votes'!$A$2:$L$2,0))</f>
        <v>439687</v>
      </c>
      <c r="U649" t="str">
        <f t="shared" si="31"/>
        <v>Reagan, Ronald</v>
      </c>
      <c r="V649" t="str">
        <f>_xlfn.XLOOKUP(INDEX('state-winning-votes'!$A$1:$L$53,MATCH($C649,'state-winning-votes'!$A:$A,0),MATCH($A649,'state-winning-votes'!$A$2:$L$2,0)),$L:$L,$H:$H)</f>
        <v>Reagan, Ronald</v>
      </c>
      <c r="W649" t="str">
        <f>VLOOKUP(A649,'national-winners'!$A$2:$B$13,2,0)</f>
        <v>Reagan, Ronald</v>
      </c>
      <c r="X649" t="str">
        <f t="shared" si="32"/>
        <v xml:space="preserve"> Ronald Reagan (W)</v>
      </c>
    </row>
    <row r="650" spans="1:24" x14ac:dyDescent="0.25">
      <c r="A650">
        <v>1980</v>
      </c>
      <c r="B650" t="s">
        <v>145</v>
      </c>
      <c r="C650" t="s">
        <v>146</v>
      </c>
      <c r="D650">
        <v>49</v>
      </c>
      <c r="E650">
        <v>87</v>
      </c>
      <c r="F650">
        <v>67</v>
      </c>
      <c r="G650" t="s">
        <v>16</v>
      </c>
      <c r="H650" t="s">
        <v>167</v>
      </c>
      <c r="I650" t="str">
        <f t="shared" si="30"/>
        <v>Commoner, Barry(L)</v>
      </c>
      <c r="J650" t="s">
        <v>168</v>
      </c>
      <c r="K650" t="b">
        <v>0</v>
      </c>
      <c r="L650">
        <v>1009</v>
      </c>
      <c r="M650">
        <v>604152</v>
      </c>
      <c r="N650">
        <v>20171015</v>
      </c>
      <c r="O650" t="s">
        <v>19</v>
      </c>
      <c r="P650" t="str">
        <f>IF(VLOOKUP(A650,'national-winners'!$A$2:$B$13,2,0)=H650,"W","L")</f>
        <v>L</v>
      </c>
      <c r="Q650">
        <f>MATCH(C650,'state-winning-votes'!A:A,0)</f>
        <v>47</v>
      </c>
      <c r="R650">
        <f>MATCH(A650,'state-winning-votes'!$A$2:$L$2,0)</f>
        <v>3</v>
      </c>
      <c r="S650" cm="1">
        <f t="array" ref="S650">INDEX('state-winning-votes'!$A$1:$L$53,$Q650,$R650)</f>
        <v>439687</v>
      </c>
      <c r="T650">
        <f>INDEX('state-winning-votes'!$A$1:$L$53,MATCH($C650,'state-winning-votes'!$A:$A,0),MATCH($A650,'state-winning-votes'!$A$2:$L$2,0))</f>
        <v>439687</v>
      </c>
      <c r="U650" t="str">
        <f t="shared" si="31"/>
        <v>Reagan, Ronald</v>
      </c>
      <c r="V650" t="str">
        <f>_xlfn.XLOOKUP(INDEX('state-winning-votes'!$A$1:$L$53,MATCH($C650,'state-winning-votes'!$A:$A,0),MATCH($A650,'state-winning-votes'!$A$2:$L$2,0)),$L:$L,$H:$H)</f>
        <v>Reagan, Ronald</v>
      </c>
      <c r="W650" t="str">
        <f>VLOOKUP(A650,'national-winners'!$A$2:$B$13,2,0)</f>
        <v>Reagan, Ronald</v>
      </c>
      <c r="X650" t="str">
        <f t="shared" si="32"/>
        <v xml:space="preserve"> Ronald Reagan (W)</v>
      </c>
    </row>
    <row r="651" spans="1:24" x14ac:dyDescent="0.25">
      <c r="A651">
        <v>1980</v>
      </c>
      <c r="B651" t="s">
        <v>145</v>
      </c>
      <c r="C651" t="s">
        <v>146</v>
      </c>
      <c r="D651">
        <v>49</v>
      </c>
      <c r="E651">
        <v>87</v>
      </c>
      <c r="F651">
        <v>67</v>
      </c>
      <c r="G651" t="s">
        <v>16</v>
      </c>
      <c r="H651" t="s">
        <v>175</v>
      </c>
      <c r="I651" t="str">
        <f t="shared" si="30"/>
        <v>Greaves, Percy L, Jr.(L)</v>
      </c>
      <c r="J651" t="s">
        <v>39</v>
      </c>
      <c r="K651" t="b">
        <v>0</v>
      </c>
      <c r="L651">
        <v>965</v>
      </c>
      <c r="M651">
        <v>604152</v>
      </c>
      <c r="N651">
        <v>20171015</v>
      </c>
      <c r="O651" t="s">
        <v>19</v>
      </c>
      <c r="P651" t="str">
        <f>IF(VLOOKUP(A651,'national-winners'!$A$2:$B$13,2,0)=H651,"W","L")</f>
        <v>L</v>
      </c>
      <c r="Q651">
        <f>MATCH(C651,'state-winning-votes'!A:A,0)</f>
        <v>47</v>
      </c>
      <c r="R651">
        <f>MATCH(A651,'state-winning-votes'!$A$2:$L$2,0)</f>
        <v>3</v>
      </c>
      <c r="S651" cm="1">
        <f t="array" ref="S651">INDEX('state-winning-votes'!$A$1:$L$53,$Q651,$R651)</f>
        <v>439687</v>
      </c>
      <c r="T651">
        <f>INDEX('state-winning-votes'!$A$1:$L$53,MATCH($C651,'state-winning-votes'!$A:$A,0),MATCH($A651,'state-winning-votes'!$A$2:$L$2,0))</f>
        <v>439687</v>
      </c>
      <c r="U651" t="str">
        <f t="shared" si="31"/>
        <v>Reagan, Ronald</v>
      </c>
      <c r="V651" t="str">
        <f>_xlfn.XLOOKUP(INDEX('state-winning-votes'!$A$1:$L$53,MATCH($C651,'state-winning-votes'!$A:$A,0),MATCH($A651,'state-winning-votes'!$A$2:$L$2,0)),$L:$L,$H:$H)</f>
        <v>Reagan, Ronald</v>
      </c>
      <c r="W651" t="str">
        <f>VLOOKUP(A651,'national-winners'!$A$2:$B$13,2,0)</f>
        <v>Reagan, Ronald</v>
      </c>
      <c r="X651" t="str">
        <f t="shared" si="32"/>
        <v xml:space="preserve"> Ronald Reagan (W)</v>
      </c>
    </row>
    <row r="652" spans="1:24" x14ac:dyDescent="0.25">
      <c r="A652">
        <v>1980</v>
      </c>
      <c r="B652" t="s">
        <v>145</v>
      </c>
      <c r="C652" t="s">
        <v>146</v>
      </c>
      <c r="D652">
        <v>49</v>
      </c>
      <c r="E652">
        <v>87</v>
      </c>
      <c r="F652">
        <v>67</v>
      </c>
      <c r="G652" t="s">
        <v>16</v>
      </c>
      <c r="H652" t="s">
        <v>162</v>
      </c>
      <c r="I652" t="str">
        <f t="shared" si="30"/>
        <v>Rarick, John(L)</v>
      </c>
      <c r="J652" t="s">
        <v>23</v>
      </c>
      <c r="K652" t="b">
        <v>0</v>
      </c>
      <c r="L652">
        <v>522</v>
      </c>
      <c r="M652">
        <v>604152</v>
      </c>
      <c r="N652">
        <v>20171015</v>
      </c>
      <c r="O652" t="s">
        <v>19</v>
      </c>
      <c r="P652" t="str">
        <f>IF(VLOOKUP(A652,'national-winners'!$A$2:$B$13,2,0)=H652,"W","L")</f>
        <v>L</v>
      </c>
      <c r="Q652">
        <f>MATCH(C652,'state-winning-votes'!A:A,0)</f>
        <v>47</v>
      </c>
      <c r="R652">
        <f>MATCH(A652,'state-winning-votes'!$A$2:$L$2,0)</f>
        <v>3</v>
      </c>
      <c r="S652" cm="1">
        <f t="array" ref="S652">INDEX('state-winning-votes'!$A$1:$L$53,$Q652,$R652)</f>
        <v>439687</v>
      </c>
      <c r="T652">
        <f>INDEX('state-winning-votes'!$A$1:$L$53,MATCH($C652,'state-winning-votes'!$A:$A,0),MATCH($A652,'state-winning-votes'!$A$2:$L$2,0))</f>
        <v>439687</v>
      </c>
      <c r="U652" t="str">
        <f t="shared" si="31"/>
        <v>Reagan, Ronald</v>
      </c>
      <c r="V652" t="str">
        <f>_xlfn.XLOOKUP(INDEX('state-winning-votes'!$A$1:$L$53,MATCH($C652,'state-winning-votes'!$A:$A,0),MATCH($A652,'state-winning-votes'!$A$2:$L$2,0)),$L:$L,$H:$H)</f>
        <v>Reagan, Ronald</v>
      </c>
      <c r="W652" t="str">
        <f>VLOOKUP(A652,'national-winners'!$A$2:$B$13,2,0)</f>
        <v>Reagan, Ronald</v>
      </c>
      <c r="X652" t="str">
        <f t="shared" si="32"/>
        <v xml:space="preserve"> Ronald Reagan (W)</v>
      </c>
    </row>
    <row r="653" spans="1:24" x14ac:dyDescent="0.25">
      <c r="A653">
        <v>1980</v>
      </c>
      <c r="B653" t="s">
        <v>145</v>
      </c>
      <c r="C653" t="s">
        <v>146</v>
      </c>
      <c r="D653">
        <v>49</v>
      </c>
      <c r="E653">
        <v>87</v>
      </c>
      <c r="F653">
        <v>67</v>
      </c>
      <c r="G653" t="s">
        <v>16</v>
      </c>
      <c r="H653" t="s">
        <v>26</v>
      </c>
      <c r="I653" t="str">
        <f t="shared" si="30"/>
        <v>Hall, Gus(L)</v>
      </c>
      <c r="J653" t="s">
        <v>27</v>
      </c>
      <c r="K653" t="b">
        <v>0</v>
      </c>
      <c r="L653">
        <v>139</v>
      </c>
      <c r="M653">
        <v>604152</v>
      </c>
      <c r="N653">
        <v>20171015</v>
      </c>
      <c r="O653" t="s">
        <v>19</v>
      </c>
      <c r="P653" t="str">
        <f>IF(VLOOKUP(A653,'national-winners'!$A$2:$B$13,2,0)=H653,"W","L")</f>
        <v>L</v>
      </c>
      <c r="Q653">
        <f>MATCH(C653,'state-winning-votes'!A:A,0)</f>
        <v>47</v>
      </c>
      <c r="R653">
        <f>MATCH(A653,'state-winning-votes'!$A$2:$L$2,0)</f>
        <v>3</v>
      </c>
      <c r="S653" cm="1">
        <f t="array" ref="S653">INDEX('state-winning-votes'!$A$1:$L$53,$Q653,$R653)</f>
        <v>439687</v>
      </c>
      <c r="T653">
        <f>INDEX('state-winning-votes'!$A$1:$L$53,MATCH($C653,'state-winning-votes'!$A:$A,0),MATCH($A653,'state-winning-votes'!$A$2:$L$2,0))</f>
        <v>439687</v>
      </c>
      <c r="U653" t="str">
        <f t="shared" si="31"/>
        <v>Reagan, Ronald</v>
      </c>
      <c r="V653" t="str">
        <f>_xlfn.XLOOKUP(INDEX('state-winning-votes'!$A$1:$L$53,MATCH($C653,'state-winning-votes'!$A:$A,0),MATCH($A653,'state-winning-votes'!$A$2:$L$2,0)),$L:$L,$H:$H)</f>
        <v>Reagan, Ronald</v>
      </c>
      <c r="W653" t="str">
        <f>VLOOKUP(A653,'national-winners'!$A$2:$B$13,2,0)</f>
        <v>Reagan, Ronald</v>
      </c>
      <c r="X653" t="str">
        <f t="shared" si="32"/>
        <v xml:space="preserve"> Ronald Reagan (W)</v>
      </c>
    </row>
    <row r="654" spans="1:24" x14ac:dyDescent="0.25">
      <c r="A654">
        <v>1980</v>
      </c>
      <c r="B654" t="s">
        <v>145</v>
      </c>
      <c r="C654" t="s">
        <v>146</v>
      </c>
      <c r="D654">
        <v>49</v>
      </c>
      <c r="E654">
        <v>87</v>
      </c>
      <c r="F654">
        <v>67</v>
      </c>
      <c r="G654" t="s">
        <v>16</v>
      </c>
      <c r="H654" t="s">
        <v>165</v>
      </c>
      <c r="I654" t="str">
        <f t="shared" si="30"/>
        <v>Deberry, Clifton(L)</v>
      </c>
      <c r="J654" t="s">
        <v>37</v>
      </c>
      <c r="K654" t="b">
        <v>0</v>
      </c>
      <c r="L654">
        <v>124</v>
      </c>
      <c r="M654">
        <v>604152</v>
      </c>
      <c r="N654">
        <v>20171015</v>
      </c>
      <c r="O654" t="s">
        <v>19</v>
      </c>
      <c r="P654" t="str">
        <f>IF(VLOOKUP(A654,'national-winners'!$A$2:$B$13,2,0)=H654,"W","L")</f>
        <v>L</v>
      </c>
      <c r="Q654">
        <f>MATCH(C654,'state-winning-votes'!A:A,0)</f>
        <v>47</v>
      </c>
      <c r="R654">
        <f>MATCH(A654,'state-winning-votes'!$A$2:$L$2,0)</f>
        <v>3</v>
      </c>
      <c r="S654" cm="1">
        <f t="array" ref="S654">INDEX('state-winning-votes'!$A$1:$L$53,$Q654,$R654)</f>
        <v>439687</v>
      </c>
      <c r="T654">
        <f>INDEX('state-winning-votes'!$A$1:$L$53,MATCH($C654,'state-winning-votes'!$A:$A,0),MATCH($A654,'state-winning-votes'!$A$2:$L$2,0))</f>
        <v>439687</v>
      </c>
      <c r="U654" t="str">
        <f t="shared" si="31"/>
        <v>Reagan, Ronald</v>
      </c>
      <c r="V654" t="str">
        <f>_xlfn.XLOOKUP(INDEX('state-winning-votes'!$A$1:$L$53,MATCH($C654,'state-winning-votes'!$A:$A,0),MATCH($A654,'state-winning-votes'!$A$2:$L$2,0)),$L:$L,$H:$H)</f>
        <v>Reagan, Ronald</v>
      </c>
      <c r="W654" t="str">
        <f>VLOOKUP(A654,'national-winners'!$A$2:$B$13,2,0)</f>
        <v>Reagan, Ronald</v>
      </c>
      <c r="X654" t="str">
        <f t="shared" si="32"/>
        <v xml:space="preserve"> Ronald Reagan (W)</v>
      </c>
    </row>
    <row r="655" spans="1:24" x14ac:dyDescent="0.25">
      <c r="A655">
        <v>1980</v>
      </c>
      <c r="B655" t="s">
        <v>148</v>
      </c>
      <c r="C655" t="s">
        <v>149</v>
      </c>
      <c r="D655">
        <v>50</v>
      </c>
      <c r="E655">
        <v>13</v>
      </c>
      <c r="F655">
        <v>6</v>
      </c>
      <c r="G655" t="s">
        <v>16</v>
      </c>
      <c r="H655" t="s">
        <v>160</v>
      </c>
      <c r="I655" t="str">
        <f t="shared" si="30"/>
        <v>Reagan, Ronald(W)</v>
      </c>
      <c r="J655" t="s">
        <v>21</v>
      </c>
      <c r="K655" t="b">
        <v>0</v>
      </c>
      <c r="L655">
        <v>94628</v>
      </c>
      <c r="M655">
        <v>213299</v>
      </c>
      <c r="N655">
        <v>20171015</v>
      </c>
      <c r="O655" t="s">
        <v>19</v>
      </c>
      <c r="P655" t="str">
        <f>IF(VLOOKUP(A655,'national-winners'!$A$2:$B$13,2,0)=H655,"W","L")</f>
        <v>W</v>
      </c>
      <c r="Q655">
        <f>MATCH(C655,'state-winning-votes'!A:A,0)</f>
        <v>49</v>
      </c>
      <c r="R655">
        <f>MATCH(A655,'state-winning-votes'!$A$2:$L$2,0)</f>
        <v>3</v>
      </c>
      <c r="S655" cm="1">
        <f t="array" ref="S655">INDEX('state-winning-votes'!$A$1:$L$53,$Q655,$R655)</f>
        <v>94628</v>
      </c>
      <c r="T655">
        <f>INDEX('state-winning-votes'!$A$1:$L$53,MATCH($C655,'state-winning-votes'!$A:$A,0),MATCH($A655,'state-winning-votes'!$A$2:$L$2,0))</f>
        <v>94628</v>
      </c>
      <c r="U655" t="str">
        <f t="shared" si="31"/>
        <v>Reagan, Ronald</v>
      </c>
      <c r="V655" t="str">
        <f>_xlfn.XLOOKUP(INDEX('state-winning-votes'!$A$1:$L$53,MATCH($C655,'state-winning-votes'!$A:$A,0),MATCH($A655,'state-winning-votes'!$A$2:$L$2,0)),$L:$L,$H:$H)</f>
        <v>Reagan, Ronald</v>
      </c>
      <c r="W655" t="str">
        <f>VLOOKUP(A655,'national-winners'!$A$2:$B$13,2,0)</f>
        <v>Reagan, Ronald</v>
      </c>
      <c r="X655" t="str">
        <f t="shared" si="32"/>
        <v xml:space="preserve"> Ronald Reagan (W)</v>
      </c>
    </row>
    <row r="656" spans="1:24" x14ac:dyDescent="0.25">
      <c r="A656">
        <v>1980</v>
      </c>
      <c r="B656" t="s">
        <v>148</v>
      </c>
      <c r="C656" t="s">
        <v>149</v>
      </c>
      <c r="D656">
        <v>50</v>
      </c>
      <c r="E656">
        <v>13</v>
      </c>
      <c r="F656">
        <v>6</v>
      </c>
      <c r="G656" t="s">
        <v>16</v>
      </c>
      <c r="H656" t="s">
        <v>17</v>
      </c>
      <c r="I656" t="str">
        <f t="shared" si="30"/>
        <v>Carter, Jimmy(L)</v>
      </c>
      <c r="J656" t="s">
        <v>18</v>
      </c>
      <c r="K656" t="b">
        <v>0</v>
      </c>
      <c r="L656">
        <v>81952</v>
      </c>
      <c r="M656">
        <v>213299</v>
      </c>
      <c r="N656">
        <v>20171015</v>
      </c>
      <c r="O656" t="s">
        <v>19</v>
      </c>
      <c r="P656" t="str">
        <f>IF(VLOOKUP(A656,'national-winners'!$A$2:$B$13,2,0)=H656,"W","L")</f>
        <v>L</v>
      </c>
      <c r="Q656">
        <f>MATCH(C656,'state-winning-votes'!A:A,0)</f>
        <v>49</v>
      </c>
      <c r="R656">
        <f>MATCH(A656,'state-winning-votes'!$A$2:$L$2,0)</f>
        <v>3</v>
      </c>
      <c r="S656" cm="1">
        <f t="array" ref="S656">INDEX('state-winning-votes'!$A$1:$L$53,$Q656,$R656)</f>
        <v>94628</v>
      </c>
      <c r="T656">
        <f>INDEX('state-winning-votes'!$A$1:$L$53,MATCH($C656,'state-winning-votes'!$A:$A,0),MATCH($A656,'state-winning-votes'!$A$2:$L$2,0))</f>
        <v>94628</v>
      </c>
      <c r="U656" t="str">
        <f t="shared" si="31"/>
        <v>Reagan, Ronald</v>
      </c>
      <c r="V656" t="str">
        <f>_xlfn.XLOOKUP(INDEX('state-winning-votes'!$A$1:$L$53,MATCH($C656,'state-winning-votes'!$A:$A,0),MATCH($A656,'state-winning-votes'!$A$2:$L$2,0)),$L:$L,$H:$H)</f>
        <v>Reagan, Ronald</v>
      </c>
      <c r="W656" t="str">
        <f>VLOOKUP(A656,'national-winners'!$A$2:$B$13,2,0)</f>
        <v>Reagan, Ronald</v>
      </c>
      <c r="X656" t="str">
        <f t="shared" si="32"/>
        <v xml:space="preserve"> Ronald Reagan (W)</v>
      </c>
    </row>
    <row r="657" spans="1:24" x14ac:dyDescent="0.25">
      <c r="A657">
        <v>1980</v>
      </c>
      <c r="B657" t="s">
        <v>148</v>
      </c>
      <c r="C657" t="s">
        <v>149</v>
      </c>
      <c r="D657">
        <v>50</v>
      </c>
      <c r="E657">
        <v>13</v>
      </c>
      <c r="F657">
        <v>6</v>
      </c>
      <c r="G657" t="s">
        <v>16</v>
      </c>
      <c r="H657" t="s">
        <v>161</v>
      </c>
      <c r="I657" t="str">
        <f t="shared" si="30"/>
        <v>Anderson, John B.(L)</v>
      </c>
      <c r="J657" t="s">
        <v>35</v>
      </c>
      <c r="K657" t="b">
        <v>0</v>
      </c>
      <c r="L657">
        <v>31761</v>
      </c>
      <c r="M657">
        <v>213299</v>
      </c>
      <c r="N657">
        <v>20171015</v>
      </c>
      <c r="O657" t="s">
        <v>19</v>
      </c>
      <c r="P657" t="str">
        <f>IF(VLOOKUP(A657,'national-winners'!$A$2:$B$13,2,0)=H657,"W","L")</f>
        <v>L</v>
      </c>
      <c r="Q657">
        <f>MATCH(C657,'state-winning-votes'!A:A,0)</f>
        <v>49</v>
      </c>
      <c r="R657">
        <f>MATCH(A657,'state-winning-votes'!$A$2:$L$2,0)</f>
        <v>3</v>
      </c>
      <c r="S657" cm="1">
        <f t="array" ref="S657">INDEX('state-winning-votes'!$A$1:$L$53,$Q657,$R657)</f>
        <v>94628</v>
      </c>
      <c r="T657">
        <f>INDEX('state-winning-votes'!$A$1:$L$53,MATCH($C657,'state-winning-votes'!$A:$A,0),MATCH($A657,'state-winning-votes'!$A$2:$L$2,0))</f>
        <v>94628</v>
      </c>
      <c r="U657" t="str">
        <f t="shared" si="31"/>
        <v>Reagan, Ronald</v>
      </c>
      <c r="V657" t="str">
        <f>_xlfn.XLOOKUP(INDEX('state-winning-votes'!$A$1:$L$53,MATCH($C657,'state-winning-votes'!$A:$A,0),MATCH($A657,'state-winning-votes'!$A$2:$L$2,0)),$L:$L,$H:$H)</f>
        <v>Reagan, Ronald</v>
      </c>
      <c r="W657" t="str">
        <f>VLOOKUP(A657,'national-winners'!$A$2:$B$13,2,0)</f>
        <v>Reagan, Ronald</v>
      </c>
      <c r="X657" t="str">
        <f t="shared" si="32"/>
        <v xml:space="preserve"> Ronald Reagan (W)</v>
      </c>
    </row>
    <row r="658" spans="1:24" x14ac:dyDescent="0.25">
      <c r="A658">
        <v>1980</v>
      </c>
      <c r="B658" t="s">
        <v>148</v>
      </c>
      <c r="C658" t="s">
        <v>149</v>
      </c>
      <c r="D658">
        <v>50</v>
      </c>
      <c r="E658">
        <v>13</v>
      </c>
      <c r="F658">
        <v>6</v>
      </c>
      <c r="G658" t="s">
        <v>16</v>
      </c>
      <c r="H658" t="s">
        <v>167</v>
      </c>
      <c r="I658" t="str">
        <f t="shared" si="30"/>
        <v>Commoner, Barry(L)</v>
      </c>
      <c r="J658" t="s">
        <v>168</v>
      </c>
      <c r="K658" t="b">
        <v>0</v>
      </c>
      <c r="L658">
        <v>2316</v>
      </c>
      <c r="M658">
        <v>213299</v>
      </c>
      <c r="N658">
        <v>20171015</v>
      </c>
      <c r="O658" t="s">
        <v>19</v>
      </c>
      <c r="P658" t="str">
        <f>IF(VLOOKUP(A658,'national-winners'!$A$2:$B$13,2,0)=H658,"W","L")</f>
        <v>L</v>
      </c>
      <c r="Q658">
        <f>MATCH(C658,'state-winning-votes'!A:A,0)</f>
        <v>49</v>
      </c>
      <c r="R658">
        <f>MATCH(A658,'state-winning-votes'!$A$2:$L$2,0)</f>
        <v>3</v>
      </c>
      <c r="S658" cm="1">
        <f t="array" ref="S658">INDEX('state-winning-votes'!$A$1:$L$53,$Q658,$R658)</f>
        <v>94628</v>
      </c>
      <c r="T658">
        <f>INDEX('state-winning-votes'!$A$1:$L$53,MATCH($C658,'state-winning-votes'!$A:$A,0),MATCH($A658,'state-winning-votes'!$A$2:$L$2,0))</f>
        <v>94628</v>
      </c>
      <c r="U658" t="str">
        <f t="shared" si="31"/>
        <v>Reagan, Ronald</v>
      </c>
      <c r="V658" t="str">
        <f>_xlfn.XLOOKUP(INDEX('state-winning-votes'!$A$1:$L$53,MATCH($C658,'state-winning-votes'!$A:$A,0),MATCH($A658,'state-winning-votes'!$A$2:$L$2,0)),$L:$L,$H:$H)</f>
        <v>Reagan, Ronald</v>
      </c>
      <c r="W658" t="str">
        <f>VLOOKUP(A658,'national-winners'!$A$2:$B$13,2,0)</f>
        <v>Reagan, Ronald</v>
      </c>
      <c r="X658" t="str">
        <f t="shared" si="32"/>
        <v xml:space="preserve"> Ronald Reagan (W)</v>
      </c>
    </row>
    <row r="659" spans="1:24" x14ac:dyDescent="0.25">
      <c r="A659">
        <v>1980</v>
      </c>
      <c r="B659" t="s">
        <v>148</v>
      </c>
      <c r="C659" t="s">
        <v>149</v>
      </c>
      <c r="D659">
        <v>50</v>
      </c>
      <c r="E659">
        <v>13</v>
      </c>
      <c r="F659">
        <v>6</v>
      </c>
      <c r="G659" t="s">
        <v>16</v>
      </c>
      <c r="H659" t="s">
        <v>163</v>
      </c>
      <c r="I659" t="str">
        <f t="shared" si="30"/>
        <v>Clark, Edward ""Ed""(L)</v>
      </c>
      <c r="J659" t="s">
        <v>29</v>
      </c>
      <c r="K659" t="b">
        <v>0</v>
      </c>
      <c r="L659">
        <v>1900</v>
      </c>
      <c r="M659">
        <v>213299</v>
      </c>
      <c r="N659">
        <v>20171015</v>
      </c>
      <c r="O659" t="s">
        <v>19</v>
      </c>
      <c r="P659" t="str">
        <f>IF(VLOOKUP(A659,'national-winners'!$A$2:$B$13,2,0)=H659,"W","L")</f>
        <v>L</v>
      </c>
      <c r="Q659">
        <f>MATCH(C659,'state-winning-votes'!A:A,0)</f>
        <v>49</v>
      </c>
      <c r="R659">
        <f>MATCH(A659,'state-winning-votes'!$A$2:$L$2,0)</f>
        <v>3</v>
      </c>
      <c r="S659" cm="1">
        <f t="array" ref="S659">INDEX('state-winning-votes'!$A$1:$L$53,$Q659,$R659)</f>
        <v>94628</v>
      </c>
      <c r="T659">
        <f>INDEX('state-winning-votes'!$A$1:$L$53,MATCH($C659,'state-winning-votes'!$A:$A,0),MATCH($A659,'state-winning-votes'!$A$2:$L$2,0))</f>
        <v>94628</v>
      </c>
      <c r="U659" t="str">
        <f t="shared" si="31"/>
        <v>Reagan, Ronald</v>
      </c>
      <c r="V659" t="str">
        <f>_xlfn.XLOOKUP(INDEX('state-winning-votes'!$A$1:$L$53,MATCH($C659,'state-winning-votes'!$A:$A,0),MATCH($A659,'state-winning-votes'!$A$2:$L$2,0)),$L:$L,$H:$H)</f>
        <v>Reagan, Ronald</v>
      </c>
      <c r="W659" t="str">
        <f>VLOOKUP(A659,'national-winners'!$A$2:$B$13,2,0)</f>
        <v>Reagan, Ronald</v>
      </c>
      <c r="X659" t="str">
        <f t="shared" si="32"/>
        <v xml:space="preserve"> Ronald Reagan (W)</v>
      </c>
    </row>
    <row r="660" spans="1:24" x14ac:dyDescent="0.25">
      <c r="A660">
        <v>1980</v>
      </c>
      <c r="B660" t="s">
        <v>148</v>
      </c>
      <c r="C660" t="s">
        <v>149</v>
      </c>
      <c r="D660">
        <v>50</v>
      </c>
      <c r="E660">
        <v>13</v>
      </c>
      <c r="F660">
        <v>6</v>
      </c>
      <c r="G660" t="s">
        <v>16</v>
      </c>
      <c r="I660" t="str">
        <f t="shared" si="30"/>
        <v>(L)</v>
      </c>
      <c r="K660" t="b">
        <v>1</v>
      </c>
      <c r="L660">
        <v>413</v>
      </c>
      <c r="M660">
        <v>213299</v>
      </c>
      <c r="N660">
        <v>20171015</v>
      </c>
      <c r="O660" t="s">
        <v>19</v>
      </c>
      <c r="P660" t="str">
        <f>IF(VLOOKUP(A660,'national-winners'!$A$2:$B$13,2,0)=H660,"W","L")</f>
        <v>L</v>
      </c>
      <c r="Q660">
        <f>MATCH(C660,'state-winning-votes'!A:A,0)</f>
        <v>49</v>
      </c>
      <c r="R660">
        <f>MATCH(A660,'state-winning-votes'!$A$2:$L$2,0)</f>
        <v>3</v>
      </c>
      <c r="S660" cm="1">
        <f t="array" ref="S660">INDEX('state-winning-votes'!$A$1:$L$53,$Q660,$R660)</f>
        <v>94628</v>
      </c>
      <c r="T660">
        <f>INDEX('state-winning-votes'!$A$1:$L$53,MATCH($C660,'state-winning-votes'!$A:$A,0),MATCH($A660,'state-winning-votes'!$A$2:$L$2,0))</f>
        <v>94628</v>
      </c>
      <c r="U660" t="str">
        <f t="shared" si="31"/>
        <v>Reagan, Ronald</v>
      </c>
      <c r="V660" t="str">
        <f>_xlfn.XLOOKUP(INDEX('state-winning-votes'!$A$1:$L$53,MATCH($C660,'state-winning-votes'!$A:$A,0),MATCH($A660,'state-winning-votes'!$A$2:$L$2,0)),$L:$L,$H:$H)</f>
        <v>Reagan, Ronald</v>
      </c>
      <c r="W660" t="str">
        <f>VLOOKUP(A660,'national-winners'!$A$2:$B$13,2,0)</f>
        <v>Reagan, Ronald</v>
      </c>
      <c r="X660" t="str">
        <f t="shared" si="32"/>
        <v xml:space="preserve"> Ronald Reagan (W)</v>
      </c>
    </row>
    <row r="661" spans="1:24" x14ac:dyDescent="0.25">
      <c r="A661">
        <v>1980</v>
      </c>
      <c r="B661" t="s">
        <v>148</v>
      </c>
      <c r="C661" t="s">
        <v>149</v>
      </c>
      <c r="D661">
        <v>50</v>
      </c>
      <c r="E661">
        <v>13</v>
      </c>
      <c r="F661">
        <v>6</v>
      </c>
      <c r="G661" t="s">
        <v>16</v>
      </c>
      <c r="H661" t="s">
        <v>166</v>
      </c>
      <c r="I661" t="str">
        <f t="shared" si="30"/>
        <v>McReynolds, David(L)</v>
      </c>
      <c r="J661" t="s">
        <v>100</v>
      </c>
      <c r="K661" t="b">
        <v>0</v>
      </c>
      <c r="L661">
        <v>136</v>
      </c>
      <c r="M661">
        <v>213299</v>
      </c>
      <c r="N661">
        <v>20171015</v>
      </c>
      <c r="O661" t="s">
        <v>19</v>
      </c>
      <c r="P661" t="str">
        <f>IF(VLOOKUP(A661,'national-winners'!$A$2:$B$13,2,0)=H661,"W","L")</f>
        <v>L</v>
      </c>
      <c r="Q661">
        <f>MATCH(C661,'state-winning-votes'!A:A,0)</f>
        <v>49</v>
      </c>
      <c r="R661">
        <f>MATCH(A661,'state-winning-votes'!$A$2:$L$2,0)</f>
        <v>3</v>
      </c>
      <c r="S661" cm="1">
        <f t="array" ref="S661">INDEX('state-winning-votes'!$A$1:$L$53,$Q661,$R661)</f>
        <v>94628</v>
      </c>
      <c r="T661">
        <f>INDEX('state-winning-votes'!$A$1:$L$53,MATCH($C661,'state-winning-votes'!$A:$A,0),MATCH($A661,'state-winning-votes'!$A$2:$L$2,0))</f>
        <v>94628</v>
      </c>
      <c r="U661" t="str">
        <f t="shared" si="31"/>
        <v>Reagan, Ronald</v>
      </c>
      <c r="V661" t="str">
        <f>_xlfn.XLOOKUP(INDEX('state-winning-votes'!$A$1:$L$53,MATCH($C661,'state-winning-votes'!$A:$A,0),MATCH($A661,'state-winning-votes'!$A$2:$L$2,0)),$L:$L,$H:$H)</f>
        <v>Reagan, Ronald</v>
      </c>
      <c r="W661" t="str">
        <f>VLOOKUP(A661,'national-winners'!$A$2:$B$13,2,0)</f>
        <v>Reagan, Ronald</v>
      </c>
      <c r="X661" t="str">
        <f t="shared" si="32"/>
        <v xml:space="preserve"> Ronald Reagan (W)</v>
      </c>
    </row>
    <row r="662" spans="1:24" x14ac:dyDescent="0.25">
      <c r="A662">
        <v>1980</v>
      </c>
      <c r="B662" t="s">
        <v>148</v>
      </c>
      <c r="C662" t="s">
        <v>149</v>
      </c>
      <c r="D662">
        <v>50</v>
      </c>
      <c r="E662">
        <v>13</v>
      </c>
      <c r="F662">
        <v>6</v>
      </c>
      <c r="G662" t="s">
        <v>16</v>
      </c>
      <c r="H662" t="s">
        <v>26</v>
      </c>
      <c r="I662" t="str">
        <f t="shared" si="30"/>
        <v>Hall, Gus(L)</v>
      </c>
      <c r="J662" t="s">
        <v>27</v>
      </c>
      <c r="K662" t="b">
        <v>0</v>
      </c>
      <c r="L662">
        <v>118</v>
      </c>
      <c r="M662">
        <v>213299</v>
      </c>
      <c r="N662">
        <v>20171015</v>
      </c>
      <c r="O662" t="s">
        <v>19</v>
      </c>
      <c r="P662" t="str">
        <f>IF(VLOOKUP(A662,'national-winners'!$A$2:$B$13,2,0)=H662,"W","L")</f>
        <v>L</v>
      </c>
      <c r="Q662">
        <f>MATCH(C662,'state-winning-votes'!A:A,0)</f>
        <v>49</v>
      </c>
      <c r="R662">
        <f>MATCH(A662,'state-winning-votes'!$A$2:$L$2,0)</f>
        <v>3</v>
      </c>
      <c r="S662" cm="1">
        <f t="array" ref="S662">INDEX('state-winning-votes'!$A$1:$L$53,$Q662,$R662)</f>
        <v>94628</v>
      </c>
      <c r="T662">
        <f>INDEX('state-winning-votes'!$A$1:$L$53,MATCH($C662,'state-winning-votes'!$A:$A,0),MATCH($A662,'state-winning-votes'!$A$2:$L$2,0))</f>
        <v>94628</v>
      </c>
      <c r="U662" t="str">
        <f t="shared" si="31"/>
        <v>Reagan, Ronald</v>
      </c>
      <c r="V662" t="str">
        <f>_xlfn.XLOOKUP(INDEX('state-winning-votes'!$A$1:$L$53,MATCH($C662,'state-winning-votes'!$A:$A,0),MATCH($A662,'state-winning-votes'!$A$2:$L$2,0)),$L:$L,$H:$H)</f>
        <v>Reagan, Ronald</v>
      </c>
      <c r="W662" t="str">
        <f>VLOOKUP(A662,'national-winners'!$A$2:$B$13,2,0)</f>
        <v>Reagan, Ronald</v>
      </c>
      <c r="X662" t="str">
        <f t="shared" si="32"/>
        <v xml:space="preserve"> Ronald Reagan (W)</v>
      </c>
    </row>
    <row r="663" spans="1:24" x14ac:dyDescent="0.25">
      <c r="A663">
        <v>1980</v>
      </c>
      <c r="B663" t="s">
        <v>148</v>
      </c>
      <c r="C663" t="s">
        <v>149</v>
      </c>
      <c r="D663">
        <v>50</v>
      </c>
      <c r="E663">
        <v>13</v>
      </c>
      <c r="F663">
        <v>6</v>
      </c>
      <c r="G663" t="s">
        <v>16</v>
      </c>
      <c r="H663" t="s">
        <v>165</v>
      </c>
      <c r="I663" t="str">
        <f t="shared" si="30"/>
        <v>Deberry, Clifton(L)</v>
      </c>
      <c r="J663" t="s">
        <v>37</v>
      </c>
      <c r="K663" t="b">
        <v>0</v>
      </c>
      <c r="L663">
        <v>75</v>
      </c>
      <c r="M663">
        <v>213299</v>
      </c>
      <c r="N663">
        <v>20171015</v>
      </c>
      <c r="O663" t="s">
        <v>19</v>
      </c>
      <c r="P663" t="str">
        <f>IF(VLOOKUP(A663,'national-winners'!$A$2:$B$13,2,0)=H663,"W","L")</f>
        <v>L</v>
      </c>
      <c r="Q663">
        <f>MATCH(C663,'state-winning-votes'!A:A,0)</f>
        <v>49</v>
      </c>
      <c r="R663">
        <f>MATCH(A663,'state-winning-votes'!$A$2:$L$2,0)</f>
        <v>3</v>
      </c>
      <c r="S663" cm="1">
        <f t="array" ref="S663">INDEX('state-winning-votes'!$A$1:$L$53,$Q663,$R663)</f>
        <v>94628</v>
      </c>
      <c r="T663">
        <f>INDEX('state-winning-votes'!$A$1:$L$53,MATCH($C663,'state-winning-votes'!$A:$A,0),MATCH($A663,'state-winning-votes'!$A$2:$L$2,0))</f>
        <v>94628</v>
      </c>
      <c r="U663" t="str">
        <f t="shared" si="31"/>
        <v>Reagan, Ronald</v>
      </c>
      <c r="V663" t="str">
        <f>_xlfn.XLOOKUP(INDEX('state-winning-votes'!$A$1:$L$53,MATCH($C663,'state-winning-votes'!$A:$A,0),MATCH($A663,'state-winning-votes'!$A$2:$L$2,0)),$L:$L,$H:$H)</f>
        <v>Reagan, Ronald</v>
      </c>
      <c r="W663" t="str">
        <f>VLOOKUP(A663,'national-winners'!$A$2:$B$13,2,0)</f>
        <v>Reagan, Ronald</v>
      </c>
      <c r="X663" t="str">
        <f t="shared" si="32"/>
        <v xml:space="preserve"> Ronald Reagan (W)</v>
      </c>
    </row>
    <row r="664" spans="1:24" x14ac:dyDescent="0.25">
      <c r="A664">
        <v>1980</v>
      </c>
      <c r="B664" t="s">
        <v>150</v>
      </c>
      <c r="C664" t="s">
        <v>151</v>
      </c>
      <c r="D664">
        <v>51</v>
      </c>
      <c r="E664">
        <v>54</v>
      </c>
      <c r="F664">
        <v>40</v>
      </c>
      <c r="G664" t="s">
        <v>16</v>
      </c>
      <c r="H664" t="s">
        <v>160</v>
      </c>
      <c r="I664" t="str">
        <f t="shared" si="30"/>
        <v>Reagan, Ronald(W)</v>
      </c>
      <c r="J664" t="s">
        <v>21</v>
      </c>
      <c r="K664" t="b">
        <v>0</v>
      </c>
      <c r="L664">
        <v>989609</v>
      </c>
      <c r="M664">
        <v>1866032</v>
      </c>
      <c r="N664">
        <v>20171015</v>
      </c>
      <c r="O664" t="s">
        <v>19</v>
      </c>
      <c r="P664" t="str">
        <f>IF(VLOOKUP(A664,'national-winners'!$A$2:$B$13,2,0)=H664,"W","L")</f>
        <v>W</v>
      </c>
      <c r="Q664">
        <f>MATCH(C664,'state-winning-votes'!A:A,0)</f>
        <v>48</v>
      </c>
      <c r="R664">
        <f>MATCH(A664,'state-winning-votes'!$A$2:$L$2,0)</f>
        <v>3</v>
      </c>
      <c r="S664" cm="1">
        <f t="array" ref="S664">INDEX('state-winning-votes'!$A$1:$L$53,$Q664,$R664)</f>
        <v>989609</v>
      </c>
      <c r="T664">
        <f>INDEX('state-winning-votes'!$A$1:$L$53,MATCH($C664,'state-winning-votes'!$A:$A,0),MATCH($A664,'state-winning-votes'!$A$2:$L$2,0))</f>
        <v>989609</v>
      </c>
      <c r="U664" t="str">
        <f t="shared" si="31"/>
        <v>Reagan, Ronald</v>
      </c>
      <c r="V664" t="str">
        <f>_xlfn.XLOOKUP(INDEX('state-winning-votes'!$A$1:$L$53,MATCH($C664,'state-winning-votes'!$A:$A,0),MATCH($A664,'state-winning-votes'!$A$2:$L$2,0)),$L:$L,$H:$H)</f>
        <v>Reagan, Ronald</v>
      </c>
      <c r="W664" t="str">
        <f>VLOOKUP(A664,'national-winners'!$A$2:$B$13,2,0)</f>
        <v>Reagan, Ronald</v>
      </c>
      <c r="X664" t="str">
        <f t="shared" si="32"/>
        <v xml:space="preserve"> Ronald Reagan (W)</v>
      </c>
    </row>
    <row r="665" spans="1:24" x14ac:dyDescent="0.25">
      <c r="A665">
        <v>1980</v>
      </c>
      <c r="B665" t="s">
        <v>150</v>
      </c>
      <c r="C665" t="s">
        <v>151</v>
      </c>
      <c r="D665">
        <v>51</v>
      </c>
      <c r="E665">
        <v>54</v>
      </c>
      <c r="F665">
        <v>40</v>
      </c>
      <c r="G665" t="s">
        <v>16</v>
      </c>
      <c r="H665" t="s">
        <v>17</v>
      </c>
      <c r="I665" t="str">
        <f t="shared" si="30"/>
        <v>Carter, Jimmy(L)</v>
      </c>
      <c r="J665" t="s">
        <v>18</v>
      </c>
      <c r="K665" t="b">
        <v>0</v>
      </c>
      <c r="L665">
        <v>752174</v>
      </c>
      <c r="M665">
        <v>1866032</v>
      </c>
      <c r="N665">
        <v>20171015</v>
      </c>
      <c r="O665" t="s">
        <v>19</v>
      </c>
      <c r="P665" t="str">
        <f>IF(VLOOKUP(A665,'national-winners'!$A$2:$B$13,2,0)=H665,"W","L")</f>
        <v>L</v>
      </c>
      <c r="Q665">
        <f>MATCH(C665,'state-winning-votes'!A:A,0)</f>
        <v>48</v>
      </c>
      <c r="R665">
        <f>MATCH(A665,'state-winning-votes'!$A$2:$L$2,0)</f>
        <v>3</v>
      </c>
      <c r="S665" cm="1">
        <f t="array" ref="S665">INDEX('state-winning-votes'!$A$1:$L$53,$Q665,$R665)</f>
        <v>989609</v>
      </c>
      <c r="T665">
        <f>INDEX('state-winning-votes'!$A$1:$L$53,MATCH($C665,'state-winning-votes'!$A:$A,0),MATCH($A665,'state-winning-votes'!$A$2:$L$2,0))</f>
        <v>989609</v>
      </c>
      <c r="U665" t="str">
        <f t="shared" si="31"/>
        <v>Reagan, Ronald</v>
      </c>
      <c r="V665" t="str">
        <f>_xlfn.XLOOKUP(INDEX('state-winning-votes'!$A$1:$L$53,MATCH($C665,'state-winning-votes'!$A:$A,0),MATCH($A665,'state-winning-votes'!$A$2:$L$2,0)),$L:$L,$H:$H)</f>
        <v>Reagan, Ronald</v>
      </c>
      <c r="W665" t="str">
        <f>VLOOKUP(A665,'national-winners'!$A$2:$B$13,2,0)</f>
        <v>Reagan, Ronald</v>
      </c>
      <c r="X665" t="str">
        <f t="shared" si="32"/>
        <v xml:space="preserve"> Ronald Reagan (W)</v>
      </c>
    </row>
    <row r="666" spans="1:24" x14ac:dyDescent="0.25">
      <c r="A666">
        <v>1980</v>
      </c>
      <c r="B666" t="s">
        <v>150</v>
      </c>
      <c r="C666" t="s">
        <v>151</v>
      </c>
      <c r="D666">
        <v>51</v>
      </c>
      <c r="E666">
        <v>54</v>
      </c>
      <c r="F666">
        <v>40</v>
      </c>
      <c r="G666" t="s">
        <v>16</v>
      </c>
      <c r="H666" t="s">
        <v>161</v>
      </c>
      <c r="I666" t="str">
        <f t="shared" si="30"/>
        <v>Anderson, John B.(L)</v>
      </c>
      <c r="J666" t="s">
        <v>35</v>
      </c>
      <c r="K666" t="b">
        <v>0</v>
      </c>
      <c r="L666">
        <v>95418</v>
      </c>
      <c r="M666">
        <v>1866032</v>
      </c>
      <c r="N666">
        <v>20171015</v>
      </c>
      <c r="O666" t="s">
        <v>19</v>
      </c>
      <c r="P666" t="str">
        <f>IF(VLOOKUP(A666,'national-winners'!$A$2:$B$13,2,0)=H666,"W","L")</f>
        <v>L</v>
      </c>
      <c r="Q666">
        <f>MATCH(C666,'state-winning-votes'!A:A,0)</f>
        <v>48</v>
      </c>
      <c r="R666">
        <f>MATCH(A666,'state-winning-votes'!$A$2:$L$2,0)</f>
        <v>3</v>
      </c>
      <c r="S666" cm="1">
        <f t="array" ref="S666">INDEX('state-winning-votes'!$A$1:$L$53,$Q666,$R666)</f>
        <v>989609</v>
      </c>
      <c r="T666">
        <f>INDEX('state-winning-votes'!$A$1:$L$53,MATCH($C666,'state-winning-votes'!$A:$A,0),MATCH($A666,'state-winning-votes'!$A$2:$L$2,0))</f>
        <v>989609</v>
      </c>
      <c r="U666" t="str">
        <f t="shared" si="31"/>
        <v>Reagan, Ronald</v>
      </c>
      <c r="V666" t="str">
        <f>_xlfn.XLOOKUP(INDEX('state-winning-votes'!$A$1:$L$53,MATCH($C666,'state-winning-votes'!$A:$A,0),MATCH($A666,'state-winning-votes'!$A$2:$L$2,0)),$L:$L,$H:$H)</f>
        <v>Reagan, Ronald</v>
      </c>
      <c r="W666" t="str">
        <f>VLOOKUP(A666,'national-winners'!$A$2:$B$13,2,0)</f>
        <v>Reagan, Ronald</v>
      </c>
      <c r="X666" t="str">
        <f t="shared" si="32"/>
        <v xml:space="preserve"> Ronald Reagan (W)</v>
      </c>
    </row>
    <row r="667" spans="1:24" x14ac:dyDescent="0.25">
      <c r="A667">
        <v>1980</v>
      </c>
      <c r="B667" t="s">
        <v>150</v>
      </c>
      <c r="C667" t="s">
        <v>151</v>
      </c>
      <c r="D667">
        <v>51</v>
      </c>
      <c r="E667">
        <v>54</v>
      </c>
      <c r="F667">
        <v>40</v>
      </c>
      <c r="G667" t="s">
        <v>16</v>
      </c>
      <c r="H667" t="s">
        <v>167</v>
      </c>
      <c r="I667" t="str">
        <f t="shared" si="30"/>
        <v>Commoner, Barry(L)</v>
      </c>
      <c r="J667" t="s">
        <v>168</v>
      </c>
      <c r="K667" t="b">
        <v>0</v>
      </c>
      <c r="L667">
        <v>14024</v>
      </c>
      <c r="M667">
        <v>1866032</v>
      </c>
      <c r="N667">
        <v>20171015</v>
      </c>
      <c r="O667" t="s">
        <v>19</v>
      </c>
      <c r="P667" t="str">
        <f>IF(VLOOKUP(A667,'national-winners'!$A$2:$B$13,2,0)=H667,"W","L")</f>
        <v>L</v>
      </c>
      <c r="Q667">
        <f>MATCH(C667,'state-winning-votes'!A:A,0)</f>
        <v>48</v>
      </c>
      <c r="R667">
        <f>MATCH(A667,'state-winning-votes'!$A$2:$L$2,0)</f>
        <v>3</v>
      </c>
      <c r="S667" cm="1">
        <f t="array" ref="S667">INDEX('state-winning-votes'!$A$1:$L$53,$Q667,$R667)</f>
        <v>989609</v>
      </c>
      <c r="T667">
        <f>INDEX('state-winning-votes'!$A$1:$L$53,MATCH($C667,'state-winning-votes'!$A:$A,0),MATCH($A667,'state-winning-votes'!$A$2:$L$2,0))</f>
        <v>989609</v>
      </c>
      <c r="U667" t="str">
        <f t="shared" si="31"/>
        <v>Reagan, Ronald</v>
      </c>
      <c r="V667" t="str">
        <f>_xlfn.XLOOKUP(INDEX('state-winning-votes'!$A$1:$L$53,MATCH($C667,'state-winning-votes'!$A:$A,0),MATCH($A667,'state-winning-votes'!$A$2:$L$2,0)),$L:$L,$H:$H)</f>
        <v>Reagan, Ronald</v>
      </c>
      <c r="W667" t="str">
        <f>VLOOKUP(A667,'national-winners'!$A$2:$B$13,2,0)</f>
        <v>Reagan, Ronald</v>
      </c>
      <c r="X667" t="str">
        <f t="shared" si="32"/>
        <v xml:space="preserve"> Ronald Reagan (W)</v>
      </c>
    </row>
    <row r="668" spans="1:24" x14ac:dyDescent="0.25">
      <c r="A668">
        <v>1980</v>
      </c>
      <c r="B668" t="s">
        <v>150</v>
      </c>
      <c r="C668" t="s">
        <v>151</v>
      </c>
      <c r="D668">
        <v>51</v>
      </c>
      <c r="E668">
        <v>54</v>
      </c>
      <c r="F668">
        <v>40</v>
      </c>
      <c r="G668" t="s">
        <v>16</v>
      </c>
      <c r="H668" t="s">
        <v>163</v>
      </c>
      <c r="I668" t="str">
        <f t="shared" si="30"/>
        <v>Clark, Edward ""Ed""(L)</v>
      </c>
      <c r="J668" t="s">
        <v>29</v>
      </c>
      <c r="K668" t="b">
        <v>0</v>
      </c>
      <c r="L668">
        <v>12821</v>
      </c>
      <c r="M668">
        <v>1866032</v>
      </c>
      <c r="N668">
        <v>20171015</v>
      </c>
      <c r="O668" t="s">
        <v>19</v>
      </c>
      <c r="P668" t="str">
        <f>IF(VLOOKUP(A668,'national-winners'!$A$2:$B$13,2,0)=H668,"W","L")</f>
        <v>L</v>
      </c>
      <c r="Q668">
        <f>MATCH(C668,'state-winning-votes'!A:A,0)</f>
        <v>48</v>
      </c>
      <c r="R668">
        <f>MATCH(A668,'state-winning-votes'!$A$2:$L$2,0)</f>
        <v>3</v>
      </c>
      <c r="S668" cm="1">
        <f t="array" ref="S668">INDEX('state-winning-votes'!$A$1:$L$53,$Q668,$R668)</f>
        <v>989609</v>
      </c>
      <c r="T668">
        <f>INDEX('state-winning-votes'!$A$1:$L$53,MATCH($C668,'state-winning-votes'!$A:$A,0),MATCH($A668,'state-winning-votes'!$A$2:$L$2,0))</f>
        <v>989609</v>
      </c>
      <c r="U668" t="str">
        <f t="shared" si="31"/>
        <v>Reagan, Ronald</v>
      </c>
      <c r="V668" t="str">
        <f>_xlfn.XLOOKUP(INDEX('state-winning-votes'!$A$1:$L$53,MATCH($C668,'state-winning-votes'!$A:$A,0),MATCH($A668,'state-winning-votes'!$A$2:$L$2,0)),$L:$L,$H:$H)</f>
        <v>Reagan, Ronald</v>
      </c>
      <c r="W668" t="str">
        <f>VLOOKUP(A668,'national-winners'!$A$2:$B$13,2,0)</f>
        <v>Reagan, Ronald</v>
      </c>
      <c r="X668" t="str">
        <f t="shared" si="32"/>
        <v xml:space="preserve"> Ronald Reagan (W)</v>
      </c>
    </row>
    <row r="669" spans="1:24" x14ac:dyDescent="0.25">
      <c r="A669">
        <v>1980</v>
      </c>
      <c r="B669" t="s">
        <v>150</v>
      </c>
      <c r="C669" t="s">
        <v>151</v>
      </c>
      <c r="D669">
        <v>51</v>
      </c>
      <c r="E669">
        <v>54</v>
      </c>
      <c r="F669">
        <v>40</v>
      </c>
      <c r="G669" t="s">
        <v>16</v>
      </c>
      <c r="H669" t="s">
        <v>165</v>
      </c>
      <c r="I669" t="str">
        <f t="shared" si="30"/>
        <v>Deberry, Clifton(L)</v>
      </c>
      <c r="J669" t="s">
        <v>37</v>
      </c>
      <c r="K669" t="b">
        <v>0</v>
      </c>
      <c r="L669">
        <v>1986</v>
      </c>
      <c r="M669">
        <v>1866032</v>
      </c>
      <c r="N669">
        <v>20171015</v>
      </c>
      <c r="O669" t="s">
        <v>19</v>
      </c>
      <c r="P669" t="str">
        <f>IF(VLOOKUP(A669,'national-winners'!$A$2:$B$13,2,0)=H669,"W","L")</f>
        <v>L</v>
      </c>
      <c r="Q669">
        <f>MATCH(C669,'state-winning-votes'!A:A,0)</f>
        <v>48</v>
      </c>
      <c r="R669">
        <f>MATCH(A669,'state-winning-votes'!$A$2:$L$2,0)</f>
        <v>3</v>
      </c>
      <c r="S669" cm="1">
        <f t="array" ref="S669">INDEX('state-winning-votes'!$A$1:$L$53,$Q669,$R669)</f>
        <v>989609</v>
      </c>
      <c r="T669">
        <f>INDEX('state-winning-votes'!$A$1:$L$53,MATCH($C669,'state-winning-votes'!$A:$A,0),MATCH($A669,'state-winning-votes'!$A$2:$L$2,0))</f>
        <v>989609</v>
      </c>
      <c r="U669" t="str">
        <f t="shared" si="31"/>
        <v>Reagan, Ronald</v>
      </c>
      <c r="V669" t="str">
        <f>_xlfn.XLOOKUP(INDEX('state-winning-votes'!$A$1:$L$53,MATCH($C669,'state-winning-votes'!$A:$A,0),MATCH($A669,'state-winning-votes'!$A$2:$L$2,0)),$L:$L,$H:$H)</f>
        <v>Reagan, Ronald</v>
      </c>
      <c r="W669" t="str">
        <f>VLOOKUP(A669,'national-winners'!$A$2:$B$13,2,0)</f>
        <v>Reagan, Ronald</v>
      </c>
      <c r="X669" t="str">
        <f t="shared" si="32"/>
        <v xml:space="preserve"> Ronald Reagan (W)</v>
      </c>
    </row>
    <row r="670" spans="1:24" x14ac:dyDescent="0.25">
      <c r="A670">
        <v>1980</v>
      </c>
      <c r="B670" t="s">
        <v>152</v>
      </c>
      <c r="C670" t="s">
        <v>153</v>
      </c>
      <c r="D670">
        <v>53</v>
      </c>
      <c r="E670">
        <v>91</v>
      </c>
      <c r="F670">
        <v>73</v>
      </c>
      <c r="G670" t="s">
        <v>16</v>
      </c>
      <c r="H670" t="s">
        <v>160</v>
      </c>
      <c r="I670" t="str">
        <f t="shared" si="30"/>
        <v>Reagan, Ronald(W)</v>
      </c>
      <c r="J670" t="s">
        <v>21</v>
      </c>
      <c r="K670" t="b">
        <v>0</v>
      </c>
      <c r="L670">
        <v>865244</v>
      </c>
      <c r="M670">
        <v>1742394</v>
      </c>
      <c r="N670">
        <v>20171015</v>
      </c>
      <c r="O670" t="s">
        <v>19</v>
      </c>
      <c r="P670" t="str">
        <f>IF(VLOOKUP(A670,'national-winners'!$A$2:$B$13,2,0)=H670,"W","L")</f>
        <v>W</v>
      </c>
      <c r="Q670">
        <f>MATCH(C670,'state-winning-votes'!A:A,0)</f>
        <v>50</v>
      </c>
      <c r="R670">
        <f>MATCH(A670,'state-winning-votes'!$A$2:$L$2,0)</f>
        <v>3</v>
      </c>
      <c r="S670" cm="1">
        <f t="array" ref="S670">INDEX('state-winning-votes'!$A$1:$L$53,$Q670,$R670)</f>
        <v>865244</v>
      </c>
      <c r="T670">
        <f>INDEX('state-winning-votes'!$A$1:$L$53,MATCH($C670,'state-winning-votes'!$A:$A,0),MATCH($A670,'state-winning-votes'!$A$2:$L$2,0))</f>
        <v>865244</v>
      </c>
      <c r="U670" t="str">
        <f t="shared" si="31"/>
        <v>Reagan, Ronald</v>
      </c>
      <c r="V670" t="str">
        <f>_xlfn.XLOOKUP(INDEX('state-winning-votes'!$A$1:$L$53,MATCH($C670,'state-winning-votes'!$A:$A,0),MATCH($A670,'state-winning-votes'!$A$2:$L$2,0)),$L:$L,$H:$H)</f>
        <v>Reagan, Ronald</v>
      </c>
      <c r="W670" t="str">
        <f>VLOOKUP(A670,'national-winners'!$A$2:$B$13,2,0)</f>
        <v>Reagan, Ronald</v>
      </c>
      <c r="X670" t="str">
        <f t="shared" si="32"/>
        <v xml:space="preserve"> Ronald Reagan (W)</v>
      </c>
    </row>
    <row r="671" spans="1:24" x14ac:dyDescent="0.25">
      <c r="A671">
        <v>1980</v>
      </c>
      <c r="B671" t="s">
        <v>152</v>
      </c>
      <c r="C671" t="s">
        <v>153</v>
      </c>
      <c r="D671">
        <v>53</v>
      </c>
      <c r="E671">
        <v>91</v>
      </c>
      <c r="F671">
        <v>73</v>
      </c>
      <c r="G671" t="s">
        <v>16</v>
      </c>
      <c r="H671" t="s">
        <v>17</v>
      </c>
      <c r="I671" t="str">
        <f t="shared" si="30"/>
        <v>Carter, Jimmy(L)</v>
      </c>
      <c r="J671" t="s">
        <v>18</v>
      </c>
      <c r="K671" t="b">
        <v>0</v>
      </c>
      <c r="L671">
        <v>650193</v>
      </c>
      <c r="M671">
        <v>1742394</v>
      </c>
      <c r="N671">
        <v>20171015</v>
      </c>
      <c r="O671" t="s">
        <v>19</v>
      </c>
      <c r="P671" t="str">
        <f>IF(VLOOKUP(A671,'national-winners'!$A$2:$B$13,2,0)=H671,"W","L")</f>
        <v>L</v>
      </c>
      <c r="Q671">
        <f>MATCH(C671,'state-winning-votes'!A:A,0)</f>
        <v>50</v>
      </c>
      <c r="R671">
        <f>MATCH(A671,'state-winning-votes'!$A$2:$L$2,0)</f>
        <v>3</v>
      </c>
      <c r="S671" cm="1">
        <f t="array" ref="S671">INDEX('state-winning-votes'!$A$1:$L$53,$Q671,$R671)</f>
        <v>865244</v>
      </c>
      <c r="T671">
        <f>INDEX('state-winning-votes'!$A$1:$L$53,MATCH($C671,'state-winning-votes'!$A:$A,0),MATCH($A671,'state-winning-votes'!$A$2:$L$2,0))</f>
        <v>865244</v>
      </c>
      <c r="U671" t="str">
        <f t="shared" si="31"/>
        <v>Reagan, Ronald</v>
      </c>
      <c r="V671" t="str">
        <f>_xlfn.XLOOKUP(INDEX('state-winning-votes'!$A$1:$L$53,MATCH($C671,'state-winning-votes'!$A:$A,0),MATCH($A671,'state-winning-votes'!$A$2:$L$2,0)),$L:$L,$H:$H)</f>
        <v>Reagan, Ronald</v>
      </c>
      <c r="W671" t="str">
        <f>VLOOKUP(A671,'national-winners'!$A$2:$B$13,2,0)</f>
        <v>Reagan, Ronald</v>
      </c>
      <c r="X671" t="str">
        <f t="shared" si="32"/>
        <v xml:space="preserve"> Ronald Reagan (W)</v>
      </c>
    </row>
    <row r="672" spans="1:24" x14ac:dyDescent="0.25">
      <c r="A672">
        <v>1980</v>
      </c>
      <c r="B672" t="s">
        <v>152</v>
      </c>
      <c r="C672" t="s">
        <v>153</v>
      </c>
      <c r="D672">
        <v>53</v>
      </c>
      <c r="E672">
        <v>91</v>
      </c>
      <c r="F672">
        <v>73</v>
      </c>
      <c r="G672" t="s">
        <v>16</v>
      </c>
      <c r="H672" t="s">
        <v>161</v>
      </c>
      <c r="I672" t="str">
        <f t="shared" si="30"/>
        <v>Anderson, John B.(L)</v>
      </c>
      <c r="J672" t="s">
        <v>35</v>
      </c>
      <c r="K672" t="b">
        <v>0</v>
      </c>
      <c r="L672">
        <v>185073</v>
      </c>
      <c r="M672">
        <v>1742394</v>
      </c>
      <c r="N672">
        <v>20171015</v>
      </c>
      <c r="O672" t="s">
        <v>19</v>
      </c>
      <c r="P672" t="str">
        <f>IF(VLOOKUP(A672,'national-winners'!$A$2:$B$13,2,0)=H672,"W","L")</f>
        <v>L</v>
      </c>
      <c r="Q672">
        <f>MATCH(C672,'state-winning-votes'!A:A,0)</f>
        <v>50</v>
      </c>
      <c r="R672">
        <f>MATCH(A672,'state-winning-votes'!$A$2:$L$2,0)</f>
        <v>3</v>
      </c>
      <c r="S672" cm="1">
        <f t="array" ref="S672">INDEX('state-winning-votes'!$A$1:$L$53,$Q672,$R672)</f>
        <v>865244</v>
      </c>
      <c r="T672">
        <f>INDEX('state-winning-votes'!$A$1:$L$53,MATCH($C672,'state-winning-votes'!$A:$A,0),MATCH($A672,'state-winning-votes'!$A$2:$L$2,0))</f>
        <v>865244</v>
      </c>
      <c r="U672" t="str">
        <f t="shared" si="31"/>
        <v>Reagan, Ronald</v>
      </c>
      <c r="V672" t="str">
        <f>_xlfn.XLOOKUP(INDEX('state-winning-votes'!$A$1:$L$53,MATCH($C672,'state-winning-votes'!$A:$A,0),MATCH($A672,'state-winning-votes'!$A$2:$L$2,0)),$L:$L,$H:$H)</f>
        <v>Reagan, Ronald</v>
      </c>
      <c r="W672" t="str">
        <f>VLOOKUP(A672,'national-winners'!$A$2:$B$13,2,0)</f>
        <v>Reagan, Ronald</v>
      </c>
      <c r="X672" t="str">
        <f t="shared" si="32"/>
        <v xml:space="preserve"> Ronald Reagan (W)</v>
      </c>
    </row>
    <row r="673" spans="1:24" x14ac:dyDescent="0.25">
      <c r="A673">
        <v>1980</v>
      </c>
      <c r="B673" t="s">
        <v>152</v>
      </c>
      <c r="C673" t="s">
        <v>153</v>
      </c>
      <c r="D673">
        <v>53</v>
      </c>
      <c r="E673">
        <v>91</v>
      </c>
      <c r="F673">
        <v>73</v>
      </c>
      <c r="G673" t="s">
        <v>16</v>
      </c>
      <c r="H673" t="s">
        <v>163</v>
      </c>
      <c r="I673" t="str">
        <f t="shared" si="30"/>
        <v>Clark, Edward ""Ed""(L)</v>
      </c>
      <c r="J673" t="s">
        <v>29</v>
      </c>
      <c r="K673" t="b">
        <v>0</v>
      </c>
      <c r="L673">
        <v>29213</v>
      </c>
      <c r="M673">
        <v>1742394</v>
      </c>
      <c r="N673">
        <v>20171015</v>
      </c>
      <c r="O673" t="s">
        <v>19</v>
      </c>
      <c r="P673" t="str">
        <f>IF(VLOOKUP(A673,'national-winners'!$A$2:$B$13,2,0)=H673,"W","L")</f>
        <v>L</v>
      </c>
      <c r="Q673">
        <f>MATCH(C673,'state-winning-votes'!A:A,0)</f>
        <v>50</v>
      </c>
      <c r="R673">
        <f>MATCH(A673,'state-winning-votes'!$A$2:$L$2,0)</f>
        <v>3</v>
      </c>
      <c r="S673" cm="1">
        <f t="array" ref="S673">INDEX('state-winning-votes'!$A$1:$L$53,$Q673,$R673)</f>
        <v>865244</v>
      </c>
      <c r="T673">
        <f>INDEX('state-winning-votes'!$A$1:$L$53,MATCH($C673,'state-winning-votes'!$A:$A,0),MATCH($A673,'state-winning-votes'!$A$2:$L$2,0))</f>
        <v>865244</v>
      </c>
      <c r="U673" t="str">
        <f t="shared" si="31"/>
        <v>Reagan, Ronald</v>
      </c>
      <c r="V673" t="str">
        <f>_xlfn.XLOOKUP(INDEX('state-winning-votes'!$A$1:$L$53,MATCH($C673,'state-winning-votes'!$A:$A,0),MATCH($A673,'state-winning-votes'!$A$2:$L$2,0)),$L:$L,$H:$H)</f>
        <v>Reagan, Ronald</v>
      </c>
      <c r="W673" t="str">
        <f>VLOOKUP(A673,'national-winners'!$A$2:$B$13,2,0)</f>
        <v>Reagan, Ronald</v>
      </c>
      <c r="X673" t="str">
        <f t="shared" si="32"/>
        <v xml:space="preserve"> Ronald Reagan (W)</v>
      </c>
    </row>
    <row r="674" spans="1:24" x14ac:dyDescent="0.25">
      <c r="A674">
        <v>1980</v>
      </c>
      <c r="B674" t="s">
        <v>152</v>
      </c>
      <c r="C674" t="s">
        <v>153</v>
      </c>
      <c r="D674">
        <v>53</v>
      </c>
      <c r="E674">
        <v>91</v>
      </c>
      <c r="F674">
        <v>73</v>
      </c>
      <c r="G674" t="s">
        <v>16</v>
      </c>
      <c r="H674" t="s">
        <v>167</v>
      </c>
      <c r="I674" t="str">
        <f t="shared" si="30"/>
        <v>Commoner, Barry(L)</v>
      </c>
      <c r="J674" t="s">
        <v>168</v>
      </c>
      <c r="K674" t="b">
        <v>0</v>
      </c>
      <c r="L674">
        <v>9403</v>
      </c>
      <c r="M674">
        <v>1742394</v>
      </c>
      <c r="N674">
        <v>20171015</v>
      </c>
      <c r="O674" t="s">
        <v>19</v>
      </c>
      <c r="P674" t="str">
        <f>IF(VLOOKUP(A674,'national-winners'!$A$2:$B$13,2,0)=H674,"W","L")</f>
        <v>L</v>
      </c>
      <c r="Q674">
        <f>MATCH(C674,'state-winning-votes'!A:A,0)</f>
        <v>50</v>
      </c>
      <c r="R674">
        <f>MATCH(A674,'state-winning-votes'!$A$2:$L$2,0)</f>
        <v>3</v>
      </c>
      <c r="S674" cm="1">
        <f t="array" ref="S674">INDEX('state-winning-votes'!$A$1:$L$53,$Q674,$R674)</f>
        <v>865244</v>
      </c>
      <c r="T674">
        <f>INDEX('state-winning-votes'!$A$1:$L$53,MATCH($C674,'state-winning-votes'!$A:$A,0),MATCH($A674,'state-winning-votes'!$A$2:$L$2,0))</f>
        <v>865244</v>
      </c>
      <c r="U674" t="str">
        <f t="shared" si="31"/>
        <v>Reagan, Ronald</v>
      </c>
      <c r="V674" t="str">
        <f>_xlfn.XLOOKUP(INDEX('state-winning-votes'!$A$1:$L$53,MATCH($C674,'state-winning-votes'!$A:$A,0),MATCH($A674,'state-winning-votes'!$A$2:$L$2,0)),$L:$L,$H:$H)</f>
        <v>Reagan, Ronald</v>
      </c>
      <c r="W674" t="str">
        <f>VLOOKUP(A674,'national-winners'!$A$2:$B$13,2,0)</f>
        <v>Reagan, Ronald</v>
      </c>
      <c r="X674" t="str">
        <f t="shared" si="32"/>
        <v xml:space="preserve"> Ronald Reagan (W)</v>
      </c>
    </row>
    <row r="675" spans="1:24" x14ac:dyDescent="0.25">
      <c r="A675">
        <v>1980</v>
      </c>
      <c r="B675" t="s">
        <v>152</v>
      </c>
      <c r="C675" t="s">
        <v>153</v>
      </c>
      <c r="D675">
        <v>53</v>
      </c>
      <c r="E675">
        <v>91</v>
      </c>
      <c r="F675">
        <v>73</v>
      </c>
      <c r="G675" t="s">
        <v>16</v>
      </c>
      <c r="H675" t="s">
        <v>165</v>
      </c>
      <c r="I675" t="str">
        <f t="shared" si="30"/>
        <v>Deberry, Clifton(L)</v>
      </c>
      <c r="J675" t="s">
        <v>37</v>
      </c>
      <c r="K675" t="b">
        <v>0</v>
      </c>
      <c r="L675">
        <v>1137</v>
      </c>
      <c r="M675">
        <v>1742394</v>
      </c>
      <c r="N675">
        <v>20171015</v>
      </c>
      <c r="O675" t="s">
        <v>19</v>
      </c>
      <c r="P675" t="str">
        <f>IF(VLOOKUP(A675,'national-winners'!$A$2:$B$13,2,0)=H675,"W","L")</f>
        <v>L</v>
      </c>
      <c r="Q675">
        <f>MATCH(C675,'state-winning-votes'!A:A,0)</f>
        <v>50</v>
      </c>
      <c r="R675">
        <f>MATCH(A675,'state-winning-votes'!$A$2:$L$2,0)</f>
        <v>3</v>
      </c>
      <c r="S675" cm="1">
        <f t="array" ref="S675">INDEX('state-winning-votes'!$A$1:$L$53,$Q675,$R675)</f>
        <v>865244</v>
      </c>
      <c r="T675">
        <f>INDEX('state-winning-votes'!$A$1:$L$53,MATCH($C675,'state-winning-votes'!$A:$A,0),MATCH($A675,'state-winning-votes'!$A$2:$L$2,0))</f>
        <v>865244</v>
      </c>
      <c r="U675" t="str">
        <f t="shared" si="31"/>
        <v>Reagan, Ronald</v>
      </c>
      <c r="V675" t="str">
        <f>_xlfn.XLOOKUP(INDEX('state-winning-votes'!$A$1:$L$53,MATCH($C675,'state-winning-votes'!$A:$A,0),MATCH($A675,'state-winning-votes'!$A$2:$L$2,0)),$L:$L,$H:$H)</f>
        <v>Reagan, Ronald</v>
      </c>
      <c r="W675" t="str">
        <f>VLOOKUP(A675,'national-winners'!$A$2:$B$13,2,0)</f>
        <v>Reagan, Ronald</v>
      </c>
      <c r="X675" t="str">
        <f t="shared" si="32"/>
        <v xml:space="preserve"> Ronald Reagan (W)</v>
      </c>
    </row>
    <row r="676" spans="1:24" x14ac:dyDescent="0.25">
      <c r="A676">
        <v>1980</v>
      </c>
      <c r="B676" t="s">
        <v>152</v>
      </c>
      <c r="C676" t="s">
        <v>153</v>
      </c>
      <c r="D676">
        <v>53</v>
      </c>
      <c r="E676">
        <v>91</v>
      </c>
      <c r="F676">
        <v>73</v>
      </c>
      <c r="G676" t="s">
        <v>16</v>
      </c>
      <c r="H676" t="s">
        <v>166</v>
      </c>
      <c r="I676" t="str">
        <f t="shared" si="30"/>
        <v>McReynolds, David(L)</v>
      </c>
      <c r="J676" t="s">
        <v>100</v>
      </c>
      <c r="K676" t="b">
        <v>0</v>
      </c>
      <c r="L676">
        <v>956</v>
      </c>
      <c r="M676">
        <v>1742394</v>
      </c>
      <c r="N676">
        <v>20171015</v>
      </c>
      <c r="O676" t="s">
        <v>19</v>
      </c>
      <c r="P676" t="str">
        <f>IF(VLOOKUP(A676,'national-winners'!$A$2:$B$13,2,0)=H676,"W","L")</f>
        <v>L</v>
      </c>
      <c r="Q676">
        <f>MATCH(C676,'state-winning-votes'!A:A,0)</f>
        <v>50</v>
      </c>
      <c r="R676">
        <f>MATCH(A676,'state-winning-votes'!$A$2:$L$2,0)</f>
        <v>3</v>
      </c>
      <c r="S676" cm="1">
        <f t="array" ref="S676">INDEX('state-winning-votes'!$A$1:$L$53,$Q676,$R676)</f>
        <v>865244</v>
      </c>
      <c r="T676">
        <f>INDEX('state-winning-votes'!$A$1:$L$53,MATCH($C676,'state-winning-votes'!$A:$A,0),MATCH($A676,'state-winning-votes'!$A$2:$L$2,0))</f>
        <v>865244</v>
      </c>
      <c r="U676" t="str">
        <f t="shared" si="31"/>
        <v>Reagan, Ronald</v>
      </c>
      <c r="V676" t="str">
        <f>_xlfn.XLOOKUP(INDEX('state-winning-votes'!$A$1:$L$53,MATCH($C676,'state-winning-votes'!$A:$A,0),MATCH($A676,'state-winning-votes'!$A$2:$L$2,0)),$L:$L,$H:$H)</f>
        <v>Reagan, Ronald</v>
      </c>
      <c r="W676" t="str">
        <f>VLOOKUP(A676,'national-winners'!$A$2:$B$13,2,0)</f>
        <v>Reagan, Ronald</v>
      </c>
      <c r="X676" t="str">
        <f t="shared" si="32"/>
        <v xml:space="preserve"> Ronald Reagan (W)</v>
      </c>
    </row>
    <row r="677" spans="1:24" x14ac:dyDescent="0.25">
      <c r="A677">
        <v>1980</v>
      </c>
      <c r="B677" t="s">
        <v>152</v>
      </c>
      <c r="C677" t="s">
        <v>153</v>
      </c>
      <c r="D677">
        <v>53</v>
      </c>
      <c r="E677">
        <v>91</v>
      </c>
      <c r="F677">
        <v>73</v>
      </c>
      <c r="G677" t="s">
        <v>16</v>
      </c>
      <c r="H677" t="s">
        <v>26</v>
      </c>
      <c r="I677" t="str">
        <f t="shared" si="30"/>
        <v>Hall, Gus(L)</v>
      </c>
      <c r="J677" t="s">
        <v>27</v>
      </c>
      <c r="K677" t="b">
        <v>0</v>
      </c>
      <c r="L677">
        <v>834</v>
      </c>
      <c r="M677">
        <v>1742394</v>
      </c>
      <c r="N677">
        <v>20171015</v>
      </c>
      <c r="O677" t="s">
        <v>19</v>
      </c>
      <c r="P677" t="str">
        <f>IF(VLOOKUP(A677,'national-winners'!$A$2:$B$13,2,0)=H677,"W","L")</f>
        <v>L</v>
      </c>
      <c r="Q677">
        <f>MATCH(C677,'state-winning-votes'!A:A,0)</f>
        <v>50</v>
      </c>
      <c r="R677">
        <f>MATCH(A677,'state-winning-votes'!$A$2:$L$2,0)</f>
        <v>3</v>
      </c>
      <c r="S677" cm="1">
        <f t="array" ref="S677">INDEX('state-winning-votes'!$A$1:$L$53,$Q677,$R677)</f>
        <v>865244</v>
      </c>
      <c r="T677">
        <f>INDEX('state-winning-votes'!$A$1:$L$53,MATCH($C677,'state-winning-votes'!$A:$A,0),MATCH($A677,'state-winning-votes'!$A$2:$L$2,0))</f>
        <v>865244</v>
      </c>
      <c r="U677" t="str">
        <f t="shared" si="31"/>
        <v>Reagan, Ronald</v>
      </c>
      <c r="V677" t="str">
        <f>_xlfn.XLOOKUP(INDEX('state-winning-votes'!$A$1:$L$53,MATCH($C677,'state-winning-votes'!$A:$A,0),MATCH($A677,'state-winning-votes'!$A$2:$L$2,0)),$L:$L,$H:$H)</f>
        <v>Reagan, Ronald</v>
      </c>
      <c r="W677" t="str">
        <f>VLOOKUP(A677,'national-winners'!$A$2:$B$13,2,0)</f>
        <v>Reagan, Ronald</v>
      </c>
      <c r="X677" t="str">
        <f t="shared" si="32"/>
        <v xml:space="preserve"> Ronald Reagan (W)</v>
      </c>
    </row>
    <row r="678" spans="1:24" x14ac:dyDescent="0.25">
      <c r="A678">
        <v>1980</v>
      </c>
      <c r="B678" t="s">
        <v>152</v>
      </c>
      <c r="C678" t="s">
        <v>153</v>
      </c>
      <c r="D678">
        <v>53</v>
      </c>
      <c r="E678">
        <v>91</v>
      </c>
      <c r="F678">
        <v>73</v>
      </c>
      <c r="G678" t="s">
        <v>16</v>
      </c>
      <c r="H678" t="s">
        <v>169</v>
      </c>
      <c r="I678" t="str">
        <f t="shared" si="30"/>
        <v>Griswold, Deirdre(L)</v>
      </c>
      <c r="J678" t="s">
        <v>170</v>
      </c>
      <c r="K678" t="b">
        <v>0</v>
      </c>
      <c r="L678">
        <v>341</v>
      </c>
      <c r="M678">
        <v>1742394</v>
      </c>
      <c r="N678">
        <v>20171015</v>
      </c>
      <c r="O678" t="s">
        <v>19</v>
      </c>
      <c r="P678" t="str">
        <f>IF(VLOOKUP(A678,'national-winners'!$A$2:$B$13,2,0)=H678,"W","L")</f>
        <v>L</v>
      </c>
      <c r="Q678">
        <f>MATCH(C678,'state-winning-votes'!A:A,0)</f>
        <v>50</v>
      </c>
      <c r="R678">
        <f>MATCH(A678,'state-winning-votes'!$A$2:$L$2,0)</f>
        <v>3</v>
      </c>
      <c r="S678" cm="1">
        <f t="array" ref="S678">INDEX('state-winning-votes'!$A$1:$L$53,$Q678,$R678)</f>
        <v>865244</v>
      </c>
      <c r="T678">
        <f>INDEX('state-winning-votes'!$A$1:$L$53,MATCH($C678,'state-winning-votes'!$A:$A,0),MATCH($A678,'state-winning-votes'!$A$2:$L$2,0))</f>
        <v>865244</v>
      </c>
      <c r="U678" t="str">
        <f t="shared" si="31"/>
        <v>Reagan, Ronald</v>
      </c>
      <c r="V678" t="str">
        <f>_xlfn.XLOOKUP(INDEX('state-winning-votes'!$A$1:$L$53,MATCH($C678,'state-winning-votes'!$A:$A,0),MATCH($A678,'state-winning-votes'!$A$2:$L$2,0)),$L:$L,$H:$H)</f>
        <v>Reagan, Ronald</v>
      </c>
      <c r="W678" t="str">
        <f>VLOOKUP(A678,'national-winners'!$A$2:$B$13,2,0)</f>
        <v>Reagan, Ronald</v>
      </c>
      <c r="X678" t="str">
        <f t="shared" si="32"/>
        <v xml:space="preserve"> Ronald Reagan (W)</v>
      </c>
    </row>
    <row r="679" spans="1:24" x14ac:dyDescent="0.25">
      <c r="A679">
        <v>1980</v>
      </c>
      <c r="B679" t="s">
        <v>154</v>
      </c>
      <c r="C679" t="s">
        <v>155</v>
      </c>
      <c r="D679">
        <v>54</v>
      </c>
      <c r="E679">
        <v>55</v>
      </c>
      <c r="F679">
        <v>56</v>
      </c>
      <c r="G679" t="s">
        <v>16</v>
      </c>
      <c r="H679" t="s">
        <v>17</v>
      </c>
      <c r="I679" t="str">
        <f t="shared" si="30"/>
        <v>Carter, Jimmy(L)</v>
      </c>
      <c r="J679" t="s">
        <v>18</v>
      </c>
      <c r="K679" t="b">
        <v>0</v>
      </c>
      <c r="L679">
        <v>367462</v>
      </c>
      <c r="M679">
        <v>737715</v>
      </c>
      <c r="N679">
        <v>20171015</v>
      </c>
      <c r="O679" t="s">
        <v>19</v>
      </c>
      <c r="P679" t="str">
        <f>IF(VLOOKUP(A679,'national-winners'!$A$2:$B$13,2,0)=H679,"W","L")</f>
        <v>L</v>
      </c>
      <c r="Q679">
        <f>MATCH(C679,'state-winning-votes'!A:A,0)</f>
        <v>52</v>
      </c>
      <c r="R679">
        <f>MATCH(A679,'state-winning-votes'!$A$2:$L$2,0)</f>
        <v>3</v>
      </c>
      <c r="S679" cm="1">
        <f t="array" ref="S679">INDEX('state-winning-votes'!$A$1:$L$53,$Q679,$R679)</f>
        <v>367462</v>
      </c>
      <c r="T679">
        <f>INDEX('state-winning-votes'!$A$1:$L$53,MATCH($C679,'state-winning-votes'!$A:$A,0),MATCH($A679,'state-winning-votes'!$A$2:$L$2,0))</f>
        <v>367462</v>
      </c>
      <c r="U679" t="str">
        <f t="shared" si="31"/>
        <v>Carter, Jimmy</v>
      </c>
      <c r="V679" t="str">
        <f>_xlfn.XLOOKUP(INDEX('state-winning-votes'!$A$1:$L$53,MATCH($C679,'state-winning-votes'!$A:$A,0),MATCH($A679,'state-winning-votes'!$A$2:$L$2,0)),$L:$L,$H:$H)</f>
        <v>Carter, Jimmy</v>
      </c>
      <c r="W679" t="str">
        <f>VLOOKUP(A679,'national-winners'!$A$2:$B$13,2,0)</f>
        <v>Reagan, Ronald</v>
      </c>
      <c r="X679" t="str">
        <f t="shared" si="32"/>
        <v xml:space="preserve"> Jimmy Carter (W)</v>
      </c>
    </row>
    <row r="680" spans="1:24" x14ac:dyDescent="0.25">
      <c r="A680">
        <v>1980</v>
      </c>
      <c r="B680" t="s">
        <v>154</v>
      </c>
      <c r="C680" t="s">
        <v>155</v>
      </c>
      <c r="D680">
        <v>54</v>
      </c>
      <c r="E680">
        <v>55</v>
      </c>
      <c r="F680">
        <v>56</v>
      </c>
      <c r="G680" t="s">
        <v>16</v>
      </c>
      <c r="H680" t="s">
        <v>160</v>
      </c>
      <c r="I680" t="str">
        <f t="shared" si="30"/>
        <v>Reagan, Ronald(W)</v>
      </c>
      <c r="J680" t="s">
        <v>21</v>
      </c>
      <c r="K680" t="b">
        <v>0</v>
      </c>
      <c r="L680">
        <v>334206</v>
      </c>
      <c r="M680">
        <v>737715</v>
      </c>
      <c r="N680">
        <v>20171015</v>
      </c>
      <c r="O680" t="s">
        <v>19</v>
      </c>
      <c r="P680" t="str">
        <f>IF(VLOOKUP(A680,'national-winners'!$A$2:$B$13,2,0)=H680,"W","L")</f>
        <v>W</v>
      </c>
      <c r="Q680">
        <f>MATCH(C680,'state-winning-votes'!A:A,0)</f>
        <v>52</v>
      </c>
      <c r="R680">
        <f>MATCH(A680,'state-winning-votes'!$A$2:$L$2,0)</f>
        <v>3</v>
      </c>
      <c r="S680" cm="1">
        <f t="array" ref="S680">INDEX('state-winning-votes'!$A$1:$L$53,$Q680,$R680)</f>
        <v>367462</v>
      </c>
      <c r="T680">
        <f>INDEX('state-winning-votes'!$A$1:$L$53,MATCH($C680,'state-winning-votes'!$A:$A,0),MATCH($A680,'state-winning-votes'!$A$2:$L$2,0))</f>
        <v>367462</v>
      </c>
      <c r="U680" t="str">
        <f t="shared" si="31"/>
        <v>Carter, Jimmy</v>
      </c>
      <c r="V680" t="str">
        <f>_xlfn.XLOOKUP(INDEX('state-winning-votes'!$A$1:$L$53,MATCH($C680,'state-winning-votes'!$A:$A,0),MATCH($A680,'state-winning-votes'!$A$2:$L$2,0)),$L:$L,$H:$H)</f>
        <v>Carter, Jimmy</v>
      </c>
      <c r="W680" t="str">
        <f>VLOOKUP(A680,'national-winners'!$A$2:$B$13,2,0)</f>
        <v>Reagan, Ronald</v>
      </c>
      <c r="X680" t="str">
        <f t="shared" si="32"/>
        <v xml:space="preserve"> Jimmy Carter (W)</v>
      </c>
    </row>
    <row r="681" spans="1:24" x14ac:dyDescent="0.25">
      <c r="A681">
        <v>1980</v>
      </c>
      <c r="B681" t="s">
        <v>154</v>
      </c>
      <c r="C681" t="s">
        <v>155</v>
      </c>
      <c r="D681">
        <v>54</v>
      </c>
      <c r="E681">
        <v>55</v>
      </c>
      <c r="F681">
        <v>56</v>
      </c>
      <c r="G681" t="s">
        <v>16</v>
      </c>
      <c r="H681" t="s">
        <v>161</v>
      </c>
      <c r="I681" t="str">
        <f t="shared" si="30"/>
        <v>Anderson, John B.(L)</v>
      </c>
      <c r="J681" t="s">
        <v>35</v>
      </c>
      <c r="K681" t="b">
        <v>0</v>
      </c>
      <c r="L681">
        <v>31691</v>
      </c>
      <c r="M681">
        <v>737715</v>
      </c>
      <c r="N681">
        <v>20171015</v>
      </c>
      <c r="O681" t="s">
        <v>19</v>
      </c>
      <c r="P681" t="str">
        <f>IF(VLOOKUP(A681,'national-winners'!$A$2:$B$13,2,0)=H681,"W","L")</f>
        <v>L</v>
      </c>
      <c r="Q681">
        <f>MATCH(C681,'state-winning-votes'!A:A,0)</f>
        <v>52</v>
      </c>
      <c r="R681">
        <f>MATCH(A681,'state-winning-votes'!$A$2:$L$2,0)</f>
        <v>3</v>
      </c>
      <c r="S681" cm="1">
        <f t="array" ref="S681">INDEX('state-winning-votes'!$A$1:$L$53,$Q681,$R681)</f>
        <v>367462</v>
      </c>
      <c r="T681">
        <f>INDEX('state-winning-votes'!$A$1:$L$53,MATCH($C681,'state-winning-votes'!$A:$A,0),MATCH($A681,'state-winning-votes'!$A$2:$L$2,0))</f>
        <v>367462</v>
      </c>
      <c r="U681" t="str">
        <f t="shared" si="31"/>
        <v>Carter, Jimmy</v>
      </c>
      <c r="V681" t="str">
        <f>_xlfn.XLOOKUP(INDEX('state-winning-votes'!$A$1:$L$53,MATCH($C681,'state-winning-votes'!$A:$A,0),MATCH($A681,'state-winning-votes'!$A$2:$L$2,0)),$L:$L,$H:$H)</f>
        <v>Carter, Jimmy</v>
      </c>
      <c r="W681" t="str">
        <f>VLOOKUP(A681,'national-winners'!$A$2:$B$13,2,0)</f>
        <v>Reagan, Ronald</v>
      </c>
      <c r="X681" t="str">
        <f t="shared" si="32"/>
        <v xml:space="preserve"> Jimmy Carter (W)</v>
      </c>
    </row>
    <row r="682" spans="1:24" x14ac:dyDescent="0.25">
      <c r="A682">
        <v>1980</v>
      </c>
      <c r="B682" t="s">
        <v>154</v>
      </c>
      <c r="C682" t="s">
        <v>155</v>
      </c>
      <c r="D682">
        <v>54</v>
      </c>
      <c r="E682">
        <v>55</v>
      </c>
      <c r="F682">
        <v>56</v>
      </c>
      <c r="G682" t="s">
        <v>16</v>
      </c>
      <c r="H682" t="s">
        <v>163</v>
      </c>
      <c r="I682" t="str">
        <f t="shared" si="30"/>
        <v>Clark, Edward ""Ed""(L)</v>
      </c>
      <c r="J682" t="s">
        <v>29</v>
      </c>
      <c r="K682" t="b">
        <v>0</v>
      </c>
      <c r="L682">
        <v>4356</v>
      </c>
      <c r="M682">
        <v>737715</v>
      </c>
      <c r="N682">
        <v>20171015</v>
      </c>
      <c r="O682" t="s">
        <v>19</v>
      </c>
      <c r="P682" t="str">
        <f>IF(VLOOKUP(A682,'national-winners'!$A$2:$B$13,2,0)=H682,"W","L")</f>
        <v>L</v>
      </c>
      <c r="Q682">
        <f>MATCH(C682,'state-winning-votes'!A:A,0)</f>
        <v>52</v>
      </c>
      <c r="R682">
        <f>MATCH(A682,'state-winning-votes'!$A$2:$L$2,0)</f>
        <v>3</v>
      </c>
      <c r="S682" cm="1">
        <f t="array" ref="S682">INDEX('state-winning-votes'!$A$1:$L$53,$Q682,$R682)</f>
        <v>367462</v>
      </c>
      <c r="T682">
        <f>INDEX('state-winning-votes'!$A$1:$L$53,MATCH($C682,'state-winning-votes'!$A:$A,0),MATCH($A682,'state-winning-votes'!$A$2:$L$2,0))</f>
        <v>367462</v>
      </c>
      <c r="U682" t="str">
        <f t="shared" si="31"/>
        <v>Carter, Jimmy</v>
      </c>
      <c r="V682" t="str">
        <f>_xlfn.XLOOKUP(INDEX('state-winning-votes'!$A$1:$L$53,MATCH($C682,'state-winning-votes'!$A:$A,0),MATCH($A682,'state-winning-votes'!$A$2:$L$2,0)),$L:$L,$H:$H)</f>
        <v>Carter, Jimmy</v>
      </c>
      <c r="W682" t="str">
        <f>VLOOKUP(A682,'national-winners'!$A$2:$B$13,2,0)</f>
        <v>Reagan, Ronald</v>
      </c>
      <c r="X682" t="str">
        <f t="shared" si="32"/>
        <v xml:space="preserve"> Jimmy Carter (W)</v>
      </c>
    </row>
    <row r="683" spans="1:24" x14ac:dyDescent="0.25">
      <c r="A683">
        <v>1980</v>
      </c>
      <c r="B683" t="s">
        <v>156</v>
      </c>
      <c r="C683" t="s">
        <v>157</v>
      </c>
      <c r="D683">
        <v>55</v>
      </c>
      <c r="E683">
        <v>35</v>
      </c>
      <c r="F683">
        <v>25</v>
      </c>
      <c r="G683" t="s">
        <v>16</v>
      </c>
      <c r="H683" t="s">
        <v>160</v>
      </c>
      <c r="I683" t="str">
        <f t="shared" si="30"/>
        <v>Reagan, Ronald(W)</v>
      </c>
      <c r="J683" t="s">
        <v>21</v>
      </c>
      <c r="K683" t="b">
        <v>0</v>
      </c>
      <c r="L683">
        <v>1088845</v>
      </c>
      <c r="M683">
        <v>2273221</v>
      </c>
      <c r="N683">
        <v>20171015</v>
      </c>
      <c r="O683" t="s">
        <v>19</v>
      </c>
      <c r="P683" t="str">
        <f>IF(VLOOKUP(A683,'national-winners'!$A$2:$B$13,2,0)=H683,"W","L")</f>
        <v>W</v>
      </c>
      <c r="Q683">
        <f>MATCH(C683,'state-winning-votes'!A:A,0)</f>
        <v>51</v>
      </c>
      <c r="R683">
        <f>MATCH(A683,'state-winning-votes'!$A$2:$L$2,0)</f>
        <v>3</v>
      </c>
      <c r="S683" cm="1">
        <f t="array" ref="S683">INDEX('state-winning-votes'!$A$1:$L$53,$Q683,$R683)</f>
        <v>1088845</v>
      </c>
      <c r="T683">
        <f>INDEX('state-winning-votes'!$A$1:$L$53,MATCH($C683,'state-winning-votes'!$A:$A,0),MATCH($A683,'state-winning-votes'!$A$2:$L$2,0))</f>
        <v>1088845</v>
      </c>
      <c r="U683" t="str">
        <f t="shared" si="31"/>
        <v>Reagan, Ronald</v>
      </c>
      <c r="V683" t="str">
        <f>_xlfn.XLOOKUP(INDEX('state-winning-votes'!$A$1:$L$53,MATCH($C683,'state-winning-votes'!$A:$A,0),MATCH($A683,'state-winning-votes'!$A$2:$L$2,0)),$L:$L,$H:$H)</f>
        <v>Reagan, Ronald</v>
      </c>
      <c r="W683" t="str">
        <f>VLOOKUP(A683,'national-winners'!$A$2:$B$13,2,0)</f>
        <v>Reagan, Ronald</v>
      </c>
      <c r="X683" t="str">
        <f t="shared" si="32"/>
        <v xml:space="preserve"> Ronald Reagan (W)</v>
      </c>
    </row>
    <row r="684" spans="1:24" x14ac:dyDescent="0.25">
      <c r="A684">
        <v>1980</v>
      </c>
      <c r="B684" t="s">
        <v>156</v>
      </c>
      <c r="C684" t="s">
        <v>157</v>
      </c>
      <c r="D684">
        <v>55</v>
      </c>
      <c r="E684">
        <v>35</v>
      </c>
      <c r="F684">
        <v>25</v>
      </c>
      <c r="G684" t="s">
        <v>16</v>
      </c>
      <c r="H684" t="s">
        <v>17</v>
      </c>
      <c r="I684" t="str">
        <f t="shared" si="30"/>
        <v>Carter, Jimmy(L)</v>
      </c>
      <c r="J684" t="s">
        <v>18</v>
      </c>
      <c r="K684" t="b">
        <v>0</v>
      </c>
      <c r="L684">
        <v>981584</v>
      </c>
      <c r="M684">
        <v>2273221</v>
      </c>
      <c r="N684">
        <v>20171015</v>
      </c>
      <c r="O684" t="s">
        <v>19</v>
      </c>
      <c r="P684" t="str">
        <f>IF(VLOOKUP(A684,'national-winners'!$A$2:$B$13,2,0)=H684,"W","L")</f>
        <v>L</v>
      </c>
      <c r="Q684">
        <f>MATCH(C684,'state-winning-votes'!A:A,0)</f>
        <v>51</v>
      </c>
      <c r="R684">
        <f>MATCH(A684,'state-winning-votes'!$A$2:$L$2,0)</f>
        <v>3</v>
      </c>
      <c r="S684" cm="1">
        <f t="array" ref="S684">INDEX('state-winning-votes'!$A$1:$L$53,$Q684,$R684)</f>
        <v>1088845</v>
      </c>
      <c r="T684">
        <f>INDEX('state-winning-votes'!$A$1:$L$53,MATCH($C684,'state-winning-votes'!$A:$A,0),MATCH($A684,'state-winning-votes'!$A$2:$L$2,0))</f>
        <v>1088845</v>
      </c>
      <c r="U684" t="str">
        <f t="shared" si="31"/>
        <v>Reagan, Ronald</v>
      </c>
      <c r="V684" t="str">
        <f>_xlfn.XLOOKUP(INDEX('state-winning-votes'!$A$1:$L$53,MATCH($C684,'state-winning-votes'!$A:$A,0),MATCH($A684,'state-winning-votes'!$A$2:$L$2,0)),$L:$L,$H:$H)</f>
        <v>Reagan, Ronald</v>
      </c>
      <c r="W684" t="str">
        <f>VLOOKUP(A684,'national-winners'!$A$2:$B$13,2,0)</f>
        <v>Reagan, Ronald</v>
      </c>
      <c r="X684" t="str">
        <f t="shared" si="32"/>
        <v xml:space="preserve"> Ronald Reagan (W)</v>
      </c>
    </row>
    <row r="685" spans="1:24" x14ac:dyDescent="0.25">
      <c r="A685">
        <v>1980</v>
      </c>
      <c r="B685" t="s">
        <v>156</v>
      </c>
      <c r="C685" t="s">
        <v>157</v>
      </c>
      <c r="D685">
        <v>55</v>
      </c>
      <c r="E685">
        <v>35</v>
      </c>
      <c r="F685">
        <v>25</v>
      </c>
      <c r="G685" t="s">
        <v>16</v>
      </c>
      <c r="H685" t="s">
        <v>161</v>
      </c>
      <c r="I685" t="str">
        <f t="shared" si="30"/>
        <v>Anderson, John B.(L)</v>
      </c>
      <c r="J685" t="s">
        <v>35</v>
      </c>
      <c r="K685" t="b">
        <v>0</v>
      </c>
      <c r="L685">
        <v>160657</v>
      </c>
      <c r="M685">
        <v>2273221</v>
      </c>
      <c r="N685">
        <v>20171015</v>
      </c>
      <c r="O685" t="s">
        <v>19</v>
      </c>
      <c r="P685" t="str">
        <f>IF(VLOOKUP(A685,'national-winners'!$A$2:$B$13,2,0)=H685,"W","L")</f>
        <v>L</v>
      </c>
      <c r="Q685">
        <f>MATCH(C685,'state-winning-votes'!A:A,0)</f>
        <v>51</v>
      </c>
      <c r="R685">
        <f>MATCH(A685,'state-winning-votes'!$A$2:$L$2,0)</f>
        <v>3</v>
      </c>
      <c r="S685" cm="1">
        <f t="array" ref="S685">INDEX('state-winning-votes'!$A$1:$L$53,$Q685,$R685)</f>
        <v>1088845</v>
      </c>
      <c r="T685">
        <f>INDEX('state-winning-votes'!$A$1:$L$53,MATCH($C685,'state-winning-votes'!$A:$A,0),MATCH($A685,'state-winning-votes'!$A$2:$L$2,0))</f>
        <v>1088845</v>
      </c>
      <c r="U685" t="str">
        <f t="shared" si="31"/>
        <v>Reagan, Ronald</v>
      </c>
      <c r="V685" t="str">
        <f>_xlfn.XLOOKUP(INDEX('state-winning-votes'!$A$1:$L$53,MATCH($C685,'state-winning-votes'!$A:$A,0),MATCH($A685,'state-winning-votes'!$A$2:$L$2,0)),$L:$L,$H:$H)</f>
        <v>Reagan, Ronald</v>
      </c>
      <c r="W685" t="str">
        <f>VLOOKUP(A685,'national-winners'!$A$2:$B$13,2,0)</f>
        <v>Reagan, Ronald</v>
      </c>
      <c r="X685" t="str">
        <f t="shared" si="32"/>
        <v xml:space="preserve"> Ronald Reagan (W)</v>
      </c>
    </row>
    <row r="686" spans="1:24" x14ac:dyDescent="0.25">
      <c r="A686">
        <v>1980</v>
      </c>
      <c r="B686" t="s">
        <v>156</v>
      </c>
      <c r="C686" t="s">
        <v>157</v>
      </c>
      <c r="D686">
        <v>55</v>
      </c>
      <c r="E686">
        <v>35</v>
      </c>
      <c r="F686">
        <v>25</v>
      </c>
      <c r="G686" t="s">
        <v>16</v>
      </c>
      <c r="H686" t="s">
        <v>163</v>
      </c>
      <c r="I686" t="str">
        <f t="shared" si="30"/>
        <v>Clark, Edward ""Ed""(L)</v>
      </c>
      <c r="J686" t="s">
        <v>29</v>
      </c>
      <c r="K686" t="b">
        <v>0</v>
      </c>
      <c r="L686">
        <v>29135</v>
      </c>
      <c r="M686">
        <v>2273221</v>
      </c>
      <c r="N686">
        <v>20171015</v>
      </c>
      <c r="O686" t="s">
        <v>19</v>
      </c>
      <c r="P686" t="str">
        <f>IF(VLOOKUP(A686,'national-winners'!$A$2:$B$13,2,0)=H686,"W","L")</f>
        <v>L</v>
      </c>
      <c r="Q686">
        <f>MATCH(C686,'state-winning-votes'!A:A,0)</f>
        <v>51</v>
      </c>
      <c r="R686">
        <f>MATCH(A686,'state-winning-votes'!$A$2:$L$2,0)</f>
        <v>3</v>
      </c>
      <c r="S686" cm="1">
        <f t="array" ref="S686">INDEX('state-winning-votes'!$A$1:$L$53,$Q686,$R686)</f>
        <v>1088845</v>
      </c>
      <c r="T686">
        <f>INDEX('state-winning-votes'!$A$1:$L$53,MATCH($C686,'state-winning-votes'!$A:$A,0),MATCH($A686,'state-winning-votes'!$A$2:$L$2,0))</f>
        <v>1088845</v>
      </c>
      <c r="U686" t="str">
        <f t="shared" si="31"/>
        <v>Reagan, Ronald</v>
      </c>
      <c r="V686" t="str">
        <f>_xlfn.XLOOKUP(INDEX('state-winning-votes'!$A$1:$L$53,MATCH($C686,'state-winning-votes'!$A:$A,0),MATCH($A686,'state-winning-votes'!$A$2:$L$2,0)),$L:$L,$H:$H)</f>
        <v>Reagan, Ronald</v>
      </c>
      <c r="W686" t="str">
        <f>VLOOKUP(A686,'national-winners'!$A$2:$B$13,2,0)</f>
        <v>Reagan, Ronald</v>
      </c>
      <c r="X686" t="str">
        <f t="shared" si="32"/>
        <v xml:space="preserve"> Ronald Reagan (W)</v>
      </c>
    </row>
    <row r="687" spans="1:24" x14ac:dyDescent="0.25">
      <c r="A687">
        <v>1980</v>
      </c>
      <c r="B687" t="s">
        <v>156</v>
      </c>
      <c r="C687" t="s">
        <v>157</v>
      </c>
      <c r="D687">
        <v>55</v>
      </c>
      <c r="E687">
        <v>35</v>
      </c>
      <c r="F687">
        <v>25</v>
      </c>
      <c r="G687" t="s">
        <v>16</v>
      </c>
      <c r="H687" t="s">
        <v>167</v>
      </c>
      <c r="I687" t="str">
        <f t="shared" si="30"/>
        <v>Commoner, Barry(L)</v>
      </c>
      <c r="J687" t="s">
        <v>168</v>
      </c>
      <c r="K687" t="b">
        <v>0</v>
      </c>
      <c r="L687">
        <v>7767</v>
      </c>
      <c r="M687">
        <v>2273221</v>
      </c>
      <c r="N687">
        <v>20171015</v>
      </c>
      <c r="O687" t="s">
        <v>19</v>
      </c>
      <c r="P687" t="str">
        <f>IF(VLOOKUP(A687,'national-winners'!$A$2:$B$13,2,0)=H687,"W","L")</f>
        <v>L</v>
      </c>
      <c r="Q687">
        <f>MATCH(C687,'state-winning-votes'!A:A,0)</f>
        <v>51</v>
      </c>
      <c r="R687">
        <f>MATCH(A687,'state-winning-votes'!$A$2:$L$2,0)</f>
        <v>3</v>
      </c>
      <c r="S687" cm="1">
        <f t="array" ref="S687">INDEX('state-winning-votes'!$A$1:$L$53,$Q687,$R687)</f>
        <v>1088845</v>
      </c>
      <c r="T687">
        <f>INDEX('state-winning-votes'!$A$1:$L$53,MATCH($C687,'state-winning-votes'!$A:$A,0),MATCH($A687,'state-winning-votes'!$A$2:$L$2,0))</f>
        <v>1088845</v>
      </c>
      <c r="U687" t="str">
        <f t="shared" si="31"/>
        <v>Reagan, Ronald</v>
      </c>
      <c r="V687" t="str">
        <f>_xlfn.XLOOKUP(INDEX('state-winning-votes'!$A$1:$L$53,MATCH($C687,'state-winning-votes'!$A:$A,0),MATCH($A687,'state-winning-votes'!$A$2:$L$2,0)),$L:$L,$H:$H)</f>
        <v>Reagan, Ronald</v>
      </c>
      <c r="W687" t="str">
        <f>VLOOKUP(A687,'national-winners'!$A$2:$B$13,2,0)</f>
        <v>Reagan, Ronald</v>
      </c>
      <c r="X687" t="str">
        <f t="shared" si="32"/>
        <v xml:space="preserve"> Ronald Reagan (W)</v>
      </c>
    </row>
    <row r="688" spans="1:24" x14ac:dyDescent="0.25">
      <c r="A688">
        <v>1980</v>
      </c>
      <c r="B688" t="s">
        <v>156</v>
      </c>
      <c r="C688" t="s">
        <v>157</v>
      </c>
      <c r="D688">
        <v>55</v>
      </c>
      <c r="E688">
        <v>35</v>
      </c>
      <c r="F688">
        <v>25</v>
      </c>
      <c r="G688" t="s">
        <v>16</v>
      </c>
      <c r="H688" t="s">
        <v>162</v>
      </c>
      <c r="I688" t="str">
        <f t="shared" si="30"/>
        <v>Rarick, John(L)</v>
      </c>
      <c r="J688" t="s">
        <v>23</v>
      </c>
      <c r="K688" t="b">
        <v>0</v>
      </c>
      <c r="L688">
        <v>1519</v>
      </c>
      <c r="M688">
        <v>2273221</v>
      </c>
      <c r="N688">
        <v>20171015</v>
      </c>
      <c r="O688" t="s">
        <v>19</v>
      </c>
      <c r="P688" t="str">
        <f>IF(VLOOKUP(A688,'national-winners'!$A$2:$B$13,2,0)=H688,"W","L")</f>
        <v>L</v>
      </c>
      <c r="Q688">
        <f>MATCH(C688,'state-winning-votes'!A:A,0)</f>
        <v>51</v>
      </c>
      <c r="R688">
        <f>MATCH(A688,'state-winning-votes'!$A$2:$L$2,0)</f>
        <v>3</v>
      </c>
      <c r="S688" cm="1">
        <f t="array" ref="S688">INDEX('state-winning-votes'!$A$1:$L$53,$Q688,$R688)</f>
        <v>1088845</v>
      </c>
      <c r="T688">
        <f>INDEX('state-winning-votes'!$A$1:$L$53,MATCH($C688,'state-winning-votes'!$A:$A,0),MATCH($A688,'state-winning-votes'!$A$2:$L$2,0))</f>
        <v>1088845</v>
      </c>
      <c r="U688" t="str">
        <f t="shared" si="31"/>
        <v>Reagan, Ronald</v>
      </c>
      <c r="V688" t="str">
        <f>_xlfn.XLOOKUP(INDEX('state-winning-votes'!$A$1:$L$53,MATCH($C688,'state-winning-votes'!$A:$A,0),MATCH($A688,'state-winning-votes'!$A$2:$L$2,0)),$L:$L,$H:$H)</f>
        <v>Reagan, Ronald</v>
      </c>
      <c r="W688" t="str">
        <f>VLOOKUP(A688,'national-winners'!$A$2:$B$13,2,0)</f>
        <v>Reagan, Ronald</v>
      </c>
      <c r="X688" t="str">
        <f t="shared" si="32"/>
        <v xml:space="preserve"> Ronald Reagan (W)</v>
      </c>
    </row>
    <row r="689" spans="1:24" x14ac:dyDescent="0.25">
      <c r="A689">
        <v>1980</v>
      </c>
      <c r="B689" t="s">
        <v>156</v>
      </c>
      <c r="C689" t="s">
        <v>157</v>
      </c>
      <c r="D689">
        <v>55</v>
      </c>
      <c r="E689">
        <v>35</v>
      </c>
      <c r="F689">
        <v>25</v>
      </c>
      <c r="G689" t="s">
        <v>16</v>
      </c>
      <c r="I689" t="str">
        <f t="shared" si="30"/>
        <v>(L)</v>
      </c>
      <c r="K689" t="b">
        <v>1</v>
      </c>
      <c r="L689">
        <v>1337</v>
      </c>
      <c r="M689">
        <v>2273221</v>
      </c>
      <c r="N689">
        <v>20171015</v>
      </c>
      <c r="O689" t="s">
        <v>19</v>
      </c>
      <c r="P689" t="str">
        <f>IF(VLOOKUP(A689,'national-winners'!$A$2:$B$13,2,0)=H689,"W","L")</f>
        <v>L</v>
      </c>
      <c r="Q689">
        <f>MATCH(C689,'state-winning-votes'!A:A,0)</f>
        <v>51</v>
      </c>
      <c r="R689">
        <f>MATCH(A689,'state-winning-votes'!$A$2:$L$2,0)</f>
        <v>3</v>
      </c>
      <c r="S689" cm="1">
        <f t="array" ref="S689">INDEX('state-winning-votes'!$A$1:$L$53,$Q689,$R689)</f>
        <v>1088845</v>
      </c>
      <c r="T689">
        <f>INDEX('state-winning-votes'!$A$1:$L$53,MATCH($C689,'state-winning-votes'!$A:$A,0),MATCH($A689,'state-winning-votes'!$A$2:$L$2,0))</f>
        <v>1088845</v>
      </c>
      <c r="U689" t="str">
        <f t="shared" si="31"/>
        <v>Reagan, Ronald</v>
      </c>
      <c r="V689" t="str">
        <f>_xlfn.XLOOKUP(INDEX('state-winning-votes'!$A$1:$L$53,MATCH($C689,'state-winning-votes'!$A:$A,0),MATCH($A689,'state-winning-votes'!$A$2:$L$2,0)),$L:$L,$H:$H)</f>
        <v>Reagan, Ronald</v>
      </c>
      <c r="W689" t="str">
        <f>VLOOKUP(A689,'national-winners'!$A$2:$B$13,2,0)</f>
        <v>Reagan, Ronald</v>
      </c>
      <c r="X689" t="str">
        <f t="shared" si="32"/>
        <v xml:space="preserve"> Ronald Reagan (W)</v>
      </c>
    </row>
    <row r="690" spans="1:24" x14ac:dyDescent="0.25">
      <c r="A690">
        <v>1980</v>
      </c>
      <c r="B690" t="s">
        <v>156</v>
      </c>
      <c r="C690" t="s">
        <v>157</v>
      </c>
      <c r="D690">
        <v>55</v>
      </c>
      <c r="E690">
        <v>35</v>
      </c>
      <c r="F690">
        <v>25</v>
      </c>
      <c r="G690" t="s">
        <v>16</v>
      </c>
      <c r="H690" t="s">
        <v>166</v>
      </c>
      <c r="I690" t="str">
        <f t="shared" si="30"/>
        <v>McReynolds, David(L)</v>
      </c>
      <c r="J690" t="s">
        <v>100</v>
      </c>
      <c r="K690" t="b">
        <v>0</v>
      </c>
      <c r="L690">
        <v>808</v>
      </c>
      <c r="M690">
        <v>2273221</v>
      </c>
      <c r="N690">
        <v>20171015</v>
      </c>
      <c r="O690" t="s">
        <v>19</v>
      </c>
      <c r="P690" t="str">
        <f>IF(VLOOKUP(A690,'national-winners'!$A$2:$B$13,2,0)=H690,"W","L")</f>
        <v>L</v>
      </c>
      <c r="Q690">
        <f>MATCH(C690,'state-winning-votes'!A:A,0)</f>
        <v>51</v>
      </c>
      <c r="R690">
        <f>MATCH(A690,'state-winning-votes'!$A$2:$L$2,0)</f>
        <v>3</v>
      </c>
      <c r="S690" cm="1">
        <f t="array" ref="S690">INDEX('state-winning-votes'!$A$1:$L$53,$Q690,$R690)</f>
        <v>1088845</v>
      </c>
      <c r="T690">
        <f>INDEX('state-winning-votes'!$A$1:$L$53,MATCH($C690,'state-winning-votes'!$A:$A,0),MATCH($A690,'state-winning-votes'!$A$2:$L$2,0))</f>
        <v>1088845</v>
      </c>
      <c r="U690" t="str">
        <f t="shared" si="31"/>
        <v>Reagan, Ronald</v>
      </c>
      <c r="V690" t="str">
        <f>_xlfn.XLOOKUP(INDEX('state-winning-votes'!$A$1:$L$53,MATCH($C690,'state-winning-votes'!$A:$A,0),MATCH($A690,'state-winning-votes'!$A$2:$L$2,0)),$L:$L,$H:$H)</f>
        <v>Reagan, Ronald</v>
      </c>
      <c r="W690" t="str">
        <f>VLOOKUP(A690,'national-winners'!$A$2:$B$13,2,0)</f>
        <v>Reagan, Ronald</v>
      </c>
      <c r="X690" t="str">
        <f t="shared" si="32"/>
        <v xml:space="preserve"> Ronald Reagan (W)</v>
      </c>
    </row>
    <row r="691" spans="1:24" x14ac:dyDescent="0.25">
      <c r="A691">
        <v>1980</v>
      </c>
      <c r="B691" t="s">
        <v>156</v>
      </c>
      <c r="C691" t="s">
        <v>157</v>
      </c>
      <c r="D691">
        <v>55</v>
      </c>
      <c r="E691">
        <v>35</v>
      </c>
      <c r="F691">
        <v>25</v>
      </c>
      <c r="G691" t="s">
        <v>16</v>
      </c>
      <c r="H691" t="s">
        <v>26</v>
      </c>
      <c r="I691" t="str">
        <f t="shared" si="30"/>
        <v>Hall, Gus(L)</v>
      </c>
      <c r="J691" t="s">
        <v>27</v>
      </c>
      <c r="K691" t="b">
        <v>0</v>
      </c>
      <c r="L691">
        <v>772</v>
      </c>
      <c r="M691">
        <v>2273221</v>
      </c>
      <c r="N691">
        <v>20171015</v>
      </c>
      <c r="O691" t="s">
        <v>19</v>
      </c>
      <c r="P691" t="str">
        <f>IF(VLOOKUP(A691,'national-winners'!$A$2:$B$13,2,0)=H691,"W","L")</f>
        <v>L</v>
      </c>
      <c r="Q691">
        <f>MATCH(C691,'state-winning-votes'!A:A,0)</f>
        <v>51</v>
      </c>
      <c r="R691">
        <f>MATCH(A691,'state-winning-votes'!$A$2:$L$2,0)</f>
        <v>3</v>
      </c>
      <c r="S691" cm="1">
        <f t="array" ref="S691">INDEX('state-winning-votes'!$A$1:$L$53,$Q691,$R691)</f>
        <v>1088845</v>
      </c>
      <c r="T691">
        <f>INDEX('state-winning-votes'!$A$1:$L$53,MATCH($C691,'state-winning-votes'!$A:$A,0),MATCH($A691,'state-winning-votes'!$A$2:$L$2,0))</f>
        <v>1088845</v>
      </c>
      <c r="U691" t="str">
        <f t="shared" si="31"/>
        <v>Reagan, Ronald</v>
      </c>
      <c r="V691" t="str">
        <f>_xlfn.XLOOKUP(INDEX('state-winning-votes'!$A$1:$L$53,MATCH($C691,'state-winning-votes'!$A:$A,0),MATCH($A691,'state-winning-votes'!$A$2:$L$2,0)),$L:$L,$H:$H)</f>
        <v>Reagan, Ronald</v>
      </c>
      <c r="W691" t="str">
        <f>VLOOKUP(A691,'national-winners'!$A$2:$B$13,2,0)</f>
        <v>Reagan, Ronald</v>
      </c>
      <c r="X691" t="str">
        <f t="shared" si="32"/>
        <v xml:space="preserve"> Ronald Reagan (W)</v>
      </c>
    </row>
    <row r="692" spans="1:24" x14ac:dyDescent="0.25">
      <c r="A692">
        <v>1980</v>
      </c>
      <c r="B692" t="s">
        <v>156</v>
      </c>
      <c r="C692" t="s">
        <v>157</v>
      </c>
      <c r="D692">
        <v>55</v>
      </c>
      <c r="E692">
        <v>35</v>
      </c>
      <c r="F692">
        <v>25</v>
      </c>
      <c r="G692" t="s">
        <v>16</v>
      </c>
      <c r="H692" t="s">
        <v>169</v>
      </c>
      <c r="I692" t="str">
        <f t="shared" si="30"/>
        <v>Griswold, Deirdre(L)</v>
      </c>
      <c r="J692" t="s">
        <v>170</v>
      </c>
      <c r="K692" t="b">
        <v>0</v>
      </c>
      <c r="L692">
        <v>414</v>
      </c>
      <c r="M692">
        <v>2273221</v>
      </c>
      <c r="N692">
        <v>20171015</v>
      </c>
      <c r="O692" t="s">
        <v>19</v>
      </c>
      <c r="P692" t="str">
        <f>IF(VLOOKUP(A692,'national-winners'!$A$2:$B$13,2,0)=H692,"W","L")</f>
        <v>L</v>
      </c>
      <c r="Q692">
        <f>MATCH(C692,'state-winning-votes'!A:A,0)</f>
        <v>51</v>
      </c>
      <c r="R692">
        <f>MATCH(A692,'state-winning-votes'!$A$2:$L$2,0)</f>
        <v>3</v>
      </c>
      <c r="S692" cm="1">
        <f t="array" ref="S692">INDEX('state-winning-votes'!$A$1:$L$53,$Q692,$R692)</f>
        <v>1088845</v>
      </c>
      <c r="T692">
        <f>INDEX('state-winning-votes'!$A$1:$L$53,MATCH($C692,'state-winning-votes'!$A:$A,0),MATCH($A692,'state-winning-votes'!$A$2:$L$2,0))</f>
        <v>1088845</v>
      </c>
      <c r="U692" t="str">
        <f t="shared" si="31"/>
        <v>Reagan, Ronald</v>
      </c>
      <c r="V692" t="str">
        <f>_xlfn.XLOOKUP(INDEX('state-winning-votes'!$A$1:$L$53,MATCH($C692,'state-winning-votes'!$A:$A,0),MATCH($A692,'state-winning-votes'!$A$2:$L$2,0)),$L:$L,$H:$H)</f>
        <v>Reagan, Ronald</v>
      </c>
      <c r="W692" t="str">
        <f>VLOOKUP(A692,'national-winners'!$A$2:$B$13,2,0)</f>
        <v>Reagan, Ronald</v>
      </c>
      <c r="X692" t="str">
        <f t="shared" si="32"/>
        <v xml:space="preserve"> Ronald Reagan (W)</v>
      </c>
    </row>
    <row r="693" spans="1:24" x14ac:dyDescent="0.25">
      <c r="A693">
        <v>1980</v>
      </c>
      <c r="B693" t="s">
        <v>156</v>
      </c>
      <c r="C693" t="s">
        <v>157</v>
      </c>
      <c r="D693">
        <v>55</v>
      </c>
      <c r="E693">
        <v>35</v>
      </c>
      <c r="F693">
        <v>25</v>
      </c>
      <c r="G693" t="s">
        <v>16</v>
      </c>
      <c r="H693" t="s">
        <v>165</v>
      </c>
      <c r="I693" t="str">
        <f t="shared" si="30"/>
        <v>Deberry, Clifton(L)</v>
      </c>
      <c r="J693" t="s">
        <v>37</v>
      </c>
      <c r="K693" t="b">
        <v>0</v>
      </c>
      <c r="L693">
        <v>383</v>
      </c>
      <c r="M693">
        <v>2273221</v>
      </c>
      <c r="N693">
        <v>20171015</v>
      </c>
      <c r="O693" t="s">
        <v>19</v>
      </c>
      <c r="P693" t="str">
        <f>IF(VLOOKUP(A693,'national-winners'!$A$2:$B$13,2,0)=H693,"W","L")</f>
        <v>L</v>
      </c>
      <c r="Q693">
        <f>MATCH(C693,'state-winning-votes'!A:A,0)</f>
        <v>51</v>
      </c>
      <c r="R693">
        <f>MATCH(A693,'state-winning-votes'!$A$2:$L$2,0)</f>
        <v>3</v>
      </c>
      <c r="S693" cm="1">
        <f t="array" ref="S693">INDEX('state-winning-votes'!$A$1:$L$53,$Q693,$R693)</f>
        <v>1088845</v>
      </c>
      <c r="T693">
        <f>INDEX('state-winning-votes'!$A$1:$L$53,MATCH($C693,'state-winning-votes'!$A:$A,0),MATCH($A693,'state-winning-votes'!$A$2:$L$2,0))</f>
        <v>1088845</v>
      </c>
      <c r="U693" t="str">
        <f t="shared" si="31"/>
        <v>Reagan, Ronald</v>
      </c>
      <c r="V693" t="str">
        <f>_xlfn.XLOOKUP(INDEX('state-winning-votes'!$A$1:$L$53,MATCH($C693,'state-winning-votes'!$A:$A,0),MATCH($A693,'state-winning-votes'!$A$2:$L$2,0)),$L:$L,$H:$H)</f>
        <v>Reagan, Ronald</v>
      </c>
      <c r="W693" t="str">
        <f>VLOOKUP(A693,'national-winners'!$A$2:$B$13,2,0)</f>
        <v>Reagan, Ronald</v>
      </c>
      <c r="X693" t="str">
        <f t="shared" si="32"/>
        <v xml:space="preserve"> Ronald Reagan (W)</v>
      </c>
    </row>
    <row r="694" spans="1:24" x14ac:dyDescent="0.25">
      <c r="A694">
        <v>1980</v>
      </c>
      <c r="B694" t="s">
        <v>158</v>
      </c>
      <c r="C694" t="s">
        <v>159</v>
      </c>
      <c r="D694">
        <v>56</v>
      </c>
      <c r="E694">
        <v>83</v>
      </c>
      <c r="F694">
        <v>68</v>
      </c>
      <c r="G694" t="s">
        <v>16</v>
      </c>
      <c r="H694" t="s">
        <v>160</v>
      </c>
      <c r="I694" t="str">
        <f t="shared" si="30"/>
        <v>Reagan, Ronald(W)</v>
      </c>
      <c r="J694" t="s">
        <v>21</v>
      </c>
      <c r="K694" t="b">
        <v>0</v>
      </c>
      <c r="L694">
        <v>110700</v>
      </c>
      <c r="M694">
        <v>176713</v>
      </c>
      <c r="N694">
        <v>20171015</v>
      </c>
      <c r="O694" t="s">
        <v>19</v>
      </c>
      <c r="P694" t="str">
        <f>IF(VLOOKUP(A694,'national-winners'!$A$2:$B$13,2,0)=H694,"W","L")</f>
        <v>W</v>
      </c>
      <c r="Q694">
        <f>MATCH(C694,'state-winning-votes'!A:A,0)</f>
        <v>53</v>
      </c>
      <c r="R694">
        <f>MATCH(A694,'state-winning-votes'!$A$2:$L$2,0)</f>
        <v>3</v>
      </c>
      <c r="S694" cm="1">
        <f t="array" ref="S694">INDEX('state-winning-votes'!$A$1:$L$53,$Q694,$R694)</f>
        <v>110700</v>
      </c>
      <c r="T694">
        <f>INDEX('state-winning-votes'!$A$1:$L$53,MATCH($C694,'state-winning-votes'!$A:$A,0),MATCH($A694,'state-winning-votes'!$A$2:$L$2,0))</f>
        <v>110700</v>
      </c>
      <c r="U694" t="str">
        <f t="shared" si="31"/>
        <v>Reagan, Ronald</v>
      </c>
      <c r="V694" t="str">
        <f>_xlfn.XLOOKUP(INDEX('state-winning-votes'!$A$1:$L$53,MATCH($C694,'state-winning-votes'!$A:$A,0),MATCH($A694,'state-winning-votes'!$A$2:$L$2,0)),$L:$L,$H:$H)</f>
        <v>Reagan, Ronald</v>
      </c>
      <c r="W694" t="str">
        <f>VLOOKUP(A694,'national-winners'!$A$2:$B$13,2,0)</f>
        <v>Reagan, Ronald</v>
      </c>
      <c r="X694" t="str">
        <f t="shared" si="32"/>
        <v xml:space="preserve"> Ronald Reagan (W)</v>
      </c>
    </row>
    <row r="695" spans="1:24" x14ac:dyDescent="0.25">
      <c r="A695">
        <v>1980</v>
      </c>
      <c r="B695" t="s">
        <v>158</v>
      </c>
      <c r="C695" t="s">
        <v>159</v>
      </c>
      <c r="D695">
        <v>56</v>
      </c>
      <c r="E695">
        <v>83</v>
      </c>
      <c r="F695">
        <v>68</v>
      </c>
      <c r="G695" t="s">
        <v>16</v>
      </c>
      <c r="H695" t="s">
        <v>17</v>
      </c>
      <c r="I695" t="str">
        <f t="shared" si="30"/>
        <v>Carter, Jimmy(L)</v>
      </c>
      <c r="J695" t="s">
        <v>18</v>
      </c>
      <c r="K695" t="b">
        <v>0</v>
      </c>
      <c r="L695">
        <v>49427</v>
      </c>
      <c r="M695">
        <v>176713</v>
      </c>
      <c r="N695">
        <v>20171015</v>
      </c>
      <c r="O695" t="s">
        <v>19</v>
      </c>
      <c r="P695" t="str">
        <f>IF(VLOOKUP(A695,'national-winners'!$A$2:$B$13,2,0)=H695,"W","L")</f>
        <v>L</v>
      </c>
      <c r="Q695">
        <f>MATCH(C695,'state-winning-votes'!A:A,0)</f>
        <v>53</v>
      </c>
      <c r="R695">
        <f>MATCH(A695,'state-winning-votes'!$A$2:$L$2,0)</f>
        <v>3</v>
      </c>
      <c r="S695" cm="1">
        <f t="array" ref="S695">INDEX('state-winning-votes'!$A$1:$L$53,$Q695,$R695)</f>
        <v>110700</v>
      </c>
      <c r="T695">
        <f>INDEX('state-winning-votes'!$A$1:$L$53,MATCH($C695,'state-winning-votes'!$A:$A,0),MATCH($A695,'state-winning-votes'!$A$2:$L$2,0))</f>
        <v>110700</v>
      </c>
      <c r="U695" t="str">
        <f t="shared" si="31"/>
        <v>Reagan, Ronald</v>
      </c>
      <c r="V695" t="str">
        <f>_xlfn.XLOOKUP(INDEX('state-winning-votes'!$A$1:$L$53,MATCH($C695,'state-winning-votes'!$A:$A,0),MATCH($A695,'state-winning-votes'!$A$2:$L$2,0)),$L:$L,$H:$H)</f>
        <v>Reagan, Ronald</v>
      </c>
      <c r="W695" t="str">
        <f>VLOOKUP(A695,'national-winners'!$A$2:$B$13,2,0)</f>
        <v>Reagan, Ronald</v>
      </c>
      <c r="X695" t="str">
        <f t="shared" si="32"/>
        <v xml:space="preserve"> Ronald Reagan (W)</v>
      </c>
    </row>
    <row r="696" spans="1:24" x14ac:dyDescent="0.25">
      <c r="A696">
        <v>1980</v>
      </c>
      <c r="B696" t="s">
        <v>158</v>
      </c>
      <c r="C696" t="s">
        <v>159</v>
      </c>
      <c r="D696">
        <v>56</v>
      </c>
      <c r="E696">
        <v>83</v>
      </c>
      <c r="F696">
        <v>68</v>
      </c>
      <c r="G696" t="s">
        <v>16</v>
      </c>
      <c r="H696" t="s">
        <v>161</v>
      </c>
      <c r="I696" t="str">
        <f t="shared" si="30"/>
        <v>Anderson, John B.(L)</v>
      </c>
      <c r="J696" t="s">
        <v>35</v>
      </c>
      <c r="K696" t="b">
        <v>0</v>
      </c>
      <c r="L696">
        <v>12072</v>
      </c>
      <c r="M696">
        <v>176713</v>
      </c>
      <c r="N696">
        <v>20171015</v>
      </c>
      <c r="O696" t="s">
        <v>19</v>
      </c>
      <c r="P696" t="str">
        <f>IF(VLOOKUP(A696,'national-winners'!$A$2:$B$13,2,0)=H696,"W","L")</f>
        <v>L</v>
      </c>
      <c r="Q696">
        <f>MATCH(C696,'state-winning-votes'!A:A,0)</f>
        <v>53</v>
      </c>
      <c r="R696">
        <f>MATCH(A696,'state-winning-votes'!$A$2:$L$2,0)</f>
        <v>3</v>
      </c>
      <c r="S696" cm="1">
        <f t="array" ref="S696">INDEX('state-winning-votes'!$A$1:$L$53,$Q696,$R696)</f>
        <v>110700</v>
      </c>
      <c r="T696">
        <f>INDEX('state-winning-votes'!$A$1:$L$53,MATCH($C696,'state-winning-votes'!$A:$A,0),MATCH($A696,'state-winning-votes'!$A$2:$L$2,0))</f>
        <v>110700</v>
      </c>
      <c r="U696" t="str">
        <f t="shared" si="31"/>
        <v>Reagan, Ronald</v>
      </c>
      <c r="V696" t="str">
        <f>_xlfn.XLOOKUP(INDEX('state-winning-votes'!$A$1:$L$53,MATCH($C696,'state-winning-votes'!$A:$A,0),MATCH($A696,'state-winning-votes'!$A$2:$L$2,0)),$L:$L,$H:$H)</f>
        <v>Reagan, Ronald</v>
      </c>
      <c r="W696" t="str">
        <f>VLOOKUP(A696,'national-winners'!$A$2:$B$13,2,0)</f>
        <v>Reagan, Ronald</v>
      </c>
      <c r="X696" t="str">
        <f t="shared" si="32"/>
        <v xml:space="preserve"> Ronald Reagan (W)</v>
      </c>
    </row>
    <row r="697" spans="1:24" x14ac:dyDescent="0.25">
      <c r="A697">
        <v>1980</v>
      </c>
      <c r="B697" t="s">
        <v>158</v>
      </c>
      <c r="C697" t="s">
        <v>159</v>
      </c>
      <c r="D697">
        <v>56</v>
      </c>
      <c r="E697">
        <v>83</v>
      </c>
      <c r="F697">
        <v>68</v>
      </c>
      <c r="G697" t="s">
        <v>16</v>
      </c>
      <c r="H697" t="s">
        <v>163</v>
      </c>
      <c r="I697" t="str">
        <f t="shared" si="30"/>
        <v>Clark, Edward ""Ed""(L)</v>
      </c>
      <c r="J697" t="s">
        <v>29</v>
      </c>
      <c r="K697" t="b">
        <v>0</v>
      </c>
      <c r="L697">
        <v>4514</v>
      </c>
      <c r="M697">
        <v>176713</v>
      </c>
      <c r="N697">
        <v>20171015</v>
      </c>
      <c r="O697" t="s">
        <v>19</v>
      </c>
      <c r="P697" t="str">
        <f>IF(VLOOKUP(A697,'national-winners'!$A$2:$B$13,2,0)=H697,"W","L")</f>
        <v>L</v>
      </c>
      <c r="Q697">
        <f>MATCH(C697,'state-winning-votes'!A:A,0)</f>
        <v>53</v>
      </c>
      <c r="R697">
        <f>MATCH(A697,'state-winning-votes'!$A$2:$L$2,0)</f>
        <v>3</v>
      </c>
      <c r="S697" cm="1">
        <f t="array" ref="S697">INDEX('state-winning-votes'!$A$1:$L$53,$Q697,$R697)</f>
        <v>110700</v>
      </c>
      <c r="T697">
        <f>INDEX('state-winning-votes'!$A$1:$L$53,MATCH($C697,'state-winning-votes'!$A:$A,0),MATCH($A697,'state-winning-votes'!$A$2:$L$2,0))</f>
        <v>110700</v>
      </c>
      <c r="U697" t="str">
        <f t="shared" si="31"/>
        <v>Reagan, Ronald</v>
      </c>
      <c r="V697" t="str">
        <f>_xlfn.XLOOKUP(INDEX('state-winning-votes'!$A$1:$L$53,MATCH($C697,'state-winning-votes'!$A:$A,0),MATCH($A697,'state-winning-votes'!$A$2:$L$2,0)),$L:$L,$H:$H)</f>
        <v>Reagan, Ronald</v>
      </c>
      <c r="W697" t="str">
        <f>VLOOKUP(A697,'national-winners'!$A$2:$B$13,2,0)</f>
        <v>Reagan, Ronald</v>
      </c>
      <c r="X697" t="str">
        <f t="shared" si="32"/>
        <v xml:space="preserve"> Ronald Reagan (W)</v>
      </c>
    </row>
    <row r="698" spans="1:24" x14ac:dyDescent="0.25">
      <c r="A698">
        <v>1984</v>
      </c>
      <c r="B698" t="s">
        <v>14</v>
      </c>
      <c r="C698" t="s">
        <v>15</v>
      </c>
      <c r="D698">
        <v>1</v>
      </c>
      <c r="E698">
        <v>63</v>
      </c>
      <c r="F698">
        <v>41</v>
      </c>
      <c r="G698" t="s">
        <v>16</v>
      </c>
      <c r="H698" t="s">
        <v>160</v>
      </c>
      <c r="I698" t="str">
        <f t="shared" si="30"/>
        <v>Reagan, Ronald(W)</v>
      </c>
      <c r="J698" t="s">
        <v>21</v>
      </c>
      <c r="K698" t="b">
        <v>0</v>
      </c>
      <c r="L698">
        <v>872849</v>
      </c>
      <c r="M698">
        <v>1441713</v>
      </c>
      <c r="N698">
        <v>20171015</v>
      </c>
      <c r="O698" t="s">
        <v>19</v>
      </c>
      <c r="P698" t="str">
        <f>IF(VLOOKUP(A698,'national-winners'!$A$2:$B$13,2,0)=H698,"W","L")</f>
        <v>W</v>
      </c>
      <c r="Q698">
        <f>MATCH(C698,'state-winning-votes'!A:A,0)</f>
        <v>4</v>
      </c>
      <c r="R698">
        <f>MATCH(A698,'state-winning-votes'!$A$2:$L$2,0)</f>
        <v>4</v>
      </c>
      <c r="S698" cm="1">
        <f t="array" ref="S698">INDEX('state-winning-votes'!$A$1:$L$53,$Q698,$R698)</f>
        <v>872849</v>
      </c>
      <c r="T698">
        <f>INDEX('state-winning-votes'!$A$1:$L$53,MATCH($C698,'state-winning-votes'!$A:$A,0),MATCH($A698,'state-winning-votes'!$A$2:$L$2,0))</f>
        <v>872849</v>
      </c>
      <c r="U698" t="str">
        <f t="shared" si="31"/>
        <v>Reagan, Ronald</v>
      </c>
      <c r="V698" t="str">
        <f>_xlfn.XLOOKUP(INDEX('state-winning-votes'!$A$1:$L$53,MATCH($C698,'state-winning-votes'!$A:$A,0),MATCH($A698,'state-winning-votes'!$A$2:$L$2,0)),$L:$L,$H:$H)</f>
        <v>Reagan, Ronald</v>
      </c>
      <c r="W698" t="str">
        <f>VLOOKUP(A698,'national-winners'!$A$2:$B$13,2,0)</f>
        <v>Reagan, Ronald</v>
      </c>
      <c r="X698" t="str">
        <f t="shared" si="32"/>
        <v xml:space="preserve"> Ronald Reagan (W)</v>
      </c>
    </row>
    <row r="699" spans="1:24" x14ac:dyDescent="0.25">
      <c r="A699">
        <v>1984</v>
      </c>
      <c r="B699" t="s">
        <v>14</v>
      </c>
      <c r="C699" t="s">
        <v>15</v>
      </c>
      <c r="D699">
        <v>1</v>
      </c>
      <c r="E699">
        <v>63</v>
      </c>
      <c r="F699">
        <v>41</v>
      </c>
      <c r="G699" t="s">
        <v>16</v>
      </c>
      <c r="H699" t="s">
        <v>189</v>
      </c>
      <c r="I699" t="str">
        <f t="shared" si="30"/>
        <v>Mondale, Walter(L)</v>
      </c>
      <c r="J699" t="s">
        <v>18</v>
      </c>
      <c r="K699" t="b">
        <v>0</v>
      </c>
      <c r="L699">
        <v>551899</v>
      </c>
      <c r="M699">
        <v>1441713</v>
      </c>
      <c r="N699">
        <v>20171015</v>
      </c>
      <c r="O699" t="s">
        <v>19</v>
      </c>
      <c r="P699" t="str">
        <f>IF(VLOOKUP(A699,'national-winners'!$A$2:$B$13,2,0)=H699,"W","L")</f>
        <v>L</v>
      </c>
      <c r="Q699">
        <f>MATCH(C699,'state-winning-votes'!A:A,0)</f>
        <v>4</v>
      </c>
      <c r="R699">
        <f>MATCH(A699,'state-winning-votes'!$A$2:$L$2,0)</f>
        <v>4</v>
      </c>
      <c r="S699" cm="1">
        <f t="array" ref="S699">INDEX('state-winning-votes'!$A$1:$L$53,$Q699,$R699)</f>
        <v>872849</v>
      </c>
      <c r="T699">
        <f>INDEX('state-winning-votes'!$A$1:$L$53,MATCH($C699,'state-winning-votes'!$A:$A,0),MATCH($A699,'state-winning-votes'!$A$2:$L$2,0))</f>
        <v>872849</v>
      </c>
      <c r="U699" t="str">
        <f t="shared" si="31"/>
        <v>Reagan, Ronald</v>
      </c>
      <c r="V699" t="str">
        <f>_xlfn.XLOOKUP(INDEX('state-winning-votes'!$A$1:$L$53,MATCH($C699,'state-winning-votes'!$A:$A,0),MATCH($A699,'state-winning-votes'!$A$2:$L$2,0)),$L:$L,$H:$H)</f>
        <v>Reagan, Ronald</v>
      </c>
      <c r="W699" t="str">
        <f>VLOOKUP(A699,'national-winners'!$A$2:$B$13,2,0)</f>
        <v>Reagan, Ronald</v>
      </c>
      <c r="X699" t="str">
        <f t="shared" si="32"/>
        <v xml:space="preserve"> Ronald Reagan (W)</v>
      </c>
    </row>
    <row r="700" spans="1:24" x14ac:dyDescent="0.25">
      <c r="A700">
        <v>1984</v>
      </c>
      <c r="B700" t="s">
        <v>14</v>
      </c>
      <c r="C700" t="s">
        <v>15</v>
      </c>
      <c r="D700">
        <v>1</v>
      </c>
      <c r="E700">
        <v>63</v>
      </c>
      <c r="F700">
        <v>41</v>
      </c>
      <c r="G700" t="s">
        <v>16</v>
      </c>
      <c r="H700" t="s">
        <v>190</v>
      </c>
      <c r="I700" t="str">
        <f t="shared" si="30"/>
        <v>Bergland, David(L)</v>
      </c>
      <c r="J700" t="s">
        <v>29</v>
      </c>
      <c r="K700" t="b">
        <v>0</v>
      </c>
      <c r="L700">
        <v>9504</v>
      </c>
      <c r="M700">
        <v>1441713</v>
      </c>
      <c r="N700">
        <v>20171015</v>
      </c>
      <c r="O700" t="s">
        <v>19</v>
      </c>
      <c r="P700" t="str">
        <f>IF(VLOOKUP(A700,'national-winners'!$A$2:$B$13,2,0)=H700,"W","L")</f>
        <v>L</v>
      </c>
      <c r="Q700">
        <f>MATCH(C700,'state-winning-votes'!A:A,0)</f>
        <v>4</v>
      </c>
      <c r="R700">
        <f>MATCH(A700,'state-winning-votes'!$A$2:$L$2,0)</f>
        <v>4</v>
      </c>
      <c r="S700" cm="1">
        <f t="array" ref="S700">INDEX('state-winning-votes'!$A$1:$L$53,$Q700,$R700)</f>
        <v>872849</v>
      </c>
      <c r="T700">
        <f>INDEX('state-winning-votes'!$A$1:$L$53,MATCH($C700,'state-winning-votes'!$A:$A,0),MATCH($A700,'state-winning-votes'!$A$2:$L$2,0))</f>
        <v>872849</v>
      </c>
      <c r="U700" t="str">
        <f t="shared" si="31"/>
        <v>Reagan, Ronald</v>
      </c>
      <c r="V700" t="str">
        <f>_xlfn.XLOOKUP(INDEX('state-winning-votes'!$A$1:$L$53,MATCH($C700,'state-winning-votes'!$A:$A,0),MATCH($A700,'state-winning-votes'!$A$2:$L$2,0)),$L:$L,$H:$H)</f>
        <v>Reagan, Ronald</v>
      </c>
      <c r="W700" t="str">
        <f>VLOOKUP(A700,'national-winners'!$A$2:$B$13,2,0)</f>
        <v>Reagan, Ronald</v>
      </c>
      <c r="X700" t="str">
        <f t="shared" si="32"/>
        <v xml:space="preserve"> Ronald Reagan (W)</v>
      </c>
    </row>
    <row r="701" spans="1:24" x14ac:dyDescent="0.25">
      <c r="A701">
        <v>1984</v>
      </c>
      <c r="B701" t="s">
        <v>14</v>
      </c>
      <c r="C701" t="s">
        <v>15</v>
      </c>
      <c r="D701">
        <v>1</v>
      </c>
      <c r="E701">
        <v>63</v>
      </c>
      <c r="F701">
        <v>41</v>
      </c>
      <c r="G701" t="s">
        <v>16</v>
      </c>
      <c r="H701" t="s">
        <v>26</v>
      </c>
      <c r="I701" t="str">
        <f t="shared" si="30"/>
        <v>Hall, Gus(L)</v>
      </c>
      <c r="J701" t="s">
        <v>27</v>
      </c>
      <c r="K701" t="b">
        <v>0</v>
      </c>
      <c r="L701">
        <v>4671</v>
      </c>
      <c r="M701">
        <v>1441713</v>
      </c>
      <c r="N701">
        <v>20171015</v>
      </c>
      <c r="O701" t="s">
        <v>19</v>
      </c>
      <c r="P701" t="str">
        <f>IF(VLOOKUP(A701,'national-winners'!$A$2:$B$13,2,0)=H701,"W","L")</f>
        <v>L</v>
      </c>
      <c r="Q701">
        <f>MATCH(C701,'state-winning-votes'!A:A,0)</f>
        <v>4</v>
      </c>
      <c r="R701">
        <f>MATCH(A701,'state-winning-votes'!$A$2:$L$2,0)</f>
        <v>4</v>
      </c>
      <c r="S701" cm="1">
        <f t="array" ref="S701">INDEX('state-winning-votes'!$A$1:$L$53,$Q701,$R701)</f>
        <v>872849</v>
      </c>
      <c r="T701">
        <f>INDEX('state-winning-votes'!$A$1:$L$53,MATCH($C701,'state-winning-votes'!$A:$A,0),MATCH($A701,'state-winning-votes'!$A$2:$L$2,0))</f>
        <v>872849</v>
      </c>
      <c r="U701" t="str">
        <f t="shared" si="31"/>
        <v>Reagan, Ronald</v>
      </c>
      <c r="V701" t="str">
        <f>_xlfn.XLOOKUP(INDEX('state-winning-votes'!$A$1:$L$53,MATCH($C701,'state-winning-votes'!$A:$A,0),MATCH($A701,'state-winning-votes'!$A$2:$L$2,0)),$L:$L,$H:$H)</f>
        <v>Reagan, Ronald</v>
      </c>
      <c r="W701" t="str">
        <f>VLOOKUP(A701,'national-winners'!$A$2:$B$13,2,0)</f>
        <v>Reagan, Ronald</v>
      </c>
      <c r="X701" t="str">
        <f t="shared" si="32"/>
        <v xml:space="preserve"> Ronald Reagan (W)</v>
      </c>
    </row>
    <row r="702" spans="1:24" x14ac:dyDescent="0.25">
      <c r="A702">
        <v>1984</v>
      </c>
      <c r="B702" t="s">
        <v>14</v>
      </c>
      <c r="C702" t="s">
        <v>15</v>
      </c>
      <c r="D702">
        <v>1</v>
      </c>
      <c r="E702">
        <v>63</v>
      </c>
      <c r="F702">
        <v>41</v>
      </c>
      <c r="G702" t="s">
        <v>16</v>
      </c>
      <c r="H702" t="s">
        <v>191</v>
      </c>
      <c r="I702" t="str">
        <f t="shared" si="30"/>
        <v>Richards, Bob(L)</v>
      </c>
      <c r="J702" t="s">
        <v>192</v>
      </c>
      <c r="K702" t="b">
        <v>0</v>
      </c>
      <c r="L702">
        <v>1401</v>
      </c>
      <c r="M702">
        <v>1441713</v>
      </c>
      <c r="N702">
        <v>20171015</v>
      </c>
      <c r="O702" t="s">
        <v>19</v>
      </c>
      <c r="P702" t="str">
        <f>IF(VLOOKUP(A702,'national-winners'!$A$2:$B$13,2,0)=H702,"W","L")</f>
        <v>L</v>
      </c>
      <c r="Q702">
        <f>MATCH(C702,'state-winning-votes'!A:A,0)</f>
        <v>4</v>
      </c>
      <c r="R702">
        <f>MATCH(A702,'state-winning-votes'!$A$2:$L$2,0)</f>
        <v>4</v>
      </c>
      <c r="S702" cm="1">
        <f t="array" ref="S702">INDEX('state-winning-votes'!$A$1:$L$53,$Q702,$R702)</f>
        <v>872849</v>
      </c>
      <c r="T702">
        <f>INDEX('state-winning-votes'!$A$1:$L$53,MATCH($C702,'state-winning-votes'!$A:$A,0),MATCH($A702,'state-winning-votes'!$A$2:$L$2,0))</f>
        <v>872849</v>
      </c>
      <c r="U702" t="str">
        <f t="shared" si="31"/>
        <v>Reagan, Ronald</v>
      </c>
      <c r="V702" t="str">
        <f>_xlfn.XLOOKUP(INDEX('state-winning-votes'!$A$1:$L$53,MATCH($C702,'state-winning-votes'!$A:$A,0),MATCH($A702,'state-winning-votes'!$A$2:$L$2,0)),$L:$L,$H:$H)</f>
        <v>Reagan, Ronald</v>
      </c>
      <c r="W702" t="str">
        <f>VLOOKUP(A702,'national-winners'!$A$2:$B$13,2,0)</f>
        <v>Reagan, Ronald</v>
      </c>
      <c r="X702" t="str">
        <f t="shared" si="32"/>
        <v xml:space="preserve"> Ronald Reagan (W)</v>
      </c>
    </row>
    <row r="703" spans="1:24" x14ac:dyDescent="0.25">
      <c r="A703">
        <v>1984</v>
      </c>
      <c r="B703" t="s">
        <v>14</v>
      </c>
      <c r="C703" t="s">
        <v>15</v>
      </c>
      <c r="D703">
        <v>1</v>
      </c>
      <c r="E703">
        <v>63</v>
      </c>
      <c r="F703">
        <v>41</v>
      </c>
      <c r="G703" t="s">
        <v>16</v>
      </c>
      <c r="H703" t="s">
        <v>193</v>
      </c>
      <c r="I703" t="str">
        <f t="shared" si="30"/>
        <v>Mason, Melvin(L)</v>
      </c>
      <c r="J703" t="s">
        <v>37</v>
      </c>
      <c r="K703" t="b">
        <v>0</v>
      </c>
      <c r="L703">
        <v>730</v>
      </c>
      <c r="M703">
        <v>1441713</v>
      </c>
      <c r="N703">
        <v>20171015</v>
      </c>
      <c r="O703" t="s">
        <v>19</v>
      </c>
      <c r="P703" t="str">
        <f>IF(VLOOKUP(A703,'national-winners'!$A$2:$B$13,2,0)=H703,"W","L")</f>
        <v>L</v>
      </c>
      <c r="Q703">
        <f>MATCH(C703,'state-winning-votes'!A:A,0)</f>
        <v>4</v>
      </c>
      <c r="R703">
        <f>MATCH(A703,'state-winning-votes'!$A$2:$L$2,0)</f>
        <v>4</v>
      </c>
      <c r="S703" cm="1">
        <f t="array" ref="S703">INDEX('state-winning-votes'!$A$1:$L$53,$Q703,$R703)</f>
        <v>872849</v>
      </c>
      <c r="T703">
        <f>INDEX('state-winning-votes'!$A$1:$L$53,MATCH($C703,'state-winning-votes'!$A:$A,0),MATCH($A703,'state-winning-votes'!$A$2:$L$2,0))</f>
        <v>872849</v>
      </c>
      <c r="U703" t="str">
        <f t="shared" si="31"/>
        <v>Reagan, Ronald</v>
      </c>
      <c r="V703" t="str">
        <f>_xlfn.XLOOKUP(INDEX('state-winning-votes'!$A$1:$L$53,MATCH($C703,'state-winning-votes'!$A:$A,0),MATCH($A703,'state-winning-votes'!$A$2:$L$2,0)),$L:$L,$H:$H)</f>
        <v>Reagan, Ronald</v>
      </c>
      <c r="W703" t="str">
        <f>VLOOKUP(A703,'national-winners'!$A$2:$B$13,2,0)</f>
        <v>Reagan, Ronald</v>
      </c>
      <c r="X703" t="str">
        <f t="shared" si="32"/>
        <v xml:space="preserve"> Ronald Reagan (W)</v>
      </c>
    </row>
    <row r="704" spans="1:24" x14ac:dyDescent="0.25">
      <c r="A704">
        <v>1984</v>
      </c>
      <c r="B704" t="s">
        <v>14</v>
      </c>
      <c r="C704" t="s">
        <v>15</v>
      </c>
      <c r="D704">
        <v>1</v>
      </c>
      <c r="E704">
        <v>63</v>
      </c>
      <c r="F704">
        <v>41</v>
      </c>
      <c r="G704" t="s">
        <v>16</v>
      </c>
      <c r="H704" t="s">
        <v>194</v>
      </c>
      <c r="I704" t="str">
        <f t="shared" si="30"/>
        <v>Serrette, Dennis(L)</v>
      </c>
      <c r="J704" t="s">
        <v>195</v>
      </c>
      <c r="K704" t="b">
        <v>0</v>
      </c>
      <c r="L704">
        <v>659</v>
      </c>
      <c r="M704">
        <v>1441713</v>
      </c>
      <c r="N704">
        <v>20171015</v>
      </c>
      <c r="O704" t="s">
        <v>19</v>
      </c>
      <c r="P704" t="str">
        <f>IF(VLOOKUP(A704,'national-winners'!$A$2:$B$13,2,0)=H704,"W","L")</f>
        <v>L</v>
      </c>
      <c r="Q704">
        <f>MATCH(C704,'state-winning-votes'!A:A,0)</f>
        <v>4</v>
      </c>
      <c r="R704">
        <f>MATCH(A704,'state-winning-votes'!$A$2:$L$2,0)</f>
        <v>4</v>
      </c>
      <c r="S704" cm="1">
        <f t="array" ref="S704">INDEX('state-winning-votes'!$A$1:$L$53,$Q704,$R704)</f>
        <v>872849</v>
      </c>
      <c r="T704">
        <f>INDEX('state-winning-votes'!$A$1:$L$53,MATCH($C704,'state-winning-votes'!$A:$A,0),MATCH($A704,'state-winning-votes'!$A$2:$L$2,0))</f>
        <v>872849</v>
      </c>
      <c r="U704" t="str">
        <f t="shared" si="31"/>
        <v>Reagan, Ronald</v>
      </c>
      <c r="V704" t="str">
        <f>_xlfn.XLOOKUP(INDEX('state-winning-votes'!$A$1:$L$53,MATCH($C704,'state-winning-votes'!$A:$A,0),MATCH($A704,'state-winning-votes'!$A$2:$L$2,0)),$L:$L,$H:$H)</f>
        <v>Reagan, Ronald</v>
      </c>
      <c r="W704" t="str">
        <f>VLOOKUP(A704,'national-winners'!$A$2:$B$13,2,0)</f>
        <v>Reagan, Ronald</v>
      </c>
      <c r="X704" t="str">
        <f t="shared" si="32"/>
        <v xml:space="preserve"> Ronald Reagan (W)</v>
      </c>
    </row>
    <row r="705" spans="1:24" x14ac:dyDescent="0.25">
      <c r="A705">
        <v>1984</v>
      </c>
      <c r="B705" t="s">
        <v>30</v>
      </c>
      <c r="C705" t="s">
        <v>31</v>
      </c>
      <c r="D705">
        <v>2</v>
      </c>
      <c r="E705">
        <v>94</v>
      </c>
      <c r="F705">
        <v>81</v>
      </c>
      <c r="G705" t="s">
        <v>16</v>
      </c>
      <c r="H705" t="s">
        <v>160</v>
      </c>
      <c r="I705" t="str">
        <f t="shared" si="30"/>
        <v>Reagan, Ronald(W)</v>
      </c>
      <c r="J705" t="s">
        <v>21</v>
      </c>
      <c r="K705" t="b">
        <v>0</v>
      </c>
      <c r="L705">
        <v>138377</v>
      </c>
      <c r="M705">
        <v>207605</v>
      </c>
      <c r="N705">
        <v>20171015</v>
      </c>
      <c r="O705" t="s">
        <v>19</v>
      </c>
      <c r="P705" t="str">
        <f>IF(VLOOKUP(A705,'national-winners'!$A$2:$B$13,2,0)=H705,"W","L")</f>
        <v>W</v>
      </c>
      <c r="Q705">
        <f>MATCH(C705,'state-winning-votes'!A:A,0)</f>
        <v>3</v>
      </c>
      <c r="R705">
        <f>MATCH(A705,'state-winning-votes'!$A$2:$L$2,0)</f>
        <v>4</v>
      </c>
      <c r="S705" cm="1">
        <f t="array" ref="S705">INDEX('state-winning-votes'!$A$1:$L$53,$Q705,$R705)</f>
        <v>138377</v>
      </c>
      <c r="T705">
        <f>INDEX('state-winning-votes'!$A$1:$L$53,MATCH($C705,'state-winning-votes'!$A:$A,0),MATCH($A705,'state-winning-votes'!$A$2:$L$2,0))</f>
        <v>138377</v>
      </c>
      <c r="U705" t="str">
        <f t="shared" si="31"/>
        <v>Reagan, Ronald</v>
      </c>
      <c r="V705" t="str">
        <f>_xlfn.XLOOKUP(INDEX('state-winning-votes'!$A$1:$L$53,MATCH($C705,'state-winning-votes'!$A:$A,0),MATCH($A705,'state-winning-votes'!$A$2:$L$2,0)),$L:$L,$H:$H)</f>
        <v>Reagan, Ronald</v>
      </c>
      <c r="W705" t="str">
        <f>VLOOKUP(A705,'national-winners'!$A$2:$B$13,2,0)</f>
        <v>Reagan, Ronald</v>
      </c>
      <c r="X705" t="str">
        <f t="shared" si="32"/>
        <v xml:space="preserve"> Ronald Reagan (W)</v>
      </c>
    </row>
    <row r="706" spans="1:24" x14ac:dyDescent="0.25">
      <c r="A706">
        <v>1984</v>
      </c>
      <c r="B706" t="s">
        <v>30</v>
      </c>
      <c r="C706" t="s">
        <v>31</v>
      </c>
      <c r="D706">
        <v>2</v>
      </c>
      <c r="E706">
        <v>94</v>
      </c>
      <c r="F706">
        <v>81</v>
      </c>
      <c r="G706" t="s">
        <v>16</v>
      </c>
      <c r="H706" t="s">
        <v>189</v>
      </c>
      <c r="I706" t="str">
        <f t="shared" si="30"/>
        <v>Mondale, Walter(L)</v>
      </c>
      <c r="J706" t="s">
        <v>18</v>
      </c>
      <c r="K706" t="b">
        <v>0</v>
      </c>
      <c r="L706">
        <v>62007</v>
      </c>
      <c r="M706">
        <v>207605</v>
      </c>
      <c r="N706">
        <v>20171015</v>
      </c>
      <c r="O706" t="s">
        <v>19</v>
      </c>
      <c r="P706" t="str">
        <f>IF(VLOOKUP(A706,'national-winners'!$A$2:$B$13,2,0)=H706,"W","L")</f>
        <v>L</v>
      </c>
      <c r="Q706">
        <f>MATCH(C706,'state-winning-votes'!A:A,0)</f>
        <v>3</v>
      </c>
      <c r="R706">
        <f>MATCH(A706,'state-winning-votes'!$A$2:$L$2,0)</f>
        <v>4</v>
      </c>
      <c r="S706" cm="1">
        <f t="array" ref="S706">INDEX('state-winning-votes'!$A$1:$L$53,$Q706,$R706)</f>
        <v>138377</v>
      </c>
      <c r="T706">
        <f>INDEX('state-winning-votes'!$A$1:$L$53,MATCH($C706,'state-winning-votes'!$A:$A,0),MATCH($A706,'state-winning-votes'!$A$2:$L$2,0))</f>
        <v>138377</v>
      </c>
      <c r="U706" t="str">
        <f t="shared" si="31"/>
        <v>Reagan, Ronald</v>
      </c>
      <c r="V706" t="str">
        <f>_xlfn.XLOOKUP(INDEX('state-winning-votes'!$A$1:$L$53,MATCH($C706,'state-winning-votes'!$A:$A,0),MATCH($A706,'state-winning-votes'!$A$2:$L$2,0)),$L:$L,$H:$H)</f>
        <v>Reagan, Ronald</v>
      </c>
      <c r="W706" t="str">
        <f>VLOOKUP(A706,'national-winners'!$A$2:$B$13,2,0)</f>
        <v>Reagan, Ronald</v>
      </c>
      <c r="X706" t="str">
        <f t="shared" si="32"/>
        <v xml:space="preserve"> Ronald Reagan (W)</v>
      </c>
    </row>
    <row r="707" spans="1:24" x14ac:dyDescent="0.25">
      <c r="A707">
        <v>1984</v>
      </c>
      <c r="B707" t="s">
        <v>30</v>
      </c>
      <c r="C707" t="s">
        <v>31</v>
      </c>
      <c r="D707">
        <v>2</v>
      </c>
      <c r="E707">
        <v>94</v>
      </c>
      <c r="F707">
        <v>81</v>
      </c>
      <c r="G707" t="s">
        <v>16</v>
      </c>
      <c r="H707" t="s">
        <v>190</v>
      </c>
      <c r="I707" t="str">
        <f t="shared" ref="I707:I770" si="33">H707&amp;"("&amp;P707&amp;")"</f>
        <v>Bergland, David(L)</v>
      </c>
      <c r="J707" t="s">
        <v>29</v>
      </c>
      <c r="K707" t="b">
        <v>0</v>
      </c>
      <c r="L707">
        <v>6378</v>
      </c>
      <c r="M707">
        <v>207605</v>
      </c>
      <c r="N707">
        <v>20171015</v>
      </c>
      <c r="O707" t="s">
        <v>19</v>
      </c>
      <c r="P707" t="str">
        <f>IF(VLOOKUP(A707,'national-winners'!$A$2:$B$13,2,0)=H707,"W","L")</f>
        <v>L</v>
      </c>
      <c r="Q707">
        <f>MATCH(C707,'state-winning-votes'!A:A,0)</f>
        <v>3</v>
      </c>
      <c r="R707">
        <f>MATCH(A707,'state-winning-votes'!$A$2:$L$2,0)</f>
        <v>4</v>
      </c>
      <c r="S707" cm="1">
        <f t="array" ref="S707">INDEX('state-winning-votes'!$A$1:$L$53,$Q707,$R707)</f>
        <v>138377</v>
      </c>
      <c r="T707">
        <f>INDEX('state-winning-votes'!$A$1:$L$53,MATCH($C707,'state-winning-votes'!$A:$A,0),MATCH($A707,'state-winning-votes'!$A$2:$L$2,0))</f>
        <v>138377</v>
      </c>
      <c r="U707" t="str">
        <f t="shared" ref="U707:U770" si="34">_xlfn.XLOOKUP(T707,L:L,H:H)</f>
        <v>Reagan, Ronald</v>
      </c>
      <c r="V707" t="str">
        <f>_xlfn.XLOOKUP(INDEX('state-winning-votes'!$A$1:$L$53,MATCH($C707,'state-winning-votes'!$A:$A,0),MATCH($A707,'state-winning-votes'!$A$2:$L$2,0)),$L:$L,$H:$H)</f>
        <v>Reagan, Ronald</v>
      </c>
      <c r="W707" t="str">
        <f>VLOOKUP(A707,'national-winners'!$A$2:$B$13,2,0)</f>
        <v>Reagan, Ronald</v>
      </c>
      <c r="X707" t="str">
        <f t="shared" ref="X707:X770" si="35">IFERROR(RIGHT(V707,LEN(V707)-SEARCH(",",V707))&amp;" "&amp;LEFT(V707,SEARCH(",",V707)-1)&amp;" (W)","NULL")</f>
        <v xml:space="preserve"> Ronald Reagan (W)</v>
      </c>
    </row>
    <row r="708" spans="1:24" x14ac:dyDescent="0.25">
      <c r="A708">
        <v>1984</v>
      </c>
      <c r="B708" t="s">
        <v>30</v>
      </c>
      <c r="C708" t="s">
        <v>31</v>
      </c>
      <c r="D708">
        <v>2</v>
      </c>
      <c r="E708">
        <v>94</v>
      </c>
      <c r="F708">
        <v>81</v>
      </c>
      <c r="G708" t="s">
        <v>16</v>
      </c>
      <c r="H708" t="s">
        <v>59</v>
      </c>
      <c r="I708" t="str">
        <f t="shared" si="33"/>
        <v>Other(L)</v>
      </c>
      <c r="K708" t="b">
        <v>0</v>
      </c>
      <c r="L708">
        <v>843</v>
      </c>
      <c r="M708">
        <v>207605</v>
      </c>
      <c r="N708">
        <v>20171015</v>
      </c>
      <c r="O708" t="s">
        <v>19</v>
      </c>
      <c r="P708" t="str">
        <f>IF(VLOOKUP(A708,'national-winners'!$A$2:$B$13,2,0)=H708,"W","L")</f>
        <v>L</v>
      </c>
      <c r="Q708">
        <f>MATCH(C708,'state-winning-votes'!A:A,0)</f>
        <v>3</v>
      </c>
      <c r="R708">
        <f>MATCH(A708,'state-winning-votes'!$A$2:$L$2,0)</f>
        <v>4</v>
      </c>
      <c r="S708" cm="1">
        <f t="array" ref="S708">INDEX('state-winning-votes'!$A$1:$L$53,$Q708,$R708)</f>
        <v>138377</v>
      </c>
      <c r="T708">
        <f>INDEX('state-winning-votes'!$A$1:$L$53,MATCH($C708,'state-winning-votes'!$A:$A,0),MATCH($A708,'state-winning-votes'!$A$2:$L$2,0))</f>
        <v>138377</v>
      </c>
      <c r="U708" t="str">
        <f t="shared" si="34"/>
        <v>Reagan, Ronald</v>
      </c>
      <c r="V708" t="str">
        <f>_xlfn.XLOOKUP(INDEX('state-winning-votes'!$A$1:$L$53,MATCH($C708,'state-winning-votes'!$A:$A,0),MATCH($A708,'state-winning-votes'!$A$2:$L$2,0)),$L:$L,$H:$H)</f>
        <v>Reagan, Ronald</v>
      </c>
      <c r="W708" t="str">
        <f>VLOOKUP(A708,'national-winners'!$A$2:$B$13,2,0)</f>
        <v>Reagan, Ronald</v>
      </c>
      <c r="X708" t="str">
        <f t="shared" si="35"/>
        <v xml:space="preserve"> Ronald Reagan (W)</v>
      </c>
    </row>
    <row r="709" spans="1:24" x14ac:dyDescent="0.25">
      <c r="A709">
        <v>1984</v>
      </c>
      <c r="B709" t="s">
        <v>32</v>
      </c>
      <c r="C709" t="s">
        <v>33</v>
      </c>
      <c r="D709">
        <v>4</v>
      </c>
      <c r="E709">
        <v>86</v>
      </c>
      <c r="F709">
        <v>61</v>
      </c>
      <c r="G709" t="s">
        <v>16</v>
      </c>
      <c r="H709" t="s">
        <v>160</v>
      </c>
      <c r="I709" t="str">
        <f t="shared" si="33"/>
        <v>Reagan, Ronald(W)</v>
      </c>
      <c r="J709" t="s">
        <v>21</v>
      </c>
      <c r="K709" t="b">
        <v>0</v>
      </c>
      <c r="L709">
        <v>681416</v>
      </c>
      <c r="M709">
        <v>1025897</v>
      </c>
      <c r="N709">
        <v>20171015</v>
      </c>
      <c r="O709" t="s">
        <v>19</v>
      </c>
      <c r="P709" t="str">
        <f>IF(VLOOKUP(A709,'national-winners'!$A$2:$B$13,2,0)=H709,"W","L")</f>
        <v>W</v>
      </c>
      <c r="Q709">
        <f>MATCH(C709,'state-winning-votes'!A:A,0)</f>
        <v>6</v>
      </c>
      <c r="R709">
        <f>MATCH(A709,'state-winning-votes'!$A$2:$L$2,0)</f>
        <v>4</v>
      </c>
      <c r="S709" cm="1">
        <f t="array" ref="S709">INDEX('state-winning-votes'!$A$1:$L$53,$Q709,$R709)</f>
        <v>681416</v>
      </c>
      <c r="T709">
        <f>INDEX('state-winning-votes'!$A$1:$L$53,MATCH($C709,'state-winning-votes'!$A:$A,0),MATCH($A709,'state-winning-votes'!$A$2:$L$2,0))</f>
        <v>681416</v>
      </c>
      <c r="U709" t="str">
        <f t="shared" si="34"/>
        <v>Reagan, Ronald</v>
      </c>
      <c r="V709" t="str">
        <f>_xlfn.XLOOKUP(INDEX('state-winning-votes'!$A$1:$L$53,MATCH($C709,'state-winning-votes'!$A:$A,0),MATCH($A709,'state-winning-votes'!$A$2:$L$2,0)),$L:$L,$H:$H)</f>
        <v>Reagan, Ronald</v>
      </c>
      <c r="W709" t="str">
        <f>VLOOKUP(A709,'national-winners'!$A$2:$B$13,2,0)</f>
        <v>Reagan, Ronald</v>
      </c>
      <c r="X709" t="str">
        <f t="shared" si="35"/>
        <v xml:space="preserve"> Ronald Reagan (W)</v>
      </c>
    </row>
    <row r="710" spans="1:24" x14ac:dyDescent="0.25">
      <c r="A710">
        <v>1984</v>
      </c>
      <c r="B710" t="s">
        <v>32</v>
      </c>
      <c r="C710" t="s">
        <v>33</v>
      </c>
      <c r="D710">
        <v>4</v>
      </c>
      <c r="E710">
        <v>86</v>
      </c>
      <c r="F710">
        <v>61</v>
      </c>
      <c r="G710" t="s">
        <v>16</v>
      </c>
      <c r="H710" t="s">
        <v>189</v>
      </c>
      <c r="I710" t="str">
        <f t="shared" si="33"/>
        <v>Mondale, Walter(L)</v>
      </c>
      <c r="J710" t="s">
        <v>18</v>
      </c>
      <c r="K710" t="b">
        <v>0</v>
      </c>
      <c r="L710">
        <v>333854</v>
      </c>
      <c r="M710">
        <v>1025897</v>
      </c>
      <c r="N710">
        <v>20171015</v>
      </c>
      <c r="O710" t="s">
        <v>19</v>
      </c>
      <c r="P710" t="str">
        <f>IF(VLOOKUP(A710,'national-winners'!$A$2:$B$13,2,0)=H710,"W","L")</f>
        <v>L</v>
      </c>
      <c r="Q710">
        <f>MATCH(C710,'state-winning-votes'!A:A,0)</f>
        <v>6</v>
      </c>
      <c r="R710">
        <f>MATCH(A710,'state-winning-votes'!$A$2:$L$2,0)</f>
        <v>4</v>
      </c>
      <c r="S710" cm="1">
        <f t="array" ref="S710">INDEX('state-winning-votes'!$A$1:$L$53,$Q710,$R710)</f>
        <v>681416</v>
      </c>
      <c r="T710">
        <f>INDEX('state-winning-votes'!$A$1:$L$53,MATCH($C710,'state-winning-votes'!$A:$A,0),MATCH($A710,'state-winning-votes'!$A$2:$L$2,0))</f>
        <v>681416</v>
      </c>
      <c r="U710" t="str">
        <f t="shared" si="34"/>
        <v>Reagan, Ronald</v>
      </c>
      <c r="V710" t="str">
        <f>_xlfn.XLOOKUP(INDEX('state-winning-votes'!$A$1:$L$53,MATCH($C710,'state-winning-votes'!$A:$A,0),MATCH($A710,'state-winning-votes'!$A$2:$L$2,0)),$L:$L,$H:$H)</f>
        <v>Reagan, Ronald</v>
      </c>
      <c r="W710" t="str">
        <f>VLOOKUP(A710,'national-winners'!$A$2:$B$13,2,0)</f>
        <v>Reagan, Ronald</v>
      </c>
      <c r="X710" t="str">
        <f t="shared" si="35"/>
        <v xml:space="preserve"> Ronald Reagan (W)</v>
      </c>
    </row>
    <row r="711" spans="1:24" x14ac:dyDescent="0.25">
      <c r="A711">
        <v>1984</v>
      </c>
      <c r="B711" t="s">
        <v>32</v>
      </c>
      <c r="C711" t="s">
        <v>33</v>
      </c>
      <c r="D711">
        <v>4</v>
      </c>
      <c r="E711">
        <v>86</v>
      </c>
      <c r="F711">
        <v>61</v>
      </c>
      <c r="G711" t="s">
        <v>16</v>
      </c>
      <c r="H711" t="s">
        <v>190</v>
      </c>
      <c r="I711" t="str">
        <f t="shared" si="33"/>
        <v>Bergland, David(L)</v>
      </c>
      <c r="J711" t="s">
        <v>29</v>
      </c>
      <c r="K711" t="b">
        <v>0</v>
      </c>
      <c r="L711">
        <v>10585</v>
      </c>
      <c r="M711">
        <v>1025897</v>
      </c>
      <c r="N711">
        <v>20171015</v>
      </c>
      <c r="O711" t="s">
        <v>19</v>
      </c>
      <c r="P711" t="str">
        <f>IF(VLOOKUP(A711,'national-winners'!$A$2:$B$13,2,0)=H711,"W","L")</f>
        <v>L</v>
      </c>
      <c r="Q711">
        <f>MATCH(C711,'state-winning-votes'!A:A,0)</f>
        <v>6</v>
      </c>
      <c r="R711">
        <f>MATCH(A711,'state-winning-votes'!$A$2:$L$2,0)</f>
        <v>4</v>
      </c>
      <c r="S711" cm="1">
        <f t="array" ref="S711">INDEX('state-winning-votes'!$A$1:$L$53,$Q711,$R711)</f>
        <v>681416</v>
      </c>
      <c r="T711">
        <f>INDEX('state-winning-votes'!$A$1:$L$53,MATCH($C711,'state-winning-votes'!$A:$A,0),MATCH($A711,'state-winning-votes'!$A$2:$L$2,0))</f>
        <v>681416</v>
      </c>
      <c r="U711" t="str">
        <f t="shared" si="34"/>
        <v>Reagan, Ronald</v>
      </c>
      <c r="V711" t="str">
        <f>_xlfn.XLOOKUP(INDEX('state-winning-votes'!$A$1:$L$53,MATCH($C711,'state-winning-votes'!$A:$A,0),MATCH($A711,'state-winning-votes'!$A$2:$L$2,0)),$L:$L,$H:$H)</f>
        <v>Reagan, Ronald</v>
      </c>
      <c r="W711" t="str">
        <f>VLOOKUP(A711,'national-winners'!$A$2:$B$13,2,0)</f>
        <v>Reagan, Ronald</v>
      </c>
      <c r="X711" t="str">
        <f t="shared" si="35"/>
        <v xml:space="preserve"> Ronald Reagan (W)</v>
      </c>
    </row>
    <row r="712" spans="1:24" x14ac:dyDescent="0.25">
      <c r="A712">
        <v>1984</v>
      </c>
      <c r="B712" t="s">
        <v>32</v>
      </c>
      <c r="C712" t="s">
        <v>33</v>
      </c>
      <c r="D712">
        <v>4</v>
      </c>
      <c r="E712">
        <v>86</v>
      </c>
      <c r="F712">
        <v>61</v>
      </c>
      <c r="G712" t="s">
        <v>16</v>
      </c>
      <c r="H712" t="s">
        <v>59</v>
      </c>
      <c r="I712" t="str">
        <f t="shared" si="33"/>
        <v>Other(L)</v>
      </c>
      <c r="K712" t="b">
        <v>0</v>
      </c>
      <c r="L712">
        <v>42</v>
      </c>
      <c r="M712">
        <v>1025897</v>
      </c>
      <c r="N712">
        <v>20171015</v>
      </c>
      <c r="O712" t="s">
        <v>19</v>
      </c>
      <c r="P712" t="str">
        <f>IF(VLOOKUP(A712,'national-winners'!$A$2:$B$13,2,0)=H712,"W","L")</f>
        <v>L</v>
      </c>
      <c r="Q712">
        <f>MATCH(C712,'state-winning-votes'!A:A,0)</f>
        <v>6</v>
      </c>
      <c r="R712">
        <f>MATCH(A712,'state-winning-votes'!$A$2:$L$2,0)</f>
        <v>4</v>
      </c>
      <c r="S712" cm="1">
        <f t="array" ref="S712">INDEX('state-winning-votes'!$A$1:$L$53,$Q712,$R712)</f>
        <v>681416</v>
      </c>
      <c r="T712">
        <f>INDEX('state-winning-votes'!$A$1:$L$53,MATCH($C712,'state-winning-votes'!$A:$A,0),MATCH($A712,'state-winning-votes'!$A$2:$L$2,0))</f>
        <v>681416</v>
      </c>
      <c r="U712" t="str">
        <f t="shared" si="34"/>
        <v>Reagan, Ronald</v>
      </c>
      <c r="V712" t="str">
        <f>_xlfn.XLOOKUP(INDEX('state-winning-votes'!$A$1:$L$53,MATCH($C712,'state-winning-votes'!$A:$A,0),MATCH($A712,'state-winning-votes'!$A$2:$L$2,0)),$L:$L,$H:$H)</f>
        <v>Reagan, Ronald</v>
      </c>
      <c r="W712" t="str">
        <f>VLOOKUP(A712,'national-winners'!$A$2:$B$13,2,0)</f>
        <v>Reagan, Ronald</v>
      </c>
      <c r="X712" t="str">
        <f t="shared" si="35"/>
        <v xml:space="preserve"> Ronald Reagan (W)</v>
      </c>
    </row>
    <row r="713" spans="1:24" x14ac:dyDescent="0.25">
      <c r="A713">
        <v>1984</v>
      </c>
      <c r="B713" t="s">
        <v>40</v>
      </c>
      <c r="C713" t="s">
        <v>41</v>
      </c>
      <c r="D713">
        <v>5</v>
      </c>
      <c r="E713">
        <v>71</v>
      </c>
      <c r="F713">
        <v>42</v>
      </c>
      <c r="G713" t="s">
        <v>16</v>
      </c>
      <c r="H713" t="s">
        <v>160</v>
      </c>
      <c r="I713" t="str">
        <f t="shared" si="33"/>
        <v>Reagan, Ronald(W)</v>
      </c>
      <c r="J713" t="s">
        <v>21</v>
      </c>
      <c r="K713" t="b">
        <v>0</v>
      </c>
      <c r="L713">
        <v>534774</v>
      </c>
      <c r="M713">
        <v>884406</v>
      </c>
      <c r="N713">
        <v>20171015</v>
      </c>
      <c r="O713" t="s">
        <v>19</v>
      </c>
      <c r="P713" t="str">
        <f>IF(VLOOKUP(A713,'national-winners'!$A$2:$B$13,2,0)=H713,"W","L")</f>
        <v>W</v>
      </c>
      <c r="Q713">
        <f>MATCH(C713,'state-winning-votes'!A:A,0)</f>
        <v>5</v>
      </c>
      <c r="R713">
        <f>MATCH(A713,'state-winning-votes'!$A$2:$L$2,0)</f>
        <v>4</v>
      </c>
      <c r="S713" cm="1">
        <f t="array" ref="S713">INDEX('state-winning-votes'!$A$1:$L$53,$Q713,$R713)</f>
        <v>534774</v>
      </c>
      <c r="T713">
        <f>INDEX('state-winning-votes'!$A$1:$L$53,MATCH($C713,'state-winning-votes'!$A:$A,0),MATCH($A713,'state-winning-votes'!$A$2:$L$2,0))</f>
        <v>534774</v>
      </c>
      <c r="U713" t="str">
        <f t="shared" si="34"/>
        <v>Reagan, Ronald</v>
      </c>
      <c r="V713" t="str">
        <f>_xlfn.XLOOKUP(INDEX('state-winning-votes'!$A$1:$L$53,MATCH($C713,'state-winning-votes'!$A:$A,0),MATCH($A713,'state-winning-votes'!$A$2:$L$2,0)),$L:$L,$H:$H)</f>
        <v>Reagan, Ronald</v>
      </c>
      <c r="W713" t="str">
        <f>VLOOKUP(A713,'national-winners'!$A$2:$B$13,2,0)</f>
        <v>Reagan, Ronald</v>
      </c>
      <c r="X713" t="str">
        <f t="shared" si="35"/>
        <v xml:space="preserve"> Ronald Reagan (W)</v>
      </c>
    </row>
    <row r="714" spans="1:24" x14ac:dyDescent="0.25">
      <c r="A714">
        <v>1984</v>
      </c>
      <c r="B714" t="s">
        <v>40</v>
      </c>
      <c r="C714" t="s">
        <v>41</v>
      </c>
      <c r="D714">
        <v>5</v>
      </c>
      <c r="E714">
        <v>71</v>
      </c>
      <c r="F714">
        <v>42</v>
      </c>
      <c r="G714" t="s">
        <v>16</v>
      </c>
      <c r="H714" t="s">
        <v>189</v>
      </c>
      <c r="I714" t="str">
        <f t="shared" si="33"/>
        <v>Mondale, Walter(L)</v>
      </c>
      <c r="J714" t="s">
        <v>18</v>
      </c>
      <c r="K714" t="b">
        <v>0</v>
      </c>
      <c r="L714">
        <v>338646</v>
      </c>
      <c r="M714">
        <v>884406</v>
      </c>
      <c r="N714">
        <v>20171015</v>
      </c>
      <c r="O714" t="s">
        <v>19</v>
      </c>
      <c r="P714" t="str">
        <f>IF(VLOOKUP(A714,'national-winners'!$A$2:$B$13,2,0)=H714,"W","L")</f>
        <v>L</v>
      </c>
      <c r="Q714">
        <f>MATCH(C714,'state-winning-votes'!A:A,0)</f>
        <v>5</v>
      </c>
      <c r="R714">
        <f>MATCH(A714,'state-winning-votes'!$A$2:$L$2,0)</f>
        <v>4</v>
      </c>
      <c r="S714" cm="1">
        <f t="array" ref="S714">INDEX('state-winning-votes'!$A$1:$L$53,$Q714,$R714)</f>
        <v>534774</v>
      </c>
      <c r="T714">
        <f>INDEX('state-winning-votes'!$A$1:$L$53,MATCH($C714,'state-winning-votes'!$A:$A,0),MATCH($A714,'state-winning-votes'!$A$2:$L$2,0))</f>
        <v>534774</v>
      </c>
      <c r="U714" t="str">
        <f t="shared" si="34"/>
        <v>Reagan, Ronald</v>
      </c>
      <c r="V714" t="str">
        <f>_xlfn.XLOOKUP(INDEX('state-winning-votes'!$A$1:$L$53,MATCH($C714,'state-winning-votes'!$A:$A,0),MATCH($A714,'state-winning-votes'!$A$2:$L$2,0)),$L:$L,$H:$H)</f>
        <v>Reagan, Ronald</v>
      </c>
      <c r="W714" t="str">
        <f>VLOOKUP(A714,'national-winners'!$A$2:$B$13,2,0)</f>
        <v>Reagan, Ronald</v>
      </c>
      <c r="X714" t="str">
        <f t="shared" si="35"/>
        <v xml:space="preserve"> Ronald Reagan (W)</v>
      </c>
    </row>
    <row r="715" spans="1:24" x14ac:dyDescent="0.25">
      <c r="A715">
        <v>1984</v>
      </c>
      <c r="B715" t="s">
        <v>40</v>
      </c>
      <c r="C715" t="s">
        <v>41</v>
      </c>
      <c r="D715">
        <v>5</v>
      </c>
      <c r="E715">
        <v>71</v>
      </c>
      <c r="F715">
        <v>42</v>
      </c>
      <c r="G715" t="s">
        <v>16</v>
      </c>
      <c r="H715" t="s">
        <v>190</v>
      </c>
      <c r="I715" t="str">
        <f t="shared" si="33"/>
        <v>Bergland, David(L)</v>
      </c>
      <c r="J715" t="s">
        <v>29</v>
      </c>
      <c r="K715" t="b">
        <v>0</v>
      </c>
      <c r="L715">
        <v>2221</v>
      </c>
      <c r="M715">
        <v>884406</v>
      </c>
      <c r="N715">
        <v>20171015</v>
      </c>
      <c r="O715" t="s">
        <v>19</v>
      </c>
      <c r="P715" t="str">
        <f>IF(VLOOKUP(A715,'national-winners'!$A$2:$B$13,2,0)=H715,"W","L")</f>
        <v>L</v>
      </c>
      <c r="Q715">
        <f>MATCH(C715,'state-winning-votes'!A:A,0)</f>
        <v>5</v>
      </c>
      <c r="R715">
        <f>MATCH(A715,'state-winning-votes'!$A$2:$L$2,0)</f>
        <v>4</v>
      </c>
      <c r="S715" cm="1">
        <f t="array" ref="S715">INDEX('state-winning-votes'!$A$1:$L$53,$Q715,$R715)</f>
        <v>534774</v>
      </c>
      <c r="T715">
        <f>INDEX('state-winning-votes'!$A$1:$L$53,MATCH($C715,'state-winning-votes'!$A:$A,0),MATCH($A715,'state-winning-votes'!$A$2:$L$2,0))</f>
        <v>534774</v>
      </c>
      <c r="U715" t="str">
        <f t="shared" si="34"/>
        <v>Reagan, Ronald</v>
      </c>
      <c r="V715" t="str">
        <f>_xlfn.XLOOKUP(INDEX('state-winning-votes'!$A$1:$L$53,MATCH($C715,'state-winning-votes'!$A:$A,0),MATCH($A715,'state-winning-votes'!$A$2:$L$2,0)),$L:$L,$H:$H)</f>
        <v>Reagan, Ronald</v>
      </c>
      <c r="W715" t="str">
        <f>VLOOKUP(A715,'national-winners'!$A$2:$B$13,2,0)</f>
        <v>Reagan, Ronald</v>
      </c>
      <c r="X715" t="str">
        <f t="shared" si="35"/>
        <v xml:space="preserve"> Ronald Reagan (W)</v>
      </c>
    </row>
    <row r="716" spans="1:24" x14ac:dyDescent="0.25">
      <c r="A716">
        <v>1984</v>
      </c>
      <c r="B716" t="s">
        <v>40</v>
      </c>
      <c r="C716" t="s">
        <v>41</v>
      </c>
      <c r="D716">
        <v>5</v>
      </c>
      <c r="E716">
        <v>71</v>
      </c>
      <c r="F716">
        <v>42</v>
      </c>
      <c r="G716" t="s">
        <v>16</v>
      </c>
      <c r="H716" t="s">
        <v>48</v>
      </c>
      <c r="I716" t="str">
        <f t="shared" si="33"/>
        <v>Larouche, Lyndon, Jr.(L)</v>
      </c>
      <c r="J716" t="s">
        <v>35</v>
      </c>
      <c r="K716" t="b">
        <v>0</v>
      </c>
      <c r="L716">
        <v>1890</v>
      </c>
      <c r="M716">
        <v>884406</v>
      </c>
      <c r="N716">
        <v>20171015</v>
      </c>
      <c r="O716" t="s">
        <v>19</v>
      </c>
      <c r="P716" t="str">
        <f>IF(VLOOKUP(A716,'national-winners'!$A$2:$B$13,2,0)=H716,"W","L")</f>
        <v>L</v>
      </c>
      <c r="Q716">
        <f>MATCH(C716,'state-winning-votes'!A:A,0)</f>
        <v>5</v>
      </c>
      <c r="R716">
        <f>MATCH(A716,'state-winning-votes'!$A$2:$L$2,0)</f>
        <v>4</v>
      </c>
      <c r="S716" cm="1">
        <f t="array" ref="S716">INDEX('state-winning-votes'!$A$1:$L$53,$Q716,$R716)</f>
        <v>534774</v>
      </c>
      <c r="T716">
        <f>INDEX('state-winning-votes'!$A$1:$L$53,MATCH($C716,'state-winning-votes'!$A:$A,0),MATCH($A716,'state-winning-votes'!$A$2:$L$2,0))</f>
        <v>534774</v>
      </c>
      <c r="U716" t="str">
        <f t="shared" si="34"/>
        <v>Reagan, Ronald</v>
      </c>
      <c r="V716" t="str">
        <f>_xlfn.XLOOKUP(INDEX('state-winning-votes'!$A$1:$L$53,MATCH($C716,'state-winning-votes'!$A:$A,0),MATCH($A716,'state-winning-votes'!$A$2:$L$2,0)),$L:$L,$H:$H)</f>
        <v>Reagan, Ronald</v>
      </c>
      <c r="W716" t="str">
        <f>VLOOKUP(A716,'national-winners'!$A$2:$B$13,2,0)</f>
        <v>Reagan, Ronald</v>
      </c>
      <c r="X716" t="str">
        <f t="shared" si="35"/>
        <v xml:space="preserve"> Ronald Reagan (W)</v>
      </c>
    </row>
    <row r="717" spans="1:24" x14ac:dyDescent="0.25">
      <c r="A717">
        <v>1984</v>
      </c>
      <c r="B717" t="s">
        <v>40</v>
      </c>
      <c r="C717" t="s">
        <v>41</v>
      </c>
      <c r="D717">
        <v>5</v>
      </c>
      <c r="E717">
        <v>71</v>
      </c>
      <c r="F717">
        <v>42</v>
      </c>
      <c r="G717" t="s">
        <v>16</v>
      </c>
      <c r="H717" t="s">
        <v>26</v>
      </c>
      <c r="I717" t="str">
        <f t="shared" si="33"/>
        <v>Hall, Gus(L)</v>
      </c>
      <c r="J717" t="s">
        <v>27</v>
      </c>
      <c r="K717" t="b">
        <v>0</v>
      </c>
      <c r="L717">
        <v>1499</v>
      </c>
      <c r="M717">
        <v>884406</v>
      </c>
      <c r="N717">
        <v>20171015</v>
      </c>
      <c r="O717" t="s">
        <v>19</v>
      </c>
      <c r="P717" t="str">
        <f>IF(VLOOKUP(A717,'national-winners'!$A$2:$B$13,2,0)=H717,"W","L")</f>
        <v>L</v>
      </c>
      <c r="Q717">
        <f>MATCH(C717,'state-winning-votes'!A:A,0)</f>
        <v>5</v>
      </c>
      <c r="R717">
        <f>MATCH(A717,'state-winning-votes'!$A$2:$L$2,0)</f>
        <v>4</v>
      </c>
      <c r="S717" cm="1">
        <f t="array" ref="S717">INDEX('state-winning-votes'!$A$1:$L$53,$Q717,$R717)</f>
        <v>534774</v>
      </c>
      <c r="T717">
        <f>INDEX('state-winning-votes'!$A$1:$L$53,MATCH($C717,'state-winning-votes'!$A:$A,0),MATCH($A717,'state-winning-votes'!$A$2:$L$2,0))</f>
        <v>534774</v>
      </c>
      <c r="U717" t="str">
        <f t="shared" si="34"/>
        <v>Reagan, Ronald</v>
      </c>
      <c r="V717" t="str">
        <f>_xlfn.XLOOKUP(INDEX('state-winning-votes'!$A$1:$L$53,MATCH($C717,'state-winning-votes'!$A:$A,0),MATCH($A717,'state-winning-votes'!$A$2:$L$2,0)),$L:$L,$H:$H)</f>
        <v>Reagan, Ronald</v>
      </c>
      <c r="W717" t="str">
        <f>VLOOKUP(A717,'national-winners'!$A$2:$B$13,2,0)</f>
        <v>Reagan, Ronald</v>
      </c>
      <c r="X717" t="str">
        <f t="shared" si="35"/>
        <v xml:space="preserve"> Ronald Reagan (W)</v>
      </c>
    </row>
    <row r="718" spans="1:24" x14ac:dyDescent="0.25">
      <c r="A718">
        <v>1984</v>
      </c>
      <c r="B718" t="s">
        <v>40</v>
      </c>
      <c r="C718" t="s">
        <v>41</v>
      </c>
      <c r="D718">
        <v>5</v>
      </c>
      <c r="E718">
        <v>71</v>
      </c>
      <c r="F718">
        <v>42</v>
      </c>
      <c r="G718" t="s">
        <v>16</v>
      </c>
      <c r="H718" t="s">
        <v>191</v>
      </c>
      <c r="I718" t="str">
        <f t="shared" si="33"/>
        <v>Richards, Bob(L)</v>
      </c>
      <c r="J718" t="s">
        <v>192</v>
      </c>
      <c r="K718" t="b">
        <v>0</v>
      </c>
      <c r="L718">
        <v>1461</v>
      </c>
      <c r="M718">
        <v>884406</v>
      </c>
      <c r="N718">
        <v>20171015</v>
      </c>
      <c r="O718" t="s">
        <v>19</v>
      </c>
      <c r="P718" t="str">
        <f>IF(VLOOKUP(A718,'national-winners'!$A$2:$B$13,2,0)=H718,"W","L")</f>
        <v>L</v>
      </c>
      <c r="Q718">
        <f>MATCH(C718,'state-winning-votes'!A:A,0)</f>
        <v>5</v>
      </c>
      <c r="R718">
        <f>MATCH(A718,'state-winning-votes'!$A$2:$L$2,0)</f>
        <v>4</v>
      </c>
      <c r="S718" cm="1">
        <f t="array" ref="S718">INDEX('state-winning-votes'!$A$1:$L$53,$Q718,$R718)</f>
        <v>534774</v>
      </c>
      <c r="T718">
        <f>INDEX('state-winning-votes'!$A$1:$L$53,MATCH($C718,'state-winning-votes'!$A:$A,0),MATCH($A718,'state-winning-votes'!$A$2:$L$2,0))</f>
        <v>534774</v>
      </c>
      <c r="U718" t="str">
        <f t="shared" si="34"/>
        <v>Reagan, Ronald</v>
      </c>
      <c r="V718" t="str">
        <f>_xlfn.XLOOKUP(INDEX('state-winning-votes'!$A$1:$L$53,MATCH($C718,'state-winning-votes'!$A:$A,0),MATCH($A718,'state-winning-votes'!$A$2:$L$2,0)),$L:$L,$H:$H)</f>
        <v>Reagan, Ronald</v>
      </c>
      <c r="W718" t="str">
        <f>VLOOKUP(A718,'national-winners'!$A$2:$B$13,2,0)</f>
        <v>Reagan, Ronald</v>
      </c>
      <c r="X718" t="str">
        <f t="shared" si="35"/>
        <v xml:space="preserve"> Ronald Reagan (W)</v>
      </c>
    </row>
    <row r="719" spans="1:24" x14ac:dyDescent="0.25">
      <c r="A719">
        <v>1984</v>
      </c>
      <c r="B719" t="s">
        <v>40</v>
      </c>
      <c r="C719" t="s">
        <v>41</v>
      </c>
      <c r="D719">
        <v>5</v>
      </c>
      <c r="E719">
        <v>71</v>
      </c>
      <c r="F719">
        <v>42</v>
      </c>
      <c r="G719" t="s">
        <v>16</v>
      </c>
      <c r="H719" t="s">
        <v>194</v>
      </c>
      <c r="I719" t="str">
        <f t="shared" si="33"/>
        <v>Serrette, Dennis(L)</v>
      </c>
      <c r="J719" t="s">
        <v>195</v>
      </c>
      <c r="K719" t="b">
        <v>0</v>
      </c>
      <c r="L719">
        <v>1291</v>
      </c>
      <c r="M719">
        <v>884406</v>
      </c>
      <c r="N719">
        <v>20171015</v>
      </c>
      <c r="O719" t="s">
        <v>19</v>
      </c>
      <c r="P719" t="str">
        <f>IF(VLOOKUP(A719,'national-winners'!$A$2:$B$13,2,0)=H719,"W","L")</f>
        <v>L</v>
      </c>
      <c r="Q719">
        <f>MATCH(C719,'state-winning-votes'!A:A,0)</f>
        <v>5</v>
      </c>
      <c r="R719">
        <f>MATCH(A719,'state-winning-votes'!$A$2:$L$2,0)</f>
        <v>4</v>
      </c>
      <c r="S719" cm="1">
        <f t="array" ref="S719">INDEX('state-winning-votes'!$A$1:$L$53,$Q719,$R719)</f>
        <v>534774</v>
      </c>
      <c r="T719">
        <f>INDEX('state-winning-votes'!$A$1:$L$53,MATCH($C719,'state-winning-votes'!$A:$A,0),MATCH($A719,'state-winning-votes'!$A$2:$L$2,0))</f>
        <v>534774</v>
      </c>
      <c r="U719" t="str">
        <f t="shared" si="34"/>
        <v>Reagan, Ronald</v>
      </c>
      <c r="V719" t="str">
        <f>_xlfn.XLOOKUP(INDEX('state-winning-votes'!$A$1:$L$53,MATCH($C719,'state-winning-votes'!$A:$A,0),MATCH($A719,'state-winning-votes'!$A$2:$L$2,0)),$L:$L,$H:$H)</f>
        <v>Reagan, Ronald</v>
      </c>
      <c r="W719" t="str">
        <f>VLOOKUP(A719,'national-winners'!$A$2:$B$13,2,0)</f>
        <v>Reagan, Ronald</v>
      </c>
      <c r="X719" t="str">
        <f t="shared" si="35"/>
        <v xml:space="preserve"> Ronald Reagan (W)</v>
      </c>
    </row>
    <row r="720" spans="1:24" x14ac:dyDescent="0.25">
      <c r="A720">
        <v>1984</v>
      </c>
      <c r="B720" t="s">
        <v>40</v>
      </c>
      <c r="C720" t="s">
        <v>41</v>
      </c>
      <c r="D720">
        <v>5</v>
      </c>
      <c r="E720">
        <v>71</v>
      </c>
      <c r="F720">
        <v>42</v>
      </c>
      <c r="G720" t="s">
        <v>16</v>
      </c>
      <c r="H720" t="s">
        <v>196</v>
      </c>
      <c r="I720" t="str">
        <f t="shared" si="33"/>
        <v>Johnson, Sonia(L)</v>
      </c>
      <c r="J720" t="s">
        <v>168</v>
      </c>
      <c r="K720" t="b">
        <v>0</v>
      </c>
      <c r="L720">
        <v>960</v>
      </c>
      <c r="M720">
        <v>884406</v>
      </c>
      <c r="N720">
        <v>20171015</v>
      </c>
      <c r="O720" t="s">
        <v>19</v>
      </c>
      <c r="P720" t="str">
        <f>IF(VLOOKUP(A720,'national-winners'!$A$2:$B$13,2,0)=H720,"W","L")</f>
        <v>L</v>
      </c>
      <c r="Q720">
        <f>MATCH(C720,'state-winning-votes'!A:A,0)</f>
        <v>5</v>
      </c>
      <c r="R720">
        <f>MATCH(A720,'state-winning-votes'!$A$2:$L$2,0)</f>
        <v>4</v>
      </c>
      <c r="S720" cm="1">
        <f t="array" ref="S720">INDEX('state-winning-votes'!$A$1:$L$53,$Q720,$R720)</f>
        <v>534774</v>
      </c>
      <c r="T720">
        <f>INDEX('state-winning-votes'!$A$1:$L$53,MATCH($C720,'state-winning-votes'!$A:$A,0),MATCH($A720,'state-winning-votes'!$A$2:$L$2,0))</f>
        <v>534774</v>
      </c>
      <c r="U720" t="str">
        <f t="shared" si="34"/>
        <v>Reagan, Ronald</v>
      </c>
      <c r="V720" t="str">
        <f>_xlfn.XLOOKUP(INDEX('state-winning-votes'!$A$1:$L$53,MATCH($C720,'state-winning-votes'!$A:$A,0),MATCH($A720,'state-winning-votes'!$A$2:$L$2,0)),$L:$L,$H:$H)</f>
        <v>Reagan, Ronald</v>
      </c>
      <c r="W720" t="str">
        <f>VLOOKUP(A720,'national-winners'!$A$2:$B$13,2,0)</f>
        <v>Reagan, Ronald</v>
      </c>
      <c r="X720" t="str">
        <f t="shared" si="35"/>
        <v xml:space="preserve"> Ronald Reagan (W)</v>
      </c>
    </row>
    <row r="721" spans="1:24" x14ac:dyDescent="0.25">
      <c r="A721">
        <v>1984</v>
      </c>
      <c r="B721" t="s">
        <v>40</v>
      </c>
      <c r="C721" t="s">
        <v>41</v>
      </c>
      <c r="D721">
        <v>5</v>
      </c>
      <c r="E721">
        <v>71</v>
      </c>
      <c r="F721">
        <v>42</v>
      </c>
      <c r="G721" t="s">
        <v>16</v>
      </c>
      <c r="H721" t="s">
        <v>197</v>
      </c>
      <c r="I721" t="str">
        <f t="shared" si="33"/>
        <v>Dodge, Earl(L)</v>
      </c>
      <c r="J721" t="s">
        <v>25</v>
      </c>
      <c r="K721" t="b">
        <v>0</v>
      </c>
      <c r="L721">
        <v>842</v>
      </c>
      <c r="M721">
        <v>884406</v>
      </c>
      <c r="N721">
        <v>20171015</v>
      </c>
      <c r="O721" t="s">
        <v>19</v>
      </c>
      <c r="P721" t="str">
        <f>IF(VLOOKUP(A721,'national-winners'!$A$2:$B$13,2,0)=H721,"W","L")</f>
        <v>L</v>
      </c>
      <c r="Q721">
        <f>MATCH(C721,'state-winning-votes'!A:A,0)</f>
        <v>5</v>
      </c>
      <c r="R721">
        <f>MATCH(A721,'state-winning-votes'!$A$2:$L$2,0)</f>
        <v>4</v>
      </c>
      <c r="S721" cm="1">
        <f t="array" ref="S721">INDEX('state-winning-votes'!$A$1:$L$53,$Q721,$R721)</f>
        <v>534774</v>
      </c>
      <c r="T721">
        <f>INDEX('state-winning-votes'!$A$1:$L$53,MATCH($C721,'state-winning-votes'!$A:$A,0),MATCH($A721,'state-winning-votes'!$A$2:$L$2,0))</f>
        <v>534774</v>
      </c>
      <c r="U721" t="str">
        <f t="shared" si="34"/>
        <v>Reagan, Ronald</v>
      </c>
      <c r="V721" t="str">
        <f>_xlfn.XLOOKUP(INDEX('state-winning-votes'!$A$1:$L$53,MATCH($C721,'state-winning-votes'!$A:$A,0),MATCH($A721,'state-winning-votes'!$A$2:$L$2,0)),$L:$L,$H:$H)</f>
        <v>Reagan, Ronald</v>
      </c>
      <c r="W721" t="str">
        <f>VLOOKUP(A721,'national-winners'!$A$2:$B$13,2,0)</f>
        <v>Reagan, Ronald</v>
      </c>
      <c r="X721" t="str">
        <f t="shared" si="35"/>
        <v xml:space="preserve"> Ronald Reagan (W)</v>
      </c>
    </row>
    <row r="722" spans="1:24" x14ac:dyDescent="0.25">
      <c r="A722">
        <v>1984</v>
      </c>
      <c r="B722" t="s">
        <v>40</v>
      </c>
      <c r="C722" t="s">
        <v>41</v>
      </c>
      <c r="D722">
        <v>5</v>
      </c>
      <c r="E722">
        <v>71</v>
      </c>
      <c r="F722">
        <v>42</v>
      </c>
      <c r="G722" t="s">
        <v>16</v>
      </c>
      <c r="H722" t="s">
        <v>198</v>
      </c>
      <c r="I722" t="str">
        <f t="shared" si="33"/>
        <v>Lowery, Arthur(L)</v>
      </c>
      <c r="J722" t="s">
        <v>199</v>
      </c>
      <c r="K722" t="b">
        <v>0</v>
      </c>
      <c r="L722">
        <v>822</v>
      </c>
      <c r="M722">
        <v>884406</v>
      </c>
      <c r="N722">
        <v>20171015</v>
      </c>
      <c r="O722" t="s">
        <v>19</v>
      </c>
      <c r="P722" t="str">
        <f>IF(VLOOKUP(A722,'national-winners'!$A$2:$B$13,2,0)=H722,"W","L")</f>
        <v>L</v>
      </c>
      <c r="Q722">
        <f>MATCH(C722,'state-winning-votes'!A:A,0)</f>
        <v>5</v>
      </c>
      <c r="R722">
        <f>MATCH(A722,'state-winning-votes'!$A$2:$L$2,0)</f>
        <v>4</v>
      </c>
      <c r="S722" cm="1">
        <f t="array" ref="S722">INDEX('state-winning-votes'!$A$1:$L$53,$Q722,$R722)</f>
        <v>534774</v>
      </c>
      <c r="T722">
        <f>INDEX('state-winning-votes'!$A$1:$L$53,MATCH($C722,'state-winning-votes'!$A:$A,0),MATCH($A722,'state-winning-votes'!$A$2:$L$2,0))</f>
        <v>534774</v>
      </c>
      <c r="U722" t="str">
        <f t="shared" si="34"/>
        <v>Reagan, Ronald</v>
      </c>
      <c r="V722" t="str">
        <f>_xlfn.XLOOKUP(INDEX('state-winning-votes'!$A$1:$L$53,MATCH($C722,'state-winning-votes'!$A:$A,0),MATCH($A722,'state-winning-votes'!$A$2:$L$2,0)),$L:$L,$H:$H)</f>
        <v>Reagan, Ronald</v>
      </c>
      <c r="W722" t="str">
        <f>VLOOKUP(A722,'national-winners'!$A$2:$B$13,2,0)</f>
        <v>Reagan, Ronald</v>
      </c>
      <c r="X722" t="str">
        <f t="shared" si="35"/>
        <v xml:space="preserve"> Ronald Reagan (W)</v>
      </c>
    </row>
    <row r="723" spans="1:24" x14ac:dyDescent="0.25">
      <c r="A723">
        <v>1984</v>
      </c>
      <c r="B723" t="s">
        <v>42</v>
      </c>
      <c r="C723" t="s">
        <v>43</v>
      </c>
      <c r="D723">
        <v>6</v>
      </c>
      <c r="E723">
        <v>93</v>
      </c>
      <c r="F723">
        <v>71</v>
      </c>
      <c r="G723" t="s">
        <v>16</v>
      </c>
      <c r="H723" t="s">
        <v>160</v>
      </c>
      <c r="I723" t="str">
        <f t="shared" si="33"/>
        <v>Reagan, Ronald(W)</v>
      </c>
      <c r="J723" t="s">
        <v>21</v>
      </c>
      <c r="K723" t="b">
        <v>0</v>
      </c>
      <c r="L723">
        <v>5467009</v>
      </c>
      <c r="M723">
        <v>9505041</v>
      </c>
      <c r="N723">
        <v>20171015</v>
      </c>
      <c r="O723" t="s">
        <v>19</v>
      </c>
      <c r="P723" t="str">
        <f>IF(VLOOKUP(A723,'national-winners'!$A$2:$B$13,2,0)=H723,"W","L")</f>
        <v>W</v>
      </c>
      <c r="Q723">
        <f>MATCH(C723,'state-winning-votes'!A:A,0)</f>
        <v>7</v>
      </c>
      <c r="R723">
        <f>MATCH(A723,'state-winning-votes'!$A$2:$L$2,0)</f>
        <v>4</v>
      </c>
      <c r="S723" cm="1">
        <f t="array" ref="S723">INDEX('state-winning-votes'!$A$1:$L$53,$Q723,$R723)</f>
        <v>5467009</v>
      </c>
      <c r="T723">
        <f>INDEX('state-winning-votes'!$A$1:$L$53,MATCH($C723,'state-winning-votes'!$A:$A,0),MATCH($A723,'state-winning-votes'!$A$2:$L$2,0))</f>
        <v>5467009</v>
      </c>
      <c r="U723" t="str">
        <f t="shared" si="34"/>
        <v>Reagan, Ronald</v>
      </c>
      <c r="V723" t="str">
        <f>_xlfn.XLOOKUP(INDEX('state-winning-votes'!$A$1:$L$53,MATCH($C723,'state-winning-votes'!$A:$A,0),MATCH($A723,'state-winning-votes'!$A$2:$L$2,0)),$L:$L,$H:$H)</f>
        <v>Reagan, Ronald</v>
      </c>
      <c r="W723" t="str">
        <f>VLOOKUP(A723,'national-winners'!$A$2:$B$13,2,0)</f>
        <v>Reagan, Ronald</v>
      </c>
      <c r="X723" t="str">
        <f t="shared" si="35"/>
        <v xml:space="preserve"> Ronald Reagan (W)</v>
      </c>
    </row>
    <row r="724" spans="1:24" x14ac:dyDescent="0.25">
      <c r="A724">
        <v>1984</v>
      </c>
      <c r="B724" t="s">
        <v>42</v>
      </c>
      <c r="C724" t="s">
        <v>43</v>
      </c>
      <c r="D724">
        <v>6</v>
      </c>
      <c r="E724">
        <v>93</v>
      </c>
      <c r="F724">
        <v>71</v>
      </c>
      <c r="G724" t="s">
        <v>16</v>
      </c>
      <c r="H724" t="s">
        <v>189</v>
      </c>
      <c r="I724" t="str">
        <f t="shared" si="33"/>
        <v>Mondale, Walter(L)</v>
      </c>
      <c r="J724" t="s">
        <v>18</v>
      </c>
      <c r="K724" t="b">
        <v>0</v>
      </c>
      <c r="L724">
        <v>3922519</v>
      </c>
      <c r="M724">
        <v>9505041</v>
      </c>
      <c r="N724">
        <v>20171015</v>
      </c>
      <c r="O724" t="s">
        <v>19</v>
      </c>
      <c r="P724" t="str">
        <f>IF(VLOOKUP(A724,'national-winners'!$A$2:$B$13,2,0)=H724,"W","L")</f>
        <v>L</v>
      </c>
      <c r="Q724">
        <f>MATCH(C724,'state-winning-votes'!A:A,0)</f>
        <v>7</v>
      </c>
      <c r="R724">
        <f>MATCH(A724,'state-winning-votes'!$A$2:$L$2,0)</f>
        <v>4</v>
      </c>
      <c r="S724" cm="1">
        <f t="array" ref="S724">INDEX('state-winning-votes'!$A$1:$L$53,$Q724,$R724)</f>
        <v>5467009</v>
      </c>
      <c r="T724">
        <f>INDEX('state-winning-votes'!$A$1:$L$53,MATCH($C724,'state-winning-votes'!$A:$A,0),MATCH($A724,'state-winning-votes'!$A$2:$L$2,0))</f>
        <v>5467009</v>
      </c>
      <c r="U724" t="str">
        <f t="shared" si="34"/>
        <v>Reagan, Ronald</v>
      </c>
      <c r="V724" t="str">
        <f>_xlfn.XLOOKUP(INDEX('state-winning-votes'!$A$1:$L$53,MATCH($C724,'state-winning-votes'!$A:$A,0),MATCH($A724,'state-winning-votes'!$A$2:$L$2,0)),$L:$L,$H:$H)</f>
        <v>Reagan, Ronald</v>
      </c>
      <c r="W724" t="str">
        <f>VLOOKUP(A724,'national-winners'!$A$2:$B$13,2,0)</f>
        <v>Reagan, Ronald</v>
      </c>
      <c r="X724" t="str">
        <f t="shared" si="35"/>
        <v xml:space="preserve"> Ronald Reagan (W)</v>
      </c>
    </row>
    <row r="725" spans="1:24" x14ac:dyDescent="0.25">
      <c r="A725">
        <v>1984</v>
      </c>
      <c r="B725" t="s">
        <v>42</v>
      </c>
      <c r="C725" t="s">
        <v>43</v>
      </c>
      <c r="D725">
        <v>6</v>
      </c>
      <c r="E725">
        <v>93</v>
      </c>
      <c r="F725">
        <v>71</v>
      </c>
      <c r="G725" t="s">
        <v>16</v>
      </c>
      <c r="H725" t="s">
        <v>190</v>
      </c>
      <c r="I725" t="str">
        <f t="shared" si="33"/>
        <v>Bergland, David(L)</v>
      </c>
      <c r="J725" t="s">
        <v>29</v>
      </c>
      <c r="K725" t="b">
        <v>0</v>
      </c>
      <c r="L725">
        <v>49951</v>
      </c>
      <c r="M725">
        <v>9505041</v>
      </c>
      <c r="N725">
        <v>20171015</v>
      </c>
      <c r="O725" t="s">
        <v>19</v>
      </c>
      <c r="P725" t="str">
        <f>IF(VLOOKUP(A725,'national-winners'!$A$2:$B$13,2,0)=H725,"W","L")</f>
        <v>L</v>
      </c>
      <c r="Q725">
        <f>MATCH(C725,'state-winning-votes'!A:A,0)</f>
        <v>7</v>
      </c>
      <c r="R725">
        <f>MATCH(A725,'state-winning-votes'!$A$2:$L$2,0)</f>
        <v>4</v>
      </c>
      <c r="S725" cm="1">
        <f t="array" ref="S725">INDEX('state-winning-votes'!$A$1:$L$53,$Q725,$R725)</f>
        <v>5467009</v>
      </c>
      <c r="T725">
        <f>INDEX('state-winning-votes'!$A$1:$L$53,MATCH($C725,'state-winning-votes'!$A:$A,0),MATCH($A725,'state-winning-votes'!$A$2:$L$2,0))</f>
        <v>5467009</v>
      </c>
      <c r="U725" t="str">
        <f t="shared" si="34"/>
        <v>Reagan, Ronald</v>
      </c>
      <c r="V725" t="str">
        <f>_xlfn.XLOOKUP(INDEX('state-winning-votes'!$A$1:$L$53,MATCH($C725,'state-winning-votes'!$A:$A,0),MATCH($A725,'state-winning-votes'!$A$2:$L$2,0)),$L:$L,$H:$H)</f>
        <v>Reagan, Ronald</v>
      </c>
      <c r="W725" t="str">
        <f>VLOOKUP(A725,'national-winners'!$A$2:$B$13,2,0)</f>
        <v>Reagan, Ronald</v>
      </c>
      <c r="X725" t="str">
        <f t="shared" si="35"/>
        <v xml:space="preserve"> Ronald Reagan (W)</v>
      </c>
    </row>
    <row r="726" spans="1:24" x14ac:dyDescent="0.25">
      <c r="A726">
        <v>1984</v>
      </c>
      <c r="B726" t="s">
        <v>42</v>
      </c>
      <c r="C726" t="s">
        <v>43</v>
      </c>
      <c r="D726">
        <v>6</v>
      </c>
      <c r="E726">
        <v>93</v>
      </c>
      <c r="F726">
        <v>71</v>
      </c>
      <c r="G726" t="s">
        <v>16</v>
      </c>
      <c r="H726" t="s">
        <v>191</v>
      </c>
      <c r="I726" t="str">
        <f t="shared" si="33"/>
        <v>Richards, Bob(L)</v>
      </c>
      <c r="J726" t="s">
        <v>192</v>
      </c>
      <c r="K726" t="b">
        <v>0</v>
      </c>
      <c r="L726">
        <v>39265</v>
      </c>
      <c r="M726">
        <v>9505041</v>
      </c>
      <c r="N726">
        <v>20171015</v>
      </c>
      <c r="O726" t="s">
        <v>19</v>
      </c>
      <c r="P726" t="str">
        <f>IF(VLOOKUP(A726,'national-winners'!$A$2:$B$13,2,0)=H726,"W","L")</f>
        <v>L</v>
      </c>
      <c r="Q726">
        <f>MATCH(C726,'state-winning-votes'!A:A,0)</f>
        <v>7</v>
      </c>
      <c r="R726">
        <f>MATCH(A726,'state-winning-votes'!$A$2:$L$2,0)</f>
        <v>4</v>
      </c>
      <c r="S726" cm="1">
        <f t="array" ref="S726">INDEX('state-winning-votes'!$A$1:$L$53,$Q726,$R726)</f>
        <v>5467009</v>
      </c>
      <c r="T726">
        <f>INDEX('state-winning-votes'!$A$1:$L$53,MATCH($C726,'state-winning-votes'!$A:$A,0),MATCH($A726,'state-winning-votes'!$A$2:$L$2,0))</f>
        <v>5467009</v>
      </c>
      <c r="U726" t="str">
        <f t="shared" si="34"/>
        <v>Reagan, Ronald</v>
      </c>
      <c r="V726" t="str">
        <f>_xlfn.XLOOKUP(INDEX('state-winning-votes'!$A$1:$L$53,MATCH($C726,'state-winning-votes'!$A:$A,0),MATCH($A726,'state-winning-votes'!$A$2:$L$2,0)),$L:$L,$H:$H)</f>
        <v>Reagan, Ronald</v>
      </c>
      <c r="W726" t="str">
        <f>VLOOKUP(A726,'national-winners'!$A$2:$B$13,2,0)</f>
        <v>Reagan, Ronald</v>
      </c>
      <c r="X726" t="str">
        <f t="shared" si="35"/>
        <v xml:space="preserve"> Ronald Reagan (W)</v>
      </c>
    </row>
    <row r="727" spans="1:24" x14ac:dyDescent="0.25">
      <c r="A727">
        <v>1984</v>
      </c>
      <c r="B727" t="s">
        <v>42</v>
      </c>
      <c r="C727" t="s">
        <v>43</v>
      </c>
      <c r="D727">
        <v>6</v>
      </c>
      <c r="E727">
        <v>93</v>
      </c>
      <c r="F727">
        <v>71</v>
      </c>
      <c r="G727" t="s">
        <v>16</v>
      </c>
      <c r="H727" t="s">
        <v>196</v>
      </c>
      <c r="I727" t="str">
        <f t="shared" si="33"/>
        <v>Johnson, Sonia(L)</v>
      </c>
      <c r="J727" t="s">
        <v>168</v>
      </c>
      <c r="K727" t="b">
        <v>0</v>
      </c>
      <c r="L727">
        <v>26297</v>
      </c>
      <c r="M727">
        <v>9505041</v>
      </c>
      <c r="N727">
        <v>20171015</v>
      </c>
      <c r="O727" t="s">
        <v>19</v>
      </c>
      <c r="P727" t="str">
        <f>IF(VLOOKUP(A727,'national-winners'!$A$2:$B$13,2,0)=H727,"W","L")</f>
        <v>L</v>
      </c>
      <c r="Q727">
        <f>MATCH(C727,'state-winning-votes'!A:A,0)</f>
        <v>7</v>
      </c>
      <c r="R727">
        <f>MATCH(A727,'state-winning-votes'!$A$2:$L$2,0)</f>
        <v>4</v>
      </c>
      <c r="S727" cm="1">
        <f t="array" ref="S727">INDEX('state-winning-votes'!$A$1:$L$53,$Q727,$R727)</f>
        <v>5467009</v>
      </c>
      <c r="T727">
        <f>INDEX('state-winning-votes'!$A$1:$L$53,MATCH($C727,'state-winning-votes'!$A:$A,0),MATCH($A727,'state-winning-votes'!$A$2:$L$2,0))</f>
        <v>5467009</v>
      </c>
      <c r="U727" t="str">
        <f t="shared" si="34"/>
        <v>Reagan, Ronald</v>
      </c>
      <c r="V727" t="str">
        <f>_xlfn.XLOOKUP(INDEX('state-winning-votes'!$A$1:$L$53,MATCH($C727,'state-winning-votes'!$A:$A,0),MATCH($A727,'state-winning-votes'!$A$2:$L$2,0)),$L:$L,$H:$H)</f>
        <v>Reagan, Ronald</v>
      </c>
      <c r="W727" t="str">
        <f>VLOOKUP(A727,'national-winners'!$A$2:$B$13,2,0)</f>
        <v>Reagan, Ronald</v>
      </c>
      <c r="X727" t="str">
        <f t="shared" si="35"/>
        <v xml:space="preserve"> Ronald Reagan (W)</v>
      </c>
    </row>
    <row r="728" spans="1:24" x14ac:dyDescent="0.25">
      <c r="A728">
        <v>1984</v>
      </c>
      <c r="B728" t="s">
        <v>46</v>
      </c>
      <c r="C728" t="s">
        <v>47</v>
      </c>
      <c r="D728">
        <v>8</v>
      </c>
      <c r="E728">
        <v>84</v>
      </c>
      <c r="F728">
        <v>62</v>
      </c>
      <c r="G728" t="s">
        <v>16</v>
      </c>
      <c r="H728" t="s">
        <v>160</v>
      </c>
      <c r="I728" t="str">
        <f t="shared" si="33"/>
        <v>Reagan, Ronald(W)</v>
      </c>
      <c r="J728" t="s">
        <v>21</v>
      </c>
      <c r="K728" t="b">
        <v>0</v>
      </c>
      <c r="L728">
        <v>821817</v>
      </c>
      <c r="M728">
        <v>1295380</v>
      </c>
      <c r="N728">
        <v>20171015</v>
      </c>
      <c r="O728" t="s">
        <v>19</v>
      </c>
      <c r="P728" t="str">
        <f>IF(VLOOKUP(A728,'national-winners'!$A$2:$B$13,2,0)=H728,"W","L")</f>
        <v>W</v>
      </c>
      <c r="Q728">
        <f>MATCH(C728,'state-winning-votes'!A:A,0)</f>
        <v>8</v>
      </c>
      <c r="R728">
        <f>MATCH(A728,'state-winning-votes'!$A$2:$L$2,0)</f>
        <v>4</v>
      </c>
      <c r="S728" cm="1">
        <f t="array" ref="S728">INDEX('state-winning-votes'!$A$1:$L$53,$Q728,$R728)</f>
        <v>821817</v>
      </c>
      <c r="T728">
        <f>INDEX('state-winning-votes'!$A$1:$L$53,MATCH($C728,'state-winning-votes'!$A:$A,0),MATCH($A728,'state-winning-votes'!$A$2:$L$2,0))</f>
        <v>821817</v>
      </c>
      <c r="U728" t="str">
        <f t="shared" si="34"/>
        <v>Reagan, Ronald</v>
      </c>
      <c r="V728" t="str">
        <f>_xlfn.XLOOKUP(INDEX('state-winning-votes'!$A$1:$L$53,MATCH($C728,'state-winning-votes'!$A:$A,0),MATCH($A728,'state-winning-votes'!$A$2:$L$2,0)),$L:$L,$H:$H)</f>
        <v>Reagan, Ronald</v>
      </c>
      <c r="W728" t="str">
        <f>VLOOKUP(A728,'national-winners'!$A$2:$B$13,2,0)</f>
        <v>Reagan, Ronald</v>
      </c>
      <c r="X728" t="str">
        <f t="shared" si="35"/>
        <v xml:space="preserve"> Ronald Reagan (W)</v>
      </c>
    </row>
    <row r="729" spans="1:24" x14ac:dyDescent="0.25">
      <c r="A729">
        <v>1984</v>
      </c>
      <c r="B729" t="s">
        <v>46</v>
      </c>
      <c r="C729" t="s">
        <v>47</v>
      </c>
      <c r="D729">
        <v>8</v>
      </c>
      <c r="E729">
        <v>84</v>
      </c>
      <c r="F729">
        <v>62</v>
      </c>
      <c r="G729" t="s">
        <v>16</v>
      </c>
      <c r="H729" t="s">
        <v>189</v>
      </c>
      <c r="I729" t="str">
        <f t="shared" si="33"/>
        <v>Mondale, Walter(L)</v>
      </c>
      <c r="J729" t="s">
        <v>18</v>
      </c>
      <c r="K729" t="b">
        <v>0</v>
      </c>
      <c r="L729">
        <v>454975</v>
      </c>
      <c r="M729">
        <v>1295380</v>
      </c>
      <c r="N729">
        <v>20171015</v>
      </c>
      <c r="O729" t="s">
        <v>19</v>
      </c>
      <c r="P729" t="str">
        <f>IF(VLOOKUP(A729,'national-winners'!$A$2:$B$13,2,0)=H729,"W","L")</f>
        <v>L</v>
      </c>
      <c r="Q729">
        <f>MATCH(C729,'state-winning-votes'!A:A,0)</f>
        <v>8</v>
      </c>
      <c r="R729">
        <f>MATCH(A729,'state-winning-votes'!$A$2:$L$2,0)</f>
        <v>4</v>
      </c>
      <c r="S729" cm="1">
        <f t="array" ref="S729">INDEX('state-winning-votes'!$A$1:$L$53,$Q729,$R729)</f>
        <v>821817</v>
      </c>
      <c r="T729">
        <f>INDEX('state-winning-votes'!$A$1:$L$53,MATCH($C729,'state-winning-votes'!$A:$A,0),MATCH($A729,'state-winning-votes'!$A$2:$L$2,0))</f>
        <v>821817</v>
      </c>
      <c r="U729" t="str">
        <f t="shared" si="34"/>
        <v>Reagan, Ronald</v>
      </c>
      <c r="V729" t="str">
        <f>_xlfn.XLOOKUP(INDEX('state-winning-votes'!$A$1:$L$53,MATCH($C729,'state-winning-votes'!$A:$A,0),MATCH($A729,'state-winning-votes'!$A$2:$L$2,0)),$L:$L,$H:$H)</f>
        <v>Reagan, Ronald</v>
      </c>
      <c r="W729" t="str">
        <f>VLOOKUP(A729,'national-winners'!$A$2:$B$13,2,0)</f>
        <v>Reagan, Ronald</v>
      </c>
      <c r="X729" t="str">
        <f t="shared" si="35"/>
        <v xml:space="preserve"> Ronald Reagan (W)</v>
      </c>
    </row>
    <row r="730" spans="1:24" x14ac:dyDescent="0.25">
      <c r="A730">
        <v>1984</v>
      </c>
      <c r="B730" t="s">
        <v>46</v>
      </c>
      <c r="C730" t="s">
        <v>47</v>
      </c>
      <c r="D730">
        <v>8</v>
      </c>
      <c r="E730">
        <v>84</v>
      </c>
      <c r="F730">
        <v>62</v>
      </c>
      <c r="G730" t="s">
        <v>16</v>
      </c>
      <c r="H730" t="s">
        <v>190</v>
      </c>
      <c r="I730" t="str">
        <f t="shared" si="33"/>
        <v>Bergland, David(L)</v>
      </c>
      <c r="J730" t="s">
        <v>29</v>
      </c>
      <c r="K730" t="b">
        <v>0</v>
      </c>
      <c r="L730">
        <v>11257</v>
      </c>
      <c r="M730">
        <v>1295380</v>
      </c>
      <c r="N730">
        <v>20171015</v>
      </c>
      <c r="O730" t="s">
        <v>19</v>
      </c>
      <c r="P730" t="str">
        <f>IF(VLOOKUP(A730,'national-winners'!$A$2:$B$13,2,0)=H730,"W","L")</f>
        <v>L</v>
      </c>
      <c r="Q730">
        <f>MATCH(C730,'state-winning-votes'!A:A,0)</f>
        <v>8</v>
      </c>
      <c r="R730">
        <f>MATCH(A730,'state-winning-votes'!$A$2:$L$2,0)</f>
        <v>4</v>
      </c>
      <c r="S730" cm="1">
        <f t="array" ref="S730">INDEX('state-winning-votes'!$A$1:$L$53,$Q730,$R730)</f>
        <v>821817</v>
      </c>
      <c r="T730">
        <f>INDEX('state-winning-votes'!$A$1:$L$53,MATCH($C730,'state-winning-votes'!$A:$A,0),MATCH($A730,'state-winning-votes'!$A$2:$L$2,0))</f>
        <v>821817</v>
      </c>
      <c r="U730" t="str">
        <f t="shared" si="34"/>
        <v>Reagan, Ronald</v>
      </c>
      <c r="V730" t="str">
        <f>_xlfn.XLOOKUP(INDEX('state-winning-votes'!$A$1:$L$53,MATCH($C730,'state-winning-votes'!$A:$A,0),MATCH($A730,'state-winning-votes'!$A$2:$L$2,0)),$L:$L,$H:$H)</f>
        <v>Reagan, Ronald</v>
      </c>
      <c r="W730" t="str">
        <f>VLOOKUP(A730,'national-winners'!$A$2:$B$13,2,0)</f>
        <v>Reagan, Ronald</v>
      </c>
      <c r="X730" t="str">
        <f t="shared" si="35"/>
        <v xml:space="preserve"> Ronald Reagan (W)</v>
      </c>
    </row>
    <row r="731" spans="1:24" x14ac:dyDescent="0.25">
      <c r="A731">
        <v>1984</v>
      </c>
      <c r="B731" t="s">
        <v>46</v>
      </c>
      <c r="C731" t="s">
        <v>47</v>
      </c>
      <c r="D731">
        <v>8</v>
      </c>
      <c r="E731">
        <v>84</v>
      </c>
      <c r="F731">
        <v>62</v>
      </c>
      <c r="G731" t="s">
        <v>16</v>
      </c>
      <c r="H731" t="s">
        <v>48</v>
      </c>
      <c r="I731" t="str">
        <f t="shared" si="33"/>
        <v>Larouche, Lyndon, Jr.(L)</v>
      </c>
      <c r="J731" t="s">
        <v>35</v>
      </c>
      <c r="K731" t="b">
        <v>0</v>
      </c>
      <c r="L731">
        <v>4662</v>
      </c>
      <c r="M731">
        <v>1295380</v>
      </c>
      <c r="N731">
        <v>20171015</v>
      </c>
      <c r="O731" t="s">
        <v>19</v>
      </c>
      <c r="P731" t="str">
        <f>IF(VLOOKUP(A731,'national-winners'!$A$2:$B$13,2,0)=H731,"W","L")</f>
        <v>L</v>
      </c>
      <c r="Q731">
        <f>MATCH(C731,'state-winning-votes'!A:A,0)</f>
        <v>8</v>
      </c>
      <c r="R731">
        <f>MATCH(A731,'state-winning-votes'!$A$2:$L$2,0)</f>
        <v>4</v>
      </c>
      <c r="S731" cm="1">
        <f t="array" ref="S731">INDEX('state-winning-votes'!$A$1:$L$53,$Q731,$R731)</f>
        <v>821817</v>
      </c>
      <c r="T731">
        <f>INDEX('state-winning-votes'!$A$1:$L$53,MATCH($C731,'state-winning-votes'!$A:$A,0),MATCH($A731,'state-winning-votes'!$A$2:$L$2,0))</f>
        <v>821817</v>
      </c>
      <c r="U731" t="str">
        <f t="shared" si="34"/>
        <v>Reagan, Ronald</v>
      </c>
      <c r="V731" t="str">
        <f>_xlfn.XLOOKUP(INDEX('state-winning-votes'!$A$1:$L$53,MATCH($C731,'state-winning-votes'!$A:$A,0),MATCH($A731,'state-winning-votes'!$A$2:$L$2,0)),$L:$L,$H:$H)</f>
        <v>Reagan, Ronald</v>
      </c>
      <c r="W731" t="str">
        <f>VLOOKUP(A731,'national-winners'!$A$2:$B$13,2,0)</f>
        <v>Reagan, Ronald</v>
      </c>
      <c r="X731" t="str">
        <f t="shared" si="35"/>
        <v xml:space="preserve"> Ronald Reagan (W)</v>
      </c>
    </row>
    <row r="732" spans="1:24" x14ac:dyDescent="0.25">
      <c r="A732">
        <v>1984</v>
      </c>
      <c r="B732" t="s">
        <v>46</v>
      </c>
      <c r="C732" t="s">
        <v>47</v>
      </c>
      <c r="D732">
        <v>8</v>
      </c>
      <c r="E732">
        <v>84</v>
      </c>
      <c r="F732">
        <v>62</v>
      </c>
      <c r="G732" t="s">
        <v>16</v>
      </c>
      <c r="H732" t="s">
        <v>194</v>
      </c>
      <c r="I732" t="str">
        <f t="shared" si="33"/>
        <v>Serrette, Dennis(L)</v>
      </c>
      <c r="J732" t="s">
        <v>195</v>
      </c>
      <c r="K732" t="b">
        <v>0</v>
      </c>
      <c r="L732">
        <v>978</v>
      </c>
      <c r="M732">
        <v>1295380</v>
      </c>
      <c r="N732">
        <v>20171015</v>
      </c>
      <c r="O732" t="s">
        <v>19</v>
      </c>
      <c r="P732" t="str">
        <f>IF(VLOOKUP(A732,'national-winners'!$A$2:$B$13,2,0)=H732,"W","L")</f>
        <v>L</v>
      </c>
      <c r="Q732">
        <f>MATCH(C732,'state-winning-votes'!A:A,0)</f>
        <v>8</v>
      </c>
      <c r="R732">
        <f>MATCH(A732,'state-winning-votes'!$A$2:$L$2,0)</f>
        <v>4</v>
      </c>
      <c r="S732" cm="1">
        <f t="array" ref="S732">INDEX('state-winning-votes'!$A$1:$L$53,$Q732,$R732)</f>
        <v>821817</v>
      </c>
      <c r="T732">
        <f>INDEX('state-winning-votes'!$A$1:$L$53,MATCH($C732,'state-winning-votes'!$A:$A,0),MATCH($A732,'state-winning-votes'!$A$2:$L$2,0))</f>
        <v>821817</v>
      </c>
      <c r="U732" t="str">
        <f t="shared" si="34"/>
        <v>Reagan, Ronald</v>
      </c>
      <c r="V732" t="str">
        <f>_xlfn.XLOOKUP(INDEX('state-winning-votes'!$A$1:$L$53,MATCH($C732,'state-winning-votes'!$A:$A,0),MATCH($A732,'state-winning-votes'!$A$2:$L$2,0)),$L:$L,$H:$H)</f>
        <v>Reagan, Ronald</v>
      </c>
      <c r="W732" t="str">
        <f>VLOOKUP(A732,'national-winners'!$A$2:$B$13,2,0)</f>
        <v>Reagan, Ronald</v>
      </c>
      <c r="X732" t="str">
        <f t="shared" si="35"/>
        <v xml:space="preserve"> Ronald Reagan (W)</v>
      </c>
    </row>
    <row r="733" spans="1:24" x14ac:dyDescent="0.25">
      <c r="A733">
        <v>1984</v>
      </c>
      <c r="B733" t="s">
        <v>46</v>
      </c>
      <c r="C733" t="s">
        <v>47</v>
      </c>
      <c r="D733">
        <v>8</v>
      </c>
      <c r="E733">
        <v>84</v>
      </c>
      <c r="F733">
        <v>62</v>
      </c>
      <c r="G733" t="s">
        <v>16</v>
      </c>
      <c r="H733" t="s">
        <v>197</v>
      </c>
      <c r="I733" t="str">
        <f t="shared" si="33"/>
        <v>Dodge, Earl(L)</v>
      </c>
      <c r="J733" t="s">
        <v>25</v>
      </c>
      <c r="K733" t="b">
        <v>0</v>
      </c>
      <c r="L733">
        <v>858</v>
      </c>
      <c r="M733">
        <v>1295380</v>
      </c>
      <c r="N733">
        <v>20171015</v>
      </c>
      <c r="O733" t="s">
        <v>19</v>
      </c>
      <c r="P733" t="str">
        <f>IF(VLOOKUP(A733,'national-winners'!$A$2:$B$13,2,0)=H733,"W","L")</f>
        <v>L</v>
      </c>
      <c r="Q733">
        <f>MATCH(C733,'state-winning-votes'!A:A,0)</f>
        <v>8</v>
      </c>
      <c r="R733">
        <f>MATCH(A733,'state-winning-votes'!$A$2:$L$2,0)</f>
        <v>4</v>
      </c>
      <c r="S733" cm="1">
        <f t="array" ref="S733">INDEX('state-winning-votes'!$A$1:$L$53,$Q733,$R733)</f>
        <v>821817</v>
      </c>
      <c r="T733">
        <f>INDEX('state-winning-votes'!$A$1:$L$53,MATCH($C733,'state-winning-votes'!$A:$A,0),MATCH($A733,'state-winning-votes'!$A$2:$L$2,0))</f>
        <v>821817</v>
      </c>
      <c r="U733" t="str">
        <f t="shared" si="34"/>
        <v>Reagan, Ronald</v>
      </c>
      <c r="V733" t="str">
        <f>_xlfn.XLOOKUP(INDEX('state-winning-votes'!$A$1:$L$53,MATCH($C733,'state-winning-votes'!$A:$A,0),MATCH($A733,'state-winning-votes'!$A$2:$L$2,0)),$L:$L,$H:$H)</f>
        <v>Reagan, Ronald</v>
      </c>
      <c r="W733" t="str">
        <f>VLOOKUP(A733,'national-winners'!$A$2:$B$13,2,0)</f>
        <v>Reagan, Ronald</v>
      </c>
      <c r="X733" t="str">
        <f t="shared" si="35"/>
        <v xml:space="preserve"> Ronald Reagan (W)</v>
      </c>
    </row>
    <row r="734" spans="1:24" x14ac:dyDescent="0.25">
      <c r="A734">
        <v>1984</v>
      </c>
      <c r="B734" t="s">
        <v>46</v>
      </c>
      <c r="C734" t="s">
        <v>47</v>
      </c>
      <c r="D734">
        <v>8</v>
      </c>
      <c r="E734">
        <v>84</v>
      </c>
      <c r="F734">
        <v>62</v>
      </c>
      <c r="G734" t="s">
        <v>16</v>
      </c>
      <c r="H734" t="s">
        <v>193</v>
      </c>
      <c r="I734" t="str">
        <f t="shared" si="33"/>
        <v>Mason, Melvin(L)</v>
      </c>
      <c r="J734" t="s">
        <v>37</v>
      </c>
      <c r="K734" t="b">
        <v>0</v>
      </c>
      <c r="L734">
        <v>810</v>
      </c>
      <c r="M734">
        <v>1295380</v>
      </c>
      <c r="N734">
        <v>20171015</v>
      </c>
      <c r="O734" t="s">
        <v>19</v>
      </c>
      <c r="P734" t="str">
        <f>IF(VLOOKUP(A734,'national-winners'!$A$2:$B$13,2,0)=H734,"W","L")</f>
        <v>L</v>
      </c>
      <c r="Q734">
        <f>MATCH(C734,'state-winning-votes'!A:A,0)</f>
        <v>8</v>
      </c>
      <c r="R734">
        <f>MATCH(A734,'state-winning-votes'!$A$2:$L$2,0)</f>
        <v>4</v>
      </c>
      <c r="S734" cm="1">
        <f t="array" ref="S734">INDEX('state-winning-votes'!$A$1:$L$53,$Q734,$R734)</f>
        <v>821817</v>
      </c>
      <c r="T734">
        <f>INDEX('state-winning-votes'!$A$1:$L$53,MATCH($C734,'state-winning-votes'!$A:$A,0),MATCH($A734,'state-winning-votes'!$A$2:$L$2,0))</f>
        <v>821817</v>
      </c>
      <c r="U734" t="str">
        <f t="shared" si="34"/>
        <v>Reagan, Ronald</v>
      </c>
      <c r="V734" t="str">
        <f>_xlfn.XLOOKUP(INDEX('state-winning-votes'!$A$1:$L$53,MATCH($C734,'state-winning-votes'!$A:$A,0),MATCH($A734,'state-winning-votes'!$A$2:$L$2,0)),$L:$L,$H:$H)</f>
        <v>Reagan, Ronald</v>
      </c>
      <c r="W734" t="str">
        <f>VLOOKUP(A734,'national-winners'!$A$2:$B$13,2,0)</f>
        <v>Reagan, Ronald</v>
      </c>
      <c r="X734" t="str">
        <f t="shared" si="35"/>
        <v xml:space="preserve"> Ronald Reagan (W)</v>
      </c>
    </row>
    <row r="735" spans="1:24" x14ac:dyDescent="0.25">
      <c r="A735">
        <v>1984</v>
      </c>
      <c r="B735" t="s">
        <v>46</v>
      </c>
      <c r="C735" t="s">
        <v>47</v>
      </c>
      <c r="D735">
        <v>8</v>
      </c>
      <c r="E735">
        <v>84</v>
      </c>
      <c r="F735">
        <v>62</v>
      </c>
      <c r="G735" t="s">
        <v>16</v>
      </c>
      <c r="H735" t="s">
        <v>59</v>
      </c>
      <c r="I735" t="str">
        <f t="shared" si="33"/>
        <v>Other(L)</v>
      </c>
      <c r="K735" t="b">
        <v>0</v>
      </c>
      <c r="L735">
        <v>23</v>
      </c>
      <c r="M735">
        <v>1295380</v>
      </c>
      <c r="N735">
        <v>20171015</v>
      </c>
      <c r="O735" t="s">
        <v>19</v>
      </c>
      <c r="P735" t="str">
        <f>IF(VLOOKUP(A735,'national-winners'!$A$2:$B$13,2,0)=H735,"W","L")</f>
        <v>L</v>
      </c>
      <c r="Q735">
        <f>MATCH(C735,'state-winning-votes'!A:A,0)</f>
        <v>8</v>
      </c>
      <c r="R735">
        <f>MATCH(A735,'state-winning-votes'!$A$2:$L$2,0)</f>
        <v>4</v>
      </c>
      <c r="S735" cm="1">
        <f t="array" ref="S735">INDEX('state-winning-votes'!$A$1:$L$53,$Q735,$R735)</f>
        <v>821817</v>
      </c>
      <c r="T735">
        <f>INDEX('state-winning-votes'!$A$1:$L$53,MATCH($C735,'state-winning-votes'!$A:$A,0),MATCH($A735,'state-winning-votes'!$A$2:$L$2,0))</f>
        <v>821817</v>
      </c>
      <c r="U735" t="str">
        <f t="shared" si="34"/>
        <v>Reagan, Ronald</v>
      </c>
      <c r="V735" t="str">
        <f>_xlfn.XLOOKUP(INDEX('state-winning-votes'!$A$1:$L$53,MATCH($C735,'state-winning-votes'!$A:$A,0),MATCH($A735,'state-winning-votes'!$A$2:$L$2,0)),$L:$L,$H:$H)</f>
        <v>Reagan, Ronald</v>
      </c>
      <c r="W735" t="str">
        <f>VLOOKUP(A735,'national-winners'!$A$2:$B$13,2,0)</f>
        <v>Reagan, Ronald</v>
      </c>
      <c r="X735" t="str">
        <f t="shared" si="35"/>
        <v xml:space="preserve"> Ronald Reagan (W)</v>
      </c>
    </row>
    <row r="736" spans="1:24" x14ac:dyDescent="0.25">
      <c r="A736">
        <v>1984</v>
      </c>
      <c r="B736" t="s">
        <v>50</v>
      </c>
      <c r="C736" t="s">
        <v>51</v>
      </c>
      <c r="D736">
        <v>9</v>
      </c>
      <c r="E736">
        <v>16</v>
      </c>
      <c r="F736">
        <v>1</v>
      </c>
      <c r="G736" t="s">
        <v>16</v>
      </c>
      <c r="H736" t="s">
        <v>160</v>
      </c>
      <c r="I736" t="str">
        <f t="shared" si="33"/>
        <v>Reagan, Ronald(W)</v>
      </c>
      <c r="J736" t="s">
        <v>21</v>
      </c>
      <c r="K736" t="b">
        <v>0</v>
      </c>
      <c r="L736">
        <v>890877</v>
      </c>
      <c r="M736">
        <v>1466900</v>
      </c>
      <c r="N736">
        <v>20171015</v>
      </c>
      <c r="O736" t="s">
        <v>19</v>
      </c>
      <c r="P736" t="str">
        <f>IF(VLOOKUP(A736,'national-winners'!$A$2:$B$13,2,0)=H736,"W","L")</f>
        <v>W</v>
      </c>
      <c r="Q736">
        <f>MATCH(C736,'state-winning-votes'!A:A,0)</f>
        <v>9</v>
      </c>
      <c r="R736">
        <f>MATCH(A736,'state-winning-votes'!$A$2:$L$2,0)</f>
        <v>4</v>
      </c>
      <c r="S736" cm="1">
        <f t="array" ref="S736">INDEX('state-winning-votes'!$A$1:$L$53,$Q736,$R736)</f>
        <v>890877</v>
      </c>
      <c r="T736">
        <f>INDEX('state-winning-votes'!$A$1:$L$53,MATCH($C736,'state-winning-votes'!$A:$A,0),MATCH($A736,'state-winning-votes'!$A$2:$L$2,0))</f>
        <v>890877</v>
      </c>
      <c r="U736" t="str">
        <f t="shared" si="34"/>
        <v>Reagan, Ronald</v>
      </c>
      <c r="V736" t="str">
        <f>_xlfn.XLOOKUP(INDEX('state-winning-votes'!$A$1:$L$53,MATCH($C736,'state-winning-votes'!$A:$A,0),MATCH($A736,'state-winning-votes'!$A$2:$L$2,0)),$L:$L,$H:$H)</f>
        <v>Reagan, Ronald</v>
      </c>
      <c r="W736" t="str">
        <f>VLOOKUP(A736,'national-winners'!$A$2:$B$13,2,0)</f>
        <v>Reagan, Ronald</v>
      </c>
      <c r="X736" t="str">
        <f t="shared" si="35"/>
        <v xml:space="preserve"> Ronald Reagan (W)</v>
      </c>
    </row>
    <row r="737" spans="1:24" x14ac:dyDescent="0.25">
      <c r="A737">
        <v>1984</v>
      </c>
      <c r="B737" t="s">
        <v>50</v>
      </c>
      <c r="C737" t="s">
        <v>51</v>
      </c>
      <c r="D737">
        <v>9</v>
      </c>
      <c r="E737">
        <v>16</v>
      </c>
      <c r="F737">
        <v>1</v>
      </c>
      <c r="G737" t="s">
        <v>16</v>
      </c>
      <c r="H737" t="s">
        <v>189</v>
      </c>
      <c r="I737" t="str">
        <f t="shared" si="33"/>
        <v>Mondale, Walter(L)</v>
      </c>
      <c r="J737" t="s">
        <v>18</v>
      </c>
      <c r="K737" t="b">
        <v>0</v>
      </c>
      <c r="L737">
        <v>569597</v>
      </c>
      <c r="M737">
        <v>1466900</v>
      </c>
      <c r="N737">
        <v>20171015</v>
      </c>
      <c r="O737" t="s">
        <v>19</v>
      </c>
      <c r="P737" t="str">
        <f>IF(VLOOKUP(A737,'national-winners'!$A$2:$B$13,2,0)=H737,"W","L")</f>
        <v>L</v>
      </c>
      <c r="Q737">
        <f>MATCH(C737,'state-winning-votes'!A:A,0)</f>
        <v>9</v>
      </c>
      <c r="R737">
        <f>MATCH(A737,'state-winning-votes'!$A$2:$L$2,0)</f>
        <v>4</v>
      </c>
      <c r="S737" cm="1">
        <f t="array" ref="S737">INDEX('state-winning-votes'!$A$1:$L$53,$Q737,$R737)</f>
        <v>890877</v>
      </c>
      <c r="T737">
        <f>INDEX('state-winning-votes'!$A$1:$L$53,MATCH($C737,'state-winning-votes'!$A:$A,0),MATCH($A737,'state-winning-votes'!$A$2:$L$2,0))</f>
        <v>890877</v>
      </c>
      <c r="U737" t="str">
        <f t="shared" si="34"/>
        <v>Reagan, Ronald</v>
      </c>
      <c r="V737" t="str">
        <f>_xlfn.XLOOKUP(INDEX('state-winning-votes'!$A$1:$L$53,MATCH($C737,'state-winning-votes'!$A:$A,0),MATCH($A737,'state-winning-votes'!$A$2:$L$2,0)),$L:$L,$H:$H)</f>
        <v>Reagan, Ronald</v>
      </c>
      <c r="W737" t="str">
        <f>VLOOKUP(A737,'national-winners'!$A$2:$B$13,2,0)</f>
        <v>Reagan, Ronald</v>
      </c>
      <c r="X737" t="str">
        <f t="shared" si="35"/>
        <v xml:space="preserve"> Ronald Reagan (W)</v>
      </c>
    </row>
    <row r="738" spans="1:24" x14ac:dyDescent="0.25">
      <c r="A738">
        <v>1984</v>
      </c>
      <c r="B738" t="s">
        <v>50</v>
      </c>
      <c r="C738" t="s">
        <v>51</v>
      </c>
      <c r="D738">
        <v>9</v>
      </c>
      <c r="E738">
        <v>16</v>
      </c>
      <c r="F738">
        <v>1</v>
      </c>
      <c r="G738" t="s">
        <v>16</v>
      </c>
      <c r="H738" t="s">
        <v>26</v>
      </c>
      <c r="I738" t="str">
        <f t="shared" si="33"/>
        <v>Hall, Gus(L)</v>
      </c>
      <c r="J738" t="s">
        <v>27</v>
      </c>
      <c r="K738" t="b">
        <v>0</v>
      </c>
      <c r="L738">
        <v>4826</v>
      </c>
      <c r="M738">
        <v>1466900</v>
      </c>
      <c r="N738">
        <v>20171015</v>
      </c>
      <c r="O738" t="s">
        <v>19</v>
      </c>
      <c r="P738" t="str">
        <f>IF(VLOOKUP(A738,'national-winners'!$A$2:$B$13,2,0)=H738,"W","L")</f>
        <v>L</v>
      </c>
      <c r="Q738">
        <f>MATCH(C738,'state-winning-votes'!A:A,0)</f>
        <v>9</v>
      </c>
      <c r="R738">
        <f>MATCH(A738,'state-winning-votes'!$A$2:$L$2,0)</f>
        <v>4</v>
      </c>
      <c r="S738" cm="1">
        <f t="array" ref="S738">INDEX('state-winning-votes'!$A$1:$L$53,$Q738,$R738)</f>
        <v>890877</v>
      </c>
      <c r="T738">
        <f>INDEX('state-winning-votes'!$A$1:$L$53,MATCH($C738,'state-winning-votes'!$A:$A,0),MATCH($A738,'state-winning-votes'!$A$2:$L$2,0))</f>
        <v>890877</v>
      </c>
      <c r="U738" t="str">
        <f t="shared" si="34"/>
        <v>Reagan, Ronald</v>
      </c>
      <c r="V738" t="str">
        <f>_xlfn.XLOOKUP(INDEX('state-winning-votes'!$A$1:$L$53,MATCH($C738,'state-winning-votes'!$A:$A,0),MATCH($A738,'state-winning-votes'!$A$2:$L$2,0)),$L:$L,$H:$H)</f>
        <v>Reagan, Ronald</v>
      </c>
      <c r="W738" t="str">
        <f>VLOOKUP(A738,'national-winners'!$A$2:$B$13,2,0)</f>
        <v>Reagan, Ronald</v>
      </c>
      <c r="X738" t="str">
        <f t="shared" si="35"/>
        <v xml:space="preserve"> Ronald Reagan (W)</v>
      </c>
    </row>
    <row r="739" spans="1:24" x14ac:dyDescent="0.25">
      <c r="A739">
        <v>1984</v>
      </c>
      <c r="B739" t="s">
        <v>50</v>
      </c>
      <c r="C739" t="s">
        <v>51</v>
      </c>
      <c r="D739">
        <v>9</v>
      </c>
      <c r="E739">
        <v>16</v>
      </c>
      <c r="F739">
        <v>1</v>
      </c>
      <c r="G739" t="s">
        <v>16</v>
      </c>
      <c r="H739" t="s">
        <v>194</v>
      </c>
      <c r="I739" t="str">
        <f t="shared" si="33"/>
        <v>Serrette, Dennis(L)</v>
      </c>
      <c r="J739" t="s">
        <v>195</v>
      </c>
      <c r="K739" t="b">
        <v>0</v>
      </c>
      <c r="L739">
        <v>1374</v>
      </c>
      <c r="M739">
        <v>1466900</v>
      </c>
      <c r="N739">
        <v>20171015</v>
      </c>
      <c r="O739" t="s">
        <v>19</v>
      </c>
      <c r="P739" t="str">
        <f>IF(VLOOKUP(A739,'national-winners'!$A$2:$B$13,2,0)=H739,"W","L")</f>
        <v>L</v>
      </c>
      <c r="Q739">
        <f>MATCH(C739,'state-winning-votes'!A:A,0)</f>
        <v>9</v>
      </c>
      <c r="R739">
        <f>MATCH(A739,'state-winning-votes'!$A$2:$L$2,0)</f>
        <v>4</v>
      </c>
      <c r="S739" cm="1">
        <f t="array" ref="S739">INDEX('state-winning-votes'!$A$1:$L$53,$Q739,$R739)</f>
        <v>890877</v>
      </c>
      <c r="T739">
        <f>INDEX('state-winning-votes'!$A$1:$L$53,MATCH($C739,'state-winning-votes'!$A:$A,0),MATCH($A739,'state-winning-votes'!$A$2:$L$2,0))</f>
        <v>890877</v>
      </c>
      <c r="U739" t="str">
        <f t="shared" si="34"/>
        <v>Reagan, Ronald</v>
      </c>
      <c r="V739" t="str">
        <f>_xlfn.XLOOKUP(INDEX('state-winning-votes'!$A$1:$L$53,MATCH($C739,'state-winning-votes'!$A:$A,0),MATCH($A739,'state-winning-votes'!$A$2:$L$2,0)),$L:$L,$H:$H)</f>
        <v>Reagan, Ronald</v>
      </c>
      <c r="W739" t="str">
        <f>VLOOKUP(A739,'national-winners'!$A$2:$B$13,2,0)</f>
        <v>Reagan, Ronald</v>
      </c>
      <c r="X739" t="str">
        <f t="shared" si="35"/>
        <v xml:space="preserve"> Ronald Reagan (W)</v>
      </c>
    </row>
    <row r="740" spans="1:24" x14ac:dyDescent="0.25">
      <c r="A740">
        <v>1984</v>
      </c>
      <c r="B740" t="s">
        <v>50</v>
      </c>
      <c r="C740" t="s">
        <v>51</v>
      </c>
      <c r="D740">
        <v>9</v>
      </c>
      <c r="E740">
        <v>16</v>
      </c>
      <c r="F740">
        <v>1</v>
      </c>
      <c r="G740" t="s">
        <v>16</v>
      </c>
      <c r="H740" t="s">
        <v>59</v>
      </c>
      <c r="I740" t="str">
        <f t="shared" si="33"/>
        <v>Other(L)</v>
      </c>
      <c r="K740" t="b">
        <v>0</v>
      </c>
      <c r="L740">
        <v>226</v>
      </c>
      <c r="M740">
        <v>1466900</v>
      </c>
      <c r="N740">
        <v>20171015</v>
      </c>
      <c r="O740" t="s">
        <v>19</v>
      </c>
      <c r="P740" t="str">
        <f>IF(VLOOKUP(A740,'national-winners'!$A$2:$B$13,2,0)=H740,"W","L")</f>
        <v>L</v>
      </c>
      <c r="Q740">
        <f>MATCH(C740,'state-winning-votes'!A:A,0)</f>
        <v>9</v>
      </c>
      <c r="R740">
        <f>MATCH(A740,'state-winning-votes'!$A$2:$L$2,0)</f>
        <v>4</v>
      </c>
      <c r="S740" cm="1">
        <f t="array" ref="S740">INDEX('state-winning-votes'!$A$1:$L$53,$Q740,$R740)</f>
        <v>890877</v>
      </c>
      <c r="T740">
        <f>INDEX('state-winning-votes'!$A$1:$L$53,MATCH($C740,'state-winning-votes'!$A:$A,0),MATCH($A740,'state-winning-votes'!$A$2:$L$2,0))</f>
        <v>890877</v>
      </c>
      <c r="U740" t="str">
        <f t="shared" si="34"/>
        <v>Reagan, Ronald</v>
      </c>
      <c r="V740" t="str">
        <f>_xlfn.XLOOKUP(INDEX('state-winning-votes'!$A$1:$L$53,MATCH($C740,'state-winning-votes'!$A:$A,0),MATCH($A740,'state-winning-votes'!$A$2:$L$2,0)),$L:$L,$H:$H)</f>
        <v>Reagan, Ronald</v>
      </c>
      <c r="W740" t="str">
        <f>VLOOKUP(A740,'national-winners'!$A$2:$B$13,2,0)</f>
        <v>Reagan, Ronald</v>
      </c>
      <c r="X740" t="str">
        <f t="shared" si="35"/>
        <v xml:space="preserve"> Ronald Reagan (W)</v>
      </c>
    </row>
    <row r="741" spans="1:24" x14ac:dyDescent="0.25">
      <c r="A741">
        <v>1984</v>
      </c>
      <c r="B741" t="s">
        <v>53</v>
      </c>
      <c r="C741" t="s">
        <v>54</v>
      </c>
      <c r="D741">
        <v>10</v>
      </c>
      <c r="E741">
        <v>51</v>
      </c>
      <c r="F741">
        <v>11</v>
      </c>
      <c r="G741" t="s">
        <v>16</v>
      </c>
      <c r="H741" t="s">
        <v>160</v>
      </c>
      <c r="I741" t="str">
        <f t="shared" si="33"/>
        <v>Reagan, Ronald(W)</v>
      </c>
      <c r="J741" t="s">
        <v>21</v>
      </c>
      <c r="K741" t="b">
        <v>0</v>
      </c>
      <c r="L741">
        <v>152190</v>
      </c>
      <c r="M741">
        <v>254572</v>
      </c>
      <c r="N741">
        <v>20171015</v>
      </c>
      <c r="O741" t="s">
        <v>19</v>
      </c>
      <c r="P741" t="str">
        <f>IF(VLOOKUP(A741,'national-winners'!$A$2:$B$13,2,0)=H741,"W","L")</f>
        <v>W</v>
      </c>
      <c r="Q741">
        <f>MATCH(C741,'state-winning-votes'!A:A,0)</f>
        <v>11</v>
      </c>
      <c r="R741">
        <f>MATCH(A741,'state-winning-votes'!$A$2:$L$2,0)</f>
        <v>4</v>
      </c>
      <c r="S741" cm="1">
        <f t="array" ref="S741">INDEX('state-winning-votes'!$A$1:$L$53,$Q741,$R741)</f>
        <v>152190</v>
      </c>
      <c r="T741">
        <f>INDEX('state-winning-votes'!$A$1:$L$53,MATCH($C741,'state-winning-votes'!$A:$A,0),MATCH($A741,'state-winning-votes'!$A$2:$L$2,0))</f>
        <v>152190</v>
      </c>
      <c r="U741" t="str">
        <f t="shared" si="34"/>
        <v>Reagan, Ronald</v>
      </c>
      <c r="V741" t="str">
        <f>_xlfn.XLOOKUP(INDEX('state-winning-votes'!$A$1:$L$53,MATCH($C741,'state-winning-votes'!$A:$A,0),MATCH($A741,'state-winning-votes'!$A$2:$L$2,0)),$L:$L,$H:$H)</f>
        <v>Reagan, Ronald</v>
      </c>
      <c r="W741" t="str">
        <f>VLOOKUP(A741,'national-winners'!$A$2:$B$13,2,0)</f>
        <v>Reagan, Ronald</v>
      </c>
      <c r="X741" t="str">
        <f t="shared" si="35"/>
        <v xml:space="preserve"> Ronald Reagan (W)</v>
      </c>
    </row>
    <row r="742" spans="1:24" x14ac:dyDescent="0.25">
      <c r="A742">
        <v>1984</v>
      </c>
      <c r="B742" t="s">
        <v>53</v>
      </c>
      <c r="C742" t="s">
        <v>54</v>
      </c>
      <c r="D742">
        <v>10</v>
      </c>
      <c r="E742">
        <v>51</v>
      </c>
      <c r="F742">
        <v>11</v>
      </c>
      <c r="G742" t="s">
        <v>16</v>
      </c>
      <c r="H742" t="s">
        <v>189</v>
      </c>
      <c r="I742" t="str">
        <f t="shared" si="33"/>
        <v>Mondale, Walter(L)</v>
      </c>
      <c r="J742" t="s">
        <v>18</v>
      </c>
      <c r="K742" t="b">
        <v>0</v>
      </c>
      <c r="L742">
        <v>101656</v>
      </c>
      <c r="M742">
        <v>254572</v>
      </c>
      <c r="N742">
        <v>20171015</v>
      </c>
      <c r="O742" t="s">
        <v>19</v>
      </c>
      <c r="P742" t="str">
        <f>IF(VLOOKUP(A742,'national-winners'!$A$2:$B$13,2,0)=H742,"W","L")</f>
        <v>L</v>
      </c>
      <c r="Q742">
        <f>MATCH(C742,'state-winning-votes'!A:A,0)</f>
        <v>11</v>
      </c>
      <c r="R742">
        <f>MATCH(A742,'state-winning-votes'!$A$2:$L$2,0)</f>
        <v>4</v>
      </c>
      <c r="S742" cm="1">
        <f t="array" ref="S742">INDEX('state-winning-votes'!$A$1:$L$53,$Q742,$R742)</f>
        <v>152190</v>
      </c>
      <c r="T742">
        <f>INDEX('state-winning-votes'!$A$1:$L$53,MATCH($C742,'state-winning-votes'!$A:$A,0),MATCH($A742,'state-winning-votes'!$A$2:$L$2,0))</f>
        <v>152190</v>
      </c>
      <c r="U742" t="str">
        <f t="shared" si="34"/>
        <v>Reagan, Ronald</v>
      </c>
      <c r="V742" t="str">
        <f>_xlfn.XLOOKUP(INDEX('state-winning-votes'!$A$1:$L$53,MATCH($C742,'state-winning-votes'!$A:$A,0),MATCH($A742,'state-winning-votes'!$A$2:$L$2,0)),$L:$L,$H:$H)</f>
        <v>Reagan, Ronald</v>
      </c>
      <c r="W742" t="str">
        <f>VLOOKUP(A742,'national-winners'!$A$2:$B$13,2,0)</f>
        <v>Reagan, Ronald</v>
      </c>
      <c r="X742" t="str">
        <f t="shared" si="35"/>
        <v xml:space="preserve"> Ronald Reagan (W)</v>
      </c>
    </row>
    <row r="743" spans="1:24" x14ac:dyDescent="0.25">
      <c r="A743">
        <v>1984</v>
      </c>
      <c r="B743" t="s">
        <v>53</v>
      </c>
      <c r="C743" t="s">
        <v>54</v>
      </c>
      <c r="D743">
        <v>10</v>
      </c>
      <c r="E743">
        <v>51</v>
      </c>
      <c r="F743">
        <v>11</v>
      </c>
      <c r="G743" t="s">
        <v>16</v>
      </c>
      <c r="H743" t="s">
        <v>200</v>
      </c>
      <c r="I743" t="str">
        <f t="shared" si="33"/>
        <v>Dennis, Delmar(L)</v>
      </c>
      <c r="J743" t="s">
        <v>39</v>
      </c>
      <c r="K743" t="b">
        <v>0</v>
      </c>
      <c r="L743">
        <v>269</v>
      </c>
      <c r="M743">
        <v>254572</v>
      </c>
      <c r="N743">
        <v>20171015</v>
      </c>
      <c r="O743" t="s">
        <v>19</v>
      </c>
      <c r="P743" t="str">
        <f>IF(VLOOKUP(A743,'national-winners'!$A$2:$B$13,2,0)=H743,"W","L")</f>
        <v>L</v>
      </c>
      <c r="Q743">
        <f>MATCH(C743,'state-winning-votes'!A:A,0)</f>
        <v>11</v>
      </c>
      <c r="R743">
        <f>MATCH(A743,'state-winning-votes'!$A$2:$L$2,0)</f>
        <v>4</v>
      </c>
      <c r="S743" cm="1">
        <f t="array" ref="S743">INDEX('state-winning-votes'!$A$1:$L$53,$Q743,$R743)</f>
        <v>152190</v>
      </c>
      <c r="T743">
        <f>INDEX('state-winning-votes'!$A$1:$L$53,MATCH($C743,'state-winning-votes'!$A:$A,0),MATCH($A743,'state-winning-votes'!$A$2:$L$2,0))</f>
        <v>152190</v>
      </c>
      <c r="U743" t="str">
        <f t="shared" si="34"/>
        <v>Reagan, Ronald</v>
      </c>
      <c r="V743" t="str">
        <f>_xlfn.XLOOKUP(INDEX('state-winning-votes'!$A$1:$L$53,MATCH($C743,'state-winning-votes'!$A:$A,0),MATCH($A743,'state-winning-votes'!$A$2:$L$2,0)),$L:$L,$H:$H)</f>
        <v>Reagan, Ronald</v>
      </c>
      <c r="W743" t="str">
        <f>VLOOKUP(A743,'national-winners'!$A$2:$B$13,2,0)</f>
        <v>Reagan, Ronald</v>
      </c>
      <c r="X743" t="str">
        <f t="shared" si="35"/>
        <v xml:space="preserve"> Ronald Reagan (W)</v>
      </c>
    </row>
    <row r="744" spans="1:24" x14ac:dyDescent="0.25">
      <c r="A744">
        <v>1984</v>
      </c>
      <c r="B744" t="s">
        <v>53</v>
      </c>
      <c r="C744" t="s">
        <v>54</v>
      </c>
      <c r="D744">
        <v>10</v>
      </c>
      <c r="E744">
        <v>51</v>
      </c>
      <c r="F744">
        <v>11</v>
      </c>
      <c r="G744" t="s">
        <v>16</v>
      </c>
      <c r="H744" t="s">
        <v>190</v>
      </c>
      <c r="I744" t="str">
        <f t="shared" si="33"/>
        <v>Bergland, David(L)</v>
      </c>
      <c r="J744" t="s">
        <v>29</v>
      </c>
      <c r="K744" t="b">
        <v>0</v>
      </c>
      <c r="L744">
        <v>268</v>
      </c>
      <c r="M744">
        <v>254572</v>
      </c>
      <c r="N744">
        <v>20171015</v>
      </c>
      <c r="O744" t="s">
        <v>19</v>
      </c>
      <c r="P744" t="str">
        <f>IF(VLOOKUP(A744,'national-winners'!$A$2:$B$13,2,0)=H744,"W","L")</f>
        <v>L</v>
      </c>
      <c r="Q744">
        <f>MATCH(C744,'state-winning-votes'!A:A,0)</f>
        <v>11</v>
      </c>
      <c r="R744">
        <f>MATCH(A744,'state-winning-votes'!$A$2:$L$2,0)</f>
        <v>4</v>
      </c>
      <c r="S744" cm="1">
        <f t="array" ref="S744">INDEX('state-winning-votes'!$A$1:$L$53,$Q744,$R744)</f>
        <v>152190</v>
      </c>
      <c r="T744">
        <f>INDEX('state-winning-votes'!$A$1:$L$53,MATCH($C744,'state-winning-votes'!$A:$A,0),MATCH($A744,'state-winning-votes'!$A$2:$L$2,0))</f>
        <v>152190</v>
      </c>
      <c r="U744" t="str">
        <f t="shared" si="34"/>
        <v>Reagan, Ronald</v>
      </c>
      <c r="V744" t="str">
        <f>_xlfn.XLOOKUP(INDEX('state-winning-votes'!$A$1:$L$53,MATCH($C744,'state-winning-votes'!$A:$A,0),MATCH($A744,'state-winning-votes'!$A$2:$L$2,0)),$L:$L,$H:$H)</f>
        <v>Reagan, Ronald</v>
      </c>
      <c r="W744" t="str">
        <f>VLOOKUP(A744,'national-winners'!$A$2:$B$13,2,0)</f>
        <v>Reagan, Ronald</v>
      </c>
      <c r="X744" t="str">
        <f t="shared" si="35"/>
        <v xml:space="preserve"> Ronald Reagan (W)</v>
      </c>
    </row>
    <row r="745" spans="1:24" x14ac:dyDescent="0.25">
      <c r="A745">
        <v>1984</v>
      </c>
      <c r="B745" t="s">
        <v>53</v>
      </c>
      <c r="C745" t="s">
        <v>54</v>
      </c>
      <c r="D745">
        <v>10</v>
      </c>
      <c r="E745">
        <v>51</v>
      </c>
      <c r="F745">
        <v>11</v>
      </c>
      <c r="G745" t="s">
        <v>16</v>
      </c>
      <c r="H745" t="s">
        <v>196</v>
      </c>
      <c r="I745" t="str">
        <f t="shared" si="33"/>
        <v>Johnson, Sonia(L)</v>
      </c>
      <c r="J745" t="s">
        <v>168</v>
      </c>
      <c r="K745" t="b">
        <v>0</v>
      </c>
      <c r="L745">
        <v>121</v>
      </c>
      <c r="M745">
        <v>254572</v>
      </c>
      <c r="N745">
        <v>20171015</v>
      </c>
      <c r="O745" t="s">
        <v>19</v>
      </c>
      <c r="P745" t="str">
        <f>IF(VLOOKUP(A745,'national-winners'!$A$2:$B$13,2,0)=H745,"W","L")</f>
        <v>L</v>
      </c>
      <c r="Q745">
        <f>MATCH(C745,'state-winning-votes'!A:A,0)</f>
        <v>11</v>
      </c>
      <c r="R745">
        <f>MATCH(A745,'state-winning-votes'!$A$2:$L$2,0)</f>
        <v>4</v>
      </c>
      <c r="S745" cm="1">
        <f t="array" ref="S745">INDEX('state-winning-votes'!$A$1:$L$53,$Q745,$R745)</f>
        <v>152190</v>
      </c>
      <c r="T745">
        <f>INDEX('state-winning-votes'!$A$1:$L$53,MATCH($C745,'state-winning-votes'!$A:$A,0),MATCH($A745,'state-winning-votes'!$A$2:$L$2,0))</f>
        <v>152190</v>
      </c>
      <c r="U745" t="str">
        <f t="shared" si="34"/>
        <v>Reagan, Ronald</v>
      </c>
      <c r="V745" t="str">
        <f>_xlfn.XLOOKUP(INDEX('state-winning-votes'!$A$1:$L$53,MATCH($C745,'state-winning-votes'!$A:$A,0),MATCH($A745,'state-winning-votes'!$A$2:$L$2,0)),$L:$L,$H:$H)</f>
        <v>Reagan, Ronald</v>
      </c>
      <c r="W745" t="str">
        <f>VLOOKUP(A745,'national-winners'!$A$2:$B$13,2,0)</f>
        <v>Reagan, Ronald</v>
      </c>
      <c r="X745" t="str">
        <f t="shared" si="35"/>
        <v xml:space="preserve"> Ronald Reagan (W)</v>
      </c>
    </row>
    <row r="746" spans="1:24" x14ac:dyDescent="0.25">
      <c r="A746">
        <v>1984</v>
      </c>
      <c r="B746" t="s">
        <v>53</v>
      </c>
      <c r="C746" t="s">
        <v>54</v>
      </c>
      <c r="D746">
        <v>10</v>
      </c>
      <c r="E746">
        <v>51</v>
      </c>
      <c r="F746">
        <v>11</v>
      </c>
      <c r="G746" t="s">
        <v>16</v>
      </c>
      <c r="H746" t="s">
        <v>194</v>
      </c>
      <c r="I746" t="str">
        <f t="shared" si="33"/>
        <v>Serrette, Dennis(L)</v>
      </c>
      <c r="J746" t="s">
        <v>195</v>
      </c>
      <c r="K746" t="b">
        <v>0</v>
      </c>
      <c r="L746">
        <v>68</v>
      </c>
      <c r="M746">
        <v>254572</v>
      </c>
      <c r="N746">
        <v>20171015</v>
      </c>
      <c r="O746" t="s">
        <v>19</v>
      </c>
      <c r="P746" t="str">
        <f>IF(VLOOKUP(A746,'national-winners'!$A$2:$B$13,2,0)=H746,"W","L")</f>
        <v>L</v>
      </c>
      <c r="Q746">
        <f>MATCH(C746,'state-winning-votes'!A:A,0)</f>
        <v>11</v>
      </c>
      <c r="R746">
        <f>MATCH(A746,'state-winning-votes'!$A$2:$L$2,0)</f>
        <v>4</v>
      </c>
      <c r="S746" cm="1">
        <f t="array" ref="S746">INDEX('state-winning-votes'!$A$1:$L$53,$Q746,$R746)</f>
        <v>152190</v>
      </c>
      <c r="T746">
        <f>INDEX('state-winning-votes'!$A$1:$L$53,MATCH($C746,'state-winning-votes'!$A:$A,0),MATCH($A746,'state-winning-votes'!$A$2:$L$2,0))</f>
        <v>152190</v>
      </c>
      <c r="U746" t="str">
        <f t="shared" si="34"/>
        <v>Reagan, Ronald</v>
      </c>
      <c r="V746" t="str">
        <f>_xlfn.XLOOKUP(INDEX('state-winning-votes'!$A$1:$L$53,MATCH($C746,'state-winning-votes'!$A:$A,0),MATCH($A746,'state-winning-votes'!$A$2:$L$2,0)),$L:$L,$H:$H)</f>
        <v>Reagan, Ronald</v>
      </c>
      <c r="W746" t="str">
        <f>VLOOKUP(A746,'national-winners'!$A$2:$B$13,2,0)</f>
        <v>Reagan, Ronald</v>
      </c>
      <c r="X746" t="str">
        <f t="shared" si="35"/>
        <v xml:space="preserve"> Ronald Reagan (W)</v>
      </c>
    </row>
    <row r="747" spans="1:24" x14ac:dyDescent="0.25">
      <c r="A747">
        <v>1984</v>
      </c>
      <c r="B747" t="s">
        <v>57</v>
      </c>
      <c r="C747" t="s">
        <v>58</v>
      </c>
      <c r="D747">
        <v>11</v>
      </c>
      <c r="E747">
        <v>53</v>
      </c>
      <c r="F747">
        <v>55</v>
      </c>
      <c r="G747" t="s">
        <v>16</v>
      </c>
      <c r="H747" t="s">
        <v>189</v>
      </c>
      <c r="I747" t="str">
        <f t="shared" si="33"/>
        <v>Mondale, Walter(L)</v>
      </c>
      <c r="J747" t="s">
        <v>18</v>
      </c>
      <c r="K747" t="b">
        <v>0</v>
      </c>
      <c r="L747">
        <v>180408</v>
      </c>
      <c r="M747">
        <v>211288</v>
      </c>
      <c r="N747">
        <v>20171015</v>
      </c>
      <c r="O747" t="s">
        <v>19</v>
      </c>
      <c r="P747" t="str">
        <f>IF(VLOOKUP(A747,'national-winners'!$A$2:$B$13,2,0)=H747,"W","L")</f>
        <v>L</v>
      </c>
      <c r="Q747">
        <f>MATCH(C747,'state-winning-votes'!A:A,0)</f>
        <v>10</v>
      </c>
      <c r="R747">
        <f>MATCH(A747,'state-winning-votes'!$A$2:$L$2,0)</f>
        <v>4</v>
      </c>
      <c r="S747" cm="1">
        <f t="array" ref="S747">INDEX('state-winning-votes'!$A$1:$L$53,$Q747,$R747)</f>
        <v>180408</v>
      </c>
      <c r="T747">
        <f>INDEX('state-winning-votes'!$A$1:$L$53,MATCH($C747,'state-winning-votes'!$A:$A,0),MATCH($A747,'state-winning-votes'!$A$2:$L$2,0))</f>
        <v>180408</v>
      </c>
      <c r="U747" t="str">
        <f t="shared" si="34"/>
        <v>Mondale, Walter</v>
      </c>
      <c r="V747" t="str">
        <f>_xlfn.XLOOKUP(INDEX('state-winning-votes'!$A$1:$L$53,MATCH($C747,'state-winning-votes'!$A:$A,0),MATCH($A747,'state-winning-votes'!$A$2:$L$2,0)),$L:$L,$H:$H)</f>
        <v>Mondale, Walter</v>
      </c>
      <c r="W747" t="str">
        <f>VLOOKUP(A747,'national-winners'!$A$2:$B$13,2,0)</f>
        <v>Reagan, Ronald</v>
      </c>
      <c r="X747" t="str">
        <f t="shared" si="35"/>
        <v xml:space="preserve"> Walter Mondale (W)</v>
      </c>
    </row>
    <row r="748" spans="1:24" x14ac:dyDescent="0.25">
      <c r="A748">
        <v>1984</v>
      </c>
      <c r="B748" t="s">
        <v>57</v>
      </c>
      <c r="C748" t="s">
        <v>58</v>
      </c>
      <c r="D748">
        <v>11</v>
      </c>
      <c r="E748">
        <v>53</v>
      </c>
      <c r="F748">
        <v>55</v>
      </c>
      <c r="G748" t="s">
        <v>16</v>
      </c>
      <c r="H748" t="s">
        <v>160</v>
      </c>
      <c r="I748" t="str">
        <f t="shared" si="33"/>
        <v>Reagan, Ronald(W)</v>
      </c>
      <c r="J748" t="s">
        <v>21</v>
      </c>
      <c r="K748" t="b">
        <v>0</v>
      </c>
      <c r="L748">
        <v>29009</v>
      </c>
      <c r="M748">
        <v>211288</v>
      </c>
      <c r="N748">
        <v>20171015</v>
      </c>
      <c r="O748" t="s">
        <v>19</v>
      </c>
      <c r="P748" t="str">
        <f>IF(VLOOKUP(A748,'national-winners'!$A$2:$B$13,2,0)=H748,"W","L")</f>
        <v>W</v>
      </c>
      <c r="Q748">
        <f>MATCH(C748,'state-winning-votes'!A:A,0)</f>
        <v>10</v>
      </c>
      <c r="R748">
        <f>MATCH(A748,'state-winning-votes'!$A$2:$L$2,0)</f>
        <v>4</v>
      </c>
      <c r="S748" cm="1">
        <f t="array" ref="S748">INDEX('state-winning-votes'!$A$1:$L$53,$Q748,$R748)</f>
        <v>180408</v>
      </c>
      <c r="T748">
        <f>INDEX('state-winning-votes'!$A$1:$L$53,MATCH($C748,'state-winning-votes'!$A:$A,0),MATCH($A748,'state-winning-votes'!$A$2:$L$2,0))</f>
        <v>180408</v>
      </c>
      <c r="U748" t="str">
        <f t="shared" si="34"/>
        <v>Mondale, Walter</v>
      </c>
      <c r="V748" t="str">
        <f>_xlfn.XLOOKUP(INDEX('state-winning-votes'!$A$1:$L$53,MATCH($C748,'state-winning-votes'!$A:$A,0),MATCH($A748,'state-winning-votes'!$A$2:$L$2,0)),$L:$L,$H:$H)</f>
        <v>Mondale, Walter</v>
      </c>
      <c r="W748" t="str">
        <f>VLOOKUP(A748,'national-winners'!$A$2:$B$13,2,0)</f>
        <v>Reagan, Ronald</v>
      </c>
      <c r="X748" t="str">
        <f t="shared" si="35"/>
        <v xml:space="preserve"> Walter Mondale (W)</v>
      </c>
    </row>
    <row r="749" spans="1:24" x14ac:dyDescent="0.25">
      <c r="A749">
        <v>1984</v>
      </c>
      <c r="B749" t="s">
        <v>57</v>
      </c>
      <c r="C749" t="s">
        <v>58</v>
      </c>
      <c r="D749">
        <v>11</v>
      </c>
      <c r="E749">
        <v>53</v>
      </c>
      <c r="F749">
        <v>55</v>
      </c>
      <c r="G749" t="s">
        <v>16</v>
      </c>
      <c r="H749" t="s">
        <v>59</v>
      </c>
      <c r="I749" t="str">
        <f t="shared" si="33"/>
        <v>Other(L)</v>
      </c>
      <c r="K749" t="b">
        <v>0</v>
      </c>
      <c r="L749">
        <v>809</v>
      </c>
      <c r="M749">
        <v>211288</v>
      </c>
      <c r="N749">
        <v>20171015</v>
      </c>
      <c r="O749" t="s">
        <v>19</v>
      </c>
      <c r="P749" t="str">
        <f>IF(VLOOKUP(A749,'national-winners'!$A$2:$B$13,2,0)=H749,"W","L")</f>
        <v>L</v>
      </c>
      <c r="Q749">
        <f>MATCH(C749,'state-winning-votes'!A:A,0)</f>
        <v>10</v>
      </c>
      <c r="R749">
        <f>MATCH(A749,'state-winning-votes'!$A$2:$L$2,0)</f>
        <v>4</v>
      </c>
      <c r="S749" cm="1">
        <f t="array" ref="S749">INDEX('state-winning-votes'!$A$1:$L$53,$Q749,$R749)</f>
        <v>180408</v>
      </c>
      <c r="T749">
        <f>INDEX('state-winning-votes'!$A$1:$L$53,MATCH($C749,'state-winning-votes'!$A:$A,0),MATCH($A749,'state-winning-votes'!$A$2:$L$2,0))</f>
        <v>180408</v>
      </c>
      <c r="U749" t="str">
        <f t="shared" si="34"/>
        <v>Mondale, Walter</v>
      </c>
      <c r="V749" t="str">
        <f>_xlfn.XLOOKUP(INDEX('state-winning-votes'!$A$1:$L$53,MATCH($C749,'state-winning-votes'!$A:$A,0),MATCH($A749,'state-winning-votes'!$A$2:$L$2,0)),$L:$L,$H:$H)</f>
        <v>Mondale, Walter</v>
      </c>
      <c r="W749" t="str">
        <f>VLOOKUP(A749,'national-winners'!$A$2:$B$13,2,0)</f>
        <v>Reagan, Ronald</v>
      </c>
      <c r="X749" t="str">
        <f t="shared" si="35"/>
        <v xml:space="preserve"> Walter Mondale (W)</v>
      </c>
    </row>
    <row r="750" spans="1:24" x14ac:dyDescent="0.25">
      <c r="A750">
        <v>1984</v>
      </c>
      <c r="B750" t="s">
        <v>57</v>
      </c>
      <c r="C750" t="s">
        <v>58</v>
      </c>
      <c r="D750">
        <v>11</v>
      </c>
      <c r="E750">
        <v>53</v>
      </c>
      <c r="F750">
        <v>55</v>
      </c>
      <c r="G750" t="s">
        <v>16</v>
      </c>
      <c r="H750" t="s">
        <v>190</v>
      </c>
      <c r="I750" t="str">
        <f t="shared" si="33"/>
        <v>Bergland, David(L)</v>
      </c>
      <c r="J750" t="s">
        <v>29</v>
      </c>
      <c r="K750" t="b">
        <v>0</v>
      </c>
      <c r="L750">
        <v>279</v>
      </c>
      <c r="M750">
        <v>211288</v>
      </c>
      <c r="N750">
        <v>20171015</v>
      </c>
      <c r="O750" t="s">
        <v>19</v>
      </c>
      <c r="P750" t="str">
        <f>IF(VLOOKUP(A750,'national-winners'!$A$2:$B$13,2,0)=H750,"W","L")</f>
        <v>L</v>
      </c>
      <c r="Q750">
        <f>MATCH(C750,'state-winning-votes'!A:A,0)</f>
        <v>10</v>
      </c>
      <c r="R750">
        <f>MATCH(A750,'state-winning-votes'!$A$2:$L$2,0)</f>
        <v>4</v>
      </c>
      <c r="S750" cm="1">
        <f t="array" ref="S750">INDEX('state-winning-votes'!$A$1:$L$53,$Q750,$R750)</f>
        <v>180408</v>
      </c>
      <c r="T750">
        <f>INDEX('state-winning-votes'!$A$1:$L$53,MATCH($C750,'state-winning-votes'!$A:$A,0),MATCH($A750,'state-winning-votes'!$A$2:$L$2,0))</f>
        <v>180408</v>
      </c>
      <c r="U750" t="str">
        <f t="shared" si="34"/>
        <v>Mondale, Walter</v>
      </c>
      <c r="V750" t="str">
        <f>_xlfn.XLOOKUP(INDEX('state-winning-votes'!$A$1:$L$53,MATCH($C750,'state-winning-votes'!$A:$A,0),MATCH($A750,'state-winning-votes'!$A$2:$L$2,0)),$L:$L,$H:$H)</f>
        <v>Mondale, Walter</v>
      </c>
      <c r="W750" t="str">
        <f>VLOOKUP(A750,'national-winners'!$A$2:$B$13,2,0)</f>
        <v>Reagan, Ronald</v>
      </c>
      <c r="X750" t="str">
        <f t="shared" si="35"/>
        <v xml:space="preserve"> Walter Mondale (W)</v>
      </c>
    </row>
    <row r="751" spans="1:24" x14ac:dyDescent="0.25">
      <c r="A751">
        <v>1984</v>
      </c>
      <c r="B751" t="s">
        <v>57</v>
      </c>
      <c r="C751" t="s">
        <v>58</v>
      </c>
      <c r="D751">
        <v>11</v>
      </c>
      <c r="E751">
        <v>53</v>
      </c>
      <c r="F751">
        <v>55</v>
      </c>
      <c r="G751" t="s">
        <v>16</v>
      </c>
      <c r="H751" t="s">
        <v>26</v>
      </c>
      <c r="I751" t="str">
        <f t="shared" si="33"/>
        <v>Hall, Gus(L)</v>
      </c>
      <c r="J751" t="s">
        <v>27</v>
      </c>
      <c r="K751" t="b">
        <v>0</v>
      </c>
      <c r="L751">
        <v>257</v>
      </c>
      <c r="M751">
        <v>211288</v>
      </c>
      <c r="N751">
        <v>20171015</v>
      </c>
      <c r="O751" t="s">
        <v>19</v>
      </c>
      <c r="P751" t="str">
        <f>IF(VLOOKUP(A751,'national-winners'!$A$2:$B$13,2,0)=H751,"W","L")</f>
        <v>L</v>
      </c>
      <c r="Q751">
        <f>MATCH(C751,'state-winning-votes'!A:A,0)</f>
        <v>10</v>
      </c>
      <c r="R751">
        <f>MATCH(A751,'state-winning-votes'!$A$2:$L$2,0)</f>
        <v>4</v>
      </c>
      <c r="S751" cm="1">
        <f t="array" ref="S751">INDEX('state-winning-votes'!$A$1:$L$53,$Q751,$R751)</f>
        <v>180408</v>
      </c>
      <c r="T751">
        <f>INDEX('state-winning-votes'!$A$1:$L$53,MATCH($C751,'state-winning-votes'!$A:$A,0),MATCH($A751,'state-winning-votes'!$A$2:$L$2,0))</f>
        <v>180408</v>
      </c>
      <c r="U751" t="str">
        <f t="shared" si="34"/>
        <v>Mondale, Walter</v>
      </c>
      <c r="V751" t="str">
        <f>_xlfn.XLOOKUP(INDEX('state-winning-votes'!$A$1:$L$53,MATCH($C751,'state-winning-votes'!$A:$A,0),MATCH($A751,'state-winning-votes'!$A$2:$L$2,0)),$L:$L,$H:$H)</f>
        <v>Mondale, Walter</v>
      </c>
      <c r="W751" t="str">
        <f>VLOOKUP(A751,'national-winners'!$A$2:$B$13,2,0)</f>
        <v>Reagan, Ronald</v>
      </c>
      <c r="X751" t="str">
        <f t="shared" si="35"/>
        <v xml:space="preserve"> Walter Mondale (W)</v>
      </c>
    </row>
    <row r="752" spans="1:24" x14ac:dyDescent="0.25">
      <c r="A752">
        <v>1984</v>
      </c>
      <c r="B752" t="s">
        <v>57</v>
      </c>
      <c r="C752" t="s">
        <v>58</v>
      </c>
      <c r="D752">
        <v>11</v>
      </c>
      <c r="E752">
        <v>53</v>
      </c>
      <c r="F752">
        <v>55</v>
      </c>
      <c r="G752" t="s">
        <v>16</v>
      </c>
      <c r="H752" t="s">
        <v>194</v>
      </c>
      <c r="I752" t="str">
        <f t="shared" si="33"/>
        <v>Serrette, Dennis(L)</v>
      </c>
      <c r="J752" t="s">
        <v>195</v>
      </c>
      <c r="K752" t="b">
        <v>0</v>
      </c>
      <c r="L752">
        <v>165</v>
      </c>
      <c r="M752">
        <v>211288</v>
      </c>
      <c r="N752">
        <v>20171015</v>
      </c>
      <c r="O752" t="s">
        <v>19</v>
      </c>
      <c r="P752" t="str">
        <f>IF(VLOOKUP(A752,'national-winners'!$A$2:$B$13,2,0)=H752,"W","L")</f>
        <v>L</v>
      </c>
      <c r="Q752">
        <f>MATCH(C752,'state-winning-votes'!A:A,0)</f>
        <v>10</v>
      </c>
      <c r="R752">
        <f>MATCH(A752,'state-winning-votes'!$A$2:$L$2,0)</f>
        <v>4</v>
      </c>
      <c r="S752" cm="1">
        <f t="array" ref="S752">INDEX('state-winning-votes'!$A$1:$L$53,$Q752,$R752)</f>
        <v>180408</v>
      </c>
      <c r="T752">
        <f>INDEX('state-winning-votes'!$A$1:$L$53,MATCH($C752,'state-winning-votes'!$A:$A,0),MATCH($A752,'state-winning-votes'!$A$2:$L$2,0))</f>
        <v>180408</v>
      </c>
      <c r="U752" t="str">
        <f t="shared" si="34"/>
        <v>Mondale, Walter</v>
      </c>
      <c r="V752" t="str">
        <f>_xlfn.XLOOKUP(INDEX('state-winning-votes'!$A$1:$L$53,MATCH($C752,'state-winning-votes'!$A:$A,0),MATCH($A752,'state-winning-votes'!$A$2:$L$2,0)),$L:$L,$H:$H)</f>
        <v>Mondale, Walter</v>
      </c>
      <c r="W752" t="str">
        <f>VLOOKUP(A752,'national-winners'!$A$2:$B$13,2,0)</f>
        <v>Reagan, Ronald</v>
      </c>
      <c r="X752" t="str">
        <f t="shared" si="35"/>
        <v xml:space="preserve"> Walter Mondale (W)</v>
      </c>
    </row>
    <row r="753" spans="1:24" x14ac:dyDescent="0.25">
      <c r="A753">
        <v>1984</v>
      </c>
      <c r="B753" t="s">
        <v>57</v>
      </c>
      <c r="C753" t="s">
        <v>58</v>
      </c>
      <c r="D753">
        <v>11</v>
      </c>
      <c r="E753">
        <v>53</v>
      </c>
      <c r="F753">
        <v>55</v>
      </c>
      <c r="G753" t="s">
        <v>16</v>
      </c>
      <c r="H753" t="s">
        <v>48</v>
      </c>
      <c r="I753" t="str">
        <f t="shared" si="33"/>
        <v>Larouche, Lyndon, Jr.(L)</v>
      </c>
      <c r="J753" t="s">
        <v>35</v>
      </c>
      <c r="K753" t="b">
        <v>0</v>
      </c>
      <c r="L753">
        <v>127</v>
      </c>
      <c r="M753">
        <v>211288</v>
      </c>
      <c r="N753">
        <v>20171015</v>
      </c>
      <c r="O753" t="s">
        <v>19</v>
      </c>
      <c r="P753" t="str">
        <f>IF(VLOOKUP(A753,'national-winners'!$A$2:$B$13,2,0)=H753,"W","L")</f>
        <v>L</v>
      </c>
      <c r="Q753">
        <f>MATCH(C753,'state-winning-votes'!A:A,0)</f>
        <v>10</v>
      </c>
      <c r="R753">
        <f>MATCH(A753,'state-winning-votes'!$A$2:$L$2,0)</f>
        <v>4</v>
      </c>
      <c r="S753" cm="1">
        <f t="array" ref="S753">INDEX('state-winning-votes'!$A$1:$L$53,$Q753,$R753)</f>
        <v>180408</v>
      </c>
      <c r="T753">
        <f>INDEX('state-winning-votes'!$A$1:$L$53,MATCH($C753,'state-winning-votes'!$A:$A,0),MATCH($A753,'state-winning-votes'!$A$2:$L$2,0))</f>
        <v>180408</v>
      </c>
      <c r="U753" t="str">
        <f t="shared" si="34"/>
        <v>Mondale, Walter</v>
      </c>
      <c r="V753" t="str">
        <f>_xlfn.XLOOKUP(INDEX('state-winning-votes'!$A$1:$L$53,MATCH($C753,'state-winning-votes'!$A:$A,0),MATCH($A753,'state-winning-votes'!$A$2:$L$2,0)),$L:$L,$H:$H)</f>
        <v>Mondale, Walter</v>
      </c>
      <c r="W753" t="str">
        <f>VLOOKUP(A753,'national-winners'!$A$2:$B$13,2,0)</f>
        <v>Reagan, Ronald</v>
      </c>
      <c r="X753" t="str">
        <f t="shared" si="35"/>
        <v xml:space="preserve"> Walter Mondale (W)</v>
      </c>
    </row>
    <row r="754" spans="1:24" x14ac:dyDescent="0.25">
      <c r="A754">
        <v>1984</v>
      </c>
      <c r="B754" t="s">
        <v>57</v>
      </c>
      <c r="C754" t="s">
        <v>58</v>
      </c>
      <c r="D754">
        <v>11</v>
      </c>
      <c r="E754">
        <v>53</v>
      </c>
      <c r="F754">
        <v>55</v>
      </c>
      <c r="G754" t="s">
        <v>16</v>
      </c>
      <c r="H754" t="s">
        <v>193</v>
      </c>
      <c r="I754" t="str">
        <f t="shared" si="33"/>
        <v>Mason, Melvin(L)</v>
      </c>
      <c r="J754" t="s">
        <v>37</v>
      </c>
      <c r="K754" t="b">
        <v>0</v>
      </c>
      <c r="L754">
        <v>127</v>
      </c>
      <c r="M754">
        <v>211288</v>
      </c>
      <c r="N754">
        <v>20171015</v>
      </c>
      <c r="O754" t="s">
        <v>19</v>
      </c>
      <c r="P754" t="str">
        <f>IF(VLOOKUP(A754,'national-winners'!$A$2:$B$13,2,0)=H754,"W","L")</f>
        <v>L</v>
      </c>
      <c r="Q754">
        <f>MATCH(C754,'state-winning-votes'!A:A,0)</f>
        <v>10</v>
      </c>
      <c r="R754">
        <f>MATCH(A754,'state-winning-votes'!$A$2:$L$2,0)</f>
        <v>4</v>
      </c>
      <c r="S754" cm="1">
        <f t="array" ref="S754">INDEX('state-winning-votes'!$A$1:$L$53,$Q754,$R754)</f>
        <v>180408</v>
      </c>
      <c r="T754">
        <f>INDEX('state-winning-votes'!$A$1:$L$53,MATCH($C754,'state-winning-votes'!$A:$A,0),MATCH($A754,'state-winning-votes'!$A$2:$L$2,0))</f>
        <v>180408</v>
      </c>
      <c r="U754" t="str">
        <f t="shared" si="34"/>
        <v>Mondale, Walter</v>
      </c>
      <c r="V754" t="str">
        <f>_xlfn.XLOOKUP(INDEX('state-winning-votes'!$A$1:$L$53,MATCH($C754,'state-winning-votes'!$A:$A,0),MATCH($A754,'state-winning-votes'!$A$2:$L$2,0)),$L:$L,$H:$H)</f>
        <v>Mondale, Walter</v>
      </c>
      <c r="W754" t="str">
        <f>VLOOKUP(A754,'national-winners'!$A$2:$B$13,2,0)</f>
        <v>Reagan, Ronald</v>
      </c>
      <c r="X754" t="str">
        <f t="shared" si="35"/>
        <v xml:space="preserve"> Walter Mondale (W)</v>
      </c>
    </row>
    <row r="755" spans="1:24" x14ac:dyDescent="0.25">
      <c r="A755">
        <v>1984</v>
      </c>
      <c r="B755" t="s">
        <v>57</v>
      </c>
      <c r="C755" t="s">
        <v>58</v>
      </c>
      <c r="D755">
        <v>11</v>
      </c>
      <c r="E755">
        <v>53</v>
      </c>
      <c r="F755">
        <v>55</v>
      </c>
      <c r="G755" t="s">
        <v>16</v>
      </c>
      <c r="H755" t="s">
        <v>201</v>
      </c>
      <c r="I755" t="str">
        <f t="shared" si="33"/>
        <v>Holmes, Larry(L)</v>
      </c>
      <c r="J755" t="s">
        <v>170</v>
      </c>
      <c r="K755" t="b">
        <v>0</v>
      </c>
      <c r="L755">
        <v>107</v>
      </c>
      <c r="M755">
        <v>211288</v>
      </c>
      <c r="N755">
        <v>20171015</v>
      </c>
      <c r="O755" t="s">
        <v>19</v>
      </c>
      <c r="P755" t="str">
        <f>IF(VLOOKUP(A755,'national-winners'!$A$2:$B$13,2,0)=H755,"W","L")</f>
        <v>L</v>
      </c>
      <c r="Q755">
        <f>MATCH(C755,'state-winning-votes'!A:A,0)</f>
        <v>10</v>
      </c>
      <c r="R755">
        <f>MATCH(A755,'state-winning-votes'!$A$2:$L$2,0)</f>
        <v>4</v>
      </c>
      <c r="S755" cm="1">
        <f t="array" ref="S755">INDEX('state-winning-votes'!$A$1:$L$53,$Q755,$R755)</f>
        <v>180408</v>
      </c>
      <c r="T755">
        <f>INDEX('state-winning-votes'!$A$1:$L$53,MATCH($C755,'state-winning-votes'!$A:$A,0),MATCH($A755,'state-winning-votes'!$A$2:$L$2,0))</f>
        <v>180408</v>
      </c>
      <c r="U755" t="str">
        <f t="shared" si="34"/>
        <v>Mondale, Walter</v>
      </c>
      <c r="V755" t="str">
        <f>_xlfn.XLOOKUP(INDEX('state-winning-votes'!$A$1:$L$53,MATCH($C755,'state-winning-votes'!$A:$A,0),MATCH($A755,'state-winning-votes'!$A$2:$L$2,0)),$L:$L,$H:$H)</f>
        <v>Mondale, Walter</v>
      </c>
      <c r="W755" t="str">
        <f>VLOOKUP(A755,'national-winners'!$A$2:$B$13,2,0)</f>
        <v>Reagan, Ronald</v>
      </c>
      <c r="X755" t="str">
        <f t="shared" si="35"/>
        <v xml:space="preserve"> Walter Mondale (W)</v>
      </c>
    </row>
    <row r="756" spans="1:24" x14ac:dyDescent="0.25">
      <c r="A756">
        <v>1984</v>
      </c>
      <c r="B756" t="s">
        <v>60</v>
      </c>
      <c r="C756" t="s">
        <v>61</v>
      </c>
      <c r="D756">
        <v>12</v>
      </c>
      <c r="E756">
        <v>59</v>
      </c>
      <c r="F756">
        <v>43</v>
      </c>
      <c r="G756" t="s">
        <v>16</v>
      </c>
      <c r="H756" t="s">
        <v>160</v>
      </c>
      <c r="I756" t="str">
        <f t="shared" si="33"/>
        <v>Reagan, Ronald(W)</v>
      </c>
      <c r="J756" t="s">
        <v>21</v>
      </c>
      <c r="K756" t="b">
        <v>0</v>
      </c>
      <c r="L756">
        <v>2730350</v>
      </c>
      <c r="M756">
        <v>4180051</v>
      </c>
      <c r="N756">
        <v>20171015</v>
      </c>
      <c r="O756" t="s">
        <v>19</v>
      </c>
      <c r="P756" t="str">
        <f>IF(VLOOKUP(A756,'national-winners'!$A$2:$B$13,2,0)=H756,"W","L")</f>
        <v>W</v>
      </c>
      <c r="Q756">
        <f>MATCH(C756,'state-winning-votes'!A:A,0)</f>
        <v>12</v>
      </c>
      <c r="R756">
        <f>MATCH(A756,'state-winning-votes'!$A$2:$L$2,0)</f>
        <v>4</v>
      </c>
      <c r="S756" cm="1">
        <f t="array" ref="S756">INDEX('state-winning-votes'!$A$1:$L$53,$Q756,$R756)</f>
        <v>2730350</v>
      </c>
      <c r="T756">
        <f>INDEX('state-winning-votes'!$A$1:$L$53,MATCH($C756,'state-winning-votes'!$A:$A,0),MATCH($A756,'state-winning-votes'!$A$2:$L$2,0))</f>
        <v>2730350</v>
      </c>
      <c r="U756" t="str">
        <f t="shared" si="34"/>
        <v>Reagan, Ronald</v>
      </c>
      <c r="V756" t="str">
        <f>_xlfn.XLOOKUP(INDEX('state-winning-votes'!$A$1:$L$53,MATCH($C756,'state-winning-votes'!$A:$A,0),MATCH($A756,'state-winning-votes'!$A$2:$L$2,0)),$L:$L,$H:$H)</f>
        <v>Reagan, Ronald</v>
      </c>
      <c r="W756" t="str">
        <f>VLOOKUP(A756,'national-winners'!$A$2:$B$13,2,0)</f>
        <v>Reagan, Ronald</v>
      </c>
      <c r="X756" t="str">
        <f t="shared" si="35"/>
        <v xml:space="preserve"> Ronald Reagan (W)</v>
      </c>
    </row>
    <row r="757" spans="1:24" x14ac:dyDescent="0.25">
      <c r="A757">
        <v>1984</v>
      </c>
      <c r="B757" t="s">
        <v>60</v>
      </c>
      <c r="C757" t="s">
        <v>61</v>
      </c>
      <c r="D757">
        <v>12</v>
      </c>
      <c r="E757">
        <v>59</v>
      </c>
      <c r="F757">
        <v>43</v>
      </c>
      <c r="G757" t="s">
        <v>16</v>
      </c>
      <c r="H757" t="s">
        <v>189</v>
      </c>
      <c r="I757" t="str">
        <f t="shared" si="33"/>
        <v>Mondale, Walter(L)</v>
      </c>
      <c r="J757" t="s">
        <v>18</v>
      </c>
      <c r="K757" t="b">
        <v>0</v>
      </c>
      <c r="L757">
        <v>1448816</v>
      </c>
      <c r="M757">
        <v>4180051</v>
      </c>
      <c r="N757">
        <v>20171015</v>
      </c>
      <c r="O757" t="s">
        <v>19</v>
      </c>
      <c r="P757" t="str">
        <f>IF(VLOOKUP(A757,'national-winners'!$A$2:$B$13,2,0)=H757,"W","L")</f>
        <v>L</v>
      </c>
      <c r="Q757">
        <f>MATCH(C757,'state-winning-votes'!A:A,0)</f>
        <v>12</v>
      </c>
      <c r="R757">
        <f>MATCH(A757,'state-winning-votes'!$A$2:$L$2,0)</f>
        <v>4</v>
      </c>
      <c r="S757" cm="1">
        <f t="array" ref="S757">INDEX('state-winning-votes'!$A$1:$L$53,$Q757,$R757)</f>
        <v>2730350</v>
      </c>
      <c r="T757">
        <f>INDEX('state-winning-votes'!$A$1:$L$53,MATCH($C757,'state-winning-votes'!$A:$A,0),MATCH($A757,'state-winning-votes'!$A$2:$L$2,0))</f>
        <v>2730350</v>
      </c>
      <c r="U757" t="str">
        <f t="shared" si="34"/>
        <v>Reagan, Ronald</v>
      </c>
      <c r="V757" t="str">
        <f>_xlfn.XLOOKUP(INDEX('state-winning-votes'!$A$1:$L$53,MATCH($C757,'state-winning-votes'!$A:$A,0),MATCH($A757,'state-winning-votes'!$A$2:$L$2,0)),$L:$L,$H:$H)</f>
        <v>Reagan, Ronald</v>
      </c>
      <c r="W757" t="str">
        <f>VLOOKUP(A757,'national-winners'!$A$2:$B$13,2,0)</f>
        <v>Reagan, Ronald</v>
      </c>
      <c r="X757" t="str">
        <f t="shared" si="35"/>
        <v xml:space="preserve"> Ronald Reagan (W)</v>
      </c>
    </row>
    <row r="758" spans="1:24" x14ac:dyDescent="0.25">
      <c r="A758">
        <v>1984</v>
      </c>
      <c r="B758" t="s">
        <v>60</v>
      </c>
      <c r="C758" t="s">
        <v>61</v>
      </c>
      <c r="D758">
        <v>12</v>
      </c>
      <c r="E758">
        <v>59</v>
      </c>
      <c r="F758">
        <v>43</v>
      </c>
      <c r="G758" t="s">
        <v>16</v>
      </c>
      <c r="H758" t="s">
        <v>59</v>
      </c>
      <c r="I758" t="str">
        <f t="shared" si="33"/>
        <v>Other(L)</v>
      </c>
      <c r="K758" t="b">
        <v>0</v>
      </c>
      <c r="L758">
        <v>885</v>
      </c>
      <c r="M758">
        <v>4180051</v>
      </c>
      <c r="N758">
        <v>20171015</v>
      </c>
      <c r="O758" t="s">
        <v>19</v>
      </c>
      <c r="P758" t="str">
        <f>IF(VLOOKUP(A758,'national-winners'!$A$2:$B$13,2,0)=H758,"W","L")</f>
        <v>L</v>
      </c>
      <c r="Q758">
        <f>MATCH(C758,'state-winning-votes'!A:A,0)</f>
        <v>12</v>
      </c>
      <c r="R758">
        <f>MATCH(A758,'state-winning-votes'!$A$2:$L$2,0)</f>
        <v>4</v>
      </c>
      <c r="S758" cm="1">
        <f t="array" ref="S758">INDEX('state-winning-votes'!$A$1:$L$53,$Q758,$R758)</f>
        <v>2730350</v>
      </c>
      <c r="T758">
        <f>INDEX('state-winning-votes'!$A$1:$L$53,MATCH($C758,'state-winning-votes'!$A:$A,0),MATCH($A758,'state-winning-votes'!$A$2:$L$2,0))</f>
        <v>2730350</v>
      </c>
      <c r="U758" t="str">
        <f t="shared" si="34"/>
        <v>Reagan, Ronald</v>
      </c>
      <c r="V758" t="str">
        <f>_xlfn.XLOOKUP(INDEX('state-winning-votes'!$A$1:$L$53,MATCH($C758,'state-winning-votes'!$A:$A,0),MATCH($A758,'state-winning-votes'!$A$2:$L$2,0)),$L:$L,$H:$H)</f>
        <v>Reagan, Ronald</v>
      </c>
      <c r="W758" t="str">
        <f>VLOOKUP(A758,'national-winners'!$A$2:$B$13,2,0)</f>
        <v>Reagan, Ronald</v>
      </c>
      <c r="X758" t="str">
        <f t="shared" si="35"/>
        <v xml:space="preserve"> Ronald Reagan (W)</v>
      </c>
    </row>
    <row r="759" spans="1:24" x14ac:dyDescent="0.25">
      <c r="A759">
        <v>1984</v>
      </c>
      <c r="B759" t="s">
        <v>62</v>
      </c>
      <c r="C759" t="s">
        <v>63</v>
      </c>
      <c r="D759">
        <v>13</v>
      </c>
      <c r="E759">
        <v>58</v>
      </c>
      <c r="F759">
        <v>44</v>
      </c>
      <c r="G759" t="s">
        <v>16</v>
      </c>
      <c r="H759" t="s">
        <v>160</v>
      </c>
      <c r="I759" t="str">
        <f t="shared" si="33"/>
        <v>Reagan, Ronald(W)</v>
      </c>
      <c r="J759" t="s">
        <v>21</v>
      </c>
      <c r="K759" t="b">
        <v>0</v>
      </c>
      <c r="L759">
        <v>1068722</v>
      </c>
      <c r="M759">
        <v>1776103</v>
      </c>
      <c r="N759">
        <v>20171015</v>
      </c>
      <c r="O759" t="s">
        <v>19</v>
      </c>
      <c r="P759" t="str">
        <f>IF(VLOOKUP(A759,'national-winners'!$A$2:$B$13,2,0)=H759,"W","L")</f>
        <v>W</v>
      </c>
      <c r="Q759">
        <f>MATCH(C759,'state-winning-votes'!A:A,0)</f>
        <v>13</v>
      </c>
      <c r="R759">
        <f>MATCH(A759,'state-winning-votes'!$A$2:$L$2,0)</f>
        <v>4</v>
      </c>
      <c r="S759" cm="1">
        <f t="array" ref="S759">INDEX('state-winning-votes'!$A$1:$L$53,$Q759,$R759)</f>
        <v>1068722</v>
      </c>
      <c r="T759">
        <f>INDEX('state-winning-votes'!$A$1:$L$53,MATCH($C759,'state-winning-votes'!$A:$A,0),MATCH($A759,'state-winning-votes'!$A$2:$L$2,0))</f>
        <v>1068722</v>
      </c>
      <c r="U759" t="str">
        <f t="shared" si="34"/>
        <v>Reagan, Ronald</v>
      </c>
      <c r="V759" t="str">
        <f>_xlfn.XLOOKUP(INDEX('state-winning-votes'!$A$1:$L$53,MATCH($C759,'state-winning-votes'!$A:$A,0),MATCH($A759,'state-winning-votes'!$A$2:$L$2,0)),$L:$L,$H:$H)</f>
        <v>Reagan, Ronald</v>
      </c>
      <c r="W759" t="str">
        <f>VLOOKUP(A759,'national-winners'!$A$2:$B$13,2,0)</f>
        <v>Reagan, Ronald</v>
      </c>
      <c r="X759" t="str">
        <f t="shared" si="35"/>
        <v xml:space="preserve"> Ronald Reagan (W)</v>
      </c>
    </row>
    <row r="760" spans="1:24" x14ac:dyDescent="0.25">
      <c r="A760">
        <v>1984</v>
      </c>
      <c r="B760" t="s">
        <v>62</v>
      </c>
      <c r="C760" t="s">
        <v>63</v>
      </c>
      <c r="D760">
        <v>13</v>
      </c>
      <c r="E760">
        <v>58</v>
      </c>
      <c r="F760">
        <v>44</v>
      </c>
      <c r="G760" t="s">
        <v>16</v>
      </c>
      <c r="H760" t="s">
        <v>189</v>
      </c>
      <c r="I760" t="str">
        <f t="shared" si="33"/>
        <v>Mondale, Walter(L)</v>
      </c>
      <c r="J760" t="s">
        <v>18</v>
      </c>
      <c r="K760" t="b">
        <v>0</v>
      </c>
      <c r="L760">
        <v>706628</v>
      </c>
      <c r="M760">
        <v>1776103</v>
      </c>
      <c r="N760">
        <v>20171015</v>
      </c>
      <c r="O760" t="s">
        <v>19</v>
      </c>
      <c r="P760" t="str">
        <f>IF(VLOOKUP(A760,'national-winners'!$A$2:$B$13,2,0)=H760,"W","L")</f>
        <v>L</v>
      </c>
      <c r="Q760">
        <f>MATCH(C760,'state-winning-votes'!A:A,0)</f>
        <v>13</v>
      </c>
      <c r="R760">
        <f>MATCH(A760,'state-winning-votes'!$A$2:$L$2,0)</f>
        <v>4</v>
      </c>
      <c r="S760" cm="1">
        <f t="array" ref="S760">INDEX('state-winning-votes'!$A$1:$L$53,$Q760,$R760)</f>
        <v>1068722</v>
      </c>
      <c r="T760">
        <f>INDEX('state-winning-votes'!$A$1:$L$53,MATCH($C760,'state-winning-votes'!$A:$A,0),MATCH($A760,'state-winning-votes'!$A$2:$L$2,0))</f>
        <v>1068722</v>
      </c>
      <c r="U760" t="str">
        <f t="shared" si="34"/>
        <v>Reagan, Ronald</v>
      </c>
      <c r="V760" t="str">
        <f>_xlfn.XLOOKUP(INDEX('state-winning-votes'!$A$1:$L$53,MATCH($C760,'state-winning-votes'!$A:$A,0),MATCH($A760,'state-winning-votes'!$A$2:$L$2,0)),$L:$L,$H:$H)</f>
        <v>Reagan, Ronald</v>
      </c>
      <c r="W760" t="str">
        <f>VLOOKUP(A760,'national-winners'!$A$2:$B$13,2,0)</f>
        <v>Reagan, Ronald</v>
      </c>
      <c r="X760" t="str">
        <f t="shared" si="35"/>
        <v xml:space="preserve"> Ronald Reagan (W)</v>
      </c>
    </row>
    <row r="761" spans="1:24" x14ac:dyDescent="0.25">
      <c r="A761">
        <v>1984</v>
      </c>
      <c r="B761" t="s">
        <v>62</v>
      </c>
      <c r="C761" t="s">
        <v>63</v>
      </c>
      <c r="D761">
        <v>13</v>
      </c>
      <c r="E761">
        <v>58</v>
      </c>
      <c r="F761">
        <v>44</v>
      </c>
      <c r="G761" t="s">
        <v>16</v>
      </c>
      <c r="H761" t="s">
        <v>59</v>
      </c>
      <c r="I761" t="str">
        <f t="shared" si="33"/>
        <v>Other(L)</v>
      </c>
      <c r="K761" t="b">
        <v>0</v>
      </c>
      <c r="L761">
        <v>753</v>
      </c>
      <c r="M761">
        <v>1776103</v>
      </c>
      <c r="N761">
        <v>20171015</v>
      </c>
      <c r="O761" t="s">
        <v>19</v>
      </c>
      <c r="P761" t="str">
        <f>IF(VLOOKUP(A761,'national-winners'!$A$2:$B$13,2,0)=H761,"W","L")</f>
        <v>L</v>
      </c>
      <c r="Q761">
        <f>MATCH(C761,'state-winning-votes'!A:A,0)</f>
        <v>13</v>
      </c>
      <c r="R761">
        <f>MATCH(A761,'state-winning-votes'!$A$2:$L$2,0)</f>
        <v>4</v>
      </c>
      <c r="S761" cm="1">
        <f t="array" ref="S761">INDEX('state-winning-votes'!$A$1:$L$53,$Q761,$R761)</f>
        <v>1068722</v>
      </c>
      <c r="T761">
        <f>INDEX('state-winning-votes'!$A$1:$L$53,MATCH($C761,'state-winning-votes'!$A:$A,0),MATCH($A761,'state-winning-votes'!$A$2:$L$2,0))</f>
        <v>1068722</v>
      </c>
      <c r="U761" t="str">
        <f t="shared" si="34"/>
        <v>Reagan, Ronald</v>
      </c>
      <c r="V761" t="str">
        <f>_xlfn.XLOOKUP(INDEX('state-winning-votes'!$A$1:$L$53,MATCH($C761,'state-winning-votes'!$A:$A,0),MATCH($A761,'state-winning-votes'!$A$2:$L$2,0)),$L:$L,$H:$H)</f>
        <v>Reagan, Ronald</v>
      </c>
      <c r="W761" t="str">
        <f>VLOOKUP(A761,'national-winners'!$A$2:$B$13,2,0)</f>
        <v>Reagan, Ronald</v>
      </c>
      <c r="X761" t="str">
        <f t="shared" si="35"/>
        <v xml:space="preserve"> Ronald Reagan (W)</v>
      </c>
    </row>
    <row r="762" spans="1:24" x14ac:dyDescent="0.25">
      <c r="A762">
        <v>1984</v>
      </c>
      <c r="B762" t="s">
        <v>64</v>
      </c>
      <c r="C762" t="s">
        <v>65</v>
      </c>
      <c r="D762">
        <v>15</v>
      </c>
      <c r="E762">
        <v>95</v>
      </c>
      <c r="F762">
        <v>82</v>
      </c>
      <c r="G762" t="s">
        <v>16</v>
      </c>
      <c r="H762" t="s">
        <v>160</v>
      </c>
      <c r="I762" t="str">
        <f t="shared" si="33"/>
        <v>Reagan, Ronald(W)</v>
      </c>
      <c r="J762" t="s">
        <v>21</v>
      </c>
      <c r="K762" t="b">
        <v>0</v>
      </c>
      <c r="L762">
        <v>185050</v>
      </c>
      <c r="M762">
        <v>335846</v>
      </c>
      <c r="N762">
        <v>20171015</v>
      </c>
      <c r="O762" t="s">
        <v>19</v>
      </c>
      <c r="P762" t="str">
        <f>IF(VLOOKUP(A762,'national-winners'!$A$2:$B$13,2,0)=H762,"W","L")</f>
        <v>W</v>
      </c>
      <c r="Q762">
        <f>MATCH(C762,'state-winning-votes'!A:A,0)</f>
        <v>14</v>
      </c>
      <c r="R762">
        <f>MATCH(A762,'state-winning-votes'!$A$2:$L$2,0)</f>
        <v>4</v>
      </c>
      <c r="S762" cm="1">
        <f t="array" ref="S762">INDEX('state-winning-votes'!$A$1:$L$53,$Q762,$R762)</f>
        <v>185050</v>
      </c>
      <c r="T762">
        <f>INDEX('state-winning-votes'!$A$1:$L$53,MATCH($C762,'state-winning-votes'!$A:$A,0),MATCH($A762,'state-winning-votes'!$A$2:$L$2,0))</f>
        <v>185050</v>
      </c>
      <c r="U762" t="str">
        <f t="shared" si="34"/>
        <v>Reagan, Ronald</v>
      </c>
      <c r="V762" t="str">
        <f>_xlfn.XLOOKUP(INDEX('state-winning-votes'!$A$1:$L$53,MATCH($C762,'state-winning-votes'!$A:$A,0),MATCH($A762,'state-winning-votes'!$A$2:$L$2,0)),$L:$L,$H:$H)</f>
        <v>Reagan, Ronald</v>
      </c>
      <c r="W762" t="str">
        <f>VLOOKUP(A762,'national-winners'!$A$2:$B$13,2,0)</f>
        <v>Reagan, Ronald</v>
      </c>
      <c r="X762" t="str">
        <f t="shared" si="35"/>
        <v xml:space="preserve"> Ronald Reagan (W)</v>
      </c>
    </row>
    <row r="763" spans="1:24" x14ac:dyDescent="0.25">
      <c r="A763">
        <v>1984</v>
      </c>
      <c r="B763" t="s">
        <v>64</v>
      </c>
      <c r="C763" t="s">
        <v>65</v>
      </c>
      <c r="D763">
        <v>15</v>
      </c>
      <c r="E763">
        <v>95</v>
      </c>
      <c r="F763">
        <v>82</v>
      </c>
      <c r="G763" t="s">
        <v>16</v>
      </c>
      <c r="H763" t="s">
        <v>189</v>
      </c>
      <c r="I763" t="str">
        <f t="shared" si="33"/>
        <v>Mondale, Walter(L)</v>
      </c>
      <c r="J763" t="s">
        <v>18</v>
      </c>
      <c r="K763" t="b">
        <v>0</v>
      </c>
      <c r="L763">
        <v>147154</v>
      </c>
      <c r="M763">
        <v>335846</v>
      </c>
      <c r="N763">
        <v>20171015</v>
      </c>
      <c r="O763" t="s">
        <v>19</v>
      </c>
      <c r="P763" t="str">
        <f>IF(VLOOKUP(A763,'national-winners'!$A$2:$B$13,2,0)=H763,"W","L")</f>
        <v>L</v>
      </c>
      <c r="Q763">
        <f>MATCH(C763,'state-winning-votes'!A:A,0)</f>
        <v>14</v>
      </c>
      <c r="R763">
        <f>MATCH(A763,'state-winning-votes'!$A$2:$L$2,0)</f>
        <v>4</v>
      </c>
      <c r="S763" cm="1">
        <f t="array" ref="S763">INDEX('state-winning-votes'!$A$1:$L$53,$Q763,$R763)</f>
        <v>185050</v>
      </c>
      <c r="T763">
        <f>INDEX('state-winning-votes'!$A$1:$L$53,MATCH($C763,'state-winning-votes'!$A:$A,0),MATCH($A763,'state-winning-votes'!$A$2:$L$2,0))</f>
        <v>185050</v>
      </c>
      <c r="U763" t="str">
        <f t="shared" si="34"/>
        <v>Reagan, Ronald</v>
      </c>
      <c r="V763" t="str">
        <f>_xlfn.XLOOKUP(INDEX('state-winning-votes'!$A$1:$L$53,MATCH($C763,'state-winning-votes'!$A:$A,0),MATCH($A763,'state-winning-votes'!$A$2:$L$2,0)),$L:$L,$H:$H)</f>
        <v>Reagan, Ronald</v>
      </c>
      <c r="W763" t="str">
        <f>VLOOKUP(A763,'national-winners'!$A$2:$B$13,2,0)</f>
        <v>Reagan, Ronald</v>
      </c>
      <c r="X763" t="str">
        <f t="shared" si="35"/>
        <v xml:space="preserve"> Ronald Reagan (W)</v>
      </c>
    </row>
    <row r="764" spans="1:24" x14ac:dyDescent="0.25">
      <c r="A764">
        <v>1984</v>
      </c>
      <c r="B764" t="s">
        <v>64</v>
      </c>
      <c r="C764" t="s">
        <v>65</v>
      </c>
      <c r="D764">
        <v>15</v>
      </c>
      <c r="E764">
        <v>95</v>
      </c>
      <c r="F764">
        <v>82</v>
      </c>
      <c r="G764" t="s">
        <v>16</v>
      </c>
      <c r="H764" t="s">
        <v>190</v>
      </c>
      <c r="I764" t="str">
        <f t="shared" si="33"/>
        <v>Bergland, David(L)</v>
      </c>
      <c r="J764" t="s">
        <v>29</v>
      </c>
      <c r="K764" t="b">
        <v>0</v>
      </c>
      <c r="L764">
        <v>2167</v>
      </c>
      <c r="M764">
        <v>335846</v>
      </c>
      <c r="N764">
        <v>20171015</v>
      </c>
      <c r="O764" t="s">
        <v>19</v>
      </c>
      <c r="P764" t="str">
        <f>IF(VLOOKUP(A764,'national-winners'!$A$2:$B$13,2,0)=H764,"W","L")</f>
        <v>L</v>
      </c>
      <c r="Q764">
        <f>MATCH(C764,'state-winning-votes'!A:A,0)</f>
        <v>14</v>
      </c>
      <c r="R764">
        <f>MATCH(A764,'state-winning-votes'!$A$2:$L$2,0)</f>
        <v>4</v>
      </c>
      <c r="S764" cm="1">
        <f t="array" ref="S764">INDEX('state-winning-votes'!$A$1:$L$53,$Q764,$R764)</f>
        <v>185050</v>
      </c>
      <c r="T764">
        <f>INDEX('state-winning-votes'!$A$1:$L$53,MATCH($C764,'state-winning-votes'!$A:$A,0),MATCH($A764,'state-winning-votes'!$A$2:$L$2,0))</f>
        <v>185050</v>
      </c>
      <c r="U764" t="str">
        <f t="shared" si="34"/>
        <v>Reagan, Ronald</v>
      </c>
      <c r="V764" t="str">
        <f>_xlfn.XLOOKUP(INDEX('state-winning-votes'!$A$1:$L$53,MATCH($C764,'state-winning-votes'!$A:$A,0),MATCH($A764,'state-winning-votes'!$A$2:$L$2,0)),$L:$L,$H:$H)</f>
        <v>Reagan, Ronald</v>
      </c>
      <c r="W764" t="str">
        <f>VLOOKUP(A764,'national-winners'!$A$2:$B$13,2,0)</f>
        <v>Reagan, Ronald</v>
      </c>
      <c r="X764" t="str">
        <f t="shared" si="35"/>
        <v xml:space="preserve"> Ronald Reagan (W)</v>
      </c>
    </row>
    <row r="765" spans="1:24" x14ac:dyDescent="0.25">
      <c r="A765">
        <v>1984</v>
      </c>
      <c r="B765" t="s">
        <v>64</v>
      </c>
      <c r="C765" t="s">
        <v>65</v>
      </c>
      <c r="D765">
        <v>15</v>
      </c>
      <c r="E765">
        <v>95</v>
      </c>
      <c r="F765">
        <v>82</v>
      </c>
      <c r="G765" t="s">
        <v>16</v>
      </c>
      <c r="H765" t="s">
        <v>26</v>
      </c>
      <c r="I765" t="str">
        <f t="shared" si="33"/>
        <v>Hall, Gus(L)</v>
      </c>
      <c r="J765" t="s">
        <v>27</v>
      </c>
      <c r="K765" t="b">
        <v>0</v>
      </c>
      <c r="L765">
        <v>821</v>
      </c>
      <c r="M765">
        <v>335846</v>
      </c>
      <c r="N765">
        <v>20171015</v>
      </c>
      <c r="O765" t="s">
        <v>19</v>
      </c>
      <c r="P765" t="str">
        <f>IF(VLOOKUP(A765,'national-winners'!$A$2:$B$13,2,0)=H765,"W","L")</f>
        <v>L</v>
      </c>
      <c r="Q765">
        <f>MATCH(C765,'state-winning-votes'!A:A,0)</f>
        <v>14</v>
      </c>
      <c r="R765">
        <f>MATCH(A765,'state-winning-votes'!$A$2:$L$2,0)</f>
        <v>4</v>
      </c>
      <c r="S765" cm="1">
        <f t="array" ref="S765">INDEX('state-winning-votes'!$A$1:$L$53,$Q765,$R765)</f>
        <v>185050</v>
      </c>
      <c r="T765">
        <f>INDEX('state-winning-votes'!$A$1:$L$53,MATCH($C765,'state-winning-votes'!$A:$A,0),MATCH($A765,'state-winning-votes'!$A$2:$L$2,0))</f>
        <v>185050</v>
      </c>
      <c r="U765" t="str">
        <f t="shared" si="34"/>
        <v>Reagan, Ronald</v>
      </c>
      <c r="V765" t="str">
        <f>_xlfn.XLOOKUP(INDEX('state-winning-votes'!$A$1:$L$53,MATCH($C765,'state-winning-votes'!$A:$A,0),MATCH($A765,'state-winning-votes'!$A$2:$L$2,0)),$L:$L,$H:$H)</f>
        <v>Reagan, Ronald</v>
      </c>
      <c r="W765" t="str">
        <f>VLOOKUP(A765,'national-winners'!$A$2:$B$13,2,0)</f>
        <v>Reagan, Ronald</v>
      </c>
      <c r="X765" t="str">
        <f t="shared" si="35"/>
        <v xml:space="preserve"> Ronald Reagan (W)</v>
      </c>
    </row>
    <row r="766" spans="1:24" x14ac:dyDescent="0.25">
      <c r="A766">
        <v>1984</v>
      </c>
      <c r="B766" t="s">
        <v>64</v>
      </c>
      <c r="C766" t="s">
        <v>65</v>
      </c>
      <c r="D766">
        <v>15</v>
      </c>
      <c r="E766">
        <v>95</v>
      </c>
      <c r="F766">
        <v>82</v>
      </c>
      <c r="G766" t="s">
        <v>16</v>
      </c>
      <c r="H766" t="s">
        <v>48</v>
      </c>
      <c r="I766" t="str">
        <f t="shared" si="33"/>
        <v>Larouche, Lyndon, Jr.(L)</v>
      </c>
      <c r="J766" t="s">
        <v>35</v>
      </c>
      <c r="K766" t="b">
        <v>0</v>
      </c>
      <c r="L766">
        <v>654</v>
      </c>
      <c r="M766">
        <v>335846</v>
      </c>
      <c r="N766">
        <v>20171015</v>
      </c>
      <c r="O766" t="s">
        <v>19</v>
      </c>
      <c r="P766" t="str">
        <f>IF(VLOOKUP(A766,'national-winners'!$A$2:$B$13,2,0)=H766,"W","L")</f>
        <v>L</v>
      </c>
      <c r="Q766">
        <f>MATCH(C766,'state-winning-votes'!A:A,0)</f>
        <v>14</v>
      </c>
      <c r="R766">
        <f>MATCH(A766,'state-winning-votes'!$A$2:$L$2,0)</f>
        <v>4</v>
      </c>
      <c r="S766" cm="1">
        <f t="array" ref="S766">INDEX('state-winning-votes'!$A$1:$L$53,$Q766,$R766)</f>
        <v>185050</v>
      </c>
      <c r="T766">
        <f>INDEX('state-winning-votes'!$A$1:$L$53,MATCH($C766,'state-winning-votes'!$A:$A,0),MATCH($A766,'state-winning-votes'!$A$2:$L$2,0))</f>
        <v>185050</v>
      </c>
      <c r="U766" t="str">
        <f t="shared" si="34"/>
        <v>Reagan, Ronald</v>
      </c>
      <c r="V766" t="str">
        <f>_xlfn.XLOOKUP(INDEX('state-winning-votes'!$A$1:$L$53,MATCH($C766,'state-winning-votes'!$A:$A,0),MATCH($A766,'state-winning-votes'!$A$2:$L$2,0)),$L:$L,$H:$H)</f>
        <v>Reagan, Ronald</v>
      </c>
      <c r="W766" t="str">
        <f>VLOOKUP(A766,'national-winners'!$A$2:$B$13,2,0)</f>
        <v>Reagan, Ronald</v>
      </c>
      <c r="X766" t="str">
        <f t="shared" si="35"/>
        <v xml:space="preserve"> Ronald Reagan (W)</v>
      </c>
    </row>
    <row r="767" spans="1:24" x14ac:dyDescent="0.25">
      <c r="A767">
        <v>1984</v>
      </c>
      <c r="B767" t="s">
        <v>66</v>
      </c>
      <c r="C767" t="s">
        <v>67</v>
      </c>
      <c r="D767">
        <v>16</v>
      </c>
      <c r="E767">
        <v>82</v>
      </c>
      <c r="F767">
        <v>63</v>
      </c>
      <c r="G767" t="s">
        <v>16</v>
      </c>
      <c r="H767" t="s">
        <v>160</v>
      </c>
      <c r="I767" t="str">
        <f t="shared" si="33"/>
        <v>Reagan, Ronald(W)</v>
      </c>
      <c r="J767" t="s">
        <v>21</v>
      </c>
      <c r="K767" t="b">
        <v>0</v>
      </c>
      <c r="L767">
        <v>297523</v>
      </c>
      <c r="M767">
        <v>411144</v>
      </c>
      <c r="N767">
        <v>20171015</v>
      </c>
      <c r="O767" t="s">
        <v>19</v>
      </c>
      <c r="P767" t="str">
        <f>IF(VLOOKUP(A767,'national-winners'!$A$2:$B$13,2,0)=H767,"W","L")</f>
        <v>W</v>
      </c>
      <c r="Q767">
        <f>MATCH(C767,'state-winning-votes'!A:A,0)</f>
        <v>16</v>
      </c>
      <c r="R767">
        <f>MATCH(A767,'state-winning-votes'!$A$2:$L$2,0)</f>
        <v>4</v>
      </c>
      <c r="S767" cm="1">
        <f t="array" ref="S767">INDEX('state-winning-votes'!$A$1:$L$53,$Q767,$R767)</f>
        <v>297523</v>
      </c>
      <c r="T767">
        <f>INDEX('state-winning-votes'!$A$1:$L$53,MATCH($C767,'state-winning-votes'!$A:$A,0),MATCH($A767,'state-winning-votes'!$A$2:$L$2,0))</f>
        <v>297523</v>
      </c>
      <c r="U767" t="str">
        <f t="shared" si="34"/>
        <v>Reagan, Ronald</v>
      </c>
      <c r="V767" t="str">
        <f>_xlfn.XLOOKUP(INDEX('state-winning-votes'!$A$1:$L$53,MATCH($C767,'state-winning-votes'!$A:$A,0),MATCH($A767,'state-winning-votes'!$A$2:$L$2,0)),$L:$L,$H:$H)</f>
        <v>Reagan, Ronald</v>
      </c>
      <c r="W767" t="str">
        <f>VLOOKUP(A767,'national-winners'!$A$2:$B$13,2,0)</f>
        <v>Reagan, Ronald</v>
      </c>
      <c r="X767" t="str">
        <f t="shared" si="35"/>
        <v xml:space="preserve"> Ronald Reagan (W)</v>
      </c>
    </row>
    <row r="768" spans="1:24" x14ac:dyDescent="0.25">
      <c r="A768">
        <v>1984</v>
      </c>
      <c r="B768" t="s">
        <v>66</v>
      </c>
      <c r="C768" t="s">
        <v>67</v>
      </c>
      <c r="D768">
        <v>16</v>
      </c>
      <c r="E768">
        <v>82</v>
      </c>
      <c r="F768">
        <v>63</v>
      </c>
      <c r="G768" t="s">
        <v>16</v>
      </c>
      <c r="H768" t="s">
        <v>189</v>
      </c>
      <c r="I768" t="str">
        <f t="shared" si="33"/>
        <v>Mondale, Walter(L)</v>
      </c>
      <c r="J768" t="s">
        <v>18</v>
      </c>
      <c r="K768" t="b">
        <v>0</v>
      </c>
      <c r="L768">
        <v>108510</v>
      </c>
      <c r="M768">
        <v>411144</v>
      </c>
      <c r="N768">
        <v>20171015</v>
      </c>
      <c r="O768" t="s">
        <v>19</v>
      </c>
      <c r="P768" t="str">
        <f>IF(VLOOKUP(A768,'national-winners'!$A$2:$B$13,2,0)=H768,"W","L")</f>
        <v>L</v>
      </c>
      <c r="Q768">
        <f>MATCH(C768,'state-winning-votes'!A:A,0)</f>
        <v>16</v>
      </c>
      <c r="R768">
        <f>MATCH(A768,'state-winning-votes'!$A$2:$L$2,0)</f>
        <v>4</v>
      </c>
      <c r="S768" cm="1">
        <f t="array" ref="S768">INDEX('state-winning-votes'!$A$1:$L$53,$Q768,$R768)</f>
        <v>297523</v>
      </c>
      <c r="T768">
        <f>INDEX('state-winning-votes'!$A$1:$L$53,MATCH($C768,'state-winning-votes'!$A:$A,0),MATCH($A768,'state-winning-votes'!$A$2:$L$2,0))</f>
        <v>297523</v>
      </c>
      <c r="U768" t="str">
        <f t="shared" si="34"/>
        <v>Reagan, Ronald</v>
      </c>
      <c r="V768" t="str">
        <f>_xlfn.XLOOKUP(INDEX('state-winning-votes'!$A$1:$L$53,MATCH($C768,'state-winning-votes'!$A:$A,0),MATCH($A768,'state-winning-votes'!$A$2:$L$2,0)),$L:$L,$H:$H)</f>
        <v>Reagan, Ronald</v>
      </c>
      <c r="W768" t="str">
        <f>VLOOKUP(A768,'national-winners'!$A$2:$B$13,2,0)</f>
        <v>Reagan, Ronald</v>
      </c>
      <c r="X768" t="str">
        <f t="shared" si="35"/>
        <v xml:space="preserve"> Ronald Reagan (W)</v>
      </c>
    </row>
    <row r="769" spans="1:24" x14ac:dyDescent="0.25">
      <c r="A769">
        <v>1984</v>
      </c>
      <c r="B769" t="s">
        <v>66</v>
      </c>
      <c r="C769" t="s">
        <v>67</v>
      </c>
      <c r="D769">
        <v>16</v>
      </c>
      <c r="E769">
        <v>82</v>
      </c>
      <c r="F769">
        <v>63</v>
      </c>
      <c r="G769" t="s">
        <v>16</v>
      </c>
      <c r="H769" t="s">
        <v>190</v>
      </c>
      <c r="I769" t="str">
        <f t="shared" si="33"/>
        <v>Bergland, David(L)</v>
      </c>
      <c r="J769" t="s">
        <v>29</v>
      </c>
      <c r="K769" t="b">
        <v>0</v>
      </c>
      <c r="L769">
        <v>2823</v>
      </c>
      <c r="M769">
        <v>411144</v>
      </c>
      <c r="N769">
        <v>20171015</v>
      </c>
      <c r="O769" t="s">
        <v>19</v>
      </c>
      <c r="P769" t="str">
        <f>IF(VLOOKUP(A769,'national-winners'!$A$2:$B$13,2,0)=H769,"W","L")</f>
        <v>L</v>
      </c>
      <c r="Q769">
        <f>MATCH(C769,'state-winning-votes'!A:A,0)</f>
        <v>16</v>
      </c>
      <c r="R769">
        <f>MATCH(A769,'state-winning-votes'!$A$2:$L$2,0)</f>
        <v>4</v>
      </c>
      <c r="S769" cm="1">
        <f t="array" ref="S769">INDEX('state-winning-votes'!$A$1:$L$53,$Q769,$R769)</f>
        <v>297523</v>
      </c>
      <c r="T769">
        <f>INDEX('state-winning-votes'!$A$1:$L$53,MATCH($C769,'state-winning-votes'!$A:$A,0),MATCH($A769,'state-winning-votes'!$A$2:$L$2,0))</f>
        <v>297523</v>
      </c>
      <c r="U769" t="str">
        <f t="shared" si="34"/>
        <v>Reagan, Ronald</v>
      </c>
      <c r="V769" t="str">
        <f>_xlfn.XLOOKUP(INDEX('state-winning-votes'!$A$1:$L$53,MATCH($C769,'state-winning-votes'!$A:$A,0),MATCH($A769,'state-winning-votes'!$A$2:$L$2,0)),$L:$L,$H:$H)</f>
        <v>Reagan, Ronald</v>
      </c>
      <c r="W769" t="str">
        <f>VLOOKUP(A769,'national-winners'!$A$2:$B$13,2,0)</f>
        <v>Reagan, Ronald</v>
      </c>
      <c r="X769" t="str">
        <f t="shared" si="35"/>
        <v xml:space="preserve"> Ronald Reagan (W)</v>
      </c>
    </row>
    <row r="770" spans="1:24" x14ac:dyDescent="0.25">
      <c r="A770">
        <v>1984</v>
      </c>
      <c r="B770" t="s">
        <v>66</v>
      </c>
      <c r="C770" t="s">
        <v>67</v>
      </c>
      <c r="D770">
        <v>16</v>
      </c>
      <c r="E770">
        <v>82</v>
      </c>
      <c r="F770">
        <v>63</v>
      </c>
      <c r="G770" t="s">
        <v>16</v>
      </c>
      <c r="H770" t="s">
        <v>191</v>
      </c>
      <c r="I770" t="str">
        <f t="shared" si="33"/>
        <v>Richards, Bob(L)</v>
      </c>
      <c r="J770" t="s">
        <v>192</v>
      </c>
      <c r="K770" t="b">
        <v>0</v>
      </c>
      <c r="L770">
        <v>2288</v>
      </c>
      <c r="M770">
        <v>411144</v>
      </c>
      <c r="N770">
        <v>20171015</v>
      </c>
      <c r="O770" t="s">
        <v>19</v>
      </c>
      <c r="P770" t="str">
        <f>IF(VLOOKUP(A770,'national-winners'!$A$2:$B$13,2,0)=H770,"W","L")</f>
        <v>L</v>
      </c>
      <c r="Q770">
        <f>MATCH(C770,'state-winning-votes'!A:A,0)</f>
        <v>16</v>
      </c>
      <c r="R770">
        <f>MATCH(A770,'state-winning-votes'!$A$2:$L$2,0)</f>
        <v>4</v>
      </c>
      <c r="S770" cm="1">
        <f t="array" ref="S770">INDEX('state-winning-votes'!$A$1:$L$53,$Q770,$R770)</f>
        <v>297523</v>
      </c>
      <c r="T770">
        <f>INDEX('state-winning-votes'!$A$1:$L$53,MATCH($C770,'state-winning-votes'!$A:$A,0),MATCH($A770,'state-winning-votes'!$A$2:$L$2,0))</f>
        <v>297523</v>
      </c>
      <c r="U770" t="str">
        <f t="shared" si="34"/>
        <v>Reagan, Ronald</v>
      </c>
      <c r="V770" t="str">
        <f>_xlfn.XLOOKUP(INDEX('state-winning-votes'!$A$1:$L$53,MATCH($C770,'state-winning-votes'!$A:$A,0),MATCH($A770,'state-winning-votes'!$A$2:$L$2,0)),$L:$L,$H:$H)</f>
        <v>Reagan, Ronald</v>
      </c>
      <c r="W770" t="str">
        <f>VLOOKUP(A770,'national-winners'!$A$2:$B$13,2,0)</f>
        <v>Reagan, Ronald</v>
      </c>
      <c r="X770" t="str">
        <f t="shared" si="35"/>
        <v xml:space="preserve"> Ronald Reagan (W)</v>
      </c>
    </row>
    <row r="771" spans="1:24" x14ac:dyDescent="0.25">
      <c r="A771">
        <v>1984</v>
      </c>
      <c r="B771" t="s">
        <v>68</v>
      </c>
      <c r="C771" t="s">
        <v>69</v>
      </c>
      <c r="D771">
        <v>17</v>
      </c>
      <c r="E771">
        <v>33</v>
      </c>
      <c r="F771">
        <v>21</v>
      </c>
      <c r="G771" t="s">
        <v>16</v>
      </c>
      <c r="H771" t="s">
        <v>160</v>
      </c>
      <c r="I771" t="str">
        <f t="shared" ref="I771:I834" si="36">H771&amp;"("&amp;P771&amp;")"</f>
        <v>Reagan, Ronald(W)</v>
      </c>
      <c r="J771" t="s">
        <v>21</v>
      </c>
      <c r="K771" t="b">
        <v>0</v>
      </c>
      <c r="L771">
        <v>2707103</v>
      </c>
      <c r="M771">
        <v>4819088</v>
      </c>
      <c r="N771">
        <v>20171015</v>
      </c>
      <c r="O771" t="s">
        <v>19</v>
      </c>
      <c r="P771" t="str">
        <f>IF(VLOOKUP(A771,'national-winners'!$A$2:$B$13,2,0)=H771,"W","L")</f>
        <v>W</v>
      </c>
      <c r="Q771">
        <f>MATCH(C771,'state-winning-votes'!A:A,0)</f>
        <v>17</v>
      </c>
      <c r="R771">
        <f>MATCH(A771,'state-winning-votes'!$A$2:$L$2,0)</f>
        <v>4</v>
      </c>
      <c r="S771" cm="1">
        <f t="array" ref="S771">INDEX('state-winning-votes'!$A$1:$L$53,$Q771,$R771)</f>
        <v>2707103</v>
      </c>
      <c r="T771">
        <f>INDEX('state-winning-votes'!$A$1:$L$53,MATCH($C771,'state-winning-votes'!$A:$A,0),MATCH($A771,'state-winning-votes'!$A$2:$L$2,0))</f>
        <v>2707103</v>
      </c>
      <c r="U771" t="str">
        <f t="shared" ref="U771:U834" si="37">_xlfn.XLOOKUP(T771,L:L,H:H)</f>
        <v>Reagan, Ronald</v>
      </c>
      <c r="V771" t="str">
        <f>_xlfn.XLOOKUP(INDEX('state-winning-votes'!$A$1:$L$53,MATCH($C771,'state-winning-votes'!$A:$A,0),MATCH($A771,'state-winning-votes'!$A$2:$L$2,0)),$L:$L,$H:$H)</f>
        <v>Reagan, Ronald</v>
      </c>
      <c r="W771" t="str">
        <f>VLOOKUP(A771,'national-winners'!$A$2:$B$13,2,0)</f>
        <v>Reagan, Ronald</v>
      </c>
      <c r="X771" t="str">
        <f t="shared" ref="X771:X834" si="38">IFERROR(RIGHT(V771,LEN(V771)-SEARCH(",",V771))&amp;" "&amp;LEFT(V771,SEARCH(",",V771)-1)&amp;" (W)","NULL")</f>
        <v xml:space="preserve"> Ronald Reagan (W)</v>
      </c>
    </row>
    <row r="772" spans="1:24" x14ac:dyDescent="0.25">
      <c r="A772">
        <v>1984</v>
      </c>
      <c r="B772" t="s">
        <v>68</v>
      </c>
      <c r="C772" t="s">
        <v>69</v>
      </c>
      <c r="D772">
        <v>17</v>
      </c>
      <c r="E772">
        <v>33</v>
      </c>
      <c r="F772">
        <v>21</v>
      </c>
      <c r="G772" t="s">
        <v>16</v>
      </c>
      <c r="H772" t="s">
        <v>189</v>
      </c>
      <c r="I772" t="str">
        <f t="shared" si="36"/>
        <v>Mondale, Walter(L)</v>
      </c>
      <c r="J772" t="s">
        <v>18</v>
      </c>
      <c r="K772" t="b">
        <v>0</v>
      </c>
      <c r="L772">
        <v>2086499</v>
      </c>
      <c r="M772">
        <v>4819088</v>
      </c>
      <c r="N772">
        <v>20171015</v>
      </c>
      <c r="O772" t="s">
        <v>19</v>
      </c>
      <c r="P772" t="str">
        <f>IF(VLOOKUP(A772,'national-winners'!$A$2:$B$13,2,0)=H772,"W","L")</f>
        <v>L</v>
      </c>
      <c r="Q772">
        <f>MATCH(C772,'state-winning-votes'!A:A,0)</f>
        <v>17</v>
      </c>
      <c r="R772">
        <f>MATCH(A772,'state-winning-votes'!$A$2:$L$2,0)</f>
        <v>4</v>
      </c>
      <c r="S772" cm="1">
        <f t="array" ref="S772">INDEX('state-winning-votes'!$A$1:$L$53,$Q772,$R772)</f>
        <v>2707103</v>
      </c>
      <c r="T772">
        <f>INDEX('state-winning-votes'!$A$1:$L$53,MATCH($C772,'state-winning-votes'!$A:$A,0),MATCH($A772,'state-winning-votes'!$A$2:$L$2,0))</f>
        <v>2707103</v>
      </c>
      <c r="U772" t="str">
        <f t="shared" si="37"/>
        <v>Reagan, Ronald</v>
      </c>
      <c r="V772" t="str">
        <f>_xlfn.XLOOKUP(INDEX('state-winning-votes'!$A$1:$L$53,MATCH($C772,'state-winning-votes'!$A:$A,0),MATCH($A772,'state-winning-votes'!$A$2:$L$2,0)),$L:$L,$H:$H)</f>
        <v>Reagan, Ronald</v>
      </c>
      <c r="W772" t="str">
        <f>VLOOKUP(A772,'national-winners'!$A$2:$B$13,2,0)</f>
        <v>Reagan, Ronald</v>
      </c>
      <c r="X772" t="str">
        <f t="shared" si="38"/>
        <v xml:space="preserve"> Ronald Reagan (W)</v>
      </c>
    </row>
    <row r="773" spans="1:24" x14ac:dyDescent="0.25">
      <c r="A773">
        <v>1984</v>
      </c>
      <c r="B773" t="s">
        <v>68</v>
      </c>
      <c r="C773" t="s">
        <v>69</v>
      </c>
      <c r="D773">
        <v>17</v>
      </c>
      <c r="E773">
        <v>33</v>
      </c>
      <c r="F773">
        <v>21</v>
      </c>
      <c r="G773" t="s">
        <v>16</v>
      </c>
      <c r="H773" t="s">
        <v>190</v>
      </c>
      <c r="I773" t="str">
        <f t="shared" si="36"/>
        <v>Bergland, David(L)</v>
      </c>
      <c r="J773" t="s">
        <v>29</v>
      </c>
      <c r="K773" t="b">
        <v>0</v>
      </c>
      <c r="L773">
        <v>10086</v>
      </c>
      <c r="M773">
        <v>4819088</v>
      </c>
      <c r="N773">
        <v>20171015</v>
      </c>
      <c r="O773" t="s">
        <v>19</v>
      </c>
      <c r="P773" t="str">
        <f>IF(VLOOKUP(A773,'national-winners'!$A$2:$B$13,2,0)=H773,"W","L")</f>
        <v>L</v>
      </c>
      <c r="Q773">
        <f>MATCH(C773,'state-winning-votes'!A:A,0)</f>
        <v>17</v>
      </c>
      <c r="R773">
        <f>MATCH(A773,'state-winning-votes'!$A$2:$L$2,0)</f>
        <v>4</v>
      </c>
      <c r="S773" cm="1">
        <f t="array" ref="S773">INDEX('state-winning-votes'!$A$1:$L$53,$Q773,$R773)</f>
        <v>2707103</v>
      </c>
      <c r="T773">
        <f>INDEX('state-winning-votes'!$A$1:$L$53,MATCH($C773,'state-winning-votes'!$A:$A,0),MATCH($A773,'state-winning-votes'!$A$2:$L$2,0))</f>
        <v>2707103</v>
      </c>
      <c r="U773" t="str">
        <f t="shared" si="37"/>
        <v>Reagan, Ronald</v>
      </c>
      <c r="V773" t="str">
        <f>_xlfn.XLOOKUP(INDEX('state-winning-votes'!$A$1:$L$53,MATCH($C773,'state-winning-votes'!$A:$A,0),MATCH($A773,'state-winning-votes'!$A$2:$L$2,0)),$L:$L,$H:$H)</f>
        <v>Reagan, Ronald</v>
      </c>
      <c r="W773" t="str">
        <f>VLOOKUP(A773,'national-winners'!$A$2:$B$13,2,0)</f>
        <v>Reagan, Ronald</v>
      </c>
      <c r="X773" t="str">
        <f t="shared" si="38"/>
        <v xml:space="preserve"> Ronald Reagan (W)</v>
      </c>
    </row>
    <row r="774" spans="1:24" x14ac:dyDescent="0.25">
      <c r="A774">
        <v>1984</v>
      </c>
      <c r="B774" t="s">
        <v>68</v>
      </c>
      <c r="C774" t="s">
        <v>69</v>
      </c>
      <c r="D774">
        <v>17</v>
      </c>
      <c r="E774">
        <v>33</v>
      </c>
      <c r="F774">
        <v>21</v>
      </c>
      <c r="G774" t="s">
        <v>16</v>
      </c>
      <c r="H774" t="s">
        <v>26</v>
      </c>
      <c r="I774" t="str">
        <f t="shared" si="36"/>
        <v>Hall, Gus(L)</v>
      </c>
      <c r="J774" t="s">
        <v>27</v>
      </c>
      <c r="K774" t="b">
        <v>0</v>
      </c>
      <c r="L774">
        <v>4672</v>
      </c>
      <c r="M774">
        <v>4819088</v>
      </c>
      <c r="N774">
        <v>20171015</v>
      </c>
      <c r="O774" t="s">
        <v>19</v>
      </c>
      <c r="P774" t="str">
        <f>IF(VLOOKUP(A774,'national-winners'!$A$2:$B$13,2,0)=H774,"W","L")</f>
        <v>L</v>
      </c>
      <c r="Q774">
        <f>MATCH(C774,'state-winning-votes'!A:A,0)</f>
        <v>17</v>
      </c>
      <c r="R774">
        <f>MATCH(A774,'state-winning-votes'!$A$2:$L$2,0)</f>
        <v>4</v>
      </c>
      <c r="S774" cm="1">
        <f t="array" ref="S774">INDEX('state-winning-votes'!$A$1:$L$53,$Q774,$R774)</f>
        <v>2707103</v>
      </c>
      <c r="T774">
        <f>INDEX('state-winning-votes'!$A$1:$L$53,MATCH($C774,'state-winning-votes'!$A:$A,0),MATCH($A774,'state-winning-votes'!$A$2:$L$2,0))</f>
        <v>2707103</v>
      </c>
      <c r="U774" t="str">
        <f t="shared" si="37"/>
        <v>Reagan, Ronald</v>
      </c>
      <c r="V774" t="str">
        <f>_xlfn.XLOOKUP(INDEX('state-winning-votes'!$A$1:$L$53,MATCH($C774,'state-winning-votes'!$A:$A,0),MATCH($A774,'state-winning-votes'!$A$2:$L$2,0)),$L:$L,$H:$H)</f>
        <v>Reagan, Ronald</v>
      </c>
      <c r="W774" t="str">
        <f>VLOOKUP(A774,'national-winners'!$A$2:$B$13,2,0)</f>
        <v>Reagan, Ronald</v>
      </c>
      <c r="X774" t="str">
        <f t="shared" si="38"/>
        <v xml:space="preserve"> Ronald Reagan (W)</v>
      </c>
    </row>
    <row r="775" spans="1:24" x14ac:dyDescent="0.25">
      <c r="A775">
        <v>1984</v>
      </c>
      <c r="B775" t="s">
        <v>68</v>
      </c>
      <c r="C775" t="s">
        <v>69</v>
      </c>
      <c r="D775">
        <v>17</v>
      </c>
      <c r="E775">
        <v>33</v>
      </c>
      <c r="F775">
        <v>21</v>
      </c>
      <c r="G775" t="s">
        <v>16</v>
      </c>
      <c r="H775" t="s">
        <v>196</v>
      </c>
      <c r="I775" t="str">
        <f t="shared" si="36"/>
        <v>Johnson, Sonia(L)</v>
      </c>
      <c r="J775" t="s">
        <v>168</v>
      </c>
      <c r="K775" t="b">
        <v>0</v>
      </c>
      <c r="L775">
        <v>2716</v>
      </c>
      <c r="M775">
        <v>4819088</v>
      </c>
      <c r="N775">
        <v>20171015</v>
      </c>
      <c r="O775" t="s">
        <v>19</v>
      </c>
      <c r="P775" t="str">
        <f>IF(VLOOKUP(A775,'national-winners'!$A$2:$B$13,2,0)=H775,"W","L")</f>
        <v>L</v>
      </c>
      <c r="Q775">
        <f>MATCH(C775,'state-winning-votes'!A:A,0)</f>
        <v>17</v>
      </c>
      <c r="R775">
        <f>MATCH(A775,'state-winning-votes'!$A$2:$L$2,0)</f>
        <v>4</v>
      </c>
      <c r="S775" cm="1">
        <f t="array" ref="S775">INDEX('state-winning-votes'!$A$1:$L$53,$Q775,$R775)</f>
        <v>2707103</v>
      </c>
      <c r="T775">
        <f>INDEX('state-winning-votes'!$A$1:$L$53,MATCH($C775,'state-winning-votes'!$A:$A,0),MATCH($A775,'state-winning-votes'!$A$2:$L$2,0))</f>
        <v>2707103</v>
      </c>
      <c r="U775" t="str">
        <f t="shared" si="37"/>
        <v>Reagan, Ronald</v>
      </c>
      <c r="V775" t="str">
        <f>_xlfn.XLOOKUP(INDEX('state-winning-votes'!$A$1:$L$53,MATCH($C775,'state-winning-votes'!$A:$A,0),MATCH($A775,'state-winning-votes'!$A$2:$L$2,0)),$L:$L,$H:$H)</f>
        <v>Reagan, Ronald</v>
      </c>
      <c r="W775" t="str">
        <f>VLOOKUP(A775,'national-winners'!$A$2:$B$13,2,0)</f>
        <v>Reagan, Ronald</v>
      </c>
      <c r="X775" t="str">
        <f t="shared" si="38"/>
        <v xml:space="preserve"> Ronald Reagan (W)</v>
      </c>
    </row>
    <row r="776" spans="1:24" x14ac:dyDescent="0.25">
      <c r="A776">
        <v>1984</v>
      </c>
      <c r="B776" t="s">
        <v>68</v>
      </c>
      <c r="C776" t="s">
        <v>69</v>
      </c>
      <c r="D776">
        <v>17</v>
      </c>
      <c r="E776">
        <v>33</v>
      </c>
      <c r="F776">
        <v>21</v>
      </c>
      <c r="G776" t="s">
        <v>16</v>
      </c>
      <c r="H776" t="s">
        <v>202</v>
      </c>
      <c r="I776" t="str">
        <f t="shared" si="36"/>
        <v>Winn, Edward(L)</v>
      </c>
      <c r="J776" t="s">
        <v>203</v>
      </c>
      <c r="K776" t="b">
        <v>0</v>
      </c>
      <c r="L776">
        <v>2632</v>
      </c>
      <c r="M776">
        <v>4819088</v>
      </c>
      <c r="N776">
        <v>20171015</v>
      </c>
      <c r="O776" t="s">
        <v>19</v>
      </c>
      <c r="P776" t="str">
        <f>IF(VLOOKUP(A776,'national-winners'!$A$2:$B$13,2,0)=H776,"W","L")</f>
        <v>L</v>
      </c>
      <c r="Q776">
        <f>MATCH(C776,'state-winning-votes'!A:A,0)</f>
        <v>17</v>
      </c>
      <c r="R776">
        <f>MATCH(A776,'state-winning-votes'!$A$2:$L$2,0)</f>
        <v>4</v>
      </c>
      <c r="S776" cm="1">
        <f t="array" ref="S776">INDEX('state-winning-votes'!$A$1:$L$53,$Q776,$R776)</f>
        <v>2707103</v>
      </c>
      <c r="T776">
        <f>INDEX('state-winning-votes'!$A$1:$L$53,MATCH($C776,'state-winning-votes'!$A:$A,0),MATCH($A776,'state-winning-votes'!$A$2:$L$2,0))</f>
        <v>2707103</v>
      </c>
      <c r="U776" t="str">
        <f t="shared" si="37"/>
        <v>Reagan, Ronald</v>
      </c>
      <c r="V776" t="str">
        <f>_xlfn.XLOOKUP(INDEX('state-winning-votes'!$A$1:$L$53,MATCH($C776,'state-winning-votes'!$A:$A,0),MATCH($A776,'state-winning-votes'!$A$2:$L$2,0)),$L:$L,$H:$H)</f>
        <v>Reagan, Ronald</v>
      </c>
      <c r="W776" t="str">
        <f>VLOOKUP(A776,'national-winners'!$A$2:$B$13,2,0)</f>
        <v>Reagan, Ronald</v>
      </c>
      <c r="X776" t="str">
        <f t="shared" si="38"/>
        <v xml:space="preserve"> Ronald Reagan (W)</v>
      </c>
    </row>
    <row r="777" spans="1:24" x14ac:dyDescent="0.25">
      <c r="A777">
        <v>1984</v>
      </c>
      <c r="B777" t="s">
        <v>68</v>
      </c>
      <c r="C777" t="s">
        <v>69</v>
      </c>
      <c r="D777">
        <v>17</v>
      </c>
      <c r="E777">
        <v>33</v>
      </c>
      <c r="F777">
        <v>21</v>
      </c>
      <c r="G777" t="s">
        <v>16</v>
      </c>
      <c r="H777" t="s">
        <v>194</v>
      </c>
      <c r="I777" t="str">
        <f t="shared" si="36"/>
        <v>Serrette, Dennis(L)</v>
      </c>
      <c r="J777" t="s">
        <v>195</v>
      </c>
      <c r="K777" t="b">
        <v>0</v>
      </c>
      <c r="L777">
        <v>2386</v>
      </c>
      <c r="M777">
        <v>4819088</v>
      </c>
      <c r="N777">
        <v>20171015</v>
      </c>
      <c r="O777" t="s">
        <v>19</v>
      </c>
      <c r="P777" t="str">
        <f>IF(VLOOKUP(A777,'national-winners'!$A$2:$B$13,2,0)=H777,"W","L")</f>
        <v>L</v>
      </c>
      <c r="Q777">
        <f>MATCH(C777,'state-winning-votes'!A:A,0)</f>
        <v>17</v>
      </c>
      <c r="R777">
        <f>MATCH(A777,'state-winning-votes'!$A$2:$L$2,0)</f>
        <v>4</v>
      </c>
      <c r="S777" cm="1">
        <f t="array" ref="S777">INDEX('state-winning-votes'!$A$1:$L$53,$Q777,$R777)</f>
        <v>2707103</v>
      </c>
      <c r="T777">
        <f>INDEX('state-winning-votes'!$A$1:$L$53,MATCH($C777,'state-winning-votes'!$A:$A,0),MATCH($A777,'state-winning-votes'!$A$2:$L$2,0))</f>
        <v>2707103</v>
      </c>
      <c r="U777" t="str">
        <f t="shared" si="37"/>
        <v>Reagan, Ronald</v>
      </c>
      <c r="V777" t="str">
        <f>_xlfn.XLOOKUP(INDEX('state-winning-votes'!$A$1:$L$53,MATCH($C777,'state-winning-votes'!$A:$A,0),MATCH($A777,'state-winning-votes'!$A$2:$L$2,0)),$L:$L,$H:$H)</f>
        <v>Reagan, Ronald</v>
      </c>
      <c r="W777" t="str">
        <f>VLOOKUP(A777,'national-winners'!$A$2:$B$13,2,0)</f>
        <v>Reagan, Ronald</v>
      </c>
      <c r="X777" t="str">
        <f t="shared" si="38"/>
        <v xml:space="preserve"> Ronald Reagan (W)</v>
      </c>
    </row>
    <row r="778" spans="1:24" x14ac:dyDescent="0.25">
      <c r="A778">
        <v>1984</v>
      </c>
      <c r="B778" t="s">
        <v>68</v>
      </c>
      <c r="C778" t="s">
        <v>69</v>
      </c>
      <c r="D778">
        <v>17</v>
      </c>
      <c r="E778">
        <v>33</v>
      </c>
      <c r="F778">
        <v>21</v>
      </c>
      <c r="G778" t="s">
        <v>16</v>
      </c>
      <c r="H778" t="s">
        <v>193</v>
      </c>
      <c r="I778" t="str">
        <f t="shared" si="36"/>
        <v>Mason, Melvin(L)</v>
      </c>
      <c r="J778" t="s">
        <v>37</v>
      </c>
      <c r="K778" t="b">
        <v>0</v>
      </c>
      <c r="L778">
        <v>2132</v>
      </c>
      <c r="M778">
        <v>4819088</v>
      </c>
      <c r="N778">
        <v>20171015</v>
      </c>
      <c r="O778" t="s">
        <v>19</v>
      </c>
      <c r="P778" t="str">
        <f>IF(VLOOKUP(A778,'national-winners'!$A$2:$B$13,2,0)=H778,"W","L")</f>
        <v>L</v>
      </c>
      <c r="Q778">
        <f>MATCH(C778,'state-winning-votes'!A:A,0)</f>
        <v>17</v>
      </c>
      <c r="R778">
        <f>MATCH(A778,'state-winning-votes'!$A$2:$L$2,0)</f>
        <v>4</v>
      </c>
      <c r="S778" cm="1">
        <f t="array" ref="S778">INDEX('state-winning-votes'!$A$1:$L$53,$Q778,$R778)</f>
        <v>2707103</v>
      </c>
      <c r="T778">
        <f>INDEX('state-winning-votes'!$A$1:$L$53,MATCH($C778,'state-winning-votes'!$A:$A,0),MATCH($A778,'state-winning-votes'!$A$2:$L$2,0))</f>
        <v>2707103</v>
      </c>
      <c r="U778" t="str">
        <f t="shared" si="37"/>
        <v>Reagan, Ronald</v>
      </c>
      <c r="V778" t="str">
        <f>_xlfn.XLOOKUP(INDEX('state-winning-votes'!$A$1:$L$53,MATCH($C778,'state-winning-votes'!$A:$A,0),MATCH($A778,'state-winning-votes'!$A$2:$L$2,0)),$L:$L,$H:$H)</f>
        <v>Reagan, Ronald</v>
      </c>
      <c r="W778" t="str">
        <f>VLOOKUP(A778,'national-winners'!$A$2:$B$13,2,0)</f>
        <v>Reagan, Ronald</v>
      </c>
      <c r="X778" t="str">
        <f t="shared" si="38"/>
        <v xml:space="preserve"> Ronald Reagan (W)</v>
      </c>
    </row>
    <row r="779" spans="1:24" x14ac:dyDescent="0.25">
      <c r="A779">
        <v>1984</v>
      </c>
      <c r="B779" t="s">
        <v>68</v>
      </c>
      <c r="C779" t="s">
        <v>69</v>
      </c>
      <c r="D779">
        <v>17</v>
      </c>
      <c r="E779">
        <v>33</v>
      </c>
      <c r="F779">
        <v>21</v>
      </c>
      <c r="G779" t="s">
        <v>16</v>
      </c>
      <c r="H779" t="s">
        <v>59</v>
      </c>
      <c r="I779" t="str">
        <f t="shared" si="36"/>
        <v>Other(L)</v>
      </c>
      <c r="K779" t="b">
        <v>0</v>
      </c>
      <c r="L779">
        <v>862</v>
      </c>
      <c r="M779">
        <v>4819088</v>
      </c>
      <c r="N779">
        <v>20171015</v>
      </c>
      <c r="O779" t="s">
        <v>19</v>
      </c>
      <c r="P779" t="str">
        <f>IF(VLOOKUP(A779,'national-winners'!$A$2:$B$13,2,0)=H779,"W","L")</f>
        <v>L</v>
      </c>
      <c r="Q779">
        <f>MATCH(C779,'state-winning-votes'!A:A,0)</f>
        <v>17</v>
      </c>
      <c r="R779">
        <f>MATCH(A779,'state-winning-votes'!$A$2:$L$2,0)</f>
        <v>4</v>
      </c>
      <c r="S779" cm="1">
        <f t="array" ref="S779">INDEX('state-winning-votes'!$A$1:$L$53,$Q779,$R779)</f>
        <v>2707103</v>
      </c>
      <c r="T779">
        <f>INDEX('state-winning-votes'!$A$1:$L$53,MATCH($C779,'state-winning-votes'!$A:$A,0),MATCH($A779,'state-winning-votes'!$A$2:$L$2,0))</f>
        <v>2707103</v>
      </c>
      <c r="U779" t="str">
        <f t="shared" si="37"/>
        <v>Reagan, Ronald</v>
      </c>
      <c r="V779" t="str">
        <f>_xlfn.XLOOKUP(INDEX('state-winning-votes'!$A$1:$L$53,MATCH($C779,'state-winning-votes'!$A:$A,0),MATCH($A779,'state-winning-votes'!$A$2:$L$2,0)),$L:$L,$H:$H)</f>
        <v>Reagan, Ronald</v>
      </c>
      <c r="W779" t="str">
        <f>VLOOKUP(A779,'national-winners'!$A$2:$B$13,2,0)</f>
        <v>Reagan, Ronald</v>
      </c>
      <c r="X779" t="str">
        <f t="shared" si="38"/>
        <v xml:space="preserve"> Ronald Reagan (W)</v>
      </c>
    </row>
    <row r="780" spans="1:24" x14ac:dyDescent="0.25">
      <c r="A780">
        <v>1984</v>
      </c>
      <c r="B780" t="s">
        <v>71</v>
      </c>
      <c r="C780" t="s">
        <v>72</v>
      </c>
      <c r="D780">
        <v>18</v>
      </c>
      <c r="E780">
        <v>32</v>
      </c>
      <c r="F780">
        <v>22</v>
      </c>
      <c r="G780" t="s">
        <v>16</v>
      </c>
      <c r="H780" t="s">
        <v>160</v>
      </c>
      <c r="I780" t="str">
        <f t="shared" si="36"/>
        <v>Reagan, Ronald(W)</v>
      </c>
      <c r="J780" t="s">
        <v>21</v>
      </c>
      <c r="K780" t="b">
        <v>0</v>
      </c>
      <c r="L780">
        <v>1377230</v>
      </c>
      <c r="M780">
        <v>2233069</v>
      </c>
      <c r="N780">
        <v>20171015</v>
      </c>
      <c r="O780" t="s">
        <v>19</v>
      </c>
      <c r="P780" t="str">
        <f>IF(VLOOKUP(A780,'national-winners'!$A$2:$B$13,2,0)=H780,"W","L")</f>
        <v>W</v>
      </c>
      <c r="Q780">
        <f>MATCH(C780,'state-winning-votes'!A:A,0)</f>
        <v>18</v>
      </c>
      <c r="R780">
        <f>MATCH(A780,'state-winning-votes'!$A$2:$L$2,0)</f>
        <v>4</v>
      </c>
      <c r="S780" cm="1">
        <f t="array" ref="S780">INDEX('state-winning-votes'!$A$1:$L$53,$Q780,$R780)</f>
        <v>1377230</v>
      </c>
      <c r="T780">
        <f>INDEX('state-winning-votes'!$A$1:$L$53,MATCH($C780,'state-winning-votes'!$A:$A,0),MATCH($A780,'state-winning-votes'!$A$2:$L$2,0))</f>
        <v>1377230</v>
      </c>
      <c r="U780" t="str">
        <f t="shared" si="37"/>
        <v>Reagan, Ronald</v>
      </c>
      <c r="V780" t="str">
        <f>_xlfn.XLOOKUP(INDEX('state-winning-votes'!$A$1:$L$53,MATCH($C780,'state-winning-votes'!$A:$A,0),MATCH($A780,'state-winning-votes'!$A$2:$L$2,0)),$L:$L,$H:$H)</f>
        <v>Reagan, Ronald</v>
      </c>
      <c r="W780" t="str">
        <f>VLOOKUP(A780,'national-winners'!$A$2:$B$13,2,0)</f>
        <v>Reagan, Ronald</v>
      </c>
      <c r="X780" t="str">
        <f t="shared" si="38"/>
        <v xml:space="preserve"> Ronald Reagan (W)</v>
      </c>
    </row>
    <row r="781" spans="1:24" x14ac:dyDescent="0.25">
      <c r="A781">
        <v>1984</v>
      </c>
      <c r="B781" t="s">
        <v>71</v>
      </c>
      <c r="C781" t="s">
        <v>72</v>
      </c>
      <c r="D781">
        <v>18</v>
      </c>
      <c r="E781">
        <v>32</v>
      </c>
      <c r="F781">
        <v>22</v>
      </c>
      <c r="G781" t="s">
        <v>16</v>
      </c>
      <c r="H781" t="s">
        <v>189</v>
      </c>
      <c r="I781" t="str">
        <f t="shared" si="36"/>
        <v>Mondale, Walter(L)</v>
      </c>
      <c r="J781" t="s">
        <v>18</v>
      </c>
      <c r="K781" t="b">
        <v>0</v>
      </c>
      <c r="L781">
        <v>841481</v>
      </c>
      <c r="M781">
        <v>2233069</v>
      </c>
      <c r="N781">
        <v>20171015</v>
      </c>
      <c r="O781" t="s">
        <v>19</v>
      </c>
      <c r="P781" t="str">
        <f>IF(VLOOKUP(A781,'national-winners'!$A$2:$B$13,2,0)=H781,"W","L")</f>
        <v>L</v>
      </c>
      <c r="Q781">
        <f>MATCH(C781,'state-winning-votes'!A:A,0)</f>
        <v>18</v>
      </c>
      <c r="R781">
        <f>MATCH(A781,'state-winning-votes'!$A$2:$L$2,0)</f>
        <v>4</v>
      </c>
      <c r="S781" cm="1">
        <f t="array" ref="S781">INDEX('state-winning-votes'!$A$1:$L$53,$Q781,$R781)</f>
        <v>1377230</v>
      </c>
      <c r="T781">
        <f>INDEX('state-winning-votes'!$A$1:$L$53,MATCH($C781,'state-winning-votes'!$A:$A,0),MATCH($A781,'state-winning-votes'!$A$2:$L$2,0))</f>
        <v>1377230</v>
      </c>
      <c r="U781" t="str">
        <f t="shared" si="37"/>
        <v>Reagan, Ronald</v>
      </c>
      <c r="V781" t="str">
        <f>_xlfn.XLOOKUP(INDEX('state-winning-votes'!$A$1:$L$53,MATCH($C781,'state-winning-votes'!$A:$A,0),MATCH($A781,'state-winning-votes'!$A$2:$L$2,0)),$L:$L,$H:$H)</f>
        <v>Reagan, Ronald</v>
      </c>
      <c r="W781" t="str">
        <f>VLOOKUP(A781,'national-winners'!$A$2:$B$13,2,0)</f>
        <v>Reagan, Ronald</v>
      </c>
      <c r="X781" t="str">
        <f t="shared" si="38"/>
        <v xml:space="preserve"> Ronald Reagan (W)</v>
      </c>
    </row>
    <row r="782" spans="1:24" x14ac:dyDescent="0.25">
      <c r="A782">
        <v>1984</v>
      </c>
      <c r="B782" t="s">
        <v>71</v>
      </c>
      <c r="C782" t="s">
        <v>72</v>
      </c>
      <c r="D782">
        <v>18</v>
      </c>
      <c r="E782">
        <v>32</v>
      </c>
      <c r="F782">
        <v>22</v>
      </c>
      <c r="G782" t="s">
        <v>16</v>
      </c>
      <c r="H782" t="s">
        <v>200</v>
      </c>
      <c r="I782" t="str">
        <f t="shared" si="36"/>
        <v>Dennis, Delmar(L)</v>
      </c>
      <c r="J782" t="s">
        <v>39</v>
      </c>
      <c r="K782" t="b">
        <v>0</v>
      </c>
      <c r="L782">
        <v>7617</v>
      </c>
      <c r="M782">
        <v>2233069</v>
      </c>
      <c r="N782">
        <v>20171015</v>
      </c>
      <c r="O782" t="s">
        <v>19</v>
      </c>
      <c r="P782" t="str">
        <f>IF(VLOOKUP(A782,'national-winners'!$A$2:$B$13,2,0)=H782,"W","L")</f>
        <v>L</v>
      </c>
      <c r="Q782">
        <f>MATCH(C782,'state-winning-votes'!A:A,0)</f>
        <v>18</v>
      </c>
      <c r="R782">
        <f>MATCH(A782,'state-winning-votes'!$A$2:$L$2,0)</f>
        <v>4</v>
      </c>
      <c r="S782" cm="1">
        <f t="array" ref="S782">INDEX('state-winning-votes'!$A$1:$L$53,$Q782,$R782)</f>
        <v>1377230</v>
      </c>
      <c r="T782">
        <f>INDEX('state-winning-votes'!$A$1:$L$53,MATCH($C782,'state-winning-votes'!$A:$A,0),MATCH($A782,'state-winning-votes'!$A$2:$L$2,0))</f>
        <v>1377230</v>
      </c>
      <c r="U782" t="str">
        <f t="shared" si="37"/>
        <v>Reagan, Ronald</v>
      </c>
      <c r="V782" t="str">
        <f>_xlfn.XLOOKUP(INDEX('state-winning-votes'!$A$1:$L$53,MATCH($C782,'state-winning-votes'!$A:$A,0),MATCH($A782,'state-winning-votes'!$A$2:$L$2,0)),$L:$L,$H:$H)</f>
        <v>Reagan, Ronald</v>
      </c>
      <c r="W782" t="str">
        <f>VLOOKUP(A782,'national-winners'!$A$2:$B$13,2,0)</f>
        <v>Reagan, Ronald</v>
      </c>
      <c r="X782" t="str">
        <f t="shared" si="38"/>
        <v xml:space="preserve"> Ronald Reagan (W)</v>
      </c>
    </row>
    <row r="783" spans="1:24" x14ac:dyDescent="0.25">
      <c r="A783">
        <v>1984</v>
      </c>
      <c r="B783" t="s">
        <v>71</v>
      </c>
      <c r="C783" t="s">
        <v>72</v>
      </c>
      <c r="D783">
        <v>18</v>
      </c>
      <c r="E783">
        <v>32</v>
      </c>
      <c r="F783">
        <v>22</v>
      </c>
      <c r="G783" t="s">
        <v>16</v>
      </c>
      <c r="H783" t="s">
        <v>190</v>
      </c>
      <c r="I783" t="str">
        <f t="shared" si="36"/>
        <v>Bergland, David(L)</v>
      </c>
      <c r="J783" t="s">
        <v>29</v>
      </c>
      <c r="K783" t="b">
        <v>0</v>
      </c>
      <c r="L783">
        <v>6741</v>
      </c>
      <c r="M783">
        <v>2233069</v>
      </c>
      <c r="N783">
        <v>20171015</v>
      </c>
      <c r="O783" t="s">
        <v>19</v>
      </c>
      <c r="P783" t="str">
        <f>IF(VLOOKUP(A783,'national-winners'!$A$2:$B$13,2,0)=H783,"W","L")</f>
        <v>L</v>
      </c>
      <c r="Q783">
        <f>MATCH(C783,'state-winning-votes'!A:A,0)</f>
        <v>18</v>
      </c>
      <c r="R783">
        <f>MATCH(A783,'state-winning-votes'!$A$2:$L$2,0)</f>
        <v>4</v>
      </c>
      <c r="S783" cm="1">
        <f t="array" ref="S783">INDEX('state-winning-votes'!$A$1:$L$53,$Q783,$R783)</f>
        <v>1377230</v>
      </c>
      <c r="T783">
        <f>INDEX('state-winning-votes'!$A$1:$L$53,MATCH($C783,'state-winning-votes'!$A:$A,0),MATCH($A783,'state-winning-votes'!$A$2:$L$2,0))</f>
        <v>1377230</v>
      </c>
      <c r="U783" t="str">
        <f t="shared" si="37"/>
        <v>Reagan, Ronald</v>
      </c>
      <c r="V783" t="str">
        <f>_xlfn.XLOOKUP(INDEX('state-winning-votes'!$A$1:$L$53,MATCH($C783,'state-winning-votes'!$A:$A,0),MATCH($A783,'state-winning-votes'!$A$2:$L$2,0)),$L:$L,$H:$H)</f>
        <v>Reagan, Ronald</v>
      </c>
      <c r="W783" t="str">
        <f>VLOOKUP(A783,'national-winners'!$A$2:$B$13,2,0)</f>
        <v>Reagan, Ronald</v>
      </c>
      <c r="X783" t="str">
        <f t="shared" si="38"/>
        <v xml:space="preserve"> Ronald Reagan (W)</v>
      </c>
    </row>
    <row r="784" spans="1:24" x14ac:dyDescent="0.25">
      <c r="A784">
        <v>1984</v>
      </c>
      <c r="B784" t="s">
        <v>73</v>
      </c>
      <c r="C784" t="s">
        <v>74</v>
      </c>
      <c r="D784">
        <v>19</v>
      </c>
      <c r="E784">
        <v>42</v>
      </c>
      <c r="F784">
        <v>31</v>
      </c>
      <c r="G784" t="s">
        <v>16</v>
      </c>
      <c r="H784" t="s">
        <v>160</v>
      </c>
      <c r="I784" t="str">
        <f t="shared" si="36"/>
        <v>Reagan, Ronald(W)</v>
      </c>
      <c r="J784" t="s">
        <v>21</v>
      </c>
      <c r="K784" t="b">
        <v>0</v>
      </c>
      <c r="L784">
        <v>703088</v>
      </c>
      <c r="M784">
        <v>1319805</v>
      </c>
      <c r="N784">
        <v>20171015</v>
      </c>
      <c r="O784" t="s">
        <v>19</v>
      </c>
      <c r="P784" t="str">
        <f>IF(VLOOKUP(A784,'national-winners'!$A$2:$B$13,2,0)=H784,"W","L")</f>
        <v>W</v>
      </c>
      <c r="Q784">
        <f>MATCH(C784,'state-winning-votes'!A:A,0)</f>
        <v>15</v>
      </c>
      <c r="R784">
        <f>MATCH(A784,'state-winning-votes'!$A$2:$L$2,0)</f>
        <v>4</v>
      </c>
      <c r="S784" cm="1">
        <f t="array" ref="S784">INDEX('state-winning-votes'!$A$1:$L$53,$Q784,$R784)</f>
        <v>703088</v>
      </c>
      <c r="T784">
        <f>INDEX('state-winning-votes'!$A$1:$L$53,MATCH($C784,'state-winning-votes'!$A:$A,0),MATCH($A784,'state-winning-votes'!$A$2:$L$2,0))</f>
        <v>703088</v>
      </c>
      <c r="U784" t="str">
        <f t="shared" si="37"/>
        <v>Reagan, Ronald</v>
      </c>
      <c r="V784" t="str">
        <f>_xlfn.XLOOKUP(INDEX('state-winning-votes'!$A$1:$L$53,MATCH($C784,'state-winning-votes'!$A:$A,0),MATCH($A784,'state-winning-votes'!$A$2:$L$2,0)),$L:$L,$H:$H)</f>
        <v>Reagan, Ronald</v>
      </c>
      <c r="W784" t="str">
        <f>VLOOKUP(A784,'national-winners'!$A$2:$B$13,2,0)</f>
        <v>Reagan, Ronald</v>
      </c>
      <c r="X784" t="str">
        <f t="shared" si="38"/>
        <v xml:space="preserve"> Ronald Reagan (W)</v>
      </c>
    </row>
    <row r="785" spans="1:24" x14ac:dyDescent="0.25">
      <c r="A785">
        <v>1984</v>
      </c>
      <c r="B785" t="s">
        <v>73</v>
      </c>
      <c r="C785" t="s">
        <v>74</v>
      </c>
      <c r="D785">
        <v>19</v>
      </c>
      <c r="E785">
        <v>42</v>
      </c>
      <c r="F785">
        <v>31</v>
      </c>
      <c r="G785" t="s">
        <v>16</v>
      </c>
      <c r="H785" t="s">
        <v>189</v>
      </c>
      <c r="I785" t="str">
        <f t="shared" si="36"/>
        <v>Mondale, Walter(L)</v>
      </c>
      <c r="J785" t="s">
        <v>18</v>
      </c>
      <c r="K785" t="b">
        <v>0</v>
      </c>
      <c r="L785">
        <v>605620</v>
      </c>
      <c r="M785">
        <v>1319805</v>
      </c>
      <c r="N785">
        <v>20171015</v>
      </c>
      <c r="O785" t="s">
        <v>19</v>
      </c>
      <c r="P785" t="str">
        <f>IF(VLOOKUP(A785,'national-winners'!$A$2:$B$13,2,0)=H785,"W","L")</f>
        <v>L</v>
      </c>
      <c r="Q785">
        <f>MATCH(C785,'state-winning-votes'!A:A,0)</f>
        <v>15</v>
      </c>
      <c r="R785">
        <f>MATCH(A785,'state-winning-votes'!$A$2:$L$2,0)</f>
        <v>4</v>
      </c>
      <c r="S785" cm="1">
        <f t="array" ref="S785">INDEX('state-winning-votes'!$A$1:$L$53,$Q785,$R785)</f>
        <v>703088</v>
      </c>
      <c r="T785">
        <f>INDEX('state-winning-votes'!$A$1:$L$53,MATCH($C785,'state-winning-votes'!$A:$A,0),MATCH($A785,'state-winning-votes'!$A$2:$L$2,0))</f>
        <v>703088</v>
      </c>
      <c r="U785" t="str">
        <f t="shared" si="37"/>
        <v>Reagan, Ronald</v>
      </c>
      <c r="V785" t="str">
        <f>_xlfn.XLOOKUP(INDEX('state-winning-votes'!$A$1:$L$53,MATCH($C785,'state-winning-votes'!$A:$A,0),MATCH($A785,'state-winning-votes'!$A$2:$L$2,0)),$L:$L,$H:$H)</f>
        <v>Reagan, Ronald</v>
      </c>
      <c r="W785" t="str">
        <f>VLOOKUP(A785,'national-winners'!$A$2:$B$13,2,0)</f>
        <v>Reagan, Ronald</v>
      </c>
      <c r="X785" t="str">
        <f t="shared" si="38"/>
        <v xml:space="preserve"> Ronald Reagan (W)</v>
      </c>
    </row>
    <row r="786" spans="1:24" x14ac:dyDescent="0.25">
      <c r="A786">
        <v>1984</v>
      </c>
      <c r="B786" t="s">
        <v>73</v>
      </c>
      <c r="C786" t="s">
        <v>74</v>
      </c>
      <c r="D786">
        <v>19</v>
      </c>
      <c r="E786">
        <v>42</v>
      </c>
      <c r="F786">
        <v>31</v>
      </c>
      <c r="G786" t="s">
        <v>16</v>
      </c>
      <c r="H786" t="s">
        <v>48</v>
      </c>
      <c r="I786" t="str">
        <f t="shared" si="36"/>
        <v>Larouche, Lyndon, Jr.(L)</v>
      </c>
      <c r="J786" t="s">
        <v>35</v>
      </c>
      <c r="K786" t="b">
        <v>0</v>
      </c>
      <c r="L786">
        <v>6248</v>
      </c>
      <c r="M786">
        <v>1319805</v>
      </c>
      <c r="N786">
        <v>20171015</v>
      </c>
      <c r="O786" t="s">
        <v>19</v>
      </c>
      <c r="P786" t="str">
        <f>IF(VLOOKUP(A786,'national-winners'!$A$2:$B$13,2,0)=H786,"W","L")</f>
        <v>L</v>
      </c>
      <c r="Q786">
        <f>MATCH(C786,'state-winning-votes'!A:A,0)</f>
        <v>15</v>
      </c>
      <c r="R786">
        <f>MATCH(A786,'state-winning-votes'!$A$2:$L$2,0)</f>
        <v>4</v>
      </c>
      <c r="S786" cm="1">
        <f t="array" ref="S786">INDEX('state-winning-votes'!$A$1:$L$53,$Q786,$R786)</f>
        <v>703088</v>
      </c>
      <c r="T786">
        <f>INDEX('state-winning-votes'!$A$1:$L$53,MATCH($C786,'state-winning-votes'!$A:$A,0),MATCH($A786,'state-winning-votes'!$A$2:$L$2,0))</f>
        <v>703088</v>
      </c>
      <c r="U786" t="str">
        <f t="shared" si="37"/>
        <v>Reagan, Ronald</v>
      </c>
      <c r="V786" t="str">
        <f>_xlfn.XLOOKUP(INDEX('state-winning-votes'!$A$1:$L$53,MATCH($C786,'state-winning-votes'!$A:$A,0),MATCH($A786,'state-winning-votes'!$A$2:$L$2,0)),$L:$L,$H:$H)</f>
        <v>Reagan, Ronald</v>
      </c>
      <c r="W786" t="str">
        <f>VLOOKUP(A786,'national-winners'!$A$2:$B$13,2,0)</f>
        <v>Reagan, Ronald</v>
      </c>
      <c r="X786" t="str">
        <f t="shared" si="38"/>
        <v xml:space="preserve"> Ronald Reagan (W)</v>
      </c>
    </row>
    <row r="787" spans="1:24" x14ac:dyDescent="0.25">
      <c r="A787">
        <v>1984</v>
      </c>
      <c r="B787" t="s">
        <v>73</v>
      </c>
      <c r="C787" t="s">
        <v>74</v>
      </c>
      <c r="D787">
        <v>19</v>
      </c>
      <c r="E787">
        <v>42</v>
      </c>
      <c r="F787">
        <v>31</v>
      </c>
      <c r="G787" t="s">
        <v>16</v>
      </c>
      <c r="H787" t="s">
        <v>190</v>
      </c>
      <c r="I787" t="str">
        <f t="shared" si="36"/>
        <v>Bergland, David(L)</v>
      </c>
      <c r="J787" t="s">
        <v>29</v>
      </c>
      <c r="K787" t="b">
        <v>0</v>
      </c>
      <c r="L787">
        <v>1844</v>
      </c>
      <c r="M787">
        <v>1319805</v>
      </c>
      <c r="N787">
        <v>20171015</v>
      </c>
      <c r="O787" t="s">
        <v>19</v>
      </c>
      <c r="P787" t="str">
        <f>IF(VLOOKUP(A787,'national-winners'!$A$2:$B$13,2,0)=H787,"W","L")</f>
        <v>L</v>
      </c>
      <c r="Q787">
        <f>MATCH(C787,'state-winning-votes'!A:A,0)</f>
        <v>15</v>
      </c>
      <c r="R787">
        <f>MATCH(A787,'state-winning-votes'!$A$2:$L$2,0)</f>
        <v>4</v>
      </c>
      <c r="S787" cm="1">
        <f t="array" ref="S787">INDEX('state-winning-votes'!$A$1:$L$53,$Q787,$R787)</f>
        <v>703088</v>
      </c>
      <c r="T787">
        <f>INDEX('state-winning-votes'!$A$1:$L$53,MATCH($C787,'state-winning-votes'!$A:$A,0),MATCH($A787,'state-winning-votes'!$A$2:$L$2,0))</f>
        <v>703088</v>
      </c>
      <c r="U787" t="str">
        <f t="shared" si="37"/>
        <v>Reagan, Ronald</v>
      </c>
      <c r="V787" t="str">
        <f>_xlfn.XLOOKUP(INDEX('state-winning-votes'!$A$1:$L$53,MATCH($C787,'state-winning-votes'!$A:$A,0),MATCH($A787,'state-winning-votes'!$A$2:$L$2,0)),$L:$L,$H:$H)</f>
        <v>Reagan, Ronald</v>
      </c>
      <c r="W787" t="str">
        <f>VLOOKUP(A787,'national-winners'!$A$2:$B$13,2,0)</f>
        <v>Reagan, Ronald</v>
      </c>
      <c r="X787" t="str">
        <f t="shared" si="38"/>
        <v xml:space="preserve"> Ronald Reagan (W)</v>
      </c>
    </row>
    <row r="788" spans="1:24" x14ac:dyDescent="0.25">
      <c r="A788">
        <v>1984</v>
      </c>
      <c r="B788" t="s">
        <v>73</v>
      </c>
      <c r="C788" t="s">
        <v>74</v>
      </c>
      <c r="D788">
        <v>19</v>
      </c>
      <c r="E788">
        <v>42</v>
      </c>
      <c r="F788">
        <v>31</v>
      </c>
      <c r="G788" t="s">
        <v>16</v>
      </c>
      <c r="H788" t="s">
        <v>59</v>
      </c>
      <c r="I788" t="str">
        <f t="shared" si="36"/>
        <v>Other(L)</v>
      </c>
      <c r="K788" t="b">
        <v>0</v>
      </c>
      <c r="L788">
        <v>1051</v>
      </c>
      <c r="M788">
        <v>1319805</v>
      </c>
      <c r="N788">
        <v>20171015</v>
      </c>
      <c r="O788" t="s">
        <v>19</v>
      </c>
      <c r="P788" t="str">
        <f>IF(VLOOKUP(A788,'national-winners'!$A$2:$B$13,2,0)=H788,"W","L")</f>
        <v>L</v>
      </c>
      <c r="Q788">
        <f>MATCH(C788,'state-winning-votes'!A:A,0)</f>
        <v>15</v>
      </c>
      <c r="R788">
        <f>MATCH(A788,'state-winning-votes'!$A$2:$L$2,0)</f>
        <v>4</v>
      </c>
      <c r="S788" cm="1">
        <f t="array" ref="S788">INDEX('state-winning-votes'!$A$1:$L$53,$Q788,$R788)</f>
        <v>703088</v>
      </c>
      <c r="T788">
        <f>INDEX('state-winning-votes'!$A$1:$L$53,MATCH($C788,'state-winning-votes'!$A:$A,0),MATCH($A788,'state-winning-votes'!$A$2:$L$2,0))</f>
        <v>703088</v>
      </c>
      <c r="U788" t="str">
        <f t="shared" si="37"/>
        <v>Reagan, Ronald</v>
      </c>
      <c r="V788" t="str">
        <f>_xlfn.XLOOKUP(INDEX('state-winning-votes'!$A$1:$L$53,MATCH($C788,'state-winning-votes'!$A:$A,0),MATCH($A788,'state-winning-votes'!$A$2:$L$2,0)),$L:$L,$H:$H)</f>
        <v>Reagan, Ronald</v>
      </c>
      <c r="W788" t="str">
        <f>VLOOKUP(A788,'national-winners'!$A$2:$B$13,2,0)</f>
        <v>Reagan, Ronald</v>
      </c>
      <c r="X788" t="str">
        <f t="shared" si="38"/>
        <v xml:space="preserve"> Ronald Reagan (W)</v>
      </c>
    </row>
    <row r="789" spans="1:24" x14ac:dyDescent="0.25">
      <c r="A789">
        <v>1984</v>
      </c>
      <c r="B789" t="s">
        <v>73</v>
      </c>
      <c r="C789" t="s">
        <v>74</v>
      </c>
      <c r="D789">
        <v>19</v>
      </c>
      <c r="E789">
        <v>42</v>
      </c>
      <c r="F789">
        <v>31</v>
      </c>
      <c r="G789" t="s">
        <v>16</v>
      </c>
      <c r="H789" t="s">
        <v>204</v>
      </c>
      <c r="I789" t="str">
        <f t="shared" si="36"/>
        <v>Baker, Gerald(L)</v>
      </c>
      <c r="J789" t="s">
        <v>205</v>
      </c>
      <c r="K789" t="b">
        <v>0</v>
      </c>
      <c r="L789">
        <v>892</v>
      </c>
      <c r="M789">
        <v>1319805</v>
      </c>
      <c r="N789">
        <v>20171015</v>
      </c>
      <c r="O789" t="s">
        <v>19</v>
      </c>
      <c r="P789" t="str">
        <f>IF(VLOOKUP(A789,'national-winners'!$A$2:$B$13,2,0)=H789,"W","L")</f>
        <v>L</v>
      </c>
      <c r="Q789">
        <f>MATCH(C789,'state-winning-votes'!A:A,0)</f>
        <v>15</v>
      </c>
      <c r="R789">
        <f>MATCH(A789,'state-winning-votes'!$A$2:$L$2,0)</f>
        <v>4</v>
      </c>
      <c r="S789" cm="1">
        <f t="array" ref="S789">INDEX('state-winning-votes'!$A$1:$L$53,$Q789,$R789)</f>
        <v>703088</v>
      </c>
      <c r="T789">
        <f>INDEX('state-winning-votes'!$A$1:$L$53,MATCH($C789,'state-winning-votes'!$A:$A,0),MATCH($A789,'state-winning-votes'!$A$2:$L$2,0))</f>
        <v>703088</v>
      </c>
      <c r="U789" t="str">
        <f t="shared" si="37"/>
        <v>Reagan, Ronald</v>
      </c>
      <c r="V789" t="str">
        <f>_xlfn.XLOOKUP(INDEX('state-winning-votes'!$A$1:$L$53,MATCH($C789,'state-winning-votes'!$A:$A,0),MATCH($A789,'state-winning-votes'!$A$2:$L$2,0)),$L:$L,$H:$H)</f>
        <v>Reagan, Ronald</v>
      </c>
      <c r="W789" t="str">
        <f>VLOOKUP(A789,'national-winners'!$A$2:$B$13,2,0)</f>
        <v>Reagan, Ronald</v>
      </c>
      <c r="X789" t="str">
        <f t="shared" si="38"/>
        <v xml:space="preserve"> Ronald Reagan (W)</v>
      </c>
    </row>
    <row r="790" spans="1:24" x14ac:dyDescent="0.25">
      <c r="A790">
        <v>1984</v>
      </c>
      <c r="B790" t="s">
        <v>73</v>
      </c>
      <c r="C790" t="s">
        <v>74</v>
      </c>
      <c r="D790">
        <v>19</v>
      </c>
      <c r="E790">
        <v>42</v>
      </c>
      <c r="F790">
        <v>31</v>
      </c>
      <c r="G790" t="s">
        <v>16</v>
      </c>
      <c r="H790" t="s">
        <v>194</v>
      </c>
      <c r="I790" t="str">
        <f t="shared" si="36"/>
        <v>Serrette, Dennis(L)</v>
      </c>
      <c r="J790" t="s">
        <v>195</v>
      </c>
      <c r="K790" t="b">
        <v>0</v>
      </c>
      <c r="L790">
        <v>463</v>
      </c>
      <c r="M790">
        <v>1319805</v>
      </c>
      <c r="N790">
        <v>20171015</v>
      </c>
      <c r="O790" t="s">
        <v>19</v>
      </c>
      <c r="P790" t="str">
        <f>IF(VLOOKUP(A790,'national-winners'!$A$2:$B$13,2,0)=H790,"W","L")</f>
        <v>L</v>
      </c>
      <c r="Q790">
        <f>MATCH(C790,'state-winning-votes'!A:A,0)</f>
        <v>15</v>
      </c>
      <c r="R790">
        <f>MATCH(A790,'state-winning-votes'!$A$2:$L$2,0)</f>
        <v>4</v>
      </c>
      <c r="S790" cm="1">
        <f t="array" ref="S790">INDEX('state-winning-votes'!$A$1:$L$53,$Q790,$R790)</f>
        <v>703088</v>
      </c>
      <c r="T790">
        <f>INDEX('state-winning-votes'!$A$1:$L$53,MATCH($C790,'state-winning-votes'!$A:$A,0),MATCH($A790,'state-winning-votes'!$A$2:$L$2,0))</f>
        <v>703088</v>
      </c>
      <c r="U790" t="str">
        <f t="shared" si="37"/>
        <v>Reagan, Ronald</v>
      </c>
      <c r="V790" t="str">
        <f>_xlfn.XLOOKUP(INDEX('state-winning-votes'!$A$1:$L$53,MATCH($C790,'state-winning-votes'!$A:$A,0),MATCH($A790,'state-winning-votes'!$A$2:$L$2,0)),$L:$L,$H:$H)</f>
        <v>Reagan, Ronald</v>
      </c>
      <c r="W790" t="str">
        <f>VLOOKUP(A790,'national-winners'!$A$2:$B$13,2,0)</f>
        <v>Reagan, Ronald</v>
      </c>
      <c r="X790" t="str">
        <f t="shared" si="38"/>
        <v xml:space="preserve"> Ronald Reagan (W)</v>
      </c>
    </row>
    <row r="791" spans="1:24" x14ac:dyDescent="0.25">
      <c r="A791">
        <v>1984</v>
      </c>
      <c r="B791" t="s">
        <v>73</v>
      </c>
      <c r="C791" t="s">
        <v>74</v>
      </c>
      <c r="D791">
        <v>19</v>
      </c>
      <c r="E791">
        <v>42</v>
      </c>
      <c r="F791">
        <v>31</v>
      </c>
      <c r="G791" t="s">
        <v>16</v>
      </c>
      <c r="H791" t="s">
        <v>193</v>
      </c>
      <c r="I791" t="str">
        <f t="shared" si="36"/>
        <v>Mason, Melvin(L)</v>
      </c>
      <c r="J791" t="s">
        <v>37</v>
      </c>
      <c r="K791" t="b">
        <v>0</v>
      </c>
      <c r="L791">
        <v>313</v>
      </c>
      <c r="M791">
        <v>1319805</v>
      </c>
      <c r="N791">
        <v>20171015</v>
      </c>
      <c r="O791" t="s">
        <v>19</v>
      </c>
      <c r="P791" t="str">
        <f>IF(VLOOKUP(A791,'national-winners'!$A$2:$B$13,2,0)=H791,"W","L")</f>
        <v>L</v>
      </c>
      <c r="Q791">
        <f>MATCH(C791,'state-winning-votes'!A:A,0)</f>
        <v>15</v>
      </c>
      <c r="R791">
        <f>MATCH(A791,'state-winning-votes'!$A$2:$L$2,0)</f>
        <v>4</v>
      </c>
      <c r="S791" cm="1">
        <f t="array" ref="S791">INDEX('state-winning-votes'!$A$1:$L$53,$Q791,$R791)</f>
        <v>703088</v>
      </c>
      <c r="T791">
        <f>INDEX('state-winning-votes'!$A$1:$L$53,MATCH($C791,'state-winning-votes'!$A:$A,0),MATCH($A791,'state-winning-votes'!$A$2:$L$2,0))</f>
        <v>703088</v>
      </c>
      <c r="U791" t="str">
        <f t="shared" si="37"/>
        <v>Reagan, Ronald</v>
      </c>
      <c r="V791" t="str">
        <f>_xlfn.XLOOKUP(INDEX('state-winning-votes'!$A$1:$L$53,MATCH($C791,'state-winning-votes'!$A:$A,0),MATCH($A791,'state-winning-votes'!$A$2:$L$2,0)),$L:$L,$H:$H)</f>
        <v>Reagan, Ronald</v>
      </c>
      <c r="W791" t="str">
        <f>VLOOKUP(A791,'national-winners'!$A$2:$B$13,2,0)</f>
        <v>Reagan, Ronald</v>
      </c>
      <c r="X791" t="str">
        <f t="shared" si="38"/>
        <v xml:space="preserve"> Ronald Reagan (W)</v>
      </c>
    </row>
    <row r="792" spans="1:24" x14ac:dyDescent="0.25">
      <c r="A792">
        <v>1984</v>
      </c>
      <c r="B792" t="s">
        <v>73</v>
      </c>
      <c r="C792" t="s">
        <v>74</v>
      </c>
      <c r="D792">
        <v>19</v>
      </c>
      <c r="E792">
        <v>42</v>
      </c>
      <c r="F792">
        <v>31</v>
      </c>
      <c r="G792" t="s">
        <v>16</v>
      </c>
      <c r="H792" t="s">
        <v>26</v>
      </c>
      <c r="I792" t="str">
        <f t="shared" si="36"/>
        <v>Hall, Gus(L)</v>
      </c>
      <c r="J792" t="s">
        <v>27</v>
      </c>
      <c r="K792" t="b">
        <v>0</v>
      </c>
      <c r="L792">
        <v>286</v>
      </c>
      <c r="M792">
        <v>1319805</v>
      </c>
      <c r="N792">
        <v>20171015</v>
      </c>
      <c r="O792" t="s">
        <v>19</v>
      </c>
      <c r="P792" t="str">
        <f>IF(VLOOKUP(A792,'national-winners'!$A$2:$B$13,2,0)=H792,"W","L")</f>
        <v>L</v>
      </c>
      <c r="Q792">
        <f>MATCH(C792,'state-winning-votes'!A:A,0)</f>
        <v>15</v>
      </c>
      <c r="R792">
        <f>MATCH(A792,'state-winning-votes'!$A$2:$L$2,0)</f>
        <v>4</v>
      </c>
      <c r="S792" cm="1">
        <f t="array" ref="S792">INDEX('state-winning-votes'!$A$1:$L$53,$Q792,$R792)</f>
        <v>703088</v>
      </c>
      <c r="T792">
        <f>INDEX('state-winning-votes'!$A$1:$L$53,MATCH($C792,'state-winning-votes'!$A:$A,0),MATCH($A792,'state-winning-votes'!$A$2:$L$2,0))</f>
        <v>703088</v>
      </c>
      <c r="U792" t="str">
        <f t="shared" si="37"/>
        <v>Reagan, Ronald</v>
      </c>
      <c r="V792" t="str">
        <f>_xlfn.XLOOKUP(INDEX('state-winning-votes'!$A$1:$L$53,MATCH($C792,'state-winning-votes'!$A:$A,0),MATCH($A792,'state-winning-votes'!$A$2:$L$2,0)),$L:$L,$H:$H)</f>
        <v>Reagan, Ronald</v>
      </c>
      <c r="W792" t="str">
        <f>VLOOKUP(A792,'national-winners'!$A$2:$B$13,2,0)</f>
        <v>Reagan, Ronald</v>
      </c>
      <c r="X792" t="str">
        <f t="shared" si="38"/>
        <v xml:space="preserve"> Ronald Reagan (W)</v>
      </c>
    </row>
    <row r="793" spans="1:24" x14ac:dyDescent="0.25">
      <c r="A793">
        <v>1984</v>
      </c>
      <c r="B793" t="s">
        <v>78</v>
      </c>
      <c r="C793" t="s">
        <v>79</v>
      </c>
      <c r="D793">
        <v>20</v>
      </c>
      <c r="E793">
        <v>47</v>
      </c>
      <c r="F793">
        <v>32</v>
      </c>
      <c r="G793" t="s">
        <v>16</v>
      </c>
      <c r="H793" t="s">
        <v>160</v>
      </c>
      <c r="I793" t="str">
        <f t="shared" si="36"/>
        <v>Reagan, Ronald(W)</v>
      </c>
      <c r="J793" t="s">
        <v>21</v>
      </c>
      <c r="K793" t="b">
        <v>0</v>
      </c>
      <c r="L793">
        <v>677296</v>
      </c>
      <c r="M793">
        <v>1021991</v>
      </c>
      <c r="N793">
        <v>20171015</v>
      </c>
      <c r="O793" t="s">
        <v>19</v>
      </c>
      <c r="P793" t="str">
        <f>IF(VLOOKUP(A793,'national-winners'!$A$2:$B$13,2,0)=H793,"W","L")</f>
        <v>W</v>
      </c>
      <c r="Q793">
        <f>MATCH(C793,'state-winning-votes'!A:A,0)</f>
        <v>19</v>
      </c>
      <c r="R793">
        <f>MATCH(A793,'state-winning-votes'!$A$2:$L$2,0)</f>
        <v>4</v>
      </c>
      <c r="S793" cm="1">
        <f t="array" ref="S793">INDEX('state-winning-votes'!$A$1:$L$53,$Q793,$R793)</f>
        <v>677296</v>
      </c>
      <c r="T793">
        <f>INDEX('state-winning-votes'!$A$1:$L$53,MATCH($C793,'state-winning-votes'!$A:$A,0),MATCH($A793,'state-winning-votes'!$A$2:$L$2,0))</f>
        <v>677296</v>
      </c>
      <c r="U793" t="str">
        <f t="shared" si="37"/>
        <v>Reagan, Ronald</v>
      </c>
      <c r="V793" t="str">
        <f>_xlfn.XLOOKUP(INDEX('state-winning-votes'!$A$1:$L$53,MATCH($C793,'state-winning-votes'!$A:$A,0),MATCH($A793,'state-winning-votes'!$A$2:$L$2,0)),$L:$L,$H:$H)</f>
        <v>Reagan, Ronald</v>
      </c>
      <c r="W793" t="str">
        <f>VLOOKUP(A793,'national-winners'!$A$2:$B$13,2,0)</f>
        <v>Reagan, Ronald</v>
      </c>
      <c r="X793" t="str">
        <f t="shared" si="38"/>
        <v xml:space="preserve"> Ronald Reagan (W)</v>
      </c>
    </row>
    <row r="794" spans="1:24" x14ac:dyDescent="0.25">
      <c r="A794">
        <v>1984</v>
      </c>
      <c r="B794" t="s">
        <v>78</v>
      </c>
      <c r="C794" t="s">
        <v>79</v>
      </c>
      <c r="D794">
        <v>20</v>
      </c>
      <c r="E794">
        <v>47</v>
      </c>
      <c r="F794">
        <v>32</v>
      </c>
      <c r="G794" t="s">
        <v>16</v>
      </c>
      <c r="H794" t="s">
        <v>189</v>
      </c>
      <c r="I794" t="str">
        <f t="shared" si="36"/>
        <v>Mondale, Walter(L)</v>
      </c>
      <c r="J794" t="s">
        <v>18</v>
      </c>
      <c r="K794" t="b">
        <v>0</v>
      </c>
      <c r="L794">
        <v>333149</v>
      </c>
      <c r="M794">
        <v>1021991</v>
      </c>
      <c r="N794">
        <v>20171015</v>
      </c>
      <c r="O794" t="s">
        <v>19</v>
      </c>
      <c r="P794" t="str">
        <f>IF(VLOOKUP(A794,'national-winners'!$A$2:$B$13,2,0)=H794,"W","L")</f>
        <v>L</v>
      </c>
      <c r="Q794">
        <f>MATCH(C794,'state-winning-votes'!A:A,0)</f>
        <v>19</v>
      </c>
      <c r="R794">
        <f>MATCH(A794,'state-winning-votes'!$A$2:$L$2,0)</f>
        <v>4</v>
      </c>
      <c r="S794" cm="1">
        <f t="array" ref="S794">INDEX('state-winning-votes'!$A$1:$L$53,$Q794,$R794)</f>
        <v>677296</v>
      </c>
      <c r="T794">
        <f>INDEX('state-winning-votes'!$A$1:$L$53,MATCH($C794,'state-winning-votes'!$A:$A,0),MATCH($A794,'state-winning-votes'!$A$2:$L$2,0))</f>
        <v>677296</v>
      </c>
      <c r="U794" t="str">
        <f t="shared" si="37"/>
        <v>Reagan, Ronald</v>
      </c>
      <c r="V794" t="str">
        <f>_xlfn.XLOOKUP(INDEX('state-winning-votes'!$A$1:$L$53,MATCH($C794,'state-winning-votes'!$A:$A,0),MATCH($A794,'state-winning-votes'!$A$2:$L$2,0)),$L:$L,$H:$H)</f>
        <v>Reagan, Ronald</v>
      </c>
      <c r="W794" t="str">
        <f>VLOOKUP(A794,'national-winners'!$A$2:$B$13,2,0)</f>
        <v>Reagan, Ronald</v>
      </c>
      <c r="X794" t="str">
        <f t="shared" si="38"/>
        <v xml:space="preserve"> Ronald Reagan (W)</v>
      </c>
    </row>
    <row r="795" spans="1:24" x14ac:dyDescent="0.25">
      <c r="A795">
        <v>1984</v>
      </c>
      <c r="B795" t="s">
        <v>78</v>
      </c>
      <c r="C795" t="s">
        <v>79</v>
      </c>
      <c r="D795">
        <v>20</v>
      </c>
      <c r="E795">
        <v>47</v>
      </c>
      <c r="F795">
        <v>32</v>
      </c>
      <c r="G795" t="s">
        <v>16</v>
      </c>
      <c r="H795" t="s">
        <v>191</v>
      </c>
      <c r="I795" t="str">
        <f t="shared" si="36"/>
        <v>Richards, Bob(L)</v>
      </c>
      <c r="J795" t="s">
        <v>192</v>
      </c>
      <c r="K795" t="b">
        <v>0</v>
      </c>
      <c r="L795">
        <v>3564</v>
      </c>
      <c r="M795">
        <v>1021991</v>
      </c>
      <c r="N795">
        <v>20171015</v>
      </c>
      <c r="O795" t="s">
        <v>19</v>
      </c>
      <c r="P795" t="str">
        <f>IF(VLOOKUP(A795,'national-winners'!$A$2:$B$13,2,0)=H795,"W","L")</f>
        <v>L</v>
      </c>
      <c r="Q795">
        <f>MATCH(C795,'state-winning-votes'!A:A,0)</f>
        <v>19</v>
      </c>
      <c r="R795">
        <f>MATCH(A795,'state-winning-votes'!$A$2:$L$2,0)</f>
        <v>4</v>
      </c>
      <c r="S795" cm="1">
        <f t="array" ref="S795">INDEX('state-winning-votes'!$A$1:$L$53,$Q795,$R795)</f>
        <v>677296</v>
      </c>
      <c r="T795">
        <f>INDEX('state-winning-votes'!$A$1:$L$53,MATCH($C795,'state-winning-votes'!$A:$A,0),MATCH($A795,'state-winning-votes'!$A$2:$L$2,0))</f>
        <v>677296</v>
      </c>
      <c r="U795" t="str">
        <f t="shared" si="37"/>
        <v>Reagan, Ronald</v>
      </c>
      <c r="V795" t="str">
        <f>_xlfn.XLOOKUP(INDEX('state-winning-votes'!$A$1:$L$53,MATCH($C795,'state-winning-votes'!$A:$A,0),MATCH($A795,'state-winning-votes'!$A$2:$L$2,0)),$L:$L,$H:$H)</f>
        <v>Reagan, Ronald</v>
      </c>
      <c r="W795" t="str">
        <f>VLOOKUP(A795,'national-winners'!$A$2:$B$13,2,0)</f>
        <v>Reagan, Ronald</v>
      </c>
      <c r="X795" t="str">
        <f t="shared" si="38"/>
        <v xml:space="preserve"> Ronald Reagan (W)</v>
      </c>
    </row>
    <row r="796" spans="1:24" x14ac:dyDescent="0.25">
      <c r="A796">
        <v>1984</v>
      </c>
      <c r="B796" t="s">
        <v>78</v>
      </c>
      <c r="C796" t="s">
        <v>79</v>
      </c>
      <c r="D796">
        <v>20</v>
      </c>
      <c r="E796">
        <v>47</v>
      </c>
      <c r="F796">
        <v>32</v>
      </c>
      <c r="G796" t="s">
        <v>16</v>
      </c>
      <c r="H796" t="s">
        <v>190</v>
      </c>
      <c r="I796" t="str">
        <f t="shared" si="36"/>
        <v>Bergland, David(L)</v>
      </c>
      <c r="J796" t="s">
        <v>29</v>
      </c>
      <c r="K796" t="b">
        <v>0</v>
      </c>
      <c r="L796">
        <v>3329</v>
      </c>
      <c r="M796">
        <v>1021991</v>
      </c>
      <c r="N796">
        <v>20171015</v>
      </c>
      <c r="O796" t="s">
        <v>19</v>
      </c>
      <c r="P796" t="str">
        <f>IF(VLOOKUP(A796,'national-winners'!$A$2:$B$13,2,0)=H796,"W","L")</f>
        <v>L</v>
      </c>
      <c r="Q796">
        <f>MATCH(C796,'state-winning-votes'!A:A,0)</f>
        <v>19</v>
      </c>
      <c r="R796">
        <f>MATCH(A796,'state-winning-votes'!$A$2:$L$2,0)</f>
        <v>4</v>
      </c>
      <c r="S796" cm="1">
        <f t="array" ref="S796">INDEX('state-winning-votes'!$A$1:$L$53,$Q796,$R796)</f>
        <v>677296</v>
      </c>
      <c r="T796">
        <f>INDEX('state-winning-votes'!$A$1:$L$53,MATCH($C796,'state-winning-votes'!$A:$A,0),MATCH($A796,'state-winning-votes'!$A$2:$L$2,0))</f>
        <v>677296</v>
      </c>
      <c r="U796" t="str">
        <f t="shared" si="37"/>
        <v>Reagan, Ronald</v>
      </c>
      <c r="V796" t="str">
        <f>_xlfn.XLOOKUP(INDEX('state-winning-votes'!$A$1:$L$53,MATCH($C796,'state-winning-votes'!$A:$A,0),MATCH($A796,'state-winning-votes'!$A$2:$L$2,0)),$L:$L,$H:$H)</f>
        <v>Reagan, Ronald</v>
      </c>
      <c r="W796" t="str">
        <f>VLOOKUP(A796,'national-winners'!$A$2:$B$13,2,0)</f>
        <v>Reagan, Ronald</v>
      </c>
      <c r="X796" t="str">
        <f t="shared" si="38"/>
        <v xml:space="preserve"> Ronald Reagan (W)</v>
      </c>
    </row>
    <row r="797" spans="1:24" x14ac:dyDescent="0.25">
      <c r="A797">
        <v>1984</v>
      </c>
      <c r="B797" t="s">
        <v>78</v>
      </c>
      <c r="C797" t="s">
        <v>79</v>
      </c>
      <c r="D797">
        <v>20</v>
      </c>
      <c r="E797">
        <v>47</v>
      </c>
      <c r="F797">
        <v>32</v>
      </c>
      <c r="G797" t="s">
        <v>16</v>
      </c>
      <c r="H797" t="s">
        <v>194</v>
      </c>
      <c r="I797" t="str">
        <f t="shared" si="36"/>
        <v>Serrette, Dennis(L)</v>
      </c>
      <c r="J797" t="s">
        <v>195</v>
      </c>
      <c r="K797" t="b">
        <v>0</v>
      </c>
      <c r="L797">
        <v>2544</v>
      </c>
      <c r="M797">
        <v>1021991</v>
      </c>
      <c r="N797">
        <v>20171015</v>
      </c>
      <c r="O797" t="s">
        <v>19</v>
      </c>
      <c r="P797" t="str">
        <f>IF(VLOOKUP(A797,'national-winners'!$A$2:$B$13,2,0)=H797,"W","L")</f>
        <v>L</v>
      </c>
      <c r="Q797">
        <f>MATCH(C797,'state-winning-votes'!A:A,0)</f>
        <v>19</v>
      </c>
      <c r="R797">
        <f>MATCH(A797,'state-winning-votes'!$A$2:$L$2,0)</f>
        <v>4</v>
      </c>
      <c r="S797" cm="1">
        <f t="array" ref="S797">INDEX('state-winning-votes'!$A$1:$L$53,$Q797,$R797)</f>
        <v>677296</v>
      </c>
      <c r="T797">
        <f>INDEX('state-winning-votes'!$A$1:$L$53,MATCH($C797,'state-winning-votes'!$A:$A,0),MATCH($A797,'state-winning-votes'!$A$2:$L$2,0))</f>
        <v>677296</v>
      </c>
      <c r="U797" t="str">
        <f t="shared" si="37"/>
        <v>Reagan, Ronald</v>
      </c>
      <c r="V797" t="str">
        <f>_xlfn.XLOOKUP(INDEX('state-winning-votes'!$A$1:$L$53,MATCH($C797,'state-winning-votes'!$A:$A,0),MATCH($A797,'state-winning-votes'!$A$2:$L$2,0)),$L:$L,$H:$H)</f>
        <v>Reagan, Ronald</v>
      </c>
      <c r="W797" t="str">
        <f>VLOOKUP(A797,'national-winners'!$A$2:$B$13,2,0)</f>
        <v>Reagan, Ronald</v>
      </c>
      <c r="X797" t="str">
        <f t="shared" si="38"/>
        <v xml:space="preserve"> Ronald Reagan (W)</v>
      </c>
    </row>
    <row r="798" spans="1:24" x14ac:dyDescent="0.25">
      <c r="A798">
        <v>1984</v>
      </c>
      <c r="B798" t="s">
        <v>78</v>
      </c>
      <c r="C798" t="s">
        <v>79</v>
      </c>
      <c r="D798">
        <v>20</v>
      </c>
      <c r="E798">
        <v>47</v>
      </c>
      <c r="F798">
        <v>32</v>
      </c>
      <c r="G798" t="s">
        <v>16</v>
      </c>
      <c r="H798" t="s">
        <v>197</v>
      </c>
      <c r="I798" t="str">
        <f t="shared" si="36"/>
        <v>Dodge, Earl(L)</v>
      </c>
      <c r="J798" t="s">
        <v>25</v>
      </c>
      <c r="K798" t="b">
        <v>0</v>
      </c>
      <c r="L798">
        <v>2109</v>
      </c>
      <c r="M798">
        <v>1021991</v>
      </c>
      <c r="N798">
        <v>20171015</v>
      </c>
      <c r="O798" t="s">
        <v>19</v>
      </c>
      <c r="P798" t="str">
        <f>IF(VLOOKUP(A798,'national-winners'!$A$2:$B$13,2,0)=H798,"W","L")</f>
        <v>L</v>
      </c>
      <c r="Q798">
        <f>MATCH(C798,'state-winning-votes'!A:A,0)</f>
        <v>19</v>
      </c>
      <c r="R798">
        <f>MATCH(A798,'state-winning-votes'!$A$2:$L$2,0)</f>
        <v>4</v>
      </c>
      <c r="S798" cm="1">
        <f t="array" ref="S798">INDEX('state-winning-votes'!$A$1:$L$53,$Q798,$R798)</f>
        <v>677296</v>
      </c>
      <c r="T798">
        <f>INDEX('state-winning-votes'!$A$1:$L$53,MATCH($C798,'state-winning-votes'!$A:$A,0),MATCH($A798,'state-winning-votes'!$A$2:$L$2,0))</f>
        <v>677296</v>
      </c>
      <c r="U798" t="str">
        <f t="shared" si="37"/>
        <v>Reagan, Ronald</v>
      </c>
      <c r="V798" t="str">
        <f>_xlfn.XLOOKUP(INDEX('state-winning-votes'!$A$1:$L$53,MATCH($C798,'state-winning-votes'!$A:$A,0),MATCH($A798,'state-winning-votes'!$A$2:$L$2,0)),$L:$L,$H:$H)</f>
        <v>Reagan, Ronald</v>
      </c>
      <c r="W798" t="str">
        <f>VLOOKUP(A798,'national-winners'!$A$2:$B$13,2,0)</f>
        <v>Reagan, Ronald</v>
      </c>
      <c r="X798" t="str">
        <f t="shared" si="38"/>
        <v xml:space="preserve"> Ronald Reagan (W)</v>
      </c>
    </row>
    <row r="799" spans="1:24" x14ac:dyDescent="0.25">
      <c r="A799">
        <v>1984</v>
      </c>
      <c r="B799" t="s">
        <v>81</v>
      </c>
      <c r="C799" t="s">
        <v>82</v>
      </c>
      <c r="D799">
        <v>21</v>
      </c>
      <c r="E799">
        <v>61</v>
      </c>
      <c r="F799">
        <v>51</v>
      </c>
      <c r="G799" t="s">
        <v>16</v>
      </c>
      <c r="H799" t="s">
        <v>160</v>
      </c>
      <c r="I799" t="str">
        <f t="shared" si="36"/>
        <v>Reagan, Ronald(W)</v>
      </c>
      <c r="J799" t="s">
        <v>21</v>
      </c>
      <c r="K799" t="b">
        <v>0</v>
      </c>
      <c r="L799">
        <v>821702</v>
      </c>
      <c r="M799">
        <v>1369345</v>
      </c>
      <c r="N799">
        <v>20171015</v>
      </c>
      <c r="O799" t="s">
        <v>19</v>
      </c>
      <c r="P799" t="str">
        <f>IF(VLOOKUP(A799,'national-winners'!$A$2:$B$13,2,0)=H799,"W","L")</f>
        <v>W</v>
      </c>
      <c r="Q799">
        <f>MATCH(C799,'state-winning-votes'!A:A,0)</f>
        <v>20</v>
      </c>
      <c r="R799">
        <f>MATCH(A799,'state-winning-votes'!$A$2:$L$2,0)</f>
        <v>4</v>
      </c>
      <c r="S799" cm="1">
        <f t="array" ref="S799">INDEX('state-winning-votes'!$A$1:$L$53,$Q799,$R799)</f>
        <v>821702</v>
      </c>
      <c r="T799">
        <f>INDEX('state-winning-votes'!$A$1:$L$53,MATCH($C799,'state-winning-votes'!$A:$A,0),MATCH($A799,'state-winning-votes'!$A$2:$L$2,0))</f>
        <v>821702</v>
      </c>
      <c r="U799" t="str">
        <f t="shared" si="37"/>
        <v>Reagan, Ronald</v>
      </c>
      <c r="V799" t="str">
        <f>_xlfn.XLOOKUP(INDEX('state-winning-votes'!$A$1:$L$53,MATCH($C799,'state-winning-votes'!$A:$A,0),MATCH($A799,'state-winning-votes'!$A$2:$L$2,0)),$L:$L,$H:$H)</f>
        <v>Reagan, Ronald</v>
      </c>
      <c r="W799" t="str">
        <f>VLOOKUP(A799,'national-winners'!$A$2:$B$13,2,0)</f>
        <v>Reagan, Ronald</v>
      </c>
      <c r="X799" t="str">
        <f t="shared" si="38"/>
        <v xml:space="preserve"> Ronald Reagan (W)</v>
      </c>
    </row>
    <row r="800" spans="1:24" x14ac:dyDescent="0.25">
      <c r="A800">
        <v>1984</v>
      </c>
      <c r="B800" t="s">
        <v>81</v>
      </c>
      <c r="C800" t="s">
        <v>82</v>
      </c>
      <c r="D800">
        <v>21</v>
      </c>
      <c r="E800">
        <v>61</v>
      </c>
      <c r="F800">
        <v>51</v>
      </c>
      <c r="G800" t="s">
        <v>16</v>
      </c>
      <c r="H800" t="s">
        <v>189</v>
      </c>
      <c r="I800" t="str">
        <f t="shared" si="36"/>
        <v>Mondale, Walter(L)</v>
      </c>
      <c r="J800" t="s">
        <v>18</v>
      </c>
      <c r="K800" t="b">
        <v>0</v>
      </c>
      <c r="L800">
        <v>539539</v>
      </c>
      <c r="M800">
        <v>1369345</v>
      </c>
      <c r="N800">
        <v>20171015</v>
      </c>
      <c r="O800" t="s">
        <v>19</v>
      </c>
      <c r="P800" t="str">
        <f>IF(VLOOKUP(A800,'national-winners'!$A$2:$B$13,2,0)=H800,"W","L")</f>
        <v>L</v>
      </c>
      <c r="Q800">
        <f>MATCH(C800,'state-winning-votes'!A:A,0)</f>
        <v>20</v>
      </c>
      <c r="R800">
        <f>MATCH(A800,'state-winning-votes'!$A$2:$L$2,0)</f>
        <v>4</v>
      </c>
      <c r="S800" cm="1">
        <f t="array" ref="S800">INDEX('state-winning-votes'!$A$1:$L$53,$Q800,$R800)</f>
        <v>821702</v>
      </c>
      <c r="T800">
        <f>INDEX('state-winning-votes'!$A$1:$L$53,MATCH($C800,'state-winning-votes'!$A:$A,0),MATCH($A800,'state-winning-votes'!$A$2:$L$2,0))</f>
        <v>821702</v>
      </c>
      <c r="U800" t="str">
        <f t="shared" si="37"/>
        <v>Reagan, Ronald</v>
      </c>
      <c r="V800" t="str">
        <f>_xlfn.XLOOKUP(INDEX('state-winning-votes'!$A$1:$L$53,MATCH($C800,'state-winning-votes'!$A:$A,0),MATCH($A800,'state-winning-votes'!$A$2:$L$2,0)),$L:$L,$H:$H)</f>
        <v>Reagan, Ronald</v>
      </c>
      <c r="W800" t="str">
        <f>VLOOKUP(A800,'national-winners'!$A$2:$B$13,2,0)</f>
        <v>Reagan, Ronald</v>
      </c>
      <c r="X800" t="str">
        <f t="shared" si="38"/>
        <v xml:space="preserve"> Ronald Reagan (W)</v>
      </c>
    </row>
    <row r="801" spans="1:24" x14ac:dyDescent="0.25">
      <c r="A801">
        <v>1984</v>
      </c>
      <c r="B801" t="s">
        <v>81</v>
      </c>
      <c r="C801" t="s">
        <v>82</v>
      </c>
      <c r="D801">
        <v>21</v>
      </c>
      <c r="E801">
        <v>61</v>
      </c>
      <c r="F801">
        <v>51</v>
      </c>
      <c r="G801" t="s">
        <v>16</v>
      </c>
      <c r="H801" t="s">
        <v>193</v>
      </c>
      <c r="I801" t="str">
        <f t="shared" si="36"/>
        <v>Mason, Melvin(L)</v>
      </c>
      <c r="J801" t="s">
        <v>37</v>
      </c>
      <c r="K801" t="b">
        <v>0</v>
      </c>
      <c r="L801">
        <v>3129</v>
      </c>
      <c r="M801">
        <v>1369345</v>
      </c>
      <c r="N801">
        <v>20171015</v>
      </c>
      <c r="O801" t="s">
        <v>19</v>
      </c>
      <c r="P801" t="str">
        <f>IF(VLOOKUP(A801,'national-winners'!$A$2:$B$13,2,0)=H801,"W","L")</f>
        <v>L</v>
      </c>
      <c r="Q801">
        <f>MATCH(C801,'state-winning-votes'!A:A,0)</f>
        <v>20</v>
      </c>
      <c r="R801">
        <f>MATCH(A801,'state-winning-votes'!$A$2:$L$2,0)</f>
        <v>4</v>
      </c>
      <c r="S801" cm="1">
        <f t="array" ref="S801">INDEX('state-winning-votes'!$A$1:$L$53,$Q801,$R801)</f>
        <v>821702</v>
      </c>
      <c r="T801">
        <f>INDEX('state-winning-votes'!$A$1:$L$53,MATCH($C801,'state-winning-votes'!$A:$A,0),MATCH($A801,'state-winning-votes'!$A$2:$L$2,0))</f>
        <v>821702</v>
      </c>
      <c r="U801" t="str">
        <f t="shared" si="37"/>
        <v>Reagan, Ronald</v>
      </c>
      <c r="V801" t="str">
        <f>_xlfn.XLOOKUP(INDEX('state-winning-votes'!$A$1:$L$53,MATCH($C801,'state-winning-votes'!$A:$A,0),MATCH($A801,'state-winning-votes'!$A$2:$L$2,0)),$L:$L,$H:$H)</f>
        <v>Reagan, Ronald</v>
      </c>
      <c r="W801" t="str">
        <f>VLOOKUP(A801,'national-winners'!$A$2:$B$13,2,0)</f>
        <v>Reagan, Ronald</v>
      </c>
      <c r="X801" t="str">
        <f t="shared" si="38"/>
        <v xml:space="preserve"> Ronald Reagan (W)</v>
      </c>
    </row>
    <row r="802" spans="1:24" x14ac:dyDescent="0.25">
      <c r="A802">
        <v>1984</v>
      </c>
      <c r="B802" t="s">
        <v>81</v>
      </c>
      <c r="C802" t="s">
        <v>82</v>
      </c>
      <c r="D802">
        <v>21</v>
      </c>
      <c r="E802">
        <v>61</v>
      </c>
      <c r="F802">
        <v>51</v>
      </c>
      <c r="G802" t="s">
        <v>16</v>
      </c>
      <c r="H802" t="s">
        <v>48</v>
      </c>
      <c r="I802" t="str">
        <f t="shared" si="36"/>
        <v>Larouche, Lyndon, Jr.(L)</v>
      </c>
      <c r="J802" t="s">
        <v>35</v>
      </c>
      <c r="K802" t="b">
        <v>0</v>
      </c>
      <c r="L802">
        <v>1776</v>
      </c>
      <c r="M802">
        <v>1369345</v>
      </c>
      <c r="N802">
        <v>20171015</v>
      </c>
      <c r="O802" t="s">
        <v>19</v>
      </c>
      <c r="P802" t="str">
        <f>IF(VLOOKUP(A802,'national-winners'!$A$2:$B$13,2,0)=H802,"W","L")</f>
        <v>L</v>
      </c>
      <c r="Q802">
        <f>MATCH(C802,'state-winning-votes'!A:A,0)</f>
        <v>20</v>
      </c>
      <c r="R802">
        <f>MATCH(A802,'state-winning-votes'!$A$2:$L$2,0)</f>
        <v>4</v>
      </c>
      <c r="S802" cm="1">
        <f t="array" ref="S802">INDEX('state-winning-votes'!$A$1:$L$53,$Q802,$R802)</f>
        <v>821702</v>
      </c>
      <c r="T802">
        <f>INDEX('state-winning-votes'!$A$1:$L$53,MATCH($C802,'state-winning-votes'!$A:$A,0),MATCH($A802,'state-winning-votes'!$A$2:$L$2,0))</f>
        <v>821702</v>
      </c>
      <c r="U802" t="str">
        <f t="shared" si="37"/>
        <v>Reagan, Ronald</v>
      </c>
      <c r="V802" t="str">
        <f>_xlfn.XLOOKUP(INDEX('state-winning-votes'!$A$1:$L$53,MATCH($C802,'state-winning-votes'!$A:$A,0),MATCH($A802,'state-winning-votes'!$A$2:$L$2,0)),$L:$L,$H:$H)</f>
        <v>Reagan, Ronald</v>
      </c>
      <c r="W802" t="str">
        <f>VLOOKUP(A802,'national-winners'!$A$2:$B$13,2,0)</f>
        <v>Reagan, Ronald</v>
      </c>
      <c r="X802" t="str">
        <f t="shared" si="38"/>
        <v xml:space="preserve"> Ronald Reagan (W)</v>
      </c>
    </row>
    <row r="803" spans="1:24" x14ac:dyDescent="0.25">
      <c r="A803">
        <v>1984</v>
      </c>
      <c r="B803" t="s">
        <v>81</v>
      </c>
      <c r="C803" t="s">
        <v>82</v>
      </c>
      <c r="D803">
        <v>21</v>
      </c>
      <c r="E803">
        <v>61</v>
      </c>
      <c r="F803">
        <v>51</v>
      </c>
      <c r="G803" t="s">
        <v>16</v>
      </c>
      <c r="H803" t="s">
        <v>161</v>
      </c>
      <c r="I803" t="str">
        <f t="shared" si="36"/>
        <v>Anderson, John B.(L)</v>
      </c>
      <c r="J803" t="s">
        <v>206</v>
      </c>
      <c r="K803" t="b">
        <v>0</v>
      </c>
      <c r="L803">
        <v>1479</v>
      </c>
      <c r="M803">
        <v>1369345</v>
      </c>
      <c r="N803">
        <v>20171015</v>
      </c>
      <c r="O803" t="s">
        <v>19</v>
      </c>
      <c r="P803" t="str">
        <f>IF(VLOOKUP(A803,'national-winners'!$A$2:$B$13,2,0)=H803,"W","L")</f>
        <v>L</v>
      </c>
      <c r="Q803">
        <f>MATCH(C803,'state-winning-votes'!A:A,0)</f>
        <v>20</v>
      </c>
      <c r="R803">
        <f>MATCH(A803,'state-winning-votes'!$A$2:$L$2,0)</f>
        <v>4</v>
      </c>
      <c r="S803" cm="1">
        <f t="array" ref="S803">INDEX('state-winning-votes'!$A$1:$L$53,$Q803,$R803)</f>
        <v>821702</v>
      </c>
      <c r="T803">
        <f>INDEX('state-winning-votes'!$A$1:$L$53,MATCH($C803,'state-winning-votes'!$A:$A,0),MATCH($A803,'state-winning-votes'!$A$2:$L$2,0))</f>
        <v>821702</v>
      </c>
      <c r="U803" t="str">
        <f t="shared" si="37"/>
        <v>Reagan, Ronald</v>
      </c>
      <c r="V803" t="str">
        <f>_xlfn.XLOOKUP(INDEX('state-winning-votes'!$A$1:$L$53,MATCH($C803,'state-winning-votes'!$A:$A,0),MATCH($A803,'state-winning-votes'!$A$2:$L$2,0)),$L:$L,$H:$H)</f>
        <v>Reagan, Ronald</v>
      </c>
      <c r="W803" t="str">
        <f>VLOOKUP(A803,'national-winners'!$A$2:$B$13,2,0)</f>
        <v>Reagan, Ronald</v>
      </c>
      <c r="X803" t="str">
        <f t="shared" si="38"/>
        <v xml:space="preserve"> Ronald Reagan (W)</v>
      </c>
    </row>
    <row r="804" spans="1:24" x14ac:dyDescent="0.25">
      <c r="A804">
        <v>1984</v>
      </c>
      <c r="B804" t="s">
        <v>81</v>
      </c>
      <c r="C804" t="s">
        <v>82</v>
      </c>
      <c r="D804">
        <v>21</v>
      </c>
      <c r="E804">
        <v>61</v>
      </c>
      <c r="F804">
        <v>51</v>
      </c>
      <c r="G804" t="s">
        <v>16</v>
      </c>
      <c r="H804" t="s">
        <v>196</v>
      </c>
      <c r="I804" t="str">
        <f t="shared" si="36"/>
        <v>Johnson, Sonia(L)</v>
      </c>
      <c r="J804" t="s">
        <v>168</v>
      </c>
      <c r="K804" t="b">
        <v>0</v>
      </c>
      <c r="L804">
        <v>599</v>
      </c>
      <c r="M804">
        <v>1369345</v>
      </c>
      <c r="N804">
        <v>20171015</v>
      </c>
      <c r="O804" t="s">
        <v>19</v>
      </c>
      <c r="P804" t="str">
        <f>IF(VLOOKUP(A804,'national-winners'!$A$2:$B$13,2,0)=H804,"W","L")</f>
        <v>L</v>
      </c>
      <c r="Q804">
        <f>MATCH(C804,'state-winning-votes'!A:A,0)</f>
        <v>20</v>
      </c>
      <c r="R804">
        <f>MATCH(A804,'state-winning-votes'!$A$2:$L$2,0)</f>
        <v>4</v>
      </c>
      <c r="S804" cm="1">
        <f t="array" ref="S804">INDEX('state-winning-votes'!$A$1:$L$53,$Q804,$R804)</f>
        <v>821702</v>
      </c>
      <c r="T804">
        <f>INDEX('state-winning-votes'!$A$1:$L$53,MATCH($C804,'state-winning-votes'!$A:$A,0),MATCH($A804,'state-winning-votes'!$A$2:$L$2,0))</f>
        <v>821702</v>
      </c>
      <c r="U804" t="str">
        <f t="shared" si="37"/>
        <v>Reagan, Ronald</v>
      </c>
      <c r="V804" t="str">
        <f>_xlfn.XLOOKUP(INDEX('state-winning-votes'!$A$1:$L$53,MATCH($C804,'state-winning-votes'!$A:$A,0),MATCH($A804,'state-winning-votes'!$A$2:$L$2,0)),$L:$L,$H:$H)</f>
        <v>Reagan, Ronald</v>
      </c>
      <c r="W804" t="str">
        <f>VLOOKUP(A804,'national-winners'!$A$2:$B$13,2,0)</f>
        <v>Reagan, Ronald</v>
      </c>
      <c r="X804" t="str">
        <f t="shared" si="38"/>
        <v xml:space="preserve"> Ronald Reagan (W)</v>
      </c>
    </row>
    <row r="805" spans="1:24" x14ac:dyDescent="0.25">
      <c r="A805">
        <v>1984</v>
      </c>
      <c r="B805" t="s">
        <v>81</v>
      </c>
      <c r="C805" t="s">
        <v>82</v>
      </c>
      <c r="D805">
        <v>21</v>
      </c>
      <c r="E805">
        <v>61</v>
      </c>
      <c r="F805">
        <v>51</v>
      </c>
      <c r="G805" t="s">
        <v>16</v>
      </c>
      <c r="H805" t="s">
        <v>200</v>
      </c>
      <c r="I805" t="str">
        <f t="shared" si="36"/>
        <v>Dennis, Delmar(L)</v>
      </c>
      <c r="J805" t="s">
        <v>39</v>
      </c>
      <c r="K805" t="b">
        <v>0</v>
      </c>
      <c r="L805">
        <v>428</v>
      </c>
      <c r="M805">
        <v>1369345</v>
      </c>
      <c r="N805">
        <v>20171015</v>
      </c>
      <c r="O805" t="s">
        <v>19</v>
      </c>
      <c r="P805" t="str">
        <f>IF(VLOOKUP(A805,'national-winners'!$A$2:$B$13,2,0)=H805,"W","L")</f>
        <v>L</v>
      </c>
      <c r="Q805">
        <f>MATCH(C805,'state-winning-votes'!A:A,0)</f>
        <v>20</v>
      </c>
      <c r="R805">
        <f>MATCH(A805,'state-winning-votes'!$A$2:$L$2,0)</f>
        <v>4</v>
      </c>
      <c r="S805" cm="1">
        <f t="array" ref="S805">INDEX('state-winning-votes'!$A$1:$L$53,$Q805,$R805)</f>
        <v>821702</v>
      </c>
      <c r="T805">
        <f>INDEX('state-winning-votes'!$A$1:$L$53,MATCH($C805,'state-winning-votes'!$A:$A,0),MATCH($A805,'state-winning-votes'!$A$2:$L$2,0))</f>
        <v>821702</v>
      </c>
      <c r="U805" t="str">
        <f t="shared" si="37"/>
        <v>Reagan, Ronald</v>
      </c>
      <c r="V805" t="str">
        <f>_xlfn.XLOOKUP(INDEX('state-winning-votes'!$A$1:$L$53,MATCH($C805,'state-winning-votes'!$A:$A,0),MATCH($A805,'state-winning-votes'!$A$2:$L$2,0)),$L:$L,$H:$H)</f>
        <v>Reagan, Ronald</v>
      </c>
      <c r="W805" t="str">
        <f>VLOOKUP(A805,'national-winners'!$A$2:$B$13,2,0)</f>
        <v>Reagan, Ronald</v>
      </c>
      <c r="X805" t="str">
        <f t="shared" si="38"/>
        <v xml:space="preserve"> Ronald Reagan (W)</v>
      </c>
    </row>
    <row r="806" spans="1:24" x14ac:dyDescent="0.25">
      <c r="A806">
        <v>1984</v>
      </c>
      <c r="B806" t="s">
        <v>81</v>
      </c>
      <c r="C806" t="s">
        <v>82</v>
      </c>
      <c r="D806">
        <v>21</v>
      </c>
      <c r="E806">
        <v>61</v>
      </c>
      <c r="F806">
        <v>51</v>
      </c>
      <c r="G806" t="s">
        <v>16</v>
      </c>
      <c r="H806" t="s">
        <v>194</v>
      </c>
      <c r="I806" t="str">
        <f t="shared" si="36"/>
        <v>Serrette, Dennis(L)</v>
      </c>
      <c r="J806" t="s">
        <v>195</v>
      </c>
      <c r="K806" t="b">
        <v>0</v>
      </c>
      <c r="L806">
        <v>365</v>
      </c>
      <c r="M806">
        <v>1369345</v>
      </c>
      <c r="N806">
        <v>20171015</v>
      </c>
      <c r="O806" t="s">
        <v>19</v>
      </c>
      <c r="P806" t="str">
        <f>IF(VLOOKUP(A806,'national-winners'!$A$2:$B$13,2,0)=H806,"W","L")</f>
        <v>L</v>
      </c>
      <c r="Q806">
        <f>MATCH(C806,'state-winning-votes'!A:A,0)</f>
        <v>20</v>
      </c>
      <c r="R806">
        <f>MATCH(A806,'state-winning-votes'!$A$2:$L$2,0)</f>
        <v>4</v>
      </c>
      <c r="S806" cm="1">
        <f t="array" ref="S806">INDEX('state-winning-votes'!$A$1:$L$53,$Q806,$R806)</f>
        <v>821702</v>
      </c>
      <c r="T806">
        <f>INDEX('state-winning-votes'!$A$1:$L$53,MATCH($C806,'state-winning-votes'!$A:$A,0),MATCH($A806,'state-winning-votes'!$A$2:$L$2,0))</f>
        <v>821702</v>
      </c>
      <c r="U806" t="str">
        <f t="shared" si="37"/>
        <v>Reagan, Ronald</v>
      </c>
      <c r="V806" t="str">
        <f>_xlfn.XLOOKUP(INDEX('state-winning-votes'!$A$1:$L$53,MATCH($C806,'state-winning-votes'!$A:$A,0),MATCH($A806,'state-winning-votes'!$A$2:$L$2,0)),$L:$L,$H:$H)</f>
        <v>Reagan, Ronald</v>
      </c>
      <c r="W806" t="str">
        <f>VLOOKUP(A806,'national-winners'!$A$2:$B$13,2,0)</f>
        <v>Reagan, Ronald</v>
      </c>
      <c r="X806" t="str">
        <f t="shared" si="38"/>
        <v xml:space="preserve"> Ronald Reagan (W)</v>
      </c>
    </row>
    <row r="807" spans="1:24" x14ac:dyDescent="0.25">
      <c r="A807">
        <v>1984</v>
      </c>
      <c r="B807" t="s">
        <v>81</v>
      </c>
      <c r="C807" t="s">
        <v>82</v>
      </c>
      <c r="D807">
        <v>21</v>
      </c>
      <c r="E807">
        <v>61</v>
      </c>
      <c r="F807">
        <v>51</v>
      </c>
      <c r="G807" t="s">
        <v>16</v>
      </c>
      <c r="H807" t="s">
        <v>26</v>
      </c>
      <c r="I807" t="str">
        <f t="shared" si="36"/>
        <v>Hall, Gus(L)</v>
      </c>
      <c r="J807" t="s">
        <v>27</v>
      </c>
      <c r="K807" t="b">
        <v>0</v>
      </c>
      <c r="L807">
        <v>328</v>
      </c>
      <c r="M807">
        <v>1369345</v>
      </c>
      <c r="N807">
        <v>20171015</v>
      </c>
      <c r="O807" t="s">
        <v>19</v>
      </c>
      <c r="P807" t="str">
        <f>IF(VLOOKUP(A807,'national-winners'!$A$2:$B$13,2,0)=H807,"W","L")</f>
        <v>L</v>
      </c>
      <c r="Q807">
        <f>MATCH(C807,'state-winning-votes'!A:A,0)</f>
        <v>20</v>
      </c>
      <c r="R807">
        <f>MATCH(A807,'state-winning-votes'!$A$2:$L$2,0)</f>
        <v>4</v>
      </c>
      <c r="S807" cm="1">
        <f t="array" ref="S807">INDEX('state-winning-votes'!$A$1:$L$53,$Q807,$R807)</f>
        <v>821702</v>
      </c>
      <c r="T807">
        <f>INDEX('state-winning-votes'!$A$1:$L$53,MATCH($C807,'state-winning-votes'!$A:$A,0),MATCH($A807,'state-winning-votes'!$A$2:$L$2,0))</f>
        <v>821702</v>
      </c>
      <c r="U807" t="str">
        <f t="shared" si="37"/>
        <v>Reagan, Ronald</v>
      </c>
      <c r="V807" t="str">
        <f>_xlfn.XLOOKUP(INDEX('state-winning-votes'!$A$1:$L$53,MATCH($C807,'state-winning-votes'!$A:$A,0),MATCH($A807,'state-winning-votes'!$A$2:$L$2,0)),$L:$L,$H:$H)</f>
        <v>Reagan, Ronald</v>
      </c>
      <c r="W807" t="str">
        <f>VLOOKUP(A807,'national-winners'!$A$2:$B$13,2,0)</f>
        <v>Reagan, Ronald</v>
      </c>
      <c r="X807" t="str">
        <f t="shared" si="38"/>
        <v xml:space="preserve"> Ronald Reagan (W)</v>
      </c>
    </row>
    <row r="808" spans="1:24" x14ac:dyDescent="0.25">
      <c r="A808">
        <v>1984</v>
      </c>
      <c r="B808" t="s">
        <v>83</v>
      </c>
      <c r="C808" t="s">
        <v>84</v>
      </c>
      <c r="D808">
        <v>22</v>
      </c>
      <c r="E808">
        <v>72</v>
      </c>
      <c r="F808">
        <v>45</v>
      </c>
      <c r="G808" t="s">
        <v>16</v>
      </c>
      <c r="H808" t="s">
        <v>160</v>
      </c>
      <c r="I808" t="str">
        <f t="shared" si="36"/>
        <v>Reagan, Ronald(W)</v>
      </c>
      <c r="J808" t="s">
        <v>21</v>
      </c>
      <c r="K808" t="b">
        <v>0</v>
      </c>
      <c r="L808">
        <v>1037299</v>
      </c>
      <c r="M808">
        <v>1706822</v>
      </c>
      <c r="N808">
        <v>20171015</v>
      </c>
      <c r="O808" t="s">
        <v>19</v>
      </c>
      <c r="P808" t="str">
        <f>IF(VLOOKUP(A808,'national-winners'!$A$2:$B$13,2,0)=H808,"W","L")</f>
        <v>W</v>
      </c>
      <c r="Q808">
        <f>MATCH(C808,'state-winning-votes'!A:A,0)</f>
        <v>21</v>
      </c>
      <c r="R808">
        <f>MATCH(A808,'state-winning-votes'!$A$2:$L$2,0)</f>
        <v>4</v>
      </c>
      <c r="S808" cm="1">
        <f t="array" ref="S808">INDEX('state-winning-votes'!$A$1:$L$53,$Q808,$R808)</f>
        <v>1037299</v>
      </c>
      <c r="T808">
        <f>INDEX('state-winning-votes'!$A$1:$L$53,MATCH($C808,'state-winning-votes'!$A:$A,0),MATCH($A808,'state-winning-votes'!$A$2:$L$2,0))</f>
        <v>1037299</v>
      </c>
      <c r="U808" t="str">
        <f t="shared" si="37"/>
        <v>Reagan, Ronald</v>
      </c>
      <c r="V808" t="str">
        <f>_xlfn.XLOOKUP(INDEX('state-winning-votes'!$A$1:$L$53,MATCH($C808,'state-winning-votes'!$A:$A,0),MATCH($A808,'state-winning-votes'!$A$2:$L$2,0)),$L:$L,$H:$H)</f>
        <v>Reagan, Ronald</v>
      </c>
      <c r="W808" t="str">
        <f>VLOOKUP(A808,'national-winners'!$A$2:$B$13,2,0)</f>
        <v>Reagan, Ronald</v>
      </c>
      <c r="X808" t="str">
        <f t="shared" si="38"/>
        <v xml:space="preserve"> Ronald Reagan (W)</v>
      </c>
    </row>
    <row r="809" spans="1:24" x14ac:dyDescent="0.25">
      <c r="A809">
        <v>1984</v>
      </c>
      <c r="B809" t="s">
        <v>83</v>
      </c>
      <c r="C809" t="s">
        <v>84</v>
      </c>
      <c r="D809">
        <v>22</v>
      </c>
      <c r="E809">
        <v>72</v>
      </c>
      <c r="F809">
        <v>45</v>
      </c>
      <c r="G809" t="s">
        <v>16</v>
      </c>
      <c r="H809" t="s">
        <v>189</v>
      </c>
      <c r="I809" t="str">
        <f t="shared" si="36"/>
        <v>Mondale, Walter(L)</v>
      </c>
      <c r="J809" t="s">
        <v>18</v>
      </c>
      <c r="K809" t="b">
        <v>0</v>
      </c>
      <c r="L809">
        <v>651586</v>
      </c>
      <c r="M809">
        <v>1706822</v>
      </c>
      <c r="N809">
        <v>20171015</v>
      </c>
      <c r="O809" t="s">
        <v>19</v>
      </c>
      <c r="P809" t="str">
        <f>IF(VLOOKUP(A809,'national-winners'!$A$2:$B$13,2,0)=H809,"W","L")</f>
        <v>L</v>
      </c>
      <c r="Q809">
        <f>MATCH(C809,'state-winning-votes'!A:A,0)</f>
        <v>21</v>
      </c>
      <c r="R809">
        <f>MATCH(A809,'state-winning-votes'!$A$2:$L$2,0)</f>
        <v>4</v>
      </c>
      <c r="S809" cm="1">
        <f t="array" ref="S809">INDEX('state-winning-votes'!$A$1:$L$53,$Q809,$R809)</f>
        <v>1037299</v>
      </c>
      <c r="T809">
        <f>INDEX('state-winning-votes'!$A$1:$L$53,MATCH($C809,'state-winning-votes'!$A:$A,0),MATCH($A809,'state-winning-votes'!$A$2:$L$2,0))</f>
        <v>1037299</v>
      </c>
      <c r="U809" t="str">
        <f t="shared" si="37"/>
        <v>Reagan, Ronald</v>
      </c>
      <c r="V809" t="str">
        <f>_xlfn.XLOOKUP(INDEX('state-winning-votes'!$A$1:$L$53,MATCH($C809,'state-winning-votes'!$A:$A,0),MATCH($A809,'state-winning-votes'!$A$2:$L$2,0)),$L:$L,$H:$H)</f>
        <v>Reagan, Ronald</v>
      </c>
      <c r="W809" t="str">
        <f>VLOOKUP(A809,'national-winners'!$A$2:$B$13,2,0)</f>
        <v>Reagan, Ronald</v>
      </c>
      <c r="X809" t="str">
        <f t="shared" si="38"/>
        <v xml:space="preserve"> Ronald Reagan (W)</v>
      </c>
    </row>
    <row r="810" spans="1:24" x14ac:dyDescent="0.25">
      <c r="A810">
        <v>1984</v>
      </c>
      <c r="B810" t="s">
        <v>83</v>
      </c>
      <c r="C810" t="s">
        <v>84</v>
      </c>
      <c r="D810">
        <v>22</v>
      </c>
      <c r="E810">
        <v>72</v>
      </c>
      <c r="F810">
        <v>45</v>
      </c>
      <c r="G810" t="s">
        <v>16</v>
      </c>
      <c r="H810" t="s">
        <v>196</v>
      </c>
      <c r="I810" t="str">
        <f t="shared" si="36"/>
        <v>Johnson, Sonia(L)</v>
      </c>
      <c r="J810" t="s">
        <v>168</v>
      </c>
      <c r="K810" t="b">
        <v>0</v>
      </c>
      <c r="L810">
        <v>9502</v>
      </c>
      <c r="M810">
        <v>1706822</v>
      </c>
      <c r="N810">
        <v>20171015</v>
      </c>
      <c r="O810" t="s">
        <v>19</v>
      </c>
      <c r="P810" t="str">
        <f>IF(VLOOKUP(A810,'national-winners'!$A$2:$B$13,2,0)=H810,"W","L")</f>
        <v>L</v>
      </c>
      <c r="Q810">
        <f>MATCH(C810,'state-winning-votes'!A:A,0)</f>
        <v>21</v>
      </c>
      <c r="R810">
        <f>MATCH(A810,'state-winning-votes'!$A$2:$L$2,0)</f>
        <v>4</v>
      </c>
      <c r="S810" cm="1">
        <f t="array" ref="S810">INDEX('state-winning-votes'!$A$1:$L$53,$Q810,$R810)</f>
        <v>1037299</v>
      </c>
      <c r="T810">
        <f>INDEX('state-winning-votes'!$A$1:$L$53,MATCH($C810,'state-winning-votes'!$A:$A,0),MATCH($A810,'state-winning-votes'!$A$2:$L$2,0))</f>
        <v>1037299</v>
      </c>
      <c r="U810" t="str">
        <f t="shared" si="37"/>
        <v>Reagan, Ronald</v>
      </c>
      <c r="V810" t="str">
        <f>_xlfn.XLOOKUP(INDEX('state-winning-votes'!$A$1:$L$53,MATCH($C810,'state-winning-votes'!$A:$A,0),MATCH($A810,'state-winning-votes'!$A$2:$L$2,0)),$L:$L,$H:$H)</f>
        <v>Reagan, Ronald</v>
      </c>
      <c r="W810" t="str">
        <f>VLOOKUP(A810,'national-winners'!$A$2:$B$13,2,0)</f>
        <v>Reagan, Ronald</v>
      </c>
      <c r="X810" t="str">
        <f t="shared" si="38"/>
        <v xml:space="preserve"> Ronald Reagan (W)</v>
      </c>
    </row>
    <row r="811" spans="1:24" x14ac:dyDescent="0.25">
      <c r="A811">
        <v>1984</v>
      </c>
      <c r="B811" t="s">
        <v>83</v>
      </c>
      <c r="C811" t="s">
        <v>84</v>
      </c>
      <c r="D811">
        <v>22</v>
      </c>
      <c r="E811">
        <v>72</v>
      </c>
      <c r="F811">
        <v>45</v>
      </c>
      <c r="G811" t="s">
        <v>16</v>
      </c>
      <c r="H811" t="s">
        <v>48</v>
      </c>
      <c r="I811" t="str">
        <f t="shared" si="36"/>
        <v>Larouche, Lyndon, Jr.(L)</v>
      </c>
      <c r="J811" t="s">
        <v>35</v>
      </c>
      <c r="K811" t="b">
        <v>0</v>
      </c>
      <c r="L811">
        <v>3552</v>
      </c>
      <c r="M811">
        <v>1706822</v>
      </c>
      <c r="N811">
        <v>20171015</v>
      </c>
      <c r="O811" t="s">
        <v>19</v>
      </c>
      <c r="P811" t="str">
        <f>IF(VLOOKUP(A811,'national-winners'!$A$2:$B$13,2,0)=H811,"W","L")</f>
        <v>L</v>
      </c>
      <c r="Q811">
        <f>MATCH(C811,'state-winning-votes'!A:A,0)</f>
        <v>21</v>
      </c>
      <c r="R811">
        <f>MATCH(A811,'state-winning-votes'!$A$2:$L$2,0)</f>
        <v>4</v>
      </c>
      <c r="S811" cm="1">
        <f t="array" ref="S811">INDEX('state-winning-votes'!$A$1:$L$53,$Q811,$R811)</f>
        <v>1037299</v>
      </c>
      <c r="T811">
        <f>INDEX('state-winning-votes'!$A$1:$L$53,MATCH($C811,'state-winning-votes'!$A:$A,0),MATCH($A811,'state-winning-votes'!$A$2:$L$2,0))</f>
        <v>1037299</v>
      </c>
      <c r="U811" t="str">
        <f t="shared" si="37"/>
        <v>Reagan, Ronald</v>
      </c>
      <c r="V811" t="str">
        <f>_xlfn.XLOOKUP(INDEX('state-winning-votes'!$A$1:$L$53,MATCH($C811,'state-winning-votes'!$A:$A,0),MATCH($A811,'state-winning-votes'!$A$2:$L$2,0)),$L:$L,$H:$H)</f>
        <v>Reagan, Ronald</v>
      </c>
      <c r="W811" t="str">
        <f>VLOOKUP(A811,'national-winners'!$A$2:$B$13,2,0)</f>
        <v>Reagan, Ronald</v>
      </c>
      <c r="X811" t="str">
        <f t="shared" si="38"/>
        <v xml:space="preserve"> Ronald Reagan (W)</v>
      </c>
    </row>
    <row r="812" spans="1:24" x14ac:dyDescent="0.25">
      <c r="A812">
        <v>1984</v>
      </c>
      <c r="B812" t="s">
        <v>83</v>
      </c>
      <c r="C812" t="s">
        <v>84</v>
      </c>
      <c r="D812">
        <v>22</v>
      </c>
      <c r="E812">
        <v>72</v>
      </c>
      <c r="F812">
        <v>45</v>
      </c>
      <c r="G812" t="s">
        <v>16</v>
      </c>
      <c r="H812" t="s">
        <v>190</v>
      </c>
      <c r="I812" t="str">
        <f t="shared" si="36"/>
        <v>Bergland, David(L)</v>
      </c>
      <c r="J812" t="s">
        <v>29</v>
      </c>
      <c r="K812" t="b">
        <v>0</v>
      </c>
      <c r="L812">
        <v>1876</v>
      </c>
      <c r="M812">
        <v>1706822</v>
      </c>
      <c r="N812">
        <v>20171015</v>
      </c>
      <c r="O812" t="s">
        <v>19</v>
      </c>
      <c r="P812" t="str">
        <f>IF(VLOOKUP(A812,'national-winners'!$A$2:$B$13,2,0)=H812,"W","L")</f>
        <v>L</v>
      </c>
      <c r="Q812">
        <f>MATCH(C812,'state-winning-votes'!A:A,0)</f>
        <v>21</v>
      </c>
      <c r="R812">
        <f>MATCH(A812,'state-winning-votes'!$A$2:$L$2,0)</f>
        <v>4</v>
      </c>
      <c r="S812" cm="1">
        <f t="array" ref="S812">INDEX('state-winning-votes'!$A$1:$L$53,$Q812,$R812)</f>
        <v>1037299</v>
      </c>
      <c r="T812">
        <f>INDEX('state-winning-votes'!$A$1:$L$53,MATCH($C812,'state-winning-votes'!$A:$A,0),MATCH($A812,'state-winning-votes'!$A$2:$L$2,0))</f>
        <v>1037299</v>
      </c>
      <c r="U812" t="str">
        <f t="shared" si="37"/>
        <v>Reagan, Ronald</v>
      </c>
      <c r="V812" t="str">
        <f>_xlfn.XLOOKUP(INDEX('state-winning-votes'!$A$1:$L$53,MATCH($C812,'state-winning-votes'!$A:$A,0),MATCH($A812,'state-winning-votes'!$A$2:$L$2,0)),$L:$L,$H:$H)</f>
        <v>Reagan, Ronald</v>
      </c>
      <c r="W812" t="str">
        <f>VLOOKUP(A812,'national-winners'!$A$2:$B$13,2,0)</f>
        <v>Reagan, Ronald</v>
      </c>
      <c r="X812" t="str">
        <f t="shared" si="38"/>
        <v xml:space="preserve"> Ronald Reagan (W)</v>
      </c>
    </row>
    <row r="813" spans="1:24" x14ac:dyDescent="0.25">
      <c r="A813">
        <v>1984</v>
      </c>
      <c r="B813" t="s">
        <v>83</v>
      </c>
      <c r="C813" t="s">
        <v>84</v>
      </c>
      <c r="D813">
        <v>22</v>
      </c>
      <c r="E813">
        <v>72</v>
      </c>
      <c r="F813">
        <v>45</v>
      </c>
      <c r="G813" t="s">
        <v>16</v>
      </c>
      <c r="H813" t="s">
        <v>191</v>
      </c>
      <c r="I813" t="str">
        <f t="shared" si="36"/>
        <v>Richards, Bob(L)</v>
      </c>
      <c r="J813" t="s">
        <v>192</v>
      </c>
      <c r="K813" t="b">
        <v>0</v>
      </c>
      <c r="L813">
        <v>1310</v>
      </c>
      <c r="M813">
        <v>1706822</v>
      </c>
      <c r="N813">
        <v>20171015</v>
      </c>
      <c r="O813" t="s">
        <v>19</v>
      </c>
      <c r="P813" t="str">
        <f>IF(VLOOKUP(A813,'national-winners'!$A$2:$B$13,2,0)=H813,"W","L")</f>
        <v>L</v>
      </c>
      <c r="Q813">
        <f>MATCH(C813,'state-winning-votes'!A:A,0)</f>
        <v>21</v>
      </c>
      <c r="R813">
        <f>MATCH(A813,'state-winning-votes'!$A$2:$L$2,0)</f>
        <v>4</v>
      </c>
      <c r="S813" cm="1">
        <f t="array" ref="S813">INDEX('state-winning-votes'!$A$1:$L$53,$Q813,$R813)</f>
        <v>1037299</v>
      </c>
      <c r="T813">
        <f>INDEX('state-winning-votes'!$A$1:$L$53,MATCH($C813,'state-winning-votes'!$A:$A,0),MATCH($A813,'state-winning-votes'!$A$2:$L$2,0))</f>
        <v>1037299</v>
      </c>
      <c r="U813" t="str">
        <f t="shared" si="37"/>
        <v>Reagan, Ronald</v>
      </c>
      <c r="V813" t="str">
        <f>_xlfn.XLOOKUP(INDEX('state-winning-votes'!$A$1:$L$53,MATCH($C813,'state-winning-votes'!$A:$A,0),MATCH($A813,'state-winning-votes'!$A$2:$L$2,0)),$L:$L,$H:$H)</f>
        <v>Reagan, Ronald</v>
      </c>
      <c r="W813" t="str">
        <f>VLOOKUP(A813,'national-winners'!$A$2:$B$13,2,0)</f>
        <v>Reagan, Ronald</v>
      </c>
      <c r="X813" t="str">
        <f t="shared" si="38"/>
        <v xml:space="preserve"> Ronald Reagan (W)</v>
      </c>
    </row>
    <row r="814" spans="1:24" x14ac:dyDescent="0.25">
      <c r="A814">
        <v>1984</v>
      </c>
      <c r="B814" t="s">
        <v>83</v>
      </c>
      <c r="C814" t="s">
        <v>84</v>
      </c>
      <c r="D814">
        <v>22</v>
      </c>
      <c r="E814">
        <v>72</v>
      </c>
      <c r="F814">
        <v>45</v>
      </c>
      <c r="G814" t="s">
        <v>16</v>
      </c>
      <c r="H814" t="s">
        <v>193</v>
      </c>
      <c r="I814" t="str">
        <f t="shared" si="36"/>
        <v>Mason, Melvin(L)</v>
      </c>
      <c r="J814" t="s">
        <v>37</v>
      </c>
      <c r="K814" t="b">
        <v>0</v>
      </c>
      <c r="L814">
        <v>1164</v>
      </c>
      <c r="M814">
        <v>1706822</v>
      </c>
      <c r="N814">
        <v>20171015</v>
      </c>
      <c r="O814" t="s">
        <v>19</v>
      </c>
      <c r="P814" t="str">
        <f>IF(VLOOKUP(A814,'national-winners'!$A$2:$B$13,2,0)=H814,"W","L")</f>
        <v>L</v>
      </c>
      <c r="Q814">
        <f>MATCH(C814,'state-winning-votes'!A:A,0)</f>
        <v>21</v>
      </c>
      <c r="R814">
        <f>MATCH(A814,'state-winning-votes'!$A$2:$L$2,0)</f>
        <v>4</v>
      </c>
      <c r="S814" cm="1">
        <f t="array" ref="S814">INDEX('state-winning-votes'!$A$1:$L$53,$Q814,$R814)</f>
        <v>1037299</v>
      </c>
      <c r="T814">
        <f>INDEX('state-winning-votes'!$A$1:$L$53,MATCH($C814,'state-winning-votes'!$A:$A,0),MATCH($A814,'state-winning-votes'!$A$2:$L$2,0))</f>
        <v>1037299</v>
      </c>
      <c r="U814" t="str">
        <f t="shared" si="37"/>
        <v>Reagan, Ronald</v>
      </c>
      <c r="V814" t="str">
        <f>_xlfn.XLOOKUP(INDEX('state-winning-votes'!$A$1:$L$53,MATCH($C814,'state-winning-votes'!$A:$A,0),MATCH($A814,'state-winning-votes'!$A$2:$L$2,0)),$L:$L,$H:$H)</f>
        <v>Reagan, Ronald</v>
      </c>
      <c r="W814" t="str">
        <f>VLOOKUP(A814,'national-winners'!$A$2:$B$13,2,0)</f>
        <v>Reagan, Ronald</v>
      </c>
      <c r="X814" t="str">
        <f t="shared" si="38"/>
        <v xml:space="preserve"> Ronald Reagan (W)</v>
      </c>
    </row>
    <row r="815" spans="1:24" x14ac:dyDescent="0.25">
      <c r="A815">
        <v>1984</v>
      </c>
      <c r="B815" t="s">
        <v>83</v>
      </c>
      <c r="C815" t="s">
        <v>84</v>
      </c>
      <c r="D815">
        <v>22</v>
      </c>
      <c r="E815">
        <v>72</v>
      </c>
      <c r="F815">
        <v>45</v>
      </c>
      <c r="G815" t="s">
        <v>16</v>
      </c>
      <c r="H815" t="s">
        <v>194</v>
      </c>
      <c r="I815" t="str">
        <f t="shared" si="36"/>
        <v>Serrette, Dennis(L)</v>
      </c>
      <c r="J815" t="s">
        <v>195</v>
      </c>
      <c r="K815" t="b">
        <v>0</v>
      </c>
      <c r="L815">
        <v>533</v>
      </c>
      <c r="M815">
        <v>1706822</v>
      </c>
      <c r="N815">
        <v>20171015</v>
      </c>
      <c r="O815" t="s">
        <v>19</v>
      </c>
      <c r="P815" t="str">
        <f>IF(VLOOKUP(A815,'national-winners'!$A$2:$B$13,2,0)=H815,"W","L")</f>
        <v>L</v>
      </c>
      <c r="Q815">
        <f>MATCH(C815,'state-winning-votes'!A:A,0)</f>
        <v>21</v>
      </c>
      <c r="R815">
        <f>MATCH(A815,'state-winning-votes'!$A$2:$L$2,0)</f>
        <v>4</v>
      </c>
      <c r="S815" cm="1">
        <f t="array" ref="S815">INDEX('state-winning-votes'!$A$1:$L$53,$Q815,$R815)</f>
        <v>1037299</v>
      </c>
      <c r="T815">
        <f>INDEX('state-winning-votes'!$A$1:$L$53,MATCH($C815,'state-winning-votes'!$A:$A,0),MATCH($A815,'state-winning-votes'!$A$2:$L$2,0))</f>
        <v>1037299</v>
      </c>
      <c r="U815" t="str">
        <f t="shared" si="37"/>
        <v>Reagan, Ronald</v>
      </c>
      <c r="V815" t="str">
        <f>_xlfn.XLOOKUP(INDEX('state-winning-votes'!$A$1:$L$53,MATCH($C815,'state-winning-votes'!$A:$A,0),MATCH($A815,'state-winning-votes'!$A$2:$L$2,0)),$L:$L,$H:$H)</f>
        <v>Reagan, Ronald</v>
      </c>
      <c r="W815" t="str">
        <f>VLOOKUP(A815,'national-winners'!$A$2:$B$13,2,0)</f>
        <v>Reagan, Ronald</v>
      </c>
      <c r="X815" t="str">
        <f t="shared" si="38"/>
        <v xml:space="preserve"> Ronald Reagan (W)</v>
      </c>
    </row>
    <row r="816" spans="1:24" x14ac:dyDescent="0.25">
      <c r="A816">
        <v>1984</v>
      </c>
      <c r="B816" t="s">
        <v>85</v>
      </c>
      <c r="C816" t="s">
        <v>86</v>
      </c>
      <c r="D816">
        <v>23</v>
      </c>
      <c r="E816">
        <v>11</v>
      </c>
      <c r="F816">
        <v>2</v>
      </c>
      <c r="G816" t="s">
        <v>16</v>
      </c>
      <c r="H816" t="s">
        <v>160</v>
      </c>
      <c r="I816" t="str">
        <f t="shared" si="36"/>
        <v>Reagan, Ronald(W)</v>
      </c>
      <c r="J816" t="s">
        <v>21</v>
      </c>
      <c r="K816" t="b">
        <v>0</v>
      </c>
      <c r="L816">
        <v>336500</v>
      </c>
      <c r="M816">
        <v>553144</v>
      </c>
      <c r="N816">
        <v>20171015</v>
      </c>
      <c r="O816" t="s">
        <v>19</v>
      </c>
      <c r="P816" t="str">
        <f>IF(VLOOKUP(A816,'national-winners'!$A$2:$B$13,2,0)=H816,"W","L")</f>
        <v>W</v>
      </c>
      <c r="Q816">
        <f>MATCH(C816,'state-winning-votes'!A:A,0)</f>
        <v>24</v>
      </c>
      <c r="R816">
        <f>MATCH(A816,'state-winning-votes'!$A$2:$L$2,0)</f>
        <v>4</v>
      </c>
      <c r="S816" cm="1">
        <f t="array" ref="S816">INDEX('state-winning-votes'!$A$1:$L$53,$Q816,$R816)</f>
        <v>336500</v>
      </c>
      <c r="T816">
        <f>INDEX('state-winning-votes'!$A$1:$L$53,MATCH($C816,'state-winning-votes'!$A:$A,0),MATCH($A816,'state-winning-votes'!$A$2:$L$2,0))</f>
        <v>336500</v>
      </c>
      <c r="U816" t="str">
        <f t="shared" si="37"/>
        <v>Reagan, Ronald</v>
      </c>
      <c r="V816" t="str">
        <f>_xlfn.XLOOKUP(INDEX('state-winning-votes'!$A$1:$L$53,MATCH($C816,'state-winning-votes'!$A:$A,0),MATCH($A816,'state-winning-votes'!$A$2:$L$2,0)),$L:$L,$H:$H)</f>
        <v>Reagan, Ronald</v>
      </c>
      <c r="W816" t="str">
        <f>VLOOKUP(A816,'national-winners'!$A$2:$B$13,2,0)</f>
        <v>Reagan, Ronald</v>
      </c>
      <c r="X816" t="str">
        <f t="shared" si="38"/>
        <v xml:space="preserve"> Ronald Reagan (W)</v>
      </c>
    </row>
    <row r="817" spans="1:24" x14ac:dyDescent="0.25">
      <c r="A817">
        <v>1984</v>
      </c>
      <c r="B817" t="s">
        <v>85</v>
      </c>
      <c r="C817" t="s">
        <v>86</v>
      </c>
      <c r="D817">
        <v>23</v>
      </c>
      <c r="E817">
        <v>11</v>
      </c>
      <c r="F817">
        <v>2</v>
      </c>
      <c r="G817" t="s">
        <v>16</v>
      </c>
      <c r="H817" t="s">
        <v>189</v>
      </c>
      <c r="I817" t="str">
        <f t="shared" si="36"/>
        <v>Mondale, Walter(L)</v>
      </c>
      <c r="J817" t="s">
        <v>18</v>
      </c>
      <c r="K817" t="b">
        <v>0</v>
      </c>
      <c r="L817">
        <v>214515</v>
      </c>
      <c r="M817">
        <v>553144</v>
      </c>
      <c r="N817">
        <v>20171015</v>
      </c>
      <c r="O817" t="s">
        <v>19</v>
      </c>
      <c r="P817" t="str">
        <f>IF(VLOOKUP(A817,'national-winners'!$A$2:$B$13,2,0)=H817,"W","L")</f>
        <v>L</v>
      </c>
      <c r="Q817">
        <f>MATCH(C817,'state-winning-votes'!A:A,0)</f>
        <v>24</v>
      </c>
      <c r="R817">
        <f>MATCH(A817,'state-winning-votes'!$A$2:$L$2,0)</f>
        <v>4</v>
      </c>
      <c r="S817" cm="1">
        <f t="array" ref="S817">INDEX('state-winning-votes'!$A$1:$L$53,$Q817,$R817)</f>
        <v>336500</v>
      </c>
      <c r="T817">
        <f>INDEX('state-winning-votes'!$A$1:$L$53,MATCH($C817,'state-winning-votes'!$A:$A,0),MATCH($A817,'state-winning-votes'!$A$2:$L$2,0))</f>
        <v>336500</v>
      </c>
      <c r="U817" t="str">
        <f t="shared" si="37"/>
        <v>Reagan, Ronald</v>
      </c>
      <c r="V817" t="str">
        <f>_xlfn.XLOOKUP(INDEX('state-winning-votes'!$A$1:$L$53,MATCH($C817,'state-winning-votes'!$A:$A,0),MATCH($A817,'state-winning-votes'!$A$2:$L$2,0)),$L:$L,$H:$H)</f>
        <v>Reagan, Ronald</v>
      </c>
      <c r="W817" t="str">
        <f>VLOOKUP(A817,'national-winners'!$A$2:$B$13,2,0)</f>
        <v>Reagan, Ronald</v>
      </c>
      <c r="X817" t="str">
        <f t="shared" si="38"/>
        <v xml:space="preserve"> Ronald Reagan (W)</v>
      </c>
    </row>
    <row r="818" spans="1:24" x14ac:dyDescent="0.25">
      <c r="A818">
        <v>1984</v>
      </c>
      <c r="B818" t="s">
        <v>85</v>
      </c>
      <c r="C818" t="s">
        <v>86</v>
      </c>
      <c r="D818">
        <v>23</v>
      </c>
      <c r="E818">
        <v>11</v>
      </c>
      <c r="F818">
        <v>2</v>
      </c>
      <c r="G818" t="s">
        <v>16</v>
      </c>
      <c r="H818" t="s">
        <v>26</v>
      </c>
      <c r="I818" t="str">
        <f t="shared" si="36"/>
        <v>Hall, Gus(L)</v>
      </c>
      <c r="J818" t="s">
        <v>27</v>
      </c>
      <c r="K818" t="b">
        <v>0</v>
      </c>
      <c r="L818">
        <v>1292</v>
      </c>
      <c r="M818">
        <v>553144</v>
      </c>
      <c r="N818">
        <v>20171015</v>
      </c>
      <c r="O818" t="s">
        <v>19</v>
      </c>
      <c r="P818" t="str">
        <f>IF(VLOOKUP(A818,'national-winners'!$A$2:$B$13,2,0)=H818,"W","L")</f>
        <v>L</v>
      </c>
      <c r="Q818">
        <f>MATCH(C818,'state-winning-votes'!A:A,0)</f>
        <v>24</v>
      </c>
      <c r="R818">
        <f>MATCH(A818,'state-winning-votes'!$A$2:$L$2,0)</f>
        <v>4</v>
      </c>
      <c r="S818" cm="1">
        <f t="array" ref="S818">INDEX('state-winning-votes'!$A$1:$L$53,$Q818,$R818)</f>
        <v>336500</v>
      </c>
      <c r="T818">
        <f>INDEX('state-winning-votes'!$A$1:$L$53,MATCH($C818,'state-winning-votes'!$A:$A,0),MATCH($A818,'state-winning-votes'!$A$2:$L$2,0))</f>
        <v>336500</v>
      </c>
      <c r="U818" t="str">
        <f t="shared" si="37"/>
        <v>Reagan, Ronald</v>
      </c>
      <c r="V818" t="str">
        <f>_xlfn.XLOOKUP(INDEX('state-winning-votes'!$A$1:$L$53,MATCH($C818,'state-winning-votes'!$A:$A,0),MATCH($A818,'state-winning-votes'!$A$2:$L$2,0)),$L:$L,$H:$H)</f>
        <v>Reagan, Ronald</v>
      </c>
      <c r="W818" t="str">
        <f>VLOOKUP(A818,'national-winners'!$A$2:$B$13,2,0)</f>
        <v>Reagan, Ronald</v>
      </c>
      <c r="X818" t="str">
        <f t="shared" si="38"/>
        <v xml:space="preserve"> Ronald Reagan (W)</v>
      </c>
    </row>
    <row r="819" spans="1:24" x14ac:dyDescent="0.25">
      <c r="A819">
        <v>1984</v>
      </c>
      <c r="B819" t="s">
        <v>85</v>
      </c>
      <c r="C819" t="s">
        <v>86</v>
      </c>
      <c r="D819">
        <v>23</v>
      </c>
      <c r="E819">
        <v>11</v>
      </c>
      <c r="F819">
        <v>2</v>
      </c>
      <c r="G819" t="s">
        <v>16</v>
      </c>
      <c r="H819" t="s">
        <v>194</v>
      </c>
      <c r="I819" t="str">
        <f t="shared" si="36"/>
        <v>Serrette, Dennis(L)</v>
      </c>
      <c r="J819" t="s">
        <v>195</v>
      </c>
      <c r="K819" t="b">
        <v>0</v>
      </c>
      <c r="L819">
        <v>755</v>
      </c>
      <c r="M819">
        <v>553144</v>
      </c>
      <c r="N819">
        <v>20171015</v>
      </c>
      <c r="O819" t="s">
        <v>19</v>
      </c>
      <c r="P819" t="str">
        <f>IF(VLOOKUP(A819,'national-winners'!$A$2:$B$13,2,0)=H819,"W","L")</f>
        <v>L</v>
      </c>
      <c r="Q819">
        <f>MATCH(C819,'state-winning-votes'!A:A,0)</f>
        <v>24</v>
      </c>
      <c r="R819">
        <f>MATCH(A819,'state-winning-votes'!$A$2:$L$2,0)</f>
        <v>4</v>
      </c>
      <c r="S819" cm="1">
        <f t="array" ref="S819">INDEX('state-winning-votes'!$A$1:$L$53,$Q819,$R819)</f>
        <v>336500</v>
      </c>
      <c r="T819">
        <f>INDEX('state-winning-votes'!$A$1:$L$53,MATCH($C819,'state-winning-votes'!$A:$A,0),MATCH($A819,'state-winning-votes'!$A$2:$L$2,0))</f>
        <v>336500</v>
      </c>
      <c r="U819" t="str">
        <f t="shared" si="37"/>
        <v>Reagan, Ronald</v>
      </c>
      <c r="V819" t="str">
        <f>_xlfn.XLOOKUP(INDEX('state-winning-votes'!$A$1:$L$53,MATCH($C819,'state-winning-votes'!$A:$A,0),MATCH($A819,'state-winning-votes'!$A$2:$L$2,0)),$L:$L,$H:$H)</f>
        <v>Reagan, Ronald</v>
      </c>
      <c r="W819" t="str">
        <f>VLOOKUP(A819,'national-winners'!$A$2:$B$13,2,0)</f>
        <v>Reagan, Ronald</v>
      </c>
      <c r="X819" t="str">
        <f t="shared" si="38"/>
        <v xml:space="preserve"> Ronald Reagan (W)</v>
      </c>
    </row>
    <row r="820" spans="1:24" x14ac:dyDescent="0.25">
      <c r="A820">
        <v>1984</v>
      </c>
      <c r="B820" t="s">
        <v>85</v>
      </c>
      <c r="C820" t="s">
        <v>86</v>
      </c>
      <c r="D820">
        <v>23</v>
      </c>
      <c r="E820">
        <v>11</v>
      </c>
      <c r="F820">
        <v>2</v>
      </c>
      <c r="G820" t="s">
        <v>16</v>
      </c>
      <c r="H820" t="s">
        <v>59</v>
      </c>
      <c r="I820" t="str">
        <f t="shared" si="36"/>
        <v>Other(L)</v>
      </c>
      <c r="K820" t="b">
        <v>0</v>
      </c>
      <c r="L820">
        <v>82</v>
      </c>
      <c r="M820">
        <v>553144</v>
      </c>
      <c r="N820">
        <v>20171015</v>
      </c>
      <c r="O820" t="s">
        <v>19</v>
      </c>
      <c r="P820" t="str">
        <f>IF(VLOOKUP(A820,'national-winners'!$A$2:$B$13,2,0)=H820,"W","L")</f>
        <v>L</v>
      </c>
      <c r="Q820">
        <f>MATCH(C820,'state-winning-votes'!A:A,0)</f>
        <v>24</v>
      </c>
      <c r="R820">
        <f>MATCH(A820,'state-winning-votes'!$A$2:$L$2,0)</f>
        <v>4</v>
      </c>
      <c r="S820" cm="1">
        <f t="array" ref="S820">INDEX('state-winning-votes'!$A$1:$L$53,$Q820,$R820)</f>
        <v>336500</v>
      </c>
      <c r="T820">
        <f>INDEX('state-winning-votes'!$A$1:$L$53,MATCH($C820,'state-winning-votes'!$A:$A,0),MATCH($A820,'state-winning-votes'!$A$2:$L$2,0))</f>
        <v>336500</v>
      </c>
      <c r="U820" t="str">
        <f t="shared" si="37"/>
        <v>Reagan, Ronald</v>
      </c>
      <c r="V820" t="str">
        <f>_xlfn.XLOOKUP(INDEX('state-winning-votes'!$A$1:$L$53,MATCH($C820,'state-winning-votes'!$A:$A,0),MATCH($A820,'state-winning-votes'!$A$2:$L$2,0)),$L:$L,$H:$H)</f>
        <v>Reagan, Ronald</v>
      </c>
      <c r="W820" t="str">
        <f>VLOOKUP(A820,'national-winners'!$A$2:$B$13,2,0)</f>
        <v>Reagan, Ronald</v>
      </c>
      <c r="X820" t="str">
        <f t="shared" si="38"/>
        <v xml:space="preserve"> Ronald Reagan (W)</v>
      </c>
    </row>
    <row r="821" spans="1:24" x14ac:dyDescent="0.25">
      <c r="A821">
        <v>1984</v>
      </c>
      <c r="B821" t="s">
        <v>87</v>
      </c>
      <c r="C821" t="s">
        <v>88</v>
      </c>
      <c r="D821">
        <v>24</v>
      </c>
      <c r="E821">
        <v>52</v>
      </c>
      <c r="F821">
        <v>52</v>
      </c>
      <c r="G821" t="s">
        <v>16</v>
      </c>
      <c r="H821" t="s">
        <v>160</v>
      </c>
      <c r="I821" t="str">
        <f t="shared" si="36"/>
        <v>Reagan, Ronald(W)</v>
      </c>
      <c r="J821" t="s">
        <v>21</v>
      </c>
      <c r="K821" t="b">
        <v>0</v>
      </c>
      <c r="L821">
        <v>879918</v>
      </c>
      <c r="M821">
        <v>1675873</v>
      </c>
      <c r="N821">
        <v>20171015</v>
      </c>
      <c r="O821" t="s">
        <v>19</v>
      </c>
      <c r="P821" t="str">
        <f>IF(VLOOKUP(A821,'national-winners'!$A$2:$B$13,2,0)=H821,"W","L")</f>
        <v>W</v>
      </c>
      <c r="Q821">
        <f>MATCH(C821,'state-winning-votes'!A:A,0)</f>
        <v>23</v>
      </c>
      <c r="R821">
        <f>MATCH(A821,'state-winning-votes'!$A$2:$L$2,0)</f>
        <v>4</v>
      </c>
      <c r="S821" cm="1">
        <f t="array" ref="S821">INDEX('state-winning-votes'!$A$1:$L$53,$Q821,$R821)</f>
        <v>879918</v>
      </c>
      <c r="T821">
        <f>INDEX('state-winning-votes'!$A$1:$L$53,MATCH($C821,'state-winning-votes'!$A:$A,0),MATCH($A821,'state-winning-votes'!$A$2:$L$2,0))</f>
        <v>879918</v>
      </c>
      <c r="U821" t="str">
        <f t="shared" si="37"/>
        <v>Reagan, Ronald</v>
      </c>
      <c r="V821" t="str">
        <f>_xlfn.XLOOKUP(INDEX('state-winning-votes'!$A$1:$L$53,MATCH($C821,'state-winning-votes'!$A:$A,0),MATCH($A821,'state-winning-votes'!$A$2:$L$2,0)),$L:$L,$H:$H)</f>
        <v>Reagan, Ronald</v>
      </c>
      <c r="W821" t="str">
        <f>VLOOKUP(A821,'national-winners'!$A$2:$B$13,2,0)</f>
        <v>Reagan, Ronald</v>
      </c>
      <c r="X821" t="str">
        <f t="shared" si="38"/>
        <v xml:space="preserve"> Ronald Reagan (W)</v>
      </c>
    </row>
    <row r="822" spans="1:24" x14ac:dyDescent="0.25">
      <c r="A822">
        <v>1984</v>
      </c>
      <c r="B822" t="s">
        <v>87</v>
      </c>
      <c r="C822" t="s">
        <v>88</v>
      </c>
      <c r="D822">
        <v>24</v>
      </c>
      <c r="E822">
        <v>52</v>
      </c>
      <c r="F822">
        <v>52</v>
      </c>
      <c r="G822" t="s">
        <v>16</v>
      </c>
      <c r="H822" t="s">
        <v>189</v>
      </c>
      <c r="I822" t="str">
        <f t="shared" si="36"/>
        <v>Mondale, Walter(L)</v>
      </c>
      <c r="J822" t="s">
        <v>18</v>
      </c>
      <c r="K822" t="b">
        <v>0</v>
      </c>
      <c r="L822">
        <v>787935</v>
      </c>
      <c r="M822">
        <v>1675873</v>
      </c>
      <c r="N822">
        <v>20171015</v>
      </c>
      <c r="O822" t="s">
        <v>19</v>
      </c>
      <c r="P822" t="str">
        <f>IF(VLOOKUP(A822,'national-winners'!$A$2:$B$13,2,0)=H822,"W","L")</f>
        <v>L</v>
      </c>
      <c r="Q822">
        <f>MATCH(C822,'state-winning-votes'!A:A,0)</f>
        <v>23</v>
      </c>
      <c r="R822">
        <f>MATCH(A822,'state-winning-votes'!$A$2:$L$2,0)</f>
        <v>4</v>
      </c>
      <c r="S822" cm="1">
        <f t="array" ref="S822">INDEX('state-winning-votes'!$A$1:$L$53,$Q822,$R822)</f>
        <v>879918</v>
      </c>
      <c r="T822">
        <f>INDEX('state-winning-votes'!$A$1:$L$53,MATCH($C822,'state-winning-votes'!$A:$A,0),MATCH($A822,'state-winning-votes'!$A$2:$L$2,0))</f>
        <v>879918</v>
      </c>
      <c r="U822" t="str">
        <f t="shared" si="37"/>
        <v>Reagan, Ronald</v>
      </c>
      <c r="V822" t="str">
        <f>_xlfn.XLOOKUP(INDEX('state-winning-votes'!$A$1:$L$53,MATCH($C822,'state-winning-votes'!$A:$A,0),MATCH($A822,'state-winning-votes'!$A$2:$L$2,0)),$L:$L,$H:$H)</f>
        <v>Reagan, Ronald</v>
      </c>
      <c r="W822" t="str">
        <f>VLOOKUP(A822,'national-winners'!$A$2:$B$13,2,0)</f>
        <v>Reagan, Ronald</v>
      </c>
      <c r="X822" t="str">
        <f t="shared" si="38"/>
        <v xml:space="preserve"> Ronald Reagan (W)</v>
      </c>
    </row>
    <row r="823" spans="1:24" x14ac:dyDescent="0.25">
      <c r="A823">
        <v>1984</v>
      </c>
      <c r="B823" t="s">
        <v>87</v>
      </c>
      <c r="C823" t="s">
        <v>88</v>
      </c>
      <c r="D823">
        <v>24</v>
      </c>
      <c r="E823">
        <v>52</v>
      </c>
      <c r="F823">
        <v>52</v>
      </c>
      <c r="G823" t="s">
        <v>16</v>
      </c>
      <c r="H823" t="s">
        <v>190</v>
      </c>
      <c r="I823" t="str">
        <f t="shared" si="36"/>
        <v>Bergland, David(L)</v>
      </c>
      <c r="J823" t="s">
        <v>29</v>
      </c>
      <c r="K823" t="b">
        <v>0</v>
      </c>
      <c r="L823">
        <v>5721</v>
      </c>
      <c r="M823">
        <v>1675873</v>
      </c>
      <c r="N823">
        <v>20171015</v>
      </c>
      <c r="O823" t="s">
        <v>19</v>
      </c>
      <c r="P823" t="str">
        <f>IF(VLOOKUP(A823,'national-winners'!$A$2:$B$13,2,0)=H823,"W","L")</f>
        <v>L</v>
      </c>
      <c r="Q823">
        <f>MATCH(C823,'state-winning-votes'!A:A,0)</f>
        <v>23</v>
      </c>
      <c r="R823">
        <f>MATCH(A823,'state-winning-votes'!$A$2:$L$2,0)</f>
        <v>4</v>
      </c>
      <c r="S823" cm="1">
        <f t="array" ref="S823">INDEX('state-winning-votes'!$A$1:$L$53,$Q823,$R823)</f>
        <v>879918</v>
      </c>
      <c r="T823">
        <f>INDEX('state-winning-votes'!$A$1:$L$53,MATCH($C823,'state-winning-votes'!$A:$A,0),MATCH($A823,'state-winning-votes'!$A$2:$L$2,0))</f>
        <v>879918</v>
      </c>
      <c r="U823" t="str">
        <f t="shared" si="37"/>
        <v>Reagan, Ronald</v>
      </c>
      <c r="V823" t="str">
        <f>_xlfn.XLOOKUP(INDEX('state-winning-votes'!$A$1:$L$53,MATCH($C823,'state-winning-votes'!$A:$A,0),MATCH($A823,'state-winning-votes'!$A$2:$L$2,0)),$L:$L,$H:$H)</f>
        <v>Reagan, Ronald</v>
      </c>
      <c r="W823" t="str">
        <f>VLOOKUP(A823,'national-winners'!$A$2:$B$13,2,0)</f>
        <v>Reagan, Ronald</v>
      </c>
      <c r="X823" t="str">
        <f t="shared" si="38"/>
        <v xml:space="preserve"> Ronald Reagan (W)</v>
      </c>
    </row>
    <row r="824" spans="1:24" x14ac:dyDescent="0.25">
      <c r="A824">
        <v>1984</v>
      </c>
      <c r="B824" t="s">
        <v>87</v>
      </c>
      <c r="C824" t="s">
        <v>88</v>
      </c>
      <c r="D824">
        <v>24</v>
      </c>
      <c r="E824">
        <v>52</v>
      </c>
      <c r="F824">
        <v>52</v>
      </c>
      <c r="G824" t="s">
        <v>16</v>
      </c>
      <c r="H824" t="s">
        <v>26</v>
      </c>
      <c r="I824" t="str">
        <f t="shared" si="36"/>
        <v>Hall, Gus(L)</v>
      </c>
      <c r="J824" t="s">
        <v>27</v>
      </c>
      <c r="K824" t="b">
        <v>0</v>
      </c>
      <c r="L824">
        <v>898</v>
      </c>
      <c r="M824">
        <v>1675873</v>
      </c>
      <c r="N824">
        <v>20171015</v>
      </c>
      <c r="O824" t="s">
        <v>19</v>
      </c>
      <c r="P824" t="str">
        <f>IF(VLOOKUP(A824,'national-winners'!$A$2:$B$13,2,0)=H824,"W","L")</f>
        <v>L</v>
      </c>
      <c r="Q824">
        <f>MATCH(C824,'state-winning-votes'!A:A,0)</f>
        <v>23</v>
      </c>
      <c r="R824">
        <f>MATCH(A824,'state-winning-votes'!$A$2:$L$2,0)</f>
        <v>4</v>
      </c>
      <c r="S824" cm="1">
        <f t="array" ref="S824">INDEX('state-winning-votes'!$A$1:$L$53,$Q824,$R824)</f>
        <v>879918</v>
      </c>
      <c r="T824">
        <f>INDEX('state-winning-votes'!$A$1:$L$53,MATCH($C824,'state-winning-votes'!$A:$A,0),MATCH($A824,'state-winning-votes'!$A$2:$L$2,0))</f>
        <v>879918</v>
      </c>
      <c r="U824" t="str">
        <f t="shared" si="37"/>
        <v>Reagan, Ronald</v>
      </c>
      <c r="V824" t="str">
        <f>_xlfn.XLOOKUP(INDEX('state-winning-votes'!$A$1:$L$53,MATCH($C824,'state-winning-votes'!$A:$A,0),MATCH($A824,'state-winning-votes'!$A$2:$L$2,0)),$L:$L,$H:$H)</f>
        <v>Reagan, Ronald</v>
      </c>
      <c r="W824" t="str">
        <f>VLOOKUP(A824,'national-winners'!$A$2:$B$13,2,0)</f>
        <v>Reagan, Ronald</v>
      </c>
      <c r="X824" t="str">
        <f t="shared" si="38"/>
        <v xml:space="preserve"> Ronald Reagan (W)</v>
      </c>
    </row>
    <row r="825" spans="1:24" x14ac:dyDescent="0.25">
      <c r="A825">
        <v>1984</v>
      </c>
      <c r="B825" t="s">
        <v>87</v>
      </c>
      <c r="C825" t="s">
        <v>88</v>
      </c>
      <c r="D825">
        <v>24</v>
      </c>
      <c r="E825">
        <v>52</v>
      </c>
      <c r="F825">
        <v>52</v>
      </c>
      <c r="G825" t="s">
        <v>16</v>
      </c>
      <c r="H825" t="s">
        <v>201</v>
      </c>
      <c r="I825" t="str">
        <f t="shared" si="36"/>
        <v>Holmes, Larry(L)</v>
      </c>
      <c r="J825" t="s">
        <v>170</v>
      </c>
      <c r="K825" t="b">
        <v>0</v>
      </c>
      <c r="L825">
        <v>745</v>
      </c>
      <c r="M825">
        <v>1675873</v>
      </c>
      <c r="N825">
        <v>20171015</v>
      </c>
      <c r="O825" t="s">
        <v>19</v>
      </c>
      <c r="P825" t="str">
        <f>IF(VLOOKUP(A825,'national-winners'!$A$2:$B$13,2,0)=H825,"W","L")</f>
        <v>L</v>
      </c>
      <c r="Q825">
        <f>MATCH(C825,'state-winning-votes'!A:A,0)</f>
        <v>23</v>
      </c>
      <c r="R825">
        <f>MATCH(A825,'state-winning-votes'!$A$2:$L$2,0)</f>
        <v>4</v>
      </c>
      <c r="S825" cm="1">
        <f t="array" ref="S825">INDEX('state-winning-votes'!$A$1:$L$53,$Q825,$R825)</f>
        <v>879918</v>
      </c>
      <c r="T825">
        <f>INDEX('state-winning-votes'!$A$1:$L$53,MATCH($C825,'state-winning-votes'!$A:$A,0),MATCH($A825,'state-winning-votes'!$A$2:$L$2,0))</f>
        <v>879918</v>
      </c>
      <c r="U825" t="str">
        <f t="shared" si="37"/>
        <v>Reagan, Ronald</v>
      </c>
      <c r="V825" t="str">
        <f>_xlfn.XLOOKUP(INDEX('state-winning-votes'!$A$1:$L$53,MATCH($C825,'state-winning-votes'!$A:$A,0),MATCH($A825,'state-winning-votes'!$A$2:$L$2,0)),$L:$L,$H:$H)</f>
        <v>Reagan, Ronald</v>
      </c>
      <c r="W825" t="str">
        <f>VLOOKUP(A825,'national-winners'!$A$2:$B$13,2,0)</f>
        <v>Reagan, Ronald</v>
      </c>
      <c r="X825" t="str">
        <f t="shared" si="38"/>
        <v xml:space="preserve"> Ronald Reagan (W)</v>
      </c>
    </row>
    <row r="826" spans="1:24" x14ac:dyDescent="0.25">
      <c r="A826">
        <v>1984</v>
      </c>
      <c r="B826" t="s">
        <v>87</v>
      </c>
      <c r="C826" t="s">
        <v>88</v>
      </c>
      <c r="D826">
        <v>24</v>
      </c>
      <c r="E826">
        <v>52</v>
      </c>
      <c r="F826">
        <v>52</v>
      </c>
      <c r="G826" t="s">
        <v>16</v>
      </c>
      <c r="H826" t="s">
        <v>194</v>
      </c>
      <c r="I826" t="str">
        <f t="shared" si="36"/>
        <v>Serrette, Dennis(L)</v>
      </c>
      <c r="J826" t="s">
        <v>195</v>
      </c>
      <c r="K826" t="b">
        <v>0</v>
      </c>
      <c r="L826">
        <v>656</v>
      </c>
      <c r="M826">
        <v>1675873</v>
      </c>
      <c r="N826">
        <v>20171015</v>
      </c>
      <c r="O826" t="s">
        <v>19</v>
      </c>
      <c r="P826" t="str">
        <f>IF(VLOOKUP(A826,'national-winners'!$A$2:$B$13,2,0)=H826,"W","L")</f>
        <v>L</v>
      </c>
      <c r="Q826">
        <f>MATCH(C826,'state-winning-votes'!A:A,0)</f>
        <v>23</v>
      </c>
      <c r="R826">
        <f>MATCH(A826,'state-winning-votes'!$A$2:$L$2,0)</f>
        <v>4</v>
      </c>
      <c r="S826" cm="1">
        <f t="array" ref="S826">INDEX('state-winning-votes'!$A$1:$L$53,$Q826,$R826)</f>
        <v>879918</v>
      </c>
      <c r="T826">
        <f>INDEX('state-winning-votes'!$A$1:$L$53,MATCH($C826,'state-winning-votes'!$A:$A,0),MATCH($A826,'state-winning-votes'!$A$2:$L$2,0))</f>
        <v>879918</v>
      </c>
      <c r="U826" t="str">
        <f t="shared" si="37"/>
        <v>Reagan, Ronald</v>
      </c>
      <c r="V826" t="str">
        <f>_xlfn.XLOOKUP(INDEX('state-winning-votes'!$A$1:$L$53,MATCH($C826,'state-winning-votes'!$A:$A,0),MATCH($A826,'state-winning-votes'!$A$2:$L$2,0)),$L:$L,$H:$H)</f>
        <v>Reagan, Ronald</v>
      </c>
      <c r="W826" t="str">
        <f>VLOOKUP(A826,'national-winners'!$A$2:$B$13,2,0)</f>
        <v>Reagan, Ronald</v>
      </c>
      <c r="X826" t="str">
        <f t="shared" si="38"/>
        <v xml:space="preserve"> Ronald Reagan (W)</v>
      </c>
    </row>
    <row r="827" spans="1:24" x14ac:dyDescent="0.25">
      <c r="A827">
        <v>1984</v>
      </c>
      <c r="B827" t="s">
        <v>89</v>
      </c>
      <c r="C827" t="s">
        <v>90</v>
      </c>
      <c r="D827">
        <v>25</v>
      </c>
      <c r="E827">
        <v>14</v>
      </c>
      <c r="F827">
        <v>3</v>
      </c>
      <c r="G827" t="s">
        <v>16</v>
      </c>
      <c r="H827" t="s">
        <v>160</v>
      </c>
      <c r="I827" t="str">
        <f t="shared" si="36"/>
        <v>Reagan, Ronald(W)</v>
      </c>
      <c r="J827" t="s">
        <v>21</v>
      </c>
      <c r="K827" t="b">
        <v>0</v>
      </c>
      <c r="L827">
        <v>1310936</v>
      </c>
      <c r="M827">
        <v>2559383</v>
      </c>
      <c r="N827">
        <v>20171015</v>
      </c>
      <c r="O827" t="s">
        <v>19</v>
      </c>
      <c r="P827" t="str">
        <f>IF(VLOOKUP(A827,'national-winners'!$A$2:$B$13,2,0)=H827,"W","L")</f>
        <v>W</v>
      </c>
      <c r="Q827">
        <f>MATCH(C827,'state-winning-votes'!A:A,0)</f>
        <v>22</v>
      </c>
      <c r="R827">
        <f>MATCH(A827,'state-winning-votes'!$A$2:$L$2,0)</f>
        <v>4</v>
      </c>
      <c r="S827" cm="1">
        <f t="array" ref="S827">INDEX('state-winning-votes'!$A$1:$L$53,$Q827,$R827)</f>
        <v>1310936</v>
      </c>
      <c r="T827">
        <f>INDEX('state-winning-votes'!$A$1:$L$53,MATCH($C827,'state-winning-votes'!$A:$A,0),MATCH($A827,'state-winning-votes'!$A$2:$L$2,0))</f>
        <v>1310936</v>
      </c>
      <c r="U827" t="str">
        <f t="shared" si="37"/>
        <v>Reagan, Ronald</v>
      </c>
      <c r="V827" t="str">
        <f>_xlfn.XLOOKUP(INDEX('state-winning-votes'!$A$1:$L$53,MATCH($C827,'state-winning-votes'!$A:$A,0),MATCH($A827,'state-winning-votes'!$A$2:$L$2,0)),$L:$L,$H:$H)</f>
        <v>Reagan, Ronald</v>
      </c>
      <c r="W827" t="str">
        <f>VLOOKUP(A827,'national-winners'!$A$2:$B$13,2,0)</f>
        <v>Reagan, Ronald</v>
      </c>
      <c r="X827" t="str">
        <f t="shared" si="38"/>
        <v xml:space="preserve"> Ronald Reagan (W)</v>
      </c>
    </row>
    <row r="828" spans="1:24" x14ac:dyDescent="0.25">
      <c r="A828">
        <v>1984</v>
      </c>
      <c r="B828" t="s">
        <v>89</v>
      </c>
      <c r="C828" t="s">
        <v>90</v>
      </c>
      <c r="D828">
        <v>25</v>
      </c>
      <c r="E828">
        <v>14</v>
      </c>
      <c r="F828">
        <v>3</v>
      </c>
      <c r="G828" t="s">
        <v>16</v>
      </c>
      <c r="H828" t="s">
        <v>189</v>
      </c>
      <c r="I828" t="str">
        <f t="shared" si="36"/>
        <v>Mondale, Walter(L)</v>
      </c>
      <c r="J828" t="s">
        <v>18</v>
      </c>
      <c r="K828" t="b">
        <v>0</v>
      </c>
      <c r="L828">
        <v>1239606</v>
      </c>
      <c r="M828">
        <v>2559383</v>
      </c>
      <c r="N828">
        <v>20171015</v>
      </c>
      <c r="O828" t="s">
        <v>19</v>
      </c>
      <c r="P828" t="str">
        <f>IF(VLOOKUP(A828,'national-winners'!$A$2:$B$13,2,0)=H828,"W","L")</f>
        <v>L</v>
      </c>
      <c r="Q828">
        <f>MATCH(C828,'state-winning-votes'!A:A,0)</f>
        <v>22</v>
      </c>
      <c r="R828">
        <f>MATCH(A828,'state-winning-votes'!$A$2:$L$2,0)</f>
        <v>4</v>
      </c>
      <c r="S828" cm="1">
        <f t="array" ref="S828">INDEX('state-winning-votes'!$A$1:$L$53,$Q828,$R828)</f>
        <v>1310936</v>
      </c>
      <c r="T828">
        <f>INDEX('state-winning-votes'!$A$1:$L$53,MATCH($C828,'state-winning-votes'!$A:$A,0),MATCH($A828,'state-winning-votes'!$A$2:$L$2,0))</f>
        <v>1310936</v>
      </c>
      <c r="U828" t="str">
        <f t="shared" si="37"/>
        <v>Reagan, Ronald</v>
      </c>
      <c r="V828" t="str">
        <f>_xlfn.XLOOKUP(INDEX('state-winning-votes'!$A$1:$L$53,MATCH($C828,'state-winning-votes'!$A:$A,0),MATCH($A828,'state-winning-votes'!$A$2:$L$2,0)),$L:$L,$H:$H)</f>
        <v>Reagan, Ronald</v>
      </c>
      <c r="W828" t="str">
        <f>VLOOKUP(A828,'national-winners'!$A$2:$B$13,2,0)</f>
        <v>Reagan, Ronald</v>
      </c>
      <c r="X828" t="str">
        <f t="shared" si="38"/>
        <v xml:space="preserve"> Ronald Reagan (W)</v>
      </c>
    </row>
    <row r="829" spans="1:24" x14ac:dyDescent="0.25">
      <c r="A829">
        <v>1984</v>
      </c>
      <c r="B829" t="s">
        <v>89</v>
      </c>
      <c r="C829" t="s">
        <v>90</v>
      </c>
      <c r="D829">
        <v>25</v>
      </c>
      <c r="E829">
        <v>14</v>
      </c>
      <c r="F829">
        <v>3</v>
      </c>
      <c r="G829" t="s">
        <v>16</v>
      </c>
      <c r="H829" t="s">
        <v>194</v>
      </c>
      <c r="I829" t="str">
        <f t="shared" si="36"/>
        <v>Serrette, Dennis(L)</v>
      </c>
      <c r="J829" t="s">
        <v>195</v>
      </c>
      <c r="K829" t="b">
        <v>0</v>
      </c>
      <c r="L829">
        <v>7998</v>
      </c>
      <c r="M829">
        <v>2559383</v>
      </c>
      <c r="N829">
        <v>20171015</v>
      </c>
      <c r="O829" t="s">
        <v>19</v>
      </c>
      <c r="P829" t="str">
        <f>IF(VLOOKUP(A829,'national-winners'!$A$2:$B$13,2,0)=H829,"W","L")</f>
        <v>L</v>
      </c>
      <c r="Q829">
        <f>MATCH(C829,'state-winning-votes'!A:A,0)</f>
        <v>22</v>
      </c>
      <c r="R829">
        <f>MATCH(A829,'state-winning-votes'!$A$2:$L$2,0)</f>
        <v>4</v>
      </c>
      <c r="S829" cm="1">
        <f t="array" ref="S829">INDEX('state-winning-votes'!$A$1:$L$53,$Q829,$R829)</f>
        <v>1310936</v>
      </c>
      <c r="T829">
        <f>INDEX('state-winning-votes'!$A$1:$L$53,MATCH($C829,'state-winning-votes'!$A:$A,0),MATCH($A829,'state-winning-votes'!$A$2:$L$2,0))</f>
        <v>1310936</v>
      </c>
      <c r="U829" t="str">
        <f t="shared" si="37"/>
        <v>Reagan, Ronald</v>
      </c>
      <c r="V829" t="str">
        <f>_xlfn.XLOOKUP(INDEX('state-winning-votes'!$A$1:$L$53,MATCH($C829,'state-winning-votes'!$A:$A,0),MATCH($A829,'state-winning-votes'!$A$2:$L$2,0)),$L:$L,$H:$H)</f>
        <v>Reagan, Ronald</v>
      </c>
      <c r="W829" t="str">
        <f>VLOOKUP(A829,'national-winners'!$A$2:$B$13,2,0)</f>
        <v>Reagan, Ronald</v>
      </c>
      <c r="X829" t="str">
        <f t="shared" si="38"/>
        <v xml:space="preserve"> Ronald Reagan (W)</v>
      </c>
    </row>
    <row r="830" spans="1:24" x14ac:dyDescent="0.25">
      <c r="A830">
        <v>1984</v>
      </c>
      <c r="B830" t="s">
        <v>89</v>
      </c>
      <c r="C830" t="s">
        <v>90</v>
      </c>
      <c r="D830">
        <v>25</v>
      </c>
      <c r="E830">
        <v>14</v>
      </c>
      <c r="F830">
        <v>3</v>
      </c>
      <c r="G830" t="s">
        <v>16</v>
      </c>
      <c r="H830" t="s">
        <v>59</v>
      </c>
      <c r="I830" t="str">
        <f t="shared" si="36"/>
        <v>Other(L)</v>
      </c>
      <c r="K830" t="b">
        <v>0</v>
      </c>
      <c r="L830">
        <v>843</v>
      </c>
      <c r="M830">
        <v>2559383</v>
      </c>
      <c r="N830">
        <v>20171015</v>
      </c>
      <c r="O830" t="s">
        <v>19</v>
      </c>
      <c r="P830" t="str">
        <f>IF(VLOOKUP(A830,'national-winners'!$A$2:$B$13,2,0)=H830,"W","L")</f>
        <v>L</v>
      </c>
      <c r="Q830">
        <f>MATCH(C830,'state-winning-votes'!A:A,0)</f>
        <v>22</v>
      </c>
      <c r="R830">
        <f>MATCH(A830,'state-winning-votes'!$A$2:$L$2,0)</f>
        <v>4</v>
      </c>
      <c r="S830" cm="1">
        <f t="array" ref="S830">INDEX('state-winning-votes'!$A$1:$L$53,$Q830,$R830)</f>
        <v>1310936</v>
      </c>
      <c r="T830">
        <f>INDEX('state-winning-votes'!$A$1:$L$53,MATCH($C830,'state-winning-votes'!$A:$A,0),MATCH($A830,'state-winning-votes'!$A$2:$L$2,0))</f>
        <v>1310936</v>
      </c>
      <c r="U830" t="str">
        <f t="shared" si="37"/>
        <v>Reagan, Ronald</v>
      </c>
      <c r="V830" t="str">
        <f>_xlfn.XLOOKUP(INDEX('state-winning-votes'!$A$1:$L$53,MATCH($C830,'state-winning-votes'!$A:$A,0),MATCH($A830,'state-winning-votes'!$A$2:$L$2,0)),$L:$L,$H:$H)</f>
        <v>Reagan, Ronald</v>
      </c>
      <c r="W830" t="str">
        <f>VLOOKUP(A830,'national-winners'!$A$2:$B$13,2,0)</f>
        <v>Reagan, Ronald</v>
      </c>
      <c r="X830" t="str">
        <f t="shared" si="38"/>
        <v xml:space="preserve"> Ronald Reagan (W)</v>
      </c>
    </row>
    <row r="831" spans="1:24" x14ac:dyDescent="0.25">
      <c r="A831">
        <v>1984</v>
      </c>
      <c r="B831" t="s">
        <v>91</v>
      </c>
      <c r="C831" t="s">
        <v>92</v>
      </c>
      <c r="D831">
        <v>26</v>
      </c>
      <c r="E831">
        <v>34</v>
      </c>
      <c r="F831">
        <v>23</v>
      </c>
      <c r="G831" t="s">
        <v>16</v>
      </c>
      <c r="H831" t="s">
        <v>160</v>
      </c>
      <c r="I831" t="str">
        <f t="shared" si="36"/>
        <v>Reagan, Ronald(W)</v>
      </c>
      <c r="J831" t="s">
        <v>21</v>
      </c>
      <c r="K831" t="b">
        <v>0</v>
      </c>
      <c r="L831">
        <v>2251571</v>
      </c>
      <c r="M831">
        <v>3801658</v>
      </c>
      <c r="N831">
        <v>20171015</v>
      </c>
      <c r="O831" t="s">
        <v>19</v>
      </c>
      <c r="P831" t="str">
        <f>IF(VLOOKUP(A831,'national-winners'!$A$2:$B$13,2,0)=H831,"W","L")</f>
        <v>W</v>
      </c>
      <c r="Q831">
        <f>MATCH(C831,'state-winning-votes'!A:A,0)</f>
        <v>25</v>
      </c>
      <c r="R831">
        <f>MATCH(A831,'state-winning-votes'!$A$2:$L$2,0)</f>
        <v>4</v>
      </c>
      <c r="S831" cm="1">
        <f t="array" ref="S831">INDEX('state-winning-votes'!$A$1:$L$53,$Q831,$R831)</f>
        <v>2251571</v>
      </c>
      <c r="T831">
        <f>INDEX('state-winning-votes'!$A$1:$L$53,MATCH($C831,'state-winning-votes'!$A:$A,0),MATCH($A831,'state-winning-votes'!$A$2:$L$2,0))</f>
        <v>2251571</v>
      </c>
      <c r="U831" t="str">
        <f t="shared" si="37"/>
        <v>Reagan, Ronald</v>
      </c>
      <c r="V831" t="str">
        <f>_xlfn.XLOOKUP(INDEX('state-winning-votes'!$A$1:$L$53,MATCH($C831,'state-winning-votes'!$A:$A,0),MATCH($A831,'state-winning-votes'!$A$2:$L$2,0)),$L:$L,$H:$H)</f>
        <v>Reagan, Ronald</v>
      </c>
      <c r="W831" t="str">
        <f>VLOOKUP(A831,'national-winners'!$A$2:$B$13,2,0)</f>
        <v>Reagan, Ronald</v>
      </c>
      <c r="X831" t="str">
        <f t="shared" si="38"/>
        <v xml:space="preserve"> Ronald Reagan (W)</v>
      </c>
    </row>
    <row r="832" spans="1:24" x14ac:dyDescent="0.25">
      <c r="A832">
        <v>1984</v>
      </c>
      <c r="B832" t="s">
        <v>91</v>
      </c>
      <c r="C832" t="s">
        <v>92</v>
      </c>
      <c r="D832">
        <v>26</v>
      </c>
      <c r="E832">
        <v>34</v>
      </c>
      <c r="F832">
        <v>23</v>
      </c>
      <c r="G832" t="s">
        <v>16</v>
      </c>
      <c r="H832" t="s">
        <v>189</v>
      </c>
      <c r="I832" t="str">
        <f t="shared" si="36"/>
        <v>Mondale, Walter(L)</v>
      </c>
      <c r="J832" t="s">
        <v>18</v>
      </c>
      <c r="K832" t="b">
        <v>0</v>
      </c>
      <c r="L832">
        <v>1529638</v>
      </c>
      <c r="M832">
        <v>3801658</v>
      </c>
      <c r="N832">
        <v>20171015</v>
      </c>
      <c r="O832" t="s">
        <v>19</v>
      </c>
      <c r="P832" t="str">
        <f>IF(VLOOKUP(A832,'national-winners'!$A$2:$B$13,2,0)=H832,"W","L")</f>
        <v>L</v>
      </c>
      <c r="Q832">
        <f>MATCH(C832,'state-winning-votes'!A:A,0)</f>
        <v>25</v>
      </c>
      <c r="R832">
        <f>MATCH(A832,'state-winning-votes'!$A$2:$L$2,0)</f>
        <v>4</v>
      </c>
      <c r="S832" cm="1">
        <f t="array" ref="S832">INDEX('state-winning-votes'!$A$1:$L$53,$Q832,$R832)</f>
        <v>2251571</v>
      </c>
      <c r="T832">
        <f>INDEX('state-winning-votes'!$A$1:$L$53,MATCH($C832,'state-winning-votes'!$A:$A,0),MATCH($A832,'state-winning-votes'!$A$2:$L$2,0))</f>
        <v>2251571</v>
      </c>
      <c r="U832" t="str">
        <f t="shared" si="37"/>
        <v>Reagan, Ronald</v>
      </c>
      <c r="V832" t="str">
        <f>_xlfn.XLOOKUP(INDEX('state-winning-votes'!$A$1:$L$53,MATCH($C832,'state-winning-votes'!$A:$A,0),MATCH($A832,'state-winning-votes'!$A$2:$L$2,0)),$L:$L,$H:$H)</f>
        <v>Reagan, Ronald</v>
      </c>
      <c r="W832" t="str">
        <f>VLOOKUP(A832,'national-winners'!$A$2:$B$13,2,0)</f>
        <v>Reagan, Ronald</v>
      </c>
      <c r="X832" t="str">
        <f t="shared" si="38"/>
        <v xml:space="preserve"> Ronald Reagan (W)</v>
      </c>
    </row>
    <row r="833" spans="1:24" x14ac:dyDescent="0.25">
      <c r="A833">
        <v>1984</v>
      </c>
      <c r="B833" t="s">
        <v>91</v>
      </c>
      <c r="C833" t="s">
        <v>92</v>
      </c>
      <c r="D833">
        <v>26</v>
      </c>
      <c r="E833">
        <v>34</v>
      </c>
      <c r="F833">
        <v>23</v>
      </c>
      <c r="G833" t="s">
        <v>16</v>
      </c>
      <c r="H833" t="s">
        <v>190</v>
      </c>
      <c r="I833" t="str">
        <f t="shared" si="36"/>
        <v>Bergland, David(L)</v>
      </c>
      <c r="J833" t="s">
        <v>29</v>
      </c>
      <c r="K833" t="b">
        <v>0</v>
      </c>
      <c r="L833">
        <v>10055</v>
      </c>
      <c r="M833">
        <v>3801658</v>
      </c>
      <c r="N833">
        <v>20171015</v>
      </c>
      <c r="O833" t="s">
        <v>19</v>
      </c>
      <c r="P833" t="str">
        <f>IF(VLOOKUP(A833,'national-winners'!$A$2:$B$13,2,0)=H833,"W","L")</f>
        <v>L</v>
      </c>
      <c r="Q833">
        <f>MATCH(C833,'state-winning-votes'!A:A,0)</f>
        <v>25</v>
      </c>
      <c r="R833">
        <f>MATCH(A833,'state-winning-votes'!$A$2:$L$2,0)</f>
        <v>4</v>
      </c>
      <c r="S833" cm="1">
        <f t="array" ref="S833">INDEX('state-winning-votes'!$A$1:$L$53,$Q833,$R833)</f>
        <v>2251571</v>
      </c>
      <c r="T833">
        <f>INDEX('state-winning-votes'!$A$1:$L$53,MATCH($C833,'state-winning-votes'!$A:$A,0),MATCH($A833,'state-winning-votes'!$A$2:$L$2,0))</f>
        <v>2251571</v>
      </c>
      <c r="U833" t="str">
        <f t="shared" si="37"/>
        <v>Reagan, Ronald</v>
      </c>
      <c r="V833" t="str">
        <f>_xlfn.XLOOKUP(INDEX('state-winning-votes'!$A$1:$L$53,MATCH($C833,'state-winning-votes'!$A:$A,0),MATCH($A833,'state-winning-votes'!$A$2:$L$2,0)),$L:$L,$H:$H)</f>
        <v>Reagan, Ronald</v>
      </c>
      <c r="W833" t="str">
        <f>VLOOKUP(A833,'national-winners'!$A$2:$B$13,2,0)</f>
        <v>Reagan, Ronald</v>
      </c>
      <c r="X833" t="str">
        <f t="shared" si="38"/>
        <v xml:space="preserve"> Ronald Reagan (W)</v>
      </c>
    </row>
    <row r="834" spans="1:24" x14ac:dyDescent="0.25">
      <c r="A834">
        <v>1984</v>
      </c>
      <c r="B834" t="s">
        <v>91</v>
      </c>
      <c r="C834" t="s">
        <v>92</v>
      </c>
      <c r="D834">
        <v>26</v>
      </c>
      <c r="E834">
        <v>34</v>
      </c>
      <c r="F834">
        <v>23</v>
      </c>
      <c r="G834" t="s">
        <v>16</v>
      </c>
      <c r="H834" t="s">
        <v>48</v>
      </c>
      <c r="I834" t="str">
        <f t="shared" si="36"/>
        <v>Larouche, Lyndon, Jr.(L)</v>
      </c>
      <c r="J834" t="s">
        <v>35</v>
      </c>
      <c r="K834" t="b">
        <v>0</v>
      </c>
      <c r="L834">
        <v>3862</v>
      </c>
      <c r="M834">
        <v>3801658</v>
      </c>
      <c r="N834">
        <v>20171015</v>
      </c>
      <c r="O834" t="s">
        <v>19</v>
      </c>
      <c r="P834" t="str">
        <f>IF(VLOOKUP(A834,'national-winners'!$A$2:$B$13,2,0)=H834,"W","L")</f>
        <v>L</v>
      </c>
      <c r="Q834">
        <f>MATCH(C834,'state-winning-votes'!A:A,0)</f>
        <v>25</v>
      </c>
      <c r="R834">
        <f>MATCH(A834,'state-winning-votes'!$A$2:$L$2,0)</f>
        <v>4</v>
      </c>
      <c r="S834" cm="1">
        <f t="array" ref="S834">INDEX('state-winning-votes'!$A$1:$L$53,$Q834,$R834)</f>
        <v>2251571</v>
      </c>
      <c r="T834">
        <f>INDEX('state-winning-votes'!$A$1:$L$53,MATCH($C834,'state-winning-votes'!$A:$A,0),MATCH($A834,'state-winning-votes'!$A$2:$L$2,0))</f>
        <v>2251571</v>
      </c>
      <c r="U834" t="str">
        <f t="shared" si="37"/>
        <v>Reagan, Ronald</v>
      </c>
      <c r="V834" t="str">
        <f>_xlfn.XLOOKUP(INDEX('state-winning-votes'!$A$1:$L$53,MATCH($C834,'state-winning-votes'!$A:$A,0),MATCH($A834,'state-winning-votes'!$A$2:$L$2,0)),$L:$L,$H:$H)</f>
        <v>Reagan, Ronald</v>
      </c>
      <c r="W834" t="str">
        <f>VLOOKUP(A834,'national-winners'!$A$2:$B$13,2,0)</f>
        <v>Reagan, Ronald</v>
      </c>
      <c r="X834" t="str">
        <f t="shared" si="38"/>
        <v xml:space="preserve"> Ronald Reagan (W)</v>
      </c>
    </row>
    <row r="835" spans="1:24" x14ac:dyDescent="0.25">
      <c r="A835">
        <v>1984</v>
      </c>
      <c r="B835" t="s">
        <v>91</v>
      </c>
      <c r="C835" t="s">
        <v>92</v>
      </c>
      <c r="D835">
        <v>26</v>
      </c>
      <c r="E835">
        <v>34</v>
      </c>
      <c r="F835">
        <v>23</v>
      </c>
      <c r="G835" t="s">
        <v>16</v>
      </c>
      <c r="H835" t="s">
        <v>201</v>
      </c>
      <c r="I835" t="str">
        <f t="shared" ref="I835:I898" si="39">H835&amp;"("&amp;P835&amp;")"</f>
        <v>Holmes, Larry(L)</v>
      </c>
      <c r="J835" t="s">
        <v>170</v>
      </c>
      <c r="K835" t="b">
        <v>0</v>
      </c>
      <c r="L835">
        <v>1416</v>
      </c>
      <c r="M835">
        <v>3801658</v>
      </c>
      <c r="N835">
        <v>20171015</v>
      </c>
      <c r="O835" t="s">
        <v>19</v>
      </c>
      <c r="P835" t="str">
        <f>IF(VLOOKUP(A835,'national-winners'!$A$2:$B$13,2,0)=H835,"W","L")</f>
        <v>L</v>
      </c>
      <c r="Q835">
        <f>MATCH(C835,'state-winning-votes'!A:A,0)</f>
        <v>25</v>
      </c>
      <c r="R835">
        <f>MATCH(A835,'state-winning-votes'!$A$2:$L$2,0)</f>
        <v>4</v>
      </c>
      <c r="S835" cm="1">
        <f t="array" ref="S835">INDEX('state-winning-votes'!$A$1:$L$53,$Q835,$R835)</f>
        <v>2251571</v>
      </c>
      <c r="T835">
        <f>INDEX('state-winning-votes'!$A$1:$L$53,MATCH($C835,'state-winning-votes'!$A:$A,0),MATCH($A835,'state-winning-votes'!$A$2:$L$2,0))</f>
        <v>2251571</v>
      </c>
      <c r="U835" t="str">
        <f t="shared" ref="U835:U898" si="40">_xlfn.XLOOKUP(T835,L:L,H:H)</f>
        <v>Reagan, Ronald</v>
      </c>
      <c r="V835" t="str">
        <f>_xlfn.XLOOKUP(INDEX('state-winning-votes'!$A$1:$L$53,MATCH($C835,'state-winning-votes'!$A:$A,0),MATCH($A835,'state-winning-votes'!$A$2:$L$2,0)),$L:$L,$H:$H)</f>
        <v>Reagan, Ronald</v>
      </c>
      <c r="W835" t="str">
        <f>VLOOKUP(A835,'national-winners'!$A$2:$B$13,2,0)</f>
        <v>Reagan, Ronald</v>
      </c>
      <c r="X835" t="str">
        <f t="shared" ref="X835:X898" si="41">IFERROR(RIGHT(V835,LEN(V835)-SEARCH(",",V835))&amp;" "&amp;LEFT(V835,SEARCH(",",V835)-1)&amp;" (W)","NULL")</f>
        <v xml:space="preserve"> Ronald Reagan (W)</v>
      </c>
    </row>
    <row r="836" spans="1:24" x14ac:dyDescent="0.25">
      <c r="A836">
        <v>1984</v>
      </c>
      <c r="B836" t="s">
        <v>91</v>
      </c>
      <c r="C836" t="s">
        <v>92</v>
      </c>
      <c r="D836">
        <v>26</v>
      </c>
      <c r="E836">
        <v>34</v>
      </c>
      <c r="F836">
        <v>23</v>
      </c>
      <c r="G836" t="s">
        <v>16</v>
      </c>
      <c r="H836" t="s">
        <v>196</v>
      </c>
      <c r="I836" t="str">
        <f t="shared" si="39"/>
        <v>Johnson, Sonia(L)</v>
      </c>
      <c r="J836" t="s">
        <v>168</v>
      </c>
      <c r="K836" t="b">
        <v>0</v>
      </c>
      <c r="L836">
        <v>1191</v>
      </c>
      <c r="M836">
        <v>3801658</v>
      </c>
      <c r="N836">
        <v>20171015</v>
      </c>
      <c r="O836" t="s">
        <v>19</v>
      </c>
      <c r="P836" t="str">
        <f>IF(VLOOKUP(A836,'national-winners'!$A$2:$B$13,2,0)=H836,"W","L")</f>
        <v>L</v>
      </c>
      <c r="Q836">
        <f>MATCH(C836,'state-winning-votes'!A:A,0)</f>
        <v>25</v>
      </c>
      <c r="R836">
        <f>MATCH(A836,'state-winning-votes'!$A$2:$L$2,0)</f>
        <v>4</v>
      </c>
      <c r="S836" cm="1">
        <f t="array" ref="S836">INDEX('state-winning-votes'!$A$1:$L$53,$Q836,$R836)</f>
        <v>2251571</v>
      </c>
      <c r="T836">
        <f>INDEX('state-winning-votes'!$A$1:$L$53,MATCH($C836,'state-winning-votes'!$A:$A,0),MATCH($A836,'state-winning-votes'!$A$2:$L$2,0))</f>
        <v>2251571</v>
      </c>
      <c r="U836" t="str">
        <f t="shared" si="40"/>
        <v>Reagan, Ronald</v>
      </c>
      <c r="V836" t="str">
        <f>_xlfn.XLOOKUP(INDEX('state-winning-votes'!$A$1:$L$53,MATCH($C836,'state-winning-votes'!$A:$A,0),MATCH($A836,'state-winning-votes'!$A$2:$L$2,0)),$L:$L,$H:$H)</f>
        <v>Reagan, Ronald</v>
      </c>
      <c r="W836" t="str">
        <f>VLOOKUP(A836,'national-winners'!$A$2:$B$13,2,0)</f>
        <v>Reagan, Ronald</v>
      </c>
      <c r="X836" t="str">
        <f t="shared" si="41"/>
        <v xml:space="preserve"> Ronald Reagan (W)</v>
      </c>
    </row>
    <row r="837" spans="1:24" x14ac:dyDescent="0.25">
      <c r="A837">
        <v>1984</v>
      </c>
      <c r="B837" t="s">
        <v>91</v>
      </c>
      <c r="C837" t="s">
        <v>92</v>
      </c>
      <c r="D837">
        <v>26</v>
      </c>
      <c r="E837">
        <v>34</v>
      </c>
      <c r="F837">
        <v>23</v>
      </c>
      <c r="G837" t="s">
        <v>16</v>
      </c>
      <c r="H837" t="s">
        <v>193</v>
      </c>
      <c r="I837" t="str">
        <f t="shared" si="39"/>
        <v>Mason, Melvin(L)</v>
      </c>
      <c r="J837" t="s">
        <v>37</v>
      </c>
      <c r="K837" t="b">
        <v>0</v>
      </c>
      <c r="L837">
        <v>1049</v>
      </c>
      <c r="M837">
        <v>3801658</v>
      </c>
      <c r="N837">
        <v>20171015</v>
      </c>
      <c r="O837" t="s">
        <v>19</v>
      </c>
      <c r="P837" t="str">
        <f>IF(VLOOKUP(A837,'national-winners'!$A$2:$B$13,2,0)=H837,"W","L")</f>
        <v>L</v>
      </c>
      <c r="Q837">
        <f>MATCH(C837,'state-winning-votes'!A:A,0)</f>
        <v>25</v>
      </c>
      <c r="R837">
        <f>MATCH(A837,'state-winning-votes'!$A$2:$L$2,0)</f>
        <v>4</v>
      </c>
      <c r="S837" cm="1">
        <f t="array" ref="S837">INDEX('state-winning-votes'!$A$1:$L$53,$Q837,$R837)</f>
        <v>2251571</v>
      </c>
      <c r="T837">
        <f>INDEX('state-winning-votes'!$A$1:$L$53,MATCH($C837,'state-winning-votes'!$A:$A,0),MATCH($A837,'state-winning-votes'!$A$2:$L$2,0))</f>
        <v>2251571</v>
      </c>
      <c r="U837" t="str">
        <f t="shared" si="40"/>
        <v>Reagan, Ronald</v>
      </c>
      <c r="V837" t="str">
        <f>_xlfn.XLOOKUP(INDEX('state-winning-votes'!$A$1:$L$53,MATCH($C837,'state-winning-votes'!$A:$A,0),MATCH($A837,'state-winning-votes'!$A$2:$L$2,0)),$L:$L,$H:$H)</f>
        <v>Reagan, Ronald</v>
      </c>
      <c r="W837" t="str">
        <f>VLOOKUP(A837,'national-winners'!$A$2:$B$13,2,0)</f>
        <v>Reagan, Ronald</v>
      </c>
      <c r="X837" t="str">
        <f t="shared" si="41"/>
        <v xml:space="preserve"> Ronald Reagan (W)</v>
      </c>
    </row>
    <row r="838" spans="1:24" x14ac:dyDescent="0.25">
      <c r="A838">
        <v>1984</v>
      </c>
      <c r="B838" t="s">
        <v>91</v>
      </c>
      <c r="C838" t="s">
        <v>92</v>
      </c>
      <c r="D838">
        <v>26</v>
      </c>
      <c r="E838">
        <v>34</v>
      </c>
      <c r="F838">
        <v>23</v>
      </c>
      <c r="G838" t="s">
        <v>16</v>
      </c>
      <c r="H838" t="s">
        <v>26</v>
      </c>
      <c r="I838" t="str">
        <f t="shared" si="39"/>
        <v>Hall, Gus(L)</v>
      </c>
      <c r="J838" t="s">
        <v>27</v>
      </c>
      <c r="K838" t="b">
        <v>0</v>
      </c>
      <c r="L838">
        <v>1048</v>
      </c>
      <c r="M838">
        <v>3801658</v>
      </c>
      <c r="N838">
        <v>20171015</v>
      </c>
      <c r="O838" t="s">
        <v>19</v>
      </c>
      <c r="P838" t="str">
        <f>IF(VLOOKUP(A838,'national-winners'!$A$2:$B$13,2,0)=H838,"W","L")</f>
        <v>L</v>
      </c>
      <c r="Q838">
        <f>MATCH(C838,'state-winning-votes'!A:A,0)</f>
        <v>25</v>
      </c>
      <c r="R838">
        <f>MATCH(A838,'state-winning-votes'!$A$2:$L$2,0)</f>
        <v>4</v>
      </c>
      <c r="S838" cm="1">
        <f t="array" ref="S838">INDEX('state-winning-votes'!$A$1:$L$53,$Q838,$R838)</f>
        <v>2251571</v>
      </c>
      <c r="T838">
        <f>INDEX('state-winning-votes'!$A$1:$L$53,MATCH($C838,'state-winning-votes'!$A:$A,0),MATCH($A838,'state-winning-votes'!$A$2:$L$2,0))</f>
        <v>2251571</v>
      </c>
      <c r="U838" t="str">
        <f t="shared" si="40"/>
        <v>Reagan, Ronald</v>
      </c>
      <c r="V838" t="str">
        <f>_xlfn.XLOOKUP(INDEX('state-winning-votes'!$A$1:$L$53,MATCH($C838,'state-winning-votes'!$A:$A,0),MATCH($A838,'state-winning-votes'!$A$2:$L$2,0)),$L:$L,$H:$H)</f>
        <v>Reagan, Ronald</v>
      </c>
      <c r="W838" t="str">
        <f>VLOOKUP(A838,'national-winners'!$A$2:$B$13,2,0)</f>
        <v>Reagan, Ronald</v>
      </c>
      <c r="X838" t="str">
        <f t="shared" si="41"/>
        <v xml:space="preserve"> Ronald Reagan (W)</v>
      </c>
    </row>
    <row r="839" spans="1:24" x14ac:dyDescent="0.25">
      <c r="A839">
        <v>1984</v>
      </c>
      <c r="B839" t="s">
        <v>91</v>
      </c>
      <c r="C839" t="s">
        <v>92</v>
      </c>
      <c r="D839">
        <v>26</v>
      </c>
      <c r="E839">
        <v>34</v>
      </c>
      <c r="F839">
        <v>23</v>
      </c>
      <c r="G839" t="s">
        <v>16</v>
      </c>
      <c r="H839" t="s">
        <v>194</v>
      </c>
      <c r="I839" t="str">
        <f t="shared" si="39"/>
        <v>Serrette, Dennis(L)</v>
      </c>
      <c r="J839" t="s">
        <v>195</v>
      </c>
      <c r="K839" t="b">
        <v>0</v>
      </c>
      <c r="L839">
        <v>665</v>
      </c>
      <c r="M839">
        <v>3801658</v>
      </c>
      <c r="N839">
        <v>20171015</v>
      </c>
      <c r="O839" t="s">
        <v>19</v>
      </c>
      <c r="P839" t="str">
        <f>IF(VLOOKUP(A839,'national-winners'!$A$2:$B$13,2,0)=H839,"W","L")</f>
        <v>L</v>
      </c>
      <c r="Q839">
        <f>MATCH(C839,'state-winning-votes'!A:A,0)</f>
        <v>25</v>
      </c>
      <c r="R839">
        <f>MATCH(A839,'state-winning-votes'!$A$2:$L$2,0)</f>
        <v>4</v>
      </c>
      <c r="S839" cm="1">
        <f t="array" ref="S839">INDEX('state-winning-votes'!$A$1:$L$53,$Q839,$R839)</f>
        <v>2251571</v>
      </c>
      <c r="T839">
        <f>INDEX('state-winning-votes'!$A$1:$L$53,MATCH($C839,'state-winning-votes'!$A:$A,0),MATCH($A839,'state-winning-votes'!$A$2:$L$2,0))</f>
        <v>2251571</v>
      </c>
      <c r="U839" t="str">
        <f t="shared" si="40"/>
        <v>Reagan, Ronald</v>
      </c>
      <c r="V839" t="str">
        <f>_xlfn.XLOOKUP(INDEX('state-winning-votes'!$A$1:$L$53,MATCH($C839,'state-winning-votes'!$A:$A,0),MATCH($A839,'state-winning-votes'!$A$2:$L$2,0)),$L:$L,$H:$H)</f>
        <v>Reagan, Ronald</v>
      </c>
      <c r="W839" t="str">
        <f>VLOOKUP(A839,'national-winners'!$A$2:$B$13,2,0)</f>
        <v>Reagan, Ronald</v>
      </c>
      <c r="X839" t="str">
        <f t="shared" si="41"/>
        <v xml:space="preserve"> Ronald Reagan (W)</v>
      </c>
    </row>
    <row r="840" spans="1:24" x14ac:dyDescent="0.25">
      <c r="A840">
        <v>1984</v>
      </c>
      <c r="B840" t="s">
        <v>91</v>
      </c>
      <c r="C840" t="s">
        <v>92</v>
      </c>
      <c r="D840">
        <v>26</v>
      </c>
      <c r="E840">
        <v>34</v>
      </c>
      <c r="F840">
        <v>23</v>
      </c>
      <c r="G840" t="s">
        <v>16</v>
      </c>
      <c r="H840" t="s">
        <v>59</v>
      </c>
      <c r="I840" t="str">
        <f t="shared" si="39"/>
        <v>Other(L)</v>
      </c>
      <c r="K840" t="b">
        <v>0</v>
      </c>
      <c r="L840">
        <v>602</v>
      </c>
      <c r="M840">
        <v>3801658</v>
      </c>
      <c r="N840">
        <v>20171015</v>
      </c>
      <c r="O840" t="s">
        <v>19</v>
      </c>
      <c r="P840" t="str">
        <f>IF(VLOOKUP(A840,'national-winners'!$A$2:$B$13,2,0)=H840,"W","L")</f>
        <v>L</v>
      </c>
      <c r="Q840">
        <f>MATCH(C840,'state-winning-votes'!A:A,0)</f>
        <v>25</v>
      </c>
      <c r="R840">
        <f>MATCH(A840,'state-winning-votes'!$A$2:$L$2,0)</f>
        <v>4</v>
      </c>
      <c r="S840" cm="1">
        <f t="array" ref="S840">INDEX('state-winning-votes'!$A$1:$L$53,$Q840,$R840)</f>
        <v>2251571</v>
      </c>
      <c r="T840">
        <f>INDEX('state-winning-votes'!$A$1:$L$53,MATCH($C840,'state-winning-votes'!$A:$A,0),MATCH($A840,'state-winning-votes'!$A$2:$L$2,0))</f>
        <v>2251571</v>
      </c>
      <c r="U840" t="str">
        <f t="shared" si="40"/>
        <v>Reagan, Ronald</v>
      </c>
      <c r="V840" t="str">
        <f>_xlfn.XLOOKUP(INDEX('state-winning-votes'!$A$1:$L$53,MATCH($C840,'state-winning-votes'!$A:$A,0),MATCH($A840,'state-winning-votes'!$A$2:$L$2,0)),$L:$L,$H:$H)</f>
        <v>Reagan, Ronald</v>
      </c>
      <c r="W840" t="str">
        <f>VLOOKUP(A840,'national-winners'!$A$2:$B$13,2,0)</f>
        <v>Reagan, Ronald</v>
      </c>
      <c r="X840" t="str">
        <f t="shared" si="41"/>
        <v xml:space="preserve"> Ronald Reagan (W)</v>
      </c>
    </row>
    <row r="841" spans="1:24" x14ac:dyDescent="0.25">
      <c r="A841">
        <v>1984</v>
      </c>
      <c r="B841" t="s">
        <v>91</v>
      </c>
      <c r="C841" t="s">
        <v>92</v>
      </c>
      <c r="D841">
        <v>26</v>
      </c>
      <c r="E841">
        <v>34</v>
      </c>
      <c r="F841">
        <v>23</v>
      </c>
      <c r="G841" t="s">
        <v>16</v>
      </c>
      <c r="H841" t="s">
        <v>202</v>
      </c>
      <c r="I841" t="str">
        <f t="shared" si="39"/>
        <v>Winn, Edward(L)</v>
      </c>
      <c r="J841" t="s">
        <v>203</v>
      </c>
      <c r="K841" t="b">
        <v>0</v>
      </c>
      <c r="L841">
        <v>561</v>
      </c>
      <c r="M841">
        <v>3801658</v>
      </c>
      <c r="N841">
        <v>20171015</v>
      </c>
      <c r="O841" t="s">
        <v>19</v>
      </c>
      <c r="P841" t="str">
        <f>IF(VLOOKUP(A841,'national-winners'!$A$2:$B$13,2,0)=H841,"W","L")</f>
        <v>L</v>
      </c>
      <c r="Q841">
        <f>MATCH(C841,'state-winning-votes'!A:A,0)</f>
        <v>25</v>
      </c>
      <c r="R841">
        <f>MATCH(A841,'state-winning-votes'!$A$2:$L$2,0)</f>
        <v>4</v>
      </c>
      <c r="S841" cm="1">
        <f t="array" ref="S841">INDEX('state-winning-votes'!$A$1:$L$53,$Q841,$R841)</f>
        <v>2251571</v>
      </c>
      <c r="T841">
        <f>INDEX('state-winning-votes'!$A$1:$L$53,MATCH($C841,'state-winning-votes'!$A:$A,0),MATCH($A841,'state-winning-votes'!$A$2:$L$2,0))</f>
        <v>2251571</v>
      </c>
      <c r="U841" t="str">
        <f t="shared" si="40"/>
        <v>Reagan, Ronald</v>
      </c>
      <c r="V841" t="str">
        <f>_xlfn.XLOOKUP(INDEX('state-winning-votes'!$A$1:$L$53,MATCH($C841,'state-winning-votes'!$A:$A,0),MATCH($A841,'state-winning-votes'!$A$2:$L$2,0)),$L:$L,$H:$H)</f>
        <v>Reagan, Ronald</v>
      </c>
      <c r="W841" t="str">
        <f>VLOOKUP(A841,'national-winners'!$A$2:$B$13,2,0)</f>
        <v>Reagan, Ronald</v>
      </c>
      <c r="X841" t="str">
        <f t="shared" si="41"/>
        <v xml:space="preserve"> Ronald Reagan (W)</v>
      </c>
    </row>
    <row r="842" spans="1:24" x14ac:dyDescent="0.25">
      <c r="A842">
        <v>1984</v>
      </c>
      <c r="B842" t="s">
        <v>94</v>
      </c>
      <c r="C842" t="s">
        <v>95</v>
      </c>
      <c r="D842">
        <v>27</v>
      </c>
      <c r="E842">
        <v>41</v>
      </c>
      <c r="F842">
        <v>33</v>
      </c>
      <c r="G842" t="s">
        <v>16</v>
      </c>
      <c r="H842" t="s">
        <v>189</v>
      </c>
      <c r="I842" t="str">
        <f t="shared" si="39"/>
        <v>Mondale, Walter(L)</v>
      </c>
      <c r="J842" t="s">
        <v>18</v>
      </c>
      <c r="K842" t="b">
        <v>0</v>
      </c>
      <c r="L842">
        <v>1036364</v>
      </c>
      <c r="M842">
        <v>2084449</v>
      </c>
      <c r="N842">
        <v>20171015</v>
      </c>
      <c r="O842" t="s">
        <v>19</v>
      </c>
      <c r="P842" t="str">
        <f>IF(VLOOKUP(A842,'national-winners'!$A$2:$B$13,2,0)=H842,"W","L")</f>
        <v>L</v>
      </c>
      <c r="Q842">
        <f>MATCH(C842,'state-winning-votes'!A:A,0)</f>
        <v>26</v>
      </c>
      <c r="R842">
        <f>MATCH(A842,'state-winning-votes'!$A$2:$L$2,0)</f>
        <v>4</v>
      </c>
      <c r="S842" cm="1">
        <f t="array" ref="S842">INDEX('state-winning-votes'!$A$1:$L$53,$Q842,$R842)</f>
        <v>1036364</v>
      </c>
      <c r="T842">
        <f>INDEX('state-winning-votes'!$A$1:$L$53,MATCH($C842,'state-winning-votes'!$A:$A,0),MATCH($A842,'state-winning-votes'!$A$2:$L$2,0))</f>
        <v>1036364</v>
      </c>
      <c r="U842" t="str">
        <f t="shared" si="40"/>
        <v>Mondale, Walter</v>
      </c>
      <c r="V842" t="str">
        <f>_xlfn.XLOOKUP(INDEX('state-winning-votes'!$A$1:$L$53,MATCH($C842,'state-winning-votes'!$A:$A,0),MATCH($A842,'state-winning-votes'!$A$2:$L$2,0)),$L:$L,$H:$H)</f>
        <v>Mondale, Walter</v>
      </c>
      <c r="W842" t="str">
        <f>VLOOKUP(A842,'national-winners'!$A$2:$B$13,2,0)</f>
        <v>Reagan, Ronald</v>
      </c>
      <c r="X842" t="str">
        <f t="shared" si="41"/>
        <v xml:space="preserve"> Walter Mondale (W)</v>
      </c>
    </row>
    <row r="843" spans="1:24" x14ac:dyDescent="0.25">
      <c r="A843">
        <v>1984</v>
      </c>
      <c r="B843" t="s">
        <v>94</v>
      </c>
      <c r="C843" t="s">
        <v>95</v>
      </c>
      <c r="D843">
        <v>27</v>
      </c>
      <c r="E843">
        <v>41</v>
      </c>
      <c r="F843">
        <v>33</v>
      </c>
      <c r="G843" t="s">
        <v>16</v>
      </c>
      <c r="H843" t="s">
        <v>160</v>
      </c>
      <c r="I843" t="str">
        <f t="shared" si="39"/>
        <v>Reagan, Ronald(W)</v>
      </c>
      <c r="J843" t="s">
        <v>21</v>
      </c>
      <c r="K843" t="b">
        <v>0</v>
      </c>
      <c r="L843">
        <v>1032603</v>
      </c>
      <c r="M843">
        <v>2084449</v>
      </c>
      <c r="N843">
        <v>20171015</v>
      </c>
      <c r="O843" t="s">
        <v>19</v>
      </c>
      <c r="P843" t="str">
        <f>IF(VLOOKUP(A843,'national-winners'!$A$2:$B$13,2,0)=H843,"W","L")</f>
        <v>W</v>
      </c>
      <c r="Q843">
        <f>MATCH(C843,'state-winning-votes'!A:A,0)</f>
        <v>26</v>
      </c>
      <c r="R843">
        <f>MATCH(A843,'state-winning-votes'!$A$2:$L$2,0)</f>
        <v>4</v>
      </c>
      <c r="S843" cm="1">
        <f t="array" ref="S843">INDEX('state-winning-votes'!$A$1:$L$53,$Q843,$R843)</f>
        <v>1036364</v>
      </c>
      <c r="T843">
        <f>INDEX('state-winning-votes'!$A$1:$L$53,MATCH($C843,'state-winning-votes'!$A:$A,0),MATCH($A843,'state-winning-votes'!$A$2:$L$2,0))</f>
        <v>1036364</v>
      </c>
      <c r="U843" t="str">
        <f t="shared" si="40"/>
        <v>Mondale, Walter</v>
      </c>
      <c r="V843" t="str">
        <f>_xlfn.XLOOKUP(INDEX('state-winning-votes'!$A$1:$L$53,MATCH($C843,'state-winning-votes'!$A:$A,0),MATCH($A843,'state-winning-votes'!$A$2:$L$2,0)),$L:$L,$H:$H)</f>
        <v>Mondale, Walter</v>
      </c>
      <c r="W843" t="str">
        <f>VLOOKUP(A843,'national-winners'!$A$2:$B$13,2,0)</f>
        <v>Reagan, Ronald</v>
      </c>
      <c r="X843" t="str">
        <f t="shared" si="41"/>
        <v xml:space="preserve"> Walter Mondale (W)</v>
      </c>
    </row>
    <row r="844" spans="1:24" x14ac:dyDescent="0.25">
      <c r="A844">
        <v>1984</v>
      </c>
      <c r="B844" t="s">
        <v>94</v>
      </c>
      <c r="C844" t="s">
        <v>95</v>
      </c>
      <c r="D844">
        <v>27</v>
      </c>
      <c r="E844">
        <v>41</v>
      </c>
      <c r="F844">
        <v>33</v>
      </c>
      <c r="G844" t="s">
        <v>16</v>
      </c>
      <c r="H844" t="s">
        <v>48</v>
      </c>
      <c r="I844" t="str">
        <f t="shared" si="39"/>
        <v>Larouche, Lyndon, Jr.(L)</v>
      </c>
      <c r="J844" t="s">
        <v>35</v>
      </c>
      <c r="K844" t="b">
        <v>0</v>
      </c>
      <c r="L844">
        <v>3865</v>
      </c>
      <c r="M844">
        <v>2084449</v>
      </c>
      <c r="N844">
        <v>20171015</v>
      </c>
      <c r="O844" t="s">
        <v>19</v>
      </c>
      <c r="P844" t="str">
        <f>IF(VLOOKUP(A844,'national-winners'!$A$2:$B$13,2,0)=H844,"W","L")</f>
        <v>L</v>
      </c>
      <c r="Q844">
        <f>MATCH(C844,'state-winning-votes'!A:A,0)</f>
        <v>26</v>
      </c>
      <c r="R844">
        <f>MATCH(A844,'state-winning-votes'!$A$2:$L$2,0)</f>
        <v>4</v>
      </c>
      <c r="S844" cm="1">
        <f t="array" ref="S844">INDEX('state-winning-votes'!$A$1:$L$53,$Q844,$R844)</f>
        <v>1036364</v>
      </c>
      <c r="T844">
        <f>INDEX('state-winning-votes'!$A$1:$L$53,MATCH($C844,'state-winning-votes'!$A:$A,0),MATCH($A844,'state-winning-votes'!$A$2:$L$2,0))</f>
        <v>1036364</v>
      </c>
      <c r="U844" t="str">
        <f t="shared" si="40"/>
        <v>Mondale, Walter</v>
      </c>
      <c r="V844" t="str">
        <f>_xlfn.XLOOKUP(INDEX('state-winning-votes'!$A$1:$L$53,MATCH($C844,'state-winning-votes'!$A:$A,0),MATCH($A844,'state-winning-votes'!$A$2:$L$2,0)),$L:$L,$H:$H)</f>
        <v>Mondale, Walter</v>
      </c>
      <c r="W844" t="str">
        <f>VLOOKUP(A844,'national-winners'!$A$2:$B$13,2,0)</f>
        <v>Reagan, Ronald</v>
      </c>
      <c r="X844" t="str">
        <f t="shared" si="41"/>
        <v xml:space="preserve"> Walter Mondale (W)</v>
      </c>
    </row>
    <row r="845" spans="1:24" x14ac:dyDescent="0.25">
      <c r="A845">
        <v>1984</v>
      </c>
      <c r="B845" t="s">
        <v>94</v>
      </c>
      <c r="C845" t="s">
        <v>95</v>
      </c>
      <c r="D845">
        <v>27</v>
      </c>
      <c r="E845">
        <v>41</v>
      </c>
      <c r="F845">
        <v>33</v>
      </c>
      <c r="G845" t="s">
        <v>16</v>
      </c>
      <c r="H845" t="s">
        <v>193</v>
      </c>
      <c r="I845" t="str">
        <f t="shared" si="39"/>
        <v>Mason, Melvin(L)</v>
      </c>
      <c r="J845" t="s">
        <v>37</v>
      </c>
      <c r="K845" t="b">
        <v>0</v>
      </c>
      <c r="L845">
        <v>3180</v>
      </c>
      <c r="M845">
        <v>2084449</v>
      </c>
      <c r="N845">
        <v>20171015</v>
      </c>
      <c r="O845" t="s">
        <v>19</v>
      </c>
      <c r="P845" t="str">
        <f>IF(VLOOKUP(A845,'national-winners'!$A$2:$B$13,2,0)=H845,"W","L")</f>
        <v>L</v>
      </c>
      <c r="Q845">
        <f>MATCH(C845,'state-winning-votes'!A:A,0)</f>
        <v>26</v>
      </c>
      <c r="R845">
        <f>MATCH(A845,'state-winning-votes'!$A$2:$L$2,0)</f>
        <v>4</v>
      </c>
      <c r="S845" cm="1">
        <f t="array" ref="S845">INDEX('state-winning-votes'!$A$1:$L$53,$Q845,$R845)</f>
        <v>1036364</v>
      </c>
      <c r="T845">
        <f>INDEX('state-winning-votes'!$A$1:$L$53,MATCH($C845,'state-winning-votes'!$A:$A,0),MATCH($A845,'state-winning-votes'!$A$2:$L$2,0))</f>
        <v>1036364</v>
      </c>
      <c r="U845" t="str">
        <f t="shared" si="40"/>
        <v>Mondale, Walter</v>
      </c>
      <c r="V845" t="str">
        <f>_xlfn.XLOOKUP(INDEX('state-winning-votes'!$A$1:$L$53,MATCH($C845,'state-winning-votes'!$A:$A,0),MATCH($A845,'state-winning-votes'!$A$2:$L$2,0)),$L:$L,$H:$H)</f>
        <v>Mondale, Walter</v>
      </c>
      <c r="W845" t="str">
        <f>VLOOKUP(A845,'national-winners'!$A$2:$B$13,2,0)</f>
        <v>Reagan, Ronald</v>
      </c>
      <c r="X845" t="str">
        <f t="shared" si="41"/>
        <v xml:space="preserve"> Walter Mondale (W)</v>
      </c>
    </row>
    <row r="846" spans="1:24" x14ac:dyDescent="0.25">
      <c r="A846">
        <v>1984</v>
      </c>
      <c r="B846" t="s">
        <v>94</v>
      </c>
      <c r="C846" t="s">
        <v>95</v>
      </c>
      <c r="D846">
        <v>27</v>
      </c>
      <c r="E846">
        <v>41</v>
      </c>
      <c r="F846">
        <v>33</v>
      </c>
      <c r="G846" t="s">
        <v>16</v>
      </c>
      <c r="H846" t="s">
        <v>190</v>
      </c>
      <c r="I846" t="str">
        <f t="shared" si="39"/>
        <v>Bergland, David(L)</v>
      </c>
      <c r="J846" t="s">
        <v>29</v>
      </c>
      <c r="K846" t="b">
        <v>0</v>
      </c>
      <c r="L846">
        <v>2996</v>
      </c>
      <c r="M846">
        <v>2084449</v>
      </c>
      <c r="N846">
        <v>20171015</v>
      </c>
      <c r="O846" t="s">
        <v>19</v>
      </c>
      <c r="P846" t="str">
        <f>IF(VLOOKUP(A846,'national-winners'!$A$2:$B$13,2,0)=H846,"W","L")</f>
        <v>L</v>
      </c>
      <c r="Q846">
        <f>MATCH(C846,'state-winning-votes'!A:A,0)</f>
        <v>26</v>
      </c>
      <c r="R846">
        <f>MATCH(A846,'state-winning-votes'!$A$2:$L$2,0)</f>
        <v>4</v>
      </c>
      <c r="S846" cm="1">
        <f t="array" ref="S846">INDEX('state-winning-votes'!$A$1:$L$53,$Q846,$R846)</f>
        <v>1036364</v>
      </c>
      <c r="T846">
        <f>INDEX('state-winning-votes'!$A$1:$L$53,MATCH($C846,'state-winning-votes'!$A:$A,0),MATCH($A846,'state-winning-votes'!$A$2:$L$2,0))</f>
        <v>1036364</v>
      </c>
      <c r="U846" t="str">
        <f t="shared" si="40"/>
        <v>Mondale, Walter</v>
      </c>
      <c r="V846" t="str">
        <f>_xlfn.XLOOKUP(INDEX('state-winning-votes'!$A$1:$L$53,MATCH($C846,'state-winning-votes'!$A:$A,0),MATCH($A846,'state-winning-votes'!$A$2:$L$2,0)),$L:$L,$H:$H)</f>
        <v>Mondale, Walter</v>
      </c>
      <c r="W846" t="str">
        <f>VLOOKUP(A846,'national-winners'!$A$2:$B$13,2,0)</f>
        <v>Reagan, Ronald</v>
      </c>
      <c r="X846" t="str">
        <f t="shared" si="41"/>
        <v xml:space="preserve"> Walter Mondale (W)</v>
      </c>
    </row>
    <row r="847" spans="1:24" x14ac:dyDescent="0.25">
      <c r="A847">
        <v>1984</v>
      </c>
      <c r="B847" t="s">
        <v>94</v>
      </c>
      <c r="C847" t="s">
        <v>95</v>
      </c>
      <c r="D847">
        <v>27</v>
      </c>
      <c r="E847">
        <v>41</v>
      </c>
      <c r="F847">
        <v>33</v>
      </c>
      <c r="G847" t="s">
        <v>16</v>
      </c>
      <c r="H847" t="s">
        <v>191</v>
      </c>
      <c r="I847" t="str">
        <f t="shared" si="39"/>
        <v>Richards, Bob(L)</v>
      </c>
      <c r="J847" t="s">
        <v>192</v>
      </c>
      <c r="K847" t="b">
        <v>0</v>
      </c>
      <c r="L847">
        <v>2377</v>
      </c>
      <c r="M847">
        <v>2084449</v>
      </c>
      <c r="N847">
        <v>20171015</v>
      </c>
      <c r="O847" t="s">
        <v>19</v>
      </c>
      <c r="P847" t="str">
        <f>IF(VLOOKUP(A847,'national-winners'!$A$2:$B$13,2,0)=H847,"W","L")</f>
        <v>L</v>
      </c>
      <c r="Q847">
        <f>MATCH(C847,'state-winning-votes'!A:A,0)</f>
        <v>26</v>
      </c>
      <c r="R847">
        <f>MATCH(A847,'state-winning-votes'!$A$2:$L$2,0)</f>
        <v>4</v>
      </c>
      <c r="S847" cm="1">
        <f t="array" ref="S847">INDEX('state-winning-votes'!$A$1:$L$53,$Q847,$R847)</f>
        <v>1036364</v>
      </c>
      <c r="T847">
        <f>INDEX('state-winning-votes'!$A$1:$L$53,MATCH($C847,'state-winning-votes'!$A:$A,0),MATCH($A847,'state-winning-votes'!$A$2:$L$2,0))</f>
        <v>1036364</v>
      </c>
      <c r="U847" t="str">
        <f t="shared" si="40"/>
        <v>Mondale, Walter</v>
      </c>
      <c r="V847" t="str">
        <f>_xlfn.XLOOKUP(INDEX('state-winning-votes'!$A$1:$L$53,MATCH($C847,'state-winning-votes'!$A:$A,0),MATCH($A847,'state-winning-votes'!$A$2:$L$2,0)),$L:$L,$H:$H)</f>
        <v>Mondale, Walter</v>
      </c>
      <c r="W847" t="str">
        <f>VLOOKUP(A847,'national-winners'!$A$2:$B$13,2,0)</f>
        <v>Reagan, Ronald</v>
      </c>
      <c r="X847" t="str">
        <f t="shared" si="41"/>
        <v xml:space="preserve"> Walter Mondale (W)</v>
      </c>
    </row>
    <row r="848" spans="1:24" x14ac:dyDescent="0.25">
      <c r="A848">
        <v>1984</v>
      </c>
      <c r="B848" t="s">
        <v>94</v>
      </c>
      <c r="C848" t="s">
        <v>95</v>
      </c>
      <c r="D848">
        <v>27</v>
      </c>
      <c r="E848">
        <v>41</v>
      </c>
      <c r="F848">
        <v>33</v>
      </c>
      <c r="G848" t="s">
        <v>16</v>
      </c>
      <c r="H848" t="s">
        <v>196</v>
      </c>
      <c r="I848" t="str">
        <f t="shared" si="39"/>
        <v>Johnson, Sonia(L)</v>
      </c>
      <c r="J848" t="s">
        <v>168</v>
      </c>
      <c r="K848" t="b">
        <v>0</v>
      </c>
      <c r="L848">
        <v>1219</v>
      </c>
      <c r="M848">
        <v>2084449</v>
      </c>
      <c r="N848">
        <v>20171015</v>
      </c>
      <c r="O848" t="s">
        <v>19</v>
      </c>
      <c r="P848" t="str">
        <f>IF(VLOOKUP(A848,'national-winners'!$A$2:$B$13,2,0)=H848,"W","L")</f>
        <v>L</v>
      </c>
      <c r="Q848">
        <f>MATCH(C848,'state-winning-votes'!A:A,0)</f>
        <v>26</v>
      </c>
      <c r="R848">
        <f>MATCH(A848,'state-winning-votes'!$A$2:$L$2,0)</f>
        <v>4</v>
      </c>
      <c r="S848" cm="1">
        <f t="array" ref="S848">INDEX('state-winning-votes'!$A$1:$L$53,$Q848,$R848)</f>
        <v>1036364</v>
      </c>
      <c r="T848">
        <f>INDEX('state-winning-votes'!$A$1:$L$53,MATCH($C848,'state-winning-votes'!$A:$A,0),MATCH($A848,'state-winning-votes'!$A$2:$L$2,0))</f>
        <v>1036364</v>
      </c>
      <c r="U848" t="str">
        <f t="shared" si="40"/>
        <v>Mondale, Walter</v>
      </c>
      <c r="V848" t="str">
        <f>_xlfn.XLOOKUP(INDEX('state-winning-votes'!$A$1:$L$53,MATCH($C848,'state-winning-votes'!$A:$A,0),MATCH($A848,'state-winning-votes'!$A$2:$L$2,0)),$L:$L,$H:$H)</f>
        <v>Mondale, Walter</v>
      </c>
      <c r="W848" t="str">
        <f>VLOOKUP(A848,'national-winners'!$A$2:$B$13,2,0)</f>
        <v>Reagan, Ronald</v>
      </c>
      <c r="X848" t="str">
        <f t="shared" si="41"/>
        <v xml:space="preserve"> Walter Mondale (W)</v>
      </c>
    </row>
    <row r="849" spans="1:24" x14ac:dyDescent="0.25">
      <c r="A849">
        <v>1984</v>
      </c>
      <c r="B849" t="s">
        <v>94</v>
      </c>
      <c r="C849" t="s">
        <v>95</v>
      </c>
      <c r="D849">
        <v>27</v>
      </c>
      <c r="E849">
        <v>41</v>
      </c>
      <c r="F849">
        <v>33</v>
      </c>
      <c r="G849" t="s">
        <v>16</v>
      </c>
      <c r="H849" t="s">
        <v>59</v>
      </c>
      <c r="I849" t="str">
        <f t="shared" si="39"/>
        <v>Other(L)</v>
      </c>
      <c r="K849" t="b">
        <v>0</v>
      </c>
      <c r="L849">
        <v>723</v>
      </c>
      <c r="M849">
        <v>2084449</v>
      </c>
      <c r="N849">
        <v>20171015</v>
      </c>
      <c r="O849" t="s">
        <v>19</v>
      </c>
      <c r="P849" t="str">
        <f>IF(VLOOKUP(A849,'national-winners'!$A$2:$B$13,2,0)=H849,"W","L")</f>
        <v>L</v>
      </c>
      <c r="Q849">
        <f>MATCH(C849,'state-winning-votes'!A:A,0)</f>
        <v>26</v>
      </c>
      <c r="R849">
        <f>MATCH(A849,'state-winning-votes'!$A$2:$L$2,0)</f>
        <v>4</v>
      </c>
      <c r="S849" cm="1">
        <f t="array" ref="S849">INDEX('state-winning-votes'!$A$1:$L$53,$Q849,$R849)</f>
        <v>1036364</v>
      </c>
      <c r="T849">
        <f>INDEX('state-winning-votes'!$A$1:$L$53,MATCH($C849,'state-winning-votes'!$A:$A,0),MATCH($A849,'state-winning-votes'!$A$2:$L$2,0))</f>
        <v>1036364</v>
      </c>
      <c r="U849" t="str">
        <f t="shared" si="40"/>
        <v>Mondale, Walter</v>
      </c>
      <c r="V849" t="str">
        <f>_xlfn.XLOOKUP(INDEX('state-winning-votes'!$A$1:$L$53,MATCH($C849,'state-winning-votes'!$A:$A,0),MATCH($A849,'state-winning-votes'!$A$2:$L$2,0)),$L:$L,$H:$H)</f>
        <v>Mondale, Walter</v>
      </c>
      <c r="W849" t="str">
        <f>VLOOKUP(A849,'national-winners'!$A$2:$B$13,2,0)</f>
        <v>Reagan, Ronald</v>
      </c>
      <c r="X849" t="str">
        <f t="shared" si="41"/>
        <v xml:space="preserve"> Walter Mondale (W)</v>
      </c>
    </row>
    <row r="850" spans="1:24" x14ac:dyDescent="0.25">
      <c r="A850">
        <v>1984</v>
      </c>
      <c r="B850" t="s">
        <v>94</v>
      </c>
      <c r="C850" t="s">
        <v>95</v>
      </c>
      <c r="D850">
        <v>27</v>
      </c>
      <c r="E850">
        <v>41</v>
      </c>
      <c r="F850">
        <v>33</v>
      </c>
      <c r="G850" t="s">
        <v>16</v>
      </c>
      <c r="H850" t="s">
        <v>26</v>
      </c>
      <c r="I850" t="str">
        <f t="shared" si="39"/>
        <v>Hall, Gus(L)</v>
      </c>
      <c r="J850" t="s">
        <v>27</v>
      </c>
      <c r="K850" t="b">
        <v>0</v>
      </c>
      <c r="L850">
        <v>630</v>
      </c>
      <c r="M850">
        <v>2084449</v>
      </c>
      <c r="N850">
        <v>20171015</v>
      </c>
      <c r="O850" t="s">
        <v>19</v>
      </c>
      <c r="P850" t="str">
        <f>IF(VLOOKUP(A850,'national-winners'!$A$2:$B$13,2,0)=H850,"W","L")</f>
        <v>L</v>
      </c>
      <c r="Q850">
        <f>MATCH(C850,'state-winning-votes'!A:A,0)</f>
        <v>26</v>
      </c>
      <c r="R850">
        <f>MATCH(A850,'state-winning-votes'!$A$2:$L$2,0)</f>
        <v>4</v>
      </c>
      <c r="S850" cm="1">
        <f t="array" ref="S850">INDEX('state-winning-votes'!$A$1:$L$53,$Q850,$R850)</f>
        <v>1036364</v>
      </c>
      <c r="T850">
        <f>INDEX('state-winning-votes'!$A$1:$L$53,MATCH($C850,'state-winning-votes'!$A:$A,0),MATCH($A850,'state-winning-votes'!$A$2:$L$2,0))</f>
        <v>1036364</v>
      </c>
      <c r="U850" t="str">
        <f t="shared" si="40"/>
        <v>Mondale, Walter</v>
      </c>
      <c r="V850" t="str">
        <f>_xlfn.XLOOKUP(INDEX('state-winning-votes'!$A$1:$L$53,MATCH($C850,'state-winning-votes'!$A:$A,0),MATCH($A850,'state-winning-votes'!$A$2:$L$2,0)),$L:$L,$H:$H)</f>
        <v>Mondale, Walter</v>
      </c>
      <c r="W850" t="str">
        <f>VLOOKUP(A850,'national-winners'!$A$2:$B$13,2,0)</f>
        <v>Reagan, Ronald</v>
      </c>
      <c r="X850" t="str">
        <f t="shared" si="41"/>
        <v xml:space="preserve"> Walter Mondale (W)</v>
      </c>
    </row>
    <row r="851" spans="1:24" x14ac:dyDescent="0.25">
      <c r="A851">
        <v>1984</v>
      </c>
      <c r="B851" t="s">
        <v>94</v>
      </c>
      <c r="C851" t="s">
        <v>95</v>
      </c>
      <c r="D851">
        <v>27</v>
      </c>
      <c r="E851">
        <v>41</v>
      </c>
      <c r="F851">
        <v>33</v>
      </c>
      <c r="G851" t="s">
        <v>16</v>
      </c>
      <c r="H851" t="s">
        <v>202</v>
      </c>
      <c r="I851" t="str">
        <f t="shared" si="39"/>
        <v>Winn, Edward(L)</v>
      </c>
      <c r="J851" t="s">
        <v>203</v>
      </c>
      <c r="K851" t="b">
        <v>0</v>
      </c>
      <c r="L851">
        <v>260</v>
      </c>
      <c r="M851">
        <v>2084449</v>
      </c>
      <c r="N851">
        <v>20171015</v>
      </c>
      <c r="O851" t="s">
        <v>19</v>
      </c>
      <c r="P851" t="str">
        <f>IF(VLOOKUP(A851,'national-winners'!$A$2:$B$13,2,0)=H851,"W","L")</f>
        <v>L</v>
      </c>
      <c r="Q851">
        <f>MATCH(C851,'state-winning-votes'!A:A,0)</f>
        <v>26</v>
      </c>
      <c r="R851">
        <f>MATCH(A851,'state-winning-votes'!$A$2:$L$2,0)</f>
        <v>4</v>
      </c>
      <c r="S851" cm="1">
        <f t="array" ref="S851">INDEX('state-winning-votes'!$A$1:$L$53,$Q851,$R851)</f>
        <v>1036364</v>
      </c>
      <c r="T851">
        <f>INDEX('state-winning-votes'!$A$1:$L$53,MATCH($C851,'state-winning-votes'!$A:$A,0),MATCH($A851,'state-winning-votes'!$A$2:$L$2,0))</f>
        <v>1036364</v>
      </c>
      <c r="U851" t="str">
        <f t="shared" si="40"/>
        <v>Mondale, Walter</v>
      </c>
      <c r="V851" t="str">
        <f>_xlfn.XLOOKUP(INDEX('state-winning-votes'!$A$1:$L$53,MATCH($C851,'state-winning-votes'!$A:$A,0),MATCH($A851,'state-winning-votes'!$A$2:$L$2,0)),$L:$L,$H:$H)</f>
        <v>Mondale, Walter</v>
      </c>
      <c r="W851" t="str">
        <f>VLOOKUP(A851,'national-winners'!$A$2:$B$13,2,0)</f>
        <v>Reagan, Ronald</v>
      </c>
      <c r="X851" t="str">
        <f t="shared" si="41"/>
        <v xml:space="preserve"> Walter Mondale (W)</v>
      </c>
    </row>
    <row r="852" spans="1:24" x14ac:dyDescent="0.25">
      <c r="A852">
        <v>1984</v>
      </c>
      <c r="B852" t="s">
        <v>94</v>
      </c>
      <c r="C852" t="s">
        <v>95</v>
      </c>
      <c r="D852">
        <v>27</v>
      </c>
      <c r="E852">
        <v>41</v>
      </c>
      <c r="F852">
        <v>33</v>
      </c>
      <c r="G852" t="s">
        <v>16</v>
      </c>
      <c r="H852" t="s">
        <v>194</v>
      </c>
      <c r="I852" t="str">
        <f t="shared" si="39"/>
        <v>Serrette, Dennis(L)</v>
      </c>
      <c r="J852" t="s">
        <v>195</v>
      </c>
      <c r="K852" t="b">
        <v>0</v>
      </c>
      <c r="L852">
        <v>232</v>
      </c>
      <c r="M852">
        <v>2084449</v>
      </c>
      <c r="N852">
        <v>20171015</v>
      </c>
      <c r="O852" t="s">
        <v>19</v>
      </c>
      <c r="P852" t="str">
        <f>IF(VLOOKUP(A852,'national-winners'!$A$2:$B$13,2,0)=H852,"W","L")</f>
        <v>L</v>
      </c>
      <c r="Q852">
        <f>MATCH(C852,'state-winning-votes'!A:A,0)</f>
        <v>26</v>
      </c>
      <c r="R852">
        <f>MATCH(A852,'state-winning-votes'!$A$2:$L$2,0)</f>
        <v>4</v>
      </c>
      <c r="S852" cm="1">
        <f t="array" ref="S852">INDEX('state-winning-votes'!$A$1:$L$53,$Q852,$R852)</f>
        <v>1036364</v>
      </c>
      <c r="T852">
        <f>INDEX('state-winning-votes'!$A$1:$L$53,MATCH($C852,'state-winning-votes'!$A:$A,0),MATCH($A852,'state-winning-votes'!$A$2:$L$2,0))</f>
        <v>1036364</v>
      </c>
      <c r="U852" t="str">
        <f t="shared" si="40"/>
        <v>Mondale, Walter</v>
      </c>
      <c r="V852" t="str">
        <f>_xlfn.XLOOKUP(INDEX('state-winning-votes'!$A$1:$L$53,MATCH($C852,'state-winning-votes'!$A:$A,0),MATCH($A852,'state-winning-votes'!$A$2:$L$2,0)),$L:$L,$H:$H)</f>
        <v>Mondale, Walter</v>
      </c>
      <c r="W852" t="str">
        <f>VLOOKUP(A852,'national-winners'!$A$2:$B$13,2,0)</f>
        <v>Reagan, Ronald</v>
      </c>
      <c r="X852" t="str">
        <f t="shared" si="41"/>
        <v xml:space="preserve"> Walter Mondale (W)</v>
      </c>
    </row>
    <row r="853" spans="1:24" x14ac:dyDescent="0.25">
      <c r="A853">
        <v>1984</v>
      </c>
      <c r="B853" t="s">
        <v>101</v>
      </c>
      <c r="C853" t="s">
        <v>102</v>
      </c>
      <c r="D853">
        <v>28</v>
      </c>
      <c r="E853">
        <v>64</v>
      </c>
      <c r="F853">
        <v>46</v>
      </c>
      <c r="G853" t="s">
        <v>16</v>
      </c>
      <c r="H853" t="s">
        <v>160</v>
      </c>
      <c r="I853" t="str">
        <f t="shared" si="39"/>
        <v>Reagan, Ronald(W)</v>
      </c>
      <c r="J853" t="s">
        <v>21</v>
      </c>
      <c r="K853" t="b">
        <v>0</v>
      </c>
      <c r="L853">
        <v>582377</v>
      </c>
      <c r="M853">
        <v>941104</v>
      </c>
      <c r="N853">
        <v>20171015</v>
      </c>
      <c r="O853" t="s">
        <v>19</v>
      </c>
      <c r="P853" t="str">
        <f>IF(VLOOKUP(A853,'national-winners'!$A$2:$B$13,2,0)=H853,"W","L")</f>
        <v>W</v>
      </c>
      <c r="Q853">
        <f>MATCH(C853,'state-winning-votes'!A:A,0)</f>
        <v>28</v>
      </c>
      <c r="R853">
        <f>MATCH(A853,'state-winning-votes'!$A$2:$L$2,0)</f>
        <v>4</v>
      </c>
      <c r="S853" cm="1">
        <f t="array" ref="S853">INDEX('state-winning-votes'!$A$1:$L$53,$Q853,$R853)</f>
        <v>582377</v>
      </c>
      <c r="T853">
        <f>INDEX('state-winning-votes'!$A$1:$L$53,MATCH($C853,'state-winning-votes'!$A:$A,0),MATCH($A853,'state-winning-votes'!$A$2:$L$2,0))</f>
        <v>582377</v>
      </c>
      <c r="U853" t="str">
        <f t="shared" si="40"/>
        <v>Reagan, Ronald</v>
      </c>
      <c r="V853" t="str">
        <f>_xlfn.XLOOKUP(INDEX('state-winning-votes'!$A$1:$L$53,MATCH($C853,'state-winning-votes'!$A:$A,0),MATCH($A853,'state-winning-votes'!$A$2:$L$2,0)),$L:$L,$H:$H)</f>
        <v>Reagan, Ronald</v>
      </c>
      <c r="W853" t="str">
        <f>VLOOKUP(A853,'national-winners'!$A$2:$B$13,2,0)</f>
        <v>Reagan, Ronald</v>
      </c>
      <c r="X853" t="str">
        <f t="shared" si="41"/>
        <v xml:space="preserve"> Ronald Reagan (W)</v>
      </c>
    </row>
    <row r="854" spans="1:24" x14ac:dyDescent="0.25">
      <c r="A854">
        <v>1984</v>
      </c>
      <c r="B854" t="s">
        <v>101</v>
      </c>
      <c r="C854" t="s">
        <v>102</v>
      </c>
      <c r="D854">
        <v>28</v>
      </c>
      <c r="E854">
        <v>64</v>
      </c>
      <c r="F854">
        <v>46</v>
      </c>
      <c r="G854" t="s">
        <v>16</v>
      </c>
      <c r="H854" t="s">
        <v>189</v>
      </c>
      <c r="I854" t="str">
        <f t="shared" si="39"/>
        <v>Mondale, Walter(L)</v>
      </c>
      <c r="J854" t="s">
        <v>18</v>
      </c>
      <c r="K854" t="b">
        <v>0</v>
      </c>
      <c r="L854">
        <v>352192</v>
      </c>
      <c r="M854">
        <v>941104</v>
      </c>
      <c r="N854">
        <v>20171015</v>
      </c>
      <c r="O854" t="s">
        <v>19</v>
      </c>
      <c r="P854" t="str">
        <f>IF(VLOOKUP(A854,'national-winners'!$A$2:$B$13,2,0)=H854,"W","L")</f>
        <v>L</v>
      </c>
      <c r="Q854">
        <f>MATCH(C854,'state-winning-votes'!A:A,0)</f>
        <v>28</v>
      </c>
      <c r="R854">
        <f>MATCH(A854,'state-winning-votes'!$A$2:$L$2,0)</f>
        <v>4</v>
      </c>
      <c r="S854" cm="1">
        <f t="array" ref="S854">INDEX('state-winning-votes'!$A$1:$L$53,$Q854,$R854)</f>
        <v>582377</v>
      </c>
      <c r="T854">
        <f>INDEX('state-winning-votes'!$A$1:$L$53,MATCH($C854,'state-winning-votes'!$A:$A,0),MATCH($A854,'state-winning-votes'!$A$2:$L$2,0))</f>
        <v>582377</v>
      </c>
      <c r="U854" t="str">
        <f t="shared" si="40"/>
        <v>Reagan, Ronald</v>
      </c>
      <c r="V854" t="str">
        <f>_xlfn.XLOOKUP(INDEX('state-winning-votes'!$A$1:$L$53,MATCH($C854,'state-winning-votes'!$A:$A,0),MATCH($A854,'state-winning-votes'!$A$2:$L$2,0)),$L:$L,$H:$H)</f>
        <v>Reagan, Ronald</v>
      </c>
      <c r="W854" t="str">
        <f>VLOOKUP(A854,'national-winners'!$A$2:$B$13,2,0)</f>
        <v>Reagan, Ronald</v>
      </c>
      <c r="X854" t="str">
        <f t="shared" si="41"/>
        <v xml:space="preserve"> Ronald Reagan (W)</v>
      </c>
    </row>
    <row r="855" spans="1:24" x14ac:dyDescent="0.25">
      <c r="A855">
        <v>1984</v>
      </c>
      <c r="B855" t="s">
        <v>101</v>
      </c>
      <c r="C855" t="s">
        <v>102</v>
      </c>
      <c r="D855">
        <v>28</v>
      </c>
      <c r="E855">
        <v>64</v>
      </c>
      <c r="F855">
        <v>46</v>
      </c>
      <c r="G855" t="s">
        <v>16</v>
      </c>
      <c r="H855" t="s">
        <v>190</v>
      </c>
      <c r="I855" t="str">
        <f t="shared" si="39"/>
        <v>Bergland, David(L)</v>
      </c>
      <c r="J855" t="s">
        <v>29</v>
      </c>
      <c r="K855" t="b">
        <v>0</v>
      </c>
      <c r="L855">
        <v>2336</v>
      </c>
      <c r="M855">
        <v>941104</v>
      </c>
      <c r="N855">
        <v>20171015</v>
      </c>
      <c r="O855" t="s">
        <v>19</v>
      </c>
      <c r="P855" t="str">
        <f>IF(VLOOKUP(A855,'national-winners'!$A$2:$B$13,2,0)=H855,"W","L")</f>
        <v>L</v>
      </c>
      <c r="Q855">
        <f>MATCH(C855,'state-winning-votes'!A:A,0)</f>
        <v>28</v>
      </c>
      <c r="R855">
        <f>MATCH(A855,'state-winning-votes'!$A$2:$L$2,0)</f>
        <v>4</v>
      </c>
      <c r="S855" cm="1">
        <f t="array" ref="S855">INDEX('state-winning-votes'!$A$1:$L$53,$Q855,$R855)</f>
        <v>582377</v>
      </c>
      <c r="T855">
        <f>INDEX('state-winning-votes'!$A$1:$L$53,MATCH($C855,'state-winning-votes'!$A:$A,0),MATCH($A855,'state-winning-votes'!$A$2:$L$2,0))</f>
        <v>582377</v>
      </c>
      <c r="U855" t="str">
        <f t="shared" si="40"/>
        <v>Reagan, Ronald</v>
      </c>
      <c r="V855" t="str">
        <f>_xlfn.XLOOKUP(INDEX('state-winning-votes'!$A$1:$L$53,MATCH($C855,'state-winning-votes'!$A:$A,0),MATCH($A855,'state-winning-votes'!$A$2:$L$2,0)),$L:$L,$H:$H)</f>
        <v>Reagan, Ronald</v>
      </c>
      <c r="W855" t="str">
        <f>VLOOKUP(A855,'national-winners'!$A$2:$B$13,2,0)</f>
        <v>Reagan, Ronald</v>
      </c>
      <c r="X855" t="str">
        <f t="shared" si="41"/>
        <v xml:space="preserve"> Ronald Reagan (W)</v>
      </c>
    </row>
    <row r="856" spans="1:24" x14ac:dyDescent="0.25">
      <c r="A856">
        <v>1984</v>
      </c>
      <c r="B856" t="s">
        <v>101</v>
      </c>
      <c r="C856" t="s">
        <v>102</v>
      </c>
      <c r="D856">
        <v>28</v>
      </c>
      <c r="E856">
        <v>64</v>
      </c>
      <c r="F856">
        <v>46</v>
      </c>
      <c r="G856" t="s">
        <v>16</v>
      </c>
      <c r="H856" t="s">
        <v>201</v>
      </c>
      <c r="I856" t="str">
        <f t="shared" si="39"/>
        <v>Holmes, Larry(L)</v>
      </c>
      <c r="J856" t="s">
        <v>170</v>
      </c>
      <c r="K856" t="b">
        <v>0</v>
      </c>
      <c r="L856">
        <v>1169</v>
      </c>
      <c r="M856">
        <v>941104</v>
      </c>
      <c r="N856">
        <v>20171015</v>
      </c>
      <c r="O856" t="s">
        <v>19</v>
      </c>
      <c r="P856" t="str">
        <f>IF(VLOOKUP(A856,'national-winners'!$A$2:$B$13,2,0)=H856,"W","L")</f>
        <v>L</v>
      </c>
      <c r="Q856">
        <f>MATCH(C856,'state-winning-votes'!A:A,0)</f>
        <v>28</v>
      </c>
      <c r="R856">
        <f>MATCH(A856,'state-winning-votes'!$A$2:$L$2,0)</f>
        <v>4</v>
      </c>
      <c r="S856" cm="1">
        <f t="array" ref="S856">INDEX('state-winning-votes'!$A$1:$L$53,$Q856,$R856)</f>
        <v>582377</v>
      </c>
      <c r="T856">
        <f>INDEX('state-winning-votes'!$A$1:$L$53,MATCH($C856,'state-winning-votes'!$A:$A,0),MATCH($A856,'state-winning-votes'!$A$2:$L$2,0))</f>
        <v>582377</v>
      </c>
      <c r="U856" t="str">
        <f t="shared" si="40"/>
        <v>Reagan, Ronald</v>
      </c>
      <c r="V856" t="str">
        <f>_xlfn.XLOOKUP(INDEX('state-winning-votes'!$A$1:$L$53,MATCH($C856,'state-winning-votes'!$A:$A,0),MATCH($A856,'state-winning-votes'!$A$2:$L$2,0)),$L:$L,$H:$H)</f>
        <v>Reagan, Ronald</v>
      </c>
      <c r="W856" t="str">
        <f>VLOOKUP(A856,'national-winners'!$A$2:$B$13,2,0)</f>
        <v>Reagan, Ronald</v>
      </c>
      <c r="X856" t="str">
        <f t="shared" si="41"/>
        <v xml:space="preserve"> Ronald Reagan (W)</v>
      </c>
    </row>
    <row r="857" spans="1:24" x14ac:dyDescent="0.25">
      <c r="A857">
        <v>1984</v>
      </c>
      <c r="B857" t="s">
        <v>101</v>
      </c>
      <c r="C857" t="s">
        <v>102</v>
      </c>
      <c r="D857">
        <v>28</v>
      </c>
      <c r="E857">
        <v>64</v>
      </c>
      <c r="F857">
        <v>46</v>
      </c>
      <c r="G857" t="s">
        <v>16</v>
      </c>
      <c r="H857" t="s">
        <v>193</v>
      </c>
      <c r="I857" t="str">
        <f t="shared" si="39"/>
        <v>Mason, Melvin(L)</v>
      </c>
      <c r="J857" t="s">
        <v>37</v>
      </c>
      <c r="K857" t="b">
        <v>0</v>
      </c>
      <c r="L857">
        <v>1032</v>
      </c>
      <c r="M857">
        <v>941104</v>
      </c>
      <c r="N857">
        <v>20171015</v>
      </c>
      <c r="O857" t="s">
        <v>19</v>
      </c>
      <c r="P857" t="str">
        <f>IF(VLOOKUP(A857,'national-winners'!$A$2:$B$13,2,0)=H857,"W","L")</f>
        <v>L</v>
      </c>
      <c r="Q857">
        <f>MATCH(C857,'state-winning-votes'!A:A,0)</f>
        <v>28</v>
      </c>
      <c r="R857">
        <f>MATCH(A857,'state-winning-votes'!$A$2:$L$2,0)</f>
        <v>4</v>
      </c>
      <c r="S857" cm="1">
        <f t="array" ref="S857">INDEX('state-winning-votes'!$A$1:$L$53,$Q857,$R857)</f>
        <v>582377</v>
      </c>
      <c r="T857">
        <f>INDEX('state-winning-votes'!$A$1:$L$53,MATCH($C857,'state-winning-votes'!$A:$A,0),MATCH($A857,'state-winning-votes'!$A$2:$L$2,0))</f>
        <v>582377</v>
      </c>
      <c r="U857" t="str">
        <f t="shared" si="40"/>
        <v>Reagan, Ronald</v>
      </c>
      <c r="V857" t="str">
        <f>_xlfn.XLOOKUP(INDEX('state-winning-votes'!$A$1:$L$53,MATCH($C857,'state-winning-votes'!$A:$A,0),MATCH($A857,'state-winning-votes'!$A$2:$L$2,0)),$L:$L,$H:$H)</f>
        <v>Reagan, Ronald</v>
      </c>
      <c r="W857" t="str">
        <f>VLOOKUP(A857,'national-winners'!$A$2:$B$13,2,0)</f>
        <v>Reagan, Ronald</v>
      </c>
      <c r="X857" t="str">
        <f t="shared" si="41"/>
        <v xml:space="preserve"> Ronald Reagan (W)</v>
      </c>
    </row>
    <row r="858" spans="1:24" x14ac:dyDescent="0.25">
      <c r="A858">
        <v>1984</v>
      </c>
      <c r="B858" t="s">
        <v>101</v>
      </c>
      <c r="C858" t="s">
        <v>102</v>
      </c>
      <c r="D858">
        <v>28</v>
      </c>
      <c r="E858">
        <v>64</v>
      </c>
      <c r="F858">
        <v>46</v>
      </c>
      <c r="G858" t="s">
        <v>16</v>
      </c>
      <c r="H858" t="s">
        <v>48</v>
      </c>
      <c r="I858" t="str">
        <f t="shared" si="39"/>
        <v>Larouche, Lyndon, Jr.(L)</v>
      </c>
      <c r="J858" t="s">
        <v>35</v>
      </c>
      <c r="K858" t="b">
        <v>0</v>
      </c>
      <c r="L858">
        <v>1001</v>
      </c>
      <c r="M858">
        <v>941104</v>
      </c>
      <c r="N858">
        <v>20171015</v>
      </c>
      <c r="O858" t="s">
        <v>19</v>
      </c>
      <c r="P858" t="str">
        <f>IF(VLOOKUP(A858,'national-winners'!$A$2:$B$13,2,0)=H858,"W","L")</f>
        <v>L</v>
      </c>
      <c r="Q858">
        <f>MATCH(C858,'state-winning-votes'!A:A,0)</f>
        <v>28</v>
      </c>
      <c r="R858">
        <f>MATCH(A858,'state-winning-votes'!$A$2:$L$2,0)</f>
        <v>4</v>
      </c>
      <c r="S858" cm="1">
        <f t="array" ref="S858">INDEX('state-winning-votes'!$A$1:$L$53,$Q858,$R858)</f>
        <v>582377</v>
      </c>
      <c r="T858">
        <f>INDEX('state-winning-votes'!$A$1:$L$53,MATCH($C858,'state-winning-votes'!$A:$A,0),MATCH($A858,'state-winning-votes'!$A$2:$L$2,0))</f>
        <v>582377</v>
      </c>
      <c r="U858" t="str">
        <f t="shared" si="40"/>
        <v>Reagan, Ronald</v>
      </c>
      <c r="V858" t="str">
        <f>_xlfn.XLOOKUP(INDEX('state-winning-votes'!$A$1:$L$53,MATCH($C858,'state-winning-votes'!$A:$A,0),MATCH($A858,'state-winning-votes'!$A$2:$L$2,0)),$L:$L,$H:$H)</f>
        <v>Reagan, Ronald</v>
      </c>
      <c r="W858" t="str">
        <f>VLOOKUP(A858,'national-winners'!$A$2:$B$13,2,0)</f>
        <v>Reagan, Ronald</v>
      </c>
      <c r="X858" t="str">
        <f t="shared" si="41"/>
        <v xml:space="preserve"> Ronald Reagan (W)</v>
      </c>
    </row>
    <row r="859" spans="1:24" x14ac:dyDescent="0.25">
      <c r="A859">
        <v>1984</v>
      </c>
      <c r="B859" t="s">
        <v>101</v>
      </c>
      <c r="C859" t="s">
        <v>102</v>
      </c>
      <c r="D859">
        <v>28</v>
      </c>
      <c r="E859">
        <v>64</v>
      </c>
      <c r="F859">
        <v>46</v>
      </c>
      <c r="G859" t="s">
        <v>16</v>
      </c>
      <c r="H859" t="s">
        <v>191</v>
      </c>
      <c r="I859" t="str">
        <f t="shared" si="39"/>
        <v>Richards, Bob(L)</v>
      </c>
      <c r="J859" t="s">
        <v>192</v>
      </c>
      <c r="K859" t="b">
        <v>0</v>
      </c>
      <c r="L859">
        <v>641</v>
      </c>
      <c r="M859">
        <v>941104</v>
      </c>
      <c r="N859">
        <v>20171015</v>
      </c>
      <c r="O859" t="s">
        <v>19</v>
      </c>
      <c r="P859" t="str">
        <f>IF(VLOOKUP(A859,'national-winners'!$A$2:$B$13,2,0)=H859,"W","L")</f>
        <v>L</v>
      </c>
      <c r="Q859">
        <f>MATCH(C859,'state-winning-votes'!A:A,0)</f>
        <v>28</v>
      </c>
      <c r="R859">
        <f>MATCH(A859,'state-winning-votes'!$A$2:$L$2,0)</f>
        <v>4</v>
      </c>
      <c r="S859" cm="1">
        <f t="array" ref="S859">INDEX('state-winning-votes'!$A$1:$L$53,$Q859,$R859)</f>
        <v>582377</v>
      </c>
      <c r="T859">
        <f>INDEX('state-winning-votes'!$A$1:$L$53,MATCH($C859,'state-winning-votes'!$A:$A,0),MATCH($A859,'state-winning-votes'!$A$2:$L$2,0))</f>
        <v>582377</v>
      </c>
      <c r="U859" t="str">
        <f t="shared" si="40"/>
        <v>Reagan, Ronald</v>
      </c>
      <c r="V859" t="str">
        <f>_xlfn.XLOOKUP(INDEX('state-winning-votes'!$A$1:$L$53,MATCH($C859,'state-winning-votes'!$A:$A,0),MATCH($A859,'state-winning-votes'!$A$2:$L$2,0)),$L:$L,$H:$H)</f>
        <v>Reagan, Ronald</v>
      </c>
      <c r="W859" t="str">
        <f>VLOOKUP(A859,'national-winners'!$A$2:$B$13,2,0)</f>
        <v>Reagan, Ronald</v>
      </c>
      <c r="X859" t="str">
        <f t="shared" si="41"/>
        <v xml:space="preserve"> Ronald Reagan (W)</v>
      </c>
    </row>
    <row r="860" spans="1:24" x14ac:dyDescent="0.25">
      <c r="A860">
        <v>1984</v>
      </c>
      <c r="B860" t="s">
        <v>101</v>
      </c>
      <c r="C860" t="s">
        <v>102</v>
      </c>
      <c r="D860">
        <v>28</v>
      </c>
      <c r="E860">
        <v>64</v>
      </c>
      <c r="F860">
        <v>46</v>
      </c>
      <c r="G860" t="s">
        <v>16</v>
      </c>
      <c r="H860" t="s">
        <v>194</v>
      </c>
      <c r="I860" t="str">
        <f t="shared" si="39"/>
        <v>Serrette, Dennis(L)</v>
      </c>
      <c r="J860" t="s">
        <v>195</v>
      </c>
      <c r="K860" t="b">
        <v>0</v>
      </c>
      <c r="L860">
        <v>356</v>
      </c>
      <c r="M860">
        <v>941104</v>
      </c>
      <c r="N860">
        <v>20171015</v>
      </c>
      <c r="O860" t="s">
        <v>19</v>
      </c>
      <c r="P860" t="str">
        <f>IF(VLOOKUP(A860,'national-winners'!$A$2:$B$13,2,0)=H860,"W","L")</f>
        <v>L</v>
      </c>
      <c r="Q860">
        <f>MATCH(C860,'state-winning-votes'!A:A,0)</f>
        <v>28</v>
      </c>
      <c r="R860">
        <f>MATCH(A860,'state-winning-votes'!$A$2:$L$2,0)</f>
        <v>4</v>
      </c>
      <c r="S860" cm="1">
        <f t="array" ref="S860">INDEX('state-winning-votes'!$A$1:$L$53,$Q860,$R860)</f>
        <v>582377</v>
      </c>
      <c r="T860">
        <f>INDEX('state-winning-votes'!$A$1:$L$53,MATCH($C860,'state-winning-votes'!$A:$A,0),MATCH($A860,'state-winning-votes'!$A$2:$L$2,0))</f>
        <v>582377</v>
      </c>
      <c r="U860" t="str">
        <f t="shared" si="40"/>
        <v>Reagan, Ronald</v>
      </c>
      <c r="V860" t="str">
        <f>_xlfn.XLOOKUP(INDEX('state-winning-votes'!$A$1:$L$53,MATCH($C860,'state-winning-votes'!$A:$A,0),MATCH($A860,'state-winning-votes'!$A$2:$L$2,0)),$L:$L,$H:$H)</f>
        <v>Reagan, Ronald</v>
      </c>
      <c r="W860" t="str">
        <f>VLOOKUP(A860,'national-winners'!$A$2:$B$13,2,0)</f>
        <v>Reagan, Ronald</v>
      </c>
      <c r="X860" t="str">
        <f t="shared" si="41"/>
        <v xml:space="preserve"> Ronald Reagan (W)</v>
      </c>
    </row>
    <row r="861" spans="1:24" x14ac:dyDescent="0.25">
      <c r="A861">
        <v>1984</v>
      </c>
      <c r="B861" t="s">
        <v>103</v>
      </c>
      <c r="C861" t="s">
        <v>104</v>
      </c>
      <c r="D861">
        <v>29</v>
      </c>
      <c r="E861">
        <v>43</v>
      </c>
      <c r="F861">
        <v>34</v>
      </c>
      <c r="G861" t="s">
        <v>16</v>
      </c>
      <c r="H861" t="s">
        <v>160</v>
      </c>
      <c r="I861" t="str">
        <f t="shared" si="39"/>
        <v>Reagan, Ronald(W)</v>
      </c>
      <c r="J861" t="s">
        <v>21</v>
      </c>
      <c r="K861" t="b">
        <v>0</v>
      </c>
      <c r="L861">
        <v>1274188</v>
      </c>
      <c r="M861">
        <v>2122771</v>
      </c>
      <c r="N861">
        <v>20171015</v>
      </c>
      <c r="O861" t="s">
        <v>19</v>
      </c>
      <c r="P861" t="str">
        <f>IF(VLOOKUP(A861,'national-winners'!$A$2:$B$13,2,0)=H861,"W","L")</f>
        <v>W</v>
      </c>
      <c r="Q861">
        <f>MATCH(C861,'state-winning-votes'!A:A,0)</f>
        <v>27</v>
      </c>
      <c r="R861">
        <f>MATCH(A861,'state-winning-votes'!$A$2:$L$2,0)</f>
        <v>4</v>
      </c>
      <c r="S861" cm="1">
        <f t="array" ref="S861">INDEX('state-winning-votes'!$A$1:$L$53,$Q861,$R861)</f>
        <v>1274188</v>
      </c>
      <c r="T861">
        <f>INDEX('state-winning-votes'!$A$1:$L$53,MATCH($C861,'state-winning-votes'!$A:$A,0),MATCH($A861,'state-winning-votes'!$A$2:$L$2,0))</f>
        <v>1274188</v>
      </c>
      <c r="U861" t="str">
        <f t="shared" si="40"/>
        <v>Reagan, Ronald</v>
      </c>
      <c r="V861" t="str">
        <f>_xlfn.XLOOKUP(INDEX('state-winning-votes'!$A$1:$L$53,MATCH($C861,'state-winning-votes'!$A:$A,0),MATCH($A861,'state-winning-votes'!$A$2:$L$2,0)),$L:$L,$H:$H)</f>
        <v>Reagan, Ronald</v>
      </c>
      <c r="W861" t="str">
        <f>VLOOKUP(A861,'national-winners'!$A$2:$B$13,2,0)</f>
        <v>Reagan, Ronald</v>
      </c>
      <c r="X861" t="str">
        <f t="shared" si="41"/>
        <v xml:space="preserve"> Ronald Reagan (W)</v>
      </c>
    </row>
    <row r="862" spans="1:24" x14ac:dyDescent="0.25">
      <c r="A862">
        <v>1984</v>
      </c>
      <c r="B862" t="s">
        <v>103</v>
      </c>
      <c r="C862" t="s">
        <v>104</v>
      </c>
      <c r="D862">
        <v>29</v>
      </c>
      <c r="E862">
        <v>43</v>
      </c>
      <c r="F862">
        <v>34</v>
      </c>
      <c r="G862" t="s">
        <v>16</v>
      </c>
      <c r="H862" t="s">
        <v>189</v>
      </c>
      <c r="I862" t="str">
        <f t="shared" si="39"/>
        <v>Mondale, Walter(L)</v>
      </c>
      <c r="J862" t="s">
        <v>18</v>
      </c>
      <c r="K862" t="b">
        <v>0</v>
      </c>
      <c r="L862">
        <v>848583</v>
      </c>
      <c r="M862">
        <v>2122771</v>
      </c>
      <c r="N862">
        <v>20171015</v>
      </c>
      <c r="O862" t="s">
        <v>19</v>
      </c>
      <c r="P862" t="str">
        <f>IF(VLOOKUP(A862,'national-winners'!$A$2:$B$13,2,0)=H862,"W","L")</f>
        <v>L</v>
      </c>
      <c r="Q862">
        <f>MATCH(C862,'state-winning-votes'!A:A,0)</f>
        <v>27</v>
      </c>
      <c r="R862">
        <f>MATCH(A862,'state-winning-votes'!$A$2:$L$2,0)</f>
        <v>4</v>
      </c>
      <c r="S862" cm="1">
        <f t="array" ref="S862">INDEX('state-winning-votes'!$A$1:$L$53,$Q862,$R862)</f>
        <v>1274188</v>
      </c>
      <c r="T862">
        <f>INDEX('state-winning-votes'!$A$1:$L$53,MATCH($C862,'state-winning-votes'!$A:$A,0),MATCH($A862,'state-winning-votes'!$A$2:$L$2,0))</f>
        <v>1274188</v>
      </c>
      <c r="U862" t="str">
        <f t="shared" si="40"/>
        <v>Reagan, Ronald</v>
      </c>
      <c r="V862" t="str">
        <f>_xlfn.XLOOKUP(INDEX('state-winning-votes'!$A$1:$L$53,MATCH($C862,'state-winning-votes'!$A:$A,0),MATCH($A862,'state-winning-votes'!$A$2:$L$2,0)),$L:$L,$H:$H)</f>
        <v>Reagan, Ronald</v>
      </c>
      <c r="W862" t="str">
        <f>VLOOKUP(A862,'national-winners'!$A$2:$B$13,2,0)</f>
        <v>Reagan, Ronald</v>
      </c>
      <c r="X862" t="str">
        <f t="shared" si="41"/>
        <v xml:space="preserve"> Ronald Reagan (W)</v>
      </c>
    </row>
    <row r="863" spans="1:24" x14ac:dyDescent="0.25">
      <c r="A863">
        <v>1984</v>
      </c>
      <c r="B863" t="s">
        <v>105</v>
      </c>
      <c r="C863" t="s">
        <v>106</v>
      </c>
      <c r="D863">
        <v>30</v>
      </c>
      <c r="E863">
        <v>81</v>
      </c>
      <c r="F863">
        <v>64</v>
      </c>
      <c r="G863" t="s">
        <v>16</v>
      </c>
      <c r="H863" t="s">
        <v>160</v>
      </c>
      <c r="I863" t="str">
        <f t="shared" si="39"/>
        <v>Reagan, Ronald(W)</v>
      </c>
      <c r="J863" t="s">
        <v>21</v>
      </c>
      <c r="K863" t="b">
        <v>0</v>
      </c>
      <c r="L863">
        <v>232450</v>
      </c>
      <c r="M863">
        <v>384377</v>
      </c>
      <c r="N863">
        <v>20171015</v>
      </c>
      <c r="O863" t="s">
        <v>19</v>
      </c>
      <c r="P863" t="str">
        <f>IF(VLOOKUP(A863,'national-winners'!$A$2:$B$13,2,0)=H863,"W","L")</f>
        <v>W</v>
      </c>
      <c r="Q863">
        <f>MATCH(C863,'state-winning-votes'!A:A,0)</f>
        <v>29</v>
      </c>
      <c r="R863">
        <f>MATCH(A863,'state-winning-votes'!$A$2:$L$2,0)</f>
        <v>4</v>
      </c>
      <c r="S863" cm="1">
        <f t="array" ref="S863">INDEX('state-winning-votes'!$A$1:$L$53,$Q863,$R863)</f>
        <v>232450</v>
      </c>
      <c r="T863">
        <f>INDEX('state-winning-votes'!$A$1:$L$53,MATCH($C863,'state-winning-votes'!$A:$A,0),MATCH($A863,'state-winning-votes'!$A$2:$L$2,0))</f>
        <v>232450</v>
      </c>
      <c r="U863" t="str">
        <f t="shared" si="40"/>
        <v>Reagan, Ronald</v>
      </c>
      <c r="V863" t="str">
        <f>_xlfn.XLOOKUP(INDEX('state-winning-votes'!$A$1:$L$53,MATCH($C863,'state-winning-votes'!$A:$A,0),MATCH($A863,'state-winning-votes'!$A$2:$L$2,0)),$L:$L,$H:$H)</f>
        <v>Reagan, Ronald</v>
      </c>
      <c r="W863" t="str">
        <f>VLOOKUP(A863,'national-winners'!$A$2:$B$13,2,0)</f>
        <v>Reagan, Ronald</v>
      </c>
      <c r="X863" t="str">
        <f t="shared" si="41"/>
        <v xml:space="preserve"> Ronald Reagan (W)</v>
      </c>
    </row>
    <row r="864" spans="1:24" x14ac:dyDescent="0.25">
      <c r="A864">
        <v>1984</v>
      </c>
      <c r="B864" t="s">
        <v>105</v>
      </c>
      <c r="C864" t="s">
        <v>106</v>
      </c>
      <c r="D864">
        <v>30</v>
      </c>
      <c r="E864">
        <v>81</v>
      </c>
      <c r="F864">
        <v>64</v>
      </c>
      <c r="G864" t="s">
        <v>16</v>
      </c>
      <c r="H864" t="s">
        <v>189</v>
      </c>
      <c r="I864" t="str">
        <f t="shared" si="39"/>
        <v>Mondale, Walter(L)</v>
      </c>
      <c r="J864" t="s">
        <v>18</v>
      </c>
      <c r="K864" t="b">
        <v>0</v>
      </c>
      <c r="L864">
        <v>146742</v>
      </c>
      <c r="M864">
        <v>384377</v>
      </c>
      <c r="N864">
        <v>20171015</v>
      </c>
      <c r="O864" t="s">
        <v>19</v>
      </c>
      <c r="P864" t="str">
        <f>IF(VLOOKUP(A864,'national-winners'!$A$2:$B$13,2,0)=H864,"W","L")</f>
        <v>L</v>
      </c>
      <c r="Q864">
        <f>MATCH(C864,'state-winning-votes'!A:A,0)</f>
        <v>29</v>
      </c>
      <c r="R864">
        <f>MATCH(A864,'state-winning-votes'!$A$2:$L$2,0)</f>
        <v>4</v>
      </c>
      <c r="S864" cm="1">
        <f t="array" ref="S864">INDEX('state-winning-votes'!$A$1:$L$53,$Q864,$R864)</f>
        <v>232450</v>
      </c>
      <c r="T864">
        <f>INDEX('state-winning-votes'!$A$1:$L$53,MATCH($C864,'state-winning-votes'!$A:$A,0),MATCH($A864,'state-winning-votes'!$A$2:$L$2,0))</f>
        <v>232450</v>
      </c>
      <c r="U864" t="str">
        <f t="shared" si="40"/>
        <v>Reagan, Ronald</v>
      </c>
      <c r="V864" t="str">
        <f>_xlfn.XLOOKUP(INDEX('state-winning-votes'!$A$1:$L$53,MATCH($C864,'state-winning-votes'!$A:$A,0),MATCH($A864,'state-winning-votes'!$A$2:$L$2,0)),$L:$L,$H:$H)</f>
        <v>Reagan, Ronald</v>
      </c>
      <c r="W864" t="str">
        <f>VLOOKUP(A864,'national-winners'!$A$2:$B$13,2,0)</f>
        <v>Reagan, Ronald</v>
      </c>
      <c r="X864" t="str">
        <f t="shared" si="41"/>
        <v xml:space="preserve"> Ronald Reagan (W)</v>
      </c>
    </row>
    <row r="865" spans="1:24" x14ac:dyDescent="0.25">
      <c r="A865">
        <v>1984</v>
      </c>
      <c r="B865" t="s">
        <v>105</v>
      </c>
      <c r="C865" t="s">
        <v>106</v>
      </c>
      <c r="D865">
        <v>30</v>
      </c>
      <c r="E865">
        <v>81</v>
      </c>
      <c r="F865">
        <v>64</v>
      </c>
      <c r="G865" t="s">
        <v>16</v>
      </c>
      <c r="H865" t="s">
        <v>190</v>
      </c>
      <c r="I865" t="str">
        <f t="shared" si="39"/>
        <v>Bergland, David(L)</v>
      </c>
      <c r="J865" t="s">
        <v>29</v>
      </c>
      <c r="K865" t="b">
        <v>0</v>
      </c>
      <c r="L865">
        <v>5185</v>
      </c>
      <c r="M865">
        <v>384377</v>
      </c>
      <c r="N865">
        <v>20171015</v>
      </c>
      <c r="O865" t="s">
        <v>19</v>
      </c>
      <c r="P865" t="str">
        <f>IF(VLOOKUP(A865,'national-winners'!$A$2:$B$13,2,0)=H865,"W","L")</f>
        <v>L</v>
      </c>
      <c r="Q865">
        <f>MATCH(C865,'state-winning-votes'!A:A,0)</f>
        <v>29</v>
      </c>
      <c r="R865">
        <f>MATCH(A865,'state-winning-votes'!$A$2:$L$2,0)</f>
        <v>4</v>
      </c>
      <c r="S865" cm="1">
        <f t="array" ref="S865">INDEX('state-winning-votes'!$A$1:$L$53,$Q865,$R865)</f>
        <v>232450</v>
      </c>
      <c r="T865">
        <f>INDEX('state-winning-votes'!$A$1:$L$53,MATCH($C865,'state-winning-votes'!$A:$A,0),MATCH($A865,'state-winning-votes'!$A$2:$L$2,0))</f>
        <v>232450</v>
      </c>
      <c r="U865" t="str">
        <f t="shared" si="40"/>
        <v>Reagan, Ronald</v>
      </c>
      <c r="V865" t="str">
        <f>_xlfn.XLOOKUP(INDEX('state-winning-votes'!$A$1:$L$53,MATCH($C865,'state-winning-votes'!$A:$A,0),MATCH($A865,'state-winning-votes'!$A$2:$L$2,0)),$L:$L,$H:$H)</f>
        <v>Reagan, Ronald</v>
      </c>
      <c r="W865" t="str">
        <f>VLOOKUP(A865,'national-winners'!$A$2:$B$13,2,0)</f>
        <v>Reagan, Ronald</v>
      </c>
      <c r="X865" t="str">
        <f t="shared" si="41"/>
        <v xml:space="preserve"> Ronald Reagan (W)</v>
      </c>
    </row>
    <row r="866" spans="1:24" x14ac:dyDescent="0.25">
      <c r="A866">
        <v>1984</v>
      </c>
      <c r="B866" t="s">
        <v>107</v>
      </c>
      <c r="C866" t="s">
        <v>108</v>
      </c>
      <c r="D866">
        <v>31</v>
      </c>
      <c r="E866">
        <v>46</v>
      </c>
      <c r="F866">
        <v>35</v>
      </c>
      <c r="G866" t="s">
        <v>16</v>
      </c>
      <c r="H866" t="s">
        <v>160</v>
      </c>
      <c r="I866" t="str">
        <f t="shared" si="39"/>
        <v>Reagan, Ronald(W)</v>
      </c>
      <c r="J866" t="s">
        <v>21</v>
      </c>
      <c r="K866" t="b">
        <v>0</v>
      </c>
      <c r="L866">
        <v>460054</v>
      </c>
      <c r="M866">
        <v>652090</v>
      </c>
      <c r="N866">
        <v>20171015</v>
      </c>
      <c r="O866" t="s">
        <v>19</v>
      </c>
      <c r="P866" t="str">
        <f>IF(VLOOKUP(A866,'national-winners'!$A$2:$B$13,2,0)=H866,"W","L")</f>
        <v>W</v>
      </c>
      <c r="Q866">
        <f>MATCH(C866,'state-winning-votes'!A:A,0)</f>
        <v>32</v>
      </c>
      <c r="R866">
        <f>MATCH(A866,'state-winning-votes'!$A$2:$L$2,0)</f>
        <v>4</v>
      </c>
      <c r="S866" cm="1">
        <f t="array" ref="S866">INDEX('state-winning-votes'!$A$1:$L$53,$Q866,$R866)</f>
        <v>460054</v>
      </c>
      <c r="T866">
        <f>INDEX('state-winning-votes'!$A$1:$L$53,MATCH($C866,'state-winning-votes'!$A:$A,0),MATCH($A866,'state-winning-votes'!$A$2:$L$2,0))</f>
        <v>460054</v>
      </c>
      <c r="U866" t="str">
        <f t="shared" si="40"/>
        <v>Reagan, Ronald</v>
      </c>
      <c r="V866" t="str">
        <f>_xlfn.XLOOKUP(INDEX('state-winning-votes'!$A$1:$L$53,MATCH($C866,'state-winning-votes'!$A:$A,0),MATCH($A866,'state-winning-votes'!$A$2:$L$2,0)),$L:$L,$H:$H)</f>
        <v>Reagan, Ronald</v>
      </c>
      <c r="W866" t="str">
        <f>VLOOKUP(A866,'national-winners'!$A$2:$B$13,2,0)</f>
        <v>Reagan, Ronald</v>
      </c>
      <c r="X866" t="str">
        <f t="shared" si="41"/>
        <v xml:space="preserve"> Ronald Reagan (W)</v>
      </c>
    </row>
    <row r="867" spans="1:24" x14ac:dyDescent="0.25">
      <c r="A867">
        <v>1984</v>
      </c>
      <c r="B867" t="s">
        <v>107</v>
      </c>
      <c r="C867" t="s">
        <v>108</v>
      </c>
      <c r="D867">
        <v>31</v>
      </c>
      <c r="E867">
        <v>46</v>
      </c>
      <c r="F867">
        <v>35</v>
      </c>
      <c r="G867" t="s">
        <v>16</v>
      </c>
      <c r="H867" t="s">
        <v>189</v>
      </c>
      <c r="I867" t="str">
        <f t="shared" si="39"/>
        <v>Mondale, Walter(L)</v>
      </c>
      <c r="J867" t="s">
        <v>18</v>
      </c>
      <c r="K867" t="b">
        <v>0</v>
      </c>
      <c r="L867">
        <v>187866</v>
      </c>
      <c r="M867">
        <v>652090</v>
      </c>
      <c r="N867">
        <v>20171015</v>
      </c>
      <c r="O867" t="s">
        <v>19</v>
      </c>
      <c r="P867" t="str">
        <f>IF(VLOOKUP(A867,'national-winners'!$A$2:$B$13,2,0)=H867,"W","L")</f>
        <v>L</v>
      </c>
      <c r="Q867">
        <f>MATCH(C867,'state-winning-votes'!A:A,0)</f>
        <v>32</v>
      </c>
      <c r="R867">
        <f>MATCH(A867,'state-winning-votes'!$A$2:$L$2,0)</f>
        <v>4</v>
      </c>
      <c r="S867" cm="1">
        <f t="array" ref="S867">INDEX('state-winning-votes'!$A$1:$L$53,$Q867,$R867)</f>
        <v>460054</v>
      </c>
      <c r="T867">
        <f>INDEX('state-winning-votes'!$A$1:$L$53,MATCH($C867,'state-winning-votes'!$A:$A,0),MATCH($A867,'state-winning-votes'!$A$2:$L$2,0))</f>
        <v>460054</v>
      </c>
      <c r="U867" t="str">
        <f t="shared" si="40"/>
        <v>Reagan, Ronald</v>
      </c>
      <c r="V867" t="str">
        <f>_xlfn.XLOOKUP(INDEX('state-winning-votes'!$A$1:$L$53,MATCH($C867,'state-winning-votes'!$A:$A,0),MATCH($A867,'state-winning-votes'!$A$2:$L$2,0)),$L:$L,$H:$H)</f>
        <v>Reagan, Ronald</v>
      </c>
      <c r="W867" t="str">
        <f>VLOOKUP(A867,'national-winners'!$A$2:$B$13,2,0)</f>
        <v>Reagan, Ronald</v>
      </c>
      <c r="X867" t="str">
        <f t="shared" si="41"/>
        <v xml:space="preserve"> Ronald Reagan (W)</v>
      </c>
    </row>
    <row r="868" spans="1:24" x14ac:dyDescent="0.25">
      <c r="A868">
        <v>1984</v>
      </c>
      <c r="B868" t="s">
        <v>107</v>
      </c>
      <c r="C868" t="s">
        <v>108</v>
      </c>
      <c r="D868">
        <v>31</v>
      </c>
      <c r="E868">
        <v>46</v>
      </c>
      <c r="F868">
        <v>35</v>
      </c>
      <c r="G868" t="s">
        <v>16</v>
      </c>
      <c r="H868" t="s">
        <v>190</v>
      </c>
      <c r="I868" t="str">
        <f t="shared" si="39"/>
        <v>Bergland, David(L)</v>
      </c>
      <c r="J868" t="s">
        <v>29</v>
      </c>
      <c r="K868" t="b">
        <v>0</v>
      </c>
      <c r="L868">
        <v>2079</v>
      </c>
      <c r="M868">
        <v>652090</v>
      </c>
      <c r="N868">
        <v>20171015</v>
      </c>
      <c r="O868" t="s">
        <v>19</v>
      </c>
      <c r="P868" t="str">
        <f>IF(VLOOKUP(A868,'national-winners'!$A$2:$B$13,2,0)=H868,"W","L")</f>
        <v>L</v>
      </c>
      <c r="Q868">
        <f>MATCH(C868,'state-winning-votes'!A:A,0)</f>
        <v>32</v>
      </c>
      <c r="R868">
        <f>MATCH(A868,'state-winning-votes'!$A$2:$L$2,0)</f>
        <v>4</v>
      </c>
      <c r="S868" cm="1">
        <f t="array" ref="S868">INDEX('state-winning-votes'!$A$1:$L$53,$Q868,$R868)</f>
        <v>460054</v>
      </c>
      <c r="T868">
        <f>INDEX('state-winning-votes'!$A$1:$L$53,MATCH($C868,'state-winning-votes'!$A:$A,0),MATCH($A868,'state-winning-votes'!$A$2:$L$2,0))</f>
        <v>460054</v>
      </c>
      <c r="U868" t="str">
        <f t="shared" si="40"/>
        <v>Reagan, Ronald</v>
      </c>
      <c r="V868" t="str">
        <f>_xlfn.XLOOKUP(INDEX('state-winning-votes'!$A$1:$L$53,MATCH($C868,'state-winning-votes'!$A:$A,0),MATCH($A868,'state-winning-votes'!$A$2:$L$2,0)),$L:$L,$H:$H)</f>
        <v>Reagan, Ronald</v>
      </c>
      <c r="W868" t="str">
        <f>VLOOKUP(A868,'national-winners'!$A$2:$B$13,2,0)</f>
        <v>Reagan, Ronald</v>
      </c>
      <c r="X868" t="str">
        <f t="shared" si="41"/>
        <v xml:space="preserve"> Ronald Reagan (W)</v>
      </c>
    </row>
    <row r="869" spans="1:24" x14ac:dyDescent="0.25">
      <c r="A869">
        <v>1984</v>
      </c>
      <c r="B869" t="s">
        <v>107</v>
      </c>
      <c r="C869" t="s">
        <v>108</v>
      </c>
      <c r="D869">
        <v>31</v>
      </c>
      <c r="E869">
        <v>46</v>
      </c>
      <c r="F869">
        <v>35</v>
      </c>
      <c r="G869" t="s">
        <v>16</v>
      </c>
      <c r="H869" t="s">
        <v>193</v>
      </c>
      <c r="I869" t="str">
        <f t="shared" si="39"/>
        <v>Mason, Melvin(L)</v>
      </c>
      <c r="J869" t="s">
        <v>37</v>
      </c>
      <c r="K869" t="b">
        <v>0</v>
      </c>
      <c r="L869">
        <v>1066</v>
      </c>
      <c r="M869">
        <v>652090</v>
      </c>
      <c r="N869">
        <v>20171015</v>
      </c>
      <c r="O869" t="s">
        <v>19</v>
      </c>
      <c r="P869" t="str">
        <f>IF(VLOOKUP(A869,'national-winners'!$A$2:$B$13,2,0)=H869,"W","L")</f>
        <v>L</v>
      </c>
      <c r="Q869">
        <f>MATCH(C869,'state-winning-votes'!A:A,0)</f>
        <v>32</v>
      </c>
      <c r="R869">
        <f>MATCH(A869,'state-winning-votes'!$A$2:$L$2,0)</f>
        <v>4</v>
      </c>
      <c r="S869" cm="1">
        <f t="array" ref="S869">INDEX('state-winning-votes'!$A$1:$L$53,$Q869,$R869)</f>
        <v>460054</v>
      </c>
      <c r="T869">
        <f>INDEX('state-winning-votes'!$A$1:$L$53,MATCH($C869,'state-winning-votes'!$A:$A,0),MATCH($A869,'state-winning-votes'!$A$2:$L$2,0))</f>
        <v>460054</v>
      </c>
      <c r="U869" t="str">
        <f t="shared" si="40"/>
        <v>Reagan, Ronald</v>
      </c>
      <c r="V869" t="str">
        <f>_xlfn.XLOOKUP(INDEX('state-winning-votes'!$A$1:$L$53,MATCH($C869,'state-winning-votes'!$A:$A,0),MATCH($A869,'state-winning-votes'!$A$2:$L$2,0)),$L:$L,$H:$H)</f>
        <v>Reagan, Ronald</v>
      </c>
      <c r="W869" t="str">
        <f>VLOOKUP(A869,'national-winners'!$A$2:$B$13,2,0)</f>
        <v>Reagan, Ronald</v>
      </c>
      <c r="X869" t="str">
        <f t="shared" si="41"/>
        <v xml:space="preserve"> Ronald Reagan (W)</v>
      </c>
    </row>
    <row r="870" spans="1:24" x14ac:dyDescent="0.25">
      <c r="A870">
        <v>1984</v>
      </c>
      <c r="B870" t="s">
        <v>107</v>
      </c>
      <c r="C870" t="s">
        <v>108</v>
      </c>
      <c r="D870">
        <v>31</v>
      </c>
      <c r="E870">
        <v>46</v>
      </c>
      <c r="F870">
        <v>35</v>
      </c>
      <c r="G870" t="s">
        <v>16</v>
      </c>
      <c r="H870" t="s">
        <v>194</v>
      </c>
      <c r="I870" t="str">
        <f t="shared" si="39"/>
        <v>Serrette, Dennis(L)</v>
      </c>
      <c r="J870" t="s">
        <v>195</v>
      </c>
      <c r="K870" t="b">
        <v>0</v>
      </c>
      <c r="L870">
        <v>1025</v>
      </c>
      <c r="M870">
        <v>652090</v>
      </c>
      <c r="N870">
        <v>20171015</v>
      </c>
      <c r="O870" t="s">
        <v>19</v>
      </c>
      <c r="P870" t="str">
        <f>IF(VLOOKUP(A870,'national-winners'!$A$2:$B$13,2,0)=H870,"W","L")</f>
        <v>L</v>
      </c>
      <c r="Q870">
        <f>MATCH(C870,'state-winning-votes'!A:A,0)</f>
        <v>32</v>
      </c>
      <c r="R870">
        <f>MATCH(A870,'state-winning-votes'!$A$2:$L$2,0)</f>
        <v>4</v>
      </c>
      <c r="S870" cm="1">
        <f t="array" ref="S870">INDEX('state-winning-votes'!$A$1:$L$53,$Q870,$R870)</f>
        <v>460054</v>
      </c>
      <c r="T870">
        <f>INDEX('state-winning-votes'!$A$1:$L$53,MATCH($C870,'state-winning-votes'!$A:$A,0),MATCH($A870,'state-winning-votes'!$A$2:$L$2,0))</f>
        <v>460054</v>
      </c>
      <c r="U870" t="str">
        <f t="shared" si="40"/>
        <v>Reagan, Ronald</v>
      </c>
      <c r="V870" t="str">
        <f>_xlfn.XLOOKUP(INDEX('state-winning-votes'!$A$1:$L$53,MATCH($C870,'state-winning-votes'!$A:$A,0),MATCH($A870,'state-winning-votes'!$A$2:$L$2,0)),$L:$L,$H:$H)</f>
        <v>Reagan, Ronald</v>
      </c>
      <c r="W870" t="str">
        <f>VLOOKUP(A870,'national-winners'!$A$2:$B$13,2,0)</f>
        <v>Reagan, Ronald</v>
      </c>
      <c r="X870" t="str">
        <f t="shared" si="41"/>
        <v xml:space="preserve"> Ronald Reagan (W)</v>
      </c>
    </row>
    <row r="871" spans="1:24" x14ac:dyDescent="0.25">
      <c r="A871">
        <v>1984</v>
      </c>
      <c r="B871" t="s">
        <v>109</v>
      </c>
      <c r="C871" t="s">
        <v>110</v>
      </c>
      <c r="D871">
        <v>32</v>
      </c>
      <c r="E871">
        <v>88</v>
      </c>
      <c r="F871">
        <v>65</v>
      </c>
      <c r="G871" t="s">
        <v>16</v>
      </c>
      <c r="H871" t="s">
        <v>160</v>
      </c>
      <c r="I871" t="str">
        <f t="shared" si="39"/>
        <v>Reagan, Ronald(W)</v>
      </c>
      <c r="J871" t="s">
        <v>21</v>
      </c>
      <c r="K871" t="b">
        <v>0</v>
      </c>
      <c r="L871">
        <v>188770</v>
      </c>
      <c r="M871">
        <v>282717</v>
      </c>
      <c r="N871">
        <v>20171015</v>
      </c>
      <c r="O871" t="s">
        <v>19</v>
      </c>
      <c r="P871" t="str">
        <f>IF(VLOOKUP(A871,'national-winners'!$A$2:$B$13,2,0)=H871,"W","L")</f>
        <v>W</v>
      </c>
      <c r="Q871">
        <f>MATCH(C871,'state-winning-votes'!A:A,0)</f>
        <v>36</v>
      </c>
      <c r="R871">
        <f>MATCH(A871,'state-winning-votes'!$A$2:$L$2,0)</f>
        <v>4</v>
      </c>
      <c r="S871" cm="1">
        <f t="array" ref="S871">INDEX('state-winning-votes'!$A$1:$L$53,$Q871,$R871)</f>
        <v>188770</v>
      </c>
      <c r="T871">
        <f>INDEX('state-winning-votes'!$A$1:$L$53,MATCH($C871,'state-winning-votes'!$A:$A,0),MATCH($A871,'state-winning-votes'!$A$2:$L$2,0))</f>
        <v>188770</v>
      </c>
      <c r="U871" t="str">
        <f t="shared" si="40"/>
        <v>Reagan, Ronald</v>
      </c>
      <c r="V871" t="str">
        <f>_xlfn.XLOOKUP(INDEX('state-winning-votes'!$A$1:$L$53,MATCH($C871,'state-winning-votes'!$A:$A,0),MATCH($A871,'state-winning-votes'!$A$2:$L$2,0)),$L:$L,$H:$H)</f>
        <v>Reagan, Ronald</v>
      </c>
      <c r="W871" t="str">
        <f>VLOOKUP(A871,'national-winners'!$A$2:$B$13,2,0)</f>
        <v>Reagan, Ronald</v>
      </c>
      <c r="X871" t="str">
        <f t="shared" si="41"/>
        <v xml:space="preserve"> Ronald Reagan (W)</v>
      </c>
    </row>
    <row r="872" spans="1:24" x14ac:dyDescent="0.25">
      <c r="A872">
        <v>1984</v>
      </c>
      <c r="B872" t="s">
        <v>109</v>
      </c>
      <c r="C872" t="s">
        <v>110</v>
      </c>
      <c r="D872">
        <v>32</v>
      </c>
      <c r="E872">
        <v>88</v>
      </c>
      <c r="F872">
        <v>65</v>
      </c>
      <c r="G872" t="s">
        <v>16</v>
      </c>
      <c r="H872" t="s">
        <v>189</v>
      </c>
      <c r="I872" t="str">
        <f t="shared" si="39"/>
        <v>Mondale, Walter(L)</v>
      </c>
      <c r="J872" t="s">
        <v>18</v>
      </c>
      <c r="K872" t="b">
        <v>0</v>
      </c>
      <c r="L872">
        <v>91655</v>
      </c>
      <c r="M872">
        <v>282717</v>
      </c>
      <c r="N872">
        <v>20171015</v>
      </c>
      <c r="O872" t="s">
        <v>19</v>
      </c>
      <c r="P872" t="str">
        <f>IF(VLOOKUP(A872,'national-winners'!$A$2:$B$13,2,0)=H872,"W","L")</f>
        <v>L</v>
      </c>
      <c r="Q872">
        <f>MATCH(C872,'state-winning-votes'!A:A,0)</f>
        <v>36</v>
      </c>
      <c r="R872">
        <f>MATCH(A872,'state-winning-votes'!$A$2:$L$2,0)</f>
        <v>4</v>
      </c>
      <c r="S872" cm="1">
        <f t="array" ref="S872">INDEX('state-winning-votes'!$A$1:$L$53,$Q872,$R872)</f>
        <v>188770</v>
      </c>
      <c r="T872">
        <f>INDEX('state-winning-votes'!$A$1:$L$53,MATCH($C872,'state-winning-votes'!$A:$A,0),MATCH($A872,'state-winning-votes'!$A$2:$L$2,0))</f>
        <v>188770</v>
      </c>
      <c r="U872" t="str">
        <f t="shared" si="40"/>
        <v>Reagan, Ronald</v>
      </c>
      <c r="V872" t="str">
        <f>_xlfn.XLOOKUP(INDEX('state-winning-votes'!$A$1:$L$53,MATCH($C872,'state-winning-votes'!$A:$A,0),MATCH($A872,'state-winning-votes'!$A$2:$L$2,0)),$L:$L,$H:$H)</f>
        <v>Reagan, Ronald</v>
      </c>
      <c r="W872" t="str">
        <f>VLOOKUP(A872,'national-winners'!$A$2:$B$13,2,0)</f>
        <v>Reagan, Ronald</v>
      </c>
      <c r="X872" t="str">
        <f t="shared" si="41"/>
        <v xml:space="preserve"> Ronald Reagan (W)</v>
      </c>
    </row>
    <row r="873" spans="1:24" x14ac:dyDescent="0.25">
      <c r="A873">
        <v>1984</v>
      </c>
      <c r="B873" t="s">
        <v>109</v>
      </c>
      <c r="C873" t="s">
        <v>110</v>
      </c>
      <c r="D873">
        <v>32</v>
      </c>
      <c r="E873">
        <v>88</v>
      </c>
      <c r="F873">
        <v>65</v>
      </c>
      <c r="G873" t="s">
        <v>16</v>
      </c>
      <c r="H873" t="s">
        <v>190</v>
      </c>
      <c r="I873" t="str">
        <f t="shared" si="39"/>
        <v>Bergland, David(L)</v>
      </c>
      <c r="J873" t="s">
        <v>29</v>
      </c>
      <c r="K873" t="b">
        <v>0</v>
      </c>
      <c r="L873">
        <v>2292</v>
      </c>
      <c r="M873">
        <v>282717</v>
      </c>
      <c r="N873">
        <v>20171015</v>
      </c>
      <c r="O873" t="s">
        <v>19</v>
      </c>
      <c r="P873" t="str">
        <f>IF(VLOOKUP(A873,'national-winners'!$A$2:$B$13,2,0)=H873,"W","L")</f>
        <v>L</v>
      </c>
      <c r="Q873">
        <f>MATCH(C873,'state-winning-votes'!A:A,0)</f>
        <v>36</v>
      </c>
      <c r="R873">
        <f>MATCH(A873,'state-winning-votes'!$A$2:$L$2,0)</f>
        <v>4</v>
      </c>
      <c r="S873" cm="1">
        <f t="array" ref="S873">INDEX('state-winning-votes'!$A$1:$L$53,$Q873,$R873)</f>
        <v>188770</v>
      </c>
      <c r="T873">
        <f>INDEX('state-winning-votes'!$A$1:$L$53,MATCH($C873,'state-winning-votes'!$A:$A,0),MATCH($A873,'state-winning-votes'!$A$2:$L$2,0))</f>
        <v>188770</v>
      </c>
      <c r="U873" t="str">
        <f t="shared" si="40"/>
        <v>Reagan, Ronald</v>
      </c>
      <c r="V873" t="str">
        <f>_xlfn.XLOOKUP(INDEX('state-winning-votes'!$A$1:$L$53,MATCH($C873,'state-winning-votes'!$A:$A,0),MATCH($A873,'state-winning-votes'!$A$2:$L$2,0)),$L:$L,$H:$H)</f>
        <v>Reagan, Ronald</v>
      </c>
      <c r="W873" t="str">
        <f>VLOOKUP(A873,'national-winners'!$A$2:$B$13,2,0)</f>
        <v>Reagan, Ronald</v>
      </c>
      <c r="X873" t="str">
        <f t="shared" si="41"/>
        <v xml:space="preserve"> Ronald Reagan (W)</v>
      </c>
    </row>
    <row r="874" spans="1:24" x14ac:dyDescent="0.25">
      <c r="A874">
        <v>1984</v>
      </c>
      <c r="B874" t="s">
        <v>111</v>
      </c>
      <c r="C874" t="s">
        <v>112</v>
      </c>
      <c r="D874">
        <v>33</v>
      </c>
      <c r="E874">
        <v>12</v>
      </c>
      <c r="F874">
        <v>4</v>
      </c>
      <c r="G874" t="s">
        <v>16</v>
      </c>
      <c r="H874" t="s">
        <v>160</v>
      </c>
      <c r="I874" t="str">
        <f t="shared" si="39"/>
        <v>Reagan, Ronald(W)</v>
      </c>
      <c r="J874" t="s">
        <v>21</v>
      </c>
      <c r="K874" t="b">
        <v>0</v>
      </c>
      <c r="L874">
        <v>267050</v>
      </c>
      <c r="M874">
        <v>388904</v>
      </c>
      <c r="N874">
        <v>20171015</v>
      </c>
      <c r="O874" t="s">
        <v>19</v>
      </c>
      <c r="P874" t="str">
        <f>IF(VLOOKUP(A874,'national-winners'!$A$2:$B$13,2,0)=H874,"W","L")</f>
        <v>W</v>
      </c>
      <c r="Q874">
        <f>MATCH(C874,'state-winning-votes'!A:A,0)</f>
        <v>33</v>
      </c>
      <c r="R874">
        <f>MATCH(A874,'state-winning-votes'!$A$2:$L$2,0)</f>
        <v>4</v>
      </c>
      <c r="S874" cm="1">
        <f t="array" ref="S874">INDEX('state-winning-votes'!$A$1:$L$53,$Q874,$R874)</f>
        <v>267050</v>
      </c>
      <c r="T874">
        <f>INDEX('state-winning-votes'!$A$1:$L$53,MATCH($C874,'state-winning-votes'!$A:$A,0),MATCH($A874,'state-winning-votes'!$A$2:$L$2,0))</f>
        <v>267050</v>
      </c>
      <c r="U874" t="str">
        <f t="shared" si="40"/>
        <v>Reagan, Ronald</v>
      </c>
      <c r="V874" t="str">
        <f>_xlfn.XLOOKUP(INDEX('state-winning-votes'!$A$1:$L$53,MATCH($C874,'state-winning-votes'!$A:$A,0),MATCH($A874,'state-winning-votes'!$A$2:$L$2,0)),$L:$L,$H:$H)</f>
        <v>Reagan, Ronald</v>
      </c>
      <c r="W874" t="str">
        <f>VLOOKUP(A874,'national-winners'!$A$2:$B$13,2,0)</f>
        <v>Reagan, Ronald</v>
      </c>
      <c r="X874" t="str">
        <f t="shared" si="41"/>
        <v xml:space="preserve"> Ronald Reagan (W)</v>
      </c>
    </row>
    <row r="875" spans="1:24" x14ac:dyDescent="0.25">
      <c r="A875">
        <v>1984</v>
      </c>
      <c r="B875" t="s">
        <v>111</v>
      </c>
      <c r="C875" t="s">
        <v>112</v>
      </c>
      <c r="D875">
        <v>33</v>
      </c>
      <c r="E875">
        <v>12</v>
      </c>
      <c r="F875">
        <v>4</v>
      </c>
      <c r="G875" t="s">
        <v>16</v>
      </c>
      <c r="H875" t="s">
        <v>189</v>
      </c>
      <c r="I875" t="str">
        <f t="shared" si="39"/>
        <v>Mondale, Walter(L)</v>
      </c>
      <c r="J875" t="s">
        <v>18</v>
      </c>
      <c r="K875" t="b">
        <v>0</v>
      </c>
      <c r="L875">
        <v>120347</v>
      </c>
      <c r="M875">
        <v>388904</v>
      </c>
      <c r="N875">
        <v>20171015</v>
      </c>
      <c r="O875" t="s">
        <v>19</v>
      </c>
      <c r="P875" t="str">
        <f>IF(VLOOKUP(A875,'national-winners'!$A$2:$B$13,2,0)=H875,"W","L")</f>
        <v>L</v>
      </c>
      <c r="Q875">
        <f>MATCH(C875,'state-winning-votes'!A:A,0)</f>
        <v>33</v>
      </c>
      <c r="R875">
        <f>MATCH(A875,'state-winning-votes'!$A$2:$L$2,0)</f>
        <v>4</v>
      </c>
      <c r="S875" cm="1">
        <f t="array" ref="S875">INDEX('state-winning-votes'!$A$1:$L$53,$Q875,$R875)</f>
        <v>267050</v>
      </c>
      <c r="T875">
        <f>INDEX('state-winning-votes'!$A$1:$L$53,MATCH($C875,'state-winning-votes'!$A:$A,0),MATCH($A875,'state-winning-votes'!$A$2:$L$2,0))</f>
        <v>267050</v>
      </c>
      <c r="U875" t="str">
        <f t="shared" si="40"/>
        <v>Reagan, Ronald</v>
      </c>
      <c r="V875" t="str">
        <f>_xlfn.XLOOKUP(INDEX('state-winning-votes'!$A$1:$L$53,MATCH($C875,'state-winning-votes'!$A:$A,0),MATCH($A875,'state-winning-votes'!$A$2:$L$2,0)),$L:$L,$H:$H)</f>
        <v>Reagan, Ronald</v>
      </c>
      <c r="W875" t="str">
        <f>VLOOKUP(A875,'national-winners'!$A$2:$B$13,2,0)</f>
        <v>Reagan, Ronald</v>
      </c>
      <c r="X875" t="str">
        <f t="shared" si="41"/>
        <v xml:space="preserve"> Ronald Reagan (W)</v>
      </c>
    </row>
    <row r="876" spans="1:24" x14ac:dyDescent="0.25">
      <c r="A876">
        <v>1984</v>
      </c>
      <c r="B876" t="s">
        <v>111</v>
      </c>
      <c r="C876" t="s">
        <v>112</v>
      </c>
      <c r="D876">
        <v>33</v>
      </c>
      <c r="E876">
        <v>12</v>
      </c>
      <c r="F876">
        <v>4</v>
      </c>
      <c r="G876" t="s">
        <v>16</v>
      </c>
      <c r="H876" t="s">
        <v>190</v>
      </c>
      <c r="I876" t="str">
        <f t="shared" si="39"/>
        <v>Bergland, David(L)</v>
      </c>
      <c r="J876" t="s">
        <v>29</v>
      </c>
      <c r="K876" t="b">
        <v>0</v>
      </c>
      <c r="L876">
        <v>735</v>
      </c>
      <c r="M876">
        <v>388904</v>
      </c>
      <c r="N876">
        <v>20171015</v>
      </c>
      <c r="O876" t="s">
        <v>19</v>
      </c>
      <c r="P876" t="str">
        <f>IF(VLOOKUP(A876,'national-winners'!$A$2:$B$13,2,0)=H876,"W","L")</f>
        <v>L</v>
      </c>
      <c r="Q876">
        <f>MATCH(C876,'state-winning-votes'!A:A,0)</f>
        <v>33</v>
      </c>
      <c r="R876">
        <f>MATCH(A876,'state-winning-votes'!$A$2:$L$2,0)</f>
        <v>4</v>
      </c>
      <c r="S876" cm="1">
        <f t="array" ref="S876">INDEX('state-winning-votes'!$A$1:$L$53,$Q876,$R876)</f>
        <v>267050</v>
      </c>
      <c r="T876">
        <f>INDEX('state-winning-votes'!$A$1:$L$53,MATCH($C876,'state-winning-votes'!$A:$A,0),MATCH($A876,'state-winning-votes'!$A$2:$L$2,0))</f>
        <v>267050</v>
      </c>
      <c r="U876" t="str">
        <f t="shared" si="40"/>
        <v>Reagan, Ronald</v>
      </c>
      <c r="V876" t="str">
        <f>_xlfn.XLOOKUP(INDEX('state-winning-votes'!$A$1:$L$53,MATCH($C876,'state-winning-votes'!$A:$A,0),MATCH($A876,'state-winning-votes'!$A$2:$L$2,0)),$L:$L,$H:$H)</f>
        <v>Reagan, Ronald</v>
      </c>
      <c r="W876" t="str">
        <f>VLOOKUP(A876,'national-winners'!$A$2:$B$13,2,0)</f>
        <v>Reagan, Ronald</v>
      </c>
      <c r="X876" t="str">
        <f t="shared" si="41"/>
        <v xml:space="preserve"> Ronald Reagan (W)</v>
      </c>
    </row>
    <row r="877" spans="1:24" x14ac:dyDescent="0.25">
      <c r="A877">
        <v>1984</v>
      </c>
      <c r="B877" t="s">
        <v>111</v>
      </c>
      <c r="C877" t="s">
        <v>112</v>
      </c>
      <c r="D877">
        <v>33</v>
      </c>
      <c r="E877">
        <v>12</v>
      </c>
      <c r="F877">
        <v>4</v>
      </c>
      <c r="G877" t="s">
        <v>16</v>
      </c>
      <c r="H877" t="s">
        <v>48</v>
      </c>
      <c r="I877" t="str">
        <f t="shared" si="39"/>
        <v>Larouche, Lyndon, Jr.(L)</v>
      </c>
      <c r="J877" t="s">
        <v>35</v>
      </c>
      <c r="K877" t="b">
        <v>0</v>
      </c>
      <c r="L877">
        <v>467</v>
      </c>
      <c r="M877">
        <v>388904</v>
      </c>
      <c r="N877">
        <v>20171015</v>
      </c>
      <c r="O877" t="s">
        <v>19</v>
      </c>
      <c r="P877" t="str">
        <f>IF(VLOOKUP(A877,'national-winners'!$A$2:$B$13,2,0)=H877,"W","L")</f>
        <v>L</v>
      </c>
      <c r="Q877">
        <f>MATCH(C877,'state-winning-votes'!A:A,0)</f>
        <v>33</v>
      </c>
      <c r="R877">
        <f>MATCH(A877,'state-winning-votes'!$A$2:$L$2,0)</f>
        <v>4</v>
      </c>
      <c r="S877" cm="1">
        <f t="array" ref="S877">INDEX('state-winning-votes'!$A$1:$L$53,$Q877,$R877)</f>
        <v>267050</v>
      </c>
      <c r="T877">
        <f>INDEX('state-winning-votes'!$A$1:$L$53,MATCH($C877,'state-winning-votes'!$A:$A,0),MATCH($A877,'state-winning-votes'!$A$2:$L$2,0))</f>
        <v>267050</v>
      </c>
      <c r="U877" t="str">
        <f t="shared" si="40"/>
        <v>Reagan, Ronald</v>
      </c>
      <c r="V877" t="str">
        <f>_xlfn.XLOOKUP(INDEX('state-winning-votes'!$A$1:$L$53,MATCH($C877,'state-winning-votes'!$A:$A,0),MATCH($A877,'state-winning-votes'!$A$2:$L$2,0)),$L:$L,$H:$H)</f>
        <v>Reagan, Ronald</v>
      </c>
      <c r="W877" t="str">
        <f>VLOOKUP(A877,'national-winners'!$A$2:$B$13,2,0)</f>
        <v>Reagan, Ronald</v>
      </c>
      <c r="X877" t="str">
        <f t="shared" si="41"/>
        <v xml:space="preserve"> Ronald Reagan (W)</v>
      </c>
    </row>
    <row r="878" spans="1:24" x14ac:dyDescent="0.25">
      <c r="A878">
        <v>1984</v>
      </c>
      <c r="B878" t="s">
        <v>111</v>
      </c>
      <c r="C878" t="s">
        <v>112</v>
      </c>
      <c r="D878">
        <v>33</v>
      </c>
      <c r="E878">
        <v>12</v>
      </c>
      <c r="F878">
        <v>4</v>
      </c>
      <c r="G878" t="s">
        <v>16</v>
      </c>
      <c r="H878" t="s">
        <v>194</v>
      </c>
      <c r="I878" t="str">
        <f t="shared" si="39"/>
        <v>Serrette, Dennis(L)</v>
      </c>
      <c r="J878" t="s">
        <v>195</v>
      </c>
      <c r="K878" t="b">
        <v>0</v>
      </c>
      <c r="L878">
        <v>305</v>
      </c>
      <c r="M878">
        <v>388904</v>
      </c>
      <c r="N878">
        <v>20171015</v>
      </c>
      <c r="O878" t="s">
        <v>19</v>
      </c>
      <c r="P878" t="str">
        <f>IF(VLOOKUP(A878,'national-winners'!$A$2:$B$13,2,0)=H878,"W","L")</f>
        <v>L</v>
      </c>
      <c r="Q878">
        <f>MATCH(C878,'state-winning-votes'!A:A,0)</f>
        <v>33</v>
      </c>
      <c r="R878">
        <f>MATCH(A878,'state-winning-votes'!$A$2:$L$2,0)</f>
        <v>4</v>
      </c>
      <c r="S878" cm="1">
        <f t="array" ref="S878">INDEX('state-winning-votes'!$A$1:$L$53,$Q878,$R878)</f>
        <v>267050</v>
      </c>
      <c r="T878">
        <f>INDEX('state-winning-votes'!$A$1:$L$53,MATCH($C878,'state-winning-votes'!$A:$A,0),MATCH($A878,'state-winning-votes'!$A$2:$L$2,0))</f>
        <v>267050</v>
      </c>
      <c r="U878" t="str">
        <f t="shared" si="40"/>
        <v>Reagan, Ronald</v>
      </c>
      <c r="V878" t="str">
        <f>_xlfn.XLOOKUP(INDEX('state-winning-votes'!$A$1:$L$53,MATCH($C878,'state-winning-votes'!$A:$A,0),MATCH($A878,'state-winning-votes'!$A$2:$L$2,0)),$L:$L,$H:$H)</f>
        <v>Reagan, Ronald</v>
      </c>
      <c r="W878" t="str">
        <f>VLOOKUP(A878,'national-winners'!$A$2:$B$13,2,0)</f>
        <v>Reagan, Ronald</v>
      </c>
      <c r="X878" t="str">
        <f t="shared" si="41"/>
        <v xml:space="preserve"> Ronald Reagan (W)</v>
      </c>
    </row>
    <row r="879" spans="1:24" x14ac:dyDescent="0.25">
      <c r="A879">
        <v>1984</v>
      </c>
      <c r="B879" t="s">
        <v>113</v>
      </c>
      <c r="C879" t="s">
        <v>114</v>
      </c>
      <c r="D879">
        <v>34</v>
      </c>
      <c r="E879">
        <v>22</v>
      </c>
      <c r="F879">
        <v>12</v>
      </c>
      <c r="G879" t="s">
        <v>16</v>
      </c>
      <c r="H879" t="s">
        <v>160</v>
      </c>
      <c r="I879" t="str">
        <f t="shared" si="39"/>
        <v>Reagan, Ronald(W)</v>
      </c>
      <c r="J879" t="s">
        <v>21</v>
      </c>
      <c r="K879" t="b">
        <v>0</v>
      </c>
      <c r="L879">
        <v>1933630</v>
      </c>
      <c r="M879">
        <v>3217862</v>
      </c>
      <c r="N879">
        <v>20171015</v>
      </c>
      <c r="O879" t="s">
        <v>19</v>
      </c>
      <c r="P879" t="str">
        <f>IF(VLOOKUP(A879,'national-winners'!$A$2:$B$13,2,0)=H879,"W","L")</f>
        <v>W</v>
      </c>
      <c r="Q879">
        <f>MATCH(C879,'state-winning-votes'!A:A,0)</f>
        <v>34</v>
      </c>
      <c r="R879">
        <f>MATCH(A879,'state-winning-votes'!$A$2:$L$2,0)</f>
        <v>4</v>
      </c>
      <c r="S879" cm="1">
        <f t="array" ref="S879">INDEX('state-winning-votes'!$A$1:$L$53,$Q879,$R879)</f>
        <v>1933630</v>
      </c>
      <c r="T879">
        <f>INDEX('state-winning-votes'!$A$1:$L$53,MATCH($C879,'state-winning-votes'!$A:$A,0),MATCH($A879,'state-winning-votes'!$A$2:$L$2,0))</f>
        <v>1933630</v>
      </c>
      <c r="U879" t="str">
        <f t="shared" si="40"/>
        <v>Reagan, Ronald</v>
      </c>
      <c r="V879" t="str">
        <f>_xlfn.XLOOKUP(INDEX('state-winning-votes'!$A$1:$L$53,MATCH($C879,'state-winning-votes'!$A:$A,0),MATCH($A879,'state-winning-votes'!$A$2:$L$2,0)),$L:$L,$H:$H)</f>
        <v>Reagan, Ronald</v>
      </c>
      <c r="W879" t="str">
        <f>VLOOKUP(A879,'national-winners'!$A$2:$B$13,2,0)</f>
        <v>Reagan, Ronald</v>
      </c>
      <c r="X879" t="str">
        <f t="shared" si="41"/>
        <v xml:space="preserve"> Ronald Reagan (W)</v>
      </c>
    </row>
    <row r="880" spans="1:24" x14ac:dyDescent="0.25">
      <c r="A880">
        <v>1984</v>
      </c>
      <c r="B880" t="s">
        <v>113</v>
      </c>
      <c r="C880" t="s">
        <v>114</v>
      </c>
      <c r="D880">
        <v>34</v>
      </c>
      <c r="E880">
        <v>22</v>
      </c>
      <c r="F880">
        <v>12</v>
      </c>
      <c r="G880" t="s">
        <v>16</v>
      </c>
      <c r="H880" t="s">
        <v>189</v>
      </c>
      <c r="I880" t="str">
        <f t="shared" si="39"/>
        <v>Mondale, Walter(L)</v>
      </c>
      <c r="J880" t="s">
        <v>18</v>
      </c>
      <c r="K880" t="b">
        <v>0</v>
      </c>
      <c r="L880">
        <v>1261323</v>
      </c>
      <c r="M880">
        <v>3217862</v>
      </c>
      <c r="N880">
        <v>20171015</v>
      </c>
      <c r="O880" t="s">
        <v>19</v>
      </c>
      <c r="P880" t="str">
        <f>IF(VLOOKUP(A880,'national-winners'!$A$2:$B$13,2,0)=H880,"W","L")</f>
        <v>L</v>
      </c>
      <c r="Q880">
        <f>MATCH(C880,'state-winning-votes'!A:A,0)</f>
        <v>34</v>
      </c>
      <c r="R880">
        <f>MATCH(A880,'state-winning-votes'!$A$2:$L$2,0)</f>
        <v>4</v>
      </c>
      <c r="S880" cm="1">
        <f t="array" ref="S880">INDEX('state-winning-votes'!$A$1:$L$53,$Q880,$R880)</f>
        <v>1933630</v>
      </c>
      <c r="T880">
        <f>INDEX('state-winning-votes'!$A$1:$L$53,MATCH($C880,'state-winning-votes'!$A:$A,0),MATCH($A880,'state-winning-votes'!$A$2:$L$2,0))</f>
        <v>1933630</v>
      </c>
      <c r="U880" t="str">
        <f t="shared" si="40"/>
        <v>Reagan, Ronald</v>
      </c>
      <c r="V880" t="str">
        <f>_xlfn.XLOOKUP(INDEX('state-winning-votes'!$A$1:$L$53,MATCH($C880,'state-winning-votes'!$A:$A,0),MATCH($A880,'state-winning-votes'!$A$2:$L$2,0)),$L:$L,$H:$H)</f>
        <v>Reagan, Ronald</v>
      </c>
      <c r="W880" t="str">
        <f>VLOOKUP(A880,'national-winners'!$A$2:$B$13,2,0)</f>
        <v>Reagan, Ronald</v>
      </c>
      <c r="X880" t="str">
        <f t="shared" si="41"/>
        <v xml:space="preserve"> Ronald Reagan (W)</v>
      </c>
    </row>
    <row r="881" spans="1:24" x14ac:dyDescent="0.25">
      <c r="A881">
        <v>1984</v>
      </c>
      <c r="B881" t="s">
        <v>113</v>
      </c>
      <c r="C881" t="s">
        <v>114</v>
      </c>
      <c r="D881">
        <v>34</v>
      </c>
      <c r="E881">
        <v>22</v>
      </c>
      <c r="F881">
        <v>12</v>
      </c>
      <c r="G881" t="s">
        <v>16</v>
      </c>
      <c r="H881" t="s">
        <v>201</v>
      </c>
      <c r="I881" t="str">
        <f t="shared" si="39"/>
        <v>Holmes, Larry(L)</v>
      </c>
      <c r="J881" t="s">
        <v>170</v>
      </c>
      <c r="K881" t="b">
        <v>0</v>
      </c>
      <c r="L881">
        <v>8404</v>
      </c>
      <c r="M881">
        <v>3217862</v>
      </c>
      <c r="N881">
        <v>20171015</v>
      </c>
      <c r="O881" t="s">
        <v>19</v>
      </c>
      <c r="P881" t="str">
        <f>IF(VLOOKUP(A881,'national-winners'!$A$2:$B$13,2,0)=H881,"W","L")</f>
        <v>L</v>
      </c>
      <c r="Q881">
        <f>MATCH(C881,'state-winning-votes'!A:A,0)</f>
        <v>34</v>
      </c>
      <c r="R881">
        <f>MATCH(A881,'state-winning-votes'!$A$2:$L$2,0)</f>
        <v>4</v>
      </c>
      <c r="S881" cm="1">
        <f t="array" ref="S881">INDEX('state-winning-votes'!$A$1:$L$53,$Q881,$R881)</f>
        <v>1933630</v>
      </c>
      <c r="T881">
        <f>INDEX('state-winning-votes'!$A$1:$L$53,MATCH($C881,'state-winning-votes'!$A:$A,0),MATCH($A881,'state-winning-votes'!$A$2:$L$2,0))</f>
        <v>1933630</v>
      </c>
      <c r="U881" t="str">
        <f t="shared" si="40"/>
        <v>Reagan, Ronald</v>
      </c>
      <c r="V881" t="str">
        <f>_xlfn.XLOOKUP(INDEX('state-winning-votes'!$A$1:$L$53,MATCH($C881,'state-winning-votes'!$A:$A,0),MATCH($A881,'state-winning-votes'!$A$2:$L$2,0)),$L:$L,$H:$H)</f>
        <v>Reagan, Ronald</v>
      </c>
      <c r="W881" t="str">
        <f>VLOOKUP(A881,'national-winners'!$A$2:$B$13,2,0)</f>
        <v>Reagan, Ronald</v>
      </c>
      <c r="X881" t="str">
        <f t="shared" si="41"/>
        <v xml:space="preserve"> Ronald Reagan (W)</v>
      </c>
    </row>
    <row r="882" spans="1:24" x14ac:dyDescent="0.25">
      <c r="A882">
        <v>1984</v>
      </c>
      <c r="B882" t="s">
        <v>113</v>
      </c>
      <c r="C882" t="s">
        <v>114</v>
      </c>
      <c r="D882">
        <v>34</v>
      </c>
      <c r="E882">
        <v>22</v>
      </c>
      <c r="F882">
        <v>12</v>
      </c>
      <c r="G882" t="s">
        <v>16</v>
      </c>
      <c r="H882" t="s">
        <v>190</v>
      </c>
      <c r="I882" t="str">
        <f t="shared" si="39"/>
        <v>Bergland, David(L)</v>
      </c>
      <c r="J882" t="s">
        <v>29</v>
      </c>
      <c r="K882" t="b">
        <v>0</v>
      </c>
      <c r="L882">
        <v>6416</v>
      </c>
      <c r="M882">
        <v>3217862</v>
      </c>
      <c r="N882">
        <v>20171015</v>
      </c>
      <c r="O882" t="s">
        <v>19</v>
      </c>
      <c r="P882" t="str">
        <f>IF(VLOOKUP(A882,'national-winners'!$A$2:$B$13,2,0)=H882,"W","L")</f>
        <v>L</v>
      </c>
      <c r="Q882">
        <f>MATCH(C882,'state-winning-votes'!A:A,0)</f>
        <v>34</v>
      </c>
      <c r="R882">
        <f>MATCH(A882,'state-winning-votes'!$A$2:$L$2,0)</f>
        <v>4</v>
      </c>
      <c r="S882" cm="1">
        <f t="array" ref="S882">INDEX('state-winning-votes'!$A$1:$L$53,$Q882,$R882)</f>
        <v>1933630</v>
      </c>
      <c r="T882">
        <f>INDEX('state-winning-votes'!$A$1:$L$53,MATCH($C882,'state-winning-votes'!$A:$A,0),MATCH($A882,'state-winning-votes'!$A$2:$L$2,0))</f>
        <v>1933630</v>
      </c>
      <c r="U882" t="str">
        <f t="shared" si="40"/>
        <v>Reagan, Ronald</v>
      </c>
      <c r="V882" t="str">
        <f>_xlfn.XLOOKUP(INDEX('state-winning-votes'!$A$1:$L$53,MATCH($C882,'state-winning-votes'!$A:$A,0),MATCH($A882,'state-winning-votes'!$A$2:$L$2,0)),$L:$L,$H:$H)</f>
        <v>Reagan, Ronald</v>
      </c>
      <c r="W882" t="str">
        <f>VLOOKUP(A882,'national-winners'!$A$2:$B$13,2,0)</f>
        <v>Reagan, Ronald</v>
      </c>
      <c r="X882" t="str">
        <f t="shared" si="41"/>
        <v xml:space="preserve"> Ronald Reagan (W)</v>
      </c>
    </row>
    <row r="883" spans="1:24" x14ac:dyDescent="0.25">
      <c r="A883">
        <v>1984</v>
      </c>
      <c r="B883" t="s">
        <v>113</v>
      </c>
      <c r="C883" t="s">
        <v>114</v>
      </c>
      <c r="D883">
        <v>34</v>
      </c>
      <c r="E883">
        <v>22</v>
      </c>
      <c r="F883">
        <v>12</v>
      </c>
      <c r="G883" t="s">
        <v>16</v>
      </c>
      <c r="H883" t="s">
        <v>194</v>
      </c>
      <c r="I883" t="str">
        <f t="shared" si="39"/>
        <v>Serrette, Dennis(L)</v>
      </c>
      <c r="J883" t="s">
        <v>195</v>
      </c>
      <c r="K883" t="b">
        <v>0</v>
      </c>
      <c r="L883">
        <v>2293</v>
      </c>
      <c r="M883">
        <v>3217862</v>
      </c>
      <c r="N883">
        <v>20171015</v>
      </c>
      <c r="O883" t="s">
        <v>19</v>
      </c>
      <c r="P883" t="str">
        <f>IF(VLOOKUP(A883,'national-winners'!$A$2:$B$13,2,0)=H883,"W","L")</f>
        <v>L</v>
      </c>
      <c r="Q883">
        <f>MATCH(C883,'state-winning-votes'!A:A,0)</f>
        <v>34</v>
      </c>
      <c r="R883">
        <f>MATCH(A883,'state-winning-votes'!$A$2:$L$2,0)</f>
        <v>4</v>
      </c>
      <c r="S883" cm="1">
        <f t="array" ref="S883">INDEX('state-winning-votes'!$A$1:$L$53,$Q883,$R883)</f>
        <v>1933630</v>
      </c>
      <c r="T883">
        <f>INDEX('state-winning-votes'!$A$1:$L$53,MATCH($C883,'state-winning-votes'!$A:$A,0),MATCH($A883,'state-winning-votes'!$A$2:$L$2,0))</f>
        <v>1933630</v>
      </c>
      <c r="U883" t="str">
        <f t="shared" si="40"/>
        <v>Reagan, Ronald</v>
      </c>
      <c r="V883" t="str">
        <f>_xlfn.XLOOKUP(INDEX('state-winning-votes'!$A$1:$L$53,MATCH($C883,'state-winning-votes'!$A:$A,0),MATCH($A883,'state-winning-votes'!$A$2:$L$2,0)),$L:$L,$H:$H)</f>
        <v>Reagan, Ronald</v>
      </c>
      <c r="W883" t="str">
        <f>VLOOKUP(A883,'national-winners'!$A$2:$B$13,2,0)</f>
        <v>Reagan, Ronald</v>
      </c>
      <c r="X883" t="str">
        <f t="shared" si="41"/>
        <v xml:space="preserve"> Ronald Reagan (W)</v>
      </c>
    </row>
    <row r="884" spans="1:24" x14ac:dyDescent="0.25">
      <c r="A884">
        <v>1984</v>
      </c>
      <c r="B884" t="s">
        <v>113</v>
      </c>
      <c r="C884" t="s">
        <v>114</v>
      </c>
      <c r="D884">
        <v>34</v>
      </c>
      <c r="E884">
        <v>22</v>
      </c>
      <c r="F884">
        <v>12</v>
      </c>
      <c r="G884" t="s">
        <v>16</v>
      </c>
      <c r="H884" t="s">
        <v>202</v>
      </c>
      <c r="I884" t="str">
        <f t="shared" si="39"/>
        <v>Winn, Edward(L)</v>
      </c>
      <c r="J884" t="s">
        <v>203</v>
      </c>
      <c r="K884" t="b">
        <v>0</v>
      </c>
      <c r="L884">
        <v>1721</v>
      </c>
      <c r="M884">
        <v>3217862</v>
      </c>
      <c r="N884">
        <v>20171015</v>
      </c>
      <c r="O884" t="s">
        <v>19</v>
      </c>
      <c r="P884" t="str">
        <f>IF(VLOOKUP(A884,'national-winners'!$A$2:$B$13,2,0)=H884,"W","L")</f>
        <v>L</v>
      </c>
      <c r="Q884">
        <f>MATCH(C884,'state-winning-votes'!A:A,0)</f>
        <v>34</v>
      </c>
      <c r="R884">
        <f>MATCH(A884,'state-winning-votes'!$A$2:$L$2,0)</f>
        <v>4</v>
      </c>
      <c r="S884" cm="1">
        <f t="array" ref="S884">INDEX('state-winning-votes'!$A$1:$L$53,$Q884,$R884)</f>
        <v>1933630</v>
      </c>
      <c r="T884">
        <f>INDEX('state-winning-votes'!$A$1:$L$53,MATCH($C884,'state-winning-votes'!$A:$A,0),MATCH($A884,'state-winning-votes'!$A$2:$L$2,0))</f>
        <v>1933630</v>
      </c>
      <c r="U884" t="str">
        <f t="shared" si="40"/>
        <v>Reagan, Ronald</v>
      </c>
      <c r="V884" t="str">
        <f>_xlfn.XLOOKUP(INDEX('state-winning-votes'!$A$1:$L$53,MATCH($C884,'state-winning-votes'!$A:$A,0),MATCH($A884,'state-winning-votes'!$A$2:$L$2,0)),$L:$L,$H:$H)</f>
        <v>Reagan, Ronald</v>
      </c>
      <c r="W884" t="str">
        <f>VLOOKUP(A884,'national-winners'!$A$2:$B$13,2,0)</f>
        <v>Reagan, Ronald</v>
      </c>
      <c r="X884" t="str">
        <f t="shared" si="41"/>
        <v xml:space="preserve"> Ronald Reagan (W)</v>
      </c>
    </row>
    <row r="885" spans="1:24" x14ac:dyDescent="0.25">
      <c r="A885">
        <v>1984</v>
      </c>
      <c r="B885" t="s">
        <v>113</v>
      </c>
      <c r="C885" t="s">
        <v>114</v>
      </c>
      <c r="D885">
        <v>34</v>
      </c>
      <c r="E885">
        <v>22</v>
      </c>
      <c r="F885">
        <v>12</v>
      </c>
      <c r="G885" t="s">
        <v>16</v>
      </c>
      <c r="H885" t="s">
        <v>26</v>
      </c>
      <c r="I885" t="str">
        <f t="shared" si="39"/>
        <v>Hall, Gus(L)</v>
      </c>
      <c r="J885" t="s">
        <v>27</v>
      </c>
      <c r="K885" t="b">
        <v>0</v>
      </c>
      <c r="L885">
        <v>1564</v>
      </c>
      <c r="M885">
        <v>3217862</v>
      </c>
      <c r="N885">
        <v>20171015</v>
      </c>
      <c r="O885" t="s">
        <v>19</v>
      </c>
      <c r="P885" t="str">
        <f>IF(VLOOKUP(A885,'national-winners'!$A$2:$B$13,2,0)=H885,"W","L")</f>
        <v>L</v>
      </c>
      <c r="Q885">
        <f>MATCH(C885,'state-winning-votes'!A:A,0)</f>
        <v>34</v>
      </c>
      <c r="R885">
        <f>MATCH(A885,'state-winning-votes'!$A$2:$L$2,0)</f>
        <v>4</v>
      </c>
      <c r="S885" cm="1">
        <f t="array" ref="S885">INDEX('state-winning-votes'!$A$1:$L$53,$Q885,$R885)</f>
        <v>1933630</v>
      </c>
      <c r="T885">
        <f>INDEX('state-winning-votes'!$A$1:$L$53,MATCH($C885,'state-winning-votes'!$A:$A,0),MATCH($A885,'state-winning-votes'!$A$2:$L$2,0))</f>
        <v>1933630</v>
      </c>
      <c r="U885" t="str">
        <f t="shared" si="40"/>
        <v>Reagan, Ronald</v>
      </c>
      <c r="V885" t="str">
        <f>_xlfn.XLOOKUP(INDEX('state-winning-votes'!$A$1:$L$53,MATCH($C885,'state-winning-votes'!$A:$A,0),MATCH($A885,'state-winning-votes'!$A$2:$L$2,0)),$L:$L,$H:$H)</f>
        <v>Reagan, Ronald</v>
      </c>
      <c r="W885" t="str">
        <f>VLOOKUP(A885,'national-winners'!$A$2:$B$13,2,0)</f>
        <v>Reagan, Ronald</v>
      </c>
      <c r="X885" t="str">
        <f t="shared" si="41"/>
        <v xml:space="preserve"> Ronald Reagan (W)</v>
      </c>
    </row>
    <row r="886" spans="1:24" x14ac:dyDescent="0.25">
      <c r="A886">
        <v>1984</v>
      </c>
      <c r="B886" t="s">
        <v>113</v>
      </c>
      <c r="C886" t="s">
        <v>114</v>
      </c>
      <c r="D886">
        <v>34</v>
      </c>
      <c r="E886">
        <v>22</v>
      </c>
      <c r="F886">
        <v>12</v>
      </c>
      <c r="G886" t="s">
        <v>16</v>
      </c>
      <c r="H886" t="s">
        <v>193</v>
      </c>
      <c r="I886" t="str">
        <f t="shared" si="39"/>
        <v>Mason, Melvin(L)</v>
      </c>
      <c r="J886" t="s">
        <v>37</v>
      </c>
      <c r="K886" t="b">
        <v>0</v>
      </c>
      <c r="L886">
        <v>1264</v>
      </c>
      <c r="M886">
        <v>3217862</v>
      </c>
      <c r="N886">
        <v>20171015</v>
      </c>
      <c r="O886" t="s">
        <v>19</v>
      </c>
      <c r="P886" t="str">
        <f>IF(VLOOKUP(A886,'national-winners'!$A$2:$B$13,2,0)=H886,"W","L")</f>
        <v>L</v>
      </c>
      <c r="Q886">
        <f>MATCH(C886,'state-winning-votes'!A:A,0)</f>
        <v>34</v>
      </c>
      <c r="R886">
        <f>MATCH(A886,'state-winning-votes'!$A$2:$L$2,0)</f>
        <v>4</v>
      </c>
      <c r="S886" cm="1">
        <f t="array" ref="S886">INDEX('state-winning-votes'!$A$1:$L$53,$Q886,$R886)</f>
        <v>1933630</v>
      </c>
      <c r="T886">
        <f>INDEX('state-winning-votes'!$A$1:$L$53,MATCH($C886,'state-winning-votes'!$A:$A,0),MATCH($A886,'state-winning-votes'!$A$2:$L$2,0))</f>
        <v>1933630</v>
      </c>
      <c r="U886" t="str">
        <f t="shared" si="40"/>
        <v>Reagan, Ronald</v>
      </c>
      <c r="V886" t="str">
        <f>_xlfn.XLOOKUP(INDEX('state-winning-votes'!$A$1:$L$53,MATCH($C886,'state-winning-votes'!$A:$A,0),MATCH($A886,'state-winning-votes'!$A$2:$L$2,0)),$L:$L,$H:$H)</f>
        <v>Reagan, Ronald</v>
      </c>
      <c r="W886" t="str">
        <f>VLOOKUP(A886,'national-winners'!$A$2:$B$13,2,0)</f>
        <v>Reagan, Ronald</v>
      </c>
      <c r="X886" t="str">
        <f t="shared" si="41"/>
        <v xml:space="preserve"> Ronald Reagan (W)</v>
      </c>
    </row>
    <row r="887" spans="1:24" x14ac:dyDescent="0.25">
      <c r="A887">
        <v>1984</v>
      </c>
      <c r="B887" t="s">
        <v>113</v>
      </c>
      <c r="C887" t="s">
        <v>114</v>
      </c>
      <c r="D887">
        <v>34</v>
      </c>
      <c r="E887">
        <v>22</v>
      </c>
      <c r="F887">
        <v>12</v>
      </c>
      <c r="G887" t="s">
        <v>16</v>
      </c>
      <c r="H887" t="s">
        <v>196</v>
      </c>
      <c r="I887" t="str">
        <f t="shared" si="39"/>
        <v>Johnson, Sonia(L)</v>
      </c>
      <c r="J887" t="s">
        <v>168</v>
      </c>
      <c r="K887" t="b">
        <v>0</v>
      </c>
      <c r="L887">
        <v>1247</v>
      </c>
      <c r="M887">
        <v>3217862</v>
      </c>
      <c r="N887">
        <v>20171015</v>
      </c>
      <c r="O887" t="s">
        <v>19</v>
      </c>
      <c r="P887" t="str">
        <f>IF(VLOOKUP(A887,'national-winners'!$A$2:$B$13,2,0)=H887,"W","L")</f>
        <v>L</v>
      </c>
      <c r="Q887">
        <f>MATCH(C887,'state-winning-votes'!A:A,0)</f>
        <v>34</v>
      </c>
      <c r="R887">
        <f>MATCH(A887,'state-winning-votes'!$A$2:$L$2,0)</f>
        <v>4</v>
      </c>
      <c r="S887" cm="1">
        <f t="array" ref="S887">INDEX('state-winning-votes'!$A$1:$L$53,$Q887,$R887)</f>
        <v>1933630</v>
      </c>
      <c r="T887">
        <f>INDEX('state-winning-votes'!$A$1:$L$53,MATCH($C887,'state-winning-votes'!$A:$A,0),MATCH($A887,'state-winning-votes'!$A$2:$L$2,0))</f>
        <v>1933630</v>
      </c>
      <c r="U887" t="str">
        <f t="shared" si="40"/>
        <v>Reagan, Ronald</v>
      </c>
      <c r="V887" t="str">
        <f>_xlfn.XLOOKUP(INDEX('state-winning-votes'!$A$1:$L$53,MATCH($C887,'state-winning-votes'!$A:$A,0),MATCH($A887,'state-winning-votes'!$A$2:$L$2,0)),$L:$L,$H:$H)</f>
        <v>Reagan, Ronald</v>
      </c>
      <c r="W887" t="str">
        <f>VLOOKUP(A887,'national-winners'!$A$2:$B$13,2,0)</f>
        <v>Reagan, Ronald</v>
      </c>
      <c r="X887" t="str">
        <f t="shared" si="41"/>
        <v xml:space="preserve"> Ronald Reagan (W)</v>
      </c>
    </row>
    <row r="888" spans="1:24" x14ac:dyDescent="0.25">
      <c r="A888">
        <v>1984</v>
      </c>
      <c r="B888" t="s">
        <v>115</v>
      </c>
      <c r="C888" t="s">
        <v>116</v>
      </c>
      <c r="D888">
        <v>35</v>
      </c>
      <c r="E888">
        <v>85</v>
      </c>
      <c r="F888">
        <v>66</v>
      </c>
      <c r="G888" t="s">
        <v>16</v>
      </c>
      <c r="H888" t="s">
        <v>160</v>
      </c>
      <c r="I888" t="str">
        <f t="shared" si="39"/>
        <v>Reagan, Ronald(W)</v>
      </c>
      <c r="J888" t="s">
        <v>21</v>
      </c>
      <c r="K888" t="b">
        <v>0</v>
      </c>
      <c r="L888">
        <v>307101</v>
      </c>
      <c r="M888">
        <v>514370</v>
      </c>
      <c r="N888">
        <v>20171015</v>
      </c>
      <c r="O888" t="s">
        <v>19</v>
      </c>
      <c r="P888" t="str">
        <f>IF(VLOOKUP(A888,'national-winners'!$A$2:$B$13,2,0)=H888,"W","L")</f>
        <v>W</v>
      </c>
      <c r="Q888">
        <f>MATCH(C888,'state-winning-votes'!A:A,0)</f>
        <v>35</v>
      </c>
      <c r="R888">
        <f>MATCH(A888,'state-winning-votes'!$A$2:$L$2,0)</f>
        <v>4</v>
      </c>
      <c r="S888" cm="1">
        <f t="array" ref="S888">INDEX('state-winning-votes'!$A$1:$L$53,$Q888,$R888)</f>
        <v>307101</v>
      </c>
      <c r="T888">
        <f>INDEX('state-winning-votes'!$A$1:$L$53,MATCH($C888,'state-winning-votes'!$A:$A,0),MATCH($A888,'state-winning-votes'!$A$2:$L$2,0))</f>
        <v>307101</v>
      </c>
      <c r="U888" t="str">
        <f t="shared" si="40"/>
        <v>Reagan, Ronald</v>
      </c>
      <c r="V888" t="str">
        <f>_xlfn.XLOOKUP(INDEX('state-winning-votes'!$A$1:$L$53,MATCH($C888,'state-winning-votes'!$A:$A,0),MATCH($A888,'state-winning-votes'!$A$2:$L$2,0)),$L:$L,$H:$H)</f>
        <v>Reagan, Ronald</v>
      </c>
      <c r="W888" t="str">
        <f>VLOOKUP(A888,'national-winners'!$A$2:$B$13,2,0)</f>
        <v>Reagan, Ronald</v>
      </c>
      <c r="X888" t="str">
        <f t="shared" si="41"/>
        <v xml:space="preserve"> Ronald Reagan (W)</v>
      </c>
    </row>
    <row r="889" spans="1:24" x14ac:dyDescent="0.25">
      <c r="A889">
        <v>1984</v>
      </c>
      <c r="B889" t="s">
        <v>115</v>
      </c>
      <c r="C889" t="s">
        <v>116</v>
      </c>
      <c r="D889">
        <v>35</v>
      </c>
      <c r="E889">
        <v>85</v>
      </c>
      <c r="F889">
        <v>66</v>
      </c>
      <c r="G889" t="s">
        <v>16</v>
      </c>
      <c r="H889" t="s">
        <v>189</v>
      </c>
      <c r="I889" t="str">
        <f t="shared" si="39"/>
        <v>Mondale, Walter(L)</v>
      </c>
      <c r="J889" t="s">
        <v>18</v>
      </c>
      <c r="K889" t="b">
        <v>0</v>
      </c>
      <c r="L889">
        <v>201769</v>
      </c>
      <c r="M889">
        <v>514370</v>
      </c>
      <c r="N889">
        <v>20171015</v>
      </c>
      <c r="O889" t="s">
        <v>19</v>
      </c>
      <c r="P889" t="str">
        <f>IF(VLOOKUP(A889,'national-winners'!$A$2:$B$13,2,0)=H889,"W","L")</f>
        <v>L</v>
      </c>
      <c r="Q889">
        <f>MATCH(C889,'state-winning-votes'!A:A,0)</f>
        <v>35</v>
      </c>
      <c r="R889">
        <f>MATCH(A889,'state-winning-votes'!$A$2:$L$2,0)</f>
        <v>4</v>
      </c>
      <c r="S889" cm="1">
        <f t="array" ref="S889">INDEX('state-winning-votes'!$A$1:$L$53,$Q889,$R889)</f>
        <v>307101</v>
      </c>
      <c r="T889">
        <f>INDEX('state-winning-votes'!$A$1:$L$53,MATCH($C889,'state-winning-votes'!$A:$A,0),MATCH($A889,'state-winning-votes'!$A$2:$L$2,0))</f>
        <v>307101</v>
      </c>
      <c r="U889" t="str">
        <f t="shared" si="40"/>
        <v>Reagan, Ronald</v>
      </c>
      <c r="V889" t="str">
        <f>_xlfn.XLOOKUP(INDEX('state-winning-votes'!$A$1:$L$53,MATCH($C889,'state-winning-votes'!$A:$A,0),MATCH($A889,'state-winning-votes'!$A$2:$L$2,0)),$L:$L,$H:$H)</f>
        <v>Reagan, Ronald</v>
      </c>
      <c r="W889" t="str">
        <f>VLOOKUP(A889,'national-winners'!$A$2:$B$13,2,0)</f>
        <v>Reagan, Ronald</v>
      </c>
      <c r="X889" t="str">
        <f t="shared" si="41"/>
        <v xml:space="preserve"> Ronald Reagan (W)</v>
      </c>
    </row>
    <row r="890" spans="1:24" x14ac:dyDescent="0.25">
      <c r="A890">
        <v>1984</v>
      </c>
      <c r="B890" t="s">
        <v>115</v>
      </c>
      <c r="C890" t="s">
        <v>116</v>
      </c>
      <c r="D890">
        <v>35</v>
      </c>
      <c r="E890">
        <v>85</v>
      </c>
      <c r="F890">
        <v>66</v>
      </c>
      <c r="G890" t="s">
        <v>16</v>
      </c>
      <c r="H890" t="s">
        <v>190</v>
      </c>
      <c r="I890" t="str">
        <f t="shared" si="39"/>
        <v>Bergland, David(L)</v>
      </c>
      <c r="J890" t="s">
        <v>29</v>
      </c>
      <c r="K890" t="b">
        <v>0</v>
      </c>
      <c r="L890">
        <v>4459</v>
      </c>
      <c r="M890">
        <v>514370</v>
      </c>
      <c r="N890">
        <v>20171015</v>
      </c>
      <c r="O890" t="s">
        <v>19</v>
      </c>
      <c r="P890" t="str">
        <f>IF(VLOOKUP(A890,'national-winners'!$A$2:$B$13,2,0)=H890,"W","L")</f>
        <v>L</v>
      </c>
      <c r="Q890">
        <f>MATCH(C890,'state-winning-votes'!A:A,0)</f>
        <v>35</v>
      </c>
      <c r="R890">
        <f>MATCH(A890,'state-winning-votes'!$A$2:$L$2,0)</f>
        <v>4</v>
      </c>
      <c r="S890" cm="1">
        <f t="array" ref="S890">INDEX('state-winning-votes'!$A$1:$L$53,$Q890,$R890)</f>
        <v>307101</v>
      </c>
      <c r="T890">
        <f>INDEX('state-winning-votes'!$A$1:$L$53,MATCH($C890,'state-winning-votes'!$A:$A,0),MATCH($A890,'state-winning-votes'!$A$2:$L$2,0))</f>
        <v>307101</v>
      </c>
      <c r="U890" t="str">
        <f t="shared" si="40"/>
        <v>Reagan, Ronald</v>
      </c>
      <c r="V890" t="str">
        <f>_xlfn.XLOOKUP(INDEX('state-winning-votes'!$A$1:$L$53,MATCH($C890,'state-winning-votes'!$A:$A,0),MATCH($A890,'state-winning-votes'!$A$2:$L$2,0)),$L:$L,$H:$H)</f>
        <v>Reagan, Ronald</v>
      </c>
      <c r="W890" t="str">
        <f>VLOOKUP(A890,'national-winners'!$A$2:$B$13,2,0)</f>
        <v>Reagan, Ronald</v>
      </c>
      <c r="X890" t="str">
        <f t="shared" si="41"/>
        <v xml:space="preserve"> Ronald Reagan (W)</v>
      </c>
    </row>
    <row r="891" spans="1:24" x14ac:dyDescent="0.25">
      <c r="A891">
        <v>1984</v>
      </c>
      <c r="B891" t="s">
        <v>115</v>
      </c>
      <c r="C891" t="s">
        <v>116</v>
      </c>
      <c r="D891">
        <v>35</v>
      </c>
      <c r="E891">
        <v>85</v>
      </c>
      <c r="F891">
        <v>66</v>
      </c>
      <c r="G891" t="s">
        <v>16</v>
      </c>
      <c r="H891" t="s">
        <v>196</v>
      </c>
      <c r="I891" t="str">
        <f t="shared" si="39"/>
        <v>Johnson, Sonia(L)</v>
      </c>
      <c r="J891" t="s">
        <v>168</v>
      </c>
      <c r="K891" t="b">
        <v>0</v>
      </c>
      <c r="L891">
        <v>455</v>
      </c>
      <c r="M891">
        <v>514370</v>
      </c>
      <c r="N891">
        <v>20171015</v>
      </c>
      <c r="O891" t="s">
        <v>19</v>
      </c>
      <c r="P891" t="str">
        <f>IF(VLOOKUP(A891,'national-winners'!$A$2:$B$13,2,0)=H891,"W","L")</f>
        <v>L</v>
      </c>
      <c r="Q891">
        <f>MATCH(C891,'state-winning-votes'!A:A,0)</f>
        <v>35</v>
      </c>
      <c r="R891">
        <f>MATCH(A891,'state-winning-votes'!$A$2:$L$2,0)</f>
        <v>4</v>
      </c>
      <c r="S891" cm="1">
        <f t="array" ref="S891">INDEX('state-winning-votes'!$A$1:$L$53,$Q891,$R891)</f>
        <v>307101</v>
      </c>
      <c r="T891">
        <f>INDEX('state-winning-votes'!$A$1:$L$53,MATCH($C891,'state-winning-votes'!$A:$A,0),MATCH($A891,'state-winning-votes'!$A$2:$L$2,0))</f>
        <v>307101</v>
      </c>
      <c r="U891" t="str">
        <f t="shared" si="40"/>
        <v>Reagan, Ronald</v>
      </c>
      <c r="V891" t="str">
        <f>_xlfn.XLOOKUP(INDEX('state-winning-votes'!$A$1:$L$53,MATCH($C891,'state-winning-votes'!$A:$A,0),MATCH($A891,'state-winning-votes'!$A$2:$L$2,0)),$L:$L,$H:$H)</f>
        <v>Reagan, Ronald</v>
      </c>
      <c r="W891" t="str">
        <f>VLOOKUP(A891,'national-winners'!$A$2:$B$13,2,0)</f>
        <v>Reagan, Ronald</v>
      </c>
      <c r="X891" t="str">
        <f t="shared" si="41"/>
        <v xml:space="preserve"> Ronald Reagan (W)</v>
      </c>
    </row>
    <row r="892" spans="1:24" x14ac:dyDescent="0.25">
      <c r="A892">
        <v>1984</v>
      </c>
      <c r="B892" t="s">
        <v>115</v>
      </c>
      <c r="C892" t="s">
        <v>116</v>
      </c>
      <c r="D892">
        <v>35</v>
      </c>
      <c r="E892">
        <v>85</v>
      </c>
      <c r="F892">
        <v>66</v>
      </c>
      <c r="G892" t="s">
        <v>16</v>
      </c>
      <c r="H892" t="s">
        <v>193</v>
      </c>
      <c r="I892" t="str">
        <f t="shared" si="39"/>
        <v>Mason, Melvin(L)</v>
      </c>
      <c r="J892" t="s">
        <v>37</v>
      </c>
      <c r="K892" t="b">
        <v>0</v>
      </c>
      <c r="L892">
        <v>224</v>
      </c>
      <c r="M892">
        <v>514370</v>
      </c>
      <c r="N892">
        <v>20171015</v>
      </c>
      <c r="O892" t="s">
        <v>19</v>
      </c>
      <c r="P892" t="str">
        <f>IF(VLOOKUP(A892,'national-winners'!$A$2:$B$13,2,0)=H892,"W","L")</f>
        <v>L</v>
      </c>
      <c r="Q892">
        <f>MATCH(C892,'state-winning-votes'!A:A,0)</f>
        <v>35</v>
      </c>
      <c r="R892">
        <f>MATCH(A892,'state-winning-votes'!$A$2:$L$2,0)</f>
        <v>4</v>
      </c>
      <c r="S892" cm="1">
        <f t="array" ref="S892">INDEX('state-winning-votes'!$A$1:$L$53,$Q892,$R892)</f>
        <v>307101</v>
      </c>
      <c r="T892">
        <f>INDEX('state-winning-votes'!$A$1:$L$53,MATCH($C892,'state-winning-votes'!$A:$A,0),MATCH($A892,'state-winning-votes'!$A$2:$L$2,0))</f>
        <v>307101</v>
      </c>
      <c r="U892" t="str">
        <f t="shared" si="40"/>
        <v>Reagan, Ronald</v>
      </c>
      <c r="V892" t="str">
        <f>_xlfn.XLOOKUP(INDEX('state-winning-votes'!$A$1:$L$53,MATCH($C892,'state-winning-votes'!$A:$A,0),MATCH($A892,'state-winning-votes'!$A$2:$L$2,0)),$L:$L,$H:$H)</f>
        <v>Reagan, Ronald</v>
      </c>
      <c r="W892" t="str">
        <f>VLOOKUP(A892,'national-winners'!$A$2:$B$13,2,0)</f>
        <v>Reagan, Ronald</v>
      </c>
      <c r="X892" t="str">
        <f t="shared" si="41"/>
        <v xml:space="preserve"> Ronald Reagan (W)</v>
      </c>
    </row>
    <row r="893" spans="1:24" x14ac:dyDescent="0.25">
      <c r="A893">
        <v>1984</v>
      </c>
      <c r="B893" t="s">
        <v>115</v>
      </c>
      <c r="C893" t="s">
        <v>116</v>
      </c>
      <c r="D893">
        <v>35</v>
      </c>
      <c r="E893">
        <v>85</v>
      </c>
      <c r="F893">
        <v>66</v>
      </c>
      <c r="G893" t="s">
        <v>16</v>
      </c>
      <c r="H893" t="s">
        <v>197</v>
      </c>
      <c r="I893" t="str">
        <f t="shared" si="39"/>
        <v>Dodge, Earl(L)</v>
      </c>
      <c r="J893" t="s">
        <v>25</v>
      </c>
      <c r="K893" t="b">
        <v>0</v>
      </c>
      <c r="L893">
        <v>206</v>
      </c>
      <c r="M893">
        <v>514370</v>
      </c>
      <c r="N893">
        <v>20171015</v>
      </c>
      <c r="O893" t="s">
        <v>19</v>
      </c>
      <c r="P893" t="str">
        <f>IF(VLOOKUP(A893,'national-winners'!$A$2:$B$13,2,0)=H893,"W","L")</f>
        <v>L</v>
      </c>
      <c r="Q893">
        <f>MATCH(C893,'state-winning-votes'!A:A,0)</f>
        <v>35</v>
      </c>
      <c r="R893">
        <f>MATCH(A893,'state-winning-votes'!$A$2:$L$2,0)</f>
        <v>4</v>
      </c>
      <c r="S893" cm="1">
        <f t="array" ref="S893">INDEX('state-winning-votes'!$A$1:$L$53,$Q893,$R893)</f>
        <v>307101</v>
      </c>
      <c r="T893">
        <f>INDEX('state-winning-votes'!$A$1:$L$53,MATCH($C893,'state-winning-votes'!$A:$A,0),MATCH($A893,'state-winning-votes'!$A$2:$L$2,0))</f>
        <v>307101</v>
      </c>
      <c r="U893" t="str">
        <f t="shared" si="40"/>
        <v>Reagan, Ronald</v>
      </c>
      <c r="V893" t="str">
        <f>_xlfn.XLOOKUP(INDEX('state-winning-votes'!$A$1:$L$53,MATCH($C893,'state-winning-votes'!$A:$A,0),MATCH($A893,'state-winning-votes'!$A$2:$L$2,0)),$L:$L,$H:$H)</f>
        <v>Reagan, Ronald</v>
      </c>
      <c r="W893" t="str">
        <f>VLOOKUP(A893,'national-winners'!$A$2:$B$13,2,0)</f>
        <v>Reagan, Ronald</v>
      </c>
      <c r="X893" t="str">
        <f t="shared" si="41"/>
        <v xml:space="preserve"> Ronald Reagan (W)</v>
      </c>
    </row>
    <row r="894" spans="1:24" x14ac:dyDescent="0.25">
      <c r="A894">
        <v>1984</v>
      </c>
      <c r="B894" t="s">
        <v>115</v>
      </c>
      <c r="C894" t="s">
        <v>116</v>
      </c>
      <c r="D894">
        <v>35</v>
      </c>
      <c r="E894">
        <v>85</v>
      </c>
      <c r="F894">
        <v>66</v>
      </c>
      <c r="G894" t="s">
        <v>16</v>
      </c>
      <c r="H894" t="s">
        <v>194</v>
      </c>
      <c r="I894" t="str">
        <f t="shared" si="39"/>
        <v>Serrette, Dennis(L)</v>
      </c>
      <c r="J894" t="s">
        <v>195</v>
      </c>
      <c r="K894" t="b">
        <v>0</v>
      </c>
      <c r="L894">
        <v>155</v>
      </c>
      <c r="M894">
        <v>514370</v>
      </c>
      <c r="N894">
        <v>20171015</v>
      </c>
      <c r="O894" t="s">
        <v>19</v>
      </c>
      <c r="P894" t="str">
        <f>IF(VLOOKUP(A894,'national-winners'!$A$2:$B$13,2,0)=H894,"W","L")</f>
        <v>L</v>
      </c>
      <c r="Q894">
        <f>MATCH(C894,'state-winning-votes'!A:A,0)</f>
        <v>35</v>
      </c>
      <c r="R894">
        <f>MATCH(A894,'state-winning-votes'!$A$2:$L$2,0)</f>
        <v>4</v>
      </c>
      <c r="S894" cm="1">
        <f t="array" ref="S894">INDEX('state-winning-votes'!$A$1:$L$53,$Q894,$R894)</f>
        <v>307101</v>
      </c>
      <c r="T894">
        <f>INDEX('state-winning-votes'!$A$1:$L$53,MATCH($C894,'state-winning-votes'!$A:$A,0),MATCH($A894,'state-winning-votes'!$A$2:$L$2,0))</f>
        <v>307101</v>
      </c>
      <c r="U894" t="str">
        <f t="shared" si="40"/>
        <v>Reagan, Ronald</v>
      </c>
      <c r="V894" t="str">
        <f>_xlfn.XLOOKUP(INDEX('state-winning-votes'!$A$1:$L$53,MATCH($C894,'state-winning-votes'!$A:$A,0),MATCH($A894,'state-winning-votes'!$A$2:$L$2,0)),$L:$L,$H:$H)</f>
        <v>Reagan, Ronald</v>
      </c>
      <c r="W894" t="str">
        <f>VLOOKUP(A894,'national-winners'!$A$2:$B$13,2,0)</f>
        <v>Reagan, Ronald</v>
      </c>
      <c r="X894" t="str">
        <f t="shared" si="41"/>
        <v xml:space="preserve"> Ronald Reagan (W)</v>
      </c>
    </row>
    <row r="895" spans="1:24" x14ac:dyDescent="0.25">
      <c r="A895">
        <v>1984</v>
      </c>
      <c r="B895" t="s">
        <v>115</v>
      </c>
      <c r="C895" t="s">
        <v>116</v>
      </c>
      <c r="D895">
        <v>35</v>
      </c>
      <c r="E895">
        <v>85</v>
      </c>
      <c r="F895">
        <v>66</v>
      </c>
      <c r="G895" t="s">
        <v>16</v>
      </c>
      <c r="H895" t="s">
        <v>59</v>
      </c>
      <c r="I895" t="str">
        <f t="shared" si="39"/>
        <v>Other(L)</v>
      </c>
      <c r="K895" t="b">
        <v>0</v>
      </c>
      <c r="L895">
        <v>1</v>
      </c>
      <c r="M895">
        <v>514370</v>
      </c>
      <c r="N895">
        <v>20171015</v>
      </c>
      <c r="O895" t="s">
        <v>19</v>
      </c>
      <c r="P895" t="str">
        <f>IF(VLOOKUP(A895,'national-winners'!$A$2:$B$13,2,0)=H895,"W","L")</f>
        <v>L</v>
      </c>
      <c r="Q895">
        <f>MATCH(C895,'state-winning-votes'!A:A,0)</f>
        <v>35</v>
      </c>
      <c r="R895">
        <f>MATCH(A895,'state-winning-votes'!$A$2:$L$2,0)</f>
        <v>4</v>
      </c>
      <c r="S895" cm="1">
        <f t="array" ref="S895">INDEX('state-winning-votes'!$A$1:$L$53,$Q895,$R895)</f>
        <v>307101</v>
      </c>
      <c r="T895">
        <f>INDEX('state-winning-votes'!$A$1:$L$53,MATCH($C895,'state-winning-votes'!$A:$A,0),MATCH($A895,'state-winning-votes'!$A$2:$L$2,0))</f>
        <v>307101</v>
      </c>
      <c r="U895" t="str">
        <f t="shared" si="40"/>
        <v>Reagan, Ronald</v>
      </c>
      <c r="V895" t="str">
        <f>_xlfn.XLOOKUP(INDEX('state-winning-votes'!$A$1:$L$53,MATCH($C895,'state-winning-votes'!$A:$A,0),MATCH($A895,'state-winning-votes'!$A$2:$L$2,0)),$L:$L,$H:$H)</f>
        <v>Reagan, Ronald</v>
      </c>
      <c r="W895" t="str">
        <f>VLOOKUP(A895,'national-winners'!$A$2:$B$13,2,0)</f>
        <v>Reagan, Ronald</v>
      </c>
      <c r="X895" t="str">
        <f t="shared" si="41"/>
        <v xml:space="preserve"> Ronald Reagan (W)</v>
      </c>
    </row>
    <row r="896" spans="1:24" x14ac:dyDescent="0.25">
      <c r="A896">
        <v>1984</v>
      </c>
      <c r="B896" t="s">
        <v>117</v>
      </c>
      <c r="C896" t="s">
        <v>118</v>
      </c>
      <c r="D896">
        <v>36</v>
      </c>
      <c r="E896">
        <v>21</v>
      </c>
      <c r="F896">
        <v>13</v>
      </c>
      <c r="G896" t="s">
        <v>16</v>
      </c>
      <c r="H896" t="s">
        <v>160</v>
      </c>
      <c r="I896" t="str">
        <f t="shared" si="39"/>
        <v>Reagan, Ronald(W)</v>
      </c>
      <c r="J896" t="s">
        <v>21</v>
      </c>
      <c r="K896" t="b">
        <v>0</v>
      </c>
      <c r="L896">
        <v>3376519</v>
      </c>
      <c r="M896">
        <v>6806810</v>
      </c>
      <c r="N896">
        <v>20171015</v>
      </c>
      <c r="O896" t="s">
        <v>19</v>
      </c>
      <c r="P896" t="str">
        <f>IF(VLOOKUP(A896,'national-winners'!$A$2:$B$13,2,0)=H896,"W","L")</f>
        <v>W</v>
      </c>
      <c r="Q896">
        <f>MATCH(C896,'state-winning-votes'!A:A,0)</f>
        <v>37</v>
      </c>
      <c r="R896">
        <f>MATCH(A896,'state-winning-votes'!$A$2:$L$2,0)</f>
        <v>4</v>
      </c>
      <c r="S896" cm="1">
        <f t="array" ref="S896">INDEX('state-winning-votes'!$A$1:$L$53,$Q896,$R896)</f>
        <v>3376519</v>
      </c>
      <c r="T896">
        <f>INDEX('state-winning-votes'!$A$1:$L$53,MATCH($C896,'state-winning-votes'!$A:$A,0),MATCH($A896,'state-winning-votes'!$A$2:$L$2,0))</f>
        <v>3376519</v>
      </c>
      <c r="U896" t="str">
        <f t="shared" si="40"/>
        <v>Reagan, Ronald</v>
      </c>
      <c r="V896" t="str">
        <f>_xlfn.XLOOKUP(INDEX('state-winning-votes'!$A$1:$L$53,MATCH($C896,'state-winning-votes'!$A:$A,0),MATCH($A896,'state-winning-votes'!$A$2:$L$2,0)),$L:$L,$H:$H)</f>
        <v>Reagan, Ronald</v>
      </c>
      <c r="W896" t="str">
        <f>VLOOKUP(A896,'national-winners'!$A$2:$B$13,2,0)</f>
        <v>Reagan, Ronald</v>
      </c>
      <c r="X896" t="str">
        <f t="shared" si="41"/>
        <v xml:space="preserve"> Ronald Reagan (W)</v>
      </c>
    </row>
    <row r="897" spans="1:24" x14ac:dyDescent="0.25">
      <c r="A897">
        <v>1984</v>
      </c>
      <c r="B897" t="s">
        <v>117</v>
      </c>
      <c r="C897" t="s">
        <v>118</v>
      </c>
      <c r="D897">
        <v>36</v>
      </c>
      <c r="E897">
        <v>21</v>
      </c>
      <c r="F897">
        <v>13</v>
      </c>
      <c r="G897" t="s">
        <v>16</v>
      </c>
      <c r="H897" t="s">
        <v>189</v>
      </c>
      <c r="I897" t="str">
        <f t="shared" si="39"/>
        <v>Mondale, Walter(L)</v>
      </c>
      <c r="J897" t="s">
        <v>18</v>
      </c>
      <c r="K897" t="b">
        <v>0</v>
      </c>
      <c r="L897">
        <v>3001285</v>
      </c>
      <c r="M897">
        <v>6806810</v>
      </c>
      <c r="N897">
        <v>20171015</v>
      </c>
      <c r="O897" t="s">
        <v>19</v>
      </c>
      <c r="P897" t="str">
        <f>IF(VLOOKUP(A897,'national-winners'!$A$2:$B$13,2,0)=H897,"W","L")</f>
        <v>L</v>
      </c>
      <c r="Q897">
        <f>MATCH(C897,'state-winning-votes'!A:A,0)</f>
        <v>37</v>
      </c>
      <c r="R897">
        <f>MATCH(A897,'state-winning-votes'!$A$2:$L$2,0)</f>
        <v>4</v>
      </c>
      <c r="S897" cm="1">
        <f t="array" ref="S897">INDEX('state-winning-votes'!$A$1:$L$53,$Q897,$R897)</f>
        <v>3376519</v>
      </c>
      <c r="T897">
        <f>INDEX('state-winning-votes'!$A$1:$L$53,MATCH($C897,'state-winning-votes'!$A:$A,0),MATCH($A897,'state-winning-votes'!$A$2:$L$2,0))</f>
        <v>3376519</v>
      </c>
      <c r="U897" t="str">
        <f t="shared" si="40"/>
        <v>Reagan, Ronald</v>
      </c>
      <c r="V897" t="str">
        <f>_xlfn.XLOOKUP(INDEX('state-winning-votes'!$A$1:$L$53,MATCH($C897,'state-winning-votes'!$A:$A,0),MATCH($A897,'state-winning-votes'!$A$2:$L$2,0)),$L:$L,$H:$H)</f>
        <v>Reagan, Ronald</v>
      </c>
      <c r="W897" t="str">
        <f>VLOOKUP(A897,'national-winners'!$A$2:$B$13,2,0)</f>
        <v>Reagan, Ronald</v>
      </c>
      <c r="X897" t="str">
        <f t="shared" si="41"/>
        <v xml:space="preserve"> Ronald Reagan (W)</v>
      </c>
    </row>
    <row r="898" spans="1:24" x14ac:dyDescent="0.25">
      <c r="A898">
        <v>1984</v>
      </c>
      <c r="B898" t="s">
        <v>117</v>
      </c>
      <c r="C898" t="s">
        <v>118</v>
      </c>
      <c r="D898">
        <v>36</v>
      </c>
      <c r="E898">
        <v>21</v>
      </c>
      <c r="F898">
        <v>13</v>
      </c>
      <c r="G898" t="s">
        <v>16</v>
      </c>
      <c r="H898" t="s">
        <v>160</v>
      </c>
      <c r="I898" t="str">
        <f t="shared" si="39"/>
        <v>Reagan, Ronald(W)</v>
      </c>
      <c r="J898" t="s">
        <v>80</v>
      </c>
      <c r="K898" t="b">
        <v>0</v>
      </c>
      <c r="L898">
        <v>288244</v>
      </c>
      <c r="M898">
        <v>6806810</v>
      </c>
      <c r="N898">
        <v>20171015</v>
      </c>
      <c r="O898" t="s">
        <v>19</v>
      </c>
      <c r="P898" t="str">
        <f>IF(VLOOKUP(A898,'national-winners'!$A$2:$B$13,2,0)=H898,"W","L")</f>
        <v>W</v>
      </c>
      <c r="Q898">
        <f>MATCH(C898,'state-winning-votes'!A:A,0)</f>
        <v>37</v>
      </c>
      <c r="R898">
        <f>MATCH(A898,'state-winning-votes'!$A$2:$L$2,0)</f>
        <v>4</v>
      </c>
      <c r="S898" cm="1">
        <f t="array" ref="S898">INDEX('state-winning-votes'!$A$1:$L$53,$Q898,$R898)</f>
        <v>3376519</v>
      </c>
      <c r="T898">
        <f>INDEX('state-winning-votes'!$A$1:$L$53,MATCH($C898,'state-winning-votes'!$A:$A,0),MATCH($A898,'state-winning-votes'!$A$2:$L$2,0))</f>
        <v>3376519</v>
      </c>
      <c r="U898" t="str">
        <f t="shared" si="40"/>
        <v>Reagan, Ronald</v>
      </c>
      <c r="V898" t="str">
        <f>_xlfn.XLOOKUP(INDEX('state-winning-votes'!$A$1:$L$53,MATCH($C898,'state-winning-votes'!$A:$A,0),MATCH($A898,'state-winning-votes'!$A$2:$L$2,0)),$L:$L,$H:$H)</f>
        <v>Reagan, Ronald</v>
      </c>
      <c r="W898" t="str">
        <f>VLOOKUP(A898,'national-winners'!$A$2:$B$13,2,0)</f>
        <v>Reagan, Ronald</v>
      </c>
      <c r="X898" t="str">
        <f t="shared" si="41"/>
        <v xml:space="preserve"> Ronald Reagan (W)</v>
      </c>
    </row>
    <row r="899" spans="1:24" x14ac:dyDescent="0.25">
      <c r="A899">
        <v>1984</v>
      </c>
      <c r="B899" t="s">
        <v>117</v>
      </c>
      <c r="C899" t="s">
        <v>118</v>
      </c>
      <c r="D899">
        <v>36</v>
      </c>
      <c r="E899">
        <v>21</v>
      </c>
      <c r="F899">
        <v>13</v>
      </c>
      <c r="G899" t="s">
        <v>16</v>
      </c>
      <c r="H899" t="s">
        <v>189</v>
      </c>
      <c r="I899" t="str">
        <f t="shared" ref="I899:I962" si="42">H899&amp;"("&amp;P899&amp;")"</f>
        <v>Mondale, Walter(L)</v>
      </c>
      <c r="J899" t="s">
        <v>119</v>
      </c>
      <c r="K899" t="b">
        <v>0</v>
      </c>
      <c r="L899">
        <v>118324</v>
      </c>
      <c r="M899">
        <v>6806810</v>
      </c>
      <c r="N899">
        <v>20171015</v>
      </c>
      <c r="O899" t="s">
        <v>19</v>
      </c>
      <c r="P899" t="str">
        <f>IF(VLOOKUP(A899,'national-winners'!$A$2:$B$13,2,0)=H899,"W","L")</f>
        <v>L</v>
      </c>
      <c r="Q899">
        <f>MATCH(C899,'state-winning-votes'!A:A,0)</f>
        <v>37</v>
      </c>
      <c r="R899">
        <f>MATCH(A899,'state-winning-votes'!$A$2:$L$2,0)</f>
        <v>4</v>
      </c>
      <c r="S899" cm="1">
        <f t="array" ref="S899">INDEX('state-winning-votes'!$A$1:$L$53,$Q899,$R899)</f>
        <v>3376519</v>
      </c>
      <c r="T899">
        <f>INDEX('state-winning-votes'!$A$1:$L$53,MATCH($C899,'state-winning-votes'!$A:$A,0),MATCH($A899,'state-winning-votes'!$A$2:$L$2,0))</f>
        <v>3376519</v>
      </c>
      <c r="U899" t="str">
        <f t="shared" ref="U899:U962" si="43">_xlfn.XLOOKUP(T899,L:L,H:H)</f>
        <v>Reagan, Ronald</v>
      </c>
      <c r="V899" t="str">
        <f>_xlfn.XLOOKUP(INDEX('state-winning-votes'!$A$1:$L$53,MATCH($C899,'state-winning-votes'!$A:$A,0),MATCH($A899,'state-winning-votes'!$A$2:$L$2,0)),$L:$L,$H:$H)</f>
        <v>Reagan, Ronald</v>
      </c>
      <c r="W899" t="str">
        <f>VLOOKUP(A899,'national-winners'!$A$2:$B$13,2,0)</f>
        <v>Reagan, Ronald</v>
      </c>
      <c r="X899" t="str">
        <f t="shared" ref="X899:X962" si="44">IFERROR(RIGHT(V899,LEN(V899)-SEARCH(",",V899))&amp;" "&amp;LEFT(V899,SEARCH(",",V899)-1)&amp;" (W)","NULL")</f>
        <v xml:space="preserve"> Ronald Reagan (W)</v>
      </c>
    </row>
    <row r="900" spans="1:24" x14ac:dyDescent="0.25">
      <c r="A900">
        <v>1984</v>
      </c>
      <c r="B900" t="s">
        <v>117</v>
      </c>
      <c r="C900" t="s">
        <v>118</v>
      </c>
      <c r="D900">
        <v>36</v>
      </c>
      <c r="E900">
        <v>21</v>
      </c>
      <c r="F900">
        <v>13</v>
      </c>
      <c r="G900" t="s">
        <v>16</v>
      </c>
      <c r="H900" t="s">
        <v>190</v>
      </c>
      <c r="I900" t="str">
        <f t="shared" si="42"/>
        <v>Bergland, David(L)</v>
      </c>
      <c r="J900" t="s">
        <v>29</v>
      </c>
      <c r="K900" t="b">
        <v>0</v>
      </c>
      <c r="L900">
        <v>11949</v>
      </c>
      <c r="M900">
        <v>6806810</v>
      </c>
      <c r="N900">
        <v>20171015</v>
      </c>
      <c r="O900" t="s">
        <v>19</v>
      </c>
      <c r="P900" t="str">
        <f>IF(VLOOKUP(A900,'national-winners'!$A$2:$B$13,2,0)=H900,"W","L")</f>
        <v>L</v>
      </c>
      <c r="Q900">
        <f>MATCH(C900,'state-winning-votes'!A:A,0)</f>
        <v>37</v>
      </c>
      <c r="R900">
        <f>MATCH(A900,'state-winning-votes'!$A$2:$L$2,0)</f>
        <v>4</v>
      </c>
      <c r="S900" cm="1">
        <f t="array" ref="S900">INDEX('state-winning-votes'!$A$1:$L$53,$Q900,$R900)</f>
        <v>3376519</v>
      </c>
      <c r="T900">
        <f>INDEX('state-winning-votes'!$A$1:$L$53,MATCH($C900,'state-winning-votes'!$A:$A,0),MATCH($A900,'state-winning-votes'!$A$2:$L$2,0))</f>
        <v>3376519</v>
      </c>
      <c r="U900" t="str">
        <f t="shared" si="43"/>
        <v>Reagan, Ronald</v>
      </c>
      <c r="V900" t="str">
        <f>_xlfn.XLOOKUP(INDEX('state-winning-votes'!$A$1:$L$53,MATCH($C900,'state-winning-votes'!$A:$A,0),MATCH($A900,'state-winning-votes'!$A$2:$L$2,0)),$L:$L,$H:$H)</f>
        <v>Reagan, Ronald</v>
      </c>
      <c r="W900" t="str">
        <f>VLOOKUP(A900,'national-winners'!$A$2:$B$13,2,0)</f>
        <v>Reagan, Ronald</v>
      </c>
      <c r="X900" t="str">
        <f t="shared" si="44"/>
        <v xml:space="preserve"> Ronald Reagan (W)</v>
      </c>
    </row>
    <row r="901" spans="1:24" x14ac:dyDescent="0.25">
      <c r="A901">
        <v>1984</v>
      </c>
      <c r="B901" t="s">
        <v>117</v>
      </c>
      <c r="C901" t="s">
        <v>118</v>
      </c>
      <c r="D901">
        <v>36</v>
      </c>
      <c r="E901">
        <v>21</v>
      </c>
      <c r="F901">
        <v>13</v>
      </c>
      <c r="G901" t="s">
        <v>16</v>
      </c>
      <c r="H901" t="s">
        <v>26</v>
      </c>
      <c r="I901" t="str">
        <f t="shared" si="42"/>
        <v>Hall, Gus(L)</v>
      </c>
      <c r="J901" t="s">
        <v>27</v>
      </c>
      <c r="K901" t="b">
        <v>0</v>
      </c>
      <c r="L901">
        <v>4226</v>
      </c>
      <c r="M901">
        <v>6806810</v>
      </c>
      <c r="N901">
        <v>20171015</v>
      </c>
      <c r="O901" t="s">
        <v>19</v>
      </c>
      <c r="P901" t="str">
        <f>IF(VLOOKUP(A901,'national-winners'!$A$2:$B$13,2,0)=H901,"W","L")</f>
        <v>L</v>
      </c>
      <c r="Q901">
        <f>MATCH(C901,'state-winning-votes'!A:A,0)</f>
        <v>37</v>
      </c>
      <c r="R901">
        <f>MATCH(A901,'state-winning-votes'!$A$2:$L$2,0)</f>
        <v>4</v>
      </c>
      <c r="S901" cm="1">
        <f t="array" ref="S901">INDEX('state-winning-votes'!$A$1:$L$53,$Q901,$R901)</f>
        <v>3376519</v>
      </c>
      <c r="T901">
        <f>INDEX('state-winning-votes'!$A$1:$L$53,MATCH($C901,'state-winning-votes'!$A:$A,0),MATCH($A901,'state-winning-votes'!$A$2:$L$2,0))</f>
        <v>3376519</v>
      </c>
      <c r="U901" t="str">
        <f t="shared" si="43"/>
        <v>Reagan, Ronald</v>
      </c>
      <c r="V901" t="str">
        <f>_xlfn.XLOOKUP(INDEX('state-winning-votes'!$A$1:$L$53,MATCH($C901,'state-winning-votes'!$A:$A,0),MATCH($A901,'state-winning-votes'!$A$2:$L$2,0)),$L:$L,$H:$H)</f>
        <v>Reagan, Ronald</v>
      </c>
      <c r="W901" t="str">
        <f>VLOOKUP(A901,'national-winners'!$A$2:$B$13,2,0)</f>
        <v>Reagan, Ronald</v>
      </c>
      <c r="X901" t="str">
        <f t="shared" si="44"/>
        <v xml:space="preserve"> Ronald Reagan (W)</v>
      </c>
    </row>
    <row r="902" spans="1:24" x14ac:dyDescent="0.25">
      <c r="A902">
        <v>1984</v>
      </c>
      <c r="B902" t="s">
        <v>117</v>
      </c>
      <c r="C902" t="s">
        <v>118</v>
      </c>
      <c r="D902">
        <v>36</v>
      </c>
      <c r="E902">
        <v>21</v>
      </c>
      <c r="F902">
        <v>13</v>
      </c>
      <c r="G902" t="s">
        <v>16</v>
      </c>
      <c r="H902" t="s">
        <v>194</v>
      </c>
      <c r="I902" t="str">
        <f t="shared" si="42"/>
        <v>Serrette, Dennis(L)</v>
      </c>
      <c r="J902" t="s">
        <v>195</v>
      </c>
      <c r="K902" t="b">
        <v>0</v>
      </c>
      <c r="L902">
        <v>3200</v>
      </c>
      <c r="M902">
        <v>6806810</v>
      </c>
      <c r="N902">
        <v>20171015</v>
      </c>
      <c r="O902" t="s">
        <v>19</v>
      </c>
      <c r="P902" t="str">
        <f>IF(VLOOKUP(A902,'national-winners'!$A$2:$B$13,2,0)=H902,"W","L")</f>
        <v>L</v>
      </c>
      <c r="Q902">
        <f>MATCH(C902,'state-winning-votes'!A:A,0)</f>
        <v>37</v>
      </c>
      <c r="R902">
        <f>MATCH(A902,'state-winning-votes'!$A$2:$L$2,0)</f>
        <v>4</v>
      </c>
      <c r="S902" cm="1">
        <f t="array" ref="S902">INDEX('state-winning-votes'!$A$1:$L$53,$Q902,$R902)</f>
        <v>3376519</v>
      </c>
      <c r="T902">
        <f>INDEX('state-winning-votes'!$A$1:$L$53,MATCH($C902,'state-winning-votes'!$A:$A,0),MATCH($A902,'state-winning-votes'!$A$2:$L$2,0))</f>
        <v>3376519</v>
      </c>
      <c r="U902" t="str">
        <f t="shared" si="43"/>
        <v>Reagan, Ronald</v>
      </c>
      <c r="V902" t="str">
        <f>_xlfn.XLOOKUP(INDEX('state-winning-votes'!$A$1:$L$53,MATCH($C902,'state-winning-votes'!$A:$A,0),MATCH($A902,'state-winning-votes'!$A$2:$L$2,0)),$L:$L,$H:$H)</f>
        <v>Reagan, Ronald</v>
      </c>
      <c r="W902" t="str">
        <f>VLOOKUP(A902,'national-winners'!$A$2:$B$13,2,0)</f>
        <v>Reagan, Ronald</v>
      </c>
      <c r="X902" t="str">
        <f t="shared" si="44"/>
        <v xml:space="preserve"> Ronald Reagan (W)</v>
      </c>
    </row>
    <row r="903" spans="1:24" x14ac:dyDescent="0.25">
      <c r="A903">
        <v>1984</v>
      </c>
      <c r="B903" t="s">
        <v>117</v>
      </c>
      <c r="C903" t="s">
        <v>118</v>
      </c>
      <c r="D903">
        <v>36</v>
      </c>
      <c r="E903">
        <v>21</v>
      </c>
      <c r="F903">
        <v>13</v>
      </c>
      <c r="G903" t="s">
        <v>16</v>
      </c>
      <c r="H903" t="s">
        <v>201</v>
      </c>
      <c r="I903" t="str">
        <f t="shared" si="42"/>
        <v>Holmes, Larry(L)</v>
      </c>
      <c r="J903" t="s">
        <v>170</v>
      </c>
      <c r="K903" t="b">
        <v>0</v>
      </c>
      <c r="L903">
        <v>2226</v>
      </c>
      <c r="M903">
        <v>6806810</v>
      </c>
      <c r="N903">
        <v>20171015</v>
      </c>
      <c r="O903" t="s">
        <v>19</v>
      </c>
      <c r="P903" t="str">
        <f>IF(VLOOKUP(A903,'national-winners'!$A$2:$B$13,2,0)=H903,"W","L")</f>
        <v>L</v>
      </c>
      <c r="Q903">
        <f>MATCH(C903,'state-winning-votes'!A:A,0)</f>
        <v>37</v>
      </c>
      <c r="R903">
        <f>MATCH(A903,'state-winning-votes'!$A$2:$L$2,0)</f>
        <v>4</v>
      </c>
      <c r="S903" cm="1">
        <f t="array" ref="S903">INDEX('state-winning-votes'!$A$1:$L$53,$Q903,$R903)</f>
        <v>3376519</v>
      </c>
      <c r="T903">
        <f>INDEX('state-winning-votes'!$A$1:$L$53,MATCH($C903,'state-winning-votes'!$A:$A,0),MATCH($A903,'state-winning-votes'!$A$2:$L$2,0))</f>
        <v>3376519</v>
      </c>
      <c r="U903" t="str">
        <f t="shared" si="43"/>
        <v>Reagan, Ronald</v>
      </c>
      <c r="V903" t="str">
        <f>_xlfn.XLOOKUP(INDEX('state-winning-votes'!$A$1:$L$53,MATCH($C903,'state-winning-votes'!$A:$A,0),MATCH($A903,'state-winning-votes'!$A$2:$L$2,0)),$L:$L,$H:$H)</f>
        <v>Reagan, Ronald</v>
      </c>
      <c r="W903" t="str">
        <f>VLOOKUP(A903,'national-winners'!$A$2:$B$13,2,0)</f>
        <v>Reagan, Ronald</v>
      </c>
      <c r="X903" t="str">
        <f t="shared" si="44"/>
        <v xml:space="preserve"> Ronald Reagan (W)</v>
      </c>
    </row>
    <row r="904" spans="1:24" x14ac:dyDescent="0.25">
      <c r="A904">
        <v>1984</v>
      </c>
      <c r="B904" t="s">
        <v>117</v>
      </c>
      <c r="C904" t="s">
        <v>118</v>
      </c>
      <c r="D904">
        <v>36</v>
      </c>
      <c r="E904">
        <v>21</v>
      </c>
      <c r="F904">
        <v>13</v>
      </c>
      <c r="G904" t="s">
        <v>16</v>
      </c>
      <c r="H904" t="s">
        <v>59</v>
      </c>
      <c r="I904" t="str">
        <f t="shared" si="42"/>
        <v>Other(L)</v>
      </c>
      <c r="K904" t="b">
        <v>0</v>
      </c>
      <c r="L904">
        <v>837</v>
      </c>
      <c r="M904">
        <v>6806810</v>
      </c>
      <c r="N904">
        <v>20171015</v>
      </c>
      <c r="O904" t="s">
        <v>19</v>
      </c>
      <c r="P904" t="str">
        <f>IF(VLOOKUP(A904,'national-winners'!$A$2:$B$13,2,0)=H904,"W","L")</f>
        <v>L</v>
      </c>
      <c r="Q904">
        <f>MATCH(C904,'state-winning-votes'!A:A,0)</f>
        <v>37</v>
      </c>
      <c r="R904">
        <f>MATCH(A904,'state-winning-votes'!$A$2:$L$2,0)</f>
        <v>4</v>
      </c>
      <c r="S904" cm="1">
        <f t="array" ref="S904">INDEX('state-winning-votes'!$A$1:$L$53,$Q904,$R904)</f>
        <v>3376519</v>
      </c>
      <c r="T904">
        <f>INDEX('state-winning-votes'!$A$1:$L$53,MATCH($C904,'state-winning-votes'!$A:$A,0),MATCH($A904,'state-winning-votes'!$A$2:$L$2,0))</f>
        <v>3376519</v>
      </c>
      <c r="U904" t="str">
        <f t="shared" si="43"/>
        <v>Reagan, Ronald</v>
      </c>
      <c r="V904" t="str">
        <f>_xlfn.XLOOKUP(INDEX('state-winning-votes'!$A$1:$L$53,MATCH($C904,'state-winning-votes'!$A:$A,0),MATCH($A904,'state-winning-votes'!$A$2:$L$2,0)),$L:$L,$H:$H)</f>
        <v>Reagan, Ronald</v>
      </c>
      <c r="W904" t="str">
        <f>VLOOKUP(A904,'national-winners'!$A$2:$B$13,2,0)</f>
        <v>Reagan, Ronald</v>
      </c>
      <c r="X904" t="str">
        <f t="shared" si="44"/>
        <v xml:space="preserve"> Ronald Reagan (W)</v>
      </c>
    </row>
    <row r="905" spans="1:24" x14ac:dyDescent="0.25">
      <c r="A905">
        <v>1984</v>
      </c>
      <c r="B905" t="s">
        <v>122</v>
      </c>
      <c r="C905" t="s">
        <v>123</v>
      </c>
      <c r="D905">
        <v>37</v>
      </c>
      <c r="E905">
        <v>56</v>
      </c>
      <c r="F905">
        <v>47</v>
      </c>
      <c r="G905" t="s">
        <v>16</v>
      </c>
      <c r="H905" t="s">
        <v>160</v>
      </c>
      <c r="I905" t="str">
        <f t="shared" si="42"/>
        <v>Reagan, Ronald(W)</v>
      </c>
      <c r="J905" t="s">
        <v>21</v>
      </c>
      <c r="K905" t="b">
        <v>0</v>
      </c>
      <c r="L905">
        <v>1346481</v>
      </c>
      <c r="M905">
        <v>2175361</v>
      </c>
      <c r="N905">
        <v>20171015</v>
      </c>
      <c r="O905" t="s">
        <v>19</v>
      </c>
      <c r="P905" t="str">
        <f>IF(VLOOKUP(A905,'national-winners'!$A$2:$B$13,2,0)=H905,"W","L")</f>
        <v>W</v>
      </c>
      <c r="Q905">
        <f>MATCH(C905,'state-winning-votes'!A:A,0)</f>
        <v>30</v>
      </c>
      <c r="R905">
        <f>MATCH(A905,'state-winning-votes'!$A$2:$L$2,0)</f>
        <v>4</v>
      </c>
      <c r="S905" cm="1">
        <f t="array" ref="S905">INDEX('state-winning-votes'!$A$1:$L$53,$Q905,$R905)</f>
        <v>1346481</v>
      </c>
      <c r="T905">
        <f>INDEX('state-winning-votes'!$A$1:$L$53,MATCH($C905,'state-winning-votes'!$A:$A,0),MATCH($A905,'state-winning-votes'!$A$2:$L$2,0))</f>
        <v>1346481</v>
      </c>
      <c r="U905" t="str">
        <f t="shared" si="43"/>
        <v>Reagan, Ronald</v>
      </c>
      <c r="V905" t="str">
        <f>_xlfn.XLOOKUP(INDEX('state-winning-votes'!$A$1:$L$53,MATCH($C905,'state-winning-votes'!$A:$A,0),MATCH($A905,'state-winning-votes'!$A$2:$L$2,0)),$L:$L,$H:$H)</f>
        <v>Reagan, Ronald</v>
      </c>
      <c r="W905" t="str">
        <f>VLOOKUP(A905,'national-winners'!$A$2:$B$13,2,0)</f>
        <v>Reagan, Ronald</v>
      </c>
      <c r="X905" t="str">
        <f t="shared" si="44"/>
        <v xml:space="preserve"> Ronald Reagan (W)</v>
      </c>
    </row>
    <row r="906" spans="1:24" x14ac:dyDescent="0.25">
      <c r="A906">
        <v>1984</v>
      </c>
      <c r="B906" t="s">
        <v>122</v>
      </c>
      <c r="C906" t="s">
        <v>123</v>
      </c>
      <c r="D906">
        <v>37</v>
      </c>
      <c r="E906">
        <v>56</v>
      </c>
      <c r="F906">
        <v>47</v>
      </c>
      <c r="G906" t="s">
        <v>16</v>
      </c>
      <c r="H906" t="s">
        <v>189</v>
      </c>
      <c r="I906" t="str">
        <f t="shared" si="42"/>
        <v>Mondale, Walter(L)</v>
      </c>
      <c r="J906" t="s">
        <v>18</v>
      </c>
      <c r="K906" t="b">
        <v>0</v>
      </c>
      <c r="L906">
        <v>824287</v>
      </c>
      <c r="M906">
        <v>2175361</v>
      </c>
      <c r="N906">
        <v>20171015</v>
      </c>
      <c r="O906" t="s">
        <v>19</v>
      </c>
      <c r="P906" t="str">
        <f>IF(VLOOKUP(A906,'national-winners'!$A$2:$B$13,2,0)=H906,"W","L")</f>
        <v>L</v>
      </c>
      <c r="Q906">
        <f>MATCH(C906,'state-winning-votes'!A:A,0)</f>
        <v>30</v>
      </c>
      <c r="R906">
        <f>MATCH(A906,'state-winning-votes'!$A$2:$L$2,0)</f>
        <v>4</v>
      </c>
      <c r="S906" cm="1">
        <f t="array" ref="S906">INDEX('state-winning-votes'!$A$1:$L$53,$Q906,$R906)</f>
        <v>1346481</v>
      </c>
      <c r="T906">
        <f>INDEX('state-winning-votes'!$A$1:$L$53,MATCH($C906,'state-winning-votes'!$A:$A,0),MATCH($A906,'state-winning-votes'!$A$2:$L$2,0))</f>
        <v>1346481</v>
      </c>
      <c r="U906" t="str">
        <f t="shared" si="43"/>
        <v>Reagan, Ronald</v>
      </c>
      <c r="V906" t="str">
        <f>_xlfn.XLOOKUP(INDEX('state-winning-votes'!$A$1:$L$53,MATCH($C906,'state-winning-votes'!$A:$A,0),MATCH($A906,'state-winning-votes'!$A$2:$L$2,0)),$L:$L,$H:$H)</f>
        <v>Reagan, Ronald</v>
      </c>
      <c r="W906" t="str">
        <f>VLOOKUP(A906,'national-winners'!$A$2:$B$13,2,0)</f>
        <v>Reagan, Ronald</v>
      </c>
      <c r="X906" t="str">
        <f t="shared" si="44"/>
        <v xml:space="preserve"> Ronald Reagan (W)</v>
      </c>
    </row>
    <row r="907" spans="1:24" x14ac:dyDescent="0.25">
      <c r="A907">
        <v>1984</v>
      </c>
      <c r="B907" t="s">
        <v>122</v>
      </c>
      <c r="C907" t="s">
        <v>123</v>
      </c>
      <c r="D907">
        <v>37</v>
      </c>
      <c r="E907">
        <v>56</v>
      </c>
      <c r="F907">
        <v>47</v>
      </c>
      <c r="G907" t="s">
        <v>16</v>
      </c>
      <c r="H907" t="s">
        <v>190</v>
      </c>
      <c r="I907" t="str">
        <f t="shared" si="42"/>
        <v>Bergland, David(L)</v>
      </c>
      <c r="J907" t="s">
        <v>29</v>
      </c>
      <c r="K907" t="b">
        <v>0</v>
      </c>
      <c r="L907">
        <v>3794</v>
      </c>
      <c r="M907">
        <v>2175361</v>
      </c>
      <c r="N907">
        <v>20171015</v>
      </c>
      <c r="O907" t="s">
        <v>19</v>
      </c>
      <c r="P907" t="str">
        <f>IF(VLOOKUP(A907,'national-winners'!$A$2:$B$13,2,0)=H907,"W","L")</f>
        <v>L</v>
      </c>
      <c r="Q907">
        <f>MATCH(C907,'state-winning-votes'!A:A,0)</f>
        <v>30</v>
      </c>
      <c r="R907">
        <f>MATCH(A907,'state-winning-votes'!$A$2:$L$2,0)</f>
        <v>4</v>
      </c>
      <c r="S907" cm="1">
        <f t="array" ref="S907">INDEX('state-winning-votes'!$A$1:$L$53,$Q907,$R907)</f>
        <v>1346481</v>
      </c>
      <c r="T907">
        <f>INDEX('state-winning-votes'!$A$1:$L$53,MATCH($C907,'state-winning-votes'!$A:$A,0),MATCH($A907,'state-winning-votes'!$A$2:$L$2,0))</f>
        <v>1346481</v>
      </c>
      <c r="U907" t="str">
        <f t="shared" si="43"/>
        <v>Reagan, Ronald</v>
      </c>
      <c r="V907" t="str">
        <f>_xlfn.XLOOKUP(INDEX('state-winning-votes'!$A$1:$L$53,MATCH($C907,'state-winning-votes'!$A:$A,0),MATCH($A907,'state-winning-votes'!$A$2:$L$2,0)),$L:$L,$H:$H)</f>
        <v>Reagan, Ronald</v>
      </c>
      <c r="W907" t="str">
        <f>VLOOKUP(A907,'national-winners'!$A$2:$B$13,2,0)</f>
        <v>Reagan, Ronald</v>
      </c>
      <c r="X907" t="str">
        <f t="shared" si="44"/>
        <v xml:space="preserve"> Ronald Reagan (W)</v>
      </c>
    </row>
    <row r="908" spans="1:24" x14ac:dyDescent="0.25">
      <c r="A908">
        <v>1984</v>
      </c>
      <c r="B908" t="s">
        <v>122</v>
      </c>
      <c r="C908" t="s">
        <v>123</v>
      </c>
      <c r="D908">
        <v>37</v>
      </c>
      <c r="E908">
        <v>56</v>
      </c>
      <c r="F908">
        <v>47</v>
      </c>
      <c r="G908" t="s">
        <v>16</v>
      </c>
      <c r="H908" t="s">
        <v>193</v>
      </c>
      <c r="I908" t="str">
        <f t="shared" si="42"/>
        <v>Mason, Melvin(L)</v>
      </c>
      <c r="J908" t="s">
        <v>37</v>
      </c>
      <c r="K908" t="b">
        <v>0</v>
      </c>
      <c r="L908">
        <v>799</v>
      </c>
      <c r="M908">
        <v>2175361</v>
      </c>
      <c r="N908">
        <v>20171015</v>
      </c>
      <c r="O908" t="s">
        <v>19</v>
      </c>
      <c r="P908" t="str">
        <f>IF(VLOOKUP(A908,'national-winners'!$A$2:$B$13,2,0)=H908,"W","L")</f>
        <v>L</v>
      </c>
      <c r="Q908">
        <f>MATCH(C908,'state-winning-votes'!A:A,0)</f>
        <v>30</v>
      </c>
      <c r="R908">
        <f>MATCH(A908,'state-winning-votes'!$A$2:$L$2,0)</f>
        <v>4</v>
      </c>
      <c r="S908" cm="1">
        <f t="array" ref="S908">INDEX('state-winning-votes'!$A$1:$L$53,$Q908,$R908)</f>
        <v>1346481</v>
      </c>
      <c r="T908">
        <f>INDEX('state-winning-votes'!$A$1:$L$53,MATCH($C908,'state-winning-votes'!$A:$A,0),MATCH($A908,'state-winning-votes'!$A$2:$L$2,0))</f>
        <v>1346481</v>
      </c>
      <c r="U908" t="str">
        <f t="shared" si="43"/>
        <v>Reagan, Ronald</v>
      </c>
      <c r="V908" t="str">
        <f>_xlfn.XLOOKUP(INDEX('state-winning-votes'!$A$1:$L$53,MATCH($C908,'state-winning-votes'!$A:$A,0),MATCH($A908,'state-winning-votes'!$A$2:$L$2,0)),$L:$L,$H:$H)</f>
        <v>Reagan, Ronald</v>
      </c>
      <c r="W908" t="str">
        <f>VLOOKUP(A908,'national-winners'!$A$2:$B$13,2,0)</f>
        <v>Reagan, Ronald</v>
      </c>
      <c r="X908" t="str">
        <f t="shared" si="44"/>
        <v xml:space="preserve"> Ronald Reagan (W)</v>
      </c>
    </row>
    <row r="909" spans="1:24" x14ac:dyDescent="0.25">
      <c r="A909">
        <v>1984</v>
      </c>
      <c r="B909" t="s">
        <v>124</v>
      </c>
      <c r="C909" t="s">
        <v>125</v>
      </c>
      <c r="D909">
        <v>38</v>
      </c>
      <c r="E909">
        <v>44</v>
      </c>
      <c r="F909">
        <v>36</v>
      </c>
      <c r="G909" t="s">
        <v>16</v>
      </c>
      <c r="H909" t="s">
        <v>160</v>
      </c>
      <c r="I909" t="str">
        <f t="shared" si="42"/>
        <v>Reagan, Ronald(W)</v>
      </c>
      <c r="J909" t="s">
        <v>21</v>
      </c>
      <c r="K909" t="b">
        <v>0</v>
      </c>
      <c r="L909">
        <v>200336</v>
      </c>
      <c r="M909">
        <v>308971</v>
      </c>
      <c r="N909">
        <v>20171015</v>
      </c>
      <c r="O909" t="s">
        <v>19</v>
      </c>
      <c r="P909" t="str">
        <f>IF(VLOOKUP(A909,'national-winners'!$A$2:$B$13,2,0)=H909,"W","L")</f>
        <v>W</v>
      </c>
      <c r="Q909">
        <f>MATCH(C909,'state-winning-votes'!A:A,0)</f>
        <v>31</v>
      </c>
      <c r="R909">
        <f>MATCH(A909,'state-winning-votes'!$A$2:$L$2,0)</f>
        <v>4</v>
      </c>
      <c r="S909" cm="1">
        <f t="array" ref="S909">INDEX('state-winning-votes'!$A$1:$L$53,$Q909,$R909)</f>
        <v>200336</v>
      </c>
      <c r="T909">
        <f>INDEX('state-winning-votes'!$A$1:$L$53,MATCH($C909,'state-winning-votes'!$A:$A,0),MATCH($A909,'state-winning-votes'!$A$2:$L$2,0))</f>
        <v>200336</v>
      </c>
      <c r="U909" t="str">
        <f t="shared" si="43"/>
        <v>Reagan, Ronald</v>
      </c>
      <c r="V909" t="str">
        <f>_xlfn.XLOOKUP(INDEX('state-winning-votes'!$A$1:$L$53,MATCH($C909,'state-winning-votes'!$A:$A,0),MATCH($A909,'state-winning-votes'!$A$2:$L$2,0)),$L:$L,$H:$H)</f>
        <v>Reagan, Ronald</v>
      </c>
      <c r="W909" t="str">
        <f>VLOOKUP(A909,'national-winners'!$A$2:$B$13,2,0)</f>
        <v>Reagan, Ronald</v>
      </c>
      <c r="X909" t="str">
        <f t="shared" si="44"/>
        <v xml:space="preserve"> Ronald Reagan (W)</v>
      </c>
    </row>
    <row r="910" spans="1:24" x14ac:dyDescent="0.25">
      <c r="A910">
        <v>1984</v>
      </c>
      <c r="B910" t="s">
        <v>124</v>
      </c>
      <c r="C910" t="s">
        <v>125</v>
      </c>
      <c r="D910">
        <v>38</v>
      </c>
      <c r="E910">
        <v>44</v>
      </c>
      <c r="F910">
        <v>36</v>
      </c>
      <c r="G910" t="s">
        <v>16</v>
      </c>
      <c r="H910" t="s">
        <v>189</v>
      </c>
      <c r="I910" t="str">
        <f t="shared" si="42"/>
        <v>Mondale, Walter(L)</v>
      </c>
      <c r="J910" t="s">
        <v>18</v>
      </c>
      <c r="K910" t="b">
        <v>0</v>
      </c>
      <c r="L910">
        <v>104429</v>
      </c>
      <c r="M910">
        <v>308971</v>
      </c>
      <c r="N910">
        <v>20171015</v>
      </c>
      <c r="O910" t="s">
        <v>19</v>
      </c>
      <c r="P910" t="str">
        <f>IF(VLOOKUP(A910,'national-winners'!$A$2:$B$13,2,0)=H910,"W","L")</f>
        <v>L</v>
      </c>
      <c r="Q910">
        <f>MATCH(C910,'state-winning-votes'!A:A,0)</f>
        <v>31</v>
      </c>
      <c r="R910">
        <f>MATCH(A910,'state-winning-votes'!$A$2:$L$2,0)</f>
        <v>4</v>
      </c>
      <c r="S910" cm="1">
        <f t="array" ref="S910">INDEX('state-winning-votes'!$A$1:$L$53,$Q910,$R910)</f>
        <v>200336</v>
      </c>
      <c r="T910">
        <f>INDEX('state-winning-votes'!$A$1:$L$53,MATCH($C910,'state-winning-votes'!$A:$A,0),MATCH($A910,'state-winning-votes'!$A$2:$L$2,0))</f>
        <v>200336</v>
      </c>
      <c r="U910" t="str">
        <f t="shared" si="43"/>
        <v>Reagan, Ronald</v>
      </c>
      <c r="V910" t="str">
        <f>_xlfn.XLOOKUP(INDEX('state-winning-votes'!$A$1:$L$53,MATCH($C910,'state-winning-votes'!$A:$A,0),MATCH($A910,'state-winning-votes'!$A$2:$L$2,0)),$L:$L,$H:$H)</f>
        <v>Reagan, Ronald</v>
      </c>
      <c r="W910" t="str">
        <f>VLOOKUP(A910,'national-winners'!$A$2:$B$13,2,0)</f>
        <v>Reagan, Ronald</v>
      </c>
      <c r="X910" t="str">
        <f t="shared" si="44"/>
        <v xml:space="preserve"> Ronald Reagan (W)</v>
      </c>
    </row>
    <row r="911" spans="1:24" x14ac:dyDescent="0.25">
      <c r="A911">
        <v>1984</v>
      </c>
      <c r="B911" t="s">
        <v>124</v>
      </c>
      <c r="C911" t="s">
        <v>125</v>
      </c>
      <c r="D911">
        <v>38</v>
      </c>
      <c r="E911">
        <v>44</v>
      </c>
      <c r="F911">
        <v>36</v>
      </c>
      <c r="G911" t="s">
        <v>16</v>
      </c>
      <c r="H911" t="s">
        <v>48</v>
      </c>
      <c r="I911" t="str">
        <f t="shared" si="42"/>
        <v>Larouche, Lyndon, Jr.(L)</v>
      </c>
      <c r="J911" t="s">
        <v>35</v>
      </c>
      <c r="K911" t="b">
        <v>0</v>
      </c>
      <c r="L911">
        <v>1278</v>
      </c>
      <c r="M911">
        <v>308971</v>
      </c>
      <c r="N911">
        <v>20171015</v>
      </c>
      <c r="O911" t="s">
        <v>19</v>
      </c>
      <c r="P911" t="str">
        <f>IF(VLOOKUP(A911,'national-winners'!$A$2:$B$13,2,0)=H911,"W","L")</f>
        <v>L</v>
      </c>
      <c r="Q911">
        <f>MATCH(C911,'state-winning-votes'!A:A,0)</f>
        <v>31</v>
      </c>
      <c r="R911">
        <f>MATCH(A911,'state-winning-votes'!$A$2:$L$2,0)</f>
        <v>4</v>
      </c>
      <c r="S911" cm="1">
        <f t="array" ref="S911">INDEX('state-winning-votes'!$A$1:$L$53,$Q911,$R911)</f>
        <v>200336</v>
      </c>
      <c r="T911">
        <f>INDEX('state-winning-votes'!$A$1:$L$53,MATCH($C911,'state-winning-votes'!$A:$A,0),MATCH($A911,'state-winning-votes'!$A$2:$L$2,0))</f>
        <v>200336</v>
      </c>
      <c r="U911" t="str">
        <f t="shared" si="43"/>
        <v>Reagan, Ronald</v>
      </c>
      <c r="V911" t="str">
        <f>_xlfn.XLOOKUP(INDEX('state-winning-votes'!$A$1:$L$53,MATCH($C911,'state-winning-votes'!$A:$A,0),MATCH($A911,'state-winning-votes'!$A$2:$L$2,0)),$L:$L,$H:$H)</f>
        <v>Reagan, Ronald</v>
      </c>
      <c r="W911" t="str">
        <f>VLOOKUP(A911,'national-winners'!$A$2:$B$13,2,0)</f>
        <v>Reagan, Ronald</v>
      </c>
      <c r="X911" t="str">
        <f t="shared" si="44"/>
        <v xml:space="preserve"> Ronald Reagan (W)</v>
      </c>
    </row>
    <row r="912" spans="1:24" x14ac:dyDescent="0.25">
      <c r="A912">
        <v>1984</v>
      </c>
      <c r="B912" t="s">
        <v>124</v>
      </c>
      <c r="C912" t="s">
        <v>125</v>
      </c>
      <c r="D912">
        <v>38</v>
      </c>
      <c r="E912">
        <v>44</v>
      </c>
      <c r="F912">
        <v>36</v>
      </c>
      <c r="G912" t="s">
        <v>16</v>
      </c>
      <c r="H912" t="s">
        <v>191</v>
      </c>
      <c r="I912" t="str">
        <f t="shared" si="42"/>
        <v>Richards, Bob(L)</v>
      </c>
      <c r="J912" t="s">
        <v>192</v>
      </c>
      <c r="K912" t="b">
        <v>0</v>
      </c>
      <c r="L912">
        <v>1077</v>
      </c>
      <c r="M912">
        <v>308971</v>
      </c>
      <c r="N912">
        <v>20171015</v>
      </c>
      <c r="O912" t="s">
        <v>19</v>
      </c>
      <c r="P912" t="str">
        <f>IF(VLOOKUP(A912,'national-winners'!$A$2:$B$13,2,0)=H912,"W","L")</f>
        <v>L</v>
      </c>
      <c r="Q912">
        <f>MATCH(C912,'state-winning-votes'!A:A,0)</f>
        <v>31</v>
      </c>
      <c r="R912">
        <f>MATCH(A912,'state-winning-votes'!$A$2:$L$2,0)</f>
        <v>4</v>
      </c>
      <c r="S912" cm="1">
        <f t="array" ref="S912">INDEX('state-winning-votes'!$A$1:$L$53,$Q912,$R912)</f>
        <v>200336</v>
      </c>
      <c r="T912">
        <f>INDEX('state-winning-votes'!$A$1:$L$53,MATCH($C912,'state-winning-votes'!$A:$A,0),MATCH($A912,'state-winning-votes'!$A$2:$L$2,0))</f>
        <v>200336</v>
      </c>
      <c r="U912" t="str">
        <f t="shared" si="43"/>
        <v>Reagan, Ronald</v>
      </c>
      <c r="V912" t="str">
        <f>_xlfn.XLOOKUP(INDEX('state-winning-votes'!$A$1:$L$53,MATCH($C912,'state-winning-votes'!$A:$A,0),MATCH($A912,'state-winning-votes'!$A$2:$L$2,0)),$L:$L,$H:$H)</f>
        <v>Reagan, Ronald</v>
      </c>
      <c r="W912" t="str">
        <f>VLOOKUP(A912,'national-winners'!$A$2:$B$13,2,0)</f>
        <v>Reagan, Ronald</v>
      </c>
      <c r="X912" t="str">
        <f t="shared" si="44"/>
        <v xml:space="preserve"> Ronald Reagan (W)</v>
      </c>
    </row>
    <row r="913" spans="1:24" x14ac:dyDescent="0.25">
      <c r="A913">
        <v>1984</v>
      </c>
      <c r="B913" t="s">
        <v>124</v>
      </c>
      <c r="C913" t="s">
        <v>125</v>
      </c>
      <c r="D913">
        <v>38</v>
      </c>
      <c r="E913">
        <v>44</v>
      </c>
      <c r="F913">
        <v>36</v>
      </c>
      <c r="G913" t="s">
        <v>16</v>
      </c>
      <c r="H913" t="s">
        <v>190</v>
      </c>
      <c r="I913" t="str">
        <f t="shared" si="42"/>
        <v>Bergland, David(L)</v>
      </c>
      <c r="J913" t="s">
        <v>29</v>
      </c>
      <c r="K913" t="b">
        <v>0</v>
      </c>
      <c r="L913">
        <v>703</v>
      </c>
      <c r="M913">
        <v>308971</v>
      </c>
      <c r="N913">
        <v>20171015</v>
      </c>
      <c r="O913" t="s">
        <v>19</v>
      </c>
      <c r="P913" t="str">
        <f>IF(VLOOKUP(A913,'national-winners'!$A$2:$B$13,2,0)=H913,"W","L")</f>
        <v>L</v>
      </c>
      <c r="Q913">
        <f>MATCH(C913,'state-winning-votes'!A:A,0)</f>
        <v>31</v>
      </c>
      <c r="R913">
        <f>MATCH(A913,'state-winning-votes'!$A$2:$L$2,0)</f>
        <v>4</v>
      </c>
      <c r="S913" cm="1">
        <f t="array" ref="S913">INDEX('state-winning-votes'!$A$1:$L$53,$Q913,$R913)</f>
        <v>200336</v>
      </c>
      <c r="T913">
        <f>INDEX('state-winning-votes'!$A$1:$L$53,MATCH($C913,'state-winning-votes'!$A:$A,0),MATCH($A913,'state-winning-votes'!$A$2:$L$2,0))</f>
        <v>200336</v>
      </c>
      <c r="U913" t="str">
        <f t="shared" si="43"/>
        <v>Reagan, Ronald</v>
      </c>
      <c r="V913" t="str">
        <f>_xlfn.XLOOKUP(INDEX('state-winning-votes'!$A$1:$L$53,MATCH($C913,'state-winning-votes'!$A:$A,0),MATCH($A913,'state-winning-votes'!$A$2:$L$2,0)),$L:$L,$H:$H)</f>
        <v>Reagan, Ronald</v>
      </c>
      <c r="W913" t="str">
        <f>VLOOKUP(A913,'national-winners'!$A$2:$B$13,2,0)</f>
        <v>Reagan, Ronald</v>
      </c>
      <c r="X913" t="str">
        <f t="shared" si="44"/>
        <v xml:space="preserve"> Ronald Reagan (W)</v>
      </c>
    </row>
    <row r="914" spans="1:24" x14ac:dyDescent="0.25">
      <c r="A914">
        <v>1984</v>
      </c>
      <c r="B914" t="s">
        <v>124</v>
      </c>
      <c r="C914" t="s">
        <v>125</v>
      </c>
      <c r="D914">
        <v>38</v>
      </c>
      <c r="E914">
        <v>44</v>
      </c>
      <c r="F914">
        <v>36</v>
      </c>
      <c r="G914" t="s">
        <v>16</v>
      </c>
      <c r="H914" t="s">
        <v>196</v>
      </c>
      <c r="I914" t="str">
        <f t="shared" si="42"/>
        <v>Johnson, Sonia(L)</v>
      </c>
      <c r="J914" t="s">
        <v>168</v>
      </c>
      <c r="K914" t="b">
        <v>0</v>
      </c>
      <c r="L914">
        <v>368</v>
      </c>
      <c r="M914">
        <v>308971</v>
      </c>
      <c r="N914">
        <v>20171015</v>
      </c>
      <c r="O914" t="s">
        <v>19</v>
      </c>
      <c r="P914" t="str">
        <f>IF(VLOOKUP(A914,'national-winners'!$A$2:$B$13,2,0)=H914,"W","L")</f>
        <v>L</v>
      </c>
      <c r="Q914">
        <f>MATCH(C914,'state-winning-votes'!A:A,0)</f>
        <v>31</v>
      </c>
      <c r="R914">
        <f>MATCH(A914,'state-winning-votes'!$A$2:$L$2,0)</f>
        <v>4</v>
      </c>
      <c r="S914" cm="1">
        <f t="array" ref="S914">INDEX('state-winning-votes'!$A$1:$L$53,$Q914,$R914)</f>
        <v>200336</v>
      </c>
      <c r="T914">
        <f>INDEX('state-winning-votes'!$A$1:$L$53,MATCH($C914,'state-winning-votes'!$A:$A,0),MATCH($A914,'state-winning-votes'!$A$2:$L$2,0))</f>
        <v>200336</v>
      </c>
      <c r="U914" t="str">
        <f t="shared" si="43"/>
        <v>Reagan, Ronald</v>
      </c>
      <c r="V914" t="str">
        <f>_xlfn.XLOOKUP(INDEX('state-winning-votes'!$A$1:$L$53,MATCH($C914,'state-winning-votes'!$A:$A,0),MATCH($A914,'state-winning-votes'!$A$2:$L$2,0)),$L:$L,$H:$H)</f>
        <v>Reagan, Ronald</v>
      </c>
      <c r="W914" t="str">
        <f>VLOOKUP(A914,'national-winners'!$A$2:$B$13,2,0)</f>
        <v>Reagan, Ronald</v>
      </c>
      <c r="X914" t="str">
        <f t="shared" si="44"/>
        <v xml:space="preserve"> Ronald Reagan (W)</v>
      </c>
    </row>
    <row r="915" spans="1:24" x14ac:dyDescent="0.25">
      <c r="A915">
        <v>1984</v>
      </c>
      <c r="B915" t="s">
        <v>124</v>
      </c>
      <c r="C915" t="s">
        <v>125</v>
      </c>
      <c r="D915">
        <v>38</v>
      </c>
      <c r="E915">
        <v>44</v>
      </c>
      <c r="F915">
        <v>36</v>
      </c>
      <c r="G915" t="s">
        <v>16</v>
      </c>
      <c r="H915" t="s">
        <v>193</v>
      </c>
      <c r="I915" t="str">
        <f t="shared" si="42"/>
        <v>Mason, Melvin(L)</v>
      </c>
      <c r="J915" t="s">
        <v>37</v>
      </c>
      <c r="K915" t="b">
        <v>0</v>
      </c>
      <c r="L915">
        <v>239</v>
      </c>
      <c r="M915">
        <v>308971</v>
      </c>
      <c r="N915">
        <v>20171015</v>
      </c>
      <c r="O915" t="s">
        <v>19</v>
      </c>
      <c r="P915" t="str">
        <f>IF(VLOOKUP(A915,'national-winners'!$A$2:$B$13,2,0)=H915,"W","L")</f>
        <v>L</v>
      </c>
      <c r="Q915">
        <f>MATCH(C915,'state-winning-votes'!A:A,0)</f>
        <v>31</v>
      </c>
      <c r="R915">
        <f>MATCH(A915,'state-winning-votes'!$A$2:$L$2,0)</f>
        <v>4</v>
      </c>
      <c r="S915" cm="1">
        <f t="array" ref="S915">INDEX('state-winning-votes'!$A$1:$L$53,$Q915,$R915)</f>
        <v>200336</v>
      </c>
      <c r="T915">
        <f>INDEX('state-winning-votes'!$A$1:$L$53,MATCH($C915,'state-winning-votes'!$A:$A,0),MATCH($A915,'state-winning-votes'!$A$2:$L$2,0))</f>
        <v>200336</v>
      </c>
      <c r="U915" t="str">
        <f t="shared" si="43"/>
        <v>Reagan, Ronald</v>
      </c>
      <c r="V915" t="str">
        <f>_xlfn.XLOOKUP(INDEX('state-winning-votes'!$A$1:$L$53,MATCH($C915,'state-winning-votes'!$A:$A,0),MATCH($A915,'state-winning-votes'!$A$2:$L$2,0)),$L:$L,$H:$H)</f>
        <v>Reagan, Ronald</v>
      </c>
      <c r="W915" t="str">
        <f>VLOOKUP(A915,'national-winners'!$A$2:$B$13,2,0)</f>
        <v>Reagan, Ronald</v>
      </c>
      <c r="X915" t="str">
        <f t="shared" si="44"/>
        <v xml:space="preserve"> Ronald Reagan (W)</v>
      </c>
    </row>
    <row r="916" spans="1:24" x14ac:dyDescent="0.25">
      <c r="A916">
        <v>1984</v>
      </c>
      <c r="B916" t="s">
        <v>124</v>
      </c>
      <c r="C916" t="s">
        <v>125</v>
      </c>
      <c r="D916">
        <v>38</v>
      </c>
      <c r="E916">
        <v>44</v>
      </c>
      <c r="F916">
        <v>36</v>
      </c>
      <c r="G916" t="s">
        <v>16</v>
      </c>
      <c r="H916" t="s">
        <v>197</v>
      </c>
      <c r="I916" t="str">
        <f t="shared" si="42"/>
        <v>Dodge, Earl(L)</v>
      </c>
      <c r="J916" t="s">
        <v>25</v>
      </c>
      <c r="K916" t="b">
        <v>0</v>
      </c>
      <c r="L916">
        <v>220</v>
      </c>
      <c r="M916">
        <v>308971</v>
      </c>
      <c r="N916">
        <v>20171015</v>
      </c>
      <c r="O916" t="s">
        <v>19</v>
      </c>
      <c r="P916" t="str">
        <f>IF(VLOOKUP(A916,'national-winners'!$A$2:$B$13,2,0)=H916,"W","L")</f>
        <v>L</v>
      </c>
      <c r="Q916">
        <f>MATCH(C916,'state-winning-votes'!A:A,0)</f>
        <v>31</v>
      </c>
      <c r="R916">
        <f>MATCH(A916,'state-winning-votes'!$A$2:$L$2,0)</f>
        <v>4</v>
      </c>
      <c r="S916" cm="1">
        <f t="array" ref="S916">INDEX('state-winning-votes'!$A$1:$L$53,$Q916,$R916)</f>
        <v>200336</v>
      </c>
      <c r="T916">
        <f>INDEX('state-winning-votes'!$A$1:$L$53,MATCH($C916,'state-winning-votes'!$A:$A,0),MATCH($A916,'state-winning-votes'!$A$2:$L$2,0))</f>
        <v>200336</v>
      </c>
      <c r="U916" t="str">
        <f t="shared" si="43"/>
        <v>Reagan, Ronald</v>
      </c>
      <c r="V916" t="str">
        <f>_xlfn.XLOOKUP(INDEX('state-winning-votes'!$A$1:$L$53,MATCH($C916,'state-winning-votes'!$A:$A,0),MATCH($A916,'state-winning-votes'!$A$2:$L$2,0)),$L:$L,$H:$H)</f>
        <v>Reagan, Ronald</v>
      </c>
      <c r="W916" t="str">
        <f>VLOOKUP(A916,'national-winners'!$A$2:$B$13,2,0)</f>
        <v>Reagan, Ronald</v>
      </c>
      <c r="X916" t="str">
        <f t="shared" si="44"/>
        <v xml:space="preserve"> Ronald Reagan (W)</v>
      </c>
    </row>
    <row r="917" spans="1:24" x14ac:dyDescent="0.25">
      <c r="A917">
        <v>1984</v>
      </c>
      <c r="B917" t="s">
        <v>124</v>
      </c>
      <c r="C917" t="s">
        <v>125</v>
      </c>
      <c r="D917">
        <v>38</v>
      </c>
      <c r="E917">
        <v>44</v>
      </c>
      <c r="F917">
        <v>36</v>
      </c>
      <c r="G917" t="s">
        <v>16</v>
      </c>
      <c r="H917" t="s">
        <v>26</v>
      </c>
      <c r="I917" t="str">
        <f t="shared" si="42"/>
        <v>Hall, Gus(L)</v>
      </c>
      <c r="J917" t="s">
        <v>27</v>
      </c>
      <c r="K917" t="b">
        <v>0</v>
      </c>
      <c r="L917">
        <v>169</v>
      </c>
      <c r="M917">
        <v>308971</v>
      </c>
      <c r="N917">
        <v>20171015</v>
      </c>
      <c r="O917" t="s">
        <v>19</v>
      </c>
      <c r="P917" t="str">
        <f>IF(VLOOKUP(A917,'national-winners'!$A$2:$B$13,2,0)=H917,"W","L")</f>
        <v>L</v>
      </c>
      <c r="Q917">
        <f>MATCH(C917,'state-winning-votes'!A:A,0)</f>
        <v>31</v>
      </c>
      <c r="R917">
        <f>MATCH(A917,'state-winning-votes'!$A$2:$L$2,0)</f>
        <v>4</v>
      </c>
      <c r="S917" cm="1">
        <f t="array" ref="S917">INDEX('state-winning-votes'!$A$1:$L$53,$Q917,$R917)</f>
        <v>200336</v>
      </c>
      <c r="T917">
        <f>INDEX('state-winning-votes'!$A$1:$L$53,MATCH($C917,'state-winning-votes'!$A:$A,0),MATCH($A917,'state-winning-votes'!$A$2:$L$2,0))</f>
        <v>200336</v>
      </c>
      <c r="U917" t="str">
        <f t="shared" si="43"/>
        <v>Reagan, Ronald</v>
      </c>
      <c r="V917" t="str">
        <f>_xlfn.XLOOKUP(INDEX('state-winning-votes'!$A$1:$L$53,MATCH($C917,'state-winning-votes'!$A:$A,0),MATCH($A917,'state-winning-votes'!$A$2:$L$2,0)),$L:$L,$H:$H)</f>
        <v>Reagan, Ronald</v>
      </c>
      <c r="W917" t="str">
        <f>VLOOKUP(A917,'national-winners'!$A$2:$B$13,2,0)</f>
        <v>Reagan, Ronald</v>
      </c>
      <c r="X917" t="str">
        <f t="shared" si="44"/>
        <v xml:space="preserve"> Ronald Reagan (W)</v>
      </c>
    </row>
    <row r="918" spans="1:24" x14ac:dyDescent="0.25">
      <c r="A918">
        <v>1984</v>
      </c>
      <c r="B918" t="s">
        <v>124</v>
      </c>
      <c r="C918" t="s">
        <v>125</v>
      </c>
      <c r="D918">
        <v>38</v>
      </c>
      <c r="E918">
        <v>44</v>
      </c>
      <c r="F918">
        <v>36</v>
      </c>
      <c r="G918" t="s">
        <v>16</v>
      </c>
      <c r="H918" t="s">
        <v>194</v>
      </c>
      <c r="I918" t="str">
        <f t="shared" si="42"/>
        <v>Serrette, Dennis(L)</v>
      </c>
      <c r="J918" t="s">
        <v>195</v>
      </c>
      <c r="K918" t="b">
        <v>0</v>
      </c>
      <c r="L918">
        <v>152</v>
      </c>
      <c r="M918">
        <v>308971</v>
      </c>
      <c r="N918">
        <v>20171015</v>
      </c>
      <c r="O918" t="s">
        <v>19</v>
      </c>
      <c r="P918" t="str">
        <f>IF(VLOOKUP(A918,'national-winners'!$A$2:$B$13,2,0)=H918,"W","L")</f>
        <v>L</v>
      </c>
      <c r="Q918">
        <f>MATCH(C918,'state-winning-votes'!A:A,0)</f>
        <v>31</v>
      </c>
      <c r="R918">
        <f>MATCH(A918,'state-winning-votes'!$A$2:$L$2,0)</f>
        <v>4</v>
      </c>
      <c r="S918" cm="1">
        <f t="array" ref="S918">INDEX('state-winning-votes'!$A$1:$L$53,$Q918,$R918)</f>
        <v>200336</v>
      </c>
      <c r="T918">
        <f>INDEX('state-winning-votes'!$A$1:$L$53,MATCH($C918,'state-winning-votes'!$A:$A,0),MATCH($A918,'state-winning-votes'!$A$2:$L$2,0))</f>
        <v>200336</v>
      </c>
      <c r="U918" t="str">
        <f t="shared" si="43"/>
        <v>Reagan, Ronald</v>
      </c>
      <c r="V918" t="str">
        <f>_xlfn.XLOOKUP(INDEX('state-winning-votes'!$A$1:$L$53,MATCH($C918,'state-winning-votes'!$A:$A,0),MATCH($A918,'state-winning-votes'!$A$2:$L$2,0)),$L:$L,$H:$H)</f>
        <v>Reagan, Ronald</v>
      </c>
      <c r="W918" t="str">
        <f>VLOOKUP(A918,'national-winners'!$A$2:$B$13,2,0)</f>
        <v>Reagan, Ronald</v>
      </c>
      <c r="X918" t="str">
        <f t="shared" si="44"/>
        <v xml:space="preserve"> Ronald Reagan (W)</v>
      </c>
    </row>
    <row r="919" spans="1:24" x14ac:dyDescent="0.25">
      <c r="A919">
        <v>1984</v>
      </c>
      <c r="B919" t="s">
        <v>126</v>
      </c>
      <c r="C919" t="s">
        <v>127</v>
      </c>
      <c r="D919">
        <v>39</v>
      </c>
      <c r="E919">
        <v>31</v>
      </c>
      <c r="F919">
        <v>24</v>
      </c>
      <c r="G919" t="s">
        <v>16</v>
      </c>
      <c r="H919" t="s">
        <v>160</v>
      </c>
      <c r="I919" t="str">
        <f t="shared" si="42"/>
        <v>Reagan, Ronald(W)</v>
      </c>
      <c r="J919" t="s">
        <v>21</v>
      </c>
      <c r="K919" t="b">
        <v>0</v>
      </c>
      <c r="L919">
        <v>2678559</v>
      </c>
      <c r="M919">
        <v>4563235</v>
      </c>
      <c r="N919">
        <v>20171015</v>
      </c>
      <c r="O919" t="s">
        <v>19</v>
      </c>
      <c r="P919" t="str">
        <f>IF(VLOOKUP(A919,'national-winners'!$A$2:$B$13,2,0)=H919,"W","L")</f>
        <v>W</v>
      </c>
      <c r="Q919">
        <f>MATCH(C919,'state-winning-votes'!A:A,0)</f>
        <v>38</v>
      </c>
      <c r="R919">
        <f>MATCH(A919,'state-winning-votes'!$A$2:$L$2,0)</f>
        <v>4</v>
      </c>
      <c r="S919" cm="1">
        <f t="array" ref="S919">INDEX('state-winning-votes'!$A$1:$L$53,$Q919,$R919)</f>
        <v>2678559</v>
      </c>
      <c r="T919">
        <f>INDEX('state-winning-votes'!$A$1:$L$53,MATCH($C919,'state-winning-votes'!$A:$A,0),MATCH($A919,'state-winning-votes'!$A$2:$L$2,0))</f>
        <v>2678559</v>
      </c>
      <c r="U919" t="str">
        <f t="shared" si="43"/>
        <v>Reagan, Ronald</v>
      </c>
      <c r="V919" t="str">
        <f>_xlfn.XLOOKUP(INDEX('state-winning-votes'!$A$1:$L$53,MATCH($C919,'state-winning-votes'!$A:$A,0),MATCH($A919,'state-winning-votes'!$A$2:$L$2,0)),$L:$L,$H:$H)</f>
        <v>Reagan, Ronald</v>
      </c>
      <c r="W919" t="str">
        <f>VLOOKUP(A919,'national-winners'!$A$2:$B$13,2,0)</f>
        <v>Reagan, Ronald</v>
      </c>
      <c r="X919" t="str">
        <f t="shared" si="44"/>
        <v xml:space="preserve"> Ronald Reagan (W)</v>
      </c>
    </row>
    <row r="920" spans="1:24" x14ac:dyDescent="0.25">
      <c r="A920">
        <v>1984</v>
      </c>
      <c r="B920" t="s">
        <v>126</v>
      </c>
      <c r="C920" t="s">
        <v>127</v>
      </c>
      <c r="D920">
        <v>39</v>
      </c>
      <c r="E920">
        <v>31</v>
      </c>
      <c r="F920">
        <v>24</v>
      </c>
      <c r="G920" t="s">
        <v>16</v>
      </c>
      <c r="H920" t="s">
        <v>189</v>
      </c>
      <c r="I920" t="str">
        <f t="shared" si="42"/>
        <v>Mondale, Walter(L)</v>
      </c>
      <c r="J920" t="s">
        <v>18</v>
      </c>
      <c r="K920" t="b">
        <v>0</v>
      </c>
      <c r="L920">
        <v>1825440</v>
      </c>
      <c r="M920">
        <v>4563235</v>
      </c>
      <c r="N920">
        <v>20171015</v>
      </c>
      <c r="O920" t="s">
        <v>19</v>
      </c>
      <c r="P920" t="str">
        <f>IF(VLOOKUP(A920,'national-winners'!$A$2:$B$13,2,0)=H920,"W","L")</f>
        <v>L</v>
      </c>
      <c r="Q920">
        <f>MATCH(C920,'state-winning-votes'!A:A,0)</f>
        <v>38</v>
      </c>
      <c r="R920">
        <f>MATCH(A920,'state-winning-votes'!$A$2:$L$2,0)</f>
        <v>4</v>
      </c>
      <c r="S920" cm="1">
        <f t="array" ref="S920">INDEX('state-winning-votes'!$A$1:$L$53,$Q920,$R920)</f>
        <v>2678559</v>
      </c>
      <c r="T920">
        <f>INDEX('state-winning-votes'!$A$1:$L$53,MATCH($C920,'state-winning-votes'!$A:$A,0),MATCH($A920,'state-winning-votes'!$A$2:$L$2,0))</f>
        <v>2678559</v>
      </c>
      <c r="U920" t="str">
        <f t="shared" si="43"/>
        <v>Reagan, Ronald</v>
      </c>
      <c r="V920" t="str">
        <f>_xlfn.XLOOKUP(INDEX('state-winning-votes'!$A$1:$L$53,MATCH($C920,'state-winning-votes'!$A:$A,0),MATCH($A920,'state-winning-votes'!$A$2:$L$2,0)),$L:$L,$H:$H)</f>
        <v>Reagan, Ronald</v>
      </c>
      <c r="W920" t="str">
        <f>VLOOKUP(A920,'national-winners'!$A$2:$B$13,2,0)</f>
        <v>Reagan, Ronald</v>
      </c>
      <c r="X920" t="str">
        <f t="shared" si="44"/>
        <v xml:space="preserve"> Ronald Reagan (W)</v>
      </c>
    </row>
    <row r="921" spans="1:24" x14ac:dyDescent="0.25">
      <c r="A921">
        <v>1984</v>
      </c>
      <c r="B921" t="s">
        <v>126</v>
      </c>
      <c r="C921" t="s">
        <v>127</v>
      </c>
      <c r="D921">
        <v>39</v>
      </c>
      <c r="E921">
        <v>31</v>
      </c>
      <c r="F921">
        <v>24</v>
      </c>
      <c r="G921" t="s">
        <v>16</v>
      </c>
      <c r="H921" t="s">
        <v>194</v>
      </c>
      <c r="I921" t="str">
        <f t="shared" si="42"/>
        <v>Serrette, Dennis(L)</v>
      </c>
      <c r="J921" t="s">
        <v>195</v>
      </c>
      <c r="K921" t="b">
        <v>0</v>
      </c>
      <c r="L921">
        <v>24180</v>
      </c>
      <c r="M921">
        <v>4563235</v>
      </c>
      <c r="N921">
        <v>20171015</v>
      </c>
      <c r="O921" t="s">
        <v>19</v>
      </c>
      <c r="P921" t="str">
        <f>IF(VLOOKUP(A921,'national-winners'!$A$2:$B$13,2,0)=H921,"W","L")</f>
        <v>L</v>
      </c>
      <c r="Q921">
        <f>MATCH(C921,'state-winning-votes'!A:A,0)</f>
        <v>38</v>
      </c>
      <c r="R921">
        <f>MATCH(A921,'state-winning-votes'!$A$2:$L$2,0)</f>
        <v>4</v>
      </c>
      <c r="S921" cm="1">
        <f t="array" ref="S921">INDEX('state-winning-votes'!$A$1:$L$53,$Q921,$R921)</f>
        <v>2678559</v>
      </c>
      <c r="T921">
        <f>INDEX('state-winning-votes'!$A$1:$L$53,MATCH($C921,'state-winning-votes'!$A:$A,0),MATCH($A921,'state-winning-votes'!$A$2:$L$2,0))</f>
        <v>2678559</v>
      </c>
      <c r="U921" t="str">
        <f t="shared" si="43"/>
        <v>Reagan, Ronald</v>
      </c>
      <c r="V921" t="str">
        <f>_xlfn.XLOOKUP(INDEX('state-winning-votes'!$A$1:$L$53,MATCH($C921,'state-winning-votes'!$A:$A,0),MATCH($A921,'state-winning-votes'!$A$2:$L$2,0)),$L:$L,$H:$H)</f>
        <v>Reagan, Ronald</v>
      </c>
      <c r="W921" t="str">
        <f>VLOOKUP(A921,'national-winners'!$A$2:$B$13,2,0)</f>
        <v>Reagan, Ronald</v>
      </c>
      <c r="X921" t="str">
        <f t="shared" si="44"/>
        <v xml:space="preserve"> Ronald Reagan (W)</v>
      </c>
    </row>
    <row r="922" spans="1:24" x14ac:dyDescent="0.25">
      <c r="A922">
        <v>1984</v>
      </c>
      <c r="B922" t="s">
        <v>126</v>
      </c>
      <c r="C922" t="s">
        <v>127</v>
      </c>
      <c r="D922">
        <v>39</v>
      </c>
      <c r="E922">
        <v>31</v>
      </c>
      <c r="F922">
        <v>24</v>
      </c>
      <c r="G922" t="s">
        <v>16</v>
      </c>
      <c r="H922" t="s">
        <v>48</v>
      </c>
      <c r="I922" t="str">
        <f t="shared" si="42"/>
        <v>Larouche, Lyndon, Jr.(L)</v>
      </c>
      <c r="J922" t="s">
        <v>35</v>
      </c>
      <c r="K922" t="b">
        <v>0</v>
      </c>
      <c r="L922">
        <v>10693</v>
      </c>
      <c r="M922">
        <v>4563235</v>
      </c>
      <c r="N922">
        <v>20171015</v>
      </c>
      <c r="O922" t="s">
        <v>19</v>
      </c>
      <c r="P922" t="str">
        <f>IF(VLOOKUP(A922,'national-winners'!$A$2:$B$13,2,0)=H922,"W","L")</f>
        <v>L</v>
      </c>
      <c r="Q922">
        <f>MATCH(C922,'state-winning-votes'!A:A,0)</f>
        <v>38</v>
      </c>
      <c r="R922">
        <f>MATCH(A922,'state-winning-votes'!$A$2:$L$2,0)</f>
        <v>4</v>
      </c>
      <c r="S922" cm="1">
        <f t="array" ref="S922">INDEX('state-winning-votes'!$A$1:$L$53,$Q922,$R922)</f>
        <v>2678559</v>
      </c>
      <c r="T922">
        <f>INDEX('state-winning-votes'!$A$1:$L$53,MATCH($C922,'state-winning-votes'!$A:$A,0),MATCH($A922,'state-winning-votes'!$A$2:$L$2,0))</f>
        <v>2678559</v>
      </c>
      <c r="U922" t="str">
        <f t="shared" si="43"/>
        <v>Reagan, Ronald</v>
      </c>
      <c r="V922" t="str">
        <f>_xlfn.XLOOKUP(INDEX('state-winning-votes'!$A$1:$L$53,MATCH($C922,'state-winning-votes'!$A:$A,0),MATCH($A922,'state-winning-votes'!$A$2:$L$2,0)),$L:$L,$H:$H)</f>
        <v>Reagan, Ronald</v>
      </c>
      <c r="W922" t="str">
        <f>VLOOKUP(A922,'national-winners'!$A$2:$B$13,2,0)</f>
        <v>Reagan, Ronald</v>
      </c>
      <c r="X922" t="str">
        <f t="shared" si="44"/>
        <v xml:space="preserve"> Ronald Reagan (W)</v>
      </c>
    </row>
    <row r="923" spans="1:24" x14ac:dyDescent="0.25">
      <c r="A923">
        <v>1984</v>
      </c>
      <c r="B923" t="s">
        <v>126</v>
      </c>
      <c r="C923" t="s">
        <v>127</v>
      </c>
      <c r="D923">
        <v>39</v>
      </c>
      <c r="E923">
        <v>31</v>
      </c>
      <c r="F923">
        <v>24</v>
      </c>
      <c r="G923" t="s">
        <v>16</v>
      </c>
      <c r="H923" t="s">
        <v>202</v>
      </c>
      <c r="I923" t="str">
        <f t="shared" si="42"/>
        <v>Winn, Edward(L)</v>
      </c>
      <c r="J923" t="s">
        <v>203</v>
      </c>
      <c r="K923" t="b">
        <v>0</v>
      </c>
      <c r="L923">
        <v>7130</v>
      </c>
      <c r="M923">
        <v>4563235</v>
      </c>
      <c r="N923">
        <v>20171015</v>
      </c>
      <c r="O923" t="s">
        <v>19</v>
      </c>
      <c r="P923" t="str">
        <f>IF(VLOOKUP(A923,'national-winners'!$A$2:$B$13,2,0)=H923,"W","L")</f>
        <v>L</v>
      </c>
      <c r="Q923">
        <f>MATCH(C923,'state-winning-votes'!A:A,0)</f>
        <v>38</v>
      </c>
      <c r="R923">
        <f>MATCH(A923,'state-winning-votes'!$A$2:$L$2,0)</f>
        <v>4</v>
      </c>
      <c r="S923" cm="1">
        <f t="array" ref="S923">INDEX('state-winning-votes'!$A$1:$L$53,$Q923,$R923)</f>
        <v>2678559</v>
      </c>
      <c r="T923">
        <f>INDEX('state-winning-votes'!$A$1:$L$53,MATCH($C923,'state-winning-votes'!$A:$A,0),MATCH($A923,'state-winning-votes'!$A$2:$L$2,0))</f>
        <v>2678559</v>
      </c>
      <c r="U923" t="str">
        <f t="shared" si="43"/>
        <v>Reagan, Ronald</v>
      </c>
      <c r="V923" t="str">
        <f>_xlfn.XLOOKUP(INDEX('state-winning-votes'!$A$1:$L$53,MATCH($C923,'state-winning-votes'!$A:$A,0),MATCH($A923,'state-winning-votes'!$A$2:$L$2,0)),$L:$L,$H:$H)</f>
        <v>Reagan, Ronald</v>
      </c>
      <c r="W923" t="str">
        <f>VLOOKUP(A923,'national-winners'!$A$2:$B$13,2,0)</f>
        <v>Reagan, Ronald</v>
      </c>
      <c r="X923" t="str">
        <f t="shared" si="44"/>
        <v xml:space="preserve"> Ronald Reagan (W)</v>
      </c>
    </row>
    <row r="924" spans="1:24" x14ac:dyDescent="0.25">
      <c r="A924">
        <v>1984</v>
      </c>
      <c r="B924" t="s">
        <v>126</v>
      </c>
      <c r="C924" t="s">
        <v>127</v>
      </c>
      <c r="D924">
        <v>39</v>
      </c>
      <c r="E924">
        <v>31</v>
      </c>
      <c r="F924">
        <v>24</v>
      </c>
      <c r="G924" t="s">
        <v>16</v>
      </c>
      <c r="H924" t="s">
        <v>190</v>
      </c>
      <c r="I924" t="str">
        <f t="shared" si="42"/>
        <v>Bergland, David(L)</v>
      </c>
      <c r="J924" t="s">
        <v>29</v>
      </c>
      <c r="K924" t="b">
        <v>0</v>
      </c>
      <c r="L924">
        <v>5886</v>
      </c>
      <c r="M924">
        <v>4563235</v>
      </c>
      <c r="N924">
        <v>20171015</v>
      </c>
      <c r="O924" t="s">
        <v>19</v>
      </c>
      <c r="P924" t="str">
        <f>IF(VLOOKUP(A924,'national-winners'!$A$2:$B$13,2,0)=H924,"W","L")</f>
        <v>L</v>
      </c>
      <c r="Q924">
        <f>MATCH(C924,'state-winning-votes'!A:A,0)</f>
        <v>38</v>
      </c>
      <c r="R924">
        <f>MATCH(A924,'state-winning-votes'!$A$2:$L$2,0)</f>
        <v>4</v>
      </c>
      <c r="S924" cm="1">
        <f t="array" ref="S924">INDEX('state-winning-votes'!$A$1:$L$53,$Q924,$R924)</f>
        <v>2678559</v>
      </c>
      <c r="T924">
        <f>INDEX('state-winning-votes'!$A$1:$L$53,MATCH($C924,'state-winning-votes'!$A:$A,0),MATCH($A924,'state-winning-votes'!$A$2:$L$2,0))</f>
        <v>2678559</v>
      </c>
      <c r="U924" t="str">
        <f t="shared" si="43"/>
        <v>Reagan, Ronald</v>
      </c>
      <c r="V924" t="str">
        <f>_xlfn.XLOOKUP(INDEX('state-winning-votes'!$A$1:$L$53,MATCH($C924,'state-winning-votes'!$A:$A,0),MATCH($A924,'state-winning-votes'!$A$2:$L$2,0)),$L:$L,$H:$H)</f>
        <v>Reagan, Ronald</v>
      </c>
      <c r="W924" t="str">
        <f>VLOOKUP(A924,'national-winners'!$A$2:$B$13,2,0)</f>
        <v>Reagan, Ronald</v>
      </c>
      <c r="X924" t="str">
        <f t="shared" si="44"/>
        <v xml:space="preserve"> Ronald Reagan (W)</v>
      </c>
    </row>
    <row r="925" spans="1:24" x14ac:dyDescent="0.25">
      <c r="A925">
        <v>1984</v>
      </c>
      <c r="B925" t="s">
        <v>126</v>
      </c>
      <c r="C925" t="s">
        <v>127</v>
      </c>
      <c r="D925">
        <v>39</v>
      </c>
      <c r="E925">
        <v>31</v>
      </c>
      <c r="F925">
        <v>24</v>
      </c>
      <c r="G925" t="s">
        <v>16</v>
      </c>
      <c r="H925" t="s">
        <v>26</v>
      </c>
      <c r="I925" t="str">
        <f t="shared" si="42"/>
        <v>Hall, Gus(L)</v>
      </c>
      <c r="J925" t="s">
        <v>27</v>
      </c>
      <c r="K925" t="b">
        <v>0</v>
      </c>
      <c r="L925">
        <v>4438</v>
      </c>
      <c r="M925">
        <v>4563235</v>
      </c>
      <c r="N925">
        <v>20171015</v>
      </c>
      <c r="O925" t="s">
        <v>19</v>
      </c>
      <c r="P925" t="str">
        <f>IF(VLOOKUP(A925,'national-winners'!$A$2:$B$13,2,0)=H925,"W","L")</f>
        <v>L</v>
      </c>
      <c r="Q925">
        <f>MATCH(C925,'state-winning-votes'!A:A,0)</f>
        <v>38</v>
      </c>
      <c r="R925">
        <f>MATCH(A925,'state-winning-votes'!$A$2:$L$2,0)</f>
        <v>4</v>
      </c>
      <c r="S925" cm="1">
        <f t="array" ref="S925">INDEX('state-winning-votes'!$A$1:$L$53,$Q925,$R925)</f>
        <v>2678559</v>
      </c>
      <c r="T925">
        <f>INDEX('state-winning-votes'!$A$1:$L$53,MATCH($C925,'state-winning-votes'!$A:$A,0),MATCH($A925,'state-winning-votes'!$A$2:$L$2,0))</f>
        <v>2678559</v>
      </c>
      <c r="U925" t="str">
        <f t="shared" si="43"/>
        <v>Reagan, Ronald</v>
      </c>
      <c r="V925" t="str">
        <f>_xlfn.XLOOKUP(INDEX('state-winning-votes'!$A$1:$L$53,MATCH($C925,'state-winning-votes'!$A:$A,0),MATCH($A925,'state-winning-votes'!$A$2:$L$2,0)),$L:$L,$H:$H)</f>
        <v>Reagan, Ronald</v>
      </c>
      <c r="W925" t="str">
        <f>VLOOKUP(A925,'national-winners'!$A$2:$B$13,2,0)</f>
        <v>Reagan, Ronald</v>
      </c>
      <c r="X925" t="str">
        <f t="shared" si="44"/>
        <v xml:space="preserve"> Ronald Reagan (W)</v>
      </c>
    </row>
    <row r="926" spans="1:24" x14ac:dyDescent="0.25">
      <c r="A926">
        <v>1984</v>
      </c>
      <c r="B926" t="s">
        <v>126</v>
      </c>
      <c r="C926" t="s">
        <v>127</v>
      </c>
      <c r="D926">
        <v>39</v>
      </c>
      <c r="E926">
        <v>31</v>
      </c>
      <c r="F926">
        <v>24</v>
      </c>
      <c r="G926" t="s">
        <v>16</v>
      </c>
      <c r="H926" t="s">
        <v>193</v>
      </c>
      <c r="I926" t="str">
        <f t="shared" si="42"/>
        <v>Mason, Melvin(L)</v>
      </c>
      <c r="J926" t="s">
        <v>37</v>
      </c>
      <c r="K926" t="b">
        <v>0</v>
      </c>
      <c r="L926">
        <v>4344</v>
      </c>
      <c r="M926">
        <v>4563235</v>
      </c>
      <c r="N926">
        <v>20171015</v>
      </c>
      <c r="O926" t="s">
        <v>19</v>
      </c>
      <c r="P926" t="str">
        <f>IF(VLOOKUP(A926,'national-winners'!$A$2:$B$13,2,0)=H926,"W","L")</f>
        <v>L</v>
      </c>
      <c r="Q926">
        <f>MATCH(C926,'state-winning-votes'!A:A,0)</f>
        <v>38</v>
      </c>
      <c r="R926">
        <f>MATCH(A926,'state-winning-votes'!$A$2:$L$2,0)</f>
        <v>4</v>
      </c>
      <c r="S926" cm="1">
        <f t="array" ref="S926">INDEX('state-winning-votes'!$A$1:$L$53,$Q926,$R926)</f>
        <v>2678559</v>
      </c>
      <c r="T926">
        <f>INDEX('state-winning-votes'!$A$1:$L$53,MATCH($C926,'state-winning-votes'!$A:$A,0),MATCH($A926,'state-winning-votes'!$A$2:$L$2,0))</f>
        <v>2678559</v>
      </c>
      <c r="U926" t="str">
        <f t="shared" si="43"/>
        <v>Reagan, Ronald</v>
      </c>
      <c r="V926" t="str">
        <f>_xlfn.XLOOKUP(INDEX('state-winning-votes'!$A$1:$L$53,MATCH($C926,'state-winning-votes'!$A:$A,0),MATCH($A926,'state-winning-votes'!$A$2:$L$2,0)),$L:$L,$H:$H)</f>
        <v>Reagan, Ronald</v>
      </c>
      <c r="W926" t="str">
        <f>VLOOKUP(A926,'national-winners'!$A$2:$B$13,2,0)</f>
        <v>Reagan, Ronald</v>
      </c>
      <c r="X926" t="str">
        <f t="shared" si="44"/>
        <v xml:space="preserve"> Ronald Reagan (W)</v>
      </c>
    </row>
    <row r="927" spans="1:24" x14ac:dyDescent="0.25">
      <c r="A927">
        <v>1984</v>
      </c>
      <c r="B927" t="s">
        <v>126</v>
      </c>
      <c r="C927" t="s">
        <v>127</v>
      </c>
      <c r="D927">
        <v>39</v>
      </c>
      <c r="E927">
        <v>31</v>
      </c>
      <c r="F927">
        <v>24</v>
      </c>
      <c r="G927" t="s">
        <v>16</v>
      </c>
      <c r="H927" t="s">
        <v>201</v>
      </c>
      <c r="I927" t="str">
        <f t="shared" si="42"/>
        <v>Holmes, Larry(L)</v>
      </c>
      <c r="J927" t="s">
        <v>170</v>
      </c>
      <c r="K927" t="b">
        <v>0</v>
      </c>
      <c r="L927">
        <v>2565</v>
      </c>
      <c r="M927">
        <v>4563235</v>
      </c>
      <c r="N927">
        <v>20171015</v>
      </c>
      <c r="O927" t="s">
        <v>19</v>
      </c>
      <c r="P927" t="str">
        <f>IF(VLOOKUP(A927,'national-winners'!$A$2:$B$13,2,0)=H927,"W","L")</f>
        <v>L</v>
      </c>
      <c r="Q927">
        <f>MATCH(C927,'state-winning-votes'!A:A,0)</f>
        <v>38</v>
      </c>
      <c r="R927">
        <f>MATCH(A927,'state-winning-votes'!$A$2:$L$2,0)</f>
        <v>4</v>
      </c>
      <c r="S927" cm="1">
        <f t="array" ref="S927">INDEX('state-winning-votes'!$A$1:$L$53,$Q927,$R927)</f>
        <v>2678559</v>
      </c>
      <c r="T927">
        <f>INDEX('state-winning-votes'!$A$1:$L$53,MATCH($C927,'state-winning-votes'!$A:$A,0),MATCH($A927,'state-winning-votes'!$A$2:$L$2,0))</f>
        <v>2678559</v>
      </c>
      <c r="U927" t="str">
        <f t="shared" si="43"/>
        <v>Reagan, Ronald</v>
      </c>
      <c r="V927" t="str">
        <f>_xlfn.XLOOKUP(INDEX('state-winning-votes'!$A$1:$L$53,MATCH($C927,'state-winning-votes'!$A:$A,0),MATCH($A927,'state-winning-votes'!$A$2:$L$2,0)),$L:$L,$H:$H)</f>
        <v>Reagan, Ronald</v>
      </c>
      <c r="W927" t="str">
        <f>VLOOKUP(A927,'national-winners'!$A$2:$B$13,2,0)</f>
        <v>Reagan, Ronald</v>
      </c>
      <c r="X927" t="str">
        <f t="shared" si="44"/>
        <v xml:space="preserve"> Ronald Reagan (W)</v>
      </c>
    </row>
    <row r="928" spans="1:24" x14ac:dyDescent="0.25">
      <c r="A928">
        <v>1984</v>
      </c>
      <c r="B928" t="s">
        <v>128</v>
      </c>
      <c r="C928" t="s">
        <v>129</v>
      </c>
      <c r="D928">
        <v>40</v>
      </c>
      <c r="E928">
        <v>73</v>
      </c>
      <c r="F928">
        <v>53</v>
      </c>
      <c r="G928" t="s">
        <v>16</v>
      </c>
      <c r="H928" t="s">
        <v>160</v>
      </c>
      <c r="I928" t="str">
        <f t="shared" si="42"/>
        <v>Reagan, Ronald(W)</v>
      </c>
      <c r="J928" t="s">
        <v>21</v>
      </c>
      <c r="K928" t="b">
        <v>0</v>
      </c>
      <c r="L928">
        <v>861530</v>
      </c>
      <c r="M928">
        <v>1255676</v>
      </c>
      <c r="N928">
        <v>20171015</v>
      </c>
      <c r="O928" t="s">
        <v>19</v>
      </c>
      <c r="P928" t="str">
        <f>IF(VLOOKUP(A928,'national-winners'!$A$2:$B$13,2,0)=H928,"W","L")</f>
        <v>W</v>
      </c>
      <c r="Q928">
        <f>MATCH(C928,'state-winning-votes'!A:A,0)</f>
        <v>39</v>
      </c>
      <c r="R928">
        <f>MATCH(A928,'state-winning-votes'!$A$2:$L$2,0)</f>
        <v>4</v>
      </c>
      <c r="S928" cm="1">
        <f t="array" ref="S928">INDEX('state-winning-votes'!$A$1:$L$53,$Q928,$R928)</f>
        <v>861530</v>
      </c>
      <c r="T928">
        <f>INDEX('state-winning-votes'!$A$1:$L$53,MATCH($C928,'state-winning-votes'!$A:$A,0),MATCH($A928,'state-winning-votes'!$A$2:$L$2,0))</f>
        <v>861530</v>
      </c>
      <c r="U928" t="str">
        <f t="shared" si="43"/>
        <v>Reagan, Ronald</v>
      </c>
      <c r="V928" t="str">
        <f>_xlfn.XLOOKUP(INDEX('state-winning-votes'!$A$1:$L$53,MATCH($C928,'state-winning-votes'!$A:$A,0),MATCH($A928,'state-winning-votes'!$A$2:$L$2,0)),$L:$L,$H:$H)</f>
        <v>Reagan, Ronald</v>
      </c>
      <c r="W928" t="str">
        <f>VLOOKUP(A928,'national-winners'!$A$2:$B$13,2,0)</f>
        <v>Reagan, Ronald</v>
      </c>
      <c r="X928" t="str">
        <f t="shared" si="44"/>
        <v xml:space="preserve"> Ronald Reagan (W)</v>
      </c>
    </row>
    <row r="929" spans="1:24" x14ac:dyDescent="0.25">
      <c r="A929">
        <v>1984</v>
      </c>
      <c r="B929" t="s">
        <v>128</v>
      </c>
      <c r="C929" t="s">
        <v>129</v>
      </c>
      <c r="D929">
        <v>40</v>
      </c>
      <c r="E929">
        <v>73</v>
      </c>
      <c r="F929">
        <v>53</v>
      </c>
      <c r="G929" t="s">
        <v>16</v>
      </c>
      <c r="H929" t="s">
        <v>189</v>
      </c>
      <c r="I929" t="str">
        <f t="shared" si="42"/>
        <v>Mondale, Walter(L)</v>
      </c>
      <c r="J929" t="s">
        <v>18</v>
      </c>
      <c r="K929" t="b">
        <v>0</v>
      </c>
      <c r="L929">
        <v>385080</v>
      </c>
      <c r="M929">
        <v>1255676</v>
      </c>
      <c r="N929">
        <v>20171015</v>
      </c>
      <c r="O929" t="s">
        <v>19</v>
      </c>
      <c r="P929" t="str">
        <f>IF(VLOOKUP(A929,'national-winners'!$A$2:$B$13,2,0)=H929,"W","L")</f>
        <v>L</v>
      </c>
      <c r="Q929">
        <f>MATCH(C929,'state-winning-votes'!A:A,0)</f>
        <v>39</v>
      </c>
      <c r="R929">
        <f>MATCH(A929,'state-winning-votes'!$A$2:$L$2,0)</f>
        <v>4</v>
      </c>
      <c r="S929" cm="1">
        <f t="array" ref="S929">INDEX('state-winning-votes'!$A$1:$L$53,$Q929,$R929)</f>
        <v>861530</v>
      </c>
      <c r="T929">
        <f>INDEX('state-winning-votes'!$A$1:$L$53,MATCH($C929,'state-winning-votes'!$A:$A,0),MATCH($A929,'state-winning-votes'!$A$2:$L$2,0))</f>
        <v>861530</v>
      </c>
      <c r="U929" t="str">
        <f t="shared" si="43"/>
        <v>Reagan, Ronald</v>
      </c>
      <c r="V929" t="str">
        <f>_xlfn.XLOOKUP(INDEX('state-winning-votes'!$A$1:$L$53,MATCH($C929,'state-winning-votes'!$A:$A,0),MATCH($A929,'state-winning-votes'!$A$2:$L$2,0)),$L:$L,$H:$H)</f>
        <v>Reagan, Ronald</v>
      </c>
      <c r="W929" t="str">
        <f>VLOOKUP(A929,'national-winners'!$A$2:$B$13,2,0)</f>
        <v>Reagan, Ronald</v>
      </c>
      <c r="X929" t="str">
        <f t="shared" si="44"/>
        <v xml:space="preserve"> Ronald Reagan (W)</v>
      </c>
    </row>
    <row r="930" spans="1:24" x14ac:dyDescent="0.25">
      <c r="A930">
        <v>1984</v>
      </c>
      <c r="B930" t="s">
        <v>128</v>
      </c>
      <c r="C930" t="s">
        <v>129</v>
      </c>
      <c r="D930">
        <v>40</v>
      </c>
      <c r="E930">
        <v>73</v>
      </c>
      <c r="F930">
        <v>53</v>
      </c>
      <c r="G930" t="s">
        <v>16</v>
      </c>
      <c r="H930" t="s">
        <v>190</v>
      </c>
      <c r="I930" t="str">
        <f t="shared" si="42"/>
        <v>Bergland, David(L)</v>
      </c>
      <c r="J930" t="s">
        <v>29</v>
      </c>
      <c r="K930" t="b">
        <v>0</v>
      </c>
      <c r="L930">
        <v>9066</v>
      </c>
      <c r="M930">
        <v>1255676</v>
      </c>
      <c r="N930">
        <v>20171015</v>
      </c>
      <c r="O930" t="s">
        <v>19</v>
      </c>
      <c r="P930" t="str">
        <f>IF(VLOOKUP(A930,'national-winners'!$A$2:$B$13,2,0)=H930,"W","L")</f>
        <v>L</v>
      </c>
      <c r="Q930">
        <f>MATCH(C930,'state-winning-votes'!A:A,0)</f>
        <v>39</v>
      </c>
      <c r="R930">
        <f>MATCH(A930,'state-winning-votes'!$A$2:$L$2,0)</f>
        <v>4</v>
      </c>
      <c r="S930" cm="1">
        <f t="array" ref="S930">INDEX('state-winning-votes'!$A$1:$L$53,$Q930,$R930)</f>
        <v>861530</v>
      </c>
      <c r="T930">
        <f>INDEX('state-winning-votes'!$A$1:$L$53,MATCH($C930,'state-winning-votes'!$A:$A,0),MATCH($A930,'state-winning-votes'!$A$2:$L$2,0))</f>
        <v>861530</v>
      </c>
      <c r="U930" t="str">
        <f t="shared" si="43"/>
        <v>Reagan, Ronald</v>
      </c>
      <c r="V930" t="str">
        <f>_xlfn.XLOOKUP(INDEX('state-winning-votes'!$A$1:$L$53,MATCH($C930,'state-winning-votes'!$A:$A,0),MATCH($A930,'state-winning-votes'!$A$2:$L$2,0)),$L:$L,$H:$H)</f>
        <v>Reagan, Ronald</v>
      </c>
      <c r="W930" t="str">
        <f>VLOOKUP(A930,'national-winners'!$A$2:$B$13,2,0)</f>
        <v>Reagan, Ronald</v>
      </c>
      <c r="X930" t="str">
        <f t="shared" si="44"/>
        <v xml:space="preserve"> Ronald Reagan (W)</v>
      </c>
    </row>
    <row r="931" spans="1:24" x14ac:dyDescent="0.25">
      <c r="A931">
        <v>1984</v>
      </c>
      <c r="B931" t="s">
        <v>130</v>
      </c>
      <c r="C931" t="s">
        <v>131</v>
      </c>
      <c r="D931">
        <v>41</v>
      </c>
      <c r="E931">
        <v>92</v>
      </c>
      <c r="F931">
        <v>72</v>
      </c>
      <c r="G931" t="s">
        <v>16</v>
      </c>
      <c r="H931" t="s">
        <v>160</v>
      </c>
      <c r="I931" t="str">
        <f t="shared" si="42"/>
        <v>Reagan, Ronald(W)</v>
      </c>
      <c r="J931" t="s">
        <v>21</v>
      </c>
      <c r="K931" t="b">
        <v>0</v>
      </c>
      <c r="L931">
        <v>685700</v>
      </c>
      <c r="M931">
        <v>1226527</v>
      </c>
      <c r="N931">
        <v>20171015</v>
      </c>
      <c r="O931" t="s">
        <v>19</v>
      </c>
      <c r="P931" t="str">
        <f>IF(VLOOKUP(A931,'national-winners'!$A$2:$B$13,2,0)=H931,"W","L")</f>
        <v>W</v>
      </c>
      <c r="Q931">
        <f>MATCH(C931,'state-winning-votes'!A:A,0)</f>
        <v>40</v>
      </c>
      <c r="R931">
        <f>MATCH(A931,'state-winning-votes'!$A$2:$L$2,0)</f>
        <v>4</v>
      </c>
      <c r="S931" cm="1">
        <f t="array" ref="S931">INDEX('state-winning-votes'!$A$1:$L$53,$Q931,$R931)</f>
        <v>685700</v>
      </c>
      <c r="T931">
        <f>INDEX('state-winning-votes'!$A$1:$L$53,MATCH($C931,'state-winning-votes'!$A:$A,0),MATCH($A931,'state-winning-votes'!$A$2:$L$2,0))</f>
        <v>685700</v>
      </c>
      <c r="U931" t="str">
        <f t="shared" si="43"/>
        <v>Reagan, Ronald</v>
      </c>
      <c r="V931" t="str">
        <f>_xlfn.XLOOKUP(INDEX('state-winning-votes'!$A$1:$L$53,MATCH($C931,'state-winning-votes'!$A:$A,0),MATCH($A931,'state-winning-votes'!$A$2:$L$2,0)),$L:$L,$H:$H)</f>
        <v>Reagan, Ronald</v>
      </c>
      <c r="W931" t="str">
        <f>VLOOKUP(A931,'national-winners'!$A$2:$B$13,2,0)</f>
        <v>Reagan, Ronald</v>
      </c>
      <c r="X931" t="str">
        <f t="shared" si="44"/>
        <v xml:space="preserve"> Ronald Reagan (W)</v>
      </c>
    </row>
    <row r="932" spans="1:24" x14ac:dyDescent="0.25">
      <c r="A932">
        <v>1984</v>
      </c>
      <c r="B932" t="s">
        <v>130</v>
      </c>
      <c r="C932" t="s">
        <v>131</v>
      </c>
      <c r="D932">
        <v>41</v>
      </c>
      <c r="E932">
        <v>92</v>
      </c>
      <c r="F932">
        <v>72</v>
      </c>
      <c r="G932" t="s">
        <v>16</v>
      </c>
      <c r="H932" t="s">
        <v>189</v>
      </c>
      <c r="I932" t="str">
        <f t="shared" si="42"/>
        <v>Mondale, Walter(L)</v>
      </c>
      <c r="J932" t="s">
        <v>18</v>
      </c>
      <c r="K932" t="b">
        <v>0</v>
      </c>
      <c r="L932">
        <v>536479</v>
      </c>
      <c r="M932">
        <v>1226527</v>
      </c>
      <c r="N932">
        <v>20171015</v>
      </c>
      <c r="O932" t="s">
        <v>19</v>
      </c>
      <c r="P932" t="str">
        <f>IF(VLOOKUP(A932,'national-winners'!$A$2:$B$13,2,0)=H932,"W","L")</f>
        <v>L</v>
      </c>
      <c r="Q932">
        <f>MATCH(C932,'state-winning-votes'!A:A,0)</f>
        <v>40</v>
      </c>
      <c r="R932">
        <f>MATCH(A932,'state-winning-votes'!$A$2:$L$2,0)</f>
        <v>4</v>
      </c>
      <c r="S932" cm="1">
        <f t="array" ref="S932">INDEX('state-winning-votes'!$A$1:$L$53,$Q932,$R932)</f>
        <v>685700</v>
      </c>
      <c r="T932">
        <f>INDEX('state-winning-votes'!$A$1:$L$53,MATCH($C932,'state-winning-votes'!$A:$A,0),MATCH($A932,'state-winning-votes'!$A$2:$L$2,0))</f>
        <v>685700</v>
      </c>
      <c r="U932" t="str">
        <f t="shared" si="43"/>
        <v>Reagan, Ronald</v>
      </c>
      <c r="V932" t="str">
        <f>_xlfn.XLOOKUP(INDEX('state-winning-votes'!$A$1:$L$53,MATCH($C932,'state-winning-votes'!$A:$A,0),MATCH($A932,'state-winning-votes'!$A$2:$L$2,0)),$L:$L,$H:$H)</f>
        <v>Reagan, Ronald</v>
      </c>
      <c r="W932" t="str">
        <f>VLOOKUP(A932,'national-winners'!$A$2:$B$13,2,0)</f>
        <v>Reagan, Ronald</v>
      </c>
      <c r="X932" t="str">
        <f t="shared" si="44"/>
        <v xml:space="preserve"> Ronald Reagan (W)</v>
      </c>
    </row>
    <row r="933" spans="1:24" x14ac:dyDescent="0.25">
      <c r="A933">
        <v>1984</v>
      </c>
      <c r="B933" t="s">
        <v>130</v>
      </c>
      <c r="C933" t="s">
        <v>131</v>
      </c>
      <c r="D933">
        <v>41</v>
      </c>
      <c r="E933">
        <v>92</v>
      </c>
      <c r="F933">
        <v>72</v>
      </c>
      <c r="G933" t="s">
        <v>16</v>
      </c>
      <c r="H933" t="s">
        <v>59</v>
      </c>
      <c r="I933" t="str">
        <f t="shared" si="42"/>
        <v>Other(L)</v>
      </c>
      <c r="K933" t="b">
        <v>0</v>
      </c>
      <c r="L933">
        <v>4348</v>
      </c>
      <c r="M933">
        <v>1226527</v>
      </c>
      <c r="N933">
        <v>20171015</v>
      </c>
      <c r="O933" t="s">
        <v>19</v>
      </c>
      <c r="P933" t="str">
        <f>IF(VLOOKUP(A933,'national-winners'!$A$2:$B$13,2,0)=H933,"W","L")</f>
        <v>L</v>
      </c>
      <c r="Q933">
        <f>MATCH(C933,'state-winning-votes'!A:A,0)</f>
        <v>40</v>
      </c>
      <c r="R933">
        <f>MATCH(A933,'state-winning-votes'!$A$2:$L$2,0)</f>
        <v>4</v>
      </c>
      <c r="S933" cm="1">
        <f t="array" ref="S933">INDEX('state-winning-votes'!$A$1:$L$53,$Q933,$R933)</f>
        <v>685700</v>
      </c>
      <c r="T933">
        <f>INDEX('state-winning-votes'!$A$1:$L$53,MATCH($C933,'state-winning-votes'!$A:$A,0),MATCH($A933,'state-winning-votes'!$A$2:$L$2,0))</f>
        <v>685700</v>
      </c>
      <c r="U933" t="str">
        <f t="shared" si="43"/>
        <v>Reagan, Ronald</v>
      </c>
      <c r="V933" t="str">
        <f>_xlfn.XLOOKUP(INDEX('state-winning-votes'!$A$1:$L$53,MATCH($C933,'state-winning-votes'!$A:$A,0),MATCH($A933,'state-winning-votes'!$A$2:$L$2,0)),$L:$L,$H:$H)</f>
        <v>Reagan, Ronald</v>
      </c>
      <c r="W933" t="str">
        <f>VLOOKUP(A933,'national-winners'!$A$2:$B$13,2,0)</f>
        <v>Reagan, Ronald</v>
      </c>
      <c r="X933" t="str">
        <f t="shared" si="44"/>
        <v xml:space="preserve"> Ronald Reagan (W)</v>
      </c>
    </row>
    <row r="934" spans="1:24" x14ac:dyDescent="0.25">
      <c r="A934">
        <v>1984</v>
      </c>
      <c r="B934" t="s">
        <v>132</v>
      </c>
      <c r="C934" t="s">
        <v>133</v>
      </c>
      <c r="D934">
        <v>42</v>
      </c>
      <c r="E934">
        <v>23</v>
      </c>
      <c r="F934">
        <v>14</v>
      </c>
      <c r="G934" t="s">
        <v>16</v>
      </c>
      <c r="H934" t="s">
        <v>160</v>
      </c>
      <c r="I934" t="str">
        <f t="shared" si="42"/>
        <v>Reagan, Ronald(W)</v>
      </c>
      <c r="J934" t="s">
        <v>21</v>
      </c>
      <c r="K934" t="b">
        <v>0</v>
      </c>
      <c r="L934">
        <v>2584323</v>
      </c>
      <c r="M934">
        <v>4844903</v>
      </c>
      <c r="N934">
        <v>20171015</v>
      </c>
      <c r="O934" t="s">
        <v>19</v>
      </c>
      <c r="P934" t="str">
        <f>IF(VLOOKUP(A934,'national-winners'!$A$2:$B$13,2,0)=H934,"W","L")</f>
        <v>W</v>
      </c>
      <c r="Q934">
        <f>MATCH(C934,'state-winning-votes'!A:A,0)</f>
        <v>41</v>
      </c>
      <c r="R934">
        <f>MATCH(A934,'state-winning-votes'!$A$2:$L$2,0)</f>
        <v>4</v>
      </c>
      <c r="S934" cm="1">
        <f t="array" ref="S934">INDEX('state-winning-votes'!$A$1:$L$53,$Q934,$R934)</f>
        <v>2584323</v>
      </c>
      <c r="T934">
        <f>INDEX('state-winning-votes'!$A$1:$L$53,MATCH($C934,'state-winning-votes'!$A:$A,0),MATCH($A934,'state-winning-votes'!$A$2:$L$2,0))</f>
        <v>2584323</v>
      </c>
      <c r="U934" t="str">
        <f t="shared" si="43"/>
        <v>Reagan, Ronald</v>
      </c>
      <c r="V934" t="str">
        <f>_xlfn.XLOOKUP(INDEX('state-winning-votes'!$A$1:$L$53,MATCH($C934,'state-winning-votes'!$A:$A,0),MATCH($A934,'state-winning-votes'!$A$2:$L$2,0)),$L:$L,$H:$H)</f>
        <v>Reagan, Ronald</v>
      </c>
      <c r="W934" t="str">
        <f>VLOOKUP(A934,'national-winners'!$A$2:$B$13,2,0)</f>
        <v>Reagan, Ronald</v>
      </c>
      <c r="X934" t="str">
        <f t="shared" si="44"/>
        <v xml:space="preserve"> Ronald Reagan (W)</v>
      </c>
    </row>
    <row r="935" spans="1:24" x14ac:dyDescent="0.25">
      <c r="A935">
        <v>1984</v>
      </c>
      <c r="B935" t="s">
        <v>132</v>
      </c>
      <c r="C935" t="s">
        <v>133</v>
      </c>
      <c r="D935">
        <v>42</v>
      </c>
      <c r="E935">
        <v>23</v>
      </c>
      <c r="F935">
        <v>14</v>
      </c>
      <c r="G935" t="s">
        <v>16</v>
      </c>
      <c r="H935" t="s">
        <v>189</v>
      </c>
      <c r="I935" t="str">
        <f t="shared" si="42"/>
        <v>Mondale, Walter(L)</v>
      </c>
      <c r="J935" t="s">
        <v>18</v>
      </c>
      <c r="K935" t="b">
        <v>0</v>
      </c>
      <c r="L935">
        <v>2228131</v>
      </c>
      <c r="M935">
        <v>4844903</v>
      </c>
      <c r="N935">
        <v>20171015</v>
      </c>
      <c r="O935" t="s">
        <v>19</v>
      </c>
      <c r="P935" t="str">
        <f>IF(VLOOKUP(A935,'national-winners'!$A$2:$B$13,2,0)=H935,"W","L")</f>
        <v>L</v>
      </c>
      <c r="Q935">
        <f>MATCH(C935,'state-winning-votes'!A:A,0)</f>
        <v>41</v>
      </c>
      <c r="R935">
        <f>MATCH(A935,'state-winning-votes'!$A$2:$L$2,0)</f>
        <v>4</v>
      </c>
      <c r="S935" cm="1">
        <f t="array" ref="S935">INDEX('state-winning-votes'!$A$1:$L$53,$Q935,$R935)</f>
        <v>2584323</v>
      </c>
      <c r="T935">
        <f>INDEX('state-winning-votes'!$A$1:$L$53,MATCH($C935,'state-winning-votes'!$A:$A,0),MATCH($A935,'state-winning-votes'!$A$2:$L$2,0))</f>
        <v>2584323</v>
      </c>
      <c r="U935" t="str">
        <f t="shared" si="43"/>
        <v>Reagan, Ronald</v>
      </c>
      <c r="V935" t="str">
        <f>_xlfn.XLOOKUP(INDEX('state-winning-votes'!$A$1:$L$53,MATCH($C935,'state-winning-votes'!$A:$A,0),MATCH($A935,'state-winning-votes'!$A$2:$L$2,0)),$L:$L,$H:$H)</f>
        <v>Reagan, Ronald</v>
      </c>
      <c r="W935" t="str">
        <f>VLOOKUP(A935,'national-winners'!$A$2:$B$13,2,0)</f>
        <v>Reagan, Ronald</v>
      </c>
      <c r="X935" t="str">
        <f t="shared" si="44"/>
        <v xml:space="preserve"> Ronald Reagan (W)</v>
      </c>
    </row>
    <row r="936" spans="1:24" x14ac:dyDescent="0.25">
      <c r="A936">
        <v>1984</v>
      </c>
      <c r="B936" t="s">
        <v>132</v>
      </c>
      <c r="C936" t="s">
        <v>133</v>
      </c>
      <c r="D936">
        <v>42</v>
      </c>
      <c r="E936">
        <v>23</v>
      </c>
      <c r="F936">
        <v>14</v>
      </c>
      <c r="G936" t="s">
        <v>16</v>
      </c>
      <c r="H936" t="s">
        <v>196</v>
      </c>
      <c r="I936" t="str">
        <f t="shared" si="42"/>
        <v>Johnson, Sonia(L)</v>
      </c>
      <c r="J936" t="s">
        <v>168</v>
      </c>
      <c r="K936" t="b">
        <v>0</v>
      </c>
      <c r="L936">
        <v>21628</v>
      </c>
      <c r="M936">
        <v>4844903</v>
      </c>
      <c r="N936">
        <v>20171015</v>
      </c>
      <c r="O936" t="s">
        <v>19</v>
      </c>
      <c r="P936" t="str">
        <f>IF(VLOOKUP(A936,'national-winners'!$A$2:$B$13,2,0)=H936,"W","L")</f>
        <v>L</v>
      </c>
      <c r="Q936">
        <f>MATCH(C936,'state-winning-votes'!A:A,0)</f>
        <v>41</v>
      </c>
      <c r="R936">
        <f>MATCH(A936,'state-winning-votes'!$A$2:$L$2,0)</f>
        <v>4</v>
      </c>
      <c r="S936" cm="1">
        <f t="array" ref="S936">INDEX('state-winning-votes'!$A$1:$L$53,$Q936,$R936)</f>
        <v>2584323</v>
      </c>
      <c r="T936">
        <f>INDEX('state-winning-votes'!$A$1:$L$53,MATCH($C936,'state-winning-votes'!$A:$A,0),MATCH($A936,'state-winning-votes'!$A$2:$L$2,0))</f>
        <v>2584323</v>
      </c>
      <c r="U936" t="str">
        <f t="shared" si="43"/>
        <v>Reagan, Ronald</v>
      </c>
      <c r="V936" t="str">
        <f>_xlfn.XLOOKUP(INDEX('state-winning-votes'!$A$1:$L$53,MATCH($C936,'state-winning-votes'!$A:$A,0),MATCH($A936,'state-winning-votes'!$A$2:$L$2,0)),$L:$L,$H:$H)</f>
        <v>Reagan, Ronald</v>
      </c>
      <c r="W936" t="str">
        <f>VLOOKUP(A936,'national-winners'!$A$2:$B$13,2,0)</f>
        <v>Reagan, Ronald</v>
      </c>
      <c r="X936" t="str">
        <f t="shared" si="44"/>
        <v xml:space="preserve"> Ronald Reagan (W)</v>
      </c>
    </row>
    <row r="937" spans="1:24" x14ac:dyDescent="0.25">
      <c r="A937">
        <v>1984</v>
      </c>
      <c r="B937" t="s">
        <v>132</v>
      </c>
      <c r="C937" t="s">
        <v>133</v>
      </c>
      <c r="D937">
        <v>42</v>
      </c>
      <c r="E937">
        <v>23</v>
      </c>
      <c r="F937">
        <v>14</v>
      </c>
      <c r="G937" t="s">
        <v>16</v>
      </c>
      <c r="H937" t="s">
        <v>190</v>
      </c>
      <c r="I937" t="str">
        <f t="shared" si="42"/>
        <v>Bergland, David(L)</v>
      </c>
      <c r="J937" t="s">
        <v>29</v>
      </c>
      <c r="K937" t="b">
        <v>0</v>
      </c>
      <c r="L937">
        <v>6982</v>
      </c>
      <c r="M937">
        <v>4844903</v>
      </c>
      <c r="N937">
        <v>20171015</v>
      </c>
      <c r="O937" t="s">
        <v>19</v>
      </c>
      <c r="P937" t="str">
        <f>IF(VLOOKUP(A937,'national-winners'!$A$2:$B$13,2,0)=H937,"W","L")</f>
        <v>L</v>
      </c>
      <c r="Q937">
        <f>MATCH(C937,'state-winning-votes'!A:A,0)</f>
        <v>41</v>
      </c>
      <c r="R937">
        <f>MATCH(A937,'state-winning-votes'!$A$2:$L$2,0)</f>
        <v>4</v>
      </c>
      <c r="S937" cm="1">
        <f t="array" ref="S937">INDEX('state-winning-votes'!$A$1:$L$53,$Q937,$R937)</f>
        <v>2584323</v>
      </c>
      <c r="T937">
        <f>INDEX('state-winning-votes'!$A$1:$L$53,MATCH($C937,'state-winning-votes'!$A:$A,0),MATCH($A937,'state-winning-votes'!$A$2:$L$2,0))</f>
        <v>2584323</v>
      </c>
      <c r="U937" t="str">
        <f t="shared" si="43"/>
        <v>Reagan, Ronald</v>
      </c>
      <c r="V937" t="str">
        <f>_xlfn.XLOOKUP(INDEX('state-winning-votes'!$A$1:$L$53,MATCH($C937,'state-winning-votes'!$A:$A,0),MATCH($A937,'state-winning-votes'!$A$2:$L$2,0)),$L:$L,$H:$H)</f>
        <v>Reagan, Ronald</v>
      </c>
      <c r="W937" t="str">
        <f>VLOOKUP(A937,'national-winners'!$A$2:$B$13,2,0)</f>
        <v>Reagan, Ronald</v>
      </c>
      <c r="X937" t="str">
        <f t="shared" si="44"/>
        <v xml:space="preserve"> Ronald Reagan (W)</v>
      </c>
    </row>
    <row r="938" spans="1:24" x14ac:dyDescent="0.25">
      <c r="A938">
        <v>1984</v>
      </c>
      <c r="B938" t="s">
        <v>132</v>
      </c>
      <c r="C938" t="s">
        <v>133</v>
      </c>
      <c r="D938">
        <v>42</v>
      </c>
      <c r="E938">
        <v>23</v>
      </c>
      <c r="F938">
        <v>14</v>
      </c>
      <c r="G938" t="s">
        <v>16</v>
      </c>
      <c r="H938" t="s">
        <v>202</v>
      </c>
      <c r="I938" t="str">
        <f t="shared" si="42"/>
        <v>Winn, Edward(L)</v>
      </c>
      <c r="J938" t="s">
        <v>203</v>
      </c>
      <c r="K938" t="b">
        <v>0</v>
      </c>
      <c r="L938">
        <v>2059</v>
      </c>
      <c r="M938">
        <v>4844903</v>
      </c>
      <c r="N938">
        <v>20171015</v>
      </c>
      <c r="O938" t="s">
        <v>19</v>
      </c>
      <c r="P938" t="str">
        <f>IF(VLOOKUP(A938,'national-winners'!$A$2:$B$13,2,0)=H938,"W","L")</f>
        <v>L</v>
      </c>
      <c r="Q938">
        <f>MATCH(C938,'state-winning-votes'!A:A,0)</f>
        <v>41</v>
      </c>
      <c r="R938">
        <f>MATCH(A938,'state-winning-votes'!$A$2:$L$2,0)</f>
        <v>4</v>
      </c>
      <c r="S938" cm="1">
        <f t="array" ref="S938">INDEX('state-winning-votes'!$A$1:$L$53,$Q938,$R938)</f>
        <v>2584323</v>
      </c>
      <c r="T938">
        <f>INDEX('state-winning-votes'!$A$1:$L$53,MATCH($C938,'state-winning-votes'!$A:$A,0),MATCH($A938,'state-winning-votes'!$A$2:$L$2,0))</f>
        <v>2584323</v>
      </c>
      <c r="U938" t="str">
        <f t="shared" si="43"/>
        <v>Reagan, Ronald</v>
      </c>
      <c r="V938" t="str">
        <f>_xlfn.XLOOKUP(INDEX('state-winning-votes'!$A$1:$L$53,MATCH($C938,'state-winning-votes'!$A:$A,0),MATCH($A938,'state-winning-votes'!$A$2:$L$2,0)),$L:$L,$H:$H)</f>
        <v>Reagan, Ronald</v>
      </c>
      <c r="W938" t="str">
        <f>VLOOKUP(A938,'national-winners'!$A$2:$B$13,2,0)</f>
        <v>Reagan, Ronald</v>
      </c>
      <c r="X938" t="str">
        <f t="shared" si="44"/>
        <v xml:space="preserve"> Ronald Reagan (W)</v>
      </c>
    </row>
    <row r="939" spans="1:24" x14ac:dyDescent="0.25">
      <c r="A939">
        <v>1984</v>
      </c>
      <c r="B939" t="s">
        <v>132</v>
      </c>
      <c r="C939" t="s">
        <v>133</v>
      </c>
      <c r="D939">
        <v>42</v>
      </c>
      <c r="E939">
        <v>23</v>
      </c>
      <c r="F939">
        <v>14</v>
      </c>
      <c r="G939" t="s">
        <v>16</v>
      </c>
      <c r="H939" t="s">
        <v>26</v>
      </c>
      <c r="I939" t="str">
        <f t="shared" si="42"/>
        <v>Hall, Gus(L)</v>
      </c>
      <c r="J939" t="s">
        <v>27</v>
      </c>
      <c r="K939" t="b">
        <v>0</v>
      </c>
      <c r="L939">
        <v>1780</v>
      </c>
      <c r="M939">
        <v>4844903</v>
      </c>
      <c r="N939">
        <v>20171015</v>
      </c>
      <c r="O939" t="s">
        <v>19</v>
      </c>
      <c r="P939" t="str">
        <f>IF(VLOOKUP(A939,'national-winners'!$A$2:$B$13,2,0)=H939,"W","L")</f>
        <v>L</v>
      </c>
      <c r="Q939">
        <f>MATCH(C939,'state-winning-votes'!A:A,0)</f>
        <v>41</v>
      </c>
      <c r="R939">
        <f>MATCH(A939,'state-winning-votes'!$A$2:$L$2,0)</f>
        <v>4</v>
      </c>
      <c r="S939" cm="1">
        <f t="array" ref="S939">INDEX('state-winning-votes'!$A$1:$L$53,$Q939,$R939)</f>
        <v>2584323</v>
      </c>
      <c r="T939">
        <f>INDEX('state-winning-votes'!$A$1:$L$53,MATCH($C939,'state-winning-votes'!$A:$A,0),MATCH($A939,'state-winning-votes'!$A$2:$L$2,0))</f>
        <v>2584323</v>
      </c>
      <c r="U939" t="str">
        <f t="shared" si="43"/>
        <v>Reagan, Ronald</v>
      </c>
      <c r="V939" t="str">
        <f>_xlfn.XLOOKUP(INDEX('state-winning-votes'!$A$1:$L$53,MATCH($C939,'state-winning-votes'!$A:$A,0),MATCH($A939,'state-winning-votes'!$A$2:$L$2,0)),$L:$L,$H:$H)</f>
        <v>Reagan, Ronald</v>
      </c>
      <c r="W939" t="str">
        <f>VLOOKUP(A939,'national-winners'!$A$2:$B$13,2,0)</f>
        <v>Reagan, Ronald</v>
      </c>
      <c r="X939" t="str">
        <f t="shared" si="44"/>
        <v xml:space="preserve"> Ronald Reagan (W)</v>
      </c>
    </row>
    <row r="940" spans="1:24" x14ac:dyDescent="0.25">
      <c r="A940">
        <v>1984</v>
      </c>
      <c r="B940" t="s">
        <v>135</v>
      </c>
      <c r="C940" t="s">
        <v>136</v>
      </c>
      <c r="D940">
        <v>44</v>
      </c>
      <c r="E940">
        <v>15</v>
      </c>
      <c r="F940">
        <v>5</v>
      </c>
      <c r="G940" t="s">
        <v>16</v>
      </c>
      <c r="H940" t="s">
        <v>160</v>
      </c>
      <c r="I940" t="str">
        <f t="shared" si="42"/>
        <v>Reagan, Ronald(W)</v>
      </c>
      <c r="J940" t="s">
        <v>21</v>
      </c>
      <c r="K940" t="b">
        <v>0</v>
      </c>
      <c r="L940">
        <v>212080</v>
      </c>
      <c r="M940">
        <v>410489</v>
      </c>
      <c r="N940">
        <v>20171015</v>
      </c>
      <c r="O940" t="s">
        <v>19</v>
      </c>
      <c r="P940" t="str">
        <f>IF(VLOOKUP(A940,'national-winners'!$A$2:$B$13,2,0)=H940,"W","L")</f>
        <v>W</v>
      </c>
      <c r="Q940">
        <f>MATCH(C940,'state-winning-votes'!A:A,0)</f>
        <v>42</v>
      </c>
      <c r="R940">
        <f>MATCH(A940,'state-winning-votes'!$A$2:$L$2,0)</f>
        <v>4</v>
      </c>
      <c r="S940" cm="1">
        <f t="array" ref="S940">INDEX('state-winning-votes'!$A$1:$L$53,$Q940,$R940)</f>
        <v>212080</v>
      </c>
      <c r="T940">
        <f>INDEX('state-winning-votes'!$A$1:$L$53,MATCH($C940,'state-winning-votes'!$A:$A,0),MATCH($A940,'state-winning-votes'!$A$2:$L$2,0))</f>
        <v>212080</v>
      </c>
      <c r="U940" t="str">
        <f t="shared" si="43"/>
        <v>Reagan, Ronald</v>
      </c>
      <c r="V940" t="str">
        <f>_xlfn.XLOOKUP(INDEX('state-winning-votes'!$A$1:$L$53,MATCH($C940,'state-winning-votes'!$A:$A,0),MATCH($A940,'state-winning-votes'!$A$2:$L$2,0)),$L:$L,$H:$H)</f>
        <v>Reagan, Ronald</v>
      </c>
      <c r="W940" t="str">
        <f>VLOOKUP(A940,'national-winners'!$A$2:$B$13,2,0)</f>
        <v>Reagan, Ronald</v>
      </c>
      <c r="X940" t="str">
        <f t="shared" si="44"/>
        <v xml:space="preserve"> Ronald Reagan (W)</v>
      </c>
    </row>
    <row r="941" spans="1:24" x14ac:dyDescent="0.25">
      <c r="A941">
        <v>1984</v>
      </c>
      <c r="B941" t="s">
        <v>135</v>
      </c>
      <c r="C941" t="s">
        <v>136</v>
      </c>
      <c r="D941">
        <v>44</v>
      </c>
      <c r="E941">
        <v>15</v>
      </c>
      <c r="F941">
        <v>5</v>
      </c>
      <c r="G941" t="s">
        <v>16</v>
      </c>
      <c r="H941" t="s">
        <v>189</v>
      </c>
      <c r="I941" t="str">
        <f t="shared" si="42"/>
        <v>Mondale, Walter(L)</v>
      </c>
      <c r="J941" t="s">
        <v>18</v>
      </c>
      <c r="K941" t="b">
        <v>0</v>
      </c>
      <c r="L941">
        <v>197106</v>
      </c>
      <c r="M941">
        <v>410489</v>
      </c>
      <c r="N941">
        <v>20171015</v>
      </c>
      <c r="O941" t="s">
        <v>19</v>
      </c>
      <c r="P941" t="str">
        <f>IF(VLOOKUP(A941,'national-winners'!$A$2:$B$13,2,0)=H941,"W","L")</f>
        <v>L</v>
      </c>
      <c r="Q941">
        <f>MATCH(C941,'state-winning-votes'!A:A,0)</f>
        <v>42</v>
      </c>
      <c r="R941">
        <f>MATCH(A941,'state-winning-votes'!$A$2:$L$2,0)</f>
        <v>4</v>
      </c>
      <c r="S941" cm="1">
        <f t="array" ref="S941">INDEX('state-winning-votes'!$A$1:$L$53,$Q941,$R941)</f>
        <v>212080</v>
      </c>
      <c r="T941">
        <f>INDEX('state-winning-votes'!$A$1:$L$53,MATCH($C941,'state-winning-votes'!$A:$A,0),MATCH($A941,'state-winning-votes'!$A$2:$L$2,0))</f>
        <v>212080</v>
      </c>
      <c r="U941" t="str">
        <f t="shared" si="43"/>
        <v>Reagan, Ronald</v>
      </c>
      <c r="V941" t="str">
        <f>_xlfn.XLOOKUP(INDEX('state-winning-votes'!$A$1:$L$53,MATCH($C941,'state-winning-votes'!$A:$A,0),MATCH($A941,'state-winning-votes'!$A$2:$L$2,0)),$L:$L,$H:$H)</f>
        <v>Reagan, Ronald</v>
      </c>
      <c r="W941" t="str">
        <f>VLOOKUP(A941,'national-winners'!$A$2:$B$13,2,0)</f>
        <v>Reagan, Ronald</v>
      </c>
      <c r="X941" t="str">
        <f t="shared" si="44"/>
        <v xml:space="preserve"> Ronald Reagan (W)</v>
      </c>
    </row>
    <row r="942" spans="1:24" x14ac:dyDescent="0.25">
      <c r="A942">
        <v>1984</v>
      </c>
      <c r="B942" t="s">
        <v>135</v>
      </c>
      <c r="C942" t="s">
        <v>136</v>
      </c>
      <c r="D942">
        <v>44</v>
      </c>
      <c r="E942">
        <v>15</v>
      </c>
      <c r="F942">
        <v>5</v>
      </c>
      <c r="G942" t="s">
        <v>16</v>
      </c>
      <c r="H942" t="s">
        <v>191</v>
      </c>
      <c r="I942" t="str">
        <f t="shared" si="42"/>
        <v>Richards, Bob(L)</v>
      </c>
      <c r="J942" t="s">
        <v>192</v>
      </c>
      <c r="K942" t="b">
        <v>0</v>
      </c>
      <c r="L942">
        <v>510</v>
      </c>
      <c r="M942">
        <v>410489</v>
      </c>
      <c r="N942">
        <v>20171015</v>
      </c>
      <c r="O942" t="s">
        <v>19</v>
      </c>
      <c r="P942" t="str">
        <f>IF(VLOOKUP(A942,'national-winners'!$A$2:$B$13,2,0)=H942,"W","L")</f>
        <v>L</v>
      </c>
      <c r="Q942">
        <f>MATCH(C942,'state-winning-votes'!A:A,0)</f>
        <v>42</v>
      </c>
      <c r="R942">
        <f>MATCH(A942,'state-winning-votes'!$A$2:$L$2,0)</f>
        <v>4</v>
      </c>
      <c r="S942" cm="1">
        <f t="array" ref="S942">INDEX('state-winning-votes'!$A$1:$L$53,$Q942,$R942)</f>
        <v>212080</v>
      </c>
      <c r="T942">
        <f>INDEX('state-winning-votes'!$A$1:$L$53,MATCH($C942,'state-winning-votes'!$A:$A,0),MATCH($A942,'state-winning-votes'!$A$2:$L$2,0))</f>
        <v>212080</v>
      </c>
      <c r="U942" t="str">
        <f t="shared" si="43"/>
        <v>Reagan, Ronald</v>
      </c>
      <c r="V942" t="str">
        <f>_xlfn.XLOOKUP(INDEX('state-winning-votes'!$A$1:$L$53,MATCH($C942,'state-winning-votes'!$A:$A,0),MATCH($A942,'state-winning-votes'!$A$2:$L$2,0)),$L:$L,$H:$H)</f>
        <v>Reagan, Ronald</v>
      </c>
      <c r="W942" t="str">
        <f>VLOOKUP(A942,'national-winners'!$A$2:$B$13,2,0)</f>
        <v>Reagan, Ronald</v>
      </c>
      <c r="X942" t="str">
        <f t="shared" si="44"/>
        <v xml:space="preserve"> Ronald Reagan (W)</v>
      </c>
    </row>
    <row r="943" spans="1:24" x14ac:dyDescent="0.25">
      <c r="A943">
        <v>1984</v>
      </c>
      <c r="B943" t="s">
        <v>135</v>
      </c>
      <c r="C943" t="s">
        <v>136</v>
      </c>
      <c r="D943">
        <v>44</v>
      </c>
      <c r="E943">
        <v>15</v>
      </c>
      <c r="F943">
        <v>5</v>
      </c>
      <c r="G943" t="s">
        <v>16</v>
      </c>
      <c r="H943" t="s">
        <v>190</v>
      </c>
      <c r="I943" t="str">
        <f t="shared" si="42"/>
        <v>Bergland, David(L)</v>
      </c>
      <c r="J943" t="s">
        <v>29</v>
      </c>
      <c r="K943" t="b">
        <v>0</v>
      </c>
      <c r="L943">
        <v>277</v>
      </c>
      <c r="M943">
        <v>410489</v>
      </c>
      <c r="N943">
        <v>20171015</v>
      </c>
      <c r="O943" t="s">
        <v>19</v>
      </c>
      <c r="P943" t="str">
        <f>IF(VLOOKUP(A943,'national-winners'!$A$2:$B$13,2,0)=H943,"W","L")</f>
        <v>L</v>
      </c>
      <c r="Q943">
        <f>MATCH(C943,'state-winning-votes'!A:A,0)</f>
        <v>42</v>
      </c>
      <c r="R943">
        <f>MATCH(A943,'state-winning-votes'!$A$2:$L$2,0)</f>
        <v>4</v>
      </c>
      <c r="S943" cm="1">
        <f t="array" ref="S943">INDEX('state-winning-votes'!$A$1:$L$53,$Q943,$R943)</f>
        <v>212080</v>
      </c>
      <c r="T943">
        <f>INDEX('state-winning-votes'!$A$1:$L$53,MATCH($C943,'state-winning-votes'!$A:$A,0),MATCH($A943,'state-winning-votes'!$A$2:$L$2,0))</f>
        <v>212080</v>
      </c>
      <c r="U943" t="str">
        <f t="shared" si="43"/>
        <v>Reagan, Ronald</v>
      </c>
      <c r="V943" t="str">
        <f>_xlfn.XLOOKUP(INDEX('state-winning-votes'!$A$1:$L$53,MATCH($C943,'state-winning-votes'!$A:$A,0),MATCH($A943,'state-winning-votes'!$A$2:$L$2,0)),$L:$L,$H:$H)</f>
        <v>Reagan, Ronald</v>
      </c>
      <c r="W943" t="str">
        <f>VLOOKUP(A943,'national-winners'!$A$2:$B$13,2,0)</f>
        <v>Reagan, Ronald</v>
      </c>
      <c r="X943" t="str">
        <f t="shared" si="44"/>
        <v xml:space="preserve"> Ronald Reagan (W)</v>
      </c>
    </row>
    <row r="944" spans="1:24" x14ac:dyDescent="0.25">
      <c r="A944">
        <v>1984</v>
      </c>
      <c r="B944" t="s">
        <v>135</v>
      </c>
      <c r="C944" t="s">
        <v>136</v>
      </c>
      <c r="D944">
        <v>44</v>
      </c>
      <c r="E944">
        <v>15</v>
      </c>
      <c r="F944">
        <v>5</v>
      </c>
      <c r="G944" t="s">
        <v>16</v>
      </c>
      <c r="H944" t="s">
        <v>196</v>
      </c>
      <c r="I944" t="str">
        <f t="shared" si="42"/>
        <v>Johnson, Sonia(L)</v>
      </c>
      <c r="J944" t="s">
        <v>168</v>
      </c>
      <c r="K944" t="b">
        <v>0</v>
      </c>
      <c r="L944">
        <v>240</v>
      </c>
      <c r="M944">
        <v>410489</v>
      </c>
      <c r="N944">
        <v>20171015</v>
      </c>
      <c r="O944" t="s">
        <v>19</v>
      </c>
      <c r="P944" t="str">
        <f>IF(VLOOKUP(A944,'national-winners'!$A$2:$B$13,2,0)=H944,"W","L")</f>
        <v>L</v>
      </c>
      <c r="Q944">
        <f>MATCH(C944,'state-winning-votes'!A:A,0)</f>
        <v>42</v>
      </c>
      <c r="R944">
        <f>MATCH(A944,'state-winning-votes'!$A$2:$L$2,0)</f>
        <v>4</v>
      </c>
      <c r="S944" cm="1">
        <f t="array" ref="S944">INDEX('state-winning-votes'!$A$1:$L$53,$Q944,$R944)</f>
        <v>212080</v>
      </c>
      <c r="T944">
        <f>INDEX('state-winning-votes'!$A$1:$L$53,MATCH($C944,'state-winning-votes'!$A:$A,0),MATCH($A944,'state-winning-votes'!$A$2:$L$2,0))</f>
        <v>212080</v>
      </c>
      <c r="U944" t="str">
        <f t="shared" si="43"/>
        <v>Reagan, Ronald</v>
      </c>
      <c r="V944" t="str">
        <f>_xlfn.XLOOKUP(INDEX('state-winning-votes'!$A$1:$L$53,MATCH($C944,'state-winning-votes'!$A:$A,0),MATCH($A944,'state-winning-votes'!$A$2:$L$2,0)),$L:$L,$H:$H)</f>
        <v>Reagan, Ronald</v>
      </c>
      <c r="W944" t="str">
        <f>VLOOKUP(A944,'national-winners'!$A$2:$B$13,2,0)</f>
        <v>Reagan, Ronald</v>
      </c>
      <c r="X944" t="str">
        <f t="shared" si="44"/>
        <v xml:space="preserve"> Ronald Reagan (W)</v>
      </c>
    </row>
    <row r="945" spans="1:24" x14ac:dyDescent="0.25">
      <c r="A945">
        <v>1984</v>
      </c>
      <c r="B945" t="s">
        <v>135</v>
      </c>
      <c r="C945" t="s">
        <v>136</v>
      </c>
      <c r="D945">
        <v>44</v>
      </c>
      <c r="E945">
        <v>15</v>
      </c>
      <c r="F945">
        <v>5</v>
      </c>
      <c r="G945" t="s">
        <v>16</v>
      </c>
      <c r="H945" t="s">
        <v>201</v>
      </c>
      <c r="I945" t="str">
        <f t="shared" si="42"/>
        <v>Holmes, Larry(L)</v>
      </c>
      <c r="J945" t="s">
        <v>170</v>
      </c>
      <c r="K945" t="b">
        <v>0</v>
      </c>
      <c r="L945">
        <v>91</v>
      </c>
      <c r="M945">
        <v>410489</v>
      </c>
      <c r="N945">
        <v>20171015</v>
      </c>
      <c r="O945" t="s">
        <v>19</v>
      </c>
      <c r="P945" t="str">
        <f>IF(VLOOKUP(A945,'national-winners'!$A$2:$B$13,2,0)=H945,"W","L")</f>
        <v>L</v>
      </c>
      <c r="Q945">
        <f>MATCH(C945,'state-winning-votes'!A:A,0)</f>
        <v>42</v>
      </c>
      <c r="R945">
        <f>MATCH(A945,'state-winning-votes'!$A$2:$L$2,0)</f>
        <v>4</v>
      </c>
      <c r="S945" cm="1">
        <f t="array" ref="S945">INDEX('state-winning-votes'!$A$1:$L$53,$Q945,$R945)</f>
        <v>212080</v>
      </c>
      <c r="T945">
        <f>INDEX('state-winning-votes'!$A$1:$L$53,MATCH($C945,'state-winning-votes'!$A:$A,0),MATCH($A945,'state-winning-votes'!$A$2:$L$2,0))</f>
        <v>212080</v>
      </c>
      <c r="U945" t="str">
        <f t="shared" si="43"/>
        <v>Reagan, Ronald</v>
      </c>
      <c r="V945" t="str">
        <f>_xlfn.XLOOKUP(INDEX('state-winning-votes'!$A$1:$L$53,MATCH($C945,'state-winning-votes'!$A:$A,0),MATCH($A945,'state-winning-votes'!$A$2:$L$2,0)),$L:$L,$H:$H)</f>
        <v>Reagan, Ronald</v>
      </c>
      <c r="W945" t="str">
        <f>VLOOKUP(A945,'national-winners'!$A$2:$B$13,2,0)</f>
        <v>Reagan, Ronald</v>
      </c>
      <c r="X945" t="str">
        <f t="shared" si="44"/>
        <v xml:space="preserve"> Ronald Reagan (W)</v>
      </c>
    </row>
    <row r="946" spans="1:24" x14ac:dyDescent="0.25">
      <c r="A946">
        <v>1984</v>
      </c>
      <c r="B946" t="s">
        <v>135</v>
      </c>
      <c r="C946" t="s">
        <v>136</v>
      </c>
      <c r="D946">
        <v>44</v>
      </c>
      <c r="E946">
        <v>15</v>
      </c>
      <c r="F946">
        <v>5</v>
      </c>
      <c r="G946" t="s">
        <v>16</v>
      </c>
      <c r="H946" t="s">
        <v>26</v>
      </c>
      <c r="I946" t="str">
        <f t="shared" si="42"/>
        <v>Hall, Gus(L)</v>
      </c>
      <c r="J946" t="s">
        <v>27</v>
      </c>
      <c r="K946" t="b">
        <v>0</v>
      </c>
      <c r="L946">
        <v>75</v>
      </c>
      <c r="M946">
        <v>410489</v>
      </c>
      <c r="N946">
        <v>20171015</v>
      </c>
      <c r="O946" t="s">
        <v>19</v>
      </c>
      <c r="P946" t="str">
        <f>IF(VLOOKUP(A946,'national-winners'!$A$2:$B$13,2,0)=H946,"W","L")</f>
        <v>L</v>
      </c>
      <c r="Q946">
        <f>MATCH(C946,'state-winning-votes'!A:A,0)</f>
        <v>42</v>
      </c>
      <c r="R946">
        <f>MATCH(A946,'state-winning-votes'!$A$2:$L$2,0)</f>
        <v>4</v>
      </c>
      <c r="S946" cm="1">
        <f t="array" ref="S946">INDEX('state-winning-votes'!$A$1:$L$53,$Q946,$R946)</f>
        <v>212080</v>
      </c>
      <c r="T946">
        <f>INDEX('state-winning-votes'!$A$1:$L$53,MATCH($C946,'state-winning-votes'!$A:$A,0),MATCH($A946,'state-winning-votes'!$A$2:$L$2,0))</f>
        <v>212080</v>
      </c>
      <c r="U946" t="str">
        <f t="shared" si="43"/>
        <v>Reagan, Ronald</v>
      </c>
      <c r="V946" t="str">
        <f>_xlfn.XLOOKUP(INDEX('state-winning-votes'!$A$1:$L$53,MATCH($C946,'state-winning-votes'!$A:$A,0),MATCH($A946,'state-winning-votes'!$A$2:$L$2,0)),$L:$L,$H:$H)</f>
        <v>Reagan, Ronald</v>
      </c>
      <c r="W946" t="str">
        <f>VLOOKUP(A946,'national-winners'!$A$2:$B$13,2,0)</f>
        <v>Reagan, Ronald</v>
      </c>
      <c r="X946" t="str">
        <f t="shared" si="44"/>
        <v xml:space="preserve"> Ronald Reagan (W)</v>
      </c>
    </row>
    <row r="947" spans="1:24" x14ac:dyDescent="0.25">
      <c r="A947">
        <v>1984</v>
      </c>
      <c r="B947" t="s">
        <v>135</v>
      </c>
      <c r="C947" t="s">
        <v>136</v>
      </c>
      <c r="D947">
        <v>44</v>
      </c>
      <c r="E947">
        <v>15</v>
      </c>
      <c r="F947">
        <v>5</v>
      </c>
      <c r="G947" t="s">
        <v>16</v>
      </c>
      <c r="H947" t="s">
        <v>193</v>
      </c>
      <c r="I947" t="str">
        <f t="shared" si="42"/>
        <v>Mason, Melvin(L)</v>
      </c>
      <c r="J947" t="s">
        <v>37</v>
      </c>
      <c r="K947" t="b">
        <v>0</v>
      </c>
      <c r="L947">
        <v>61</v>
      </c>
      <c r="M947">
        <v>410489</v>
      </c>
      <c r="N947">
        <v>20171015</v>
      </c>
      <c r="O947" t="s">
        <v>19</v>
      </c>
      <c r="P947" t="str">
        <f>IF(VLOOKUP(A947,'national-winners'!$A$2:$B$13,2,0)=H947,"W","L")</f>
        <v>L</v>
      </c>
      <c r="Q947">
        <f>MATCH(C947,'state-winning-votes'!A:A,0)</f>
        <v>42</v>
      </c>
      <c r="R947">
        <f>MATCH(A947,'state-winning-votes'!$A$2:$L$2,0)</f>
        <v>4</v>
      </c>
      <c r="S947" cm="1">
        <f t="array" ref="S947">INDEX('state-winning-votes'!$A$1:$L$53,$Q947,$R947)</f>
        <v>212080</v>
      </c>
      <c r="T947">
        <f>INDEX('state-winning-votes'!$A$1:$L$53,MATCH($C947,'state-winning-votes'!$A:$A,0),MATCH($A947,'state-winning-votes'!$A$2:$L$2,0))</f>
        <v>212080</v>
      </c>
      <c r="U947" t="str">
        <f t="shared" si="43"/>
        <v>Reagan, Ronald</v>
      </c>
      <c r="V947" t="str">
        <f>_xlfn.XLOOKUP(INDEX('state-winning-votes'!$A$1:$L$53,MATCH($C947,'state-winning-votes'!$A:$A,0),MATCH($A947,'state-winning-votes'!$A$2:$L$2,0)),$L:$L,$H:$H)</f>
        <v>Reagan, Ronald</v>
      </c>
      <c r="W947" t="str">
        <f>VLOOKUP(A947,'national-winners'!$A$2:$B$13,2,0)</f>
        <v>Reagan, Ronald</v>
      </c>
      <c r="X947" t="str">
        <f t="shared" si="44"/>
        <v xml:space="preserve"> Ronald Reagan (W)</v>
      </c>
    </row>
    <row r="948" spans="1:24" x14ac:dyDescent="0.25">
      <c r="A948">
        <v>1984</v>
      </c>
      <c r="B948" t="s">
        <v>135</v>
      </c>
      <c r="C948" t="s">
        <v>136</v>
      </c>
      <c r="D948">
        <v>44</v>
      </c>
      <c r="E948">
        <v>15</v>
      </c>
      <c r="F948">
        <v>5</v>
      </c>
      <c r="G948" t="s">
        <v>16</v>
      </c>
      <c r="H948" t="s">
        <v>194</v>
      </c>
      <c r="I948" t="str">
        <f t="shared" si="42"/>
        <v>Serrette, Dennis(L)</v>
      </c>
      <c r="J948" t="s">
        <v>195</v>
      </c>
      <c r="K948" t="b">
        <v>0</v>
      </c>
      <c r="L948">
        <v>49</v>
      </c>
      <c r="M948">
        <v>410489</v>
      </c>
      <c r="N948">
        <v>20171015</v>
      </c>
      <c r="O948" t="s">
        <v>19</v>
      </c>
      <c r="P948" t="str">
        <f>IF(VLOOKUP(A948,'national-winners'!$A$2:$B$13,2,0)=H948,"W","L")</f>
        <v>L</v>
      </c>
      <c r="Q948">
        <f>MATCH(C948,'state-winning-votes'!A:A,0)</f>
        <v>42</v>
      </c>
      <c r="R948">
        <f>MATCH(A948,'state-winning-votes'!$A$2:$L$2,0)</f>
        <v>4</v>
      </c>
      <c r="S948" cm="1">
        <f t="array" ref="S948">INDEX('state-winning-votes'!$A$1:$L$53,$Q948,$R948)</f>
        <v>212080</v>
      </c>
      <c r="T948">
        <f>INDEX('state-winning-votes'!$A$1:$L$53,MATCH($C948,'state-winning-votes'!$A:$A,0),MATCH($A948,'state-winning-votes'!$A$2:$L$2,0))</f>
        <v>212080</v>
      </c>
      <c r="U948" t="str">
        <f t="shared" si="43"/>
        <v>Reagan, Ronald</v>
      </c>
      <c r="V948" t="str">
        <f>_xlfn.XLOOKUP(INDEX('state-winning-votes'!$A$1:$L$53,MATCH($C948,'state-winning-votes'!$A:$A,0),MATCH($A948,'state-winning-votes'!$A$2:$L$2,0)),$L:$L,$H:$H)</f>
        <v>Reagan, Ronald</v>
      </c>
      <c r="W948" t="str">
        <f>VLOOKUP(A948,'national-winners'!$A$2:$B$13,2,0)</f>
        <v>Reagan, Ronald</v>
      </c>
      <c r="X948" t="str">
        <f t="shared" si="44"/>
        <v xml:space="preserve"> Ronald Reagan (W)</v>
      </c>
    </row>
    <row r="949" spans="1:24" x14ac:dyDescent="0.25">
      <c r="A949">
        <v>1984</v>
      </c>
      <c r="B949" t="s">
        <v>137</v>
      </c>
      <c r="C949" t="s">
        <v>138</v>
      </c>
      <c r="D949">
        <v>45</v>
      </c>
      <c r="E949">
        <v>57</v>
      </c>
      <c r="F949">
        <v>48</v>
      </c>
      <c r="G949" t="s">
        <v>16</v>
      </c>
      <c r="H949" t="s">
        <v>160</v>
      </c>
      <c r="I949" t="str">
        <f t="shared" si="42"/>
        <v>Reagan, Ronald(W)</v>
      </c>
      <c r="J949" t="s">
        <v>21</v>
      </c>
      <c r="K949" t="b">
        <v>0</v>
      </c>
      <c r="L949">
        <v>615539</v>
      </c>
      <c r="M949">
        <v>968529</v>
      </c>
      <c r="N949">
        <v>20171015</v>
      </c>
      <c r="O949" t="s">
        <v>19</v>
      </c>
      <c r="P949" t="str">
        <f>IF(VLOOKUP(A949,'national-winners'!$A$2:$B$13,2,0)=H949,"W","L")</f>
        <v>W</v>
      </c>
      <c r="Q949">
        <f>MATCH(C949,'state-winning-votes'!A:A,0)</f>
        <v>43</v>
      </c>
      <c r="R949">
        <f>MATCH(A949,'state-winning-votes'!$A$2:$L$2,0)</f>
        <v>4</v>
      </c>
      <c r="S949" cm="1">
        <f t="array" ref="S949">INDEX('state-winning-votes'!$A$1:$L$53,$Q949,$R949)</f>
        <v>615539</v>
      </c>
      <c r="T949">
        <f>INDEX('state-winning-votes'!$A$1:$L$53,MATCH($C949,'state-winning-votes'!$A:$A,0),MATCH($A949,'state-winning-votes'!$A$2:$L$2,0))</f>
        <v>615539</v>
      </c>
      <c r="U949" t="str">
        <f t="shared" si="43"/>
        <v>Reagan, Ronald</v>
      </c>
      <c r="V949" t="str">
        <f>_xlfn.XLOOKUP(INDEX('state-winning-votes'!$A$1:$L$53,MATCH($C949,'state-winning-votes'!$A:$A,0),MATCH($A949,'state-winning-votes'!$A$2:$L$2,0)),$L:$L,$H:$H)</f>
        <v>Reagan, Ronald</v>
      </c>
      <c r="W949" t="str">
        <f>VLOOKUP(A949,'national-winners'!$A$2:$B$13,2,0)</f>
        <v>Reagan, Ronald</v>
      </c>
      <c r="X949" t="str">
        <f t="shared" si="44"/>
        <v xml:space="preserve"> Ronald Reagan (W)</v>
      </c>
    </row>
    <row r="950" spans="1:24" x14ac:dyDescent="0.25">
      <c r="A950">
        <v>1984</v>
      </c>
      <c r="B950" t="s">
        <v>137</v>
      </c>
      <c r="C950" t="s">
        <v>138</v>
      </c>
      <c r="D950">
        <v>45</v>
      </c>
      <c r="E950">
        <v>57</v>
      </c>
      <c r="F950">
        <v>48</v>
      </c>
      <c r="G950" t="s">
        <v>16</v>
      </c>
      <c r="H950" t="s">
        <v>189</v>
      </c>
      <c r="I950" t="str">
        <f t="shared" si="42"/>
        <v>Mondale, Walter(L)</v>
      </c>
      <c r="J950" t="s">
        <v>18</v>
      </c>
      <c r="K950" t="b">
        <v>0</v>
      </c>
      <c r="L950">
        <v>344459</v>
      </c>
      <c r="M950">
        <v>968529</v>
      </c>
      <c r="N950">
        <v>20171015</v>
      </c>
      <c r="O950" t="s">
        <v>19</v>
      </c>
      <c r="P950" t="str">
        <f>IF(VLOOKUP(A950,'national-winners'!$A$2:$B$13,2,0)=H950,"W","L")</f>
        <v>L</v>
      </c>
      <c r="Q950">
        <f>MATCH(C950,'state-winning-votes'!A:A,0)</f>
        <v>43</v>
      </c>
      <c r="R950">
        <f>MATCH(A950,'state-winning-votes'!$A$2:$L$2,0)</f>
        <v>4</v>
      </c>
      <c r="S950" cm="1">
        <f t="array" ref="S950">INDEX('state-winning-votes'!$A$1:$L$53,$Q950,$R950)</f>
        <v>615539</v>
      </c>
      <c r="T950">
        <f>INDEX('state-winning-votes'!$A$1:$L$53,MATCH($C950,'state-winning-votes'!$A:$A,0),MATCH($A950,'state-winning-votes'!$A$2:$L$2,0))</f>
        <v>615539</v>
      </c>
      <c r="U950" t="str">
        <f t="shared" si="43"/>
        <v>Reagan, Ronald</v>
      </c>
      <c r="V950" t="str">
        <f>_xlfn.XLOOKUP(INDEX('state-winning-votes'!$A$1:$L$53,MATCH($C950,'state-winning-votes'!$A:$A,0),MATCH($A950,'state-winning-votes'!$A$2:$L$2,0)),$L:$L,$H:$H)</f>
        <v>Reagan, Ronald</v>
      </c>
      <c r="W950" t="str">
        <f>VLOOKUP(A950,'national-winners'!$A$2:$B$13,2,0)</f>
        <v>Reagan, Ronald</v>
      </c>
      <c r="X950" t="str">
        <f t="shared" si="44"/>
        <v xml:space="preserve"> Ronald Reagan (W)</v>
      </c>
    </row>
    <row r="951" spans="1:24" x14ac:dyDescent="0.25">
      <c r="A951">
        <v>1984</v>
      </c>
      <c r="B951" t="s">
        <v>137</v>
      </c>
      <c r="C951" t="s">
        <v>138</v>
      </c>
      <c r="D951">
        <v>45</v>
      </c>
      <c r="E951">
        <v>57</v>
      </c>
      <c r="F951">
        <v>48</v>
      </c>
      <c r="G951" t="s">
        <v>16</v>
      </c>
      <c r="H951" t="s">
        <v>190</v>
      </c>
      <c r="I951" t="str">
        <f t="shared" si="42"/>
        <v>Bergland, David(L)</v>
      </c>
      <c r="J951" t="s">
        <v>29</v>
      </c>
      <c r="K951" t="b">
        <v>0</v>
      </c>
      <c r="L951">
        <v>4359</v>
      </c>
      <c r="M951">
        <v>968529</v>
      </c>
      <c r="N951">
        <v>20171015</v>
      </c>
      <c r="O951" t="s">
        <v>19</v>
      </c>
      <c r="P951" t="str">
        <f>IF(VLOOKUP(A951,'national-winners'!$A$2:$B$13,2,0)=H951,"W","L")</f>
        <v>L</v>
      </c>
      <c r="Q951">
        <f>MATCH(C951,'state-winning-votes'!A:A,0)</f>
        <v>43</v>
      </c>
      <c r="R951">
        <f>MATCH(A951,'state-winning-votes'!$A$2:$L$2,0)</f>
        <v>4</v>
      </c>
      <c r="S951" cm="1">
        <f t="array" ref="S951">INDEX('state-winning-votes'!$A$1:$L$53,$Q951,$R951)</f>
        <v>615539</v>
      </c>
      <c r="T951">
        <f>INDEX('state-winning-votes'!$A$1:$L$53,MATCH($C951,'state-winning-votes'!$A:$A,0),MATCH($A951,'state-winning-votes'!$A$2:$L$2,0))</f>
        <v>615539</v>
      </c>
      <c r="U951" t="str">
        <f t="shared" si="43"/>
        <v>Reagan, Ronald</v>
      </c>
      <c r="V951" t="str">
        <f>_xlfn.XLOOKUP(INDEX('state-winning-votes'!$A$1:$L$53,MATCH($C951,'state-winning-votes'!$A:$A,0),MATCH($A951,'state-winning-votes'!$A$2:$L$2,0)),$L:$L,$H:$H)</f>
        <v>Reagan, Ronald</v>
      </c>
      <c r="W951" t="str">
        <f>VLOOKUP(A951,'national-winners'!$A$2:$B$13,2,0)</f>
        <v>Reagan, Ronald</v>
      </c>
      <c r="X951" t="str">
        <f t="shared" si="44"/>
        <v xml:space="preserve"> Ronald Reagan (W)</v>
      </c>
    </row>
    <row r="952" spans="1:24" x14ac:dyDescent="0.25">
      <c r="A952">
        <v>1984</v>
      </c>
      <c r="B952" t="s">
        <v>137</v>
      </c>
      <c r="C952" t="s">
        <v>138</v>
      </c>
      <c r="D952">
        <v>45</v>
      </c>
      <c r="E952">
        <v>57</v>
      </c>
      <c r="F952">
        <v>48</v>
      </c>
      <c r="G952" t="s">
        <v>16</v>
      </c>
      <c r="H952" t="s">
        <v>200</v>
      </c>
      <c r="I952" t="str">
        <f t="shared" si="42"/>
        <v>Dennis, Delmar(L)</v>
      </c>
      <c r="J952" t="s">
        <v>39</v>
      </c>
      <c r="K952" t="b">
        <v>0</v>
      </c>
      <c r="L952">
        <v>3490</v>
      </c>
      <c r="M952">
        <v>968529</v>
      </c>
      <c r="N952">
        <v>20171015</v>
      </c>
      <c r="O952" t="s">
        <v>19</v>
      </c>
      <c r="P952" t="str">
        <f>IF(VLOOKUP(A952,'national-winners'!$A$2:$B$13,2,0)=H952,"W","L")</f>
        <v>L</v>
      </c>
      <c r="Q952">
        <f>MATCH(C952,'state-winning-votes'!A:A,0)</f>
        <v>43</v>
      </c>
      <c r="R952">
        <f>MATCH(A952,'state-winning-votes'!$A$2:$L$2,0)</f>
        <v>4</v>
      </c>
      <c r="S952" cm="1">
        <f t="array" ref="S952">INDEX('state-winning-votes'!$A$1:$L$53,$Q952,$R952)</f>
        <v>615539</v>
      </c>
      <c r="T952">
        <f>INDEX('state-winning-votes'!$A$1:$L$53,MATCH($C952,'state-winning-votes'!$A:$A,0),MATCH($A952,'state-winning-votes'!$A$2:$L$2,0))</f>
        <v>615539</v>
      </c>
      <c r="U952" t="str">
        <f t="shared" si="43"/>
        <v>Reagan, Ronald</v>
      </c>
      <c r="V952" t="str">
        <f>_xlfn.XLOOKUP(INDEX('state-winning-votes'!$A$1:$L$53,MATCH($C952,'state-winning-votes'!$A:$A,0),MATCH($A952,'state-winning-votes'!$A$2:$L$2,0)),$L:$L,$H:$H)</f>
        <v>Reagan, Ronald</v>
      </c>
      <c r="W952" t="str">
        <f>VLOOKUP(A952,'national-winners'!$A$2:$B$13,2,0)</f>
        <v>Reagan, Ronald</v>
      </c>
      <c r="X952" t="str">
        <f t="shared" si="44"/>
        <v xml:space="preserve"> Ronald Reagan (W)</v>
      </c>
    </row>
    <row r="953" spans="1:24" x14ac:dyDescent="0.25">
      <c r="A953">
        <v>1984</v>
      </c>
      <c r="B953" t="s">
        <v>137</v>
      </c>
      <c r="C953" t="s">
        <v>138</v>
      </c>
      <c r="D953">
        <v>45</v>
      </c>
      <c r="E953">
        <v>57</v>
      </c>
      <c r="F953">
        <v>48</v>
      </c>
      <c r="G953" t="s">
        <v>16</v>
      </c>
      <c r="H953" t="s">
        <v>194</v>
      </c>
      <c r="I953" t="str">
        <f t="shared" si="42"/>
        <v>Serrette, Dennis(L)</v>
      </c>
      <c r="J953" t="s">
        <v>195</v>
      </c>
      <c r="K953" t="b">
        <v>0</v>
      </c>
      <c r="L953">
        <v>682</v>
      </c>
      <c r="M953">
        <v>968529</v>
      </c>
      <c r="N953">
        <v>20171015</v>
      </c>
      <c r="O953" t="s">
        <v>19</v>
      </c>
      <c r="P953" t="str">
        <f>IF(VLOOKUP(A953,'national-winners'!$A$2:$B$13,2,0)=H953,"W","L")</f>
        <v>L</v>
      </c>
      <c r="Q953">
        <f>MATCH(C953,'state-winning-votes'!A:A,0)</f>
        <v>43</v>
      </c>
      <c r="R953">
        <f>MATCH(A953,'state-winning-votes'!$A$2:$L$2,0)</f>
        <v>4</v>
      </c>
      <c r="S953" cm="1">
        <f t="array" ref="S953">INDEX('state-winning-votes'!$A$1:$L$53,$Q953,$R953)</f>
        <v>615539</v>
      </c>
      <c r="T953">
        <f>INDEX('state-winning-votes'!$A$1:$L$53,MATCH($C953,'state-winning-votes'!$A:$A,0),MATCH($A953,'state-winning-votes'!$A$2:$L$2,0))</f>
        <v>615539</v>
      </c>
      <c r="U953" t="str">
        <f t="shared" si="43"/>
        <v>Reagan, Ronald</v>
      </c>
      <c r="V953" t="str">
        <f>_xlfn.XLOOKUP(INDEX('state-winning-votes'!$A$1:$L$53,MATCH($C953,'state-winning-votes'!$A:$A,0),MATCH($A953,'state-winning-votes'!$A$2:$L$2,0)),$L:$L,$H:$H)</f>
        <v>Reagan, Ronald</v>
      </c>
      <c r="W953" t="str">
        <f>VLOOKUP(A953,'national-winners'!$A$2:$B$13,2,0)</f>
        <v>Reagan, Ronald</v>
      </c>
      <c r="X953" t="str">
        <f t="shared" si="44"/>
        <v xml:space="preserve"> Ronald Reagan (W)</v>
      </c>
    </row>
    <row r="954" spans="1:24" x14ac:dyDescent="0.25">
      <c r="A954">
        <v>1984</v>
      </c>
      <c r="B954" t="s">
        <v>139</v>
      </c>
      <c r="C954" t="s">
        <v>140</v>
      </c>
      <c r="D954">
        <v>46</v>
      </c>
      <c r="E954">
        <v>45</v>
      </c>
      <c r="F954">
        <v>37</v>
      </c>
      <c r="G954" t="s">
        <v>16</v>
      </c>
      <c r="H954" t="s">
        <v>160</v>
      </c>
      <c r="I954" t="str">
        <f t="shared" si="42"/>
        <v>Reagan, Ronald(W)</v>
      </c>
      <c r="J954" t="s">
        <v>21</v>
      </c>
      <c r="K954" t="b">
        <v>0</v>
      </c>
      <c r="L954">
        <v>200267</v>
      </c>
      <c r="M954">
        <v>317867</v>
      </c>
      <c r="N954">
        <v>20171015</v>
      </c>
      <c r="O954" t="s">
        <v>19</v>
      </c>
      <c r="P954" t="str">
        <f>IF(VLOOKUP(A954,'national-winners'!$A$2:$B$13,2,0)=H954,"W","L")</f>
        <v>W</v>
      </c>
      <c r="Q954">
        <f>MATCH(C954,'state-winning-votes'!A:A,0)</f>
        <v>44</v>
      </c>
      <c r="R954">
        <f>MATCH(A954,'state-winning-votes'!$A$2:$L$2,0)</f>
        <v>4</v>
      </c>
      <c r="S954" cm="1">
        <f t="array" ref="S954">INDEX('state-winning-votes'!$A$1:$L$53,$Q954,$R954)</f>
        <v>200267</v>
      </c>
      <c r="T954">
        <f>INDEX('state-winning-votes'!$A$1:$L$53,MATCH($C954,'state-winning-votes'!$A:$A,0),MATCH($A954,'state-winning-votes'!$A$2:$L$2,0))</f>
        <v>200267</v>
      </c>
      <c r="U954" t="str">
        <f t="shared" si="43"/>
        <v>Reagan, Ronald</v>
      </c>
      <c r="V954" t="str">
        <f>_xlfn.XLOOKUP(INDEX('state-winning-votes'!$A$1:$L$53,MATCH($C954,'state-winning-votes'!$A:$A,0),MATCH($A954,'state-winning-votes'!$A$2:$L$2,0)),$L:$L,$H:$H)</f>
        <v>Reagan, Ronald</v>
      </c>
      <c r="W954" t="str">
        <f>VLOOKUP(A954,'national-winners'!$A$2:$B$13,2,0)</f>
        <v>Reagan, Ronald</v>
      </c>
      <c r="X954" t="str">
        <f t="shared" si="44"/>
        <v xml:space="preserve"> Ronald Reagan (W)</v>
      </c>
    </row>
    <row r="955" spans="1:24" x14ac:dyDescent="0.25">
      <c r="A955">
        <v>1984</v>
      </c>
      <c r="B955" t="s">
        <v>139</v>
      </c>
      <c r="C955" t="s">
        <v>140</v>
      </c>
      <c r="D955">
        <v>46</v>
      </c>
      <c r="E955">
        <v>45</v>
      </c>
      <c r="F955">
        <v>37</v>
      </c>
      <c r="G955" t="s">
        <v>16</v>
      </c>
      <c r="H955" t="s">
        <v>189</v>
      </c>
      <c r="I955" t="str">
        <f t="shared" si="42"/>
        <v>Mondale, Walter(L)</v>
      </c>
      <c r="J955" t="s">
        <v>18</v>
      </c>
      <c r="K955" t="b">
        <v>0</v>
      </c>
      <c r="L955">
        <v>116113</v>
      </c>
      <c r="M955">
        <v>317867</v>
      </c>
      <c r="N955">
        <v>20171015</v>
      </c>
      <c r="O955" t="s">
        <v>19</v>
      </c>
      <c r="P955" t="str">
        <f>IF(VLOOKUP(A955,'national-winners'!$A$2:$B$13,2,0)=H955,"W","L")</f>
        <v>L</v>
      </c>
      <c r="Q955">
        <f>MATCH(C955,'state-winning-votes'!A:A,0)</f>
        <v>44</v>
      </c>
      <c r="R955">
        <f>MATCH(A955,'state-winning-votes'!$A$2:$L$2,0)</f>
        <v>4</v>
      </c>
      <c r="S955" cm="1">
        <f t="array" ref="S955">INDEX('state-winning-votes'!$A$1:$L$53,$Q955,$R955)</f>
        <v>200267</v>
      </c>
      <c r="T955">
        <f>INDEX('state-winning-votes'!$A$1:$L$53,MATCH($C955,'state-winning-votes'!$A:$A,0),MATCH($A955,'state-winning-votes'!$A$2:$L$2,0))</f>
        <v>200267</v>
      </c>
      <c r="U955" t="str">
        <f t="shared" si="43"/>
        <v>Reagan, Ronald</v>
      </c>
      <c r="V955" t="str">
        <f>_xlfn.XLOOKUP(INDEX('state-winning-votes'!$A$1:$L$53,MATCH($C955,'state-winning-votes'!$A:$A,0),MATCH($A955,'state-winning-votes'!$A$2:$L$2,0)),$L:$L,$H:$H)</f>
        <v>Reagan, Ronald</v>
      </c>
      <c r="W955" t="str">
        <f>VLOOKUP(A955,'national-winners'!$A$2:$B$13,2,0)</f>
        <v>Reagan, Ronald</v>
      </c>
      <c r="X955" t="str">
        <f t="shared" si="44"/>
        <v xml:space="preserve"> Ronald Reagan (W)</v>
      </c>
    </row>
    <row r="956" spans="1:24" x14ac:dyDescent="0.25">
      <c r="A956">
        <v>1984</v>
      </c>
      <c r="B956" t="s">
        <v>139</v>
      </c>
      <c r="C956" t="s">
        <v>140</v>
      </c>
      <c r="D956">
        <v>46</v>
      </c>
      <c r="E956">
        <v>45</v>
      </c>
      <c r="F956">
        <v>37</v>
      </c>
      <c r="G956" t="s">
        <v>16</v>
      </c>
      <c r="H956" t="s">
        <v>194</v>
      </c>
      <c r="I956" t="str">
        <f t="shared" si="42"/>
        <v>Serrette, Dennis(L)</v>
      </c>
      <c r="J956" t="s">
        <v>195</v>
      </c>
      <c r="K956" t="b">
        <v>0</v>
      </c>
      <c r="L956">
        <v>1150</v>
      </c>
      <c r="M956">
        <v>317867</v>
      </c>
      <c r="N956">
        <v>20171015</v>
      </c>
      <c r="O956" t="s">
        <v>19</v>
      </c>
      <c r="P956" t="str">
        <f>IF(VLOOKUP(A956,'national-winners'!$A$2:$B$13,2,0)=H956,"W","L")</f>
        <v>L</v>
      </c>
      <c r="Q956">
        <f>MATCH(C956,'state-winning-votes'!A:A,0)</f>
        <v>44</v>
      </c>
      <c r="R956">
        <f>MATCH(A956,'state-winning-votes'!$A$2:$L$2,0)</f>
        <v>4</v>
      </c>
      <c r="S956" cm="1">
        <f t="array" ref="S956">INDEX('state-winning-votes'!$A$1:$L$53,$Q956,$R956)</f>
        <v>200267</v>
      </c>
      <c r="T956">
        <f>INDEX('state-winning-votes'!$A$1:$L$53,MATCH($C956,'state-winning-votes'!$A:$A,0),MATCH($A956,'state-winning-votes'!$A$2:$L$2,0))</f>
        <v>200267</v>
      </c>
      <c r="U956" t="str">
        <f t="shared" si="43"/>
        <v>Reagan, Ronald</v>
      </c>
      <c r="V956" t="str">
        <f>_xlfn.XLOOKUP(INDEX('state-winning-votes'!$A$1:$L$53,MATCH($C956,'state-winning-votes'!$A:$A,0),MATCH($A956,'state-winning-votes'!$A$2:$L$2,0)),$L:$L,$H:$H)</f>
        <v>Reagan, Ronald</v>
      </c>
      <c r="W956" t="str">
        <f>VLOOKUP(A956,'national-winners'!$A$2:$B$13,2,0)</f>
        <v>Reagan, Ronald</v>
      </c>
      <c r="X956" t="str">
        <f t="shared" si="44"/>
        <v xml:space="preserve"> Ronald Reagan (W)</v>
      </c>
    </row>
    <row r="957" spans="1:24" x14ac:dyDescent="0.25">
      <c r="A957">
        <v>1984</v>
      </c>
      <c r="B957" t="s">
        <v>139</v>
      </c>
      <c r="C957" t="s">
        <v>140</v>
      </c>
      <c r="D957">
        <v>46</v>
      </c>
      <c r="E957">
        <v>45</v>
      </c>
      <c r="F957">
        <v>37</v>
      </c>
      <c r="G957" t="s">
        <v>16</v>
      </c>
      <c r="H957" t="s">
        <v>193</v>
      </c>
      <c r="I957" t="str">
        <f t="shared" si="42"/>
        <v>Mason, Melvin(L)</v>
      </c>
      <c r="J957" t="s">
        <v>37</v>
      </c>
      <c r="K957" t="b">
        <v>0</v>
      </c>
      <c r="L957">
        <v>337</v>
      </c>
      <c r="M957">
        <v>317867</v>
      </c>
      <c r="N957">
        <v>20171015</v>
      </c>
      <c r="O957" t="s">
        <v>19</v>
      </c>
      <c r="P957" t="str">
        <f>IF(VLOOKUP(A957,'national-winners'!$A$2:$B$13,2,0)=H957,"W","L")</f>
        <v>L</v>
      </c>
      <c r="Q957">
        <f>MATCH(C957,'state-winning-votes'!A:A,0)</f>
        <v>44</v>
      </c>
      <c r="R957">
        <f>MATCH(A957,'state-winning-votes'!$A$2:$L$2,0)</f>
        <v>4</v>
      </c>
      <c r="S957" cm="1">
        <f t="array" ref="S957">INDEX('state-winning-votes'!$A$1:$L$53,$Q957,$R957)</f>
        <v>200267</v>
      </c>
      <c r="T957">
        <f>INDEX('state-winning-votes'!$A$1:$L$53,MATCH($C957,'state-winning-votes'!$A:$A,0),MATCH($A957,'state-winning-votes'!$A$2:$L$2,0))</f>
        <v>200267</v>
      </c>
      <c r="U957" t="str">
        <f t="shared" si="43"/>
        <v>Reagan, Ronald</v>
      </c>
      <c r="V957" t="str">
        <f>_xlfn.XLOOKUP(INDEX('state-winning-votes'!$A$1:$L$53,MATCH($C957,'state-winning-votes'!$A:$A,0),MATCH($A957,'state-winning-votes'!$A$2:$L$2,0)),$L:$L,$H:$H)</f>
        <v>Reagan, Ronald</v>
      </c>
      <c r="W957" t="str">
        <f>VLOOKUP(A957,'national-winners'!$A$2:$B$13,2,0)</f>
        <v>Reagan, Ronald</v>
      </c>
      <c r="X957" t="str">
        <f t="shared" si="44"/>
        <v xml:space="preserve"> Ronald Reagan (W)</v>
      </c>
    </row>
    <row r="958" spans="1:24" x14ac:dyDescent="0.25">
      <c r="A958">
        <v>1984</v>
      </c>
      <c r="B958" t="s">
        <v>141</v>
      </c>
      <c r="C958" t="s">
        <v>142</v>
      </c>
      <c r="D958">
        <v>47</v>
      </c>
      <c r="E958">
        <v>62</v>
      </c>
      <c r="F958">
        <v>54</v>
      </c>
      <c r="G958" t="s">
        <v>16</v>
      </c>
      <c r="H958" t="s">
        <v>160</v>
      </c>
      <c r="I958" t="str">
        <f t="shared" si="42"/>
        <v>Reagan, Ronald(W)</v>
      </c>
      <c r="J958" t="s">
        <v>21</v>
      </c>
      <c r="K958" t="b">
        <v>0</v>
      </c>
      <c r="L958">
        <v>990212</v>
      </c>
      <c r="M958">
        <v>1711993</v>
      </c>
      <c r="N958">
        <v>20171015</v>
      </c>
      <c r="O958" t="s">
        <v>19</v>
      </c>
      <c r="P958" t="str">
        <f>IF(VLOOKUP(A958,'national-winners'!$A$2:$B$13,2,0)=H958,"W","L")</f>
        <v>W</v>
      </c>
      <c r="Q958">
        <f>MATCH(C958,'state-winning-votes'!A:A,0)</f>
        <v>45</v>
      </c>
      <c r="R958">
        <f>MATCH(A958,'state-winning-votes'!$A$2:$L$2,0)</f>
        <v>4</v>
      </c>
      <c r="S958" cm="1">
        <f t="array" ref="S958">INDEX('state-winning-votes'!$A$1:$L$53,$Q958,$R958)</f>
        <v>990212</v>
      </c>
      <c r="T958">
        <f>INDEX('state-winning-votes'!$A$1:$L$53,MATCH($C958,'state-winning-votes'!$A:$A,0),MATCH($A958,'state-winning-votes'!$A$2:$L$2,0))</f>
        <v>990212</v>
      </c>
      <c r="U958" t="str">
        <f t="shared" si="43"/>
        <v>Reagan, Ronald</v>
      </c>
      <c r="V958" t="str">
        <f>_xlfn.XLOOKUP(INDEX('state-winning-votes'!$A$1:$L$53,MATCH($C958,'state-winning-votes'!$A:$A,0),MATCH($A958,'state-winning-votes'!$A$2:$L$2,0)),$L:$L,$H:$H)</f>
        <v>Reagan, Ronald</v>
      </c>
      <c r="W958" t="str">
        <f>VLOOKUP(A958,'national-winners'!$A$2:$B$13,2,0)</f>
        <v>Reagan, Ronald</v>
      </c>
      <c r="X958" t="str">
        <f t="shared" si="44"/>
        <v xml:space="preserve"> Ronald Reagan (W)</v>
      </c>
    </row>
    <row r="959" spans="1:24" x14ac:dyDescent="0.25">
      <c r="A959">
        <v>1984</v>
      </c>
      <c r="B959" t="s">
        <v>141</v>
      </c>
      <c r="C959" t="s">
        <v>142</v>
      </c>
      <c r="D959">
        <v>47</v>
      </c>
      <c r="E959">
        <v>62</v>
      </c>
      <c r="F959">
        <v>54</v>
      </c>
      <c r="G959" t="s">
        <v>16</v>
      </c>
      <c r="H959" t="s">
        <v>189</v>
      </c>
      <c r="I959" t="str">
        <f t="shared" si="42"/>
        <v>Mondale, Walter(L)</v>
      </c>
      <c r="J959" t="s">
        <v>18</v>
      </c>
      <c r="K959" t="b">
        <v>0</v>
      </c>
      <c r="L959">
        <v>711714</v>
      </c>
      <c r="M959">
        <v>1711993</v>
      </c>
      <c r="N959">
        <v>20171015</v>
      </c>
      <c r="O959" t="s">
        <v>19</v>
      </c>
      <c r="P959" t="str">
        <f>IF(VLOOKUP(A959,'national-winners'!$A$2:$B$13,2,0)=H959,"W","L")</f>
        <v>L</v>
      </c>
      <c r="Q959">
        <f>MATCH(C959,'state-winning-votes'!A:A,0)</f>
        <v>45</v>
      </c>
      <c r="R959">
        <f>MATCH(A959,'state-winning-votes'!$A$2:$L$2,0)</f>
        <v>4</v>
      </c>
      <c r="S959" cm="1">
        <f t="array" ref="S959">INDEX('state-winning-votes'!$A$1:$L$53,$Q959,$R959)</f>
        <v>990212</v>
      </c>
      <c r="T959">
        <f>INDEX('state-winning-votes'!$A$1:$L$53,MATCH($C959,'state-winning-votes'!$A:$A,0),MATCH($A959,'state-winning-votes'!$A$2:$L$2,0))</f>
        <v>990212</v>
      </c>
      <c r="U959" t="str">
        <f t="shared" si="43"/>
        <v>Reagan, Ronald</v>
      </c>
      <c r="V959" t="str">
        <f>_xlfn.XLOOKUP(INDEX('state-winning-votes'!$A$1:$L$53,MATCH($C959,'state-winning-votes'!$A:$A,0),MATCH($A959,'state-winning-votes'!$A$2:$L$2,0)),$L:$L,$H:$H)</f>
        <v>Reagan, Ronald</v>
      </c>
      <c r="W959" t="str">
        <f>VLOOKUP(A959,'national-winners'!$A$2:$B$13,2,0)</f>
        <v>Reagan, Ronald</v>
      </c>
      <c r="X959" t="str">
        <f t="shared" si="44"/>
        <v xml:space="preserve"> Ronald Reagan (W)</v>
      </c>
    </row>
    <row r="960" spans="1:24" x14ac:dyDescent="0.25">
      <c r="A960">
        <v>1984</v>
      </c>
      <c r="B960" t="s">
        <v>141</v>
      </c>
      <c r="C960" t="s">
        <v>142</v>
      </c>
      <c r="D960">
        <v>47</v>
      </c>
      <c r="E960">
        <v>62</v>
      </c>
      <c r="F960">
        <v>54</v>
      </c>
      <c r="G960" t="s">
        <v>16</v>
      </c>
      <c r="H960" t="s">
        <v>190</v>
      </c>
      <c r="I960" t="str">
        <f t="shared" si="42"/>
        <v>Bergland, David(L)</v>
      </c>
      <c r="J960" t="s">
        <v>29</v>
      </c>
      <c r="K960" t="b">
        <v>0</v>
      </c>
      <c r="L960">
        <v>3072</v>
      </c>
      <c r="M960">
        <v>1711993</v>
      </c>
      <c r="N960">
        <v>20171015</v>
      </c>
      <c r="O960" t="s">
        <v>19</v>
      </c>
      <c r="P960" t="str">
        <f>IF(VLOOKUP(A960,'national-winners'!$A$2:$B$13,2,0)=H960,"W","L")</f>
        <v>L</v>
      </c>
      <c r="Q960">
        <f>MATCH(C960,'state-winning-votes'!A:A,0)</f>
        <v>45</v>
      </c>
      <c r="R960">
        <f>MATCH(A960,'state-winning-votes'!$A$2:$L$2,0)</f>
        <v>4</v>
      </c>
      <c r="S960" cm="1">
        <f t="array" ref="S960">INDEX('state-winning-votes'!$A$1:$L$53,$Q960,$R960)</f>
        <v>990212</v>
      </c>
      <c r="T960">
        <f>INDEX('state-winning-votes'!$A$1:$L$53,MATCH($C960,'state-winning-votes'!$A:$A,0),MATCH($A960,'state-winning-votes'!$A$2:$L$2,0))</f>
        <v>990212</v>
      </c>
      <c r="U960" t="str">
        <f t="shared" si="43"/>
        <v>Reagan, Ronald</v>
      </c>
      <c r="V960" t="str">
        <f>_xlfn.XLOOKUP(INDEX('state-winning-votes'!$A$1:$L$53,MATCH($C960,'state-winning-votes'!$A:$A,0),MATCH($A960,'state-winning-votes'!$A$2:$L$2,0)),$L:$L,$H:$H)</f>
        <v>Reagan, Ronald</v>
      </c>
      <c r="W960" t="str">
        <f>VLOOKUP(A960,'national-winners'!$A$2:$B$13,2,0)</f>
        <v>Reagan, Ronald</v>
      </c>
      <c r="X960" t="str">
        <f t="shared" si="44"/>
        <v xml:space="preserve"> Ronald Reagan (W)</v>
      </c>
    </row>
    <row r="961" spans="1:24" x14ac:dyDescent="0.25">
      <c r="A961">
        <v>1984</v>
      </c>
      <c r="B961" t="s">
        <v>141</v>
      </c>
      <c r="C961" t="s">
        <v>142</v>
      </c>
      <c r="D961">
        <v>47</v>
      </c>
      <c r="E961">
        <v>62</v>
      </c>
      <c r="F961">
        <v>54</v>
      </c>
      <c r="G961" t="s">
        <v>16</v>
      </c>
      <c r="H961" t="s">
        <v>48</v>
      </c>
      <c r="I961" t="str">
        <f t="shared" si="42"/>
        <v>Larouche, Lyndon, Jr.(L)</v>
      </c>
      <c r="J961" t="s">
        <v>35</v>
      </c>
      <c r="K961" t="b">
        <v>0</v>
      </c>
      <c r="L961">
        <v>1852</v>
      </c>
      <c r="M961">
        <v>1711993</v>
      </c>
      <c r="N961">
        <v>20171015</v>
      </c>
      <c r="O961" t="s">
        <v>19</v>
      </c>
      <c r="P961" t="str">
        <f>IF(VLOOKUP(A961,'national-winners'!$A$2:$B$13,2,0)=H961,"W","L")</f>
        <v>L</v>
      </c>
      <c r="Q961">
        <f>MATCH(C961,'state-winning-votes'!A:A,0)</f>
        <v>45</v>
      </c>
      <c r="R961">
        <f>MATCH(A961,'state-winning-votes'!$A$2:$L$2,0)</f>
        <v>4</v>
      </c>
      <c r="S961" cm="1">
        <f t="array" ref="S961">INDEX('state-winning-votes'!$A$1:$L$53,$Q961,$R961)</f>
        <v>990212</v>
      </c>
      <c r="T961">
        <f>INDEX('state-winning-votes'!$A$1:$L$53,MATCH($C961,'state-winning-votes'!$A:$A,0),MATCH($A961,'state-winning-votes'!$A$2:$L$2,0))</f>
        <v>990212</v>
      </c>
      <c r="U961" t="str">
        <f t="shared" si="43"/>
        <v>Reagan, Ronald</v>
      </c>
      <c r="V961" t="str">
        <f>_xlfn.XLOOKUP(INDEX('state-winning-votes'!$A$1:$L$53,MATCH($C961,'state-winning-votes'!$A:$A,0),MATCH($A961,'state-winning-votes'!$A$2:$L$2,0)),$L:$L,$H:$H)</f>
        <v>Reagan, Ronald</v>
      </c>
      <c r="W961" t="str">
        <f>VLOOKUP(A961,'national-winners'!$A$2:$B$13,2,0)</f>
        <v>Reagan, Ronald</v>
      </c>
      <c r="X961" t="str">
        <f t="shared" si="44"/>
        <v xml:space="preserve"> Ronald Reagan (W)</v>
      </c>
    </row>
    <row r="962" spans="1:24" x14ac:dyDescent="0.25">
      <c r="A962">
        <v>1984</v>
      </c>
      <c r="B962" t="s">
        <v>141</v>
      </c>
      <c r="C962" t="s">
        <v>142</v>
      </c>
      <c r="D962">
        <v>47</v>
      </c>
      <c r="E962">
        <v>62</v>
      </c>
      <c r="F962">
        <v>54</v>
      </c>
      <c r="G962" t="s">
        <v>16</v>
      </c>
      <c r="H962" t="s">
        <v>191</v>
      </c>
      <c r="I962" t="str">
        <f t="shared" si="42"/>
        <v>Richards, Bob(L)</v>
      </c>
      <c r="J962" t="s">
        <v>192</v>
      </c>
      <c r="K962" t="b">
        <v>0</v>
      </c>
      <c r="L962">
        <v>1763</v>
      </c>
      <c r="M962">
        <v>1711993</v>
      </c>
      <c r="N962">
        <v>20171015</v>
      </c>
      <c r="O962" t="s">
        <v>19</v>
      </c>
      <c r="P962" t="str">
        <f>IF(VLOOKUP(A962,'national-winners'!$A$2:$B$13,2,0)=H962,"W","L")</f>
        <v>L</v>
      </c>
      <c r="Q962">
        <f>MATCH(C962,'state-winning-votes'!A:A,0)</f>
        <v>45</v>
      </c>
      <c r="R962">
        <f>MATCH(A962,'state-winning-votes'!$A$2:$L$2,0)</f>
        <v>4</v>
      </c>
      <c r="S962" cm="1">
        <f t="array" ref="S962">INDEX('state-winning-votes'!$A$1:$L$53,$Q962,$R962)</f>
        <v>990212</v>
      </c>
      <c r="T962">
        <f>INDEX('state-winning-votes'!$A$1:$L$53,MATCH($C962,'state-winning-votes'!$A:$A,0),MATCH($A962,'state-winning-votes'!$A$2:$L$2,0))</f>
        <v>990212</v>
      </c>
      <c r="U962" t="str">
        <f t="shared" si="43"/>
        <v>Reagan, Ronald</v>
      </c>
      <c r="V962" t="str">
        <f>_xlfn.XLOOKUP(INDEX('state-winning-votes'!$A$1:$L$53,MATCH($C962,'state-winning-votes'!$A:$A,0),MATCH($A962,'state-winning-votes'!$A$2:$L$2,0)),$L:$L,$H:$H)</f>
        <v>Reagan, Ronald</v>
      </c>
      <c r="W962" t="str">
        <f>VLOOKUP(A962,'national-winners'!$A$2:$B$13,2,0)</f>
        <v>Reagan, Ronald</v>
      </c>
      <c r="X962" t="str">
        <f t="shared" si="44"/>
        <v xml:space="preserve"> Ronald Reagan (W)</v>
      </c>
    </row>
    <row r="963" spans="1:24" x14ac:dyDescent="0.25">
      <c r="A963">
        <v>1984</v>
      </c>
      <c r="B963" t="s">
        <v>141</v>
      </c>
      <c r="C963" t="s">
        <v>142</v>
      </c>
      <c r="D963">
        <v>47</v>
      </c>
      <c r="E963">
        <v>62</v>
      </c>
      <c r="F963">
        <v>54</v>
      </c>
      <c r="G963" t="s">
        <v>16</v>
      </c>
      <c r="H963" t="s">
        <v>26</v>
      </c>
      <c r="I963" t="str">
        <f t="shared" ref="I963:I1026" si="45">H963&amp;"("&amp;P963&amp;")"</f>
        <v>Hall, Gus(L)</v>
      </c>
      <c r="J963" t="s">
        <v>27</v>
      </c>
      <c r="K963" t="b">
        <v>0</v>
      </c>
      <c r="L963">
        <v>1036</v>
      </c>
      <c r="M963">
        <v>1711993</v>
      </c>
      <c r="N963">
        <v>20171015</v>
      </c>
      <c r="O963" t="s">
        <v>19</v>
      </c>
      <c r="P963" t="str">
        <f>IF(VLOOKUP(A963,'national-winners'!$A$2:$B$13,2,0)=H963,"W","L")</f>
        <v>L</v>
      </c>
      <c r="Q963">
        <f>MATCH(C963,'state-winning-votes'!A:A,0)</f>
        <v>45</v>
      </c>
      <c r="R963">
        <f>MATCH(A963,'state-winning-votes'!$A$2:$L$2,0)</f>
        <v>4</v>
      </c>
      <c r="S963" cm="1">
        <f t="array" ref="S963">INDEX('state-winning-votes'!$A$1:$L$53,$Q963,$R963)</f>
        <v>990212</v>
      </c>
      <c r="T963">
        <f>INDEX('state-winning-votes'!$A$1:$L$53,MATCH($C963,'state-winning-votes'!$A:$A,0),MATCH($A963,'state-winning-votes'!$A$2:$L$2,0))</f>
        <v>990212</v>
      </c>
      <c r="U963" t="str">
        <f t="shared" ref="U963:U1026" si="46">_xlfn.XLOOKUP(T963,L:L,H:H)</f>
        <v>Reagan, Ronald</v>
      </c>
      <c r="V963" t="str">
        <f>_xlfn.XLOOKUP(INDEX('state-winning-votes'!$A$1:$L$53,MATCH($C963,'state-winning-votes'!$A:$A,0),MATCH($A963,'state-winning-votes'!$A$2:$L$2,0)),$L:$L,$H:$H)</f>
        <v>Reagan, Ronald</v>
      </c>
      <c r="W963" t="str">
        <f>VLOOKUP(A963,'national-winners'!$A$2:$B$13,2,0)</f>
        <v>Reagan, Ronald</v>
      </c>
      <c r="X963" t="str">
        <f t="shared" ref="X963:X1026" si="47">IFERROR(RIGHT(V963,LEN(V963)-SEARCH(",",V963))&amp;" "&amp;LEFT(V963,SEARCH(",",V963)-1)&amp;" (W)","NULL")</f>
        <v xml:space="preserve"> Ronald Reagan (W)</v>
      </c>
    </row>
    <row r="964" spans="1:24" x14ac:dyDescent="0.25">
      <c r="A964">
        <v>1984</v>
      </c>
      <c r="B964" t="s">
        <v>141</v>
      </c>
      <c r="C964" t="s">
        <v>142</v>
      </c>
      <c r="D964">
        <v>47</v>
      </c>
      <c r="E964">
        <v>62</v>
      </c>
      <c r="F964">
        <v>54</v>
      </c>
      <c r="G964" t="s">
        <v>16</v>
      </c>
      <c r="H964" t="s">
        <v>196</v>
      </c>
      <c r="I964" t="str">
        <f t="shared" si="45"/>
        <v>Johnson, Sonia(L)</v>
      </c>
      <c r="J964" t="s">
        <v>168</v>
      </c>
      <c r="K964" t="b">
        <v>0</v>
      </c>
      <c r="L964">
        <v>978</v>
      </c>
      <c r="M964">
        <v>1711993</v>
      </c>
      <c r="N964">
        <v>20171015</v>
      </c>
      <c r="O964" t="s">
        <v>19</v>
      </c>
      <c r="P964" t="str">
        <f>IF(VLOOKUP(A964,'national-winners'!$A$2:$B$13,2,0)=H964,"W","L")</f>
        <v>L</v>
      </c>
      <c r="Q964">
        <f>MATCH(C964,'state-winning-votes'!A:A,0)</f>
        <v>45</v>
      </c>
      <c r="R964">
        <f>MATCH(A964,'state-winning-votes'!$A$2:$L$2,0)</f>
        <v>4</v>
      </c>
      <c r="S964" cm="1">
        <f t="array" ref="S964">INDEX('state-winning-votes'!$A$1:$L$53,$Q964,$R964)</f>
        <v>990212</v>
      </c>
      <c r="T964">
        <f>INDEX('state-winning-votes'!$A$1:$L$53,MATCH($C964,'state-winning-votes'!$A:$A,0),MATCH($A964,'state-winning-votes'!$A$2:$L$2,0))</f>
        <v>990212</v>
      </c>
      <c r="U964" t="str">
        <f t="shared" si="46"/>
        <v>Reagan, Ronald</v>
      </c>
      <c r="V964" t="str">
        <f>_xlfn.XLOOKUP(INDEX('state-winning-votes'!$A$1:$L$53,MATCH($C964,'state-winning-votes'!$A:$A,0),MATCH($A964,'state-winning-votes'!$A$2:$L$2,0)),$L:$L,$H:$H)</f>
        <v>Reagan, Ronald</v>
      </c>
      <c r="W964" t="str">
        <f>VLOOKUP(A964,'national-winners'!$A$2:$B$13,2,0)</f>
        <v>Reagan, Ronald</v>
      </c>
      <c r="X964" t="str">
        <f t="shared" si="47"/>
        <v xml:space="preserve"> Ronald Reagan (W)</v>
      </c>
    </row>
    <row r="965" spans="1:24" x14ac:dyDescent="0.25">
      <c r="A965">
        <v>1984</v>
      </c>
      <c r="B965" t="s">
        <v>141</v>
      </c>
      <c r="C965" t="s">
        <v>142</v>
      </c>
      <c r="D965">
        <v>47</v>
      </c>
      <c r="E965">
        <v>62</v>
      </c>
      <c r="F965">
        <v>54</v>
      </c>
      <c r="G965" t="s">
        <v>16</v>
      </c>
      <c r="H965" t="s">
        <v>193</v>
      </c>
      <c r="I965" t="str">
        <f t="shared" si="45"/>
        <v>Mason, Melvin(L)</v>
      </c>
      <c r="J965" t="s">
        <v>37</v>
      </c>
      <c r="K965" t="b">
        <v>0</v>
      </c>
      <c r="L965">
        <v>715</v>
      </c>
      <c r="M965">
        <v>1711993</v>
      </c>
      <c r="N965">
        <v>20171015</v>
      </c>
      <c r="O965" t="s">
        <v>19</v>
      </c>
      <c r="P965" t="str">
        <f>IF(VLOOKUP(A965,'national-winners'!$A$2:$B$13,2,0)=H965,"W","L")</f>
        <v>L</v>
      </c>
      <c r="Q965">
        <f>MATCH(C965,'state-winning-votes'!A:A,0)</f>
        <v>45</v>
      </c>
      <c r="R965">
        <f>MATCH(A965,'state-winning-votes'!$A$2:$L$2,0)</f>
        <v>4</v>
      </c>
      <c r="S965" cm="1">
        <f t="array" ref="S965">INDEX('state-winning-votes'!$A$1:$L$53,$Q965,$R965)</f>
        <v>990212</v>
      </c>
      <c r="T965">
        <f>INDEX('state-winning-votes'!$A$1:$L$53,MATCH($C965,'state-winning-votes'!$A:$A,0),MATCH($A965,'state-winning-votes'!$A$2:$L$2,0))</f>
        <v>990212</v>
      </c>
      <c r="U965" t="str">
        <f t="shared" si="46"/>
        <v>Reagan, Ronald</v>
      </c>
      <c r="V965" t="str">
        <f>_xlfn.XLOOKUP(INDEX('state-winning-votes'!$A$1:$L$53,MATCH($C965,'state-winning-votes'!$A:$A,0),MATCH($A965,'state-winning-votes'!$A$2:$L$2,0)),$L:$L,$H:$H)</f>
        <v>Reagan, Ronald</v>
      </c>
      <c r="W965" t="str">
        <f>VLOOKUP(A965,'national-winners'!$A$2:$B$13,2,0)</f>
        <v>Reagan, Ronald</v>
      </c>
      <c r="X965" t="str">
        <f t="shared" si="47"/>
        <v xml:space="preserve"> Ronald Reagan (W)</v>
      </c>
    </row>
    <row r="966" spans="1:24" x14ac:dyDescent="0.25">
      <c r="A966">
        <v>1984</v>
      </c>
      <c r="B966" t="s">
        <v>141</v>
      </c>
      <c r="C966" t="s">
        <v>142</v>
      </c>
      <c r="D966">
        <v>47</v>
      </c>
      <c r="E966">
        <v>62</v>
      </c>
      <c r="F966">
        <v>54</v>
      </c>
      <c r="G966" t="s">
        <v>16</v>
      </c>
      <c r="H966" t="s">
        <v>194</v>
      </c>
      <c r="I966" t="str">
        <f t="shared" si="45"/>
        <v>Serrette, Dennis(L)</v>
      </c>
      <c r="J966" t="s">
        <v>195</v>
      </c>
      <c r="K966" t="b">
        <v>0</v>
      </c>
      <c r="L966">
        <v>524</v>
      </c>
      <c r="M966">
        <v>1711993</v>
      </c>
      <c r="N966">
        <v>20171015</v>
      </c>
      <c r="O966" t="s">
        <v>19</v>
      </c>
      <c r="P966" t="str">
        <f>IF(VLOOKUP(A966,'national-winners'!$A$2:$B$13,2,0)=H966,"W","L")</f>
        <v>L</v>
      </c>
      <c r="Q966">
        <f>MATCH(C966,'state-winning-votes'!A:A,0)</f>
        <v>45</v>
      </c>
      <c r="R966">
        <f>MATCH(A966,'state-winning-votes'!$A$2:$L$2,0)</f>
        <v>4</v>
      </c>
      <c r="S966" cm="1">
        <f t="array" ref="S966">INDEX('state-winning-votes'!$A$1:$L$53,$Q966,$R966)</f>
        <v>990212</v>
      </c>
      <c r="T966">
        <f>INDEX('state-winning-votes'!$A$1:$L$53,MATCH($C966,'state-winning-votes'!$A:$A,0),MATCH($A966,'state-winning-votes'!$A$2:$L$2,0))</f>
        <v>990212</v>
      </c>
      <c r="U966" t="str">
        <f t="shared" si="46"/>
        <v>Reagan, Ronald</v>
      </c>
      <c r="V966" t="str">
        <f>_xlfn.XLOOKUP(INDEX('state-winning-votes'!$A$1:$L$53,MATCH($C966,'state-winning-votes'!$A:$A,0),MATCH($A966,'state-winning-votes'!$A$2:$L$2,0)),$L:$L,$H:$H)</f>
        <v>Reagan, Ronald</v>
      </c>
      <c r="W966" t="str">
        <f>VLOOKUP(A966,'national-winners'!$A$2:$B$13,2,0)</f>
        <v>Reagan, Ronald</v>
      </c>
      <c r="X966" t="str">
        <f t="shared" si="47"/>
        <v xml:space="preserve"> Ronald Reagan (W)</v>
      </c>
    </row>
    <row r="967" spans="1:24" x14ac:dyDescent="0.25">
      <c r="A967">
        <v>1984</v>
      </c>
      <c r="B967" t="s">
        <v>141</v>
      </c>
      <c r="C967" t="s">
        <v>142</v>
      </c>
      <c r="D967">
        <v>47</v>
      </c>
      <c r="E967">
        <v>62</v>
      </c>
      <c r="F967">
        <v>54</v>
      </c>
      <c r="G967" t="s">
        <v>16</v>
      </c>
      <c r="H967" t="s">
        <v>59</v>
      </c>
      <c r="I967" t="str">
        <f t="shared" si="45"/>
        <v>Other(L)</v>
      </c>
      <c r="K967" t="b">
        <v>0</v>
      </c>
      <c r="L967">
        <v>127</v>
      </c>
      <c r="M967">
        <v>1711993</v>
      </c>
      <c r="N967">
        <v>20171015</v>
      </c>
      <c r="O967" t="s">
        <v>19</v>
      </c>
      <c r="P967" t="str">
        <f>IF(VLOOKUP(A967,'national-winners'!$A$2:$B$13,2,0)=H967,"W","L")</f>
        <v>L</v>
      </c>
      <c r="Q967">
        <f>MATCH(C967,'state-winning-votes'!A:A,0)</f>
        <v>45</v>
      </c>
      <c r="R967">
        <f>MATCH(A967,'state-winning-votes'!$A$2:$L$2,0)</f>
        <v>4</v>
      </c>
      <c r="S967" cm="1">
        <f t="array" ref="S967">INDEX('state-winning-votes'!$A$1:$L$53,$Q967,$R967)</f>
        <v>990212</v>
      </c>
      <c r="T967">
        <f>INDEX('state-winning-votes'!$A$1:$L$53,MATCH($C967,'state-winning-votes'!$A:$A,0),MATCH($A967,'state-winning-votes'!$A$2:$L$2,0))</f>
        <v>990212</v>
      </c>
      <c r="U967" t="str">
        <f t="shared" si="46"/>
        <v>Reagan, Ronald</v>
      </c>
      <c r="V967" t="str">
        <f>_xlfn.XLOOKUP(INDEX('state-winning-votes'!$A$1:$L$53,MATCH($C967,'state-winning-votes'!$A:$A,0),MATCH($A967,'state-winning-votes'!$A$2:$L$2,0)),$L:$L,$H:$H)</f>
        <v>Reagan, Ronald</v>
      </c>
      <c r="W967" t="str">
        <f>VLOOKUP(A967,'national-winners'!$A$2:$B$13,2,0)</f>
        <v>Reagan, Ronald</v>
      </c>
      <c r="X967" t="str">
        <f t="shared" si="47"/>
        <v xml:space="preserve"> Ronald Reagan (W)</v>
      </c>
    </row>
    <row r="968" spans="1:24" x14ac:dyDescent="0.25">
      <c r="A968">
        <v>1984</v>
      </c>
      <c r="B968" t="s">
        <v>143</v>
      </c>
      <c r="C968" t="s">
        <v>144</v>
      </c>
      <c r="D968">
        <v>48</v>
      </c>
      <c r="E968">
        <v>74</v>
      </c>
      <c r="F968">
        <v>49</v>
      </c>
      <c r="G968" t="s">
        <v>16</v>
      </c>
      <c r="H968" t="s">
        <v>160</v>
      </c>
      <c r="I968" t="str">
        <f t="shared" si="45"/>
        <v>Reagan, Ronald(W)</v>
      </c>
      <c r="J968" t="s">
        <v>21</v>
      </c>
      <c r="K968" t="b">
        <v>0</v>
      </c>
      <c r="L968">
        <v>3433428</v>
      </c>
      <c r="M968">
        <v>5397571</v>
      </c>
      <c r="N968">
        <v>20171015</v>
      </c>
      <c r="O968" t="s">
        <v>19</v>
      </c>
      <c r="P968" t="str">
        <f>IF(VLOOKUP(A968,'national-winners'!$A$2:$B$13,2,0)=H968,"W","L")</f>
        <v>W</v>
      </c>
      <c r="Q968">
        <f>MATCH(C968,'state-winning-votes'!A:A,0)</f>
        <v>46</v>
      </c>
      <c r="R968">
        <f>MATCH(A968,'state-winning-votes'!$A$2:$L$2,0)</f>
        <v>4</v>
      </c>
      <c r="S968" cm="1">
        <f t="array" ref="S968">INDEX('state-winning-votes'!$A$1:$L$53,$Q968,$R968)</f>
        <v>3433428</v>
      </c>
      <c r="T968">
        <f>INDEX('state-winning-votes'!$A$1:$L$53,MATCH($C968,'state-winning-votes'!$A:$A,0),MATCH($A968,'state-winning-votes'!$A$2:$L$2,0))</f>
        <v>3433428</v>
      </c>
      <c r="U968" t="str">
        <f t="shared" si="46"/>
        <v>Reagan, Ronald</v>
      </c>
      <c r="V968" t="str">
        <f>_xlfn.XLOOKUP(INDEX('state-winning-votes'!$A$1:$L$53,MATCH($C968,'state-winning-votes'!$A:$A,0),MATCH($A968,'state-winning-votes'!$A$2:$L$2,0)),$L:$L,$H:$H)</f>
        <v>Reagan, Ronald</v>
      </c>
      <c r="W968" t="str">
        <f>VLOOKUP(A968,'national-winners'!$A$2:$B$13,2,0)</f>
        <v>Reagan, Ronald</v>
      </c>
      <c r="X968" t="str">
        <f t="shared" si="47"/>
        <v xml:space="preserve"> Ronald Reagan (W)</v>
      </c>
    </row>
    <row r="969" spans="1:24" x14ac:dyDescent="0.25">
      <c r="A969">
        <v>1984</v>
      </c>
      <c r="B969" t="s">
        <v>143</v>
      </c>
      <c r="C969" t="s">
        <v>144</v>
      </c>
      <c r="D969">
        <v>48</v>
      </c>
      <c r="E969">
        <v>74</v>
      </c>
      <c r="F969">
        <v>49</v>
      </c>
      <c r="G969" t="s">
        <v>16</v>
      </c>
      <c r="H969" t="s">
        <v>189</v>
      </c>
      <c r="I969" t="str">
        <f t="shared" si="45"/>
        <v>Mondale, Walter(L)</v>
      </c>
      <c r="J969" t="s">
        <v>18</v>
      </c>
      <c r="K969" t="b">
        <v>0</v>
      </c>
      <c r="L969">
        <v>1949276</v>
      </c>
      <c r="M969">
        <v>5397571</v>
      </c>
      <c r="N969">
        <v>20171015</v>
      </c>
      <c r="O969" t="s">
        <v>19</v>
      </c>
      <c r="P969" t="str">
        <f>IF(VLOOKUP(A969,'national-winners'!$A$2:$B$13,2,0)=H969,"W","L")</f>
        <v>L</v>
      </c>
      <c r="Q969">
        <f>MATCH(C969,'state-winning-votes'!A:A,0)</f>
        <v>46</v>
      </c>
      <c r="R969">
        <f>MATCH(A969,'state-winning-votes'!$A$2:$L$2,0)</f>
        <v>4</v>
      </c>
      <c r="S969" cm="1">
        <f t="array" ref="S969">INDEX('state-winning-votes'!$A$1:$L$53,$Q969,$R969)</f>
        <v>3433428</v>
      </c>
      <c r="T969">
        <f>INDEX('state-winning-votes'!$A$1:$L$53,MATCH($C969,'state-winning-votes'!$A:$A,0),MATCH($A969,'state-winning-votes'!$A$2:$L$2,0))</f>
        <v>3433428</v>
      </c>
      <c r="U969" t="str">
        <f t="shared" si="46"/>
        <v>Reagan, Ronald</v>
      </c>
      <c r="V969" t="str">
        <f>_xlfn.XLOOKUP(INDEX('state-winning-votes'!$A$1:$L$53,MATCH($C969,'state-winning-votes'!$A:$A,0),MATCH($A969,'state-winning-votes'!$A$2:$L$2,0)),$L:$L,$H:$H)</f>
        <v>Reagan, Ronald</v>
      </c>
      <c r="W969" t="str">
        <f>VLOOKUP(A969,'national-winners'!$A$2:$B$13,2,0)</f>
        <v>Reagan, Ronald</v>
      </c>
      <c r="X969" t="str">
        <f t="shared" si="47"/>
        <v xml:space="preserve"> Ronald Reagan (W)</v>
      </c>
    </row>
    <row r="970" spans="1:24" x14ac:dyDescent="0.25">
      <c r="A970">
        <v>1984</v>
      </c>
      <c r="B970" t="s">
        <v>143</v>
      </c>
      <c r="C970" t="s">
        <v>144</v>
      </c>
      <c r="D970">
        <v>48</v>
      </c>
      <c r="E970">
        <v>74</v>
      </c>
      <c r="F970">
        <v>49</v>
      </c>
      <c r="G970" t="s">
        <v>16</v>
      </c>
      <c r="H970" t="s">
        <v>48</v>
      </c>
      <c r="I970" t="str">
        <f t="shared" si="45"/>
        <v>Larouche, Lyndon, Jr.(L)</v>
      </c>
      <c r="J970" t="s">
        <v>35</v>
      </c>
      <c r="K970" t="b">
        <v>0</v>
      </c>
      <c r="L970">
        <v>14613</v>
      </c>
      <c r="M970">
        <v>5397571</v>
      </c>
      <c r="N970">
        <v>20171015</v>
      </c>
      <c r="O970" t="s">
        <v>19</v>
      </c>
      <c r="P970" t="str">
        <f>IF(VLOOKUP(A970,'national-winners'!$A$2:$B$13,2,0)=H970,"W","L")</f>
        <v>L</v>
      </c>
      <c r="Q970">
        <f>MATCH(C970,'state-winning-votes'!A:A,0)</f>
        <v>46</v>
      </c>
      <c r="R970">
        <f>MATCH(A970,'state-winning-votes'!$A$2:$L$2,0)</f>
        <v>4</v>
      </c>
      <c r="S970" cm="1">
        <f t="array" ref="S970">INDEX('state-winning-votes'!$A$1:$L$53,$Q970,$R970)</f>
        <v>3433428</v>
      </c>
      <c r="T970">
        <f>INDEX('state-winning-votes'!$A$1:$L$53,MATCH($C970,'state-winning-votes'!$A:$A,0),MATCH($A970,'state-winning-votes'!$A$2:$L$2,0))</f>
        <v>3433428</v>
      </c>
      <c r="U970" t="str">
        <f t="shared" si="46"/>
        <v>Reagan, Ronald</v>
      </c>
      <c r="V970" t="str">
        <f>_xlfn.XLOOKUP(INDEX('state-winning-votes'!$A$1:$L$53,MATCH($C970,'state-winning-votes'!$A:$A,0),MATCH($A970,'state-winning-votes'!$A$2:$L$2,0)),$L:$L,$H:$H)</f>
        <v>Reagan, Ronald</v>
      </c>
      <c r="W970" t="str">
        <f>VLOOKUP(A970,'national-winners'!$A$2:$B$13,2,0)</f>
        <v>Reagan, Ronald</v>
      </c>
      <c r="X970" t="str">
        <f t="shared" si="47"/>
        <v xml:space="preserve"> Ronald Reagan (W)</v>
      </c>
    </row>
    <row r="971" spans="1:24" x14ac:dyDescent="0.25">
      <c r="A971">
        <v>1984</v>
      </c>
      <c r="B971" t="s">
        <v>143</v>
      </c>
      <c r="C971" t="s">
        <v>144</v>
      </c>
      <c r="D971">
        <v>48</v>
      </c>
      <c r="E971">
        <v>74</v>
      </c>
      <c r="F971">
        <v>49</v>
      </c>
      <c r="G971" t="s">
        <v>16</v>
      </c>
      <c r="H971" t="s">
        <v>59</v>
      </c>
      <c r="I971" t="str">
        <f t="shared" si="45"/>
        <v>Other(L)</v>
      </c>
      <c r="K971" t="b">
        <v>0</v>
      </c>
      <c r="L971">
        <v>254</v>
      </c>
      <c r="M971">
        <v>5397571</v>
      </c>
      <c r="N971">
        <v>20171015</v>
      </c>
      <c r="O971" t="s">
        <v>19</v>
      </c>
      <c r="P971" t="str">
        <f>IF(VLOOKUP(A971,'national-winners'!$A$2:$B$13,2,0)=H971,"W","L")</f>
        <v>L</v>
      </c>
      <c r="Q971">
        <f>MATCH(C971,'state-winning-votes'!A:A,0)</f>
        <v>46</v>
      </c>
      <c r="R971">
        <f>MATCH(A971,'state-winning-votes'!$A$2:$L$2,0)</f>
        <v>4</v>
      </c>
      <c r="S971" cm="1">
        <f t="array" ref="S971">INDEX('state-winning-votes'!$A$1:$L$53,$Q971,$R971)</f>
        <v>3433428</v>
      </c>
      <c r="T971">
        <f>INDEX('state-winning-votes'!$A$1:$L$53,MATCH($C971,'state-winning-votes'!$A:$A,0),MATCH($A971,'state-winning-votes'!$A$2:$L$2,0))</f>
        <v>3433428</v>
      </c>
      <c r="U971" t="str">
        <f t="shared" si="46"/>
        <v>Reagan, Ronald</v>
      </c>
      <c r="V971" t="str">
        <f>_xlfn.XLOOKUP(INDEX('state-winning-votes'!$A$1:$L$53,MATCH($C971,'state-winning-votes'!$A:$A,0),MATCH($A971,'state-winning-votes'!$A$2:$L$2,0)),$L:$L,$H:$H)</f>
        <v>Reagan, Ronald</v>
      </c>
      <c r="W971" t="str">
        <f>VLOOKUP(A971,'national-winners'!$A$2:$B$13,2,0)</f>
        <v>Reagan, Ronald</v>
      </c>
      <c r="X971" t="str">
        <f t="shared" si="47"/>
        <v xml:space="preserve"> Ronald Reagan (W)</v>
      </c>
    </row>
    <row r="972" spans="1:24" x14ac:dyDescent="0.25">
      <c r="A972">
        <v>1984</v>
      </c>
      <c r="B972" t="s">
        <v>145</v>
      </c>
      <c r="C972" t="s">
        <v>146</v>
      </c>
      <c r="D972">
        <v>49</v>
      </c>
      <c r="E972">
        <v>87</v>
      </c>
      <c r="F972">
        <v>67</v>
      </c>
      <c r="G972" t="s">
        <v>16</v>
      </c>
      <c r="H972" t="s">
        <v>160</v>
      </c>
      <c r="I972" t="str">
        <f t="shared" si="45"/>
        <v>Reagan, Ronald(W)</v>
      </c>
      <c r="J972" t="s">
        <v>21</v>
      </c>
      <c r="K972" t="b">
        <v>0</v>
      </c>
      <c r="L972">
        <v>469105</v>
      </c>
      <c r="M972">
        <v>629656</v>
      </c>
      <c r="N972">
        <v>20171015</v>
      </c>
      <c r="O972" t="s">
        <v>19</v>
      </c>
      <c r="P972" t="str">
        <f>IF(VLOOKUP(A972,'national-winners'!$A$2:$B$13,2,0)=H972,"W","L")</f>
        <v>W</v>
      </c>
      <c r="Q972">
        <f>MATCH(C972,'state-winning-votes'!A:A,0)</f>
        <v>47</v>
      </c>
      <c r="R972">
        <f>MATCH(A972,'state-winning-votes'!$A$2:$L$2,0)</f>
        <v>4</v>
      </c>
      <c r="S972" cm="1">
        <f t="array" ref="S972">INDEX('state-winning-votes'!$A$1:$L$53,$Q972,$R972)</f>
        <v>469105</v>
      </c>
      <c r="T972">
        <f>INDEX('state-winning-votes'!$A$1:$L$53,MATCH($C972,'state-winning-votes'!$A:$A,0),MATCH($A972,'state-winning-votes'!$A$2:$L$2,0))</f>
        <v>469105</v>
      </c>
      <c r="U972" t="str">
        <f t="shared" si="46"/>
        <v>Reagan, Ronald</v>
      </c>
      <c r="V972" t="str">
        <f>_xlfn.XLOOKUP(INDEX('state-winning-votes'!$A$1:$L$53,MATCH($C972,'state-winning-votes'!$A:$A,0),MATCH($A972,'state-winning-votes'!$A$2:$L$2,0)),$L:$L,$H:$H)</f>
        <v>Reagan, Ronald</v>
      </c>
      <c r="W972" t="str">
        <f>VLOOKUP(A972,'national-winners'!$A$2:$B$13,2,0)</f>
        <v>Reagan, Ronald</v>
      </c>
      <c r="X972" t="str">
        <f t="shared" si="47"/>
        <v xml:space="preserve"> Ronald Reagan (W)</v>
      </c>
    </row>
    <row r="973" spans="1:24" x14ac:dyDescent="0.25">
      <c r="A973">
        <v>1984</v>
      </c>
      <c r="B973" t="s">
        <v>145</v>
      </c>
      <c r="C973" t="s">
        <v>146</v>
      </c>
      <c r="D973">
        <v>49</v>
      </c>
      <c r="E973">
        <v>87</v>
      </c>
      <c r="F973">
        <v>67</v>
      </c>
      <c r="G973" t="s">
        <v>16</v>
      </c>
      <c r="H973" t="s">
        <v>189</v>
      </c>
      <c r="I973" t="str">
        <f t="shared" si="45"/>
        <v>Mondale, Walter(L)</v>
      </c>
      <c r="J973" t="s">
        <v>18</v>
      </c>
      <c r="K973" t="b">
        <v>0</v>
      </c>
      <c r="L973">
        <v>155369</v>
      </c>
      <c r="M973">
        <v>629656</v>
      </c>
      <c r="N973">
        <v>20171015</v>
      </c>
      <c r="O973" t="s">
        <v>19</v>
      </c>
      <c r="P973" t="str">
        <f>IF(VLOOKUP(A973,'national-winners'!$A$2:$B$13,2,0)=H973,"W","L")</f>
        <v>L</v>
      </c>
      <c r="Q973">
        <f>MATCH(C973,'state-winning-votes'!A:A,0)</f>
        <v>47</v>
      </c>
      <c r="R973">
        <f>MATCH(A973,'state-winning-votes'!$A$2:$L$2,0)</f>
        <v>4</v>
      </c>
      <c r="S973" cm="1">
        <f t="array" ref="S973">INDEX('state-winning-votes'!$A$1:$L$53,$Q973,$R973)</f>
        <v>469105</v>
      </c>
      <c r="T973">
        <f>INDEX('state-winning-votes'!$A$1:$L$53,MATCH($C973,'state-winning-votes'!$A:$A,0),MATCH($A973,'state-winning-votes'!$A$2:$L$2,0))</f>
        <v>469105</v>
      </c>
      <c r="U973" t="str">
        <f t="shared" si="46"/>
        <v>Reagan, Ronald</v>
      </c>
      <c r="V973" t="str">
        <f>_xlfn.XLOOKUP(INDEX('state-winning-votes'!$A$1:$L$53,MATCH($C973,'state-winning-votes'!$A:$A,0),MATCH($A973,'state-winning-votes'!$A$2:$L$2,0)),$L:$L,$H:$H)</f>
        <v>Reagan, Ronald</v>
      </c>
      <c r="W973" t="str">
        <f>VLOOKUP(A973,'national-winners'!$A$2:$B$13,2,0)</f>
        <v>Reagan, Ronald</v>
      </c>
      <c r="X973" t="str">
        <f t="shared" si="47"/>
        <v xml:space="preserve"> Ronald Reagan (W)</v>
      </c>
    </row>
    <row r="974" spans="1:24" x14ac:dyDescent="0.25">
      <c r="A974">
        <v>1984</v>
      </c>
      <c r="B974" t="s">
        <v>145</v>
      </c>
      <c r="C974" t="s">
        <v>146</v>
      </c>
      <c r="D974">
        <v>49</v>
      </c>
      <c r="E974">
        <v>87</v>
      </c>
      <c r="F974">
        <v>67</v>
      </c>
      <c r="G974" t="s">
        <v>16</v>
      </c>
      <c r="H974" t="s">
        <v>190</v>
      </c>
      <c r="I974" t="str">
        <f t="shared" si="45"/>
        <v>Bergland, David(L)</v>
      </c>
      <c r="J974" t="s">
        <v>29</v>
      </c>
      <c r="K974" t="b">
        <v>0</v>
      </c>
      <c r="L974">
        <v>2447</v>
      </c>
      <c r="M974">
        <v>629656</v>
      </c>
      <c r="N974">
        <v>20171015</v>
      </c>
      <c r="O974" t="s">
        <v>19</v>
      </c>
      <c r="P974" t="str">
        <f>IF(VLOOKUP(A974,'national-winners'!$A$2:$B$13,2,0)=H974,"W","L")</f>
        <v>L</v>
      </c>
      <c r="Q974">
        <f>MATCH(C974,'state-winning-votes'!A:A,0)</f>
        <v>47</v>
      </c>
      <c r="R974">
        <f>MATCH(A974,'state-winning-votes'!$A$2:$L$2,0)</f>
        <v>4</v>
      </c>
      <c r="S974" cm="1">
        <f t="array" ref="S974">INDEX('state-winning-votes'!$A$1:$L$53,$Q974,$R974)</f>
        <v>469105</v>
      </c>
      <c r="T974">
        <f>INDEX('state-winning-votes'!$A$1:$L$53,MATCH($C974,'state-winning-votes'!$A:$A,0),MATCH($A974,'state-winning-votes'!$A$2:$L$2,0))</f>
        <v>469105</v>
      </c>
      <c r="U974" t="str">
        <f t="shared" si="46"/>
        <v>Reagan, Ronald</v>
      </c>
      <c r="V974" t="str">
        <f>_xlfn.XLOOKUP(INDEX('state-winning-votes'!$A$1:$L$53,MATCH($C974,'state-winning-votes'!$A:$A,0),MATCH($A974,'state-winning-votes'!$A$2:$L$2,0)),$L:$L,$H:$H)</f>
        <v>Reagan, Ronald</v>
      </c>
      <c r="W974" t="str">
        <f>VLOOKUP(A974,'national-winners'!$A$2:$B$13,2,0)</f>
        <v>Reagan, Ronald</v>
      </c>
      <c r="X974" t="str">
        <f t="shared" si="47"/>
        <v xml:space="preserve"> Ronald Reagan (W)</v>
      </c>
    </row>
    <row r="975" spans="1:24" x14ac:dyDescent="0.25">
      <c r="A975">
        <v>1984</v>
      </c>
      <c r="B975" t="s">
        <v>145</v>
      </c>
      <c r="C975" t="s">
        <v>146</v>
      </c>
      <c r="D975">
        <v>49</v>
      </c>
      <c r="E975">
        <v>87</v>
      </c>
      <c r="F975">
        <v>67</v>
      </c>
      <c r="G975" t="s">
        <v>16</v>
      </c>
      <c r="H975" t="s">
        <v>200</v>
      </c>
      <c r="I975" t="str">
        <f t="shared" si="45"/>
        <v>Dennis, Delmar(L)</v>
      </c>
      <c r="J975" t="s">
        <v>39</v>
      </c>
      <c r="K975" t="b">
        <v>0</v>
      </c>
      <c r="L975">
        <v>1345</v>
      </c>
      <c r="M975">
        <v>629656</v>
      </c>
      <c r="N975">
        <v>20171015</v>
      </c>
      <c r="O975" t="s">
        <v>19</v>
      </c>
      <c r="P975" t="str">
        <f>IF(VLOOKUP(A975,'national-winners'!$A$2:$B$13,2,0)=H975,"W","L")</f>
        <v>L</v>
      </c>
      <c r="Q975">
        <f>MATCH(C975,'state-winning-votes'!A:A,0)</f>
        <v>47</v>
      </c>
      <c r="R975">
        <f>MATCH(A975,'state-winning-votes'!$A$2:$L$2,0)</f>
        <v>4</v>
      </c>
      <c r="S975" cm="1">
        <f t="array" ref="S975">INDEX('state-winning-votes'!$A$1:$L$53,$Q975,$R975)</f>
        <v>469105</v>
      </c>
      <c r="T975">
        <f>INDEX('state-winning-votes'!$A$1:$L$53,MATCH($C975,'state-winning-votes'!$A:$A,0),MATCH($A975,'state-winning-votes'!$A$2:$L$2,0))</f>
        <v>469105</v>
      </c>
      <c r="U975" t="str">
        <f t="shared" si="46"/>
        <v>Reagan, Ronald</v>
      </c>
      <c r="V975" t="str">
        <f>_xlfn.XLOOKUP(INDEX('state-winning-votes'!$A$1:$L$53,MATCH($C975,'state-winning-votes'!$A:$A,0),MATCH($A975,'state-winning-votes'!$A$2:$L$2,0)),$L:$L,$H:$H)</f>
        <v>Reagan, Ronald</v>
      </c>
      <c r="W975" t="str">
        <f>VLOOKUP(A975,'national-winners'!$A$2:$B$13,2,0)</f>
        <v>Reagan, Ronald</v>
      </c>
      <c r="X975" t="str">
        <f t="shared" si="47"/>
        <v xml:space="preserve"> Ronald Reagan (W)</v>
      </c>
    </row>
    <row r="976" spans="1:24" x14ac:dyDescent="0.25">
      <c r="A976">
        <v>1984</v>
      </c>
      <c r="B976" t="s">
        <v>145</v>
      </c>
      <c r="C976" t="s">
        <v>146</v>
      </c>
      <c r="D976">
        <v>49</v>
      </c>
      <c r="E976">
        <v>87</v>
      </c>
      <c r="F976">
        <v>67</v>
      </c>
      <c r="G976" t="s">
        <v>16</v>
      </c>
      <c r="H976" t="s">
        <v>196</v>
      </c>
      <c r="I976" t="str">
        <f t="shared" si="45"/>
        <v>Johnson, Sonia(L)</v>
      </c>
      <c r="J976" t="s">
        <v>168</v>
      </c>
      <c r="K976" t="b">
        <v>0</v>
      </c>
      <c r="L976">
        <v>844</v>
      </c>
      <c r="M976">
        <v>629656</v>
      </c>
      <c r="N976">
        <v>20171015</v>
      </c>
      <c r="O976" t="s">
        <v>19</v>
      </c>
      <c r="P976" t="str">
        <f>IF(VLOOKUP(A976,'national-winners'!$A$2:$B$13,2,0)=H976,"W","L")</f>
        <v>L</v>
      </c>
      <c r="Q976">
        <f>MATCH(C976,'state-winning-votes'!A:A,0)</f>
        <v>47</v>
      </c>
      <c r="R976">
        <f>MATCH(A976,'state-winning-votes'!$A$2:$L$2,0)</f>
        <v>4</v>
      </c>
      <c r="S976" cm="1">
        <f t="array" ref="S976">INDEX('state-winning-votes'!$A$1:$L$53,$Q976,$R976)</f>
        <v>469105</v>
      </c>
      <c r="T976">
        <f>INDEX('state-winning-votes'!$A$1:$L$53,MATCH($C976,'state-winning-votes'!$A:$A,0),MATCH($A976,'state-winning-votes'!$A$2:$L$2,0))</f>
        <v>469105</v>
      </c>
      <c r="U976" t="str">
        <f t="shared" si="46"/>
        <v>Reagan, Ronald</v>
      </c>
      <c r="V976" t="str">
        <f>_xlfn.XLOOKUP(INDEX('state-winning-votes'!$A$1:$L$53,MATCH($C976,'state-winning-votes'!$A:$A,0),MATCH($A976,'state-winning-votes'!$A$2:$L$2,0)),$L:$L,$H:$H)</f>
        <v>Reagan, Ronald</v>
      </c>
      <c r="W976" t="str">
        <f>VLOOKUP(A976,'national-winners'!$A$2:$B$13,2,0)</f>
        <v>Reagan, Ronald</v>
      </c>
      <c r="X976" t="str">
        <f t="shared" si="47"/>
        <v xml:space="preserve"> Ronald Reagan (W)</v>
      </c>
    </row>
    <row r="977" spans="1:24" x14ac:dyDescent="0.25">
      <c r="A977">
        <v>1984</v>
      </c>
      <c r="B977" t="s">
        <v>145</v>
      </c>
      <c r="C977" t="s">
        <v>146</v>
      </c>
      <c r="D977">
        <v>49</v>
      </c>
      <c r="E977">
        <v>87</v>
      </c>
      <c r="F977">
        <v>67</v>
      </c>
      <c r="G977" t="s">
        <v>16</v>
      </c>
      <c r="H977" t="s">
        <v>194</v>
      </c>
      <c r="I977" t="str">
        <f t="shared" si="45"/>
        <v>Serrette, Dennis(L)</v>
      </c>
      <c r="J977" t="s">
        <v>195</v>
      </c>
      <c r="K977" t="b">
        <v>0</v>
      </c>
      <c r="L977">
        <v>220</v>
      </c>
      <c r="M977">
        <v>629656</v>
      </c>
      <c r="N977">
        <v>20171015</v>
      </c>
      <c r="O977" t="s">
        <v>19</v>
      </c>
      <c r="P977" t="str">
        <f>IF(VLOOKUP(A977,'national-winners'!$A$2:$B$13,2,0)=H977,"W","L")</f>
        <v>L</v>
      </c>
      <c r="Q977">
        <f>MATCH(C977,'state-winning-votes'!A:A,0)</f>
        <v>47</v>
      </c>
      <c r="R977">
        <f>MATCH(A977,'state-winning-votes'!$A$2:$L$2,0)</f>
        <v>4</v>
      </c>
      <c r="S977" cm="1">
        <f t="array" ref="S977">INDEX('state-winning-votes'!$A$1:$L$53,$Q977,$R977)</f>
        <v>469105</v>
      </c>
      <c r="T977">
        <f>INDEX('state-winning-votes'!$A$1:$L$53,MATCH($C977,'state-winning-votes'!$A:$A,0),MATCH($A977,'state-winning-votes'!$A$2:$L$2,0))</f>
        <v>469105</v>
      </c>
      <c r="U977" t="str">
        <f t="shared" si="46"/>
        <v>Reagan, Ronald</v>
      </c>
      <c r="V977" t="str">
        <f>_xlfn.XLOOKUP(INDEX('state-winning-votes'!$A$1:$L$53,MATCH($C977,'state-winning-votes'!$A:$A,0),MATCH($A977,'state-winning-votes'!$A$2:$L$2,0)),$L:$L,$H:$H)</f>
        <v>Reagan, Ronald</v>
      </c>
      <c r="W977" t="str">
        <f>VLOOKUP(A977,'national-winners'!$A$2:$B$13,2,0)</f>
        <v>Reagan, Ronald</v>
      </c>
      <c r="X977" t="str">
        <f t="shared" si="47"/>
        <v xml:space="preserve"> Ronald Reagan (W)</v>
      </c>
    </row>
    <row r="978" spans="1:24" x14ac:dyDescent="0.25">
      <c r="A978">
        <v>1984</v>
      </c>
      <c r="B978" t="s">
        <v>145</v>
      </c>
      <c r="C978" t="s">
        <v>146</v>
      </c>
      <c r="D978">
        <v>49</v>
      </c>
      <c r="E978">
        <v>87</v>
      </c>
      <c r="F978">
        <v>67</v>
      </c>
      <c r="G978" t="s">
        <v>16</v>
      </c>
      <c r="H978" t="s">
        <v>26</v>
      </c>
      <c r="I978" t="str">
        <f t="shared" si="45"/>
        <v>Hall, Gus(L)</v>
      </c>
      <c r="J978" t="s">
        <v>27</v>
      </c>
      <c r="K978" t="b">
        <v>0</v>
      </c>
      <c r="L978">
        <v>184</v>
      </c>
      <c r="M978">
        <v>629656</v>
      </c>
      <c r="N978">
        <v>20171015</v>
      </c>
      <c r="O978" t="s">
        <v>19</v>
      </c>
      <c r="P978" t="str">
        <f>IF(VLOOKUP(A978,'national-winners'!$A$2:$B$13,2,0)=H978,"W","L")</f>
        <v>L</v>
      </c>
      <c r="Q978">
        <f>MATCH(C978,'state-winning-votes'!A:A,0)</f>
        <v>47</v>
      </c>
      <c r="R978">
        <f>MATCH(A978,'state-winning-votes'!$A$2:$L$2,0)</f>
        <v>4</v>
      </c>
      <c r="S978" cm="1">
        <f t="array" ref="S978">INDEX('state-winning-votes'!$A$1:$L$53,$Q978,$R978)</f>
        <v>469105</v>
      </c>
      <c r="T978">
        <f>INDEX('state-winning-votes'!$A$1:$L$53,MATCH($C978,'state-winning-votes'!$A:$A,0),MATCH($A978,'state-winning-votes'!$A$2:$L$2,0))</f>
        <v>469105</v>
      </c>
      <c r="U978" t="str">
        <f t="shared" si="46"/>
        <v>Reagan, Ronald</v>
      </c>
      <c r="V978" t="str">
        <f>_xlfn.XLOOKUP(INDEX('state-winning-votes'!$A$1:$L$53,MATCH($C978,'state-winning-votes'!$A:$A,0),MATCH($A978,'state-winning-votes'!$A$2:$L$2,0)),$L:$L,$H:$H)</f>
        <v>Reagan, Ronald</v>
      </c>
      <c r="W978" t="str">
        <f>VLOOKUP(A978,'national-winners'!$A$2:$B$13,2,0)</f>
        <v>Reagan, Ronald</v>
      </c>
      <c r="X978" t="str">
        <f t="shared" si="47"/>
        <v xml:space="preserve"> Ronald Reagan (W)</v>
      </c>
    </row>
    <row r="979" spans="1:24" x14ac:dyDescent="0.25">
      <c r="A979">
        <v>1984</v>
      </c>
      <c r="B979" t="s">
        <v>145</v>
      </c>
      <c r="C979" t="s">
        <v>146</v>
      </c>
      <c r="D979">
        <v>49</v>
      </c>
      <c r="E979">
        <v>87</v>
      </c>
      <c r="F979">
        <v>67</v>
      </c>
      <c r="G979" t="s">
        <v>16</v>
      </c>
      <c r="H979" t="s">
        <v>193</v>
      </c>
      <c r="I979" t="str">
        <f t="shared" si="45"/>
        <v>Mason, Melvin(L)</v>
      </c>
      <c r="J979" t="s">
        <v>37</v>
      </c>
      <c r="K979" t="b">
        <v>0</v>
      </c>
      <c r="L979">
        <v>142</v>
      </c>
      <c r="M979">
        <v>629656</v>
      </c>
      <c r="N979">
        <v>20171015</v>
      </c>
      <c r="O979" t="s">
        <v>19</v>
      </c>
      <c r="P979" t="str">
        <f>IF(VLOOKUP(A979,'national-winners'!$A$2:$B$13,2,0)=H979,"W","L")</f>
        <v>L</v>
      </c>
      <c r="Q979">
        <f>MATCH(C979,'state-winning-votes'!A:A,0)</f>
        <v>47</v>
      </c>
      <c r="R979">
        <f>MATCH(A979,'state-winning-votes'!$A$2:$L$2,0)</f>
        <v>4</v>
      </c>
      <c r="S979" cm="1">
        <f t="array" ref="S979">INDEX('state-winning-votes'!$A$1:$L$53,$Q979,$R979)</f>
        <v>469105</v>
      </c>
      <c r="T979">
        <f>INDEX('state-winning-votes'!$A$1:$L$53,MATCH($C979,'state-winning-votes'!$A:$A,0),MATCH($A979,'state-winning-votes'!$A$2:$L$2,0))</f>
        <v>469105</v>
      </c>
      <c r="U979" t="str">
        <f t="shared" si="46"/>
        <v>Reagan, Ronald</v>
      </c>
      <c r="V979" t="str">
        <f>_xlfn.XLOOKUP(INDEX('state-winning-votes'!$A$1:$L$53,MATCH($C979,'state-winning-votes'!$A:$A,0),MATCH($A979,'state-winning-votes'!$A$2:$L$2,0)),$L:$L,$H:$H)</f>
        <v>Reagan, Ronald</v>
      </c>
      <c r="W979" t="str">
        <f>VLOOKUP(A979,'national-winners'!$A$2:$B$13,2,0)</f>
        <v>Reagan, Ronald</v>
      </c>
      <c r="X979" t="str">
        <f t="shared" si="47"/>
        <v xml:space="preserve"> Ronald Reagan (W)</v>
      </c>
    </row>
    <row r="980" spans="1:24" x14ac:dyDescent="0.25">
      <c r="A980">
        <v>1984</v>
      </c>
      <c r="B980" t="s">
        <v>148</v>
      </c>
      <c r="C980" t="s">
        <v>149</v>
      </c>
      <c r="D980">
        <v>50</v>
      </c>
      <c r="E980">
        <v>13</v>
      </c>
      <c r="F980">
        <v>6</v>
      </c>
      <c r="G980" t="s">
        <v>16</v>
      </c>
      <c r="H980" t="s">
        <v>160</v>
      </c>
      <c r="I980" t="str">
        <f t="shared" si="45"/>
        <v>Reagan, Ronald(W)</v>
      </c>
      <c r="J980" t="s">
        <v>21</v>
      </c>
      <c r="K980" t="b">
        <v>0</v>
      </c>
      <c r="L980">
        <v>135865</v>
      </c>
      <c r="M980">
        <v>234561</v>
      </c>
      <c r="N980">
        <v>20171015</v>
      </c>
      <c r="O980" t="s">
        <v>19</v>
      </c>
      <c r="P980" t="str">
        <f>IF(VLOOKUP(A980,'national-winners'!$A$2:$B$13,2,0)=H980,"W","L")</f>
        <v>W</v>
      </c>
      <c r="Q980">
        <f>MATCH(C980,'state-winning-votes'!A:A,0)</f>
        <v>49</v>
      </c>
      <c r="R980">
        <f>MATCH(A980,'state-winning-votes'!$A$2:$L$2,0)</f>
        <v>4</v>
      </c>
      <c r="S980" cm="1">
        <f t="array" ref="S980">INDEX('state-winning-votes'!$A$1:$L$53,$Q980,$R980)</f>
        <v>135865</v>
      </c>
      <c r="T980">
        <f>INDEX('state-winning-votes'!$A$1:$L$53,MATCH($C980,'state-winning-votes'!$A:$A,0),MATCH($A980,'state-winning-votes'!$A$2:$L$2,0))</f>
        <v>135865</v>
      </c>
      <c r="U980" t="str">
        <f t="shared" si="46"/>
        <v>Reagan, Ronald</v>
      </c>
      <c r="V980" t="str">
        <f>_xlfn.XLOOKUP(INDEX('state-winning-votes'!$A$1:$L$53,MATCH($C980,'state-winning-votes'!$A:$A,0),MATCH($A980,'state-winning-votes'!$A$2:$L$2,0)),$L:$L,$H:$H)</f>
        <v>Reagan, Ronald</v>
      </c>
      <c r="W980" t="str">
        <f>VLOOKUP(A980,'national-winners'!$A$2:$B$13,2,0)</f>
        <v>Reagan, Ronald</v>
      </c>
      <c r="X980" t="str">
        <f t="shared" si="47"/>
        <v xml:space="preserve"> Ronald Reagan (W)</v>
      </c>
    </row>
    <row r="981" spans="1:24" x14ac:dyDescent="0.25">
      <c r="A981">
        <v>1984</v>
      </c>
      <c r="B981" t="s">
        <v>148</v>
      </c>
      <c r="C981" t="s">
        <v>149</v>
      </c>
      <c r="D981">
        <v>50</v>
      </c>
      <c r="E981">
        <v>13</v>
      </c>
      <c r="F981">
        <v>6</v>
      </c>
      <c r="G981" t="s">
        <v>16</v>
      </c>
      <c r="H981" t="s">
        <v>189</v>
      </c>
      <c r="I981" t="str">
        <f t="shared" si="45"/>
        <v>Mondale, Walter(L)</v>
      </c>
      <c r="J981" t="s">
        <v>18</v>
      </c>
      <c r="K981" t="b">
        <v>0</v>
      </c>
      <c r="L981">
        <v>95730</v>
      </c>
      <c r="M981">
        <v>234561</v>
      </c>
      <c r="N981">
        <v>20171015</v>
      </c>
      <c r="O981" t="s">
        <v>19</v>
      </c>
      <c r="P981" t="str">
        <f>IF(VLOOKUP(A981,'national-winners'!$A$2:$B$13,2,0)=H981,"W","L")</f>
        <v>L</v>
      </c>
      <c r="Q981">
        <f>MATCH(C981,'state-winning-votes'!A:A,0)</f>
        <v>49</v>
      </c>
      <c r="R981">
        <f>MATCH(A981,'state-winning-votes'!$A$2:$L$2,0)</f>
        <v>4</v>
      </c>
      <c r="S981" cm="1">
        <f t="array" ref="S981">INDEX('state-winning-votes'!$A$1:$L$53,$Q981,$R981)</f>
        <v>135865</v>
      </c>
      <c r="T981">
        <f>INDEX('state-winning-votes'!$A$1:$L$53,MATCH($C981,'state-winning-votes'!$A:$A,0),MATCH($A981,'state-winning-votes'!$A$2:$L$2,0))</f>
        <v>135865</v>
      </c>
      <c r="U981" t="str">
        <f t="shared" si="46"/>
        <v>Reagan, Ronald</v>
      </c>
      <c r="V981" t="str">
        <f>_xlfn.XLOOKUP(INDEX('state-winning-votes'!$A$1:$L$53,MATCH($C981,'state-winning-votes'!$A:$A,0),MATCH($A981,'state-winning-votes'!$A$2:$L$2,0)),$L:$L,$H:$H)</f>
        <v>Reagan, Ronald</v>
      </c>
      <c r="W981" t="str">
        <f>VLOOKUP(A981,'national-winners'!$A$2:$B$13,2,0)</f>
        <v>Reagan, Ronald</v>
      </c>
      <c r="X981" t="str">
        <f t="shared" si="47"/>
        <v xml:space="preserve"> Ronald Reagan (W)</v>
      </c>
    </row>
    <row r="982" spans="1:24" x14ac:dyDescent="0.25">
      <c r="A982">
        <v>1984</v>
      </c>
      <c r="B982" t="s">
        <v>148</v>
      </c>
      <c r="C982" t="s">
        <v>149</v>
      </c>
      <c r="D982">
        <v>50</v>
      </c>
      <c r="E982">
        <v>13</v>
      </c>
      <c r="F982">
        <v>6</v>
      </c>
      <c r="G982" t="s">
        <v>16</v>
      </c>
      <c r="H982" t="s">
        <v>190</v>
      </c>
      <c r="I982" t="str">
        <f t="shared" si="45"/>
        <v>Bergland, David(L)</v>
      </c>
      <c r="J982" t="s">
        <v>29</v>
      </c>
      <c r="K982" t="b">
        <v>0</v>
      </c>
      <c r="L982">
        <v>1002</v>
      </c>
      <c r="M982">
        <v>234561</v>
      </c>
      <c r="N982">
        <v>20171015</v>
      </c>
      <c r="O982" t="s">
        <v>19</v>
      </c>
      <c r="P982" t="str">
        <f>IF(VLOOKUP(A982,'national-winners'!$A$2:$B$13,2,0)=H982,"W","L")</f>
        <v>L</v>
      </c>
      <c r="Q982">
        <f>MATCH(C982,'state-winning-votes'!A:A,0)</f>
        <v>49</v>
      </c>
      <c r="R982">
        <f>MATCH(A982,'state-winning-votes'!$A$2:$L$2,0)</f>
        <v>4</v>
      </c>
      <c r="S982" cm="1">
        <f t="array" ref="S982">INDEX('state-winning-votes'!$A$1:$L$53,$Q982,$R982)</f>
        <v>135865</v>
      </c>
      <c r="T982">
        <f>INDEX('state-winning-votes'!$A$1:$L$53,MATCH($C982,'state-winning-votes'!$A:$A,0),MATCH($A982,'state-winning-votes'!$A$2:$L$2,0))</f>
        <v>135865</v>
      </c>
      <c r="U982" t="str">
        <f t="shared" si="46"/>
        <v>Reagan, Ronald</v>
      </c>
      <c r="V982" t="str">
        <f>_xlfn.XLOOKUP(INDEX('state-winning-votes'!$A$1:$L$53,MATCH($C982,'state-winning-votes'!$A:$A,0),MATCH($A982,'state-winning-votes'!$A$2:$L$2,0)),$L:$L,$H:$H)</f>
        <v>Reagan, Ronald</v>
      </c>
      <c r="W982" t="str">
        <f>VLOOKUP(A982,'national-winners'!$A$2:$B$13,2,0)</f>
        <v>Reagan, Ronald</v>
      </c>
      <c r="X982" t="str">
        <f t="shared" si="47"/>
        <v xml:space="preserve"> Ronald Reagan (W)</v>
      </c>
    </row>
    <row r="983" spans="1:24" x14ac:dyDescent="0.25">
      <c r="A983">
        <v>1984</v>
      </c>
      <c r="B983" t="s">
        <v>148</v>
      </c>
      <c r="C983" t="s">
        <v>149</v>
      </c>
      <c r="D983">
        <v>50</v>
      </c>
      <c r="E983">
        <v>13</v>
      </c>
      <c r="F983">
        <v>6</v>
      </c>
      <c r="G983" t="s">
        <v>16</v>
      </c>
      <c r="H983" t="s">
        <v>59</v>
      </c>
      <c r="I983" t="str">
        <f t="shared" si="45"/>
        <v>Other(L)</v>
      </c>
      <c r="K983" t="b">
        <v>0</v>
      </c>
      <c r="L983">
        <v>712</v>
      </c>
      <c r="M983">
        <v>234561</v>
      </c>
      <c r="N983">
        <v>20171015</v>
      </c>
      <c r="O983" t="s">
        <v>19</v>
      </c>
      <c r="P983" t="str">
        <f>IF(VLOOKUP(A983,'national-winners'!$A$2:$B$13,2,0)=H983,"W","L")</f>
        <v>L</v>
      </c>
      <c r="Q983">
        <f>MATCH(C983,'state-winning-votes'!A:A,0)</f>
        <v>49</v>
      </c>
      <c r="R983">
        <f>MATCH(A983,'state-winning-votes'!$A$2:$L$2,0)</f>
        <v>4</v>
      </c>
      <c r="S983" cm="1">
        <f t="array" ref="S983">INDEX('state-winning-votes'!$A$1:$L$53,$Q983,$R983)</f>
        <v>135865</v>
      </c>
      <c r="T983">
        <f>INDEX('state-winning-votes'!$A$1:$L$53,MATCH($C983,'state-winning-votes'!$A:$A,0),MATCH($A983,'state-winning-votes'!$A$2:$L$2,0))</f>
        <v>135865</v>
      </c>
      <c r="U983" t="str">
        <f t="shared" si="46"/>
        <v>Reagan, Ronald</v>
      </c>
      <c r="V983" t="str">
        <f>_xlfn.XLOOKUP(INDEX('state-winning-votes'!$A$1:$L$53,MATCH($C983,'state-winning-votes'!$A:$A,0),MATCH($A983,'state-winning-votes'!$A$2:$L$2,0)),$L:$L,$H:$H)</f>
        <v>Reagan, Ronald</v>
      </c>
      <c r="W983" t="str">
        <f>VLOOKUP(A983,'national-winners'!$A$2:$B$13,2,0)</f>
        <v>Reagan, Ronald</v>
      </c>
      <c r="X983" t="str">
        <f t="shared" si="47"/>
        <v xml:space="preserve"> Ronald Reagan (W)</v>
      </c>
    </row>
    <row r="984" spans="1:24" x14ac:dyDescent="0.25">
      <c r="A984">
        <v>1984</v>
      </c>
      <c r="B984" t="s">
        <v>148</v>
      </c>
      <c r="C984" t="s">
        <v>149</v>
      </c>
      <c r="D984">
        <v>50</v>
      </c>
      <c r="E984">
        <v>13</v>
      </c>
      <c r="F984">
        <v>6</v>
      </c>
      <c r="G984" t="s">
        <v>16</v>
      </c>
      <c r="H984" t="s">
        <v>48</v>
      </c>
      <c r="I984" t="str">
        <f t="shared" si="45"/>
        <v>Larouche, Lyndon, Jr.(L)</v>
      </c>
      <c r="J984" t="s">
        <v>35</v>
      </c>
      <c r="K984" t="b">
        <v>0</v>
      </c>
      <c r="L984">
        <v>423</v>
      </c>
      <c r="M984">
        <v>234561</v>
      </c>
      <c r="N984">
        <v>20171015</v>
      </c>
      <c r="O984" t="s">
        <v>19</v>
      </c>
      <c r="P984" t="str">
        <f>IF(VLOOKUP(A984,'national-winners'!$A$2:$B$13,2,0)=H984,"W","L")</f>
        <v>L</v>
      </c>
      <c r="Q984">
        <f>MATCH(C984,'state-winning-votes'!A:A,0)</f>
        <v>49</v>
      </c>
      <c r="R984">
        <f>MATCH(A984,'state-winning-votes'!$A$2:$L$2,0)</f>
        <v>4</v>
      </c>
      <c r="S984" cm="1">
        <f t="array" ref="S984">INDEX('state-winning-votes'!$A$1:$L$53,$Q984,$R984)</f>
        <v>135865</v>
      </c>
      <c r="T984">
        <f>INDEX('state-winning-votes'!$A$1:$L$53,MATCH($C984,'state-winning-votes'!$A:$A,0),MATCH($A984,'state-winning-votes'!$A$2:$L$2,0))</f>
        <v>135865</v>
      </c>
      <c r="U984" t="str">
        <f t="shared" si="46"/>
        <v>Reagan, Ronald</v>
      </c>
      <c r="V984" t="str">
        <f>_xlfn.XLOOKUP(INDEX('state-winning-votes'!$A$1:$L$53,MATCH($C984,'state-winning-votes'!$A:$A,0),MATCH($A984,'state-winning-votes'!$A$2:$L$2,0)),$L:$L,$H:$H)</f>
        <v>Reagan, Ronald</v>
      </c>
      <c r="W984" t="str">
        <f>VLOOKUP(A984,'national-winners'!$A$2:$B$13,2,0)</f>
        <v>Reagan, Ronald</v>
      </c>
      <c r="X984" t="str">
        <f t="shared" si="47"/>
        <v xml:space="preserve"> Ronald Reagan (W)</v>
      </c>
    </row>
    <row r="985" spans="1:24" x14ac:dyDescent="0.25">
      <c r="A985">
        <v>1984</v>
      </c>
      <c r="B985" t="s">
        <v>148</v>
      </c>
      <c r="C985" t="s">
        <v>149</v>
      </c>
      <c r="D985">
        <v>50</v>
      </c>
      <c r="E985">
        <v>13</v>
      </c>
      <c r="F985">
        <v>6</v>
      </c>
      <c r="G985" t="s">
        <v>16</v>
      </c>
      <c r="H985" t="s">
        <v>194</v>
      </c>
      <c r="I985" t="str">
        <f t="shared" si="45"/>
        <v>Serrette, Dennis(L)</v>
      </c>
      <c r="J985" t="s">
        <v>195</v>
      </c>
      <c r="K985" t="b">
        <v>0</v>
      </c>
      <c r="L985">
        <v>323</v>
      </c>
      <c r="M985">
        <v>234561</v>
      </c>
      <c r="N985">
        <v>20171015</v>
      </c>
      <c r="O985" t="s">
        <v>19</v>
      </c>
      <c r="P985" t="str">
        <f>IF(VLOOKUP(A985,'national-winners'!$A$2:$B$13,2,0)=H985,"W","L")</f>
        <v>L</v>
      </c>
      <c r="Q985">
        <f>MATCH(C985,'state-winning-votes'!A:A,0)</f>
        <v>49</v>
      </c>
      <c r="R985">
        <f>MATCH(A985,'state-winning-votes'!$A$2:$L$2,0)</f>
        <v>4</v>
      </c>
      <c r="S985" cm="1">
        <f t="array" ref="S985">INDEX('state-winning-votes'!$A$1:$L$53,$Q985,$R985)</f>
        <v>135865</v>
      </c>
      <c r="T985">
        <f>INDEX('state-winning-votes'!$A$1:$L$53,MATCH($C985,'state-winning-votes'!$A:$A,0),MATCH($A985,'state-winning-votes'!$A$2:$L$2,0))</f>
        <v>135865</v>
      </c>
      <c r="U985" t="str">
        <f t="shared" si="46"/>
        <v>Reagan, Ronald</v>
      </c>
      <c r="V985" t="str">
        <f>_xlfn.XLOOKUP(INDEX('state-winning-votes'!$A$1:$L$53,MATCH($C985,'state-winning-votes'!$A:$A,0),MATCH($A985,'state-winning-votes'!$A$2:$L$2,0)),$L:$L,$H:$H)</f>
        <v>Reagan, Ronald</v>
      </c>
      <c r="W985" t="str">
        <f>VLOOKUP(A985,'national-winners'!$A$2:$B$13,2,0)</f>
        <v>Reagan, Ronald</v>
      </c>
      <c r="X985" t="str">
        <f t="shared" si="47"/>
        <v xml:space="preserve"> Ronald Reagan (W)</v>
      </c>
    </row>
    <row r="986" spans="1:24" x14ac:dyDescent="0.25">
      <c r="A986">
        <v>1984</v>
      </c>
      <c r="B986" t="s">
        <v>148</v>
      </c>
      <c r="C986" t="s">
        <v>149</v>
      </c>
      <c r="D986">
        <v>50</v>
      </c>
      <c r="E986">
        <v>13</v>
      </c>
      <c r="F986">
        <v>6</v>
      </c>
      <c r="G986" t="s">
        <v>16</v>
      </c>
      <c r="H986" t="s">
        <v>196</v>
      </c>
      <c r="I986" t="str">
        <f t="shared" si="45"/>
        <v>Johnson, Sonia(L)</v>
      </c>
      <c r="J986" t="s">
        <v>168</v>
      </c>
      <c r="K986" t="b">
        <v>0</v>
      </c>
      <c r="L986">
        <v>264</v>
      </c>
      <c r="M986">
        <v>234561</v>
      </c>
      <c r="N986">
        <v>20171015</v>
      </c>
      <c r="O986" t="s">
        <v>19</v>
      </c>
      <c r="P986" t="str">
        <f>IF(VLOOKUP(A986,'national-winners'!$A$2:$B$13,2,0)=H986,"W","L")</f>
        <v>L</v>
      </c>
      <c r="Q986">
        <f>MATCH(C986,'state-winning-votes'!A:A,0)</f>
        <v>49</v>
      </c>
      <c r="R986">
        <f>MATCH(A986,'state-winning-votes'!$A$2:$L$2,0)</f>
        <v>4</v>
      </c>
      <c r="S986" cm="1">
        <f t="array" ref="S986">INDEX('state-winning-votes'!$A$1:$L$53,$Q986,$R986)</f>
        <v>135865</v>
      </c>
      <c r="T986">
        <f>INDEX('state-winning-votes'!$A$1:$L$53,MATCH($C986,'state-winning-votes'!$A:$A,0),MATCH($A986,'state-winning-votes'!$A$2:$L$2,0))</f>
        <v>135865</v>
      </c>
      <c r="U986" t="str">
        <f t="shared" si="46"/>
        <v>Reagan, Ronald</v>
      </c>
      <c r="V986" t="str">
        <f>_xlfn.XLOOKUP(INDEX('state-winning-votes'!$A$1:$L$53,MATCH($C986,'state-winning-votes'!$A:$A,0),MATCH($A986,'state-winning-votes'!$A$2:$L$2,0)),$L:$L,$H:$H)</f>
        <v>Reagan, Ronald</v>
      </c>
      <c r="W986" t="str">
        <f>VLOOKUP(A986,'national-winners'!$A$2:$B$13,2,0)</f>
        <v>Reagan, Ronald</v>
      </c>
      <c r="X986" t="str">
        <f t="shared" si="47"/>
        <v xml:space="preserve"> Ronald Reagan (W)</v>
      </c>
    </row>
    <row r="987" spans="1:24" x14ac:dyDescent="0.25">
      <c r="A987">
        <v>1984</v>
      </c>
      <c r="B987" t="s">
        <v>148</v>
      </c>
      <c r="C987" t="s">
        <v>149</v>
      </c>
      <c r="D987">
        <v>50</v>
      </c>
      <c r="E987">
        <v>13</v>
      </c>
      <c r="F987">
        <v>6</v>
      </c>
      <c r="G987" t="s">
        <v>16</v>
      </c>
      <c r="H987" t="s">
        <v>193</v>
      </c>
      <c r="I987" t="str">
        <f t="shared" si="45"/>
        <v>Mason, Melvin(L)</v>
      </c>
      <c r="J987" t="s">
        <v>37</v>
      </c>
      <c r="K987" t="b">
        <v>0</v>
      </c>
      <c r="L987">
        <v>127</v>
      </c>
      <c r="M987">
        <v>234561</v>
      </c>
      <c r="N987">
        <v>20171015</v>
      </c>
      <c r="O987" t="s">
        <v>19</v>
      </c>
      <c r="P987" t="str">
        <f>IF(VLOOKUP(A987,'national-winners'!$A$2:$B$13,2,0)=H987,"W","L")</f>
        <v>L</v>
      </c>
      <c r="Q987">
        <f>MATCH(C987,'state-winning-votes'!A:A,0)</f>
        <v>49</v>
      </c>
      <c r="R987">
        <f>MATCH(A987,'state-winning-votes'!$A$2:$L$2,0)</f>
        <v>4</v>
      </c>
      <c r="S987" cm="1">
        <f t="array" ref="S987">INDEX('state-winning-votes'!$A$1:$L$53,$Q987,$R987)</f>
        <v>135865</v>
      </c>
      <c r="T987">
        <f>INDEX('state-winning-votes'!$A$1:$L$53,MATCH($C987,'state-winning-votes'!$A:$A,0),MATCH($A987,'state-winning-votes'!$A$2:$L$2,0))</f>
        <v>135865</v>
      </c>
      <c r="U987" t="str">
        <f t="shared" si="46"/>
        <v>Reagan, Ronald</v>
      </c>
      <c r="V987" t="str">
        <f>_xlfn.XLOOKUP(INDEX('state-winning-votes'!$A$1:$L$53,MATCH($C987,'state-winning-votes'!$A:$A,0),MATCH($A987,'state-winning-votes'!$A$2:$L$2,0)),$L:$L,$H:$H)</f>
        <v>Reagan, Ronald</v>
      </c>
      <c r="W987" t="str">
        <f>VLOOKUP(A987,'national-winners'!$A$2:$B$13,2,0)</f>
        <v>Reagan, Ronald</v>
      </c>
      <c r="X987" t="str">
        <f t="shared" si="47"/>
        <v xml:space="preserve"> Ronald Reagan (W)</v>
      </c>
    </row>
    <row r="988" spans="1:24" x14ac:dyDescent="0.25">
      <c r="A988">
        <v>1984</v>
      </c>
      <c r="B988" t="s">
        <v>148</v>
      </c>
      <c r="C988" t="s">
        <v>149</v>
      </c>
      <c r="D988">
        <v>50</v>
      </c>
      <c r="E988">
        <v>13</v>
      </c>
      <c r="F988">
        <v>6</v>
      </c>
      <c r="G988" t="s">
        <v>16</v>
      </c>
      <c r="H988" t="s">
        <v>26</v>
      </c>
      <c r="I988" t="str">
        <f t="shared" si="45"/>
        <v>Hall, Gus(L)</v>
      </c>
      <c r="J988" t="s">
        <v>27</v>
      </c>
      <c r="K988" t="b">
        <v>0</v>
      </c>
      <c r="L988">
        <v>115</v>
      </c>
      <c r="M988">
        <v>234561</v>
      </c>
      <c r="N988">
        <v>20171015</v>
      </c>
      <c r="O988" t="s">
        <v>19</v>
      </c>
      <c r="P988" t="str">
        <f>IF(VLOOKUP(A988,'national-winners'!$A$2:$B$13,2,0)=H988,"W","L")</f>
        <v>L</v>
      </c>
      <c r="Q988">
        <f>MATCH(C988,'state-winning-votes'!A:A,0)</f>
        <v>49</v>
      </c>
      <c r="R988">
        <f>MATCH(A988,'state-winning-votes'!$A$2:$L$2,0)</f>
        <v>4</v>
      </c>
      <c r="S988" cm="1">
        <f t="array" ref="S988">INDEX('state-winning-votes'!$A$1:$L$53,$Q988,$R988)</f>
        <v>135865</v>
      </c>
      <c r="T988">
        <f>INDEX('state-winning-votes'!$A$1:$L$53,MATCH($C988,'state-winning-votes'!$A:$A,0),MATCH($A988,'state-winning-votes'!$A$2:$L$2,0))</f>
        <v>135865</v>
      </c>
      <c r="U988" t="str">
        <f t="shared" si="46"/>
        <v>Reagan, Ronald</v>
      </c>
      <c r="V988" t="str">
        <f>_xlfn.XLOOKUP(INDEX('state-winning-votes'!$A$1:$L$53,MATCH($C988,'state-winning-votes'!$A:$A,0),MATCH($A988,'state-winning-votes'!$A$2:$L$2,0)),$L:$L,$H:$H)</f>
        <v>Reagan, Ronald</v>
      </c>
      <c r="W988" t="str">
        <f>VLOOKUP(A988,'national-winners'!$A$2:$B$13,2,0)</f>
        <v>Reagan, Ronald</v>
      </c>
      <c r="X988" t="str">
        <f t="shared" si="47"/>
        <v xml:space="preserve"> Ronald Reagan (W)</v>
      </c>
    </row>
    <row r="989" spans="1:24" x14ac:dyDescent="0.25">
      <c r="A989">
        <v>1984</v>
      </c>
      <c r="B989" t="s">
        <v>150</v>
      </c>
      <c r="C989" t="s">
        <v>151</v>
      </c>
      <c r="D989">
        <v>51</v>
      </c>
      <c r="E989">
        <v>54</v>
      </c>
      <c r="F989">
        <v>40</v>
      </c>
      <c r="G989" t="s">
        <v>16</v>
      </c>
      <c r="H989" t="s">
        <v>160</v>
      </c>
      <c r="I989" t="str">
        <f t="shared" si="45"/>
        <v>Reagan, Ronald(W)</v>
      </c>
      <c r="J989" t="s">
        <v>21</v>
      </c>
      <c r="K989" t="b">
        <v>0</v>
      </c>
      <c r="L989">
        <v>1337078</v>
      </c>
      <c r="M989">
        <v>2146635</v>
      </c>
      <c r="N989">
        <v>20171015</v>
      </c>
      <c r="O989" t="s">
        <v>19</v>
      </c>
      <c r="P989" t="str">
        <f>IF(VLOOKUP(A989,'national-winners'!$A$2:$B$13,2,0)=H989,"W","L")</f>
        <v>W</v>
      </c>
      <c r="Q989">
        <f>MATCH(C989,'state-winning-votes'!A:A,0)</f>
        <v>48</v>
      </c>
      <c r="R989">
        <f>MATCH(A989,'state-winning-votes'!$A$2:$L$2,0)</f>
        <v>4</v>
      </c>
      <c r="S989" cm="1">
        <f t="array" ref="S989">INDEX('state-winning-votes'!$A$1:$L$53,$Q989,$R989)</f>
        <v>1337078</v>
      </c>
      <c r="T989">
        <f>INDEX('state-winning-votes'!$A$1:$L$53,MATCH($C989,'state-winning-votes'!$A:$A,0),MATCH($A989,'state-winning-votes'!$A$2:$L$2,0))</f>
        <v>1337078</v>
      </c>
      <c r="U989" t="str">
        <f t="shared" si="46"/>
        <v>Reagan, Ronald</v>
      </c>
      <c r="V989" t="str">
        <f>_xlfn.XLOOKUP(INDEX('state-winning-votes'!$A$1:$L$53,MATCH($C989,'state-winning-votes'!$A:$A,0),MATCH($A989,'state-winning-votes'!$A$2:$L$2,0)),$L:$L,$H:$H)</f>
        <v>Reagan, Ronald</v>
      </c>
      <c r="W989" t="str">
        <f>VLOOKUP(A989,'national-winners'!$A$2:$B$13,2,0)</f>
        <v>Reagan, Ronald</v>
      </c>
      <c r="X989" t="str">
        <f t="shared" si="47"/>
        <v xml:space="preserve"> Ronald Reagan (W)</v>
      </c>
    </row>
    <row r="990" spans="1:24" x14ac:dyDescent="0.25">
      <c r="A990">
        <v>1984</v>
      </c>
      <c r="B990" t="s">
        <v>150</v>
      </c>
      <c r="C990" t="s">
        <v>151</v>
      </c>
      <c r="D990">
        <v>51</v>
      </c>
      <c r="E990">
        <v>54</v>
      </c>
      <c r="F990">
        <v>40</v>
      </c>
      <c r="G990" t="s">
        <v>16</v>
      </c>
      <c r="H990" t="s">
        <v>189</v>
      </c>
      <c r="I990" t="str">
        <f t="shared" si="45"/>
        <v>Mondale, Walter(L)</v>
      </c>
      <c r="J990" t="s">
        <v>18</v>
      </c>
      <c r="K990" t="b">
        <v>0</v>
      </c>
      <c r="L990">
        <v>796250</v>
      </c>
      <c r="M990">
        <v>2146635</v>
      </c>
      <c r="N990">
        <v>20171015</v>
      </c>
      <c r="O990" t="s">
        <v>19</v>
      </c>
      <c r="P990" t="str">
        <f>IF(VLOOKUP(A990,'national-winners'!$A$2:$B$13,2,0)=H990,"W","L")</f>
        <v>L</v>
      </c>
      <c r="Q990">
        <f>MATCH(C990,'state-winning-votes'!A:A,0)</f>
        <v>48</v>
      </c>
      <c r="R990">
        <f>MATCH(A990,'state-winning-votes'!$A$2:$L$2,0)</f>
        <v>4</v>
      </c>
      <c r="S990" cm="1">
        <f t="array" ref="S990">INDEX('state-winning-votes'!$A$1:$L$53,$Q990,$R990)</f>
        <v>1337078</v>
      </c>
      <c r="T990">
        <f>INDEX('state-winning-votes'!$A$1:$L$53,MATCH($C990,'state-winning-votes'!$A:$A,0),MATCH($A990,'state-winning-votes'!$A$2:$L$2,0))</f>
        <v>1337078</v>
      </c>
      <c r="U990" t="str">
        <f t="shared" si="46"/>
        <v>Reagan, Ronald</v>
      </c>
      <c r="V990" t="str">
        <f>_xlfn.XLOOKUP(INDEX('state-winning-votes'!$A$1:$L$53,MATCH($C990,'state-winning-votes'!$A:$A,0),MATCH($A990,'state-winning-votes'!$A$2:$L$2,0)),$L:$L,$H:$H)</f>
        <v>Reagan, Ronald</v>
      </c>
      <c r="W990" t="str">
        <f>VLOOKUP(A990,'national-winners'!$A$2:$B$13,2,0)</f>
        <v>Reagan, Ronald</v>
      </c>
      <c r="X990" t="str">
        <f t="shared" si="47"/>
        <v xml:space="preserve"> Ronald Reagan (W)</v>
      </c>
    </row>
    <row r="991" spans="1:24" x14ac:dyDescent="0.25">
      <c r="A991">
        <v>1984</v>
      </c>
      <c r="B991" t="s">
        <v>150</v>
      </c>
      <c r="C991" t="s">
        <v>151</v>
      </c>
      <c r="D991">
        <v>51</v>
      </c>
      <c r="E991">
        <v>54</v>
      </c>
      <c r="F991">
        <v>40</v>
      </c>
      <c r="G991" t="s">
        <v>16</v>
      </c>
      <c r="H991" t="s">
        <v>48</v>
      </c>
      <c r="I991" t="str">
        <f t="shared" si="45"/>
        <v>Larouche, Lyndon, Jr.(L)</v>
      </c>
      <c r="J991" t="s">
        <v>35</v>
      </c>
      <c r="K991" t="b">
        <v>0</v>
      </c>
      <c r="L991">
        <v>13307</v>
      </c>
      <c r="M991">
        <v>2146635</v>
      </c>
      <c r="N991">
        <v>20171015</v>
      </c>
      <c r="O991" t="s">
        <v>19</v>
      </c>
      <c r="P991" t="str">
        <f>IF(VLOOKUP(A991,'national-winners'!$A$2:$B$13,2,0)=H991,"W","L")</f>
        <v>L</v>
      </c>
      <c r="Q991">
        <f>MATCH(C991,'state-winning-votes'!A:A,0)</f>
        <v>48</v>
      </c>
      <c r="R991">
        <f>MATCH(A991,'state-winning-votes'!$A$2:$L$2,0)</f>
        <v>4</v>
      </c>
      <c r="S991" cm="1">
        <f t="array" ref="S991">INDEX('state-winning-votes'!$A$1:$L$53,$Q991,$R991)</f>
        <v>1337078</v>
      </c>
      <c r="T991">
        <f>INDEX('state-winning-votes'!$A$1:$L$53,MATCH($C991,'state-winning-votes'!$A:$A,0),MATCH($A991,'state-winning-votes'!$A$2:$L$2,0))</f>
        <v>1337078</v>
      </c>
      <c r="U991" t="str">
        <f t="shared" si="46"/>
        <v>Reagan, Ronald</v>
      </c>
      <c r="V991" t="str">
        <f>_xlfn.XLOOKUP(INDEX('state-winning-votes'!$A$1:$L$53,MATCH($C991,'state-winning-votes'!$A:$A,0),MATCH($A991,'state-winning-votes'!$A$2:$L$2,0)),$L:$L,$H:$H)</f>
        <v>Reagan, Ronald</v>
      </c>
      <c r="W991" t="str">
        <f>VLOOKUP(A991,'national-winners'!$A$2:$B$13,2,0)</f>
        <v>Reagan, Ronald</v>
      </c>
      <c r="X991" t="str">
        <f t="shared" si="47"/>
        <v xml:space="preserve"> Ronald Reagan (W)</v>
      </c>
    </row>
    <row r="992" spans="1:24" x14ac:dyDescent="0.25">
      <c r="A992">
        <v>1984</v>
      </c>
      <c r="B992" t="s">
        <v>152</v>
      </c>
      <c r="C992" t="s">
        <v>153</v>
      </c>
      <c r="D992">
        <v>53</v>
      </c>
      <c r="E992">
        <v>91</v>
      </c>
      <c r="F992">
        <v>73</v>
      </c>
      <c r="G992" t="s">
        <v>16</v>
      </c>
      <c r="H992" t="s">
        <v>160</v>
      </c>
      <c r="I992" t="str">
        <f t="shared" si="45"/>
        <v>Reagan, Ronald(W)</v>
      </c>
      <c r="J992" t="s">
        <v>21</v>
      </c>
      <c r="K992" t="b">
        <v>0</v>
      </c>
      <c r="L992">
        <v>1051670</v>
      </c>
      <c r="M992">
        <v>1874910</v>
      </c>
      <c r="N992">
        <v>20171015</v>
      </c>
      <c r="O992" t="s">
        <v>19</v>
      </c>
      <c r="P992" t="str">
        <f>IF(VLOOKUP(A992,'national-winners'!$A$2:$B$13,2,0)=H992,"W","L")</f>
        <v>W</v>
      </c>
      <c r="Q992">
        <f>MATCH(C992,'state-winning-votes'!A:A,0)</f>
        <v>50</v>
      </c>
      <c r="R992">
        <f>MATCH(A992,'state-winning-votes'!$A$2:$L$2,0)</f>
        <v>4</v>
      </c>
      <c r="S992" cm="1">
        <f t="array" ref="S992">INDEX('state-winning-votes'!$A$1:$L$53,$Q992,$R992)</f>
        <v>1051670</v>
      </c>
      <c r="T992">
        <f>INDEX('state-winning-votes'!$A$1:$L$53,MATCH($C992,'state-winning-votes'!$A:$A,0),MATCH($A992,'state-winning-votes'!$A$2:$L$2,0))</f>
        <v>1051670</v>
      </c>
      <c r="U992" t="str">
        <f t="shared" si="46"/>
        <v>Reagan, Ronald</v>
      </c>
      <c r="V992" t="str">
        <f>_xlfn.XLOOKUP(INDEX('state-winning-votes'!$A$1:$L$53,MATCH($C992,'state-winning-votes'!$A:$A,0),MATCH($A992,'state-winning-votes'!$A$2:$L$2,0)),$L:$L,$H:$H)</f>
        <v>Reagan, Ronald</v>
      </c>
      <c r="W992" t="str">
        <f>VLOOKUP(A992,'national-winners'!$A$2:$B$13,2,0)</f>
        <v>Reagan, Ronald</v>
      </c>
      <c r="X992" t="str">
        <f t="shared" si="47"/>
        <v xml:space="preserve"> Ronald Reagan (W)</v>
      </c>
    </row>
    <row r="993" spans="1:24" x14ac:dyDescent="0.25">
      <c r="A993">
        <v>1984</v>
      </c>
      <c r="B993" t="s">
        <v>152</v>
      </c>
      <c r="C993" t="s">
        <v>153</v>
      </c>
      <c r="D993">
        <v>53</v>
      </c>
      <c r="E993">
        <v>91</v>
      </c>
      <c r="F993">
        <v>73</v>
      </c>
      <c r="G993" t="s">
        <v>16</v>
      </c>
      <c r="H993" t="s">
        <v>189</v>
      </c>
      <c r="I993" t="str">
        <f t="shared" si="45"/>
        <v>Mondale, Walter(L)</v>
      </c>
      <c r="J993" t="s">
        <v>18</v>
      </c>
      <c r="K993" t="b">
        <v>0</v>
      </c>
      <c r="L993">
        <v>798352</v>
      </c>
      <c r="M993">
        <v>1874910</v>
      </c>
      <c r="N993">
        <v>20171015</v>
      </c>
      <c r="O993" t="s">
        <v>19</v>
      </c>
      <c r="P993" t="str">
        <f>IF(VLOOKUP(A993,'national-winners'!$A$2:$B$13,2,0)=H993,"W","L")</f>
        <v>L</v>
      </c>
      <c r="Q993">
        <f>MATCH(C993,'state-winning-votes'!A:A,0)</f>
        <v>50</v>
      </c>
      <c r="R993">
        <f>MATCH(A993,'state-winning-votes'!$A$2:$L$2,0)</f>
        <v>4</v>
      </c>
      <c r="S993" cm="1">
        <f t="array" ref="S993">INDEX('state-winning-votes'!$A$1:$L$53,$Q993,$R993)</f>
        <v>1051670</v>
      </c>
      <c r="T993">
        <f>INDEX('state-winning-votes'!$A$1:$L$53,MATCH($C993,'state-winning-votes'!$A:$A,0),MATCH($A993,'state-winning-votes'!$A$2:$L$2,0))</f>
        <v>1051670</v>
      </c>
      <c r="U993" t="str">
        <f t="shared" si="46"/>
        <v>Reagan, Ronald</v>
      </c>
      <c r="V993" t="str">
        <f>_xlfn.XLOOKUP(INDEX('state-winning-votes'!$A$1:$L$53,MATCH($C993,'state-winning-votes'!$A:$A,0),MATCH($A993,'state-winning-votes'!$A$2:$L$2,0)),$L:$L,$H:$H)</f>
        <v>Reagan, Ronald</v>
      </c>
      <c r="W993" t="str">
        <f>VLOOKUP(A993,'national-winners'!$A$2:$B$13,2,0)</f>
        <v>Reagan, Ronald</v>
      </c>
      <c r="X993" t="str">
        <f t="shared" si="47"/>
        <v xml:space="preserve"> Ronald Reagan (W)</v>
      </c>
    </row>
    <row r="994" spans="1:24" x14ac:dyDescent="0.25">
      <c r="A994">
        <v>1984</v>
      </c>
      <c r="B994" t="s">
        <v>152</v>
      </c>
      <c r="C994" t="s">
        <v>153</v>
      </c>
      <c r="D994">
        <v>53</v>
      </c>
      <c r="E994">
        <v>91</v>
      </c>
      <c r="F994">
        <v>73</v>
      </c>
      <c r="G994" t="s">
        <v>16</v>
      </c>
      <c r="H994" t="s">
        <v>190</v>
      </c>
      <c r="I994" t="str">
        <f t="shared" si="45"/>
        <v>Bergland, David(L)</v>
      </c>
      <c r="J994" t="s">
        <v>29</v>
      </c>
      <c r="K994" t="b">
        <v>0</v>
      </c>
      <c r="L994">
        <v>8844</v>
      </c>
      <c r="M994">
        <v>1874910</v>
      </c>
      <c r="N994">
        <v>20171015</v>
      </c>
      <c r="O994" t="s">
        <v>19</v>
      </c>
      <c r="P994" t="str">
        <f>IF(VLOOKUP(A994,'national-winners'!$A$2:$B$13,2,0)=H994,"W","L")</f>
        <v>L</v>
      </c>
      <c r="Q994">
        <f>MATCH(C994,'state-winning-votes'!A:A,0)</f>
        <v>50</v>
      </c>
      <c r="R994">
        <f>MATCH(A994,'state-winning-votes'!$A$2:$L$2,0)</f>
        <v>4</v>
      </c>
      <c r="S994" cm="1">
        <f t="array" ref="S994">INDEX('state-winning-votes'!$A$1:$L$53,$Q994,$R994)</f>
        <v>1051670</v>
      </c>
      <c r="T994">
        <f>INDEX('state-winning-votes'!$A$1:$L$53,MATCH($C994,'state-winning-votes'!$A:$A,0),MATCH($A994,'state-winning-votes'!$A$2:$L$2,0))</f>
        <v>1051670</v>
      </c>
      <c r="U994" t="str">
        <f t="shared" si="46"/>
        <v>Reagan, Ronald</v>
      </c>
      <c r="V994" t="str">
        <f>_xlfn.XLOOKUP(INDEX('state-winning-votes'!$A$1:$L$53,MATCH($C994,'state-winning-votes'!$A:$A,0),MATCH($A994,'state-winning-votes'!$A$2:$L$2,0)),$L:$L,$H:$H)</f>
        <v>Reagan, Ronald</v>
      </c>
      <c r="W994" t="str">
        <f>VLOOKUP(A994,'national-winners'!$A$2:$B$13,2,0)</f>
        <v>Reagan, Ronald</v>
      </c>
      <c r="X994" t="str">
        <f t="shared" si="47"/>
        <v xml:space="preserve"> Ronald Reagan (W)</v>
      </c>
    </row>
    <row r="995" spans="1:24" x14ac:dyDescent="0.25">
      <c r="A995">
        <v>1984</v>
      </c>
      <c r="B995" t="s">
        <v>152</v>
      </c>
      <c r="C995" t="s">
        <v>153</v>
      </c>
      <c r="D995">
        <v>53</v>
      </c>
      <c r="E995">
        <v>91</v>
      </c>
      <c r="F995">
        <v>73</v>
      </c>
      <c r="G995" t="s">
        <v>16</v>
      </c>
      <c r="H995" t="s">
        <v>191</v>
      </c>
      <c r="I995" t="str">
        <f t="shared" si="45"/>
        <v>Richards, Bob(L)</v>
      </c>
      <c r="J995" t="s">
        <v>192</v>
      </c>
      <c r="K995" t="b">
        <v>0</v>
      </c>
      <c r="L995">
        <v>5724</v>
      </c>
      <c r="M995">
        <v>1874910</v>
      </c>
      <c r="N995">
        <v>20171015</v>
      </c>
      <c r="O995" t="s">
        <v>19</v>
      </c>
      <c r="P995" t="str">
        <f>IF(VLOOKUP(A995,'national-winners'!$A$2:$B$13,2,0)=H995,"W","L")</f>
        <v>L</v>
      </c>
      <c r="Q995">
        <f>MATCH(C995,'state-winning-votes'!A:A,0)</f>
        <v>50</v>
      </c>
      <c r="R995">
        <f>MATCH(A995,'state-winning-votes'!$A$2:$L$2,0)</f>
        <v>4</v>
      </c>
      <c r="S995" cm="1">
        <f t="array" ref="S995">INDEX('state-winning-votes'!$A$1:$L$53,$Q995,$R995)</f>
        <v>1051670</v>
      </c>
      <c r="T995">
        <f>INDEX('state-winning-votes'!$A$1:$L$53,MATCH($C995,'state-winning-votes'!$A:$A,0),MATCH($A995,'state-winning-votes'!$A$2:$L$2,0))</f>
        <v>1051670</v>
      </c>
      <c r="U995" t="str">
        <f t="shared" si="46"/>
        <v>Reagan, Ronald</v>
      </c>
      <c r="V995" t="str">
        <f>_xlfn.XLOOKUP(INDEX('state-winning-votes'!$A$1:$L$53,MATCH($C995,'state-winning-votes'!$A:$A,0),MATCH($A995,'state-winning-votes'!$A$2:$L$2,0)),$L:$L,$H:$H)</f>
        <v>Reagan, Ronald</v>
      </c>
      <c r="W995" t="str">
        <f>VLOOKUP(A995,'national-winners'!$A$2:$B$13,2,0)</f>
        <v>Reagan, Ronald</v>
      </c>
      <c r="X995" t="str">
        <f t="shared" si="47"/>
        <v xml:space="preserve"> Ronald Reagan (W)</v>
      </c>
    </row>
    <row r="996" spans="1:24" x14ac:dyDescent="0.25">
      <c r="A996">
        <v>1984</v>
      </c>
      <c r="B996" t="s">
        <v>152</v>
      </c>
      <c r="C996" t="s">
        <v>153</v>
      </c>
      <c r="D996">
        <v>53</v>
      </c>
      <c r="E996">
        <v>91</v>
      </c>
      <c r="F996">
        <v>73</v>
      </c>
      <c r="G996" t="s">
        <v>16</v>
      </c>
      <c r="H996" t="s">
        <v>48</v>
      </c>
      <c r="I996" t="str">
        <f t="shared" si="45"/>
        <v>Larouche, Lyndon, Jr.(L)</v>
      </c>
      <c r="J996" t="s">
        <v>35</v>
      </c>
      <c r="K996" t="b">
        <v>0</v>
      </c>
      <c r="L996">
        <v>4712</v>
      </c>
      <c r="M996">
        <v>1874910</v>
      </c>
      <c r="N996">
        <v>20171015</v>
      </c>
      <c r="O996" t="s">
        <v>19</v>
      </c>
      <c r="P996" t="str">
        <f>IF(VLOOKUP(A996,'national-winners'!$A$2:$B$13,2,0)=H996,"W","L")</f>
        <v>L</v>
      </c>
      <c r="Q996">
        <f>MATCH(C996,'state-winning-votes'!A:A,0)</f>
        <v>50</v>
      </c>
      <c r="R996">
        <f>MATCH(A996,'state-winning-votes'!$A$2:$L$2,0)</f>
        <v>4</v>
      </c>
      <c r="S996" cm="1">
        <f t="array" ref="S996">INDEX('state-winning-votes'!$A$1:$L$53,$Q996,$R996)</f>
        <v>1051670</v>
      </c>
      <c r="T996">
        <f>INDEX('state-winning-votes'!$A$1:$L$53,MATCH($C996,'state-winning-votes'!$A:$A,0),MATCH($A996,'state-winning-votes'!$A$2:$L$2,0))</f>
        <v>1051670</v>
      </c>
      <c r="U996" t="str">
        <f t="shared" si="46"/>
        <v>Reagan, Ronald</v>
      </c>
      <c r="V996" t="str">
        <f>_xlfn.XLOOKUP(INDEX('state-winning-votes'!$A$1:$L$53,MATCH($C996,'state-winning-votes'!$A:$A,0),MATCH($A996,'state-winning-votes'!$A$2:$L$2,0)),$L:$L,$H:$H)</f>
        <v>Reagan, Ronald</v>
      </c>
      <c r="W996" t="str">
        <f>VLOOKUP(A996,'national-winners'!$A$2:$B$13,2,0)</f>
        <v>Reagan, Ronald</v>
      </c>
      <c r="X996" t="str">
        <f t="shared" si="47"/>
        <v xml:space="preserve"> Ronald Reagan (W)</v>
      </c>
    </row>
    <row r="997" spans="1:24" x14ac:dyDescent="0.25">
      <c r="A997">
        <v>1984</v>
      </c>
      <c r="B997" t="s">
        <v>152</v>
      </c>
      <c r="C997" t="s">
        <v>153</v>
      </c>
      <c r="D997">
        <v>53</v>
      </c>
      <c r="E997">
        <v>91</v>
      </c>
      <c r="F997">
        <v>73</v>
      </c>
      <c r="G997" t="s">
        <v>16</v>
      </c>
      <c r="H997" t="s">
        <v>196</v>
      </c>
      <c r="I997" t="str">
        <f t="shared" si="45"/>
        <v>Johnson, Sonia(L)</v>
      </c>
      <c r="J997" t="s">
        <v>168</v>
      </c>
      <c r="K997" t="b">
        <v>0</v>
      </c>
      <c r="L997">
        <v>1891</v>
      </c>
      <c r="M997">
        <v>1874910</v>
      </c>
      <c r="N997">
        <v>20171015</v>
      </c>
      <c r="O997" t="s">
        <v>19</v>
      </c>
      <c r="P997" t="str">
        <f>IF(VLOOKUP(A997,'national-winners'!$A$2:$B$13,2,0)=H997,"W","L")</f>
        <v>L</v>
      </c>
      <c r="Q997">
        <f>MATCH(C997,'state-winning-votes'!A:A,0)</f>
        <v>50</v>
      </c>
      <c r="R997">
        <f>MATCH(A997,'state-winning-votes'!$A$2:$L$2,0)</f>
        <v>4</v>
      </c>
      <c r="S997" cm="1">
        <f t="array" ref="S997">INDEX('state-winning-votes'!$A$1:$L$53,$Q997,$R997)</f>
        <v>1051670</v>
      </c>
      <c r="T997">
        <f>INDEX('state-winning-votes'!$A$1:$L$53,MATCH($C997,'state-winning-votes'!$A:$A,0),MATCH($A997,'state-winning-votes'!$A$2:$L$2,0))</f>
        <v>1051670</v>
      </c>
      <c r="U997" t="str">
        <f t="shared" si="46"/>
        <v>Reagan, Ronald</v>
      </c>
      <c r="V997" t="str">
        <f>_xlfn.XLOOKUP(INDEX('state-winning-votes'!$A$1:$L$53,MATCH($C997,'state-winning-votes'!$A:$A,0),MATCH($A997,'state-winning-votes'!$A$2:$L$2,0)),$L:$L,$H:$H)</f>
        <v>Reagan, Ronald</v>
      </c>
      <c r="W997" t="str">
        <f>VLOOKUP(A997,'national-winners'!$A$2:$B$13,2,0)</f>
        <v>Reagan, Ronald</v>
      </c>
      <c r="X997" t="str">
        <f t="shared" si="47"/>
        <v xml:space="preserve"> Ronald Reagan (W)</v>
      </c>
    </row>
    <row r="998" spans="1:24" x14ac:dyDescent="0.25">
      <c r="A998">
        <v>1984</v>
      </c>
      <c r="B998" t="s">
        <v>152</v>
      </c>
      <c r="C998" t="s">
        <v>153</v>
      </c>
      <c r="D998">
        <v>53</v>
      </c>
      <c r="E998">
        <v>91</v>
      </c>
      <c r="F998">
        <v>73</v>
      </c>
      <c r="G998" t="s">
        <v>16</v>
      </c>
      <c r="H998" t="s">
        <v>194</v>
      </c>
      <c r="I998" t="str">
        <f t="shared" si="45"/>
        <v>Serrette, Dennis(L)</v>
      </c>
      <c r="J998" t="s">
        <v>195</v>
      </c>
      <c r="K998" t="b">
        <v>0</v>
      </c>
      <c r="L998">
        <v>1654</v>
      </c>
      <c r="M998">
        <v>1874910</v>
      </c>
      <c r="N998">
        <v>20171015</v>
      </c>
      <c r="O998" t="s">
        <v>19</v>
      </c>
      <c r="P998" t="str">
        <f>IF(VLOOKUP(A998,'national-winners'!$A$2:$B$13,2,0)=H998,"W","L")</f>
        <v>L</v>
      </c>
      <c r="Q998">
        <f>MATCH(C998,'state-winning-votes'!A:A,0)</f>
        <v>50</v>
      </c>
      <c r="R998">
        <f>MATCH(A998,'state-winning-votes'!$A$2:$L$2,0)</f>
        <v>4</v>
      </c>
      <c r="S998" cm="1">
        <f t="array" ref="S998">INDEX('state-winning-votes'!$A$1:$L$53,$Q998,$R998)</f>
        <v>1051670</v>
      </c>
      <c r="T998">
        <f>INDEX('state-winning-votes'!$A$1:$L$53,MATCH($C998,'state-winning-votes'!$A:$A,0),MATCH($A998,'state-winning-votes'!$A$2:$L$2,0))</f>
        <v>1051670</v>
      </c>
      <c r="U998" t="str">
        <f t="shared" si="46"/>
        <v>Reagan, Ronald</v>
      </c>
      <c r="V998" t="str">
        <f>_xlfn.XLOOKUP(INDEX('state-winning-votes'!$A$1:$L$53,MATCH($C998,'state-winning-votes'!$A:$A,0),MATCH($A998,'state-winning-votes'!$A$2:$L$2,0)),$L:$L,$H:$H)</f>
        <v>Reagan, Ronald</v>
      </c>
      <c r="W998" t="str">
        <f>VLOOKUP(A998,'national-winners'!$A$2:$B$13,2,0)</f>
        <v>Reagan, Ronald</v>
      </c>
      <c r="X998" t="str">
        <f t="shared" si="47"/>
        <v xml:space="preserve"> Ronald Reagan (W)</v>
      </c>
    </row>
    <row r="999" spans="1:24" x14ac:dyDescent="0.25">
      <c r="A999">
        <v>1984</v>
      </c>
      <c r="B999" t="s">
        <v>152</v>
      </c>
      <c r="C999" t="s">
        <v>153</v>
      </c>
      <c r="D999">
        <v>53</v>
      </c>
      <c r="E999">
        <v>91</v>
      </c>
      <c r="F999">
        <v>73</v>
      </c>
      <c r="G999" t="s">
        <v>16</v>
      </c>
      <c r="H999" t="s">
        <v>26</v>
      </c>
      <c r="I999" t="str">
        <f t="shared" si="45"/>
        <v>Hall, Gus(L)</v>
      </c>
      <c r="J999" t="s">
        <v>27</v>
      </c>
      <c r="K999" t="b">
        <v>0</v>
      </c>
      <c r="L999">
        <v>814</v>
      </c>
      <c r="M999">
        <v>1874910</v>
      </c>
      <c r="N999">
        <v>20171015</v>
      </c>
      <c r="O999" t="s">
        <v>19</v>
      </c>
      <c r="P999" t="str">
        <f>IF(VLOOKUP(A999,'national-winners'!$A$2:$B$13,2,0)=H999,"W","L")</f>
        <v>L</v>
      </c>
      <c r="Q999">
        <f>MATCH(C999,'state-winning-votes'!A:A,0)</f>
        <v>50</v>
      </c>
      <c r="R999">
        <f>MATCH(A999,'state-winning-votes'!$A$2:$L$2,0)</f>
        <v>4</v>
      </c>
      <c r="S999" cm="1">
        <f t="array" ref="S999">INDEX('state-winning-votes'!$A$1:$L$53,$Q999,$R999)</f>
        <v>1051670</v>
      </c>
      <c r="T999">
        <f>INDEX('state-winning-votes'!$A$1:$L$53,MATCH($C999,'state-winning-votes'!$A:$A,0),MATCH($A999,'state-winning-votes'!$A$2:$L$2,0))</f>
        <v>1051670</v>
      </c>
      <c r="U999" t="str">
        <f t="shared" si="46"/>
        <v>Reagan, Ronald</v>
      </c>
      <c r="V999" t="str">
        <f>_xlfn.XLOOKUP(INDEX('state-winning-votes'!$A$1:$L$53,MATCH($C999,'state-winning-votes'!$A:$A,0),MATCH($A999,'state-winning-votes'!$A$2:$L$2,0)),$L:$L,$H:$H)</f>
        <v>Reagan, Ronald</v>
      </c>
      <c r="W999" t="str">
        <f>VLOOKUP(A999,'national-winners'!$A$2:$B$13,2,0)</f>
        <v>Reagan, Ronald</v>
      </c>
      <c r="X999" t="str">
        <f t="shared" si="47"/>
        <v xml:space="preserve"> Ronald Reagan (W)</v>
      </c>
    </row>
    <row r="1000" spans="1:24" x14ac:dyDescent="0.25">
      <c r="A1000">
        <v>1984</v>
      </c>
      <c r="B1000" t="s">
        <v>152</v>
      </c>
      <c r="C1000" t="s">
        <v>153</v>
      </c>
      <c r="D1000">
        <v>53</v>
      </c>
      <c r="E1000">
        <v>91</v>
      </c>
      <c r="F1000">
        <v>73</v>
      </c>
      <c r="G1000" t="s">
        <v>16</v>
      </c>
      <c r="H1000" t="s">
        <v>201</v>
      </c>
      <c r="I1000" t="str">
        <f t="shared" si="45"/>
        <v>Holmes, Larry(L)</v>
      </c>
      <c r="J1000" t="s">
        <v>170</v>
      </c>
      <c r="K1000" t="b">
        <v>0</v>
      </c>
      <c r="L1000">
        <v>641</v>
      </c>
      <c r="M1000">
        <v>1874910</v>
      </c>
      <c r="N1000">
        <v>20171015</v>
      </c>
      <c r="O1000" t="s">
        <v>19</v>
      </c>
      <c r="P1000" t="str">
        <f>IF(VLOOKUP(A1000,'national-winners'!$A$2:$B$13,2,0)=H1000,"W","L")</f>
        <v>L</v>
      </c>
      <c r="Q1000">
        <f>MATCH(C1000,'state-winning-votes'!A:A,0)</f>
        <v>50</v>
      </c>
      <c r="R1000">
        <f>MATCH(A1000,'state-winning-votes'!$A$2:$L$2,0)</f>
        <v>4</v>
      </c>
      <c r="S1000" cm="1">
        <f t="array" ref="S1000">INDEX('state-winning-votes'!$A$1:$L$53,$Q1000,$R1000)</f>
        <v>1051670</v>
      </c>
      <c r="T1000">
        <f>INDEX('state-winning-votes'!$A$1:$L$53,MATCH($C1000,'state-winning-votes'!$A:$A,0),MATCH($A1000,'state-winning-votes'!$A$2:$L$2,0))</f>
        <v>1051670</v>
      </c>
      <c r="U1000" t="str">
        <f t="shared" si="46"/>
        <v>Reagan, Ronald</v>
      </c>
      <c r="V1000" t="str">
        <f>_xlfn.XLOOKUP(INDEX('state-winning-votes'!$A$1:$L$53,MATCH($C1000,'state-winning-votes'!$A:$A,0),MATCH($A1000,'state-winning-votes'!$A$2:$L$2,0)),$L:$L,$H:$H)</f>
        <v>Reagan, Ronald</v>
      </c>
      <c r="W1000" t="str">
        <f>VLOOKUP(A1000,'national-winners'!$A$2:$B$13,2,0)</f>
        <v>Reagan, Ronald</v>
      </c>
      <c r="X1000" t="str">
        <f t="shared" si="47"/>
        <v xml:space="preserve"> Ronald Reagan (W)</v>
      </c>
    </row>
    <row r="1001" spans="1:24" x14ac:dyDescent="0.25">
      <c r="A1001">
        <v>1984</v>
      </c>
      <c r="B1001" t="s">
        <v>152</v>
      </c>
      <c r="C1001" t="s">
        <v>153</v>
      </c>
      <c r="D1001">
        <v>53</v>
      </c>
      <c r="E1001">
        <v>91</v>
      </c>
      <c r="F1001">
        <v>73</v>
      </c>
      <c r="G1001" t="s">
        <v>16</v>
      </c>
      <c r="H1001" t="s">
        <v>193</v>
      </c>
      <c r="I1001" t="str">
        <f t="shared" si="45"/>
        <v>Mason, Melvin(L)</v>
      </c>
      <c r="J1001" t="s">
        <v>37</v>
      </c>
      <c r="K1001" t="b">
        <v>0</v>
      </c>
      <c r="L1001">
        <v>608</v>
      </c>
      <c r="M1001">
        <v>1874910</v>
      </c>
      <c r="N1001">
        <v>20171015</v>
      </c>
      <c r="O1001" t="s">
        <v>19</v>
      </c>
      <c r="P1001" t="str">
        <f>IF(VLOOKUP(A1001,'national-winners'!$A$2:$B$13,2,0)=H1001,"W","L")</f>
        <v>L</v>
      </c>
      <c r="Q1001">
        <f>MATCH(C1001,'state-winning-votes'!A:A,0)</f>
        <v>50</v>
      </c>
      <c r="R1001">
        <f>MATCH(A1001,'state-winning-votes'!$A$2:$L$2,0)</f>
        <v>4</v>
      </c>
      <c r="S1001" cm="1">
        <f t="array" ref="S1001">INDEX('state-winning-votes'!$A$1:$L$53,$Q1001,$R1001)</f>
        <v>1051670</v>
      </c>
      <c r="T1001">
        <f>INDEX('state-winning-votes'!$A$1:$L$53,MATCH($C1001,'state-winning-votes'!$A:$A,0),MATCH($A1001,'state-winning-votes'!$A$2:$L$2,0))</f>
        <v>1051670</v>
      </c>
      <c r="U1001" t="str">
        <f t="shared" si="46"/>
        <v>Reagan, Ronald</v>
      </c>
      <c r="V1001" t="str">
        <f>_xlfn.XLOOKUP(INDEX('state-winning-votes'!$A$1:$L$53,MATCH($C1001,'state-winning-votes'!$A:$A,0),MATCH($A1001,'state-winning-votes'!$A$2:$L$2,0)),$L:$L,$H:$H)</f>
        <v>Reagan, Ronald</v>
      </c>
      <c r="W1001" t="str">
        <f>VLOOKUP(A1001,'national-winners'!$A$2:$B$13,2,0)</f>
        <v>Reagan, Ronald</v>
      </c>
      <c r="X1001" t="str">
        <f t="shared" si="47"/>
        <v xml:space="preserve"> Ronald Reagan (W)</v>
      </c>
    </row>
    <row r="1002" spans="1:24" x14ac:dyDescent="0.25">
      <c r="A1002">
        <v>1984</v>
      </c>
      <c r="B1002" t="s">
        <v>154</v>
      </c>
      <c r="C1002" t="s">
        <v>155</v>
      </c>
      <c r="D1002">
        <v>54</v>
      </c>
      <c r="E1002">
        <v>55</v>
      </c>
      <c r="F1002">
        <v>56</v>
      </c>
      <c r="G1002" t="s">
        <v>16</v>
      </c>
      <c r="H1002" t="s">
        <v>160</v>
      </c>
      <c r="I1002" t="str">
        <f t="shared" si="45"/>
        <v>Reagan, Ronald(W)</v>
      </c>
      <c r="J1002" t="s">
        <v>21</v>
      </c>
      <c r="K1002" t="b">
        <v>0</v>
      </c>
      <c r="L1002">
        <v>405483</v>
      </c>
      <c r="M1002">
        <v>735742</v>
      </c>
      <c r="N1002">
        <v>20171015</v>
      </c>
      <c r="O1002" t="s">
        <v>19</v>
      </c>
      <c r="P1002" t="str">
        <f>IF(VLOOKUP(A1002,'national-winners'!$A$2:$B$13,2,0)=H1002,"W","L")</f>
        <v>W</v>
      </c>
      <c r="Q1002">
        <f>MATCH(C1002,'state-winning-votes'!A:A,0)</f>
        <v>52</v>
      </c>
      <c r="R1002">
        <f>MATCH(A1002,'state-winning-votes'!$A$2:$L$2,0)</f>
        <v>4</v>
      </c>
      <c r="S1002" cm="1">
        <f t="array" ref="S1002">INDEX('state-winning-votes'!$A$1:$L$53,$Q1002,$R1002)</f>
        <v>405483</v>
      </c>
      <c r="T1002">
        <f>INDEX('state-winning-votes'!$A$1:$L$53,MATCH($C1002,'state-winning-votes'!$A:$A,0),MATCH($A1002,'state-winning-votes'!$A$2:$L$2,0))</f>
        <v>405483</v>
      </c>
      <c r="U1002" t="str">
        <f t="shared" si="46"/>
        <v>Reagan, Ronald</v>
      </c>
      <c r="V1002" t="str">
        <f>_xlfn.XLOOKUP(INDEX('state-winning-votes'!$A$1:$L$53,MATCH($C1002,'state-winning-votes'!$A:$A,0),MATCH($A1002,'state-winning-votes'!$A$2:$L$2,0)),$L:$L,$H:$H)</f>
        <v>Reagan, Ronald</v>
      </c>
      <c r="W1002" t="str">
        <f>VLOOKUP(A1002,'national-winners'!$A$2:$B$13,2,0)</f>
        <v>Reagan, Ronald</v>
      </c>
      <c r="X1002" t="str">
        <f t="shared" si="47"/>
        <v xml:space="preserve"> Ronald Reagan (W)</v>
      </c>
    </row>
    <row r="1003" spans="1:24" x14ac:dyDescent="0.25">
      <c r="A1003">
        <v>1984</v>
      </c>
      <c r="B1003" t="s">
        <v>154</v>
      </c>
      <c r="C1003" t="s">
        <v>155</v>
      </c>
      <c r="D1003">
        <v>54</v>
      </c>
      <c r="E1003">
        <v>55</v>
      </c>
      <c r="F1003">
        <v>56</v>
      </c>
      <c r="G1003" t="s">
        <v>16</v>
      </c>
      <c r="H1003" t="s">
        <v>189</v>
      </c>
      <c r="I1003" t="str">
        <f t="shared" si="45"/>
        <v>Mondale, Walter(L)</v>
      </c>
      <c r="J1003" t="s">
        <v>18</v>
      </c>
      <c r="K1003" t="b">
        <v>0</v>
      </c>
      <c r="L1003">
        <v>328125</v>
      </c>
      <c r="M1003">
        <v>735742</v>
      </c>
      <c r="N1003">
        <v>20171015</v>
      </c>
      <c r="O1003" t="s">
        <v>19</v>
      </c>
      <c r="P1003" t="str">
        <f>IF(VLOOKUP(A1003,'national-winners'!$A$2:$B$13,2,0)=H1003,"W","L")</f>
        <v>L</v>
      </c>
      <c r="Q1003">
        <f>MATCH(C1003,'state-winning-votes'!A:A,0)</f>
        <v>52</v>
      </c>
      <c r="R1003">
        <f>MATCH(A1003,'state-winning-votes'!$A$2:$L$2,0)</f>
        <v>4</v>
      </c>
      <c r="S1003" cm="1">
        <f t="array" ref="S1003">INDEX('state-winning-votes'!$A$1:$L$53,$Q1003,$R1003)</f>
        <v>405483</v>
      </c>
      <c r="T1003">
        <f>INDEX('state-winning-votes'!$A$1:$L$53,MATCH($C1003,'state-winning-votes'!$A:$A,0),MATCH($A1003,'state-winning-votes'!$A$2:$L$2,0))</f>
        <v>405483</v>
      </c>
      <c r="U1003" t="str">
        <f t="shared" si="46"/>
        <v>Reagan, Ronald</v>
      </c>
      <c r="V1003" t="str">
        <f>_xlfn.XLOOKUP(INDEX('state-winning-votes'!$A$1:$L$53,MATCH($C1003,'state-winning-votes'!$A:$A,0),MATCH($A1003,'state-winning-votes'!$A$2:$L$2,0)),$L:$L,$H:$H)</f>
        <v>Reagan, Ronald</v>
      </c>
      <c r="W1003" t="str">
        <f>VLOOKUP(A1003,'national-winners'!$A$2:$B$13,2,0)</f>
        <v>Reagan, Ronald</v>
      </c>
      <c r="X1003" t="str">
        <f t="shared" si="47"/>
        <v xml:space="preserve"> Ronald Reagan (W)</v>
      </c>
    </row>
    <row r="1004" spans="1:24" x14ac:dyDescent="0.25">
      <c r="A1004">
        <v>1984</v>
      </c>
      <c r="B1004" t="s">
        <v>154</v>
      </c>
      <c r="C1004" t="s">
        <v>155</v>
      </c>
      <c r="D1004">
        <v>54</v>
      </c>
      <c r="E1004">
        <v>55</v>
      </c>
      <c r="F1004">
        <v>56</v>
      </c>
      <c r="G1004" t="s">
        <v>16</v>
      </c>
      <c r="H1004" t="s">
        <v>191</v>
      </c>
      <c r="I1004" t="str">
        <f t="shared" si="45"/>
        <v>Richards, Bob(L)</v>
      </c>
      <c r="J1004" t="s">
        <v>192</v>
      </c>
      <c r="K1004" t="b">
        <v>0</v>
      </c>
      <c r="L1004">
        <v>996</v>
      </c>
      <c r="M1004">
        <v>735742</v>
      </c>
      <c r="N1004">
        <v>20171015</v>
      </c>
      <c r="O1004" t="s">
        <v>19</v>
      </c>
      <c r="P1004" t="str">
        <f>IF(VLOOKUP(A1004,'national-winners'!$A$2:$B$13,2,0)=H1004,"W","L")</f>
        <v>L</v>
      </c>
      <c r="Q1004">
        <f>MATCH(C1004,'state-winning-votes'!A:A,0)</f>
        <v>52</v>
      </c>
      <c r="R1004">
        <f>MATCH(A1004,'state-winning-votes'!$A$2:$L$2,0)</f>
        <v>4</v>
      </c>
      <c r="S1004" cm="1">
        <f t="array" ref="S1004">INDEX('state-winning-votes'!$A$1:$L$53,$Q1004,$R1004)</f>
        <v>405483</v>
      </c>
      <c r="T1004">
        <f>INDEX('state-winning-votes'!$A$1:$L$53,MATCH($C1004,'state-winning-votes'!$A:$A,0),MATCH($A1004,'state-winning-votes'!$A$2:$L$2,0))</f>
        <v>405483</v>
      </c>
      <c r="U1004" t="str">
        <f t="shared" si="46"/>
        <v>Reagan, Ronald</v>
      </c>
      <c r="V1004" t="str">
        <f>_xlfn.XLOOKUP(INDEX('state-winning-votes'!$A$1:$L$53,MATCH($C1004,'state-winning-votes'!$A:$A,0),MATCH($A1004,'state-winning-votes'!$A$2:$L$2,0)),$L:$L,$H:$H)</f>
        <v>Reagan, Ronald</v>
      </c>
      <c r="W1004" t="str">
        <f>VLOOKUP(A1004,'national-winners'!$A$2:$B$13,2,0)</f>
        <v>Reagan, Ronald</v>
      </c>
      <c r="X1004" t="str">
        <f t="shared" si="47"/>
        <v xml:space="preserve"> Ronald Reagan (W)</v>
      </c>
    </row>
    <row r="1005" spans="1:24" x14ac:dyDescent="0.25">
      <c r="A1005">
        <v>1984</v>
      </c>
      <c r="B1005" t="s">
        <v>154</v>
      </c>
      <c r="C1005" t="s">
        <v>155</v>
      </c>
      <c r="D1005">
        <v>54</v>
      </c>
      <c r="E1005">
        <v>55</v>
      </c>
      <c r="F1005">
        <v>56</v>
      </c>
      <c r="G1005" t="s">
        <v>16</v>
      </c>
      <c r="H1005" t="s">
        <v>193</v>
      </c>
      <c r="I1005" t="str">
        <f t="shared" si="45"/>
        <v>Mason, Melvin(L)</v>
      </c>
      <c r="J1005" t="s">
        <v>37</v>
      </c>
      <c r="K1005" t="b">
        <v>0</v>
      </c>
      <c r="L1005">
        <v>645</v>
      </c>
      <c r="M1005">
        <v>735742</v>
      </c>
      <c r="N1005">
        <v>20171015</v>
      </c>
      <c r="O1005" t="s">
        <v>19</v>
      </c>
      <c r="P1005" t="str">
        <f>IF(VLOOKUP(A1005,'national-winners'!$A$2:$B$13,2,0)=H1005,"W","L")</f>
        <v>L</v>
      </c>
      <c r="Q1005">
        <f>MATCH(C1005,'state-winning-votes'!A:A,0)</f>
        <v>52</v>
      </c>
      <c r="R1005">
        <f>MATCH(A1005,'state-winning-votes'!$A$2:$L$2,0)</f>
        <v>4</v>
      </c>
      <c r="S1005" cm="1">
        <f t="array" ref="S1005">INDEX('state-winning-votes'!$A$1:$L$53,$Q1005,$R1005)</f>
        <v>405483</v>
      </c>
      <c r="T1005">
        <f>INDEX('state-winning-votes'!$A$1:$L$53,MATCH($C1005,'state-winning-votes'!$A:$A,0),MATCH($A1005,'state-winning-votes'!$A$2:$L$2,0))</f>
        <v>405483</v>
      </c>
      <c r="U1005" t="str">
        <f t="shared" si="46"/>
        <v>Reagan, Ronald</v>
      </c>
      <c r="V1005" t="str">
        <f>_xlfn.XLOOKUP(INDEX('state-winning-votes'!$A$1:$L$53,MATCH($C1005,'state-winning-votes'!$A:$A,0),MATCH($A1005,'state-winning-votes'!$A$2:$L$2,0)),$L:$L,$H:$H)</f>
        <v>Reagan, Ronald</v>
      </c>
      <c r="W1005" t="str">
        <f>VLOOKUP(A1005,'national-winners'!$A$2:$B$13,2,0)</f>
        <v>Reagan, Ronald</v>
      </c>
      <c r="X1005" t="str">
        <f t="shared" si="47"/>
        <v xml:space="preserve"> Ronald Reagan (W)</v>
      </c>
    </row>
    <row r="1006" spans="1:24" x14ac:dyDescent="0.25">
      <c r="A1006">
        <v>1984</v>
      </c>
      <c r="B1006" t="s">
        <v>154</v>
      </c>
      <c r="C1006" t="s">
        <v>155</v>
      </c>
      <c r="D1006">
        <v>54</v>
      </c>
      <c r="E1006">
        <v>55</v>
      </c>
      <c r="F1006">
        <v>56</v>
      </c>
      <c r="G1006" t="s">
        <v>16</v>
      </c>
      <c r="H1006" t="s">
        <v>194</v>
      </c>
      <c r="I1006" t="str">
        <f t="shared" si="45"/>
        <v>Serrette, Dennis(L)</v>
      </c>
      <c r="J1006" t="s">
        <v>195</v>
      </c>
      <c r="K1006" t="b">
        <v>0</v>
      </c>
      <c r="L1006">
        <v>493</v>
      </c>
      <c r="M1006">
        <v>735742</v>
      </c>
      <c r="N1006">
        <v>20171015</v>
      </c>
      <c r="O1006" t="s">
        <v>19</v>
      </c>
      <c r="P1006" t="str">
        <f>IF(VLOOKUP(A1006,'national-winners'!$A$2:$B$13,2,0)=H1006,"W","L")</f>
        <v>L</v>
      </c>
      <c r="Q1006">
        <f>MATCH(C1006,'state-winning-votes'!A:A,0)</f>
        <v>52</v>
      </c>
      <c r="R1006">
        <f>MATCH(A1006,'state-winning-votes'!$A$2:$L$2,0)</f>
        <v>4</v>
      </c>
      <c r="S1006" cm="1">
        <f t="array" ref="S1006">INDEX('state-winning-votes'!$A$1:$L$53,$Q1006,$R1006)</f>
        <v>405483</v>
      </c>
      <c r="T1006">
        <f>INDEX('state-winning-votes'!$A$1:$L$53,MATCH($C1006,'state-winning-votes'!$A:$A,0),MATCH($A1006,'state-winning-votes'!$A$2:$L$2,0))</f>
        <v>405483</v>
      </c>
      <c r="U1006" t="str">
        <f t="shared" si="46"/>
        <v>Reagan, Ronald</v>
      </c>
      <c r="V1006" t="str">
        <f>_xlfn.XLOOKUP(INDEX('state-winning-votes'!$A$1:$L$53,MATCH($C1006,'state-winning-votes'!$A:$A,0),MATCH($A1006,'state-winning-votes'!$A$2:$L$2,0)),$L:$L,$H:$H)</f>
        <v>Reagan, Ronald</v>
      </c>
      <c r="W1006" t="str">
        <f>VLOOKUP(A1006,'national-winners'!$A$2:$B$13,2,0)</f>
        <v>Reagan, Ronald</v>
      </c>
      <c r="X1006" t="str">
        <f t="shared" si="47"/>
        <v xml:space="preserve"> Ronald Reagan (W)</v>
      </c>
    </row>
    <row r="1007" spans="1:24" x14ac:dyDescent="0.25">
      <c r="A1007">
        <v>1984</v>
      </c>
      <c r="B1007" t="s">
        <v>156</v>
      </c>
      <c r="C1007" t="s">
        <v>157</v>
      </c>
      <c r="D1007">
        <v>55</v>
      </c>
      <c r="E1007">
        <v>35</v>
      </c>
      <c r="F1007">
        <v>25</v>
      </c>
      <c r="G1007" t="s">
        <v>16</v>
      </c>
      <c r="H1007" t="s">
        <v>160</v>
      </c>
      <c r="I1007" t="str">
        <f t="shared" si="45"/>
        <v>Reagan, Ronald(W)</v>
      </c>
      <c r="J1007" t="s">
        <v>21</v>
      </c>
      <c r="K1007" t="b">
        <v>0</v>
      </c>
      <c r="L1007">
        <v>1198584</v>
      </c>
      <c r="M1007">
        <v>2211689</v>
      </c>
      <c r="N1007">
        <v>20171015</v>
      </c>
      <c r="O1007" t="s">
        <v>19</v>
      </c>
      <c r="P1007" t="str">
        <f>IF(VLOOKUP(A1007,'national-winners'!$A$2:$B$13,2,0)=H1007,"W","L")</f>
        <v>W</v>
      </c>
      <c r="Q1007">
        <f>MATCH(C1007,'state-winning-votes'!A:A,0)</f>
        <v>51</v>
      </c>
      <c r="R1007">
        <f>MATCH(A1007,'state-winning-votes'!$A$2:$L$2,0)</f>
        <v>4</v>
      </c>
      <c r="S1007" cm="1">
        <f t="array" ref="S1007">INDEX('state-winning-votes'!$A$1:$L$53,$Q1007,$R1007)</f>
        <v>1198584</v>
      </c>
      <c r="T1007">
        <f>INDEX('state-winning-votes'!$A$1:$L$53,MATCH($C1007,'state-winning-votes'!$A:$A,0),MATCH($A1007,'state-winning-votes'!$A$2:$L$2,0))</f>
        <v>1198584</v>
      </c>
      <c r="U1007" t="str">
        <f t="shared" si="46"/>
        <v>Reagan, Ronald</v>
      </c>
      <c r="V1007" t="str">
        <f>_xlfn.XLOOKUP(INDEX('state-winning-votes'!$A$1:$L$53,MATCH($C1007,'state-winning-votes'!$A:$A,0),MATCH($A1007,'state-winning-votes'!$A$2:$L$2,0)),$L:$L,$H:$H)</f>
        <v>Reagan, Ronald</v>
      </c>
      <c r="W1007" t="str">
        <f>VLOOKUP(A1007,'national-winners'!$A$2:$B$13,2,0)</f>
        <v>Reagan, Ronald</v>
      </c>
      <c r="X1007" t="str">
        <f t="shared" si="47"/>
        <v xml:space="preserve"> Ronald Reagan (W)</v>
      </c>
    </row>
    <row r="1008" spans="1:24" x14ac:dyDescent="0.25">
      <c r="A1008">
        <v>1984</v>
      </c>
      <c r="B1008" t="s">
        <v>156</v>
      </c>
      <c r="C1008" t="s">
        <v>157</v>
      </c>
      <c r="D1008">
        <v>55</v>
      </c>
      <c r="E1008">
        <v>35</v>
      </c>
      <c r="F1008">
        <v>25</v>
      </c>
      <c r="G1008" t="s">
        <v>16</v>
      </c>
      <c r="H1008" t="s">
        <v>189</v>
      </c>
      <c r="I1008" t="str">
        <f t="shared" si="45"/>
        <v>Mondale, Walter(L)</v>
      </c>
      <c r="J1008" t="s">
        <v>18</v>
      </c>
      <c r="K1008" t="b">
        <v>0</v>
      </c>
      <c r="L1008">
        <v>995740</v>
      </c>
      <c r="M1008">
        <v>2211689</v>
      </c>
      <c r="N1008">
        <v>20171015</v>
      </c>
      <c r="O1008" t="s">
        <v>19</v>
      </c>
      <c r="P1008" t="str">
        <f>IF(VLOOKUP(A1008,'national-winners'!$A$2:$B$13,2,0)=H1008,"W","L")</f>
        <v>L</v>
      </c>
      <c r="Q1008">
        <f>MATCH(C1008,'state-winning-votes'!A:A,0)</f>
        <v>51</v>
      </c>
      <c r="R1008">
        <f>MATCH(A1008,'state-winning-votes'!$A$2:$L$2,0)</f>
        <v>4</v>
      </c>
      <c r="S1008" cm="1">
        <f t="array" ref="S1008">INDEX('state-winning-votes'!$A$1:$L$53,$Q1008,$R1008)</f>
        <v>1198584</v>
      </c>
      <c r="T1008">
        <f>INDEX('state-winning-votes'!$A$1:$L$53,MATCH($C1008,'state-winning-votes'!$A:$A,0),MATCH($A1008,'state-winning-votes'!$A$2:$L$2,0))</f>
        <v>1198584</v>
      </c>
      <c r="U1008" t="str">
        <f t="shared" si="46"/>
        <v>Reagan, Ronald</v>
      </c>
      <c r="V1008" t="str">
        <f>_xlfn.XLOOKUP(INDEX('state-winning-votes'!$A$1:$L$53,MATCH($C1008,'state-winning-votes'!$A:$A,0),MATCH($A1008,'state-winning-votes'!$A$2:$L$2,0)),$L:$L,$H:$H)</f>
        <v>Reagan, Ronald</v>
      </c>
      <c r="W1008" t="str">
        <f>VLOOKUP(A1008,'national-winners'!$A$2:$B$13,2,0)</f>
        <v>Reagan, Ronald</v>
      </c>
      <c r="X1008" t="str">
        <f t="shared" si="47"/>
        <v xml:space="preserve"> Ronald Reagan (W)</v>
      </c>
    </row>
    <row r="1009" spans="1:24" x14ac:dyDescent="0.25">
      <c r="A1009">
        <v>1984</v>
      </c>
      <c r="B1009" t="s">
        <v>156</v>
      </c>
      <c r="C1009" t="s">
        <v>157</v>
      </c>
      <c r="D1009">
        <v>55</v>
      </c>
      <c r="E1009">
        <v>35</v>
      </c>
      <c r="F1009">
        <v>25</v>
      </c>
      <c r="G1009" t="s">
        <v>16</v>
      </c>
      <c r="H1009" t="s">
        <v>190</v>
      </c>
      <c r="I1009" t="str">
        <f t="shared" si="45"/>
        <v>Bergland, David(L)</v>
      </c>
      <c r="J1009" t="s">
        <v>29</v>
      </c>
      <c r="K1009" t="b">
        <v>0</v>
      </c>
      <c r="L1009">
        <v>4883</v>
      </c>
      <c r="M1009">
        <v>2211689</v>
      </c>
      <c r="N1009">
        <v>20171015</v>
      </c>
      <c r="O1009" t="s">
        <v>19</v>
      </c>
      <c r="P1009" t="str">
        <f>IF(VLOOKUP(A1009,'national-winners'!$A$2:$B$13,2,0)=H1009,"W","L")</f>
        <v>L</v>
      </c>
      <c r="Q1009">
        <f>MATCH(C1009,'state-winning-votes'!A:A,0)</f>
        <v>51</v>
      </c>
      <c r="R1009">
        <f>MATCH(A1009,'state-winning-votes'!$A$2:$L$2,0)</f>
        <v>4</v>
      </c>
      <c r="S1009" cm="1">
        <f t="array" ref="S1009">INDEX('state-winning-votes'!$A$1:$L$53,$Q1009,$R1009)</f>
        <v>1198584</v>
      </c>
      <c r="T1009">
        <f>INDEX('state-winning-votes'!$A$1:$L$53,MATCH($C1009,'state-winning-votes'!$A:$A,0),MATCH($A1009,'state-winning-votes'!$A$2:$L$2,0))</f>
        <v>1198584</v>
      </c>
      <c r="U1009" t="str">
        <f t="shared" si="46"/>
        <v>Reagan, Ronald</v>
      </c>
      <c r="V1009" t="str">
        <f>_xlfn.XLOOKUP(INDEX('state-winning-votes'!$A$1:$L$53,MATCH($C1009,'state-winning-votes'!$A:$A,0),MATCH($A1009,'state-winning-votes'!$A$2:$L$2,0)),$L:$L,$H:$H)</f>
        <v>Reagan, Ronald</v>
      </c>
      <c r="W1009" t="str">
        <f>VLOOKUP(A1009,'national-winners'!$A$2:$B$13,2,0)</f>
        <v>Reagan, Ronald</v>
      </c>
      <c r="X1009" t="str">
        <f t="shared" si="47"/>
        <v xml:space="preserve"> Ronald Reagan (W)</v>
      </c>
    </row>
    <row r="1010" spans="1:24" x14ac:dyDescent="0.25">
      <c r="A1010">
        <v>1984</v>
      </c>
      <c r="B1010" t="s">
        <v>156</v>
      </c>
      <c r="C1010" t="s">
        <v>157</v>
      </c>
      <c r="D1010">
        <v>55</v>
      </c>
      <c r="E1010">
        <v>35</v>
      </c>
      <c r="F1010">
        <v>25</v>
      </c>
      <c r="G1010" t="s">
        <v>16</v>
      </c>
      <c r="H1010" t="s">
        <v>191</v>
      </c>
      <c r="I1010" t="str">
        <f t="shared" si="45"/>
        <v>Richards, Bob(L)</v>
      </c>
      <c r="J1010" t="s">
        <v>192</v>
      </c>
      <c r="K1010" t="b">
        <v>0</v>
      </c>
      <c r="L1010">
        <v>3864</v>
      </c>
      <c r="M1010">
        <v>2211689</v>
      </c>
      <c r="N1010">
        <v>20171015</v>
      </c>
      <c r="O1010" t="s">
        <v>19</v>
      </c>
      <c r="P1010" t="str">
        <f>IF(VLOOKUP(A1010,'national-winners'!$A$2:$B$13,2,0)=H1010,"W","L")</f>
        <v>L</v>
      </c>
      <c r="Q1010">
        <f>MATCH(C1010,'state-winning-votes'!A:A,0)</f>
        <v>51</v>
      </c>
      <c r="R1010">
        <f>MATCH(A1010,'state-winning-votes'!$A$2:$L$2,0)</f>
        <v>4</v>
      </c>
      <c r="S1010" cm="1">
        <f t="array" ref="S1010">INDEX('state-winning-votes'!$A$1:$L$53,$Q1010,$R1010)</f>
        <v>1198584</v>
      </c>
      <c r="T1010">
        <f>INDEX('state-winning-votes'!$A$1:$L$53,MATCH($C1010,'state-winning-votes'!$A:$A,0),MATCH($A1010,'state-winning-votes'!$A$2:$L$2,0))</f>
        <v>1198584</v>
      </c>
      <c r="U1010" t="str">
        <f t="shared" si="46"/>
        <v>Reagan, Ronald</v>
      </c>
      <c r="V1010" t="str">
        <f>_xlfn.XLOOKUP(INDEX('state-winning-votes'!$A$1:$L$53,MATCH($C1010,'state-winning-votes'!$A:$A,0),MATCH($A1010,'state-winning-votes'!$A$2:$L$2,0)),$L:$L,$H:$H)</f>
        <v>Reagan, Ronald</v>
      </c>
      <c r="W1010" t="str">
        <f>VLOOKUP(A1010,'national-winners'!$A$2:$B$13,2,0)</f>
        <v>Reagan, Ronald</v>
      </c>
      <c r="X1010" t="str">
        <f t="shared" si="47"/>
        <v xml:space="preserve"> Ronald Reagan (W)</v>
      </c>
    </row>
    <row r="1011" spans="1:24" x14ac:dyDescent="0.25">
      <c r="A1011">
        <v>1984</v>
      </c>
      <c r="B1011" t="s">
        <v>156</v>
      </c>
      <c r="C1011" t="s">
        <v>157</v>
      </c>
      <c r="D1011">
        <v>55</v>
      </c>
      <c r="E1011">
        <v>35</v>
      </c>
      <c r="F1011">
        <v>25</v>
      </c>
      <c r="G1011" t="s">
        <v>16</v>
      </c>
      <c r="H1011" t="s">
        <v>48</v>
      </c>
      <c r="I1011" t="str">
        <f t="shared" si="45"/>
        <v>Larouche, Lyndon, Jr.(L)</v>
      </c>
      <c r="J1011" t="s">
        <v>35</v>
      </c>
      <c r="K1011" t="b">
        <v>0</v>
      </c>
      <c r="L1011">
        <v>3791</v>
      </c>
      <c r="M1011">
        <v>2211689</v>
      </c>
      <c r="N1011">
        <v>20171015</v>
      </c>
      <c r="O1011" t="s">
        <v>19</v>
      </c>
      <c r="P1011" t="str">
        <f>IF(VLOOKUP(A1011,'national-winners'!$A$2:$B$13,2,0)=H1011,"W","L")</f>
        <v>L</v>
      </c>
      <c r="Q1011">
        <f>MATCH(C1011,'state-winning-votes'!A:A,0)</f>
        <v>51</v>
      </c>
      <c r="R1011">
        <f>MATCH(A1011,'state-winning-votes'!$A$2:$L$2,0)</f>
        <v>4</v>
      </c>
      <c r="S1011" cm="1">
        <f t="array" ref="S1011">INDEX('state-winning-votes'!$A$1:$L$53,$Q1011,$R1011)</f>
        <v>1198584</v>
      </c>
      <c r="T1011">
        <f>INDEX('state-winning-votes'!$A$1:$L$53,MATCH($C1011,'state-winning-votes'!$A:$A,0),MATCH($A1011,'state-winning-votes'!$A$2:$L$2,0))</f>
        <v>1198584</v>
      </c>
      <c r="U1011" t="str">
        <f t="shared" si="46"/>
        <v>Reagan, Ronald</v>
      </c>
      <c r="V1011" t="str">
        <f>_xlfn.XLOOKUP(INDEX('state-winning-votes'!$A$1:$L$53,MATCH($C1011,'state-winning-votes'!$A:$A,0),MATCH($A1011,'state-winning-votes'!$A$2:$L$2,0)),$L:$L,$H:$H)</f>
        <v>Reagan, Ronald</v>
      </c>
      <c r="W1011" t="str">
        <f>VLOOKUP(A1011,'national-winners'!$A$2:$B$13,2,0)</f>
        <v>Reagan, Ronald</v>
      </c>
      <c r="X1011" t="str">
        <f t="shared" si="47"/>
        <v xml:space="preserve"> Ronald Reagan (W)</v>
      </c>
    </row>
    <row r="1012" spans="1:24" x14ac:dyDescent="0.25">
      <c r="A1012">
        <v>1984</v>
      </c>
      <c r="B1012" t="s">
        <v>156</v>
      </c>
      <c r="C1012" t="s">
        <v>157</v>
      </c>
      <c r="D1012">
        <v>55</v>
      </c>
      <c r="E1012">
        <v>35</v>
      </c>
      <c r="F1012">
        <v>25</v>
      </c>
      <c r="G1012" t="s">
        <v>16</v>
      </c>
      <c r="H1012" t="s">
        <v>196</v>
      </c>
      <c r="I1012" t="str">
        <f t="shared" si="45"/>
        <v>Johnson, Sonia(L)</v>
      </c>
      <c r="J1012" t="s">
        <v>168</v>
      </c>
      <c r="K1012" t="b">
        <v>0</v>
      </c>
      <c r="L1012">
        <v>1456</v>
      </c>
      <c r="M1012">
        <v>2211689</v>
      </c>
      <c r="N1012">
        <v>20171015</v>
      </c>
      <c r="O1012" t="s">
        <v>19</v>
      </c>
      <c r="P1012" t="str">
        <f>IF(VLOOKUP(A1012,'national-winners'!$A$2:$B$13,2,0)=H1012,"W","L")</f>
        <v>L</v>
      </c>
      <c r="Q1012">
        <f>MATCH(C1012,'state-winning-votes'!A:A,0)</f>
        <v>51</v>
      </c>
      <c r="R1012">
        <f>MATCH(A1012,'state-winning-votes'!$A$2:$L$2,0)</f>
        <v>4</v>
      </c>
      <c r="S1012" cm="1">
        <f t="array" ref="S1012">INDEX('state-winning-votes'!$A$1:$L$53,$Q1012,$R1012)</f>
        <v>1198584</v>
      </c>
      <c r="T1012">
        <f>INDEX('state-winning-votes'!$A$1:$L$53,MATCH($C1012,'state-winning-votes'!$A:$A,0),MATCH($A1012,'state-winning-votes'!$A$2:$L$2,0))</f>
        <v>1198584</v>
      </c>
      <c r="U1012" t="str">
        <f t="shared" si="46"/>
        <v>Reagan, Ronald</v>
      </c>
      <c r="V1012" t="str">
        <f>_xlfn.XLOOKUP(INDEX('state-winning-votes'!$A$1:$L$53,MATCH($C1012,'state-winning-votes'!$A:$A,0),MATCH($A1012,'state-winning-votes'!$A$2:$L$2,0)),$L:$L,$H:$H)</f>
        <v>Reagan, Ronald</v>
      </c>
      <c r="W1012" t="str">
        <f>VLOOKUP(A1012,'national-winners'!$A$2:$B$13,2,0)</f>
        <v>Reagan, Ronald</v>
      </c>
      <c r="X1012" t="str">
        <f t="shared" si="47"/>
        <v xml:space="preserve"> Ronald Reagan (W)</v>
      </c>
    </row>
    <row r="1013" spans="1:24" x14ac:dyDescent="0.25">
      <c r="A1013">
        <v>1984</v>
      </c>
      <c r="B1013" t="s">
        <v>156</v>
      </c>
      <c r="C1013" t="s">
        <v>157</v>
      </c>
      <c r="D1013">
        <v>55</v>
      </c>
      <c r="E1013">
        <v>35</v>
      </c>
      <c r="F1013">
        <v>25</v>
      </c>
      <c r="G1013" t="s">
        <v>16</v>
      </c>
      <c r="H1013" t="s">
        <v>194</v>
      </c>
      <c r="I1013" t="str">
        <f t="shared" si="45"/>
        <v>Serrette, Dennis(L)</v>
      </c>
      <c r="J1013" t="s">
        <v>195</v>
      </c>
      <c r="K1013" t="b">
        <v>0</v>
      </c>
      <c r="L1013">
        <v>1006</v>
      </c>
      <c r="M1013">
        <v>2211689</v>
      </c>
      <c r="N1013">
        <v>20171015</v>
      </c>
      <c r="O1013" t="s">
        <v>19</v>
      </c>
      <c r="P1013" t="str">
        <f>IF(VLOOKUP(A1013,'national-winners'!$A$2:$B$13,2,0)=H1013,"W","L")</f>
        <v>L</v>
      </c>
      <c r="Q1013">
        <f>MATCH(C1013,'state-winning-votes'!A:A,0)</f>
        <v>51</v>
      </c>
      <c r="R1013">
        <f>MATCH(A1013,'state-winning-votes'!$A$2:$L$2,0)</f>
        <v>4</v>
      </c>
      <c r="S1013" cm="1">
        <f t="array" ref="S1013">INDEX('state-winning-votes'!$A$1:$L$53,$Q1013,$R1013)</f>
        <v>1198584</v>
      </c>
      <c r="T1013">
        <f>INDEX('state-winning-votes'!$A$1:$L$53,MATCH($C1013,'state-winning-votes'!$A:$A,0),MATCH($A1013,'state-winning-votes'!$A$2:$L$2,0))</f>
        <v>1198584</v>
      </c>
      <c r="U1013" t="str">
        <f t="shared" si="46"/>
        <v>Reagan, Ronald</v>
      </c>
      <c r="V1013" t="str">
        <f>_xlfn.XLOOKUP(INDEX('state-winning-votes'!$A$1:$L$53,MATCH($C1013,'state-winning-votes'!$A:$A,0),MATCH($A1013,'state-winning-votes'!$A$2:$L$2,0)),$L:$L,$H:$H)</f>
        <v>Reagan, Ronald</v>
      </c>
      <c r="W1013" t="str">
        <f>VLOOKUP(A1013,'national-winners'!$A$2:$B$13,2,0)</f>
        <v>Reagan, Ronald</v>
      </c>
      <c r="X1013" t="str">
        <f t="shared" si="47"/>
        <v xml:space="preserve"> Ronald Reagan (W)</v>
      </c>
    </row>
    <row r="1014" spans="1:24" x14ac:dyDescent="0.25">
      <c r="A1014">
        <v>1984</v>
      </c>
      <c r="B1014" t="s">
        <v>156</v>
      </c>
      <c r="C1014" t="s">
        <v>157</v>
      </c>
      <c r="D1014">
        <v>55</v>
      </c>
      <c r="E1014">
        <v>35</v>
      </c>
      <c r="F1014">
        <v>25</v>
      </c>
      <c r="G1014" t="s">
        <v>16</v>
      </c>
      <c r="H1014" t="s">
        <v>59</v>
      </c>
      <c r="I1014" t="str">
        <f t="shared" si="45"/>
        <v>Other(L)</v>
      </c>
      <c r="K1014" t="b">
        <v>0</v>
      </c>
      <c r="L1014">
        <v>706</v>
      </c>
      <c r="M1014">
        <v>2211689</v>
      </c>
      <c r="N1014">
        <v>20171015</v>
      </c>
      <c r="O1014" t="s">
        <v>19</v>
      </c>
      <c r="P1014" t="str">
        <f>IF(VLOOKUP(A1014,'national-winners'!$A$2:$B$13,2,0)=H1014,"W","L")</f>
        <v>L</v>
      </c>
      <c r="Q1014">
        <f>MATCH(C1014,'state-winning-votes'!A:A,0)</f>
        <v>51</v>
      </c>
      <c r="R1014">
        <f>MATCH(A1014,'state-winning-votes'!$A$2:$L$2,0)</f>
        <v>4</v>
      </c>
      <c r="S1014" cm="1">
        <f t="array" ref="S1014">INDEX('state-winning-votes'!$A$1:$L$53,$Q1014,$R1014)</f>
        <v>1198584</v>
      </c>
      <c r="T1014">
        <f>INDEX('state-winning-votes'!$A$1:$L$53,MATCH($C1014,'state-winning-votes'!$A:$A,0),MATCH($A1014,'state-winning-votes'!$A$2:$L$2,0))</f>
        <v>1198584</v>
      </c>
      <c r="U1014" t="str">
        <f t="shared" si="46"/>
        <v>Reagan, Ronald</v>
      </c>
      <c r="V1014" t="str">
        <f>_xlfn.XLOOKUP(INDEX('state-winning-votes'!$A$1:$L$53,MATCH($C1014,'state-winning-votes'!$A:$A,0),MATCH($A1014,'state-winning-votes'!$A$2:$L$2,0)),$L:$L,$H:$H)</f>
        <v>Reagan, Ronald</v>
      </c>
      <c r="W1014" t="str">
        <f>VLOOKUP(A1014,'national-winners'!$A$2:$B$13,2,0)</f>
        <v>Reagan, Ronald</v>
      </c>
      <c r="X1014" t="str">
        <f t="shared" si="47"/>
        <v xml:space="preserve"> Ronald Reagan (W)</v>
      </c>
    </row>
    <row r="1015" spans="1:24" x14ac:dyDescent="0.25">
      <c r="A1015">
        <v>1984</v>
      </c>
      <c r="B1015" t="s">
        <v>156</v>
      </c>
      <c r="C1015" t="s">
        <v>157</v>
      </c>
      <c r="D1015">
        <v>55</v>
      </c>
      <c r="E1015">
        <v>35</v>
      </c>
      <c r="F1015">
        <v>25</v>
      </c>
      <c r="G1015" t="s">
        <v>16</v>
      </c>
      <c r="H1015" t="s">
        <v>201</v>
      </c>
      <c r="I1015" t="str">
        <f t="shared" si="45"/>
        <v>Holmes, Larry(L)</v>
      </c>
      <c r="J1015" t="s">
        <v>170</v>
      </c>
      <c r="K1015" t="b">
        <v>0</v>
      </c>
      <c r="L1015">
        <v>619</v>
      </c>
      <c r="M1015">
        <v>2211689</v>
      </c>
      <c r="N1015">
        <v>20171015</v>
      </c>
      <c r="O1015" t="s">
        <v>19</v>
      </c>
      <c r="P1015" t="str">
        <f>IF(VLOOKUP(A1015,'national-winners'!$A$2:$B$13,2,0)=H1015,"W","L")</f>
        <v>L</v>
      </c>
      <c r="Q1015">
        <f>MATCH(C1015,'state-winning-votes'!A:A,0)</f>
        <v>51</v>
      </c>
      <c r="R1015">
        <f>MATCH(A1015,'state-winning-votes'!$A$2:$L$2,0)</f>
        <v>4</v>
      </c>
      <c r="S1015" cm="1">
        <f t="array" ref="S1015">INDEX('state-winning-votes'!$A$1:$L$53,$Q1015,$R1015)</f>
        <v>1198584</v>
      </c>
      <c r="T1015">
        <f>INDEX('state-winning-votes'!$A$1:$L$53,MATCH($C1015,'state-winning-votes'!$A:$A,0),MATCH($A1015,'state-winning-votes'!$A$2:$L$2,0))</f>
        <v>1198584</v>
      </c>
      <c r="U1015" t="str">
        <f t="shared" si="46"/>
        <v>Reagan, Ronald</v>
      </c>
      <c r="V1015" t="str">
        <f>_xlfn.XLOOKUP(INDEX('state-winning-votes'!$A$1:$L$53,MATCH($C1015,'state-winning-votes'!$A:$A,0),MATCH($A1015,'state-winning-votes'!$A$2:$L$2,0)),$L:$L,$H:$H)</f>
        <v>Reagan, Ronald</v>
      </c>
      <c r="W1015" t="str">
        <f>VLOOKUP(A1015,'national-winners'!$A$2:$B$13,2,0)</f>
        <v>Reagan, Ronald</v>
      </c>
      <c r="X1015" t="str">
        <f t="shared" si="47"/>
        <v xml:space="preserve"> Ronald Reagan (W)</v>
      </c>
    </row>
    <row r="1016" spans="1:24" x14ac:dyDescent="0.25">
      <c r="A1016">
        <v>1984</v>
      </c>
      <c r="B1016" t="s">
        <v>156</v>
      </c>
      <c r="C1016" t="s">
        <v>157</v>
      </c>
      <c r="D1016">
        <v>55</v>
      </c>
      <c r="E1016">
        <v>35</v>
      </c>
      <c r="F1016">
        <v>25</v>
      </c>
      <c r="G1016" t="s">
        <v>16</v>
      </c>
      <c r="H1016" t="s">
        <v>26</v>
      </c>
      <c r="I1016" t="str">
        <f t="shared" si="45"/>
        <v>Hall, Gus(L)</v>
      </c>
      <c r="J1016" t="s">
        <v>27</v>
      </c>
      <c r="K1016" t="b">
        <v>0</v>
      </c>
      <c r="L1016">
        <v>596</v>
      </c>
      <c r="M1016">
        <v>2211689</v>
      </c>
      <c r="N1016">
        <v>20171015</v>
      </c>
      <c r="O1016" t="s">
        <v>19</v>
      </c>
      <c r="P1016" t="str">
        <f>IF(VLOOKUP(A1016,'national-winners'!$A$2:$B$13,2,0)=H1016,"W","L")</f>
        <v>L</v>
      </c>
      <c r="Q1016">
        <f>MATCH(C1016,'state-winning-votes'!A:A,0)</f>
        <v>51</v>
      </c>
      <c r="R1016">
        <f>MATCH(A1016,'state-winning-votes'!$A$2:$L$2,0)</f>
        <v>4</v>
      </c>
      <c r="S1016" cm="1">
        <f t="array" ref="S1016">INDEX('state-winning-votes'!$A$1:$L$53,$Q1016,$R1016)</f>
        <v>1198584</v>
      </c>
      <c r="T1016">
        <f>INDEX('state-winning-votes'!$A$1:$L$53,MATCH($C1016,'state-winning-votes'!$A:$A,0),MATCH($A1016,'state-winning-votes'!$A$2:$L$2,0))</f>
        <v>1198584</v>
      </c>
      <c r="U1016" t="str">
        <f t="shared" si="46"/>
        <v>Reagan, Ronald</v>
      </c>
      <c r="V1016" t="str">
        <f>_xlfn.XLOOKUP(INDEX('state-winning-votes'!$A$1:$L$53,MATCH($C1016,'state-winning-votes'!$A:$A,0),MATCH($A1016,'state-winning-votes'!$A$2:$L$2,0)),$L:$L,$H:$H)</f>
        <v>Reagan, Ronald</v>
      </c>
      <c r="W1016" t="str">
        <f>VLOOKUP(A1016,'national-winners'!$A$2:$B$13,2,0)</f>
        <v>Reagan, Ronald</v>
      </c>
      <c r="X1016" t="str">
        <f t="shared" si="47"/>
        <v xml:space="preserve"> Ronald Reagan (W)</v>
      </c>
    </row>
    <row r="1017" spans="1:24" x14ac:dyDescent="0.25">
      <c r="A1017">
        <v>1984</v>
      </c>
      <c r="B1017" t="s">
        <v>156</v>
      </c>
      <c r="C1017" t="s">
        <v>157</v>
      </c>
      <c r="D1017">
        <v>55</v>
      </c>
      <c r="E1017">
        <v>35</v>
      </c>
      <c r="F1017">
        <v>25</v>
      </c>
      <c r="G1017" t="s">
        <v>16</v>
      </c>
      <c r="H1017" t="s">
        <v>193</v>
      </c>
      <c r="I1017" t="str">
        <f t="shared" si="45"/>
        <v>Mason, Melvin(L)</v>
      </c>
      <c r="J1017" t="s">
        <v>37</v>
      </c>
      <c r="K1017" t="b">
        <v>0</v>
      </c>
      <c r="L1017">
        <v>444</v>
      </c>
      <c r="M1017">
        <v>2211689</v>
      </c>
      <c r="N1017">
        <v>20171015</v>
      </c>
      <c r="O1017" t="s">
        <v>19</v>
      </c>
      <c r="P1017" t="str">
        <f>IF(VLOOKUP(A1017,'national-winners'!$A$2:$B$13,2,0)=H1017,"W","L")</f>
        <v>L</v>
      </c>
      <c r="Q1017">
        <f>MATCH(C1017,'state-winning-votes'!A:A,0)</f>
        <v>51</v>
      </c>
      <c r="R1017">
        <f>MATCH(A1017,'state-winning-votes'!$A$2:$L$2,0)</f>
        <v>4</v>
      </c>
      <c r="S1017" cm="1">
        <f t="array" ref="S1017">INDEX('state-winning-votes'!$A$1:$L$53,$Q1017,$R1017)</f>
        <v>1198584</v>
      </c>
      <c r="T1017">
        <f>INDEX('state-winning-votes'!$A$1:$L$53,MATCH($C1017,'state-winning-votes'!$A:$A,0),MATCH($A1017,'state-winning-votes'!$A$2:$L$2,0))</f>
        <v>1198584</v>
      </c>
      <c r="U1017" t="str">
        <f t="shared" si="46"/>
        <v>Reagan, Ronald</v>
      </c>
      <c r="V1017" t="str">
        <f>_xlfn.XLOOKUP(INDEX('state-winning-votes'!$A$1:$L$53,MATCH($C1017,'state-winning-votes'!$A:$A,0),MATCH($A1017,'state-winning-votes'!$A$2:$L$2,0)),$L:$L,$H:$H)</f>
        <v>Reagan, Ronald</v>
      </c>
      <c r="W1017" t="str">
        <f>VLOOKUP(A1017,'national-winners'!$A$2:$B$13,2,0)</f>
        <v>Reagan, Ronald</v>
      </c>
      <c r="X1017" t="str">
        <f t="shared" si="47"/>
        <v xml:space="preserve"> Ronald Reagan (W)</v>
      </c>
    </row>
    <row r="1018" spans="1:24" x14ac:dyDescent="0.25">
      <c r="A1018">
        <v>1984</v>
      </c>
      <c r="B1018" t="s">
        <v>158</v>
      </c>
      <c r="C1018" t="s">
        <v>159</v>
      </c>
      <c r="D1018">
        <v>56</v>
      </c>
      <c r="E1018">
        <v>83</v>
      </c>
      <c r="F1018">
        <v>68</v>
      </c>
      <c r="G1018" t="s">
        <v>16</v>
      </c>
      <c r="H1018" t="s">
        <v>160</v>
      </c>
      <c r="I1018" t="str">
        <f t="shared" si="45"/>
        <v>Reagan, Ronald(W)</v>
      </c>
      <c r="J1018" t="s">
        <v>21</v>
      </c>
      <c r="K1018" t="b">
        <v>0</v>
      </c>
      <c r="L1018">
        <v>133241</v>
      </c>
      <c r="M1018">
        <v>188968</v>
      </c>
      <c r="N1018">
        <v>20171015</v>
      </c>
      <c r="O1018" t="s">
        <v>19</v>
      </c>
      <c r="P1018" t="str">
        <f>IF(VLOOKUP(A1018,'national-winners'!$A$2:$B$13,2,0)=H1018,"W","L")</f>
        <v>W</v>
      </c>
      <c r="Q1018">
        <f>MATCH(C1018,'state-winning-votes'!A:A,0)</f>
        <v>53</v>
      </c>
      <c r="R1018">
        <f>MATCH(A1018,'state-winning-votes'!$A$2:$L$2,0)</f>
        <v>4</v>
      </c>
      <c r="S1018" cm="1">
        <f t="array" ref="S1018">INDEX('state-winning-votes'!$A$1:$L$53,$Q1018,$R1018)</f>
        <v>133241</v>
      </c>
      <c r="T1018">
        <f>INDEX('state-winning-votes'!$A$1:$L$53,MATCH($C1018,'state-winning-votes'!$A:$A,0),MATCH($A1018,'state-winning-votes'!$A$2:$L$2,0))</f>
        <v>133241</v>
      </c>
      <c r="U1018" t="str">
        <f t="shared" si="46"/>
        <v>Reagan, Ronald</v>
      </c>
      <c r="V1018" t="str">
        <f>_xlfn.XLOOKUP(INDEX('state-winning-votes'!$A$1:$L$53,MATCH($C1018,'state-winning-votes'!$A:$A,0),MATCH($A1018,'state-winning-votes'!$A$2:$L$2,0)),$L:$L,$H:$H)</f>
        <v>Reagan, Ronald</v>
      </c>
      <c r="W1018" t="str">
        <f>VLOOKUP(A1018,'national-winners'!$A$2:$B$13,2,0)</f>
        <v>Reagan, Ronald</v>
      </c>
      <c r="X1018" t="str">
        <f t="shared" si="47"/>
        <v xml:space="preserve"> Ronald Reagan (W)</v>
      </c>
    </row>
    <row r="1019" spans="1:24" x14ac:dyDescent="0.25">
      <c r="A1019">
        <v>1984</v>
      </c>
      <c r="B1019" t="s">
        <v>158</v>
      </c>
      <c r="C1019" t="s">
        <v>159</v>
      </c>
      <c r="D1019">
        <v>56</v>
      </c>
      <c r="E1019">
        <v>83</v>
      </c>
      <c r="F1019">
        <v>68</v>
      </c>
      <c r="G1019" t="s">
        <v>16</v>
      </c>
      <c r="H1019" t="s">
        <v>189</v>
      </c>
      <c r="I1019" t="str">
        <f t="shared" si="45"/>
        <v>Mondale, Walter(L)</v>
      </c>
      <c r="J1019" t="s">
        <v>18</v>
      </c>
      <c r="K1019" t="b">
        <v>0</v>
      </c>
      <c r="L1019">
        <v>53370</v>
      </c>
      <c r="M1019">
        <v>188968</v>
      </c>
      <c r="N1019">
        <v>20171015</v>
      </c>
      <c r="O1019" t="s">
        <v>19</v>
      </c>
      <c r="P1019" t="str">
        <f>IF(VLOOKUP(A1019,'national-winners'!$A$2:$B$13,2,0)=H1019,"W","L")</f>
        <v>L</v>
      </c>
      <c r="Q1019">
        <f>MATCH(C1019,'state-winning-votes'!A:A,0)</f>
        <v>53</v>
      </c>
      <c r="R1019">
        <f>MATCH(A1019,'state-winning-votes'!$A$2:$L$2,0)</f>
        <v>4</v>
      </c>
      <c r="S1019" cm="1">
        <f t="array" ref="S1019">INDEX('state-winning-votes'!$A$1:$L$53,$Q1019,$R1019)</f>
        <v>133241</v>
      </c>
      <c r="T1019">
        <f>INDEX('state-winning-votes'!$A$1:$L$53,MATCH($C1019,'state-winning-votes'!$A:$A,0),MATCH($A1019,'state-winning-votes'!$A$2:$L$2,0))</f>
        <v>133241</v>
      </c>
      <c r="U1019" t="str">
        <f t="shared" si="46"/>
        <v>Reagan, Ronald</v>
      </c>
      <c r="V1019" t="str">
        <f>_xlfn.XLOOKUP(INDEX('state-winning-votes'!$A$1:$L$53,MATCH($C1019,'state-winning-votes'!$A:$A,0),MATCH($A1019,'state-winning-votes'!$A$2:$L$2,0)),$L:$L,$H:$H)</f>
        <v>Reagan, Ronald</v>
      </c>
      <c r="W1019" t="str">
        <f>VLOOKUP(A1019,'national-winners'!$A$2:$B$13,2,0)</f>
        <v>Reagan, Ronald</v>
      </c>
      <c r="X1019" t="str">
        <f t="shared" si="47"/>
        <v xml:space="preserve"> Ronald Reagan (W)</v>
      </c>
    </row>
    <row r="1020" spans="1:24" x14ac:dyDescent="0.25">
      <c r="A1020">
        <v>1984</v>
      </c>
      <c r="B1020" t="s">
        <v>158</v>
      </c>
      <c r="C1020" t="s">
        <v>159</v>
      </c>
      <c r="D1020">
        <v>56</v>
      </c>
      <c r="E1020">
        <v>83</v>
      </c>
      <c r="F1020">
        <v>68</v>
      </c>
      <c r="G1020" t="s">
        <v>16</v>
      </c>
      <c r="H1020" t="s">
        <v>190</v>
      </c>
      <c r="I1020" t="str">
        <f t="shared" si="45"/>
        <v>Bergland, David(L)</v>
      </c>
      <c r="J1020" t="s">
        <v>29</v>
      </c>
      <c r="K1020" t="b">
        <v>0</v>
      </c>
      <c r="L1020">
        <v>2357</v>
      </c>
      <c r="M1020">
        <v>188968</v>
      </c>
      <c r="N1020">
        <v>20171015</v>
      </c>
      <c r="O1020" t="s">
        <v>19</v>
      </c>
      <c r="P1020" t="str">
        <f>IF(VLOOKUP(A1020,'national-winners'!$A$2:$B$13,2,0)=H1020,"W","L")</f>
        <v>L</v>
      </c>
      <c r="Q1020">
        <f>MATCH(C1020,'state-winning-votes'!A:A,0)</f>
        <v>53</v>
      </c>
      <c r="R1020">
        <f>MATCH(A1020,'state-winning-votes'!$A$2:$L$2,0)</f>
        <v>4</v>
      </c>
      <c r="S1020" cm="1">
        <f t="array" ref="S1020">INDEX('state-winning-votes'!$A$1:$L$53,$Q1020,$R1020)</f>
        <v>133241</v>
      </c>
      <c r="T1020">
        <f>INDEX('state-winning-votes'!$A$1:$L$53,MATCH($C1020,'state-winning-votes'!$A:$A,0),MATCH($A1020,'state-winning-votes'!$A$2:$L$2,0))</f>
        <v>133241</v>
      </c>
      <c r="U1020" t="str">
        <f t="shared" si="46"/>
        <v>Reagan, Ronald</v>
      </c>
      <c r="V1020" t="str">
        <f>_xlfn.XLOOKUP(INDEX('state-winning-votes'!$A$1:$L$53,MATCH($C1020,'state-winning-votes'!$A:$A,0),MATCH($A1020,'state-winning-votes'!$A$2:$L$2,0)),$L:$L,$H:$H)</f>
        <v>Reagan, Ronald</v>
      </c>
      <c r="W1020" t="str">
        <f>VLOOKUP(A1020,'national-winners'!$A$2:$B$13,2,0)</f>
        <v>Reagan, Ronald</v>
      </c>
      <c r="X1020" t="str">
        <f t="shared" si="47"/>
        <v xml:space="preserve"> Ronald Reagan (W)</v>
      </c>
    </row>
    <row r="1021" spans="1:24" x14ac:dyDescent="0.25">
      <c r="A1021">
        <v>1988</v>
      </c>
      <c r="B1021" t="s">
        <v>14</v>
      </c>
      <c r="C1021" t="s">
        <v>15</v>
      </c>
      <c r="D1021">
        <v>1</v>
      </c>
      <c r="E1021">
        <v>63</v>
      </c>
      <c r="F1021">
        <v>41</v>
      </c>
      <c r="G1021" t="s">
        <v>16</v>
      </c>
      <c r="H1021" t="s">
        <v>207</v>
      </c>
      <c r="I1021" t="str">
        <f t="shared" si="45"/>
        <v>Bush, George H.W.(W)</v>
      </c>
      <c r="J1021" t="s">
        <v>21</v>
      </c>
      <c r="K1021" t="b">
        <v>0</v>
      </c>
      <c r="L1021">
        <v>815576</v>
      </c>
      <c r="M1021">
        <v>1378476</v>
      </c>
      <c r="N1021">
        <v>20171015</v>
      </c>
      <c r="O1021" t="s">
        <v>19</v>
      </c>
      <c r="P1021" t="str">
        <f>IF(VLOOKUP(A1021,'national-winners'!$A$2:$B$13,2,0)=H1021,"W","L")</f>
        <v>W</v>
      </c>
      <c r="Q1021">
        <f>MATCH(C1021,'state-winning-votes'!A:A,0)</f>
        <v>4</v>
      </c>
      <c r="R1021">
        <f>MATCH(A1021,'state-winning-votes'!$A$2:$L$2,0)</f>
        <v>5</v>
      </c>
      <c r="S1021" cm="1">
        <f t="array" ref="S1021">INDEX('state-winning-votes'!$A$1:$L$53,$Q1021,$R1021)</f>
        <v>815576</v>
      </c>
      <c r="T1021">
        <f>INDEX('state-winning-votes'!$A$1:$L$53,MATCH($C1021,'state-winning-votes'!$A:$A,0),MATCH($A1021,'state-winning-votes'!$A$2:$L$2,0))</f>
        <v>815576</v>
      </c>
      <c r="U1021" t="str">
        <f t="shared" si="46"/>
        <v>Bush, George H.W.</v>
      </c>
      <c r="V1021" t="str">
        <f>_xlfn.XLOOKUP(INDEX('state-winning-votes'!$A$1:$L$53,MATCH($C1021,'state-winning-votes'!$A:$A,0),MATCH($A1021,'state-winning-votes'!$A$2:$L$2,0)),$L:$L,$H:$H)</f>
        <v>Bush, George H.W.</v>
      </c>
      <c r="W1021" t="str">
        <f>VLOOKUP(A1021,'national-winners'!$A$2:$B$13,2,0)</f>
        <v>Bush, George H.W.</v>
      </c>
      <c r="X1021" t="str">
        <f t="shared" si="47"/>
        <v xml:space="preserve"> George H.W. Bush (W)</v>
      </c>
    </row>
    <row r="1022" spans="1:24" x14ac:dyDescent="0.25">
      <c r="A1022">
        <v>1988</v>
      </c>
      <c r="B1022" t="s">
        <v>14</v>
      </c>
      <c r="C1022" t="s">
        <v>15</v>
      </c>
      <c r="D1022">
        <v>1</v>
      </c>
      <c r="E1022">
        <v>63</v>
      </c>
      <c r="F1022">
        <v>41</v>
      </c>
      <c r="G1022" t="s">
        <v>16</v>
      </c>
      <c r="H1022" t="s">
        <v>208</v>
      </c>
      <c r="I1022" t="str">
        <f t="shared" si="45"/>
        <v>Dukakis, Michael(L)</v>
      </c>
      <c r="J1022" t="s">
        <v>18</v>
      </c>
      <c r="K1022" t="b">
        <v>0</v>
      </c>
      <c r="L1022">
        <v>549506</v>
      </c>
      <c r="M1022">
        <v>1378476</v>
      </c>
      <c r="N1022">
        <v>20171015</v>
      </c>
      <c r="O1022" t="s">
        <v>19</v>
      </c>
      <c r="P1022" t="str">
        <f>IF(VLOOKUP(A1022,'national-winners'!$A$2:$B$13,2,0)=H1022,"W","L")</f>
        <v>L</v>
      </c>
      <c r="Q1022">
        <f>MATCH(C1022,'state-winning-votes'!A:A,0)</f>
        <v>4</v>
      </c>
      <c r="R1022">
        <f>MATCH(A1022,'state-winning-votes'!$A$2:$L$2,0)</f>
        <v>5</v>
      </c>
      <c r="S1022" cm="1">
        <f t="array" ref="S1022">INDEX('state-winning-votes'!$A$1:$L$53,$Q1022,$R1022)</f>
        <v>815576</v>
      </c>
      <c r="T1022">
        <f>INDEX('state-winning-votes'!$A$1:$L$53,MATCH($C1022,'state-winning-votes'!$A:$A,0),MATCH($A1022,'state-winning-votes'!$A$2:$L$2,0))</f>
        <v>815576</v>
      </c>
      <c r="U1022" t="str">
        <f t="shared" si="46"/>
        <v>Bush, George H.W.</v>
      </c>
      <c r="V1022" t="str">
        <f>_xlfn.XLOOKUP(INDEX('state-winning-votes'!$A$1:$L$53,MATCH($C1022,'state-winning-votes'!$A:$A,0),MATCH($A1022,'state-winning-votes'!$A$2:$L$2,0)),$L:$L,$H:$H)</f>
        <v>Bush, George H.W.</v>
      </c>
      <c r="W1022" t="str">
        <f>VLOOKUP(A1022,'national-winners'!$A$2:$B$13,2,0)</f>
        <v>Bush, George H.W.</v>
      </c>
      <c r="X1022" t="str">
        <f t="shared" si="47"/>
        <v xml:space="preserve"> George H.W. Bush (W)</v>
      </c>
    </row>
    <row r="1023" spans="1:24" x14ac:dyDescent="0.25">
      <c r="A1023">
        <v>1988</v>
      </c>
      <c r="B1023" t="s">
        <v>14</v>
      </c>
      <c r="C1023" t="s">
        <v>15</v>
      </c>
      <c r="D1023">
        <v>1</v>
      </c>
      <c r="E1023">
        <v>63</v>
      </c>
      <c r="F1023">
        <v>41</v>
      </c>
      <c r="G1023" t="s">
        <v>16</v>
      </c>
      <c r="H1023" t="s">
        <v>209</v>
      </c>
      <c r="I1023" t="str">
        <f t="shared" si="45"/>
        <v>Paul, Ronald ""Ron""(L)</v>
      </c>
      <c r="J1023" t="s">
        <v>29</v>
      </c>
      <c r="K1023" t="b">
        <v>0</v>
      </c>
      <c r="L1023">
        <v>8460</v>
      </c>
      <c r="M1023">
        <v>1378476</v>
      </c>
      <c r="N1023">
        <v>20171015</v>
      </c>
      <c r="O1023" t="s">
        <v>19</v>
      </c>
      <c r="P1023" t="str">
        <f>IF(VLOOKUP(A1023,'national-winners'!$A$2:$B$13,2,0)=H1023,"W","L")</f>
        <v>L</v>
      </c>
      <c r="Q1023">
        <f>MATCH(C1023,'state-winning-votes'!A:A,0)</f>
        <v>4</v>
      </c>
      <c r="R1023">
        <f>MATCH(A1023,'state-winning-votes'!$A$2:$L$2,0)</f>
        <v>5</v>
      </c>
      <c r="S1023" cm="1">
        <f t="array" ref="S1023">INDEX('state-winning-votes'!$A$1:$L$53,$Q1023,$R1023)</f>
        <v>815576</v>
      </c>
      <c r="T1023">
        <f>INDEX('state-winning-votes'!$A$1:$L$53,MATCH($C1023,'state-winning-votes'!$A:$A,0),MATCH($A1023,'state-winning-votes'!$A$2:$L$2,0))</f>
        <v>815576</v>
      </c>
      <c r="U1023" t="str">
        <f t="shared" si="46"/>
        <v>Bush, George H.W.</v>
      </c>
      <c r="V1023" t="str">
        <f>_xlfn.XLOOKUP(INDEX('state-winning-votes'!$A$1:$L$53,MATCH($C1023,'state-winning-votes'!$A:$A,0),MATCH($A1023,'state-winning-votes'!$A$2:$L$2,0)),$L:$L,$H:$H)</f>
        <v>Bush, George H.W.</v>
      </c>
      <c r="W1023" t="str">
        <f>VLOOKUP(A1023,'national-winners'!$A$2:$B$13,2,0)</f>
        <v>Bush, George H.W.</v>
      </c>
      <c r="X1023" t="str">
        <f t="shared" si="47"/>
        <v xml:space="preserve"> George H.W. Bush (W)</v>
      </c>
    </row>
    <row r="1024" spans="1:24" x14ac:dyDescent="0.25">
      <c r="A1024">
        <v>1988</v>
      </c>
      <c r="B1024" t="s">
        <v>14</v>
      </c>
      <c r="C1024" t="s">
        <v>15</v>
      </c>
      <c r="D1024">
        <v>1</v>
      </c>
      <c r="E1024">
        <v>63</v>
      </c>
      <c r="F1024">
        <v>41</v>
      </c>
      <c r="G1024" t="s">
        <v>16</v>
      </c>
      <c r="H1024" t="s">
        <v>202</v>
      </c>
      <c r="I1024" t="str">
        <f t="shared" si="45"/>
        <v>Winn, Edward(L)</v>
      </c>
      <c r="J1024" t="s">
        <v>35</v>
      </c>
      <c r="K1024" t="b">
        <v>0</v>
      </c>
      <c r="L1024">
        <v>4428</v>
      </c>
      <c r="M1024">
        <v>1378476</v>
      </c>
      <c r="N1024">
        <v>20171015</v>
      </c>
      <c r="O1024" t="s">
        <v>19</v>
      </c>
      <c r="P1024" t="str">
        <f>IF(VLOOKUP(A1024,'national-winners'!$A$2:$B$13,2,0)=H1024,"W","L")</f>
        <v>L</v>
      </c>
      <c r="Q1024">
        <f>MATCH(C1024,'state-winning-votes'!A:A,0)</f>
        <v>4</v>
      </c>
      <c r="R1024">
        <f>MATCH(A1024,'state-winning-votes'!$A$2:$L$2,0)</f>
        <v>5</v>
      </c>
      <c r="S1024" cm="1">
        <f t="array" ref="S1024">INDEX('state-winning-votes'!$A$1:$L$53,$Q1024,$R1024)</f>
        <v>815576</v>
      </c>
      <c r="T1024">
        <f>INDEX('state-winning-votes'!$A$1:$L$53,MATCH($C1024,'state-winning-votes'!$A:$A,0),MATCH($A1024,'state-winning-votes'!$A$2:$L$2,0))</f>
        <v>815576</v>
      </c>
      <c r="U1024" t="str">
        <f t="shared" si="46"/>
        <v>Bush, George H.W.</v>
      </c>
      <c r="V1024" t="str">
        <f>_xlfn.XLOOKUP(INDEX('state-winning-votes'!$A$1:$L$53,MATCH($C1024,'state-winning-votes'!$A:$A,0),MATCH($A1024,'state-winning-votes'!$A$2:$L$2,0)),$L:$L,$H:$H)</f>
        <v>Bush, George H.W.</v>
      </c>
      <c r="W1024" t="str">
        <f>VLOOKUP(A1024,'national-winners'!$A$2:$B$13,2,0)</f>
        <v>Bush, George H.W.</v>
      </c>
      <c r="X1024" t="str">
        <f t="shared" si="47"/>
        <v xml:space="preserve"> George H.W. Bush (W)</v>
      </c>
    </row>
    <row r="1025" spans="1:24" x14ac:dyDescent="0.25">
      <c r="A1025">
        <v>1988</v>
      </c>
      <c r="B1025" t="s">
        <v>14</v>
      </c>
      <c r="C1025" t="s">
        <v>15</v>
      </c>
      <c r="D1025">
        <v>1</v>
      </c>
      <c r="E1025">
        <v>63</v>
      </c>
      <c r="F1025">
        <v>41</v>
      </c>
      <c r="G1025" t="s">
        <v>16</v>
      </c>
      <c r="I1025" t="str">
        <f t="shared" si="45"/>
        <v>(L)</v>
      </c>
      <c r="K1025" t="b">
        <v>1</v>
      </c>
      <c r="L1025">
        <v>506</v>
      </c>
      <c r="M1025">
        <v>1378476</v>
      </c>
      <c r="N1025">
        <v>20171015</v>
      </c>
      <c r="O1025" t="s">
        <v>19</v>
      </c>
      <c r="P1025" t="str">
        <f>IF(VLOOKUP(A1025,'national-winners'!$A$2:$B$13,2,0)=H1025,"W","L")</f>
        <v>L</v>
      </c>
      <c r="Q1025">
        <f>MATCH(C1025,'state-winning-votes'!A:A,0)</f>
        <v>4</v>
      </c>
      <c r="R1025">
        <f>MATCH(A1025,'state-winning-votes'!$A$2:$L$2,0)</f>
        <v>5</v>
      </c>
      <c r="S1025" cm="1">
        <f t="array" ref="S1025">INDEX('state-winning-votes'!$A$1:$L$53,$Q1025,$R1025)</f>
        <v>815576</v>
      </c>
      <c r="T1025">
        <f>INDEX('state-winning-votes'!$A$1:$L$53,MATCH($C1025,'state-winning-votes'!$A:$A,0),MATCH($A1025,'state-winning-votes'!$A$2:$L$2,0))</f>
        <v>815576</v>
      </c>
      <c r="U1025" t="str">
        <f t="shared" si="46"/>
        <v>Bush, George H.W.</v>
      </c>
      <c r="V1025" t="str">
        <f>_xlfn.XLOOKUP(INDEX('state-winning-votes'!$A$1:$L$53,MATCH($C1025,'state-winning-votes'!$A:$A,0),MATCH($A1025,'state-winning-votes'!$A$2:$L$2,0)),$L:$L,$H:$H)</f>
        <v>Bush, George H.W.</v>
      </c>
      <c r="W1025" t="str">
        <f>VLOOKUP(A1025,'national-winners'!$A$2:$B$13,2,0)</f>
        <v>Bush, George H.W.</v>
      </c>
      <c r="X1025" t="str">
        <f t="shared" si="47"/>
        <v xml:space="preserve"> George H.W. Bush (W)</v>
      </c>
    </row>
    <row r="1026" spans="1:24" x14ac:dyDescent="0.25">
      <c r="A1026">
        <v>1988</v>
      </c>
      <c r="B1026" t="s">
        <v>30</v>
      </c>
      <c r="C1026" t="s">
        <v>31</v>
      </c>
      <c r="D1026">
        <v>2</v>
      </c>
      <c r="E1026">
        <v>94</v>
      </c>
      <c r="F1026">
        <v>81</v>
      </c>
      <c r="G1026" t="s">
        <v>16</v>
      </c>
      <c r="H1026" t="s">
        <v>207</v>
      </c>
      <c r="I1026" t="str">
        <f t="shared" si="45"/>
        <v>Bush, George H.W.(W)</v>
      </c>
      <c r="J1026" t="s">
        <v>21</v>
      </c>
      <c r="K1026" t="b">
        <v>0</v>
      </c>
      <c r="L1026">
        <v>119251</v>
      </c>
      <c r="M1026">
        <v>200116</v>
      </c>
      <c r="N1026">
        <v>20171015</v>
      </c>
      <c r="O1026" t="s">
        <v>19</v>
      </c>
      <c r="P1026" t="str">
        <f>IF(VLOOKUP(A1026,'national-winners'!$A$2:$B$13,2,0)=H1026,"W","L")</f>
        <v>W</v>
      </c>
      <c r="Q1026">
        <f>MATCH(C1026,'state-winning-votes'!A:A,0)</f>
        <v>3</v>
      </c>
      <c r="R1026">
        <f>MATCH(A1026,'state-winning-votes'!$A$2:$L$2,0)</f>
        <v>5</v>
      </c>
      <c r="S1026" cm="1">
        <f t="array" ref="S1026">INDEX('state-winning-votes'!$A$1:$L$53,$Q1026,$R1026)</f>
        <v>119251</v>
      </c>
      <c r="T1026">
        <f>INDEX('state-winning-votes'!$A$1:$L$53,MATCH($C1026,'state-winning-votes'!$A:$A,0),MATCH($A1026,'state-winning-votes'!$A$2:$L$2,0))</f>
        <v>119251</v>
      </c>
      <c r="U1026" t="str">
        <f t="shared" si="46"/>
        <v>Bush, George H.W.</v>
      </c>
      <c r="V1026" t="str">
        <f>_xlfn.XLOOKUP(INDEX('state-winning-votes'!$A$1:$L$53,MATCH($C1026,'state-winning-votes'!$A:$A,0),MATCH($A1026,'state-winning-votes'!$A$2:$L$2,0)),$L:$L,$H:$H)</f>
        <v>Bush, George H.W.</v>
      </c>
      <c r="W1026" t="str">
        <f>VLOOKUP(A1026,'national-winners'!$A$2:$B$13,2,0)</f>
        <v>Bush, George H.W.</v>
      </c>
      <c r="X1026" t="str">
        <f t="shared" si="47"/>
        <v xml:space="preserve"> George H.W. Bush (W)</v>
      </c>
    </row>
    <row r="1027" spans="1:24" x14ac:dyDescent="0.25">
      <c r="A1027">
        <v>1988</v>
      </c>
      <c r="B1027" t="s">
        <v>30</v>
      </c>
      <c r="C1027" t="s">
        <v>31</v>
      </c>
      <c r="D1027">
        <v>2</v>
      </c>
      <c r="E1027">
        <v>94</v>
      </c>
      <c r="F1027">
        <v>81</v>
      </c>
      <c r="G1027" t="s">
        <v>16</v>
      </c>
      <c r="H1027" t="s">
        <v>208</v>
      </c>
      <c r="I1027" t="str">
        <f t="shared" ref="I1027:I1090" si="48">H1027&amp;"("&amp;P1027&amp;")"</f>
        <v>Dukakis, Michael(L)</v>
      </c>
      <c r="J1027" t="s">
        <v>18</v>
      </c>
      <c r="K1027" t="b">
        <v>0</v>
      </c>
      <c r="L1027">
        <v>72584</v>
      </c>
      <c r="M1027">
        <v>200116</v>
      </c>
      <c r="N1027">
        <v>20171015</v>
      </c>
      <c r="O1027" t="s">
        <v>19</v>
      </c>
      <c r="P1027" t="str">
        <f>IF(VLOOKUP(A1027,'national-winners'!$A$2:$B$13,2,0)=H1027,"W","L")</f>
        <v>L</v>
      </c>
      <c r="Q1027">
        <f>MATCH(C1027,'state-winning-votes'!A:A,0)</f>
        <v>3</v>
      </c>
      <c r="R1027">
        <f>MATCH(A1027,'state-winning-votes'!$A$2:$L$2,0)</f>
        <v>5</v>
      </c>
      <c r="S1027" cm="1">
        <f t="array" ref="S1027">INDEX('state-winning-votes'!$A$1:$L$53,$Q1027,$R1027)</f>
        <v>119251</v>
      </c>
      <c r="T1027">
        <f>INDEX('state-winning-votes'!$A$1:$L$53,MATCH($C1027,'state-winning-votes'!$A:$A,0),MATCH($A1027,'state-winning-votes'!$A$2:$L$2,0))</f>
        <v>119251</v>
      </c>
      <c r="U1027" t="str">
        <f t="shared" ref="U1027:U1090" si="49">_xlfn.XLOOKUP(T1027,L:L,H:H)</f>
        <v>Bush, George H.W.</v>
      </c>
      <c r="V1027" t="str">
        <f>_xlfn.XLOOKUP(INDEX('state-winning-votes'!$A$1:$L$53,MATCH($C1027,'state-winning-votes'!$A:$A,0),MATCH($A1027,'state-winning-votes'!$A$2:$L$2,0)),$L:$L,$H:$H)</f>
        <v>Bush, George H.W.</v>
      </c>
      <c r="W1027" t="str">
        <f>VLOOKUP(A1027,'national-winners'!$A$2:$B$13,2,0)</f>
        <v>Bush, George H.W.</v>
      </c>
      <c r="X1027" t="str">
        <f t="shared" ref="X1027:X1090" si="50">IFERROR(RIGHT(V1027,LEN(V1027)-SEARCH(",",V1027))&amp;" "&amp;LEFT(V1027,SEARCH(",",V1027)-1)&amp;" (W)","NULL")</f>
        <v xml:space="preserve"> George H.W. Bush (W)</v>
      </c>
    </row>
    <row r="1028" spans="1:24" x14ac:dyDescent="0.25">
      <c r="A1028">
        <v>1988</v>
      </c>
      <c r="B1028" t="s">
        <v>30</v>
      </c>
      <c r="C1028" t="s">
        <v>31</v>
      </c>
      <c r="D1028">
        <v>2</v>
      </c>
      <c r="E1028">
        <v>94</v>
      </c>
      <c r="F1028">
        <v>81</v>
      </c>
      <c r="G1028" t="s">
        <v>16</v>
      </c>
      <c r="H1028" t="s">
        <v>209</v>
      </c>
      <c r="I1028" t="str">
        <f t="shared" si="48"/>
        <v>Paul, Ronald ""Ron""(L)</v>
      </c>
      <c r="J1028" t="s">
        <v>29</v>
      </c>
      <c r="K1028" t="b">
        <v>0</v>
      </c>
      <c r="L1028">
        <v>5484</v>
      </c>
      <c r="M1028">
        <v>200116</v>
      </c>
      <c r="N1028">
        <v>20171015</v>
      </c>
      <c r="O1028" t="s">
        <v>19</v>
      </c>
      <c r="P1028" t="str">
        <f>IF(VLOOKUP(A1028,'national-winners'!$A$2:$B$13,2,0)=H1028,"W","L")</f>
        <v>L</v>
      </c>
      <c r="Q1028">
        <f>MATCH(C1028,'state-winning-votes'!A:A,0)</f>
        <v>3</v>
      </c>
      <c r="R1028">
        <f>MATCH(A1028,'state-winning-votes'!$A$2:$L$2,0)</f>
        <v>5</v>
      </c>
      <c r="S1028" cm="1">
        <f t="array" ref="S1028">INDEX('state-winning-votes'!$A$1:$L$53,$Q1028,$R1028)</f>
        <v>119251</v>
      </c>
      <c r="T1028">
        <f>INDEX('state-winning-votes'!$A$1:$L$53,MATCH($C1028,'state-winning-votes'!$A:$A,0),MATCH($A1028,'state-winning-votes'!$A$2:$L$2,0))</f>
        <v>119251</v>
      </c>
      <c r="U1028" t="str">
        <f t="shared" si="49"/>
        <v>Bush, George H.W.</v>
      </c>
      <c r="V1028" t="str">
        <f>_xlfn.XLOOKUP(INDEX('state-winning-votes'!$A$1:$L$53,MATCH($C1028,'state-winning-votes'!$A:$A,0),MATCH($A1028,'state-winning-votes'!$A$2:$L$2,0)),$L:$L,$H:$H)</f>
        <v>Bush, George H.W.</v>
      </c>
      <c r="W1028" t="str">
        <f>VLOOKUP(A1028,'national-winners'!$A$2:$B$13,2,0)</f>
        <v>Bush, George H.W.</v>
      </c>
      <c r="X1028" t="str">
        <f t="shared" si="50"/>
        <v xml:space="preserve"> George H.W. Bush (W)</v>
      </c>
    </row>
    <row r="1029" spans="1:24" x14ac:dyDescent="0.25">
      <c r="A1029">
        <v>1988</v>
      </c>
      <c r="B1029" t="s">
        <v>30</v>
      </c>
      <c r="C1029" t="s">
        <v>31</v>
      </c>
      <c r="D1029">
        <v>2</v>
      </c>
      <c r="E1029">
        <v>94</v>
      </c>
      <c r="F1029">
        <v>81</v>
      </c>
      <c r="G1029" t="s">
        <v>16</v>
      </c>
      <c r="H1029" t="s">
        <v>210</v>
      </c>
      <c r="I1029" t="str">
        <f t="shared" si="48"/>
        <v>Fulani, Lenora(L)</v>
      </c>
      <c r="J1029" t="s">
        <v>211</v>
      </c>
      <c r="K1029" t="b">
        <v>0</v>
      </c>
      <c r="L1029">
        <v>1024</v>
      </c>
      <c r="M1029">
        <v>200116</v>
      </c>
      <c r="N1029">
        <v>20171015</v>
      </c>
      <c r="O1029" t="s">
        <v>19</v>
      </c>
      <c r="P1029" t="str">
        <f>IF(VLOOKUP(A1029,'national-winners'!$A$2:$B$13,2,0)=H1029,"W","L")</f>
        <v>L</v>
      </c>
      <c r="Q1029">
        <f>MATCH(C1029,'state-winning-votes'!A:A,0)</f>
        <v>3</v>
      </c>
      <c r="R1029">
        <f>MATCH(A1029,'state-winning-votes'!$A$2:$L$2,0)</f>
        <v>5</v>
      </c>
      <c r="S1029" cm="1">
        <f t="array" ref="S1029">INDEX('state-winning-votes'!$A$1:$L$53,$Q1029,$R1029)</f>
        <v>119251</v>
      </c>
      <c r="T1029">
        <f>INDEX('state-winning-votes'!$A$1:$L$53,MATCH($C1029,'state-winning-votes'!$A:$A,0),MATCH($A1029,'state-winning-votes'!$A$2:$L$2,0))</f>
        <v>119251</v>
      </c>
      <c r="U1029" t="str">
        <f t="shared" si="49"/>
        <v>Bush, George H.W.</v>
      </c>
      <c r="V1029" t="str">
        <f>_xlfn.XLOOKUP(INDEX('state-winning-votes'!$A$1:$L$53,MATCH($C1029,'state-winning-votes'!$A:$A,0),MATCH($A1029,'state-winning-votes'!$A$2:$L$2,0)),$L:$L,$H:$H)</f>
        <v>Bush, George H.W.</v>
      </c>
      <c r="W1029" t="str">
        <f>VLOOKUP(A1029,'national-winners'!$A$2:$B$13,2,0)</f>
        <v>Bush, George H.W.</v>
      </c>
      <c r="X1029" t="str">
        <f t="shared" si="50"/>
        <v xml:space="preserve"> George H.W. Bush (W)</v>
      </c>
    </row>
    <row r="1030" spans="1:24" x14ac:dyDescent="0.25">
      <c r="A1030">
        <v>1988</v>
      </c>
      <c r="B1030" t="s">
        <v>30</v>
      </c>
      <c r="C1030" t="s">
        <v>31</v>
      </c>
      <c r="D1030">
        <v>2</v>
      </c>
      <c r="E1030">
        <v>94</v>
      </c>
      <c r="F1030">
        <v>81</v>
      </c>
      <c r="G1030" t="s">
        <v>16</v>
      </c>
      <c r="I1030" t="str">
        <f t="shared" si="48"/>
        <v>(L)</v>
      </c>
      <c r="K1030" t="b">
        <v>1</v>
      </c>
      <c r="L1030">
        <v>957</v>
      </c>
      <c r="M1030">
        <v>200116</v>
      </c>
      <c r="N1030">
        <v>20171015</v>
      </c>
      <c r="O1030" t="s">
        <v>19</v>
      </c>
      <c r="P1030" t="str">
        <f>IF(VLOOKUP(A1030,'national-winners'!$A$2:$B$13,2,0)=H1030,"W","L")</f>
        <v>L</v>
      </c>
      <c r="Q1030">
        <f>MATCH(C1030,'state-winning-votes'!A:A,0)</f>
        <v>3</v>
      </c>
      <c r="R1030">
        <f>MATCH(A1030,'state-winning-votes'!$A$2:$L$2,0)</f>
        <v>5</v>
      </c>
      <c r="S1030" cm="1">
        <f t="array" ref="S1030">INDEX('state-winning-votes'!$A$1:$L$53,$Q1030,$R1030)</f>
        <v>119251</v>
      </c>
      <c r="T1030">
        <f>INDEX('state-winning-votes'!$A$1:$L$53,MATCH($C1030,'state-winning-votes'!$A:$A,0),MATCH($A1030,'state-winning-votes'!$A$2:$L$2,0))</f>
        <v>119251</v>
      </c>
      <c r="U1030" t="str">
        <f t="shared" si="49"/>
        <v>Bush, George H.W.</v>
      </c>
      <c r="V1030" t="str">
        <f>_xlfn.XLOOKUP(INDEX('state-winning-votes'!$A$1:$L$53,MATCH($C1030,'state-winning-votes'!$A:$A,0),MATCH($A1030,'state-winning-votes'!$A$2:$L$2,0)),$L:$L,$H:$H)</f>
        <v>Bush, George H.W.</v>
      </c>
      <c r="W1030" t="str">
        <f>VLOOKUP(A1030,'national-winners'!$A$2:$B$13,2,0)</f>
        <v>Bush, George H.W.</v>
      </c>
      <c r="X1030" t="str">
        <f t="shared" si="50"/>
        <v xml:space="preserve"> George H.W. Bush (W)</v>
      </c>
    </row>
    <row r="1031" spans="1:24" x14ac:dyDescent="0.25">
      <c r="A1031">
        <v>1988</v>
      </c>
      <c r="B1031" t="s">
        <v>30</v>
      </c>
      <c r="C1031" t="s">
        <v>31</v>
      </c>
      <c r="D1031">
        <v>2</v>
      </c>
      <c r="E1031">
        <v>94</v>
      </c>
      <c r="F1031">
        <v>81</v>
      </c>
      <c r="G1031" t="s">
        <v>16</v>
      </c>
      <c r="H1031" t="s">
        <v>48</v>
      </c>
      <c r="I1031" t="str">
        <f t="shared" si="48"/>
        <v>Larouche, Lyndon, Jr.(L)</v>
      </c>
      <c r="J1031" t="s">
        <v>212</v>
      </c>
      <c r="K1031" t="b">
        <v>0</v>
      </c>
      <c r="L1031">
        <v>816</v>
      </c>
      <c r="M1031">
        <v>200116</v>
      </c>
      <c r="N1031">
        <v>20171015</v>
      </c>
      <c r="O1031" t="s">
        <v>19</v>
      </c>
      <c r="P1031" t="str">
        <f>IF(VLOOKUP(A1031,'national-winners'!$A$2:$B$13,2,0)=H1031,"W","L")</f>
        <v>L</v>
      </c>
      <c r="Q1031">
        <f>MATCH(C1031,'state-winning-votes'!A:A,0)</f>
        <v>3</v>
      </c>
      <c r="R1031">
        <f>MATCH(A1031,'state-winning-votes'!$A$2:$L$2,0)</f>
        <v>5</v>
      </c>
      <c r="S1031" cm="1">
        <f t="array" ref="S1031">INDEX('state-winning-votes'!$A$1:$L$53,$Q1031,$R1031)</f>
        <v>119251</v>
      </c>
      <c r="T1031">
        <f>INDEX('state-winning-votes'!$A$1:$L$53,MATCH($C1031,'state-winning-votes'!$A:$A,0),MATCH($A1031,'state-winning-votes'!$A$2:$L$2,0))</f>
        <v>119251</v>
      </c>
      <c r="U1031" t="str">
        <f t="shared" si="49"/>
        <v>Bush, George H.W.</v>
      </c>
      <c r="V1031" t="str">
        <f>_xlfn.XLOOKUP(INDEX('state-winning-votes'!$A$1:$L$53,MATCH($C1031,'state-winning-votes'!$A:$A,0),MATCH($A1031,'state-winning-votes'!$A$2:$L$2,0)),$L:$L,$H:$H)</f>
        <v>Bush, George H.W.</v>
      </c>
      <c r="W1031" t="str">
        <f>VLOOKUP(A1031,'national-winners'!$A$2:$B$13,2,0)</f>
        <v>Bush, George H.W.</v>
      </c>
      <c r="X1031" t="str">
        <f t="shared" si="50"/>
        <v xml:space="preserve"> George H.W. Bush (W)</v>
      </c>
    </row>
    <row r="1032" spans="1:24" x14ac:dyDescent="0.25">
      <c r="A1032">
        <v>1988</v>
      </c>
      <c r="B1032" t="s">
        <v>32</v>
      </c>
      <c r="C1032" t="s">
        <v>33</v>
      </c>
      <c r="D1032">
        <v>4</v>
      </c>
      <c r="E1032">
        <v>86</v>
      </c>
      <c r="F1032">
        <v>61</v>
      </c>
      <c r="G1032" t="s">
        <v>16</v>
      </c>
      <c r="H1032" t="s">
        <v>207</v>
      </c>
      <c r="I1032" t="str">
        <f t="shared" si="48"/>
        <v>Bush, George H.W.(W)</v>
      </c>
      <c r="J1032" t="s">
        <v>21</v>
      </c>
      <c r="K1032" t="b">
        <v>0</v>
      </c>
      <c r="L1032">
        <v>702541</v>
      </c>
      <c r="M1032">
        <v>1171873</v>
      </c>
      <c r="N1032">
        <v>20171015</v>
      </c>
      <c r="O1032" t="s">
        <v>19</v>
      </c>
      <c r="P1032" t="str">
        <f>IF(VLOOKUP(A1032,'national-winners'!$A$2:$B$13,2,0)=H1032,"W","L")</f>
        <v>W</v>
      </c>
      <c r="Q1032">
        <f>MATCH(C1032,'state-winning-votes'!A:A,0)</f>
        <v>6</v>
      </c>
      <c r="R1032">
        <f>MATCH(A1032,'state-winning-votes'!$A$2:$L$2,0)</f>
        <v>5</v>
      </c>
      <c r="S1032" cm="1">
        <f t="array" ref="S1032">INDEX('state-winning-votes'!$A$1:$L$53,$Q1032,$R1032)</f>
        <v>702541</v>
      </c>
      <c r="T1032">
        <f>INDEX('state-winning-votes'!$A$1:$L$53,MATCH($C1032,'state-winning-votes'!$A:$A,0),MATCH($A1032,'state-winning-votes'!$A$2:$L$2,0))</f>
        <v>702541</v>
      </c>
      <c r="U1032" t="str">
        <f t="shared" si="49"/>
        <v>Bush, George H.W.</v>
      </c>
      <c r="V1032" t="str">
        <f>_xlfn.XLOOKUP(INDEX('state-winning-votes'!$A$1:$L$53,MATCH($C1032,'state-winning-votes'!$A:$A,0),MATCH($A1032,'state-winning-votes'!$A$2:$L$2,0)),$L:$L,$H:$H)</f>
        <v>Bush, George H.W.</v>
      </c>
      <c r="W1032" t="str">
        <f>VLOOKUP(A1032,'national-winners'!$A$2:$B$13,2,0)</f>
        <v>Bush, George H.W.</v>
      </c>
      <c r="X1032" t="str">
        <f t="shared" si="50"/>
        <v xml:space="preserve"> George H.W. Bush (W)</v>
      </c>
    </row>
    <row r="1033" spans="1:24" x14ac:dyDescent="0.25">
      <c r="A1033">
        <v>1988</v>
      </c>
      <c r="B1033" t="s">
        <v>32</v>
      </c>
      <c r="C1033" t="s">
        <v>33</v>
      </c>
      <c r="D1033">
        <v>4</v>
      </c>
      <c r="E1033">
        <v>86</v>
      </c>
      <c r="F1033">
        <v>61</v>
      </c>
      <c r="G1033" t="s">
        <v>16</v>
      </c>
      <c r="H1033" t="s">
        <v>208</v>
      </c>
      <c r="I1033" t="str">
        <f t="shared" si="48"/>
        <v>Dukakis, Michael(L)</v>
      </c>
      <c r="J1033" t="s">
        <v>18</v>
      </c>
      <c r="K1033" t="b">
        <v>0</v>
      </c>
      <c r="L1033">
        <v>454029</v>
      </c>
      <c r="M1033">
        <v>1171873</v>
      </c>
      <c r="N1033">
        <v>20171015</v>
      </c>
      <c r="O1033" t="s">
        <v>19</v>
      </c>
      <c r="P1033" t="str">
        <f>IF(VLOOKUP(A1033,'national-winners'!$A$2:$B$13,2,0)=H1033,"W","L")</f>
        <v>L</v>
      </c>
      <c r="Q1033">
        <f>MATCH(C1033,'state-winning-votes'!A:A,0)</f>
        <v>6</v>
      </c>
      <c r="R1033">
        <f>MATCH(A1033,'state-winning-votes'!$A$2:$L$2,0)</f>
        <v>5</v>
      </c>
      <c r="S1033" cm="1">
        <f t="array" ref="S1033">INDEX('state-winning-votes'!$A$1:$L$53,$Q1033,$R1033)</f>
        <v>702541</v>
      </c>
      <c r="T1033">
        <f>INDEX('state-winning-votes'!$A$1:$L$53,MATCH($C1033,'state-winning-votes'!$A:$A,0),MATCH($A1033,'state-winning-votes'!$A$2:$L$2,0))</f>
        <v>702541</v>
      </c>
      <c r="U1033" t="str">
        <f t="shared" si="49"/>
        <v>Bush, George H.W.</v>
      </c>
      <c r="V1033" t="str">
        <f>_xlfn.XLOOKUP(INDEX('state-winning-votes'!$A$1:$L$53,MATCH($C1033,'state-winning-votes'!$A:$A,0),MATCH($A1033,'state-winning-votes'!$A$2:$L$2,0)),$L:$L,$H:$H)</f>
        <v>Bush, George H.W.</v>
      </c>
      <c r="W1033" t="str">
        <f>VLOOKUP(A1033,'national-winners'!$A$2:$B$13,2,0)</f>
        <v>Bush, George H.W.</v>
      </c>
      <c r="X1033" t="str">
        <f t="shared" si="50"/>
        <v xml:space="preserve"> George H.W. Bush (W)</v>
      </c>
    </row>
    <row r="1034" spans="1:24" x14ac:dyDescent="0.25">
      <c r="A1034">
        <v>1988</v>
      </c>
      <c r="B1034" t="s">
        <v>32</v>
      </c>
      <c r="C1034" t="s">
        <v>33</v>
      </c>
      <c r="D1034">
        <v>4</v>
      </c>
      <c r="E1034">
        <v>86</v>
      </c>
      <c r="F1034">
        <v>61</v>
      </c>
      <c r="G1034" t="s">
        <v>16</v>
      </c>
      <c r="H1034" t="s">
        <v>209</v>
      </c>
      <c r="I1034" t="str">
        <f t="shared" si="48"/>
        <v>Paul, Ronald ""Ron""(L)</v>
      </c>
      <c r="J1034" t="s">
        <v>29</v>
      </c>
      <c r="K1034" t="b">
        <v>0</v>
      </c>
      <c r="L1034">
        <v>13351</v>
      </c>
      <c r="M1034">
        <v>1171873</v>
      </c>
      <c r="N1034">
        <v>20171015</v>
      </c>
      <c r="O1034" t="s">
        <v>19</v>
      </c>
      <c r="P1034" t="str">
        <f>IF(VLOOKUP(A1034,'national-winners'!$A$2:$B$13,2,0)=H1034,"W","L")</f>
        <v>L</v>
      </c>
      <c r="Q1034">
        <f>MATCH(C1034,'state-winning-votes'!A:A,0)</f>
        <v>6</v>
      </c>
      <c r="R1034">
        <f>MATCH(A1034,'state-winning-votes'!$A$2:$L$2,0)</f>
        <v>5</v>
      </c>
      <c r="S1034" cm="1">
        <f t="array" ref="S1034">INDEX('state-winning-votes'!$A$1:$L$53,$Q1034,$R1034)</f>
        <v>702541</v>
      </c>
      <c r="T1034">
        <f>INDEX('state-winning-votes'!$A$1:$L$53,MATCH($C1034,'state-winning-votes'!$A:$A,0),MATCH($A1034,'state-winning-votes'!$A$2:$L$2,0))</f>
        <v>702541</v>
      </c>
      <c r="U1034" t="str">
        <f t="shared" si="49"/>
        <v>Bush, George H.W.</v>
      </c>
      <c r="V1034" t="str">
        <f>_xlfn.XLOOKUP(INDEX('state-winning-votes'!$A$1:$L$53,MATCH($C1034,'state-winning-votes'!$A:$A,0),MATCH($A1034,'state-winning-votes'!$A$2:$L$2,0)),$L:$L,$H:$H)</f>
        <v>Bush, George H.W.</v>
      </c>
      <c r="W1034" t="str">
        <f>VLOOKUP(A1034,'national-winners'!$A$2:$B$13,2,0)</f>
        <v>Bush, George H.W.</v>
      </c>
      <c r="X1034" t="str">
        <f t="shared" si="50"/>
        <v xml:space="preserve"> George H.W. Bush (W)</v>
      </c>
    </row>
    <row r="1035" spans="1:24" x14ac:dyDescent="0.25">
      <c r="A1035">
        <v>1988</v>
      </c>
      <c r="B1035" t="s">
        <v>32</v>
      </c>
      <c r="C1035" t="s">
        <v>33</v>
      </c>
      <c r="D1035">
        <v>4</v>
      </c>
      <c r="E1035">
        <v>86</v>
      </c>
      <c r="F1035">
        <v>61</v>
      </c>
      <c r="G1035" t="s">
        <v>16</v>
      </c>
      <c r="H1035" t="s">
        <v>210</v>
      </c>
      <c r="I1035" t="str">
        <f t="shared" si="48"/>
        <v>Fulani, Lenora(L)</v>
      </c>
      <c r="J1035" t="s">
        <v>211</v>
      </c>
      <c r="K1035" t="b">
        <v>0</v>
      </c>
      <c r="L1035">
        <v>1662</v>
      </c>
      <c r="M1035">
        <v>1171873</v>
      </c>
      <c r="N1035">
        <v>20171015</v>
      </c>
      <c r="O1035" t="s">
        <v>19</v>
      </c>
      <c r="P1035" t="str">
        <f>IF(VLOOKUP(A1035,'national-winners'!$A$2:$B$13,2,0)=H1035,"W","L")</f>
        <v>L</v>
      </c>
      <c r="Q1035">
        <f>MATCH(C1035,'state-winning-votes'!A:A,0)</f>
        <v>6</v>
      </c>
      <c r="R1035">
        <f>MATCH(A1035,'state-winning-votes'!$A$2:$L$2,0)</f>
        <v>5</v>
      </c>
      <c r="S1035" cm="1">
        <f t="array" ref="S1035">INDEX('state-winning-votes'!$A$1:$L$53,$Q1035,$R1035)</f>
        <v>702541</v>
      </c>
      <c r="T1035">
        <f>INDEX('state-winning-votes'!$A$1:$L$53,MATCH($C1035,'state-winning-votes'!$A:$A,0),MATCH($A1035,'state-winning-votes'!$A$2:$L$2,0))</f>
        <v>702541</v>
      </c>
      <c r="U1035" t="str">
        <f t="shared" si="49"/>
        <v>Bush, George H.W.</v>
      </c>
      <c r="V1035" t="str">
        <f>_xlfn.XLOOKUP(INDEX('state-winning-votes'!$A$1:$L$53,MATCH($C1035,'state-winning-votes'!$A:$A,0),MATCH($A1035,'state-winning-votes'!$A$2:$L$2,0)),$L:$L,$H:$H)</f>
        <v>Bush, George H.W.</v>
      </c>
      <c r="W1035" t="str">
        <f>VLOOKUP(A1035,'national-winners'!$A$2:$B$13,2,0)</f>
        <v>Bush, George H.W.</v>
      </c>
      <c r="X1035" t="str">
        <f t="shared" si="50"/>
        <v xml:space="preserve"> George H.W. Bush (W)</v>
      </c>
    </row>
    <row r="1036" spans="1:24" x14ac:dyDescent="0.25">
      <c r="A1036">
        <v>1988</v>
      </c>
      <c r="B1036" t="s">
        <v>32</v>
      </c>
      <c r="C1036" t="s">
        <v>33</v>
      </c>
      <c r="D1036">
        <v>4</v>
      </c>
      <c r="E1036">
        <v>86</v>
      </c>
      <c r="F1036">
        <v>61</v>
      </c>
      <c r="G1036" t="s">
        <v>16</v>
      </c>
      <c r="I1036" t="str">
        <f t="shared" si="48"/>
        <v>(L)</v>
      </c>
      <c r="K1036" t="b">
        <v>1</v>
      </c>
      <c r="L1036">
        <v>290</v>
      </c>
      <c r="M1036">
        <v>1171873</v>
      </c>
      <c r="N1036">
        <v>20171015</v>
      </c>
      <c r="O1036" t="s">
        <v>19</v>
      </c>
      <c r="P1036" t="str">
        <f>IF(VLOOKUP(A1036,'national-winners'!$A$2:$B$13,2,0)=H1036,"W","L")</f>
        <v>L</v>
      </c>
      <c r="Q1036">
        <f>MATCH(C1036,'state-winning-votes'!A:A,0)</f>
        <v>6</v>
      </c>
      <c r="R1036">
        <f>MATCH(A1036,'state-winning-votes'!$A$2:$L$2,0)</f>
        <v>5</v>
      </c>
      <c r="S1036" cm="1">
        <f t="array" ref="S1036">INDEX('state-winning-votes'!$A$1:$L$53,$Q1036,$R1036)</f>
        <v>702541</v>
      </c>
      <c r="T1036">
        <f>INDEX('state-winning-votes'!$A$1:$L$53,MATCH($C1036,'state-winning-votes'!$A:$A,0),MATCH($A1036,'state-winning-votes'!$A$2:$L$2,0))</f>
        <v>702541</v>
      </c>
      <c r="U1036" t="str">
        <f t="shared" si="49"/>
        <v>Bush, George H.W.</v>
      </c>
      <c r="V1036" t="str">
        <f>_xlfn.XLOOKUP(INDEX('state-winning-votes'!$A$1:$L$53,MATCH($C1036,'state-winning-votes'!$A:$A,0),MATCH($A1036,'state-winning-votes'!$A$2:$L$2,0)),$L:$L,$H:$H)</f>
        <v>Bush, George H.W.</v>
      </c>
      <c r="W1036" t="str">
        <f>VLOOKUP(A1036,'national-winners'!$A$2:$B$13,2,0)</f>
        <v>Bush, George H.W.</v>
      </c>
      <c r="X1036" t="str">
        <f t="shared" si="50"/>
        <v xml:space="preserve"> George H.W. Bush (W)</v>
      </c>
    </row>
    <row r="1037" spans="1:24" x14ac:dyDescent="0.25">
      <c r="A1037">
        <v>1988</v>
      </c>
      <c r="B1037" t="s">
        <v>40</v>
      </c>
      <c r="C1037" t="s">
        <v>41</v>
      </c>
      <c r="D1037">
        <v>5</v>
      </c>
      <c r="E1037">
        <v>71</v>
      </c>
      <c r="F1037">
        <v>42</v>
      </c>
      <c r="G1037" t="s">
        <v>16</v>
      </c>
      <c r="H1037" t="s">
        <v>207</v>
      </c>
      <c r="I1037" t="str">
        <f t="shared" si="48"/>
        <v>Bush, George H.W.(W)</v>
      </c>
      <c r="J1037" t="s">
        <v>21</v>
      </c>
      <c r="K1037" t="b">
        <v>0</v>
      </c>
      <c r="L1037">
        <v>466578</v>
      </c>
      <c r="M1037">
        <v>827738</v>
      </c>
      <c r="N1037">
        <v>20171015</v>
      </c>
      <c r="O1037" t="s">
        <v>19</v>
      </c>
      <c r="P1037" t="str">
        <f>IF(VLOOKUP(A1037,'national-winners'!$A$2:$B$13,2,0)=H1037,"W","L")</f>
        <v>W</v>
      </c>
      <c r="Q1037">
        <f>MATCH(C1037,'state-winning-votes'!A:A,0)</f>
        <v>5</v>
      </c>
      <c r="R1037">
        <f>MATCH(A1037,'state-winning-votes'!$A$2:$L$2,0)</f>
        <v>5</v>
      </c>
      <c r="S1037" cm="1">
        <f t="array" ref="S1037">INDEX('state-winning-votes'!$A$1:$L$53,$Q1037,$R1037)</f>
        <v>466578</v>
      </c>
      <c r="T1037">
        <f>INDEX('state-winning-votes'!$A$1:$L$53,MATCH($C1037,'state-winning-votes'!$A:$A,0),MATCH($A1037,'state-winning-votes'!$A$2:$L$2,0))</f>
        <v>466578</v>
      </c>
      <c r="U1037" t="str">
        <f t="shared" si="49"/>
        <v>Bush, George H.W.</v>
      </c>
      <c r="V1037" t="str">
        <f>_xlfn.XLOOKUP(INDEX('state-winning-votes'!$A$1:$L$53,MATCH($C1037,'state-winning-votes'!$A:$A,0),MATCH($A1037,'state-winning-votes'!$A$2:$L$2,0)),$L:$L,$H:$H)</f>
        <v>Bush, George H.W.</v>
      </c>
      <c r="W1037" t="str">
        <f>VLOOKUP(A1037,'national-winners'!$A$2:$B$13,2,0)</f>
        <v>Bush, George H.W.</v>
      </c>
      <c r="X1037" t="str">
        <f t="shared" si="50"/>
        <v xml:space="preserve"> George H.W. Bush (W)</v>
      </c>
    </row>
    <row r="1038" spans="1:24" x14ac:dyDescent="0.25">
      <c r="A1038">
        <v>1988</v>
      </c>
      <c r="B1038" t="s">
        <v>40</v>
      </c>
      <c r="C1038" t="s">
        <v>41</v>
      </c>
      <c r="D1038">
        <v>5</v>
      </c>
      <c r="E1038">
        <v>71</v>
      </c>
      <c r="F1038">
        <v>42</v>
      </c>
      <c r="G1038" t="s">
        <v>16</v>
      </c>
      <c r="H1038" t="s">
        <v>208</v>
      </c>
      <c r="I1038" t="str">
        <f t="shared" si="48"/>
        <v>Dukakis, Michael(L)</v>
      </c>
      <c r="J1038" t="s">
        <v>18</v>
      </c>
      <c r="K1038" t="b">
        <v>0</v>
      </c>
      <c r="L1038">
        <v>349237</v>
      </c>
      <c r="M1038">
        <v>827738</v>
      </c>
      <c r="N1038">
        <v>20171015</v>
      </c>
      <c r="O1038" t="s">
        <v>19</v>
      </c>
      <c r="P1038" t="str">
        <f>IF(VLOOKUP(A1038,'national-winners'!$A$2:$B$13,2,0)=H1038,"W","L")</f>
        <v>L</v>
      </c>
      <c r="Q1038">
        <f>MATCH(C1038,'state-winning-votes'!A:A,0)</f>
        <v>5</v>
      </c>
      <c r="R1038">
        <f>MATCH(A1038,'state-winning-votes'!$A$2:$L$2,0)</f>
        <v>5</v>
      </c>
      <c r="S1038" cm="1">
        <f t="array" ref="S1038">INDEX('state-winning-votes'!$A$1:$L$53,$Q1038,$R1038)</f>
        <v>466578</v>
      </c>
      <c r="T1038">
        <f>INDEX('state-winning-votes'!$A$1:$L$53,MATCH($C1038,'state-winning-votes'!$A:$A,0),MATCH($A1038,'state-winning-votes'!$A$2:$L$2,0))</f>
        <v>466578</v>
      </c>
      <c r="U1038" t="str">
        <f t="shared" si="49"/>
        <v>Bush, George H.W.</v>
      </c>
      <c r="V1038" t="str">
        <f>_xlfn.XLOOKUP(INDEX('state-winning-votes'!$A$1:$L$53,MATCH($C1038,'state-winning-votes'!$A:$A,0),MATCH($A1038,'state-winning-votes'!$A$2:$L$2,0)),$L:$L,$H:$H)</f>
        <v>Bush, George H.W.</v>
      </c>
      <c r="W1038" t="str">
        <f>VLOOKUP(A1038,'national-winners'!$A$2:$B$13,2,0)</f>
        <v>Bush, George H.W.</v>
      </c>
      <c r="X1038" t="str">
        <f t="shared" si="50"/>
        <v xml:space="preserve"> George H.W. Bush (W)</v>
      </c>
    </row>
    <row r="1039" spans="1:24" x14ac:dyDescent="0.25">
      <c r="A1039">
        <v>1988</v>
      </c>
      <c r="B1039" t="s">
        <v>40</v>
      </c>
      <c r="C1039" t="s">
        <v>41</v>
      </c>
      <c r="D1039">
        <v>5</v>
      </c>
      <c r="E1039">
        <v>71</v>
      </c>
      <c r="F1039">
        <v>42</v>
      </c>
      <c r="G1039" t="s">
        <v>16</v>
      </c>
      <c r="H1039" t="s">
        <v>197</v>
      </c>
      <c r="I1039" t="str">
        <f t="shared" si="48"/>
        <v>Dodge, Earl(L)</v>
      </c>
      <c r="J1039" t="s">
        <v>192</v>
      </c>
      <c r="K1039" t="b">
        <v>0</v>
      </c>
      <c r="L1039">
        <v>5146</v>
      </c>
      <c r="M1039">
        <v>827738</v>
      </c>
      <c r="N1039">
        <v>20171015</v>
      </c>
      <c r="O1039" t="s">
        <v>19</v>
      </c>
      <c r="P1039" t="str">
        <f>IF(VLOOKUP(A1039,'national-winners'!$A$2:$B$13,2,0)=H1039,"W","L")</f>
        <v>L</v>
      </c>
      <c r="Q1039">
        <f>MATCH(C1039,'state-winning-votes'!A:A,0)</f>
        <v>5</v>
      </c>
      <c r="R1039">
        <f>MATCH(A1039,'state-winning-votes'!$A$2:$L$2,0)</f>
        <v>5</v>
      </c>
      <c r="S1039" cm="1">
        <f t="array" ref="S1039">INDEX('state-winning-votes'!$A$1:$L$53,$Q1039,$R1039)</f>
        <v>466578</v>
      </c>
      <c r="T1039">
        <f>INDEX('state-winning-votes'!$A$1:$L$53,MATCH($C1039,'state-winning-votes'!$A:$A,0),MATCH($A1039,'state-winning-votes'!$A$2:$L$2,0))</f>
        <v>466578</v>
      </c>
      <c r="U1039" t="str">
        <f t="shared" si="49"/>
        <v>Bush, George H.W.</v>
      </c>
      <c r="V1039" t="str">
        <f>_xlfn.XLOOKUP(INDEX('state-winning-votes'!$A$1:$L$53,MATCH($C1039,'state-winning-votes'!$A:$A,0),MATCH($A1039,'state-winning-votes'!$A$2:$L$2,0)),$L:$L,$H:$H)</f>
        <v>Bush, George H.W.</v>
      </c>
      <c r="W1039" t="str">
        <f>VLOOKUP(A1039,'national-winners'!$A$2:$B$13,2,0)</f>
        <v>Bush, George H.W.</v>
      </c>
      <c r="X1039" t="str">
        <f t="shared" si="50"/>
        <v xml:space="preserve"> George H.W. Bush (W)</v>
      </c>
    </row>
    <row r="1040" spans="1:24" x14ac:dyDescent="0.25">
      <c r="A1040">
        <v>1988</v>
      </c>
      <c r="B1040" t="s">
        <v>40</v>
      </c>
      <c r="C1040" t="s">
        <v>41</v>
      </c>
      <c r="D1040">
        <v>5</v>
      </c>
      <c r="E1040">
        <v>71</v>
      </c>
      <c r="F1040">
        <v>42</v>
      </c>
      <c r="G1040" t="s">
        <v>16</v>
      </c>
      <c r="H1040" t="s">
        <v>209</v>
      </c>
      <c r="I1040" t="str">
        <f t="shared" si="48"/>
        <v>Paul, Ronald ""Ron""(L)</v>
      </c>
      <c r="J1040" t="s">
        <v>29</v>
      </c>
      <c r="K1040" t="b">
        <v>0</v>
      </c>
      <c r="L1040">
        <v>3297</v>
      </c>
      <c r="M1040">
        <v>827738</v>
      </c>
      <c r="N1040">
        <v>20171015</v>
      </c>
      <c r="O1040" t="s">
        <v>19</v>
      </c>
      <c r="P1040" t="str">
        <f>IF(VLOOKUP(A1040,'national-winners'!$A$2:$B$13,2,0)=H1040,"W","L")</f>
        <v>L</v>
      </c>
      <c r="Q1040">
        <f>MATCH(C1040,'state-winning-votes'!A:A,0)</f>
        <v>5</v>
      </c>
      <c r="R1040">
        <f>MATCH(A1040,'state-winning-votes'!$A$2:$L$2,0)</f>
        <v>5</v>
      </c>
      <c r="S1040" cm="1">
        <f t="array" ref="S1040">INDEX('state-winning-votes'!$A$1:$L$53,$Q1040,$R1040)</f>
        <v>466578</v>
      </c>
      <c r="T1040">
        <f>INDEX('state-winning-votes'!$A$1:$L$53,MATCH($C1040,'state-winning-votes'!$A:$A,0),MATCH($A1040,'state-winning-votes'!$A$2:$L$2,0))</f>
        <v>466578</v>
      </c>
      <c r="U1040" t="str">
        <f t="shared" si="49"/>
        <v>Bush, George H.W.</v>
      </c>
      <c r="V1040" t="str">
        <f>_xlfn.XLOOKUP(INDEX('state-winning-votes'!$A$1:$L$53,MATCH($C1040,'state-winning-votes'!$A:$A,0),MATCH($A1040,'state-winning-votes'!$A$2:$L$2,0)),$L:$L,$H:$H)</f>
        <v>Bush, George H.W.</v>
      </c>
      <c r="W1040" t="str">
        <f>VLOOKUP(A1040,'national-winners'!$A$2:$B$13,2,0)</f>
        <v>Bush, George H.W.</v>
      </c>
      <c r="X1040" t="str">
        <f t="shared" si="50"/>
        <v xml:space="preserve"> George H.W. Bush (W)</v>
      </c>
    </row>
    <row r="1041" spans="1:24" x14ac:dyDescent="0.25">
      <c r="A1041">
        <v>1988</v>
      </c>
      <c r="B1041" t="s">
        <v>40</v>
      </c>
      <c r="C1041" t="s">
        <v>41</v>
      </c>
      <c r="D1041">
        <v>5</v>
      </c>
      <c r="E1041">
        <v>71</v>
      </c>
      <c r="F1041">
        <v>42</v>
      </c>
      <c r="G1041" t="s">
        <v>16</v>
      </c>
      <c r="H1041" t="s">
        <v>210</v>
      </c>
      <c r="I1041" t="str">
        <f t="shared" si="48"/>
        <v>Fulani, Lenora(L)</v>
      </c>
      <c r="J1041" t="s">
        <v>211</v>
      </c>
      <c r="K1041" t="b">
        <v>0</v>
      </c>
      <c r="L1041">
        <v>2161</v>
      </c>
      <c r="M1041">
        <v>827738</v>
      </c>
      <c r="N1041">
        <v>20171015</v>
      </c>
      <c r="O1041" t="s">
        <v>19</v>
      </c>
      <c r="P1041" t="str">
        <f>IF(VLOOKUP(A1041,'national-winners'!$A$2:$B$13,2,0)=H1041,"W","L")</f>
        <v>L</v>
      </c>
      <c r="Q1041">
        <f>MATCH(C1041,'state-winning-votes'!A:A,0)</f>
        <v>5</v>
      </c>
      <c r="R1041">
        <f>MATCH(A1041,'state-winning-votes'!$A$2:$L$2,0)</f>
        <v>5</v>
      </c>
      <c r="S1041" cm="1">
        <f t="array" ref="S1041">INDEX('state-winning-votes'!$A$1:$L$53,$Q1041,$R1041)</f>
        <v>466578</v>
      </c>
      <c r="T1041">
        <f>INDEX('state-winning-votes'!$A$1:$L$53,MATCH($C1041,'state-winning-votes'!$A:$A,0),MATCH($A1041,'state-winning-votes'!$A$2:$L$2,0))</f>
        <v>466578</v>
      </c>
      <c r="U1041" t="str">
        <f t="shared" si="49"/>
        <v>Bush, George H.W.</v>
      </c>
      <c r="V1041" t="str">
        <f>_xlfn.XLOOKUP(INDEX('state-winning-votes'!$A$1:$L$53,MATCH($C1041,'state-winning-votes'!$A:$A,0),MATCH($A1041,'state-winning-votes'!$A$2:$L$2,0)),$L:$L,$H:$H)</f>
        <v>Bush, George H.W.</v>
      </c>
      <c r="W1041" t="str">
        <f>VLOOKUP(A1041,'national-winners'!$A$2:$B$13,2,0)</f>
        <v>Bush, George H.W.</v>
      </c>
      <c r="X1041" t="str">
        <f t="shared" si="50"/>
        <v xml:space="preserve"> George H.W. Bush (W)</v>
      </c>
    </row>
    <row r="1042" spans="1:24" x14ac:dyDescent="0.25">
      <c r="A1042">
        <v>1988</v>
      </c>
      <c r="B1042" t="s">
        <v>40</v>
      </c>
      <c r="C1042" t="s">
        <v>41</v>
      </c>
      <c r="D1042">
        <v>5</v>
      </c>
      <c r="E1042">
        <v>71</v>
      </c>
      <c r="F1042">
        <v>42</v>
      </c>
      <c r="G1042" t="s">
        <v>16</v>
      </c>
      <c r="H1042" t="s">
        <v>197</v>
      </c>
      <c r="I1042" t="str">
        <f t="shared" si="48"/>
        <v>Dodge, Earl(L)</v>
      </c>
      <c r="J1042" t="s">
        <v>25</v>
      </c>
      <c r="K1042" t="b">
        <v>0</v>
      </c>
      <c r="L1042">
        <v>1319</v>
      </c>
      <c r="M1042">
        <v>827738</v>
      </c>
      <c r="N1042">
        <v>20171015</v>
      </c>
      <c r="O1042" t="s">
        <v>19</v>
      </c>
      <c r="P1042" t="str">
        <f>IF(VLOOKUP(A1042,'national-winners'!$A$2:$B$13,2,0)=H1042,"W","L")</f>
        <v>L</v>
      </c>
      <c r="Q1042">
        <f>MATCH(C1042,'state-winning-votes'!A:A,0)</f>
        <v>5</v>
      </c>
      <c r="R1042">
        <f>MATCH(A1042,'state-winning-votes'!$A$2:$L$2,0)</f>
        <v>5</v>
      </c>
      <c r="S1042" cm="1">
        <f t="array" ref="S1042">INDEX('state-winning-votes'!$A$1:$L$53,$Q1042,$R1042)</f>
        <v>466578</v>
      </c>
      <c r="T1042">
        <f>INDEX('state-winning-votes'!$A$1:$L$53,MATCH($C1042,'state-winning-votes'!$A:$A,0),MATCH($A1042,'state-winning-votes'!$A$2:$L$2,0))</f>
        <v>466578</v>
      </c>
      <c r="U1042" t="str">
        <f t="shared" si="49"/>
        <v>Bush, George H.W.</v>
      </c>
      <c r="V1042" t="str">
        <f>_xlfn.XLOOKUP(INDEX('state-winning-votes'!$A$1:$L$53,MATCH($C1042,'state-winning-votes'!$A:$A,0),MATCH($A1042,'state-winning-votes'!$A$2:$L$2,0)),$L:$L,$H:$H)</f>
        <v>Bush, George H.W.</v>
      </c>
      <c r="W1042" t="str">
        <f>VLOOKUP(A1042,'national-winners'!$A$2:$B$13,2,0)</f>
        <v>Bush, George H.W.</v>
      </c>
      <c r="X1042" t="str">
        <f t="shared" si="50"/>
        <v xml:space="preserve"> George H.W. Bush (W)</v>
      </c>
    </row>
    <row r="1043" spans="1:24" x14ac:dyDescent="0.25">
      <c r="A1043">
        <v>1988</v>
      </c>
      <c r="B1043" t="s">
        <v>42</v>
      </c>
      <c r="C1043" t="s">
        <v>43</v>
      </c>
      <c r="D1043">
        <v>6</v>
      </c>
      <c r="E1043">
        <v>93</v>
      </c>
      <c r="F1043">
        <v>71</v>
      </c>
      <c r="G1043" t="s">
        <v>16</v>
      </c>
      <c r="H1043" t="s">
        <v>207</v>
      </c>
      <c r="I1043" t="str">
        <f t="shared" si="48"/>
        <v>Bush, George H.W.(W)</v>
      </c>
      <c r="J1043" t="s">
        <v>21</v>
      </c>
      <c r="K1043" t="b">
        <v>0</v>
      </c>
      <c r="L1043">
        <v>5054917</v>
      </c>
      <c r="M1043">
        <v>9887065</v>
      </c>
      <c r="N1043">
        <v>20171015</v>
      </c>
      <c r="O1043" t="s">
        <v>19</v>
      </c>
      <c r="P1043" t="str">
        <f>IF(VLOOKUP(A1043,'national-winners'!$A$2:$B$13,2,0)=H1043,"W","L")</f>
        <v>W</v>
      </c>
      <c r="Q1043">
        <f>MATCH(C1043,'state-winning-votes'!A:A,0)</f>
        <v>7</v>
      </c>
      <c r="R1043">
        <f>MATCH(A1043,'state-winning-votes'!$A$2:$L$2,0)</f>
        <v>5</v>
      </c>
      <c r="S1043" cm="1">
        <f t="array" ref="S1043">INDEX('state-winning-votes'!$A$1:$L$53,$Q1043,$R1043)</f>
        <v>5054917</v>
      </c>
      <c r="T1043">
        <f>INDEX('state-winning-votes'!$A$1:$L$53,MATCH($C1043,'state-winning-votes'!$A:$A,0),MATCH($A1043,'state-winning-votes'!$A$2:$L$2,0))</f>
        <v>5054917</v>
      </c>
      <c r="U1043" t="str">
        <f t="shared" si="49"/>
        <v>Bush, George H.W.</v>
      </c>
      <c r="V1043" t="str">
        <f>_xlfn.XLOOKUP(INDEX('state-winning-votes'!$A$1:$L$53,MATCH($C1043,'state-winning-votes'!$A:$A,0),MATCH($A1043,'state-winning-votes'!$A$2:$L$2,0)),$L:$L,$H:$H)</f>
        <v>Bush, George H.W.</v>
      </c>
      <c r="W1043" t="str">
        <f>VLOOKUP(A1043,'national-winners'!$A$2:$B$13,2,0)</f>
        <v>Bush, George H.W.</v>
      </c>
      <c r="X1043" t="str">
        <f t="shared" si="50"/>
        <v xml:space="preserve"> George H.W. Bush (W)</v>
      </c>
    </row>
    <row r="1044" spans="1:24" x14ac:dyDescent="0.25">
      <c r="A1044">
        <v>1988</v>
      </c>
      <c r="B1044" t="s">
        <v>42</v>
      </c>
      <c r="C1044" t="s">
        <v>43</v>
      </c>
      <c r="D1044">
        <v>6</v>
      </c>
      <c r="E1044">
        <v>93</v>
      </c>
      <c r="F1044">
        <v>71</v>
      </c>
      <c r="G1044" t="s">
        <v>16</v>
      </c>
      <c r="H1044" t="s">
        <v>208</v>
      </c>
      <c r="I1044" t="str">
        <f t="shared" si="48"/>
        <v>Dukakis, Michael(L)</v>
      </c>
      <c r="J1044" t="s">
        <v>18</v>
      </c>
      <c r="K1044" t="b">
        <v>0</v>
      </c>
      <c r="L1044">
        <v>4702233</v>
      </c>
      <c r="M1044">
        <v>9887065</v>
      </c>
      <c r="N1044">
        <v>20171015</v>
      </c>
      <c r="O1044" t="s">
        <v>19</v>
      </c>
      <c r="P1044" t="str">
        <f>IF(VLOOKUP(A1044,'national-winners'!$A$2:$B$13,2,0)=H1044,"W","L")</f>
        <v>L</v>
      </c>
      <c r="Q1044">
        <f>MATCH(C1044,'state-winning-votes'!A:A,0)</f>
        <v>7</v>
      </c>
      <c r="R1044">
        <f>MATCH(A1044,'state-winning-votes'!$A$2:$L$2,0)</f>
        <v>5</v>
      </c>
      <c r="S1044" cm="1">
        <f t="array" ref="S1044">INDEX('state-winning-votes'!$A$1:$L$53,$Q1044,$R1044)</f>
        <v>5054917</v>
      </c>
      <c r="T1044">
        <f>INDEX('state-winning-votes'!$A$1:$L$53,MATCH($C1044,'state-winning-votes'!$A:$A,0),MATCH($A1044,'state-winning-votes'!$A$2:$L$2,0))</f>
        <v>5054917</v>
      </c>
      <c r="U1044" t="str">
        <f t="shared" si="49"/>
        <v>Bush, George H.W.</v>
      </c>
      <c r="V1044" t="str">
        <f>_xlfn.XLOOKUP(INDEX('state-winning-votes'!$A$1:$L$53,MATCH($C1044,'state-winning-votes'!$A:$A,0),MATCH($A1044,'state-winning-votes'!$A$2:$L$2,0)),$L:$L,$H:$H)</f>
        <v>Bush, George H.W.</v>
      </c>
      <c r="W1044" t="str">
        <f>VLOOKUP(A1044,'national-winners'!$A$2:$B$13,2,0)</f>
        <v>Bush, George H.W.</v>
      </c>
      <c r="X1044" t="str">
        <f t="shared" si="50"/>
        <v xml:space="preserve"> George H.W. Bush (W)</v>
      </c>
    </row>
    <row r="1045" spans="1:24" x14ac:dyDescent="0.25">
      <c r="A1045">
        <v>1988</v>
      </c>
      <c r="B1045" t="s">
        <v>42</v>
      </c>
      <c r="C1045" t="s">
        <v>43</v>
      </c>
      <c r="D1045">
        <v>6</v>
      </c>
      <c r="E1045">
        <v>93</v>
      </c>
      <c r="F1045">
        <v>71</v>
      </c>
      <c r="G1045" t="s">
        <v>16</v>
      </c>
      <c r="H1045" t="s">
        <v>209</v>
      </c>
      <c r="I1045" t="str">
        <f t="shared" si="48"/>
        <v>Paul, Ronald ""Ron""(L)</v>
      </c>
      <c r="J1045" t="s">
        <v>29</v>
      </c>
      <c r="K1045" t="b">
        <v>0</v>
      </c>
      <c r="L1045">
        <v>70105</v>
      </c>
      <c r="M1045">
        <v>9887065</v>
      </c>
      <c r="N1045">
        <v>20171015</v>
      </c>
      <c r="O1045" t="s">
        <v>19</v>
      </c>
      <c r="P1045" t="str">
        <f>IF(VLOOKUP(A1045,'national-winners'!$A$2:$B$13,2,0)=H1045,"W","L")</f>
        <v>L</v>
      </c>
      <c r="Q1045">
        <f>MATCH(C1045,'state-winning-votes'!A:A,0)</f>
        <v>7</v>
      </c>
      <c r="R1045">
        <f>MATCH(A1045,'state-winning-votes'!$A$2:$L$2,0)</f>
        <v>5</v>
      </c>
      <c r="S1045" cm="1">
        <f t="array" ref="S1045">INDEX('state-winning-votes'!$A$1:$L$53,$Q1045,$R1045)</f>
        <v>5054917</v>
      </c>
      <c r="T1045">
        <f>INDEX('state-winning-votes'!$A$1:$L$53,MATCH($C1045,'state-winning-votes'!$A:$A,0),MATCH($A1045,'state-winning-votes'!$A$2:$L$2,0))</f>
        <v>5054917</v>
      </c>
      <c r="U1045" t="str">
        <f t="shared" si="49"/>
        <v>Bush, George H.W.</v>
      </c>
      <c r="V1045" t="str">
        <f>_xlfn.XLOOKUP(INDEX('state-winning-votes'!$A$1:$L$53,MATCH($C1045,'state-winning-votes'!$A:$A,0),MATCH($A1045,'state-winning-votes'!$A$2:$L$2,0)),$L:$L,$H:$H)</f>
        <v>Bush, George H.W.</v>
      </c>
      <c r="W1045" t="str">
        <f>VLOOKUP(A1045,'national-winners'!$A$2:$B$13,2,0)</f>
        <v>Bush, George H.W.</v>
      </c>
      <c r="X1045" t="str">
        <f t="shared" si="50"/>
        <v xml:space="preserve"> George H.W. Bush (W)</v>
      </c>
    </row>
    <row r="1046" spans="1:24" x14ac:dyDescent="0.25">
      <c r="A1046">
        <v>1988</v>
      </c>
      <c r="B1046" t="s">
        <v>42</v>
      </c>
      <c r="C1046" t="s">
        <v>43</v>
      </c>
      <c r="D1046">
        <v>6</v>
      </c>
      <c r="E1046">
        <v>93</v>
      </c>
      <c r="F1046">
        <v>71</v>
      </c>
      <c r="G1046" t="s">
        <v>16</v>
      </c>
      <c r="H1046" t="s">
        <v>210</v>
      </c>
      <c r="I1046" t="str">
        <f t="shared" si="48"/>
        <v>Fulani, Lenora(L)</v>
      </c>
      <c r="J1046" t="s">
        <v>35</v>
      </c>
      <c r="K1046" t="b">
        <v>0</v>
      </c>
      <c r="L1046">
        <v>58999</v>
      </c>
      <c r="M1046">
        <v>9887065</v>
      </c>
      <c r="N1046">
        <v>20171015</v>
      </c>
      <c r="O1046" t="s">
        <v>19</v>
      </c>
      <c r="P1046" t="str">
        <f>IF(VLOOKUP(A1046,'national-winners'!$A$2:$B$13,2,0)=H1046,"W","L")</f>
        <v>L</v>
      </c>
      <c r="Q1046">
        <f>MATCH(C1046,'state-winning-votes'!A:A,0)</f>
        <v>7</v>
      </c>
      <c r="R1046">
        <f>MATCH(A1046,'state-winning-votes'!$A$2:$L$2,0)</f>
        <v>5</v>
      </c>
      <c r="S1046" cm="1">
        <f t="array" ref="S1046">INDEX('state-winning-votes'!$A$1:$L$53,$Q1046,$R1046)</f>
        <v>5054917</v>
      </c>
      <c r="T1046">
        <f>INDEX('state-winning-votes'!$A$1:$L$53,MATCH($C1046,'state-winning-votes'!$A:$A,0),MATCH($A1046,'state-winning-votes'!$A$2:$L$2,0))</f>
        <v>5054917</v>
      </c>
      <c r="U1046" t="str">
        <f t="shared" si="49"/>
        <v>Bush, George H.W.</v>
      </c>
      <c r="V1046" t="str">
        <f>_xlfn.XLOOKUP(INDEX('state-winning-votes'!$A$1:$L$53,MATCH($C1046,'state-winning-votes'!$A:$A,0),MATCH($A1046,'state-winning-votes'!$A$2:$L$2,0)),$L:$L,$H:$H)</f>
        <v>Bush, George H.W.</v>
      </c>
      <c r="W1046" t="str">
        <f>VLOOKUP(A1046,'national-winners'!$A$2:$B$13,2,0)</f>
        <v>Bush, George H.W.</v>
      </c>
      <c r="X1046" t="str">
        <f t="shared" si="50"/>
        <v xml:space="preserve"> George H.W. Bush (W)</v>
      </c>
    </row>
    <row r="1047" spans="1:24" x14ac:dyDescent="0.25">
      <c r="A1047">
        <v>1988</v>
      </c>
      <c r="B1047" t="s">
        <v>42</v>
      </c>
      <c r="C1047" t="s">
        <v>43</v>
      </c>
      <c r="D1047">
        <v>6</v>
      </c>
      <c r="E1047">
        <v>93</v>
      </c>
      <c r="F1047">
        <v>71</v>
      </c>
      <c r="G1047" t="s">
        <v>16</v>
      </c>
      <c r="I1047" t="str">
        <f t="shared" si="48"/>
        <v>(L)</v>
      </c>
      <c r="K1047" t="b">
        <v>1</v>
      </c>
      <c r="L1047">
        <v>811</v>
      </c>
      <c r="M1047">
        <v>9887065</v>
      </c>
      <c r="N1047">
        <v>20171015</v>
      </c>
      <c r="O1047" t="s">
        <v>19</v>
      </c>
      <c r="P1047" t="str">
        <f>IF(VLOOKUP(A1047,'national-winners'!$A$2:$B$13,2,0)=H1047,"W","L")</f>
        <v>L</v>
      </c>
      <c r="Q1047">
        <f>MATCH(C1047,'state-winning-votes'!A:A,0)</f>
        <v>7</v>
      </c>
      <c r="R1047">
        <f>MATCH(A1047,'state-winning-votes'!$A$2:$L$2,0)</f>
        <v>5</v>
      </c>
      <c r="S1047" cm="1">
        <f t="array" ref="S1047">INDEX('state-winning-votes'!$A$1:$L$53,$Q1047,$R1047)</f>
        <v>5054917</v>
      </c>
      <c r="T1047">
        <f>INDEX('state-winning-votes'!$A$1:$L$53,MATCH($C1047,'state-winning-votes'!$A:$A,0),MATCH($A1047,'state-winning-votes'!$A$2:$L$2,0))</f>
        <v>5054917</v>
      </c>
      <c r="U1047" t="str">
        <f t="shared" si="49"/>
        <v>Bush, George H.W.</v>
      </c>
      <c r="V1047" t="str">
        <f>_xlfn.XLOOKUP(INDEX('state-winning-votes'!$A$1:$L$53,MATCH($C1047,'state-winning-votes'!$A:$A,0),MATCH($A1047,'state-winning-votes'!$A$2:$L$2,0)),$L:$L,$H:$H)</f>
        <v>Bush, George H.W.</v>
      </c>
      <c r="W1047" t="str">
        <f>VLOOKUP(A1047,'national-winners'!$A$2:$B$13,2,0)</f>
        <v>Bush, George H.W.</v>
      </c>
      <c r="X1047" t="str">
        <f t="shared" si="50"/>
        <v xml:space="preserve"> George H.W. Bush (W)</v>
      </c>
    </row>
    <row r="1048" spans="1:24" x14ac:dyDescent="0.25">
      <c r="A1048">
        <v>1988</v>
      </c>
      <c r="B1048" t="s">
        <v>46</v>
      </c>
      <c r="C1048" t="s">
        <v>47</v>
      </c>
      <c r="D1048">
        <v>8</v>
      </c>
      <c r="E1048">
        <v>84</v>
      </c>
      <c r="F1048">
        <v>62</v>
      </c>
      <c r="G1048" t="s">
        <v>16</v>
      </c>
      <c r="H1048" t="s">
        <v>207</v>
      </c>
      <c r="I1048" t="str">
        <f t="shared" si="48"/>
        <v>Bush, George H.W.(W)</v>
      </c>
      <c r="J1048" t="s">
        <v>21</v>
      </c>
      <c r="K1048" t="b">
        <v>0</v>
      </c>
      <c r="L1048">
        <v>728177</v>
      </c>
      <c r="M1048">
        <v>1372394</v>
      </c>
      <c r="N1048">
        <v>20171015</v>
      </c>
      <c r="O1048" t="s">
        <v>19</v>
      </c>
      <c r="P1048" t="str">
        <f>IF(VLOOKUP(A1048,'national-winners'!$A$2:$B$13,2,0)=H1048,"W","L")</f>
        <v>W</v>
      </c>
      <c r="Q1048">
        <f>MATCH(C1048,'state-winning-votes'!A:A,0)</f>
        <v>8</v>
      </c>
      <c r="R1048">
        <f>MATCH(A1048,'state-winning-votes'!$A$2:$L$2,0)</f>
        <v>5</v>
      </c>
      <c r="S1048" cm="1">
        <f t="array" ref="S1048">INDEX('state-winning-votes'!$A$1:$L$53,$Q1048,$R1048)</f>
        <v>728177</v>
      </c>
      <c r="T1048">
        <f>INDEX('state-winning-votes'!$A$1:$L$53,MATCH($C1048,'state-winning-votes'!$A:$A,0),MATCH($A1048,'state-winning-votes'!$A$2:$L$2,0))</f>
        <v>728177</v>
      </c>
      <c r="U1048" t="str">
        <f t="shared" si="49"/>
        <v>Bush, George H.W.</v>
      </c>
      <c r="V1048" t="str">
        <f>_xlfn.XLOOKUP(INDEX('state-winning-votes'!$A$1:$L$53,MATCH($C1048,'state-winning-votes'!$A:$A,0),MATCH($A1048,'state-winning-votes'!$A$2:$L$2,0)),$L:$L,$H:$H)</f>
        <v>Bush, George H.W.</v>
      </c>
      <c r="W1048" t="str">
        <f>VLOOKUP(A1048,'national-winners'!$A$2:$B$13,2,0)</f>
        <v>Bush, George H.W.</v>
      </c>
      <c r="X1048" t="str">
        <f t="shared" si="50"/>
        <v xml:space="preserve"> George H.W. Bush (W)</v>
      </c>
    </row>
    <row r="1049" spans="1:24" x14ac:dyDescent="0.25">
      <c r="A1049">
        <v>1988</v>
      </c>
      <c r="B1049" t="s">
        <v>46</v>
      </c>
      <c r="C1049" t="s">
        <v>47</v>
      </c>
      <c r="D1049">
        <v>8</v>
      </c>
      <c r="E1049">
        <v>84</v>
      </c>
      <c r="F1049">
        <v>62</v>
      </c>
      <c r="G1049" t="s">
        <v>16</v>
      </c>
      <c r="H1049" t="s">
        <v>208</v>
      </c>
      <c r="I1049" t="str">
        <f t="shared" si="48"/>
        <v>Dukakis, Michael(L)</v>
      </c>
      <c r="J1049" t="s">
        <v>18</v>
      </c>
      <c r="K1049" t="b">
        <v>0</v>
      </c>
      <c r="L1049">
        <v>621453</v>
      </c>
      <c r="M1049">
        <v>1372394</v>
      </c>
      <c r="N1049">
        <v>20171015</v>
      </c>
      <c r="O1049" t="s">
        <v>19</v>
      </c>
      <c r="P1049" t="str">
        <f>IF(VLOOKUP(A1049,'national-winners'!$A$2:$B$13,2,0)=H1049,"W","L")</f>
        <v>L</v>
      </c>
      <c r="Q1049">
        <f>MATCH(C1049,'state-winning-votes'!A:A,0)</f>
        <v>8</v>
      </c>
      <c r="R1049">
        <f>MATCH(A1049,'state-winning-votes'!$A$2:$L$2,0)</f>
        <v>5</v>
      </c>
      <c r="S1049" cm="1">
        <f t="array" ref="S1049">INDEX('state-winning-votes'!$A$1:$L$53,$Q1049,$R1049)</f>
        <v>728177</v>
      </c>
      <c r="T1049">
        <f>INDEX('state-winning-votes'!$A$1:$L$53,MATCH($C1049,'state-winning-votes'!$A:$A,0),MATCH($A1049,'state-winning-votes'!$A$2:$L$2,0))</f>
        <v>728177</v>
      </c>
      <c r="U1049" t="str">
        <f t="shared" si="49"/>
        <v>Bush, George H.W.</v>
      </c>
      <c r="V1049" t="str">
        <f>_xlfn.XLOOKUP(INDEX('state-winning-votes'!$A$1:$L$53,MATCH($C1049,'state-winning-votes'!$A:$A,0),MATCH($A1049,'state-winning-votes'!$A$2:$L$2,0)),$L:$L,$H:$H)</f>
        <v>Bush, George H.W.</v>
      </c>
      <c r="W1049" t="str">
        <f>VLOOKUP(A1049,'national-winners'!$A$2:$B$13,2,0)</f>
        <v>Bush, George H.W.</v>
      </c>
      <c r="X1049" t="str">
        <f t="shared" si="50"/>
        <v xml:space="preserve"> George H.W. Bush (W)</v>
      </c>
    </row>
    <row r="1050" spans="1:24" x14ac:dyDescent="0.25">
      <c r="A1050">
        <v>1988</v>
      </c>
      <c r="B1050" t="s">
        <v>46</v>
      </c>
      <c r="C1050" t="s">
        <v>47</v>
      </c>
      <c r="D1050">
        <v>8</v>
      </c>
      <c r="E1050">
        <v>84</v>
      </c>
      <c r="F1050">
        <v>62</v>
      </c>
      <c r="G1050" t="s">
        <v>16</v>
      </c>
      <c r="H1050" t="s">
        <v>209</v>
      </c>
      <c r="I1050" t="str">
        <f t="shared" si="48"/>
        <v>Paul, Ronald ""Ron""(L)</v>
      </c>
      <c r="J1050" t="s">
        <v>29</v>
      </c>
      <c r="K1050" t="b">
        <v>0</v>
      </c>
      <c r="L1050">
        <v>15482</v>
      </c>
      <c r="M1050">
        <v>1372394</v>
      </c>
      <c r="N1050">
        <v>20171015</v>
      </c>
      <c r="O1050" t="s">
        <v>19</v>
      </c>
      <c r="P1050" t="str">
        <f>IF(VLOOKUP(A1050,'national-winners'!$A$2:$B$13,2,0)=H1050,"W","L")</f>
        <v>L</v>
      </c>
      <c r="Q1050">
        <f>MATCH(C1050,'state-winning-votes'!A:A,0)</f>
        <v>8</v>
      </c>
      <c r="R1050">
        <f>MATCH(A1050,'state-winning-votes'!$A$2:$L$2,0)</f>
        <v>5</v>
      </c>
      <c r="S1050" cm="1">
        <f t="array" ref="S1050">INDEX('state-winning-votes'!$A$1:$L$53,$Q1050,$R1050)</f>
        <v>728177</v>
      </c>
      <c r="T1050">
        <f>INDEX('state-winning-votes'!$A$1:$L$53,MATCH($C1050,'state-winning-votes'!$A:$A,0),MATCH($A1050,'state-winning-votes'!$A$2:$L$2,0))</f>
        <v>728177</v>
      </c>
      <c r="U1050" t="str">
        <f t="shared" si="49"/>
        <v>Bush, George H.W.</v>
      </c>
      <c r="V1050" t="str">
        <f>_xlfn.XLOOKUP(INDEX('state-winning-votes'!$A$1:$L$53,MATCH($C1050,'state-winning-votes'!$A:$A,0),MATCH($A1050,'state-winning-votes'!$A$2:$L$2,0)),$L:$L,$H:$H)</f>
        <v>Bush, George H.W.</v>
      </c>
      <c r="W1050" t="str">
        <f>VLOOKUP(A1050,'national-winners'!$A$2:$B$13,2,0)</f>
        <v>Bush, George H.W.</v>
      </c>
      <c r="X1050" t="str">
        <f t="shared" si="50"/>
        <v xml:space="preserve"> George H.W. Bush (W)</v>
      </c>
    </row>
    <row r="1051" spans="1:24" x14ac:dyDescent="0.25">
      <c r="A1051">
        <v>1988</v>
      </c>
      <c r="B1051" t="s">
        <v>46</v>
      </c>
      <c r="C1051" t="s">
        <v>47</v>
      </c>
      <c r="D1051">
        <v>8</v>
      </c>
      <c r="E1051">
        <v>84</v>
      </c>
      <c r="F1051">
        <v>62</v>
      </c>
      <c r="G1051" t="s">
        <v>16</v>
      </c>
      <c r="H1051" t="s">
        <v>197</v>
      </c>
      <c r="I1051" t="str">
        <f t="shared" si="48"/>
        <v>Dodge, Earl(L)</v>
      </c>
      <c r="J1051" t="s">
        <v>25</v>
      </c>
      <c r="K1051" t="b">
        <v>0</v>
      </c>
      <c r="L1051">
        <v>4604</v>
      </c>
      <c r="M1051">
        <v>1372394</v>
      </c>
      <c r="N1051">
        <v>20171015</v>
      </c>
      <c r="O1051" t="s">
        <v>19</v>
      </c>
      <c r="P1051" t="str">
        <f>IF(VLOOKUP(A1051,'national-winners'!$A$2:$B$13,2,0)=H1051,"W","L")</f>
        <v>L</v>
      </c>
      <c r="Q1051">
        <f>MATCH(C1051,'state-winning-votes'!A:A,0)</f>
        <v>8</v>
      </c>
      <c r="R1051">
        <f>MATCH(A1051,'state-winning-votes'!$A$2:$L$2,0)</f>
        <v>5</v>
      </c>
      <c r="S1051" cm="1">
        <f t="array" ref="S1051">INDEX('state-winning-votes'!$A$1:$L$53,$Q1051,$R1051)</f>
        <v>728177</v>
      </c>
      <c r="T1051">
        <f>INDEX('state-winning-votes'!$A$1:$L$53,MATCH($C1051,'state-winning-votes'!$A:$A,0),MATCH($A1051,'state-winning-votes'!$A$2:$L$2,0))</f>
        <v>728177</v>
      </c>
      <c r="U1051" t="str">
        <f t="shared" si="49"/>
        <v>Bush, George H.W.</v>
      </c>
      <c r="V1051" t="str">
        <f>_xlfn.XLOOKUP(INDEX('state-winning-votes'!$A$1:$L$53,MATCH($C1051,'state-winning-votes'!$A:$A,0),MATCH($A1051,'state-winning-votes'!$A$2:$L$2,0)),$L:$L,$H:$H)</f>
        <v>Bush, George H.W.</v>
      </c>
      <c r="W1051" t="str">
        <f>VLOOKUP(A1051,'national-winners'!$A$2:$B$13,2,0)</f>
        <v>Bush, George H.W.</v>
      </c>
      <c r="X1051" t="str">
        <f t="shared" si="50"/>
        <v xml:space="preserve"> George H.W. Bush (W)</v>
      </c>
    </row>
    <row r="1052" spans="1:24" x14ac:dyDescent="0.25">
      <c r="A1052">
        <v>1988</v>
      </c>
      <c r="B1052" t="s">
        <v>46</v>
      </c>
      <c r="C1052" t="s">
        <v>47</v>
      </c>
      <c r="D1052">
        <v>8</v>
      </c>
      <c r="E1052">
        <v>84</v>
      </c>
      <c r="F1052">
        <v>62</v>
      </c>
      <c r="G1052" t="s">
        <v>16</v>
      </c>
      <c r="H1052" t="s">
        <v>210</v>
      </c>
      <c r="I1052" t="str">
        <f t="shared" si="48"/>
        <v>Fulani, Lenora(L)</v>
      </c>
      <c r="J1052" t="s">
        <v>211</v>
      </c>
      <c r="K1052" t="b">
        <v>0</v>
      </c>
      <c r="L1052">
        <v>2539</v>
      </c>
      <c r="M1052">
        <v>1372394</v>
      </c>
      <c r="N1052">
        <v>20171015</v>
      </c>
      <c r="O1052" t="s">
        <v>19</v>
      </c>
      <c r="P1052" t="str">
        <f>IF(VLOOKUP(A1052,'national-winners'!$A$2:$B$13,2,0)=H1052,"W","L")</f>
        <v>L</v>
      </c>
      <c r="Q1052">
        <f>MATCH(C1052,'state-winning-votes'!A:A,0)</f>
        <v>8</v>
      </c>
      <c r="R1052">
        <f>MATCH(A1052,'state-winning-votes'!$A$2:$L$2,0)</f>
        <v>5</v>
      </c>
      <c r="S1052" cm="1">
        <f t="array" ref="S1052">INDEX('state-winning-votes'!$A$1:$L$53,$Q1052,$R1052)</f>
        <v>728177</v>
      </c>
      <c r="T1052">
        <f>INDEX('state-winning-votes'!$A$1:$L$53,MATCH($C1052,'state-winning-votes'!$A:$A,0),MATCH($A1052,'state-winning-votes'!$A$2:$L$2,0))</f>
        <v>728177</v>
      </c>
      <c r="U1052" t="str">
        <f t="shared" si="49"/>
        <v>Bush, George H.W.</v>
      </c>
      <c r="V1052" t="str">
        <f>_xlfn.XLOOKUP(INDEX('state-winning-votes'!$A$1:$L$53,MATCH($C1052,'state-winning-votes'!$A:$A,0),MATCH($A1052,'state-winning-votes'!$A$2:$L$2,0)),$L:$L,$H:$H)</f>
        <v>Bush, George H.W.</v>
      </c>
      <c r="W1052" t="str">
        <f>VLOOKUP(A1052,'national-winners'!$A$2:$B$13,2,0)</f>
        <v>Bush, George H.W.</v>
      </c>
      <c r="X1052" t="str">
        <f t="shared" si="50"/>
        <v xml:space="preserve"> George H.W. Bush (W)</v>
      </c>
    </row>
    <row r="1053" spans="1:24" x14ac:dyDescent="0.25">
      <c r="A1053">
        <v>1988</v>
      </c>
      <c r="B1053" t="s">
        <v>46</v>
      </c>
      <c r="C1053" t="s">
        <v>47</v>
      </c>
      <c r="D1053">
        <v>8</v>
      </c>
      <c r="E1053">
        <v>84</v>
      </c>
      <c r="F1053">
        <v>62</v>
      </c>
      <c r="G1053" t="s">
        <v>16</v>
      </c>
      <c r="I1053" t="str">
        <f t="shared" si="48"/>
        <v>(L)</v>
      </c>
      <c r="K1053" t="b">
        <v>1</v>
      </c>
      <c r="L1053">
        <v>139</v>
      </c>
      <c r="M1053">
        <v>1372394</v>
      </c>
      <c r="N1053">
        <v>20171015</v>
      </c>
      <c r="O1053" t="s">
        <v>19</v>
      </c>
      <c r="P1053" t="str">
        <f>IF(VLOOKUP(A1053,'national-winners'!$A$2:$B$13,2,0)=H1053,"W","L")</f>
        <v>L</v>
      </c>
      <c r="Q1053">
        <f>MATCH(C1053,'state-winning-votes'!A:A,0)</f>
        <v>8</v>
      </c>
      <c r="R1053">
        <f>MATCH(A1053,'state-winning-votes'!$A$2:$L$2,0)</f>
        <v>5</v>
      </c>
      <c r="S1053" cm="1">
        <f t="array" ref="S1053">INDEX('state-winning-votes'!$A$1:$L$53,$Q1053,$R1053)</f>
        <v>728177</v>
      </c>
      <c r="T1053">
        <f>INDEX('state-winning-votes'!$A$1:$L$53,MATCH($C1053,'state-winning-votes'!$A:$A,0),MATCH($A1053,'state-winning-votes'!$A$2:$L$2,0))</f>
        <v>728177</v>
      </c>
      <c r="U1053" t="str">
        <f t="shared" si="49"/>
        <v>Bush, George H.W.</v>
      </c>
      <c r="V1053" t="str">
        <f>_xlfn.XLOOKUP(INDEX('state-winning-votes'!$A$1:$L$53,MATCH($C1053,'state-winning-votes'!$A:$A,0),MATCH($A1053,'state-winning-votes'!$A$2:$L$2,0)),$L:$L,$H:$H)</f>
        <v>Bush, George H.W.</v>
      </c>
      <c r="W1053" t="str">
        <f>VLOOKUP(A1053,'national-winners'!$A$2:$B$13,2,0)</f>
        <v>Bush, George H.W.</v>
      </c>
      <c r="X1053" t="str">
        <f t="shared" si="50"/>
        <v xml:space="preserve"> George H.W. Bush (W)</v>
      </c>
    </row>
    <row r="1054" spans="1:24" x14ac:dyDescent="0.25">
      <c r="A1054">
        <v>1988</v>
      </c>
      <c r="B1054" t="s">
        <v>50</v>
      </c>
      <c r="C1054" t="s">
        <v>51</v>
      </c>
      <c r="D1054">
        <v>9</v>
      </c>
      <c r="E1054">
        <v>16</v>
      </c>
      <c r="F1054">
        <v>1</v>
      </c>
      <c r="G1054" t="s">
        <v>16</v>
      </c>
      <c r="H1054" t="s">
        <v>207</v>
      </c>
      <c r="I1054" t="str">
        <f t="shared" si="48"/>
        <v>Bush, George H.W.(W)</v>
      </c>
      <c r="J1054" t="s">
        <v>21</v>
      </c>
      <c r="K1054" t="b">
        <v>0</v>
      </c>
      <c r="L1054">
        <v>750241</v>
      </c>
      <c r="M1054">
        <v>1443394</v>
      </c>
      <c r="N1054">
        <v>20171015</v>
      </c>
      <c r="O1054" t="s">
        <v>19</v>
      </c>
      <c r="P1054" t="str">
        <f>IF(VLOOKUP(A1054,'national-winners'!$A$2:$B$13,2,0)=H1054,"W","L")</f>
        <v>W</v>
      </c>
      <c r="Q1054">
        <f>MATCH(C1054,'state-winning-votes'!A:A,0)</f>
        <v>9</v>
      </c>
      <c r="R1054">
        <f>MATCH(A1054,'state-winning-votes'!$A$2:$L$2,0)</f>
        <v>5</v>
      </c>
      <c r="S1054" cm="1">
        <f t="array" ref="S1054">INDEX('state-winning-votes'!$A$1:$L$53,$Q1054,$R1054)</f>
        <v>750241</v>
      </c>
      <c r="T1054">
        <f>INDEX('state-winning-votes'!$A$1:$L$53,MATCH($C1054,'state-winning-votes'!$A:$A,0),MATCH($A1054,'state-winning-votes'!$A$2:$L$2,0))</f>
        <v>750241</v>
      </c>
      <c r="U1054" t="str">
        <f t="shared" si="49"/>
        <v>Bush, George H.W.</v>
      </c>
      <c r="V1054" t="str">
        <f>_xlfn.XLOOKUP(INDEX('state-winning-votes'!$A$1:$L$53,MATCH($C1054,'state-winning-votes'!$A:$A,0),MATCH($A1054,'state-winning-votes'!$A$2:$L$2,0)),$L:$L,$H:$H)</f>
        <v>Bush, George H.W.</v>
      </c>
      <c r="W1054" t="str">
        <f>VLOOKUP(A1054,'national-winners'!$A$2:$B$13,2,0)</f>
        <v>Bush, George H.W.</v>
      </c>
      <c r="X1054" t="str">
        <f t="shared" si="50"/>
        <v xml:space="preserve"> George H.W. Bush (W)</v>
      </c>
    </row>
    <row r="1055" spans="1:24" x14ac:dyDescent="0.25">
      <c r="A1055">
        <v>1988</v>
      </c>
      <c r="B1055" t="s">
        <v>50</v>
      </c>
      <c r="C1055" t="s">
        <v>51</v>
      </c>
      <c r="D1055">
        <v>9</v>
      </c>
      <c r="E1055">
        <v>16</v>
      </c>
      <c r="F1055">
        <v>1</v>
      </c>
      <c r="G1055" t="s">
        <v>16</v>
      </c>
      <c r="H1055" t="s">
        <v>208</v>
      </c>
      <c r="I1055" t="str">
        <f t="shared" si="48"/>
        <v>Dukakis, Michael(L)</v>
      </c>
      <c r="J1055" t="s">
        <v>18</v>
      </c>
      <c r="K1055" t="b">
        <v>0</v>
      </c>
      <c r="L1055">
        <v>676584</v>
      </c>
      <c r="M1055">
        <v>1443394</v>
      </c>
      <c r="N1055">
        <v>20171015</v>
      </c>
      <c r="O1055" t="s">
        <v>19</v>
      </c>
      <c r="P1055" t="str">
        <f>IF(VLOOKUP(A1055,'national-winners'!$A$2:$B$13,2,0)=H1055,"W","L")</f>
        <v>L</v>
      </c>
      <c r="Q1055">
        <f>MATCH(C1055,'state-winning-votes'!A:A,0)</f>
        <v>9</v>
      </c>
      <c r="R1055">
        <f>MATCH(A1055,'state-winning-votes'!$A$2:$L$2,0)</f>
        <v>5</v>
      </c>
      <c r="S1055" cm="1">
        <f t="array" ref="S1055">INDEX('state-winning-votes'!$A$1:$L$53,$Q1055,$R1055)</f>
        <v>750241</v>
      </c>
      <c r="T1055">
        <f>INDEX('state-winning-votes'!$A$1:$L$53,MATCH($C1055,'state-winning-votes'!$A:$A,0),MATCH($A1055,'state-winning-votes'!$A$2:$L$2,0))</f>
        <v>750241</v>
      </c>
      <c r="U1055" t="str">
        <f t="shared" si="49"/>
        <v>Bush, George H.W.</v>
      </c>
      <c r="V1055" t="str">
        <f>_xlfn.XLOOKUP(INDEX('state-winning-votes'!$A$1:$L$53,MATCH($C1055,'state-winning-votes'!$A:$A,0),MATCH($A1055,'state-winning-votes'!$A$2:$L$2,0)),$L:$L,$H:$H)</f>
        <v>Bush, George H.W.</v>
      </c>
      <c r="W1055" t="str">
        <f>VLOOKUP(A1055,'national-winners'!$A$2:$B$13,2,0)</f>
        <v>Bush, George H.W.</v>
      </c>
      <c r="X1055" t="str">
        <f t="shared" si="50"/>
        <v xml:space="preserve"> George H.W. Bush (W)</v>
      </c>
    </row>
    <row r="1056" spans="1:24" x14ac:dyDescent="0.25">
      <c r="A1056">
        <v>1988</v>
      </c>
      <c r="B1056" t="s">
        <v>50</v>
      </c>
      <c r="C1056" t="s">
        <v>51</v>
      </c>
      <c r="D1056">
        <v>9</v>
      </c>
      <c r="E1056">
        <v>16</v>
      </c>
      <c r="F1056">
        <v>1</v>
      </c>
      <c r="G1056" t="s">
        <v>16</v>
      </c>
      <c r="H1056" t="s">
        <v>209</v>
      </c>
      <c r="I1056" t="str">
        <f t="shared" si="48"/>
        <v>Paul, Ronald ""Ron""(L)</v>
      </c>
      <c r="J1056" t="s">
        <v>29</v>
      </c>
      <c r="K1056" t="b">
        <v>0</v>
      </c>
      <c r="L1056">
        <v>14071</v>
      </c>
      <c r="M1056">
        <v>1443394</v>
      </c>
      <c r="N1056">
        <v>20171015</v>
      </c>
      <c r="O1056" t="s">
        <v>19</v>
      </c>
      <c r="P1056" t="str">
        <f>IF(VLOOKUP(A1056,'national-winners'!$A$2:$B$13,2,0)=H1056,"W","L")</f>
        <v>L</v>
      </c>
      <c r="Q1056">
        <f>MATCH(C1056,'state-winning-votes'!A:A,0)</f>
        <v>9</v>
      </c>
      <c r="R1056">
        <f>MATCH(A1056,'state-winning-votes'!$A$2:$L$2,0)</f>
        <v>5</v>
      </c>
      <c r="S1056" cm="1">
        <f t="array" ref="S1056">INDEX('state-winning-votes'!$A$1:$L$53,$Q1056,$R1056)</f>
        <v>750241</v>
      </c>
      <c r="T1056">
        <f>INDEX('state-winning-votes'!$A$1:$L$53,MATCH($C1056,'state-winning-votes'!$A:$A,0),MATCH($A1056,'state-winning-votes'!$A$2:$L$2,0))</f>
        <v>750241</v>
      </c>
      <c r="U1056" t="str">
        <f t="shared" si="49"/>
        <v>Bush, George H.W.</v>
      </c>
      <c r="V1056" t="str">
        <f>_xlfn.XLOOKUP(INDEX('state-winning-votes'!$A$1:$L$53,MATCH($C1056,'state-winning-votes'!$A:$A,0),MATCH($A1056,'state-winning-votes'!$A$2:$L$2,0)),$L:$L,$H:$H)</f>
        <v>Bush, George H.W.</v>
      </c>
      <c r="W1056" t="str">
        <f>VLOOKUP(A1056,'national-winners'!$A$2:$B$13,2,0)</f>
        <v>Bush, George H.W.</v>
      </c>
      <c r="X1056" t="str">
        <f t="shared" si="50"/>
        <v xml:space="preserve"> George H.W. Bush (W)</v>
      </c>
    </row>
    <row r="1057" spans="1:24" x14ac:dyDescent="0.25">
      <c r="A1057">
        <v>1988</v>
      </c>
      <c r="B1057" t="s">
        <v>50</v>
      </c>
      <c r="C1057" t="s">
        <v>51</v>
      </c>
      <c r="D1057">
        <v>9</v>
      </c>
      <c r="E1057">
        <v>16</v>
      </c>
      <c r="F1057">
        <v>1</v>
      </c>
      <c r="G1057" t="s">
        <v>16</v>
      </c>
      <c r="H1057" t="s">
        <v>210</v>
      </c>
      <c r="I1057" t="str">
        <f t="shared" si="48"/>
        <v>Fulani, Lenora(L)</v>
      </c>
      <c r="J1057" t="s">
        <v>211</v>
      </c>
      <c r="K1057" t="b">
        <v>0</v>
      </c>
      <c r="L1057">
        <v>2491</v>
      </c>
      <c r="M1057">
        <v>1443394</v>
      </c>
      <c r="N1057">
        <v>20171015</v>
      </c>
      <c r="O1057" t="s">
        <v>19</v>
      </c>
      <c r="P1057" t="str">
        <f>IF(VLOOKUP(A1057,'national-winners'!$A$2:$B$13,2,0)=H1057,"W","L")</f>
        <v>L</v>
      </c>
      <c r="Q1057">
        <f>MATCH(C1057,'state-winning-votes'!A:A,0)</f>
        <v>9</v>
      </c>
      <c r="R1057">
        <f>MATCH(A1057,'state-winning-votes'!$A$2:$L$2,0)</f>
        <v>5</v>
      </c>
      <c r="S1057" cm="1">
        <f t="array" ref="S1057">INDEX('state-winning-votes'!$A$1:$L$53,$Q1057,$R1057)</f>
        <v>750241</v>
      </c>
      <c r="T1057">
        <f>INDEX('state-winning-votes'!$A$1:$L$53,MATCH($C1057,'state-winning-votes'!$A:$A,0),MATCH($A1057,'state-winning-votes'!$A$2:$L$2,0))</f>
        <v>750241</v>
      </c>
      <c r="U1057" t="str">
        <f t="shared" si="49"/>
        <v>Bush, George H.W.</v>
      </c>
      <c r="V1057" t="str">
        <f>_xlfn.XLOOKUP(INDEX('state-winning-votes'!$A$1:$L$53,MATCH($C1057,'state-winning-votes'!$A:$A,0),MATCH($A1057,'state-winning-votes'!$A$2:$L$2,0)),$L:$L,$H:$H)</f>
        <v>Bush, George H.W.</v>
      </c>
      <c r="W1057" t="str">
        <f>VLOOKUP(A1057,'national-winners'!$A$2:$B$13,2,0)</f>
        <v>Bush, George H.W.</v>
      </c>
      <c r="X1057" t="str">
        <f t="shared" si="50"/>
        <v xml:space="preserve"> George H.W. Bush (W)</v>
      </c>
    </row>
    <row r="1058" spans="1:24" x14ac:dyDescent="0.25">
      <c r="A1058">
        <v>1988</v>
      </c>
      <c r="B1058" t="s">
        <v>50</v>
      </c>
      <c r="C1058" t="s">
        <v>51</v>
      </c>
      <c r="D1058">
        <v>9</v>
      </c>
      <c r="E1058">
        <v>16</v>
      </c>
      <c r="F1058">
        <v>1</v>
      </c>
      <c r="G1058" t="s">
        <v>16</v>
      </c>
      <c r="I1058" t="str">
        <f t="shared" si="48"/>
        <v>(L)</v>
      </c>
      <c r="K1058" t="b">
        <v>1</v>
      </c>
      <c r="L1058">
        <v>7</v>
      </c>
      <c r="M1058">
        <v>1443394</v>
      </c>
      <c r="N1058">
        <v>20171015</v>
      </c>
      <c r="O1058" t="s">
        <v>19</v>
      </c>
      <c r="P1058" t="str">
        <f>IF(VLOOKUP(A1058,'national-winners'!$A$2:$B$13,2,0)=H1058,"W","L")</f>
        <v>L</v>
      </c>
      <c r="Q1058">
        <f>MATCH(C1058,'state-winning-votes'!A:A,0)</f>
        <v>9</v>
      </c>
      <c r="R1058">
        <f>MATCH(A1058,'state-winning-votes'!$A$2:$L$2,0)</f>
        <v>5</v>
      </c>
      <c r="S1058" cm="1">
        <f t="array" ref="S1058">INDEX('state-winning-votes'!$A$1:$L$53,$Q1058,$R1058)</f>
        <v>750241</v>
      </c>
      <c r="T1058">
        <f>INDEX('state-winning-votes'!$A$1:$L$53,MATCH($C1058,'state-winning-votes'!$A:$A,0),MATCH($A1058,'state-winning-votes'!$A$2:$L$2,0))</f>
        <v>750241</v>
      </c>
      <c r="U1058" t="str">
        <f t="shared" si="49"/>
        <v>Bush, George H.W.</v>
      </c>
      <c r="V1058" t="str">
        <f>_xlfn.XLOOKUP(INDEX('state-winning-votes'!$A$1:$L$53,MATCH($C1058,'state-winning-votes'!$A:$A,0),MATCH($A1058,'state-winning-votes'!$A$2:$L$2,0)),$L:$L,$H:$H)</f>
        <v>Bush, George H.W.</v>
      </c>
      <c r="W1058" t="str">
        <f>VLOOKUP(A1058,'national-winners'!$A$2:$B$13,2,0)</f>
        <v>Bush, George H.W.</v>
      </c>
      <c r="X1058" t="str">
        <f t="shared" si="50"/>
        <v xml:space="preserve"> George H.W. Bush (W)</v>
      </c>
    </row>
    <row r="1059" spans="1:24" x14ac:dyDescent="0.25">
      <c r="A1059">
        <v>1988</v>
      </c>
      <c r="B1059" t="s">
        <v>53</v>
      </c>
      <c r="C1059" t="s">
        <v>54</v>
      </c>
      <c r="D1059">
        <v>10</v>
      </c>
      <c r="E1059">
        <v>51</v>
      </c>
      <c r="F1059">
        <v>11</v>
      </c>
      <c r="G1059" t="s">
        <v>16</v>
      </c>
      <c r="H1059" t="s">
        <v>207</v>
      </c>
      <c r="I1059" t="str">
        <f t="shared" si="48"/>
        <v>Bush, George H.W.(W)</v>
      </c>
      <c r="J1059" t="s">
        <v>21</v>
      </c>
      <c r="K1059" t="b">
        <v>0</v>
      </c>
      <c r="L1059">
        <v>139639</v>
      </c>
      <c r="M1059">
        <v>249891</v>
      </c>
      <c r="N1059">
        <v>20171015</v>
      </c>
      <c r="O1059" t="s">
        <v>19</v>
      </c>
      <c r="P1059" t="str">
        <f>IF(VLOOKUP(A1059,'national-winners'!$A$2:$B$13,2,0)=H1059,"W","L")</f>
        <v>W</v>
      </c>
      <c r="Q1059">
        <f>MATCH(C1059,'state-winning-votes'!A:A,0)</f>
        <v>11</v>
      </c>
      <c r="R1059">
        <f>MATCH(A1059,'state-winning-votes'!$A$2:$L$2,0)</f>
        <v>5</v>
      </c>
      <c r="S1059" cm="1">
        <f t="array" ref="S1059">INDEX('state-winning-votes'!$A$1:$L$53,$Q1059,$R1059)</f>
        <v>139639</v>
      </c>
      <c r="T1059">
        <f>INDEX('state-winning-votes'!$A$1:$L$53,MATCH($C1059,'state-winning-votes'!$A:$A,0),MATCH($A1059,'state-winning-votes'!$A$2:$L$2,0))</f>
        <v>139639</v>
      </c>
      <c r="U1059" t="str">
        <f t="shared" si="49"/>
        <v>Bush, George H.W.</v>
      </c>
      <c r="V1059" t="str">
        <f>_xlfn.XLOOKUP(INDEX('state-winning-votes'!$A$1:$L$53,MATCH($C1059,'state-winning-votes'!$A:$A,0),MATCH($A1059,'state-winning-votes'!$A$2:$L$2,0)),$L:$L,$H:$H)</f>
        <v>Bush, George H.W.</v>
      </c>
      <c r="W1059" t="str">
        <f>VLOOKUP(A1059,'national-winners'!$A$2:$B$13,2,0)</f>
        <v>Bush, George H.W.</v>
      </c>
      <c r="X1059" t="str">
        <f t="shared" si="50"/>
        <v xml:space="preserve"> George H.W. Bush (W)</v>
      </c>
    </row>
    <row r="1060" spans="1:24" x14ac:dyDescent="0.25">
      <c r="A1060">
        <v>1988</v>
      </c>
      <c r="B1060" t="s">
        <v>53</v>
      </c>
      <c r="C1060" t="s">
        <v>54</v>
      </c>
      <c r="D1060">
        <v>10</v>
      </c>
      <c r="E1060">
        <v>51</v>
      </c>
      <c r="F1060">
        <v>11</v>
      </c>
      <c r="G1060" t="s">
        <v>16</v>
      </c>
      <c r="H1060" t="s">
        <v>208</v>
      </c>
      <c r="I1060" t="str">
        <f t="shared" si="48"/>
        <v>Dukakis, Michael(L)</v>
      </c>
      <c r="J1060" t="s">
        <v>18</v>
      </c>
      <c r="K1060" t="b">
        <v>0</v>
      </c>
      <c r="L1060">
        <v>108647</v>
      </c>
      <c r="M1060">
        <v>249891</v>
      </c>
      <c r="N1060">
        <v>20171015</v>
      </c>
      <c r="O1060" t="s">
        <v>19</v>
      </c>
      <c r="P1060" t="str">
        <f>IF(VLOOKUP(A1060,'national-winners'!$A$2:$B$13,2,0)=H1060,"W","L")</f>
        <v>L</v>
      </c>
      <c r="Q1060">
        <f>MATCH(C1060,'state-winning-votes'!A:A,0)</f>
        <v>11</v>
      </c>
      <c r="R1060">
        <f>MATCH(A1060,'state-winning-votes'!$A$2:$L$2,0)</f>
        <v>5</v>
      </c>
      <c r="S1060" cm="1">
        <f t="array" ref="S1060">INDEX('state-winning-votes'!$A$1:$L$53,$Q1060,$R1060)</f>
        <v>139639</v>
      </c>
      <c r="T1060">
        <f>INDEX('state-winning-votes'!$A$1:$L$53,MATCH($C1060,'state-winning-votes'!$A:$A,0),MATCH($A1060,'state-winning-votes'!$A$2:$L$2,0))</f>
        <v>139639</v>
      </c>
      <c r="U1060" t="str">
        <f t="shared" si="49"/>
        <v>Bush, George H.W.</v>
      </c>
      <c r="V1060" t="str">
        <f>_xlfn.XLOOKUP(INDEX('state-winning-votes'!$A$1:$L$53,MATCH($C1060,'state-winning-votes'!$A:$A,0),MATCH($A1060,'state-winning-votes'!$A$2:$L$2,0)),$L:$L,$H:$H)</f>
        <v>Bush, George H.W.</v>
      </c>
      <c r="W1060" t="str">
        <f>VLOOKUP(A1060,'national-winners'!$A$2:$B$13,2,0)</f>
        <v>Bush, George H.W.</v>
      </c>
      <c r="X1060" t="str">
        <f t="shared" si="50"/>
        <v xml:space="preserve"> George H.W. Bush (W)</v>
      </c>
    </row>
    <row r="1061" spans="1:24" x14ac:dyDescent="0.25">
      <c r="A1061">
        <v>1988</v>
      </c>
      <c r="B1061" t="s">
        <v>53</v>
      </c>
      <c r="C1061" t="s">
        <v>54</v>
      </c>
      <c r="D1061">
        <v>10</v>
      </c>
      <c r="E1061">
        <v>51</v>
      </c>
      <c r="F1061">
        <v>11</v>
      </c>
      <c r="G1061" t="s">
        <v>16</v>
      </c>
      <c r="H1061" t="s">
        <v>209</v>
      </c>
      <c r="I1061" t="str">
        <f t="shared" si="48"/>
        <v>Paul, Ronald ""Ron""(L)</v>
      </c>
      <c r="J1061" t="s">
        <v>29</v>
      </c>
      <c r="K1061" t="b">
        <v>0</v>
      </c>
      <c r="L1061">
        <v>1162</v>
      </c>
      <c r="M1061">
        <v>249891</v>
      </c>
      <c r="N1061">
        <v>20171015</v>
      </c>
      <c r="O1061" t="s">
        <v>19</v>
      </c>
      <c r="P1061" t="str">
        <f>IF(VLOOKUP(A1061,'national-winners'!$A$2:$B$13,2,0)=H1061,"W","L")</f>
        <v>L</v>
      </c>
      <c r="Q1061">
        <f>MATCH(C1061,'state-winning-votes'!A:A,0)</f>
        <v>11</v>
      </c>
      <c r="R1061">
        <f>MATCH(A1061,'state-winning-votes'!$A$2:$L$2,0)</f>
        <v>5</v>
      </c>
      <c r="S1061" cm="1">
        <f t="array" ref="S1061">INDEX('state-winning-votes'!$A$1:$L$53,$Q1061,$R1061)</f>
        <v>139639</v>
      </c>
      <c r="T1061">
        <f>INDEX('state-winning-votes'!$A$1:$L$53,MATCH($C1061,'state-winning-votes'!$A:$A,0),MATCH($A1061,'state-winning-votes'!$A$2:$L$2,0))</f>
        <v>139639</v>
      </c>
      <c r="U1061" t="str">
        <f t="shared" si="49"/>
        <v>Bush, George H.W.</v>
      </c>
      <c r="V1061" t="str">
        <f>_xlfn.XLOOKUP(INDEX('state-winning-votes'!$A$1:$L$53,MATCH($C1061,'state-winning-votes'!$A:$A,0),MATCH($A1061,'state-winning-votes'!$A$2:$L$2,0)),$L:$L,$H:$H)</f>
        <v>Bush, George H.W.</v>
      </c>
      <c r="W1061" t="str">
        <f>VLOOKUP(A1061,'national-winners'!$A$2:$B$13,2,0)</f>
        <v>Bush, George H.W.</v>
      </c>
      <c r="X1061" t="str">
        <f t="shared" si="50"/>
        <v xml:space="preserve"> George H.W. Bush (W)</v>
      </c>
    </row>
    <row r="1062" spans="1:24" x14ac:dyDescent="0.25">
      <c r="A1062">
        <v>1988</v>
      </c>
      <c r="B1062" t="s">
        <v>53</v>
      </c>
      <c r="C1062" t="s">
        <v>54</v>
      </c>
      <c r="D1062">
        <v>10</v>
      </c>
      <c r="E1062">
        <v>51</v>
      </c>
      <c r="F1062">
        <v>11</v>
      </c>
      <c r="G1062" t="s">
        <v>16</v>
      </c>
      <c r="H1062" t="s">
        <v>210</v>
      </c>
      <c r="I1062" t="str">
        <f t="shared" si="48"/>
        <v>Fulani, Lenora(L)</v>
      </c>
      <c r="J1062" t="s">
        <v>211</v>
      </c>
      <c r="K1062" t="b">
        <v>0</v>
      </c>
      <c r="L1062">
        <v>443</v>
      </c>
      <c r="M1062">
        <v>249891</v>
      </c>
      <c r="N1062">
        <v>20171015</v>
      </c>
      <c r="O1062" t="s">
        <v>19</v>
      </c>
      <c r="P1062" t="str">
        <f>IF(VLOOKUP(A1062,'national-winners'!$A$2:$B$13,2,0)=H1062,"W","L")</f>
        <v>L</v>
      </c>
      <c r="Q1062">
        <f>MATCH(C1062,'state-winning-votes'!A:A,0)</f>
        <v>11</v>
      </c>
      <c r="R1062">
        <f>MATCH(A1062,'state-winning-votes'!$A$2:$L$2,0)</f>
        <v>5</v>
      </c>
      <c r="S1062" cm="1">
        <f t="array" ref="S1062">INDEX('state-winning-votes'!$A$1:$L$53,$Q1062,$R1062)</f>
        <v>139639</v>
      </c>
      <c r="T1062">
        <f>INDEX('state-winning-votes'!$A$1:$L$53,MATCH($C1062,'state-winning-votes'!$A:$A,0),MATCH($A1062,'state-winning-votes'!$A$2:$L$2,0))</f>
        <v>139639</v>
      </c>
      <c r="U1062" t="str">
        <f t="shared" si="49"/>
        <v>Bush, George H.W.</v>
      </c>
      <c r="V1062" t="str">
        <f>_xlfn.XLOOKUP(INDEX('state-winning-votes'!$A$1:$L$53,MATCH($C1062,'state-winning-votes'!$A:$A,0),MATCH($A1062,'state-winning-votes'!$A$2:$L$2,0)),$L:$L,$H:$H)</f>
        <v>Bush, George H.W.</v>
      </c>
      <c r="W1062" t="str">
        <f>VLOOKUP(A1062,'national-winners'!$A$2:$B$13,2,0)</f>
        <v>Bush, George H.W.</v>
      </c>
      <c r="X1062" t="str">
        <f t="shared" si="50"/>
        <v xml:space="preserve"> George H.W. Bush (W)</v>
      </c>
    </row>
    <row r="1063" spans="1:24" x14ac:dyDescent="0.25">
      <c r="A1063">
        <v>1988</v>
      </c>
      <c r="B1063" t="s">
        <v>57</v>
      </c>
      <c r="C1063" t="s">
        <v>58</v>
      </c>
      <c r="D1063">
        <v>11</v>
      </c>
      <c r="E1063">
        <v>53</v>
      </c>
      <c r="F1063">
        <v>55</v>
      </c>
      <c r="G1063" t="s">
        <v>16</v>
      </c>
      <c r="H1063" t="s">
        <v>208</v>
      </c>
      <c r="I1063" t="str">
        <f t="shared" si="48"/>
        <v>Dukakis, Michael(L)</v>
      </c>
      <c r="J1063" t="s">
        <v>18</v>
      </c>
      <c r="K1063" t="b">
        <v>0</v>
      </c>
      <c r="L1063">
        <v>159407</v>
      </c>
      <c r="M1063">
        <v>192877</v>
      </c>
      <c r="N1063">
        <v>20171015</v>
      </c>
      <c r="O1063" t="s">
        <v>19</v>
      </c>
      <c r="P1063" t="str">
        <f>IF(VLOOKUP(A1063,'national-winners'!$A$2:$B$13,2,0)=H1063,"W","L")</f>
        <v>L</v>
      </c>
      <c r="Q1063">
        <f>MATCH(C1063,'state-winning-votes'!A:A,0)</f>
        <v>10</v>
      </c>
      <c r="R1063">
        <f>MATCH(A1063,'state-winning-votes'!$A$2:$L$2,0)</f>
        <v>5</v>
      </c>
      <c r="S1063" cm="1">
        <f t="array" ref="S1063">INDEX('state-winning-votes'!$A$1:$L$53,$Q1063,$R1063)</f>
        <v>159407</v>
      </c>
      <c r="T1063">
        <f>INDEX('state-winning-votes'!$A$1:$L$53,MATCH($C1063,'state-winning-votes'!$A:$A,0),MATCH($A1063,'state-winning-votes'!$A$2:$L$2,0))</f>
        <v>159407</v>
      </c>
      <c r="U1063" t="str">
        <f t="shared" si="49"/>
        <v>Dukakis, Michael</v>
      </c>
      <c r="V1063" t="str">
        <f>_xlfn.XLOOKUP(INDEX('state-winning-votes'!$A$1:$L$53,MATCH($C1063,'state-winning-votes'!$A:$A,0),MATCH($A1063,'state-winning-votes'!$A$2:$L$2,0)),$L:$L,$H:$H)</f>
        <v>Dukakis, Michael</v>
      </c>
      <c r="W1063" t="str">
        <f>VLOOKUP(A1063,'national-winners'!$A$2:$B$13,2,0)</f>
        <v>Bush, George H.W.</v>
      </c>
      <c r="X1063" t="str">
        <f t="shared" si="50"/>
        <v xml:space="preserve"> Michael Dukakis (W)</v>
      </c>
    </row>
    <row r="1064" spans="1:24" x14ac:dyDescent="0.25">
      <c r="A1064">
        <v>1988</v>
      </c>
      <c r="B1064" t="s">
        <v>57</v>
      </c>
      <c r="C1064" t="s">
        <v>58</v>
      </c>
      <c r="D1064">
        <v>11</v>
      </c>
      <c r="E1064">
        <v>53</v>
      </c>
      <c r="F1064">
        <v>55</v>
      </c>
      <c r="G1064" t="s">
        <v>16</v>
      </c>
      <c r="H1064" t="s">
        <v>207</v>
      </c>
      <c r="I1064" t="str">
        <f t="shared" si="48"/>
        <v>Bush, George H.W.(W)</v>
      </c>
      <c r="J1064" t="s">
        <v>21</v>
      </c>
      <c r="K1064" t="b">
        <v>0</v>
      </c>
      <c r="L1064">
        <v>27590</v>
      </c>
      <c r="M1064">
        <v>192877</v>
      </c>
      <c r="N1064">
        <v>20171015</v>
      </c>
      <c r="O1064" t="s">
        <v>19</v>
      </c>
      <c r="P1064" t="str">
        <f>IF(VLOOKUP(A1064,'national-winners'!$A$2:$B$13,2,0)=H1064,"W","L")</f>
        <v>W</v>
      </c>
      <c r="Q1064">
        <f>MATCH(C1064,'state-winning-votes'!A:A,0)</f>
        <v>10</v>
      </c>
      <c r="R1064">
        <f>MATCH(A1064,'state-winning-votes'!$A$2:$L$2,0)</f>
        <v>5</v>
      </c>
      <c r="S1064" cm="1">
        <f t="array" ref="S1064">INDEX('state-winning-votes'!$A$1:$L$53,$Q1064,$R1064)</f>
        <v>159407</v>
      </c>
      <c r="T1064">
        <f>INDEX('state-winning-votes'!$A$1:$L$53,MATCH($C1064,'state-winning-votes'!$A:$A,0),MATCH($A1064,'state-winning-votes'!$A$2:$L$2,0))</f>
        <v>159407</v>
      </c>
      <c r="U1064" t="str">
        <f t="shared" si="49"/>
        <v>Dukakis, Michael</v>
      </c>
      <c r="V1064" t="str">
        <f>_xlfn.XLOOKUP(INDEX('state-winning-votes'!$A$1:$L$53,MATCH($C1064,'state-winning-votes'!$A:$A,0),MATCH($A1064,'state-winning-votes'!$A$2:$L$2,0)),$L:$L,$H:$H)</f>
        <v>Dukakis, Michael</v>
      </c>
      <c r="W1064" t="str">
        <f>VLOOKUP(A1064,'national-winners'!$A$2:$B$13,2,0)</f>
        <v>Bush, George H.W.</v>
      </c>
      <c r="X1064" t="str">
        <f t="shared" si="50"/>
        <v xml:space="preserve"> Michael Dukakis (W)</v>
      </c>
    </row>
    <row r="1065" spans="1:24" x14ac:dyDescent="0.25">
      <c r="A1065">
        <v>1988</v>
      </c>
      <c r="B1065" t="s">
        <v>57</v>
      </c>
      <c r="C1065" t="s">
        <v>58</v>
      </c>
      <c r="D1065">
        <v>11</v>
      </c>
      <c r="E1065">
        <v>53</v>
      </c>
      <c r="F1065">
        <v>55</v>
      </c>
      <c r="G1065" t="s">
        <v>16</v>
      </c>
      <c r="I1065" t="str">
        <f t="shared" si="48"/>
        <v>(L)</v>
      </c>
      <c r="J1065" t="s">
        <v>35</v>
      </c>
      <c r="K1065" t="b">
        <v>0</v>
      </c>
      <c r="L1065">
        <v>3064</v>
      </c>
      <c r="M1065">
        <v>192877</v>
      </c>
      <c r="N1065">
        <v>20171015</v>
      </c>
      <c r="O1065" t="s">
        <v>19</v>
      </c>
      <c r="P1065" t="str">
        <f>IF(VLOOKUP(A1065,'national-winners'!$A$2:$B$13,2,0)=H1065,"W","L")</f>
        <v>L</v>
      </c>
      <c r="Q1065">
        <f>MATCH(C1065,'state-winning-votes'!A:A,0)</f>
        <v>10</v>
      </c>
      <c r="R1065">
        <f>MATCH(A1065,'state-winning-votes'!$A$2:$L$2,0)</f>
        <v>5</v>
      </c>
      <c r="S1065" cm="1">
        <f t="array" ref="S1065">INDEX('state-winning-votes'!$A$1:$L$53,$Q1065,$R1065)</f>
        <v>159407</v>
      </c>
      <c r="T1065">
        <f>INDEX('state-winning-votes'!$A$1:$L$53,MATCH($C1065,'state-winning-votes'!$A:$A,0),MATCH($A1065,'state-winning-votes'!$A$2:$L$2,0))</f>
        <v>159407</v>
      </c>
      <c r="U1065" t="str">
        <f t="shared" si="49"/>
        <v>Dukakis, Michael</v>
      </c>
      <c r="V1065" t="str">
        <f>_xlfn.XLOOKUP(INDEX('state-winning-votes'!$A$1:$L$53,MATCH($C1065,'state-winning-votes'!$A:$A,0),MATCH($A1065,'state-winning-votes'!$A$2:$L$2,0)),$L:$L,$H:$H)</f>
        <v>Dukakis, Michael</v>
      </c>
      <c r="W1065" t="str">
        <f>VLOOKUP(A1065,'national-winners'!$A$2:$B$13,2,0)</f>
        <v>Bush, George H.W.</v>
      </c>
      <c r="X1065" t="str">
        <f t="shared" si="50"/>
        <v xml:space="preserve"> Michael Dukakis (W)</v>
      </c>
    </row>
    <row r="1066" spans="1:24" x14ac:dyDescent="0.25">
      <c r="A1066">
        <v>1988</v>
      </c>
      <c r="B1066" t="s">
        <v>57</v>
      </c>
      <c r="C1066" t="s">
        <v>58</v>
      </c>
      <c r="D1066">
        <v>11</v>
      </c>
      <c r="E1066">
        <v>53</v>
      </c>
      <c r="F1066">
        <v>55</v>
      </c>
      <c r="G1066" t="s">
        <v>16</v>
      </c>
      <c r="I1066" t="str">
        <f t="shared" si="48"/>
        <v>(L)</v>
      </c>
      <c r="K1066" t="b">
        <v>1</v>
      </c>
      <c r="L1066">
        <v>1553</v>
      </c>
      <c r="M1066">
        <v>192877</v>
      </c>
      <c r="N1066">
        <v>20171015</v>
      </c>
      <c r="O1066" t="s">
        <v>19</v>
      </c>
      <c r="P1066" t="str">
        <f>IF(VLOOKUP(A1066,'national-winners'!$A$2:$B$13,2,0)=H1066,"W","L")</f>
        <v>L</v>
      </c>
      <c r="Q1066">
        <f>MATCH(C1066,'state-winning-votes'!A:A,0)</f>
        <v>10</v>
      </c>
      <c r="R1066">
        <f>MATCH(A1066,'state-winning-votes'!$A$2:$L$2,0)</f>
        <v>5</v>
      </c>
      <c r="S1066" cm="1">
        <f t="array" ref="S1066">INDEX('state-winning-votes'!$A$1:$L$53,$Q1066,$R1066)</f>
        <v>159407</v>
      </c>
      <c r="T1066">
        <f>INDEX('state-winning-votes'!$A$1:$L$53,MATCH($C1066,'state-winning-votes'!$A:$A,0),MATCH($A1066,'state-winning-votes'!$A$2:$L$2,0))</f>
        <v>159407</v>
      </c>
      <c r="U1066" t="str">
        <f t="shared" si="49"/>
        <v>Dukakis, Michael</v>
      </c>
      <c r="V1066" t="str">
        <f>_xlfn.XLOOKUP(INDEX('state-winning-votes'!$A$1:$L$53,MATCH($C1066,'state-winning-votes'!$A:$A,0),MATCH($A1066,'state-winning-votes'!$A$2:$L$2,0)),$L:$L,$H:$H)</f>
        <v>Dukakis, Michael</v>
      </c>
      <c r="W1066" t="str">
        <f>VLOOKUP(A1066,'national-winners'!$A$2:$B$13,2,0)</f>
        <v>Bush, George H.W.</v>
      </c>
      <c r="X1066" t="str">
        <f t="shared" si="50"/>
        <v xml:space="preserve"> Michael Dukakis (W)</v>
      </c>
    </row>
    <row r="1067" spans="1:24" x14ac:dyDescent="0.25">
      <c r="A1067">
        <v>1988</v>
      </c>
      <c r="B1067" t="s">
        <v>57</v>
      </c>
      <c r="C1067" t="s">
        <v>58</v>
      </c>
      <c r="D1067">
        <v>11</v>
      </c>
      <c r="E1067">
        <v>53</v>
      </c>
      <c r="F1067">
        <v>55</v>
      </c>
      <c r="G1067" t="s">
        <v>16</v>
      </c>
      <c r="H1067" t="s">
        <v>209</v>
      </c>
      <c r="I1067" t="str">
        <f t="shared" si="48"/>
        <v>Paul, Ronald ""Ron""(L)</v>
      </c>
      <c r="J1067" t="s">
        <v>29</v>
      </c>
      <c r="K1067" t="b">
        <v>0</v>
      </c>
      <c r="L1067">
        <v>554</v>
      </c>
      <c r="M1067">
        <v>192877</v>
      </c>
      <c r="N1067">
        <v>20171015</v>
      </c>
      <c r="O1067" t="s">
        <v>19</v>
      </c>
      <c r="P1067" t="str">
        <f>IF(VLOOKUP(A1067,'national-winners'!$A$2:$B$13,2,0)=H1067,"W","L")</f>
        <v>L</v>
      </c>
      <c r="Q1067">
        <f>MATCH(C1067,'state-winning-votes'!A:A,0)</f>
        <v>10</v>
      </c>
      <c r="R1067">
        <f>MATCH(A1067,'state-winning-votes'!$A$2:$L$2,0)</f>
        <v>5</v>
      </c>
      <c r="S1067" cm="1">
        <f t="array" ref="S1067">INDEX('state-winning-votes'!$A$1:$L$53,$Q1067,$R1067)</f>
        <v>159407</v>
      </c>
      <c r="T1067">
        <f>INDEX('state-winning-votes'!$A$1:$L$53,MATCH($C1067,'state-winning-votes'!$A:$A,0),MATCH($A1067,'state-winning-votes'!$A$2:$L$2,0))</f>
        <v>159407</v>
      </c>
      <c r="U1067" t="str">
        <f t="shared" si="49"/>
        <v>Dukakis, Michael</v>
      </c>
      <c r="V1067" t="str">
        <f>_xlfn.XLOOKUP(INDEX('state-winning-votes'!$A$1:$L$53,MATCH($C1067,'state-winning-votes'!$A:$A,0),MATCH($A1067,'state-winning-votes'!$A$2:$L$2,0)),$L:$L,$H:$H)</f>
        <v>Dukakis, Michael</v>
      </c>
      <c r="W1067" t="str">
        <f>VLOOKUP(A1067,'national-winners'!$A$2:$B$13,2,0)</f>
        <v>Bush, George H.W.</v>
      </c>
      <c r="X1067" t="str">
        <f t="shared" si="50"/>
        <v xml:space="preserve"> Michael Dukakis (W)</v>
      </c>
    </row>
    <row r="1068" spans="1:24" x14ac:dyDescent="0.25">
      <c r="A1068">
        <v>1988</v>
      </c>
      <c r="B1068" t="s">
        <v>57</v>
      </c>
      <c r="C1068" t="s">
        <v>58</v>
      </c>
      <c r="D1068">
        <v>11</v>
      </c>
      <c r="E1068">
        <v>53</v>
      </c>
      <c r="F1068">
        <v>55</v>
      </c>
      <c r="G1068" t="s">
        <v>16</v>
      </c>
      <c r="I1068" t="str">
        <f t="shared" si="48"/>
        <v>(L)</v>
      </c>
      <c r="J1068" t="s">
        <v>213</v>
      </c>
      <c r="K1068" t="b">
        <v>0</v>
      </c>
      <c r="L1068">
        <v>236</v>
      </c>
      <c r="M1068">
        <v>192877</v>
      </c>
      <c r="N1068">
        <v>20171015</v>
      </c>
      <c r="O1068" t="s">
        <v>19</v>
      </c>
      <c r="P1068" t="str">
        <f>IF(VLOOKUP(A1068,'national-winners'!$A$2:$B$13,2,0)=H1068,"W","L")</f>
        <v>L</v>
      </c>
      <c r="Q1068">
        <f>MATCH(C1068,'state-winning-votes'!A:A,0)</f>
        <v>10</v>
      </c>
      <c r="R1068">
        <f>MATCH(A1068,'state-winning-votes'!$A$2:$L$2,0)</f>
        <v>5</v>
      </c>
      <c r="S1068" cm="1">
        <f t="array" ref="S1068">INDEX('state-winning-votes'!$A$1:$L$53,$Q1068,$R1068)</f>
        <v>159407</v>
      </c>
      <c r="T1068">
        <f>INDEX('state-winning-votes'!$A$1:$L$53,MATCH($C1068,'state-winning-votes'!$A:$A,0),MATCH($A1068,'state-winning-votes'!$A$2:$L$2,0))</f>
        <v>159407</v>
      </c>
      <c r="U1068" t="str">
        <f t="shared" si="49"/>
        <v>Dukakis, Michael</v>
      </c>
      <c r="V1068" t="str">
        <f>_xlfn.XLOOKUP(INDEX('state-winning-votes'!$A$1:$L$53,MATCH($C1068,'state-winning-votes'!$A:$A,0),MATCH($A1068,'state-winning-votes'!$A$2:$L$2,0)),$L:$L,$H:$H)</f>
        <v>Dukakis, Michael</v>
      </c>
      <c r="W1068" t="str">
        <f>VLOOKUP(A1068,'national-winners'!$A$2:$B$13,2,0)</f>
        <v>Bush, George H.W.</v>
      </c>
      <c r="X1068" t="str">
        <f t="shared" si="50"/>
        <v xml:space="preserve"> Michael Dukakis (W)</v>
      </c>
    </row>
    <row r="1069" spans="1:24" x14ac:dyDescent="0.25">
      <c r="A1069">
        <v>1988</v>
      </c>
      <c r="B1069" t="s">
        <v>57</v>
      </c>
      <c r="C1069" t="s">
        <v>58</v>
      </c>
      <c r="D1069">
        <v>11</v>
      </c>
      <c r="E1069">
        <v>53</v>
      </c>
      <c r="F1069">
        <v>55</v>
      </c>
      <c r="G1069" t="s">
        <v>16</v>
      </c>
      <c r="H1069" t="s">
        <v>202</v>
      </c>
      <c r="I1069" t="str">
        <f t="shared" si="48"/>
        <v>Winn, Edward(L)</v>
      </c>
      <c r="J1069" t="s">
        <v>203</v>
      </c>
      <c r="K1069" t="b">
        <v>0</v>
      </c>
      <c r="L1069">
        <v>208</v>
      </c>
      <c r="M1069">
        <v>192877</v>
      </c>
      <c r="N1069">
        <v>20171015</v>
      </c>
      <c r="O1069" t="s">
        <v>19</v>
      </c>
      <c r="P1069" t="str">
        <f>IF(VLOOKUP(A1069,'national-winners'!$A$2:$B$13,2,0)=H1069,"W","L")</f>
        <v>L</v>
      </c>
      <c r="Q1069">
        <f>MATCH(C1069,'state-winning-votes'!A:A,0)</f>
        <v>10</v>
      </c>
      <c r="R1069">
        <f>MATCH(A1069,'state-winning-votes'!$A$2:$L$2,0)</f>
        <v>5</v>
      </c>
      <c r="S1069" cm="1">
        <f t="array" ref="S1069">INDEX('state-winning-votes'!$A$1:$L$53,$Q1069,$R1069)</f>
        <v>159407</v>
      </c>
      <c r="T1069">
        <f>INDEX('state-winning-votes'!$A$1:$L$53,MATCH($C1069,'state-winning-votes'!$A:$A,0),MATCH($A1069,'state-winning-votes'!$A$2:$L$2,0))</f>
        <v>159407</v>
      </c>
      <c r="U1069" t="str">
        <f t="shared" si="49"/>
        <v>Dukakis, Michael</v>
      </c>
      <c r="V1069" t="str">
        <f>_xlfn.XLOOKUP(INDEX('state-winning-votes'!$A$1:$L$53,MATCH($C1069,'state-winning-votes'!$A:$A,0),MATCH($A1069,'state-winning-votes'!$A$2:$L$2,0)),$L:$L,$H:$H)</f>
        <v>Dukakis, Michael</v>
      </c>
      <c r="W1069" t="str">
        <f>VLOOKUP(A1069,'national-winners'!$A$2:$B$13,2,0)</f>
        <v>Bush, George H.W.</v>
      </c>
      <c r="X1069" t="str">
        <f t="shared" si="50"/>
        <v xml:space="preserve"> Michael Dukakis (W)</v>
      </c>
    </row>
    <row r="1070" spans="1:24" x14ac:dyDescent="0.25">
      <c r="A1070">
        <v>1988</v>
      </c>
      <c r="B1070" t="s">
        <v>57</v>
      </c>
      <c r="C1070" t="s">
        <v>58</v>
      </c>
      <c r="D1070">
        <v>11</v>
      </c>
      <c r="E1070">
        <v>53</v>
      </c>
      <c r="F1070">
        <v>55</v>
      </c>
      <c r="G1070" t="s">
        <v>16</v>
      </c>
      <c r="H1070" t="s">
        <v>214</v>
      </c>
      <c r="I1070" t="str">
        <f t="shared" si="48"/>
        <v>Kenoyer, Willa(L)</v>
      </c>
      <c r="J1070" t="s">
        <v>100</v>
      </c>
      <c r="K1070" t="b">
        <v>0</v>
      </c>
      <c r="L1070">
        <v>142</v>
      </c>
      <c r="M1070">
        <v>192877</v>
      </c>
      <c r="N1070">
        <v>20171015</v>
      </c>
      <c r="O1070" t="s">
        <v>19</v>
      </c>
      <c r="P1070" t="str">
        <f>IF(VLOOKUP(A1070,'national-winners'!$A$2:$B$13,2,0)=H1070,"W","L")</f>
        <v>L</v>
      </c>
      <c r="Q1070">
        <f>MATCH(C1070,'state-winning-votes'!A:A,0)</f>
        <v>10</v>
      </c>
      <c r="R1070">
        <f>MATCH(A1070,'state-winning-votes'!$A$2:$L$2,0)</f>
        <v>5</v>
      </c>
      <c r="S1070" cm="1">
        <f t="array" ref="S1070">INDEX('state-winning-votes'!$A$1:$L$53,$Q1070,$R1070)</f>
        <v>159407</v>
      </c>
      <c r="T1070">
        <f>INDEX('state-winning-votes'!$A$1:$L$53,MATCH($C1070,'state-winning-votes'!$A:$A,0),MATCH($A1070,'state-winning-votes'!$A$2:$L$2,0))</f>
        <v>159407</v>
      </c>
      <c r="U1070" t="str">
        <f t="shared" si="49"/>
        <v>Dukakis, Michael</v>
      </c>
      <c r="V1070" t="str">
        <f>_xlfn.XLOOKUP(INDEX('state-winning-votes'!$A$1:$L$53,MATCH($C1070,'state-winning-votes'!$A:$A,0),MATCH($A1070,'state-winning-votes'!$A$2:$L$2,0)),$L:$L,$H:$H)</f>
        <v>Dukakis, Michael</v>
      </c>
      <c r="W1070" t="str">
        <f>VLOOKUP(A1070,'national-winners'!$A$2:$B$13,2,0)</f>
        <v>Bush, George H.W.</v>
      </c>
      <c r="X1070" t="str">
        <f t="shared" si="50"/>
        <v xml:space="preserve"> Michael Dukakis (W)</v>
      </c>
    </row>
    <row r="1071" spans="1:24" x14ac:dyDescent="0.25">
      <c r="A1071">
        <v>1988</v>
      </c>
      <c r="B1071" t="s">
        <v>57</v>
      </c>
      <c r="C1071" t="s">
        <v>58</v>
      </c>
      <c r="D1071">
        <v>11</v>
      </c>
      <c r="E1071">
        <v>53</v>
      </c>
      <c r="F1071">
        <v>55</v>
      </c>
      <c r="G1071" t="s">
        <v>16</v>
      </c>
      <c r="H1071" t="s">
        <v>215</v>
      </c>
      <c r="I1071" t="str">
        <f t="shared" si="48"/>
        <v>Warren, James ""Mac""(L)</v>
      </c>
      <c r="J1071" t="s">
        <v>37</v>
      </c>
      <c r="K1071" t="b">
        <v>0</v>
      </c>
      <c r="L1071">
        <v>123</v>
      </c>
      <c r="M1071">
        <v>192877</v>
      </c>
      <c r="N1071">
        <v>20171015</v>
      </c>
      <c r="O1071" t="s">
        <v>19</v>
      </c>
      <c r="P1071" t="str">
        <f>IF(VLOOKUP(A1071,'national-winners'!$A$2:$B$13,2,0)=H1071,"W","L")</f>
        <v>L</v>
      </c>
      <c r="Q1071">
        <f>MATCH(C1071,'state-winning-votes'!A:A,0)</f>
        <v>10</v>
      </c>
      <c r="R1071">
        <f>MATCH(A1071,'state-winning-votes'!$A$2:$L$2,0)</f>
        <v>5</v>
      </c>
      <c r="S1071" cm="1">
        <f t="array" ref="S1071">INDEX('state-winning-votes'!$A$1:$L$53,$Q1071,$R1071)</f>
        <v>159407</v>
      </c>
      <c r="T1071">
        <f>INDEX('state-winning-votes'!$A$1:$L$53,MATCH($C1071,'state-winning-votes'!$A:$A,0),MATCH($A1071,'state-winning-votes'!$A$2:$L$2,0))</f>
        <v>159407</v>
      </c>
      <c r="U1071" t="str">
        <f t="shared" si="49"/>
        <v>Dukakis, Michael</v>
      </c>
      <c r="V1071" t="str">
        <f>_xlfn.XLOOKUP(INDEX('state-winning-votes'!$A$1:$L$53,MATCH($C1071,'state-winning-votes'!$A:$A,0),MATCH($A1071,'state-winning-votes'!$A$2:$L$2,0)),$L:$L,$H:$H)</f>
        <v>Dukakis, Michael</v>
      </c>
      <c r="W1071" t="str">
        <f>VLOOKUP(A1071,'national-winners'!$A$2:$B$13,2,0)</f>
        <v>Bush, George H.W.</v>
      </c>
      <c r="X1071" t="str">
        <f t="shared" si="50"/>
        <v xml:space="preserve"> Michael Dukakis (W)</v>
      </c>
    </row>
    <row r="1072" spans="1:24" x14ac:dyDescent="0.25">
      <c r="A1072">
        <v>1988</v>
      </c>
      <c r="B1072" t="s">
        <v>60</v>
      </c>
      <c r="C1072" t="s">
        <v>61</v>
      </c>
      <c r="D1072">
        <v>12</v>
      </c>
      <c r="E1072">
        <v>59</v>
      </c>
      <c r="F1072">
        <v>43</v>
      </c>
      <c r="G1072" t="s">
        <v>16</v>
      </c>
      <c r="H1072" t="s">
        <v>207</v>
      </c>
      <c r="I1072" t="str">
        <f t="shared" si="48"/>
        <v>Bush, George H.W.(W)</v>
      </c>
      <c r="J1072" t="s">
        <v>21</v>
      </c>
      <c r="K1072" t="b">
        <v>0</v>
      </c>
      <c r="L1072">
        <v>2618885</v>
      </c>
      <c r="M1072">
        <v>4302313</v>
      </c>
      <c r="N1072">
        <v>20171015</v>
      </c>
      <c r="O1072" t="s">
        <v>19</v>
      </c>
      <c r="P1072" t="str">
        <f>IF(VLOOKUP(A1072,'national-winners'!$A$2:$B$13,2,0)=H1072,"W","L")</f>
        <v>W</v>
      </c>
      <c r="Q1072">
        <f>MATCH(C1072,'state-winning-votes'!A:A,0)</f>
        <v>12</v>
      </c>
      <c r="R1072">
        <f>MATCH(A1072,'state-winning-votes'!$A$2:$L$2,0)</f>
        <v>5</v>
      </c>
      <c r="S1072" cm="1">
        <f t="array" ref="S1072">INDEX('state-winning-votes'!$A$1:$L$53,$Q1072,$R1072)</f>
        <v>2618885</v>
      </c>
      <c r="T1072">
        <f>INDEX('state-winning-votes'!$A$1:$L$53,MATCH($C1072,'state-winning-votes'!$A:$A,0),MATCH($A1072,'state-winning-votes'!$A$2:$L$2,0))</f>
        <v>2618885</v>
      </c>
      <c r="U1072" t="str">
        <f t="shared" si="49"/>
        <v>Bush, George H.W.</v>
      </c>
      <c r="V1072" t="str">
        <f>_xlfn.XLOOKUP(INDEX('state-winning-votes'!$A$1:$L$53,MATCH($C1072,'state-winning-votes'!$A:$A,0),MATCH($A1072,'state-winning-votes'!$A$2:$L$2,0)),$L:$L,$H:$H)</f>
        <v>Bush, George H.W.</v>
      </c>
      <c r="W1072" t="str">
        <f>VLOOKUP(A1072,'national-winners'!$A$2:$B$13,2,0)</f>
        <v>Bush, George H.W.</v>
      </c>
      <c r="X1072" t="str">
        <f t="shared" si="50"/>
        <v xml:space="preserve"> George H.W. Bush (W)</v>
      </c>
    </row>
    <row r="1073" spans="1:24" x14ac:dyDescent="0.25">
      <c r="A1073">
        <v>1988</v>
      </c>
      <c r="B1073" t="s">
        <v>60</v>
      </c>
      <c r="C1073" t="s">
        <v>61</v>
      </c>
      <c r="D1073">
        <v>12</v>
      </c>
      <c r="E1073">
        <v>59</v>
      </c>
      <c r="F1073">
        <v>43</v>
      </c>
      <c r="G1073" t="s">
        <v>16</v>
      </c>
      <c r="H1073" t="s">
        <v>208</v>
      </c>
      <c r="I1073" t="str">
        <f t="shared" si="48"/>
        <v>Dukakis, Michael(L)</v>
      </c>
      <c r="J1073" t="s">
        <v>18</v>
      </c>
      <c r="K1073" t="b">
        <v>0</v>
      </c>
      <c r="L1073">
        <v>1656701</v>
      </c>
      <c r="M1073">
        <v>4302313</v>
      </c>
      <c r="N1073">
        <v>20171015</v>
      </c>
      <c r="O1073" t="s">
        <v>19</v>
      </c>
      <c r="P1073" t="str">
        <f>IF(VLOOKUP(A1073,'national-winners'!$A$2:$B$13,2,0)=H1073,"W","L")</f>
        <v>L</v>
      </c>
      <c r="Q1073">
        <f>MATCH(C1073,'state-winning-votes'!A:A,0)</f>
        <v>12</v>
      </c>
      <c r="R1073">
        <f>MATCH(A1073,'state-winning-votes'!$A$2:$L$2,0)</f>
        <v>5</v>
      </c>
      <c r="S1073" cm="1">
        <f t="array" ref="S1073">INDEX('state-winning-votes'!$A$1:$L$53,$Q1073,$R1073)</f>
        <v>2618885</v>
      </c>
      <c r="T1073">
        <f>INDEX('state-winning-votes'!$A$1:$L$53,MATCH($C1073,'state-winning-votes'!$A:$A,0),MATCH($A1073,'state-winning-votes'!$A$2:$L$2,0))</f>
        <v>2618885</v>
      </c>
      <c r="U1073" t="str">
        <f t="shared" si="49"/>
        <v>Bush, George H.W.</v>
      </c>
      <c r="V1073" t="str">
        <f>_xlfn.XLOOKUP(INDEX('state-winning-votes'!$A$1:$L$53,MATCH($C1073,'state-winning-votes'!$A:$A,0),MATCH($A1073,'state-winning-votes'!$A$2:$L$2,0)),$L:$L,$H:$H)</f>
        <v>Bush, George H.W.</v>
      </c>
      <c r="W1073" t="str">
        <f>VLOOKUP(A1073,'national-winners'!$A$2:$B$13,2,0)</f>
        <v>Bush, George H.W.</v>
      </c>
      <c r="X1073" t="str">
        <f t="shared" si="50"/>
        <v xml:space="preserve"> George H.W. Bush (W)</v>
      </c>
    </row>
    <row r="1074" spans="1:24" x14ac:dyDescent="0.25">
      <c r="A1074">
        <v>1988</v>
      </c>
      <c r="B1074" t="s">
        <v>60</v>
      </c>
      <c r="C1074" t="s">
        <v>61</v>
      </c>
      <c r="D1074">
        <v>12</v>
      </c>
      <c r="E1074">
        <v>59</v>
      </c>
      <c r="F1074">
        <v>43</v>
      </c>
      <c r="G1074" t="s">
        <v>16</v>
      </c>
      <c r="H1074" t="s">
        <v>209</v>
      </c>
      <c r="I1074" t="str">
        <f t="shared" si="48"/>
        <v>Paul, Ronald ""Ron""(L)</v>
      </c>
      <c r="J1074" t="s">
        <v>29</v>
      </c>
      <c r="K1074" t="b">
        <v>0</v>
      </c>
      <c r="L1074">
        <v>19796</v>
      </c>
      <c r="M1074">
        <v>4302313</v>
      </c>
      <c r="N1074">
        <v>20171015</v>
      </c>
      <c r="O1074" t="s">
        <v>19</v>
      </c>
      <c r="P1074" t="str">
        <f>IF(VLOOKUP(A1074,'national-winners'!$A$2:$B$13,2,0)=H1074,"W","L")</f>
        <v>L</v>
      </c>
      <c r="Q1074">
        <f>MATCH(C1074,'state-winning-votes'!A:A,0)</f>
        <v>12</v>
      </c>
      <c r="R1074">
        <f>MATCH(A1074,'state-winning-votes'!$A$2:$L$2,0)</f>
        <v>5</v>
      </c>
      <c r="S1074" cm="1">
        <f t="array" ref="S1074">INDEX('state-winning-votes'!$A$1:$L$53,$Q1074,$R1074)</f>
        <v>2618885</v>
      </c>
      <c r="T1074">
        <f>INDEX('state-winning-votes'!$A$1:$L$53,MATCH($C1074,'state-winning-votes'!$A:$A,0),MATCH($A1074,'state-winning-votes'!$A$2:$L$2,0))</f>
        <v>2618885</v>
      </c>
      <c r="U1074" t="str">
        <f t="shared" si="49"/>
        <v>Bush, George H.W.</v>
      </c>
      <c r="V1074" t="str">
        <f>_xlfn.XLOOKUP(INDEX('state-winning-votes'!$A$1:$L$53,MATCH($C1074,'state-winning-votes'!$A:$A,0),MATCH($A1074,'state-winning-votes'!$A$2:$L$2,0)),$L:$L,$H:$H)</f>
        <v>Bush, George H.W.</v>
      </c>
      <c r="W1074" t="str">
        <f>VLOOKUP(A1074,'national-winners'!$A$2:$B$13,2,0)</f>
        <v>Bush, George H.W.</v>
      </c>
      <c r="X1074" t="str">
        <f t="shared" si="50"/>
        <v xml:space="preserve"> George H.W. Bush (W)</v>
      </c>
    </row>
    <row r="1075" spans="1:24" x14ac:dyDescent="0.25">
      <c r="A1075">
        <v>1988</v>
      </c>
      <c r="B1075" t="s">
        <v>60</v>
      </c>
      <c r="C1075" t="s">
        <v>61</v>
      </c>
      <c r="D1075">
        <v>12</v>
      </c>
      <c r="E1075">
        <v>59</v>
      </c>
      <c r="F1075">
        <v>43</v>
      </c>
      <c r="G1075" t="s">
        <v>16</v>
      </c>
      <c r="H1075" t="s">
        <v>210</v>
      </c>
      <c r="I1075" t="str">
        <f t="shared" si="48"/>
        <v>Fulani, Lenora(L)</v>
      </c>
      <c r="J1075" t="s">
        <v>211</v>
      </c>
      <c r="K1075" t="b">
        <v>0</v>
      </c>
      <c r="L1075">
        <v>6655</v>
      </c>
      <c r="M1075">
        <v>4302313</v>
      </c>
      <c r="N1075">
        <v>20171015</v>
      </c>
      <c r="O1075" t="s">
        <v>19</v>
      </c>
      <c r="P1075" t="str">
        <f>IF(VLOOKUP(A1075,'national-winners'!$A$2:$B$13,2,0)=H1075,"W","L")</f>
        <v>L</v>
      </c>
      <c r="Q1075">
        <f>MATCH(C1075,'state-winning-votes'!A:A,0)</f>
        <v>12</v>
      </c>
      <c r="R1075">
        <f>MATCH(A1075,'state-winning-votes'!$A$2:$L$2,0)</f>
        <v>5</v>
      </c>
      <c r="S1075" cm="1">
        <f t="array" ref="S1075">INDEX('state-winning-votes'!$A$1:$L$53,$Q1075,$R1075)</f>
        <v>2618885</v>
      </c>
      <c r="T1075">
        <f>INDEX('state-winning-votes'!$A$1:$L$53,MATCH($C1075,'state-winning-votes'!$A:$A,0),MATCH($A1075,'state-winning-votes'!$A$2:$L$2,0))</f>
        <v>2618885</v>
      </c>
      <c r="U1075" t="str">
        <f t="shared" si="49"/>
        <v>Bush, George H.W.</v>
      </c>
      <c r="V1075" t="str">
        <f>_xlfn.XLOOKUP(INDEX('state-winning-votes'!$A$1:$L$53,MATCH($C1075,'state-winning-votes'!$A:$A,0),MATCH($A1075,'state-winning-votes'!$A$2:$L$2,0)),$L:$L,$H:$H)</f>
        <v>Bush, George H.W.</v>
      </c>
      <c r="W1075" t="str">
        <f>VLOOKUP(A1075,'national-winners'!$A$2:$B$13,2,0)</f>
        <v>Bush, George H.W.</v>
      </c>
      <c r="X1075" t="str">
        <f t="shared" si="50"/>
        <v xml:space="preserve"> George H.W. Bush (W)</v>
      </c>
    </row>
    <row r="1076" spans="1:24" x14ac:dyDescent="0.25">
      <c r="A1076">
        <v>1988</v>
      </c>
      <c r="B1076" t="s">
        <v>60</v>
      </c>
      <c r="C1076" t="s">
        <v>61</v>
      </c>
      <c r="D1076">
        <v>12</v>
      </c>
      <c r="E1076">
        <v>59</v>
      </c>
      <c r="F1076">
        <v>43</v>
      </c>
      <c r="G1076" t="s">
        <v>16</v>
      </c>
      <c r="I1076" t="str">
        <f t="shared" si="48"/>
        <v>(L)</v>
      </c>
      <c r="K1076" t="b">
        <v>1</v>
      </c>
      <c r="L1076">
        <v>276</v>
      </c>
      <c r="M1076">
        <v>4302313</v>
      </c>
      <c r="N1076">
        <v>20171015</v>
      </c>
      <c r="O1076" t="s">
        <v>19</v>
      </c>
      <c r="P1076" t="str">
        <f>IF(VLOOKUP(A1076,'national-winners'!$A$2:$B$13,2,0)=H1076,"W","L")</f>
        <v>L</v>
      </c>
      <c r="Q1076">
        <f>MATCH(C1076,'state-winning-votes'!A:A,0)</f>
        <v>12</v>
      </c>
      <c r="R1076">
        <f>MATCH(A1076,'state-winning-votes'!$A$2:$L$2,0)</f>
        <v>5</v>
      </c>
      <c r="S1076" cm="1">
        <f t="array" ref="S1076">INDEX('state-winning-votes'!$A$1:$L$53,$Q1076,$R1076)</f>
        <v>2618885</v>
      </c>
      <c r="T1076">
        <f>INDEX('state-winning-votes'!$A$1:$L$53,MATCH($C1076,'state-winning-votes'!$A:$A,0),MATCH($A1076,'state-winning-votes'!$A$2:$L$2,0))</f>
        <v>2618885</v>
      </c>
      <c r="U1076" t="str">
        <f t="shared" si="49"/>
        <v>Bush, George H.W.</v>
      </c>
      <c r="V1076" t="str">
        <f>_xlfn.XLOOKUP(INDEX('state-winning-votes'!$A$1:$L$53,MATCH($C1076,'state-winning-votes'!$A:$A,0),MATCH($A1076,'state-winning-votes'!$A$2:$L$2,0)),$L:$L,$H:$H)</f>
        <v>Bush, George H.W.</v>
      </c>
      <c r="W1076" t="str">
        <f>VLOOKUP(A1076,'national-winners'!$A$2:$B$13,2,0)</f>
        <v>Bush, George H.W.</v>
      </c>
      <c r="X1076" t="str">
        <f t="shared" si="50"/>
        <v xml:space="preserve"> George H.W. Bush (W)</v>
      </c>
    </row>
    <row r="1077" spans="1:24" x14ac:dyDescent="0.25">
      <c r="A1077">
        <v>1988</v>
      </c>
      <c r="B1077" t="s">
        <v>62</v>
      </c>
      <c r="C1077" t="s">
        <v>63</v>
      </c>
      <c r="D1077">
        <v>13</v>
      </c>
      <c r="E1077">
        <v>58</v>
      </c>
      <c r="F1077">
        <v>44</v>
      </c>
      <c r="G1077" t="s">
        <v>16</v>
      </c>
      <c r="H1077" t="s">
        <v>207</v>
      </c>
      <c r="I1077" t="str">
        <f t="shared" si="48"/>
        <v>Bush, George H.W.(W)</v>
      </c>
      <c r="J1077" t="s">
        <v>21</v>
      </c>
      <c r="K1077" t="b">
        <v>0</v>
      </c>
      <c r="L1077">
        <v>1081331</v>
      </c>
      <c r="M1077">
        <v>1809672</v>
      </c>
      <c r="N1077">
        <v>20171015</v>
      </c>
      <c r="O1077" t="s">
        <v>19</v>
      </c>
      <c r="P1077" t="str">
        <f>IF(VLOOKUP(A1077,'national-winners'!$A$2:$B$13,2,0)=H1077,"W","L")</f>
        <v>W</v>
      </c>
      <c r="Q1077">
        <f>MATCH(C1077,'state-winning-votes'!A:A,0)</f>
        <v>13</v>
      </c>
      <c r="R1077">
        <f>MATCH(A1077,'state-winning-votes'!$A$2:$L$2,0)</f>
        <v>5</v>
      </c>
      <c r="S1077" cm="1">
        <f t="array" ref="S1077">INDEX('state-winning-votes'!$A$1:$L$53,$Q1077,$R1077)</f>
        <v>1081331</v>
      </c>
      <c r="T1077">
        <f>INDEX('state-winning-votes'!$A$1:$L$53,MATCH($C1077,'state-winning-votes'!$A:$A,0),MATCH($A1077,'state-winning-votes'!$A$2:$L$2,0))</f>
        <v>1081331</v>
      </c>
      <c r="U1077" t="str">
        <f t="shared" si="49"/>
        <v>Bush, George H.W.</v>
      </c>
      <c r="V1077" t="str">
        <f>_xlfn.XLOOKUP(INDEX('state-winning-votes'!$A$1:$L$53,MATCH($C1077,'state-winning-votes'!$A:$A,0),MATCH($A1077,'state-winning-votes'!$A$2:$L$2,0)),$L:$L,$H:$H)</f>
        <v>Bush, George H.W.</v>
      </c>
      <c r="W1077" t="str">
        <f>VLOOKUP(A1077,'national-winners'!$A$2:$B$13,2,0)</f>
        <v>Bush, George H.W.</v>
      </c>
      <c r="X1077" t="str">
        <f t="shared" si="50"/>
        <v xml:space="preserve"> George H.W. Bush (W)</v>
      </c>
    </row>
    <row r="1078" spans="1:24" x14ac:dyDescent="0.25">
      <c r="A1078">
        <v>1988</v>
      </c>
      <c r="B1078" t="s">
        <v>62</v>
      </c>
      <c r="C1078" t="s">
        <v>63</v>
      </c>
      <c r="D1078">
        <v>13</v>
      </c>
      <c r="E1078">
        <v>58</v>
      </c>
      <c r="F1078">
        <v>44</v>
      </c>
      <c r="G1078" t="s">
        <v>16</v>
      </c>
      <c r="H1078" t="s">
        <v>208</v>
      </c>
      <c r="I1078" t="str">
        <f t="shared" si="48"/>
        <v>Dukakis, Michael(L)</v>
      </c>
      <c r="J1078" t="s">
        <v>18</v>
      </c>
      <c r="K1078" t="b">
        <v>0</v>
      </c>
      <c r="L1078">
        <v>714792</v>
      </c>
      <c r="M1078">
        <v>1809672</v>
      </c>
      <c r="N1078">
        <v>20171015</v>
      </c>
      <c r="O1078" t="s">
        <v>19</v>
      </c>
      <c r="P1078" t="str">
        <f>IF(VLOOKUP(A1078,'national-winners'!$A$2:$B$13,2,0)=H1078,"W","L")</f>
        <v>L</v>
      </c>
      <c r="Q1078">
        <f>MATCH(C1078,'state-winning-votes'!A:A,0)</f>
        <v>13</v>
      </c>
      <c r="R1078">
        <f>MATCH(A1078,'state-winning-votes'!$A$2:$L$2,0)</f>
        <v>5</v>
      </c>
      <c r="S1078" cm="1">
        <f t="array" ref="S1078">INDEX('state-winning-votes'!$A$1:$L$53,$Q1078,$R1078)</f>
        <v>1081331</v>
      </c>
      <c r="T1078">
        <f>INDEX('state-winning-votes'!$A$1:$L$53,MATCH($C1078,'state-winning-votes'!$A:$A,0),MATCH($A1078,'state-winning-votes'!$A$2:$L$2,0))</f>
        <v>1081331</v>
      </c>
      <c r="U1078" t="str">
        <f t="shared" si="49"/>
        <v>Bush, George H.W.</v>
      </c>
      <c r="V1078" t="str">
        <f>_xlfn.XLOOKUP(INDEX('state-winning-votes'!$A$1:$L$53,MATCH($C1078,'state-winning-votes'!$A:$A,0),MATCH($A1078,'state-winning-votes'!$A$2:$L$2,0)),$L:$L,$H:$H)</f>
        <v>Bush, George H.W.</v>
      </c>
      <c r="W1078" t="str">
        <f>VLOOKUP(A1078,'national-winners'!$A$2:$B$13,2,0)</f>
        <v>Bush, George H.W.</v>
      </c>
      <c r="X1078" t="str">
        <f t="shared" si="50"/>
        <v xml:space="preserve"> George H.W. Bush (W)</v>
      </c>
    </row>
    <row r="1079" spans="1:24" x14ac:dyDescent="0.25">
      <c r="A1079">
        <v>1988</v>
      </c>
      <c r="B1079" t="s">
        <v>62</v>
      </c>
      <c r="C1079" t="s">
        <v>63</v>
      </c>
      <c r="D1079">
        <v>13</v>
      </c>
      <c r="E1079">
        <v>58</v>
      </c>
      <c r="F1079">
        <v>44</v>
      </c>
      <c r="G1079" t="s">
        <v>16</v>
      </c>
      <c r="H1079" t="s">
        <v>209</v>
      </c>
      <c r="I1079" t="str">
        <f t="shared" si="48"/>
        <v>Paul, Ronald ""Ron""(L)</v>
      </c>
      <c r="J1079" t="s">
        <v>29</v>
      </c>
      <c r="K1079" t="b">
        <v>0</v>
      </c>
      <c r="L1079">
        <v>8435</v>
      </c>
      <c r="M1079">
        <v>1809672</v>
      </c>
      <c r="N1079">
        <v>20171015</v>
      </c>
      <c r="O1079" t="s">
        <v>19</v>
      </c>
      <c r="P1079" t="str">
        <f>IF(VLOOKUP(A1079,'national-winners'!$A$2:$B$13,2,0)=H1079,"W","L")</f>
        <v>L</v>
      </c>
      <c r="Q1079">
        <f>MATCH(C1079,'state-winning-votes'!A:A,0)</f>
        <v>13</v>
      </c>
      <c r="R1079">
        <f>MATCH(A1079,'state-winning-votes'!$A$2:$L$2,0)</f>
        <v>5</v>
      </c>
      <c r="S1079" cm="1">
        <f t="array" ref="S1079">INDEX('state-winning-votes'!$A$1:$L$53,$Q1079,$R1079)</f>
        <v>1081331</v>
      </c>
      <c r="T1079">
        <f>INDEX('state-winning-votes'!$A$1:$L$53,MATCH($C1079,'state-winning-votes'!$A:$A,0),MATCH($A1079,'state-winning-votes'!$A$2:$L$2,0))</f>
        <v>1081331</v>
      </c>
      <c r="U1079" t="str">
        <f t="shared" si="49"/>
        <v>Bush, George H.W.</v>
      </c>
      <c r="V1079" t="str">
        <f>_xlfn.XLOOKUP(INDEX('state-winning-votes'!$A$1:$L$53,MATCH($C1079,'state-winning-votes'!$A:$A,0),MATCH($A1079,'state-winning-votes'!$A$2:$L$2,0)),$L:$L,$H:$H)</f>
        <v>Bush, George H.W.</v>
      </c>
      <c r="W1079" t="str">
        <f>VLOOKUP(A1079,'national-winners'!$A$2:$B$13,2,0)</f>
        <v>Bush, George H.W.</v>
      </c>
      <c r="X1079" t="str">
        <f t="shared" si="50"/>
        <v xml:space="preserve"> George H.W. Bush (W)</v>
      </c>
    </row>
    <row r="1080" spans="1:24" x14ac:dyDescent="0.25">
      <c r="A1080">
        <v>1988</v>
      </c>
      <c r="B1080" t="s">
        <v>62</v>
      </c>
      <c r="C1080" t="s">
        <v>63</v>
      </c>
      <c r="D1080">
        <v>13</v>
      </c>
      <c r="E1080">
        <v>58</v>
      </c>
      <c r="F1080">
        <v>44</v>
      </c>
      <c r="G1080" t="s">
        <v>16</v>
      </c>
      <c r="H1080" t="s">
        <v>210</v>
      </c>
      <c r="I1080" t="str">
        <f t="shared" si="48"/>
        <v>Fulani, Lenora(L)</v>
      </c>
      <c r="J1080" t="s">
        <v>211</v>
      </c>
      <c r="K1080" t="b">
        <v>0</v>
      </c>
      <c r="L1080">
        <v>5099</v>
      </c>
      <c r="M1080">
        <v>1809672</v>
      </c>
      <c r="N1080">
        <v>20171015</v>
      </c>
      <c r="O1080" t="s">
        <v>19</v>
      </c>
      <c r="P1080" t="str">
        <f>IF(VLOOKUP(A1080,'national-winners'!$A$2:$B$13,2,0)=H1080,"W","L")</f>
        <v>L</v>
      </c>
      <c r="Q1080">
        <f>MATCH(C1080,'state-winning-votes'!A:A,0)</f>
        <v>13</v>
      </c>
      <c r="R1080">
        <f>MATCH(A1080,'state-winning-votes'!$A$2:$L$2,0)</f>
        <v>5</v>
      </c>
      <c r="S1080" cm="1">
        <f t="array" ref="S1080">INDEX('state-winning-votes'!$A$1:$L$53,$Q1080,$R1080)</f>
        <v>1081331</v>
      </c>
      <c r="T1080">
        <f>INDEX('state-winning-votes'!$A$1:$L$53,MATCH($C1080,'state-winning-votes'!$A:$A,0),MATCH($A1080,'state-winning-votes'!$A$2:$L$2,0))</f>
        <v>1081331</v>
      </c>
      <c r="U1080" t="str">
        <f t="shared" si="49"/>
        <v>Bush, George H.W.</v>
      </c>
      <c r="V1080" t="str">
        <f>_xlfn.XLOOKUP(INDEX('state-winning-votes'!$A$1:$L$53,MATCH($C1080,'state-winning-votes'!$A:$A,0),MATCH($A1080,'state-winning-votes'!$A$2:$L$2,0)),$L:$L,$H:$H)</f>
        <v>Bush, George H.W.</v>
      </c>
      <c r="W1080" t="str">
        <f>VLOOKUP(A1080,'national-winners'!$A$2:$B$13,2,0)</f>
        <v>Bush, George H.W.</v>
      </c>
      <c r="X1080" t="str">
        <f t="shared" si="50"/>
        <v xml:space="preserve"> George H.W. Bush (W)</v>
      </c>
    </row>
    <row r="1081" spans="1:24" x14ac:dyDescent="0.25">
      <c r="A1081">
        <v>1988</v>
      </c>
      <c r="B1081" t="s">
        <v>62</v>
      </c>
      <c r="C1081" t="s">
        <v>63</v>
      </c>
      <c r="D1081">
        <v>13</v>
      </c>
      <c r="E1081">
        <v>58</v>
      </c>
      <c r="F1081">
        <v>44</v>
      </c>
      <c r="G1081" t="s">
        <v>16</v>
      </c>
      <c r="I1081" t="str">
        <f t="shared" si="48"/>
        <v>(L)</v>
      </c>
      <c r="K1081" t="b">
        <v>1</v>
      </c>
      <c r="L1081">
        <v>15</v>
      </c>
      <c r="M1081">
        <v>1809672</v>
      </c>
      <c r="N1081">
        <v>20171015</v>
      </c>
      <c r="O1081" t="s">
        <v>19</v>
      </c>
      <c r="P1081" t="str">
        <f>IF(VLOOKUP(A1081,'national-winners'!$A$2:$B$13,2,0)=H1081,"W","L")</f>
        <v>L</v>
      </c>
      <c r="Q1081">
        <f>MATCH(C1081,'state-winning-votes'!A:A,0)</f>
        <v>13</v>
      </c>
      <c r="R1081">
        <f>MATCH(A1081,'state-winning-votes'!$A$2:$L$2,0)</f>
        <v>5</v>
      </c>
      <c r="S1081" cm="1">
        <f t="array" ref="S1081">INDEX('state-winning-votes'!$A$1:$L$53,$Q1081,$R1081)</f>
        <v>1081331</v>
      </c>
      <c r="T1081">
        <f>INDEX('state-winning-votes'!$A$1:$L$53,MATCH($C1081,'state-winning-votes'!$A:$A,0),MATCH($A1081,'state-winning-votes'!$A$2:$L$2,0))</f>
        <v>1081331</v>
      </c>
      <c r="U1081" t="str">
        <f t="shared" si="49"/>
        <v>Bush, George H.W.</v>
      </c>
      <c r="V1081" t="str">
        <f>_xlfn.XLOOKUP(INDEX('state-winning-votes'!$A$1:$L$53,MATCH($C1081,'state-winning-votes'!$A:$A,0),MATCH($A1081,'state-winning-votes'!$A$2:$L$2,0)),$L:$L,$H:$H)</f>
        <v>Bush, George H.W.</v>
      </c>
      <c r="W1081" t="str">
        <f>VLOOKUP(A1081,'national-winners'!$A$2:$B$13,2,0)</f>
        <v>Bush, George H.W.</v>
      </c>
      <c r="X1081" t="str">
        <f t="shared" si="50"/>
        <v xml:space="preserve"> George H.W. Bush (W)</v>
      </c>
    </row>
    <row r="1082" spans="1:24" x14ac:dyDescent="0.25">
      <c r="A1082">
        <v>1988</v>
      </c>
      <c r="B1082" t="s">
        <v>64</v>
      </c>
      <c r="C1082" t="s">
        <v>65</v>
      </c>
      <c r="D1082">
        <v>15</v>
      </c>
      <c r="E1082">
        <v>95</v>
      </c>
      <c r="F1082">
        <v>82</v>
      </c>
      <c r="G1082" t="s">
        <v>16</v>
      </c>
      <c r="H1082" t="s">
        <v>208</v>
      </c>
      <c r="I1082" t="str">
        <f t="shared" si="48"/>
        <v>Dukakis, Michael(L)</v>
      </c>
      <c r="J1082" t="s">
        <v>18</v>
      </c>
      <c r="K1082" t="b">
        <v>0</v>
      </c>
      <c r="L1082">
        <v>192364</v>
      </c>
      <c r="M1082">
        <v>354461</v>
      </c>
      <c r="N1082">
        <v>20171015</v>
      </c>
      <c r="O1082" t="s">
        <v>19</v>
      </c>
      <c r="P1082" t="str">
        <f>IF(VLOOKUP(A1082,'national-winners'!$A$2:$B$13,2,0)=H1082,"W","L")</f>
        <v>L</v>
      </c>
      <c r="Q1082">
        <f>MATCH(C1082,'state-winning-votes'!A:A,0)</f>
        <v>14</v>
      </c>
      <c r="R1082">
        <f>MATCH(A1082,'state-winning-votes'!$A$2:$L$2,0)</f>
        <v>5</v>
      </c>
      <c r="S1082" cm="1">
        <f t="array" ref="S1082">INDEX('state-winning-votes'!$A$1:$L$53,$Q1082,$R1082)</f>
        <v>192364</v>
      </c>
      <c r="T1082">
        <f>INDEX('state-winning-votes'!$A$1:$L$53,MATCH($C1082,'state-winning-votes'!$A:$A,0),MATCH($A1082,'state-winning-votes'!$A$2:$L$2,0))</f>
        <v>192364</v>
      </c>
      <c r="U1082" t="str">
        <f t="shared" si="49"/>
        <v>Dukakis, Michael</v>
      </c>
      <c r="V1082" t="str">
        <f>_xlfn.XLOOKUP(INDEX('state-winning-votes'!$A$1:$L$53,MATCH($C1082,'state-winning-votes'!$A:$A,0),MATCH($A1082,'state-winning-votes'!$A$2:$L$2,0)),$L:$L,$H:$H)</f>
        <v>Dukakis, Michael</v>
      </c>
      <c r="W1082" t="str">
        <f>VLOOKUP(A1082,'national-winners'!$A$2:$B$13,2,0)</f>
        <v>Bush, George H.W.</v>
      </c>
      <c r="X1082" t="str">
        <f t="shared" si="50"/>
        <v xml:space="preserve"> Michael Dukakis (W)</v>
      </c>
    </row>
    <row r="1083" spans="1:24" x14ac:dyDescent="0.25">
      <c r="A1083">
        <v>1988</v>
      </c>
      <c r="B1083" t="s">
        <v>64</v>
      </c>
      <c r="C1083" t="s">
        <v>65</v>
      </c>
      <c r="D1083">
        <v>15</v>
      </c>
      <c r="E1083">
        <v>95</v>
      </c>
      <c r="F1083">
        <v>82</v>
      </c>
      <c r="G1083" t="s">
        <v>16</v>
      </c>
      <c r="H1083" t="s">
        <v>207</v>
      </c>
      <c r="I1083" t="str">
        <f t="shared" si="48"/>
        <v>Bush, George H.W.(W)</v>
      </c>
      <c r="J1083" t="s">
        <v>21</v>
      </c>
      <c r="K1083" t="b">
        <v>0</v>
      </c>
      <c r="L1083">
        <v>158625</v>
      </c>
      <c r="M1083">
        <v>354461</v>
      </c>
      <c r="N1083">
        <v>20171015</v>
      </c>
      <c r="O1083" t="s">
        <v>19</v>
      </c>
      <c r="P1083" t="str">
        <f>IF(VLOOKUP(A1083,'national-winners'!$A$2:$B$13,2,0)=H1083,"W","L")</f>
        <v>W</v>
      </c>
      <c r="Q1083">
        <f>MATCH(C1083,'state-winning-votes'!A:A,0)</f>
        <v>14</v>
      </c>
      <c r="R1083">
        <f>MATCH(A1083,'state-winning-votes'!$A$2:$L$2,0)</f>
        <v>5</v>
      </c>
      <c r="S1083" cm="1">
        <f t="array" ref="S1083">INDEX('state-winning-votes'!$A$1:$L$53,$Q1083,$R1083)</f>
        <v>192364</v>
      </c>
      <c r="T1083">
        <f>INDEX('state-winning-votes'!$A$1:$L$53,MATCH($C1083,'state-winning-votes'!$A:$A,0),MATCH($A1083,'state-winning-votes'!$A$2:$L$2,0))</f>
        <v>192364</v>
      </c>
      <c r="U1083" t="str">
        <f t="shared" si="49"/>
        <v>Dukakis, Michael</v>
      </c>
      <c r="V1083" t="str">
        <f>_xlfn.XLOOKUP(INDEX('state-winning-votes'!$A$1:$L$53,MATCH($C1083,'state-winning-votes'!$A:$A,0),MATCH($A1083,'state-winning-votes'!$A$2:$L$2,0)),$L:$L,$H:$H)</f>
        <v>Dukakis, Michael</v>
      </c>
      <c r="W1083" t="str">
        <f>VLOOKUP(A1083,'national-winners'!$A$2:$B$13,2,0)</f>
        <v>Bush, George H.W.</v>
      </c>
      <c r="X1083" t="str">
        <f t="shared" si="50"/>
        <v xml:space="preserve"> Michael Dukakis (W)</v>
      </c>
    </row>
    <row r="1084" spans="1:24" x14ac:dyDescent="0.25">
      <c r="A1084">
        <v>1988</v>
      </c>
      <c r="B1084" t="s">
        <v>64</v>
      </c>
      <c r="C1084" t="s">
        <v>65</v>
      </c>
      <c r="D1084">
        <v>15</v>
      </c>
      <c r="E1084">
        <v>95</v>
      </c>
      <c r="F1084">
        <v>82</v>
      </c>
      <c r="G1084" t="s">
        <v>16</v>
      </c>
      <c r="H1084" t="s">
        <v>209</v>
      </c>
      <c r="I1084" t="str">
        <f t="shared" si="48"/>
        <v>Paul, Ronald ""Ron""(L)</v>
      </c>
      <c r="J1084" t="s">
        <v>29</v>
      </c>
      <c r="K1084" t="b">
        <v>0</v>
      </c>
      <c r="L1084">
        <v>1999</v>
      </c>
      <c r="M1084">
        <v>354461</v>
      </c>
      <c r="N1084">
        <v>20171015</v>
      </c>
      <c r="O1084" t="s">
        <v>19</v>
      </c>
      <c r="P1084" t="str">
        <f>IF(VLOOKUP(A1084,'national-winners'!$A$2:$B$13,2,0)=H1084,"W","L")</f>
        <v>L</v>
      </c>
      <c r="Q1084">
        <f>MATCH(C1084,'state-winning-votes'!A:A,0)</f>
        <v>14</v>
      </c>
      <c r="R1084">
        <f>MATCH(A1084,'state-winning-votes'!$A$2:$L$2,0)</f>
        <v>5</v>
      </c>
      <c r="S1084" cm="1">
        <f t="array" ref="S1084">INDEX('state-winning-votes'!$A$1:$L$53,$Q1084,$R1084)</f>
        <v>192364</v>
      </c>
      <c r="T1084">
        <f>INDEX('state-winning-votes'!$A$1:$L$53,MATCH($C1084,'state-winning-votes'!$A:$A,0),MATCH($A1084,'state-winning-votes'!$A$2:$L$2,0))</f>
        <v>192364</v>
      </c>
      <c r="U1084" t="str">
        <f t="shared" si="49"/>
        <v>Dukakis, Michael</v>
      </c>
      <c r="V1084" t="str">
        <f>_xlfn.XLOOKUP(INDEX('state-winning-votes'!$A$1:$L$53,MATCH($C1084,'state-winning-votes'!$A:$A,0),MATCH($A1084,'state-winning-votes'!$A$2:$L$2,0)),$L:$L,$H:$H)</f>
        <v>Dukakis, Michael</v>
      </c>
      <c r="W1084" t="str">
        <f>VLOOKUP(A1084,'national-winners'!$A$2:$B$13,2,0)</f>
        <v>Bush, George H.W.</v>
      </c>
      <c r="X1084" t="str">
        <f t="shared" si="50"/>
        <v xml:space="preserve"> Michael Dukakis (W)</v>
      </c>
    </row>
    <row r="1085" spans="1:24" x14ac:dyDescent="0.25">
      <c r="A1085">
        <v>1988</v>
      </c>
      <c r="B1085" t="s">
        <v>64</v>
      </c>
      <c r="C1085" t="s">
        <v>65</v>
      </c>
      <c r="D1085">
        <v>15</v>
      </c>
      <c r="E1085">
        <v>95</v>
      </c>
      <c r="F1085">
        <v>82</v>
      </c>
      <c r="G1085" t="s">
        <v>16</v>
      </c>
      <c r="H1085" t="s">
        <v>210</v>
      </c>
      <c r="I1085" t="str">
        <f t="shared" si="48"/>
        <v>Fulani, Lenora(L)</v>
      </c>
      <c r="J1085" t="s">
        <v>55</v>
      </c>
      <c r="K1085" t="b">
        <v>0</v>
      </c>
      <c r="L1085">
        <v>1003</v>
      </c>
      <c r="M1085">
        <v>354461</v>
      </c>
      <c r="N1085">
        <v>20171015</v>
      </c>
      <c r="O1085" t="s">
        <v>19</v>
      </c>
      <c r="P1085" t="str">
        <f>IF(VLOOKUP(A1085,'national-winners'!$A$2:$B$13,2,0)=H1085,"W","L")</f>
        <v>L</v>
      </c>
      <c r="Q1085">
        <f>MATCH(C1085,'state-winning-votes'!A:A,0)</f>
        <v>14</v>
      </c>
      <c r="R1085">
        <f>MATCH(A1085,'state-winning-votes'!$A$2:$L$2,0)</f>
        <v>5</v>
      </c>
      <c r="S1085" cm="1">
        <f t="array" ref="S1085">INDEX('state-winning-votes'!$A$1:$L$53,$Q1085,$R1085)</f>
        <v>192364</v>
      </c>
      <c r="T1085">
        <f>INDEX('state-winning-votes'!$A$1:$L$53,MATCH($C1085,'state-winning-votes'!$A:$A,0),MATCH($A1085,'state-winning-votes'!$A$2:$L$2,0))</f>
        <v>192364</v>
      </c>
      <c r="U1085" t="str">
        <f t="shared" si="49"/>
        <v>Dukakis, Michael</v>
      </c>
      <c r="V1085" t="str">
        <f>_xlfn.XLOOKUP(INDEX('state-winning-votes'!$A$1:$L$53,MATCH($C1085,'state-winning-votes'!$A:$A,0),MATCH($A1085,'state-winning-votes'!$A$2:$L$2,0)),$L:$L,$H:$H)</f>
        <v>Dukakis, Michael</v>
      </c>
      <c r="W1085" t="str">
        <f>VLOOKUP(A1085,'national-winners'!$A$2:$B$13,2,0)</f>
        <v>Bush, George H.W.</v>
      </c>
      <c r="X1085" t="str">
        <f t="shared" si="50"/>
        <v xml:space="preserve"> Michael Dukakis (W)</v>
      </c>
    </row>
    <row r="1086" spans="1:24" x14ac:dyDescent="0.25">
      <c r="A1086">
        <v>1988</v>
      </c>
      <c r="B1086" t="s">
        <v>64</v>
      </c>
      <c r="C1086" t="s">
        <v>65</v>
      </c>
      <c r="D1086">
        <v>15</v>
      </c>
      <c r="E1086">
        <v>95</v>
      </c>
      <c r="F1086">
        <v>82</v>
      </c>
      <c r="G1086" t="s">
        <v>16</v>
      </c>
      <c r="H1086" t="s">
        <v>48</v>
      </c>
      <c r="I1086" t="str">
        <f t="shared" si="48"/>
        <v>Larouche, Lyndon, Jr.(L)</v>
      </c>
      <c r="J1086" t="s">
        <v>212</v>
      </c>
      <c r="K1086" t="b">
        <v>0</v>
      </c>
      <c r="L1086">
        <v>470</v>
      </c>
      <c r="M1086">
        <v>354461</v>
      </c>
      <c r="N1086">
        <v>20171015</v>
      </c>
      <c r="O1086" t="s">
        <v>19</v>
      </c>
      <c r="P1086" t="str">
        <f>IF(VLOOKUP(A1086,'national-winners'!$A$2:$B$13,2,0)=H1086,"W","L")</f>
        <v>L</v>
      </c>
      <c r="Q1086">
        <f>MATCH(C1086,'state-winning-votes'!A:A,0)</f>
        <v>14</v>
      </c>
      <c r="R1086">
        <f>MATCH(A1086,'state-winning-votes'!$A$2:$L$2,0)</f>
        <v>5</v>
      </c>
      <c r="S1086" cm="1">
        <f t="array" ref="S1086">INDEX('state-winning-votes'!$A$1:$L$53,$Q1086,$R1086)</f>
        <v>192364</v>
      </c>
      <c r="T1086">
        <f>INDEX('state-winning-votes'!$A$1:$L$53,MATCH($C1086,'state-winning-votes'!$A:$A,0),MATCH($A1086,'state-winning-votes'!$A$2:$L$2,0))</f>
        <v>192364</v>
      </c>
      <c r="U1086" t="str">
        <f t="shared" si="49"/>
        <v>Dukakis, Michael</v>
      </c>
      <c r="V1086" t="str">
        <f>_xlfn.XLOOKUP(INDEX('state-winning-votes'!$A$1:$L$53,MATCH($C1086,'state-winning-votes'!$A:$A,0),MATCH($A1086,'state-winning-votes'!$A$2:$L$2,0)),$L:$L,$H:$H)</f>
        <v>Dukakis, Michael</v>
      </c>
      <c r="W1086" t="str">
        <f>VLOOKUP(A1086,'national-winners'!$A$2:$B$13,2,0)</f>
        <v>Bush, George H.W.</v>
      </c>
      <c r="X1086" t="str">
        <f t="shared" si="50"/>
        <v xml:space="preserve"> Michael Dukakis (W)</v>
      </c>
    </row>
    <row r="1087" spans="1:24" x14ac:dyDescent="0.25">
      <c r="A1087">
        <v>1988</v>
      </c>
      <c r="B1087" t="s">
        <v>66</v>
      </c>
      <c r="C1087" t="s">
        <v>67</v>
      </c>
      <c r="D1087">
        <v>16</v>
      </c>
      <c r="E1087">
        <v>82</v>
      </c>
      <c r="F1087">
        <v>63</v>
      </c>
      <c r="G1087" t="s">
        <v>16</v>
      </c>
      <c r="H1087" t="s">
        <v>207</v>
      </c>
      <c r="I1087" t="str">
        <f t="shared" si="48"/>
        <v>Bush, George H.W.(W)</v>
      </c>
      <c r="J1087" t="s">
        <v>21</v>
      </c>
      <c r="K1087" t="b">
        <v>0</v>
      </c>
      <c r="L1087">
        <v>253881</v>
      </c>
      <c r="M1087">
        <v>408968</v>
      </c>
      <c r="N1087">
        <v>20171015</v>
      </c>
      <c r="O1087" t="s">
        <v>19</v>
      </c>
      <c r="P1087" t="str">
        <f>IF(VLOOKUP(A1087,'national-winners'!$A$2:$B$13,2,0)=H1087,"W","L")</f>
        <v>W</v>
      </c>
      <c r="Q1087">
        <f>MATCH(C1087,'state-winning-votes'!A:A,0)</f>
        <v>16</v>
      </c>
      <c r="R1087">
        <f>MATCH(A1087,'state-winning-votes'!$A$2:$L$2,0)</f>
        <v>5</v>
      </c>
      <c r="S1087" cm="1">
        <f t="array" ref="S1087">INDEX('state-winning-votes'!$A$1:$L$53,$Q1087,$R1087)</f>
        <v>253881</v>
      </c>
      <c r="T1087">
        <f>INDEX('state-winning-votes'!$A$1:$L$53,MATCH($C1087,'state-winning-votes'!$A:$A,0),MATCH($A1087,'state-winning-votes'!$A$2:$L$2,0))</f>
        <v>253881</v>
      </c>
      <c r="U1087" t="str">
        <f t="shared" si="49"/>
        <v>Bush, George H.W.</v>
      </c>
      <c r="V1087" t="str">
        <f>_xlfn.XLOOKUP(INDEX('state-winning-votes'!$A$1:$L$53,MATCH($C1087,'state-winning-votes'!$A:$A,0),MATCH($A1087,'state-winning-votes'!$A$2:$L$2,0)),$L:$L,$H:$H)</f>
        <v>Bush, George H.W.</v>
      </c>
      <c r="W1087" t="str">
        <f>VLOOKUP(A1087,'national-winners'!$A$2:$B$13,2,0)</f>
        <v>Bush, George H.W.</v>
      </c>
      <c r="X1087" t="str">
        <f t="shared" si="50"/>
        <v xml:space="preserve"> George H.W. Bush (W)</v>
      </c>
    </row>
    <row r="1088" spans="1:24" x14ac:dyDescent="0.25">
      <c r="A1088">
        <v>1988</v>
      </c>
      <c r="B1088" t="s">
        <v>66</v>
      </c>
      <c r="C1088" t="s">
        <v>67</v>
      </c>
      <c r="D1088">
        <v>16</v>
      </c>
      <c r="E1088">
        <v>82</v>
      </c>
      <c r="F1088">
        <v>63</v>
      </c>
      <c r="G1088" t="s">
        <v>16</v>
      </c>
      <c r="H1088" t="s">
        <v>208</v>
      </c>
      <c r="I1088" t="str">
        <f t="shared" si="48"/>
        <v>Dukakis, Michael(L)</v>
      </c>
      <c r="J1088" t="s">
        <v>18</v>
      </c>
      <c r="K1088" t="b">
        <v>0</v>
      </c>
      <c r="L1088">
        <v>147272</v>
      </c>
      <c r="M1088">
        <v>408968</v>
      </c>
      <c r="N1088">
        <v>20171015</v>
      </c>
      <c r="O1088" t="s">
        <v>19</v>
      </c>
      <c r="P1088" t="str">
        <f>IF(VLOOKUP(A1088,'national-winners'!$A$2:$B$13,2,0)=H1088,"W","L")</f>
        <v>L</v>
      </c>
      <c r="Q1088">
        <f>MATCH(C1088,'state-winning-votes'!A:A,0)</f>
        <v>16</v>
      </c>
      <c r="R1088">
        <f>MATCH(A1088,'state-winning-votes'!$A$2:$L$2,0)</f>
        <v>5</v>
      </c>
      <c r="S1088" cm="1">
        <f t="array" ref="S1088">INDEX('state-winning-votes'!$A$1:$L$53,$Q1088,$R1088)</f>
        <v>253881</v>
      </c>
      <c r="T1088">
        <f>INDEX('state-winning-votes'!$A$1:$L$53,MATCH($C1088,'state-winning-votes'!$A:$A,0),MATCH($A1088,'state-winning-votes'!$A$2:$L$2,0))</f>
        <v>253881</v>
      </c>
      <c r="U1088" t="str">
        <f t="shared" si="49"/>
        <v>Bush, George H.W.</v>
      </c>
      <c r="V1088" t="str">
        <f>_xlfn.XLOOKUP(INDEX('state-winning-votes'!$A$1:$L$53,MATCH($C1088,'state-winning-votes'!$A:$A,0),MATCH($A1088,'state-winning-votes'!$A$2:$L$2,0)),$L:$L,$H:$H)</f>
        <v>Bush, George H.W.</v>
      </c>
      <c r="W1088" t="str">
        <f>VLOOKUP(A1088,'national-winners'!$A$2:$B$13,2,0)</f>
        <v>Bush, George H.W.</v>
      </c>
      <c r="X1088" t="str">
        <f t="shared" si="50"/>
        <v xml:space="preserve"> George H.W. Bush (W)</v>
      </c>
    </row>
    <row r="1089" spans="1:24" x14ac:dyDescent="0.25">
      <c r="A1089">
        <v>1988</v>
      </c>
      <c r="B1089" t="s">
        <v>66</v>
      </c>
      <c r="C1089" t="s">
        <v>67</v>
      </c>
      <c r="D1089">
        <v>16</v>
      </c>
      <c r="E1089">
        <v>82</v>
      </c>
      <c r="F1089">
        <v>63</v>
      </c>
      <c r="G1089" t="s">
        <v>16</v>
      </c>
      <c r="H1089" t="s">
        <v>209</v>
      </c>
      <c r="I1089" t="str">
        <f t="shared" si="48"/>
        <v>Paul, Ronald ""Ron""(L)</v>
      </c>
      <c r="J1089" t="s">
        <v>29</v>
      </c>
      <c r="K1089" t="b">
        <v>0</v>
      </c>
      <c r="L1089">
        <v>5313</v>
      </c>
      <c r="M1089">
        <v>408968</v>
      </c>
      <c r="N1089">
        <v>20171015</v>
      </c>
      <c r="O1089" t="s">
        <v>19</v>
      </c>
      <c r="P1089" t="str">
        <f>IF(VLOOKUP(A1089,'national-winners'!$A$2:$B$13,2,0)=H1089,"W","L")</f>
        <v>L</v>
      </c>
      <c r="Q1089">
        <f>MATCH(C1089,'state-winning-votes'!A:A,0)</f>
        <v>16</v>
      </c>
      <c r="R1089">
        <f>MATCH(A1089,'state-winning-votes'!$A$2:$L$2,0)</f>
        <v>5</v>
      </c>
      <c r="S1089" cm="1">
        <f t="array" ref="S1089">INDEX('state-winning-votes'!$A$1:$L$53,$Q1089,$R1089)</f>
        <v>253881</v>
      </c>
      <c r="T1089">
        <f>INDEX('state-winning-votes'!$A$1:$L$53,MATCH($C1089,'state-winning-votes'!$A:$A,0),MATCH($A1089,'state-winning-votes'!$A$2:$L$2,0))</f>
        <v>253881</v>
      </c>
      <c r="U1089" t="str">
        <f t="shared" si="49"/>
        <v>Bush, George H.W.</v>
      </c>
      <c r="V1089" t="str">
        <f>_xlfn.XLOOKUP(INDEX('state-winning-votes'!$A$1:$L$53,MATCH($C1089,'state-winning-votes'!$A:$A,0),MATCH($A1089,'state-winning-votes'!$A$2:$L$2,0)),$L:$L,$H:$H)</f>
        <v>Bush, George H.W.</v>
      </c>
      <c r="W1089" t="str">
        <f>VLOOKUP(A1089,'national-winners'!$A$2:$B$13,2,0)</f>
        <v>Bush, George H.W.</v>
      </c>
      <c r="X1089" t="str">
        <f t="shared" si="50"/>
        <v xml:space="preserve"> George H.W. Bush (W)</v>
      </c>
    </row>
    <row r="1090" spans="1:24" x14ac:dyDescent="0.25">
      <c r="A1090">
        <v>1988</v>
      </c>
      <c r="B1090" t="s">
        <v>66</v>
      </c>
      <c r="C1090" t="s">
        <v>67</v>
      </c>
      <c r="D1090">
        <v>16</v>
      </c>
      <c r="E1090">
        <v>82</v>
      </c>
      <c r="F1090">
        <v>63</v>
      </c>
      <c r="G1090" t="s">
        <v>16</v>
      </c>
      <c r="H1090" t="s">
        <v>210</v>
      </c>
      <c r="I1090" t="str">
        <f t="shared" si="48"/>
        <v>Fulani, Lenora(L)</v>
      </c>
      <c r="J1090" t="s">
        <v>35</v>
      </c>
      <c r="K1090" t="b">
        <v>0</v>
      </c>
      <c r="L1090">
        <v>2502</v>
      </c>
      <c r="M1090">
        <v>408968</v>
      </c>
      <c r="N1090">
        <v>20171015</v>
      </c>
      <c r="O1090" t="s">
        <v>19</v>
      </c>
      <c r="P1090" t="str">
        <f>IF(VLOOKUP(A1090,'national-winners'!$A$2:$B$13,2,0)=H1090,"W","L")</f>
        <v>L</v>
      </c>
      <c r="Q1090">
        <f>MATCH(C1090,'state-winning-votes'!A:A,0)</f>
        <v>16</v>
      </c>
      <c r="R1090">
        <f>MATCH(A1090,'state-winning-votes'!$A$2:$L$2,0)</f>
        <v>5</v>
      </c>
      <c r="S1090" cm="1">
        <f t="array" ref="S1090">INDEX('state-winning-votes'!$A$1:$L$53,$Q1090,$R1090)</f>
        <v>253881</v>
      </c>
      <c r="T1090">
        <f>INDEX('state-winning-votes'!$A$1:$L$53,MATCH($C1090,'state-winning-votes'!$A:$A,0),MATCH($A1090,'state-winning-votes'!$A$2:$L$2,0))</f>
        <v>253881</v>
      </c>
      <c r="U1090" t="str">
        <f t="shared" si="49"/>
        <v>Bush, George H.W.</v>
      </c>
      <c r="V1090" t="str">
        <f>_xlfn.XLOOKUP(INDEX('state-winning-votes'!$A$1:$L$53,MATCH($C1090,'state-winning-votes'!$A:$A,0),MATCH($A1090,'state-winning-votes'!$A$2:$L$2,0)),$L:$L,$H:$H)</f>
        <v>Bush, George H.W.</v>
      </c>
      <c r="W1090" t="str">
        <f>VLOOKUP(A1090,'national-winners'!$A$2:$B$13,2,0)</f>
        <v>Bush, George H.W.</v>
      </c>
      <c r="X1090" t="str">
        <f t="shared" si="50"/>
        <v xml:space="preserve"> George H.W. Bush (W)</v>
      </c>
    </row>
    <row r="1091" spans="1:24" x14ac:dyDescent="0.25">
      <c r="A1091">
        <v>1988</v>
      </c>
      <c r="B1091" t="s">
        <v>68</v>
      </c>
      <c r="C1091" t="s">
        <v>69</v>
      </c>
      <c r="D1091">
        <v>17</v>
      </c>
      <c r="E1091">
        <v>33</v>
      </c>
      <c r="F1091">
        <v>21</v>
      </c>
      <c r="G1091" t="s">
        <v>16</v>
      </c>
      <c r="H1091" t="s">
        <v>207</v>
      </c>
      <c r="I1091" t="str">
        <f t="shared" ref="I1091:I1154" si="51">H1091&amp;"("&amp;P1091&amp;")"</f>
        <v>Bush, George H.W.(W)</v>
      </c>
      <c r="J1091" t="s">
        <v>21</v>
      </c>
      <c r="K1091" t="b">
        <v>0</v>
      </c>
      <c r="L1091">
        <v>2310939</v>
      </c>
      <c r="M1091">
        <v>4559120</v>
      </c>
      <c r="N1091">
        <v>20171015</v>
      </c>
      <c r="O1091" t="s">
        <v>19</v>
      </c>
      <c r="P1091" t="str">
        <f>IF(VLOOKUP(A1091,'national-winners'!$A$2:$B$13,2,0)=H1091,"W","L")</f>
        <v>W</v>
      </c>
      <c r="Q1091">
        <f>MATCH(C1091,'state-winning-votes'!A:A,0)</f>
        <v>17</v>
      </c>
      <c r="R1091">
        <f>MATCH(A1091,'state-winning-votes'!$A$2:$L$2,0)</f>
        <v>5</v>
      </c>
      <c r="S1091" cm="1">
        <f t="array" ref="S1091">INDEX('state-winning-votes'!$A$1:$L$53,$Q1091,$R1091)</f>
        <v>2310939</v>
      </c>
      <c r="T1091">
        <f>INDEX('state-winning-votes'!$A$1:$L$53,MATCH($C1091,'state-winning-votes'!$A:$A,0),MATCH($A1091,'state-winning-votes'!$A$2:$L$2,0))</f>
        <v>2310939</v>
      </c>
      <c r="U1091" t="str">
        <f t="shared" ref="U1091:U1154" si="52">_xlfn.XLOOKUP(T1091,L:L,H:H)</f>
        <v>Bush, George H.W.</v>
      </c>
      <c r="V1091" t="str">
        <f>_xlfn.XLOOKUP(INDEX('state-winning-votes'!$A$1:$L$53,MATCH($C1091,'state-winning-votes'!$A:$A,0),MATCH($A1091,'state-winning-votes'!$A$2:$L$2,0)),$L:$L,$H:$H)</f>
        <v>Bush, George H.W.</v>
      </c>
      <c r="W1091" t="str">
        <f>VLOOKUP(A1091,'national-winners'!$A$2:$B$13,2,0)</f>
        <v>Bush, George H.W.</v>
      </c>
      <c r="X1091" t="str">
        <f t="shared" ref="X1091:X1154" si="53">IFERROR(RIGHT(V1091,LEN(V1091)-SEARCH(",",V1091))&amp;" "&amp;LEFT(V1091,SEARCH(",",V1091)-1)&amp;" (W)","NULL")</f>
        <v xml:space="preserve"> George H.W. Bush (W)</v>
      </c>
    </row>
    <row r="1092" spans="1:24" x14ac:dyDescent="0.25">
      <c r="A1092">
        <v>1988</v>
      </c>
      <c r="B1092" t="s">
        <v>68</v>
      </c>
      <c r="C1092" t="s">
        <v>69</v>
      </c>
      <c r="D1092">
        <v>17</v>
      </c>
      <c r="E1092">
        <v>33</v>
      </c>
      <c r="F1092">
        <v>21</v>
      </c>
      <c r="G1092" t="s">
        <v>16</v>
      </c>
      <c r="H1092" t="s">
        <v>208</v>
      </c>
      <c r="I1092" t="str">
        <f t="shared" si="51"/>
        <v>Dukakis, Michael(L)</v>
      </c>
      <c r="J1092" t="s">
        <v>18</v>
      </c>
      <c r="K1092" t="b">
        <v>0</v>
      </c>
      <c r="L1092">
        <v>2215940</v>
      </c>
      <c r="M1092">
        <v>4559120</v>
      </c>
      <c r="N1092">
        <v>20171015</v>
      </c>
      <c r="O1092" t="s">
        <v>19</v>
      </c>
      <c r="P1092" t="str">
        <f>IF(VLOOKUP(A1092,'national-winners'!$A$2:$B$13,2,0)=H1092,"W","L")</f>
        <v>L</v>
      </c>
      <c r="Q1092">
        <f>MATCH(C1092,'state-winning-votes'!A:A,0)</f>
        <v>17</v>
      </c>
      <c r="R1092">
        <f>MATCH(A1092,'state-winning-votes'!$A$2:$L$2,0)</f>
        <v>5</v>
      </c>
      <c r="S1092" cm="1">
        <f t="array" ref="S1092">INDEX('state-winning-votes'!$A$1:$L$53,$Q1092,$R1092)</f>
        <v>2310939</v>
      </c>
      <c r="T1092">
        <f>INDEX('state-winning-votes'!$A$1:$L$53,MATCH($C1092,'state-winning-votes'!$A:$A,0),MATCH($A1092,'state-winning-votes'!$A$2:$L$2,0))</f>
        <v>2310939</v>
      </c>
      <c r="U1092" t="str">
        <f t="shared" si="52"/>
        <v>Bush, George H.W.</v>
      </c>
      <c r="V1092" t="str">
        <f>_xlfn.XLOOKUP(INDEX('state-winning-votes'!$A$1:$L$53,MATCH($C1092,'state-winning-votes'!$A:$A,0),MATCH($A1092,'state-winning-votes'!$A$2:$L$2,0)),$L:$L,$H:$H)</f>
        <v>Bush, George H.W.</v>
      </c>
      <c r="W1092" t="str">
        <f>VLOOKUP(A1092,'national-winners'!$A$2:$B$13,2,0)</f>
        <v>Bush, George H.W.</v>
      </c>
      <c r="X1092" t="str">
        <f t="shared" si="53"/>
        <v xml:space="preserve"> George H.W. Bush (W)</v>
      </c>
    </row>
    <row r="1093" spans="1:24" x14ac:dyDescent="0.25">
      <c r="A1093">
        <v>1988</v>
      </c>
      <c r="B1093" t="s">
        <v>68</v>
      </c>
      <c r="C1093" t="s">
        <v>69</v>
      </c>
      <c r="D1093">
        <v>17</v>
      </c>
      <c r="E1093">
        <v>33</v>
      </c>
      <c r="F1093">
        <v>21</v>
      </c>
      <c r="G1093" t="s">
        <v>16</v>
      </c>
      <c r="H1093" t="s">
        <v>209</v>
      </c>
      <c r="I1093" t="str">
        <f t="shared" si="51"/>
        <v>Paul, Ronald ""Ron""(L)</v>
      </c>
      <c r="J1093" t="s">
        <v>29</v>
      </c>
      <c r="K1093" t="b">
        <v>0</v>
      </c>
      <c r="L1093">
        <v>14944</v>
      </c>
      <c r="M1093">
        <v>4559120</v>
      </c>
      <c r="N1093">
        <v>20171015</v>
      </c>
      <c r="O1093" t="s">
        <v>19</v>
      </c>
      <c r="P1093" t="str">
        <f>IF(VLOOKUP(A1093,'national-winners'!$A$2:$B$13,2,0)=H1093,"W","L")</f>
        <v>L</v>
      </c>
      <c r="Q1093">
        <f>MATCH(C1093,'state-winning-votes'!A:A,0)</f>
        <v>17</v>
      </c>
      <c r="R1093">
        <f>MATCH(A1093,'state-winning-votes'!$A$2:$L$2,0)</f>
        <v>5</v>
      </c>
      <c r="S1093" cm="1">
        <f t="array" ref="S1093">INDEX('state-winning-votes'!$A$1:$L$53,$Q1093,$R1093)</f>
        <v>2310939</v>
      </c>
      <c r="T1093">
        <f>INDEX('state-winning-votes'!$A$1:$L$53,MATCH($C1093,'state-winning-votes'!$A:$A,0),MATCH($A1093,'state-winning-votes'!$A$2:$L$2,0))</f>
        <v>2310939</v>
      </c>
      <c r="U1093" t="str">
        <f t="shared" si="52"/>
        <v>Bush, George H.W.</v>
      </c>
      <c r="V1093" t="str">
        <f>_xlfn.XLOOKUP(INDEX('state-winning-votes'!$A$1:$L$53,MATCH($C1093,'state-winning-votes'!$A:$A,0),MATCH($A1093,'state-winning-votes'!$A$2:$L$2,0)),$L:$L,$H:$H)</f>
        <v>Bush, George H.W.</v>
      </c>
      <c r="W1093" t="str">
        <f>VLOOKUP(A1093,'national-winners'!$A$2:$B$13,2,0)</f>
        <v>Bush, George H.W.</v>
      </c>
      <c r="X1093" t="str">
        <f t="shared" si="53"/>
        <v xml:space="preserve"> George H.W. Bush (W)</v>
      </c>
    </row>
    <row r="1094" spans="1:24" x14ac:dyDescent="0.25">
      <c r="A1094">
        <v>1988</v>
      </c>
      <c r="B1094" t="s">
        <v>68</v>
      </c>
      <c r="C1094" t="s">
        <v>69</v>
      </c>
      <c r="D1094">
        <v>17</v>
      </c>
      <c r="E1094">
        <v>33</v>
      </c>
      <c r="F1094">
        <v>21</v>
      </c>
      <c r="G1094" t="s">
        <v>16</v>
      </c>
      <c r="H1094" t="s">
        <v>210</v>
      </c>
      <c r="I1094" t="str">
        <f t="shared" si="51"/>
        <v>Fulani, Lenora(L)</v>
      </c>
      <c r="J1094" t="s">
        <v>216</v>
      </c>
      <c r="K1094" t="b">
        <v>0</v>
      </c>
      <c r="L1094">
        <v>10276</v>
      </c>
      <c r="M1094">
        <v>4559120</v>
      </c>
      <c r="N1094">
        <v>20171015</v>
      </c>
      <c r="O1094" t="s">
        <v>19</v>
      </c>
      <c r="P1094" t="str">
        <f>IF(VLOOKUP(A1094,'national-winners'!$A$2:$B$13,2,0)=H1094,"W","L")</f>
        <v>L</v>
      </c>
      <c r="Q1094">
        <f>MATCH(C1094,'state-winning-votes'!A:A,0)</f>
        <v>17</v>
      </c>
      <c r="R1094">
        <f>MATCH(A1094,'state-winning-votes'!$A$2:$L$2,0)</f>
        <v>5</v>
      </c>
      <c r="S1094" cm="1">
        <f t="array" ref="S1094">INDEX('state-winning-votes'!$A$1:$L$53,$Q1094,$R1094)</f>
        <v>2310939</v>
      </c>
      <c r="T1094">
        <f>INDEX('state-winning-votes'!$A$1:$L$53,MATCH($C1094,'state-winning-votes'!$A:$A,0),MATCH($A1094,'state-winning-votes'!$A$2:$L$2,0))</f>
        <v>2310939</v>
      </c>
      <c r="U1094" t="str">
        <f t="shared" si="52"/>
        <v>Bush, George H.W.</v>
      </c>
      <c r="V1094" t="str">
        <f>_xlfn.XLOOKUP(INDEX('state-winning-votes'!$A$1:$L$53,MATCH($C1094,'state-winning-votes'!$A:$A,0),MATCH($A1094,'state-winning-votes'!$A$2:$L$2,0)),$L:$L,$H:$H)</f>
        <v>Bush, George H.W.</v>
      </c>
      <c r="W1094" t="str">
        <f>VLOOKUP(A1094,'national-winners'!$A$2:$B$13,2,0)</f>
        <v>Bush, George H.W.</v>
      </c>
      <c r="X1094" t="str">
        <f t="shared" si="53"/>
        <v xml:space="preserve"> George H.W. Bush (W)</v>
      </c>
    </row>
    <row r="1095" spans="1:24" x14ac:dyDescent="0.25">
      <c r="A1095">
        <v>1988</v>
      </c>
      <c r="B1095" t="s">
        <v>68</v>
      </c>
      <c r="C1095" t="s">
        <v>69</v>
      </c>
      <c r="D1095">
        <v>17</v>
      </c>
      <c r="E1095">
        <v>33</v>
      </c>
      <c r="F1095">
        <v>21</v>
      </c>
      <c r="G1095" t="s">
        <v>16</v>
      </c>
      <c r="H1095" t="s">
        <v>202</v>
      </c>
      <c r="I1095" t="str">
        <f t="shared" si="51"/>
        <v>Winn, Edward(L)</v>
      </c>
      <c r="J1095" t="s">
        <v>35</v>
      </c>
      <c r="K1095" t="b">
        <v>0</v>
      </c>
      <c r="L1095">
        <v>7021</v>
      </c>
      <c r="M1095">
        <v>4559120</v>
      </c>
      <c r="N1095">
        <v>20171015</v>
      </c>
      <c r="O1095" t="s">
        <v>19</v>
      </c>
      <c r="P1095" t="str">
        <f>IF(VLOOKUP(A1095,'national-winners'!$A$2:$B$13,2,0)=H1095,"W","L")</f>
        <v>L</v>
      </c>
      <c r="Q1095">
        <f>MATCH(C1095,'state-winning-votes'!A:A,0)</f>
        <v>17</v>
      </c>
      <c r="R1095">
        <f>MATCH(A1095,'state-winning-votes'!$A$2:$L$2,0)</f>
        <v>5</v>
      </c>
      <c r="S1095" cm="1">
        <f t="array" ref="S1095">INDEX('state-winning-votes'!$A$1:$L$53,$Q1095,$R1095)</f>
        <v>2310939</v>
      </c>
      <c r="T1095">
        <f>INDEX('state-winning-votes'!$A$1:$L$53,MATCH($C1095,'state-winning-votes'!$A:$A,0),MATCH($A1095,'state-winning-votes'!$A$2:$L$2,0))</f>
        <v>2310939</v>
      </c>
      <c r="U1095" t="str">
        <f t="shared" si="52"/>
        <v>Bush, George H.W.</v>
      </c>
      <c r="V1095" t="str">
        <f>_xlfn.XLOOKUP(INDEX('state-winning-votes'!$A$1:$L$53,MATCH($C1095,'state-winning-votes'!$A:$A,0),MATCH($A1095,'state-winning-votes'!$A$2:$L$2,0)),$L:$L,$H:$H)</f>
        <v>Bush, George H.W.</v>
      </c>
      <c r="W1095" t="str">
        <f>VLOOKUP(A1095,'national-winners'!$A$2:$B$13,2,0)</f>
        <v>Bush, George H.W.</v>
      </c>
      <c r="X1095" t="str">
        <f t="shared" si="53"/>
        <v xml:space="preserve"> George H.W. Bush (W)</v>
      </c>
    </row>
    <row r="1096" spans="1:24" x14ac:dyDescent="0.25">
      <c r="A1096">
        <v>1988</v>
      </c>
      <c r="B1096" t="s">
        <v>71</v>
      </c>
      <c r="C1096" t="s">
        <v>72</v>
      </c>
      <c r="D1096">
        <v>18</v>
      </c>
      <c r="E1096">
        <v>32</v>
      </c>
      <c r="F1096">
        <v>22</v>
      </c>
      <c r="G1096" t="s">
        <v>16</v>
      </c>
      <c r="H1096" t="s">
        <v>207</v>
      </c>
      <c r="I1096" t="str">
        <f t="shared" si="51"/>
        <v>Bush, George H.W.(W)</v>
      </c>
      <c r="J1096" t="s">
        <v>21</v>
      </c>
      <c r="K1096" t="b">
        <v>0</v>
      </c>
      <c r="L1096">
        <v>1297763</v>
      </c>
      <c r="M1096">
        <v>2168621</v>
      </c>
      <c r="N1096">
        <v>20171015</v>
      </c>
      <c r="O1096" t="s">
        <v>19</v>
      </c>
      <c r="P1096" t="str">
        <f>IF(VLOOKUP(A1096,'national-winners'!$A$2:$B$13,2,0)=H1096,"W","L")</f>
        <v>W</v>
      </c>
      <c r="Q1096">
        <f>MATCH(C1096,'state-winning-votes'!A:A,0)</f>
        <v>18</v>
      </c>
      <c r="R1096">
        <f>MATCH(A1096,'state-winning-votes'!$A$2:$L$2,0)</f>
        <v>5</v>
      </c>
      <c r="S1096" cm="1">
        <f t="array" ref="S1096">INDEX('state-winning-votes'!$A$1:$L$53,$Q1096,$R1096)</f>
        <v>1297763</v>
      </c>
      <c r="T1096">
        <f>INDEX('state-winning-votes'!$A$1:$L$53,MATCH($C1096,'state-winning-votes'!$A:$A,0),MATCH($A1096,'state-winning-votes'!$A$2:$L$2,0))</f>
        <v>1297763</v>
      </c>
      <c r="U1096" t="str">
        <f t="shared" si="52"/>
        <v>Bush, George H.W.</v>
      </c>
      <c r="V1096" t="str">
        <f>_xlfn.XLOOKUP(INDEX('state-winning-votes'!$A$1:$L$53,MATCH($C1096,'state-winning-votes'!$A:$A,0),MATCH($A1096,'state-winning-votes'!$A$2:$L$2,0)),$L:$L,$H:$H)</f>
        <v>Bush, George H.W.</v>
      </c>
      <c r="W1096" t="str">
        <f>VLOOKUP(A1096,'national-winners'!$A$2:$B$13,2,0)</f>
        <v>Bush, George H.W.</v>
      </c>
      <c r="X1096" t="str">
        <f t="shared" si="53"/>
        <v xml:space="preserve"> George H.W. Bush (W)</v>
      </c>
    </row>
    <row r="1097" spans="1:24" x14ac:dyDescent="0.25">
      <c r="A1097">
        <v>1988</v>
      </c>
      <c r="B1097" t="s">
        <v>71</v>
      </c>
      <c r="C1097" t="s">
        <v>72</v>
      </c>
      <c r="D1097">
        <v>18</v>
      </c>
      <c r="E1097">
        <v>32</v>
      </c>
      <c r="F1097">
        <v>22</v>
      </c>
      <c r="G1097" t="s">
        <v>16</v>
      </c>
      <c r="H1097" t="s">
        <v>208</v>
      </c>
      <c r="I1097" t="str">
        <f t="shared" si="51"/>
        <v>Dukakis, Michael(L)</v>
      </c>
      <c r="J1097" t="s">
        <v>18</v>
      </c>
      <c r="K1097" t="b">
        <v>0</v>
      </c>
      <c r="L1097">
        <v>860643</v>
      </c>
      <c r="M1097">
        <v>2168621</v>
      </c>
      <c r="N1097">
        <v>20171015</v>
      </c>
      <c r="O1097" t="s">
        <v>19</v>
      </c>
      <c r="P1097" t="str">
        <f>IF(VLOOKUP(A1097,'national-winners'!$A$2:$B$13,2,0)=H1097,"W","L")</f>
        <v>L</v>
      </c>
      <c r="Q1097">
        <f>MATCH(C1097,'state-winning-votes'!A:A,0)</f>
        <v>18</v>
      </c>
      <c r="R1097">
        <f>MATCH(A1097,'state-winning-votes'!$A$2:$L$2,0)</f>
        <v>5</v>
      </c>
      <c r="S1097" cm="1">
        <f t="array" ref="S1097">INDEX('state-winning-votes'!$A$1:$L$53,$Q1097,$R1097)</f>
        <v>1297763</v>
      </c>
      <c r="T1097">
        <f>INDEX('state-winning-votes'!$A$1:$L$53,MATCH($C1097,'state-winning-votes'!$A:$A,0),MATCH($A1097,'state-winning-votes'!$A$2:$L$2,0))</f>
        <v>1297763</v>
      </c>
      <c r="U1097" t="str">
        <f t="shared" si="52"/>
        <v>Bush, George H.W.</v>
      </c>
      <c r="V1097" t="str">
        <f>_xlfn.XLOOKUP(INDEX('state-winning-votes'!$A$1:$L$53,MATCH($C1097,'state-winning-votes'!$A:$A,0),MATCH($A1097,'state-winning-votes'!$A$2:$L$2,0)),$L:$L,$H:$H)</f>
        <v>Bush, George H.W.</v>
      </c>
      <c r="W1097" t="str">
        <f>VLOOKUP(A1097,'national-winners'!$A$2:$B$13,2,0)</f>
        <v>Bush, George H.W.</v>
      </c>
      <c r="X1097" t="str">
        <f t="shared" si="53"/>
        <v xml:space="preserve"> George H.W. Bush (W)</v>
      </c>
    </row>
    <row r="1098" spans="1:24" x14ac:dyDescent="0.25">
      <c r="A1098">
        <v>1988</v>
      </c>
      <c r="B1098" t="s">
        <v>71</v>
      </c>
      <c r="C1098" t="s">
        <v>72</v>
      </c>
      <c r="D1098">
        <v>18</v>
      </c>
      <c r="E1098">
        <v>32</v>
      </c>
      <c r="F1098">
        <v>22</v>
      </c>
      <c r="G1098" t="s">
        <v>16</v>
      </c>
      <c r="H1098" t="s">
        <v>210</v>
      </c>
      <c r="I1098" t="str">
        <f t="shared" si="51"/>
        <v>Fulani, Lenora(L)</v>
      </c>
      <c r="J1098" t="s">
        <v>211</v>
      </c>
      <c r="K1098" t="b">
        <v>0</v>
      </c>
      <c r="L1098">
        <v>10215</v>
      </c>
      <c r="M1098">
        <v>2168621</v>
      </c>
      <c r="N1098">
        <v>20171015</v>
      </c>
      <c r="O1098" t="s">
        <v>19</v>
      </c>
      <c r="P1098" t="str">
        <f>IF(VLOOKUP(A1098,'national-winners'!$A$2:$B$13,2,0)=H1098,"W","L")</f>
        <v>L</v>
      </c>
      <c r="Q1098">
        <f>MATCH(C1098,'state-winning-votes'!A:A,0)</f>
        <v>18</v>
      </c>
      <c r="R1098">
        <f>MATCH(A1098,'state-winning-votes'!$A$2:$L$2,0)</f>
        <v>5</v>
      </c>
      <c r="S1098" cm="1">
        <f t="array" ref="S1098">INDEX('state-winning-votes'!$A$1:$L$53,$Q1098,$R1098)</f>
        <v>1297763</v>
      </c>
      <c r="T1098">
        <f>INDEX('state-winning-votes'!$A$1:$L$53,MATCH($C1098,'state-winning-votes'!$A:$A,0),MATCH($A1098,'state-winning-votes'!$A$2:$L$2,0))</f>
        <v>1297763</v>
      </c>
      <c r="U1098" t="str">
        <f t="shared" si="52"/>
        <v>Bush, George H.W.</v>
      </c>
      <c r="V1098" t="str">
        <f>_xlfn.XLOOKUP(INDEX('state-winning-votes'!$A$1:$L$53,MATCH($C1098,'state-winning-votes'!$A:$A,0),MATCH($A1098,'state-winning-votes'!$A$2:$L$2,0)),$L:$L,$H:$H)</f>
        <v>Bush, George H.W.</v>
      </c>
      <c r="W1098" t="str">
        <f>VLOOKUP(A1098,'national-winners'!$A$2:$B$13,2,0)</f>
        <v>Bush, George H.W.</v>
      </c>
      <c r="X1098" t="str">
        <f t="shared" si="53"/>
        <v xml:space="preserve"> George H.W. Bush (W)</v>
      </c>
    </row>
    <row r="1099" spans="1:24" x14ac:dyDescent="0.25">
      <c r="A1099">
        <v>1988</v>
      </c>
      <c r="B1099" t="s">
        <v>73</v>
      </c>
      <c r="C1099" t="s">
        <v>74</v>
      </c>
      <c r="D1099">
        <v>19</v>
      </c>
      <c r="E1099">
        <v>42</v>
      </c>
      <c r="F1099">
        <v>31</v>
      </c>
      <c r="G1099" t="s">
        <v>16</v>
      </c>
      <c r="H1099" t="s">
        <v>208</v>
      </c>
      <c r="I1099" t="str">
        <f t="shared" si="51"/>
        <v>Dukakis, Michael(L)</v>
      </c>
      <c r="J1099" t="s">
        <v>18</v>
      </c>
      <c r="K1099" t="b">
        <v>0</v>
      </c>
      <c r="L1099">
        <v>670557</v>
      </c>
      <c r="M1099">
        <v>1225614</v>
      </c>
      <c r="N1099">
        <v>20171015</v>
      </c>
      <c r="O1099" t="s">
        <v>19</v>
      </c>
      <c r="P1099" t="str">
        <f>IF(VLOOKUP(A1099,'national-winners'!$A$2:$B$13,2,0)=H1099,"W","L")</f>
        <v>L</v>
      </c>
      <c r="Q1099">
        <f>MATCH(C1099,'state-winning-votes'!A:A,0)</f>
        <v>15</v>
      </c>
      <c r="R1099">
        <f>MATCH(A1099,'state-winning-votes'!$A$2:$L$2,0)</f>
        <v>5</v>
      </c>
      <c r="S1099" cm="1">
        <f t="array" ref="S1099">INDEX('state-winning-votes'!$A$1:$L$53,$Q1099,$R1099)</f>
        <v>670557</v>
      </c>
      <c r="T1099">
        <f>INDEX('state-winning-votes'!$A$1:$L$53,MATCH($C1099,'state-winning-votes'!$A:$A,0),MATCH($A1099,'state-winning-votes'!$A$2:$L$2,0))</f>
        <v>670557</v>
      </c>
      <c r="U1099" t="str">
        <f t="shared" si="52"/>
        <v>Dukakis, Michael</v>
      </c>
      <c r="V1099" t="str">
        <f>_xlfn.XLOOKUP(INDEX('state-winning-votes'!$A$1:$L$53,MATCH($C1099,'state-winning-votes'!$A:$A,0),MATCH($A1099,'state-winning-votes'!$A$2:$L$2,0)),$L:$L,$H:$H)</f>
        <v>Dukakis, Michael</v>
      </c>
      <c r="W1099" t="str">
        <f>VLOOKUP(A1099,'national-winners'!$A$2:$B$13,2,0)</f>
        <v>Bush, George H.W.</v>
      </c>
      <c r="X1099" t="str">
        <f t="shared" si="53"/>
        <v xml:space="preserve"> Michael Dukakis (W)</v>
      </c>
    </row>
    <row r="1100" spans="1:24" x14ac:dyDescent="0.25">
      <c r="A1100">
        <v>1988</v>
      </c>
      <c r="B1100" t="s">
        <v>73</v>
      </c>
      <c r="C1100" t="s">
        <v>74</v>
      </c>
      <c r="D1100">
        <v>19</v>
      </c>
      <c r="E1100">
        <v>42</v>
      </c>
      <c r="F1100">
        <v>31</v>
      </c>
      <c r="G1100" t="s">
        <v>16</v>
      </c>
      <c r="H1100" t="s">
        <v>207</v>
      </c>
      <c r="I1100" t="str">
        <f t="shared" si="51"/>
        <v>Bush, George H.W.(W)</v>
      </c>
      <c r="J1100" t="s">
        <v>21</v>
      </c>
      <c r="K1100" t="b">
        <v>0</v>
      </c>
      <c r="L1100">
        <v>545355</v>
      </c>
      <c r="M1100">
        <v>1225614</v>
      </c>
      <c r="N1100">
        <v>20171015</v>
      </c>
      <c r="O1100" t="s">
        <v>19</v>
      </c>
      <c r="P1100" t="str">
        <f>IF(VLOOKUP(A1100,'national-winners'!$A$2:$B$13,2,0)=H1100,"W","L")</f>
        <v>W</v>
      </c>
      <c r="Q1100">
        <f>MATCH(C1100,'state-winning-votes'!A:A,0)</f>
        <v>15</v>
      </c>
      <c r="R1100">
        <f>MATCH(A1100,'state-winning-votes'!$A$2:$L$2,0)</f>
        <v>5</v>
      </c>
      <c r="S1100" cm="1">
        <f t="array" ref="S1100">INDEX('state-winning-votes'!$A$1:$L$53,$Q1100,$R1100)</f>
        <v>670557</v>
      </c>
      <c r="T1100">
        <f>INDEX('state-winning-votes'!$A$1:$L$53,MATCH($C1100,'state-winning-votes'!$A:$A,0),MATCH($A1100,'state-winning-votes'!$A$2:$L$2,0))</f>
        <v>670557</v>
      </c>
      <c r="U1100" t="str">
        <f t="shared" si="52"/>
        <v>Dukakis, Michael</v>
      </c>
      <c r="V1100" t="str">
        <f>_xlfn.XLOOKUP(INDEX('state-winning-votes'!$A$1:$L$53,MATCH($C1100,'state-winning-votes'!$A:$A,0),MATCH($A1100,'state-winning-votes'!$A$2:$L$2,0)),$L:$L,$H:$H)</f>
        <v>Dukakis, Michael</v>
      </c>
      <c r="W1100" t="str">
        <f>VLOOKUP(A1100,'national-winners'!$A$2:$B$13,2,0)</f>
        <v>Bush, George H.W.</v>
      </c>
      <c r="X1100" t="str">
        <f t="shared" si="53"/>
        <v xml:space="preserve"> Michael Dukakis (W)</v>
      </c>
    </row>
    <row r="1101" spans="1:24" x14ac:dyDescent="0.25">
      <c r="A1101">
        <v>1988</v>
      </c>
      <c r="B1101" t="s">
        <v>73</v>
      </c>
      <c r="C1101" t="s">
        <v>74</v>
      </c>
      <c r="D1101">
        <v>19</v>
      </c>
      <c r="E1101">
        <v>42</v>
      </c>
      <c r="F1101">
        <v>31</v>
      </c>
      <c r="G1101" t="s">
        <v>16</v>
      </c>
      <c r="H1101" t="s">
        <v>48</v>
      </c>
      <c r="I1101" t="str">
        <f t="shared" si="51"/>
        <v>Larouche, Lyndon, Jr.(L)</v>
      </c>
      <c r="J1101" t="s">
        <v>176</v>
      </c>
      <c r="K1101" t="b">
        <v>0</v>
      </c>
      <c r="L1101">
        <v>3526</v>
      </c>
      <c r="M1101">
        <v>1225614</v>
      </c>
      <c r="N1101">
        <v>20171015</v>
      </c>
      <c r="O1101" t="s">
        <v>19</v>
      </c>
      <c r="P1101" t="str">
        <f>IF(VLOOKUP(A1101,'national-winners'!$A$2:$B$13,2,0)=H1101,"W","L")</f>
        <v>L</v>
      </c>
      <c r="Q1101">
        <f>MATCH(C1101,'state-winning-votes'!A:A,0)</f>
        <v>15</v>
      </c>
      <c r="R1101">
        <f>MATCH(A1101,'state-winning-votes'!$A$2:$L$2,0)</f>
        <v>5</v>
      </c>
      <c r="S1101" cm="1">
        <f t="array" ref="S1101">INDEX('state-winning-votes'!$A$1:$L$53,$Q1101,$R1101)</f>
        <v>670557</v>
      </c>
      <c r="T1101">
        <f>INDEX('state-winning-votes'!$A$1:$L$53,MATCH($C1101,'state-winning-votes'!$A:$A,0),MATCH($A1101,'state-winning-votes'!$A$2:$L$2,0))</f>
        <v>670557</v>
      </c>
      <c r="U1101" t="str">
        <f t="shared" si="52"/>
        <v>Dukakis, Michael</v>
      </c>
      <c r="V1101" t="str">
        <f>_xlfn.XLOOKUP(INDEX('state-winning-votes'!$A$1:$L$53,MATCH($C1101,'state-winning-votes'!$A:$A,0),MATCH($A1101,'state-winning-votes'!$A$2:$L$2,0)),$L:$L,$H:$H)</f>
        <v>Dukakis, Michael</v>
      </c>
      <c r="W1101" t="str">
        <f>VLOOKUP(A1101,'national-winners'!$A$2:$B$13,2,0)</f>
        <v>Bush, George H.W.</v>
      </c>
      <c r="X1101" t="str">
        <f t="shared" si="53"/>
        <v xml:space="preserve"> Michael Dukakis (W)</v>
      </c>
    </row>
    <row r="1102" spans="1:24" x14ac:dyDescent="0.25">
      <c r="A1102">
        <v>1988</v>
      </c>
      <c r="B1102" t="s">
        <v>73</v>
      </c>
      <c r="C1102" t="s">
        <v>74</v>
      </c>
      <c r="D1102">
        <v>19</v>
      </c>
      <c r="E1102">
        <v>42</v>
      </c>
      <c r="F1102">
        <v>31</v>
      </c>
      <c r="G1102" t="s">
        <v>16</v>
      </c>
      <c r="H1102" t="s">
        <v>209</v>
      </c>
      <c r="I1102" t="str">
        <f t="shared" si="51"/>
        <v>Paul, Ronald ""Ron""(L)</v>
      </c>
      <c r="J1102" t="s">
        <v>29</v>
      </c>
      <c r="K1102" t="b">
        <v>0</v>
      </c>
      <c r="L1102">
        <v>2494</v>
      </c>
      <c r="M1102">
        <v>1225614</v>
      </c>
      <c r="N1102">
        <v>20171015</v>
      </c>
      <c r="O1102" t="s">
        <v>19</v>
      </c>
      <c r="P1102" t="str">
        <f>IF(VLOOKUP(A1102,'national-winners'!$A$2:$B$13,2,0)=H1102,"W","L")</f>
        <v>L</v>
      </c>
      <c r="Q1102">
        <f>MATCH(C1102,'state-winning-votes'!A:A,0)</f>
        <v>15</v>
      </c>
      <c r="R1102">
        <f>MATCH(A1102,'state-winning-votes'!$A$2:$L$2,0)</f>
        <v>5</v>
      </c>
      <c r="S1102" cm="1">
        <f t="array" ref="S1102">INDEX('state-winning-votes'!$A$1:$L$53,$Q1102,$R1102)</f>
        <v>670557</v>
      </c>
      <c r="T1102">
        <f>INDEX('state-winning-votes'!$A$1:$L$53,MATCH($C1102,'state-winning-votes'!$A:$A,0),MATCH($A1102,'state-winning-votes'!$A$2:$L$2,0))</f>
        <v>670557</v>
      </c>
      <c r="U1102" t="str">
        <f t="shared" si="52"/>
        <v>Dukakis, Michael</v>
      </c>
      <c r="V1102" t="str">
        <f>_xlfn.XLOOKUP(INDEX('state-winning-votes'!$A$1:$L$53,MATCH($C1102,'state-winning-votes'!$A:$A,0),MATCH($A1102,'state-winning-votes'!$A$2:$L$2,0)),$L:$L,$H:$H)</f>
        <v>Dukakis, Michael</v>
      </c>
      <c r="W1102" t="str">
        <f>VLOOKUP(A1102,'national-winners'!$A$2:$B$13,2,0)</f>
        <v>Bush, George H.W.</v>
      </c>
      <c r="X1102" t="str">
        <f t="shared" si="53"/>
        <v xml:space="preserve"> Michael Dukakis (W)</v>
      </c>
    </row>
    <row r="1103" spans="1:24" x14ac:dyDescent="0.25">
      <c r="A1103">
        <v>1988</v>
      </c>
      <c r="B1103" t="s">
        <v>73</v>
      </c>
      <c r="C1103" t="s">
        <v>74</v>
      </c>
      <c r="D1103">
        <v>19</v>
      </c>
      <c r="E1103">
        <v>42</v>
      </c>
      <c r="F1103">
        <v>31</v>
      </c>
      <c r="G1103" t="s">
        <v>16</v>
      </c>
      <c r="H1103" t="s">
        <v>52</v>
      </c>
      <c r="I1103" t="str">
        <f t="shared" si="51"/>
        <v>Scattering(L)</v>
      </c>
      <c r="K1103" t="b">
        <v>0</v>
      </c>
      <c r="L1103">
        <v>1613</v>
      </c>
      <c r="M1103">
        <v>1225614</v>
      </c>
      <c r="N1103">
        <v>20171015</v>
      </c>
      <c r="O1103" t="s">
        <v>19</v>
      </c>
      <c r="P1103" t="str">
        <f>IF(VLOOKUP(A1103,'national-winners'!$A$2:$B$13,2,0)=H1103,"W","L")</f>
        <v>L</v>
      </c>
      <c r="Q1103">
        <f>MATCH(C1103,'state-winning-votes'!A:A,0)</f>
        <v>15</v>
      </c>
      <c r="R1103">
        <f>MATCH(A1103,'state-winning-votes'!$A$2:$L$2,0)</f>
        <v>5</v>
      </c>
      <c r="S1103" cm="1">
        <f t="array" ref="S1103">INDEX('state-winning-votes'!$A$1:$L$53,$Q1103,$R1103)</f>
        <v>670557</v>
      </c>
      <c r="T1103">
        <f>INDEX('state-winning-votes'!$A$1:$L$53,MATCH($C1103,'state-winning-votes'!$A:$A,0),MATCH($A1103,'state-winning-votes'!$A$2:$L$2,0))</f>
        <v>670557</v>
      </c>
      <c r="U1103" t="str">
        <f t="shared" si="52"/>
        <v>Dukakis, Michael</v>
      </c>
      <c r="V1103" t="str">
        <f>_xlfn.XLOOKUP(INDEX('state-winning-votes'!$A$1:$L$53,MATCH($C1103,'state-winning-votes'!$A:$A,0),MATCH($A1103,'state-winning-votes'!$A$2:$L$2,0)),$L:$L,$H:$H)</f>
        <v>Dukakis, Michael</v>
      </c>
      <c r="W1103" t="str">
        <f>VLOOKUP(A1103,'national-winners'!$A$2:$B$13,2,0)</f>
        <v>Bush, George H.W.</v>
      </c>
      <c r="X1103" t="str">
        <f t="shared" si="53"/>
        <v xml:space="preserve"> Michael Dukakis (W)</v>
      </c>
    </row>
    <row r="1104" spans="1:24" x14ac:dyDescent="0.25">
      <c r="A1104">
        <v>1988</v>
      </c>
      <c r="B1104" t="s">
        <v>73</v>
      </c>
      <c r="C1104" t="s">
        <v>74</v>
      </c>
      <c r="D1104">
        <v>19</v>
      </c>
      <c r="E1104">
        <v>42</v>
      </c>
      <c r="F1104">
        <v>31</v>
      </c>
      <c r="G1104" t="s">
        <v>16</v>
      </c>
      <c r="H1104" t="s">
        <v>217</v>
      </c>
      <c r="I1104" t="str">
        <f t="shared" si="51"/>
        <v>Duke, David(L)</v>
      </c>
      <c r="J1104" t="s">
        <v>218</v>
      </c>
      <c r="K1104" t="b">
        <v>0</v>
      </c>
      <c r="L1104">
        <v>755</v>
      </c>
      <c r="M1104">
        <v>1225614</v>
      </c>
      <c r="N1104">
        <v>20171015</v>
      </c>
      <c r="O1104" t="s">
        <v>19</v>
      </c>
      <c r="P1104" t="str">
        <f>IF(VLOOKUP(A1104,'national-winners'!$A$2:$B$13,2,0)=H1104,"W","L")</f>
        <v>L</v>
      </c>
      <c r="Q1104">
        <f>MATCH(C1104,'state-winning-votes'!A:A,0)</f>
        <v>15</v>
      </c>
      <c r="R1104">
        <f>MATCH(A1104,'state-winning-votes'!$A$2:$L$2,0)</f>
        <v>5</v>
      </c>
      <c r="S1104" cm="1">
        <f t="array" ref="S1104">INDEX('state-winning-votes'!$A$1:$L$53,$Q1104,$R1104)</f>
        <v>670557</v>
      </c>
      <c r="T1104">
        <f>INDEX('state-winning-votes'!$A$1:$L$53,MATCH($C1104,'state-winning-votes'!$A:$A,0),MATCH($A1104,'state-winning-votes'!$A$2:$L$2,0))</f>
        <v>670557</v>
      </c>
      <c r="U1104" t="str">
        <f t="shared" si="52"/>
        <v>Dukakis, Michael</v>
      </c>
      <c r="V1104" t="str">
        <f>_xlfn.XLOOKUP(INDEX('state-winning-votes'!$A$1:$L$53,MATCH($C1104,'state-winning-votes'!$A:$A,0),MATCH($A1104,'state-winning-votes'!$A$2:$L$2,0)),$L:$L,$H:$H)</f>
        <v>Dukakis, Michael</v>
      </c>
      <c r="W1104" t="str">
        <f>VLOOKUP(A1104,'national-winners'!$A$2:$B$13,2,0)</f>
        <v>Bush, George H.W.</v>
      </c>
      <c r="X1104" t="str">
        <f t="shared" si="53"/>
        <v xml:space="preserve"> Michael Dukakis (W)</v>
      </c>
    </row>
    <row r="1105" spans="1:24" x14ac:dyDescent="0.25">
      <c r="A1105">
        <v>1988</v>
      </c>
      <c r="B1105" t="s">
        <v>73</v>
      </c>
      <c r="C1105" t="s">
        <v>74</v>
      </c>
      <c r="D1105">
        <v>19</v>
      </c>
      <c r="E1105">
        <v>42</v>
      </c>
      <c r="F1105">
        <v>31</v>
      </c>
      <c r="G1105" t="s">
        <v>16</v>
      </c>
      <c r="H1105" t="s">
        <v>210</v>
      </c>
      <c r="I1105" t="str">
        <f t="shared" si="51"/>
        <v>Fulani, Lenora(L)</v>
      </c>
      <c r="J1105" t="s">
        <v>211</v>
      </c>
      <c r="K1105" t="b">
        <v>0</v>
      </c>
      <c r="L1105">
        <v>540</v>
      </c>
      <c r="M1105">
        <v>1225614</v>
      </c>
      <c r="N1105">
        <v>20171015</v>
      </c>
      <c r="O1105" t="s">
        <v>19</v>
      </c>
      <c r="P1105" t="str">
        <f>IF(VLOOKUP(A1105,'national-winners'!$A$2:$B$13,2,0)=H1105,"W","L")</f>
        <v>L</v>
      </c>
      <c r="Q1105">
        <f>MATCH(C1105,'state-winning-votes'!A:A,0)</f>
        <v>15</v>
      </c>
      <c r="R1105">
        <f>MATCH(A1105,'state-winning-votes'!$A$2:$L$2,0)</f>
        <v>5</v>
      </c>
      <c r="S1105" cm="1">
        <f t="array" ref="S1105">INDEX('state-winning-votes'!$A$1:$L$53,$Q1105,$R1105)</f>
        <v>670557</v>
      </c>
      <c r="T1105">
        <f>INDEX('state-winning-votes'!$A$1:$L$53,MATCH($C1105,'state-winning-votes'!$A:$A,0),MATCH($A1105,'state-winning-votes'!$A$2:$L$2,0))</f>
        <v>670557</v>
      </c>
      <c r="U1105" t="str">
        <f t="shared" si="52"/>
        <v>Dukakis, Michael</v>
      </c>
      <c r="V1105" t="str">
        <f>_xlfn.XLOOKUP(INDEX('state-winning-votes'!$A$1:$L$53,MATCH($C1105,'state-winning-votes'!$A:$A,0),MATCH($A1105,'state-winning-votes'!$A$2:$L$2,0)),$L:$L,$H:$H)</f>
        <v>Dukakis, Michael</v>
      </c>
      <c r="W1105" t="str">
        <f>VLOOKUP(A1105,'national-winners'!$A$2:$B$13,2,0)</f>
        <v>Bush, George H.W.</v>
      </c>
      <c r="X1105" t="str">
        <f t="shared" si="53"/>
        <v xml:space="preserve"> Michael Dukakis (W)</v>
      </c>
    </row>
    <row r="1106" spans="1:24" x14ac:dyDescent="0.25">
      <c r="A1106">
        <v>1988</v>
      </c>
      <c r="B1106" t="s">
        <v>73</v>
      </c>
      <c r="C1106" t="s">
        <v>74</v>
      </c>
      <c r="D1106">
        <v>19</v>
      </c>
      <c r="E1106">
        <v>42</v>
      </c>
      <c r="F1106">
        <v>31</v>
      </c>
      <c r="G1106" t="s">
        <v>16</v>
      </c>
      <c r="H1106" t="s">
        <v>214</v>
      </c>
      <c r="I1106" t="str">
        <f t="shared" si="51"/>
        <v>Kenoyer, Willa(L)</v>
      </c>
      <c r="J1106" t="s">
        <v>100</v>
      </c>
      <c r="K1106" t="b">
        <v>0</v>
      </c>
      <c r="L1106">
        <v>334</v>
      </c>
      <c r="M1106">
        <v>1225614</v>
      </c>
      <c r="N1106">
        <v>20171015</v>
      </c>
      <c r="O1106" t="s">
        <v>19</v>
      </c>
      <c r="P1106" t="str">
        <f>IF(VLOOKUP(A1106,'national-winners'!$A$2:$B$13,2,0)=H1106,"W","L")</f>
        <v>L</v>
      </c>
      <c r="Q1106">
        <f>MATCH(C1106,'state-winning-votes'!A:A,0)</f>
        <v>15</v>
      </c>
      <c r="R1106">
        <f>MATCH(A1106,'state-winning-votes'!$A$2:$L$2,0)</f>
        <v>5</v>
      </c>
      <c r="S1106" cm="1">
        <f t="array" ref="S1106">INDEX('state-winning-votes'!$A$1:$L$53,$Q1106,$R1106)</f>
        <v>670557</v>
      </c>
      <c r="T1106">
        <f>INDEX('state-winning-votes'!$A$1:$L$53,MATCH($C1106,'state-winning-votes'!$A:$A,0),MATCH($A1106,'state-winning-votes'!$A$2:$L$2,0))</f>
        <v>670557</v>
      </c>
      <c r="U1106" t="str">
        <f t="shared" si="52"/>
        <v>Dukakis, Michael</v>
      </c>
      <c r="V1106" t="str">
        <f>_xlfn.XLOOKUP(INDEX('state-winning-votes'!$A$1:$L$53,MATCH($C1106,'state-winning-votes'!$A:$A,0),MATCH($A1106,'state-winning-votes'!$A$2:$L$2,0)),$L:$L,$H:$H)</f>
        <v>Dukakis, Michael</v>
      </c>
      <c r="W1106" t="str">
        <f>VLOOKUP(A1106,'national-winners'!$A$2:$B$13,2,0)</f>
        <v>Bush, George H.W.</v>
      </c>
      <c r="X1106" t="str">
        <f t="shared" si="53"/>
        <v xml:space="preserve"> Michael Dukakis (W)</v>
      </c>
    </row>
    <row r="1107" spans="1:24" x14ac:dyDescent="0.25">
      <c r="A1107">
        <v>1988</v>
      </c>
      <c r="B1107" t="s">
        <v>73</v>
      </c>
      <c r="C1107" t="s">
        <v>74</v>
      </c>
      <c r="D1107">
        <v>19</v>
      </c>
      <c r="E1107">
        <v>42</v>
      </c>
      <c r="F1107">
        <v>31</v>
      </c>
      <c r="G1107" t="s">
        <v>16</v>
      </c>
      <c r="H1107" t="s">
        <v>202</v>
      </c>
      <c r="I1107" t="str">
        <f t="shared" si="51"/>
        <v>Winn, Edward(L)</v>
      </c>
      <c r="J1107" t="s">
        <v>203</v>
      </c>
      <c r="K1107" t="b">
        <v>0</v>
      </c>
      <c r="L1107">
        <v>235</v>
      </c>
      <c r="M1107">
        <v>1225614</v>
      </c>
      <c r="N1107">
        <v>20171015</v>
      </c>
      <c r="O1107" t="s">
        <v>19</v>
      </c>
      <c r="P1107" t="str">
        <f>IF(VLOOKUP(A1107,'national-winners'!$A$2:$B$13,2,0)=H1107,"W","L")</f>
        <v>L</v>
      </c>
      <c r="Q1107">
        <f>MATCH(C1107,'state-winning-votes'!A:A,0)</f>
        <v>15</v>
      </c>
      <c r="R1107">
        <f>MATCH(A1107,'state-winning-votes'!$A$2:$L$2,0)</f>
        <v>5</v>
      </c>
      <c r="S1107" cm="1">
        <f t="array" ref="S1107">INDEX('state-winning-votes'!$A$1:$L$53,$Q1107,$R1107)</f>
        <v>670557</v>
      </c>
      <c r="T1107">
        <f>INDEX('state-winning-votes'!$A$1:$L$53,MATCH($C1107,'state-winning-votes'!$A:$A,0),MATCH($A1107,'state-winning-votes'!$A$2:$L$2,0))</f>
        <v>670557</v>
      </c>
      <c r="U1107" t="str">
        <f t="shared" si="52"/>
        <v>Dukakis, Michael</v>
      </c>
      <c r="V1107" t="str">
        <f>_xlfn.XLOOKUP(INDEX('state-winning-votes'!$A$1:$L$53,MATCH($C1107,'state-winning-votes'!$A:$A,0),MATCH($A1107,'state-winning-votes'!$A$2:$L$2,0)),$L:$L,$H:$H)</f>
        <v>Dukakis, Michael</v>
      </c>
      <c r="W1107" t="str">
        <f>VLOOKUP(A1107,'national-winners'!$A$2:$B$13,2,0)</f>
        <v>Bush, George H.W.</v>
      </c>
      <c r="X1107" t="str">
        <f t="shared" si="53"/>
        <v xml:space="preserve"> Michael Dukakis (W)</v>
      </c>
    </row>
    <row r="1108" spans="1:24" x14ac:dyDescent="0.25">
      <c r="A1108">
        <v>1988</v>
      </c>
      <c r="B1108" t="s">
        <v>73</v>
      </c>
      <c r="C1108" t="s">
        <v>74</v>
      </c>
      <c r="D1108">
        <v>19</v>
      </c>
      <c r="E1108">
        <v>42</v>
      </c>
      <c r="F1108">
        <v>31</v>
      </c>
      <c r="G1108" t="s">
        <v>16</v>
      </c>
      <c r="H1108" t="s">
        <v>215</v>
      </c>
      <c r="I1108" t="str">
        <f t="shared" si="51"/>
        <v>Warren, James ""Mac""(L)</v>
      </c>
      <c r="J1108" t="s">
        <v>37</v>
      </c>
      <c r="K1108" t="b">
        <v>0</v>
      </c>
      <c r="L1108">
        <v>205</v>
      </c>
      <c r="M1108">
        <v>1225614</v>
      </c>
      <c r="N1108">
        <v>20171015</v>
      </c>
      <c r="O1108" t="s">
        <v>19</v>
      </c>
      <c r="P1108" t="str">
        <f>IF(VLOOKUP(A1108,'national-winners'!$A$2:$B$13,2,0)=H1108,"W","L")</f>
        <v>L</v>
      </c>
      <c r="Q1108">
        <f>MATCH(C1108,'state-winning-votes'!A:A,0)</f>
        <v>15</v>
      </c>
      <c r="R1108">
        <f>MATCH(A1108,'state-winning-votes'!$A$2:$L$2,0)</f>
        <v>5</v>
      </c>
      <c r="S1108" cm="1">
        <f t="array" ref="S1108">INDEX('state-winning-votes'!$A$1:$L$53,$Q1108,$R1108)</f>
        <v>670557</v>
      </c>
      <c r="T1108">
        <f>INDEX('state-winning-votes'!$A$1:$L$53,MATCH($C1108,'state-winning-votes'!$A:$A,0),MATCH($A1108,'state-winning-votes'!$A$2:$L$2,0))</f>
        <v>670557</v>
      </c>
      <c r="U1108" t="str">
        <f t="shared" si="52"/>
        <v>Dukakis, Michael</v>
      </c>
      <c r="V1108" t="str">
        <f>_xlfn.XLOOKUP(INDEX('state-winning-votes'!$A$1:$L$53,MATCH($C1108,'state-winning-votes'!$A:$A,0),MATCH($A1108,'state-winning-votes'!$A$2:$L$2,0)),$L:$L,$H:$H)</f>
        <v>Dukakis, Michael</v>
      </c>
      <c r="W1108" t="str">
        <f>VLOOKUP(A1108,'national-winners'!$A$2:$B$13,2,0)</f>
        <v>Bush, George H.W.</v>
      </c>
      <c r="X1108" t="str">
        <f t="shared" si="53"/>
        <v xml:space="preserve"> Michael Dukakis (W)</v>
      </c>
    </row>
    <row r="1109" spans="1:24" x14ac:dyDescent="0.25">
      <c r="A1109">
        <v>1988</v>
      </c>
      <c r="B1109" t="s">
        <v>78</v>
      </c>
      <c r="C1109" t="s">
        <v>79</v>
      </c>
      <c r="D1109">
        <v>20</v>
      </c>
      <c r="E1109">
        <v>47</v>
      </c>
      <c r="F1109">
        <v>32</v>
      </c>
      <c r="G1109" t="s">
        <v>16</v>
      </c>
      <c r="H1109" t="s">
        <v>207</v>
      </c>
      <c r="I1109" t="str">
        <f t="shared" si="51"/>
        <v>Bush, George H.W.(W)</v>
      </c>
      <c r="J1109" t="s">
        <v>21</v>
      </c>
      <c r="K1109" t="b">
        <v>0</v>
      </c>
      <c r="L1109">
        <v>554049</v>
      </c>
      <c r="M1109">
        <v>993044</v>
      </c>
      <c r="N1109">
        <v>20171015</v>
      </c>
      <c r="O1109" t="s">
        <v>19</v>
      </c>
      <c r="P1109" t="str">
        <f>IF(VLOOKUP(A1109,'national-winners'!$A$2:$B$13,2,0)=H1109,"W","L")</f>
        <v>W</v>
      </c>
      <c r="Q1109">
        <f>MATCH(C1109,'state-winning-votes'!A:A,0)</f>
        <v>19</v>
      </c>
      <c r="R1109">
        <f>MATCH(A1109,'state-winning-votes'!$A$2:$L$2,0)</f>
        <v>5</v>
      </c>
      <c r="S1109" cm="1">
        <f t="array" ref="S1109">INDEX('state-winning-votes'!$A$1:$L$53,$Q1109,$R1109)</f>
        <v>554049</v>
      </c>
      <c r="T1109">
        <f>INDEX('state-winning-votes'!$A$1:$L$53,MATCH($C1109,'state-winning-votes'!$A:$A,0),MATCH($A1109,'state-winning-votes'!$A$2:$L$2,0))</f>
        <v>554049</v>
      </c>
      <c r="U1109" t="str">
        <f t="shared" si="52"/>
        <v>Bush, George H.W.</v>
      </c>
      <c r="V1109" t="str">
        <f>_xlfn.XLOOKUP(INDEX('state-winning-votes'!$A$1:$L$53,MATCH($C1109,'state-winning-votes'!$A:$A,0),MATCH($A1109,'state-winning-votes'!$A$2:$L$2,0)),$L:$L,$H:$H)</f>
        <v>Bush, George H.W.</v>
      </c>
      <c r="W1109" t="str">
        <f>VLOOKUP(A1109,'national-winners'!$A$2:$B$13,2,0)</f>
        <v>Bush, George H.W.</v>
      </c>
      <c r="X1109" t="str">
        <f t="shared" si="53"/>
        <v xml:space="preserve"> George H.W. Bush (W)</v>
      </c>
    </row>
    <row r="1110" spans="1:24" x14ac:dyDescent="0.25">
      <c r="A1110">
        <v>1988</v>
      </c>
      <c r="B1110" t="s">
        <v>78</v>
      </c>
      <c r="C1110" t="s">
        <v>79</v>
      </c>
      <c r="D1110">
        <v>20</v>
      </c>
      <c r="E1110">
        <v>47</v>
      </c>
      <c r="F1110">
        <v>32</v>
      </c>
      <c r="G1110" t="s">
        <v>16</v>
      </c>
      <c r="H1110" t="s">
        <v>208</v>
      </c>
      <c r="I1110" t="str">
        <f t="shared" si="51"/>
        <v>Dukakis, Michael(L)</v>
      </c>
      <c r="J1110" t="s">
        <v>18</v>
      </c>
      <c r="K1110" t="b">
        <v>0</v>
      </c>
      <c r="L1110">
        <v>422636</v>
      </c>
      <c r="M1110">
        <v>993044</v>
      </c>
      <c r="N1110">
        <v>20171015</v>
      </c>
      <c r="O1110" t="s">
        <v>19</v>
      </c>
      <c r="P1110" t="str">
        <f>IF(VLOOKUP(A1110,'national-winners'!$A$2:$B$13,2,0)=H1110,"W","L")</f>
        <v>L</v>
      </c>
      <c r="Q1110">
        <f>MATCH(C1110,'state-winning-votes'!A:A,0)</f>
        <v>19</v>
      </c>
      <c r="R1110">
        <f>MATCH(A1110,'state-winning-votes'!$A$2:$L$2,0)</f>
        <v>5</v>
      </c>
      <c r="S1110" cm="1">
        <f t="array" ref="S1110">INDEX('state-winning-votes'!$A$1:$L$53,$Q1110,$R1110)</f>
        <v>554049</v>
      </c>
      <c r="T1110">
        <f>INDEX('state-winning-votes'!$A$1:$L$53,MATCH($C1110,'state-winning-votes'!$A:$A,0),MATCH($A1110,'state-winning-votes'!$A$2:$L$2,0))</f>
        <v>554049</v>
      </c>
      <c r="U1110" t="str">
        <f t="shared" si="52"/>
        <v>Bush, George H.W.</v>
      </c>
      <c r="V1110" t="str">
        <f>_xlfn.XLOOKUP(INDEX('state-winning-votes'!$A$1:$L$53,MATCH($C1110,'state-winning-votes'!$A:$A,0),MATCH($A1110,'state-winning-votes'!$A$2:$L$2,0)),$L:$L,$H:$H)</f>
        <v>Bush, George H.W.</v>
      </c>
      <c r="W1110" t="str">
        <f>VLOOKUP(A1110,'national-winners'!$A$2:$B$13,2,0)</f>
        <v>Bush, George H.W.</v>
      </c>
      <c r="X1110" t="str">
        <f t="shared" si="53"/>
        <v xml:space="preserve"> George H.W. Bush (W)</v>
      </c>
    </row>
    <row r="1111" spans="1:24" x14ac:dyDescent="0.25">
      <c r="A1111">
        <v>1988</v>
      </c>
      <c r="B1111" t="s">
        <v>78</v>
      </c>
      <c r="C1111" t="s">
        <v>79</v>
      </c>
      <c r="D1111">
        <v>20</v>
      </c>
      <c r="E1111">
        <v>47</v>
      </c>
      <c r="F1111">
        <v>32</v>
      </c>
      <c r="G1111" t="s">
        <v>16</v>
      </c>
      <c r="I1111" t="str">
        <f t="shared" si="51"/>
        <v>(L)</v>
      </c>
      <c r="J1111" t="s">
        <v>35</v>
      </c>
      <c r="K1111" t="b">
        <v>0</v>
      </c>
      <c r="L1111">
        <v>16359</v>
      </c>
      <c r="M1111">
        <v>993044</v>
      </c>
      <c r="N1111">
        <v>20171015</v>
      </c>
      <c r="O1111" t="s">
        <v>19</v>
      </c>
      <c r="P1111" t="str">
        <f>IF(VLOOKUP(A1111,'national-winners'!$A$2:$B$13,2,0)=H1111,"W","L")</f>
        <v>L</v>
      </c>
      <c r="Q1111">
        <f>MATCH(C1111,'state-winning-votes'!A:A,0)</f>
        <v>19</v>
      </c>
      <c r="R1111">
        <f>MATCH(A1111,'state-winning-votes'!$A$2:$L$2,0)</f>
        <v>5</v>
      </c>
      <c r="S1111" cm="1">
        <f t="array" ref="S1111">INDEX('state-winning-votes'!$A$1:$L$53,$Q1111,$R1111)</f>
        <v>554049</v>
      </c>
      <c r="T1111">
        <f>INDEX('state-winning-votes'!$A$1:$L$53,MATCH($C1111,'state-winning-votes'!$A:$A,0),MATCH($A1111,'state-winning-votes'!$A$2:$L$2,0))</f>
        <v>554049</v>
      </c>
      <c r="U1111" t="str">
        <f t="shared" si="52"/>
        <v>Bush, George H.W.</v>
      </c>
      <c r="V1111" t="str">
        <f>_xlfn.XLOOKUP(INDEX('state-winning-votes'!$A$1:$L$53,MATCH($C1111,'state-winning-votes'!$A:$A,0),MATCH($A1111,'state-winning-votes'!$A$2:$L$2,0)),$L:$L,$H:$H)</f>
        <v>Bush, George H.W.</v>
      </c>
      <c r="W1111" t="str">
        <f>VLOOKUP(A1111,'national-winners'!$A$2:$B$13,2,0)</f>
        <v>Bush, George H.W.</v>
      </c>
      <c r="X1111" t="str">
        <f t="shared" si="53"/>
        <v xml:space="preserve"> George H.W. Bush (W)</v>
      </c>
    </row>
    <row r="1112" spans="1:24" x14ac:dyDescent="0.25">
      <c r="A1112">
        <v>1988</v>
      </c>
      <c r="B1112" t="s">
        <v>81</v>
      </c>
      <c r="C1112" t="s">
        <v>82</v>
      </c>
      <c r="D1112">
        <v>21</v>
      </c>
      <c r="E1112">
        <v>61</v>
      </c>
      <c r="F1112">
        <v>51</v>
      </c>
      <c r="G1112" t="s">
        <v>16</v>
      </c>
      <c r="H1112" t="s">
        <v>207</v>
      </c>
      <c r="I1112" t="str">
        <f t="shared" si="51"/>
        <v>Bush, George H.W.(W)</v>
      </c>
      <c r="J1112" t="s">
        <v>21</v>
      </c>
      <c r="K1112" t="b">
        <v>0</v>
      </c>
      <c r="L1112">
        <v>734281</v>
      </c>
      <c r="M1112">
        <v>1322517</v>
      </c>
      <c r="N1112">
        <v>20171015</v>
      </c>
      <c r="O1112" t="s">
        <v>19</v>
      </c>
      <c r="P1112" t="str">
        <f>IF(VLOOKUP(A1112,'national-winners'!$A$2:$B$13,2,0)=H1112,"W","L")</f>
        <v>W</v>
      </c>
      <c r="Q1112">
        <f>MATCH(C1112,'state-winning-votes'!A:A,0)</f>
        <v>20</v>
      </c>
      <c r="R1112">
        <f>MATCH(A1112,'state-winning-votes'!$A$2:$L$2,0)</f>
        <v>5</v>
      </c>
      <c r="S1112" cm="1">
        <f t="array" ref="S1112">INDEX('state-winning-votes'!$A$1:$L$53,$Q1112,$R1112)</f>
        <v>734281</v>
      </c>
      <c r="T1112">
        <f>INDEX('state-winning-votes'!$A$1:$L$53,MATCH($C1112,'state-winning-votes'!$A:$A,0),MATCH($A1112,'state-winning-votes'!$A$2:$L$2,0))</f>
        <v>734281</v>
      </c>
      <c r="U1112" t="str">
        <f t="shared" si="52"/>
        <v>Bush, George H.W.</v>
      </c>
      <c r="V1112" t="str">
        <f>_xlfn.XLOOKUP(INDEX('state-winning-votes'!$A$1:$L$53,MATCH($C1112,'state-winning-votes'!$A:$A,0),MATCH($A1112,'state-winning-votes'!$A$2:$L$2,0)),$L:$L,$H:$H)</f>
        <v>Bush, George H.W.</v>
      </c>
      <c r="W1112" t="str">
        <f>VLOOKUP(A1112,'national-winners'!$A$2:$B$13,2,0)</f>
        <v>Bush, George H.W.</v>
      </c>
      <c r="X1112" t="str">
        <f t="shared" si="53"/>
        <v xml:space="preserve"> George H.W. Bush (W)</v>
      </c>
    </row>
    <row r="1113" spans="1:24" x14ac:dyDescent="0.25">
      <c r="A1113">
        <v>1988</v>
      </c>
      <c r="B1113" t="s">
        <v>81</v>
      </c>
      <c r="C1113" t="s">
        <v>82</v>
      </c>
      <c r="D1113">
        <v>21</v>
      </c>
      <c r="E1113">
        <v>61</v>
      </c>
      <c r="F1113">
        <v>51</v>
      </c>
      <c r="G1113" t="s">
        <v>16</v>
      </c>
      <c r="H1113" t="s">
        <v>208</v>
      </c>
      <c r="I1113" t="str">
        <f t="shared" si="51"/>
        <v>Dukakis, Michael(L)</v>
      </c>
      <c r="J1113" t="s">
        <v>18</v>
      </c>
      <c r="K1113" t="b">
        <v>0</v>
      </c>
      <c r="L1113">
        <v>580368</v>
      </c>
      <c r="M1113">
        <v>1322517</v>
      </c>
      <c r="N1113">
        <v>20171015</v>
      </c>
      <c r="O1113" t="s">
        <v>19</v>
      </c>
      <c r="P1113" t="str">
        <f>IF(VLOOKUP(A1113,'national-winners'!$A$2:$B$13,2,0)=H1113,"W","L")</f>
        <v>L</v>
      </c>
      <c r="Q1113">
        <f>MATCH(C1113,'state-winning-votes'!A:A,0)</f>
        <v>20</v>
      </c>
      <c r="R1113">
        <f>MATCH(A1113,'state-winning-votes'!$A$2:$L$2,0)</f>
        <v>5</v>
      </c>
      <c r="S1113" cm="1">
        <f t="array" ref="S1113">INDEX('state-winning-votes'!$A$1:$L$53,$Q1113,$R1113)</f>
        <v>734281</v>
      </c>
      <c r="T1113">
        <f>INDEX('state-winning-votes'!$A$1:$L$53,MATCH($C1113,'state-winning-votes'!$A:$A,0),MATCH($A1113,'state-winning-votes'!$A$2:$L$2,0))</f>
        <v>734281</v>
      </c>
      <c r="U1113" t="str">
        <f t="shared" si="52"/>
        <v>Bush, George H.W.</v>
      </c>
      <c r="V1113" t="str">
        <f>_xlfn.XLOOKUP(INDEX('state-winning-votes'!$A$1:$L$53,MATCH($C1113,'state-winning-votes'!$A:$A,0),MATCH($A1113,'state-winning-votes'!$A$2:$L$2,0)),$L:$L,$H:$H)</f>
        <v>Bush, George H.W.</v>
      </c>
      <c r="W1113" t="str">
        <f>VLOOKUP(A1113,'national-winners'!$A$2:$B$13,2,0)</f>
        <v>Bush, George H.W.</v>
      </c>
      <c r="X1113" t="str">
        <f t="shared" si="53"/>
        <v xml:space="preserve"> George H.W. Bush (W)</v>
      </c>
    </row>
    <row r="1114" spans="1:24" x14ac:dyDescent="0.25">
      <c r="A1114">
        <v>1988</v>
      </c>
      <c r="B1114" t="s">
        <v>81</v>
      </c>
      <c r="C1114" t="s">
        <v>82</v>
      </c>
      <c r="D1114">
        <v>21</v>
      </c>
      <c r="E1114">
        <v>61</v>
      </c>
      <c r="F1114">
        <v>51</v>
      </c>
      <c r="G1114" t="s">
        <v>16</v>
      </c>
      <c r="H1114" t="s">
        <v>217</v>
      </c>
      <c r="I1114" t="str">
        <f t="shared" si="51"/>
        <v>Duke, David(L)</v>
      </c>
      <c r="J1114" t="s">
        <v>192</v>
      </c>
      <c r="K1114" t="b">
        <v>0</v>
      </c>
      <c r="L1114">
        <v>4494</v>
      </c>
      <c r="M1114">
        <v>1322517</v>
      </c>
      <c r="N1114">
        <v>20171015</v>
      </c>
      <c r="O1114" t="s">
        <v>19</v>
      </c>
      <c r="P1114" t="str">
        <f>IF(VLOOKUP(A1114,'national-winners'!$A$2:$B$13,2,0)=H1114,"W","L")</f>
        <v>L</v>
      </c>
      <c r="Q1114">
        <f>MATCH(C1114,'state-winning-votes'!A:A,0)</f>
        <v>20</v>
      </c>
      <c r="R1114">
        <f>MATCH(A1114,'state-winning-votes'!$A$2:$L$2,0)</f>
        <v>5</v>
      </c>
      <c r="S1114" cm="1">
        <f t="array" ref="S1114">INDEX('state-winning-votes'!$A$1:$L$53,$Q1114,$R1114)</f>
        <v>734281</v>
      </c>
      <c r="T1114">
        <f>INDEX('state-winning-votes'!$A$1:$L$53,MATCH($C1114,'state-winning-votes'!$A:$A,0),MATCH($A1114,'state-winning-votes'!$A$2:$L$2,0))</f>
        <v>734281</v>
      </c>
      <c r="U1114" t="str">
        <f t="shared" si="52"/>
        <v>Bush, George H.W.</v>
      </c>
      <c r="V1114" t="str">
        <f>_xlfn.XLOOKUP(INDEX('state-winning-votes'!$A$1:$L$53,MATCH($C1114,'state-winning-votes'!$A:$A,0),MATCH($A1114,'state-winning-votes'!$A$2:$L$2,0)),$L:$L,$H:$H)</f>
        <v>Bush, George H.W.</v>
      </c>
      <c r="W1114" t="str">
        <f>VLOOKUP(A1114,'national-winners'!$A$2:$B$13,2,0)</f>
        <v>Bush, George H.W.</v>
      </c>
      <c r="X1114" t="str">
        <f t="shared" si="53"/>
        <v xml:space="preserve"> George H.W. Bush (W)</v>
      </c>
    </row>
    <row r="1115" spans="1:24" x14ac:dyDescent="0.25">
      <c r="A1115">
        <v>1988</v>
      </c>
      <c r="B1115" t="s">
        <v>81</v>
      </c>
      <c r="C1115" t="s">
        <v>82</v>
      </c>
      <c r="D1115">
        <v>21</v>
      </c>
      <c r="E1115">
        <v>61</v>
      </c>
      <c r="F1115">
        <v>51</v>
      </c>
      <c r="G1115" t="s">
        <v>16</v>
      </c>
      <c r="H1115" t="s">
        <v>209</v>
      </c>
      <c r="I1115" t="str">
        <f t="shared" si="51"/>
        <v>Paul, Ronald ""Ron""(L)</v>
      </c>
      <c r="J1115" t="s">
        <v>29</v>
      </c>
      <c r="K1115" t="b">
        <v>0</v>
      </c>
      <c r="L1115">
        <v>2118</v>
      </c>
      <c r="M1115">
        <v>1322517</v>
      </c>
      <c r="N1115">
        <v>20171015</v>
      </c>
      <c r="O1115" t="s">
        <v>19</v>
      </c>
      <c r="P1115" t="str">
        <f>IF(VLOOKUP(A1115,'national-winners'!$A$2:$B$13,2,0)=H1115,"W","L")</f>
        <v>L</v>
      </c>
      <c r="Q1115">
        <f>MATCH(C1115,'state-winning-votes'!A:A,0)</f>
        <v>20</v>
      </c>
      <c r="R1115">
        <f>MATCH(A1115,'state-winning-votes'!$A$2:$L$2,0)</f>
        <v>5</v>
      </c>
      <c r="S1115" cm="1">
        <f t="array" ref="S1115">INDEX('state-winning-votes'!$A$1:$L$53,$Q1115,$R1115)</f>
        <v>734281</v>
      </c>
      <c r="T1115">
        <f>INDEX('state-winning-votes'!$A$1:$L$53,MATCH($C1115,'state-winning-votes'!$A:$A,0),MATCH($A1115,'state-winning-votes'!$A$2:$L$2,0))</f>
        <v>734281</v>
      </c>
      <c r="U1115" t="str">
        <f t="shared" si="52"/>
        <v>Bush, George H.W.</v>
      </c>
      <c r="V1115" t="str">
        <f>_xlfn.XLOOKUP(INDEX('state-winning-votes'!$A$1:$L$53,MATCH($C1115,'state-winning-votes'!$A:$A,0),MATCH($A1115,'state-winning-votes'!$A$2:$L$2,0)),$L:$L,$H:$H)</f>
        <v>Bush, George H.W.</v>
      </c>
      <c r="W1115" t="str">
        <f>VLOOKUP(A1115,'national-winners'!$A$2:$B$13,2,0)</f>
        <v>Bush, George H.W.</v>
      </c>
      <c r="X1115" t="str">
        <f t="shared" si="53"/>
        <v xml:space="preserve"> George H.W. Bush (W)</v>
      </c>
    </row>
    <row r="1116" spans="1:24" x14ac:dyDescent="0.25">
      <c r="A1116">
        <v>1988</v>
      </c>
      <c r="B1116" t="s">
        <v>81</v>
      </c>
      <c r="C1116" t="s">
        <v>82</v>
      </c>
      <c r="D1116">
        <v>21</v>
      </c>
      <c r="E1116">
        <v>61</v>
      </c>
      <c r="F1116">
        <v>51</v>
      </c>
      <c r="G1116" t="s">
        <v>16</v>
      </c>
      <c r="H1116" t="s">
        <v>210</v>
      </c>
      <c r="I1116" t="str">
        <f t="shared" si="51"/>
        <v>Fulani, Lenora(L)</v>
      </c>
      <c r="J1116" t="s">
        <v>211</v>
      </c>
      <c r="K1116" t="b">
        <v>0</v>
      </c>
      <c r="L1116">
        <v>1256</v>
      </c>
      <c r="M1116">
        <v>1322517</v>
      </c>
      <c r="N1116">
        <v>20171015</v>
      </c>
      <c r="O1116" t="s">
        <v>19</v>
      </c>
      <c r="P1116" t="str">
        <f>IF(VLOOKUP(A1116,'national-winners'!$A$2:$B$13,2,0)=H1116,"W","L")</f>
        <v>L</v>
      </c>
      <c r="Q1116">
        <f>MATCH(C1116,'state-winning-votes'!A:A,0)</f>
        <v>20</v>
      </c>
      <c r="R1116">
        <f>MATCH(A1116,'state-winning-votes'!$A$2:$L$2,0)</f>
        <v>5</v>
      </c>
      <c r="S1116" cm="1">
        <f t="array" ref="S1116">INDEX('state-winning-votes'!$A$1:$L$53,$Q1116,$R1116)</f>
        <v>734281</v>
      </c>
      <c r="T1116">
        <f>INDEX('state-winning-votes'!$A$1:$L$53,MATCH($C1116,'state-winning-votes'!$A:$A,0),MATCH($A1116,'state-winning-votes'!$A$2:$L$2,0))</f>
        <v>734281</v>
      </c>
      <c r="U1116" t="str">
        <f t="shared" si="52"/>
        <v>Bush, George H.W.</v>
      </c>
      <c r="V1116" t="str">
        <f>_xlfn.XLOOKUP(INDEX('state-winning-votes'!$A$1:$L$53,MATCH($C1116,'state-winning-votes'!$A:$A,0),MATCH($A1116,'state-winning-votes'!$A$2:$L$2,0)),$L:$L,$H:$H)</f>
        <v>Bush, George H.W.</v>
      </c>
      <c r="W1116" t="str">
        <f>VLOOKUP(A1116,'national-winners'!$A$2:$B$13,2,0)</f>
        <v>Bush, George H.W.</v>
      </c>
      <c r="X1116" t="str">
        <f t="shared" si="53"/>
        <v xml:space="preserve"> George H.W. Bush (W)</v>
      </c>
    </row>
    <row r="1117" spans="1:24" x14ac:dyDescent="0.25">
      <c r="A1117">
        <v>1988</v>
      </c>
      <c r="B1117" t="s">
        <v>83</v>
      </c>
      <c r="C1117" t="s">
        <v>84</v>
      </c>
      <c r="D1117">
        <v>22</v>
      </c>
      <c r="E1117">
        <v>72</v>
      </c>
      <c r="F1117">
        <v>45</v>
      </c>
      <c r="G1117" t="s">
        <v>16</v>
      </c>
      <c r="H1117" t="s">
        <v>207</v>
      </c>
      <c r="I1117" t="str">
        <f t="shared" si="51"/>
        <v>Bush, George H.W.(W)</v>
      </c>
      <c r="J1117" t="s">
        <v>21</v>
      </c>
      <c r="K1117" t="b">
        <v>0</v>
      </c>
      <c r="L1117">
        <v>883702</v>
      </c>
      <c r="M1117">
        <v>1628202</v>
      </c>
      <c r="N1117">
        <v>20171015</v>
      </c>
      <c r="O1117" t="s">
        <v>19</v>
      </c>
      <c r="P1117" t="str">
        <f>IF(VLOOKUP(A1117,'national-winners'!$A$2:$B$13,2,0)=H1117,"W","L")</f>
        <v>W</v>
      </c>
      <c r="Q1117">
        <f>MATCH(C1117,'state-winning-votes'!A:A,0)</f>
        <v>21</v>
      </c>
      <c r="R1117">
        <f>MATCH(A1117,'state-winning-votes'!$A$2:$L$2,0)</f>
        <v>5</v>
      </c>
      <c r="S1117" cm="1">
        <f t="array" ref="S1117">INDEX('state-winning-votes'!$A$1:$L$53,$Q1117,$R1117)</f>
        <v>883702</v>
      </c>
      <c r="T1117">
        <f>INDEX('state-winning-votes'!$A$1:$L$53,MATCH($C1117,'state-winning-votes'!$A:$A,0),MATCH($A1117,'state-winning-votes'!$A$2:$L$2,0))</f>
        <v>883702</v>
      </c>
      <c r="U1117" t="str">
        <f t="shared" si="52"/>
        <v>Bush, George H.W.</v>
      </c>
      <c r="V1117" t="str">
        <f>_xlfn.XLOOKUP(INDEX('state-winning-votes'!$A$1:$L$53,MATCH($C1117,'state-winning-votes'!$A:$A,0),MATCH($A1117,'state-winning-votes'!$A$2:$L$2,0)),$L:$L,$H:$H)</f>
        <v>Bush, George H.W.</v>
      </c>
      <c r="W1117" t="str">
        <f>VLOOKUP(A1117,'national-winners'!$A$2:$B$13,2,0)</f>
        <v>Bush, George H.W.</v>
      </c>
      <c r="X1117" t="str">
        <f t="shared" si="53"/>
        <v xml:space="preserve"> George H.W. Bush (W)</v>
      </c>
    </row>
    <row r="1118" spans="1:24" x14ac:dyDescent="0.25">
      <c r="A1118">
        <v>1988</v>
      </c>
      <c r="B1118" t="s">
        <v>83</v>
      </c>
      <c r="C1118" t="s">
        <v>84</v>
      </c>
      <c r="D1118">
        <v>22</v>
      </c>
      <c r="E1118">
        <v>72</v>
      </c>
      <c r="F1118">
        <v>45</v>
      </c>
      <c r="G1118" t="s">
        <v>16</v>
      </c>
      <c r="H1118" t="s">
        <v>208</v>
      </c>
      <c r="I1118" t="str">
        <f t="shared" si="51"/>
        <v>Dukakis, Michael(L)</v>
      </c>
      <c r="J1118" t="s">
        <v>18</v>
      </c>
      <c r="K1118" t="b">
        <v>0</v>
      </c>
      <c r="L1118">
        <v>717460</v>
      </c>
      <c r="M1118">
        <v>1628202</v>
      </c>
      <c r="N1118">
        <v>20171015</v>
      </c>
      <c r="O1118" t="s">
        <v>19</v>
      </c>
      <c r="P1118" t="str">
        <f>IF(VLOOKUP(A1118,'national-winners'!$A$2:$B$13,2,0)=H1118,"W","L")</f>
        <v>L</v>
      </c>
      <c r="Q1118">
        <f>MATCH(C1118,'state-winning-votes'!A:A,0)</f>
        <v>21</v>
      </c>
      <c r="R1118">
        <f>MATCH(A1118,'state-winning-votes'!$A$2:$L$2,0)</f>
        <v>5</v>
      </c>
      <c r="S1118" cm="1">
        <f t="array" ref="S1118">INDEX('state-winning-votes'!$A$1:$L$53,$Q1118,$R1118)</f>
        <v>883702</v>
      </c>
      <c r="T1118">
        <f>INDEX('state-winning-votes'!$A$1:$L$53,MATCH($C1118,'state-winning-votes'!$A:$A,0),MATCH($A1118,'state-winning-votes'!$A$2:$L$2,0))</f>
        <v>883702</v>
      </c>
      <c r="U1118" t="str">
        <f t="shared" si="52"/>
        <v>Bush, George H.W.</v>
      </c>
      <c r="V1118" t="str">
        <f>_xlfn.XLOOKUP(INDEX('state-winning-votes'!$A$1:$L$53,MATCH($C1118,'state-winning-votes'!$A:$A,0),MATCH($A1118,'state-winning-votes'!$A$2:$L$2,0)),$L:$L,$H:$H)</f>
        <v>Bush, George H.W.</v>
      </c>
      <c r="W1118" t="str">
        <f>VLOOKUP(A1118,'national-winners'!$A$2:$B$13,2,0)</f>
        <v>Bush, George H.W.</v>
      </c>
      <c r="X1118" t="str">
        <f t="shared" si="53"/>
        <v xml:space="preserve"> George H.W. Bush (W)</v>
      </c>
    </row>
    <row r="1119" spans="1:24" x14ac:dyDescent="0.25">
      <c r="A1119">
        <v>1988</v>
      </c>
      <c r="B1119" t="s">
        <v>83</v>
      </c>
      <c r="C1119" t="s">
        <v>84</v>
      </c>
      <c r="D1119">
        <v>22</v>
      </c>
      <c r="E1119">
        <v>72</v>
      </c>
      <c r="F1119">
        <v>45</v>
      </c>
      <c r="G1119" t="s">
        <v>16</v>
      </c>
      <c r="H1119" t="s">
        <v>217</v>
      </c>
      <c r="I1119" t="str">
        <f t="shared" si="51"/>
        <v>Duke, David(L)</v>
      </c>
      <c r="J1119" t="s">
        <v>192</v>
      </c>
      <c r="K1119" t="b">
        <v>0</v>
      </c>
      <c r="L1119">
        <v>18612</v>
      </c>
      <c r="M1119">
        <v>1628202</v>
      </c>
      <c r="N1119">
        <v>20171015</v>
      </c>
      <c r="O1119" t="s">
        <v>19</v>
      </c>
      <c r="P1119" t="str">
        <f>IF(VLOOKUP(A1119,'national-winners'!$A$2:$B$13,2,0)=H1119,"W","L")</f>
        <v>L</v>
      </c>
      <c r="Q1119">
        <f>MATCH(C1119,'state-winning-votes'!A:A,0)</f>
        <v>21</v>
      </c>
      <c r="R1119">
        <f>MATCH(A1119,'state-winning-votes'!$A$2:$L$2,0)</f>
        <v>5</v>
      </c>
      <c r="S1119" cm="1">
        <f t="array" ref="S1119">INDEX('state-winning-votes'!$A$1:$L$53,$Q1119,$R1119)</f>
        <v>883702</v>
      </c>
      <c r="T1119">
        <f>INDEX('state-winning-votes'!$A$1:$L$53,MATCH($C1119,'state-winning-votes'!$A:$A,0),MATCH($A1119,'state-winning-votes'!$A$2:$L$2,0))</f>
        <v>883702</v>
      </c>
      <c r="U1119" t="str">
        <f t="shared" si="52"/>
        <v>Bush, George H.W.</v>
      </c>
      <c r="V1119" t="str">
        <f>_xlfn.XLOOKUP(INDEX('state-winning-votes'!$A$1:$L$53,MATCH($C1119,'state-winning-votes'!$A:$A,0),MATCH($A1119,'state-winning-votes'!$A$2:$L$2,0)),$L:$L,$H:$H)</f>
        <v>Bush, George H.W.</v>
      </c>
      <c r="W1119" t="str">
        <f>VLOOKUP(A1119,'national-winners'!$A$2:$B$13,2,0)</f>
        <v>Bush, George H.W.</v>
      </c>
      <c r="X1119" t="str">
        <f t="shared" si="53"/>
        <v xml:space="preserve"> George H.W. Bush (W)</v>
      </c>
    </row>
    <row r="1120" spans="1:24" x14ac:dyDescent="0.25">
      <c r="A1120">
        <v>1988</v>
      </c>
      <c r="B1120" t="s">
        <v>83</v>
      </c>
      <c r="C1120" t="s">
        <v>84</v>
      </c>
      <c r="D1120">
        <v>22</v>
      </c>
      <c r="E1120">
        <v>72</v>
      </c>
      <c r="F1120">
        <v>45</v>
      </c>
      <c r="G1120" t="s">
        <v>16</v>
      </c>
      <c r="H1120" t="s">
        <v>209</v>
      </c>
      <c r="I1120" t="str">
        <f t="shared" si="51"/>
        <v>Paul, Ronald ""Ron""(L)</v>
      </c>
      <c r="J1120" t="s">
        <v>29</v>
      </c>
      <c r="K1120" t="b">
        <v>0</v>
      </c>
      <c r="L1120">
        <v>4115</v>
      </c>
      <c r="M1120">
        <v>1628202</v>
      </c>
      <c r="N1120">
        <v>20171015</v>
      </c>
      <c r="O1120" t="s">
        <v>19</v>
      </c>
      <c r="P1120" t="str">
        <f>IF(VLOOKUP(A1120,'national-winners'!$A$2:$B$13,2,0)=H1120,"W","L")</f>
        <v>L</v>
      </c>
      <c r="Q1120">
        <f>MATCH(C1120,'state-winning-votes'!A:A,0)</f>
        <v>21</v>
      </c>
      <c r="R1120">
        <f>MATCH(A1120,'state-winning-votes'!$A$2:$L$2,0)</f>
        <v>5</v>
      </c>
      <c r="S1120" cm="1">
        <f t="array" ref="S1120">INDEX('state-winning-votes'!$A$1:$L$53,$Q1120,$R1120)</f>
        <v>883702</v>
      </c>
      <c r="T1120">
        <f>INDEX('state-winning-votes'!$A$1:$L$53,MATCH($C1120,'state-winning-votes'!$A:$A,0),MATCH($A1120,'state-winning-votes'!$A$2:$L$2,0))</f>
        <v>883702</v>
      </c>
      <c r="U1120" t="str">
        <f t="shared" si="52"/>
        <v>Bush, George H.W.</v>
      </c>
      <c r="V1120" t="str">
        <f>_xlfn.XLOOKUP(INDEX('state-winning-votes'!$A$1:$L$53,MATCH($C1120,'state-winning-votes'!$A:$A,0),MATCH($A1120,'state-winning-votes'!$A$2:$L$2,0)),$L:$L,$H:$H)</f>
        <v>Bush, George H.W.</v>
      </c>
      <c r="W1120" t="str">
        <f>VLOOKUP(A1120,'national-winners'!$A$2:$B$13,2,0)</f>
        <v>Bush, George H.W.</v>
      </c>
      <c r="X1120" t="str">
        <f t="shared" si="53"/>
        <v xml:space="preserve"> George H.W. Bush (W)</v>
      </c>
    </row>
    <row r="1121" spans="1:24" x14ac:dyDescent="0.25">
      <c r="A1121">
        <v>1988</v>
      </c>
      <c r="B1121" t="s">
        <v>83</v>
      </c>
      <c r="C1121" t="s">
        <v>84</v>
      </c>
      <c r="D1121">
        <v>22</v>
      </c>
      <c r="E1121">
        <v>72</v>
      </c>
      <c r="F1121">
        <v>45</v>
      </c>
      <c r="G1121" t="s">
        <v>16</v>
      </c>
      <c r="H1121" t="s">
        <v>210</v>
      </c>
      <c r="I1121" t="str">
        <f t="shared" si="51"/>
        <v>Fulani, Lenora(L)</v>
      </c>
      <c r="J1121" t="s">
        <v>211</v>
      </c>
      <c r="K1121" t="b">
        <v>0</v>
      </c>
      <c r="L1121">
        <v>2355</v>
      </c>
      <c r="M1121">
        <v>1628202</v>
      </c>
      <c r="N1121">
        <v>20171015</v>
      </c>
      <c r="O1121" t="s">
        <v>19</v>
      </c>
      <c r="P1121" t="str">
        <f>IF(VLOOKUP(A1121,'national-winners'!$A$2:$B$13,2,0)=H1121,"W","L")</f>
        <v>L</v>
      </c>
      <c r="Q1121">
        <f>MATCH(C1121,'state-winning-votes'!A:A,0)</f>
        <v>21</v>
      </c>
      <c r="R1121">
        <f>MATCH(A1121,'state-winning-votes'!$A$2:$L$2,0)</f>
        <v>5</v>
      </c>
      <c r="S1121" cm="1">
        <f t="array" ref="S1121">INDEX('state-winning-votes'!$A$1:$L$53,$Q1121,$R1121)</f>
        <v>883702</v>
      </c>
      <c r="T1121">
        <f>INDEX('state-winning-votes'!$A$1:$L$53,MATCH($C1121,'state-winning-votes'!$A:$A,0),MATCH($A1121,'state-winning-votes'!$A$2:$L$2,0))</f>
        <v>883702</v>
      </c>
      <c r="U1121" t="str">
        <f t="shared" si="52"/>
        <v>Bush, George H.W.</v>
      </c>
      <c r="V1121" t="str">
        <f>_xlfn.XLOOKUP(INDEX('state-winning-votes'!$A$1:$L$53,MATCH($C1121,'state-winning-votes'!$A:$A,0),MATCH($A1121,'state-winning-votes'!$A$2:$L$2,0)),$L:$L,$H:$H)</f>
        <v>Bush, George H.W.</v>
      </c>
      <c r="W1121" t="str">
        <f>VLOOKUP(A1121,'national-winners'!$A$2:$B$13,2,0)</f>
        <v>Bush, George H.W.</v>
      </c>
      <c r="X1121" t="str">
        <f t="shared" si="53"/>
        <v xml:space="preserve"> George H.W. Bush (W)</v>
      </c>
    </row>
    <row r="1122" spans="1:24" x14ac:dyDescent="0.25">
      <c r="A1122">
        <v>1988</v>
      </c>
      <c r="B1122" t="s">
        <v>83</v>
      </c>
      <c r="C1122" t="s">
        <v>84</v>
      </c>
      <c r="D1122">
        <v>22</v>
      </c>
      <c r="E1122">
        <v>72</v>
      </c>
      <c r="F1122">
        <v>45</v>
      </c>
      <c r="G1122" t="s">
        <v>16</v>
      </c>
      <c r="H1122" t="s">
        <v>48</v>
      </c>
      <c r="I1122" t="str">
        <f t="shared" si="51"/>
        <v>Larouche, Lyndon, Jr.(L)</v>
      </c>
      <c r="J1122" t="s">
        <v>212</v>
      </c>
      <c r="K1122" t="b">
        <v>0</v>
      </c>
      <c r="L1122">
        <v>1958</v>
      </c>
      <c r="M1122">
        <v>1628202</v>
      </c>
      <c r="N1122">
        <v>20171015</v>
      </c>
      <c r="O1122" t="s">
        <v>19</v>
      </c>
      <c r="P1122" t="str">
        <f>IF(VLOOKUP(A1122,'national-winners'!$A$2:$B$13,2,0)=H1122,"W","L")</f>
        <v>L</v>
      </c>
      <c r="Q1122">
        <f>MATCH(C1122,'state-winning-votes'!A:A,0)</f>
        <v>21</v>
      </c>
      <c r="R1122">
        <f>MATCH(A1122,'state-winning-votes'!$A$2:$L$2,0)</f>
        <v>5</v>
      </c>
      <c r="S1122" cm="1">
        <f t="array" ref="S1122">INDEX('state-winning-votes'!$A$1:$L$53,$Q1122,$R1122)</f>
        <v>883702</v>
      </c>
      <c r="T1122">
        <f>INDEX('state-winning-votes'!$A$1:$L$53,MATCH($C1122,'state-winning-votes'!$A:$A,0),MATCH($A1122,'state-winning-votes'!$A$2:$L$2,0))</f>
        <v>883702</v>
      </c>
      <c r="U1122" t="str">
        <f t="shared" si="52"/>
        <v>Bush, George H.W.</v>
      </c>
      <c r="V1122" t="str">
        <f>_xlfn.XLOOKUP(INDEX('state-winning-votes'!$A$1:$L$53,MATCH($C1122,'state-winning-votes'!$A:$A,0),MATCH($A1122,'state-winning-votes'!$A$2:$L$2,0)),$L:$L,$H:$H)</f>
        <v>Bush, George H.W.</v>
      </c>
      <c r="W1122" t="str">
        <f>VLOOKUP(A1122,'national-winners'!$A$2:$B$13,2,0)</f>
        <v>Bush, George H.W.</v>
      </c>
      <c r="X1122" t="str">
        <f t="shared" si="53"/>
        <v xml:space="preserve"> George H.W. Bush (W)</v>
      </c>
    </row>
    <row r="1123" spans="1:24" x14ac:dyDescent="0.25">
      <c r="A1123">
        <v>1988</v>
      </c>
      <c r="B1123" t="s">
        <v>85</v>
      </c>
      <c r="C1123" t="s">
        <v>86</v>
      </c>
      <c r="D1123">
        <v>23</v>
      </c>
      <c r="E1123">
        <v>11</v>
      </c>
      <c r="F1123">
        <v>2</v>
      </c>
      <c r="G1123" t="s">
        <v>16</v>
      </c>
      <c r="H1123" t="s">
        <v>207</v>
      </c>
      <c r="I1123" t="str">
        <f t="shared" si="51"/>
        <v>Bush, George H.W.(W)</v>
      </c>
      <c r="J1123" t="s">
        <v>21</v>
      </c>
      <c r="K1123" t="b">
        <v>0</v>
      </c>
      <c r="L1123">
        <v>307131</v>
      </c>
      <c r="M1123">
        <v>555035</v>
      </c>
      <c r="N1123">
        <v>20171015</v>
      </c>
      <c r="O1123" t="s">
        <v>19</v>
      </c>
      <c r="P1123" t="str">
        <f>IF(VLOOKUP(A1123,'national-winners'!$A$2:$B$13,2,0)=H1123,"W","L")</f>
        <v>W</v>
      </c>
      <c r="Q1123">
        <f>MATCH(C1123,'state-winning-votes'!A:A,0)</f>
        <v>24</v>
      </c>
      <c r="R1123">
        <f>MATCH(A1123,'state-winning-votes'!$A$2:$L$2,0)</f>
        <v>5</v>
      </c>
      <c r="S1123" cm="1">
        <f t="array" ref="S1123">INDEX('state-winning-votes'!$A$1:$L$53,$Q1123,$R1123)</f>
        <v>307131</v>
      </c>
      <c r="T1123">
        <f>INDEX('state-winning-votes'!$A$1:$L$53,MATCH($C1123,'state-winning-votes'!$A:$A,0),MATCH($A1123,'state-winning-votes'!$A$2:$L$2,0))</f>
        <v>307131</v>
      </c>
      <c r="U1123" t="str">
        <f t="shared" si="52"/>
        <v>Bush, George H.W.</v>
      </c>
      <c r="V1123" t="str">
        <f>_xlfn.XLOOKUP(INDEX('state-winning-votes'!$A$1:$L$53,MATCH($C1123,'state-winning-votes'!$A:$A,0),MATCH($A1123,'state-winning-votes'!$A$2:$L$2,0)),$L:$L,$H:$H)</f>
        <v>Bush, George H.W.</v>
      </c>
      <c r="W1123" t="str">
        <f>VLOOKUP(A1123,'national-winners'!$A$2:$B$13,2,0)</f>
        <v>Bush, George H.W.</v>
      </c>
      <c r="X1123" t="str">
        <f t="shared" si="53"/>
        <v xml:space="preserve"> George H.W. Bush (W)</v>
      </c>
    </row>
    <row r="1124" spans="1:24" x14ac:dyDescent="0.25">
      <c r="A1124">
        <v>1988</v>
      </c>
      <c r="B1124" t="s">
        <v>85</v>
      </c>
      <c r="C1124" t="s">
        <v>86</v>
      </c>
      <c r="D1124">
        <v>23</v>
      </c>
      <c r="E1124">
        <v>11</v>
      </c>
      <c r="F1124">
        <v>2</v>
      </c>
      <c r="G1124" t="s">
        <v>16</v>
      </c>
      <c r="H1124" t="s">
        <v>208</v>
      </c>
      <c r="I1124" t="str">
        <f t="shared" si="51"/>
        <v>Dukakis, Michael(L)</v>
      </c>
      <c r="J1124" t="s">
        <v>18</v>
      </c>
      <c r="K1124" t="b">
        <v>0</v>
      </c>
      <c r="L1124">
        <v>243569</v>
      </c>
      <c r="M1124">
        <v>555035</v>
      </c>
      <c r="N1124">
        <v>20171015</v>
      </c>
      <c r="O1124" t="s">
        <v>19</v>
      </c>
      <c r="P1124" t="str">
        <f>IF(VLOOKUP(A1124,'national-winners'!$A$2:$B$13,2,0)=H1124,"W","L")</f>
        <v>L</v>
      </c>
      <c r="Q1124">
        <f>MATCH(C1124,'state-winning-votes'!A:A,0)</f>
        <v>24</v>
      </c>
      <c r="R1124">
        <f>MATCH(A1124,'state-winning-votes'!$A$2:$L$2,0)</f>
        <v>5</v>
      </c>
      <c r="S1124" cm="1">
        <f t="array" ref="S1124">INDEX('state-winning-votes'!$A$1:$L$53,$Q1124,$R1124)</f>
        <v>307131</v>
      </c>
      <c r="T1124">
        <f>INDEX('state-winning-votes'!$A$1:$L$53,MATCH($C1124,'state-winning-votes'!$A:$A,0),MATCH($A1124,'state-winning-votes'!$A$2:$L$2,0))</f>
        <v>307131</v>
      </c>
      <c r="U1124" t="str">
        <f t="shared" si="52"/>
        <v>Bush, George H.W.</v>
      </c>
      <c r="V1124" t="str">
        <f>_xlfn.XLOOKUP(INDEX('state-winning-votes'!$A$1:$L$53,MATCH($C1124,'state-winning-votes'!$A:$A,0),MATCH($A1124,'state-winning-votes'!$A$2:$L$2,0)),$L:$L,$H:$H)</f>
        <v>Bush, George H.W.</v>
      </c>
      <c r="W1124" t="str">
        <f>VLOOKUP(A1124,'national-winners'!$A$2:$B$13,2,0)</f>
        <v>Bush, George H.W.</v>
      </c>
      <c r="X1124" t="str">
        <f t="shared" si="53"/>
        <v xml:space="preserve"> George H.W. Bush (W)</v>
      </c>
    </row>
    <row r="1125" spans="1:24" x14ac:dyDescent="0.25">
      <c r="A1125">
        <v>1988</v>
      </c>
      <c r="B1125" t="s">
        <v>85</v>
      </c>
      <c r="C1125" t="s">
        <v>86</v>
      </c>
      <c r="D1125">
        <v>23</v>
      </c>
      <c r="E1125">
        <v>11</v>
      </c>
      <c r="F1125">
        <v>2</v>
      </c>
      <c r="G1125" t="s">
        <v>16</v>
      </c>
      <c r="H1125" t="s">
        <v>209</v>
      </c>
      <c r="I1125" t="str">
        <f t="shared" si="51"/>
        <v>Paul, Ronald ""Ron""(L)</v>
      </c>
      <c r="J1125" t="s">
        <v>29</v>
      </c>
      <c r="K1125" t="b">
        <v>0</v>
      </c>
      <c r="L1125">
        <v>2700</v>
      </c>
      <c r="M1125">
        <v>555035</v>
      </c>
      <c r="N1125">
        <v>20171015</v>
      </c>
      <c r="O1125" t="s">
        <v>19</v>
      </c>
      <c r="P1125" t="str">
        <f>IF(VLOOKUP(A1125,'national-winners'!$A$2:$B$13,2,0)=H1125,"W","L")</f>
        <v>L</v>
      </c>
      <c r="Q1125">
        <f>MATCH(C1125,'state-winning-votes'!A:A,0)</f>
        <v>24</v>
      </c>
      <c r="R1125">
        <f>MATCH(A1125,'state-winning-votes'!$A$2:$L$2,0)</f>
        <v>5</v>
      </c>
      <c r="S1125" cm="1">
        <f t="array" ref="S1125">INDEX('state-winning-votes'!$A$1:$L$53,$Q1125,$R1125)</f>
        <v>307131</v>
      </c>
      <c r="T1125">
        <f>INDEX('state-winning-votes'!$A$1:$L$53,MATCH($C1125,'state-winning-votes'!$A:$A,0),MATCH($A1125,'state-winning-votes'!$A$2:$L$2,0))</f>
        <v>307131</v>
      </c>
      <c r="U1125" t="str">
        <f t="shared" si="52"/>
        <v>Bush, George H.W.</v>
      </c>
      <c r="V1125" t="str">
        <f>_xlfn.XLOOKUP(INDEX('state-winning-votes'!$A$1:$L$53,MATCH($C1125,'state-winning-votes'!$A:$A,0),MATCH($A1125,'state-winning-votes'!$A$2:$L$2,0)),$L:$L,$H:$H)</f>
        <v>Bush, George H.W.</v>
      </c>
      <c r="W1125" t="str">
        <f>VLOOKUP(A1125,'national-winners'!$A$2:$B$13,2,0)</f>
        <v>Bush, George H.W.</v>
      </c>
      <c r="X1125" t="str">
        <f t="shared" si="53"/>
        <v xml:space="preserve"> George H.W. Bush (W)</v>
      </c>
    </row>
    <row r="1126" spans="1:24" x14ac:dyDescent="0.25">
      <c r="A1126">
        <v>1988</v>
      </c>
      <c r="B1126" t="s">
        <v>85</v>
      </c>
      <c r="C1126" t="s">
        <v>86</v>
      </c>
      <c r="D1126">
        <v>23</v>
      </c>
      <c r="E1126">
        <v>11</v>
      </c>
      <c r="F1126">
        <v>2</v>
      </c>
      <c r="G1126" t="s">
        <v>16</v>
      </c>
      <c r="H1126" t="s">
        <v>210</v>
      </c>
      <c r="I1126" t="str">
        <f t="shared" si="51"/>
        <v>Fulani, Lenora(L)</v>
      </c>
      <c r="J1126" t="s">
        <v>211</v>
      </c>
      <c r="K1126" t="b">
        <v>0</v>
      </c>
      <c r="L1126">
        <v>1405</v>
      </c>
      <c r="M1126">
        <v>555035</v>
      </c>
      <c r="N1126">
        <v>20171015</v>
      </c>
      <c r="O1126" t="s">
        <v>19</v>
      </c>
      <c r="P1126" t="str">
        <f>IF(VLOOKUP(A1126,'national-winners'!$A$2:$B$13,2,0)=H1126,"W","L")</f>
        <v>L</v>
      </c>
      <c r="Q1126">
        <f>MATCH(C1126,'state-winning-votes'!A:A,0)</f>
        <v>24</v>
      </c>
      <c r="R1126">
        <f>MATCH(A1126,'state-winning-votes'!$A$2:$L$2,0)</f>
        <v>5</v>
      </c>
      <c r="S1126" cm="1">
        <f t="array" ref="S1126">INDEX('state-winning-votes'!$A$1:$L$53,$Q1126,$R1126)</f>
        <v>307131</v>
      </c>
      <c r="T1126">
        <f>INDEX('state-winning-votes'!$A$1:$L$53,MATCH($C1126,'state-winning-votes'!$A:$A,0),MATCH($A1126,'state-winning-votes'!$A$2:$L$2,0))</f>
        <v>307131</v>
      </c>
      <c r="U1126" t="str">
        <f t="shared" si="52"/>
        <v>Bush, George H.W.</v>
      </c>
      <c r="V1126" t="str">
        <f>_xlfn.XLOOKUP(INDEX('state-winning-votes'!$A$1:$L$53,MATCH($C1126,'state-winning-votes'!$A:$A,0),MATCH($A1126,'state-winning-votes'!$A$2:$L$2,0)),$L:$L,$H:$H)</f>
        <v>Bush, George H.W.</v>
      </c>
      <c r="W1126" t="str">
        <f>VLOOKUP(A1126,'national-winners'!$A$2:$B$13,2,0)</f>
        <v>Bush, George H.W.</v>
      </c>
      <c r="X1126" t="str">
        <f t="shared" si="53"/>
        <v xml:space="preserve"> George H.W. Bush (W)</v>
      </c>
    </row>
    <row r="1127" spans="1:24" x14ac:dyDescent="0.25">
      <c r="A1127">
        <v>1988</v>
      </c>
      <c r="B1127" t="s">
        <v>85</v>
      </c>
      <c r="C1127" t="s">
        <v>86</v>
      </c>
      <c r="D1127">
        <v>23</v>
      </c>
      <c r="E1127">
        <v>11</v>
      </c>
      <c r="F1127">
        <v>2</v>
      </c>
      <c r="G1127" t="s">
        <v>16</v>
      </c>
      <c r="I1127" t="str">
        <f t="shared" si="51"/>
        <v>(L)</v>
      </c>
      <c r="J1127" t="s">
        <v>219</v>
      </c>
      <c r="K1127" t="b">
        <v>0</v>
      </c>
      <c r="L1127">
        <v>230</v>
      </c>
      <c r="M1127">
        <v>555035</v>
      </c>
      <c r="N1127">
        <v>20171015</v>
      </c>
      <c r="O1127" t="s">
        <v>19</v>
      </c>
      <c r="P1127" t="str">
        <f>IF(VLOOKUP(A1127,'national-winners'!$A$2:$B$13,2,0)=H1127,"W","L")</f>
        <v>L</v>
      </c>
      <c r="Q1127">
        <f>MATCH(C1127,'state-winning-votes'!A:A,0)</f>
        <v>24</v>
      </c>
      <c r="R1127">
        <f>MATCH(A1127,'state-winning-votes'!$A$2:$L$2,0)</f>
        <v>5</v>
      </c>
      <c r="S1127" cm="1">
        <f t="array" ref="S1127">INDEX('state-winning-votes'!$A$1:$L$53,$Q1127,$R1127)</f>
        <v>307131</v>
      </c>
      <c r="T1127">
        <f>INDEX('state-winning-votes'!$A$1:$L$53,MATCH($C1127,'state-winning-votes'!$A:$A,0),MATCH($A1127,'state-winning-votes'!$A$2:$L$2,0))</f>
        <v>307131</v>
      </c>
      <c r="U1127" t="str">
        <f t="shared" si="52"/>
        <v>Bush, George H.W.</v>
      </c>
      <c r="V1127" t="str">
        <f>_xlfn.XLOOKUP(INDEX('state-winning-votes'!$A$1:$L$53,MATCH($C1127,'state-winning-votes'!$A:$A,0),MATCH($A1127,'state-winning-votes'!$A$2:$L$2,0)),$L:$L,$H:$H)</f>
        <v>Bush, George H.W.</v>
      </c>
      <c r="W1127" t="str">
        <f>VLOOKUP(A1127,'national-winners'!$A$2:$B$13,2,0)</f>
        <v>Bush, George H.W.</v>
      </c>
      <c r="X1127" t="str">
        <f t="shared" si="53"/>
        <v xml:space="preserve"> George H.W. Bush (W)</v>
      </c>
    </row>
    <row r="1128" spans="1:24" x14ac:dyDescent="0.25">
      <c r="A1128">
        <v>1988</v>
      </c>
      <c r="B1128" t="s">
        <v>87</v>
      </c>
      <c r="C1128" t="s">
        <v>88</v>
      </c>
      <c r="D1128">
        <v>24</v>
      </c>
      <c r="E1128">
        <v>52</v>
      </c>
      <c r="F1128">
        <v>52</v>
      </c>
      <c r="G1128" t="s">
        <v>16</v>
      </c>
      <c r="H1128" t="s">
        <v>207</v>
      </c>
      <c r="I1128" t="str">
        <f t="shared" si="51"/>
        <v>Bush, George H.W.(W)</v>
      </c>
      <c r="J1128" t="s">
        <v>21</v>
      </c>
      <c r="K1128" t="b">
        <v>0</v>
      </c>
      <c r="L1128">
        <v>876167</v>
      </c>
      <c r="M1128">
        <v>1714358</v>
      </c>
      <c r="N1128">
        <v>20171015</v>
      </c>
      <c r="O1128" t="s">
        <v>19</v>
      </c>
      <c r="P1128" t="str">
        <f>IF(VLOOKUP(A1128,'national-winners'!$A$2:$B$13,2,0)=H1128,"W","L")</f>
        <v>W</v>
      </c>
      <c r="Q1128">
        <f>MATCH(C1128,'state-winning-votes'!A:A,0)</f>
        <v>23</v>
      </c>
      <c r="R1128">
        <f>MATCH(A1128,'state-winning-votes'!$A$2:$L$2,0)</f>
        <v>5</v>
      </c>
      <c r="S1128" cm="1">
        <f t="array" ref="S1128">INDEX('state-winning-votes'!$A$1:$L$53,$Q1128,$R1128)</f>
        <v>876167</v>
      </c>
      <c r="T1128">
        <f>INDEX('state-winning-votes'!$A$1:$L$53,MATCH($C1128,'state-winning-votes'!$A:$A,0),MATCH($A1128,'state-winning-votes'!$A$2:$L$2,0))</f>
        <v>876167</v>
      </c>
      <c r="U1128" t="str">
        <f t="shared" si="52"/>
        <v>Bush, George H.W.</v>
      </c>
      <c r="V1128" t="str">
        <f>_xlfn.XLOOKUP(INDEX('state-winning-votes'!$A$1:$L$53,MATCH($C1128,'state-winning-votes'!$A:$A,0),MATCH($A1128,'state-winning-votes'!$A$2:$L$2,0)),$L:$L,$H:$H)</f>
        <v>Bush, George H.W.</v>
      </c>
      <c r="W1128" t="str">
        <f>VLOOKUP(A1128,'national-winners'!$A$2:$B$13,2,0)</f>
        <v>Bush, George H.W.</v>
      </c>
      <c r="X1128" t="str">
        <f t="shared" si="53"/>
        <v xml:space="preserve"> George H.W. Bush (W)</v>
      </c>
    </row>
    <row r="1129" spans="1:24" x14ac:dyDescent="0.25">
      <c r="A1129">
        <v>1988</v>
      </c>
      <c r="B1129" t="s">
        <v>87</v>
      </c>
      <c r="C1129" t="s">
        <v>88</v>
      </c>
      <c r="D1129">
        <v>24</v>
      </c>
      <c r="E1129">
        <v>52</v>
      </c>
      <c r="F1129">
        <v>52</v>
      </c>
      <c r="G1129" t="s">
        <v>16</v>
      </c>
      <c r="H1129" t="s">
        <v>208</v>
      </c>
      <c r="I1129" t="str">
        <f t="shared" si="51"/>
        <v>Dukakis, Michael(L)</v>
      </c>
      <c r="J1129" t="s">
        <v>18</v>
      </c>
      <c r="K1129" t="b">
        <v>0</v>
      </c>
      <c r="L1129">
        <v>826304</v>
      </c>
      <c r="M1129">
        <v>1714358</v>
      </c>
      <c r="N1129">
        <v>20171015</v>
      </c>
      <c r="O1129" t="s">
        <v>19</v>
      </c>
      <c r="P1129" t="str">
        <f>IF(VLOOKUP(A1129,'national-winners'!$A$2:$B$13,2,0)=H1129,"W","L")</f>
        <v>L</v>
      </c>
      <c r="Q1129">
        <f>MATCH(C1129,'state-winning-votes'!A:A,0)</f>
        <v>23</v>
      </c>
      <c r="R1129">
        <f>MATCH(A1129,'state-winning-votes'!$A$2:$L$2,0)</f>
        <v>5</v>
      </c>
      <c r="S1129" cm="1">
        <f t="array" ref="S1129">INDEX('state-winning-votes'!$A$1:$L$53,$Q1129,$R1129)</f>
        <v>876167</v>
      </c>
      <c r="T1129">
        <f>INDEX('state-winning-votes'!$A$1:$L$53,MATCH($C1129,'state-winning-votes'!$A:$A,0),MATCH($A1129,'state-winning-votes'!$A$2:$L$2,0))</f>
        <v>876167</v>
      </c>
      <c r="U1129" t="str">
        <f t="shared" si="52"/>
        <v>Bush, George H.W.</v>
      </c>
      <c r="V1129" t="str">
        <f>_xlfn.XLOOKUP(INDEX('state-winning-votes'!$A$1:$L$53,MATCH($C1129,'state-winning-votes'!$A:$A,0),MATCH($A1129,'state-winning-votes'!$A$2:$L$2,0)),$L:$L,$H:$H)</f>
        <v>Bush, George H.W.</v>
      </c>
      <c r="W1129" t="str">
        <f>VLOOKUP(A1129,'national-winners'!$A$2:$B$13,2,0)</f>
        <v>Bush, George H.W.</v>
      </c>
      <c r="X1129" t="str">
        <f t="shared" si="53"/>
        <v xml:space="preserve"> George H.W. Bush (W)</v>
      </c>
    </row>
    <row r="1130" spans="1:24" x14ac:dyDescent="0.25">
      <c r="A1130">
        <v>1988</v>
      </c>
      <c r="B1130" t="s">
        <v>87</v>
      </c>
      <c r="C1130" t="s">
        <v>88</v>
      </c>
      <c r="D1130">
        <v>24</v>
      </c>
      <c r="E1130">
        <v>52</v>
      </c>
      <c r="F1130">
        <v>52</v>
      </c>
      <c r="G1130" t="s">
        <v>16</v>
      </c>
      <c r="H1130" t="s">
        <v>209</v>
      </c>
      <c r="I1130" t="str">
        <f t="shared" si="51"/>
        <v>Paul, Ronald ""Ron""(L)</v>
      </c>
      <c r="J1130" t="s">
        <v>29</v>
      </c>
      <c r="K1130" t="b">
        <v>0</v>
      </c>
      <c r="L1130">
        <v>6748</v>
      </c>
      <c r="M1130">
        <v>1714358</v>
      </c>
      <c r="N1130">
        <v>20171015</v>
      </c>
      <c r="O1130" t="s">
        <v>19</v>
      </c>
      <c r="P1130" t="str">
        <f>IF(VLOOKUP(A1130,'national-winners'!$A$2:$B$13,2,0)=H1130,"W","L")</f>
        <v>L</v>
      </c>
      <c r="Q1130">
        <f>MATCH(C1130,'state-winning-votes'!A:A,0)</f>
        <v>23</v>
      </c>
      <c r="R1130">
        <f>MATCH(A1130,'state-winning-votes'!$A$2:$L$2,0)</f>
        <v>5</v>
      </c>
      <c r="S1130" cm="1">
        <f t="array" ref="S1130">INDEX('state-winning-votes'!$A$1:$L$53,$Q1130,$R1130)</f>
        <v>876167</v>
      </c>
      <c r="T1130">
        <f>INDEX('state-winning-votes'!$A$1:$L$53,MATCH($C1130,'state-winning-votes'!$A:$A,0),MATCH($A1130,'state-winning-votes'!$A$2:$L$2,0))</f>
        <v>876167</v>
      </c>
      <c r="U1130" t="str">
        <f t="shared" si="52"/>
        <v>Bush, George H.W.</v>
      </c>
      <c r="V1130" t="str">
        <f>_xlfn.XLOOKUP(INDEX('state-winning-votes'!$A$1:$L$53,MATCH($C1130,'state-winning-votes'!$A:$A,0),MATCH($A1130,'state-winning-votes'!$A$2:$L$2,0)),$L:$L,$H:$H)</f>
        <v>Bush, George H.W.</v>
      </c>
      <c r="W1130" t="str">
        <f>VLOOKUP(A1130,'national-winners'!$A$2:$B$13,2,0)</f>
        <v>Bush, George H.W.</v>
      </c>
      <c r="X1130" t="str">
        <f t="shared" si="53"/>
        <v xml:space="preserve"> George H.W. Bush (W)</v>
      </c>
    </row>
    <row r="1131" spans="1:24" x14ac:dyDescent="0.25">
      <c r="A1131">
        <v>1988</v>
      </c>
      <c r="B1131" t="s">
        <v>87</v>
      </c>
      <c r="C1131" t="s">
        <v>88</v>
      </c>
      <c r="D1131">
        <v>24</v>
      </c>
      <c r="E1131">
        <v>52</v>
      </c>
      <c r="F1131">
        <v>52</v>
      </c>
      <c r="G1131" t="s">
        <v>16</v>
      </c>
      <c r="H1131" t="s">
        <v>210</v>
      </c>
      <c r="I1131" t="str">
        <f t="shared" si="51"/>
        <v>Fulani, Lenora(L)</v>
      </c>
      <c r="J1131" t="s">
        <v>211</v>
      </c>
      <c r="K1131" t="b">
        <v>0</v>
      </c>
      <c r="L1131">
        <v>5115</v>
      </c>
      <c r="M1131">
        <v>1714358</v>
      </c>
      <c r="N1131">
        <v>20171015</v>
      </c>
      <c r="O1131" t="s">
        <v>19</v>
      </c>
      <c r="P1131" t="str">
        <f>IF(VLOOKUP(A1131,'national-winners'!$A$2:$B$13,2,0)=H1131,"W","L")</f>
        <v>L</v>
      </c>
      <c r="Q1131">
        <f>MATCH(C1131,'state-winning-votes'!A:A,0)</f>
        <v>23</v>
      </c>
      <c r="R1131">
        <f>MATCH(A1131,'state-winning-votes'!$A$2:$L$2,0)</f>
        <v>5</v>
      </c>
      <c r="S1131" cm="1">
        <f t="array" ref="S1131">INDEX('state-winning-votes'!$A$1:$L$53,$Q1131,$R1131)</f>
        <v>876167</v>
      </c>
      <c r="T1131">
        <f>INDEX('state-winning-votes'!$A$1:$L$53,MATCH($C1131,'state-winning-votes'!$A:$A,0),MATCH($A1131,'state-winning-votes'!$A$2:$L$2,0))</f>
        <v>876167</v>
      </c>
      <c r="U1131" t="str">
        <f t="shared" si="52"/>
        <v>Bush, George H.W.</v>
      </c>
      <c r="V1131" t="str">
        <f>_xlfn.XLOOKUP(INDEX('state-winning-votes'!$A$1:$L$53,MATCH($C1131,'state-winning-votes'!$A:$A,0),MATCH($A1131,'state-winning-votes'!$A$2:$L$2,0)),$L:$L,$H:$H)</f>
        <v>Bush, George H.W.</v>
      </c>
      <c r="W1131" t="str">
        <f>VLOOKUP(A1131,'national-winners'!$A$2:$B$13,2,0)</f>
        <v>Bush, George H.W.</v>
      </c>
      <c r="X1131" t="str">
        <f t="shared" si="53"/>
        <v xml:space="preserve"> George H.W. Bush (W)</v>
      </c>
    </row>
    <row r="1132" spans="1:24" x14ac:dyDescent="0.25">
      <c r="A1132">
        <v>1988</v>
      </c>
      <c r="B1132" t="s">
        <v>87</v>
      </c>
      <c r="C1132" t="s">
        <v>88</v>
      </c>
      <c r="D1132">
        <v>24</v>
      </c>
      <c r="E1132">
        <v>52</v>
      </c>
      <c r="F1132">
        <v>52</v>
      </c>
      <c r="G1132" t="s">
        <v>16</v>
      </c>
      <c r="I1132" t="str">
        <f t="shared" si="51"/>
        <v>(L)</v>
      </c>
      <c r="K1132" t="b">
        <v>1</v>
      </c>
      <c r="L1132">
        <v>24</v>
      </c>
      <c r="M1132">
        <v>1714358</v>
      </c>
      <c r="N1132">
        <v>20171015</v>
      </c>
      <c r="O1132" t="s">
        <v>19</v>
      </c>
      <c r="P1132" t="str">
        <f>IF(VLOOKUP(A1132,'national-winners'!$A$2:$B$13,2,0)=H1132,"W","L")</f>
        <v>L</v>
      </c>
      <c r="Q1132">
        <f>MATCH(C1132,'state-winning-votes'!A:A,0)</f>
        <v>23</v>
      </c>
      <c r="R1132">
        <f>MATCH(A1132,'state-winning-votes'!$A$2:$L$2,0)</f>
        <v>5</v>
      </c>
      <c r="S1132" cm="1">
        <f t="array" ref="S1132">INDEX('state-winning-votes'!$A$1:$L$53,$Q1132,$R1132)</f>
        <v>876167</v>
      </c>
      <c r="T1132">
        <f>INDEX('state-winning-votes'!$A$1:$L$53,MATCH($C1132,'state-winning-votes'!$A:$A,0),MATCH($A1132,'state-winning-votes'!$A$2:$L$2,0))</f>
        <v>876167</v>
      </c>
      <c r="U1132" t="str">
        <f t="shared" si="52"/>
        <v>Bush, George H.W.</v>
      </c>
      <c r="V1132" t="str">
        <f>_xlfn.XLOOKUP(INDEX('state-winning-votes'!$A$1:$L$53,MATCH($C1132,'state-winning-votes'!$A:$A,0),MATCH($A1132,'state-winning-votes'!$A$2:$L$2,0)),$L:$L,$H:$H)</f>
        <v>Bush, George H.W.</v>
      </c>
      <c r="W1132" t="str">
        <f>VLOOKUP(A1132,'national-winners'!$A$2:$B$13,2,0)</f>
        <v>Bush, George H.W.</v>
      </c>
      <c r="X1132" t="str">
        <f t="shared" si="53"/>
        <v xml:space="preserve"> George H.W. Bush (W)</v>
      </c>
    </row>
    <row r="1133" spans="1:24" x14ac:dyDescent="0.25">
      <c r="A1133">
        <v>1988</v>
      </c>
      <c r="B1133" t="s">
        <v>89</v>
      </c>
      <c r="C1133" t="s">
        <v>90</v>
      </c>
      <c r="D1133">
        <v>25</v>
      </c>
      <c r="E1133">
        <v>14</v>
      </c>
      <c r="F1133">
        <v>3</v>
      </c>
      <c r="G1133" t="s">
        <v>16</v>
      </c>
      <c r="H1133" t="s">
        <v>208</v>
      </c>
      <c r="I1133" t="str">
        <f t="shared" si="51"/>
        <v>Dukakis, Michael(L)</v>
      </c>
      <c r="J1133" t="s">
        <v>18</v>
      </c>
      <c r="K1133" t="b">
        <v>0</v>
      </c>
      <c r="L1133">
        <v>1401415</v>
      </c>
      <c r="M1133">
        <v>2632801</v>
      </c>
      <c r="N1133">
        <v>20171015</v>
      </c>
      <c r="O1133" t="s">
        <v>19</v>
      </c>
      <c r="P1133" t="str">
        <f>IF(VLOOKUP(A1133,'national-winners'!$A$2:$B$13,2,0)=H1133,"W","L")</f>
        <v>L</v>
      </c>
      <c r="Q1133">
        <f>MATCH(C1133,'state-winning-votes'!A:A,0)</f>
        <v>22</v>
      </c>
      <c r="R1133">
        <f>MATCH(A1133,'state-winning-votes'!$A$2:$L$2,0)</f>
        <v>5</v>
      </c>
      <c r="S1133" cm="1">
        <f t="array" ref="S1133">INDEX('state-winning-votes'!$A$1:$L$53,$Q1133,$R1133)</f>
        <v>1401415</v>
      </c>
      <c r="T1133">
        <f>INDEX('state-winning-votes'!$A$1:$L$53,MATCH($C1133,'state-winning-votes'!$A:$A,0),MATCH($A1133,'state-winning-votes'!$A$2:$L$2,0))</f>
        <v>1401415</v>
      </c>
      <c r="U1133" t="str">
        <f t="shared" si="52"/>
        <v>Dukakis, Michael</v>
      </c>
      <c r="V1133" t="str">
        <f>_xlfn.XLOOKUP(INDEX('state-winning-votes'!$A$1:$L$53,MATCH($C1133,'state-winning-votes'!$A:$A,0),MATCH($A1133,'state-winning-votes'!$A$2:$L$2,0)),$L:$L,$H:$H)</f>
        <v>Dukakis, Michael</v>
      </c>
      <c r="W1133" t="str">
        <f>VLOOKUP(A1133,'national-winners'!$A$2:$B$13,2,0)</f>
        <v>Bush, George H.W.</v>
      </c>
      <c r="X1133" t="str">
        <f t="shared" si="53"/>
        <v xml:space="preserve"> Michael Dukakis (W)</v>
      </c>
    </row>
    <row r="1134" spans="1:24" x14ac:dyDescent="0.25">
      <c r="A1134">
        <v>1988</v>
      </c>
      <c r="B1134" t="s">
        <v>89</v>
      </c>
      <c r="C1134" t="s">
        <v>90</v>
      </c>
      <c r="D1134">
        <v>25</v>
      </c>
      <c r="E1134">
        <v>14</v>
      </c>
      <c r="F1134">
        <v>3</v>
      </c>
      <c r="G1134" t="s">
        <v>16</v>
      </c>
      <c r="H1134" t="s">
        <v>207</v>
      </c>
      <c r="I1134" t="str">
        <f t="shared" si="51"/>
        <v>Bush, George H.W.(W)</v>
      </c>
      <c r="J1134" t="s">
        <v>21</v>
      </c>
      <c r="K1134" t="b">
        <v>0</v>
      </c>
      <c r="L1134">
        <v>1194635</v>
      </c>
      <c r="M1134">
        <v>2632801</v>
      </c>
      <c r="N1134">
        <v>20171015</v>
      </c>
      <c r="O1134" t="s">
        <v>19</v>
      </c>
      <c r="P1134" t="str">
        <f>IF(VLOOKUP(A1134,'national-winners'!$A$2:$B$13,2,0)=H1134,"W","L")</f>
        <v>W</v>
      </c>
      <c r="Q1134">
        <f>MATCH(C1134,'state-winning-votes'!A:A,0)</f>
        <v>22</v>
      </c>
      <c r="R1134">
        <f>MATCH(A1134,'state-winning-votes'!$A$2:$L$2,0)</f>
        <v>5</v>
      </c>
      <c r="S1134" cm="1">
        <f t="array" ref="S1134">INDEX('state-winning-votes'!$A$1:$L$53,$Q1134,$R1134)</f>
        <v>1401415</v>
      </c>
      <c r="T1134">
        <f>INDEX('state-winning-votes'!$A$1:$L$53,MATCH($C1134,'state-winning-votes'!$A:$A,0),MATCH($A1134,'state-winning-votes'!$A$2:$L$2,0))</f>
        <v>1401415</v>
      </c>
      <c r="U1134" t="str">
        <f t="shared" si="52"/>
        <v>Dukakis, Michael</v>
      </c>
      <c r="V1134" t="str">
        <f>_xlfn.XLOOKUP(INDEX('state-winning-votes'!$A$1:$L$53,MATCH($C1134,'state-winning-votes'!$A:$A,0),MATCH($A1134,'state-winning-votes'!$A$2:$L$2,0)),$L:$L,$H:$H)</f>
        <v>Dukakis, Michael</v>
      </c>
      <c r="W1134" t="str">
        <f>VLOOKUP(A1134,'national-winners'!$A$2:$B$13,2,0)</f>
        <v>Bush, George H.W.</v>
      </c>
      <c r="X1134" t="str">
        <f t="shared" si="53"/>
        <v xml:space="preserve"> Michael Dukakis (W)</v>
      </c>
    </row>
    <row r="1135" spans="1:24" x14ac:dyDescent="0.25">
      <c r="A1135">
        <v>1988</v>
      </c>
      <c r="B1135" t="s">
        <v>89</v>
      </c>
      <c r="C1135" t="s">
        <v>90</v>
      </c>
      <c r="D1135">
        <v>25</v>
      </c>
      <c r="E1135">
        <v>14</v>
      </c>
      <c r="F1135">
        <v>3</v>
      </c>
      <c r="G1135" t="s">
        <v>16</v>
      </c>
      <c r="H1135" t="s">
        <v>209</v>
      </c>
      <c r="I1135" t="str">
        <f t="shared" si="51"/>
        <v>Paul, Ronald ""Ron""(L)</v>
      </c>
      <c r="J1135" t="s">
        <v>29</v>
      </c>
      <c r="K1135" t="b">
        <v>0</v>
      </c>
      <c r="L1135">
        <v>24251</v>
      </c>
      <c r="M1135">
        <v>2632801</v>
      </c>
      <c r="N1135">
        <v>20171015</v>
      </c>
      <c r="O1135" t="s">
        <v>19</v>
      </c>
      <c r="P1135" t="str">
        <f>IF(VLOOKUP(A1135,'national-winners'!$A$2:$B$13,2,0)=H1135,"W","L")</f>
        <v>L</v>
      </c>
      <c r="Q1135">
        <f>MATCH(C1135,'state-winning-votes'!A:A,0)</f>
        <v>22</v>
      </c>
      <c r="R1135">
        <f>MATCH(A1135,'state-winning-votes'!$A$2:$L$2,0)</f>
        <v>5</v>
      </c>
      <c r="S1135" cm="1">
        <f t="array" ref="S1135">INDEX('state-winning-votes'!$A$1:$L$53,$Q1135,$R1135)</f>
        <v>1401415</v>
      </c>
      <c r="T1135">
        <f>INDEX('state-winning-votes'!$A$1:$L$53,MATCH($C1135,'state-winning-votes'!$A:$A,0),MATCH($A1135,'state-winning-votes'!$A$2:$L$2,0))</f>
        <v>1401415</v>
      </c>
      <c r="U1135" t="str">
        <f t="shared" si="52"/>
        <v>Dukakis, Michael</v>
      </c>
      <c r="V1135" t="str">
        <f>_xlfn.XLOOKUP(INDEX('state-winning-votes'!$A$1:$L$53,MATCH($C1135,'state-winning-votes'!$A:$A,0),MATCH($A1135,'state-winning-votes'!$A$2:$L$2,0)),$L:$L,$H:$H)</f>
        <v>Dukakis, Michael</v>
      </c>
      <c r="W1135" t="str">
        <f>VLOOKUP(A1135,'national-winners'!$A$2:$B$13,2,0)</f>
        <v>Bush, George H.W.</v>
      </c>
      <c r="X1135" t="str">
        <f t="shared" si="53"/>
        <v xml:space="preserve"> Michael Dukakis (W)</v>
      </c>
    </row>
    <row r="1136" spans="1:24" x14ac:dyDescent="0.25">
      <c r="A1136">
        <v>1988</v>
      </c>
      <c r="B1136" t="s">
        <v>89</v>
      </c>
      <c r="C1136" t="s">
        <v>90</v>
      </c>
      <c r="D1136">
        <v>25</v>
      </c>
      <c r="E1136">
        <v>14</v>
      </c>
      <c r="F1136">
        <v>3</v>
      </c>
      <c r="G1136" t="s">
        <v>16</v>
      </c>
      <c r="H1136" t="s">
        <v>210</v>
      </c>
      <c r="I1136" t="str">
        <f t="shared" si="51"/>
        <v>Fulani, Lenora(L)</v>
      </c>
      <c r="J1136" t="s">
        <v>211</v>
      </c>
      <c r="K1136" t="b">
        <v>0</v>
      </c>
      <c r="L1136">
        <v>9561</v>
      </c>
      <c r="M1136">
        <v>2632801</v>
      </c>
      <c r="N1136">
        <v>20171015</v>
      </c>
      <c r="O1136" t="s">
        <v>19</v>
      </c>
      <c r="P1136" t="str">
        <f>IF(VLOOKUP(A1136,'national-winners'!$A$2:$B$13,2,0)=H1136,"W","L")</f>
        <v>L</v>
      </c>
      <c r="Q1136">
        <f>MATCH(C1136,'state-winning-votes'!A:A,0)</f>
        <v>22</v>
      </c>
      <c r="R1136">
        <f>MATCH(A1136,'state-winning-votes'!$A$2:$L$2,0)</f>
        <v>5</v>
      </c>
      <c r="S1136" cm="1">
        <f t="array" ref="S1136">INDEX('state-winning-votes'!$A$1:$L$53,$Q1136,$R1136)</f>
        <v>1401415</v>
      </c>
      <c r="T1136">
        <f>INDEX('state-winning-votes'!$A$1:$L$53,MATCH($C1136,'state-winning-votes'!$A:$A,0),MATCH($A1136,'state-winning-votes'!$A$2:$L$2,0))</f>
        <v>1401415</v>
      </c>
      <c r="U1136" t="str">
        <f t="shared" si="52"/>
        <v>Dukakis, Michael</v>
      </c>
      <c r="V1136" t="str">
        <f>_xlfn.XLOOKUP(INDEX('state-winning-votes'!$A$1:$L$53,MATCH($C1136,'state-winning-votes'!$A:$A,0),MATCH($A1136,'state-winning-votes'!$A$2:$L$2,0)),$L:$L,$H:$H)</f>
        <v>Dukakis, Michael</v>
      </c>
      <c r="W1136" t="str">
        <f>VLOOKUP(A1136,'national-winners'!$A$2:$B$13,2,0)</f>
        <v>Bush, George H.W.</v>
      </c>
      <c r="X1136" t="str">
        <f t="shared" si="53"/>
        <v xml:space="preserve"> Michael Dukakis (W)</v>
      </c>
    </row>
    <row r="1137" spans="1:24" x14ac:dyDescent="0.25">
      <c r="A1137">
        <v>1988</v>
      </c>
      <c r="B1137" t="s">
        <v>89</v>
      </c>
      <c r="C1137" t="s">
        <v>90</v>
      </c>
      <c r="D1137">
        <v>25</v>
      </c>
      <c r="E1137">
        <v>14</v>
      </c>
      <c r="F1137">
        <v>3</v>
      </c>
      <c r="G1137" t="s">
        <v>16</v>
      </c>
      <c r="I1137" t="str">
        <f t="shared" si="51"/>
        <v>(L)</v>
      </c>
      <c r="J1137" t="s">
        <v>219</v>
      </c>
      <c r="K1137" t="b">
        <v>0</v>
      </c>
      <c r="L1137">
        <v>2939</v>
      </c>
      <c r="M1137">
        <v>2632801</v>
      </c>
      <c r="N1137">
        <v>20171015</v>
      </c>
      <c r="O1137" t="s">
        <v>19</v>
      </c>
      <c r="P1137" t="str">
        <f>IF(VLOOKUP(A1137,'national-winners'!$A$2:$B$13,2,0)=H1137,"W","L")</f>
        <v>L</v>
      </c>
      <c r="Q1137">
        <f>MATCH(C1137,'state-winning-votes'!A:A,0)</f>
        <v>22</v>
      </c>
      <c r="R1137">
        <f>MATCH(A1137,'state-winning-votes'!$A$2:$L$2,0)</f>
        <v>5</v>
      </c>
      <c r="S1137" cm="1">
        <f t="array" ref="S1137">INDEX('state-winning-votes'!$A$1:$L$53,$Q1137,$R1137)</f>
        <v>1401415</v>
      </c>
      <c r="T1137">
        <f>INDEX('state-winning-votes'!$A$1:$L$53,MATCH($C1137,'state-winning-votes'!$A:$A,0),MATCH($A1137,'state-winning-votes'!$A$2:$L$2,0))</f>
        <v>1401415</v>
      </c>
      <c r="U1137" t="str">
        <f t="shared" si="52"/>
        <v>Dukakis, Michael</v>
      </c>
      <c r="V1137" t="str">
        <f>_xlfn.XLOOKUP(INDEX('state-winning-votes'!$A$1:$L$53,MATCH($C1137,'state-winning-votes'!$A:$A,0),MATCH($A1137,'state-winning-votes'!$A$2:$L$2,0)),$L:$L,$H:$H)</f>
        <v>Dukakis, Michael</v>
      </c>
      <c r="W1137" t="str">
        <f>VLOOKUP(A1137,'national-winners'!$A$2:$B$13,2,0)</f>
        <v>Bush, George H.W.</v>
      </c>
      <c r="X1137" t="str">
        <f t="shared" si="53"/>
        <v xml:space="preserve"> Michael Dukakis (W)</v>
      </c>
    </row>
    <row r="1138" spans="1:24" x14ac:dyDescent="0.25">
      <c r="A1138">
        <v>1988</v>
      </c>
      <c r="B1138" t="s">
        <v>91</v>
      </c>
      <c r="C1138" t="s">
        <v>92</v>
      </c>
      <c r="D1138">
        <v>26</v>
      </c>
      <c r="E1138">
        <v>34</v>
      </c>
      <c r="F1138">
        <v>23</v>
      </c>
      <c r="G1138" t="s">
        <v>16</v>
      </c>
      <c r="H1138" t="s">
        <v>207</v>
      </c>
      <c r="I1138" t="str">
        <f t="shared" si="51"/>
        <v>Bush, George H.W.(W)</v>
      </c>
      <c r="J1138" t="s">
        <v>21</v>
      </c>
      <c r="K1138" t="b">
        <v>0</v>
      </c>
      <c r="L1138">
        <v>1965486</v>
      </c>
      <c r="M1138">
        <v>3669163</v>
      </c>
      <c r="N1138">
        <v>20171015</v>
      </c>
      <c r="O1138" t="s">
        <v>19</v>
      </c>
      <c r="P1138" t="str">
        <f>IF(VLOOKUP(A1138,'national-winners'!$A$2:$B$13,2,0)=H1138,"W","L")</f>
        <v>W</v>
      </c>
      <c r="Q1138">
        <f>MATCH(C1138,'state-winning-votes'!A:A,0)</f>
        <v>25</v>
      </c>
      <c r="R1138">
        <f>MATCH(A1138,'state-winning-votes'!$A$2:$L$2,0)</f>
        <v>5</v>
      </c>
      <c r="S1138" cm="1">
        <f t="array" ref="S1138">INDEX('state-winning-votes'!$A$1:$L$53,$Q1138,$R1138)</f>
        <v>1965486</v>
      </c>
      <c r="T1138">
        <f>INDEX('state-winning-votes'!$A$1:$L$53,MATCH($C1138,'state-winning-votes'!$A:$A,0),MATCH($A1138,'state-winning-votes'!$A$2:$L$2,0))</f>
        <v>1965486</v>
      </c>
      <c r="U1138" t="str">
        <f t="shared" si="52"/>
        <v>Bush, George H.W.</v>
      </c>
      <c r="V1138" t="str">
        <f>_xlfn.XLOOKUP(INDEX('state-winning-votes'!$A$1:$L$53,MATCH($C1138,'state-winning-votes'!$A:$A,0),MATCH($A1138,'state-winning-votes'!$A$2:$L$2,0)),$L:$L,$H:$H)</f>
        <v>Bush, George H.W.</v>
      </c>
      <c r="W1138" t="str">
        <f>VLOOKUP(A1138,'national-winners'!$A$2:$B$13,2,0)</f>
        <v>Bush, George H.W.</v>
      </c>
      <c r="X1138" t="str">
        <f t="shared" si="53"/>
        <v xml:space="preserve"> George H.W. Bush (W)</v>
      </c>
    </row>
    <row r="1139" spans="1:24" x14ac:dyDescent="0.25">
      <c r="A1139">
        <v>1988</v>
      </c>
      <c r="B1139" t="s">
        <v>91</v>
      </c>
      <c r="C1139" t="s">
        <v>92</v>
      </c>
      <c r="D1139">
        <v>26</v>
      </c>
      <c r="E1139">
        <v>34</v>
      </c>
      <c r="F1139">
        <v>23</v>
      </c>
      <c r="G1139" t="s">
        <v>16</v>
      </c>
      <c r="H1139" t="s">
        <v>208</v>
      </c>
      <c r="I1139" t="str">
        <f t="shared" si="51"/>
        <v>Dukakis, Michael(L)</v>
      </c>
      <c r="J1139" t="s">
        <v>18</v>
      </c>
      <c r="K1139" t="b">
        <v>0</v>
      </c>
      <c r="L1139">
        <v>1675783</v>
      </c>
      <c r="M1139">
        <v>3669163</v>
      </c>
      <c r="N1139">
        <v>20171015</v>
      </c>
      <c r="O1139" t="s">
        <v>19</v>
      </c>
      <c r="P1139" t="str">
        <f>IF(VLOOKUP(A1139,'national-winners'!$A$2:$B$13,2,0)=H1139,"W","L")</f>
        <v>L</v>
      </c>
      <c r="Q1139">
        <f>MATCH(C1139,'state-winning-votes'!A:A,0)</f>
        <v>25</v>
      </c>
      <c r="R1139">
        <f>MATCH(A1139,'state-winning-votes'!$A$2:$L$2,0)</f>
        <v>5</v>
      </c>
      <c r="S1139" cm="1">
        <f t="array" ref="S1139">INDEX('state-winning-votes'!$A$1:$L$53,$Q1139,$R1139)</f>
        <v>1965486</v>
      </c>
      <c r="T1139">
        <f>INDEX('state-winning-votes'!$A$1:$L$53,MATCH($C1139,'state-winning-votes'!$A:$A,0),MATCH($A1139,'state-winning-votes'!$A$2:$L$2,0))</f>
        <v>1965486</v>
      </c>
      <c r="U1139" t="str">
        <f t="shared" si="52"/>
        <v>Bush, George H.W.</v>
      </c>
      <c r="V1139" t="str">
        <f>_xlfn.XLOOKUP(INDEX('state-winning-votes'!$A$1:$L$53,MATCH($C1139,'state-winning-votes'!$A:$A,0),MATCH($A1139,'state-winning-votes'!$A$2:$L$2,0)),$L:$L,$H:$H)</f>
        <v>Bush, George H.W.</v>
      </c>
      <c r="W1139" t="str">
        <f>VLOOKUP(A1139,'national-winners'!$A$2:$B$13,2,0)</f>
        <v>Bush, George H.W.</v>
      </c>
      <c r="X1139" t="str">
        <f t="shared" si="53"/>
        <v xml:space="preserve"> George H.W. Bush (W)</v>
      </c>
    </row>
    <row r="1140" spans="1:24" x14ac:dyDescent="0.25">
      <c r="A1140">
        <v>1988</v>
      </c>
      <c r="B1140" t="s">
        <v>91</v>
      </c>
      <c r="C1140" t="s">
        <v>92</v>
      </c>
      <c r="D1140">
        <v>26</v>
      </c>
      <c r="E1140">
        <v>34</v>
      </c>
      <c r="F1140">
        <v>23</v>
      </c>
      <c r="G1140" t="s">
        <v>16</v>
      </c>
      <c r="H1140" t="s">
        <v>209</v>
      </c>
      <c r="I1140" t="str">
        <f t="shared" si="51"/>
        <v>Paul, Ronald ""Ron""(L)</v>
      </c>
      <c r="J1140" t="s">
        <v>29</v>
      </c>
      <c r="K1140" t="b">
        <v>0</v>
      </c>
      <c r="L1140">
        <v>18336</v>
      </c>
      <c r="M1140">
        <v>3669163</v>
      </c>
      <c r="N1140">
        <v>20171015</v>
      </c>
      <c r="O1140" t="s">
        <v>19</v>
      </c>
      <c r="P1140" t="str">
        <f>IF(VLOOKUP(A1140,'national-winners'!$A$2:$B$13,2,0)=H1140,"W","L")</f>
        <v>L</v>
      </c>
      <c r="Q1140">
        <f>MATCH(C1140,'state-winning-votes'!A:A,0)</f>
        <v>25</v>
      </c>
      <c r="R1140">
        <f>MATCH(A1140,'state-winning-votes'!$A$2:$L$2,0)</f>
        <v>5</v>
      </c>
      <c r="S1140" cm="1">
        <f t="array" ref="S1140">INDEX('state-winning-votes'!$A$1:$L$53,$Q1140,$R1140)</f>
        <v>1965486</v>
      </c>
      <c r="T1140">
        <f>INDEX('state-winning-votes'!$A$1:$L$53,MATCH($C1140,'state-winning-votes'!$A:$A,0),MATCH($A1140,'state-winning-votes'!$A$2:$L$2,0))</f>
        <v>1965486</v>
      </c>
      <c r="U1140" t="str">
        <f t="shared" si="52"/>
        <v>Bush, George H.W.</v>
      </c>
      <c r="V1140" t="str">
        <f>_xlfn.XLOOKUP(INDEX('state-winning-votes'!$A$1:$L$53,MATCH($C1140,'state-winning-votes'!$A:$A,0),MATCH($A1140,'state-winning-votes'!$A$2:$L$2,0)),$L:$L,$H:$H)</f>
        <v>Bush, George H.W.</v>
      </c>
      <c r="W1140" t="str">
        <f>VLOOKUP(A1140,'national-winners'!$A$2:$B$13,2,0)</f>
        <v>Bush, George H.W.</v>
      </c>
      <c r="X1140" t="str">
        <f t="shared" si="53"/>
        <v xml:space="preserve"> George H.W. Bush (W)</v>
      </c>
    </row>
    <row r="1141" spans="1:24" x14ac:dyDescent="0.25">
      <c r="A1141">
        <v>1988</v>
      </c>
      <c r="B1141" t="s">
        <v>91</v>
      </c>
      <c r="C1141" t="s">
        <v>92</v>
      </c>
      <c r="D1141">
        <v>26</v>
      </c>
      <c r="E1141">
        <v>34</v>
      </c>
      <c r="F1141">
        <v>23</v>
      </c>
      <c r="G1141" t="s">
        <v>16</v>
      </c>
      <c r="I1141" t="str">
        <f t="shared" si="51"/>
        <v>(L)</v>
      </c>
      <c r="J1141" t="s">
        <v>219</v>
      </c>
      <c r="K1141" t="b">
        <v>0</v>
      </c>
      <c r="L1141">
        <v>7600</v>
      </c>
      <c r="M1141">
        <v>3669163</v>
      </c>
      <c r="N1141">
        <v>20171015</v>
      </c>
      <c r="O1141" t="s">
        <v>19</v>
      </c>
      <c r="P1141" t="str">
        <f>IF(VLOOKUP(A1141,'national-winners'!$A$2:$B$13,2,0)=H1141,"W","L")</f>
        <v>L</v>
      </c>
      <c r="Q1141">
        <f>MATCH(C1141,'state-winning-votes'!A:A,0)</f>
        <v>25</v>
      </c>
      <c r="R1141">
        <f>MATCH(A1141,'state-winning-votes'!$A$2:$L$2,0)</f>
        <v>5</v>
      </c>
      <c r="S1141" cm="1">
        <f t="array" ref="S1141">INDEX('state-winning-votes'!$A$1:$L$53,$Q1141,$R1141)</f>
        <v>1965486</v>
      </c>
      <c r="T1141">
        <f>INDEX('state-winning-votes'!$A$1:$L$53,MATCH($C1141,'state-winning-votes'!$A:$A,0),MATCH($A1141,'state-winning-votes'!$A$2:$L$2,0))</f>
        <v>1965486</v>
      </c>
      <c r="U1141" t="str">
        <f t="shared" si="52"/>
        <v>Bush, George H.W.</v>
      </c>
      <c r="V1141" t="str">
        <f>_xlfn.XLOOKUP(INDEX('state-winning-votes'!$A$1:$L$53,MATCH($C1141,'state-winning-votes'!$A:$A,0),MATCH($A1141,'state-winning-votes'!$A$2:$L$2,0)),$L:$L,$H:$H)</f>
        <v>Bush, George H.W.</v>
      </c>
      <c r="W1141" t="str">
        <f>VLOOKUP(A1141,'national-winners'!$A$2:$B$13,2,0)</f>
        <v>Bush, George H.W.</v>
      </c>
      <c r="X1141" t="str">
        <f t="shared" si="53"/>
        <v xml:space="preserve"> George H.W. Bush (W)</v>
      </c>
    </row>
    <row r="1142" spans="1:24" x14ac:dyDescent="0.25">
      <c r="A1142">
        <v>1988</v>
      </c>
      <c r="B1142" t="s">
        <v>91</v>
      </c>
      <c r="C1142" t="s">
        <v>92</v>
      </c>
      <c r="D1142">
        <v>26</v>
      </c>
      <c r="E1142">
        <v>34</v>
      </c>
      <c r="F1142">
        <v>23</v>
      </c>
      <c r="G1142" t="s">
        <v>16</v>
      </c>
      <c r="H1142" t="s">
        <v>202</v>
      </c>
      <c r="I1142" t="str">
        <f t="shared" si="51"/>
        <v>Winn, Edward(L)</v>
      </c>
      <c r="J1142" t="s">
        <v>203</v>
      </c>
      <c r="K1142" t="b">
        <v>0</v>
      </c>
      <c r="L1142">
        <v>1958</v>
      </c>
      <c r="M1142">
        <v>3669163</v>
      </c>
      <c r="N1142">
        <v>20171015</v>
      </c>
      <c r="O1142" t="s">
        <v>19</v>
      </c>
      <c r="P1142" t="str">
        <f>IF(VLOOKUP(A1142,'national-winners'!$A$2:$B$13,2,0)=H1142,"W","L")</f>
        <v>L</v>
      </c>
      <c r="Q1142">
        <f>MATCH(C1142,'state-winning-votes'!A:A,0)</f>
        <v>25</v>
      </c>
      <c r="R1142">
        <f>MATCH(A1142,'state-winning-votes'!$A$2:$L$2,0)</f>
        <v>5</v>
      </c>
      <c r="S1142" cm="1">
        <f t="array" ref="S1142">INDEX('state-winning-votes'!$A$1:$L$53,$Q1142,$R1142)</f>
        <v>1965486</v>
      </c>
      <c r="T1142">
        <f>INDEX('state-winning-votes'!$A$1:$L$53,MATCH($C1142,'state-winning-votes'!$A:$A,0),MATCH($A1142,'state-winning-votes'!$A$2:$L$2,0))</f>
        <v>1965486</v>
      </c>
      <c r="U1142" t="str">
        <f t="shared" si="52"/>
        <v>Bush, George H.W.</v>
      </c>
      <c r="V1142" t="str">
        <f>_xlfn.XLOOKUP(INDEX('state-winning-votes'!$A$1:$L$53,MATCH($C1142,'state-winning-votes'!$A:$A,0),MATCH($A1142,'state-winning-votes'!$A$2:$L$2,0)),$L:$L,$H:$H)</f>
        <v>Bush, George H.W.</v>
      </c>
      <c r="W1142" t="str">
        <f>VLOOKUP(A1142,'national-winners'!$A$2:$B$13,2,0)</f>
        <v>Bush, George H.W.</v>
      </c>
      <c r="X1142" t="str">
        <f t="shared" si="53"/>
        <v xml:space="preserve"> George H.W. Bush (W)</v>
      </c>
    </row>
    <row r="1143" spans="1:24" x14ac:dyDescent="0.25">
      <c r="A1143">
        <v>1988</v>
      </c>
      <c r="B1143" t="s">
        <v>94</v>
      </c>
      <c r="C1143" t="s">
        <v>95</v>
      </c>
      <c r="D1143">
        <v>27</v>
      </c>
      <c r="E1143">
        <v>41</v>
      </c>
      <c r="F1143">
        <v>33</v>
      </c>
      <c r="G1143" t="s">
        <v>16</v>
      </c>
      <c r="H1143" t="s">
        <v>208</v>
      </c>
      <c r="I1143" t="str">
        <f t="shared" si="51"/>
        <v>Dukakis, Michael(L)</v>
      </c>
      <c r="J1143" t="s">
        <v>18</v>
      </c>
      <c r="K1143" t="b">
        <v>0</v>
      </c>
      <c r="L1143">
        <v>1109471</v>
      </c>
      <c r="M1143">
        <v>2096790</v>
      </c>
      <c r="N1143">
        <v>20171015</v>
      </c>
      <c r="O1143" t="s">
        <v>19</v>
      </c>
      <c r="P1143" t="str">
        <f>IF(VLOOKUP(A1143,'national-winners'!$A$2:$B$13,2,0)=H1143,"W","L")</f>
        <v>L</v>
      </c>
      <c r="Q1143">
        <f>MATCH(C1143,'state-winning-votes'!A:A,0)</f>
        <v>26</v>
      </c>
      <c r="R1143">
        <f>MATCH(A1143,'state-winning-votes'!$A$2:$L$2,0)</f>
        <v>5</v>
      </c>
      <c r="S1143" cm="1">
        <f t="array" ref="S1143">INDEX('state-winning-votes'!$A$1:$L$53,$Q1143,$R1143)</f>
        <v>1109471</v>
      </c>
      <c r="T1143">
        <f>INDEX('state-winning-votes'!$A$1:$L$53,MATCH($C1143,'state-winning-votes'!$A:$A,0),MATCH($A1143,'state-winning-votes'!$A$2:$L$2,0))</f>
        <v>1109471</v>
      </c>
      <c r="U1143" t="str">
        <f t="shared" si="52"/>
        <v>Dukakis, Michael</v>
      </c>
      <c r="V1143" t="str">
        <f>_xlfn.XLOOKUP(INDEX('state-winning-votes'!$A$1:$L$53,MATCH($C1143,'state-winning-votes'!$A:$A,0),MATCH($A1143,'state-winning-votes'!$A$2:$L$2,0)),$L:$L,$H:$H)</f>
        <v>Dukakis, Michael</v>
      </c>
      <c r="W1143" t="str">
        <f>VLOOKUP(A1143,'national-winners'!$A$2:$B$13,2,0)</f>
        <v>Bush, George H.W.</v>
      </c>
      <c r="X1143" t="str">
        <f t="shared" si="53"/>
        <v xml:space="preserve"> Michael Dukakis (W)</v>
      </c>
    </row>
    <row r="1144" spans="1:24" x14ac:dyDescent="0.25">
      <c r="A1144">
        <v>1988</v>
      </c>
      <c r="B1144" t="s">
        <v>94</v>
      </c>
      <c r="C1144" t="s">
        <v>95</v>
      </c>
      <c r="D1144">
        <v>27</v>
      </c>
      <c r="E1144">
        <v>41</v>
      </c>
      <c r="F1144">
        <v>33</v>
      </c>
      <c r="G1144" t="s">
        <v>16</v>
      </c>
      <c r="H1144" t="s">
        <v>207</v>
      </c>
      <c r="I1144" t="str">
        <f t="shared" si="51"/>
        <v>Bush, George H.W.(W)</v>
      </c>
      <c r="J1144" t="s">
        <v>21</v>
      </c>
      <c r="K1144" t="b">
        <v>0</v>
      </c>
      <c r="L1144">
        <v>962337</v>
      </c>
      <c r="M1144">
        <v>2096790</v>
      </c>
      <c r="N1144">
        <v>20171015</v>
      </c>
      <c r="O1144" t="s">
        <v>19</v>
      </c>
      <c r="P1144" t="str">
        <f>IF(VLOOKUP(A1144,'national-winners'!$A$2:$B$13,2,0)=H1144,"W","L")</f>
        <v>W</v>
      </c>
      <c r="Q1144">
        <f>MATCH(C1144,'state-winning-votes'!A:A,0)</f>
        <v>26</v>
      </c>
      <c r="R1144">
        <f>MATCH(A1144,'state-winning-votes'!$A$2:$L$2,0)</f>
        <v>5</v>
      </c>
      <c r="S1144" cm="1">
        <f t="array" ref="S1144">INDEX('state-winning-votes'!$A$1:$L$53,$Q1144,$R1144)</f>
        <v>1109471</v>
      </c>
      <c r="T1144">
        <f>INDEX('state-winning-votes'!$A$1:$L$53,MATCH($C1144,'state-winning-votes'!$A:$A,0),MATCH($A1144,'state-winning-votes'!$A$2:$L$2,0))</f>
        <v>1109471</v>
      </c>
      <c r="U1144" t="str">
        <f t="shared" si="52"/>
        <v>Dukakis, Michael</v>
      </c>
      <c r="V1144" t="str">
        <f>_xlfn.XLOOKUP(INDEX('state-winning-votes'!$A$1:$L$53,MATCH($C1144,'state-winning-votes'!$A:$A,0),MATCH($A1144,'state-winning-votes'!$A$2:$L$2,0)),$L:$L,$H:$H)</f>
        <v>Dukakis, Michael</v>
      </c>
      <c r="W1144" t="str">
        <f>VLOOKUP(A1144,'national-winners'!$A$2:$B$13,2,0)</f>
        <v>Bush, George H.W.</v>
      </c>
      <c r="X1144" t="str">
        <f t="shared" si="53"/>
        <v xml:space="preserve"> Michael Dukakis (W)</v>
      </c>
    </row>
    <row r="1145" spans="1:24" x14ac:dyDescent="0.25">
      <c r="A1145">
        <v>1988</v>
      </c>
      <c r="B1145" t="s">
        <v>94</v>
      </c>
      <c r="C1145" t="s">
        <v>95</v>
      </c>
      <c r="D1145">
        <v>27</v>
      </c>
      <c r="E1145">
        <v>41</v>
      </c>
      <c r="F1145">
        <v>33</v>
      </c>
      <c r="G1145" t="s">
        <v>16</v>
      </c>
      <c r="H1145" t="s">
        <v>34</v>
      </c>
      <c r="I1145" t="str">
        <f t="shared" si="51"/>
        <v>McCarthy, Eugene ""Gene""(L)</v>
      </c>
      <c r="J1145" t="s">
        <v>220</v>
      </c>
      <c r="K1145" t="b">
        <v>0</v>
      </c>
      <c r="L1145">
        <v>5403</v>
      </c>
      <c r="M1145">
        <v>2096790</v>
      </c>
      <c r="N1145">
        <v>20171015</v>
      </c>
      <c r="O1145" t="s">
        <v>19</v>
      </c>
      <c r="P1145" t="str">
        <f>IF(VLOOKUP(A1145,'national-winners'!$A$2:$B$13,2,0)=H1145,"W","L")</f>
        <v>L</v>
      </c>
      <c r="Q1145">
        <f>MATCH(C1145,'state-winning-votes'!A:A,0)</f>
        <v>26</v>
      </c>
      <c r="R1145">
        <f>MATCH(A1145,'state-winning-votes'!$A$2:$L$2,0)</f>
        <v>5</v>
      </c>
      <c r="S1145" cm="1">
        <f t="array" ref="S1145">INDEX('state-winning-votes'!$A$1:$L$53,$Q1145,$R1145)</f>
        <v>1109471</v>
      </c>
      <c r="T1145">
        <f>INDEX('state-winning-votes'!$A$1:$L$53,MATCH($C1145,'state-winning-votes'!$A:$A,0),MATCH($A1145,'state-winning-votes'!$A$2:$L$2,0))</f>
        <v>1109471</v>
      </c>
      <c r="U1145" t="str">
        <f t="shared" si="52"/>
        <v>Dukakis, Michael</v>
      </c>
      <c r="V1145" t="str">
        <f>_xlfn.XLOOKUP(INDEX('state-winning-votes'!$A$1:$L$53,MATCH($C1145,'state-winning-votes'!$A:$A,0),MATCH($A1145,'state-winning-votes'!$A$2:$L$2,0)),$L:$L,$H:$H)</f>
        <v>Dukakis, Michael</v>
      </c>
      <c r="W1145" t="str">
        <f>VLOOKUP(A1145,'national-winners'!$A$2:$B$13,2,0)</f>
        <v>Bush, George H.W.</v>
      </c>
      <c r="X1145" t="str">
        <f t="shared" si="53"/>
        <v xml:space="preserve"> Michael Dukakis (W)</v>
      </c>
    </row>
    <row r="1146" spans="1:24" x14ac:dyDescent="0.25">
      <c r="A1146">
        <v>1988</v>
      </c>
      <c r="B1146" t="s">
        <v>94</v>
      </c>
      <c r="C1146" t="s">
        <v>95</v>
      </c>
      <c r="D1146">
        <v>27</v>
      </c>
      <c r="E1146">
        <v>41</v>
      </c>
      <c r="F1146">
        <v>33</v>
      </c>
      <c r="G1146" t="s">
        <v>16</v>
      </c>
      <c r="H1146" t="s">
        <v>209</v>
      </c>
      <c r="I1146" t="str">
        <f t="shared" si="51"/>
        <v>Paul, Ronald ""Ron""(L)</v>
      </c>
      <c r="J1146" t="s">
        <v>29</v>
      </c>
      <c r="K1146" t="b">
        <v>0</v>
      </c>
      <c r="L1146">
        <v>5109</v>
      </c>
      <c r="M1146">
        <v>2096790</v>
      </c>
      <c r="N1146">
        <v>20171015</v>
      </c>
      <c r="O1146" t="s">
        <v>19</v>
      </c>
      <c r="P1146" t="str">
        <f>IF(VLOOKUP(A1146,'national-winners'!$A$2:$B$13,2,0)=H1146,"W","L")</f>
        <v>L</v>
      </c>
      <c r="Q1146">
        <f>MATCH(C1146,'state-winning-votes'!A:A,0)</f>
        <v>26</v>
      </c>
      <c r="R1146">
        <f>MATCH(A1146,'state-winning-votes'!$A$2:$L$2,0)</f>
        <v>5</v>
      </c>
      <c r="S1146" cm="1">
        <f t="array" ref="S1146">INDEX('state-winning-votes'!$A$1:$L$53,$Q1146,$R1146)</f>
        <v>1109471</v>
      </c>
      <c r="T1146">
        <f>INDEX('state-winning-votes'!$A$1:$L$53,MATCH($C1146,'state-winning-votes'!$A:$A,0),MATCH($A1146,'state-winning-votes'!$A$2:$L$2,0))</f>
        <v>1109471</v>
      </c>
      <c r="U1146" t="str">
        <f t="shared" si="52"/>
        <v>Dukakis, Michael</v>
      </c>
      <c r="V1146" t="str">
        <f>_xlfn.XLOOKUP(INDEX('state-winning-votes'!$A$1:$L$53,MATCH($C1146,'state-winning-votes'!$A:$A,0),MATCH($A1146,'state-winning-votes'!$A$2:$L$2,0)),$L:$L,$H:$H)</f>
        <v>Dukakis, Michael</v>
      </c>
      <c r="W1146" t="str">
        <f>VLOOKUP(A1146,'national-winners'!$A$2:$B$13,2,0)</f>
        <v>Bush, George H.W.</v>
      </c>
      <c r="X1146" t="str">
        <f t="shared" si="53"/>
        <v xml:space="preserve"> Michael Dukakis (W)</v>
      </c>
    </row>
    <row r="1147" spans="1:24" x14ac:dyDescent="0.25">
      <c r="A1147">
        <v>1988</v>
      </c>
      <c r="B1147" t="s">
        <v>94</v>
      </c>
      <c r="C1147" t="s">
        <v>95</v>
      </c>
      <c r="D1147">
        <v>27</v>
      </c>
      <c r="E1147">
        <v>41</v>
      </c>
      <c r="F1147">
        <v>33</v>
      </c>
      <c r="G1147" t="s">
        <v>16</v>
      </c>
      <c r="I1147" t="str">
        <f t="shared" si="51"/>
        <v>(L)</v>
      </c>
      <c r="K1147" t="b">
        <v>1</v>
      </c>
      <c r="L1147">
        <v>3614</v>
      </c>
      <c r="M1147">
        <v>2096790</v>
      </c>
      <c r="N1147">
        <v>20171015</v>
      </c>
      <c r="O1147" t="s">
        <v>19</v>
      </c>
      <c r="P1147" t="str">
        <f>IF(VLOOKUP(A1147,'national-winners'!$A$2:$B$13,2,0)=H1147,"W","L")</f>
        <v>L</v>
      </c>
      <c r="Q1147">
        <f>MATCH(C1147,'state-winning-votes'!A:A,0)</f>
        <v>26</v>
      </c>
      <c r="R1147">
        <f>MATCH(A1147,'state-winning-votes'!$A$2:$L$2,0)</f>
        <v>5</v>
      </c>
      <c r="S1147" cm="1">
        <f t="array" ref="S1147">INDEX('state-winning-votes'!$A$1:$L$53,$Q1147,$R1147)</f>
        <v>1109471</v>
      </c>
      <c r="T1147">
        <f>INDEX('state-winning-votes'!$A$1:$L$53,MATCH($C1147,'state-winning-votes'!$A:$A,0),MATCH($A1147,'state-winning-votes'!$A$2:$L$2,0))</f>
        <v>1109471</v>
      </c>
      <c r="U1147" t="str">
        <f t="shared" si="52"/>
        <v>Dukakis, Michael</v>
      </c>
      <c r="V1147" t="str">
        <f>_xlfn.XLOOKUP(INDEX('state-winning-votes'!$A$1:$L$53,MATCH($C1147,'state-winning-votes'!$A:$A,0),MATCH($A1147,'state-winning-votes'!$A$2:$L$2,0)),$L:$L,$H:$H)</f>
        <v>Dukakis, Michael</v>
      </c>
      <c r="W1147" t="str">
        <f>VLOOKUP(A1147,'national-winners'!$A$2:$B$13,2,0)</f>
        <v>Bush, George H.W.</v>
      </c>
      <c r="X1147" t="str">
        <f t="shared" si="53"/>
        <v xml:space="preserve"> Michael Dukakis (W)</v>
      </c>
    </row>
    <row r="1148" spans="1:24" x14ac:dyDescent="0.25">
      <c r="A1148">
        <v>1988</v>
      </c>
      <c r="B1148" t="s">
        <v>94</v>
      </c>
      <c r="C1148" t="s">
        <v>95</v>
      </c>
      <c r="D1148">
        <v>27</v>
      </c>
      <c r="E1148">
        <v>41</v>
      </c>
      <c r="F1148">
        <v>33</v>
      </c>
      <c r="G1148" t="s">
        <v>16</v>
      </c>
      <c r="H1148" t="s">
        <v>215</v>
      </c>
      <c r="I1148" t="str">
        <f t="shared" si="51"/>
        <v>Warren, James ""Mac""(L)</v>
      </c>
      <c r="J1148" t="s">
        <v>37</v>
      </c>
      <c r="K1148" t="b">
        <v>0</v>
      </c>
      <c r="L1148">
        <v>2155</v>
      </c>
      <c r="M1148">
        <v>2096790</v>
      </c>
      <c r="N1148">
        <v>20171015</v>
      </c>
      <c r="O1148" t="s">
        <v>19</v>
      </c>
      <c r="P1148" t="str">
        <f>IF(VLOOKUP(A1148,'national-winners'!$A$2:$B$13,2,0)=H1148,"W","L")</f>
        <v>L</v>
      </c>
      <c r="Q1148">
        <f>MATCH(C1148,'state-winning-votes'!A:A,0)</f>
        <v>26</v>
      </c>
      <c r="R1148">
        <f>MATCH(A1148,'state-winning-votes'!$A$2:$L$2,0)</f>
        <v>5</v>
      </c>
      <c r="S1148" cm="1">
        <f t="array" ref="S1148">INDEX('state-winning-votes'!$A$1:$L$53,$Q1148,$R1148)</f>
        <v>1109471</v>
      </c>
      <c r="T1148">
        <f>INDEX('state-winning-votes'!$A$1:$L$53,MATCH($C1148,'state-winning-votes'!$A:$A,0),MATCH($A1148,'state-winning-votes'!$A$2:$L$2,0))</f>
        <v>1109471</v>
      </c>
      <c r="U1148" t="str">
        <f t="shared" si="52"/>
        <v>Dukakis, Michael</v>
      </c>
      <c r="V1148" t="str">
        <f>_xlfn.XLOOKUP(INDEX('state-winning-votes'!$A$1:$L$53,MATCH($C1148,'state-winning-votes'!$A:$A,0),MATCH($A1148,'state-winning-votes'!$A$2:$L$2,0)),$L:$L,$H:$H)</f>
        <v>Dukakis, Michael</v>
      </c>
      <c r="W1148" t="str">
        <f>VLOOKUP(A1148,'national-winners'!$A$2:$B$13,2,0)</f>
        <v>Bush, George H.W.</v>
      </c>
      <c r="X1148" t="str">
        <f t="shared" si="53"/>
        <v xml:space="preserve"> Michael Dukakis (W)</v>
      </c>
    </row>
    <row r="1149" spans="1:24" x14ac:dyDescent="0.25">
      <c r="A1149">
        <v>1988</v>
      </c>
      <c r="B1149" t="s">
        <v>94</v>
      </c>
      <c r="C1149" t="s">
        <v>95</v>
      </c>
      <c r="D1149">
        <v>27</v>
      </c>
      <c r="E1149">
        <v>41</v>
      </c>
      <c r="F1149">
        <v>33</v>
      </c>
      <c r="G1149" t="s">
        <v>16</v>
      </c>
      <c r="H1149" t="s">
        <v>221</v>
      </c>
      <c r="I1149" t="str">
        <f t="shared" si="51"/>
        <v>Herer, Jack(L)</v>
      </c>
      <c r="J1149" t="s">
        <v>222</v>
      </c>
      <c r="K1149" t="b">
        <v>0</v>
      </c>
      <c r="L1149">
        <v>1949</v>
      </c>
      <c r="M1149">
        <v>2096790</v>
      </c>
      <c r="N1149">
        <v>20171015</v>
      </c>
      <c r="O1149" t="s">
        <v>19</v>
      </c>
      <c r="P1149" t="str">
        <f>IF(VLOOKUP(A1149,'national-winners'!$A$2:$B$13,2,0)=H1149,"W","L")</f>
        <v>L</v>
      </c>
      <c r="Q1149">
        <f>MATCH(C1149,'state-winning-votes'!A:A,0)</f>
        <v>26</v>
      </c>
      <c r="R1149">
        <f>MATCH(A1149,'state-winning-votes'!$A$2:$L$2,0)</f>
        <v>5</v>
      </c>
      <c r="S1149" cm="1">
        <f t="array" ref="S1149">INDEX('state-winning-votes'!$A$1:$L$53,$Q1149,$R1149)</f>
        <v>1109471</v>
      </c>
      <c r="T1149">
        <f>INDEX('state-winning-votes'!$A$1:$L$53,MATCH($C1149,'state-winning-votes'!$A:$A,0),MATCH($A1149,'state-winning-votes'!$A$2:$L$2,0))</f>
        <v>1109471</v>
      </c>
      <c r="U1149" t="str">
        <f t="shared" si="52"/>
        <v>Dukakis, Michael</v>
      </c>
      <c r="V1149" t="str">
        <f>_xlfn.XLOOKUP(INDEX('state-winning-votes'!$A$1:$L$53,MATCH($C1149,'state-winning-votes'!$A:$A,0),MATCH($A1149,'state-winning-votes'!$A$2:$L$2,0)),$L:$L,$H:$H)</f>
        <v>Dukakis, Michael</v>
      </c>
      <c r="W1149" t="str">
        <f>VLOOKUP(A1149,'national-winners'!$A$2:$B$13,2,0)</f>
        <v>Bush, George H.W.</v>
      </c>
      <c r="X1149" t="str">
        <f t="shared" si="53"/>
        <v xml:space="preserve"> Michael Dukakis (W)</v>
      </c>
    </row>
    <row r="1150" spans="1:24" x14ac:dyDescent="0.25">
      <c r="A1150">
        <v>1988</v>
      </c>
      <c r="B1150" t="s">
        <v>94</v>
      </c>
      <c r="C1150" t="s">
        <v>95</v>
      </c>
      <c r="D1150">
        <v>27</v>
      </c>
      <c r="E1150">
        <v>41</v>
      </c>
      <c r="F1150">
        <v>33</v>
      </c>
      <c r="G1150" t="s">
        <v>16</v>
      </c>
      <c r="H1150" t="s">
        <v>210</v>
      </c>
      <c r="I1150" t="str">
        <f t="shared" si="51"/>
        <v>Fulani, Lenora(L)</v>
      </c>
      <c r="J1150" t="s">
        <v>211</v>
      </c>
      <c r="K1150" t="b">
        <v>0</v>
      </c>
      <c r="L1150">
        <v>1734</v>
      </c>
      <c r="M1150">
        <v>2096790</v>
      </c>
      <c r="N1150">
        <v>20171015</v>
      </c>
      <c r="O1150" t="s">
        <v>19</v>
      </c>
      <c r="P1150" t="str">
        <f>IF(VLOOKUP(A1150,'national-winners'!$A$2:$B$13,2,0)=H1150,"W","L")</f>
        <v>L</v>
      </c>
      <c r="Q1150">
        <f>MATCH(C1150,'state-winning-votes'!A:A,0)</f>
        <v>26</v>
      </c>
      <c r="R1150">
        <f>MATCH(A1150,'state-winning-votes'!$A$2:$L$2,0)</f>
        <v>5</v>
      </c>
      <c r="S1150" cm="1">
        <f t="array" ref="S1150">INDEX('state-winning-votes'!$A$1:$L$53,$Q1150,$R1150)</f>
        <v>1109471</v>
      </c>
      <c r="T1150">
        <f>INDEX('state-winning-votes'!$A$1:$L$53,MATCH($C1150,'state-winning-votes'!$A:$A,0),MATCH($A1150,'state-winning-votes'!$A$2:$L$2,0))</f>
        <v>1109471</v>
      </c>
      <c r="U1150" t="str">
        <f t="shared" si="52"/>
        <v>Dukakis, Michael</v>
      </c>
      <c r="V1150" t="str">
        <f>_xlfn.XLOOKUP(INDEX('state-winning-votes'!$A$1:$L$53,MATCH($C1150,'state-winning-votes'!$A:$A,0),MATCH($A1150,'state-winning-votes'!$A$2:$L$2,0)),$L:$L,$H:$H)</f>
        <v>Dukakis, Michael</v>
      </c>
      <c r="W1150" t="str">
        <f>VLOOKUP(A1150,'national-winners'!$A$2:$B$13,2,0)</f>
        <v>Bush, George H.W.</v>
      </c>
      <c r="X1150" t="str">
        <f t="shared" si="53"/>
        <v xml:space="preserve"> Michael Dukakis (W)</v>
      </c>
    </row>
    <row r="1151" spans="1:24" x14ac:dyDescent="0.25">
      <c r="A1151">
        <v>1988</v>
      </c>
      <c r="B1151" t="s">
        <v>94</v>
      </c>
      <c r="C1151" t="s">
        <v>95</v>
      </c>
      <c r="D1151">
        <v>27</v>
      </c>
      <c r="E1151">
        <v>41</v>
      </c>
      <c r="F1151">
        <v>33</v>
      </c>
      <c r="G1151" t="s">
        <v>16</v>
      </c>
      <c r="H1151" t="s">
        <v>48</v>
      </c>
      <c r="I1151" t="str">
        <f t="shared" si="51"/>
        <v>Larouche, Lyndon, Jr.(L)</v>
      </c>
      <c r="J1151" t="s">
        <v>212</v>
      </c>
      <c r="K1151" t="b">
        <v>0</v>
      </c>
      <c r="L1151">
        <v>1702</v>
      </c>
      <c r="M1151">
        <v>2096790</v>
      </c>
      <c r="N1151">
        <v>20171015</v>
      </c>
      <c r="O1151" t="s">
        <v>19</v>
      </c>
      <c r="P1151" t="str">
        <f>IF(VLOOKUP(A1151,'national-winners'!$A$2:$B$13,2,0)=H1151,"W","L")</f>
        <v>L</v>
      </c>
      <c r="Q1151">
        <f>MATCH(C1151,'state-winning-votes'!A:A,0)</f>
        <v>26</v>
      </c>
      <c r="R1151">
        <f>MATCH(A1151,'state-winning-votes'!$A$2:$L$2,0)</f>
        <v>5</v>
      </c>
      <c r="S1151" cm="1">
        <f t="array" ref="S1151">INDEX('state-winning-votes'!$A$1:$L$53,$Q1151,$R1151)</f>
        <v>1109471</v>
      </c>
      <c r="T1151">
        <f>INDEX('state-winning-votes'!$A$1:$L$53,MATCH($C1151,'state-winning-votes'!$A:$A,0),MATCH($A1151,'state-winning-votes'!$A$2:$L$2,0))</f>
        <v>1109471</v>
      </c>
      <c r="U1151" t="str">
        <f t="shared" si="52"/>
        <v>Dukakis, Michael</v>
      </c>
      <c r="V1151" t="str">
        <f>_xlfn.XLOOKUP(INDEX('state-winning-votes'!$A$1:$L$53,MATCH($C1151,'state-winning-votes'!$A:$A,0),MATCH($A1151,'state-winning-votes'!$A$2:$L$2,0)),$L:$L,$H:$H)</f>
        <v>Dukakis, Michael</v>
      </c>
      <c r="W1151" t="str">
        <f>VLOOKUP(A1151,'national-winners'!$A$2:$B$13,2,0)</f>
        <v>Bush, George H.W.</v>
      </c>
      <c r="X1151" t="str">
        <f t="shared" si="53"/>
        <v xml:space="preserve"> Michael Dukakis (W)</v>
      </c>
    </row>
    <row r="1152" spans="1:24" x14ac:dyDescent="0.25">
      <c r="A1152">
        <v>1988</v>
      </c>
      <c r="B1152" t="s">
        <v>94</v>
      </c>
      <c r="C1152" t="s">
        <v>95</v>
      </c>
      <c r="D1152">
        <v>27</v>
      </c>
      <c r="E1152">
        <v>41</v>
      </c>
      <c r="F1152">
        <v>33</v>
      </c>
      <c r="G1152" t="s">
        <v>16</v>
      </c>
      <c r="H1152" t="s">
        <v>217</v>
      </c>
      <c r="I1152" t="str">
        <f t="shared" si="51"/>
        <v>Duke, David(L)</v>
      </c>
      <c r="J1152" t="s">
        <v>192</v>
      </c>
      <c r="K1152" t="b">
        <v>0</v>
      </c>
      <c r="L1152">
        <v>1529</v>
      </c>
      <c r="M1152">
        <v>2096790</v>
      </c>
      <c r="N1152">
        <v>20171015</v>
      </c>
      <c r="O1152" t="s">
        <v>19</v>
      </c>
      <c r="P1152" t="str">
        <f>IF(VLOOKUP(A1152,'national-winners'!$A$2:$B$13,2,0)=H1152,"W","L")</f>
        <v>L</v>
      </c>
      <c r="Q1152">
        <f>MATCH(C1152,'state-winning-votes'!A:A,0)</f>
        <v>26</v>
      </c>
      <c r="R1152">
        <f>MATCH(A1152,'state-winning-votes'!$A$2:$L$2,0)</f>
        <v>5</v>
      </c>
      <c r="S1152" cm="1">
        <f t="array" ref="S1152">INDEX('state-winning-votes'!$A$1:$L$53,$Q1152,$R1152)</f>
        <v>1109471</v>
      </c>
      <c r="T1152">
        <f>INDEX('state-winning-votes'!$A$1:$L$53,MATCH($C1152,'state-winning-votes'!$A:$A,0),MATCH($A1152,'state-winning-votes'!$A$2:$L$2,0))</f>
        <v>1109471</v>
      </c>
      <c r="U1152" t="str">
        <f t="shared" si="52"/>
        <v>Dukakis, Michael</v>
      </c>
      <c r="V1152" t="str">
        <f>_xlfn.XLOOKUP(INDEX('state-winning-votes'!$A$1:$L$53,MATCH($C1152,'state-winning-votes'!$A:$A,0),MATCH($A1152,'state-winning-votes'!$A$2:$L$2,0)),$L:$L,$H:$H)</f>
        <v>Dukakis, Michael</v>
      </c>
      <c r="W1152" t="str">
        <f>VLOOKUP(A1152,'national-winners'!$A$2:$B$13,2,0)</f>
        <v>Bush, George H.W.</v>
      </c>
      <c r="X1152" t="str">
        <f t="shared" si="53"/>
        <v xml:space="preserve"> Michael Dukakis (W)</v>
      </c>
    </row>
    <row r="1153" spans="1:24" x14ac:dyDescent="0.25">
      <c r="A1153">
        <v>1988</v>
      </c>
      <c r="B1153" t="s">
        <v>94</v>
      </c>
      <c r="C1153" t="s">
        <v>95</v>
      </c>
      <c r="D1153">
        <v>27</v>
      </c>
      <c r="E1153">
        <v>41</v>
      </c>
      <c r="F1153">
        <v>33</v>
      </c>
      <c r="G1153" t="s">
        <v>16</v>
      </c>
      <c r="H1153" t="s">
        <v>200</v>
      </c>
      <c r="I1153" t="str">
        <f t="shared" si="51"/>
        <v>Dennis, Delmar(L)</v>
      </c>
      <c r="J1153" t="s">
        <v>39</v>
      </c>
      <c r="K1153" t="b">
        <v>0</v>
      </c>
      <c r="L1153">
        <v>1298</v>
      </c>
      <c r="M1153">
        <v>2096790</v>
      </c>
      <c r="N1153">
        <v>20171015</v>
      </c>
      <c r="O1153" t="s">
        <v>19</v>
      </c>
      <c r="P1153" t="str">
        <f>IF(VLOOKUP(A1153,'national-winners'!$A$2:$B$13,2,0)=H1153,"W","L")</f>
        <v>L</v>
      </c>
      <c r="Q1153">
        <f>MATCH(C1153,'state-winning-votes'!A:A,0)</f>
        <v>26</v>
      </c>
      <c r="R1153">
        <f>MATCH(A1153,'state-winning-votes'!$A$2:$L$2,0)</f>
        <v>5</v>
      </c>
      <c r="S1153" cm="1">
        <f t="array" ref="S1153">INDEX('state-winning-votes'!$A$1:$L$53,$Q1153,$R1153)</f>
        <v>1109471</v>
      </c>
      <c r="T1153">
        <f>INDEX('state-winning-votes'!$A$1:$L$53,MATCH($C1153,'state-winning-votes'!$A:$A,0),MATCH($A1153,'state-winning-votes'!$A$2:$L$2,0))</f>
        <v>1109471</v>
      </c>
      <c r="U1153" t="str">
        <f t="shared" si="52"/>
        <v>Dukakis, Michael</v>
      </c>
      <c r="V1153" t="str">
        <f>_xlfn.XLOOKUP(INDEX('state-winning-votes'!$A$1:$L$53,MATCH($C1153,'state-winning-votes'!$A:$A,0),MATCH($A1153,'state-winning-votes'!$A$2:$L$2,0)),$L:$L,$H:$H)</f>
        <v>Dukakis, Michael</v>
      </c>
      <c r="W1153" t="str">
        <f>VLOOKUP(A1153,'national-winners'!$A$2:$B$13,2,0)</f>
        <v>Bush, George H.W.</v>
      </c>
      <c r="X1153" t="str">
        <f t="shared" si="53"/>
        <v xml:space="preserve"> Michael Dukakis (W)</v>
      </c>
    </row>
    <row r="1154" spans="1:24" x14ac:dyDescent="0.25">
      <c r="A1154">
        <v>1988</v>
      </c>
      <c r="B1154" t="s">
        <v>94</v>
      </c>
      <c r="C1154" t="s">
        <v>95</v>
      </c>
      <c r="D1154">
        <v>27</v>
      </c>
      <c r="E1154">
        <v>41</v>
      </c>
      <c r="F1154">
        <v>33</v>
      </c>
      <c r="G1154" t="s">
        <v>16</v>
      </c>
      <c r="H1154" t="s">
        <v>202</v>
      </c>
      <c r="I1154" t="str">
        <f t="shared" si="51"/>
        <v>Winn, Edward(L)</v>
      </c>
      <c r="J1154" t="s">
        <v>203</v>
      </c>
      <c r="K1154" t="b">
        <v>0</v>
      </c>
      <c r="L1154">
        <v>489</v>
      </c>
      <c r="M1154">
        <v>2096790</v>
      </c>
      <c r="N1154">
        <v>20171015</v>
      </c>
      <c r="O1154" t="s">
        <v>19</v>
      </c>
      <c r="P1154" t="str">
        <f>IF(VLOOKUP(A1154,'national-winners'!$A$2:$B$13,2,0)=H1154,"W","L")</f>
        <v>L</v>
      </c>
      <c r="Q1154">
        <f>MATCH(C1154,'state-winning-votes'!A:A,0)</f>
        <v>26</v>
      </c>
      <c r="R1154">
        <f>MATCH(A1154,'state-winning-votes'!$A$2:$L$2,0)</f>
        <v>5</v>
      </c>
      <c r="S1154" cm="1">
        <f t="array" ref="S1154">INDEX('state-winning-votes'!$A$1:$L$53,$Q1154,$R1154)</f>
        <v>1109471</v>
      </c>
      <c r="T1154">
        <f>INDEX('state-winning-votes'!$A$1:$L$53,MATCH($C1154,'state-winning-votes'!$A:$A,0),MATCH($A1154,'state-winning-votes'!$A$2:$L$2,0))</f>
        <v>1109471</v>
      </c>
      <c r="U1154" t="str">
        <f t="shared" si="52"/>
        <v>Dukakis, Michael</v>
      </c>
      <c r="V1154" t="str">
        <f>_xlfn.XLOOKUP(INDEX('state-winning-votes'!$A$1:$L$53,MATCH($C1154,'state-winning-votes'!$A:$A,0),MATCH($A1154,'state-winning-votes'!$A$2:$L$2,0)),$L:$L,$H:$H)</f>
        <v>Dukakis, Michael</v>
      </c>
      <c r="W1154" t="str">
        <f>VLOOKUP(A1154,'national-winners'!$A$2:$B$13,2,0)</f>
        <v>Bush, George H.W.</v>
      </c>
      <c r="X1154" t="str">
        <f t="shared" si="53"/>
        <v xml:space="preserve"> Michael Dukakis (W)</v>
      </c>
    </row>
    <row r="1155" spans="1:24" x14ac:dyDescent="0.25">
      <c r="A1155">
        <v>1988</v>
      </c>
      <c r="B1155" t="s">
        <v>101</v>
      </c>
      <c r="C1155" t="s">
        <v>102</v>
      </c>
      <c r="D1155">
        <v>28</v>
      </c>
      <c r="E1155">
        <v>64</v>
      </c>
      <c r="F1155">
        <v>46</v>
      </c>
      <c r="G1155" t="s">
        <v>16</v>
      </c>
      <c r="H1155" t="s">
        <v>207</v>
      </c>
      <c r="I1155" t="str">
        <f t="shared" ref="I1155:I1218" si="54">H1155&amp;"("&amp;P1155&amp;")"</f>
        <v>Bush, George H.W.(W)</v>
      </c>
      <c r="J1155" t="s">
        <v>21</v>
      </c>
      <c r="K1155" t="b">
        <v>0</v>
      </c>
      <c r="L1155">
        <v>557890</v>
      </c>
      <c r="M1155">
        <v>931527</v>
      </c>
      <c r="N1155">
        <v>20171015</v>
      </c>
      <c r="O1155" t="s">
        <v>19</v>
      </c>
      <c r="P1155" t="str">
        <f>IF(VLOOKUP(A1155,'national-winners'!$A$2:$B$13,2,0)=H1155,"W","L")</f>
        <v>W</v>
      </c>
      <c r="Q1155">
        <f>MATCH(C1155,'state-winning-votes'!A:A,0)</f>
        <v>28</v>
      </c>
      <c r="R1155">
        <f>MATCH(A1155,'state-winning-votes'!$A$2:$L$2,0)</f>
        <v>5</v>
      </c>
      <c r="S1155" cm="1">
        <f t="array" ref="S1155">INDEX('state-winning-votes'!$A$1:$L$53,$Q1155,$R1155)</f>
        <v>557890</v>
      </c>
      <c r="T1155">
        <f>INDEX('state-winning-votes'!$A$1:$L$53,MATCH($C1155,'state-winning-votes'!$A:$A,0),MATCH($A1155,'state-winning-votes'!$A$2:$L$2,0))</f>
        <v>557890</v>
      </c>
      <c r="U1155" t="str">
        <f t="shared" ref="U1155:U1218" si="55">_xlfn.XLOOKUP(T1155,L:L,H:H)</f>
        <v>Bush, George H.W.</v>
      </c>
      <c r="V1155" t="str">
        <f>_xlfn.XLOOKUP(INDEX('state-winning-votes'!$A$1:$L$53,MATCH($C1155,'state-winning-votes'!$A:$A,0),MATCH($A1155,'state-winning-votes'!$A$2:$L$2,0)),$L:$L,$H:$H)</f>
        <v>Bush, George H.W.</v>
      </c>
      <c r="W1155" t="str">
        <f>VLOOKUP(A1155,'national-winners'!$A$2:$B$13,2,0)</f>
        <v>Bush, George H.W.</v>
      </c>
      <c r="X1155" t="str">
        <f t="shared" ref="X1155:X1218" si="56">IFERROR(RIGHT(V1155,LEN(V1155)-SEARCH(",",V1155))&amp;" "&amp;LEFT(V1155,SEARCH(",",V1155)-1)&amp;" (W)","NULL")</f>
        <v xml:space="preserve"> George H.W. Bush (W)</v>
      </c>
    </row>
    <row r="1156" spans="1:24" x14ac:dyDescent="0.25">
      <c r="A1156">
        <v>1988</v>
      </c>
      <c r="B1156" t="s">
        <v>101</v>
      </c>
      <c r="C1156" t="s">
        <v>102</v>
      </c>
      <c r="D1156">
        <v>28</v>
      </c>
      <c r="E1156">
        <v>64</v>
      </c>
      <c r="F1156">
        <v>46</v>
      </c>
      <c r="G1156" t="s">
        <v>16</v>
      </c>
      <c r="H1156" t="s">
        <v>208</v>
      </c>
      <c r="I1156" t="str">
        <f t="shared" si="54"/>
        <v>Dukakis, Michael(L)</v>
      </c>
      <c r="J1156" t="s">
        <v>18</v>
      </c>
      <c r="K1156" t="b">
        <v>0</v>
      </c>
      <c r="L1156">
        <v>363921</v>
      </c>
      <c r="M1156">
        <v>931527</v>
      </c>
      <c r="N1156">
        <v>20171015</v>
      </c>
      <c r="O1156" t="s">
        <v>19</v>
      </c>
      <c r="P1156" t="str">
        <f>IF(VLOOKUP(A1156,'national-winners'!$A$2:$B$13,2,0)=H1156,"W","L")</f>
        <v>L</v>
      </c>
      <c r="Q1156">
        <f>MATCH(C1156,'state-winning-votes'!A:A,0)</f>
        <v>28</v>
      </c>
      <c r="R1156">
        <f>MATCH(A1156,'state-winning-votes'!$A$2:$L$2,0)</f>
        <v>5</v>
      </c>
      <c r="S1156" cm="1">
        <f t="array" ref="S1156">INDEX('state-winning-votes'!$A$1:$L$53,$Q1156,$R1156)</f>
        <v>557890</v>
      </c>
      <c r="T1156">
        <f>INDEX('state-winning-votes'!$A$1:$L$53,MATCH($C1156,'state-winning-votes'!$A:$A,0),MATCH($A1156,'state-winning-votes'!$A$2:$L$2,0))</f>
        <v>557890</v>
      </c>
      <c r="U1156" t="str">
        <f t="shared" si="55"/>
        <v>Bush, George H.W.</v>
      </c>
      <c r="V1156" t="str">
        <f>_xlfn.XLOOKUP(INDEX('state-winning-votes'!$A$1:$L$53,MATCH($C1156,'state-winning-votes'!$A:$A,0),MATCH($A1156,'state-winning-votes'!$A$2:$L$2,0)),$L:$L,$H:$H)</f>
        <v>Bush, George H.W.</v>
      </c>
      <c r="W1156" t="str">
        <f>VLOOKUP(A1156,'national-winners'!$A$2:$B$13,2,0)</f>
        <v>Bush, George H.W.</v>
      </c>
      <c r="X1156" t="str">
        <f t="shared" si="56"/>
        <v xml:space="preserve"> George H.W. Bush (W)</v>
      </c>
    </row>
    <row r="1157" spans="1:24" x14ac:dyDescent="0.25">
      <c r="A1157">
        <v>1988</v>
      </c>
      <c r="B1157" t="s">
        <v>101</v>
      </c>
      <c r="C1157" t="s">
        <v>102</v>
      </c>
      <c r="D1157">
        <v>28</v>
      </c>
      <c r="E1157">
        <v>64</v>
      </c>
      <c r="F1157">
        <v>46</v>
      </c>
      <c r="G1157" t="s">
        <v>16</v>
      </c>
      <c r="I1157" t="str">
        <f t="shared" si="54"/>
        <v>(L)</v>
      </c>
      <c r="J1157" t="s">
        <v>35</v>
      </c>
      <c r="K1157" t="b">
        <v>0</v>
      </c>
      <c r="L1157">
        <v>6387</v>
      </c>
      <c r="M1157">
        <v>931527</v>
      </c>
      <c r="N1157">
        <v>20171015</v>
      </c>
      <c r="O1157" t="s">
        <v>19</v>
      </c>
      <c r="P1157" t="str">
        <f>IF(VLOOKUP(A1157,'national-winners'!$A$2:$B$13,2,0)=H1157,"W","L")</f>
        <v>L</v>
      </c>
      <c r="Q1157">
        <f>MATCH(C1157,'state-winning-votes'!A:A,0)</f>
        <v>28</v>
      </c>
      <c r="R1157">
        <f>MATCH(A1157,'state-winning-votes'!$A$2:$L$2,0)</f>
        <v>5</v>
      </c>
      <c r="S1157" cm="1">
        <f t="array" ref="S1157">INDEX('state-winning-votes'!$A$1:$L$53,$Q1157,$R1157)</f>
        <v>557890</v>
      </c>
      <c r="T1157">
        <f>INDEX('state-winning-votes'!$A$1:$L$53,MATCH($C1157,'state-winning-votes'!$A:$A,0),MATCH($A1157,'state-winning-votes'!$A$2:$L$2,0))</f>
        <v>557890</v>
      </c>
      <c r="U1157" t="str">
        <f t="shared" si="55"/>
        <v>Bush, George H.W.</v>
      </c>
      <c r="V1157" t="str">
        <f>_xlfn.XLOOKUP(INDEX('state-winning-votes'!$A$1:$L$53,MATCH($C1157,'state-winning-votes'!$A:$A,0),MATCH($A1157,'state-winning-votes'!$A$2:$L$2,0)),$L:$L,$H:$H)</f>
        <v>Bush, George H.W.</v>
      </c>
      <c r="W1157" t="str">
        <f>VLOOKUP(A1157,'national-winners'!$A$2:$B$13,2,0)</f>
        <v>Bush, George H.W.</v>
      </c>
      <c r="X1157" t="str">
        <f t="shared" si="56"/>
        <v xml:space="preserve"> George H.W. Bush (W)</v>
      </c>
    </row>
    <row r="1158" spans="1:24" x14ac:dyDescent="0.25">
      <c r="A1158">
        <v>1988</v>
      </c>
      <c r="B1158" t="s">
        <v>101</v>
      </c>
      <c r="C1158" t="s">
        <v>102</v>
      </c>
      <c r="D1158">
        <v>28</v>
      </c>
      <c r="E1158">
        <v>64</v>
      </c>
      <c r="F1158">
        <v>46</v>
      </c>
      <c r="G1158" t="s">
        <v>16</v>
      </c>
      <c r="H1158" t="s">
        <v>209</v>
      </c>
      <c r="I1158" t="str">
        <f t="shared" si="54"/>
        <v>Paul, Ronald ""Ron""(L)</v>
      </c>
      <c r="J1158" t="s">
        <v>29</v>
      </c>
      <c r="K1158" t="b">
        <v>0</v>
      </c>
      <c r="L1158">
        <v>3329</v>
      </c>
      <c r="M1158">
        <v>931527</v>
      </c>
      <c r="N1158">
        <v>20171015</v>
      </c>
      <c r="O1158" t="s">
        <v>19</v>
      </c>
      <c r="P1158" t="str">
        <f>IF(VLOOKUP(A1158,'national-winners'!$A$2:$B$13,2,0)=H1158,"W","L")</f>
        <v>L</v>
      </c>
      <c r="Q1158">
        <f>MATCH(C1158,'state-winning-votes'!A:A,0)</f>
        <v>28</v>
      </c>
      <c r="R1158">
        <f>MATCH(A1158,'state-winning-votes'!$A$2:$L$2,0)</f>
        <v>5</v>
      </c>
      <c r="S1158" cm="1">
        <f t="array" ref="S1158">INDEX('state-winning-votes'!$A$1:$L$53,$Q1158,$R1158)</f>
        <v>557890</v>
      </c>
      <c r="T1158">
        <f>INDEX('state-winning-votes'!$A$1:$L$53,MATCH($C1158,'state-winning-votes'!$A:$A,0),MATCH($A1158,'state-winning-votes'!$A$2:$L$2,0))</f>
        <v>557890</v>
      </c>
      <c r="U1158" t="str">
        <f t="shared" si="55"/>
        <v>Bush, George H.W.</v>
      </c>
      <c r="V1158" t="str">
        <f>_xlfn.XLOOKUP(INDEX('state-winning-votes'!$A$1:$L$53,MATCH($C1158,'state-winning-votes'!$A:$A,0),MATCH($A1158,'state-winning-votes'!$A$2:$L$2,0)),$L:$L,$H:$H)</f>
        <v>Bush, George H.W.</v>
      </c>
      <c r="W1158" t="str">
        <f>VLOOKUP(A1158,'national-winners'!$A$2:$B$13,2,0)</f>
        <v>Bush, George H.W.</v>
      </c>
      <c r="X1158" t="str">
        <f t="shared" si="56"/>
        <v xml:space="preserve"> George H.W. Bush (W)</v>
      </c>
    </row>
    <row r="1159" spans="1:24" x14ac:dyDescent="0.25">
      <c r="A1159">
        <v>1988</v>
      </c>
      <c r="B1159" t="s">
        <v>103</v>
      </c>
      <c r="C1159" t="s">
        <v>104</v>
      </c>
      <c r="D1159">
        <v>29</v>
      </c>
      <c r="E1159">
        <v>43</v>
      </c>
      <c r="F1159">
        <v>34</v>
      </c>
      <c r="G1159" t="s">
        <v>16</v>
      </c>
      <c r="H1159" t="s">
        <v>207</v>
      </c>
      <c r="I1159" t="str">
        <f t="shared" si="54"/>
        <v>Bush, George H.W.(W)</v>
      </c>
      <c r="J1159" t="s">
        <v>21</v>
      </c>
      <c r="K1159" t="b">
        <v>0</v>
      </c>
      <c r="L1159">
        <v>1084953</v>
      </c>
      <c r="M1159">
        <v>2093228</v>
      </c>
      <c r="N1159">
        <v>20171015</v>
      </c>
      <c r="O1159" t="s">
        <v>19</v>
      </c>
      <c r="P1159" t="str">
        <f>IF(VLOOKUP(A1159,'national-winners'!$A$2:$B$13,2,0)=H1159,"W","L")</f>
        <v>W</v>
      </c>
      <c r="Q1159">
        <f>MATCH(C1159,'state-winning-votes'!A:A,0)</f>
        <v>27</v>
      </c>
      <c r="R1159">
        <f>MATCH(A1159,'state-winning-votes'!$A$2:$L$2,0)</f>
        <v>5</v>
      </c>
      <c r="S1159" cm="1">
        <f t="array" ref="S1159">INDEX('state-winning-votes'!$A$1:$L$53,$Q1159,$R1159)</f>
        <v>1084953</v>
      </c>
      <c r="T1159">
        <f>INDEX('state-winning-votes'!$A$1:$L$53,MATCH($C1159,'state-winning-votes'!$A:$A,0),MATCH($A1159,'state-winning-votes'!$A$2:$L$2,0))</f>
        <v>1084953</v>
      </c>
      <c r="U1159" t="str">
        <f t="shared" si="55"/>
        <v>Bush, George H.W.</v>
      </c>
      <c r="V1159" t="str">
        <f>_xlfn.XLOOKUP(INDEX('state-winning-votes'!$A$1:$L$53,MATCH($C1159,'state-winning-votes'!$A:$A,0),MATCH($A1159,'state-winning-votes'!$A$2:$L$2,0)),$L:$L,$H:$H)</f>
        <v>Bush, George H.W.</v>
      </c>
      <c r="W1159" t="str">
        <f>VLOOKUP(A1159,'national-winners'!$A$2:$B$13,2,0)</f>
        <v>Bush, George H.W.</v>
      </c>
      <c r="X1159" t="str">
        <f t="shared" si="56"/>
        <v xml:space="preserve"> George H.W. Bush (W)</v>
      </c>
    </row>
    <row r="1160" spans="1:24" x14ac:dyDescent="0.25">
      <c r="A1160">
        <v>1988</v>
      </c>
      <c r="B1160" t="s">
        <v>103</v>
      </c>
      <c r="C1160" t="s">
        <v>104</v>
      </c>
      <c r="D1160">
        <v>29</v>
      </c>
      <c r="E1160">
        <v>43</v>
      </c>
      <c r="F1160">
        <v>34</v>
      </c>
      <c r="G1160" t="s">
        <v>16</v>
      </c>
      <c r="H1160" t="s">
        <v>208</v>
      </c>
      <c r="I1160" t="str">
        <f t="shared" si="54"/>
        <v>Dukakis, Michael(L)</v>
      </c>
      <c r="J1160" t="s">
        <v>18</v>
      </c>
      <c r="K1160" t="b">
        <v>0</v>
      </c>
      <c r="L1160">
        <v>1001619</v>
      </c>
      <c r="M1160">
        <v>2093228</v>
      </c>
      <c r="N1160">
        <v>20171015</v>
      </c>
      <c r="O1160" t="s">
        <v>19</v>
      </c>
      <c r="P1160" t="str">
        <f>IF(VLOOKUP(A1160,'national-winners'!$A$2:$B$13,2,0)=H1160,"W","L")</f>
        <v>L</v>
      </c>
      <c r="Q1160">
        <f>MATCH(C1160,'state-winning-votes'!A:A,0)</f>
        <v>27</v>
      </c>
      <c r="R1160">
        <f>MATCH(A1160,'state-winning-votes'!$A$2:$L$2,0)</f>
        <v>5</v>
      </c>
      <c r="S1160" cm="1">
        <f t="array" ref="S1160">INDEX('state-winning-votes'!$A$1:$L$53,$Q1160,$R1160)</f>
        <v>1084953</v>
      </c>
      <c r="T1160">
        <f>INDEX('state-winning-votes'!$A$1:$L$53,MATCH($C1160,'state-winning-votes'!$A:$A,0),MATCH($A1160,'state-winning-votes'!$A$2:$L$2,0))</f>
        <v>1084953</v>
      </c>
      <c r="U1160" t="str">
        <f t="shared" si="55"/>
        <v>Bush, George H.W.</v>
      </c>
      <c r="V1160" t="str">
        <f>_xlfn.XLOOKUP(INDEX('state-winning-votes'!$A$1:$L$53,MATCH($C1160,'state-winning-votes'!$A:$A,0),MATCH($A1160,'state-winning-votes'!$A$2:$L$2,0)),$L:$L,$H:$H)</f>
        <v>Bush, George H.W.</v>
      </c>
      <c r="W1160" t="str">
        <f>VLOOKUP(A1160,'national-winners'!$A$2:$B$13,2,0)</f>
        <v>Bush, George H.W.</v>
      </c>
      <c r="X1160" t="str">
        <f t="shared" si="56"/>
        <v xml:space="preserve"> George H.W. Bush (W)</v>
      </c>
    </row>
    <row r="1161" spans="1:24" x14ac:dyDescent="0.25">
      <c r="A1161">
        <v>1988</v>
      </c>
      <c r="B1161" t="s">
        <v>103</v>
      </c>
      <c r="C1161" t="s">
        <v>104</v>
      </c>
      <c r="D1161">
        <v>29</v>
      </c>
      <c r="E1161">
        <v>43</v>
      </c>
      <c r="F1161">
        <v>34</v>
      </c>
      <c r="G1161" t="s">
        <v>16</v>
      </c>
      <c r="H1161" t="s">
        <v>210</v>
      </c>
      <c r="I1161" t="str">
        <f t="shared" si="54"/>
        <v>Fulani, Lenora(L)</v>
      </c>
      <c r="J1161" t="s">
        <v>211</v>
      </c>
      <c r="K1161" t="b">
        <v>0</v>
      </c>
      <c r="L1161">
        <v>6656</v>
      </c>
      <c r="M1161">
        <v>2093228</v>
      </c>
      <c r="N1161">
        <v>20171015</v>
      </c>
      <c r="O1161" t="s">
        <v>19</v>
      </c>
      <c r="P1161" t="str">
        <f>IF(VLOOKUP(A1161,'national-winners'!$A$2:$B$13,2,0)=H1161,"W","L")</f>
        <v>L</v>
      </c>
      <c r="Q1161">
        <f>MATCH(C1161,'state-winning-votes'!A:A,0)</f>
        <v>27</v>
      </c>
      <c r="R1161">
        <f>MATCH(A1161,'state-winning-votes'!$A$2:$L$2,0)</f>
        <v>5</v>
      </c>
      <c r="S1161" cm="1">
        <f t="array" ref="S1161">INDEX('state-winning-votes'!$A$1:$L$53,$Q1161,$R1161)</f>
        <v>1084953</v>
      </c>
      <c r="T1161">
        <f>INDEX('state-winning-votes'!$A$1:$L$53,MATCH($C1161,'state-winning-votes'!$A:$A,0),MATCH($A1161,'state-winning-votes'!$A$2:$L$2,0))</f>
        <v>1084953</v>
      </c>
      <c r="U1161" t="str">
        <f t="shared" si="55"/>
        <v>Bush, George H.W.</v>
      </c>
      <c r="V1161" t="str">
        <f>_xlfn.XLOOKUP(INDEX('state-winning-votes'!$A$1:$L$53,MATCH($C1161,'state-winning-votes'!$A:$A,0),MATCH($A1161,'state-winning-votes'!$A$2:$L$2,0)),$L:$L,$H:$H)</f>
        <v>Bush, George H.W.</v>
      </c>
      <c r="W1161" t="str">
        <f>VLOOKUP(A1161,'national-winners'!$A$2:$B$13,2,0)</f>
        <v>Bush, George H.W.</v>
      </c>
      <c r="X1161" t="str">
        <f t="shared" si="56"/>
        <v xml:space="preserve"> George H.W. Bush (W)</v>
      </c>
    </row>
    <row r="1162" spans="1:24" x14ac:dyDescent="0.25">
      <c r="A1162">
        <v>1988</v>
      </c>
      <c r="B1162" t="s">
        <v>105</v>
      </c>
      <c r="C1162" t="s">
        <v>106</v>
      </c>
      <c r="D1162">
        <v>30</v>
      </c>
      <c r="E1162">
        <v>81</v>
      </c>
      <c r="F1162">
        <v>64</v>
      </c>
      <c r="G1162" t="s">
        <v>16</v>
      </c>
      <c r="H1162" t="s">
        <v>207</v>
      </c>
      <c r="I1162" t="str">
        <f t="shared" si="54"/>
        <v>Bush, George H.W.(W)</v>
      </c>
      <c r="J1162" t="s">
        <v>21</v>
      </c>
      <c r="K1162" t="b">
        <v>0</v>
      </c>
      <c r="L1162">
        <v>190412</v>
      </c>
      <c r="M1162">
        <v>365674</v>
      </c>
      <c r="N1162">
        <v>20171015</v>
      </c>
      <c r="O1162" t="s">
        <v>19</v>
      </c>
      <c r="P1162" t="str">
        <f>IF(VLOOKUP(A1162,'national-winners'!$A$2:$B$13,2,0)=H1162,"W","L")</f>
        <v>W</v>
      </c>
      <c r="Q1162">
        <f>MATCH(C1162,'state-winning-votes'!A:A,0)</f>
        <v>29</v>
      </c>
      <c r="R1162">
        <f>MATCH(A1162,'state-winning-votes'!$A$2:$L$2,0)</f>
        <v>5</v>
      </c>
      <c r="S1162" cm="1">
        <f t="array" ref="S1162">INDEX('state-winning-votes'!$A$1:$L$53,$Q1162,$R1162)</f>
        <v>190412</v>
      </c>
      <c r="T1162">
        <f>INDEX('state-winning-votes'!$A$1:$L$53,MATCH($C1162,'state-winning-votes'!$A:$A,0),MATCH($A1162,'state-winning-votes'!$A$2:$L$2,0))</f>
        <v>190412</v>
      </c>
      <c r="U1162" t="str">
        <f t="shared" si="55"/>
        <v>Bush, George H.W.</v>
      </c>
      <c r="V1162" t="str">
        <f>_xlfn.XLOOKUP(INDEX('state-winning-votes'!$A$1:$L$53,MATCH($C1162,'state-winning-votes'!$A:$A,0),MATCH($A1162,'state-winning-votes'!$A$2:$L$2,0)),$L:$L,$H:$H)</f>
        <v>Bush, George H.W.</v>
      </c>
      <c r="W1162" t="str">
        <f>VLOOKUP(A1162,'national-winners'!$A$2:$B$13,2,0)</f>
        <v>Bush, George H.W.</v>
      </c>
      <c r="X1162" t="str">
        <f t="shared" si="56"/>
        <v xml:space="preserve"> George H.W. Bush (W)</v>
      </c>
    </row>
    <row r="1163" spans="1:24" x14ac:dyDescent="0.25">
      <c r="A1163">
        <v>1988</v>
      </c>
      <c r="B1163" t="s">
        <v>105</v>
      </c>
      <c r="C1163" t="s">
        <v>106</v>
      </c>
      <c r="D1163">
        <v>30</v>
      </c>
      <c r="E1163">
        <v>81</v>
      </c>
      <c r="F1163">
        <v>64</v>
      </c>
      <c r="G1163" t="s">
        <v>16</v>
      </c>
      <c r="H1163" t="s">
        <v>208</v>
      </c>
      <c r="I1163" t="str">
        <f t="shared" si="54"/>
        <v>Dukakis, Michael(L)</v>
      </c>
      <c r="J1163" t="s">
        <v>18</v>
      </c>
      <c r="K1163" t="b">
        <v>0</v>
      </c>
      <c r="L1163">
        <v>168936</v>
      </c>
      <c r="M1163">
        <v>365674</v>
      </c>
      <c r="N1163">
        <v>20171015</v>
      </c>
      <c r="O1163" t="s">
        <v>19</v>
      </c>
      <c r="P1163" t="str">
        <f>IF(VLOOKUP(A1163,'national-winners'!$A$2:$B$13,2,0)=H1163,"W","L")</f>
        <v>L</v>
      </c>
      <c r="Q1163">
        <f>MATCH(C1163,'state-winning-votes'!A:A,0)</f>
        <v>29</v>
      </c>
      <c r="R1163">
        <f>MATCH(A1163,'state-winning-votes'!$A$2:$L$2,0)</f>
        <v>5</v>
      </c>
      <c r="S1163" cm="1">
        <f t="array" ref="S1163">INDEX('state-winning-votes'!$A$1:$L$53,$Q1163,$R1163)</f>
        <v>190412</v>
      </c>
      <c r="T1163">
        <f>INDEX('state-winning-votes'!$A$1:$L$53,MATCH($C1163,'state-winning-votes'!$A:$A,0),MATCH($A1163,'state-winning-votes'!$A$2:$L$2,0))</f>
        <v>190412</v>
      </c>
      <c r="U1163" t="str">
        <f t="shared" si="55"/>
        <v>Bush, George H.W.</v>
      </c>
      <c r="V1163" t="str">
        <f>_xlfn.XLOOKUP(INDEX('state-winning-votes'!$A$1:$L$53,MATCH($C1163,'state-winning-votes'!$A:$A,0),MATCH($A1163,'state-winning-votes'!$A$2:$L$2,0)),$L:$L,$H:$H)</f>
        <v>Bush, George H.W.</v>
      </c>
      <c r="W1163" t="str">
        <f>VLOOKUP(A1163,'national-winners'!$A$2:$B$13,2,0)</f>
        <v>Bush, George H.W.</v>
      </c>
      <c r="X1163" t="str">
        <f t="shared" si="56"/>
        <v xml:space="preserve"> George H.W. Bush (W)</v>
      </c>
    </row>
    <row r="1164" spans="1:24" x14ac:dyDescent="0.25">
      <c r="A1164">
        <v>1988</v>
      </c>
      <c r="B1164" t="s">
        <v>105</v>
      </c>
      <c r="C1164" t="s">
        <v>106</v>
      </c>
      <c r="D1164">
        <v>30</v>
      </c>
      <c r="E1164">
        <v>81</v>
      </c>
      <c r="F1164">
        <v>64</v>
      </c>
      <c r="G1164" t="s">
        <v>16</v>
      </c>
      <c r="H1164" t="s">
        <v>209</v>
      </c>
      <c r="I1164" t="str">
        <f t="shared" si="54"/>
        <v>Paul, Ronald ""Ron""(L)</v>
      </c>
      <c r="J1164" t="s">
        <v>29</v>
      </c>
      <c r="K1164" t="b">
        <v>0</v>
      </c>
      <c r="L1164">
        <v>5047</v>
      </c>
      <c r="M1164">
        <v>365674</v>
      </c>
      <c r="N1164">
        <v>20171015</v>
      </c>
      <c r="O1164" t="s">
        <v>19</v>
      </c>
      <c r="P1164" t="str">
        <f>IF(VLOOKUP(A1164,'national-winners'!$A$2:$B$13,2,0)=H1164,"W","L")</f>
        <v>L</v>
      </c>
      <c r="Q1164">
        <f>MATCH(C1164,'state-winning-votes'!A:A,0)</f>
        <v>29</v>
      </c>
      <c r="R1164">
        <f>MATCH(A1164,'state-winning-votes'!$A$2:$L$2,0)</f>
        <v>5</v>
      </c>
      <c r="S1164" cm="1">
        <f t="array" ref="S1164">INDEX('state-winning-votes'!$A$1:$L$53,$Q1164,$R1164)</f>
        <v>190412</v>
      </c>
      <c r="T1164">
        <f>INDEX('state-winning-votes'!$A$1:$L$53,MATCH($C1164,'state-winning-votes'!$A:$A,0),MATCH($A1164,'state-winning-votes'!$A$2:$L$2,0))</f>
        <v>190412</v>
      </c>
      <c r="U1164" t="str">
        <f t="shared" si="55"/>
        <v>Bush, George H.W.</v>
      </c>
      <c r="V1164" t="str">
        <f>_xlfn.XLOOKUP(INDEX('state-winning-votes'!$A$1:$L$53,MATCH($C1164,'state-winning-votes'!$A:$A,0),MATCH($A1164,'state-winning-votes'!$A$2:$L$2,0)),$L:$L,$H:$H)</f>
        <v>Bush, George H.W.</v>
      </c>
      <c r="W1164" t="str">
        <f>VLOOKUP(A1164,'national-winners'!$A$2:$B$13,2,0)</f>
        <v>Bush, George H.W.</v>
      </c>
      <c r="X1164" t="str">
        <f t="shared" si="56"/>
        <v xml:space="preserve"> George H.W. Bush (W)</v>
      </c>
    </row>
    <row r="1165" spans="1:24" x14ac:dyDescent="0.25">
      <c r="A1165">
        <v>1988</v>
      </c>
      <c r="B1165" t="s">
        <v>105</v>
      </c>
      <c r="C1165" t="s">
        <v>106</v>
      </c>
      <c r="D1165">
        <v>30</v>
      </c>
      <c r="E1165">
        <v>81</v>
      </c>
      <c r="F1165">
        <v>64</v>
      </c>
      <c r="G1165" t="s">
        <v>16</v>
      </c>
      <c r="H1165" t="s">
        <v>210</v>
      </c>
      <c r="I1165" t="str">
        <f t="shared" si="54"/>
        <v>Fulani, Lenora(L)</v>
      </c>
      <c r="J1165" t="s">
        <v>211</v>
      </c>
      <c r="K1165" t="b">
        <v>0</v>
      </c>
      <c r="L1165">
        <v>1279</v>
      </c>
      <c r="M1165">
        <v>365674</v>
      </c>
      <c r="N1165">
        <v>20171015</v>
      </c>
      <c r="O1165" t="s">
        <v>19</v>
      </c>
      <c r="P1165" t="str">
        <f>IF(VLOOKUP(A1165,'national-winners'!$A$2:$B$13,2,0)=H1165,"W","L")</f>
        <v>L</v>
      </c>
      <c r="Q1165">
        <f>MATCH(C1165,'state-winning-votes'!A:A,0)</f>
        <v>29</v>
      </c>
      <c r="R1165">
        <f>MATCH(A1165,'state-winning-votes'!$A$2:$L$2,0)</f>
        <v>5</v>
      </c>
      <c r="S1165" cm="1">
        <f t="array" ref="S1165">INDEX('state-winning-votes'!$A$1:$L$53,$Q1165,$R1165)</f>
        <v>190412</v>
      </c>
      <c r="T1165">
        <f>INDEX('state-winning-votes'!$A$1:$L$53,MATCH($C1165,'state-winning-votes'!$A:$A,0),MATCH($A1165,'state-winning-votes'!$A$2:$L$2,0))</f>
        <v>190412</v>
      </c>
      <c r="U1165" t="str">
        <f t="shared" si="55"/>
        <v>Bush, George H.W.</v>
      </c>
      <c r="V1165" t="str">
        <f>_xlfn.XLOOKUP(INDEX('state-winning-votes'!$A$1:$L$53,MATCH($C1165,'state-winning-votes'!$A:$A,0),MATCH($A1165,'state-winning-votes'!$A$2:$L$2,0)),$L:$L,$H:$H)</f>
        <v>Bush, George H.W.</v>
      </c>
      <c r="W1165" t="str">
        <f>VLOOKUP(A1165,'national-winners'!$A$2:$B$13,2,0)</f>
        <v>Bush, George H.W.</v>
      </c>
      <c r="X1165" t="str">
        <f t="shared" si="56"/>
        <v xml:space="preserve"> George H.W. Bush (W)</v>
      </c>
    </row>
    <row r="1166" spans="1:24" x14ac:dyDescent="0.25">
      <c r="A1166">
        <v>1988</v>
      </c>
      <c r="B1166" t="s">
        <v>107</v>
      </c>
      <c r="C1166" t="s">
        <v>108</v>
      </c>
      <c r="D1166">
        <v>31</v>
      </c>
      <c r="E1166">
        <v>46</v>
      </c>
      <c r="F1166">
        <v>35</v>
      </c>
      <c r="G1166" t="s">
        <v>16</v>
      </c>
      <c r="H1166" t="s">
        <v>207</v>
      </c>
      <c r="I1166" t="str">
        <f t="shared" si="54"/>
        <v>Bush, George H.W.(W)</v>
      </c>
      <c r="J1166" t="s">
        <v>21</v>
      </c>
      <c r="K1166" t="b">
        <v>0</v>
      </c>
      <c r="L1166">
        <v>397956</v>
      </c>
      <c r="M1166">
        <v>661465</v>
      </c>
      <c r="N1166">
        <v>20171015</v>
      </c>
      <c r="O1166" t="s">
        <v>19</v>
      </c>
      <c r="P1166" t="str">
        <f>IF(VLOOKUP(A1166,'national-winners'!$A$2:$B$13,2,0)=H1166,"W","L")</f>
        <v>W</v>
      </c>
      <c r="Q1166">
        <f>MATCH(C1166,'state-winning-votes'!A:A,0)</f>
        <v>32</v>
      </c>
      <c r="R1166">
        <f>MATCH(A1166,'state-winning-votes'!$A$2:$L$2,0)</f>
        <v>5</v>
      </c>
      <c r="S1166" cm="1">
        <f t="array" ref="S1166">INDEX('state-winning-votes'!$A$1:$L$53,$Q1166,$R1166)</f>
        <v>397956</v>
      </c>
      <c r="T1166">
        <f>INDEX('state-winning-votes'!$A$1:$L$53,MATCH($C1166,'state-winning-votes'!$A:$A,0),MATCH($A1166,'state-winning-votes'!$A$2:$L$2,0))</f>
        <v>397956</v>
      </c>
      <c r="U1166" t="str">
        <f t="shared" si="55"/>
        <v>Bush, George H.W.</v>
      </c>
      <c r="V1166" t="str">
        <f>_xlfn.XLOOKUP(INDEX('state-winning-votes'!$A$1:$L$53,MATCH($C1166,'state-winning-votes'!$A:$A,0),MATCH($A1166,'state-winning-votes'!$A$2:$L$2,0)),$L:$L,$H:$H)</f>
        <v>Bush, George H.W.</v>
      </c>
      <c r="W1166" t="str">
        <f>VLOOKUP(A1166,'national-winners'!$A$2:$B$13,2,0)</f>
        <v>Bush, George H.W.</v>
      </c>
      <c r="X1166" t="str">
        <f t="shared" si="56"/>
        <v xml:space="preserve"> George H.W. Bush (W)</v>
      </c>
    </row>
    <row r="1167" spans="1:24" x14ac:dyDescent="0.25">
      <c r="A1167">
        <v>1988</v>
      </c>
      <c r="B1167" t="s">
        <v>107</v>
      </c>
      <c r="C1167" t="s">
        <v>108</v>
      </c>
      <c r="D1167">
        <v>31</v>
      </c>
      <c r="E1167">
        <v>46</v>
      </c>
      <c r="F1167">
        <v>35</v>
      </c>
      <c r="G1167" t="s">
        <v>16</v>
      </c>
      <c r="H1167" t="s">
        <v>208</v>
      </c>
      <c r="I1167" t="str">
        <f t="shared" si="54"/>
        <v>Dukakis, Michael(L)</v>
      </c>
      <c r="J1167" t="s">
        <v>18</v>
      </c>
      <c r="K1167" t="b">
        <v>0</v>
      </c>
      <c r="L1167">
        <v>259235</v>
      </c>
      <c r="M1167">
        <v>661465</v>
      </c>
      <c r="N1167">
        <v>20171015</v>
      </c>
      <c r="O1167" t="s">
        <v>19</v>
      </c>
      <c r="P1167" t="str">
        <f>IF(VLOOKUP(A1167,'national-winners'!$A$2:$B$13,2,0)=H1167,"W","L")</f>
        <v>L</v>
      </c>
      <c r="Q1167">
        <f>MATCH(C1167,'state-winning-votes'!A:A,0)</f>
        <v>32</v>
      </c>
      <c r="R1167">
        <f>MATCH(A1167,'state-winning-votes'!$A$2:$L$2,0)</f>
        <v>5</v>
      </c>
      <c r="S1167" cm="1">
        <f t="array" ref="S1167">INDEX('state-winning-votes'!$A$1:$L$53,$Q1167,$R1167)</f>
        <v>397956</v>
      </c>
      <c r="T1167">
        <f>INDEX('state-winning-votes'!$A$1:$L$53,MATCH($C1167,'state-winning-votes'!$A:$A,0),MATCH($A1167,'state-winning-votes'!$A$2:$L$2,0))</f>
        <v>397956</v>
      </c>
      <c r="U1167" t="str">
        <f t="shared" si="55"/>
        <v>Bush, George H.W.</v>
      </c>
      <c r="V1167" t="str">
        <f>_xlfn.XLOOKUP(INDEX('state-winning-votes'!$A$1:$L$53,MATCH($C1167,'state-winning-votes'!$A:$A,0),MATCH($A1167,'state-winning-votes'!$A$2:$L$2,0)),$L:$L,$H:$H)</f>
        <v>Bush, George H.W.</v>
      </c>
      <c r="W1167" t="str">
        <f>VLOOKUP(A1167,'national-winners'!$A$2:$B$13,2,0)</f>
        <v>Bush, George H.W.</v>
      </c>
      <c r="X1167" t="str">
        <f t="shared" si="56"/>
        <v xml:space="preserve"> George H.W. Bush (W)</v>
      </c>
    </row>
    <row r="1168" spans="1:24" x14ac:dyDescent="0.25">
      <c r="A1168">
        <v>1988</v>
      </c>
      <c r="B1168" t="s">
        <v>107</v>
      </c>
      <c r="C1168" t="s">
        <v>108</v>
      </c>
      <c r="D1168">
        <v>31</v>
      </c>
      <c r="E1168">
        <v>46</v>
      </c>
      <c r="F1168">
        <v>35</v>
      </c>
      <c r="G1168" t="s">
        <v>16</v>
      </c>
      <c r="H1168" t="s">
        <v>209</v>
      </c>
      <c r="I1168" t="str">
        <f t="shared" si="54"/>
        <v>Paul, Ronald ""Ron""(L)</v>
      </c>
      <c r="J1168" t="s">
        <v>29</v>
      </c>
      <c r="K1168" t="b">
        <v>0</v>
      </c>
      <c r="L1168">
        <v>2534</v>
      </c>
      <c r="M1168">
        <v>661465</v>
      </c>
      <c r="N1168">
        <v>20171015</v>
      </c>
      <c r="O1168" t="s">
        <v>19</v>
      </c>
      <c r="P1168" t="str">
        <f>IF(VLOOKUP(A1168,'national-winners'!$A$2:$B$13,2,0)=H1168,"W","L")</f>
        <v>L</v>
      </c>
      <c r="Q1168">
        <f>MATCH(C1168,'state-winning-votes'!A:A,0)</f>
        <v>32</v>
      </c>
      <c r="R1168">
        <f>MATCH(A1168,'state-winning-votes'!$A$2:$L$2,0)</f>
        <v>5</v>
      </c>
      <c r="S1168" cm="1">
        <f t="array" ref="S1168">INDEX('state-winning-votes'!$A$1:$L$53,$Q1168,$R1168)</f>
        <v>397956</v>
      </c>
      <c r="T1168">
        <f>INDEX('state-winning-votes'!$A$1:$L$53,MATCH($C1168,'state-winning-votes'!$A:$A,0),MATCH($A1168,'state-winning-votes'!$A$2:$L$2,0))</f>
        <v>397956</v>
      </c>
      <c r="U1168" t="str">
        <f t="shared" si="55"/>
        <v>Bush, George H.W.</v>
      </c>
      <c r="V1168" t="str">
        <f>_xlfn.XLOOKUP(INDEX('state-winning-votes'!$A$1:$L$53,MATCH($C1168,'state-winning-votes'!$A:$A,0),MATCH($A1168,'state-winning-votes'!$A$2:$L$2,0)),$L:$L,$H:$H)</f>
        <v>Bush, George H.W.</v>
      </c>
      <c r="W1168" t="str">
        <f>VLOOKUP(A1168,'national-winners'!$A$2:$B$13,2,0)</f>
        <v>Bush, George H.W.</v>
      </c>
      <c r="X1168" t="str">
        <f t="shared" si="56"/>
        <v xml:space="preserve"> George H.W. Bush (W)</v>
      </c>
    </row>
    <row r="1169" spans="1:24" x14ac:dyDescent="0.25">
      <c r="A1169">
        <v>1988</v>
      </c>
      <c r="B1169" t="s">
        <v>107</v>
      </c>
      <c r="C1169" t="s">
        <v>108</v>
      </c>
      <c r="D1169">
        <v>31</v>
      </c>
      <c r="E1169">
        <v>46</v>
      </c>
      <c r="F1169">
        <v>35</v>
      </c>
      <c r="G1169" t="s">
        <v>16</v>
      </c>
      <c r="H1169" t="s">
        <v>210</v>
      </c>
      <c r="I1169" t="str">
        <f t="shared" si="54"/>
        <v>Fulani, Lenora(L)</v>
      </c>
      <c r="J1169" t="s">
        <v>211</v>
      </c>
      <c r="K1169" t="b">
        <v>0</v>
      </c>
      <c r="L1169">
        <v>1740</v>
      </c>
      <c r="M1169">
        <v>661465</v>
      </c>
      <c r="N1169">
        <v>20171015</v>
      </c>
      <c r="O1169" t="s">
        <v>19</v>
      </c>
      <c r="P1169" t="str">
        <f>IF(VLOOKUP(A1169,'national-winners'!$A$2:$B$13,2,0)=H1169,"W","L")</f>
        <v>L</v>
      </c>
      <c r="Q1169">
        <f>MATCH(C1169,'state-winning-votes'!A:A,0)</f>
        <v>32</v>
      </c>
      <c r="R1169">
        <f>MATCH(A1169,'state-winning-votes'!$A$2:$L$2,0)</f>
        <v>5</v>
      </c>
      <c r="S1169" cm="1">
        <f t="array" ref="S1169">INDEX('state-winning-votes'!$A$1:$L$53,$Q1169,$R1169)</f>
        <v>397956</v>
      </c>
      <c r="T1169">
        <f>INDEX('state-winning-votes'!$A$1:$L$53,MATCH($C1169,'state-winning-votes'!$A:$A,0),MATCH($A1169,'state-winning-votes'!$A$2:$L$2,0))</f>
        <v>397956</v>
      </c>
      <c r="U1169" t="str">
        <f t="shared" si="55"/>
        <v>Bush, George H.W.</v>
      </c>
      <c r="V1169" t="str">
        <f>_xlfn.XLOOKUP(INDEX('state-winning-votes'!$A$1:$L$53,MATCH($C1169,'state-winning-votes'!$A:$A,0),MATCH($A1169,'state-winning-votes'!$A$2:$L$2,0)),$L:$L,$H:$H)</f>
        <v>Bush, George H.W.</v>
      </c>
      <c r="W1169" t="str">
        <f>VLOOKUP(A1169,'national-winners'!$A$2:$B$13,2,0)</f>
        <v>Bush, George H.W.</v>
      </c>
      <c r="X1169" t="str">
        <f t="shared" si="56"/>
        <v xml:space="preserve"> George H.W. Bush (W)</v>
      </c>
    </row>
    <row r="1170" spans="1:24" x14ac:dyDescent="0.25">
      <c r="A1170">
        <v>1988</v>
      </c>
      <c r="B1170" t="s">
        <v>109</v>
      </c>
      <c r="C1170" t="s">
        <v>110</v>
      </c>
      <c r="D1170">
        <v>32</v>
      </c>
      <c r="E1170">
        <v>88</v>
      </c>
      <c r="F1170">
        <v>65</v>
      </c>
      <c r="G1170" t="s">
        <v>16</v>
      </c>
      <c r="H1170" t="s">
        <v>207</v>
      </c>
      <c r="I1170" t="str">
        <f t="shared" si="54"/>
        <v>Bush, George H.W.(W)</v>
      </c>
      <c r="J1170" t="s">
        <v>21</v>
      </c>
      <c r="K1170" t="b">
        <v>0</v>
      </c>
      <c r="L1170">
        <v>206040</v>
      </c>
      <c r="M1170">
        <v>343133</v>
      </c>
      <c r="N1170">
        <v>20171015</v>
      </c>
      <c r="O1170" t="s">
        <v>19</v>
      </c>
      <c r="P1170" t="str">
        <f>IF(VLOOKUP(A1170,'national-winners'!$A$2:$B$13,2,0)=H1170,"W","L")</f>
        <v>W</v>
      </c>
      <c r="Q1170">
        <f>MATCH(C1170,'state-winning-votes'!A:A,0)</f>
        <v>36</v>
      </c>
      <c r="R1170">
        <f>MATCH(A1170,'state-winning-votes'!$A$2:$L$2,0)</f>
        <v>5</v>
      </c>
      <c r="S1170" cm="1">
        <f t="array" ref="S1170">INDEX('state-winning-votes'!$A$1:$L$53,$Q1170,$R1170)</f>
        <v>206040</v>
      </c>
      <c r="T1170">
        <f>INDEX('state-winning-votes'!$A$1:$L$53,MATCH($C1170,'state-winning-votes'!$A:$A,0),MATCH($A1170,'state-winning-votes'!$A$2:$L$2,0))</f>
        <v>206040</v>
      </c>
      <c r="U1170" t="str">
        <f t="shared" si="55"/>
        <v>Bush, George H.W.</v>
      </c>
      <c r="V1170" t="str">
        <f>_xlfn.XLOOKUP(INDEX('state-winning-votes'!$A$1:$L$53,MATCH($C1170,'state-winning-votes'!$A:$A,0),MATCH($A1170,'state-winning-votes'!$A$2:$L$2,0)),$L:$L,$H:$H)</f>
        <v>Bush, George H.W.</v>
      </c>
      <c r="W1170" t="str">
        <f>VLOOKUP(A1170,'national-winners'!$A$2:$B$13,2,0)</f>
        <v>Bush, George H.W.</v>
      </c>
      <c r="X1170" t="str">
        <f t="shared" si="56"/>
        <v xml:space="preserve"> George H.W. Bush (W)</v>
      </c>
    </row>
    <row r="1171" spans="1:24" x14ac:dyDescent="0.25">
      <c r="A1171">
        <v>1988</v>
      </c>
      <c r="B1171" t="s">
        <v>109</v>
      </c>
      <c r="C1171" t="s">
        <v>110</v>
      </c>
      <c r="D1171">
        <v>32</v>
      </c>
      <c r="E1171">
        <v>88</v>
      </c>
      <c r="F1171">
        <v>65</v>
      </c>
      <c r="G1171" t="s">
        <v>16</v>
      </c>
      <c r="H1171" t="s">
        <v>208</v>
      </c>
      <c r="I1171" t="str">
        <f t="shared" si="54"/>
        <v>Dukakis, Michael(L)</v>
      </c>
      <c r="J1171" t="s">
        <v>18</v>
      </c>
      <c r="K1171" t="b">
        <v>0</v>
      </c>
      <c r="L1171">
        <v>132738</v>
      </c>
      <c r="M1171">
        <v>343133</v>
      </c>
      <c r="N1171">
        <v>20171015</v>
      </c>
      <c r="O1171" t="s">
        <v>19</v>
      </c>
      <c r="P1171" t="str">
        <f>IF(VLOOKUP(A1171,'national-winners'!$A$2:$B$13,2,0)=H1171,"W","L")</f>
        <v>L</v>
      </c>
      <c r="Q1171">
        <f>MATCH(C1171,'state-winning-votes'!A:A,0)</f>
        <v>36</v>
      </c>
      <c r="R1171">
        <f>MATCH(A1171,'state-winning-votes'!$A$2:$L$2,0)</f>
        <v>5</v>
      </c>
      <c r="S1171" cm="1">
        <f t="array" ref="S1171">INDEX('state-winning-votes'!$A$1:$L$53,$Q1171,$R1171)</f>
        <v>206040</v>
      </c>
      <c r="T1171">
        <f>INDEX('state-winning-votes'!$A$1:$L$53,MATCH($C1171,'state-winning-votes'!$A:$A,0),MATCH($A1171,'state-winning-votes'!$A$2:$L$2,0))</f>
        <v>206040</v>
      </c>
      <c r="U1171" t="str">
        <f t="shared" si="55"/>
        <v>Bush, George H.W.</v>
      </c>
      <c r="V1171" t="str">
        <f>_xlfn.XLOOKUP(INDEX('state-winning-votes'!$A$1:$L$53,MATCH($C1171,'state-winning-votes'!$A:$A,0),MATCH($A1171,'state-winning-votes'!$A$2:$L$2,0)),$L:$L,$H:$H)</f>
        <v>Bush, George H.W.</v>
      </c>
      <c r="W1171" t="str">
        <f>VLOOKUP(A1171,'national-winners'!$A$2:$B$13,2,0)</f>
        <v>Bush, George H.W.</v>
      </c>
      <c r="X1171" t="str">
        <f t="shared" si="56"/>
        <v xml:space="preserve"> George H.W. Bush (W)</v>
      </c>
    </row>
    <row r="1172" spans="1:24" x14ac:dyDescent="0.25">
      <c r="A1172">
        <v>1988</v>
      </c>
      <c r="B1172" t="s">
        <v>109</v>
      </c>
      <c r="C1172" t="s">
        <v>110</v>
      </c>
      <c r="D1172">
        <v>32</v>
      </c>
      <c r="E1172">
        <v>88</v>
      </c>
      <c r="F1172">
        <v>65</v>
      </c>
      <c r="G1172" t="s">
        <v>16</v>
      </c>
      <c r="H1172" t="s">
        <v>209</v>
      </c>
      <c r="I1172" t="str">
        <f t="shared" si="54"/>
        <v>Paul, Ronald ""Ron""(L)</v>
      </c>
      <c r="J1172" t="s">
        <v>29</v>
      </c>
      <c r="K1172" t="b">
        <v>0</v>
      </c>
      <c r="L1172">
        <v>3520</v>
      </c>
      <c r="M1172">
        <v>343133</v>
      </c>
      <c r="N1172">
        <v>20171015</v>
      </c>
      <c r="O1172" t="s">
        <v>19</v>
      </c>
      <c r="P1172" t="str">
        <f>IF(VLOOKUP(A1172,'national-winners'!$A$2:$B$13,2,0)=H1172,"W","L")</f>
        <v>L</v>
      </c>
      <c r="Q1172">
        <f>MATCH(C1172,'state-winning-votes'!A:A,0)</f>
        <v>36</v>
      </c>
      <c r="R1172">
        <f>MATCH(A1172,'state-winning-votes'!$A$2:$L$2,0)</f>
        <v>5</v>
      </c>
      <c r="S1172" cm="1">
        <f t="array" ref="S1172">INDEX('state-winning-votes'!$A$1:$L$53,$Q1172,$R1172)</f>
        <v>206040</v>
      </c>
      <c r="T1172">
        <f>INDEX('state-winning-votes'!$A$1:$L$53,MATCH($C1172,'state-winning-votes'!$A:$A,0),MATCH($A1172,'state-winning-votes'!$A$2:$L$2,0))</f>
        <v>206040</v>
      </c>
      <c r="U1172" t="str">
        <f t="shared" si="55"/>
        <v>Bush, George H.W.</v>
      </c>
      <c r="V1172" t="str">
        <f>_xlfn.XLOOKUP(INDEX('state-winning-votes'!$A$1:$L$53,MATCH($C1172,'state-winning-votes'!$A:$A,0),MATCH($A1172,'state-winning-votes'!$A$2:$L$2,0)),$L:$L,$H:$H)</f>
        <v>Bush, George H.W.</v>
      </c>
      <c r="W1172" t="str">
        <f>VLOOKUP(A1172,'national-winners'!$A$2:$B$13,2,0)</f>
        <v>Bush, George H.W.</v>
      </c>
      <c r="X1172" t="str">
        <f t="shared" si="56"/>
        <v xml:space="preserve"> George H.W. Bush (W)</v>
      </c>
    </row>
    <row r="1173" spans="1:24" x14ac:dyDescent="0.25">
      <c r="A1173">
        <v>1988</v>
      </c>
      <c r="B1173" t="s">
        <v>109</v>
      </c>
      <c r="C1173" t="s">
        <v>110</v>
      </c>
      <c r="D1173">
        <v>32</v>
      </c>
      <c r="E1173">
        <v>88</v>
      </c>
      <c r="F1173">
        <v>65</v>
      </c>
      <c r="G1173" t="s">
        <v>16</v>
      </c>
      <c r="H1173" t="s">
        <v>210</v>
      </c>
      <c r="I1173" t="str">
        <f t="shared" si="54"/>
        <v>Fulani, Lenora(L)</v>
      </c>
      <c r="J1173" t="s">
        <v>211</v>
      </c>
      <c r="K1173" t="b">
        <v>0</v>
      </c>
      <c r="L1173">
        <v>835</v>
      </c>
      <c r="M1173">
        <v>343133</v>
      </c>
      <c r="N1173">
        <v>20171015</v>
      </c>
      <c r="O1173" t="s">
        <v>19</v>
      </c>
      <c r="P1173" t="str">
        <f>IF(VLOOKUP(A1173,'national-winners'!$A$2:$B$13,2,0)=H1173,"W","L")</f>
        <v>L</v>
      </c>
      <c r="Q1173">
        <f>MATCH(C1173,'state-winning-votes'!A:A,0)</f>
        <v>36</v>
      </c>
      <c r="R1173">
        <f>MATCH(A1173,'state-winning-votes'!$A$2:$L$2,0)</f>
        <v>5</v>
      </c>
      <c r="S1173" cm="1">
        <f t="array" ref="S1173">INDEX('state-winning-votes'!$A$1:$L$53,$Q1173,$R1173)</f>
        <v>206040</v>
      </c>
      <c r="T1173">
        <f>INDEX('state-winning-votes'!$A$1:$L$53,MATCH($C1173,'state-winning-votes'!$A:$A,0),MATCH($A1173,'state-winning-votes'!$A$2:$L$2,0))</f>
        <v>206040</v>
      </c>
      <c r="U1173" t="str">
        <f t="shared" si="55"/>
        <v>Bush, George H.W.</v>
      </c>
      <c r="V1173" t="str">
        <f>_xlfn.XLOOKUP(INDEX('state-winning-votes'!$A$1:$L$53,MATCH($C1173,'state-winning-votes'!$A:$A,0),MATCH($A1173,'state-winning-votes'!$A$2:$L$2,0)),$L:$L,$H:$H)</f>
        <v>Bush, George H.W.</v>
      </c>
      <c r="W1173" t="str">
        <f>VLOOKUP(A1173,'national-winners'!$A$2:$B$13,2,0)</f>
        <v>Bush, George H.W.</v>
      </c>
      <c r="X1173" t="str">
        <f t="shared" si="56"/>
        <v xml:space="preserve"> George H.W. Bush (W)</v>
      </c>
    </row>
    <row r="1174" spans="1:24" x14ac:dyDescent="0.25">
      <c r="A1174">
        <v>1988</v>
      </c>
      <c r="B1174" t="s">
        <v>111</v>
      </c>
      <c r="C1174" t="s">
        <v>112</v>
      </c>
      <c r="D1174">
        <v>33</v>
      </c>
      <c r="E1174">
        <v>12</v>
      </c>
      <c r="F1174">
        <v>4</v>
      </c>
      <c r="G1174" t="s">
        <v>16</v>
      </c>
      <c r="H1174" t="s">
        <v>207</v>
      </c>
      <c r="I1174" t="str">
        <f t="shared" si="54"/>
        <v>Bush, George H.W.(W)</v>
      </c>
      <c r="J1174" t="s">
        <v>21</v>
      </c>
      <c r="K1174" t="b">
        <v>0</v>
      </c>
      <c r="L1174">
        <v>281537</v>
      </c>
      <c r="M1174">
        <v>450525</v>
      </c>
      <c r="N1174">
        <v>20171015</v>
      </c>
      <c r="O1174" t="s">
        <v>19</v>
      </c>
      <c r="P1174" t="str">
        <f>IF(VLOOKUP(A1174,'national-winners'!$A$2:$B$13,2,0)=H1174,"W","L")</f>
        <v>W</v>
      </c>
      <c r="Q1174">
        <f>MATCH(C1174,'state-winning-votes'!A:A,0)</f>
        <v>33</v>
      </c>
      <c r="R1174">
        <f>MATCH(A1174,'state-winning-votes'!$A$2:$L$2,0)</f>
        <v>5</v>
      </c>
      <c r="S1174" cm="1">
        <f t="array" ref="S1174">INDEX('state-winning-votes'!$A$1:$L$53,$Q1174,$R1174)</f>
        <v>281537</v>
      </c>
      <c r="T1174">
        <f>INDEX('state-winning-votes'!$A$1:$L$53,MATCH($C1174,'state-winning-votes'!$A:$A,0),MATCH($A1174,'state-winning-votes'!$A$2:$L$2,0))</f>
        <v>281537</v>
      </c>
      <c r="U1174" t="str">
        <f t="shared" si="55"/>
        <v>Bush, George H.W.</v>
      </c>
      <c r="V1174" t="str">
        <f>_xlfn.XLOOKUP(INDEX('state-winning-votes'!$A$1:$L$53,MATCH($C1174,'state-winning-votes'!$A:$A,0),MATCH($A1174,'state-winning-votes'!$A$2:$L$2,0)),$L:$L,$H:$H)</f>
        <v>Bush, George H.W.</v>
      </c>
      <c r="W1174" t="str">
        <f>VLOOKUP(A1174,'national-winners'!$A$2:$B$13,2,0)</f>
        <v>Bush, George H.W.</v>
      </c>
      <c r="X1174" t="str">
        <f t="shared" si="56"/>
        <v xml:space="preserve"> George H.W. Bush (W)</v>
      </c>
    </row>
    <row r="1175" spans="1:24" x14ac:dyDescent="0.25">
      <c r="A1175">
        <v>1988</v>
      </c>
      <c r="B1175" t="s">
        <v>111</v>
      </c>
      <c r="C1175" t="s">
        <v>112</v>
      </c>
      <c r="D1175">
        <v>33</v>
      </c>
      <c r="E1175">
        <v>12</v>
      </c>
      <c r="F1175">
        <v>4</v>
      </c>
      <c r="G1175" t="s">
        <v>16</v>
      </c>
      <c r="H1175" t="s">
        <v>208</v>
      </c>
      <c r="I1175" t="str">
        <f t="shared" si="54"/>
        <v>Dukakis, Michael(L)</v>
      </c>
      <c r="J1175" t="s">
        <v>18</v>
      </c>
      <c r="K1175" t="b">
        <v>0</v>
      </c>
      <c r="L1175">
        <v>163696</v>
      </c>
      <c r="M1175">
        <v>450525</v>
      </c>
      <c r="N1175">
        <v>20171015</v>
      </c>
      <c r="O1175" t="s">
        <v>19</v>
      </c>
      <c r="P1175" t="str">
        <f>IF(VLOOKUP(A1175,'national-winners'!$A$2:$B$13,2,0)=H1175,"W","L")</f>
        <v>L</v>
      </c>
      <c r="Q1175">
        <f>MATCH(C1175,'state-winning-votes'!A:A,0)</f>
        <v>33</v>
      </c>
      <c r="R1175">
        <f>MATCH(A1175,'state-winning-votes'!$A$2:$L$2,0)</f>
        <v>5</v>
      </c>
      <c r="S1175" cm="1">
        <f t="array" ref="S1175">INDEX('state-winning-votes'!$A$1:$L$53,$Q1175,$R1175)</f>
        <v>281537</v>
      </c>
      <c r="T1175">
        <f>INDEX('state-winning-votes'!$A$1:$L$53,MATCH($C1175,'state-winning-votes'!$A:$A,0),MATCH($A1175,'state-winning-votes'!$A$2:$L$2,0))</f>
        <v>281537</v>
      </c>
      <c r="U1175" t="str">
        <f t="shared" si="55"/>
        <v>Bush, George H.W.</v>
      </c>
      <c r="V1175" t="str">
        <f>_xlfn.XLOOKUP(INDEX('state-winning-votes'!$A$1:$L$53,MATCH($C1175,'state-winning-votes'!$A:$A,0),MATCH($A1175,'state-winning-votes'!$A$2:$L$2,0)),$L:$L,$H:$H)</f>
        <v>Bush, George H.W.</v>
      </c>
      <c r="W1175" t="str">
        <f>VLOOKUP(A1175,'national-winners'!$A$2:$B$13,2,0)</f>
        <v>Bush, George H.W.</v>
      </c>
      <c r="X1175" t="str">
        <f t="shared" si="56"/>
        <v xml:space="preserve"> George H.W. Bush (W)</v>
      </c>
    </row>
    <row r="1176" spans="1:24" x14ac:dyDescent="0.25">
      <c r="A1176">
        <v>1988</v>
      </c>
      <c r="B1176" t="s">
        <v>111</v>
      </c>
      <c r="C1176" t="s">
        <v>112</v>
      </c>
      <c r="D1176">
        <v>33</v>
      </c>
      <c r="E1176">
        <v>12</v>
      </c>
      <c r="F1176">
        <v>4</v>
      </c>
      <c r="G1176" t="s">
        <v>16</v>
      </c>
      <c r="H1176" t="s">
        <v>209</v>
      </c>
      <c r="I1176" t="str">
        <f t="shared" si="54"/>
        <v>Paul, Ronald ""Ron""(L)</v>
      </c>
      <c r="J1176" t="s">
        <v>29</v>
      </c>
      <c r="K1176" t="b">
        <v>0</v>
      </c>
      <c r="L1176">
        <v>4502</v>
      </c>
      <c r="M1176">
        <v>450525</v>
      </c>
      <c r="N1176">
        <v>20171015</v>
      </c>
      <c r="O1176" t="s">
        <v>19</v>
      </c>
      <c r="P1176" t="str">
        <f>IF(VLOOKUP(A1176,'national-winners'!$A$2:$B$13,2,0)=H1176,"W","L")</f>
        <v>L</v>
      </c>
      <c r="Q1176">
        <f>MATCH(C1176,'state-winning-votes'!A:A,0)</f>
        <v>33</v>
      </c>
      <c r="R1176">
        <f>MATCH(A1176,'state-winning-votes'!$A$2:$L$2,0)</f>
        <v>5</v>
      </c>
      <c r="S1176" cm="1">
        <f t="array" ref="S1176">INDEX('state-winning-votes'!$A$1:$L$53,$Q1176,$R1176)</f>
        <v>281537</v>
      </c>
      <c r="T1176">
        <f>INDEX('state-winning-votes'!$A$1:$L$53,MATCH($C1176,'state-winning-votes'!$A:$A,0),MATCH($A1176,'state-winning-votes'!$A$2:$L$2,0))</f>
        <v>281537</v>
      </c>
      <c r="U1176" t="str">
        <f t="shared" si="55"/>
        <v>Bush, George H.W.</v>
      </c>
      <c r="V1176" t="str">
        <f>_xlfn.XLOOKUP(INDEX('state-winning-votes'!$A$1:$L$53,MATCH($C1176,'state-winning-votes'!$A:$A,0),MATCH($A1176,'state-winning-votes'!$A$2:$L$2,0)),$L:$L,$H:$H)</f>
        <v>Bush, George H.W.</v>
      </c>
      <c r="W1176" t="str">
        <f>VLOOKUP(A1176,'national-winners'!$A$2:$B$13,2,0)</f>
        <v>Bush, George H.W.</v>
      </c>
      <c r="X1176" t="str">
        <f t="shared" si="56"/>
        <v xml:space="preserve"> George H.W. Bush (W)</v>
      </c>
    </row>
    <row r="1177" spans="1:24" x14ac:dyDescent="0.25">
      <c r="A1177">
        <v>1988</v>
      </c>
      <c r="B1177" t="s">
        <v>111</v>
      </c>
      <c r="C1177" t="s">
        <v>112</v>
      </c>
      <c r="D1177">
        <v>33</v>
      </c>
      <c r="E1177">
        <v>12</v>
      </c>
      <c r="F1177">
        <v>4</v>
      </c>
      <c r="G1177" t="s">
        <v>16</v>
      </c>
      <c r="H1177" t="s">
        <v>210</v>
      </c>
      <c r="I1177" t="str">
        <f t="shared" si="54"/>
        <v>Fulani, Lenora(L)</v>
      </c>
      <c r="J1177" t="s">
        <v>211</v>
      </c>
      <c r="K1177" t="b">
        <v>0</v>
      </c>
      <c r="L1177">
        <v>790</v>
      </c>
      <c r="M1177">
        <v>450525</v>
      </c>
      <c r="N1177">
        <v>20171015</v>
      </c>
      <c r="O1177" t="s">
        <v>19</v>
      </c>
      <c r="P1177" t="str">
        <f>IF(VLOOKUP(A1177,'national-winners'!$A$2:$B$13,2,0)=H1177,"W","L")</f>
        <v>L</v>
      </c>
      <c r="Q1177">
        <f>MATCH(C1177,'state-winning-votes'!A:A,0)</f>
        <v>33</v>
      </c>
      <c r="R1177">
        <f>MATCH(A1177,'state-winning-votes'!$A$2:$L$2,0)</f>
        <v>5</v>
      </c>
      <c r="S1177" cm="1">
        <f t="array" ref="S1177">INDEX('state-winning-votes'!$A$1:$L$53,$Q1177,$R1177)</f>
        <v>281537</v>
      </c>
      <c r="T1177">
        <f>INDEX('state-winning-votes'!$A$1:$L$53,MATCH($C1177,'state-winning-votes'!$A:$A,0),MATCH($A1177,'state-winning-votes'!$A$2:$L$2,0))</f>
        <v>281537</v>
      </c>
      <c r="U1177" t="str">
        <f t="shared" si="55"/>
        <v>Bush, George H.W.</v>
      </c>
      <c r="V1177" t="str">
        <f>_xlfn.XLOOKUP(INDEX('state-winning-votes'!$A$1:$L$53,MATCH($C1177,'state-winning-votes'!$A:$A,0),MATCH($A1177,'state-winning-votes'!$A$2:$L$2,0)),$L:$L,$H:$H)</f>
        <v>Bush, George H.W.</v>
      </c>
      <c r="W1177" t="str">
        <f>VLOOKUP(A1177,'national-winners'!$A$2:$B$13,2,0)</f>
        <v>Bush, George H.W.</v>
      </c>
      <c r="X1177" t="str">
        <f t="shared" si="56"/>
        <v xml:space="preserve"> George H.W. Bush (W)</v>
      </c>
    </row>
    <row r="1178" spans="1:24" x14ac:dyDescent="0.25">
      <c r="A1178">
        <v>1988</v>
      </c>
      <c r="B1178" t="s">
        <v>113</v>
      </c>
      <c r="C1178" t="s">
        <v>114</v>
      </c>
      <c r="D1178">
        <v>34</v>
      </c>
      <c r="E1178">
        <v>22</v>
      </c>
      <c r="F1178">
        <v>12</v>
      </c>
      <c r="G1178" t="s">
        <v>16</v>
      </c>
      <c r="H1178" t="s">
        <v>207</v>
      </c>
      <c r="I1178" t="str">
        <f t="shared" si="54"/>
        <v>Bush, George H.W.(W)</v>
      </c>
      <c r="J1178" t="s">
        <v>21</v>
      </c>
      <c r="K1178" t="b">
        <v>0</v>
      </c>
      <c r="L1178">
        <v>1743192</v>
      </c>
      <c r="M1178">
        <v>3099553</v>
      </c>
      <c r="N1178">
        <v>20171015</v>
      </c>
      <c r="O1178" t="s">
        <v>19</v>
      </c>
      <c r="P1178" t="str">
        <f>IF(VLOOKUP(A1178,'national-winners'!$A$2:$B$13,2,0)=H1178,"W","L")</f>
        <v>W</v>
      </c>
      <c r="Q1178">
        <f>MATCH(C1178,'state-winning-votes'!A:A,0)</f>
        <v>34</v>
      </c>
      <c r="R1178">
        <f>MATCH(A1178,'state-winning-votes'!$A$2:$L$2,0)</f>
        <v>5</v>
      </c>
      <c r="S1178" cm="1">
        <f t="array" ref="S1178">INDEX('state-winning-votes'!$A$1:$L$53,$Q1178,$R1178)</f>
        <v>1743192</v>
      </c>
      <c r="T1178">
        <f>INDEX('state-winning-votes'!$A$1:$L$53,MATCH($C1178,'state-winning-votes'!$A:$A,0),MATCH($A1178,'state-winning-votes'!$A$2:$L$2,0))</f>
        <v>1743192</v>
      </c>
      <c r="U1178" t="str">
        <f t="shared" si="55"/>
        <v>Bush, George H.W.</v>
      </c>
      <c r="V1178" t="str">
        <f>_xlfn.XLOOKUP(INDEX('state-winning-votes'!$A$1:$L$53,MATCH($C1178,'state-winning-votes'!$A:$A,0),MATCH($A1178,'state-winning-votes'!$A$2:$L$2,0)),$L:$L,$H:$H)</f>
        <v>Bush, George H.W.</v>
      </c>
      <c r="W1178" t="str">
        <f>VLOOKUP(A1178,'national-winners'!$A$2:$B$13,2,0)</f>
        <v>Bush, George H.W.</v>
      </c>
      <c r="X1178" t="str">
        <f t="shared" si="56"/>
        <v xml:space="preserve"> George H.W. Bush (W)</v>
      </c>
    </row>
    <row r="1179" spans="1:24" x14ac:dyDescent="0.25">
      <c r="A1179">
        <v>1988</v>
      </c>
      <c r="B1179" t="s">
        <v>113</v>
      </c>
      <c r="C1179" t="s">
        <v>114</v>
      </c>
      <c r="D1179">
        <v>34</v>
      </c>
      <c r="E1179">
        <v>22</v>
      </c>
      <c r="F1179">
        <v>12</v>
      </c>
      <c r="G1179" t="s">
        <v>16</v>
      </c>
      <c r="H1179" t="s">
        <v>208</v>
      </c>
      <c r="I1179" t="str">
        <f t="shared" si="54"/>
        <v>Dukakis, Michael(L)</v>
      </c>
      <c r="J1179" t="s">
        <v>18</v>
      </c>
      <c r="K1179" t="b">
        <v>0</v>
      </c>
      <c r="L1179">
        <v>1320352</v>
      </c>
      <c r="M1179">
        <v>3099553</v>
      </c>
      <c r="N1179">
        <v>20171015</v>
      </c>
      <c r="O1179" t="s">
        <v>19</v>
      </c>
      <c r="P1179" t="str">
        <f>IF(VLOOKUP(A1179,'national-winners'!$A$2:$B$13,2,0)=H1179,"W","L")</f>
        <v>L</v>
      </c>
      <c r="Q1179">
        <f>MATCH(C1179,'state-winning-votes'!A:A,0)</f>
        <v>34</v>
      </c>
      <c r="R1179">
        <f>MATCH(A1179,'state-winning-votes'!$A$2:$L$2,0)</f>
        <v>5</v>
      </c>
      <c r="S1179" cm="1">
        <f t="array" ref="S1179">INDEX('state-winning-votes'!$A$1:$L$53,$Q1179,$R1179)</f>
        <v>1743192</v>
      </c>
      <c r="T1179">
        <f>INDEX('state-winning-votes'!$A$1:$L$53,MATCH($C1179,'state-winning-votes'!$A:$A,0),MATCH($A1179,'state-winning-votes'!$A$2:$L$2,0))</f>
        <v>1743192</v>
      </c>
      <c r="U1179" t="str">
        <f t="shared" si="55"/>
        <v>Bush, George H.W.</v>
      </c>
      <c r="V1179" t="str">
        <f>_xlfn.XLOOKUP(INDEX('state-winning-votes'!$A$1:$L$53,MATCH($C1179,'state-winning-votes'!$A:$A,0),MATCH($A1179,'state-winning-votes'!$A$2:$L$2,0)),$L:$L,$H:$H)</f>
        <v>Bush, George H.W.</v>
      </c>
      <c r="W1179" t="str">
        <f>VLOOKUP(A1179,'national-winners'!$A$2:$B$13,2,0)</f>
        <v>Bush, George H.W.</v>
      </c>
      <c r="X1179" t="str">
        <f t="shared" si="56"/>
        <v xml:space="preserve"> George H.W. Bush (W)</v>
      </c>
    </row>
    <row r="1180" spans="1:24" x14ac:dyDescent="0.25">
      <c r="A1180">
        <v>1988</v>
      </c>
      <c r="B1180" t="s">
        <v>113</v>
      </c>
      <c r="C1180" t="s">
        <v>114</v>
      </c>
      <c r="D1180">
        <v>34</v>
      </c>
      <c r="E1180">
        <v>22</v>
      </c>
      <c r="F1180">
        <v>12</v>
      </c>
      <c r="G1180" t="s">
        <v>16</v>
      </c>
      <c r="H1180" t="s">
        <v>223</v>
      </c>
      <c r="I1180" t="str">
        <f t="shared" si="54"/>
        <v>Herberg G., Lewin(L)</v>
      </c>
      <c r="J1180" t="s">
        <v>45</v>
      </c>
      <c r="K1180" t="b">
        <v>0</v>
      </c>
      <c r="L1180">
        <v>9953</v>
      </c>
      <c r="M1180">
        <v>3099553</v>
      </c>
      <c r="N1180">
        <v>20171015</v>
      </c>
      <c r="O1180" t="s">
        <v>19</v>
      </c>
      <c r="P1180" t="str">
        <f>IF(VLOOKUP(A1180,'national-winners'!$A$2:$B$13,2,0)=H1180,"W","L")</f>
        <v>L</v>
      </c>
      <c r="Q1180">
        <f>MATCH(C1180,'state-winning-votes'!A:A,0)</f>
        <v>34</v>
      </c>
      <c r="R1180">
        <f>MATCH(A1180,'state-winning-votes'!$A$2:$L$2,0)</f>
        <v>5</v>
      </c>
      <c r="S1180" cm="1">
        <f t="array" ref="S1180">INDEX('state-winning-votes'!$A$1:$L$53,$Q1180,$R1180)</f>
        <v>1743192</v>
      </c>
      <c r="T1180">
        <f>INDEX('state-winning-votes'!$A$1:$L$53,MATCH($C1180,'state-winning-votes'!$A:$A,0),MATCH($A1180,'state-winning-votes'!$A$2:$L$2,0))</f>
        <v>1743192</v>
      </c>
      <c r="U1180" t="str">
        <f t="shared" si="55"/>
        <v>Bush, George H.W.</v>
      </c>
      <c r="V1180" t="str">
        <f>_xlfn.XLOOKUP(INDEX('state-winning-votes'!$A$1:$L$53,MATCH($C1180,'state-winning-votes'!$A:$A,0),MATCH($A1180,'state-winning-votes'!$A$2:$L$2,0)),$L:$L,$H:$H)</f>
        <v>Bush, George H.W.</v>
      </c>
      <c r="W1180" t="str">
        <f>VLOOKUP(A1180,'national-winners'!$A$2:$B$13,2,0)</f>
        <v>Bush, George H.W.</v>
      </c>
      <c r="X1180" t="str">
        <f t="shared" si="56"/>
        <v xml:space="preserve"> George H.W. Bush (W)</v>
      </c>
    </row>
    <row r="1181" spans="1:24" x14ac:dyDescent="0.25">
      <c r="A1181">
        <v>1988</v>
      </c>
      <c r="B1181" t="s">
        <v>113</v>
      </c>
      <c r="C1181" t="s">
        <v>114</v>
      </c>
      <c r="D1181">
        <v>34</v>
      </c>
      <c r="E1181">
        <v>22</v>
      </c>
      <c r="F1181">
        <v>12</v>
      </c>
      <c r="G1181" t="s">
        <v>16</v>
      </c>
      <c r="H1181" t="s">
        <v>209</v>
      </c>
      <c r="I1181" t="str">
        <f t="shared" si="54"/>
        <v>Paul, Ronald ""Ron""(L)</v>
      </c>
      <c r="J1181" t="s">
        <v>29</v>
      </c>
      <c r="K1181" t="b">
        <v>0</v>
      </c>
      <c r="L1181">
        <v>8421</v>
      </c>
      <c r="M1181">
        <v>3099553</v>
      </c>
      <c r="N1181">
        <v>20171015</v>
      </c>
      <c r="O1181" t="s">
        <v>19</v>
      </c>
      <c r="P1181" t="str">
        <f>IF(VLOOKUP(A1181,'national-winners'!$A$2:$B$13,2,0)=H1181,"W","L")</f>
        <v>L</v>
      </c>
      <c r="Q1181">
        <f>MATCH(C1181,'state-winning-votes'!A:A,0)</f>
        <v>34</v>
      </c>
      <c r="R1181">
        <f>MATCH(A1181,'state-winning-votes'!$A$2:$L$2,0)</f>
        <v>5</v>
      </c>
      <c r="S1181" cm="1">
        <f t="array" ref="S1181">INDEX('state-winning-votes'!$A$1:$L$53,$Q1181,$R1181)</f>
        <v>1743192</v>
      </c>
      <c r="T1181">
        <f>INDEX('state-winning-votes'!$A$1:$L$53,MATCH($C1181,'state-winning-votes'!$A:$A,0),MATCH($A1181,'state-winning-votes'!$A$2:$L$2,0))</f>
        <v>1743192</v>
      </c>
      <c r="U1181" t="str">
        <f t="shared" si="55"/>
        <v>Bush, George H.W.</v>
      </c>
      <c r="V1181" t="str">
        <f>_xlfn.XLOOKUP(INDEX('state-winning-votes'!$A$1:$L$53,MATCH($C1181,'state-winning-votes'!$A:$A,0),MATCH($A1181,'state-winning-votes'!$A$2:$L$2,0)),$L:$L,$H:$H)</f>
        <v>Bush, George H.W.</v>
      </c>
      <c r="W1181" t="str">
        <f>VLOOKUP(A1181,'national-winners'!$A$2:$B$13,2,0)</f>
        <v>Bush, George H.W.</v>
      </c>
      <c r="X1181" t="str">
        <f t="shared" si="56"/>
        <v xml:space="preserve"> George H.W. Bush (W)</v>
      </c>
    </row>
    <row r="1182" spans="1:24" x14ac:dyDescent="0.25">
      <c r="A1182">
        <v>1988</v>
      </c>
      <c r="B1182" t="s">
        <v>113</v>
      </c>
      <c r="C1182" t="s">
        <v>114</v>
      </c>
      <c r="D1182">
        <v>34</v>
      </c>
      <c r="E1182">
        <v>22</v>
      </c>
      <c r="F1182">
        <v>12</v>
      </c>
      <c r="G1182" t="s">
        <v>16</v>
      </c>
      <c r="H1182" t="s">
        <v>210</v>
      </c>
      <c r="I1182" t="str">
        <f t="shared" si="54"/>
        <v>Fulani, Lenora(L)</v>
      </c>
      <c r="J1182" t="s">
        <v>211</v>
      </c>
      <c r="K1182" t="b">
        <v>0</v>
      </c>
      <c r="L1182">
        <v>5139</v>
      </c>
      <c r="M1182">
        <v>3099553</v>
      </c>
      <c r="N1182">
        <v>20171015</v>
      </c>
      <c r="O1182" t="s">
        <v>19</v>
      </c>
      <c r="P1182" t="str">
        <f>IF(VLOOKUP(A1182,'national-winners'!$A$2:$B$13,2,0)=H1182,"W","L")</f>
        <v>L</v>
      </c>
      <c r="Q1182">
        <f>MATCH(C1182,'state-winning-votes'!A:A,0)</f>
        <v>34</v>
      </c>
      <c r="R1182">
        <f>MATCH(A1182,'state-winning-votes'!$A$2:$L$2,0)</f>
        <v>5</v>
      </c>
      <c r="S1182" cm="1">
        <f t="array" ref="S1182">INDEX('state-winning-votes'!$A$1:$L$53,$Q1182,$R1182)</f>
        <v>1743192</v>
      </c>
      <c r="T1182">
        <f>INDEX('state-winning-votes'!$A$1:$L$53,MATCH($C1182,'state-winning-votes'!$A:$A,0),MATCH($A1182,'state-winning-votes'!$A$2:$L$2,0))</f>
        <v>1743192</v>
      </c>
      <c r="U1182" t="str">
        <f t="shared" si="55"/>
        <v>Bush, George H.W.</v>
      </c>
      <c r="V1182" t="str">
        <f>_xlfn.XLOOKUP(INDEX('state-winning-votes'!$A$1:$L$53,MATCH($C1182,'state-winning-votes'!$A:$A,0),MATCH($A1182,'state-winning-votes'!$A$2:$L$2,0)),$L:$L,$H:$H)</f>
        <v>Bush, George H.W.</v>
      </c>
      <c r="W1182" t="str">
        <f>VLOOKUP(A1182,'national-winners'!$A$2:$B$13,2,0)</f>
        <v>Bush, George H.W.</v>
      </c>
      <c r="X1182" t="str">
        <f t="shared" si="56"/>
        <v xml:space="preserve"> George H.W. Bush (W)</v>
      </c>
    </row>
    <row r="1183" spans="1:24" x14ac:dyDescent="0.25">
      <c r="A1183">
        <v>1988</v>
      </c>
      <c r="B1183" t="s">
        <v>113</v>
      </c>
      <c r="C1183" t="s">
        <v>114</v>
      </c>
      <c r="D1183">
        <v>34</v>
      </c>
      <c r="E1183">
        <v>22</v>
      </c>
      <c r="F1183">
        <v>12</v>
      </c>
      <c r="G1183" t="s">
        <v>16</v>
      </c>
      <c r="H1183" t="s">
        <v>34</v>
      </c>
      <c r="I1183" t="str">
        <f t="shared" si="54"/>
        <v>McCarthy, Eugene ""Gene""(L)</v>
      </c>
      <c r="J1183" t="s">
        <v>224</v>
      </c>
      <c r="K1183" t="b">
        <v>0</v>
      </c>
      <c r="L1183">
        <v>3454</v>
      </c>
      <c r="M1183">
        <v>3099553</v>
      </c>
      <c r="N1183">
        <v>20171015</v>
      </c>
      <c r="O1183" t="s">
        <v>19</v>
      </c>
      <c r="P1183" t="str">
        <f>IF(VLOOKUP(A1183,'national-winners'!$A$2:$B$13,2,0)=H1183,"W","L")</f>
        <v>L</v>
      </c>
      <c r="Q1183">
        <f>MATCH(C1183,'state-winning-votes'!A:A,0)</f>
        <v>34</v>
      </c>
      <c r="R1183">
        <f>MATCH(A1183,'state-winning-votes'!$A$2:$L$2,0)</f>
        <v>5</v>
      </c>
      <c r="S1183" cm="1">
        <f t="array" ref="S1183">INDEX('state-winning-votes'!$A$1:$L$53,$Q1183,$R1183)</f>
        <v>1743192</v>
      </c>
      <c r="T1183">
        <f>INDEX('state-winning-votes'!$A$1:$L$53,MATCH($C1183,'state-winning-votes'!$A:$A,0),MATCH($A1183,'state-winning-votes'!$A$2:$L$2,0))</f>
        <v>1743192</v>
      </c>
      <c r="U1183" t="str">
        <f t="shared" si="55"/>
        <v>Bush, George H.W.</v>
      </c>
      <c r="V1183" t="str">
        <f>_xlfn.XLOOKUP(INDEX('state-winning-votes'!$A$1:$L$53,MATCH($C1183,'state-winning-votes'!$A:$A,0),MATCH($A1183,'state-winning-votes'!$A$2:$L$2,0)),$L:$L,$H:$H)</f>
        <v>Bush, George H.W.</v>
      </c>
      <c r="W1183" t="str">
        <f>VLOOKUP(A1183,'national-winners'!$A$2:$B$13,2,0)</f>
        <v>Bush, George H.W.</v>
      </c>
      <c r="X1183" t="str">
        <f t="shared" si="56"/>
        <v xml:space="preserve"> George H.W. Bush (W)</v>
      </c>
    </row>
    <row r="1184" spans="1:24" x14ac:dyDescent="0.25">
      <c r="A1184">
        <v>1988</v>
      </c>
      <c r="B1184" t="s">
        <v>113</v>
      </c>
      <c r="C1184" t="s">
        <v>114</v>
      </c>
      <c r="D1184">
        <v>34</v>
      </c>
      <c r="E1184">
        <v>22</v>
      </c>
      <c r="F1184">
        <v>12</v>
      </c>
      <c r="G1184" t="s">
        <v>16</v>
      </c>
      <c r="H1184" t="s">
        <v>214</v>
      </c>
      <c r="I1184" t="str">
        <f t="shared" si="54"/>
        <v>Kenoyer, Willa(L)</v>
      </c>
      <c r="J1184" t="s">
        <v>100</v>
      </c>
      <c r="K1184" t="b">
        <v>0</v>
      </c>
      <c r="L1184">
        <v>2587</v>
      </c>
      <c r="M1184">
        <v>3099553</v>
      </c>
      <c r="N1184">
        <v>20171015</v>
      </c>
      <c r="O1184" t="s">
        <v>19</v>
      </c>
      <c r="P1184" t="str">
        <f>IF(VLOOKUP(A1184,'national-winners'!$A$2:$B$13,2,0)=H1184,"W","L")</f>
        <v>L</v>
      </c>
      <c r="Q1184">
        <f>MATCH(C1184,'state-winning-votes'!A:A,0)</f>
        <v>34</v>
      </c>
      <c r="R1184">
        <f>MATCH(A1184,'state-winning-votes'!$A$2:$L$2,0)</f>
        <v>5</v>
      </c>
      <c r="S1184" cm="1">
        <f t="array" ref="S1184">INDEX('state-winning-votes'!$A$1:$L$53,$Q1184,$R1184)</f>
        <v>1743192</v>
      </c>
      <c r="T1184">
        <f>INDEX('state-winning-votes'!$A$1:$L$53,MATCH($C1184,'state-winning-votes'!$A:$A,0),MATCH($A1184,'state-winning-votes'!$A$2:$L$2,0))</f>
        <v>1743192</v>
      </c>
      <c r="U1184" t="str">
        <f t="shared" si="55"/>
        <v>Bush, George H.W.</v>
      </c>
      <c r="V1184" t="str">
        <f>_xlfn.XLOOKUP(INDEX('state-winning-votes'!$A$1:$L$53,MATCH($C1184,'state-winning-votes'!$A:$A,0),MATCH($A1184,'state-winning-votes'!$A$2:$L$2,0)),$L:$L,$H:$H)</f>
        <v>Bush, George H.W.</v>
      </c>
      <c r="W1184" t="str">
        <f>VLOOKUP(A1184,'national-winners'!$A$2:$B$13,2,0)</f>
        <v>Bush, George H.W.</v>
      </c>
      <c r="X1184" t="str">
        <f t="shared" si="56"/>
        <v xml:space="preserve"> George H.W. Bush (W)</v>
      </c>
    </row>
    <row r="1185" spans="1:24" x14ac:dyDescent="0.25">
      <c r="A1185">
        <v>1988</v>
      </c>
      <c r="B1185" t="s">
        <v>113</v>
      </c>
      <c r="C1185" t="s">
        <v>114</v>
      </c>
      <c r="D1185">
        <v>34</v>
      </c>
      <c r="E1185">
        <v>22</v>
      </c>
      <c r="F1185">
        <v>12</v>
      </c>
      <c r="G1185" t="s">
        <v>16</v>
      </c>
      <c r="H1185" t="s">
        <v>217</v>
      </c>
      <c r="I1185" t="str">
        <f t="shared" si="54"/>
        <v>Duke, David(L)</v>
      </c>
      <c r="J1185" t="s">
        <v>192</v>
      </c>
      <c r="K1185" t="b">
        <v>0</v>
      </c>
      <c r="L1185">
        <v>2446</v>
      </c>
      <c r="M1185">
        <v>3099553</v>
      </c>
      <c r="N1185">
        <v>20171015</v>
      </c>
      <c r="O1185" t="s">
        <v>19</v>
      </c>
      <c r="P1185" t="str">
        <f>IF(VLOOKUP(A1185,'national-winners'!$A$2:$B$13,2,0)=H1185,"W","L")</f>
        <v>L</v>
      </c>
      <c r="Q1185">
        <f>MATCH(C1185,'state-winning-votes'!A:A,0)</f>
        <v>34</v>
      </c>
      <c r="R1185">
        <f>MATCH(A1185,'state-winning-votes'!$A$2:$L$2,0)</f>
        <v>5</v>
      </c>
      <c r="S1185" cm="1">
        <f t="array" ref="S1185">INDEX('state-winning-votes'!$A$1:$L$53,$Q1185,$R1185)</f>
        <v>1743192</v>
      </c>
      <c r="T1185">
        <f>INDEX('state-winning-votes'!$A$1:$L$53,MATCH($C1185,'state-winning-votes'!$A:$A,0),MATCH($A1185,'state-winning-votes'!$A$2:$L$2,0))</f>
        <v>1743192</v>
      </c>
      <c r="U1185" t="str">
        <f t="shared" si="55"/>
        <v>Bush, George H.W.</v>
      </c>
      <c r="V1185" t="str">
        <f>_xlfn.XLOOKUP(INDEX('state-winning-votes'!$A$1:$L$53,MATCH($C1185,'state-winning-votes'!$A:$A,0),MATCH($A1185,'state-winning-votes'!$A$2:$L$2,0)),$L:$L,$H:$H)</f>
        <v>Bush, George H.W.</v>
      </c>
      <c r="W1185" t="str">
        <f>VLOOKUP(A1185,'national-winners'!$A$2:$B$13,2,0)</f>
        <v>Bush, George H.W.</v>
      </c>
      <c r="X1185" t="str">
        <f t="shared" si="56"/>
        <v xml:space="preserve"> George H.W. Bush (W)</v>
      </c>
    </row>
    <row r="1186" spans="1:24" x14ac:dyDescent="0.25">
      <c r="A1186">
        <v>1988</v>
      </c>
      <c r="B1186" t="s">
        <v>113</v>
      </c>
      <c r="C1186" t="s">
        <v>114</v>
      </c>
      <c r="D1186">
        <v>34</v>
      </c>
      <c r="E1186">
        <v>22</v>
      </c>
      <c r="F1186">
        <v>12</v>
      </c>
      <c r="G1186" t="s">
        <v>16</v>
      </c>
      <c r="H1186" t="s">
        <v>215</v>
      </c>
      <c r="I1186" t="str">
        <f t="shared" si="54"/>
        <v>Warren, James ""Mac""(L)</v>
      </c>
      <c r="J1186" t="s">
        <v>37</v>
      </c>
      <c r="K1186" t="b">
        <v>0</v>
      </c>
      <c r="L1186">
        <v>2298</v>
      </c>
      <c r="M1186">
        <v>3099553</v>
      </c>
      <c r="N1186">
        <v>20171015</v>
      </c>
      <c r="O1186" t="s">
        <v>19</v>
      </c>
      <c r="P1186" t="str">
        <f>IF(VLOOKUP(A1186,'national-winners'!$A$2:$B$13,2,0)=H1186,"W","L")</f>
        <v>L</v>
      </c>
      <c r="Q1186">
        <f>MATCH(C1186,'state-winning-votes'!A:A,0)</f>
        <v>34</v>
      </c>
      <c r="R1186">
        <f>MATCH(A1186,'state-winning-votes'!$A$2:$L$2,0)</f>
        <v>5</v>
      </c>
      <c r="S1186" cm="1">
        <f t="array" ref="S1186">INDEX('state-winning-votes'!$A$1:$L$53,$Q1186,$R1186)</f>
        <v>1743192</v>
      </c>
      <c r="T1186">
        <f>INDEX('state-winning-votes'!$A$1:$L$53,MATCH($C1186,'state-winning-votes'!$A:$A,0),MATCH($A1186,'state-winning-votes'!$A$2:$L$2,0))</f>
        <v>1743192</v>
      </c>
      <c r="U1186" t="str">
        <f t="shared" si="55"/>
        <v>Bush, George H.W.</v>
      </c>
      <c r="V1186" t="str">
        <f>_xlfn.XLOOKUP(INDEX('state-winning-votes'!$A$1:$L$53,MATCH($C1186,'state-winning-votes'!$A:$A,0),MATCH($A1186,'state-winning-votes'!$A$2:$L$2,0)),$L:$L,$H:$H)</f>
        <v>Bush, George H.W.</v>
      </c>
      <c r="W1186" t="str">
        <f>VLOOKUP(A1186,'national-winners'!$A$2:$B$13,2,0)</f>
        <v>Bush, George H.W.</v>
      </c>
      <c r="X1186" t="str">
        <f t="shared" si="56"/>
        <v xml:space="preserve"> George H.W. Bush (W)</v>
      </c>
    </row>
    <row r="1187" spans="1:24" x14ac:dyDescent="0.25">
      <c r="A1187">
        <v>1988</v>
      </c>
      <c r="B1187" t="s">
        <v>113</v>
      </c>
      <c r="C1187" t="s">
        <v>114</v>
      </c>
      <c r="D1187">
        <v>34</v>
      </c>
      <c r="E1187">
        <v>22</v>
      </c>
      <c r="F1187">
        <v>12</v>
      </c>
      <c r="G1187" t="s">
        <v>16</v>
      </c>
      <c r="H1187" t="s">
        <v>201</v>
      </c>
      <c r="I1187" t="str">
        <f t="shared" si="54"/>
        <v>Holmes, Larry(L)</v>
      </c>
      <c r="J1187" t="s">
        <v>170</v>
      </c>
      <c r="K1187" t="b">
        <v>0</v>
      </c>
      <c r="L1187">
        <v>1020</v>
      </c>
      <c r="M1187">
        <v>3099553</v>
      </c>
      <c r="N1187">
        <v>20171015</v>
      </c>
      <c r="O1187" t="s">
        <v>19</v>
      </c>
      <c r="P1187" t="str">
        <f>IF(VLOOKUP(A1187,'national-winners'!$A$2:$B$13,2,0)=H1187,"W","L")</f>
        <v>L</v>
      </c>
      <c r="Q1187">
        <f>MATCH(C1187,'state-winning-votes'!A:A,0)</f>
        <v>34</v>
      </c>
      <c r="R1187">
        <f>MATCH(A1187,'state-winning-votes'!$A$2:$L$2,0)</f>
        <v>5</v>
      </c>
      <c r="S1187" cm="1">
        <f t="array" ref="S1187">INDEX('state-winning-votes'!$A$1:$L$53,$Q1187,$R1187)</f>
        <v>1743192</v>
      </c>
      <c r="T1187">
        <f>INDEX('state-winning-votes'!$A$1:$L$53,MATCH($C1187,'state-winning-votes'!$A:$A,0),MATCH($A1187,'state-winning-votes'!$A$2:$L$2,0))</f>
        <v>1743192</v>
      </c>
      <c r="U1187" t="str">
        <f t="shared" si="55"/>
        <v>Bush, George H.W.</v>
      </c>
      <c r="V1187" t="str">
        <f>_xlfn.XLOOKUP(INDEX('state-winning-votes'!$A$1:$L$53,MATCH($C1187,'state-winning-votes'!$A:$A,0),MATCH($A1187,'state-winning-votes'!$A$2:$L$2,0)),$L:$L,$H:$H)</f>
        <v>Bush, George H.W.</v>
      </c>
      <c r="W1187" t="str">
        <f>VLOOKUP(A1187,'national-winners'!$A$2:$B$13,2,0)</f>
        <v>Bush, George H.W.</v>
      </c>
      <c r="X1187" t="str">
        <f t="shared" si="56"/>
        <v xml:space="preserve"> George H.W. Bush (W)</v>
      </c>
    </row>
    <row r="1188" spans="1:24" x14ac:dyDescent="0.25">
      <c r="A1188">
        <v>1988</v>
      </c>
      <c r="B1188" t="s">
        <v>113</v>
      </c>
      <c r="C1188" t="s">
        <v>114</v>
      </c>
      <c r="D1188">
        <v>34</v>
      </c>
      <c r="E1188">
        <v>22</v>
      </c>
      <c r="F1188">
        <v>12</v>
      </c>
      <c r="G1188" t="s">
        <v>16</v>
      </c>
      <c r="H1188" t="s">
        <v>202</v>
      </c>
      <c r="I1188" t="str">
        <f t="shared" si="54"/>
        <v>Winn, Edward(L)</v>
      </c>
      <c r="J1188" t="s">
        <v>203</v>
      </c>
      <c r="K1188" t="b">
        <v>0</v>
      </c>
      <c r="L1188">
        <v>691</v>
      </c>
      <c r="M1188">
        <v>3099553</v>
      </c>
      <c r="N1188">
        <v>20171015</v>
      </c>
      <c r="O1188" t="s">
        <v>19</v>
      </c>
      <c r="P1188" t="str">
        <f>IF(VLOOKUP(A1188,'national-winners'!$A$2:$B$13,2,0)=H1188,"W","L")</f>
        <v>L</v>
      </c>
      <c r="Q1188">
        <f>MATCH(C1188,'state-winning-votes'!A:A,0)</f>
        <v>34</v>
      </c>
      <c r="R1188">
        <f>MATCH(A1188,'state-winning-votes'!$A$2:$L$2,0)</f>
        <v>5</v>
      </c>
      <c r="S1188" cm="1">
        <f t="array" ref="S1188">INDEX('state-winning-votes'!$A$1:$L$53,$Q1188,$R1188)</f>
        <v>1743192</v>
      </c>
      <c r="T1188">
        <f>INDEX('state-winning-votes'!$A$1:$L$53,MATCH($C1188,'state-winning-votes'!$A:$A,0),MATCH($A1188,'state-winning-votes'!$A$2:$L$2,0))</f>
        <v>1743192</v>
      </c>
      <c r="U1188" t="str">
        <f t="shared" si="55"/>
        <v>Bush, George H.W.</v>
      </c>
      <c r="V1188" t="str">
        <f>_xlfn.XLOOKUP(INDEX('state-winning-votes'!$A$1:$L$53,MATCH($C1188,'state-winning-votes'!$A:$A,0),MATCH($A1188,'state-winning-votes'!$A$2:$L$2,0)),$L:$L,$H:$H)</f>
        <v>Bush, George H.W.</v>
      </c>
      <c r="W1188" t="str">
        <f>VLOOKUP(A1188,'national-winners'!$A$2:$B$13,2,0)</f>
        <v>Bush, George H.W.</v>
      </c>
      <c r="X1188" t="str">
        <f t="shared" si="56"/>
        <v xml:space="preserve"> George H.W. Bush (W)</v>
      </c>
    </row>
    <row r="1189" spans="1:24" x14ac:dyDescent="0.25">
      <c r="A1189">
        <v>1988</v>
      </c>
      <c r="B1189" t="s">
        <v>115</v>
      </c>
      <c r="C1189" t="s">
        <v>116</v>
      </c>
      <c r="D1189">
        <v>35</v>
      </c>
      <c r="E1189">
        <v>85</v>
      </c>
      <c r="F1189">
        <v>66</v>
      </c>
      <c r="G1189" t="s">
        <v>16</v>
      </c>
      <c r="H1189" t="s">
        <v>207</v>
      </c>
      <c r="I1189" t="str">
        <f t="shared" si="54"/>
        <v>Bush, George H.W.(W)</v>
      </c>
      <c r="J1189" t="s">
        <v>21</v>
      </c>
      <c r="K1189" t="b">
        <v>0</v>
      </c>
      <c r="L1189">
        <v>270341</v>
      </c>
      <c r="M1189">
        <v>521387</v>
      </c>
      <c r="N1189">
        <v>20171015</v>
      </c>
      <c r="O1189" t="s">
        <v>19</v>
      </c>
      <c r="P1189" t="str">
        <f>IF(VLOOKUP(A1189,'national-winners'!$A$2:$B$13,2,0)=H1189,"W","L")</f>
        <v>W</v>
      </c>
      <c r="Q1189">
        <f>MATCH(C1189,'state-winning-votes'!A:A,0)</f>
        <v>35</v>
      </c>
      <c r="R1189">
        <f>MATCH(A1189,'state-winning-votes'!$A$2:$L$2,0)</f>
        <v>5</v>
      </c>
      <c r="S1189" cm="1">
        <f t="array" ref="S1189">INDEX('state-winning-votes'!$A$1:$L$53,$Q1189,$R1189)</f>
        <v>270341</v>
      </c>
      <c r="T1189">
        <f>INDEX('state-winning-votes'!$A$1:$L$53,MATCH($C1189,'state-winning-votes'!$A:$A,0),MATCH($A1189,'state-winning-votes'!$A$2:$L$2,0))</f>
        <v>270341</v>
      </c>
      <c r="U1189" t="str">
        <f t="shared" si="55"/>
        <v>Bush, George H.W.</v>
      </c>
      <c r="V1189" t="str">
        <f>_xlfn.XLOOKUP(INDEX('state-winning-votes'!$A$1:$L$53,MATCH($C1189,'state-winning-votes'!$A:$A,0),MATCH($A1189,'state-winning-votes'!$A$2:$L$2,0)),$L:$L,$H:$H)</f>
        <v>Bush, George H.W.</v>
      </c>
      <c r="W1189" t="str">
        <f>VLOOKUP(A1189,'national-winners'!$A$2:$B$13,2,0)</f>
        <v>Bush, George H.W.</v>
      </c>
      <c r="X1189" t="str">
        <f t="shared" si="56"/>
        <v xml:space="preserve"> George H.W. Bush (W)</v>
      </c>
    </row>
    <row r="1190" spans="1:24" x14ac:dyDescent="0.25">
      <c r="A1190">
        <v>1988</v>
      </c>
      <c r="B1190" t="s">
        <v>115</v>
      </c>
      <c r="C1190" t="s">
        <v>116</v>
      </c>
      <c r="D1190">
        <v>35</v>
      </c>
      <c r="E1190">
        <v>85</v>
      </c>
      <c r="F1190">
        <v>66</v>
      </c>
      <c r="G1190" t="s">
        <v>16</v>
      </c>
      <c r="H1190" t="s">
        <v>208</v>
      </c>
      <c r="I1190" t="str">
        <f t="shared" si="54"/>
        <v>Dukakis, Michael(L)</v>
      </c>
      <c r="J1190" t="s">
        <v>18</v>
      </c>
      <c r="K1190" t="b">
        <v>0</v>
      </c>
      <c r="L1190">
        <v>244497</v>
      </c>
      <c r="M1190">
        <v>521387</v>
      </c>
      <c r="N1190">
        <v>20171015</v>
      </c>
      <c r="O1190" t="s">
        <v>19</v>
      </c>
      <c r="P1190" t="str">
        <f>IF(VLOOKUP(A1190,'national-winners'!$A$2:$B$13,2,0)=H1190,"W","L")</f>
        <v>L</v>
      </c>
      <c r="Q1190">
        <f>MATCH(C1190,'state-winning-votes'!A:A,0)</f>
        <v>35</v>
      </c>
      <c r="R1190">
        <f>MATCH(A1190,'state-winning-votes'!$A$2:$L$2,0)</f>
        <v>5</v>
      </c>
      <c r="S1190" cm="1">
        <f t="array" ref="S1190">INDEX('state-winning-votes'!$A$1:$L$53,$Q1190,$R1190)</f>
        <v>270341</v>
      </c>
      <c r="T1190">
        <f>INDEX('state-winning-votes'!$A$1:$L$53,MATCH($C1190,'state-winning-votes'!$A:$A,0),MATCH($A1190,'state-winning-votes'!$A$2:$L$2,0))</f>
        <v>270341</v>
      </c>
      <c r="U1190" t="str">
        <f t="shared" si="55"/>
        <v>Bush, George H.W.</v>
      </c>
      <c r="V1190" t="str">
        <f>_xlfn.XLOOKUP(INDEX('state-winning-votes'!$A$1:$L$53,MATCH($C1190,'state-winning-votes'!$A:$A,0),MATCH($A1190,'state-winning-votes'!$A$2:$L$2,0)),$L:$L,$H:$H)</f>
        <v>Bush, George H.W.</v>
      </c>
      <c r="W1190" t="str">
        <f>VLOOKUP(A1190,'national-winners'!$A$2:$B$13,2,0)</f>
        <v>Bush, George H.W.</v>
      </c>
      <c r="X1190" t="str">
        <f t="shared" si="56"/>
        <v xml:space="preserve"> George H.W. Bush (W)</v>
      </c>
    </row>
    <row r="1191" spans="1:24" x14ac:dyDescent="0.25">
      <c r="A1191">
        <v>1988</v>
      </c>
      <c r="B1191" t="s">
        <v>115</v>
      </c>
      <c r="C1191" t="s">
        <v>116</v>
      </c>
      <c r="D1191">
        <v>35</v>
      </c>
      <c r="E1191">
        <v>85</v>
      </c>
      <c r="F1191">
        <v>66</v>
      </c>
      <c r="G1191" t="s">
        <v>16</v>
      </c>
      <c r="H1191" t="s">
        <v>209</v>
      </c>
      <c r="I1191" t="str">
        <f t="shared" si="54"/>
        <v>Paul, Ronald ""Ron""(L)</v>
      </c>
      <c r="J1191" t="s">
        <v>29</v>
      </c>
      <c r="K1191" t="b">
        <v>0</v>
      </c>
      <c r="L1191">
        <v>3368</v>
      </c>
      <c r="M1191">
        <v>521387</v>
      </c>
      <c r="N1191">
        <v>20171015</v>
      </c>
      <c r="O1191" t="s">
        <v>19</v>
      </c>
      <c r="P1191" t="str">
        <f>IF(VLOOKUP(A1191,'national-winners'!$A$2:$B$13,2,0)=H1191,"W","L")</f>
        <v>L</v>
      </c>
      <c r="Q1191">
        <f>MATCH(C1191,'state-winning-votes'!A:A,0)</f>
        <v>35</v>
      </c>
      <c r="R1191">
        <f>MATCH(A1191,'state-winning-votes'!$A$2:$L$2,0)</f>
        <v>5</v>
      </c>
      <c r="S1191" cm="1">
        <f t="array" ref="S1191">INDEX('state-winning-votes'!$A$1:$L$53,$Q1191,$R1191)</f>
        <v>270341</v>
      </c>
      <c r="T1191">
        <f>INDEX('state-winning-votes'!$A$1:$L$53,MATCH($C1191,'state-winning-votes'!$A:$A,0),MATCH($A1191,'state-winning-votes'!$A$2:$L$2,0))</f>
        <v>270341</v>
      </c>
      <c r="U1191" t="str">
        <f t="shared" si="55"/>
        <v>Bush, George H.W.</v>
      </c>
      <c r="V1191" t="str">
        <f>_xlfn.XLOOKUP(INDEX('state-winning-votes'!$A$1:$L$53,MATCH($C1191,'state-winning-votes'!$A:$A,0),MATCH($A1191,'state-winning-votes'!$A$2:$L$2,0)),$L:$L,$H:$H)</f>
        <v>Bush, George H.W.</v>
      </c>
      <c r="W1191" t="str">
        <f>VLOOKUP(A1191,'national-winners'!$A$2:$B$13,2,0)</f>
        <v>Bush, George H.W.</v>
      </c>
      <c r="X1191" t="str">
        <f t="shared" si="56"/>
        <v xml:space="preserve"> George H.W. Bush (W)</v>
      </c>
    </row>
    <row r="1192" spans="1:24" x14ac:dyDescent="0.25">
      <c r="A1192">
        <v>1988</v>
      </c>
      <c r="B1192" t="s">
        <v>115</v>
      </c>
      <c r="C1192" t="s">
        <v>116</v>
      </c>
      <c r="D1192">
        <v>35</v>
      </c>
      <c r="E1192">
        <v>85</v>
      </c>
      <c r="F1192">
        <v>66</v>
      </c>
      <c r="G1192" t="s">
        <v>16</v>
      </c>
      <c r="H1192" t="s">
        <v>210</v>
      </c>
      <c r="I1192" t="str">
        <f t="shared" si="54"/>
        <v>Fulani, Lenora(L)</v>
      </c>
      <c r="J1192" t="s">
        <v>211</v>
      </c>
      <c r="K1192" t="b">
        <v>0</v>
      </c>
      <c r="L1192">
        <v>2237</v>
      </c>
      <c r="M1192">
        <v>521387</v>
      </c>
      <c r="N1192">
        <v>20171015</v>
      </c>
      <c r="O1192" t="s">
        <v>19</v>
      </c>
      <c r="P1192" t="str">
        <f>IF(VLOOKUP(A1192,'national-winners'!$A$2:$B$13,2,0)=H1192,"W","L")</f>
        <v>L</v>
      </c>
      <c r="Q1192">
        <f>MATCH(C1192,'state-winning-votes'!A:A,0)</f>
        <v>35</v>
      </c>
      <c r="R1192">
        <f>MATCH(A1192,'state-winning-votes'!$A$2:$L$2,0)</f>
        <v>5</v>
      </c>
      <c r="S1192" cm="1">
        <f t="array" ref="S1192">INDEX('state-winning-votes'!$A$1:$L$53,$Q1192,$R1192)</f>
        <v>270341</v>
      </c>
      <c r="T1192">
        <f>INDEX('state-winning-votes'!$A$1:$L$53,MATCH($C1192,'state-winning-votes'!$A:$A,0),MATCH($A1192,'state-winning-votes'!$A$2:$L$2,0))</f>
        <v>270341</v>
      </c>
      <c r="U1192" t="str">
        <f t="shared" si="55"/>
        <v>Bush, George H.W.</v>
      </c>
      <c r="V1192" t="str">
        <f>_xlfn.XLOOKUP(INDEX('state-winning-votes'!$A$1:$L$53,MATCH($C1192,'state-winning-votes'!$A:$A,0),MATCH($A1192,'state-winning-votes'!$A$2:$L$2,0)),$L:$L,$H:$H)</f>
        <v>Bush, George H.W.</v>
      </c>
      <c r="W1192" t="str">
        <f>VLOOKUP(A1192,'national-winners'!$A$2:$B$13,2,0)</f>
        <v>Bush, George H.W.</v>
      </c>
      <c r="X1192" t="str">
        <f t="shared" si="56"/>
        <v xml:space="preserve"> George H.W. Bush (W)</v>
      </c>
    </row>
    <row r="1193" spans="1:24" x14ac:dyDescent="0.25">
      <c r="A1193">
        <v>1988</v>
      </c>
      <c r="B1193" t="s">
        <v>115</v>
      </c>
      <c r="C1193" t="s">
        <v>116</v>
      </c>
      <c r="D1193">
        <v>35</v>
      </c>
      <c r="E1193">
        <v>85</v>
      </c>
      <c r="F1193">
        <v>66</v>
      </c>
      <c r="G1193" t="s">
        <v>16</v>
      </c>
      <c r="H1193" t="s">
        <v>215</v>
      </c>
      <c r="I1193" t="str">
        <f t="shared" si="54"/>
        <v>Warren, James ""Mac""(L)</v>
      </c>
      <c r="J1193" t="s">
        <v>37</v>
      </c>
      <c r="K1193" t="b">
        <v>0</v>
      </c>
      <c r="L1193">
        <v>344</v>
      </c>
      <c r="M1193">
        <v>521387</v>
      </c>
      <c r="N1193">
        <v>20171015</v>
      </c>
      <c r="O1193" t="s">
        <v>19</v>
      </c>
      <c r="P1193" t="str">
        <f>IF(VLOOKUP(A1193,'national-winners'!$A$2:$B$13,2,0)=H1193,"W","L")</f>
        <v>L</v>
      </c>
      <c r="Q1193">
        <f>MATCH(C1193,'state-winning-votes'!A:A,0)</f>
        <v>35</v>
      </c>
      <c r="R1193">
        <f>MATCH(A1193,'state-winning-votes'!$A$2:$L$2,0)</f>
        <v>5</v>
      </c>
      <c r="S1193" cm="1">
        <f t="array" ref="S1193">INDEX('state-winning-votes'!$A$1:$L$53,$Q1193,$R1193)</f>
        <v>270341</v>
      </c>
      <c r="T1193">
        <f>INDEX('state-winning-votes'!$A$1:$L$53,MATCH($C1193,'state-winning-votes'!$A:$A,0),MATCH($A1193,'state-winning-votes'!$A$2:$L$2,0))</f>
        <v>270341</v>
      </c>
      <c r="U1193" t="str">
        <f t="shared" si="55"/>
        <v>Bush, George H.W.</v>
      </c>
      <c r="V1193" t="str">
        <f>_xlfn.XLOOKUP(INDEX('state-winning-votes'!$A$1:$L$53,MATCH($C1193,'state-winning-votes'!$A:$A,0),MATCH($A1193,'state-winning-votes'!$A$2:$L$2,0)),$L:$L,$H:$H)</f>
        <v>Bush, George H.W.</v>
      </c>
      <c r="W1193" t="str">
        <f>VLOOKUP(A1193,'national-winners'!$A$2:$B$13,2,0)</f>
        <v>Bush, George H.W.</v>
      </c>
      <c r="X1193" t="str">
        <f t="shared" si="56"/>
        <v xml:space="preserve"> George H.W. Bush (W)</v>
      </c>
    </row>
    <row r="1194" spans="1:24" x14ac:dyDescent="0.25">
      <c r="A1194">
        <v>1988</v>
      </c>
      <c r="B1194" t="s">
        <v>115</v>
      </c>
      <c r="C1194" t="s">
        <v>116</v>
      </c>
      <c r="D1194">
        <v>35</v>
      </c>
      <c r="E1194">
        <v>85</v>
      </c>
      <c r="F1194">
        <v>66</v>
      </c>
      <c r="G1194" t="s">
        <v>16</v>
      </c>
      <c r="H1194" t="s">
        <v>201</v>
      </c>
      <c r="I1194" t="str">
        <f t="shared" si="54"/>
        <v>Holmes, Larry(L)</v>
      </c>
      <c r="J1194" t="s">
        <v>170</v>
      </c>
      <c r="K1194" t="b">
        <v>0</v>
      </c>
      <c r="L1194">
        <v>258</v>
      </c>
      <c r="M1194">
        <v>521387</v>
      </c>
      <c r="N1194">
        <v>20171015</v>
      </c>
      <c r="O1194" t="s">
        <v>19</v>
      </c>
      <c r="P1194" t="str">
        <f>IF(VLOOKUP(A1194,'national-winners'!$A$2:$B$13,2,0)=H1194,"W","L")</f>
        <v>L</v>
      </c>
      <c r="Q1194">
        <f>MATCH(C1194,'state-winning-votes'!A:A,0)</f>
        <v>35</v>
      </c>
      <c r="R1194">
        <f>MATCH(A1194,'state-winning-votes'!$A$2:$L$2,0)</f>
        <v>5</v>
      </c>
      <c r="S1194" cm="1">
        <f t="array" ref="S1194">INDEX('state-winning-votes'!$A$1:$L$53,$Q1194,$R1194)</f>
        <v>270341</v>
      </c>
      <c r="T1194">
        <f>INDEX('state-winning-votes'!$A$1:$L$53,MATCH($C1194,'state-winning-votes'!$A:$A,0),MATCH($A1194,'state-winning-votes'!$A$2:$L$2,0))</f>
        <v>270341</v>
      </c>
      <c r="U1194" t="str">
        <f t="shared" si="55"/>
        <v>Bush, George H.W.</v>
      </c>
      <c r="V1194" t="str">
        <f>_xlfn.XLOOKUP(INDEX('state-winning-votes'!$A$1:$L$53,MATCH($C1194,'state-winning-votes'!$A:$A,0),MATCH($A1194,'state-winning-votes'!$A$2:$L$2,0)),$L:$L,$H:$H)</f>
        <v>Bush, George H.W.</v>
      </c>
      <c r="W1194" t="str">
        <f>VLOOKUP(A1194,'national-winners'!$A$2:$B$13,2,0)</f>
        <v>Bush, George H.W.</v>
      </c>
      <c r="X1194" t="str">
        <f t="shared" si="56"/>
        <v xml:space="preserve"> George H.W. Bush (W)</v>
      </c>
    </row>
    <row r="1195" spans="1:24" x14ac:dyDescent="0.25">
      <c r="A1195">
        <v>1988</v>
      </c>
      <c r="B1195" t="s">
        <v>115</v>
      </c>
      <c r="C1195" t="s">
        <v>116</v>
      </c>
      <c r="D1195">
        <v>35</v>
      </c>
      <c r="E1195">
        <v>85</v>
      </c>
      <c r="F1195">
        <v>66</v>
      </c>
      <c r="G1195" t="s">
        <v>16</v>
      </c>
      <c r="H1195" t="s">
        <v>197</v>
      </c>
      <c r="I1195" t="str">
        <f t="shared" si="54"/>
        <v>Dodge, Earl(L)</v>
      </c>
      <c r="J1195" t="s">
        <v>25</v>
      </c>
      <c r="K1195" t="b">
        <v>0</v>
      </c>
      <c r="L1195">
        <v>249</v>
      </c>
      <c r="M1195">
        <v>521387</v>
      </c>
      <c r="N1195">
        <v>20171015</v>
      </c>
      <c r="O1195" t="s">
        <v>19</v>
      </c>
      <c r="P1195" t="str">
        <f>IF(VLOOKUP(A1195,'national-winners'!$A$2:$B$13,2,0)=H1195,"W","L")</f>
        <v>L</v>
      </c>
      <c r="Q1195">
        <f>MATCH(C1195,'state-winning-votes'!A:A,0)</f>
        <v>35</v>
      </c>
      <c r="R1195">
        <f>MATCH(A1195,'state-winning-votes'!$A$2:$L$2,0)</f>
        <v>5</v>
      </c>
      <c r="S1195" cm="1">
        <f t="array" ref="S1195">INDEX('state-winning-votes'!$A$1:$L$53,$Q1195,$R1195)</f>
        <v>270341</v>
      </c>
      <c r="T1195">
        <f>INDEX('state-winning-votes'!$A$1:$L$53,MATCH($C1195,'state-winning-votes'!$A:$A,0),MATCH($A1195,'state-winning-votes'!$A$2:$L$2,0))</f>
        <v>270341</v>
      </c>
      <c r="U1195" t="str">
        <f t="shared" si="55"/>
        <v>Bush, George H.W.</v>
      </c>
      <c r="V1195" t="str">
        <f>_xlfn.XLOOKUP(INDEX('state-winning-votes'!$A$1:$L$53,MATCH($C1195,'state-winning-votes'!$A:$A,0),MATCH($A1195,'state-winning-votes'!$A$2:$L$2,0)),$L:$L,$H:$H)</f>
        <v>Bush, George H.W.</v>
      </c>
      <c r="W1195" t="str">
        <f>VLOOKUP(A1195,'national-winners'!$A$2:$B$13,2,0)</f>
        <v>Bush, George H.W.</v>
      </c>
      <c r="X1195" t="str">
        <f t="shared" si="56"/>
        <v xml:space="preserve"> George H.W. Bush (W)</v>
      </c>
    </row>
    <row r="1196" spans="1:24" x14ac:dyDescent="0.25">
      <c r="A1196">
        <v>1988</v>
      </c>
      <c r="B1196" t="s">
        <v>115</v>
      </c>
      <c r="C1196" t="s">
        <v>116</v>
      </c>
      <c r="D1196">
        <v>35</v>
      </c>
      <c r="E1196">
        <v>85</v>
      </c>
      <c r="F1196">
        <v>66</v>
      </c>
      <c r="G1196" t="s">
        <v>16</v>
      </c>
      <c r="I1196" t="str">
        <f t="shared" si="54"/>
        <v>(L)</v>
      </c>
      <c r="J1196" t="s">
        <v>225</v>
      </c>
      <c r="K1196" t="b">
        <v>1</v>
      </c>
      <c r="L1196">
        <v>93</v>
      </c>
      <c r="M1196">
        <v>521387</v>
      </c>
      <c r="N1196">
        <v>20171015</v>
      </c>
      <c r="O1196" t="s">
        <v>19</v>
      </c>
      <c r="P1196" t="str">
        <f>IF(VLOOKUP(A1196,'national-winners'!$A$2:$B$13,2,0)=H1196,"W","L")</f>
        <v>L</v>
      </c>
      <c r="Q1196">
        <f>MATCH(C1196,'state-winning-votes'!A:A,0)</f>
        <v>35</v>
      </c>
      <c r="R1196">
        <f>MATCH(A1196,'state-winning-votes'!$A$2:$L$2,0)</f>
        <v>5</v>
      </c>
      <c r="S1196" cm="1">
        <f t="array" ref="S1196">INDEX('state-winning-votes'!$A$1:$L$53,$Q1196,$R1196)</f>
        <v>270341</v>
      </c>
      <c r="T1196">
        <f>INDEX('state-winning-votes'!$A$1:$L$53,MATCH($C1196,'state-winning-votes'!$A:$A,0),MATCH($A1196,'state-winning-votes'!$A$2:$L$2,0))</f>
        <v>270341</v>
      </c>
      <c r="U1196" t="str">
        <f t="shared" si="55"/>
        <v>Bush, George H.W.</v>
      </c>
      <c r="V1196" t="str">
        <f>_xlfn.XLOOKUP(INDEX('state-winning-votes'!$A$1:$L$53,MATCH($C1196,'state-winning-votes'!$A:$A,0),MATCH($A1196,'state-winning-votes'!$A$2:$L$2,0)),$L:$L,$H:$H)</f>
        <v>Bush, George H.W.</v>
      </c>
      <c r="W1196" t="str">
        <f>VLOOKUP(A1196,'national-winners'!$A$2:$B$13,2,0)</f>
        <v>Bush, George H.W.</v>
      </c>
      <c r="X1196" t="str">
        <f t="shared" si="56"/>
        <v xml:space="preserve"> George H.W. Bush (W)</v>
      </c>
    </row>
    <row r="1197" spans="1:24" x14ac:dyDescent="0.25">
      <c r="A1197">
        <v>1988</v>
      </c>
      <c r="B1197" t="s">
        <v>117</v>
      </c>
      <c r="C1197" t="s">
        <v>118</v>
      </c>
      <c r="D1197">
        <v>36</v>
      </c>
      <c r="E1197">
        <v>21</v>
      </c>
      <c r="F1197">
        <v>13</v>
      </c>
      <c r="G1197" t="s">
        <v>16</v>
      </c>
      <c r="H1197" t="s">
        <v>208</v>
      </c>
      <c r="I1197" t="str">
        <f t="shared" si="54"/>
        <v>Dukakis, Michael(L)</v>
      </c>
      <c r="J1197" t="s">
        <v>18</v>
      </c>
      <c r="K1197" t="b">
        <v>0</v>
      </c>
      <c r="L1197">
        <v>3255487</v>
      </c>
      <c r="M1197">
        <v>6485683</v>
      </c>
      <c r="N1197">
        <v>20171015</v>
      </c>
      <c r="O1197" t="s">
        <v>19</v>
      </c>
      <c r="P1197" t="str">
        <f>IF(VLOOKUP(A1197,'national-winners'!$A$2:$B$13,2,0)=H1197,"W","L")</f>
        <v>L</v>
      </c>
      <c r="Q1197">
        <f>MATCH(C1197,'state-winning-votes'!A:A,0)</f>
        <v>37</v>
      </c>
      <c r="R1197">
        <f>MATCH(A1197,'state-winning-votes'!$A$2:$L$2,0)</f>
        <v>5</v>
      </c>
      <c r="S1197" cm="1">
        <f t="array" ref="S1197">INDEX('state-winning-votes'!$A$1:$L$53,$Q1197,$R1197)</f>
        <v>3255487</v>
      </c>
      <c r="T1197">
        <f>INDEX('state-winning-votes'!$A$1:$L$53,MATCH($C1197,'state-winning-votes'!$A:$A,0),MATCH($A1197,'state-winning-votes'!$A$2:$L$2,0))</f>
        <v>3255487</v>
      </c>
      <c r="U1197" t="str">
        <f t="shared" si="55"/>
        <v>Dukakis, Michael</v>
      </c>
      <c r="V1197" t="str">
        <f>_xlfn.XLOOKUP(INDEX('state-winning-votes'!$A$1:$L$53,MATCH($C1197,'state-winning-votes'!$A:$A,0),MATCH($A1197,'state-winning-votes'!$A$2:$L$2,0)),$L:$L,$H:$H)</f>
        <v>Dukakis, Michael</v>
      </c>
      <c r="W1197" t="str">
        <f>VLOOKUP(A1197,'national-winners'!$A$2:$B$13,2,0)</f>
        <v>Bush, George H.W.</v>
      </c>
      <c r="X1197" t="str">
        <f t="shared" si="56"/>
        <v xml:space="preserve"> Michael Dukakis (W)</v>
      </c>
    </row>
    <row r="1198" spans="1:24" x14ac:dyDescent="0.25">
      <c r="A1198">
        <v>1988</v>
      </c>
      <c r="B1198" t="s">
        <v>117</v>
      </c>
      <c r="C1198" t="s">
        <v>118</v>
      </c>
      <c r="D1198">
        <v>36</v>
      </c>
      <c r="E1198">
        <v>21</v>
      </c>
      <c r="F1198">
        <v>13</v>
      </c>
      <c r="G1198" t="s">
        <v>16</v>
      </c>
      <c r="H1198" t="s">
        <v>207</v>
      </c>
      <c r="I1198" t="str">
        <f t="shared" si="54"/>
        <v>Bush, George H.W.(W)</v>
      </c>
      <c r="J1198" t="s">
        <v>21</v>
      </c>
      <c r="K1198" t="b">
        <v>0</v>
      </c>
      <c r="L1198">
        <v>2838414</v>
      </c>
      <c r="M1198">
        <v>6485683</v>
      </c>
      <c r="N1198">
        <v>20171015</v>
      </c>
      <c r="O1198" t="s">
        <v>19</v>
      </c>
      <c r="P1198" t="str">
        <f>IF(VLOOKUP(A1198,'national-winners'!$A$2:$B$13,2,0)=H1198,"W","L")</f>
        <v>W</v>
      </c>
      <c r="Q1198">
        <f>MATCH(C1198,'state-winning-votes'!A:A,0)</f>
        <v>37</v>
      </c>
      <c r="R1198">
        <f>MATCH(A1198,'state-winning-votes'!$A$2:$L$2,0)</f>
        <v>5</v>
      </c>
      <c r="S1198" cm="1">
        <f t="array" ref="S1198">INDEX('state-winning-votes'!$A$1:$L$53,$Q1198,$R1198)</f>
        <v>3255487</v>
      </c>
      <c r="T1198">
        <f>INDEX('state-winning-votes'!$A$1:$L$53,MATCH($C1198,'state-winning-votes'!$A:$A,0),MATCH($A1198,'state-winning-votes'!$A$2:$L$2,0))</f>
        <v>3255487</v>
      </c>
      <c r="U1198" t="str">
        <f t="shared" si="55"/>
        <v>Dukakis, Michael</v>
      </c>
      <c r="V1198" t="str">
        <f>_xlfn.XLOOKUP(INDEX('state-winning-votes'!$A$1:$L$53,MATCH($C1198,'state-winning-votes'!$A:$A,0),MATCH($A1198,'state-winning-votes'!$A$2:$L$2,0)),$L:$L,$H:$H)</f>
        <v>Dukakis, Michael</v>
      </c>
      <c r="W1198" t="str">
        <f>VLOOKUP(A1198,'national-winners'!$A$2:$B$13,2,0)</f>
        <v>Bush, George H.W.</v>
      </c>
      <c r="X1198" t="str">
        <f t="shared" si="56"/>
        <v xml:space="preserve"> Michael Dukakis (W)</v>
      </c>
    </row>
    <row r="1199" spans="1:24" x14ac:dyDescent="0.25">
      <c r="A1199">
        <v>1988</v>
      </c>
      <c r="B1199" t="s">
        <v>117</v>
      </c>
      <c r="C1199" t="s">
        <v>118</v>
      </c>
      <c r="D1199">
        <v>36</v>
      </c>
      <c r="E1199">
        <v>21</v>
      </c>
      <c r="F1199">
        <v>13</v>
      </c>
      <c r="G1199" t="s">
        <v>16</v>
      </c>
      <c r="H1199" t="s">
        <v>207</v>
      </c>
      <c r="I1199" t="str">
        <f t="shared" si="54"/>
        <v>Bush, George H.W.(W)</v>
      </c>
      <c r="J1199" t="s">
        <v>80</v>
      </c>
      <c r="K1199" t="b">
        <v>0</v>
      </c>
      <c r="L1199">
        <v>243457</v>
      </c>
      <c r="M1199">
        <v>6485683</v>
      </c>
      <c r="N1199">
        <v>20171015</v>
      </c>
      <c r="O1199" t="s">
        <v>19</v>
      </c>
      <c r="P1199" t="str">
        <f>IF(VLOOKUP(A1199,'national-winners'!$A$2:$B$13,2,0)=H1199,"W","L")</f>
        <v>W</v>
      </c>
      <c r="Q1199">
        <f>MATCH(C1199,'state-winning-votes'!A:A,0)</f>
        <v>37</v>
      </c>
      <c r="R1199">
        <f>MATCH(A1199,'state-winning-votes'!$A$2:$L$2,0)</f>
        <v>5</v>
      </c>
      <c r="S1199" cm="1">
        <f t="array" ref="S1199">INDEX('state-winning-votes'!$A$1:$L$53,$Q1199,$R1199)</f>
        <v>3255487</v>
      </c>
      <c r="T1199">
        <f>INDEX('state-winning-votes'!$A$1:$L$53,MATCH($C1199,'state-winning-votes'!$A:$A,0),MATCH($A1199,'state-winning-votes'!$A$2:$L$2,0))</f>
        <v>3255487</v>
      </c>
      <c r="U1199" t="str">
        <f t="shared" si="55"/>
        <v>Dukakis, Michael</v>
      </c>
      <c r="V1199" t="str">
        <f>_xlfn.XLOOKUP(INDEX('state-winning-votes'!$A$1:$L$53,MATCH($C1199,'state-winning-votes'!$A:$A,0),MATCH($A1199,'state-winning-votes'!$A$2:$L$2,0)),$L:$L,$H:$H)</f>
        <v>Dukakis, Michael</v>
      </c>
      <c r="W1199" t="str">
        <f>VLOOKUP(A1199,'national-winners'!$A$2:$B$13,2,0)</f>
        <v>Bush, George H.W.</v>
      </c>
      <c r="X1199" t="str">
        <f t="shared" si="56"/>
        <v xml:space="preserve"> Michael Dukakis (W)</v>
      </c>
    </row>
    <row r="1200" spans="1:24" x14ac:dyDescent="0.25">
      <c r="A1200">
        <v>1988</v>
      </c>
      <c r="B1200" t="s">
        <v>117</v>
      </c>
      <c r="C1200" t="s">
        <v>118</v>
      </c>
      <c r="D1200">
        <v>36</v>
      </c>
      <c r="E1200">
        <v>21</v>
      </c>
      <c r="F1200">
        <v>13</v>
      </c>
      <c r="G1200" t="s">
        <v>16</v>
      </c>
      <c r="H1200" t="s">
        <v>208</v>
      </c>
      <c r="I1200" t="str">
        <f t="shared" si="54"/>
        <v>Dukakis, Michael(L)</v>
      </c>
      <c r="J1200" t="s">
        <v>119</v>
      </c>
      <c r="K1200" t="b">
        <v>0</v>
      </c>
      <c r="L1200">
        <v>92395</v>
      </c>
      <c r="M1200">
        <v>6485683</v>
      </c>
      <c r="N1200">
        <v>20171015</v>
      </c>
      <c r="O1200" t="s">
        <v>19</v>
      </c>
      <c r="P1200" t="str">
        <f>IF(VLOOKUP(A1200,'national-winners'!$A$2:$B$13,2,0)=H1200,"W","L")</f>
        <v>L</v>
      </c>
      <c r="Q1200">
        <f>MATCH(C1200,'state-winning-votes'!A:A,0)</f>
        <v>37</v>
      </c>
      <c r="R1200">
        <f>MATCH(A1200,'state-winning-votes'!$A$2:$L$2,0)</f>
        <v>5</v>
      </c>
      <c r="S1200" cm="1">
        <f t="array" ref="S1200">INDEX('state-winning-votes'!$A$1:$L$53,$Q1200,$R1200)</f>
        <v>3255487</v>
      </c>
      <c r="T1200">
        <f>INDEX('state-winning-votes'!$A$1:$L$53,MATCH($C1200,'state-winning-votes'!$A:$A,0),MATCH($A1200,'state-winning-votes'!$A$2:$L$2,0))</f>
        <v>3255487</v>
      </c>
      <c r="U1200" t="str">
        <f t="shared" si="55"/>
        <v>Dukakis, Michael</v>
      </c>
      <c r="V1200" t="str">
        <f>_xlfn.XLOOKUP(INDEX('state-winning-votes'!$A$1:$L$53,MATCH($C1200,'state-winning-votes'!$A:$A,0),MATCH($A1200,'state-winning-votes'!$A$2:$L$2,0)),$L:$L,$H:$H)</f>
        <v>Dukakis, Michael</v>
      </c>
      <c r="W1200" t="str">
        <f>VLOOKUP(A1200,'national-winners'!$A$2:$B$13,2,0)</f>
        <v>Bush, George H.W.</v>
      </c>
      <c r="X1200" t="str">
        <f t="shared" si="56"/>
        <v xml:space="preserve"> Michael Dukakis (W)</v>
      </c>
    </row>
    <row r="1201" spans="1:24" x14ac:dyDescent="0.25">
      <c r="A1201">
        <v>1988</v>
      </c>
      <c r="B1201" t="s">
        <v>117</v>
      </c>
      <c r="C1201" t="s">
        <v>118</v>
      </c>
      <c r="D1201">
        <v>36</v>
      </c>
      <c r="E1201">
        <v>21</v>
      </c>
      <c r="F1201">
        <v>13</v>
      </c>
      <c r="G1201" t="s">
        <v>16</v>
      </c>
      <c r="H1201" t="s">
        <v>226</v>
      </c>
      <c r="I1201" t="str">
        <f t="shared" si="54"/>
        <v>Marra, William A.(L)</v>
      </c>
      <c r="J1201" t="s">
        <v>180</v>
      </c>
      <c r="K1201" t="b">
        <v>0</v>
      </c>
      <c r="L1201">
        <v>20497</v>
      </c>
      <c r="M1201">
        <v>6485683</v>
      </c>
      <c r="N1201">
        <v>20171015</v>
      </c>
      <c r="O1201" t="s">
        <v>19</v>
      </c>
      <c r="P1201" t="str">
        <f>IF(VLOOKUP(A1201,'national-winners'!$A$2:$B$13,2,0)=H1201,"W","L")</f>
        <v>L</v>
      </c>
      <c r="Q1201">
        <f>MATCH(C1201,'state-winning-votes'!A:A,0)</f>
        <v>37</v>
      </c>
      <c r="R1201">
        <f>MATCH(A1201,'state-winning-votes'!$A$2:$L$2,0)</f>
        <v>5</v>
      </c>
      <c r="S1201" cm="1">
        <f t="array" ref="S1201">INDEX('state-winning-votes'!$A$1:$L$53,$Q1201,$R1201)</f>
        <v>3255487</v>
      </c>
      <c r="T1201">
        <f>INDEX('state-winning-votes'!$A$1:$L$53,MATCH($C1201,'state-winning-votes'!$A:$A,0),MATCH($A1201,'state-winning-votes'!$A$2:$L$2,0))</f>
        <v>3255487</v>
      </c>
      <c r="U1201" t="str">
        <f t="shared" si="55"/>
        <v>Dukakis, Michael</v>
      </c>
      <c r="V1201" t="str">
        <f>_xlfn.XLOOKUP(INDEX('state-winning-votes'!$A$1:$L$53,MATCH($C1201,'state-winning-votes'!$A:$A,0),MATCH($A1201,'state-winning-votes'!$A$2:$L$2,0)),$L:$L,$H:$H)</f>
        <v>Dukakis, Michael</v>
      </c>
      <c r="W1201" t="str">
        <f>VLOOKUP(A1201,'national-winners'!$A$2:$B$13,2,0)</f>
        <v>Bush, George H.W.</v>
      </c>
      <c r="X1201" t="str">
        <f t="shared" si="56"/>
        <v xml:space="preserve"> Michael Dukakis (W)</v>
      </c>
    </row>
    <row r="1202" spans="1:24" x14ac:dyDescent="0.25">
      <c r="A1202">
        <v>1988</v>
      </c>
      <c r="B1202" t="s">
        <v>117</v>
      </c>
      <c r="C1202" t="s">
        <v>118</v>
      </c>
      <c r="D1202">
        <v>36</v>
      </c>
      <c r="E1202">
        <v>21</v>
      </c>
      <c r="F1202">
        <v>13</v>
      </c>
      <c r="G1202" t="s">
        <v>16</v>
      </c>
      <c r="H1202" t="s">
        <v>210</v>
      </c>
      <c r="I1202" t="str">
        <f t="shared" si="54"/>
        <v>Fulani, Lenora(L)</v>
      </c>
      <c r="J1202" t="s">
        <v>211</v>
      </c>
      <c r="K1202" t="b">
        <v>0</v>
      </c>
      <c r="L1202">
        <v>15845</v>
      </c>
      <c r="M1202">
        <v>6485683</v>
      </c>
      <c r="N1202">
        <v>20171015</v>
      </c>
      <c r="O1202" t="s">
        <v>19</v>
      </c>
      <c r="P1202" t="str">
        <f>IF(VLOOKUP(A1202,'national-winners'!$A$2:$B$13,2,0)=H1202,"W","L")</f>
        <v>L</v>
      </c>
      <c r="Q1202">
        <f>MATCH(C1202,'state-winning-votes'!A:A,0)</f>
        <v>37</v>
      </c>
      <c r="R1202">
        <f>MATCH(A1202,'state-winning-votes'!$A$2:$L$2,0)</f>
        <v>5</v>
      </c>
      <c r="S1202" cm="1">
        <f t="array" ref="S1202">INDEX('state-winning-votes'!$A$1:$L$53,$Q1202,$R1202)</f>
        <v>3255487</v>
      </c>
      <c r="T1202">
        <f>INDEX('state-winning-votes'!$A$1:$L$53,MATCH($C1202,'state-winning-votes'!$A:$A,0),MATCH($A1202,'state-winning-votes'!$A$2:$L$2,0))</f>
        <v>3255487</v>
      </c>
      <c r="U1202" t="str">
        <f t="shared" si="55"/>
        <v>Dukakis, Michael</v>
      </c>
      <c r="V1202" t="str">
        <f>_xlfn.XLOOKUP(INDEX('state-winning-votes'!$A$1:$L$53,MATCH($C1202,'state-winning-votes'!$A:$A,0),MATCH($A1202,'state-winning-votes'!$A$2:$L$2,0)),$L:$L,$H:$H)</f>
        <v>Dukakis, Michael</v>
      </c>
      <c r="W1202" t="str">
        <f>VLOOKUP(A1202,'national-winners'!$A$2:$B$13,2,0)</f>
        <v>Bush, George H.W.</v>
      </c>
      <c r="X1202" t="str">
        <f t="shared" si="56"/>
        <v xml:space="preserve"> Michael Dukakis (W)</v>
      </c>
    </row>
    <row r="1203" spans="1:24" x14ac:dyDescent="0.25">
      <c r="A1203">
        <v>1988</v>
      </c>
      <c r="B1203" t="s">
        <v>117</v>
      </c>
      <c r="C1203" t="s">
        <v>118</v>
      </c>
      <c r="D1203">
        <v>36</v>
      </c>
      <c r="E1203">
        <v>21</v>
      </c>
      <c r="F1203">
        <v>13</v>
      </c>
      <c r="G1203" t="s">
        <v>16</v>
      </c>
      <c r="H1203" t="s">
        <v>209</v>
      </c>
      <c r="I1203" t="str">
        <f t="shared" si="54"/>
        <v>Paul, Ronald ""Ron""(L)</v>
      </c>
      <c r="J1203" t="s">
        <v>29</v>
      </c>
      <c r="K1203" t="b">
        <v>0</v>
      </c>
      <c r="L1203">
        <v>12109</v>
      </c>
      <c r="M1203">
        <v>6485683</v>
      </c>
      <c r="N1203">
        <v>20171015</v>
      </c>
      <c r="O1203" t="s">
        <v>19</v>
      </c>
      <c r="P1203" t="str">
        <f>IF(VLOOKUP(A1203,'national-winners'!$A$2:$B$13,2,0)=H1203,"W","L")</f>
        <v>L</v>
      </c>
      <c r="Q1203">
        <f>MATCH(C1203,'state-winning-votes'!A:A,0)</f>
        <v>37</v>
      </c>
      <c r="R1203">
        <f>MATCH(A1203,'state-winning-votes'!$A$2:$L$2,0)</f>
        <v>5</v>
      </c>
      <c r="S1203" cm="1">
        <f t="array" ref="S1203">INDEX('state-winning-votes'!$A$1:$L$53,$Q1203,$R1203)</f>
        <v>3255487</v>
      </c>
      <c r="T1203">
        <f>INDEX('state-winning-votes'!$A$1:$L$53,MATCH($C1203,'state-winning-votes'!$A:$A,0),MATCH($A1203,'state-winning-votes'!$A$2:$L$2,0))</f>
        <v>3255487</v>
      </c>
      <c r="U1203" t="str">
        <f t="shared" si="55"/>
        <v>Dukakis, Michael</v>
      </c>
      <c r="V1203" t="str">
        <f>_xlfn.XLOOKUP(INDEX('state-winning-votes'!$A$1:$L$53,MATCH($C1203,'state-winning-votes'!$A:$A,0),MATCH($A1203,'state-winning-votes'!$A$2:$L$2,0)),$L:$L,$H:$H)</f>
        <v>Dukakis, Michael</v>
      </c>
      <c r="W1203" t="str">
        <f>VLOOKUP(A1203,'national-winners'!$A$2:$B$13,2,0)</f>
        <v>Bush, George H.W.</v>
      </c>
      <c r="X1203" t="str">
        <f t="shared" si="56"/>
        <v xml:space="preserve"> Michael Dukakis (W)</v>
      </c>
    </row>
    <row r="1204" spans="1:24" x14ac:dyDescent="0.25">
      <c r="A1204">
        <v>1988</v>
      </c>
      <c r="B1204" t="s">
        <v>117</v>
      </c>
      <c r="C1204" t="s">
        <v>118</v>
      </c>
      <c r="D1204">
        <v>36</v>
      </c>
      <c r="E1204">
        <v>21</v>
      </c>
      <c r="F1204">
        <v>13</v>
      </c>
      <c r="G1204" t="s">
        <v>16</v>
      </c>
      <c r="H1204" t="s">
        <v>201</v>
      </c>
      <c r="I1204" t="str">
        <f t="shared" si="54"/>
        <v>Holmes, Larry(L)</v>
      </c>
      <c r="J1204" t="s">
        <v>170</v>
      </c>
      <c r="K1204" t="b">
        <v>0</v>
      </c>
      <c r="L1204">
        <v>4179</v>
      </c>
      <c r="M1204">
        <v>6485683</v>
      </c>
      <c r="N1204">
        <v>20171015</v>
      </c>
      <c r="O1204" t="s">
        <v>19</v>
      </c>
      <c r="P1204" t="str">
        <f>IF(VLOOKUP(A1204,'national-winners'!$A$2:$B$13,2,0)=H1204,"W","L")</f>
        <v>L</v>
      </c>
      <c r="Q1204">
        <f>MATCH(C1204,'state-winning-votes'!A:A,0)</f>
        <v>37</v>
      </c>
      <c r="R1204">
        <f>MATCH(A1204,'state-winning-votes'!$A$2:$L$2,0)</f>
        <v>5</v>
      </c>
      <c r="S1204" cm="1">
        <f t="array" ref="S1204">INDEX('state-winning-votes'!$A$1:$L$53,$Q1204,$R1204)</f>
        <v>3255487</v>
      </c>
      <c r="T1204">
        <f>INDEX('state-winning-votes'!$A$1:$L$53,MATCH($C1204,'state-winning-votes'!$A:$A,0),MATCH($A1204,'state-winning-votes'!$A$2:$L$2,0))</f>
        <v>3255487</v>
      </c>
      <c r="U1204" t="str">
        <f t="shared" si="55"/>
        <v>Dukakis, Michael</v>
      </c>
      <c r="V1204" t="str">
        <f>_xlfn.XLOOKUP(INDEX('state-winning-votes'!$A$1:$L$53,MATCH($C1204,'state-winning-votes'!$A:$A,0),MATCH($A1204,'state-winning-votes'!$A$2:$L$2,0)),$L:$L,$H:$H)</f>
        <v>Dukakis, Michael</v>
      </c>
      <c r="W1204" t="str">
        <f>VLOOKUP(A1204,'national-winners'!$A$2:$B$13,2,0)</f>
        <v>Bush, George H.W.</v>
      </c>
      <c r="X1204" t="str">
        <f t="shared" si="56"/>
        <v xml:space="preserve"> Michael Dukakis (W)</v>
      </c>
    </row>
    <row r="1205" spans="1:24" x14ac:dyDescent="0.25">
      <c r="A1205">
        <v>1988</v>
      </c>
      <c r="B1205" t="s">
        <v>117</v>
      </c>
      <c r="C1205" t="s">
        <v>118</v>
      </c>
      <c r="D1205">
        <v>36</v>
      </c>
      <c r="E1205">
        <v>21</v>
      </c>
      <c r="F1205">
        <v>13</v>
      </c>
      <c r="G1205" t="s">
        <v>16</v>
      </c>
      <c r="H1205" t="s">
        <v>215</v>
      </c>
      <c r="I1205" t="str">
        <f t="shared" si="54"/>
        <v>Warren, James ""Mac""(L)</v>
      </c>
      <c r="J1205" t="s">
        <v>37</v>
      </c>
      <c r="K1205" t="b">
        <v>0</v>
      </c>
      <c r="L1205">
        <v>3287</v>
      </c>
      <c r="M1205">
        <v>6485683</v>
      </c>
      <c r="N1205">
        <v>20171015</v>
      </c>
      <c r="O1205" t="s">
        <v>19</v>
      </c>
      <c r="P1205" t="str">
        <f>IF(VLOOKUP(A1205,'national-winners'!$A$2:$B$13,2,0)=H1205,"W","L")</f>
        <v>L</v>
      </c>
      <c r="Q1205">
        <f>MATCH(C1205,'state-winning-votes'!A:A,0)</f>
        <v>37</v>
      </c>
      <c r="R1205">
        <f>MATCH(A1205,'state-winning-votes'!$A$2:$L$2,0)</f>
        <v>5</v>
      </c>
      <c r="S1205" cm="1">
        <f t="array" ref="S1205">INDEX('state-winning-votes'!$A$1:$L$53,$Q1205,$R1205)</f>
        <v>3255487</v>
      </c>
      <c r="T1205">
        <f>INDEX('state-winning-votes'!$A$1:$L$53,MATCH($C1205,'state-winning-votes'!$A:$A,0),MATCH($A1205,'state-winning-votes'!$A$2:$L$2,0))</f>
        <v>3255487</v>
      </c>
      <c r="U1205" t="str">
        <f t="shared" si="55"/>
        <v>Dukakis, Michael</v>
      </c>
      <c r="V1205" t="str">
        <f>_xlfn.XLOOKUP(INDEX('state-winning-votes'!$A$1:$L$53,MATCH($C1205,'state-winning-votes'!$A:$A,0),MATCH($A1205,'state-winning-votes'!$A$2:$L$2,0)),$L:$L,$H:$H)</f>
        <v>Dukakis, Michael</v>
      </c>
      <c r="W1205" t="str">
        <f>VLOOKUP(A1205,'national-winners'!$A$2:$B$13,2,0)</f>
        <v>Bush, George H.W.</v>
      </c>
      <c r="X1205" t="str">
        <f t="shared" si="56"/>
        <v xml:space="preserve"> Michael Dukakis (W)</v>
      </c>
    </row>
    <row r="1206" spans="1:24" x14ac:dyDescent="0.25">
      <c r="A1206">
        <v>1988</v>
      </c>
      <c r="B1206" t="s">
        <v>117</v>
      </c>
      <c r="C1206" t="s">
        <v>118</v>
      </c>
      <c r="D1206">
        <v>36</v>
      </c>
      <c r="E1206">
        <v>21</v>
      </c>
      <c r="F1206">
        <v>13</v>
      </c>
      <c r="G1206" t="s">
        <v>16</v>
      </c>
      <c r="I1206" t="str">
        <f t="shared" si="54"/>
        <v>(L)</v>
      </c>
      <c r="J1206" t="s">
        <v>219</v>
      </c>
      <c r="K1206" t="b">
        <v>0</v>
      </c>
      <c r="L1206">
        <v>13</v>
      </c>
      <c r="M1206">
        <v>6485683</v>
      </c>
      <c r="N1206">
        <v>20171015</v>
      </c>
      <c r="O1206" t="s">
        <v>19</v>
      </c>
      <c r="P1206" t="str">
        <f>IF(VLOOKUP(A1206,'national-winners'!$A$2:$B$13,2,0)=H1206,"W","L")</f>
        <v>L</v>
      </c>
      <c r="Q1206">
        <f>MATCH(C1206,'state-winning-votes'!A:A,0)</f>
        <v>37</v>
      </c>
      <c r="R1206">
        <f>MATCH(A1206,'state-winning-votes'!$A$2:$L$2,0)</f>
        <v>5</v>
      </c>
      <c r="S1206" cm="1">
        <f t="array" ref="S1206">INDEX('state-winning-votes'!$A$1:$L$53,$Q1206,$R1206)</f>
        <v>3255487</v>
      </c>
      <c r="T1206">
        <f>INDEX('state-winning-votes'!$A$1:$L$53,MATCH($C1206,'state-winning-votes'!$A:$A,0),MATCH($A1206,'state-winning-votes'!$A$2:$L$2,0))</f>
        <v>3255487</v>
      </c>
      <c r="U1206" t="str">
        <f t="shared" si="55"/>
        <v>Dukakis, Michael</v>
      </c>
      <c r="V1206" t="str">
        <f>_xlfn.XLOOKUP(INDEX('state-winning-votes'!$A$1:$L$53,MATCH($C1206,'state-winning-votes'!$A:$A,0),MATCH($A1206,'state-winning-votes'!$A$2:$L$2,0)),$L:$L,$H:$H)</f>
        <v>Dukakis, Michael</v>
      </c>
      <c r="W1206" t="str">
        <f>VLOOKUP(A1206,'national-winners'!$A$2:$B$13,2,0)</f>
        <v>Bush, George H.W.</v>
      </c>
      <c r="X1206" t="str">
        <f t="shared" si="56"/>
        <v xml:space="preserve"> Michael Dukakis (W)</v>
      </c>
    </row>
    <row r="1207" spans="1:24" x14ac:dyDescent="0.25">
      <c r="A1207">
        <v>1988</v>
      </c>
      <c r="B1207" t="s">
        <v>122</v>
      </c>
      <c r="C1207" t="s">
        <v>123</v>
      </c>
      <c r="D1207">
        <v>37</v>
      </c>
      <c r="E1207">
        <v>56</v>
      </c>
      <c r="F1207">
        <v>47</v>
      </c>
      <c r="G1207" t="s">
        <v>16</v>
      </c>
      <c r="H1207" t="s">
        <v>207</v>
      </c>
      <c r="I1207" t="str">
        <f t="shared" si="54"/>
        <v>Bush, George H.W.(W)</v>
      </c>
      <c r="J1207" t="s">
        <v>21</v>
      </c>
      <c r="K1207" t="b">
        <v>0</v>
      </c>
      <c r="L1207">
        <v>1237258</v>
      </c>
      <c r="M1207">
        <v>2134370</v>
      </c>
      <c r="N1207">
        <v>20171015</v>
      </c>
      <c r="O1207" t="s">
        <v>19</v>
      </c>
      <c r="P1207" t="str">
        <f>IF(VLOOKUP(A1207,'national-winners'!$A$2:$B$13,2,0)=H1207,"W","L")</f>
        <v>W</v>
      </c>
      <c r="Q1207">
        <f>MATCH(C1207,'state-winning-votes'!A:A,0)</f>
        <v>30</v>
      </c>
      <c r="R1207">
        <f>MATCH(A1207,'state-winning-votes'!$A$2:$L$2,0)</f>
        <v>5</v>
      </c>
      <c r="S1207" cm="1">
        <f t="array" ref="S1207">INDEX('state-winning-votes'!$A$1:$L$53,$Q1207,$R1207)</f>
        <v>1237258</v>
      </c>
      <c r="T1207">
        <f>INDEX('state-winning-votes'!$A$1:$L$53,MATCH($C1207,'state-winning-votes'!$A:$A,0),MATCH($A1207,'state-winning-votes'!$A$2:$L$2,0))</f>
        <v>1237258</v>
      </c>
      <c r="U1207" t="str">
        <f t="shared" si="55"/>
        <v>Bush, George H.W.</v>
      </c>
      <c r="V1207" t="str">
        <f>_xlfn.XLOOKUP(INDEX('state-winning-votes'!$A$1:$L$53,MATCH($C1207,'state-winning-votes'!$A:$A,0),MATCH($A1207,'state-winning-votes'!$A$2:$L$2,0)),$L:$L,$H:$H)</f>
        <v>Bush, George H.W.</v>
      </c>
      <c r="W1207" t="str">
        <f>VLOOKUP(A1207,'national-winners'!$A$2:$B$13,2,0)</f>
        <v>Bush, George H.W.</v>
      </c>
      <c r="X1207" t="str">
        <f t="shared" si="56"/>
        <v xml:space="preserve"> George H.W. Bush (W)</v>
      </c>
    </row>
    <row r="1208" spans="1:24" x14ac:dyDescent="0.25">
      <c r="A1208">
        <v>1988</v>
      </c>
      <c r="B1208" t="s">
        <v>122</v>
      </c>
      <c r="C1208" t="s">
        <v>123</v>
      </c>
      <c r="D1208">
        <v>37</v>
      </c>
      <c r="E1208">
        <v>56</v>
      </c>
      <c r="F1208">
        <v>47</v>
      </c>
      <c r="G1208" t="s">
        <v>16</v>
      </c>
      <c r="H1208" t="s">
        <v>208</v>
      </c>
      <c r="I1208" t="str">
        <f t="shared" si="54"/>
        <v>Dukakis, Michael(L)</v>
      </c>
      <c r="J1208" t="s">
        <v>18</v>
      </c>
      <c r="K1208" t="b">
        <v>0</v>
      </c>
      <c r="L1208">
        <v>890167</v>
      </c>
      <c r="M1208">
        <v>2134370</v>
      </c>
      <c r="N1208">
        <v>20171015</v>
      </c>
      <c r="O1208" t="s">
        <v>19</v>
      </c>
      <c r="P1208" t="str">
        <f>IF(VLOOKUP(A1208,'national-winners'!$A$2:$B$13,2,0)=H1208,"W","L")</f>
        <v>L</v>
      </c>
      <c r="Q1208">
        <f>MATCH(C1208,'state-winning-votes'!A:A,0)</f>
        <v>30</v>
      </c>
      <c r="R1208">
        <f>MATCH(A1208,'state-winning-votes'!$A$2:$L$2,0)</f>
        <v>5</v>
      </c>
      <c r="S1208" cm="1">
        <f t="array" ref="S1208">INDEX('state-winning-votes'!$A$1:$L$53,$Q1208,$R1208)</f>
        <v>1237258</v>
      </c>
      <c r="T1208">
        <f>INDEX('state-winning-votes'!$A$1:$L$53,MATCH($C1208,'state-winning-votes'!$A:$A,0),MATCH($A1208,'state-winning-votes'!$A$2:$L$2,0))</f>
        <v>1237258</v>
      </c>
      <c r="U1208" t="str">
        <f t="shared" si="55"/>
        <v>Bush, George H.W.</v>
      </c>
      <c r="V1208" t="str">
        <f>_xlfn.XLOOKUP(INDEX('state-winning-votes'!$A$1:$L$53,MATCH($C1208,'state-winning-votes'!$A:$A,0),MATCH($A1208,'state-winning-votes'!$A$2:$L$2,0)),$L:$L,$H:$H)</f>
        <v>Bush, George H.W.</v>
      </c>
      <c r="W1208" t="str">
        <f>VLOOKUP(A1208,'national-winners'!$A$2:$B$13,2,0)</f>
        <v>Bush, George H.W.</v>
      </c>
      <c r="X1208" t="str">
        <f t="shared" si="56"/>
        <v xml:space="preserve"> George H.W. Bush (W)</v>
      </c>
    </row>
    <row r="1209" spans="1:24" x14ac:dyDescent="0.25">
      <c r="A1209">
        <v>1988</v>
      </c>
      <c r="B1209" t="s">
        <v>122</v>
      </c>
      <c r="C1209" t="s">
        <v>123</v>
      </c>
      <c r="D1209">
        <v>37</v>
      </c>
      <c r="E1209">
        <v>56</v>
      </c>
      <c r="F1209">
        <v>47</v>
      </c>
      <c r="G1209" t="s">
        <v>16</v>
      </c>
      <c r="H1209" t="s">
        <v>210</v>
      </c>
      <c r="I1209" t="str">
        <f t="shared" si="54"/>
        <v>Fulani, Lenora(L)</v>
      </c>
      <c r="J1209" t="s">
        <v>211</v>
      </c>
      <c r="K1209" t="b">
        <v>0</v>
      </c>
      <c r="L1209">
        <v>5682</v>
      </c>
      <c r="M1209">
        <v>2134370</v>
      </c>
      <c r="N1209">
        <v>20171015</v>
      </c>
      <c r="O1209" t="s">
        <v>19</v>
      </c>
      <c r="P1209" t="str">
        <f>IF(VLOOKUP(A1209,'national-winners'!$A$2:$B$13,2,0)=H1209,"W","L")</f>
        <v>L</v>
      </c>
      <c r="Q1209">
        <f>MATCH(C1209,'state-winning-votes'!A:A,0)</f>
        <v>30</v>
      </c>
      <c r="R1209">
        <f>MATCH(A1209,'state-winning-votes'!$A$2:$L$2,0)</f>
        <v>5</v>
      </c>
      <c r="S1209" cm="1">
        <f t="array" ref="S1209">INDEX('state-winning-votes'!$A$1:$L$53,$Q1209,$R1209)</f>
        <v>1237258</v>
      </c>
      <c r="T1209">
        <f>INDEX('state-winning-votes'!$A$1:$L$53,MATCH($C1209,'state-winning-votes'!$A:$A,0),MATCH($A1209,'state-winning-votes'!$A$2:$L$2,0))</f>
        <v>1237258</v>
      </c>
      <c r="U1209" t="str">
        <f t="shared" si="55"/>
        <v>Bush, George H.W.</v>
      </c>
      <c r="V1209" t="str">
        <f>_xlfn.XLOOKUP(INDEX('state-winning-votes'!$A$1:$L$53,MATCH($C1209,'state-winning-votes'!$A:$A,0),MATCH($A1209,'state-winning-votes'!$A$2:$L$2,0)),$L:$L,$H:$H)</f>
        <v>Bush, George H.W.</v>
      </c>
      <c r="W1209" t="str">
        <f>VLOOKUP(A1209,'national-winners'!$A$2:$B$13,2,0)</f>
        <v>Bush, George H.W.</v>
      </c>
      <c r="X1209" t="str">
        <f t="shared" si="56"/>
        <v xml:space="preserve"> George H.W. Bush (W)</v>
      </c>
    </row>
    <row r="1210" spans="1:24" x14ac:dyDescent="0.25">
      <c r="A1210">
        <v>1988</v>
      </c>
      <c r="B1210" t="s">
        <v>122</v>
      </c>
      <c r="C1210" t="s">
        <v>123</v>
      </c>
      <c r="D1210">
        <v>37</v>
      </c>
      <c r="E1210">
        <v>56</v>
      </c>
      <c r="F1210">
        <v>47</v>
      </c>
      <c r="G1210" t="s">
        <v>16</v>
      </c>
      <c r="H1210" t="s">
        <v>209</v>
      </c>
      <c r="I1210" t="str">
        <f t="shared" si="54"/>
        <v>Paul, Ronald ""Ron""(L)</v>
      </c>
      <c r="K1210" t="b">
        <v>1</v>
      </c>
      <c r="L1210">
        <v>1263</v>
      </c>
      <c r="M1210">
        <v>2134370</v>
      </c>
      <c r="N1210">
        <v>20171015</v>
      </c>
      <c r="O1210" t="s">
        <v>19</v>
      </c>
      <c r="P1210" t="str">
        <f>IF(VLOOKUP(A1210,'national-winners'!$A$2:$B$13,2,0)=H1210,"W","L")</f>
        <v>L</v>
      </c>
      <c r="Q1210">
        <f>MATCH(C1210,'state-winning-votes'!A:A,0)</f>
        <v>30</v>
      </c>
      <c r="R1210">
        <f>MATCH(A1210,'state-winning-votes'!$A$2:$L$2,0)</f>
        <v>5</v>
      </c>
      <c r="S1210" cm="1">
        <f t="array" ref="S1210">INDEX('state-winning-votes'!$A$1:$L$53,$Q1210,$R1210)</f>
        <v>1237258</v>
      </c>
      <c r="T1210">
        <f>INDEX('state-winning-votes'!$A$1:$L$53,MATCH($C1210,'state-winning-votes'!$A:$A,0),MATCH($A1210,'state-winning-votes'!$A$2:$L$2,0))</f>
        <v>1237258</v>
      </c>
      <c r="U1210" t="str">
        <f t="shared" si="55"/>
        <v>Bush, George H.W.</v>
      </c>
      <c r="V1210" t="str">
        <f>_xlfn.XLOOKUP(INDEX('state-winning-votes'!$A$1:$L$53,MATCH($C1210,'state-winning-votes'!$A:$A,0),MATCH($A1210,'state-winning-votes'!$A$2:$L$2,0)),$L:$L,$H:$H)</f>
        <v>Bush, George H.W.</v>
      </c>
      <c r="W1210" t="str">
        <f>VLOOKUP(A1210,'national-winners'!$A$2:$B$13,2,0)</f>
        <v>Bush, George H.W.</v>
      </c>
      <c r="X1210" t="str">
        <f t="shared" si="56"/>
        <v xml:space="preserve"> George H.W. Bush (W)</v>
      </c>
    </row>
    <row r="1211" spans="1:24" x14ac:dyDescent="0.25">
      <c r="A1211">
        <v>1988</v>
      </c>
      <c r="B1211" t="s">
        <v>124</v>
      </c>
      <c r="C1211" t="s">
        <v>125</v>
      </c>
      <c r="D1211">
        <v>38</v>
      </c>
      <c r="E1211">
        <v>44</v>
      </c>
      <c r="F1211">
        <v>36</v>
      </c>
      <c r="G1211" t="s">
        <v>16</v>
      </c>
      <c r="H1211" t="s">
        <v>207</v>
      </c>
      <c r="I1211" t="str">
        <f t="shared" si="54"/>
        <v>Bush, George H.W.(W)</v>
      </c>
      <c r="J1211" t="s">
        <v>21</v>
      </c>
      <c r="K1211" t="b">
        <v>0</v>
      </c>
      <c r="L1211">
        <v>166559</v>
      </c>
      <c r="M1211">
        <v>297261</v>
      </c>
      <c r="N1211">
        <v>20171015</v>
      </c>
      <c r="O1211" t="s">
        <v>19</v>
      </c>
      <c r="P1211" t="str">
        <f>IF(VLOOKUP(A1211,'national-winners'!$A$2:$B$13,2,0)=H1211,"W","L")</f>
        <v>W</v>
      </c>
      <c r="Q1211">
        <f>MATCH(C1211,'state-winning-votes'!A:A,0)</f>
        <v>31</v>
      </c>
      <c r="R1211">
        <f>MATCH(A1211,'state-winning-votes'!$A$2:$L$2,0)</f>
        <v>5</v>
      </c>
      <c r="S1211" cm="1">
        <f t="array" ref="S1211">INDEX('state-winning-votes'!$A$1:$L$53,$Q1211,$R1211)</f>
        <v>166559</v>
      </c>
      <c r="T1211">
        <f>INDEX('state-winning-votes'!$A$1:$L$53,MATCH($C1211,'state-winning-votes'!$A:$A,0),MATCH($A1211,'state-winning-votes'!$A$2:$L$2,0))</f>
        <v>166559</v>
      </c>
      <c r="U1211" t="str">
        <f t="shared" si="55"/>
        <v>Bush, George H.W.</v>
      </c>
      <c r="V1211" t="str">
        <f>_xlfn.XLOOKUP(INDEX('state-winning-votes'!$A$1:$L$53,MATCH($C1211,'state-winning-votes'!$A:$A,0),MATCH($A1211,'state-winning-votes'!$A$2:$L$2,0)),$L:$L,$H:$H)</f>
        <v>Bush, George H.W.</v>
      </c>
      <c r="W1211" t="str">
        <f>VLOOKUP(A1211,'national-winners'!$A$2:$B$13,2,0)</f>
        <v>Bush, George H.W.</v>
      </c>
      <c r="X1211" t="str">
        <f t="shared" si="56"/>
        <v xml:space="preserve"> George H.W. Bush (W)</v>
      </c>
    </row>
    <row r="1212" spans="1:24" x14ac:dyDescent="0.25">
      <c r="A1212">
        <v>1988</v>
      </c>
      <c r="B1212" t="s">
        <v>124</v>
      </c>
      <c r="C1212" t="s">
        <v>125</v>
      </c>
      <c r="D1212">
        <v>38</v>
      </c>
      <c r="E1212">
        <v>44</v>
      </c>
      <c r="F1212">
        <v>36</v>
      </c>
      <c r="G1212" t="s">
        <v>16</v>
      </c>
      <c r="H1212" t="s">
        <v>208</v>
      </c>
      <c r="I1212" t="str">
        <f t="shared" si="54"/>
        <v>Dukakis, Michael(L)</v>
      </c>
      <c r="J1212" t="s">
        <v>18</v>
      </c>
      <c r="K1212" t="b">
        <v>0</v>
      </c>
      <c r="L1212">
        <v>127739</v>
      </c>
      <c r="M1212">
        <v>297261</v>
      </c>
      <c r="N1212">
        <v>20171015</v>
      </c>
      <c r="O1212" t="s">
        <v>19</v>
      </c>
      <c r="P1212" t="str">
        <f>IF(VLOOKUP(A1212,'national-winners'!$A$2:$B$13,2,0)=H1212,"W","L")</f>
        <v>L</v>
      </c>
      <c r="Q1212">
        <f>MATCH(C1212,'state-winning-votes'!A:A,0)</f>
        <v>31</v>
      </c>
      <c r="R1212">
        <f>MATCH(A1212,'state-winning-votes'!$A$2:$L$2,0)</f>
        <v>5</v>
      </c>
      <c r="S1212" cm="1">
        <f t="array" ref="S1212">INDEX('state-winning-votes'!$A$1:$L$53,$Q1212,$R1212)</f>
        <v>166559</v>
      </c>
      <c r="T1212">
        <f>INDEX('state-winning-votes'!$A$1:$L$53,MATCH($C1212,'state-winning-votes'!$A:$A,0),MATCH($A1212,'state-winning-votes'!$A$2:$L$2,0))</f>
        <v>166559</v>
      </c>
      <c r="U1212" t="str">
        <f t="shared" si="55"/>
        <v>Bush, George H.W.</v>
      </c>
      <c r="V1212" t="str">
        <f>_xlfn.XLOOKUP(INDEX('state-winning-votes'!$A$1:$L$53,MATCH($C1212,'state-winning-votes'!$A:$A,0),MATCH($A1212,'state-winning-votes'!$A$2:$L$2,0)),$L:$L,$H:$H)</f>
        <v>Bush, George H.W.</v>
      </c>
      <c r="W1212" t="str">
        <f>VLOOKUP(A1212,'national-winners'!$A$2:$B$13,2,0)</f>
        <v>Bush, George H.W.</v>
      </c>
      <c r="X1212" t="str">
        <f t="shared" si="56"/>
        <v xml:space="preserve"> George H.W. Bush (W)</v>
      </c>
    </row>
    <row r="1213" spans="1:24" x14ac:dyDescent="0.25">
      <c r="A1213">
        <v>1988</v>
      </c>
      <c r="B1213" t="s">
        <v>124</v>
      </c>
      <c r="C1213" t="s">
        <v>125</v>
      </c>
      <c r="D1213">
        <v>38</v>
      </c>
      <c r="E1213">
        <v>44</v>
      </c>
      <c r="F1213">
        <v>36</v>
      </c>
      <c r="G1213" t="s">
        <v>16</v>
      </c>
      <c r="H1213" t="s">
        <v>209</v>
      </c>
      <c r="I1213" t="str">
        <f t="shared" si="54"/>
        <v>Paul, Ronald ""Ron""(L)</v>
      </c>
      <c r="J1213" t="s">
        <v>29</v>
      </c>
      <c r="K1213" t="b">
        <v>0</v>
      </c>
      <c r="L1213">
        <v>1315</v>
      </c>
      <c r="M1213">
        <v>297261</v>
      </c>
      <c r="N1213">
        <v>20171015</v>
      </c>
      <c r="O1213" t="s">
        <v>19</v>
      </c>
      <c r="P1213" t="str">
        <f>IF(VLOOKUP(A1213,'national-winners'!$A$2:$B$13,2,0)=H1213,"W","L")</f>
        <v>L</v>
      </c>
      <c r="Q1213">
        <f>MATCH(C1213,'state-winning-votes'!A:A,0)</f>
        <v>31</v>
      </c>
      <c r="R1213">
        <f>MATCH(A1213,'state-winning-votes'!$A$2:$L$2,0)</f>
        <v>5</v>
      </c>
      <c r="S1213" cm="1">
        <f t="array" ref="S1213">INDEX('state-winning-votes'!$A$1:$L$53,$Q1213,$R1213)</f>
        <v>166559</v>
      </c>
      <c r="T1213">
        <f>INDEX('state-winning-votes'!$A$1:$L$53,MATCH($C1213,'state-winning-votes'!$A:$A,0),MATCH($A1213,'state-winning-votes'!$A$2:$L$2,0))</f>
        <v>166559</v>
      </c>
      <c r="U1213" t="str">
        <f t="shared" si="55"/>
        <v>Bush, George H.W.</v>
      </c>
      <c r="V1213" t="str">
        <f>_xlfn.XLOOKUP(INDEX('state-winning-votes'!$A$1:$L$53,MATCH($C1213,'state-winning-votes'!$A:$A,0),MATCH($A1213,'state-winning-votes'!$A$2:$L$2,0)),$L:$L,$H:$H)</f>
        <v>Bush, George H.W.</v>
      </c>
      <c r="W1213" t="str">
        <f>VLOOKUP(A1213,'national-winners'!$A$2:$B$13,2,0)</f>
        <v>Bush, George H.W.</v>
      </c>
      <c r="X1213" t="str">
        <f t="shared" si="56"/>
        <v xml:space="preserve"> George H.W. Bush (W)</v>
      </c>
    </row>
    <row r="1214" spans="1:24" x14ac:dyDescent="0.25">
      <c r="A1214">
        <v>1988</v>
      </c>
      <c r="B1214" t="s">
        <v>124</v>
      </c>
      <c r="C1214" t="s">
        <v>125</v>
      </c>
      <c r="D1214">
        <v>38</v>
      </c>
      <c r="E1214">
        <v>44</v>
      </c>
      <c r="F1214">
        <v>36</v>
      </c>
      <c r="G1214" t="s">
        <v>16</v>
      </c>
      <c r="H1214" t="s">
        <v>48</v>
      </c>
      <c r="I1214" t="str">
        <f t="shared" si="54"/>
        <v>Larouche, Lyndon, Jr.(L)</v>
      </c>
      <c r="J1214" t="s">
        <v>212</v>
      </c>
      <c r="K1214" t="b">
        <v>0</v>
      </c>
      <c r="L1214">
        <v>905</v>
      </c>
      <c r="M1214">
        <v>297261</v>
      </c>
      <c r="N1214">
        <v>20171015</v>
      </c>
      <c r="O1214" t="s">
        <v>19</v>
      </c>
      <c r="P1214" t="str">
        <f>IF(VLOOKUP(A1214,'national-winners'!$A$2:$B$13,2,0)=H1214,"W","L")</f>
        <v>L</v>
      </c>
      <c r="Q1214">
        <f>MATCH(C1214,'state-winning-votes'!A:A,0)</f>
        <v>31</v>
      </c>
      <c r="R1214">
        <f>MATCH(A1214,'state-winning-votes'!$A$2:$L$2,0)</f>
        <v>5</v>
      </c>
      <c r="S1214" cm="1">
        <f t="array" ref="S1214">INDEX('state-winning-votes'!$A$1:$L$53,$Q1214,$R1214)</f>
        <v>166559</v>
      </c>
      <c r="T1214">
        <f>INDEX('state-winning-votes'!$A$1:$L$53,MATCH($C1214,'state-winning-votes'!$A:$A,0),MATCH($A1214,'state-winning-votes'!$A$2:$L$2,0))</f>
        <v>166559</v>
      </c>
      <c r="U1214" t="str">
        <f t="shared" si="55"/>
        <v>Bush, George H.W.</v>
      </c>
      <c r="V1214" t="str">
        <f>_xlfn.XLOOKUP(INDEX('state-winning-votes'!$A$1:$L$53,MATCH($C1214,'state-winning-votes'!$A:$A,0),MATCH($A1214,'state-winning-votes'!$A$2:$L$2,0)),$L:$L,$H:$H)</f>
        <v>Bush, George H.W.</v>
      </c>
      <c r="W1214" t="str">
        <f>VLOOKUP(A1214,'national-winners'!$A$2:$B$13,2,0)</f>
        <v>Bush, George H.W.</v>
      </c>
      <c r="X1214" t="str">
        <f t="shared" si="56"/>
        <v xml:space="preserve"> George H.W. Bush (W)</v>
      </c>
    </row>
    <row r="1215" spans="1:24" x14ac:dyDescent="0.25">
      <c r="A1215">
        <v>1988</v>
      </c>
      <c r="B1215" t="s">
        <v>124</v>
      </c>
      <c r="C1215" t="s">
        <v>125</v>
      </c>
      <c r="D1215">
        <v>38</v>
      </c>
      <c r="E1215">
        <v>44</v>
      </c>
      <c r="F1215">
        <v>36</v>
      </c>
      <c r="G1215" t="s">
        <v>16</v>
      </c>
      <c r="H1215" t="s">
        <v>210</v>
      </c>
      <c r="I1215" t="str">
        <f t="shared" si="54"/>
        <v>Fulani, Lenora(L)</v>
      </c>
      <c r="J1215" t="s">
        <v>211</v>
      </c>
      <c r="K1215" t="b">
        <v>0</v>
      </c>
      <c r="L1215">
        <v>396</v>
      </c>
      <c r="M1215">
        <v>297261</v>
      </c>
      <c r="N1215">
        <v>20171015</v>
      </c>
      <c r="O1215" t="s">
        <v>19</v>
      </c>
      <c r="P1215" t="str">
        <f>IF(VLOOKUP(A1215,'national-winners'!$A$2:$B$13,2,0)=H1215,"W","L")</f>
        <v>L</v>
      </c>
      <c r="Q1215">
        <f>MATCH(C1215,'state-winning-votes'!A:A,0)</f>
        <v>31</v>
      </c>
      <c r="R1215">
        <f>MATCH(A1215,'state-winning-votes'!$A$2:$L$2,0)</f>
        <v>5</v>
      </c>
      <c r="S1215" cm="1">
        <f t="array" ref="S1215">INDEX('state-winning-votes'!$A$1:$L$53,$Q1215,$R1215)</f>
        <v>166559</v>
      </c>
      <c r="T1215">
        <f>INDEX('state-winning-votes'!$A$1:$L$53,MATCH($C1215,'state-winning-votes'!$A:$A,0),MATCH($A1215,'state-winning-votes'!$A$2:$L$2,0))</f>
        <v>166559</v>
      </c>
      <c r="U1215" t="str">
        <f t="shared" si="55"/>
        <v>Bush, George H.W.</v>
      </c>
      <c r="V1215" t="str">
        <f>_xlfn.XLOOKUP(INDEX('state-winning-votes'!$A$1:$L$53,MATCH($C1215,'state-winning-votes'!$A:$A,0),MATCH($A1215,'state-winning-votes'!$A$2:$L$2,0)),$L:$L,$H:$H)</f>
        <v>Bush, George H.W.</v>
      </c>
      <c r="W1215" t="str">
        <f>VLOOKUP(A1215,'national-winners'!$A$2:$B$13,2,0)</f>
        <v>Bush, George H.W.</v>
      </c>
      <c r="X1215" t="str">
        <f t="shared" si="56"/>
        <v xml:space="preserve"> George H.W. Bush (W)</v>
      </c>
    </row>
    <row r="1216" spans="1:24" x14ac:dyDescent="0.25">
      <c r="A1216">
        <v>1988</v>
      </c>
      <c r="B1216" t="s">
        <v>124</v>
      </c>
      <c r="C1216" t="s">
        <v>125</v>
      </c>
      <c r="D1216">
        <v>38</v>
      </c>
      <c r="E1216">
        <v>44</v>
      </c>
      <c r="F1216">
        <v>36</v>
      </c>
      <c r="G1216" t="s">
        <v>16</v>
      </c>
      <c r="H1216" t="s">
        <v>215</v>
      </c>
      <c r="I1216" t="str">
        <f t="shared" si="54"/>
        <v>Warren, James ""Mac""(L)</v>
      </c>
      <c r="J1216" t="s">
        <v>37</v>
      </c>
      <c r="K1216" t="b">
        <v>0</v>
      </c>
      <c r="L1216">
        <v>347</v>
      </c>
      <c r="M1216">
        <v>297261</v>
      </c>
      <c r="N1216">
        <v>20171015</v>
      </c>
      <c r="O1216" t="s">
        <v>19</v>
      </c>
      <c r="P1216" t="str">
        <f>IF(VLOOKUP(A1216,'national-winners'!$A$2:$B$13,2,0)=H1216,"W","L")</f>
        <v>L</v>
      </c>
      <c r="Q1216">
        <f>MATCH(C1216,'state-winning-votes'!A:A,0)</f>
        <v>31</v>
      </c>
      <c r="R1216">
        <f>MATCH(A1216,'state-winning-votes'!$A$2:$L$2,0)</f>
        <v>5</v>
      </c>
      <c r="S1216" cm="1">
        <f t="array" ref="S1216">INDEX('state-winning-votes'!$A$1:$L$53,$Q1216,$R1216)</f>
        <v>166559</v>
      </c>
      <c r="T1216">
        <f>INDEX('state-winning-votes'!$A$1:$L$53,MATCH($C1216,'state-winning-votes'!$A:$A,0),MATCH($A1216,'state-winning-votes'!$A$2:$L$2,0))</f>
        <v>166559</v>
      </c>
      <c r="U1216" t="str">
        <f t="shared" si="55"/>
        <v>Bush, George H.W.</v>
      </c>
      <c r="V1216" t="str">
        <f>_xlfn.XLOOKUP(INDEX('state-winning-votes'!$A$1:$L$53,MATCH($C1216,'state-winning-votes'!$A:$A,0),MATCH($A1216,'state-winning-votes'!$A$2:$L$2,0)),$L:$L,$H:$H)</f>
        <v>Bush, George H.W.</v>
      </c>
      <c r="W1216" t="str">
        <f>VLOOKUP(A1216,'national-winners'!$A$2:$B$13,2,0)</f>
        <v>Bush, George H.W.</v>
      </c>
      <c r="X1216" t="str">
        <f t="shared" si="56"/>
        <v xml:space="preserve"> George H.W. Bush (W)</v>
      </c>
    </row>
    <row r="1217" spans="1:24" x14ac:dyDescent="0.25">
      <c r="A1217">
        <v>1988</v>
      </c>
      <c r="B1217" t="s">
        <v>126</v>
      </c>
      <c r="C1217" t="s">
        <v>127</v>
      </c>
      <c r="D1217">
        <v>39</v>
      </c>
      <c r="E1217">
        <v>31</v>
      </c>
      <c r="F1217">
        <v>24</v>
      </c>
      <c r="G1217" t="s">
        <v>16</v>
      </c>
      <c r="H1217" t="s">
        <v>207</v>
      </c>
      <c r="I1217" t="str">
        <f t="shared" si="54"/>
        <v>Bush, George H.W.(W)</v>
      </c>
      <c r="J1217" t="s">
        <v>21</v>
      </c>
      <c r="K1217" t="b">
        <v>0</v>
      </c>
      <c r="L1217">
        <v>2416549</v>
      </c>
      <c r="M1217">
        <v>4393585</v>
      </c>
      <c r="N1217">
        <v>20171015</v>
      </c>
      <c r="O1217" t="s">
        <v>19</v>
      </c>
      <c r="P1217" t="str">
        <f>IF(VLOOKUP(A1217,'national-winners'!$A$2:$B$13,2,0)=H1217,"W","L")</f>
        <v>W</v>
      </c>
      <c r="Q1217">
        <f>MATCH(C1217,'state-winning-votes'!A:A,0)</f>
        <v>38</v>
      </c>
      <c r="R1217">
        <f>MATCH(A1217,'state-winning-votes'!$A$2:$L$2,0)</f>
        <v>5</v>
      </c>
      <c r="S1217" cm="1">
        <f t="array" ref="S1217">INDEX('state-winning-votes'!$A$1:$L$53,$Q1217,$R1217)</f>
        <v>2416549</v>
      </c>
      <c r="T1217">
        <f>INDEX('state-winning-votes'!$A$1:$L$53,MATCH($C1217,'state-winning-votes'!$A:$A,0),MATCH($A1217,'state-winning-votes'!$A$2:$L$2,0))</f>
        <v>2416549</v>
      </c>
      <c r="U1217" t="str">
        <f t="shared" si="55"/>
        <v>Bush, George H.W.</v>
      </c>
      <c r="V1217" t="str">
        <f>_xlfn.XLOOKUP(INDEX('state-winning-votes'!$A$1:$L$53,MATCH($C1217,'state-winning-votes'!$A:$A,0),MATCH($A1217,'state-winning-votes'!$A$2:$L$2,0)),$L:$L,$H:$H)</f>
        <v>Bush, George H.W.</v>
      </c>
      <c r="W1217" t="str">
        <f>VLOOKUP(A1217,'national-winners'!$A$2:$B$13,2,0)</f>
        <v>Bush, George H.W.</v>
      </c>
      <c r="X1217" t="str">
        <f t="shared" si="56"/>
        <v xml:space="preserve"> George H.W. Bush (W)</v>
      </c>
    </row>
    <row r="1218" spans="1:24" x14ac:dyDescent="0.25">
      <c r="A1218">
        <v>1988</v>
      </c>
      <c r="B1218" t="s">
        <v>126</v>
      </c>
      <c r="C1218" t="s">
        <v>127</v>
      </c>
      <c r="D1218">
        <v>39</v>
      </c>
      <c r="E1218">
        <v>31</v>
      </c>
      <c r="F1218">
        <v>24</v>
      </c>
      <c r="G1218" t="s">
        <v>16</v>
      </c>
      <c r="H1218" t="s">
        <v>208</v>
      </c>
      <c r="I1218" t="str">
        <f t="shared" si="54"/>
        <v>Dukakis, Michael(L)</v>
      </c>
      <c r="J1218" t="s">
        <v>18</v>
      </c>
      <c r="K1218" t="b">
        <v>0</v>
      </c>
      <c r="L1218">
        <v>1939629</v>
      </c>
      <c r="M1218">
        <v>4393585</v>
      </c>
      <c r="N1218">
        <v>20171015</v>
      </c>
      <c r="O1218" t="s">
        <v>19</v>
      </c>
      <c r="P1218" t="str">
        <f>IF(VLOOKUP(A1218,'national-winners'!$A$2:$B$13,2,0)=H1218,"W","L")</f>
        <v>L</v>
      </c>
      <c r="Q1218">
        <f>MATCH(C1218,'state-winning-votes'!A:A,0)</f>
        <v>38</v>
      </c>
      <c r="R1218">
        <f>MATCH(A1218,'state-winning-votes'!$A$2:$L$2,0)</f>
        <v>5</v>
      </c>
      <c r="S1218" cm="1">
        <f t="array" ref="S1218">INDEX('state-winning-votes'!$A$1:$L$53,$Q1218,$R1218)</f>
        <v>2416549</v>
      </c>
      <c r="T1218">
        <f>INDEX('state-winning-votes'!$A$1:$L$53,MATCH($C1218,'state-winning-votes'!$A:$A,0),MATCH($A1218,'state-winning-votes'!$A$2:$L$2,0))</f>
        <v>2416549</v>
      </c>
      <c r="U1218" t="str">
        <f t="shared" si="55"/>
        <v>Bush, George H.W.</v>
      </c>
      <c r="V1218" t="str">
        <f>_xlfn.XLOOKUP(INDEX('state-winning-votes'!$A$1:$L$53,MATCH($C1218,'state-winning-votes'!$A:$A,0),MATCH($A1218,'state-winning-votes'!$A$2:$L$2,0)),$L:$L,$H:$H)</f>
        <v>Bush, George H.W.</v>
      </c>
      <c r="W1218" t="str">
        <f>VLOOKUP(A1218,'national-winners'!$A$2:$B$13,2,0)</f>
        <v>Bush, George H.W.</v>
      </c>
      <c r="X1218" t="str">
        <f t="shared" si="56"/>
        <v xml:space="preserve"> George H.W. Bush (W)</v>
      </c>
    </row>
    <row r="1219" spans="1:24" x14ac:dyDescent="0.25">
      <c r="A1219">
        <v>1988</v>
      </c>
      <c r="B1219" t="s">
        <v>126</v>
      </c>
      <c r="C1219" t="s">
        <v>127</v>
      </c>
      <c r="D1219">
        <v>39</v>
      </c>
      <c r="E1219">
        <v>31</v>
      </c>
      <c r="F1219">
        <v>24</v>
      </c>
      <c r="G1219" t="s">
        <v>16</v>
      </c>
      <c r="H1219" t="s">
        <v>210</v>
      </c>
      <c r="I1219" t="str">
        <f t="shared" ref="I1219:I1282" si="57">H1219&amp;"("&amp;P1219&amp;")"</f>
        <v>Fulani, Lenora(L)</v>
      </c>
      <c r="J1219" t="s">
        <v>211</v>
      </c>
      <c r="K1219" t="b">
        <v>0</v>
      </c>
      <c r="L1219">
        <v>12017</v>
      </c>
      <c r="M1219">
        <v>4393585</v>
      </c>
      <c r="N1219">
        <v>20171015</v>
      </c>
      <c r="O1219" t="s">
        <v>19</v>
      </c>
      <c r="P1219" t="str">
        <f>IF(VLOOKUP(A1219,'national-winners'!$A$2:$B$13,2,0)=H1219,"W","L")</f>
        <v>L</v>
      </c>
      <c r="Q1219">
        <f>MATCH(C1219,'state-winning-votes'!A:A,0)</f>
        <v>38</v>
      </c>
      <c r="R1219">
        <f>MATCH(A1219,'state-winning-votes'!$A$2:$L$2,0)</f>
        <v>5</v>
      </c>
      <c r="S1219" cm="1">
        <f t="array" ref="S1219">INDEX('state-winning-votes'!$A$1:$L$53,$Q1219,$R1219)</f>
        <v>2416549</v>
      </c>
      <c r="T1219">
        <f>INDEX('state-winning-votes'!$A$1:$L$53,MATCH($C1219,'state-winning-votes'!$A:$A,0),MATCH($A1219,'state-winning-votes'!$A$2:$L$2,0))</f>
        <v>2416549</v>
      </c>
      <c r="U1219" t="str">
        <f t="shared" ref="U1219:U1282" si="58">_xlfn.XLOOKUP(T1219,L:L,H:H)</f>
        <v>Bush, George H.W.</v>
      </c>
      <c r="V1219" t="str">
        <f>_xlfn.XLOOKUP(INDEX('state-winning-votes'!$A$1:$L$53,MATCH($C1219,'state-winning-votes'!$A:$A,0),MATCH($A1219,'state-winning-votes'!$A$2:$L$2,0)),$L:$L,$H:$H)</f>
        <v>Bush, George H.W.</v>
      </c>
      <c r="W1219" t="str">
        <f>VLOOKUP(A1219,'national-winners'!$A$2:$B$13,2,0)</f>
        <v>Bush, George H.W.</v>
      </c>
      <c r="X1219" t="str">
        <f t="shared" ref="X1219:X1282" si="59">IFERROR(RIGHT(V1219,LEN(V1219)-SEARCH(",",V1219))&amp;" "&amp;LEFT(V1219,SEARCH(",",V1219)-1)&amp;" (W)","NULL")</f>
        <v xml:space="preserve"> George H.W. Bush (W)</v>
      </c>
    </row>
    <row r="1220" spans="1:24" x14ac:dyDescent="0.25">
      <c r="A1220">
        <v>1988</v>
      </c>
      <c r="B1220" t="s">
        <v>126</v>
      </c>
      <c r="C1220" t="s">
        <v>127</v>
      </c>
      <c r="D1220">
        <v>39</v>
      </c>
      <c r="E1220">
        <v>31</v>
      </c>
      <c r="F1220">
        <v>24</v>
      </c>
      <c r="G1220" t="s">
        <v>16</v>
      </c>
      <c r="H1220" t="s">
        <v>209</v>
      </c>
      <c r="I1220" t="str">
        <f t="shared" si="57"/>
        <v>Paul, Ronald ""Ron""(L)</v>
      </c>
      <c r="J1220" t="s">
        <v>29</v>
      </c>
      <c r="K1220" t="b">
        <v>0</v>
      </c>
      <c r="L1220">
        <v>11926</v>
      </c>
      <c r="M1220">
        <v>4393585</v>
      </c>
      <c r="N1220">
        <v>20171015</v>
      </c>
      <c r="O1220" t="s">
        <v>19</v>
      </c>
      <c r="P1220" t="str">
        <f>IF(VLOOKUP(A1220,'national-winners'!$A$2:$B$13,2,0)=H1220,"W","L")</f>
        <v>L</v>
      </c>
      <c r="Q1220">
        <f>MATCH(C1220,'state-winning-votes'!A:A,0)</f>
        <v>38</v>
      </c>
      <c r="R1220">
        <f>MATCH(A1220,'state-winning-votes'!$A$2:$L$2,0)</f>
        <v>5</v>
      </c>
      <c r="S1220" cm="1">
        <f t="array" ref="S1220">INDEX('state-winning-votes'!$A$1:$L$53,$Q1220,$R1220)</f>
        <v>2416549</v>
      </c>
      <c r="T1220">
        <f>INDEX('state-winning-votes'!$A$1:$L$53,MATCH($C1220,'state-winning-votes'!$A:$A,0),MATCH($A1220,'state-winning-votes'!$A$2:$L$2,0))</f>
        <v>2416549</v>
      </c>
      <c r="U1220" t="str">
        <f t="shared" si="58"/>
        <v>Bush, George H.W.</v>
      </c>
      <c r="V1220" t="str">
        <f>_xlfn.XLOOKUP(INDEX('state-winning-votes'!$A$1:$L$53,MATCH($C1220,'state-winning-votes'!$A:$A,0),MATCH($A1220,'state-winning-votes'!$A$2:$L$2,0)),$L:$L,$H:$H)</f>
        <v>Bush, George H.W.</v>
      </c>
      <c r="W1220" t="str">
        <f>VLOOKUP(A1220,'national-winners'!$A$2:$B$13,2,0)</f>
        <v>Bush, George H.W.</v>
      </c>
      <c r="X1220" t="str">
        <f t="shared" si="59"/>
        <v xml:space="preserve"> George H.W. Bush (W)</v>
      </c>
    </row>
    <row r="1221" spans="1:24" x14ac:dyDescent="0.25">
      <c r="A1221">
        <v>1988</v>
      </c>
      <c r="B1221" t="s">
        <v>126</v>
      </c>
      <c r="C1221" t="s">
        <v>127</v>
      </c>
      <c r="D1221">
        <v>39</v>
      </c>
      <c r="E1221">
        <v>31</v>
      </c>
      <c r="F1221">
        <v>24</v>
      </c>
      <c r="G1221" t="s">
        <v>16</v>
      </c>
      <c r="I1221" t="str">
        <f t="shared" si="57"/>
        <v>(L)</v>
      </c>
      <c r="J1221" t="s">
        <v>35</v>
      </c>
      <c r="K1221" t="b">
        <v>0</v>
      </c>
      <c r="L1221">
        <v>7713</v>
      </c>
      <c r="M1221">
        <v>4393585</v>
      </c>
      <c r="N1221">
        <v>20171015</v>
      </c>
      <c r="O1221" t="s">
        <v>19</v>
      </c>
      <c r="P1221" t="str">
        <f>IF(VLOOKUP(A1221,'national-winners'!$A$2:$B$13,2,0)=H1221,"W","L")</f>
        <v>L</v>
      </c>
      <c r="Q1221">
        <f>MATCH(C1221,'state-winning-votes'!A:A,0)</f>
        <v>38</v>
      </c>
      <c r="R1221">
        <f>MATCH(A1221,'state-winning-votes'!$A$2:$L$2,0)</f>
        <v>5</v>
      </c>
      <c r="S1221" cm="1">
        <f t="array" ref="S1221">INDEX('state-winning-votes'!$A$1:$L$53,$Q1221,$R1221)</f>
        <v>2416549</v>
      </c>
      <c r="T1221">
        <f>INDEX('state-winning-votes'!$A$1:$L$53,MATCH($C1221,'state-winning-votes'!$A:$A,0),MATCH($A1221,'state-winning-votes'!$A$2:$L$2,0))</f>
        <v>2416549</v>
      </c>
      <c r="U1221" t="str">
        <f t="shared" si="58"/>
        <v>Bush, George H.W.</v>
      </c>
      <c r="V1221" t="str">
        <f>_xlfn.XLOOKUP(INDEX('state-winning-votes'!$A$1:$L$53,MATCH($C1221,'state-winning-votes'!$A:$A,0),MATCH($A1221,'state-winning-votes'!$A$2:$L$2,0)),$L:$L,$H:$H)</f>
        <v>Bush, George H.W.</v>
      </c>
      <c r="W1221" t="str">
        <f>VLOOKUP(A1221,'national-winners'!$A$2:$B$13,2,0)</f>
        <v>Bush, George H.W.</v>
      </c>
      <c r="X1221" t="str">
        <f t="shared" si="59"/>
        <v xml:space="preserve"> George H.W. Bush (W)</v>
      </c>
    </row>
    <row r="1222" spans="1:24" x14ac:dyDescent="0.25">
      <c r="A1222">
        <v>1988</v>
      </c>
      <c r="B1222" t="s">
        <v>126</v>
      </c>
      <c r="C1222" t="s">
        <v>127</v>
      </c>
      <c r="D1222">
        <v>39</v>
      </c>
      <c r="E1222">
        <v>31</v>
      </c>
      <c r="F1222">
        <v>24</v>
      </c>
      <c r="G1222" t="s">
        <v>16</v>
      </c>
      <c r="H1222" t="s">
        <v>202</v>
      </c>
      <c r="I1222" t="str">
        <f t="shared" si="57"/>
        <v>Winn, Edward(L)</v>
      </c>
      <c r="J1222" t="s">
        <v>203</v>
      </c>
      <c r="K1222" t="b">
        <v>0</v>
      </c>
      <c r="L1222">
        <v>5401</v>
      </c>
      <c r="M1222">
        <v>4393585</v>
      </c>
      <c r="N1222">
        <v>20171015</v>
      </c>
      <c r="O1222" t="s">
        <v>19</v>
      </c>
      <c r="P1222" t="str">
        <f>IF(VLOOKUP(A1222,'national-winners'!$A$2:$B$13,2,0)=H1222,"W","L")</f>
        <v>L</v>
      </c>
      <c r="Q1222">
        <f>MATCH(C1222,'state-winning-votes'!A:A,0)</f>
        <v>38</v>
      </c>
      <c r="R1222">
        <f>MATCH(A1222,'state-winning-votes'!$A$2:$L$2,0)</f>
        <v>5</v>
      </c>
      <c r="S1222" cm="1">
        <f t="array" ref="S1222">INDEX('state-winning-votes'!$A$1:$L$53,$Q1222,$R1222)</f>
        <v>2416549</v>
      </c>
      <c r="T1222">
        <f>INDEX('state-winning-votes'!$A$1:$L$53,MATCH($C1222,'state-winning-votes'!$A:$A,0),MATCH($A1222,'state-winning-votes'!$A$2:$L$2,0))</f>
        <v>2416549</v>
      </c>
      <c r="U1222" t="str">
        <f t="shared" si="58"/>
        <v>Bush, George H.W.</v>
      </c>
      <c r="V1222" t="str">
        <f>_xlfn.XLOOKUP(INDEX('state-winning-votes'!$A$1:$L$53,MATCH($C1222,'state-winning-votes'!$A:$A,0),MATCH($A1222,'state-winning-votes'!$A$2:$L$2,0)),$L:$L,$H:$H)</f>
        <v>Bush, George H.W.</v>
      </c>
      <c r="W1222" t="str">
        <f>VLOOKUP(A1222,'national-winners'!$A$2:$B$13,2,0)</f>
        <v>Bush, George H.W.</v>
      </c>
      <c r="X1222" t="str">
        <f t="shared" si="59"/>
        <v xml:space="preserve"> George H.W. Bush (W)</v>
      </c>
    </row>
    <row r="1223" spans="1:24" x14ac:dyDescent="0.25">
      <c r="A1223">
        <v>1988</v>
      </c>
      <c r="B1223" t="s">
        <v>126</v>
      </c>
      <c r="C1223" t="s">
        <v>127</v>
      </c>
      <c r="D1223">
        <v>39</v>
      </c>
      <c r="E1223">
        <v>31</v>
      </c>
      <c r="F1223">
        <v>24</v>
      </c>
      <c r="G1223" t="s">
        <v>16</v>
      </c>
      <c r="I1223" t="str">
        <f t="shared" si="57"/>
        <v>(L)</v>
      </c>
      <c r="K1223" t="b">
        <v>1</v>
      </c>
      <c r="L1223">
        <v>350</v>
      </c>
      <c r="M1223">
        <v>4393585</v>
      </c>
      <c r="N1223">
        <v>20171015</v>
      </c>
      <c r="O1223" t="s">
        <v>19</v>
      </c>
      <c r="P1223" t="str">
        <f>IF(VLOOKUP(A1223,'national-winners'!$A$2:$B$13,2,0)=H1223,"W","L")</f>
        <v>L</v>
      </c>
      <c r="Q1223">
        <f>MATCH(C1223,'state-winning-votes'!A:A,0)</f>
        <v>38</v>
      </c>
      <c r="R1223">
        <f>MATCH(A1223,'state-winning-votes'!$A$2:$L$2,0)</f>
        <v>5</v>
      </c>
      <c r="S1223" cm="1">
        <f t="array" ref="S1223">INDEX('state-winning-votes'!$A$1:$L$53,$Q1223,$R1223)</f>
        <v>2416549</v>
      </c>
      <c r="T1223">
        <f>INDEX('state-winning-votes'!$A$1:$L$53,MATCH($C1223,'state-winning-votes'!$A:$A,0),MATCH($A1223,'state-winning-votes'!$A$2:$L$2,0))</f>
        <v>2416549</v>
      </c>
      <c r="U1223" t="str">
        <f t="shared" si="58"/>
        <v>Bush, George H.W.</v>
      </c>
      <c r="V1223" t="str">
        <f>_xlfn.XLOOKUP(INDEX('state-winning-votes'!$A$1:$L$53,MATCH($C1223,'state-winning-votes'!$A:$A,0),MATCH($A1223,'state-winning-votes'!$A$2:$L$2,0)),$L:$L,$H:$H)</f>
        <v>Bush, George H.W.</v>
      </c>
      <c r="W1223" t="str">
        <f>VLOOKUP(A1223,'national-winners'!$A$2:$B$13,2,0)</f>
        <v>Bush, George H.W.</v>
      </c>
      <c r="X1223" t="str">
        <f t="shared" si="59"/>
        <v xml:space="preserve"> George H.W. Bush (W)</v>
      </c>
    </row>
    <row r="1224" spans="1:24" x14ac:dyDescent="0.25">
      <c r="A1224">
        <v>1988</v>
      </c>
      <c r="B1224" t="s">
        <v>128</v>
      </c>
      <c r="C1224" t="s">
        <v>129</v>
      </c>
      <c r="D1224">
        <v>40</v>
      </c>
      <c r="E1224">
        <v>73</v>
      </c>
      <c r="F1224">
        <v>53</v>
      </c>
      <c r="G1224" t="s">
        <v>16</v>
      </c>
      <c r="H1224" t="s">
        <v>207</v>
      </c>
      <c r="I1224" t="str">
        <f t="shared" si="57"/>
        <v>Bush, George H.W.(W)</v>
      </c>
      <c r="J1224" t="s">
        <v>21</v>
      </c>
      <c r="K1224" t="b">
        <v>0</v>
      </c>
      <c r="L1224">
        <v>678367</v>
      </c>
      <c r="M1224">
        <v>1171036</v>
      </c>
      <c r="N1224">
        <v>20171015</v>
      </c>
      <c r="O1224" t="s">
        <v>19</v>
      </c>
      <c r="P1224" t="str">
        <f>IF(VLOOKUP(A1224,'national-winners'!$A$2:$B$13,2,0)=H1224,"W","L")</f>
        <v>W</v>
      </c>
      <c r="Q1224">
        <f>MATCH(C1224,'state-winning-votes'!A:A,0)</f>
        <v>39</v>
      </c>
      <c r="R1224">
        <f>MATCH(A1224,'state-winning-votes'!$A$2:$L$2,0)</f>
        <v>5</v>
      </c>
      <c r="S1224" cm="1">
        <f t="array" ref="S1224">INDEX('state-winning-votes'!$A$1:$L$53,$Q1224,$R1224)</f>
        <v>678367</v>
      </c>
      <c r="T1224">
        <f>INDEX('state-winning-votes'!$A$1:$L$53,MATCH($C1224,'state-winning-votes'!$A:$A,0),MATCH($A1224,'state-winning-votes'!$A$2:$L$2,0))</f>
        <v>678367</v>
      </c>
      <c r="U1224" t="str">
        <f t="shared" si="58"/>
        <v>Bush, George H.W.</v>
      </c>
      <c r="V1224" t="str">
        <f>_xlfn.XLOOKUP(INDEX('state-winning-votes'!$A$1:$L$53,MATCH($C1224,'state-winning-votes'!$A:$A,0),MATCH($A1224,'state-winning-votes'!$A$2:$L$2,0)),$L:$L,$H:$H)</f>
        <v>Bush, George H.W.</v>
      </c>
      <c r="W1224" t="str">
        <f>VLOOKUP(A1224,'national-winners'!$A$2:$B$13,2,0)</f>
        <v>Bush, George H.W.</v>
      </c>
      <c r="X1224" t="str">
        <f t="shared" si="59"/>
        <v xml:space="preserve"> George H.W. Bush (W)</v>
      </c>
    </row>
    <row r="1225" spans="1:24" x14ac:dyDescent="0.25">
      <c r="A1225">
        <v>1988</v>
      </c>
      <c r="B1225" t="s">
        <v>128</v>
      </c>
      <c r="C1225" t="s">
        <v>129</v>
      </c>
      <c r="D1225">
        <v>40</v>
      </c>
      <c r="E1225">
        <v>73</v>
      </c>
      <c r="F1225">
        <v>53</v>
      </c>
      <c r="G1225" t="s">
        <v>16</v>
      </c>
      <c r="H1225" t="s">
        <v>208</v>
      </c>
      <c r="I1225" t="str">
        <f t="shared" si="57"/>
        <v>Dukakis, Michael(L)</v>
      </c>
      <c r="J1225" t="s">
        <v>18</v>
      </c>
      <c r="K1225" t="b">
        <v>0</v>
      </c>
      <c r="L1225">
        <v>483423</v>
      </c>
      <c r="M1225">
        <v>1171036</v>
      </c>
      <c r="N1225">
        <v>20171015</v>
      </c>
      <c r="O1225" t="s">
        <v>19</v>
      </c>
      <c r="P1225" t="str">
        <f>IF(VLOOKUP(A1225,'national-winners'!$A$2:$B$13,2,0)=H1225,"W","L")</f>
        <v>L</v>
      </c>
      <c r="Q1225">
        <f>MATCH(C1225,'state-winning-votes'!A:A,0)</f>
        <v>39</v>
      </c>
      <c r="R1225">
        <f>MATCH(A1225,'state-winning-votes'!$A$2:$L$2,0)</f>
        <v>5</v>
      </c>
      <c r="S1225" cm="1">
        <f t="array" ref="S1225">INDEX('state-winning-votes'!$A$1:$L$53,$Q1225,$R1225)</f>
        <v>678367</v>
      </c>
      <c r="T1225">
        <f>INDEX('state-winning-votes'!$A$1:$L$53,MATCH($C1225,'state-winning-votes'!$A:$A,0),MATCH($A1225,'state-winning-votes'!$A$2:$L$2,0))</f>
        <v>678367</v>
      </c>
      <c r="U1225" t="str">
        <f t="shared" si="58"/>
        <v>Bush, George H.W.</v>
      </c>
      <c r="V1225" t="str">
        <f>_xlfn.XLOOKUP(INDEX('state-winning-votes'!$A$1:$L$53,MATCH($C1225,'state-winning-votes'!$A:$A,0),MATCH($A1225,'state-winning-votes'!$A$2:$L$2,0)),$L:$L,$H:$H)</f>
        <v>Bush, George H.W.</v>
      </c>
      <c r="W1225" t="str">
        <f>VLOOKUP(A1225,'national-winners'!$A$2:$B$13,2,0)</f>
        <v>Bush, George H.W.</v>
      </c>
      <c r="X1225" t="str">
        <f t="shared" si="59"/>
        <v xml:space="preserve"> George H.W. Bush (W)</v>
      </c>
    </row>
    <row r="1226" spans="1:24" x14ac:dyDescent="0.25">
      <c r="A1226">
        <v>1988</v>
      </c>
      <c r="B1226" t="s">
        <v>128</v>
      </c>
      <c r="C1226" t="s">
        <v>129</v>
      </c>
      <c r="D1226">
        <v>40</v>
      </c>
      <c r="E1226">
        <v>73</v>
      </c>
      <c r="F1226">
        <v>53</v>
      </c>
      <c r="G1226" t="s">
        <v>16</v>
      </c>
      <c r="H1226" t="s">
        <v>209</v>
      </c>
      <c r="I1226" t="str">
        <f t="shared" si="57"/>
        <v>Paul, Ronald ""Ron""(L)</v>
      </c>
      <c r="J1226" t="s">
        <v>29</v>
      </c>
      <c r="K1226" t="b">
        <v>0</v>
      </c>
      <c r="L1226">
        <v>6261</v>
      </c>
      <c r="M1226">
        <v>1171036</v>
      </c>
      <c r="N1226">
        <v>20171015</v>
      </c>
      <c r="O1226" t="s">
        <v>19</v>
      </c>
      <c r="P1226" t="str">
        <f>IF(VLOOKUP(A1226,'national-winners'!$A$2:$B$13,2,0)=H1226,"W","L")</f>
        <v>L</v>
      </c>
      <c r="Q1226">
        <f>MATCH(C1226,'state-winning-votes'!A:A,0)</f>
        <v>39</v>
      </c>
      <c r="R1226">
        <f>MATCH(A1226,'state-winning-votes'!$A$2:$L$2,0)</f>
        <v>5</v>
      </c>
      <c r="S1226" cm="1">
        <f t="array" ref="S1226">INDEX('state-winning-votes'!$A$1:$L$53,$Q1226,$R1226)</f>
        <v>678367</v>
      </c>
      <c r="T1226">
        <f>INDEX('state-winning-votes'!$A$1:$L$53,MATCH($C1226,'state-winning-votes'!$A:$A,0),MATCH($A1226,'state-winning-votes'!$A$2:$L$2,0))</f>
        <v>678367</v>
      </c>
      <c r="U1226" t="str">
        <f t="shared" si="58"/>
        <v>Bush, George H.W.</v>
      </c>
      <c r="V1226" t="str">
        <f>_xlfn.XLOOKUP(INDEX('state-winning-votes'!$A$1:$L$53,MATCH($C1226,'state-winning-votes'!$A:$A,0),MATCH($A1226,'state-winning-votes'!$A$2:$L$2,0)),$L:$L,$H:$H)</f>
        <v>Bush, George H.W.</v>
      </c>
      <c r="W1226" t="str">
        <f>VLOOKUP(A1226,'national-winners'!$A$2:$B$13,2,0)</f>
        <v>Bush, George H.W.</v>
      </c>
      <c r="X1226" t="str">
        <f t="shared" si="59"/>
        <v xml:space="preserve"> George H.W. Bush (W)</v>
      </c>
    </row>
    <row r="1227" spans="1:24" x14ac:dyDescent="0.25">
      <c r="A1227">
        <v>1988</v>
      </c>
      <c r="B1227" t="s">
        <v>128</v>
      </c>
      <c r="C1227" t="s">
        <v>129</v>
      </c>
      <c r="D1227">
        <v>40</v>
      </c>
      <c r="E1227">
        <v>73</v>
      </c>
      <c r="F1227">
        <v>53</v>
      </c>
      <c r="G1227" t="s">
        <v>16</v>
      </c>
      <c r="H1227" t="s">
        <v>210</v>
      </c>
      <c r="I1227" t="str">
        <f t="shared" si="57"/>
        <v>Fulani, Lenora(L)</v>
      </c>
      <c r="J1227" t="s">
        <v>211</v>
      </c>
      <c r="K1227" t="b">
        <v>0</v>
      </c>
      <c r="L1227">
        <v>2985</v>
      </c>
      <c r="M1227">
        <v>1171036</v>
      </c>
      <c r="N1227">
        <v>20171015</v>
      </c>
      <c r="O1227" t="s">
        <v>19</v>
      </c>
      <c r="P1227" t="str">
        <f>IF(VLOOKUP(A1227,'national-winners'!$A$2:$B$13,2,0)=H1227,"W","L")</f>
        <v>L</v>
      </c>
      <c r="Q1227">
        <f>MATCH(C1227,'state-winning-votes'!A:A,0)</f>
        <v>39</v>
      </c>
      <c r="R1227">
        <f>MATCH(A1227,'state-winning-votes'!$A$2:$L$2,0)</f>
        <v>5</v>
      </c>
      <c r="S1227" cm="1">
        <f t="array" ref="S1227">INDEX('state-winning-votes'!$A$1:$L$53,$Q1227,$R1227)</f>
        <v>678367</v>
      </c>
      <c r="T1227">
        <f>INDEX('state-winning-votes'!$A$1:$L$53,MATCH($C1227,'state-winning-votes'!$A:$A,0),MATCH($A1227,'state-winning-votes'!$A$2:$L$2,0))</f>
        <v>678367</v>
      </c>
      <c r="U1227" t="str">
        <f t="shared" si="58"/>
        <v>Bush, George H.W.</v>
      </c>
      <c r="V1227" t="str">
        <f>_xlfn.XLOOKUP(INDEX('state-winning-votes'!$A$1:$L$53,MATCH($C1227,'state-winning-votes'!$A:$A,0),MATCH($A1227,'state-winning-votes'!$A$2:$L$2,0)),$L:$L,$H:$H)</f>
        <v>Bush, George H.W.</v>
      </c>
      <c r="W1227" t="str">
        <f>VLOOKUP(A1227,'national-winners'!$A$2:$B$13,2,0)</f>
        <v>Bush, George H.W.</v>
      </c>
      <c r="X1227" t="str">
        <f t="shared" si="59"/>
        <v xml:space="preserve"> George H.W. Bush (W)</v>
      </c>
    </row>
    <row r="1228" spans="1:24" x14ac:dyDescent="0.25">
      <c r="A1228">
        <v>1988</v>
      </c>
      <c r="B1228" t="s">
        <v>130</v>
      </c>
      <c r="C1228" t="s">
        <v>131</v>
      </c>
      <c r="D1228">
        <v>41</v>
      </c>
      <c r="E1228">
        <v>92</v>
      </c>
      <c r="F1228">
        <v>72</v>
      </c>
      <c r="G1228" t="s">
        <v>16</v>
      </c>
      <c r="H1228" t="s">
        <v>208</v>
      </c>
      <c r="I1228" t="str">
        <f t="shared" si="57"/>
        <v>Dukakis, Michael(L)</v>
      </c>
      <c r="J1228" t="s">
        <v>18</v>
      </c>
      <c r="K1228" t="b">
        <v>0</v>
      </c>
      <c r="L1228">
        <v>616206</v>
      </c>
      <c r="M1228">
        <v>1201694</v>
      </c>
      <c r="N1228">
        <v>20171015</v>
      </c>
      <c r="O1228" t="s">
        <v>19</v>
      </c>
      <c r="P1228" t="str">
        <f>IF(VLOOKUP(A1228,'national-winners'!$A$2:$B$13,2,0)=H1228,"W","L")</f>
        <v>L</v>
      </c>
      <c r="Q1228">
        <f>MATCH(C1228,'state-winning-votes'!A:A,0)</f>
        <v>40</v>
      </c>
      <c r="R1228">
        <f>MATCH(A1228,'state-winning-votes'!$A$2:$L$2,0)</f>
        <v>5</v>
      </c>
      <c r="S1228" cm="1">
        <f t="array" ref="S1228">INDEX('state-winning-votes'!$A$1:$L$53,$Q1228,$R1228)</f>
        <v>616206</v>
      </c>
      <c r="T1228">
        <f>INDEX('state-winning-votes'!$A$1:$L$53,MATCH($C1228,'state-winning-votes'!$A:$A,0),MATCH($A1228,'state-winning-votes'!$A$2:$L$2,0))</f>
        <v>616206</v>
      </c>
      <c r="U1228" t="str">
        <f t="shared" si="58"/>
        <v>Dukakis, Michael</v>
      </c>
      <c r="V1228" t="str">
        <f>_xlfn.XLOOKUP(INDEX('state-winning-votes'!$A$1:$L$53,MATCH($C1228,'state-winning-votes'!$A:$A,0),MATCH($A1228,'state-winning-votes'!$A$2:$L$2,0)),$L:$L,$H:$H)</f>
        <v>Dukakis, Michael</v>
      </c>
      <c r="W1228" t="str">
        <f>VLOOKUP(A1228,'national-winners'!$A$2:$B$13,2,0)</f>
        <v>Bush, George H.W.</v>
      </c>
      <c r="X1228" t="str">
        <f t="shared" si="59"/>
        <v xml:space="preserve"> Michael Dukakis (W)</v>
      </c>
    </row>
    <row r="1229" spans="1:24" x14ac:dyDescent="0.25">
      <c r="A1229">
        <v>1988</v>
      </c>
      <c r="B1229" t="s">
        <v>130</v>
      </c>
      <c r="C1229" t="s">
        <v>131</v>
      </c>
      <c r="D1229">
        <v>41</v>
      </c>
      <c r="E1229">
        <v>92</v>
      </c>
      <c r="F1229">
        <v>72</v>
      </c>
      <c r="G1229" t="s">
        <v>16</v>
      </c>
      <c r="H1229" t="s">
        <v>207</v>
      </c>
      <c r="I1229" t="str">
        <f t="shared" si="57"/>
        <v>Bush, George H.W.(W)</v>
      </c>
      <c r="J1229" t="s">
        <v>21</v>
      </c>
      <c r="K1229" t="b">
        <v>0</v>
      </c>
      <c r="L1229">
        <v>560126</v>
      </c>
      <c r="M1229">
        <v>1201694</v>
      </c>
      <c r="N1229">
        <v>20171015</v>
      </c>
      <c r="O1229" t="s">
        <v>19</v>
      </c>
      <c r="P1229" t="str">
        <f>IF(VLOOKUP(A1229,'national-winners'!$A$2:$B$13,2,0)=H1229,"W","L")</f>
        <v>W</v>
      </c>
      <c r="Q1229">
        <f>MATCH(C1229,'state-winning-votes'!A:A,0)</f>
        <v>40</v>
      </c>
      <c r="R1229">
        <f>MATCH(A1229,'state-winning-votes'!$A$2:$L$2,0)</f>
        <v>5</v>
      </c>
      <c r="S1229" cm="1">
        <f t="array" ref="S1229">INDEX('state-winning-votes'!$A$1:$L$53,$Q1229,$R1229)</f>
        <v>616206</v>
      </c>
      <c r="T1229">
        <f>INDEX('state-winning-votes'!$A$1:$L$53,MATCH($C1229,'state-winning-votes'!$A:$A,0),MATCH($A1229,'state-winning-votes'!$A$2:$L$2,0))</f>
        <v>616206</v>
      </c>
      <c r="U1229" t="str">
        <f t="shared" si="58"/>
        <v>Dukakis, Michael</v>
      </c>
      <c r="V1229" t="str">
        <f>_xlfn.XLOOKUP(INDEX('state-winning-votes'!$A$1:$L$53,MATCH($C1229,'state-winning-votes'!$A:$A,0),MATCH($A1229,'state-winning-votes'!$A$2:$L$2,0)),$L:$L,$H:$H)</f>
        <v>Dukakis, Michael</v>
      </c>
      <c r="W1229" t="str">
        <f>VLOOKUP(A1229,'national-winners'!$A$2:$B$13,2,0)</f>
        <v>Bush, George H.W.</v>
      </c>
      <c r="X1229" t="str">
        <f t="shared" si="59"/>
        <v xml:space="preserve"> Michael Dukakis (W)</v>
      </c>
    </row>
    <row r="1230" spans="1:24" x14ac:dyDescent="0.25">
      <c r="A1230">
        <v>1988</v>
      </c>
      <c r="B1230" t="s">
        <v>130</v>
      </c>
      <c r="C1230" t="s">
        <v>131</v>
      </c>
      <c r="D1230">
        <v>41</v>
      </c>
      <c r="E1230">
        <v>92</v>
      </c>
      <c r="F1230">
        <v>72</v>
      </c>
      <c r="G1230" t="s">
        <v>16</v>
      </c>
      <c r="H1230" t="s">
        <v>209</v>
      </c>
      <c r="I1230" t="str">
        <f t="shared" si="57"/>
        <v>Paul, Ronald ""Ron""(L)</v>
      </c>
      <c r="J1230" t="s">
        <v>29</v>
      </c>
      <c r="K1230" t="b">
        <v>0</v>
      </c>
      <c r="L1230">
        <v>14811</v>
      </c>
      <c r="M1230">
        <v>1201694</v>
      </c>
      <c r="N1230">
        <v>20171015</v>
      </c>
      <c r="O1230" t="s">
        <v>19</v>
      </c>
      <c r="P1230" t="str">
        <f>IF(VLOOKUP(A1230,'national-winners'!$A$2:$B$13,2,0)=H1230,"W","L")</f>
        <v>L</v>
      </c>
      <c r="Q1230">
        <f>MATCH(C1230,'state-winning-votes'!A:A,0)</f>
        <v>40</v>
      </c>
      <c r="R1230">
        <f>MATCH(A1230,'state-winning-votes'!$A$2:$L$2,0)</f>
        <v>5</v>
      </c>
      <c r="S1230" cm="1">
        <f t="array" ref="S1230">INDEX('state-winning-votes'!$A$1:$L$53,$Q1230,$R1230)</f>
        <v>616206</v>
      </c>
      <c r="T1230">
        <f>INDEX('state-winning-votes'!$A$1:$L$53,MATCH($C1230,'state-winning-votes'!$A:$A,0),MATCH($A1230,'state-winning-votes'!$A$2:$L$2,0))</f>
        <v>616206</v>
      </c>
      <c r="U1230" t="str">
        <f t="shared" si="58"/>
        <v>Dukakis, Michael</v>
      </c>
      <c r="V1230" t="str">
        <f>_xlfn.XLOOKUP(INDEX('state-winning-votes'!$A$1:$L$53,MATCH($C1230,'state-winning-votes'!$A:$A,0),MATCH($A1230,'state-winning-votes'!$A$2:$L$2,0)),$L:$L,$H:$H)</f>
        <v>Dukakis, Michael</v>
      </c>
      <c r="W1230" t="str">
        <f>VLOOKUP(A1230,'national-winners'!$A$2:$B$13,2,0)</f>
        <v>Bush, George H.W.</v>
      </c>
      <c r="X1230" t="str">
        <f t="shared" si="59"/>
        <v xml:space="preserve"> Michael Dukakis (W)</v>
      </c>
    </row>
    <row r="1231" spans="1:24" x14ac:dyDescent="0.25">
      <c r="A1231">
        <v>1988</v>
      </c>
      <c r="B1231" t="s">
        <v>130</v>
      </c>
      <c r="C1231" t="s">
        <v>131</v>
      </c>
      <c r="D1231">
        <v>41</v>
      </c>
      <c r="E1231">
        <v>92</v>
      </c>
      <c r="F1231">
        <v>72</v>
      </c>
      <c r="G1231" t="s">
        <v>16</v>
      </c>
      <c r="H1231" t="s">
        <v>210</v>
      </c>
      <c r="I1231" t="str">
        <f t="shared" si="57"/>
        <v>Fulani, Lenora(L)</v>
      </c>
      <c r="J1231" t="s">
        <v>35</v>
      </c>
      <c r="K1231" t="b">
        <v>0</v>
      </c>
      <c r="L1231">
        <v>6487</v>
      </c>
      <c r="M1231">
        <v>1201694</v>
      </c>
      <c r="N1231">
        <v>20171015</v>
      </c>
      <c r="O1231" t="s">
        <v>19</v>
      </c>
      <c r="P1231" t="str">
        <f>IF(VLOOKUP(A1231,'national-winners'!$A$2:$B$13,2,0)=H1231,"W","L")</f>
        <v>L</v>
      </c>
      <c r="Q1231">
        <f>MATCH(C1231,'state-winning-votes'!A:A,0)</f>
        <v>40</v>
      </c>
      <c r="R1231">
        <f>MATCH(A1231,'state-winning-votes'!$A$2:$L$2,0)</f>
        <v>5</v>
      </c>
      <c r="S1231" cm="1">
        <f t="array" ref="S1231">INDEX('state-winning-votes'!$A$1:$L$53,$Q1231,$R1231)</f>
        <v>616206</v>
      </c>
      <c r="T1231">
        <f>INDEX('state-winning-votes'!$A$1:$L$53,MATCH($C1231,'state-winning-votes'!$A:$A,0),MATCH($A1231,'state-winning-votes'!$A$2:$L$2,0))</f>
        <v>616206</v>
      </c>
      <c r="U1231" t="str">
        <f t="shared" si="58"/>
        <v>Dukakis, Michael</v>
      </c>
      <c r="V1231" t="str">
        <f>_xlfn.XLOOKUP(INDEX('state-winning-votes'!$A$1:$L$53,MATCH($C1231,'state-winning-votes'!$A:$A,0),MATCH($A1231,'state-winning-votes'!$A$2:$L$2,0)),$L:$L,$H:$H)</f>
        <v>Dukakis, Michael</v>
      </c>
      <c r="W1231" t="str">
        <f>VLOOKUP(A1231,'national-winners'!$A$2:$B$13,2,0)</f>
        <v>Bush, George H.W.</v>
      </c>
      <c r="X1231" t="str">
        <f t="shared" si="59"/>
        <v xml:space="preserve"> Michael Dukakis (W)</v>
      </c>
    </row>
    <row r="1232" spans="1:24" x14ac:dyDescent="0.25">
      <c r="A1232">
        <v>1988</v>
      </c>
      <c r="B1232" t="s">
        <v>130</v>
      </c>
      <c r="C1232" t="s">
        <v>131</v>
      </c>
      <c r="D1232">
        <v>41</v>
      </c>
      <c r="E1232">
        <v>92</v>
      </c>
      <c r="F1232">
        <v>72</v>
      </c>
      <c r="G1232" t="s">
        <v>16</v>
      </c>
      <c r="I1232" t="str">
        <f t="shared" si="57"/>
        <v>(L)</v>
      </c>
      <c r="J1232" t="s">
        <v>219</v>
      </c>
      <c r="K1232" t="b">
        <v>0</v>
      </c>
      <c r="L1232">
        <v>4064</v>
      </c>
      <c r="M1232">
        <v>1201694</v>
      </c>
      <c r="N1232">
        <v>20171015</v>
      </c>
      <c r="O1232" t="s">
        <v>19</v>
      </c>
      <c r="P1232" t="str">
        <f>IF(VLOOKUP(A1232,'national-winners'!$A$2:$B$13,2,0)=H1232,"W","L")</f>
        <v>L</v>
      </c>
      <c r="Q1232">
        <f>MATCH(C1232,'state-winning-votes'!A:A,0)</f>
        <v>40</v>
      </c>
      <c r="R1232">
        <f>MATCH(A1232,'state-winning-votes'!$A$2:$L$2,0)</f>
        <v>5</v>
      </c>
      <c r="S1232" cm="1">
        <f t="array" ref="S1232">INDEX('state-winning-votes'!$A$1:$L$53,$Q1232,$R1232)</f>
        <v>616206</v>
      </c>
      <c r="T1232">
        <f>INDEX('state-winning-votes'!$A$1:$L$53,MATCH($C1232,'state-winning-votes'!$A:$A,0),MATCH($A1232,'state-winning-votes'!$A$2:$L$2,0))</f>
        <v>616206</v>
      </c>
      <c r="U1232" t="str">
        <f t="shared" si="58"/>
        <v>Dukakis, Michael</v>
      </c>
      <c r="V1232" t="str">
        <f>_xlfn.XLOOKUP(INDEX('state-winning-votes'!$A$1:$L$53,MATCH($C1232,'state-winning-votes'!$A:$A,0),MATCH($A1232,'state-winning-votes'!$A$2:$L$2,0)),$L:$L,$H:$H)</f>
        <v>Dukakis, Michael</v>
      </c>
      <c r="W1232" t="str">
        <f>VLOOKUP(A1232,'national-winners'!$A$2:$B$13,2,0)</f>
        <v>Bush, George H.W.</v>
      </c>
      <c r="X1232" t="str">
        <f t="shared" si="59"/>
        <v xml:space="preserve"> Michael Dukakis (W)</v>
      </c>
    </row>
    <row r="1233" spans="1:24" x14ac:dyDescent="0.25">
      <c r="A1233">
        <v>1988</v>
      </c>
      <c r="B1233" t="s">
        <v>132</v>
      </c>
      <c r="C1233" t="s">
        <v>133</v>
      </c>
      <c r="D1233">
        <v>42</v>
      </c>
      <c r="E1233">
        <v>23</v>
      </c>
      <c r="F1233">
        <v>14</v>
      </c>
      <c r="G1233" t="s">
        <v>16</v>
      </c>
      <c r="H1233" t="s">
        <v>207</v>
      </c>
      <c r="I1233" t="str">
        <f t="shared" si="57"/>
        <v>Bush, George H.W.(W)</v>
      </c>
      <c r="J1233" t="s">
        <v>21</v>
      </c>
      <c r="K1233" t="b">
        <v>0</v>
      </c>
      <c r="L1233">
        <v>2300087</v>
      </c>
      <c r="M1233">
        <v>4536251</v>
      </c>
      <c r="N1233">
        <v>20171015</v>
      </c>
      <c r="O1233" t="s">
        <v>19</v>
      </c>
      <c r="P1233" t="str">
        <f>IF(VLOOKUP(A1233,'national-winners'!$A$2:$B$13,2,0)=H1233,"W","L")</f>
        <v>W</v>
      </c>
      <c r="Q1233">
        <f>MATCH(C1233,'state-winning-votes'!A:A,0)</f>
        <v>41</v>
      </c>
      <c r="R1233">
        <f>MATCH(A1233,'state-winning-votes'!$A$2:$L$2,0)</f>
        <v>5</v>
      </c>
      <c r="S1233" cm="1">
        <f t="array" ref="S1233">INDEX('state-winning-votes'!$A$1:$L$53,$Q1233,$R1233)</f>
        <v>2300087</v>
      </c>
      <c r="T1233">
        <f>INDEX('state-winning-votes'!$A$1:$L$53,MATCH($C1233,'state-winning-votes'!$A:$A,0),MATCH($A1233,'state-winning-votes'!$A$2:$L$2,0))</f>
        <v>2300087</v>
      </c>
      <c r="U1233" t="str">
        <f t="shared" si="58"/>
        <v>Bush, George H.W.</v>
      </c>
      <c r="V1233" t="str">
        <f>_xlfn.XLOOKUP(INDEX('state-winning-votes'!$A$1:$L$53,MATCH($C1233,'state-winning-votes'!$A:$A,0),MATCH($A1233,'state-winning-votes'!$A$2:$L$2,0)),$L:$L,$H:$H)</f>
        <v>Bush, George H.W.</v>
      </c>
      <c r="W1233" t="str">
        <f>VLOOKUP(A1233,'national-winners'!$A$2:$B$13,2,0)</f>
        <v>Bush, George H.W.</v>
      </c>
      <c r="X1233" t="str">
        <f t="shared" si="59"/>
        <v xml:space="preserve"> George H.W. Bush (W)</v>
      </c>
    </row>
    <row r="1234" spans="1:24" x14ac:dyDescent="0.25">
      <c r="A1234">
        <v>1988</v>
      </c>
      <c r="B1234" t="s">
        <v>132</v>
      </c>
      <c r="C1234" t="s">
        <v>133</v>
      </c>
      <c r="D1234">
        <v>42</v>
      </c>
      <c r="E1234">
        <v>23</v>
      </c>
      <c r="F1234">
        <v>14</v>
      </c>
      <c r="G1234" t="s">
        <v>16</v>
      </c>
      <c r="H1234" t="s">
        <v>208</v>
      </c>
      <c r="I1234" t="str">
        <f t="shared" si="57"/>
        <v>Dukakis, Michael(L)</v>
      </c>
      <c r="J1234" t="s">
        <v>18</v>
      </c>
      <c r="K1234" t="b">
        <v>0</v>
      </c>
      <c r="L1234">
        <v>2194944</v>
      </c>
      <c r="M1234">
        <v>4536251</v>
      </c>
      <c r="N1234">
        <v>20171015</v>
      </c>
      <c r="O1234" t="s">
        <v>19</v>
      </c>
      <c r="P1234" t="str">
        <f>IF(VLOOKUP(A1234,'national-winners'!$A$2:$B$13,2,0)=H1234,"W","L")</f>
        <v>L</v>
      </c>
      <c r="Q1234">
        <f>MATCH(C1234,'state-winning-votes'!A:A,0)</f>
        <v>41</v>
      </c>
      <c r="R1234">
        <f>MATCH(A1234,'state-winning-votes'!$A$2:$L$2,0)</f>
        <v>5</v>
      </c>
      <c r="S1234" cm="1">
        <f t="array" ref="S1234">INDEX('state-winning-votes'!$A$1:$L$53,$Q1234,$R1234)</f>
        <v>2300087</v>
      </c>
      <c r="T1234">
        <f>INDEX('state-winning-votes'!$A$1:$L$53,MATCH($C1234,'state-winning-votes'!$A:$A,0),MATCH($A1234,'state-winning-votes'!$A$2:$L$2,0))</f>
        <v>2300087</v>
      </c>
      <c r="U1234" t="str">
        <f t="shared" si="58"/>
        <v>Bush, George H.W.</v>
      </c>
      <c r="V1234" t="str">
        <f>_xlfn.XLOOKUP(INDEX('state-winning-votes'!$A$1:$L$53,MATCH($C1234,'state-winning-votes'!$A:$A,0),MATCH($A1234,'state-winning-votes'!$A$2:$L$2,0)),$L:$L,$H:$H)</f>
        <v>Bush, George H.W.</v>
      </c>
      <c r="W1234" t="str">
        <f>VLOOKUP(A1234,'national-winners'!$A$2:$B$13,2,0)</f>
        <v>Bush, George H.W.</v>
      </c>
      <c r="X1234" t="str">
        <f t="shared" si="59"/>
        <v xml:space="preserve"> George H.W. Bush (W)</v>
      </c>
    </row>
    <row r="1235" spans="1:24" x14ac:dyDescent="0.25">
      <c r="A1235">
        <v>1988</v>
      </c>
      <c r="B1235" t="s">
        <v>132</v>
      </c>
      <c r="C1235" t="s">
        <v>133</v>
      </c>
      <c r="D1235">
        <v>42</v>
      </c>
      <c r="E1235">
        <v>23</v>
      </c>
      <c r="F1235">
        <v>14</v>
      </c>
      <c r="G1235" t="s">
        <v>16</v>
      </c>
      <c r="H1235" t="s">
        <v>34</v>
      </c>
      <c r="I1235" t="str">
        <f t="shared" si="57"/>
        <v>McCarthy, Eugene ""Gene""(L)</v>
      </c>
      <c r="J1235" t="s">
        <v>224</v>
      </c>
      <c r="K1235" t="b">
        <v>0</v>
      </c>
      <c r="L1235">
        <v>19158</v>
      </c>
      <c r="M1235">
        <v>4536251</v>
      </c>
      <c r="N1235">
        <v>20171015</v>
      </c>
      <c r="O1235" t="s">
        <v>19</v>
      </c>
      <c r="P1235" t="str">
        <f>IF(VLOOKUP(A1235,'national-winners'!$A$2:$B$13,2,0)=H1235,"W","L")</f>
        <v>L</v>
      </c>
      <c r="Q1235">
        <f>MATCH(C1235,'state-winning-votes'!A:A,0)</f>
        <v>41</v>
      </c>
      <c r="R1235">
        <f>MATCH(A1235,'state-winning-votes'!$A$2:$L$2,0)</f>
        <v>5</v>
      </c>
      <c r="S1235" cm="1">
        <f t="array" ref="S1235">INDEX('state-winning-votes'!$A$1:$L$53,$Q1235,$R1235)</f>
        <v>2300087</v>
      </c>
      <c r="T1235">
        <f>INDEX('state-winning-votes'!$A$1:$L$53,MATCH($C1235,'state-winning-votes'!$A:$A,0),MATCH($A1235,'state-winning-votes'!$A$2:$L$2,0))</f>
        <v>2300087</v>
      </c>
      <c r="U1235" t="str">
        <f t="shared" si="58"/>
        <v>Bush, George H.W.</v>
      </c>
      <c r="V1235" t="str">
        <f>_xlfn.XLOOKUP(INDEX('state-winning-votes'!$A$1:$L$53,MATCH($C1235,'state-winning-votes'!$A:$A,0),MATCH($A1235,'state-winning-votes'!$A$2:$L$2,0)),$L:$L,$H:$H)</f>
        <v>Bush, George H.W.</v>
      </c>
      <c r="W1235" t="str">
        <f>VLOOKUP(A1235,'national-winners'!$A$2:$B$13,2,0)</f>
        <v>Bush, George H.W.</v>
      </c>
      <c r="X1235" t="str">
        <f t="shared" si="59"/>
        <v xml:space="preserve"> George H.W. Bush (W)</v>
      </c>
    </row>
    <row r="1236" spans="1:24" x14ac:dyDescent="0.25">
      <c r="A1236">
        <v>1988</v>
      </c>
      <c r="B1236" t="s">
        <v>132</v>
      </c>
      <c r="C1236" t="s">
        <v>133</v>
      </c>
      <c r="D1236">
        <v>42</v>
      </c>
      <c r="E1236">
        <v>23</v>
      </c>
      <c r="F1236">
        <v>14</v>
      </c>
      <c r="G1236" t="s">
        <v>16</v>
      </c>
      <c r="H1236" t="s">
        <v>209</v>
      </c>
      <c r="I1236" t="str">
        <f t="shared" si="57"/>
        <v>Paul, Ronald ""Ron""(L)</v>
      </c>
      <c r="J1236" t="s">
        <v>29</v>
      </c>
      <c r="K1236" t="b">
        <v>0</v>
      </c>
      <c r="L1236">
        <v>12051</v>
      </c>
      <c r="M1236">
        <v>4536251</v>
      </c>
      <c r="N1236">
        <v>20171015</v>
      </c>
      <c r="O1236" t="s">
        <v>19</v>
      </c>
      <c r="P1236" t="str">
        <f>IF(VLOOKUP(A1236,'national-winners'!$A$2:$B$13,2,0)=H1236,"W","L")</f>
        <v>L</v>
      </c>
      <c r="Q1236">
        <f>MATCH(C1236,'state-winning-votes'!A:A,0)</f>
        <v>41</v>
      </c>
      <c r="R1236">
        <f>MATCH(A1236,'state-winning-votes'!$A$2:$L$2,0)</f>
        <v>5</v>
      </c>
      <c r="S1236" cm="1">
        <f t="array" ref="S1236">INDEX('state-winning-votes'!$A$1:$L$53,$Q1236,$R1236)</f>
        <v>2300087</v>
      </c>
      <c r="T1236">
        <f>INDEX('state-winning-votes'!$A$1:$L$53,MATCH($C1236,'state-winning-votes'!$A:$A,0),MATCH($A1236,'state-winning-votes'!$A$2:$L$2,0))</f>
        <v>2300087</v>
      </c>
      <c r="U1236" t="str">
        <f t="shared" si="58"/>
        <v>Bush, George H.W.</v>
      </c>
      <c r="V1236" t="str">
        <f>_xlfn.XLOOKUP(INDEX('state-winning-votes'!$A$1:$L$53,MATCH($C1236,'state-winning-votes'!$A:$A,0),MATCH($A1236,'state-winning-votes'!$A$2:$L$2,0)),$L:$L,$H:$H)</f>
        <v>Bush, George H.W.</v>
      </c>
      <c r="W1236" t="str">
        <f>VLOOKUP(A1236,'national-winners'!$A$2:$B$13,2,0)</f>
        <v>Bush, George H.W.</v>
      </c>
      <c r="X1236" t="str">
        <f t="shared" si="59"/>
        <v xml:space="preserve"> George H.W. Bush (W)</v>
      </c>
    </row>
    <row r="1237" spans="1:24" x14ac:dyDescent="0.25">
      <c r="A1237">
        <v>1988</v>
      </c>
      <c r="B1237" t="s">
        <v>132</v>
      </c>
      <c r="C1237" t="s">
        <v>133</v>
      </c>
      <c r="D1237">
        <v>42</v>
      </c>
      <c r="E1237">
        <v>23</v>
      </c>
      <c r="F1237">
        <v>14</v>
      </c>
      <c r="G1237" t="s">
        <v>16</v>
      </c>
      <c r="H1237" t="s">
        <v>210</v>
      </c>
      <c r="I1237" t="str">
        <f t="shared" si="57"/>
        <v>Fulani, Lenora(L)</v>
      </c>
      <c r="J1237" t="s">
        <v>211</v>
      </c>
      <c r="K1237" t="b">
        <v>0</v>
      </c>
      <c r="L1237">
        <v>4379</v>
      </c>
      <c r="M1237">
        <v>4536251</v>
      </c>
      <c r="N1237">
        <v>20171015</v>
      </c>
      <c r="O1237" t="s">
        <v>19</v>
      </c>
      <c r="P1237" t="str">
        <f>IF(VLOOKUP(A1237,'national-winners'!$A$2:$B$13,2,0)=H1237,"W","L")</f>
        <v>L</v>
      </c>
      <c r="Q1237">
        <f>MATCH(C1237,'state-winning-votes'!A:A,0)</f>
        <v>41</v>
      </c>
      <c r="R1237">
        <f>MATCH(A1237,'state-winning-votes'!$A$2:$L$2,0)</f>
        <v>5</v>
      </c>
      <c r="S1237" cm="1">
        <f t="array" ref="S1237">INDEX('state-winning-votes'!$A$1:$L$53,$Q1237,$R1237)</f>
        <v>2300087</v>
      </c>
      <c r="T1237">
        <f>INDEX('state-winning-votes'!$A$1:$L$53,MATCH($C1237,'state-winning-votes'!$A:$A,0),MATCH($A1237,'state-winning-votes'!$A$2:$L$2,0))</f>
        <v>2300087</v>
      </c>
      <c r="U1237" t="str">
        <f t="shared" si="58"/>
        <v>Bush, George H.W.</v>
      </c>
      <c r="V1237" t="str">
        <f>_xlfn.XLOOKUP(INDEX('state-winning-votes'!$A$1:$L$53,MATCH($C1237,'state-winning-votes'!$A:$A,0),MATCH($A1237,'state-winning-votes'!$A$2:$L$2,0)),$L:$L,$H:$H)</f>
        <v>Bush, George H.W.</v>
      </c>
      <c r="W1237" t="str">
        <f>VLOOKUP(A1237,'national-winners'!$A$2:$B$13,2,0)</f>
        <v>Bush, George H.W.</v>
      </c>
      <c r="X1237" t="str">
        <f t="shared" si="59"/>
        <v xml:space="preserve"> George H.W. Bush (W)</v>
      </c>
    </row>
    <row r="1238" spans="1:24" x14ac:dyDescent="0.25">
      <c r="A1238">
        <v>1988</v>
      </c>
      <c r="B1238" t="s">
        <v>132</v>
      </c>
      <c r="C1238" t="s">
        <v>133</v>
      </c>
      <c r="D1238">
        <v>42</v>
      </c>
      <c r="E1238">
        <v>23</v>
      </c>
      <c r="F1238">
        <v>14</v>
      </c>
      <c r="G1238" t="s">
        <v>16</v>
      </c>
      <c r="H1238" t="s">
        <v>217</v>
      </c>
      <c r="I1238" t="str">
        <f t="shared" si="57"/>
        <v>Duke, David(L)</v>
      </c>
      <c r="J1238" t="s">
        <v>192</v>
      </c>
      <c r="K1238" t="b">
        <v>0</v>
      </c>
      <c r="L1238">
        <v>3444</v>
      </c>
      <c r="M1238">
        <v>4536251</v>
      </c>
      <c r="N1238">
        <v>20171015</v>
      </c>
      <c r="O1238" t="s">
        <v>19</v>
      </c>
      <c r="P1238" t="str">
        <f>IF(VLOOKUP(A1238,'national-winners'!$A$2:$B$13,2,0)=H1238,"W","L")</f>
        <v>L</v>
      </c>
      <c r="Q1238">
        <f>MATCH(C1238,'state-winning-votes'!A:A,0)</f>
        <v>41</v>
      </c>
      <c r="R1238">
        <f>MATCH(A1238,'state-winning-votes'!$A$2:$L$2,0)</f>
        <v>5</v>
      </c>
      <c r="S1238" cm="1">
        <f t="array" ref="S1238">INDEX('state-winning-votes'!$A$1:$L$53,$Q1238,$R1238)</f>
        <v>2300087</v>
      </c>
      <c r="T1238">
        <f>INDEX('state-winning-votes'!$A$1:$L$53,MATCH($C1238,'state-winning-votes'!$A:$A,0),MATCH($A1238,'state-winning-votes'!$A$2:$L$2,0))</f>
        <v>2300087</v>
      </c>
      <c r="U1238" t="str">
        <f t="shared" si="58"/>
        <v>Bush, George H.W.</v>
      </c>
      <c r="V1238" t="str">
        <f>_xlfn.XLOOKUP(INDEX('state-winning-votes'!$A$1:$L$53,MATCH($C1238,'state-winning-votes'!$A:$A,0),MATCH($A1238,'state-winning-votes'!$A$2:$L$2,0)),$L:$L,$H:$H)</f>
        <v>Bush, George H.W.</v>
      </c>
      <c r="W1238" t="str">
        <f>VLOOKUP(A1238,'national-winners'!$A$2:$B$13,2,0)</f>
        <v>Bush, George H.W.</v>
      </c>
      <c r="X1238" t="str">
        <f t="shared" si="59"/>
        <v xml:space="preserve"> George H.W. Bush (W)</v>
      </c>
    </row>
    <row r="1239" spans="1:24" x14ac:dyDescent="0.25">
      <c r="A1239">
        <v>1988</v>
      </c>
      <c r="B1239" t="s">
        <v>132</v>
      </c>
      <c r="C1239" t="s">
        <v>133</v>
      </c>
      <c r="D1239">
        <v>42</v>
      </c>
      <c r="E1239">
        <v>23</v>
      </c>
      <c r="F1239">
        <v>14</v>
      </c>
      <c r="G1239" t="s">
        <v>16</v>
      </c>
      <c r="H1239" t="s">
        <v>202</v>
      </c>
      <c r="I1239" t="str">
        <f t="shared" si="57"/>
        <v>Winn, Edward(L)</v>
      </c>
      <c r="J1239" t="s">
        <v>203</v>
      </c>
      <c r="K1239" t="b">
        <v>0</v>
      </c>
      <c r="L1239">
        <v>2188</v>
      </c>
      <c r="M1239">
        <v>4536251</v>
      </c>
      <c r="N1239">
        <v>20171015</v>
      </c>
      <c r="O1239" t="s">
        <v>19</v>
      </c>
      <c r="P1239" t="str">
        <f>IF(VLOOKUP(A1239,'national-winners'!$A$2:$B$13,2,0)=H1239,"W","L")</f>
        <v>L</v>
      </c>
      <c r="Q1239">
        <f>MATCH(C1239,'state-winning-votes'!A:A,0)</f>
        <v>41</v>
      </c>
      <c r="R1239">
        <f>MATCH(A1239,'state-winning-votes'!$A$2:$L$2,0)</f>
        <v>5</v>
      </c>
      <c r="S1239" cm="1">
        <f t="array" ref="S1239">INDEX('state-winning-votes'!$A$1:$L$53,$Q1239,$R1239)</f>
        <v>2300087</v>
      </c>
      <c r="T1239">
        <f>INDEX('state-winning-votes'!$A$1:$L$53,MATCH($C1239,'state-winning-votes'!$A:$A,0),MATCH($A1239,'state-winning-votes'!$A$2:$L$2,0))</f>
        <v>2300087</v>
      </c>
      <c r="U1239" t="str">
        <f t="shared" si="58"/>
        <v>Bush, George H.W.</v>
      </c>
      <c r="V1239" t="str">
        <f>_xlfn.XLOOKUP(INDEX('state-winning-votes'!$A$1:$L$53,MATCH($C1239,'state-winning-votes'!$A:$A,0),MATCH($A1239,'state-winning-votes'!$A$2:$L$2,0)),$L:$L,$H:$H)</f>
        <v>Bush, George H.W.</v>
      </c>
      <c r="W1239" t="str">
        <f>VLOOKUP(A1239,'national-winners'!$A$2:$B$13,2,0)</f>
        <v>Bush, George H.W.</v>
      </c>
      <c r="X1239" t="str">
        <f t="shared" si="59"/>
        <v xml:space="preserve"> George H.W. Bush (W)</v>
      </c>
    </row>
    <row r="1240" spans="1:24" x14ac:dyDescent="0.25">
      <c r="A1240">
        <v>1988</v>
      </c>
      <c r="B1240" t="s">
        <v>135</v>
      </c>
      <c r="C1240" t="s">
        <v>136</v>
      </c>
      <c r="D1240">
        <v>44</v>
      </c>
      <c r="E1240">
        <v>15</v>
      </c>
      <c r="F1240">
        <v>5</v>
      </c>
      <c r="G1240" t="s">
        <v>16</v>
      </c>
      <c r="H1240" t="s">
        <v>208</v>
      </c>
      <c r="I1240" t="str">
        <f t="shared" si="57"/>
        <v>Dukakis, Michael(L)</v>
      </c>
      <c r="J1240" t="s">
        <v>18</v>
      </c>
      <c r="K1240" t="b">
        <v>0</v>
      </c>
      <c r="L1240">
        <v>225123</v>
      </c>
      <c r="M1240">
        <v>404622</v>
      </c>
      <c r="N1240">
        <v>20171015</v>
      </c>
      <c r="O1240" t="s">
        <v>19</v>
      </c>
      <c r="P1240" t="str">
        <f>IF(VLOOKUP(A1240,'national-winners'!$A$2:$B$13,2,0)=H1240,"W","L")</f>
        <v>L</v>
      </c>
      <c r="Q1240">
        <f>MATCH(C1240,'state-winning-votes'!A:A,0)</f>
        <v>42</v>
      </c>
      <c r="R1240">
        <f>MATCH(A1240,'state-winning-votes'!$A$2:$L$2,0)</f>
        <v>5</v>
      </c>
      <c r="S1240" cm="1">
        <f t="array" ref="S1240">INDEX('state-winning-votes'!$A$1:$L$53,$Q1240,$R1240)</f>
        <v>225123</v>
      </c>
      <c r="T1240">
        <f>INDEX('state-winning-votes'!$A$1:$L$53,MATCH($C1240,'state-winning-votes'!$A:$A,0),MATCH($A1240,'state-winning-votes'!$A$2:$L$2,0))</f>
        <v>225123</v>
      </c>
      <c r="U1240" t="str">
        <f t="shared" si="58"/>
        <v>Dukakis, Michael</v>
      </c>
      <c r="V1240" t="str">
        <f>_xlfn.XLOOKUP(INDEX('state-winning-votes'!$A$1:$L$53,MATCH($C1240,'state-winning-votes'!$A:$A,0),MATCH($A1240,'state-winning-votes'!$A$2:$L$2,0)),$L:$L,$H:$H)</f>
        <v>Dukakis, Michael</v>
      </c>
      <c r="W1240" t="str">
        <f>VLOOKUP(A1240,'national-winners'!$A$2:$B$13,2,0)</f>
        <v>Bush, George H.W.</v>
      </c>
      <c r="X1240" t="str">
        <f t="shared" si="59"/>
        <v xml:space="preserve"> Michael Dukakis (W)</v>
      </c>
    </row>
    <row r="1241" spans="1:24" x14ac:dyDescent="0.25">
      <c r="A1241">
        <v>1988</v>
      </c>
      <c r="B1241" t="s">
        <v>135</v>
      </c>
      <c r="C1241" t="s">
        <v>136</v>
      </c>
      <c r="D1241">
        <v>44</v>
      </c>
      <c r="E1241">
        <v>15</v>
      </c>
      <c r="F1241">
        <v>5</v>
      </c>
      <c r="G1241" t="s">
        <v>16</v>
      </c>
      <c r="H1241" t="s">
        <v>207</v>
      </c>
      <c r="I1241" t="str">
        <f t="shared" si="57"/>
        <v>Bush, George H.W.(W)</v>
      </c>
      <c r="J1241" t="s">
        <v>21</v>
      </c>
      <c r="K1241" t="b">
        <v>0</v>
      </c>
      <c r="L1241">
        <v>177761</v>
      </c>
      <c r="M1241">
        <v>404622</v>
      </c>
      <c r="N1241">
        <v>20171015</v>
      </c>
      <c r="O1241" t="s">
        <v>19</v>
      </c>
      <c r="P1241" t="str">
        <f>IF(VLOOKUP(A1241,'national-winners'!$A$2:$B$13,2,0)=H1241,"W","L")</f>
        <v>W</v>
      </c>
      <c r="Q1241">
        <f>MATCH(C1241,'state-winning-votes'!A:A,0)</f>
        <v>42</v>
      </c>
      <c r="R1241">
        <f>MATCH(A1241,'state-winning-votes'!$A$2:$L$2,0)</f>
        <v>5</v>
      </c>
      <c r="S1241" cm="1">
        <f t="array" ref="S1241">INDEX('state-winning-votes'!$A$1:$L$53,$Q1241,$R1241)</f>
        <v>225123</v>
      </c>
      <c r="T1241">
        <f>INDEX('state-winning-votes'!$A$1:$L$53,MATCH($C1241,'state-winning-votes'!$A:$A,0),MATCH($A1241,'state-winning-votes'!$A$2:$L$2,0))</f>
        <v>225123</v>
      </c>
      <c r="U1241" t="str">
        <f t="shared" si="58"/>
        <v>Dukakis, Michael</v>
      </c>
      <c r="V1241" t="str">
        <f>_xlfn.XLOOKUP(INDEX('state-winning-votes'!$A$1:$L$53,MATCH($C1241,'state-winning-votes'!$A:$A,0),MATCH($A1241,'state-winning-votes'!$A$2:$L$2,0)),$L:$L,$H:$H)</f>
        <v>Dukakis, Michael</v>
      </c>
      <c r="W1241" t="str">
        <f>VLOOKUP(A1241,'national-winners'!$A$2:$B$13,2,0)</f>
        <v>Bush, George H.W.</v>
      </c>
      <c r="X1241" t="str">
        <f t="shared" si="59"/>
        <v xml:space="preserve"> Michael Dukakis (W)</v>
      </c>
    </row>
    <row r="1242" spans="1:24" x14ac:dyDescent="0.25">
      <c r="A1242">
        <v>1988</v>
      </c>
      <c r="B1242" t="s">
        <v>135</v>
      </c>
      <c r="C1242" t="s">
        <v>136</v>
      </c>
      <c r="D1242">
        <v>44</v>
      </c>
      <c r="E1242">
        <v>15</v>
      </c>
      <c r="F1242">
        <v>5</v>
      </c>
      <c r="G1242" t="s">
        <v>16</v>
      </c>
      <c r="H1242" t="s">
        <v>209</v>
      </c>
      <c r="I1242" t="str">
        <f t="shared" si="57"/>
        <v>Paul, Ronald ""Ron""(L)</v>
      </c>
      <c r="J1242" t="s">
        <v>29</v>
      </c>
      <c r="K1242" t="b">
        <v>0</v>
      </c>
      <c r="L1242">
        <v>825</v>
      </c>
      <c r="M1242">
        <v>404622</v>
      </c>
      <c r="N1242">
        <v>20171015</v>
      </c>
      <c r="O1242" t="s">
        <v>19</v>
      </c>
      <c r="P1242" t="str">
        <f>IF(VLOOKUP(A1242,'national-winners'!$A$2:$B$13,2,0)=H1242,"W","L")</f>
        <v>L</v>
      </c>
      <c r="Q1242">
        <f>MATCH(C1242,'state-winning-votes'!A:A,0)</f>
        <v>42</v>
      </c>
      <c r="R1242">
        <f>MATCH(A1242,'state-winning-votes'!$A$2:$L$2,0)</f>
        <v>5</v>
      </c>
      <c r="S1242" cm="1">
        <f t="array" ref="S1242">INDEX('state-winning-votes'!$A$1:$L$53,$Q1242,$R1242)</f>
        <v>225123</v>
      </c>
      <c r="T1242">
        <f>INDEX('state-winning-votes'!$A$1:$L$53,MATCH($C1242,'state-winning-votes'!$A:$A,0),MATCH($A1242,'state-winning-votes'!$A$2:$L$2,0))</f>
        <v>225123</v>
      </c>
      <c r="U1242" t="str">
        <f t="shared" si="58"/>
        <v>Dukakis, Michael</v>
      </c>
      <c r="V1242" t="str">
        <f>_xlfn.XLOOKUP(INDEX('state-winning-votes'!$A$1:$L$53,MATCH($C1242,'state-winning-votes'!$A:$A,0),MATCH($A1242,'state-winning-votes'!$A$2:$L$2,0)),$L:$L,$H:$H)</f>
        <v>Dukakis, Michael</v>
      </c>
      <c r="W1242" t="str">
        <f>VLOOKUP(A1242,'national-winners'!$A$2:$B$13,2,0)</f>
        <v>Bush, George H.W.</v>
      </c>
      <c r="X1242" t="str">
        <f t="shared" si="59"/>
        <v xml:space="preserve"> Michael Dukakis (W)</v>
      </c>
    </row>
    <row r="1243" spans="1:24" x14ac:dyDescent="0.25">
      <c r="A1243">
        <v>1988</v>
      </c>
      <c r="B1243" t="s">
        <v>135</v>
      </c>
      <c r="C1243" t="s">
        <v>136</v>
      </c>
      <c r="D1243">
        <v>44</v>
      </c>
      <c r="E1243">
        <v>15</v>
      </c>
      <c r="F1243">
        <v>5</v>
      </c>
      <c r="G1243" t="s">
        <v>16</v>
      </c>
      <c r="H1243" t="s">
        <v>210</v>
      </c>
      <c r="I1243" t="str">
        <f t="shared" si="57"/>
        <v>Fulani, Lenora(L)</v>
      </c>
      <c r="J1243" t="s">
        <v>211</v>
      </c>
      <c r="K1243" t="b">
        <v>0</v>
      </c>
      <c r="L1243">
        <v>280</v>
      </c>
      <c r="M1243">
        <v>404622</v>
      </c>
      <c r="N1243">
        <v>20171015</v>
      </c>
      <c r="O1243" t="s">
        <v>19</v>
      </c>
      <c r="P1243" t="str">
        <f>IF(VLOOKUP(A1243,'national-winners'!$A$2:$B$13,2,0)=H1243,"W","L")</f>
        <v>L</v>
      </c>
      <c r="Q1243">
        <f>MATCH(C1243,'state-winning-votes'!A:A,0)</f>
        <v>42</v>
      </c>
      <c r="R1243">
        <f>MATCH(A1243,'state-winning-votes'!$A$2:$L$2,0)</f>
        <v>5</v>
      </c>
      <c r="S1243" cm="1">
        <f t="array" ref="S1243">INDEX('state-winning-votes'!$A$1:$L$53,$Q1243,$R1243)</f>
        <v>225123</v>
      </c>
      <c r="T1243">
        <f>INDEX('state-winning-votes'!$A$1:$L$53,MATCH($C1243,'state-winning-votes'!$A:$A,0),MATCH($A1243,'state-winning-votes'!$A$2:$L$2,0))</f>
        <v>225123</v>
      </c>
      <c r="U1243" t="str">
        <f t="shared" si="58"/>
        <v>Dukakis, Michael</v>
      </c>
      <c r="V1243" t="str">
        <f>_xlfn.XLOOKUP(INDEX('state-winning-votes'!$A$1:$L$53,MATCH($C1243,'state-winning-votes'!$A:$A,0),MATCH($A1243,'state-winning-votes'!$A$2:$L$2,0)),$L:$L,$H:$H)</f>
        <v>Dukakis, Michael</v>
      </c>
      <c r="W1243" t="str">
        <f>VLOOKUP(A1243,'national-winners'!$A$2:$B$13,2,0)</f>
        <v>Bush, George H.W.</v>
      </c>
      <c r="X1243" t="str">
        <f t="shared" si="59"/>
        <v xml:space="preserve"> Michael Dukakis (W)</v>
      </c>
    </row>
    <row r="1244" spans="1:24" x14ac:dyDescent="0.25">
      <c r="A1244">
        <v>1988</v>
      </c>
      <c r="B1244" t="s">
        <v>135</v>
      </c>
      <c r="C1244" t="s">
        <v>136</v>
      </c>
      <c r="D1244">
        <v>44</v>
      </c>
      <c r="E1244">
        <v>15</v>
      </c>
      <c r="F1244">
        <v>5</v>
      </c>
      <c r="G1244" t="s">
        <v>16</v>
      </c>
      <c r="H1244" t="s">
        <v>223</v>
      </c>
      <c r="I1244" t="str">
        <f t="shared" si="57"/>
        <v>Herberg G., Lewin(L)</v>
      </c>
      <c r="J1244" t="s">
        <v>45</v>
      </c>
      <c r="K1244" t="b">
        <v>0</v>
      </c>
      <c r="L1244">
        <v>195</v>
      </c>
      <c r="M1244">
        <v>404622</v>
      </c>
      <c r="N1244">
        <v>20171015</v>
      </c>
      <c r="O1244" t="s">
        <v>19</v>
      </c>
      <c r="P1244" t="str">
        <f>IF(VLOOKUP(A1244,'national-winners'!$A$2:$B$13,2,0)=H1244,"W","L")</f>
        <v>L</v>
      </c>
      <c r="Q1244">
        <f>MATCH(C1244,'state-winning-votes'!A:A,0)</f>
        <v>42</v>
      </c>
      <c r="R1244">
        <f>MATCH(A1244,'state-winning-votes'!$A$2:$L$2,0)</f>
        <v>5</v>
      </c>
      <c r="S1244" cm="1">
        <f t="array" ref="S1244">INDEX('state-winning-votes'!$A$1:$L$53,$Q1244,$R1244)</f>
        <v>225123</v>
      </c>
      <c r="T1244">
        <f>INDEX('state-winning-votes'!$A$1:$L$53,MATCH($C1244,'state-winning-votes'!$A:$A,0),MATCH($A1244,'state-winning-votes'!$A$2:$L$2,0))</f>
        <v>225123</v>
      </c>
      <c r="U1244" t="str">
        <f t="shared" si="58"/>
        <v>Dukakis, Michael</v>
      </c>
      <c r="V1244" t="str">
        <f>_xlfn.XLOOKUP(INDEX('state-winning-votes'!$A$1:$L$53,MATCH($C1244,'state-winning-votes'!$A:$A,0),MATCH($A1244,'state-winning-votes'!$A$2:$L$2,0)),$L:$L,$H:$H)</f>
        <v>Dukakis, Michael</v>
      </c>
      <c r="W1244" t="str">
        <f>VLOOKUP(A1244,'national-winners'!$A$2:$B$13,2,0)</f>
        <v>Bush, George H.W.</v>
      </c>
      <c r="X1244" t="str">
        <f t="shared" si="59"/>
        <v xml:space="preserve"> Michael Dukakis (W)</v>
      </c>
    </row>
    <row r="1245" spans="1:24" x14ac:dyDescent="0.25">
      <c r="A1245">
        <v>1988</v>
      </c>
      <c r="B1245" t="s">
        <v>135</v>
      </c>
      <c r="C1245" t="s">
        <v>136</v>
      </c>
      <c r="D1245">
        <v>44</v>
      </c>
      <c r="E1245">
        <v>15</v>
      </c>
      <c r="F1245">
        <v>5</v>
      </c>
      <c r="G1245" t="s">
        <v>16</v>
      </c>
      <c r="H1245" t="s">
        <v>217</v>
      </c>
      <c r="I1245" t="str">
        <f t="shared" si="57"/>
        <v>Duke, David(L)</v>
      </c>
      <c r="J1245" t="s">
        <v>192</v>
      </c>
      <c r="K1245" t="b">
        <v>0</v>
      </c>
      <c r="L1245">
        <v>159</v>
      </c>
      <c r="M1245">
        <v>404622</v>
      </c>
      <c r="N1245">
        <v>20171015</v>
      </c>
      <c r="O1245" t="s">
        <v>19</v>
      </c>
      <c r="P1245" t="str">
        <f>IF(VLOOKUP(A1245,'national-winners'!$A$2:$B$13,2,0)=H1245,"W","L")</f>
        <v>L</v>
      </c>
      <c r="Q1245">
        <f>MATCH(C1245,'state-winning-votes'!A:A,0)</f>
        <v>42</v>
      </c>
      <c r="R1245">
        <f>MATCH(A1245,'state-winning-votes'!$A$2:$L$2,0)</f>
        <v>5</v>
      </c>
      <c r="S1245" cm="1">
        <f t="array" ref="S1245">INDEX('state-winning-votes'!$A$1:$L$53,$Q1245,$R1245)</f>
        <v>225123</v>
      </c>
      <c r="T1245">
        <f>INDEX('state-winning-votes'!$A$1:$L$53,MATCH($C1245,'state-winning-votes'!$A:$A,0),MATCH($A1245,'state-winning-votes'!$A$2:$L$2,0))</f>
        <v>225123</v>
      </c>
      <c r="U1245" t="str">
        <f t="shared" si="58"/>
        <v>Dukakis, Michael</v>
      </c>
      <c r="V1245" t="str">
        <f>_xlfn.XLOOKUP(INDEX('state-winning-votes'!$A$1:$L$53,MATCH($C1245,'state-winning-votes'!$A:$A,0),MATCH($A1245,'state-winning-votes'!$A$2:$L$2,0)),$L:$L,$H:$H)</f>
        <v>Dukakis, Michael</v>
      </c>
      <c r="W1245" t="str">
        <f>VLOOKUP(A1245,'national-winners'!$A$2:$B$13,2,0)</f>
        <v>Bush, George H.W.</v>
      </c>
      <c r="X1245" t="str">
        <f t="shared" si="59"/>
        <v xml:space="preserve"> Michael Dukakis (W)</v>
      </c>
    </row>
    <row r="1246" spans="1:24" x14ac:dyDescent="0.25">
      <c r="A1246">
        <v>1988</v>
      </c>
      <c r="B1246" t="s">
        <v>135</v>
      </c>
      <c r="C1246" t="s">
        <v>136</v>
      </c>
      <c r="D1246">
        <v>44</v>
      </c>
      <c r="E1246">
        <v>15</v>
      </c>
      <c r="F1246">
        <v>5</v>
      </c>
      <c r="G1246" t="s">
        <v>16</v>
      </c>
      <c r="H1246" t="s">
        <v>215</v>
      </c>
      <c r="I1246" t="str">
        <f t="shared" si="57"/>
        <v>Warren, James ""Mac""(L)</v>
      </c>
      <c r="J1246" t="s">
        <v>37</v>
      </c>
      <c r="K1246" t="b">
        <v>0</v>
      </c>
      <c r="L1246">
        <v>130</v>
      </c>
      <c r="M1246">
        <v>404622</v>
      </c>
      <c r="N1246">
        <v>20171015</v>
      </c>
      <c r="O1246" t="s">
        <v>19</v>
      </c>
      <c r="P1246" t="str">
        <f>IF(VLOOKUP(A1246,'national-winners'!$A$2:$B$13,2,0)=H1246,"W","L")</f>
        <v>L</v>
      </c>
      <c r="Q1246">
        <f>MATCH(C1246,'state-winning-votes'!A:A,0)</f>
        <v>42</v>
      </c>
      <c r="R1246">
        <f>MATCH(A1246,'state-winning-votes'!$A$2:$L$2,0)</f>
        <v>5</v>
      </c>
      <c r="S1246" cm="1">
        <f t="array" ref="S1246">INDEX('state-winning-votes'!$A$1:$L$53,$Q1246,$R1246)</f>
        <v>225123</v>
      </c>
      <c r="T1246">
        <f>INDEX('state-winning-votes'!$A$1:$L$53,MATCH($C1246,'state-winning-votes'!$A:$A,0),MATCH($A1246,'state-winning-votes'!$A$2:$L$2,0))</f>
        <v>225123</v>
      </c>
      <c r="U1246" t="str">
        <f t="shared" si="58"/>
        <v>Dukakis, Michael</v>
      </c>
      <c r="V1246" t="str">
        <f>_xlfn.XLOOKUP(INDEX('state-winning-votes'!$A$1:$L$53,MATCH($C1246,'state-winning-votes'!$A:$A,0),MATCH($A1246,'state-winning-votes'!$A$2:$L$2,0)),$L:$L,$H:$H)</f>
        <v>Dukakis, Michael</v>
      </c>
      <c r="W1246" t="str">
        <f>VLOOKUP(A1246,'national-winners'!$A$2:$B$13,2,0)</f>
        <v>Bush, George H.W.</v>
      </c>
      <c r="X1246" t="str">
        <f t="shared" si="59"/>
        <v xml:space="preserve"> Michael Dukakis (W)</v>
      </c>
    </row>
    <row r="1247" spans="1:24" x14ac:dyDescent="0.25">
      <c r="A1247">
        <v>1988</v>
      </c>
      <c r="B1247" t="s">
        <v>135</v>
      </c>
      <c r="C1247" t="s">
        <v>136</v>
      </c>
      <c r="D1247">
        <v>44</v>
      </c>
      <c r="E1247">
        <v>15</v>
      </c>
      <c r="F1247">
        <v>5</v>
      </c>
      <c r="G1247" t="s">
        <v>16</v>
      </c>
      <c r="H1247" t="s">
        <v>214</v>
      </c>
      <c r="I1247" t="str">
        <f t="shared" si="57"/>
        <v>Kenoyer, Willa(L)</v>
      </c>
      <c r="J1247" t="s">
        <v>100</v>
      </c>
      <c r="K1247" t="b">
        <v>0</v>
      </c>
      <c r="L1247">
        <v>96</v>
      </c>
      <c r="M1247">
        <v>404622</v>
      </c>
      <c r="N1247">
        <v>20171015</v>
      </c>
      <c r="O1247" t="s">
        <v>19</v>
      </c>
      <c r="P1247" t="str">
        <f>IF(VLOOKUP(A1247,'national-winners'!$A$2:$B$13,2,0)=H1247,"W","L")</f>
        <v>L</v>
      </c>
      <c r="Q1247">
        <f>MATCH(C1247,'state-winning-votes'!A:A,0)</f>
        <v>42</v>
      </c>
      <c r="R1247">
        <f>MATCH(A1247,'state-winning-votes'!$A$2:$L$2,0)</f>
        <v>5</v>
      </c>
      <c r="S1247" cm="1">
        <f t="array" ref="S1247">INDEX('state-winning-votes'!$A$1:$L$53,$Q1247,$R1247)</f>
        <v>225123</v>
      </c>
      <c r="T1247">
        <f>INDEX('state-winning-votes'!$A$1:$L$53,MATCH($C1247,'state-winning-votes'!$A:$A,0),MATCH($A1247,'state-winning-votes'!$A$2:$L$2,0))</f>
        <v>225123</v>
      </c>
      <c r="U1247" t="str">
        <f t="shared" si="58"/>
        <v>Dukakis, Michael</v>
      </c>
      <c r="V1247" t="str">
        <f>_xlfn.XLOOKUP(INDEX('state-winning-votes'!$A$1:$L$53,MATCH($C1247,'state-winning-votes'!$A:$A,0),MATCH($A1247,'state-winning-votes'!$A$2:$L$2,0)),$L:$L,$H:$H)</f>
        <v>Dukakis, Michael</v>
      </c>
      <c r="W1247" t="str">
        <f>VLOOKUP(A1247,'national-winners'!$A$2:$B$13,2,0)</f>
        <v>Bush, George H.W.</v>
      </c>
      <c r="X1247" t="str">
        <f t="shared" si="59"/>
        <v xml:space="preserve"> Michael Dukakis (W)</v>
      </c>
    </row>
    <row r="1248" spans="1:24" x14ac:dyDescent="0.25">
      <c r="A1248">
        <v>1988</v>
      </c>
      <c r="B1248" t="s">
        <v>135</v>
      </c>
      <c r="C1248" t="s">
        <v>136</v>
      </c>
      <c r="D1248">
        <v>44</v>
      </c>
      <c r="E1248">
        <v>15</v>
      </c>
      <c r="F1248">
        <v>5</v>
      </c>
      <c r="G1248" t="s">
        <v>16</v>
      </c>
      <c r="I1248" t="str">
        <f t="shared" si="57"/>
        <v>(L)</v>
      </c>
      <c r="K1248" t="b">
        <v>1</v>
      </c>
      <c r="L1248">
        <v>53</v>
      </c>
      <c r="M1248">
        <v>404622</v>
      </c>
      <c r="N1248">
        <v>20171015</v>
      </c>
      <c r="O1248" t="s">
        <v>19</v>
      </c>
      <c r="P1248" t="str">
        <f>IF(VLOOKUP(A1248,'national-winners'!$A$2:$B$13,2,0)=H1248,"W","L")</f>
        <v>L</v>
      </c>
      <c r="Q1248">
        <f>MATCH(C1248,'state-winning-votes'!A:A,0)</f>
        <v>42</v>
      </c>
      <c r="R1248">
        <f>MATCH(A1248,'state-winning-votes'!$A$2:$L$2,0)</f>
        <v>5</v>
      </c>
      <c r="S1248" cm="1">
        <f t="array" ref="S1248">INDEX('state-winning-votes'!$A$1:$L$53,$Q1248,$R1248)</f>
        <v>225123</v>
      </c>
      <c r="T1248">
        <f>INDEX('state-winning-votes'!$A$1:$L$53,MATCH($C1248,'state-winning-votes'!$A:$A,0),MATCH($A1248,'state-winning-votes'!$A$2:$L$2,0))</f>
        <v>225123</v>
      </c>
      <c r="U1248" t="str">
        <f t="shared" si="58"/>
        <v>Dukakis, Michael</v>
      </c>
      <c r="V1248" t="str">
        <f>_xlfn.XLOOKUP(INDEX('state-winning-votes'!$A$1:$L$53,MATCH($C1248,'state-winning-votes'!$A:$A,0),MATCH($A1248,'state-winning-votes'!$A$2:$L$2,0)),$L:$L,$H:$H)</f>
        <v>Dukakis, Michael</v>
      </c>
      <c r="W1248" t="str">
        <f>VLOOKUP(A1248,'national-winners'!$A$2:$B$13,2,0)</f>
        <v>Bush, George H.W.</v>
      </c>
      <c r="X1248" t="str">
        <f t="shared" si="59"/>
        <v xml:space="preserve"> Michael Dukakis (W)</v>
      </c>
    </row>
    <row r="1249" spans="1:24" x14ac:dyDescent="0.25">
      <c r="A1249">
        <v>1988</v>
      </c>
      <c r="B1249" t="s">
        <v>137</v>
      </c>
      <c r="C1249" t="s">
        <v>138</v>
      </c>
      <c r="D1249">
        <v>45</v>
      </c>
      <c r="E1249">
        <v>57</v>
      </c>
      <c r="F1249">
        <v>48</v>
      </c>
      <c r="G1249" t="s">
        <v>16</v>
      </c>
      <c r="H1249" t="s">
        <v>207</v>
      </c>
      <c r="I1249" t="str">
        <f t="shared" si="57"/>
        <v>Bush, George H.W.(W)</v>
      </c>
      <c r="J1249" t="s">
        <v>21</v>
      </c>
      <c r="K1249" t="b">
        <v>0</v>
      </c>
      <c r="L1249">
        <v>606443</v>
      </c>
      <c r="M1249">
        <v>986009</v>
      </c>
      <c r="N1249">
        <v>20171015</v>
      </c>
      <c r="O1249" t="s">
        <v>19</v>
      </c>
      <c r="P1249" t="str">
        <f>IF(VLOOKUP(A1249,'national-winners'!$A$2:$B$13,2,0)=H1249,"W","L")</f>
        <v>W</v>
      </c>
      <c r="Q1249">
        <f>MATCH(C1249,'state-winning-votes'!A:A,0)</f>
        <v>43</v>
      </c>
      <c r="R1249">
        <f>MATCH(A1249,'state-winning-votes'!$A$2:$L$2,0)</f>
        <v>5</v>
      </c>
      <c r="S1249" cm="1">
        <f t="array" ref="S1249">INDEX('state-winning-votes'!$A$1:$L$53,$Q1249,$R1249)</f>
        <v>606443</v>
      </c>
      <c r="T1249">
        <f>INDEX('state-winning-votes'!$A$1:$L$53,MATCH($C1249,'state-winning-votes'!$A:$A,0),MATCH($A1249,'state-winning-votes'!$A$2:$L$2,0))</f>
        <v>606443</v>
      </c>
      <c r="U1249" t="str">
        <f t="shared" si="58"/>
        <v>Bush, George H.W.</v>
      </c>
      <c r="V1249" t="str">
        <f>_xlfn.XLOOKUP(INDEX('state-winning-votes'!$A$1:$L$53,MATCH($C1249,'state-winning-votes'!$A:$A,0),MATCH($A1249,'state-winning-votes'!$A$2:$L$2,0)),$L:$L,$H:$H)</f>
        <v>Bush, George H.W.</v>
      </c>
      <c r="W1249" t="str">
        <f>VLOOKUP(A1249,'national-winners'!$A$2:$B$13,2,0)</f>
        <v>Bush, George H.W.</v>
      </c>
      <c r="X1249" t="str">
        <f t="shared" si="59"/>
        <v xml:space="preserve"> George H.W. Bush (W)</v>
      </c>
    </row>
    <row r="1250" spans="1:24" x14ac:dyDescent="0.25">
      <c r="A1250">
        <v>1988</v>
      </c>
      <c r="B1250" t="s">
        <v>137</v>
      </c>
      <c r="C1250" t="s">
        <v>138</v>
      </c>
      <c r="D1250">
        <v>45</v>
      </c>
      <c r="E1250">
        <v>57</v>
      </c>
      <c r="F1250">
        <v>48</v>
      </c>
      <c r="G1250" t="s">
        <v>16</v>
      </c>
      <c r="H1250" t="s">
        <v>208</v>
      </c>
      <c r="I1250" t="str">
        <f t="shared" si="57"/>
        <v>Dukakis, Michael(L)</v>
      </c>
      <c r="J1250" t="s">
        <v>18</v>
      </c>
      <c r="K1250" t="b">
        <v>0</v>
      </c>
      <c r="L1250">
        <v>370554</v>
      </c>
      <c r="M1250">
        <v>986009</v>
      </c>
      <c r="N1250">
        <v>20171015</v>
      </c>
      <c r="O1250" t="s">
        <v>19</v>
      </c>
      <c r="P1250" t="str">
        <f>IF(VLOOKUP(A1250,'national-winners'!$A$2:$B$13,2,0)=H1250,"W","L")</f>
        <v>L</v>
      </c>
      <c r="Q1250">
        <f>MATCH(C1250,'state-winning-votes'!A:A,0)</f>
        <v>43</v>
      </c>
      <c r="R1250">
        <f>MATCH(A1250,'state-winning-votes'!$A$2:$L$2,0)</f>
        <v>5</v>
      </c>
      <c r="S1250" cm="1">
        <f t="array" ref="S1250">INDEX('state-winning-votes'!$A$1:$L$53,$Q1250,$R1250)</f>
        <v>606443</v>
      </c>
      <c r="T1250">
        <f>INDEX('state-winning-votes'!$A$1:$L$53,MATCH($C1250,'state-winning-votes'!$A:$A,0),MATCH($A1250,'state-winning-votes'!$A$2:$L$2,0))</f>
        <v>606443</v>
      </c>
      <c r="U1250" t="str">
        <f t="shared" si="58"/>
        <v>Bush, George H.W.</v>
      </c>
      <c r="V1250" t="str">
        <f>_xlfn.XLOOKUP(INDEX('state-winning-votes'!$A$1:$L$53,MATCH($C1250,'state-winning-votes'!$A:$A,0),MATCH($A1250,'state-winning-votes'!$A$2:$L$2,0)),$L:$L,$H:$H)</f>
        <v>Bush, George H.W.</v>
      </c>
      <c r="W1250" t="str">
        <f>VLOOKUP(A1250,'national-winners'!$A$2:$B$13,2,0)</f>
        <v>Bush, George H.W.</v>
      </c>
      <c r="X1250" t="str">
        <f t="shared" si="59"/>
        <v xml:space="preserve"> George H.W. Bush (W)</v>
      </c>
    </row>
    <row r="1251" spans="1:24" x14ac:dyDescent="0.25">
      <c r="A1251">
        <v>1988</v>
      </c>
      <c r="B1251" t="s">
        <v>137</v>
      </c>
      <c r="C1251" t="s">
        <v>138</v>
      </c>
      <c r="D1251">
        <v>45</v>
      </c>
      <c r="E1251">
        <v>57</v>
      </c>
      <c r="F1251">
        <v>48</v>
      </c>
      <c r="G1251" t="s">
        <v>16</v>
      </c>
      <c r="H1251" t="s">
        <v>209</v>
      </c>
      <c r="I1251" t="str">
        <f t="shared" si="57"/>
        <v>Paul, Ronald ""Ron""(L)</v>
      </c>
      <c r="J1251" t="s">
        <v>29</v>
      </c>
      <c r="K1251" t="b">
        <v>0</v>
      </c>
      <c r="L1251">
        <v>4935</v>
      </c>
      <c r="M1251">
        <v>986009</v>
      </c>
      <c r="N1251">
        <v>20171015</v>
      </c>
      <c r="O1251" t="s">
        <v>19</v>
      </c>
      <c r="P1251" t="str">
        <f>IF(VLOOKUP(A1251,'national-winners'!$A$2:$B$13,2,0)=H1251,"W","L")</f>
        <v>L</v>
      </c>
      <c r="Q1251">
        <f>MATCH(C1251,'state-winning-votes'!A:A,0)</f>
        <v>43</v>
      </c>
      <c r="R1251">
        <f>MATCH(A1251,'state-winning-votes'!$A$2:$L$2,0)</f>
        <v>5</v>
      </c>
      <c r="S1251" cm="1">
        <f t="array" ref="S1251">INDEX('state-winning-votes'!$A$1:$L$53,$Q1251,$R1251)</f>
        <v>606443</v>
      </c>
      <c r="T1251">
        <f>INDEX('state-winning-votes'!$A$1:$L$53,MATCH($C1251,'state-winning-votes'!$A:$A,0),MATCH($A1251,'state-winning-votes'!$A$2:$L$2,0))</f>
        <v>606443</v>
      </c>
      <c r="U1251" t="str">
        <f t="shared" si="58"/>
        <v>Bush, George H.W.</v>
      </c>
      <c r="V1251" t="str">
        <f>_xlfn.XLOOKUP(INDEX('state-winning-votes'!$A$1:$L$53,MATCH($C1251,'state-winning-votes'!$A:$A,0),MATCH($A1251,'state-winning-votes'!$A$2:$L$2,0)),$L:$L,$H:$H)</f>
        <v>Bush, George H.W.</v>
      </c>
      <c r="W1251" t="str">
        <f>VLOOKUP(A1251,'national-winners'!$A$2:$B$13,2,0)</f>
        <v>Bush, George H.W.</v>
      </c>
      <c r="X1251" t="str">
        <f t="shared" si="59"/>
        <v xml:space="preserve"> George H.W. Bush (W)</v>
      </c>
    </row>
    <row r="1252" spans="1:24" x14ac:dyDescent="0.25">
      <c r="A1252">
        <v>1988</v>
      </c>
      <c r="B1252" t="s">
        <v>137</v>
      </c>
      <c r="C1252" t="s">
        <v>138</v>
      </c>
      <c r="D1252">
        <v>45</v>
      </c>
      <c r="E1252">
        <v>57</v>
      </c>
      <c r="F1252">
        <v>48</v>
      </c>
      <c r="G1252" t="s">
        <v>16</v>
      </c>
      <c r="H1252" t="s">
        <v>210</v>
      </c>
      <c r="I1252" t="str">
        <f t="shared" si="57"/>
        <v>Fulani, Lenora(L)</v>
      </c>
      <c r="J1252" t="s">
        <v>227</v>
      </c>
      <c r="K1252" t="b">
        <v>0</v>
      </c>
      <c r="L1252">
        <v>4077</v>
      </c>
      <c r="M1252">
        <v>986009</v>
      </c>
      <c r="N1252">
        <v>20171015</v>
      </c>
      <c r="O1252" t="s">
        <v>19</v>
      </c>
      <c r="P1252" t="str">
        <f>IF(VLOOKUP(A1252,'national-winners'!$A$2:$B$13,2,0)=H1252,"W","L")</f>
        <v>L</v>
      </c>
      <c r="Q1252">
        <f>MATCH(C1252,'state-winning-votes'!A:A,0)</f>
        <v>43</v>
      </c>
      <c r="R1252">
        <f>MATCH(A1252,'state-winning-votes'!$A$2:$L$2,0)</f>
        <v>5</v>
      </c>
      <c r="S1252" cm="1">
        <f t="array" ref="S1252">INDEX('state-winning-votes'!$A$1:$L$53,$Q1252,$R1252)</f>
        <v>606443</v>
      </c>
      <c r="T1252">
        <f>INDEX('state-winning-votes'!$A$1:$L$53,MATCH($C1252,'state-winning-votes'!$A:$A,0),MATCH($A1252,'state-winning-votes'!$A$2:$L$2,0))</f>
        <v>606443</v>
      </c>
      <c r="U1252" t="str">
        <f t="shared" si="58"/>
        <v>Bush, George H.W.</v>
      </c>
      <c r="V1252" t="str">
        <f>_xlfn.XLOOKUP(INDEX('state-winning-votes'!$A$1:$L$53,MATCH($C1252,'state-winning-votes'!$A:$A,0),MATCH($A1252,'state-winning-votes'!$A$2:$L$2,0)),$L:$L,$H:$H)</f>
        <v>Bush, George H.W.</v>
      </c>
      <c r="W1252" t="str">
        <f>VLOOKUP(A1252,'national-winners'!$A$2:$B$13,2,0)</f>
        <v>Bush, George H.W.</v>
      </c>
      <c r="X1252" t="str">
        <f t="shared" si="59"/>
        <v xml:space="preserve"> George H.W. Bush (W)</v>
      </c>
    </row>
    <row r="1253" spans="1:24" x14ac:dyDescent="0.25">
      <c r="A1253">
        <v>1988</v>
      </c>
      <c r="B1253" t="s">
        <v>139</v>
      </c>
      <c r="C1253" t="s">
        <v>140</v>
      </c>
      <c r="D1253">
        <v>46</v>
      </c>
      <c r="E1253">
        <v>45</v>
      </c>
      <c r="F1253">
        <v>37</v>
      </c>
      <c r="G1253" t="s">
        <v>16</v>
      </c>
      <c r="H1253" t="s">
        <v>207</v>
      </c>
      <c r="I1253" t="str">
        <f t="shared" si="57"/>
        <v>Bush, George H.W.(W)</v>
      </c>
      <c r="J1253" t="s">
        <v>21</v>
      </c>
      <c r="K1253" t="b">
        <v>0</v>
      </c>
      <c r="L1253">
        <v>165415</v>
      </c>
      <c r="M1253">
        <v>312991</v>
      </c>
      <c r="N1253">
        <v>20171015</v>
      </c>
      <c r="O1253" t="s">
        <v>19</v>
      </c>
      <c r="P1253" t="str">
        <f>IF(VLOOKUP(A1253,'national-winners'!$A$2:$B$13,2,0)=H1253,"W","L")</f>
        <v>W</v>
      </c>
      <c r="Q1253">
        <f>MATCH(C1253,'state-winning-votes'!A:A,0)</f>
        <v>44</v>
      </c>
      <c r="R1253">
        <f>MATCH(A1253,'state-winning-votes'!$A$2:$L$2,0)</f>
        <v>5</v>
      </c>
      <c r="S1253" cm="1">
        <f t="array" ref="S1253">INDEX('state-winning-votes'!$A$1:$L$53,$Q1253,$R1253)</f>
        <v>165415</v>
      </c>
      <c r="T1253">
        <f>INDEX('state-winning-votes'!$A$1:$L$53,MATCH($C1253,'state-winning-votes'!$A:$A,0),MATCH($A1253,'state-winning-votes'!$A$2:$L$2,0))</f>
        <v>165415</v>
      </c>
      <c r="U1253" t="str">
        <f t="shared" si="58"/>
        <v>Bush, George H.W.</v>
      </c>
      <c r="V1253" t="str">
        <f>_xlfn.XLOOKUP(INDEX('state-winning-votes'!$A$1:$L$53,MATCH($C1253,'state-winning-votes'!$A:$A,0),MATCH($A1253,'state-winning-votes'!$A$2:$L$2,0)),$L:$L,$H:$H)</f>
        <v>Bush, George H.W.</v>
      </c>
      <c r="W1253" t="str">
        <f>VLOOKUP(A1253,'national-winners'!$A$2:$B$13,2,0)</f>
        <v>Bush, George H.W.</v>
      </c>
      <c r="X1253" t="str">
        <f t="shared" si="59"/>
        <v xml:space="preserve"> George H.W. Bush (W)</v>
      </c>
    </row>
    <row r="1254" spans="1:24" x14ac:dyDescent="0.25">
      <c r="A1254">
        <v>1988</v>
      </c>
      <c r="B1254" t="s">
        <v>139</v>
      </c>
      <c r="C1254" t="s">
        <v>140</v>
      </c>
      <c r="D1254">
        <v>46</v>
      </c>
      <c r="E1254">
        <v>45</v>
      </c>
      <c r="F1254">
        <v>37</v>
      </c>
      <c r="G1254" t="s">
        <v>16</v>
      </c>
      <c r="H1254" t="s">
        <v>208</v>
      </c>
      <c r="I1254" t="str">
        <f t="shared" si="57"/>
        <v>Dukakis, Michael(L)</v>
      </c>
      <c r="J1254" t="s">
        <v>18</v>
      </c>
      <c r="K1254" t="b">
        <v>0</v>
      </c>
      <c r="L1254">
        <v>145560</v>
      </c>
      <c r="M1254">
        <v>312991</v>
      </c>
      <c r="N1254">
        <v>20171015</v>
      </c>
      <c r="O1254" t="s">
        <v>19</v>
      </c>
      <c r="P1254" t="str">
        <f>IF(VLOOKUP(A1254,'national-winners'!$A$2:$B$13,2,0)=H1254,"W","L")</f>
        <v>L</v>
      </c>
      <c r="Q1254">
        <f>MATCH(C1254,'state-winning-votes'!A:A,0)</f>
        <v>44</v>
      </c>
      <c r="R1254">
        <f>MATCH(A1254,'state-winning-votes'!$A$2:$L$2,0)</f>
        <v>5</v>
      </c>
      <c r="S1254" cm="1">
        <f t="array" ref="S1254">INDEX('state-winning-votes'!$A$1:$L$53,$Q1254,$R1254)</f>
        <v>165415</v>
      </c>
      <c r="T1254">
        <f>INDEX('state-winning-votes'!$A$1:$L$53,MATCH($C1254,'state-winning-votes'!$A:$A,0),MATCH($A1254,'state-winning-votes'!$A$2:$L$2,0))</f>
        <v>165415</v>
      </c>
      <c r="U1254" t="str">
        <f t="shared" si="58"/>
        <v>Bush, George H.W.</v>
      </c>
      <c r="V1254" t="str">
        <f>_xlfn.XLOOKUP(INDEX('state-winning-votes'!$A$1:$L$53,MATCH($C1254,'state-winning-votes'!$A:$A,0),MATCH($A1254,'state-winning-votes'!$A$2:$L$2,0)),$L:$L,$H:$H)</f>
        <v>Bush, George H.W.</v>
      </c>
      <c r="W1254" t="str">
        <f>VLOOKUP(A1254,'national-winners'!$A$2:$B$13,2,0)</f>
        <v>Bush, George H.W.</v>
      </c>
      <c r="X1254" t="str">
        <f t="shared" si="59"/>
        <v xml:space="preserve"> George H.W. Bush (W)</v>
      </c>
    </row>
    <row r="1255" spans="1:24" x14ac:dyDescent="0.25">
      <c r="A1255">
        <v>1988</v>
      </c>
      <c r="B1255" t="s">
        <v>139</v>
      </c>
      <c r="C1255" t="s">
        <v>140</v>
      </c>
      <c r="D1255">
        <v>46</v>
      </c>
      <c r="E1255">
        <v>45</v>
      </c>
      <c r="F1255">
        <v>37</v>
      </c>
      <c r="G1255" t="s">
        <v>16</v>
      </c>
      <c r="I1255" t="str">
        <f t="shared" si="57"/>
        <v>(L)</v>
      </c>
      <c r="J1255" t="s">
        <v>35</v>
      </c>
      <c r="K1255" t="b">
        <v>0</v>
      </c>
      <c r="L1255">
        <v>2016</v>
      </c>
      <c r="M1255">
        <v>312991</v>
      </c>
      <c r="N1255">
        <v>20171015</v>
      </c>
      <c r="O1255" t="s">
        <v>19</v>
      </c>
      <c r="P1255" t="str">
        <f>IF(VLOOKUP(A1255,'national-winners'!$A$2:$B$13,2,0)=H1255,"W","L")</f>
        <v>L</v>
      </c>
      <c r="Q1255">
        <f>MATCH(C1255,'state-winning-votes'!A:A,0)</f>
        <v>44</v>
      </c>
      <c r="R1255">
        <f>MATCH(A1255,'state-winning-votes'!$A$2:$L$2,0)</f>
        <v>5</v>
      </c>
      <c r="S1255" cm="1">
        <f t="array" ref="S1255">INDEX('state-winning-votes'!$A$1:$L$53,$Q1255,$R1255)</f>
        <v>165415</v>
      </c>
      <c r="T1255">
        <f>INDEX('state-winning-votes'!$A$1:$L$53,MATCH($C1255,'state-winning-votes'!$A:$A,0),MATCH($A1255,'state-winning-votes'!$A$2:$L$2,0))</f>
        <v>165415</v>
      </c>
      <c r="U1255" t="str">
        <f t="shared" si="58"/>
        <v>Bush, George H.W.</v>
      </c>
      <c r="V1255" t="str">
        <f>_xlfn.XLOOKUP(INDEX('state-winning-votes'!$A$1:$L$53,MATCH($C1255,'state-winning-votes'!$A:$A,0),MATCH($A1255,'state-winning-votes'!$A$2:$L$2,0)),$L:$L,$H:$H)</f>
        <v>Bush, George H.W.</v>
      </c>
      <c r="W1255" t="str">
        <f>VLOOKUP(A1255,'national-winners'!$A$2:$B$13,2,0)</f>
        <v>Bush, George H.W.</v>
      </c>
      <c r="X1255" t="str">
        <f t="shared" si="59"/>
        <v xml:space="preserve"> George H.W. Bush (W)</v>
      </c>
    </row>
    <row r="1256" spans="1:24" x14ac:dyDescent="0.25">
      <c r="A1256">
        <v>1988</v>
      </c>
      <c r="B1256" t="s">
        <v>141</v>
      </c>
      <c r="C1256" t="s">
        <v>142</v>
      </c>
      <c r="D1256">
        <v>47</v>
      </c>
      <c r="E1256">
        <v>62</v>
      </c>
      <c r="F1256">
        <v>54</v>
      </c>
      <c r="G1256" t="s">
        <v>16</v>
      </c>
      <c r="H1256" t="s">
        <v>207</v>
      </c>
      <c r="I1256" t="str">
        <f t="shared" si="57"/>
        <v>Bush, George H.W.(W)</v>
      </c>
      <c r="J1256" t="s">
        <v>21</v>
      </c>
      <c r="K1256" t="b">
        <v>0</v>
      </c>
      <c r="L1256">
        <v>947233</v>
      </c>
      <c r="M1256">
        <v>1636250</v>
      </c>
      <c r="N1256">
        <v>20171015</v>
      </c>
      <c r="O1256" t="s">
        <v>19</v>
      </c>
      <c r="P1256" t="str">
        <f>IF(VLOOKUP(A1256,'national-winners'!$A$2:$B$13,2,0)=H1256,"W","L")</f>
        <v>W</v>
      </c>
      <c r="Q1256">
        <f>MATCH(C1256,'state-winning-votes'!A:A,0)</f>
        <v>45</v>
      </c>
      <c r="R1256">
        <f>MATCH(A1256,'state-winning-votes'!$A$2:$L$2,0)</f>
        <v>5</v>
      </c>
      <c r="S1256" cm="1">
        <f t="array" ref="S1256">INDEX('state-winning-votes'!$A$1:$L$53,$Q1256,$R1256)</f>
        <v>947233</v>
      </c>
      <c r="T1256">
        <f>INDEX('state-winning-votes'!$A$1:$L$53,MATCH($C1256,'state-winning-votes'!$A:$A,0),MATCH($A1256,'state-winning-votes'!$A$2:$L$2,0))</f>
        <v>947233</v>
      </c>
      <c r="U1256" t="str">
        <f t="shared" si="58"/>
        <v>Bush, George H.W.</v>
      </c>
      <c r="V1256" t="str">
        <f>_xlfn.XLOOKUP(INDEX('state-winning-votes'!$A$1:$L$53,MATCH($C1256,'state-winning-votes'!$A:$A,0),MATCH($A1256,'state-winning-votes'!$A$2:$L$2,0)),$L:$L,$H:$H)</f>
        <v>Bush, George H.W.</v>
      </c>
      <c r="W1256" t="str">
        <f>VLOOKUP(A1256,'national-winners'!$A$2:$B$13,2,0)</f>
        <v>Bush, George H.W.</v>
      </c>
      <c r="X1256" t="str">
        <f t="shared" si="59"/>
        <v xml:space="preserve"> George H.W. Bush (W)</v>
      </c>
    </row>
    <row r="1257" spans="1:24" x14ac:dyDescent="0.25">
      <c r="A1257">
        <v>1988</v>
      </c>
      <c r="B1257" t="s">
        <v>141</v>
      </c>
      <c r="C1257" t="s">
        <v>142</v>
      </c>
      <c r="D1257">
        <v>47</v>
      </c>
      <c r="E1257">
        <v>62</v>
      </c>
      <c r="F1257">
        <v>54</v>
      </c>
      <c r="G1257" t="s">
        <v>16</v>
      </c>
      <c r="H1257" t="s">
        <v>208</v>
      </c>
      <c r="I1257" t="str">
        <f t="shared" si="57"/>
        <v>Dukakis, Michael(L)</v>
      </c>
      <c r="J1257" t="s">
        <v>18</v>
      </c>
      <c r="K1257" t="b">
        <v>0</v>
      </c>
      <c r="L1257">
        <v>679794</v>
      </c>
      <c r="M1257">
        <v>1636250</v>
      </c>
      <c r="N1257">
        <v>20171015</v>
      </c>
      <c r="O1257" t="s">
        <v>19</v>
      </c>
      <c r="P1257" t="str">
        <f>IF(VLOOKUP(A1257,'national-winners'!$A$2:$B$13,2,0)=H1257,"W","L")</f>
        <v>L</v>
      </c>
      <c r="Q1257">
        <f>MATCH(C1257,'state-winning-votes'!A:A,0)</f>
        <v>45</v>
      </c>
      <c r="R1257">
        <f>MATCH(A1257,'state-winning-votes'!$A$2:$L$2,0)</f>
        <v>5</v>
      </c>
      <c r="S1257" cm="1">
        <f t="array" ref="S1257">INDEX('state-winning-votes'!$A$1:$L$53,$Q1257,$R1257)</f>
        <v>947233</v>
      </c>
      <c r="T1257">
        <f>INDEX('state-winning-votes'!$A$1:$L$53,MATCH($C1257,'state-winning-votes'!$A:$A,0),MATCH($A1257,'state-winning-votes'!$A$2:$L$2,0))</f>
        <v>947233</v>
      </c>
      <c r="U1257" t="str">
        <f t="shared" si="58"/>
        <v>Bush, George H.W.</v>
      </c>
      <c r="V1257" t="str">
        <f>_xlfn.XLOOKUP(INDEX('state-winning-votes'!$A$1:$L$53,MATCH($C1257,'state-winning-votes'!$A:$A,0),MATCH($A1257,'state-winning-votes'!$A$2:$L$2,0)),$L:$L,$H:$H)</f>
        <v>Bush, George H.W.</v>
      </c>
      <c r="W1257" t="str">
        <f>VLOOKUP(A1257,'national-winners'!$A$2:$B$13,2,0)</f>
        <v>Bush, George H.W.</v>
      </c>
      <c r="X1257" t="str">
        <f t="shared" si="59"/>
        <v xml:space="preserve"> George H.W. Bush (W)</v>
      </c>
    </row>
    <row r="1258" spans="1:24" x14ac:dyDescent="0.25">
      <c r="A1258">
        <v>1988</v>
      </c>
      <c r="B1258" t="s">
        <v>141</v>
      </c>
      <c r="C1258" t="s">
        <v>142</v>
      </c>
      <c r="D1258">
        <v>47</v>
      </c>
      <c r="E1258">
        <v>62</v>
      </c>
      <c r="F1258">
        <v>54</v>
      </c>
      <c r="G1258" t="s">
        <v>16</v>
      </c>
      <c r="I1258" t="str">
        <f t="shared" si="57"/>
        <v>(L)</v>
      </c>
      <c r="J1258" t="s">
        <v>35</v>
      </c>
      <c r="K1258" t="b">
        <v>0</v>
      </c>
      <c r="L1258">
        <v>8938</v>
      </c>
      <c r="M1258">
        <v>1636250</v>
      </c>
      <c r="N1258">
        <v>20171015</v>
      </c>
      <c r="O1258" t="s">
        <v>19</v>
      </c>
      <c r="P1258" t="str">
        <f>IF(VLOOKUP(A1258,'national-winners'!$A$2:$B$13,2,0)=H1258,"W","L")</f>
        <v>L</v>
      </c>
      <c r="Q1258">
        <f>MATCH(C1258,'state-winning-votes'!A:A,0)</f>
        <v>45</v>
      </c>
      <c r="R1258">
        <f>MATCH(A1258,'state-winning-votes'!$A$2:$L$2,0)</f>
        <v>5</v>
      </c>
      <c r="S1258" cm="1">
        <f t="array" ref="S1258">INDEX('state-winning-votes'!$A$1:$L$53,$Q1258,$R1258)</f>
        <v>947233</v>
      </c>
      <c r="T1258">
        <f>INDEX('state-winning-votes'!$A$1:$L$53,MATCH($C1258,'state-winning-votes'!$A:$A,0),MATCH($A1258,'state-winning-votes'!$A$2:$L$2,0))</f>
        <v>947233</v>
      </c>
      <c r="U1258" t="str">
        <f t="shared" si="58"/>
        <v>Bush, George H.W.</v>
      </c>
      <c r="V1258" t="str">
        <f>_xlfn.XLOOKUP(INDEX('state-winning-votes'!$A$1:$L$53,MATCH($C1258,'state-winning-votes'!$A:$A,0),MATCH($A1258,'state-winning-votes'!$A$2:$L$2,0)),$L:$L,$H:$H)</f>
        <v>Bush, George H.W.</v>
      </c>
      <c r="W1258" t="str">
        <f>VLOOKUP(A1258,'national-winners'!$A$2:$B$13,2,0)</f>
        <v>Bush, George H.W.</v>
      </c>
      <c r="X1258" t="str">
        <f t="shared" si="59"/>
        <v xml:space="preserve"> George H.W. Bush (W)</v>
      </c>
    </row>
    <row r="1259" spans="1:24" x14ac:dyDescent="0.25">
      <c r="A1259">
        <v>1988</v>
      </c>
      <c r="B1259" t="s">
        <v>141</v>
      </c>
      <c r="C1259" t="s">
        <v>142</v>
      </c>
      <c r="D1259">
        <v>47</v>
      </c>
      <c r="E1259">
        <v>62</v>
      </c>
      <c r="F1259">
        <v>54</v>
      </c>
      <c r="G1259" t="s">
        <v>16</v>
      </c>
      <c r="I1259" t="str">
        <f t="shared" si="57"/>
        <v>(L)</v>
      </c>
      <c r="K1259" t="b">
        <v>1</v>
      </c>
      <c r="L1259">
        <v>285</v>
      </c>
      <c r="M1259">
        <v>1636250</v>
      </c>
      <c r="N1259">
        <v>20171015</v>
      </c>
      <c r="O1259" t="s">
        <v>19</v>
      </c>
      <c r="P1259" t="str">
        <f>IF(VLOOKUP(A1259,'national-winners'!$A$2:$B$13,2,0)=H1259,"W","L")</f>
        <v>L</v>
      </c>
      <c r="Q1259">
        <f>MATCH(C1259,'state-winning-votes'!A:A,0)</f>
        <v>45</v>
      </c>
      <c r="R1259">
        <f>MATCH(A1259,'state-winning-votes'!$A$2:$L$2,0)</f>
        <v>5</v>
      </c>
      <c r="S1259" cm="1">
        <f t="array" ref="S1259">INDEX('state-winning-votes'!$A$1:$L$53,$Q1259,$R1259)</f>
        <v>947233</v>
      </c>
      <c r="T1259">
        <f>INDEX('state-winning-votes'!$A$1:$L$53,MATCH($C1259,'state-winning-votes'!$A:$A,0),MATCH($A1259,'state-winning-votes'!$A$2:$L$2,0))</f>
        <v>947233</v>
      </c>
      <c r="U1259" t="str">
        <f t="shared" si="58"/>
        <v>Bush, George H.W.</v>
      </c>
      <c r="V1259" t="str">
        <f>_xlfn.XLOOKUP(INDEX('state-winning-votes'!$A$1:$L$53,MATCH($C1259,'state-winning-votes'!$A:$A,0),MATCH($A1259,'state-winning-votes'!$A$2:$L$2,0)),$L:$L,$H:$H)</f>
        <v>Bush, George H.W.</v>
      </c>
      <c r="W1259" t="str">
        <f>VLOOKUP(A1259,'national-winners'!$A$2:$B$13,2,0)</f>
        <v>Bush, George H.W.</v>
      </c>
      <c r="X1259" t="str">
        <f t="shared" si="59"/>
        <v xml:space="preserve"> George H.W. Bush (W)</v>
      </c>
    </row>
    <row r="1260" spans="1:24" x14ac:dyDescent="0.25">
      <c r="A1260">
        <v>1988</v>
      </c>
      <c r="B1260" t="s">
        <v>143</v>
      </c>
      <c r="C1260" t="s">
        <v>144</v>
      </c>
      <c r="D1260">
        <v>48</v>
      </c>
      <c r="E1260">
        <v>74</v>
      </c>
      <c r="F1260">
        <v>49</v>
      </c>
      <c r="G1260" t="s">
        <v>16</v>
      </c>
      <c r="H1260" t="s">
        <v>207</v>
      </c>
      <c r="I1260" t="str">
        <f t="shared" si="57"/>
        <v>Bush, George H.W.(W)</v>
      </c>
      <c r="J1260" t="s">
        <v>21</v>
      </c>
      <c r="K1260" t="b">
        <v>0</v>
      </c>
      <c r="L1260">
        <v>3036829</v>
      </c>
      <c r="M1260">
        <v>5427410</v>
      </c>
      <c r="N1260">
        <v>20171015</v>
      </c>
      <c r="O1260" t="s">
        <v>19</v>
      </c>
      <c r="P1260" t="str">
        <f>IF(VLOOKUP(A1260,'national-winners'!$A$2:$B$13,2,0)=H1260,"W","L")</f>
        <v>W</v>
      </c>
      <c r="Q1260">
        <f>MATCH(C1260,'state-winning-votes'!A:A,0)</f>
        <v>46</v>
      </c>
      <c r="R1260">
        <f>MATCH(A1260,'state-winning-votes'!$A$2:$L$2,0)</f>
        <v>5</v>
      </c>
      <c r="S1260" cm="1">
        <f t="array" ref="S1260">INDEX('state-winning-votes'!$A$1:$L$53,$Q1260,$R1260)</f>
        <v>3036829</v>
      </c>
      <c r="T1260">
        <f>INDEX('state-winning-votes'!$A$1:$L$53,MATCH($C1260,'state-winning-votes'!$A:$A,0),MATCH($A1260,'state-winning-votes'!$A$2:$L$2,0))</f>
        <v>3036829</v>
      </c>
      <c r="U1260" t="str">
        <f t="shared" si="58"/>
        <v>Bush, George H.W.</v>
      </c>
      <c r="V1260" t="str">
        <f>_xlfn.XLOOKUP(INDEX('state-winning-votes'!$A$1:$L$53,MATCH($C1260,'state-winning-votes'!$A:$A,0),MATCH($A1260,'state-winning-votes'!$A$2:$L$2,0)),$L:$L,$H:$H)</f>
        <v>Bush, George H.W.</v>
      </c>
      <c r="W1260" t="str">
        <f>VLOOKUP(A1260,'national-winners'!$A$2:$B$13,2,0)</f>
        <v>Bush, George H.W.</v>
      </c>
      <c r="X1260" t="str">
        <f t="shared" si="59"/>
        <v xml:space="preserve"> George H.W. Bush (W)</v>
      </c>
    </row>
    <row r="1261" spans="1:24" x14ac:dyDescent="0.25">
      <c r="A1261">
        <v>1988</v>
      </c>
      <c r="B1261" t="s">
        <v>143</v>
      </c>
      <c r="C1261" t="s">
        <v>144</v>
      </c>
      <c r="D1261">
        <v>48</v>
      </c>
      <c r="E1261">
        <v>74</v>
      </c>
      <c r="F1261">
        <v>49</v>
      </c>
      <c r="G1261" t="s">
        <v>16</v>
      </c>
      <c r="H1261" t="s">
        <v>208</v>
      </c>
      <c r="I1261" t="str">
        <f t="shared" si="57"/>
        <v>Dukakis, Michael(L)</v>
      </c>
      <c r="J1261" t="s">
        <v>18</v>
      </c>
      <c r="K1261" t="b">
        <v>0</v>
      </c>
      <c r="L1261">
        <v>2352748</v>
      </c>
      <c r="M1261">
        <v>5427410</v>
      </c>
      <c r="N1261">
        <v>20171015</v>
      </c>
      <c r="O1261" t="s">
        <v>19</v>
      </c>
      <c r="P1261" t="str">
        <f>IF(VLOOKUP(A1261,'national-winners'!$A$2:$B$13,2,0)=H1261,"W","L")</f>
        <v>L</v>
      </c>
      <c r="Q1261">
        <f>MATCH(C1261,'state-winning-votes'!A:A,0)</f>
        <v>46</v>
      </c>
      <c r="R1261">
        <f>MATCH(A1261,'state-winning-votes'!$A$2:$L$2,0)</f>
        <v>5</v>
      </c>
      <c r="S1261" cm="1">
        <f t="array" ref="S1261">INDEX('state-winning-votes'!$A$1:$L$53,$Q1261,$R1261)</f>
        <v>3036829</v>
      </c>
      <c r="T1261">
        <f>INDEX('state-winning-votes'!$A$1:$L$53,MATCH($C1261,'state-winning-votes'!$A:$A,0),MATCH($A1261,'state-winning-votes'!$A$2:$L$2,0))</f>
        <v>3036829</v>
      </c>
      <c r="U1261" t="str">
        <f t="shared" si="58"/>
        <v>Bush, George H.W.</v>
      </c>
      <c r="V1261" t="str">
        <f>_xlfn.XLOOKUP(INDEX('state-winning-votes'!$A$1:$L$53,MATCH($C1261,'state-winning-votes'!$A:$A,0),MATCH($A1261,'state-winning-votes'!$A$2:$L$2,0)),$L:$L,$H:$H)</f>
        <v>Bush, George H.W.</v>
      </c>
      <c r="W1261" t="str">
        <f>VLOOKUP(A1261,'national-winners'!$A$2:$B$13,2,0)</f>
        <v>Bush, George H.W.</v>
      </c>
      <c r="X1261" t="str">
        <f t="shared" si="59"/>
        <v xml:space="preserve"> George H.W. Bush (W)</v>
      </c>
    </row>
    <row r="1262" spans="1:24" x14ac:dyDescent="0.25">
      <c r="A1262">
        <v>1988</v>
      </c>
      <c r="B1262" t="s">
        <v>143</v>
      </c>
      <c r="C1262" t="s">
        <v>144</v>
      </c>
      <c r="D1262">
        <v>48</v>
      </c>
      <c r="E1262">
        <v>74</v>
      </c>
      <c r="F1262">
        <v>49</v>
      </c>
      <c r="G1262" t="s">
        <v>16</v>
      </c>
      <c r="H1262" t="s">
        <v>209</v>
      </c>
      <c r="I1262" t="str">
        <f t="shared" si="57"/>
        <v>Paul, Ronald ""Ron""(L)</v>
      </c>
      <c r="J1262" t="s">
        <v>29</v>
      </c>
      <c r="K1262" t="b">
        <v>0</v>
      </c>
      <c r="L1262">
        <v>30355</v>
      </c>
      <c r="M1262">
        <v>5427410</v>
      </c>
      <c r="N1262">
        <v>20171015</v>
      </c>
      <c r="O1262" t="s">
        <v>19</v>
      </c>
      <c r="P1262" t="str">
        <f>IF(VLOOKUP(A1262,'national-winners'!$A$2:$B$13,2,0)=H1262,"W","L")</f>
        <v>L</v>
      </c>
      <c r="Q1262">
        <f>MATCH(C1262,'state-winning-votes'!A:A,0)</f>
        <v>46</v>
      </c>
      <c r="R1262">
        <f>MATCH(A1262,'state-winning-votes'!$A$2:$L$2,0)</f>
        <v>5</v>
      </c>
      <c r="S1262" cm="1">
        <f t="array" ref="S1262">INDEX('state-winning-votes'!$A$1:$L$53,$Q1262,$R1262)</f>
        <v>3036829</v>
      </c>
      <c r="T1262">
        <f>INDEX('state-winning-votes'!$A$1:$L$53,MATCH($C1262,'state-winning-votes'!$A:$A,0),MATCH($A1262,'state-winning-votes'!$A$2:$L$2,0))</f>
        <v>3036829</v>
      </c>
      <c r="U1262" t="str">
        <f t="shared" si="58"/>
        <v>Bush, George H.W.</v>
      </c>
      <c r="V1262" t="str">
        <f>_xlfn.XLOOKUP(INDEX('state-winning-votes'!$A$1:$L$53,MATCH($C1262,'state-winning-votes'!$A:$A,0),MATCH($A1262,'state-winning-votes'!$A$2:$L$2,0)),$L:$L,$H:$H)</f>
        <v>Bush, George H.W.</v>
      </c>
      <c r="W1262" t="str">
        <f>VLOOKUP(A1262,'national-winners'!$A$2:$B$13,2,0)</f>
        <v>Bush, George H.W.</v>
      </c>
      <c r="X1262" t="str">
        <f t="shared" si="59"/>
        <v xml:space="preserve"> George H.W. Bush (W)</v>
      </c>
    </row>
    <row r="1263" spans="1:24" x14ac:dyDescent="0.25">
      <c r="A1263">
        <v>1988</v>
      </c>
      <c r="B1263" t="s">
        <v>143</v>
      </c>
      <c r="C1263" t="s">
        <v>144</v>
      </c>
      <c r="D1263">
        <v>48</v>
      </c>
      <c r="E1263">
        <v>74</v>
      </c>
      <c r="F1263">
        <v>49</v>
      </c>
      <c r="G1263" t="s">
        <v>16</v>
      </c>
      <c r="H1263" t="s">
        <v>210</v>
      </c>
      <c r="I1263" t="str">
        <f t="shared" si="57"/>
        <v>Fulani, Lenora(L)</v>
      </c>
      <c r="J1263" t="s">
        <v>211</v>
      </c>
      <c r="K1263" t="b">
        <v>0</v>
      </c>
      <c r="L1263">
        <v>7208</v>
      </c>
      <c r="M1263">
        <v>5427410</v>
      </c>
      <c r="N1263">
        <v>20171015</v>
      </c>
      <c r="O1263" t="s">
        <v>19</v>
      </c>
      <c r="P1263" t="str">
        <f>IF(VLOOKUP(A1263,'national-winners'!$A$2:$B$13,2,0)=H1263,"W","L")</f>
        <v>L</v>
      </c>
      <c r="Q1263">
        <f>MATCH(C1263,'state-winning-votes'!A:A,0)</f>
        <v>46</v>
      </c>
      <c r="R1263">
        <f>MATCH(A1263,'state-winning-votes'!$A$2:$L$2,0)</f>
        <v>5</v>
      </c>
      <c r="S1263" cm="1">
        <f t="array" ref="S1263">INDEX('state-winning-votes'!$A$1:$L$53,$Q1263,$R1263)</f>
        <v>3036829</v>
      </c>
      <c r="T1263">
        <f>INDEX('state-winning-votes'!$A$1:$L$53,MATCH($C1263,'state-winning-votes'!$A:$A,0),MATCH($A1263,'state-winning-votes'!$A$2:$L$2,0))</f>
        <v>3036829</v>
      </c>
      <c r="U1263" t="str">
        <f t="shared" si="58"/>
        <v>Bush, George H.W.</v>
      </c>
      <c r="V1263" t="str">
        <f>_xlfn.XLOOKUP(INDEX('state-winning-votes'!$A$1:$L$53,MATCH($C1263,'state-winning-votes'!$A:$A,0),MATCH($A1263,'state-winning-votes'!$A$2:$L$2,0)),$L:$L,$H:$H)</f>
        <v>Bush, George H.W.</v>
      </c>
      <c r="W1263" t="str">
        <f>VLOOKUP(A1263,'national-winners'!$A$2:$B$13,2,0)</f>
        <v>Bush, George H.W.</v>
      </c>
      <c r="X1263" t="str">
        <f t="shared" si="59"/>
        <v xml:space="preserve"> George H.W. Bush (W)</v>
      </c>
    </row>
    <row r="1264" spans="1:24" x14ac:dyDescent="0.25">
      <c r="A1264">
        <v>1988</v>
      </c>
      <c r="B1264" t="s">
        <v>143</v>
      </c>
      <c r="C1264" t="s">
        <v>144</v>
      </c>
      <c r="D1264">
        <v>48</v>
      </c>
      <c r="E1264">
        <v>74</v>
      </c>
      <c r="F1264">
        <v>49</v>
      </c>
      <c r="G1264" t="s">
        <v>16</v>
      </c>
      <c r="I1264" t="str">
        <f t="shared" si="57"/>
        <v>(L)</v>
      </c>
      <c r="K1264" t="b">
        <v>1</v>
      </c>
      <c r="L1264">
        <v>270</v>
      </c>
      <c r="M1264">
        <v>5427410</v>
      </c>
      <c r="N1264">
        <v>20171015</v>
      </c>
      <c r="O1264" t="s">
        <v>19</v>
      </c>
      <c r="P1264" t="str">
        <f>IF(VLOOKUP(A1264,'national-winners'!$A$2:$B$13,2,0)=H1264,"W","L")</f>
        <v>L</v>
      </c>
      <c r="Q1264">
        <f>MATCH(C1264,'state-winning-votes'!A:A,0)</f>
        <v>46</v>
      </c>
      <c r="R1264">
        <f>MATCH(A1264,'state-winning-votes'!$A$2:$L$2,0)</f>
        <v>5</v>
      </c>
      <c r="S1264" cm="1">
        <f t="array" ref="S1264">INDEX('state-winning-votes'!$A$1:$L$53,$Q1264,$R1264)</f>
        <v>3036829</v>
      </c>
      <c r="T1264">
        <f>INDEX('state-winning-votes'!$A$1:$L$53,MATCH($C1264,'state-winning-votes'!$A:$A,0),MATCH($A1264,'state-winning-votes'!$A$2:$L$2,0))</f>
        <v>3036829</v>
      </c>
      <c r="U1264" t="str">
        <f t="shared" si="58"/>
        <v>Bush, George H.W.</v>
      </c>
      <c r="V1264" t="str">
        <f>_xlfn.XLOOKUP(INDEX('state-winning-votes'!$A$1:$L$53,MATCH($C1264,'state-winning-votes'!$A:$A,0),MATCH($A1264,'state-winning-votes'!$A$2:$L$2,0)),$L:$L,$H:$H)</f>
        <v>Bush, George H.W.</v>
      </c>
      <c r="W1264" t="str">
        <f>VLOOKUP(A1264,'national-winners'!$A$2:$B$13,2,0)</f>
        <v>Bush, George H.W.</v>
      </c>
      <c r="X1264" t="str">
        <f t="shared" si="59"/>
        <v xml:space="preserve"> George H.W. Bush (W)</v>
      </c>
    </row>
    <row r="1265" spans="1:24" x14ac:dyDescent="0.25">
      <c r="A1265">
        <v>1988</v>
      </c>
      <c r="B1265" t="s">
        <v>145</v>
      </c>
      <c r="C1265" t="s">
        <v>146</v>
      </c>
      <c r="D1265">
        <v>49</v>
      </c>
      <c r="E1265">
        <v>87</v>
      </c>
      <c r="F1265">
        <v>67</v>
      </c>
      <c r="G1265" t="s">
        <v>16</v>
      </c>
      <c r="H1265" t="s">
        <v>207</v>
      </c>
      <c r="I1265" t="str">
        <f t="shared" si="57"/>
        <v>Bush, George H.W.(W)</v>
      </c>
      <c r="J1265" t="s">
        <v>21</v>
      </c>
      <c r="K1265" t="b">
        <v>0</v>
      </c>
      <c r="L1265">
        <v>428442</v>
      </c>
      <c r="M1265">
        <v>647008</v>
      </c>
      <c r="N1265">
        <v>20171015</v>
      </c>
      <c r="O1265" t="s">
        <v>19</v>
      </c>
      <c r="P1265" t="str">
        <f>IF(VLOOKUP(A1265,'national-winners'!$A$2:$B$13,2,0)=H1265,"W","L")</f>
        <v>W</v>
      </c>
      <c r="Q1265">
        <f>MATCH(C1265,'state-winning-votes'!A:A,0)</f>
        <v>47</v>
      </c>
      <c r="R1265">
        <f>MATCH(A1265,'state-winning-votes'!$A$2:$L$2,0)</f>
        <v>5</v>
      </c>
      <c r="S1265" cm="1">
        <f t="array" ref="S1265">INDEX('state-winning-votes'!$A$1:$L$53,$Q1265,$R1265)</f>
        <v>428442</v>
      </c>
      <c r="T1265">
        <f>INDEX('state-winning-votes'!$A$1:$L$53,MATCH($C1265,'state-winning-votes'!$A:$A,0),MATCH($A1265,'state-winning-votes'!$A$2:$L$2,0))</f>
        <v>428442</v>
      </c>
      <c r="U1265" t="str">
        <f t="shared" si="58"/>
        <v>Bush, George H.W.</v>
      </c>
      <c r="V1265" t="str">
        <f>_xlfn.XLOOKUP(INDEX('state-winning-votes'!$A$1:$L$53,MATCH($C1265,'state-winning-votes'!$A:$A,0),MATCH($A1265,'state-winning-votes'!$A$2:$L$2,0)),$L:$L,$H:$H)</f>
        <v>Bush, George H.W.</v>
      </c>
      <c r="W1265" t="str">
        <f>VLOOKUP(A1265,'national-winners'!$A$2:$B$13,2,0)</f>
        <v>Bush, George H.W.</v>
      </c>
      <c r="X1265" t="str">
        <f t="shared" si="59"/>
        <v xml:space="preserve"> George H.W. Bush (W)</v>
      </c>
    </row>
    <row r="1266" spans="1:24" x14ac:dyDescent="0.25">
      <c r="A1266">
        <v>1988</v>
      </c>
      <c r="B1266" t="s">
        <v>145</v>
      </c>
      <c r="C1266" t="s">
        <v>146</v>
      </c>
      <c r="D1266">
        <v>49</v>
      </c>
      <c r="E1266">
        <v>87</v>
      </c>
      <c r="F1266">
        <v>67</v>
      </c>
      <c r="G1266" t="s">
        <v>16</v>
      </c>
      <c r="H1266" t="s">
        <v>208</v>
      </c>
      <c r="I1266" t="str">
        <f t="shared" si="57"/>
        <v>Dukakis, Michael(L)</v>
      </c>
      <c r="J1266" t="s">
        <v>18</v>
      </c>
      <c r="K1266" t="b">
        <v>0</v>
      </c>
      <c r="L1266">
        <v>207343</v>
      </c>
      <c r="M1266">
        <v>647008</v>
      </c>
      <c r="N1266">
        <v>20171015</v>
      </c>
      <c r="O1266" t="s">
        <v>19</v>
      </c>
      <c r="P1266" t="str">
        <f>IF(VLOOKUP(A1266,'national-winners'!$A$2:$B$13,2,0)=H1266,"W","L")</f>
        <v>L</v>
      </c>
      <c r="Q1266">
        <f>MATCH(C1266,'state-winning-votes'!A:A,0)</f>
        <v>47</v>
      </c>
      <c r="R1266">
        <f>MATCH(A1266,'state-winning-votes'!$A$2:$L$2,0)</f>
        <v>5</v>
      </c>
      <c r="S1266" cm="1">
        <f t="array" ref="S1266">INDEX('state-winning-votes'!$A$1:$L$53,$Q1266,$R1266)</f>
        <v>428442</v>
      </c>
      <c r="T1266">
        <f>INDEX('state-winning-votes'!$A$1:$L$53,MATCH($C1266,'state-winning-votes'!$A:$A,0),MATCH($A1266,'state-winning-votes'!$A$2:$L$2,0))</f>
        <v>428442</v>
      </c>
      <c r="U1266" t="str">
        <f t="shared" si="58"/>
        <v>Bush, George H.W.</v>
      </c>
      <c r="V1266" t="str">
        <f>_xlfn.XLOOKUP(INDEX('state-winning-votes'!$A$1:$L$53,MATCH($C1266,'state-winning-votes'!$A:$A,0),MATCH($A1266,'state-winning-votes'!$A$2:$L$2,0)),$L:$L,$H:$H)</f>
        <v>Bush, George H.W.</v>
      </c>
      <c r="W1266" t="str">
        <f>VLOOKUP(A1266,'national-winners'!$A$2:$B$13,2,0)</f>
        <v>Bush, George H.W.</v>
      </c>
      <c r="X1266" t="str">
        <f t="shared" si="59"/>
        <v xml:space="preserve"> George H.W. Bush (W)</v>
      </c>
    </row>
    <row r="1267" spans="1:24" x14ac:dyDescent="0.25">
      <c r="A1267">
        <v>1988</v>
      </c>
      <c r="B1267" t="s">
        <v>145</v>
      </c>
      <c r="C1267" t="s">
        <v>146</v>
      </c>
      <c r="D1267">
        <v>49</v>
      </c>
      <c r="E1267">
        <v>87</v>
      </c>
      <c r="F1267">
        <v>67</v>
      </c>
      <c r="G1267" t="s">
        <v>16</v>
      </c>
      <c r="H1267" t="s">
        <v>209</v>
      </c>
      <c r="I1267" t="str">
        <f t="shared" si="57"/>
        <v>Paul, Ronald ""Ron""(L)</v>
      </c>
      <c r="J1267" t="s">
        <v>29</v>
      </c>
      <c r="K1267" t="b">
        <v>0</v>
      </c>
      <c r="L1267">
        <v>7473</v>
      </c>
      <c r="M1267">
        <v>647008</v>
      </c>
      <c r="N1267">
        <v>20171015</v>
      </c>
      <c r="O1267" t="s">
        <v>19</v>
      </c>
      <c r="P1267" t="str">
        <f>IF(VLOOKUP(A1267,'national-winners'!$A$2:$B$13,2,0)=H1267,"W","L")</f>
        <v>L</v>
      </c>
      <c r="Q1267">
        <f>MATCH(C1267,'state-winning-votes'!A:A,0)</f>
        <v>47</v>
      </c>
      <c r="R1267">
        <f>MATCH(A1267,'state-winning-votes'!$A$2:$L$2,0)</f>
        <v>5</v>
      </c>
      <c r="S1267" cm="1">
        <f t="array" ref="S1267">INDEX('state-winning-votes'!$A$1:$L$53,$Q1267,$R1267)</f>
        <v>428442</v>
      </c>
      <c r="T1267">
        <f>INDEX('state-winning-votes'!$A$1:$L$53,MATCH($C1267,'state-winning-votes'!$A:$A,0),MATCH($A1267,'state-winning-votes'!$A$2:$L$2,0))</f>
        <v>428442</v>
      </c>
      <c r="U1267" t="str">
        <f t="shared" si="58"/>
        <v>Bush, George H.W.</v>
      </c>
      <c r="V1267" t="str">
        <f>_xlfn.XLOOKUP(INDEX('state-winning-votes'!$A$1:$L$53,MATCH($C1267,'state-winning-votes'!$A:$A,0),MATCH($A1267,'state-winning-votes'!$A$2:$L$2,0)),$L:$L,$H:$H)</f>
        <v>Bush, George H.W.</v>
      </c>
      <c r="W1267" t="str">
        <f>VLOOKUP(A1267,'national-winners'!$A$2:$B$13,2,0)</f>
        <v>Bush, George H.W.</v>
      </c>
      <c r="X1267" t="str">
        <f t="shared" si="59"/>
        <v xml:space="preserve"> George H.W. Bush (W)</v>
      </c>
    </row>
    <row r="1268" spans="1:24" x14ac:dyDescent="0.25">
      <c r="A1268">
        <v>1988</v>
      </c>
      <c r="B1268" t="s">
        <v>145</v>
      </c>
      <c r="C1268" t="s">
        <v>146</v>
      </c>
      <c r="D1268">
        <v>49</v>
      </c>
      <c r="E1268">
        <v>87</v>
      </c>
      <c r="F1268">
        <v>67</v>
      </c>
      <c r="G1268" t="s">
        <v>16</v>
      </c>
      <c r="H1268" t="s">
        <v>200</v>
      </c>
      <c r="I1268" t="str">
        <f t="shared" si="57"/>
        <v>Dennis, Delmar(L)</v>
      </c>
      <c r="J1268" t="s">
        <v>39</v>
      </c>
      <c r="K1268" t="b">
        <v>0</v>
      </c>
      <c r="L1268">
        <v>2158</v>
      </c>
      <c r="M1268">
        <v>647008</v>
      </c>
      <c r="N1268">
        <v>20171015</v>
      </c>
      <c r="O1268" t="s">
        <v>19</v>
      </c>
      <c r="P1268" t="str">
        <f>IF(VLOOKUP(A1268,'national-winners'!$A$2:$B$13,2,0)=H1268,"W","L")</f>
        <v>L</v>
      </c>
      <c r="Q1268">
        <f>MATCH(C1268,'state-winning-votes'!A:A,0)</f>
        <v>47</v>
      </c>
      <c r="R1268">
        <f>MATCH(A1268,'state-winning-votes'!$A$2:$L$2,0)</f>
        <v>5</v>
      </c>
      <c r="S1268" cm="1">
        <f t="array" ref="S1268">INDEX('state-winning-votes'!$A$1:$L$53,$Q1268,$R1268)</f>
        <v>428442</v>
      </c>
      <c r="T1268">
        <f>INDEX('state-winning-votes'!$A$1:$L$53,MATCH($C1268,'state-winning-votes'!$A:$A,0),MATCH($A1268,'state-winning-votes'!$A$2:$L$2,0))</f>
        <v>428442</v>
      </c>
      <c r="U1268" t="str">
        <f t="shared" si="58"/>
        <v>Bush, George H.W.</v>
      </c>
      <c r="V1268" t="str">
        <f>_xlfn.XLOOKUP(INDEX('state-winning-votes'!$A$1:$L$53,MATCH($C1268,'state-winning-votes'!$A:$A,0),MATCH($A1268,'state-winning-votes'!$A$2:$L$2,0)),$L:$L,$H:$H)</f>
        <v>Bush, George H.W.</v>
      </c>
      <c r="W1268" t="str">
        <f>VLOOKUP(A1268,'national-winners'!$A$2:$B$13,2,0)</f>
        <v>Bush, George H.W.</v>
      </c>
      <c r="X1268" t="str">
        <f t="shared" si="59"/>
        <v xml:space="preserve"> George H.W. Bush (W)</v>
      </c>
    </row>
    <row r="1269" spans="1:24" x14ac:dyDescent="0.25">
      <c r="A1269">
        <v>1988</v>
      </c>
      <c r="B1269" t="s">
        <v>145</v>
      </c>
      <c r="C1269" t="s">
        <v>146</v>
      </c>
      <c r="D1269">
        <v>49</v>
      </c>
      <c r="E1269">
        <v>87</v>
      </c>
      <c r="F1269">
        <v>67</v>
      </c>
      <c r="G1269" t="s">
        <v>16</v>
      </c>
      <c r="H1269" t="s">
        <v>210</v>
      </c>
      <c r="I1269" t="str">
        <f t="shared" si="57"/>
        <v>Fulani, Lenora(L)</v>
      </c>
      <c r="J1269" t="s">
        <v>211</v>
      </c>
      <c r="K1269" t="b">
        <v>0</v>
      </c>
      <c r="L1269">
        <v>455</v>
      </c>
      <c r="M1269">
        <v>647008</v>
      </c>
      <c r="N1269">
        <v>20171015</v>
      </c>
      <c r="O1269" t="s">
        <v>19</v>
      </c>
      <c r="P1269" t="str">
        <f>IF(VLOOKUP(A1269,'national-winners'!$A$2:$B$13,2,0)=H1269,"W","L")</f>
        <v>L</v>
      </c>
      <c r="Q1269">
        <f>MATCH(C1269,'state-winning-votes'!A:A,0)</f>
        <v>47</v>
      </c>
      <c r="R1269">
        <f>MATCH(A1269,'state-winning-votes'!$A$2:$L$2,0)</f>
        <v>5</v>
      </c>
      <c r="S1269" cm="1">
        <f t="array" ref="S1269">INDEX('state-winning-votes'!$A$1:$L$53,$Q1269,$R1269)</f>
        <v>428442</v>
      </c>
      <c r="T1269">
        <f>INDEX('state-winning-votes'!$A$1:$L$53,MATCH($C1269,'state-winning-votes'!$A:$A,0),MATCH($A1269,'state-winning-votes'!$A$2:$L$2,0))</f>
        <v>428442</v>
      </c>
      <c r="U1269" t="str">
        <f t="shared" si="58"/>
        <v>Bush, George H.W.</v>
      </c>
      <c r="V1269" t="str">
        <f>_xlfn.XLOOKUP(INDEX('state-winning-votes'!$A$1:$L$53,MATCH($C1269,'state-winning-votes'!$A:$A,0),MATCH($A1269,'state-winning-votes'!$A$2:$L$2,0)),$L:$L,$H:$H)</f>
        <v>Bush, George H.W.</v>
      </c>
      <c r="W1269" t="str">
        <f>VLOOKUP(A1269,'national-winners'!$A$2:$B$13,2,0)</f>
        <v>Bush, George H.W.</v>
      </c>
      <c r="X1269" t="str">
        <f t="shared" si="59"/>
        <v xml:space="preserve"> George H.W. Bush (W)</v>
      </c>
    </row>
    <row r="1270" spans="1:24" x14ac:dyDescent="0.25">
      <c r="A1270">
        <v>1988</v>
      </c>
      <c r="B1270" t="s">
        <v>145</v>
      </c>
      <c r="C1270" t="s">
        <v>146</v>
      </c>
      <c r="D1270">
        <v>49</v>
      </c>
      <c r="E1270">
        <v>87</v>
      </c>
      <c r="F1270">
        <v>67</v>
      </c>
      <c r="G1270" t="s">
        <v>16</v>
      </c>
      <c r="H1270" t="s">
        <v>48</v>
      </c>
      <c r="I1270" t="str">
        <f t="shared" si="57"/>
        <v>Larouche, Lyndon, Jr.(L)</v>
      </c>
      <c r="J1270" t="s">
        <v>212</v>
      </c>
      <c r="K1270" t="b">
        <v>0</v>
      </c>
      <c r="L1270">
        <v>427</v>
      </c>
      <c r="M1270">
        <v>647008</v>
      </c>
      <c r="N1270">
        <v>20171015</v>
      </c>
      <c r="O1270" t="s">
        <v>19</v>
      </c>
      <c r="P1270" t="str">
        <f>IF(VLOOKUP(A1270,'national-winners'!$A$2:$B$13,2,0)=H1270,"W","L")</f>
        <v>L</v>
      </c>
      <c r="Q1270">
        <f>MATCH(C1270,'state-winning-votes'!A:A,0)</f>
        <v>47</v>
      </c>
      <c r="R1270">
        <f>MATCH(A1270,'state-winning-votes'!$A$2:$L$2,0)</f>
        <v>5</v>
      </c>
      <c r="S1270" cm="1">
        <f t="array" ref="S1270">INDEX('state-winning-votes'!$A$1:$L$53,$Q1270,$R1270)</f>
        <v>428442</v>
      </c>
      <c r="T1270">
        <f>INDEX('state-winning-votes'!$A$1:$L$53,MATCH($C1270,'state-winning-votes'!$A:$A,0),MATCH($A1270,'state-winning-votes'!$A$2:$L$2,0))</f>
        <v>428442</v>
      </c>
      <c r="U1270" t="str">
        <f t="shared" si="58"/>
        <v>Bush, George H.W.</v>
      </c>
      <c r="V1270" t="str">
        <f>_xlfn.XLOOKUP(INDEX('state-winning-votes'!$A$1:$L$53,MATCH($C1270,'state-winning-votes'!$A:$A,0),MATCH($A1270,'state-winning-votes'!$A$2:$L$2,0)),$L:$L,$H:$H)</f>
        <v>Bush, George H.W.</v>
      </c>
      <c r="W1270" t="str">
        <f>VLOOKUP(A1270,'national-winners'!$A$2:$B$13,2,0)</f>
        <v>Bush, George H.W.</v>
      </c>
      <c r="X1270" t="str">
        <f t="shared" si="59"/>
        <v xml:space="preserve"> George H.W. Bush (W)</v>
      </c>
    </row>
    <row r="1271" spans="1:24" x14ac:dyDescent="0.25">
      <c r="A1271">
        <v>1988</v>
      </c>
      <c r="B1271" t="s">
        <v>145</v>
      </c>
      <c r="C1271" t="s">
        <v>146</v>
      </c>
      <c r="D1271">
        <v>49</v>
      </c>
      <c r="E1271">
        <v>87</v>
      </c>
      <c r="F1271">
        <v>67</v>
      </c>
      <c r="G1271" t="s">
        <v>16</v>
      </c>
      <c r="H1271" t="s">
        <v>228</v>
      </c>
      <c r="I1271" t="str">
        <f t="shared" si="57"/>
        <v>Youngkeit, Louie G.(L)</v>
      </c>
      <c r="J1271" t="s">
        <v>35</v>
      </c>
      <c r="K1271" t="b">
        <v>0</v>
      </c>
      <c r="L1271">
        <v>372</v>
      </c>
      <c r="M1271">
        <v>647008</v>
      </c>
      <c r="N1271">
        <v>20171015</v>
      </c>
      <c r="O1271" t="s">
        <v>19</v>
      </c>
      <c r="P1271" t="str">
        <f>IF(VLOOKUP(A1271,'national-winners'!$A$2:$B$13,2,0)=H1271,"W","L")</f>
        <v>L</v>
      </c>
      <c r="Q1271">
        <f>MATCH(C1271,'state-winning-votes'!A:A,0)</f>
        <v>47</v>
      </c>
      <c r="R1271">
        <f>MATCH(A1271,'state-winning-votes'!$A$2:$L$2,0)</f>
        <v>5</v>
      </c>
      <c r="S1271" cm="1">
        <f t="array" ref="S1271">INDEX('state-winning-votes'!$A$1:$L$53,$Q1271,$R1271)</f>
        <v>428442</v>
      </c>
      <c r="T1271">
        <f>INDEX('state-winning-votes'!$A$1:$L$53,MATCH($C1271,'state-winning-votes'!$A:$A,0),MATCH($A1271,'state-winning-votes'!$A$2:$L$2,0))</f>
        <v>428442</v>
      </c>
      <c r="U1271" t="str">
        <f t="shared" si="58"/>
        <v>Bush, George H.W.</v>
      </c>
      <c r="V1271" t="str">
        <f>_xlfn.XLOOKUP(INDEX('state-winning-votes'!$A$1:$L$53,MATCH($C1271,'state-winning-votes'!$A:$A,0),MATCH($A1271,'state-winning-votes'!$A$2:$L$2,0)),$L:$L,$H:$H)</f>
        <v>Bush, George H.W.</v>
      </c>
      <c r="W1271" t="str">
        <f>VLOOKUP(A1271,'national-winners'!$A$2:$B$13,2,0)</f>
        <v>Bush, George H.W.</v>
      </c>
      <c r="X1271" t="str">
        <f t="shared" si="59"/>
        <v xml:space="preserve"> George H.W. Bush (W)</v>
      </c>
    </row>
    <row r="1272" spans="1:24" x14ac:dyDescent="0.25">
      <c r="A1272">
        <v>1988</v>
      </c>
      <c r="B1272" t="s">
        <v>145</v>
      </c>
      <c r="C1272" t="s">
        <v>146</v>
      </c>
      <c r="D1272">
        <v>49</v>
      </c>
      <c r="E1272">
        <v>87</v>
      </c>
      <c r="F1272">
        <v>67</v>
      </c>
      <c r="G1272" t="s">
        <v>16</v>
      </c>
      <c r="H1272" t="s">
        <v>215</v>
      </c>
      <c r="I1272" t="str">
        <f t="shared" si="57"/>
        <v>Warren, James ""Mac""(L)</v>
      </c>
      <c r="J1272" t="s">
        <v>37</v>
      </c>
      <c r="K1272" t="b">
        <v>0</v>
      </c>
      <c r="L1272">
        <v>209</v>
      </c>
      <c r="M1272">
        <v>647008</v>
      </c>
      <c r="N1272">
        <v>20171015</v>
      </c>
      <c r="O1272" t="s">
        <v>19</v>
      </c>
      <c r="P1272" t="str">
        <f>IF(VLOOKUP(A1272,'national-winners'!$A$2:$B$13,2,0)=H1272,"W","L")</f>
        <v>L</v>
      </c>
      <c r="Q1272">
        <f>MATCH(C1272,'state-winning-votes'!A:A,0)</f>
        <v>47</v>
      </c>
      <c r="R1272">
        <f>MATCH(A1272,'state-winning-votes'!$A$2:$L$2,0)</f>
        <v>5</v>
      </c>
      <c r="S1272" cm="1">
        <f t="array" ref="S1272">INDEX('state-winning-votes'!$A$1:$L$53,$Q1272,$R1272)</f>
        <v>428442</v>
      </c>
      <c r="T1272">
        <f>INDEX('state-winning-votes'!$A$1:$L$53,MATCH($C1272,'state-winning-votes'!$A:$A,0),MATCH($A1272,'state-winning-votes'!$A$2:$L$2,0))</f>
        <v>428442</v>
      </c>
      <c r="U1272" t="str">
        <f t="shared" si="58"/>
        <v>Bush, George H.W.</v>
      </c>
      <c r="V1272" t="str">
        <f>_xlfn.XLOOKUP(INDEX('state-winning-votes'!$A$1:$L$53,MATCH($C1272,'state-winning-votes'!$A:$A,0),MATCH($A1272,'state-winning-votes'!$A$2:$L$2,0)),$L:$L,$H:$H)</f>
        <v>Bush, George H.W.</v>
      </c>
      <c r="W1272" t="str">
        <f>VLOOKUP(A1272,'national-winners'!$A$2:$B$13,2,0)</f>
        <v>Bush, George H.W.</v>
      </c>
      <c r="X1272" t="str">
        <f t="shared" si="59"/>
        <v xml:space="preserve"> George H.W. Bush (W)</v>
      </c>
    </row>
    <row r="1273" spans="1:24" x14ac:dyDescent="0.25">
      <c r="A1273">
        <v>1988</v>
      </c>
      <c r="B1273" t="s">
        <v>145</v>
      </c>
      <c r="C1273" t="s">
        <v>146</v>
      </c>
      <c r="D1273">
        <v>49</v>
      </c>
      <c r="E1273">
        <v>87</v>
      </c>
      <c r="F1273">
        <v>67</v>
      </c>
      <c r="G1273" t="s">
        <v>16</v>
      </c>
      <c r="H1273" t="s">
        <v>214</v>
      </c>
      <c r="I1273" t="str">
        <f t="shared" si="57"/>
        <v>Kenoyer, Willa(L)</v>
      </c>
      <c r="J1273" t="s">
        <v>100</v>
      </c>
      <c r="K1273" t="b">
        <v>0</v>
      </c>
      <c r="L1273">
        <v>129</v>
      </c>
      <c r="M1273">
        <v>647008</v>
      </c>
      <c r="N1273">
        <v>20171015</v>
      </c>
      <c r="O1273" t="s">
        <v>19</v>
      </c>
      <c r="P1273" t="str">
        <f>IF(VLOOKUP(A1273,'national-winners'!$A$2:$B$13,2,0)=H1273,"W","L")</f>
        <v>L</v>
      </c>
      <c r="Q1273">
        <f>MATCH(C1273,'state-winning-votes'!A:A,0)</f>
        <v>47</v>
      </c>
      <c r="R1273">
        <f>MATCH(A1273,'state-winning-votes'!$A$2:$L$2,0)</f>
        <v>5</v>
      </c>
      <c r="S1273" cm="1">
        <f t="array" ref="S1273">INDEX('state-winning-votes'!$A$1:$L$53,$Q1273,$R1273)</f>
        <v>428442</v>
      </c>
      <c r="T1273">
        <f>INDEX('state-winning-votes'!$A$1:$L$53,MATCH($C1273,'state-winning-votes'!$A:$A,0),MATCH($A1273,'state-winning-votes'!$A$2:$L$2,0))</f>
        <v>428442</v>
      </c>
      <c r="U1273" t="str">
        <f t="shared" si="58"/>
        <v>Bush, George H.W.</v>
      </c>
      <c r="V1273" t="str">
        <f>_xlfn.XLOOKUP(INDEX('state-winning-votes'!$A$1:$L$53,MATCH($C1273,'state-winning-votes'!$A:$A,0),MATCH($A1273,'state-winning-votes'!$A$2:$L$2,0)),$L:$L,$H:$H)</f>
        <v>Bush, George H.W.</v>
      </c>
      <c r="W1273" t="str">
        <f>VLOOKUP(A1273,'national-winners'!$A$2:$B$13,2,0)</f>
        <v>Bush, George H.W.</v>
      </c>
      <c r="X1273" t="str">
        <f t="shared" si="59"/>
        <v xml:space="preserve"> George H.W. Bush (W)</v>
      </c>
    </row>
    <row r="1274" spans="1:24" x14ac:dyDescent="0.25">
      <c r="A1274">
        <v>1988</v>
      </c>
      <c r="B1274" t="s">
        <v>148</v>
      </c>
      <c r="C1274" t="s">
        <v>149</v>
      </c>
      <c r="D1274">
        <v>50</v>
      </c>
      <c r="E1274">
        <v>13</v>
      </c>
      <c r="F1274">
        <v>6</v>
      </c>
      <c r="G1274" t="s">
        <v>16</v>
      </c>
      <c r="H1274" t="s">
        <v>207</v>
      </c>
      <c r="I1274" t="str">
        <f t="shared" si="57"/>
        <v>Bush, George H.W.(W)</v>
      </c>
      <c r="J1274" t="s">
        <v>21</v>
      </c>
      <c r="K1274" t="b">
        <v>0</v>
      </c>
      <c r="L1274">
        <v>124331</v>
      </c>
      <c r="M1274">
        <v>243328</v>
      </c>
      <c r="N1274">
        <v>20171015</v>
      </c>
      <c r="O1274" t="s">
        <v>19</v>
      </c>
      <c r="P1274" t="str">
        <f>IF(VLOOKUP(A1274,'national-winners'!$A$2:$B$13,2,0)=H1274,"W","L")</f>
        <v>W</v>
      </c>
      <c r="Q1274">
        <f>MATCH(C1274,'state-winning-votes'!A:A,0)</f>
        <v>49</v>
      </c>
      <c r="R1274">
        <f>MATCH(A1274,'state-winning-votes'!$A$2:$L$2,0)</f>
        <v>5</v>
      </c>
      <c r="S1274" cm="1">
        <f t="array" ref="S1274">INDEX('state-winning-votes'!$A$1:$L$53,$Q1274,$R1274)</f>
        <v>124331</v>
      </c>
      <c r="T1274">
        <f>INDEX('state-winning-votes'!$A$1:$L$53,MATCH($C1274,'state-winning-votes'!$A:$A,0),MATCH($A1274,'state-winning-votes'!$A$2:$L$2,0))</f>
        <v>124331</v>
      </c>
      <c r="U1274" t="str">
        <f t="shared" si="58"/>
        <v>Bush, George H.W.</v>
      </c>
      <c r="V1274" t="str">
        <f>_xlfn.XLOOKUP(INDEX('state-winning-votes'!$A$1:$L$53,MATCH($C1274,'state-winning-votes'!$A:$A,0),MATCH($A1274,'state-winning-votes'!$A$2:$L$2,0)),$L:$L,$H:$H)</f>
        <v>Bush, George H.W.</v>
      </c>
      <c r="W1274" t="str">
        <f>VLOOKUP(A1274,'national-winners'!$A$2:$B$13,2,0)</f>
        <v>Bush, George H.W.</v>
      </c>
      <c r="X1274" t="str">
        <f t="shared" si="59"/>
        <v xml:space="preserve"> George H.W. Bush (W)</v>
      </c>
    </row>
    <row r="1275" spans="1:24" x14ac:dyDescent="0.25">
      <c r="A1275">
        <v>1988</v>
      </c>
      <c r="B1275" t="s">
        <v>148</v>
      </c>
      <c r="C1275" t="s">
        <v>149</v>
      </c>
      <c r="D1275">
        <v>50</v>
      </c>
      <c r="E1275">
        <v>13</v>
      </c>
      <c r="F1275">
        <v>6</v>
      </c>
      <c r="G1275" t="s">
        <v>16</v>
      </c>
      <c r="H1275" t="s">
        <v>208</v>
      </c>
      <c r="I1275" t="str">
        <f t="shared" si="57"/>
        <v>Dukakis, Michael(L)</v>
      </c>
      <c r="J1275" t="s">
        <v>18</v>
      </c>
      <c r="K1275" t="b">
        <v>0</v>
      </c>
      <c r="L1275">
        <v>115775</v>
      </c>
      <c r="M1275">
        <v>243328</v>
      </c>
      <c r="N1275">
        <v>20171015</v>
      </c>
      <c r="O1275" t="s">
        <v>19</v>
      </c>
      <c r="P1275" t="str">
        <f>IF(VLOOKUP(A1275,'national-winners'!$A$2:$B$13,2,0)=H1275,"W","L")</f>
        <v>L</v>
      </c>
      <c r="Q1275">
        <f>MATCH(C1275,'state-winning-votes'!A:A,0)</f>
        <v>49</v>
      </c>
      <c r="R1275">
        <f>MATCH(A1275,'state-winning-votes'!$A$2:$L$2,0)</f>
        <v>5</v>
      </c>
      <c r="S1275" cm="1">
        <f t="array" ref="S1275">INDEX('state-winning-votes'!$A$1:$L$53,$Q1275,$R1275)</f>
        <v>124331</v>
      </c>
      <c r="T1275">
        <f>INDEX('state-winning-votes'!$A$1:$L$53,MATCH($C1275,'state-winning-votes'!$A:$A,0),MATCH($A1275,'state-winning-votes'!$A$2:$L$2,0))</f>
        <v>124331</v>
      </c>
      <c r="U1275" t="str">
        <f t="shared" si="58"/>
        <v>Bush, George H.W.</v>
      </c>
      <c r="V1275" t="str">
        <f>_xlfn.XLOOKUP(INDEX('state-winning-votes'!$A$1:$L$53,MATCH($C1275,'state-winning-votes'!$A:$A,0),MATCH($A1275,'state-winning-votes'!$A$2:$L$2,0)),$L:$L,$H:$H)</f>
        <v>Bush, George H.W.</v>
      </c>
      <c r="W1275" t="str">
        <f>VLOOKUP(A1275,'national-winners'!$A$2:$B$13,2,0)</f>
        <v>Bush, George H.W.</v>
      </c>
      <c r="X1275" t="str">
        <f t="shared" si="59"/>
        <v xml:space="preserve"> George H.W. Bush (W)</v>
      </c>
    </row>
    <row r="1276" spans="1:24" x14ac:dyDescent="0.25">
      <c r="A1276">
        <v>1988</v>
      </c>
      <c r="B1276" t="s">
        <v>148</v>
      </c>
      <c r="C1276" t="s">
        <v>149</v>
      </c>
      <c r="D1276">
        <v>50</v>
      </c>
      <c r="E1276">
        <v>13</v>
      </c>
      <c r="F1276">
        <v>6</v>
      </c>
      <c r="G1276" t="s">
        <v>16</v>
      </c>
      <c r="H1276" t="s">
        <v>52</v>
      </c>
      <c r="I1276" t="str">
        <f t="shared" si="57"/>
        <v>Scattering(L)</v>
      </c>
      <c r="K1276" t="b">
        <v>0</v>
      </c>
      <c r="L1276">
        <v>1134</v>
      </c>
      <c r="M1276">
        <v>243328</v>
      </c>
      <c r="N1276">
        <v>20171015</v>
      </c>
      <c r="O1276" t="s">
        <v>19</v>
      </c>
      <c r="P1276" t="str">
        <f>IF(VLOOKUP(A1276,'national-winners'!$A$2:$B$13,2,0)=H1276,"W","L")</f>
        <v>L</v>
      </c>
      <c r="Q1276">
        <f>MATCH(C1276,'state-winning-votes'!A:A,0)</f>
        <v>49</v>
      </c>
      <c r="R1276">
        <f>MATCH(A1276,'state-winning-votes'!$A$2:$L$2,0)</f>
        <v>5</v>
      </c>
      <c r="S1276" cm="1">
        <f t="array" ref="S1276">INDEX('state-winning-votes'!$A$1:$L$53,$Q1276,$R1276)</f>
        <v>124331</v>
      </c>
      <c r="T1276">
        <f>INDEX('state-winning-votes'!$A$1:$L$53,MATCH($C1276,'state-winning-votes'!$A:$A,0),MATCH($A1276,'state-winning-votes'!$A$2:$L$2,0))</f>
        <v>124331</v>
      </c>
      <c r="U1276" t="str">
        <f t="shared" si="58"/>
        <v>Bush, George H.W.</v>
      </c>
      <c r="V1276" t="str">
        <f>_xlfn.XLOOKUP(INDEX('state-winning-votes'!$A$1:$L$53,MATCH($C1276,'state-winning-votes'!$A:$A,0),MATCH($A1276,'state-winning-votes'!$A$2:$L$2,0)),$L:$L,$H:$H)</f>
        <v>Bush, George H.W.</v>
      </c>
      <c r="W1276" t="str">
        <f>VLOOKUP(A1276,'national-winners'!$A$2:$B$13,2,0)</f>
        <v>Bush, George H.W.</v>
      </c>
      <c r="X1276" t="str">
        <f t="shared" si="59"/>
        <v xml:space="preserve"> George H.W. Bush (W)</v>
      </c>
    </row>
    <row r="1277" spans="1:24" x14ac:dyDescent="0.25">
      <c r="A1277">
        <v>1988</v>
      </c>
      <c r="B1277" t="s">
        <v>148</v>
      </c>
      <c r="C1277" t="s">
        <v>149</v>
      </c>
      <c r="D1277">
        <v>50</v>
      </c>
      <c r="E1277">
        <v>13</v>
      </c>
      <c r="F1277">
        <v>6</v>
      </c>
      <c r="G1277" t="s">
        <v>16</v>
      </c>
      <c r="H1277" t="s">
        <v>209</v>
      </c>
      <c r="I1277" t="str">
        <f t="shared" si="57"/>
        <v>Paul, Ronald ""Ron""(L)</v>
      </c>
      <c r="J1277" t="s">
        <v>29</v>
      </c>
      <c r="K1277" t="b">
        <v>0</v>
      </c>
      <c r="L1277">
        <v>1000</v>
      </c>
      <c r="M1277">
        <v>243328</v>
      </c>
      <c r="N1277">
        <v>20171015</v>
      </c>
      <c r="O1277" t="s">
        <v>19</v>
      </c>
      <c r="P1277" t="str">
        <f>IF(VLOOKUP(A1277,'national-winners'!$A$2:$B$13,2,0)=H1277,"W","L")</f>
        <v>L</v>
      </c>
      <c r="Q1277">
        <f>MATCH(C1277,'state-winning-votes'!A:A,0)</f>
        <v>49</v>
      </c>
      <c r="R1277">
        <f>MATCH(A1277,'state-winning-votes'!$A$2:$L$2,0)</f>
        <v>5</v>
      </c>
      <c r="S1277" cm="1">
        <f t="array" ref="S1277">INDEX('state-winning-votes'!$A$1:$L$53,$Q1277,$R1277)</f>
        <v>124331</v>
      </c>
      <c r="T1277">
        <f>INDEX('state-winning-votes'!$A$1:$L$53,MATCH($C1277,'state-winning-votes'!$A:$A,0),MATCH($A1277,'state-winning-votes'!$A$2:$L$2,0))</f>
        <v>124331</v>
      </c>
      <c r="U1277" t="str">
        <f t="shared" si="58"/>
        <v>Bush, George H.W.</v>
      </c>
      <c r="V1277" t="str">
        <f>_xlfn.XLOOKUP(INDEX('state-winning-votes'!$A$1:$L$53,MATCH($C1277,'state-winning-votes'!$A:$A,0),MATCH($A1277,'state-winning-votes'!$A$2:$L$2,0)),$L:$L,$H:$H)</f>
        <v>Bush, George H.W.</v>
      </c>
      <c r="W1277" t="str">
        <f>VLOOKUP(A1277,'national-winners'!$A$2:$B$13,2,0)</f>
        <v>Bush, George H.W.</v>
      </c>
      <c r="X1277" t="str">
        <f t="shared" si="59"/>
        <v xml:space="preserve"> George H.W. Bush (W)</v>
      </c>
    </row>
    <row r="1278" spans="1:24" x14ac:dyDescent="0.25">
      <c r="A1278">
        <v>1988</v>
      </c>
      <c r="B1278" t="s">
        <v>148</v>
      </c>
      <c r="C1278" t="s">
        <v>149</v>
      </c>
      <c r="D1278">
        <v>50</v>
      </c>
      <c r="E1278">
        <v>13</v>
      </c>
      <c r="F1278">
        <v>6</v>
      </c>
      <c r="G1278" t="s">
        <v>16</v>
      </c>
      <c r="H1278" t="s">
        <v>48</v>
      </c>
      <c r="I1278" t="str">
        <f t="shared" si="57"/>
        <v>Larouche, Lyndon, Jr.(L)</v>
      </c>
      <c r="J1278" t="s">
        <v>35</v>
      </c>
      <c r="K1278" t="b">
        <v>0</v>
      </c>
      <c r="L1278">
        <v>275</v>
      </c>
      <c r="M1278">
        <v>243328</v>
      </c>
      <c r="N1278">
        <v>20171015</v>
      </c>
      <c r="O1278" t="s">
        <v>19</v>
      </c>
      <c r="P1278" t="str">
        <f>IF(VLOOKUP(A1278,'national-winners'!$A$2:$B$13,2,0)=H1278,"W","L")</f>
        <v>L</v>
      </c>
      <c r="Q1278">
        <f>MATCH(C1278,'state-winning-votes'!A:A,0)</f>
        <v>49</v>
      </c>
      <c r="R1278">
        <f>MATCH(A1278,'state-winning-votes'!$A$2:$L$2,0)</f>
        <v>5</v>
      </c>
      <c r="S1278" cm="1">
        <f t="array" ref="S1278">INDEX('state-winning-votes'!$A$1:$L$53,$Q1278,$R1278)</f>
        <v>124331</v>
      </c>
      <c r="T1278">
        <f>INDEX('state-winning-votes'!$A$1:$L$53,MATCH($C1278,'state-winning-votes'!$A:$A,0),MATCH($A1278,'state-winning-votes'!$A$2:$L$2,0))</f>
        <v>124331</v>
      </c>
      <c r="U1278" t="str">
        <f t="shared" si="58"/>
        <v>Bush, George H.W.</v>
      </c>
      <c r="V1278" t="str">
        <f>_xlfn.XLOOKUP(INDEX('state-winning-votes'!$A$1:$L$53,MATCH($C1278,'state-winning-votes'!$A:$A,0),MATCH($A1278,'state-winning-votes'!$A$2:$L$2,0)),$L:$L,$H:$H)</f>
        <v>Bush, George H.W.</v>
      </c>
      <c r="W1278" t="str">
        <f>VLOOKUP(A1278,'national-winners'!$A$2:$B$13,2,0)</f>
        <v>Bush, George H.W.</v>
      </c>
      <c r="X1278" t="str">
        <f t="shared" si="59"/>
        <v xml:space="preserve"> George H.W. Bush (W)</v>
      </c>
    </row>
    <row r="1279" spans="1:24" x14ac:dyDescent="0.25">
      <c r="A1279">
        <v>1988</v>
      </c>
      <c r="B1279" t="s">
        <v>148</v>
      </c>
      <c r="C1279" t="s">
        <v>149</v>
      </c>
      <c r="D1279">
        <v>50</v>
      </c>
      <c r="E1279">
        <v>13</v>
      </c>
      <c r="F1279">
        <v>6</v>
      </c>
      <c r="G1279" t="s">
        <v>16</v>
      </c>
      <c r="H1279" t="s">
        <v>210</v>
      </c>
      <c r="I1279" t="str">
        <f t="shared" si="57"/>
        <v>Fulani, Lenora(L)</v>
      </c>
      <c r="J1279" t="s">
        <v>211</v>
      </c>
      <c r="K1279" t="b">
        <v>0</v>
      </c>
      <c r="L1279">
        <v>205</v>
      </c>
      <c r="M1279">
        <v>243328</v>
      </c>
      <c r="N1279">
        <v>20171015</v>
      </c>
      <c r="O1279" t="s">
        <v>19</v>
      </c>
      <c r="P1279" t="str">
        <f>IF(VLOOKUP(A1279,'national-winners'!$A$2:$B$13,2,0)=H1279,"W","L")</f>
        <v>L</v>
      </c>
      <c r="Q1279">
        <f>MATCH(C1279,'state-winning-votes'!A:A,0)</f>
        <v>49</v>
      </c>
      <c r="R1279">
        <f>MATCH(A1279,'state-winning-votes'!$A$2:$L$2,0)</f>
        <v>5</v>
      </c>
      <c r="S1279" cm="1">
        <f t="array" ref="S1279">INDEX('state-winning-votes'!$A$1:$L$53,$Q1279,$R1279)</f>
        <v>124331</v>
      </c>
      <c r="T1279">
        <f>INDEX('state-winning-votes'!$A$1:$L$53,MATCH($C1279,'state-winning-votes'!$A:$A,0),MATCH($A1279,'state-winning-votes'!$A$2:$L$2,0))</f>
        <v>124331</v>
      </c>
      <c r="U1279" t="str">
        <f t="shared" si="58"/>
        <v>Bush, George H.W.</v>
      </c>
      <c r="V1279" t="str">
        <f>_xlfn.XLOOKUP(INDEX('state-winning-votes'!$A$1:$L$53,MATCH($C1279,'state-winning-votes'!$A:$A,0),MATCH($A1279,'state-winning-votes'!$A$2:$L$2,0)),$L:$L,$H:$H)</f>
        <v>Bush, George H.W.</v>
      </c>
      <c r="W1279" t="str">
        <f>VLOOKUP(A1279,'national-winners'!$A$2:$B$13,2,0)</f>
        <v>Bush, George H.W.</v>
      </c>
      <c r="X1279" t="str">
        <f t="shared" si="59"/>
        <v xml:space="preserve"> George H.W. Bush (W)</v>
      </c>
    </row>
    <row r="1280" spans="1:24" x14ac:dyDescent="0.25">
      <c r="A1280">
        <v>1988</v>
      </c>
      <c r="B1280" t="s">
        <v>148</v>
      </c>
      <c r="C1280" t="s">
        <v>149</v>
      </c>
      <c r="D1280">
        <v>50</v>
      </c>
      <c r="E1280">
        <v>13</v>
      </c>
      <c r="F1280">
        <v>6</v>
      </c>
      <c r="G1280" t="s">
        <v>16</v>
      </c>
      <c r="H1280" t="s">
        <v>217</v>
      </c>
      <c r="I1280" t="str">
        <f t="shared" si="57"/>
        <v>Duke, David(L)</v>
      </c>
      <c r="J1280" t="s">
        <v>192</v>
      </c>
      <c r="K1280" t="b">
        <v>0</v>
      </c>
      <c r="L1280">
        <v>189</v>
      </c>
      <c r="M1280">
        <v>243328</v>
      </c>
      <c r="N1280">
        <v>20171015</v>
      </c>
      <c r="O1280" t="s">
        <v>19</v>
      </c>
      <c r="P1280" t="str">
        <f>IF(VLOOKUP(A1280,'national-winners'!$A$2:$B$13,2,0)=H1280,"W","L")</f>
        <v>L</v>
      </c>
      <c r="Q1280">
        <f>MATCH(C1280,'state-winning-votes'!A:A,0)</f>
        <v>49</v>
      </c>
      <c r="R1280">
        <f>MATCH(A1280,'state-winning-votes'!$A$2:$L$2,0)</f>
        <v>5</v>
      </c>
      <c r="S1280" cm="1">
        <f t="array" ref="S1280">INDEX('state-winning-votes'!$A$1:$L$53,$Q1280,$R1280)</f>
        <v>124331</v>
      </c>
      <c r="T1280">
        <f>INDEX('state-winning-votes'!$A$1:$L$53,MATCH($C1280,'state-winning-votes'!$A:$A,0),MATCH($A1280,'state-winning-votes'!$A$2:$L$2,0))</f>
        <v>124331</v>
      </c>
      <c r="U1280" t="str">
        <f t="shared" si="58"/>
        <v>Bush, George H.W.</v>
      </c>
      <c r="V1280" t="str">
        <f>_xlfn.XLOOKUP(INDEX('state-winning-votes'!$A$1:$L$53,MATCH($C1280,'state-winning-votes'!$A:$A,0),MATCH($A1280,'state-winning-votes'!$A$2:$L$2,0)),$L:$L,$H:$H)</f>
        <v>Bush, George H.W.</v>
      </c>
      <c r="W1280" t="str">
        <f>VLOOKUP(A1280,'national-winners'!$A$2:$B$13,2,0)</f>
        <v>Bush, George H.W.</v>
      </c>
      <c r="X1280" t="str">
        <f t="shared" si="59"/>
        <v xml:space="preserve"> George H.W. Bush (W)</v>
      </c>
    </row>
    <row r="1281" spans="1:24" x14ac:dyDescent="0.25">
      <c r="A1281">
        <v>1988</v>
      </c>
      <c r="B1281" t="s">
        <v>148</v>
      </c>
      <c r="C1281" t="s">
        <v>149</v>
      </c>
      <c r="D1281">
        <v>50</v>
      </c>
      <c r="E1281">
        <v>13</v>
      </c>
      <c r="F1281">
        <v>6</v>
      </c>
      <c r="G1281" t="s">
        <v>16</v>
      </c>
      <c r="H1281" t="s">
        <v>223</v>
      </c>
      <c r="I1281" t="str">
        <f t="shared" si="57"/>
        <v>Herberg G., Lewin(L)</v>
      </c>
      <c r="J1281" t="s">
        <v>45</v>
      </c>
      <c r="K1281" t="b">
        <v>0</v>
      </c>
      <c r="L1281">
        <v>164</v>
      </c>
      <c r="M1281">
        <v>243328</v>
      </c>
      <c r="N1281">
        <v>20171015</v>
      </c>
      <c r="O1281" t="s">
        <v>19</v>
      </c>
      <c r="P1281" t="str">
        <f>IF(VLOOKUP(A1281,'national-winners'!$A$2:$B$13,2,0)=H1281,"W","L")</f>
        <v>L</v>
      </c>
      <c r="Q1281">
        <f>MATCH(C1281,'state-winning-votes'!A:A,0)</f>
        <v>49</v>
      </c>
      <c r="R1281">
        <f>MATCH(A1281,'state-winning-votes'!$A$2:$L$2,0)</f>
        <v>5</v>
      </c>
      <c r="S1281" cm="1">
        <f t="array" ref="S1281">INDEX('state-winning-votes'!$A$1:$L$53,$Q1281,$R1281)</f>
        <v>124331</v>
      </c>
      <c r="T1281">
        <f>INDEX('state-winning-votes'!$A$1:$L$53,MATCH($C1281,'state-winning-votes'!$A:$A,0),MATCH($A1281,'state-winning-votes'!$A$2:$L$2,0))</f>
        <v>124331</v>
      </c>
      <c r="U1281" t="str">
        <f t="shared" si="58"/>
        <v>Bush, George H.W.</v>
      </c>
      <c r="V1281" t="str">
        <f>_xlfn.XLOOKUP(INDEX('state-winning-votes'!$A$1:$L$53,MATCH($C1281,'state-winning-votes'!$A:$A,0),MATCH($A1281,'state-winning-votes'!$A$2:$L$2,0)),$L:$L,$H:$H)</f>
        <v>Bush, George H.W.</v>
      </c>
      <c r="W1281" t="str">
        <f>VLOOKUP(A1281,'national-winners'!$A$2:$B$13,2,0)</f>
        <v>Bush, George H.W.</v>
      </c>
      <c r="X1281" t="str">
        <f t="shared" si="59"/>
        <v xml:space="preserve"> George H.W. Bush (W)</v>
      </c>
    </row>
    <row r="1282" spans="1:24" x14ac:dyDescent="0.25">
      <c r="A1282">
        <v>1988</v>
      </c>
      <c r="B1282" t="s">
        <v>148</v>
      </c>
      <c r="C1282" t="s">
        <v>149</v>
      </c>
      <c r="D1282">
        <v>50</v>
      </c>
      <c r="E1282">
        <v>13</v>
      </c>
      <c r="F1282">
        <v>6</v>
      </c>
      <c r="G1282" t="s">
        <v>16</v>
      </c>
      <c r="H1282" t="s">
        <v>214</v>
      </c>
      <c r="I1282" t="str">
        <f t="shared" si="57"/>
        <v>Kenoyer, Willa(L)</v>
      </c>
      <c r="J1282" t="s">
        <v>229</v>
      </c>
      <c r="K1282" t="b">
        <v>0</v>
      </c>
      <c r="L1282">
        <v>142</v>
      </c>
      <c r="M1282">
        <v>243328</v>
      </c>
      <c r="N1282">
        <v>20171015</v>
      </c>
      <c r="O1282" t="s">
        <v>19</v>
      </c>
      <c r="P1282" t="str">
        <f>IF(VLOOKUP(A1282,'national-winners'!$A$2:$B$13,2,0)=H1282,"W","L")</f>
        <v>L</v>
      </c>
      <c r="Q1282">
        <f>MATCH(C1282,'state-winning-votes'!A:A,0)</f>
        <v>49</v>
      </c>
      <c r="R1282">
        <f>MATCH(A1282,'state-winning-votes'!$A$2:$L$2,0)</f>
        <v>5</v>
      </c>
      <c r="S1282" cm="1">
        <f t="array" ref="S1282">INDEX('state-winning-votes'!$A$1:$L$53,$Q1282,$R1282)</f>
        <v>124331</v>
      </c>
      <c r="T1282">
        <f>INDEX('state-winning-votes'!$A$1:$L$53,MATCH($C1282,'state-winning-votes'!$A:$A,0),MATCH($A1282,'state-winning-votes'!$A$2:$L$2,0))</f>
        <v>124331</v>
      </c>
      <c r="U1282" t="str">
        <f t="shared" si="58"/>
        <v>Bush, George H.W.</v>
      </c>
      <c r="V1282" t="str">
        <f>_xlfn.XLOOKUP(INDEX('state-winning-votes'!$A$1:$L$53,MATCH($C1282,'state-winning-votes'!$A:$A,0),MATCH($A1282,'state-winning-votes'!$A$2:$L$2,0)),$L:$L,$H:$H)</f>
        <v>Bush, George H.W.</v>
      </c>
      <c r="W1282" t="str">
        <f>VLOOKUP(A1282,'national-winners'!$A$2:$B$13,2,0)</f>
        <v>Bush, George H.W.</v>
      </c>
      <c r="X1282" t="str">
        <f t="shared" si="59"/>
        <v xml:space="preserve"> George H.W. Bush (W)</v>
      </c>
    </row>
    <row r="1283" spans="1:24" x14ac:dyDescent="0.25">
      <c r="A1283">
        <v>1988</v>
      </c>
      <c r="B1283" t="s">
        <v>148</v>
      </c>
      <c r="C1283" t="s">
        <v>149</v>
      </c>
      <c r="D1283">
        <v>50</v>
      </c>
      <c r="E1283">
        <v>13</v>
      </c>
      <c r="F1283">
        <v>6</v>
      </c>
      <c r="G1283" t="s">
        <v>16</v>
      </c>
      <c r="H1283" t="s">
        <v>215</v>
      </c>
      <c r="I1283" t="str">
        <f t="shared" ref="I1283:I1346" si="60">H1283&amp;"("&amp;P1283&amp;")"</f>
        <v>Warren, James ""Mac""(L)</v>
      </c>
      <c r="J1283" t="s">
        <v>37</v>
      </c>
      <c r="K1283" t="b">
        <v>0</v>
      </c>
      <c r="L1283">
        <v>113</v>
      </c>
      <c r="M1283">
        <v>243328</v>
      </c>
      <c r="N1283">
        <v>20171015</v>
      </c>
      <c r="O1283" t="s">
        <v>19</v>
      </c>
      <c r="P1283" t="str">
        <f>IF(VLOOKUP(A1283,'national-winners'!$A$2:$B$13,2,0)=H1283,"W","L")</f>
        <v>L</v>
      </c>
      <c r="Q1283">
        <f>MATCH(C1283,'state-winning-votes'!A:A,0)</f>
        <v>49</v>
      </c>
      <c r="R1283">
        <f>MATCH(A1283,'state-winning-votes'!$A$2:$L$2,0)</f>
        <v>5</v>
      </c>
      <c r="S1283" cm="1">
        <f t="array" ref="S1283">INDEX('state-winning-votes'!$A$1:$L$53,$Q1283,$R1283)</f>
        <v>124331</v>
      </c>
      <c r="T1283">
        <f>INDEX('state-winning-votes'!$A$1:$L$53,MATCH($C1283,'state-winning-votes'!$A:$A,0),MATCH($A1283,'state-winning-votes'!$A$2:$L$2,0))</f>
        <v>124331</v>
      </c>
      <c r="U1283" t="str">
        <f t="shared" ref="U1283:U1346" si="61">_xlfn.XLOOKUP(T1283,L:L,H:H)</f>
        <v>Bush, George H.W.</v>
      </c>
      <c r="V1283" t="str">
        <f>_xlfn.XLOOKUP(INDEX('state-winning-votes'!$A$1:$L$53,MATCH($C1283,'state-winning-votes'!$A:$A,0),MATCH($A1283,'state-winning-votes'!$A$2:$L$2,0)),$L:$L,$H:$H)</f>
        <v>Bush, George H.W.</v>
      </c>
      <c r="W1283" t="str">
        <f>VLOOKUP(A1283,'national-winners'!$A$2:$B$13,2,0)</f>
        <v>Bush, George H.W.</v>
      </c>
      <c r="X1283" t="str">
        <f t="shared" ref="X1283:X1346" si="62">IFERROR(RIGHT(V1283,LEN(V1283)-SEARCH(",",V1283))&amp;" "&amp;LEFT(V1283,SEARCH(",",V1283)-1)&amp;" (W)","NULL")</f>
        <v xml:space="preserve"> George H.W. Bush (W)</v>
      </c>
    </row>
    <row r="1284" spans="1:24" x14ac:dyDescent="0.25">
      <c r="A1284">
        <v>1988</v>
      </c>
      <c r="B1284" t="s">
        <v>150</v>
      </c>
      <c r="C1284" t="s">
        <v>151</v>
      </c>
      <c r="D1284">
        <v>51</v>
      </c>
      <c r="E1284">
        <v>54</v>
      </c>
      <c r="F1284">
        <v>40</v>
      </c>
      <c r="G1284" t="s">
        <v>16</v>
      </c>
      <c r="H1284" t="s">
        <v>207</v>
      </c>
      <c r="I1284" t="str">
        <f t="shared" si="60"/>
        <v>Bush, George H.W.(W)</v>
      </c>
      <c r="J1284" t="s">
        <v>21</v>
      </c>
      <c r="K1284" t="b">
        <v>0</v>
      </c>
      <c r="L1284">
        <v>1309162</v>
      </c>
      <c r="M1284">
        <v>2191609</v>
      </c>
      <c r="N1284">
        <v>20171015</v>
      </c>
      <c r="O1284" t="s">
        <v>19</v>
      </c>
      <c r="P1284" t="str">
        <f>IF(VLOOKUP(A1284,'national-winners'!$A$2:$B$13,2,0)=H1284,"W","L")</f>
        <v>W</v>
      </c>
      <c r="Q1284">
        <f>MATCH(C1284,'state-winning-votes'!A:A,0)</f>
        <v>48</v>
      </c>
      <c r="R1284">
        <f>MATCH(A1284,'state-winning-votes'!$A$2:$L$2,0)</f>
        <v>5</v>
      </c>
      <c r="S1284" cm="1">
        <f t="array" ref="S1284">INDEX('state-winning-votes'!$A$1:$L$53,$Q1284,$R1284)</f>
        <v>1309162</v>
      </c>
      <c r="T1284">
        <f>INDEX('state-winning-votes'!$A$1:$L$53,MATCH($C1284,'state-winning-votes'!$A:$A,0),MATCH($A1284,'state-winning-votes'!$A$2:$L$2,0))</f>
        <v>1309162</v>
      </c>
      <c r="U1284" t="str">
        <f t="shared" si="61"/>
        <v>Bush, George H.W.</v>
      </c>
      <c r="V1284" t="str">
        <f>_xlfn.XLOOKUP(INDEX('state-winning-votes'!$A$1:$L$53,MATCH($C1284,'state-winning-votes'!$A:$A,0),MATCH($A1284,'state-winning-votes'!$A$2:$L$2,0)),$L:$L,$H:$H)</f>
        <v>Bush, George H.W.</v>
      </c>
      <c r="W1284" t="str">
        <f>VLOOKUP(A1284,'national-winners'!$A$2:$B$13,2,0)</f>
        <v>Bush, George H.W.</v>
      </c>
      <c r="X1284" t="str">
        <f t="shared" si="62"/>
        <v xml:space="preserve"> George H.W. Bush (W)</v>
      </c>
    </row>
    <row r="1285" spans="1:24" x14ac:dyDescent="0.25">
      <c r="A1285">
        <v>1988</v>
      </c>
      <c r="B1285" t="s">
        <v>150</v>
      </c>
      <c r="C1285" t="s">
        <v>151</v>
      </c>
      <c r="D1285">
        <v>51</v>
      </c>
      <c r="E1285">
        <v>54</v>
      </c>
      <c r="F1285">
        <v>40</v>
      </c>
      <c r="G1285" t="s">
        <v>16</v>
      </c>
      <c r="H1285" t="s">
        <v>208</v>
      </c>
      <c r="I1285" t="str">
        <f t="shared" si="60"/>
        <v>Dukakis, Michael(L)</v>
      </c>
      <c r="J1285" t="s">
        <v>18</v>
      </c>
      <c r="K1285" t="b">
        <v>0</v>
      </c>
      <c r="L1285">
        <v>859799</v>
      </c>
      <c r="M1285">
        <v>2191609</v>
      </c>
      <c r="N1285">
        <v>20171015</v>
      </c>
      <c r="O1285" t="s">
        <v>19</v>
      </c>
      <c r="P1285" t="str">
        <f>IF(VLOOKUP(A1285,'national-winners'!$A$2:$B$13,2,0)=H1285,"W","L")</f>
        <v>L</v>
      </c>
      <c r="Q1285">
        <f>MATCH(C1285,'state-winning-votes'!A:A,0)</f>
        <v>48</v>
      </c>
      <c r="R1285">
        <f>MATCH(A1285,'state-winning-votes'!$A$2:$L$2,0)</f>
        <v>5</v>
      </c>
      <c r="S1285" cm="1">
        <f t="array" ref="S1285">INDEX('state-winning-votes'!$A$1:$L$53,$Q1285,$R1285)</f>
        <v>1309162</v>
      </c>
      <c r="T1285">
        <f>INDEX('state-winning-votes'!$A$1:$L$53,MATCH($C1285,'state-winning-votes'!$A:$A,0),MATCH($A1285,'state-winning-votes'!$A$2:$L$2,0))</f>
        <v>1309162</v>
      </c>
      <c r="U1285" t="str">
        <f t="shared" si="61"/>
        <v>Bush, George H.W.</v>
      </c>
      <c r="V1285" t="str">
        <f>_xlfn.XLOOKUP(INDEX('state-winning-votes'!$A$1:$L$53,MATCH($C1285,'state-winning-votes'!$A:$A,0),MATCH($A1285,'state-winning-votes'!$A$2:$L$2,0)),$L:$L,$H:$H)</f>
        <v>Bush, George H.W.</v>
      </c>
      <c r="W1285" t="str">
        <f>VLOOKUP(A1285,'national-winners'!$A$2:$B$13,2,0)</f>
        <v>Bush, George H.W.</v>
      </c>
      <c r="X1285" t="str">
        <f t="shared" si="62"/>
        <v xml:space="preserve"> George H.W. Bush (W)</v>
      </c>
    </row>
    <row r="1286" spans="1:24" x14ac:dyDescent="0.25">
      <c r="A1286">
        <v>1988</v>
      </c>
      <c r="B1286" t="s">
        <v>150</v>
      </c>
      <c r="C1286" t="s">
        <v>151</v>
      </c>
      <c r="D1286">
        <v>51</v>
      </c>
      <c r="E1286">
        <v>54</v>
      </c>
      <c r="F1286">
        <v>40</v>
      </c>
      <c r="G1286" t="s">
        <v>16</v>
      </c>
      <c r="H1286" t="s">
        <v>210</v>
      </c>
      <c r="I1286" t="str">
        <f t="shared" si="60"/>
        <v>Fulani, Lenora(L)</v>
      </c>
      <c r="J1286" t="s">
        <v>35</v>
      </c>
      <c r="K1286" t="b">
        <v>0</v>
      </c>
      <c r="L1286">
        <v>14312</v>
      </c>
      <c r="M1286">
        <v>2191609</v>
      </c>
      <c r="N1286">
        <v>20171015</v>
      </c>
      <c r="O1286" t="s">
        <v>19</v>
      </c>
      <c r="P1286" t="str">
        <f>IF(VLOOKUP(A1286,'national-winners'!$A$2:$B$13,2,0)=H1286,"W","L")</f>
        <v>L</v>
      </c>
      <c r="Q1286">
        <f>MATCH(C1286,'state-winning-votes'!A:A,0)</f>
        <v>48</v>
      </c>
      <c r="R1286">
        <f>MATCH(A1286,'state-winning-votes'!$A$2:$L$2,0)</f>
        <v>5</v>
      </c>
      <c r="S1286" cm="1">
        <f t="array" ref="S1286">INDEX('state-winning-votes'!$A$1:$L$53,$Q1286,$R1286)</f>
        <v>1309162</v>
      </c>
      <c r="T1286">
        <f>INDEX('state-winning-votes'!$A$1:$L$53,MATCH($C1286,'state-winning-votes'!$A:$A,0),MATCH($A1286,'state-winning-votes'!$A$2:$L$2,0))</f>
        <v>1309162</v>
      </c>
      <c r="U1286" t="str">
        <f t="shared" si="61"/>
        <v>Bush, George H.W.</v>
      </c>
      <c r="V1286" t="str">
        <f>_xlfn.XLOOKUP(INDEX('state-winning-votes'!$A$1:$L$53,MATCH($C1286,'state-winning-votes'!$A:$A,0),MATCH($A1286,'state-winning-votes'!$A$2:$L$2,0)),$L:$L,$H:$H)</f>
        <v>Bush, George H.W.</v>
      </c>
      <c r="W1286" t="str">
        <f>VLOOKUP(A1286,'national-winners'!$A$2:$B$13,2,0)</f>
        <v>Bush, George H.W.</v>
      </c>
      <c r="X1286" t="str">
        <f t="shared" si="62"/>
        <v xml:space="preserve"> George H.W. Bush (W)</v>
      </c>
    </row>
    <row r="1287" spans="1:24" x14ac:dyDescent="0.25">
      <c r="A1287">
        <v>1988</v>
      </c>
      <c r="B1287" t="s">
        <v>150</v>
      </c>
      <c r="C1287" t="s">
        <v>151</v>
      </c>
      <c r="D1287">
        <v>51</v>
      </c>
      <c r="E1287">
        <v>54</v>
      </c>
      <c r="F1287">
        <v>40</v>
      </c>
      <c r="G1287" t="s">
        <v>16</v>
      </c>
      <c r="H1287" t="s">
        <v>209</v>
      </c>
      <c r="I1287" t="str">
        <f t="shared" si="60"/>
        <v>Paul, Ronald ""Ron""(L)</v>
      </c>
      <c r="J1287" t="s">
        <v>29</v>
      </c>
      <c r="K1287" t="b">
        <v>0</v>
      </c>
      <c r="L1287">
        <v>8336</v>
      </c>
      <c r="M1287">
        <v>2191609</v>
      </c>
      <c r="N1287">
        <v>20171015</v>
      </c>
      <c r="O1287" t="s">
        <v>19</v>
      </c>
      <c r="P1287" t="str">
        <f>IF(VLOOKUP(A1287,'national-winners'!$A$2:$B$13,2,0)=H1287,"W","L")</f>
        <v>L</v>
      </c>
      <c r="Q1287">
        <f>MATCH(C1287,'state-winning-votes'!A:A,0)</f>
        <v>48</v>
      </c>
      <c r="R1287">
        <f>MATCH(A1287,'state-winning-votes'!$A$2:$L$2,0)</f>
        <v>5</v>
      </c>
      <c r="S1287" cm="1">
        <f t="array" ref="S1287">INDEX('state-winning-votes'!$A$1:$L$53,$Q1287,$R1287)</f>
        <v>1309162</v>
      </c>
      <c r="T1287">
        <f>INDEX('state-winning-votes'!$A$1:$L$53,MATCH($C1287,'state-winning-votes'!$A:$A,0),MATCH($A1287,'state-winning-votes'!$A$2:$L$2,0))</f>
        <v>1309162</v>
      </c>
      <c r="U1287" t="str">
        <f t="shared" si="61"/>
        <v>Bush, George H.W.</v>
      </c>
      <c r="V1287" t="str">
        <f>_xlfn.XLOOKUP(INDEX('state-winning-votes'!$A$1:$L$53,MATCH($C1287,'state-winning-votes'!$A:$A,0),MATCH($A1287,'state-winning-votes'!$A$2:$L$2,0)),$L:$L,$H:$H)</f>
        <v>Bush, George H.W.</v>
      </c>
      <c r="W1287" t="str">
        <f>VLOOKUP(A1287,'national-winners'!$A$2:$B$13,2,0)</f>
        <v>Bush, George H.W.</v>
      </c>
      <c r="X1287" t="str">
        <f t="shared" si="62"/>
        <v xml:space="preserve"> George H.W. Bush (W)</v>
      </c>
    </row>
    <row r="1288" spans="1:24" x14ac:dyDescent="0.25">
      <c r="A1288">
        <v>1988</v>
      </c>
      <c r="B1288" t="s">
        <v>152</v>
      </c>
      <c r="C1288" t="s">
        <v>153</v>
      </c>
      <c r="D1288">
        <v>53</v>
      </c>
      <c r="E1288">
        <v>91</v>
      </c>
      <c r="F1288">
        <v>73</v>
      </c>
      <c r="G1288" t="s">
        <v>16</v>
      </c>
      <c r="H1288" t="s">
        <v>208</v>
      </c>
      <c r="I1288" t="str">
        <f t="shared" si="60"/>
        <v>Dukakis, Michael(L)</v>
      </c>
      <c r="J1288" t="s">
        <v>18</v>
      </c>
      <c r="K1288" t="b">
        <v>0</v>
      </c>
      <c r="L1288">
        <v>933516</v>
      </c>
      <c r="M1288">
        <v>1865253</v>
      </c>
      <c r="N1288">
        <v>20171015</v>
      </c>
      <c r="O1288" t="s">
        <v>19</v>
      </c>
      <c r="P1288" t="str">
        <f>IF(VLOOKUP(A1288,'national-winners'!$A$2:$B$13,2,0)=H1288,"W","L")</f>
        <v>L</v>
      </c>
      <c r="Q1288">
        <f>MATCH(C1288,'state-winning-votes'!A:A,0)</f>
        <v>50</v>
      </c>
      <c r="R1288">
        <f>MATCH(A1288,'state-winning-votes'!$A$2:$L$2,0)</f>
        <v>5</v>
      </c>
      <c r="S1288" cm="1">
        <f t="array" ref="S1288">INDEX('state-winning-votes'!$A$1:$L$53,$Q1288,$R1288)</f>
        <v>933516</v>
      </c>
      <c r="T1288">
        <f>INDEX('state-winning-votes'!$A$1:$L$53,MATCH($C1288,'state-winning-votes'!$A:$A,0),MATCH($A1288,'state-winning-votes'!$A$2:$L$2,0))</f>
        <v>933516</v>
      </c>
      <c r="U1288" t="str">
        <f t="shared" si="61"/>
        <v>Dukakis, Michael</v>
      </c>
      <c r="V1288" t="str">
        <f>_xlfn.XLOOKUP(INDEX('state-winning-votes'!$A$1:$L$53,MATCH($C1288,'state-winning-votes'!$A:$A,0),MATCH($A1288,'state-winning-votes'!$A$2:$L$2,0)),$L:$L,$H:$H)</f>
        <v>Dukakis, Michael</v>
      </c>
      <c r="W1288" t="str">
        <f>VLOOKUP(A1288,'national-winners'!$A$2:$B$13,2,0)</f>
        <v>Bush, George H.W.</v>
      </c>
      <c r="X1288" t="str">
        <f t="shared" si="62"/>
        <v xml:space="preserve"> Michael Dukakis (W)</v>
      </c>
    </row>
    <row r="1289" spans="1:24" x14ac:dyDescent="0.25">
      <c r="A1289">
        <v>1988</v>
      </c>
      <c r="B1289" t="s">
        <v>152</v>
      </c>
      <c r="C1289" t="s">
        <v>153</v>
      </c>
      <c r="D1289">
        <v>53</v>
      </c>
      <c r="E1289">
        <v>91</v>
      </c>
      <c r="F1289">
        <v>73</v>
      </c>
      <c r="G1289" t="s">
        <v>16</v>
      </c>
      <c r="H1289" t="s">
        <v>207</v>
      </c>
      <c r="I1289" t="str">
        <f t="shared" si="60"/>
        <v>Bush, George H.W.(W)</v>
      </c>
      <c r="J1289" t="s">
        <v>21</v>
      </c>
      <c r="K1289" t="b">
        <v>0</v>
      </c>
      <c r="L1289">
        <v>903835</v>
      </c>
      <c r="M1289">
        <v>1865253</v>
      </c>
      <c r="N1289">
        <v>20171015</v>
      </c>
      <c r="O1289" t="s">
        <v>19</v>
      </c>
      <c r="P1289" t="str">
        <f>IF(VLOOKUP(A1289,'national-winners'!$A$2:$B$13,2,0)=H1289,"W","L")</f>
        <v>W</v>
      </c>
      <c r="Q1289">
        <f>MATCH(C1289,'state-winning-votes'!A:A,0)</f>
        <v>50</v>
      </c>
      <c r="R1289">
        <f>MATCH(A1289,'state-winning-votes'!$A$2:$L$2,0)</f>
        <v>5</v>
      </c>
      <c r="S1289" cm="1">
        <f t="array" ref="S1289">INDEX('state-winning-votes'!$A$1:$L$53,$Q1289,$R1289)</f>
        <v>933516</v>
      </c>
      <c r="T1289">
        <f>INDEX('state-winning-votes'!$A$1:$L$53,MATCH($C1289,'state-winning-votes'!$A:$A,0),MATCH($A1289,'state-winning-votes'!$A$2:$L$2,0))</f>
        <v>933516</v>
      </c>
      <c r="U1289" t="str">
        <f t="shared" si="61"/>
        <v>Dukakis, Michael</v>
      </c>
      <c r="V1289" t="str">
        <f>_xlfn.XLOOKUP(INDEX('state-winning-votes'!$A$1:$L$53,MATCH($C1289,'state-winning-votes'!$A:$A,0),MATCH($A1289,'state-winning-votes'!$A$2:$L$2,0)),$L:$L,$H:$H)</f>
        <v>Dukakis, Michael</v>
      </c>
      <c r="W1289" t="str">
        <f>VLOOKUP(A1289,'national-winners'!$A$2:$B$13,2,0)</f>
        <v>Bush, George H.W.</v>
      </c>
      <c r="X1289" t="str">
        <f t="shared" si="62"/>
        <v xml:space="preserve"> Michael Dukakis (W)</v>
      </c>
    </row>
    <row r="1290" spans="1:24" x14ac:dyDescent="0.25">
      <c r="A1290">
        <v>1988</v>
      </c>
      <c r="B1290" t="s">
        <v>152</v>
      </c>
      <c r="C1290" t="s">
        <v>153</v>
      </c>
      <c r="D1290">
        <v>53</v>
      </c>
      <c r="E1290">
        <v>91</v>
      </c>
      <c r="F1290">
        <v>73</v>
      </c>
      <c r="G1290" t="s">
        <v>16</v>
      </c>
      <c r="H1290" t="s">
        <v>209</v>
      </c>
      <c r="I1290" t="str">
        <f t="shared" si="60"/>
        <v>Paul, Ronald ""Ron""(L)</v>
      </c>
      <c r="J1290" t="s">
        <v>29</v>
      </c>
      <c r="K1290" t="b">
        <v>0</v>
      </c>
      <c r="L1290">
        <v>17240</v>
      </c>
      <c r="M1290">
        <v>1865253</v>
      </c>
      <c r="N1290">
        <v>20171015</v>
      </c>
      <c r="O1290" t="s">
        <v>19</v>
      </c>
      <c r="P1290" t="str">
        <f>IF(VLOOKUP(A1290,'national-winners'!$A$2:$B$13,2,0)=H1290,"W","L")</f>
        <v>L</v>
      </c>
      <c r="Q1290">
        <f>MATCH(C1290,'state-winning-votes'!A:A,0)</f>
        <v>50</v>
      </c>
      <c r="R1290">
        <f>MATCH(A1290,'state-winning-votes'!$A$2:$L$2,0)</f>
        <v>5</v>
      </c>
      <c r="S1290" cm="1">
        <f t="array" ref="S1290">INDEX('state-winning-votes'!$A$1:$L$53,$Q1290,$R1290)</f>
        <v>933516</v>
      </c>
      <c r="T1290">
        <f>INDEX('state-winning-votes'!$A$1:$L$53,MATCH($C1290,'state-winning-votes'!$A:$A,0),MATCH($A1290,'state-winning-votes'!$A$2:$L$2,0))</f>
        <v>933516</v>
      </c>
      <c r="U1290" t="str">
        <f t="shared" si="61"/>
        <v>Dukakis, Michael</v>
      </c>
      <c r="V1290" t="str">
        <f>_xlfn.XLOOKUP(INDEX('state-winning-votes'!$A$1:$L$53,MATCH($C1290,'state-winning-votes'!$A:$A,0),MATCH($A1290,'state-winning-votes'!$A$2:$L$2,0)),$L:$L,$H:$H)</f>
        <v>Dukakis, Michael</v>
      </c>
      <c r="W1290" t="str">
        <f>VLOOKUP(A1290,'national-winners'!$A$2:$B$13,2,0)</f>
        <v>Bush, George H.W.</v>
      </c>
      <c r="X1290" t="str">
        <f t="shared" si="62"/>
        <v xml:space="preserve"> Michael Dukakis (W)</v>
      </c>
    </row>
    <row r="1291" spans="1:24" x14ac:dyDescent="0.25">
      <c r="A1291">
        <v>1988</v>
      </c>
      <c r="B1291" t="s">
        <v>152</v>
      </c>
      <c r="C1291" t="s">
        <v>153</v>
      </c>
      <c r="D1291">
        <v>53</v>
      </c>
      <c r="E1291">
        <v>91</v>
      </c>
      <c r="F1291">
        <v>73</v>
      </c>
      <c r="G1291" t="s">
        <v>16</v>
      </c>
      <c r="H1291" t="s">
        <v>48</v>
      </c>
      <c r="I1291" t="str">
        <f t="shared" si="60"/>
        <v>Larouche, Lyndon, Jr.(L)</v>
      </c>
      <c r="J1291" t="s">
        <v>35</v>
      </c>
      <c r="K1291" t="b">
        <v>0</v>
      </c>
      <c r="L1291">
        <v>4412</v>
      </c>
      <c r="M1291">
        <v>1865253</v>
      </c>
      <c r="N1291">
        <v>20171015</v>
      </c>
      <c r="O1291" t="s">
        <v>19</v>
      </c>
      <c r="P1291" t="str">
        <f>IF(VLOOKUP(A1291,'national-winners'!$A$2:$B$13,2,0)=H1291,"W","L")</f>
        <v>L</v>
      </c>
      <c r="Q1291">
        <f>MATCH(C1291,'state-winning-votes'!A:A,0)</f>
        <v>50</v>
      </c>
      <c r="R1291">
        <f>MATCH(A1291,'state-winning-votes'!$A$2:$L$2,0)</f>
        <v>5</v>
      </c>
      <c r="S1291" cm="1">
        <f t="array" ref="S1291">INDEX('state-winning-votes'!$A$1:$L$53,$Q1291,$R1291)</f>
        <v>933516</v>
      </c>
      <c r="T1291">
        <f>INDEX('state-winning-votes'!$A$1:$L$53,MATCH($C1291,'state-winning-votes'!$A:$A,0),MATCH($A1291,'state-winning-votes'!$A$2:$L$2,0))</f>
        <v>933516</v>
      </c>
      <c r="U1291" t="str">
        <f t="shared" si="61"/>
        <v>Dukakis, Michael</v>
      </c>
      <c r="V1291" t="str">
        <f>_xlfn.XLOOKUP(INDEX('state-winning-votes'!$A$1:$L$53,MATCH($C1291,'state-winning-votes'!$A:$A,0),MATCH($A1291,'state-winning-votes'!$A$2:$L$2,0)),$L:$L,$H:$H)</f>
        <v>Dukakis, Michael</v>
      </c>
      <c r="W1291" t="str">
        <f>VLOOKUP(A1291,'national-winners'!$A$2:$B$13,2,0)</f>
        <v>Bush, George H.W.</v>
      </c>
      <c r="X1291" t="str">
        <f t="shared" si="62"/>
        <v xml:space="preserve"> Michael Dukakis (W)</v>
      </c>
    </row>
    <row r="1292" spans="1:24" x14ac:dyDescent="0.25">
      <c r="A1292">
        <v>1988</v>
      </c>
      <c r="B1292" t="s">
        <v>152</v>
      </c>
      <c r="C1292" t="s">
        <v>153</v>
      </c>
      <c r="D1292">
        <v>53</v>
      </c>
      <c r="E1292">
        <v>91</v>
      </c>
      <c r="F1292">
        <v>73</v>
      </c>
      <c r="G1292" t="s">
        <v>16</v>
      </c>
      <c r="H1292" t="s">
        <v>210</v>
      </c>
      <c r="I1292" t="str">
        <f t="shared" si="60"/>
        <v>Fulani, Lenora(L)</v>
      </c>
      <c r="J1292" t="s">
        <v>211</v>
      </c>
      <c r="K1292" t="b">
        <v>0</v>
      </c>
      <c r="L1292">
        <v>3520</v>
      </c>
      <c r="M1292">
        <v>1865253</v>
      </c>
      <c r="N1292">
        <v>20171015</v>
      </c>
      <c r="O1292" t="s">
        <v>19</v>
      </c>
      <c r="P1292" t="str">
        <f>IF(VLOOKUP(A1292,'national-winners'!$A$2:$B$13,2,0)=H1292,"W","L")</f>
        <v>L</v>
      </c>
      <c r="Q1292">
        <f>MATCH(C1292,'state-winning-votes'!A:A,0)</f>
        <v>50</v>
      </c>
      <c r="R1292">
        <f>MATCH(A1292,'state-winning-votes'!$A$2:$L$2,0)</f>
        <v>5</v>
      </c>
      <c r="S1292" cm="1">
        <f t="array" ref="S1292">INDEX('state-winning-votes'!$A$1:$L$53,$Q1292,$R1292)</f>
        <v>933516</v>
      </c>
      <c r="T1292">
        <f>INDEX('state-winning-votes'!$A$1:$L$53,MATCH($C1292,'state-winning-votes'!$A:$A,0),MATCH($A1292,'state-winning-votes'!$A$2:$L$2,0))</f>
        <v>933516</v>
      </c>
      <c r="U1292" t="str">
        <f t="shared" si="61"/>
        <v>Dukakis, Michael</v>
      </c>
      <c r="V1292" t="str">
        <f>_xlfn.XLOOKUP(INDEX('state-winning-votes'!$A$1:$L$53,MATCH($C1292,'state-winning-votes'!$A:$A,0),MATCH($A1292,'state-winning-votes'!$A$2:$L$2,0)),$L:$L,$H:$H)</f>
        <v>Dukakis, Michael</v>
      </c>
      <c r="W1292" t="str">
        <f>VLOOKUP(A1292,'national-winners'!$A$2:$B$13,2,0)</f>
        <v>Bush, George H.W.</v>
      </c>
      <c r="X1292" t="str">
        <f t="shared" si="62"/>
        <v xml:space="preserve"> Michael Dukakis (W)</v>
      </c>
    </row>
    <row r="1293" spans="1:24" x14ac:dyDescent="0.25">
      <c r="A1293">
        <v>1988</v>
      </c>
      <c r="B1293" t="s">
        <v>152</v>
      </c>
      <c r="C1293" t="s">
        <v>153</v>
      </c>
      <c r="D1293">
        <v>53</v>
      </c>
      <c r="E1293">
        <v>91</v>
      </c>
      <c r="F1293">
        <v>73</v>
      </c>
      <c r="G1293" t="s">
        <v>16</v>
      </c>
      <c r="H1293" t="s">
        <v>201</v>
      </c>
      <c r="I1293" t="str">
        <f t="shared" si="60"/>
        <v>Holmes, Larry(L)</v>
      </c>
      <c r="J1293" t="s">
        <v>170</v>
      </c>
      <c r="K1293" t="b">
        <v>0</v>
      </c>
      <c r="L1293">
        <v>1440</v>
      </c>
      <c r="M1293">
        <v>1865253</v>
      </c>
      <c r="N1293">
        <v>20171015</v>
      </c>
      <c r="O1293" t="s">
        <v>19</v>
      </c>
      <c r="P1293" t="str">
        <f>IF(VLOOKUP(A1293,'national-winners'!$A$2:$B$13,2,0)=H1293,"W","L")</f>
        <v>L</v>
      </c>
      <c r="Q1293">
        <f>MATCH(C1293,'state-winning-votes'!A:A,0)</f>
        <v>50</v>
      </c>
      <c r="R1293">
        <f>MATCH(A1293,'state-winning-votes'!$A$2:$L$2,0)</f>
        <v>5</v>
      </c>
      <c r="S1293" cm="1">
        <f t="array" ref="S1293">INDEX('state-winning-votes'!$A$1:$L$53,$Q1293,$R1293)</f>
        <v>933516</v>
      </c>
      <c r="T1293">
        <f>INDEX('state-winning-votes'!$A$1:$L$53,MATCH($C1293,'state-winning-votes'!$A:$A,0),MATCH($A1293,'state-winning-votes'!$A$2:$L$2,0))</f>
        <v>933516</v>
      </c>
      <c r="U1293" t="str">
        <f t="shared" si="61"/>
        <v>Dukakis, Michael</v>
      </c>
      <c r="V1293" t="str">
        <f>_xlfn.XLOOKUP(INDEX('state-winning-votes'!$A$1:$L$53,MATCH($C1293,'state-winning-votes'!$A:$A,0),MATCH($A1293,'state-winning-votes'!$A$2:$L$2,0)),$L:$L,$H:$H)</f>
        <v>Dukakis, Michael</v>
      </c>
      <c r="W1293" t="str">
        <f>VLOOKUP(A1293,'national-winners'!$A$2:$B$13,2,0)</f>
        <v>Bush, George H.W.</v>
      </c>
      <c r="X1293" t="str">
        <f t="shared" si="62"/>
        <v xml:space="preserve"> Michael Dukakis (W)</v>
      </c>
    </row>
    <row r="1294" spans="1:24" x14ac:dyDescent="0.25">
      <c r="A1294">
        <v>1988</v>
      </c>
      <c r="B1294" t="s">
        <v>152</v>
      </c>
      <c r="C1294" t="s">
        <v>153</v>
      </c>
      <c r="D1294">
        <v>53</v>
      </c>
      <c r="E1294">
        <v>91</v>
      </c>
      <c r="F1294">
        <v>73</v>
      </c>
      <c r="G1294" t="s">
        <v>16</v>
      </c>
      <c r="H1294" t="s">
        <v>215</v>
      </c>
      <c r="I1294" t="str">
        <f t="shared" si="60"/>
        <v>Warren, James ""Mac""(L)</v>
      </c>
      <c r="J1294" t="s">
        <v>37</v>
      </c>
      <c r="K1294" t="b">
        <v>0</v>
      </c>
      <c r="L1294">
        <v>1290</v>
      </c>
      <c r="M1294">
        <v>1865253</v>
      </c>
      <c r="N1294">
        <v>20171015</v>
      </c>
      <c r="O1294" t="s">
        <v>19</v>
      </c>
      <c r="P1294" t="str">
        <f>IF(VLOOKUP(A1294,'national-winners'!$A$2:$B$13,2,0)=H1294,"W","L")</f>
        <v>L</v>
      </c>
      <c r="Q1294">
        <f>MATCH(C1294,'state-winning-votes'!A:A,0)</f>
        <v>50</v>
      </c>
      <c r="R1294">
        <f>MATCH(A1294,'state-winning-votes'!$A$2:$L$2,0)</f>
        <v>5</v>
      </c>
      <c r="S1294" cm="1">
        <f t="array" ref="S1294">INDEX('state-winning-votes'!$A$1:$L$53,$Q1294,$R1294)</f>
        <v>933516</v>
      </c>
      <c r="T1294">
        <f>INDEX('state-winning-votes'!$A$1:$L$53,MATCH($C1294,'state-winning-votes'!$A:$A,0),MATCH($A1294,'state-winning-votes'!$A$2:$L$2,0))</f>
        <v>933516</v>
      </c>
      <c r="U1294" t="str">
        <f t="shared" si="61"/>
        <v>Dukakis, Michael</v>
      </c>
      <c r="V1294" t="str">
        <f>_xlfn.XLOOKUP(INDEX('state-winning-votes'!$A$1:$L$53,MATCH($C1294,'state-winning-votes'!$A:$A,0),MATCH($A1294,'state-winning-votes'!$A$2:$L$2,0)),$L:$L,$H:$H)</f>
        <v>Dukakis, Michael</v>
      </c>
      <c r="W1294" t="str">
        <f>VLOOKUP(A1294,'national-winners'!$A$2:$B$13,2,0)</f>
        <v>Bush, George H.W.</v>
      </c>
      <c r="X1294" t="str">
        <f t="shared" si="62"/>
        <v xml:space="preserve"> Michael Dukakis (W)</v>
      </c>
    </row>
    <row r="1295" spans="1:24" x14ac:dyDescent="0.25">
      <c r="A1295">
        <v>1988</v>
      </c>
      <c r="B1295" t="s">
        <v>154</v>
      </c>
      <c r="C1295" t="s">
        <v>155</v>
      </c>
      <c r="D1295">
        <v>54</v>
      </c>
      <c r="E1295">
        <v>55</v>
      </c>
      <c r="F1295">
        <v>56</v>
      </c>
      <c r="G1295" t="s">
        <v>16</v>
      </c>
      <c r="H1295" t="s">
        <v>208</v>
      </c>
      <c r="I1295" t="str">
        <f t="shared" si="60"/>
        <v>Dukakis, Michael(L)</v>
      </c>
      <c r="J1295" t="s">
        <v>18</v>
      </c>
      <c r="K1295" t="b">
        <v>0</v>
      </c>
      <c r="L1295">
        <v>341016</v>
      </c>
      <c r="M1295">
        <v>653311</v>
      </c>
      <c r="N1295">
        <v>20171015</v>
      </c>
      <c r="O1295" t="s">
        <v>19</v>
      </c>
      <c r="P1295" t="str">
        <f>IF(VLOOKUP(A1295,'national-winners'!$A$2:$B$13,2,0)=H1295,"W","L")</f>
        <v>L</v>
      </c>
      <c r="Q1295">
        <f>MATCH(C1295,'state-winning-votes'!A:A,0)</f>
        <v>52</v>
      </c>
      <c r="R1295">
        <f>MATCH(A1295,'state-winning-votes'!$A$2:$L$2,0)</f>
        <v>5</v>
      </c>
      <c r="S1295" cm="1">
        <f t="array" ref="S1295">INDEX('state-winning-votes'!$A$1:$L$53,$Q1295,$R1295)</f>
        <v>341016</v>
      </c>
      <c r="T1295">
        <f>INDEX('state-winning-votes'!$A$1:$L$53,MATCH($C1295,'state-winning-votes'!$A:$A,0),MATCH($A1295,'state-winning-votes'!$A$2:$L$2,0))</f>
        <v>341016</v>
      </c>
      <c r="U1295" t="str">
        <f t="shared" si="61"/>
        <v>Dukakis, Michael</v>
      </c>
      <c r="V1295" t="str">
        <f>_xlfn.XLOOKUP(INDEX('state-winning-votes'!$A$1:$L$53,MATCH($C1295,'state-winning-votes'!$A:$A,0),MATCH($A1295,'state-winning-votes'!$A$2:$L$2,0)),$L:$L,$H:$H)</f>
        <v>Dukakis, Michael</v>
      </c>
      <c r="W1295" t="str">
        <f>VLOOKUP(A1295,'national-winners'!$A$2:$B$13,2,0)</f>
        <v>Bush, George H.W.</v>
      </c>
      <c r="X1295" t="str">
        <f t="shared" si="62"/>
        <v xml:space="preserve"> Michael Dukakis (W)</v>
      </c>
    </row>
    <row r="1296" spans="1:24" x14ac:dyDescent="0.25">
      <c r="A1296">
        <v>1988</v>
      </c>
      <c r="B1296" t="s">
        <v>154</v>
      </c>
      <c r="C1296" t="s">
        <v>155</v>
      </c>
      <c r="D1296">
        <v>54</v>
      </c>
      <c r="E1296">
        <v>55</v>
      </c>
      <c r="F1296">
        <v>56</v>
      </c>
      <c r="G1296" t="s">
        <v>16</v>
      </c>
      <c r="H1296" t="s">
        <v>207</v>
      </c>
      <c r="I1296" t="str">
        <f t="shared" si="60"/>
        <v>Bush, George H.W.(W)</v>
      </c>
      <c r="J1296" t="s">
        <v>21</v>
      </c>
      <c r="K1296" t="b">
        <v>0</v>
      </c>
      <c r="L1296">
        <v>310065</v>
      </c>
      <c r="M1296">
        <v>653311</v>
      </c>
      <c r="N1296">
        <v>20171015</v>
      </c>
      <c r="O1296" t="s">
        <v>19</v>
      </c>
      <c r="P1296" t="str">
        <f>IF(VLOOKUP(A1296,'national-winners'!$A$2:$B$13,2,0)=H1296,"W","L")</f>
        <v>W</v>
      </c>
      <c r="Q1296">
        <f>MATCH(C1296,'state-winning-votes'!A:A,0)</f>
        <v>52</v>
      </c>
      <c r="R1296">
        <f>MATCH(A1296,'state-winning-votes'!$A$2:$L$2,0)</f>
        <v>5</v>
      </c>
      <c r="S1296" cm="1">
        <f t="array" ref="S1296">INDEX('state-winning-votes'!$A$1:$L$53,$Q1296,$R1296)</f>
        <v>341016</v>
      </c>
      <c r="T1296">
        <f>INDEX('state-winning-votes'!$A$1:$L$53,MATCH($C1296,'state-winning-votes'!$A:$A,0),MATCH($A1296,'state-winning-votes'!$A$2:$L$2,0))</f>
        <v>341016</v>
      </c>
      <c r="U1296" t="str">
        <f t="shared" si="61"/>
        <v>Dukakis, Michael</v>
      </c>
      <c r="V1296" t="str">
        <f>_xlfn.XLOOKUP(INDEX('state-winning-votes'!$A$1:$L$53,MATCH($C1296,'state-winning-votes'!$A:$A,0),MATCH($A1296,'state-winning-votes'!$A$2:$L$2,0)),$L:$L,$H:$H)</f>
        <v>Dukakis, Michael</v>
      </c>
      <c r="W1296" t="str">
        <f>VLOOKUP(A1296,'national-winners'!$A$2:$B$13,2,0)</f>
        <v>Bush, George H.W.</v>
      </c>
      <c r="X1296" t="str">
        <f t="shared" si="62"/>
        <v xml:space="preserve"> Michael Dukakis (W)</v>
      </c>
    </row>
    <row r="1297" spans="1:24" x14ac:dyDescent="0.25">
      <c r="A1297">
        <v>1988</v>
      </c>
      <c r="B1297" t="s">
        <v>154</v>
      </c>
      <c r="C1297" t="s">
        <v>155</v>
      </c>
      <c r="D1297">
        <v>54</v>
      </c>
      <c r="E1297">
        <v>55</v>
      </c>
      <c r="F1297">
        <v>56</v>
      </c>
      <c r="G1297" t="s">
        <v>16</v>
      </c>
      <c r="H1297" t="s">
        <v>210</v>
      </c>
      <c r="I1297" t="str">
        <f t="shared" si="60"/>
        <v>Fulani, Lenora(L)</v>
      </c>
      <c r="J1297" t="s">
        <v>211</v>
      </c>
      <c r="K1297" t="b">
        <v>0</v>
      </c>
      <c r="L1297">
        <v>2230</v>
      </c>
      <c r="M1297">
        <v>653311</v>
      </c>
      <c r="N1297">
        <v>20171015</v>
      </c>
      <c r="O1297" t="s">
        <v>19</v>
      </c>
      <c r="P1297" t="str">
        <f>IF(VLOOKUP(A1297,'national-winners'!$A$2:$B$13,2,0)=H1297,"W","L")</f>
        <v>L</v>
      </c>
      <c r="Q1297">
        <f>MATCH(C1297,'state-winning-votes'!A:A,0)</f>
        <v>52</v>
      </c>
      <c r="R1297">
        <f>MATCH(A1297,'state-winning-votes'!$A$2:$L$2,0)</f>
        <v>5</v>
      </c>
      <c r="S1297" cm="1">
        <f t="array" ref="S1297">INDEX('state-winning-votes'!$A$1:$L$53,$Q1297,$R1297)</f>
        <v>341016</v>
      </c>
      <c r="T1297">
        <f>INDEX('state-winning-votes'!$A$1:$L$53,MATCH($C1297,'state-winning-votes'!$A:$A,0),MATCH($A1297,'state-winning-votes'!$A$2:$L$2,0))</f>
        <v>341016</v>
      </c>
      <c r="U1297" t="str">
        <f t="shared" si="61"/>
        <v>Dukakis, Michael</v>
      </c>
      <c r="V1297" t="str">
        <f>_xlfn.XLOOKUP(INDEX('state-winning-votes'!$A$1:$L$53,MATCH($C1297,'state-winning-votes'!$A:$A,0),MATCH($A1297,'state-winning-votes'!$A$2:$L$2,0)),$L:$L,$H:$H)</f>
        <v>Dukakis, Michael</v>
      </c>
      <c r="W1297" t="str">
        <f>VLOOKUP(A1297,'national-winners'!$A$2:$B$13,2,0)</f>
        <v>Bush, George H.W.</v>
      </c>
      <c r="X1297" t="str">
        <f t="shared" si="62"/>
        <v xml:space="preserve"> Michael Dukakis (W)</v>
      </c>
    </row>
    <row r="1298" spans="1:24" x14ac:dyDescent="0.25">
      <c r="A1298">
        <v>1988</v>
      </c>
      <c r="B1298" t="s">
        <v>156</v>
      </c>
      <c r="C1298" t="s">
        <v>157</v>
      </c>
      <c r="D1298">
        <v>55</v>
      </c>
      <c r="E1298">
        <v>35</v>
      </c>
      <c r="F1298">
        <v>25</v>
      </c>
      <c r="G1298" t="s">
        <v>16</v>
      </c>
      <c r="H1298" t="s">
        <v>208</v>
      </c>
      <c r="I1298" t="str">
        <f t="shared" si="60"/>
        <v>Dukakis, Michael(L)</v>
      </c>
      <c r="J1298" t="s">
        <v>18</v>
      </c>
      <c r="K1298" t="b">
        <v>0</v>
      </c>
      <c r="L1298">
        <v>1126794</v>
      </c>
      <c r="M1298">
        <v>2191608</v>
      </c>
      <c r="N1298">
        <v>20171015</v>
      </c>
      <c r="O1298" t="s">
        <v>19</v>
      </c>
      <c r="P1298" t="str">
        <f>IF(VLOOKUP(A1298,'national-winners'!$A$2:$B$13,2,0)=H1298,"W","L")</f>
        <v>L</v>
      </c>
      <c r="Q1298">
        <f>MATCH(C1298,'state-winning-votes'!A:A,0)</f>
        <v>51</v>
      </c>
      <c r="R1298">
        <f>MATCH(A1298,'state-winning-votes'!$A$2:$L$2,0)</f>
        <v>5</v>
      </c>
      <c r="S1298" cm="1">
        <f t="array" ref="S1298">INDEX('state-winning-votes'!$A$1:$L$53,$Q1298,$R1298)</f>
        <v>1126794</v>
      </c>
      <c r="T1298">
        <f>INDEX('state-winning-votes'!$A$1:$L$53,MATCH($C1298,'state-winning-votes'!$A:$A,0),MATCH($A1298,'state-winning-votes'!$A$2:$L$2,0))</f>
        <v>1126794</v>
      </c>
      <c r="U1298" t="str">
        <f t="shared" si="61"/>
        <v>Dukakis, Michael</v>
      </c>
      <c r="V1298" t="str">
        <f>_xlfn.XLOOKUP(INDEX('state-winning-votes'!$A$1:$L$53,MATCH($C1298,'state-winning-votes'!$A:$A,0),MATCH($A1298,'state-winning-votes'!$A$2:$L$2,0)),$L:$L,$H:$H)</f>
        <v>Dukakis, Michael</v>
      </c>
      <c r="W1298" t="str">
        <f>VLOOKUP(A1298,'national-winners'!$A$2:$B$13,2,0)</f>
        <v>Bush, George H.W.</v>
      </c>
      <c r="X1298" t="str">
        <f t="shared" si="62"/>
        <v xml:space="preserve"> Michael Dukakis (W)</v>
      </c>
    </row>
    <row r="1299" spans="1:24" x14ac:dyDescent="0.25">
      <c r="A1299">
        <v>1988</v>
      </c>
      <c r="B1299" t="s">
        <v>156</v>
      </c>
      <c r="C1299" t="s">
        <v>157</v>
      </c>
      <c r="D1299">
        <v>55</v>
      </c>
      <c r="E1299">
        <v>35</v>
      </c>
      <c r="F1299">
        <v>25</v>
      </c>
      <c r="G1299" t="s">
        <v>16</v>
      </c>
      <c r="H1299" t="s">
        <v>207</v>
      </c>
      <c r="I1299" t="str">
        <f t="shared" si="60"/>
        <v>Bush, George H.W.(W)</v>
      </c>
      <c r="J1299" t="s">
        <v>21</v>
      </c>
      <c r="K1299" t="b">
        <v>0</v>
      </c>
      <c r="L1299">
        <v>1047499</v>
      </c>
      <c r="M1299">
        <v>2191608</v>
      </c>
      <c r="N1299">
        <v>20171015</v>
      </c>
      <c r="O1299" t="s">
        <v>19</v>
      </c>
      <c r="P1299" t="str">
        <f>IF(VLOOKUP(A1299,'national-winners'!$A$2:$B$13,2,0)=H1299,"W","L")</f>
        <v>W</v>
      </c>
      <c r="Q1299">
        <f>MATCH(C1299,'state-winning-votes'!A:A,0)</f>
        <v>51</v>
      </c>
      <c r="R1299">
        <f>MATCH(A1299,'state-winning-votes'!$A$2:$L$2,0)</f>
        <v>5</v>
      </c>
      <c r="S1299" cm="1">
        <f t="array" ref="S1299">INDEX('state-winning-votes'!$A$1:$L$53,$Q1299,$R1299)</f>
        <v>1126794</v>
      </c>
      <c r="T1299">
        <f>INDEX('state-winning-votes'!$A$1:$L$53,MATCH($C1299,'state-winning-votes'!$A:$A,0),MATCH($A1299,'state-winning-votes'!$A$2:$L$2,0))</f>
        <v>1126794</v>
      </c>
      <c r="U1299" t="str">
        <f t="shared" si="61"/>
        <v>Dukakis, Michael</v>
      </c>
      <c r="V1299" t="str">
        <f>_xlfn.XLOOKUP(INDEX('state-winning-votes'!$A$1:$L$53,MATCH($C1299,'state-winning-votes'!$A:$A,0),MATCH($A1299,'state-winning-votes'!$A$2:$L$2,0)),$L:$L,$H:$H)</f>
        <v>Dukakis, Michael</v>
      </c>
      <c r="W1299" t="str">
        <f>VLOOKUP(A1299,'national-winners'!$A$2:$B$13,2,0)</f>
        <v>Bush, George H.W.</v>
      </c>
      <c r="X1299" t="str">
        <f t="shared" si="62"/>
        <v xml:space="preserve"> Michael Dukakis (W)</v>
      </c>
    </row>
    <row r="1300" spans="1:24" x14ac:dyDescent="0.25">
      <c r="A1300">
        <v>1988</v>
      </c>
      <c r="B1300" t="s">
        <v>156</v>
      </c>
      <c r="C1300" t="s">
        <v>157</v>
      </c>
      <c r="D1300">
        <v>55</v>
      </c>
      <c r="E1300">
        <v>35</v>
      </c>
      <c r="F1300">
        <v>25</v>
      </c>
      <c r="G1300" t="s">
        <v>16</v>
      </c>
      <c r="I1300" t="str">
        <f t="shared" si="60"/>
        <v>(L)</v>
      </c>
      <c r="J1300" t="s">
        <v>35</v>
      </c>
      <c r="K1300" t="b">
        <v>0</v>
      </c>
      <c r="L1300">
        <v>15042</v>
      </c>
      <c r="M1300">
        <v>2191608</v>
      </c>
      <c r="N1300">
        <v>20171015</v>
      </c>
      <c r="O1300" t="s">
        <v>19</v>
      </c>
      <c r="P1300" t="str">
        <f>IF(VLOOKUP(A1300,'national-winners'!$A$2:$B$13,2,0)=H1300,"W","L")</f>
        <v>L</v>
      </c>
      <c r="Q1300">
        <f>MATCH(C1300,'state-winning-votes'!A:A,0)</f>
        <v>51</v>
      </c>
      <c r="R1300">
        <f>MATCH(A1300,'state-winning-votes'!$A$2:$L$2,0)</f>
        <v>5</v>
      </c>
      <c r="S1300" cm="1">
        <f t="array" ref="S1300">INDEX('state-winning-votes'!$A$1:$L$53,$Q1300,$R1300)</f>
        <v>1126794</v>
      </c>
      <c r="T1300">
        <f>INDEX('state-winning-votes'!$A$1:$L$53,MATCH($C1300,'state-winning-votes'!$A:$A,0),MATCH($A1300,'state-winning-votes'!$A$2:$L$2,0))</f>
        <v>1126794</v>
      </c>
      <c r="U1300" t="str">
        <f t="shared" si="61"/>
        <v>Dukakis, Michael</v>
      </c>
      <c r="V1300" t="str">
        <f>_xlfn.XLOOKUP(INDEX('state-winning-votes'!$A$1:$L$53,MATCH($C1300,'state-winning-votes'!$A:$A,0),MATCH($A1300,'state-winning-votes'!$A$2:$L$2,0)),$L:$L,$H:$H)</f>
        <v>Dukakis, Michael</v>
      </c>
      <c r="W1300" t="str">
        <f>VLOOKUP(A1300,'national-winners'!$A$2:$B$13,2,0)</f>
        <v>Bush, George H.W.</v>
      </c>
      <c r="X1300" t="str">
        <f t="shared" si="62"/>
        <v xml:space="preserve"> Michael Dukakis (W)</v>
      </c>
    </row>
    <row r="1301" spans="1:24" x14ac:dyDescent="0.25">
      <c r="A1301">
        <v>1988</v>
      </c>
      <c r="B1301" t="s">
        <v>156</v>
      </c>
      <c r="C1301" t="s">
        <v>157</v>
      </c>
      <c r="D1301">
        <v>55</v>
      </c>
      <c r="E1301">
        <v>35</v>
      </c>
      <c r="F1301">
        <v>25</v>
      </c>
      <c r="G1301" t="s">
        <v>16</v>
      </c>
      <c r="H1301" t="s">
        <v>52</v>
      </c>
      <c r="I1301" t="str">
        <f t="shared" si="60"/>
        <v>Scattering(L)</v>
      </c>
      <c r="K1301" t="b">
        <v>0</v>
      </c>
      <c r="L1301">
        <v>2273</v>
      </c>
      <c r="M1301">
        <v>2191608</v>
      </c>
      <c r="N1301">
        <v>20171015</v>
      </c>
      <c r="O1301" t="s">
        <v>19</v>
      </c>
      <c r="P1301" t="str">
        <f>IF(VLOOKUP(A1301,'national-winners'!$A$2:$B$13,2,0)=H1301,"W","L")</f>
        <v>L</v>
      </c>
      <c r="Q1301">
        <f>MATCH(C1301,'state-winning-votes'!A:A,0)</f>
        <v>51</v>
      </c>
      <c r="R1301">
        <f>MATCH(A1301,'state-winning-votes'!$A$2:$L$2,0)</f>
        <v>5</v>
      </c>
      <c r="S1301" cm="1">
        <f t="array" ref="S1301">INDEX('state-winning-votes'!$A$1:$L$53,$Q1301,$R1301)</f>
        <v>1126794</v>
      </c>
      <c r="T1301">
        <f>INDEX('state-winning-votes'!$A$1:$L$53,MATCH($C1301,'state-winning-votes'!$A:$A,0),MATCH($A1301,'state-winning-votes'!$A$2:$L$2,0))</f>
        <v>1126794</v>
      </c>
      <c r="U1301" t="str">
        <f t="shared" si="61"/>
        <v>Dukakis, Michael</v>
      </c>
      <c r="V1301" t="str">
        <f>_xlfn.XLOOKUP(INDEX('state-winning-votes'!$A$1:$L$53,MATCH($C1301,'state-winning-votes'!$A:$A,0),MATCH($A1301,'state-winning-votes'!$A$2:$L$2,0)),$L:$L,$H:$H)</f>
        <v>Dukakis, Michael</v>
      </c>
      <c r="W1301" t="str">
        <f>VLOOKUP(A1301,'national-winners'!$A$2:$B$13,2,0)</f>
        <v>Bush, George H.W.</v>
      </c>
      <c r="X1301" t="str">
        <f t="shared" si="62"/>
        <v xml:space="preserve"> Michael Dukakis (W)</v>
      </c>
    </row>
    <row r="1302" spans="1:24" x14ac:dyDescent="0.25">
      <c r="A1302">
        <v>1988</v>
      </c>
      <c r="B1302" t="s">
        <v>158</v>
      </c>
      <c r="C1302" t="s">
        <v>159</v>
      </c>
      <c r="D1302">
        <v>56</v>
      </c>
      <c r="E1302">
        <v>83</v>
      </c>
      <c r="F1302">
        <v>68</v>
      </c>
      <c r="G1302" t="s">
        <v>16</v>
      </c>
      <c r="H1302" t="s">
        <v>207</v>
      </c>
      <c r="I1302" t="str">
        <f t="shared" si="60"/>
        <v>Bush, George H.W.(W)</v>
      </c>
      <c r="J1302" t="s">
        <v>21</v>
      </c>
      <c r="K1302" t="b">
        <v>0</v>
      </c>
      <c r="L1302">
        <v>106867</v>
      </c>
      <c r="M1302">
        <v>176551</v>
      </c>
      <c r="N1302">
        <v>20171015</v>
      </c>
      <c r="O1302" t="s">
        <v>19</v>
      </c>
      <c r="P1302" t="str">
        <f>IF(VLOOKUP(A1302,'national-winners'!$A$2:$B$13,2,0)=H1302,"W","L")</f>
        <v>W</v>
      </c>
      <c r="Q1302">
        <f>MATCH(C1302,'state-winning-votes'!A:A,0)</f>
        <v>53</v>
      </c>
      <c r="R1302">
        <f>MATCH(A1302,'state-winning-votes'!$A$2:$L$2,0)</f>
        <v>5</v>
      </c>
      <c r="S1302" cm="1">
        <f t="array" ref="S1302">INDEX('state-winning-votes'!$A$1:$L$53,$Q1302,$R1302)</f>
        <v>106867</v>
      </c>
      <c r="T1302">
        <f>INDEX('state-winning-votes'!$A$1:$L$53,MATCH($C1302,'state-winning-votes'!$A:$A,0),MATCH($A1302,'state-winning-votes'!$A$2:$L$2,0))</f>
        <v>106867</v>
      </c>
      <c r="U1302" t="str">
        <f t="shared" si="61"/>
        <v>Bush, George H.W.</v>
      </c>
      <c r="V1302" t="str">
        <f>_xlfn.XLOOKUP(INDEX('state-winning-votes'!$A$1:$L$53,MATCH($C1302,'state-winning-votes'!$A:$A,0),MATCH($A1302,'state-winning-votes'!$A$2:$L$2,0)),$L:$L,$H:$H)</f>
        <v>Bush, George H.W.</v>
      </c>
      <c r="W1302" t="str">
        <f>VLOOKUP(A1302,'national-winners'!$A$2:$B$13,2,0)</f>
        <v>Bush, George H.W.</v>
      </c>
      <c r="X1302" t="str">
        <f t="shared" si="62"/>
        <v xml:space="preserve"> George H.W. Bush (W)</v>
      </c>
    </row>
    <row r="1303" spans="1:24" x14ac:dyDescent="0.25">
      <c r="A1303">
        <v>1988</v>
      </c>
      <c r="B1303" t="s">
        <v>158</v>
      </c>
      <c r="C1303" t="s">
        <v>159</v>
      </c>
      <c r="D1303">
        <v>56</v>
      </c>
      <c r="E1303">
        <v>83</v>
      </c>
      <c r="F1303">
        <v>68</v>
      </c>
      <c r="G1303" t="s">
        <v>16</v>
      </c>
      <c r="H1303" t="s">
        <v>208</v>
      </c>
      <c r="I1303" t="str">
        <f t="shared" si="60"/>
        <v>Dukakis, Michael(L)</v>
      </c>
      <c r="J1303" t="s">
        <v>18</v>
      </c>
      <c r="K1303" t="b">
        <v>0</v>
      </c>
      <c r="L1303">
        <v>67113</v>
      </c>
      <c r="M1303">
        <v>176551</v>
      </c>
      <c r="N1303">
        <v>20171015</v>
      </c>
      <c r="O1303" t="s">
        <v>19</v>
      </c>
      <c r="P1303" t="str">
        <f>IF(VLOOKUP(A1303,'national-winners'!$A$2:$B$13,2,0)=H1303,"W","L")</f>
        <v>L</v>
      </c>
      <c r="Q1303">
        <f>MATCH(C1303,'state-winning-votes'!A:A,0)</f>
        <v>53</v>
      </c>
      <c r="R1303">
        <f>MATCH(A1303,'state-winning-votes'!$A$2:$L$2,0)</f>
        <v>5</v>
      </c>
      <c r="S1303" cm="1">
        <f t="array" ref="S1303">INDEX('state-winning-votes'!$A$1:$L$53,$Q1303,$R1303)</f>
        <v>106867</v>
      </c>
      <c r="T1303">
        <f>INDEX('state-winning-votes'!$A$1:$L$53,MATCH($C1303,'state-winning-votes'!$A:$A,0),MATCH($A1303,'state-winning-votes'!$A$2:$L$2,0))</f>
        <v>106867</v>
      </c>
      <c r="U1303" t="str">
        <f t="shared" si="61"/>
        <v>Bush, George H.W.</v>
      </c>
      <c r="V1303" t="str">
        <f>_xlfn.XLOOKUP(INDEX('state-winning-votes'!$A$1:$L$53,MATCH($C1303,'state-winning-votes'!$A:$A,0),MATCH($A1303,'state-winning-votes'!$A$2:$L$2,0)),$L:$L,$H:$H)</f>
        <v>Bush, George H.W.</v>
      </c>
      <c r="W1303" t="str">
        <f>VLOOKUP(A1303,'national-winners'!$A$2:$B$13,2,0)</f>
        <v>Bush, George H.W.</v>
      </c>
      <c r="X1303" t="str">
        <f t="shared" si="62"/>
        <v xml:space="preserve"> George H.W. Bush (W)</v>
      </c>
    </row>
    <row r="1304" spans="1:24" x14ac:dyDescent="0.25">
      <c r="A1304">
        <v>1988</v>
      </c>
      <c r="B1304" t="s">
        <v>158</v>
      </c>
      <c r="C1304" t="s">
        <v>159</v>
      </c>
      <c r="D1304">
        <v>56</v>
      </c>
      <c r="E1304">
        <v>83</v>
      </c>
      <c r="F1304">
        <v>68</v>
      </c>
      <c r="G1304" t="s">
        <v>16</v>
      </c>
      <c r="H1304" t="s">
        <v>209</v>
      </c>
      <c r="I1304" t="str">
        <f t="shared" si="60"/>
        <v>Paul, Ronald ""Ron""(L)</v>
      </c>
      <c r="J1304" t="s">
        <v>29</v>
      </c>
      <c r="K1304" t="b">
        <v>0</v>
      </c>
      <c r="L1304">
        <v>2026</v>
      </c>
      <c r="M1304">
        <v>176551</v>
      </c>
      <c r="N1304">
        <v>20171015</v>
      </c>
      <c r="O1304" t="s">
        <v>19</v>
      </c>
      <c r="P1304" t="str">
        <f>IF(VLOOKUP(A1304,'national-winners'!$A$2:$B$13,2,0)=H1304,"W","L")</f>
        <v>L</v>
      </c>
      <c r="Q1304">
        <f>MATCH(C1304,'state-winning-votes'!A:A,0)</f>
        <v>53</v>
      </c>
      <c r="R1304">
        <f>MATCH(A1304,'state-winning-votes'!$A$2:$L$2,0)</f>
        <v>5</v>
      </c>
      <c r="S1304" cm="1">
        <f t="array" ref="S1304">INDEX('state-winning-votes'!$A$1:$L$53,$Q1304,$R1304)</f>
        <v>106867</v>
      </c>
      <c r="T1304">
        <f>INDEX('state-winning-votes'!$A$1:$L$53,MATCH($C1304,'state-winning-votes'!$A:$A,0),MATCH($A1304,'state-winning-votes'!$A$2:$L$2,0))</f>
        <v>106867</v>
      </c>
      <c r="U1304" t="str">
        <f t="shared" si="61"/>
        <v>Bush, George H.W.</v>
      </c>
      <c r="V1304" t="str">
        <f>_xlfn.XLOOKUP(INDEX('state-winning-votes'!$A$1:$L$53,MATCH($C1304,'state-winning-votes'!$A:$A,0),MATCH($A1304,'state-winning-votes'!$A$2:$L$2,0)),$L:$L,$H:$H)</f>
        <v>Bush, George H.W.</v>
      </c>
      <c r="W1304" t="str">
        <f>VLOOKUP(A1304,'national-winners'!$A$2:$B$13,2,0)</f>
        <v>Bush, George H.W.</v>
      </c>
      <c r="X1304" t="str">
        <f t="shared" si="62"/>
        <v xml:space="preserve"> George H.W. Bush (W)</v>
      </c>
    </row>
    <row r="1305" spans="1:24" x14ac:dyDescent="0.25">
      <c r="A1305">
        <v>1988</v>
      </c>
      <c r="B1305" t="s">
        <v>158</v>
      </c>
      <c r="C1305" t="s">
        <v>159</v>
      </c>
      <c r="D1305">
        <v>56</v>
      </c>
      <c r="E1305">
        <v>83</v>
      </c>
      <c r="F1305">
        <v>68</v>
      </c>
      <c r="G1305" t="s">
        <v>16</v>
      </c>
      <c r="H1305" t="s">
        <v>210</v>
      </c>
      <c r="I1305" t="str">
        <f t="shared" si="60"/>
        <v>Fulani, Lenora(L)</v>
      </c>
      <c r="J1305" t="s">
        <v>211</v>
      </c>
      <c r="K1305" t="b">
        <v>0</v>
      </c>
      <c r="L1305">
        <v>545</v>
      </c>
      <c r="M1305">
        <v>176551</v>
      </c>
      <c r="N1305">
        <v>20171015</v>
      </c>
      <c r="O1305" t="s">
        <v>19</v>
      </c>
      <c r="P1305" t="str">
        <f>IF(VLOOKUP(A1305,'national-winners'!$A$2:$B$13,2,0)=H1305,"W","L")</f>
        <v>L</v>
      </c>
      <c r="Q1305">
        <f>MATCH(C1305,'state-winning-votes'!A:A,0)</f>
        <v>53</v>
      </c>
      <c r="R1305">
        <f>MATCH(A1305,'state-winning-votes'!$A$2:$L$2,0)</f>
        <v>5</v>
      </c>
      <c r="S1305" cm="1">
        <f t="array" ref="S1305">INDEX('state-winning-votes'!$A$1:$L$53,$Q1305,$R1305)</f>
        <v>106867</v>
      </c>
      <c r="T1305">
        <f>INDEX('state-winning-votes'!$A$1:$L$53,MATCH($C1305,'state-winning-votes'!$A:$A,0),MATCH($A1305,'state-winning-votes'!$A$2:$L$2,0))</f>
        <v>106867</v>
      </c>
      <c r="U1305" t="str">
        <f t="shared" si="61"/>
        <v>Bush, George H.W.</v>
      </c>
      <c r="V1305" t="str">
        <f>_xlfn.XLOOKUP(INDEX('state-winning-votes'!$A$1:$L$53,MATCH($C1305,'state-winning-votes'!$A:$A,0),MATCH($A1305,'state-winning-votes'!$A$2:$L$2,0)),$L:$L,$H:$H)</f>
        <v>Bush, George H.W.</v>
      </c>
      <c r="W1305" t="str">
        <f>VLOOKUP(A1305,'national-winners'!$A$2:$B$13,2,0)</f>
        <v>Bush, George H.W.</v>
      </c>
      <c r="X1305" t="str">
        <f t="shared" si="62"/>
        <v xml:space="preserve"> George H.W. Bush (W)</v>
      </c>
    </row>
    <row r="1306" spans="1:24" x14ac:dyDescent="0.25">
      <c r="A1306">
        <v>1992</v>
      </c>
      <c r="B1306" t="s">
        <v>14</v>
      </c>
      <c r="C1306" t="s">
        <v>15</v>
      </c>
      <c r="D1306">
        <v>1</v>
      </c>
      <c r="E1306">
        <v>63</v>
      </c>
      <c r="F1306">
        <v>41</v>
      </c>
      <c r="G1306" t="s">
        <v>16</v>
      </c>
      <c r="H1306" t="s">
        <v>207</v>
      </c>
      <c r="I1306" t="str">
        <f t="shared" si="60"/>
        <v>Bush, George H.W.(L)</v>
      </c>
      <c r="J1306" t="s">
        <v>21</v>
      </c>
      <c r="K1306" t="b">
        <v>0</v>
      </c>
      <c r="L1306">
        <v>804283</v>
      </c>
      <c r="M1306">
        <v>1688060</v>
      </c>
      <c r="N1306">
        <v>20171015</v>
      </c>
      <c r="O1306" t="s">
        <v>19</v>
      </c>
      <c r="P1306" t="str">
        <f>IF(VLOOKUP(A1306,'national-winners'!$A$2:$B$13,2,0)=H1306,"W","L")</f>
        <v>L</v>
      </c>
      <c r="Q1306">
        <f>MATCH(C1306,'state-winning-votes'!A:A,0)</f>
        <v>4</v>
      </c>
      <c r="R1306">
        <f>MATCH(A1306,'state-winning-votes'!$A$2:$L$2,0)</f>
        <v>6</v>
      </c>
      <c r="S1306" cm="1">
        <f t="array" ref="S1306">INDEX('state-winning-votes'!$A$1:$L$53,$Q1306,$R1306)</f>
        <v>804283</v>
      </c>
      <c r="T1306">
        <f>INDEX('state-winning-votes'!$A$1:$L$53,MATCH($C1306,'state-winning-votes'!$A:$A,0),MATCH($A1306,'state-winning-votes'!$A$2:$L$2,0))</f>
        <v>804283</v>
      </c>
      <c r="U1306" t="str">
        <f t="shared" si="61"/>
        <v>Bush, George H.W.</v>
      </c>
      <c r="V1306" t="str">
        <f>_xlfn.XLOOKUP(INDEX('state-winning-votes'!$A$1:$L$53,MATCH($C1306,'state-winning-votes'!$A:$A,0),MATCH($A1306,'state-winning-votes'!$A$2:$L$2,0)),$L:$L,$H:$H)</f>
        <v>Bush, George H.W.</v>
      </c>
      <c r="W1306" t="str">
        <f>VLOOKUP(A1306,'national-winners'!$A$2:$B$13,2,0)</f>
        <v>Clinton, Bill</v>
      </c>
      <c r="X1306" t="str">
        <f t="shared" si="62"/>
        <v xml:space="preserve"> George H.W. Bush (W)</v>
      </c>
    </row>
    <row r="1307" spans="1:24" x14ac:dyDescent="0.25">
      <c r="A1307">
        <v>1992</v>
      </c>
      <c r="B1307" t="s">
        <v>14</v>
      </c>
      <c r="C1307" t="s">
        <v>15</v>
      </c>
      <c r="D1307">
        <v>1</v>
      </c>
      <c r="E1307">
        <v>63</v>
      </c>
      <c r="F1307">
        <v>41</v>
      </c>
      <c r="G1307" t="s">
        <v>16</v>
      </c>
      <c r="H1307" t="s">
        <v>230</v>
      </c>
      <c r="I1307" t="str">
        <f t="shared" si="60"/>
        <v>Clinton, Bill(W)</v>
      </c>
      <c r="J1307" t="s">
        <v>18</v>
      </c>
      <c r="K1307" t="b">
        <v>0</v>
      </c>
      <c r="L1307">
        <v>690080</v>
      </c>
      <c r="M1307">
        <v>1688060</v>
      </c>
      <c r="N1307">
        <v>20171015</v>
      </c>
      <c r="O1307" t="s">
        <v>19</v>
      </c>
      <c r="P1307" t="str">
        <f>IF(VLOOKUP(A1307,'national-winners'!$A$2:$B$13,2,0)=H1307,"W","L")</f>
        <v>W</v>
      </c>
      <c r="Q1307">
        <f>MATCH(C1307,'state-winning-votes'!A:A,0)</f>
        <v>4</v>
      </c>
      <c r="R1307">
        <f>MATCH(A1307,'state-winning-votes'!$A$2:$L$2,0)</f>
        <v>6</v>
      </c>
      <c r="S1307" cm="1">
        <f t="array" ref="S1307">INDEX('state-winning-votes'!$A$1:$L$53,$Q1307,$R1307)</f>
        <v>804283</v>
      </c>
      <c r="T1307">
        <f>INDEX('state-winning-votes'!$A$1:$L$53,MATCH($C1307,'state-winning-votes'!$A:$A,0),MATCH($A1307,'state-winning-votes'!$A$2:$L$2,0))</f>
        <v>804283</v>
      </c>
      <c r="U1307" t="str">
        <f t="shared" si="61"/>
        <v>Bush, George H.W.</v>
      </c>
      <c r="V1307" t="str">
        <f>_xlfn.XLOOKUP(INDEX('state-winning-votes'!$A$1:$L$53,MATCH($C1307,'state-winning-votes'!$A:$A,0),MATCH($A1307,'state-winning-votes'!$A$2:$L$2,0)),$L:$L,$H:$H)</f>
        <v>Bush, George H.W.</v>
      </c>
      <c r="W1307" t="str">
        <f>VLOOKUP(A1307,'national-winners'!$A$2:$B$13,2,0)</f>
        <v>Clinton, Bill</v>
      </c>
      <c r="X1307" t="str">
        <f t="shared" si="62"/>
        <v xml:space="preserve"> George H.W. Bush (W)</v>
      </c>
    </row>
    <row r="1308" spans="1:24" x14ac:dyDescent="0.25">
      <c r="A1308">
        <v>1992</v>
      </c>
      <c r="B1308" t="s">
        <v>14</v>
      </c>
      <c r="C1308" t="s">
        <v>15</v>
      </c>
      <c r="D1308">
        <v>1</v>
      </c>
      <c r="E1308">
        <v>63</v>
      </c>
      <c r="F1308">
        <v>41</v>
      </c>
      <c r="G1308" t="s">
        <v>16</v>
      </c>
      <c r="H1308" t="s">
        <v>231</v>
      </c>
      <c r="I1308" t="str">
        <f t="shared" si="60"/>
        <v>Perot, Ross(L)</v>
      </c>
      <c r="J1308" t="s">
        <v>35</v>
      </c>
      <c r="K1308" t="b">
        <v>0</v>
      </c>
      <c r="L1308">
        <v>183109</v>
      </c>
      <c r="M1308">
        <v>1688060</v>
      </c>
      <c r="N1308">
        <v>20171015</v>
      </c>
      <c r="O1308" t="s">
        <v>19</v>
      </c>
      <c r="P1308" t="str">
        <f>IF(VLOOKUP(A1308,'national-winners'!$A$2:$B$13,2,0)=H1308,"W","L")</f>
        <v>L</v>
      </c>
      <c r="Q1308">
        <f>MATCH(C1308,'state-winning-votes'!A:A,0)</f>
        <v>4</v>
      </c>
      <c r="R1308">
        <f>MATCH(A1308,'state-winning-votes'!$A$2:$L$2,0)</f>
        <v>6</v>
      </c>
      <c r="S1308" cm="1">
        <f t="array" ref="S1308">INDEX('state-winning-votes'!$A$1:$L$53,$Q1308,$R1308)</f>
        <v>804283</v>
      </c>
      <c r="T1308">
        <f>INDEX('state-winning-votes'!$A$1:$L$53,MATCH($C1308,'state-winning-votes'!$A:$A,0),MATCH($A1308,'state-winning-votes'!$A$2:$L$2,0))</f>
        <v>804283</v>
      </c>
      <c r="U1308" t="str">
        <f t="shared" si="61"/>
        <v>Bush, George H.W.</v>
      </c>
      <c r="V1308" t="str">
        <f>_xlfn.XLOOKUP(INDEX('state-winning-votes'!$A$1:$L$53,MATCH($C1308,'state-winning-votes'!$A:$A,0),MATCH($A1308,'state-winning-votes'!$A$2:$L$2,0)),$L:$L,$H:$H)</f>
        <v>Bush, George H.W.</v>
      </c>
      <c r="W1308" t="str">
        <f>VLOOKUP(A1308,'national-winners'!$A$2:$B$13,2,0)</f>
        <v>Clinton, Bill</v>
      </c>
      <c r="X1308" t="str">
        <f t="shared" si="62"/>
        <v xml:space="preserve"> George H.W. Bush (W)</v>
      </c>
    </row>
    <row r="1309" spans="1:24" x14ac:dyDescent="0.25">
      <c r="A1309">
        <v>1992</v>
      </c>
      <c r="B1309" t="s">
        <v>14</v>
      </c>
      <c r="C1309" t="s">
        <v>15</v>
      </c>
      <c r="D1309">
        <v>1</v>
      </c>
      <c r="E1309">
        <v>63</v>
      </c>
      <c r="F1309">
        <v>41</v>
      </c>
      <c r="G1309" t="s">
        <v>16</v>
      </c>
      <c r="H1309" t="s">
        <v>232</v>
      </c>
      <c r="I1309" t="str">
        <f t="shared" si="60"/>
        <v>Marrou, Andre(L)</v>
      </c>
      <c r="J1309" t="s">
        <v>29</v>
      </c>
      <c r="K1309" t="b">
        <v>0</v>
      </c>
      <c r="L1309">
        <v>5737</v>
      </c>
      <c r="M1309">
        <v>1688060</v>
      </c>
      <c r="N1309">
        <v>20171015</v>
      </c>
      <c r="O1309" t="s">
        <v>19</v>
      </c>
      <c r="P1309" t="str">
        <f>IF(VLOOKUP(A1309,'national-winners'!$A$2:$B$13,2,0)=H1309,"W","L")</f>
        <v>L</v>
      </c>
      <c r="Q1309">
        <f>MATCH(C1309,'state-winning-votes'!A:A,0)</f>
        <v>4</v>
      </c>
      <c r="R1309">
        <f>MATCH(A1309,'state-winning-votes'!$A$2:$L$2,0)</f>
        <v>6</v>
      </c>
      <c r="S1309" cm="1">
        <f t="array" ref="S1309">INDEX('state-winning-votes'!$A$1:$L$53,$Q1309,$R1309)</f>
        <v>804283</v>
      </c>
      <c r="T1309">
        <f>INDEX('state-winning-votes'!$A$1:$L$53,MATCH($C1309,'state-winning-votes'!$A:$A,0),MATCH($A1309,'state-winning-votes'!$A$2:$L$2,0))</f>
        <v>804283</v>
      </c>
      <c r="U1309" t="str">
        <f t="shared" si="61"/>
        <v>Bush, George H.W.</v>
      </c>
      <c r="V1309" t="str">
        <f>_xlfn.XLOOKUP(INDEX('state-winning-votes'!$A$1:$L$53,MATCH($C1309,'state-winning-votes'!$A:$A,0),MATCH($A1309,'state-winning-votes'!$A$2:$L$2,0)),$L:$L,$H:$H)</f>
        <v>Bush, George H.W.</v>
      </c>
      <c r="W1309" t="str">
        <f>VLOOKUP(A1309,'national-winners'!$A$2:$B$13,2,0)</f>
        <v>Clinton, Bill</v>
      </c>
      <c r="X1309" t="str">
        <f t="shared" si="62"/>
        <v xml:space="preserve"> George H.W. Bush (W)</v>
      </c>
    </row>
    <row r="1310" spans="1:24" x14ac:dyDescent="0.25">
      <c r="A1310">
        <v>1992</v>
      </c>
      <c r="B1310" t="s">
        <v>14</v>
      </c>
      <c r="C1310" t="s">
        <v>15</v>
      </c>
      <c r="D1310">
        <v>1</v>
      </c>
      <c r="E1310">
        <v>63</v>
      </c>
      <c r="F1310">
        <v>41</v>
      </c>
      <c r="G1310" t="s">
        <v>16</v>
      </c>
      <c r="H1310" t="s">
        <v>59</v>
      </c>
      <c r="I1310" t="str">
        <f t="shared" si="60"/>
        <v>Other(L)</v>
      </c>
      <c r="J1310" t="s">
        <v>35</v>
      </c>
      <c r="K1310" t="b">
        <v>0</v>
      </c>
      <c r="L1310">
        <v>4128</v>
      </c>
      <c r="M1310">
        <v>1688060</v>
      </c>
      <c r="N1310">
        <v>20171015</v>
      </c>
      <c r="O1310" t="s">
        <v>19</v>
      </c>
      <c r="P1310" t="str">
        <f>IF(VLOOKUP(A1310,'national-winners'!$A$2:$B$13,2,0)=H1310,"W","L")</f>
        <v>L</v>
      </c>
      <c r="Q1310">
        <f>MATCH(C1310,'state-winning-votes'!A:A,0)</f>
        <v>4</v>
      </c>
      <c r="R1310">
        <f>MATCH(A1310,'state-winning-votes'!$A$2:$L$2,0)</f>
        <v>6</v>
      </c>
      <c r="S1310" cm="1">
        <f t="array" ref="S1310">INDEX('state-winning-votes'!$A$1:$L$53,$Q1310,$R1310)</f>
        <v>804283</v>
      </c>
      <c r="T1310">
        <f>INDEX('state-winning-votes'!$A$1:$L$53,MATCH($C1310,'state-winning-votes'!$A:$A,0),MATCH($A1310,'state-winning-votes'!$A$2:$L$2,0))</f>
        <v>804283</v>
      </c>
      <c r="U1310" t="str">
        <f t="shared" si="61"/>
        <v>Bush, George H.W.</v>
      </c>
      <c r="V1310" t="str">
        <f>_xlfn.XLOOKUP(INDEX('state-winning-votes'!$A$1:$L$53,MATCH($C1310,'state-winning-votes'!$A:$A,0),MATCH($A1310,'state-winning-votes'!$A$2:$L$2,0)),$L:$L,$H:$H)</f>
        <v>Bush, George H.W.</v>
      </c>
      <c r="W1310" t="str">
        <f>VLOOKUP(A1310,'national-winners'!$A$2:$B$13,2,0)</f>
        <v>Clinton, Bill</v>
      </c>
      <c r="X1310" t="str">
        <f t="shared" si="62"/>
        <v xml:space="preserve"> George H.W. Bush (W)</v>
      </c>
    </row>
    <row r="1311" spans="1:24" x14ac:dyDescent="0.25">
      <c r="A1311">
        <v>1992</v>
      </c>
      <c r="B1311" t="s">
        <v>14</v>
      </c>
      <c r="C1311" t="s">
        <v>15</v>
      </c>
      <c r="D1311">
        <v>1</v>
      </c>
      <c r="E1311">
        <v>63</v>
      </c>
      <c r="F1311">
        <v>41</v>
      </c>
      <c r="G1311" t="s">
        <v>16</v>
      </c>
      <c r="I1311" t="str">
        <f t="shared" si="60"/>
        <v>(L)</v>
      </c>
      <c r="K1311" t="b">
        <v>1</v>
      </c>
      <c r="L1311">
        <v>723</v>
      </c>
      <c r="M1311">
        <v>1688060</v>
      </c>
      <c r="N1311">
        <v>20171015</v>
      </c>
      <c r="O1311" t="s">
        <v>19</v>
      </c>
      <c r="P1311" t="str">
        <f>IF(VLOOKUP(A1311,'national-winners'!$A$2:$B$13,2,0)=H1311,"W","L")</f>
        <v>L</v>
      </c>
      <c r="Q1311">
        <f>MATCH(C1311,'state-winning-votes'!A:A,0)</f>
        <v>4</v>
      </c>
      <c r="R1311">
        <f>MATCH(A1311,'state-winning-votes'!$A$2:$L$2,0)</f>
        <v>6</v>
      </c>
      <c r="S1311" cm="1">
        <f t="array" ref="S1311">INDEX('state-winning-votes'!$A$1:$L$53,$Q1311,$R1311)</f>
        <v>804283</v>
      </c>
      <c r="T1311">
        <f>INDEX('state-winning-votes'!$A$1:$L$53,MATCH($C1311,'state-winning-votes'!$A:$A,0),MATCH($A1311,'state-winning-votes'!$A$2:$L$2,0))</f>
        <v>804283</v>
      </c>
      <c r="U1311" t="str">
        <f t="shared" si="61"/>
        <v>Bush, George H.W.</v>
      </c>
      <c r="V1311" t="str">
        <f>_xlfn.XLOOKUP(INDEX('state-winning-votes'!$A$1:$L$53,MATCH($C1311,'state-winning-votes'!$A:$A,0),MATCH($A1311,'state-winning-votes'!$A$2:$L$2,0)),$L:$L,$H:$H)</f>
        <v>Bush, George H.W.</v>
      </c>
      <c r="W1311" t="str">
        <f>VLOOKUP(A1311,'national-winners'!$A$2:$B$13,2,0)</f>
        <v>Clinton, Bill</v>
      </c>
      <c r="X1311" t="str">
        <f t="shared" si="62"/>
        <v xml:space="preserve"> George H.W. Bush (W)</v>
      </c>
    </row>
    <row r="1312" spans="1:24" x14ac:dyDescent="0.25">
      <c r="A1312">
        <v>1992</v>
      </c>
      <c r="B1312" t="s">
        <v>30</v>
      </c>
      <c r="C1312" t="s">
        <v>31</v>
      </c>
      <c r="D1312">
        <v>2</v>
      </c>
      <c r="E1312">
        <v>94</v>
      </c>
      <c r="F1312">
        <v>81</v>
      </c>
      <c r="G1312" t="s">
        <v>16</v>
      </c>
      <c r="H1312" t="s">
        <v>207</v>
      </c>
      <c r="I1312" t="str">
        <f t="shared" si="60"/>
        <v>Bush, George H.W.(L)</v>
      </c>
      <c r="J1312" t="s">
        <v>21</v>
      </c>
      <c r="K1312" t="b">
        <v>0</v>
      </c>
      <c r="L1312">
        <v>102000</v>
      </c>
      <c r="M1312">
        <v>258506</v>
      </c>
      <c r="N1312">
        <v>20171015</v>
      </c>
      <c r="O1312" t="s">
        <v>19</v>
      </c>
      <c r="P1312" t="str">
        <f>IF(VLOOKUP(A1312,'national-winners'!$A$2:$B$13,2,0)=H1312,"W","L")</f>
        <v>L</v>
      </c>
      <c r="Q1312">
        <f>MATCH(C1312,'state-winning-votes'!A:A,0)</f>
        <v>3</v>
      </c>
      <c r="R1312">
        <f>MATCH(A1312,'state-winning-votes'!$A$2:$L$2,0)</f>
        <v>6</v>
      </c>
      <c r="S1312" cm="1">
        <f t="array" ref="S1312">INDEX('state-winning-votes'!$A$1:$L$53,$Q1312,$R1312)</f>
        <v>102000</v>
      </c>
      <c r="T1312">
        <f>INDEX('state-winning-votes'!$A$1:$L$53,MATCH($C1312,'state-winning-votes'!$A:$A,0),MATCH($A1312,'state-winning-votes'!$A$2:$L$2,0))</f>
        <v>102000</v>
      </c>
      <c r="U1312" t="str">
        <f t="shared" si="61"/>
        <v>Bush, George H.W.</v>
      </c>
      <c r="V1312" t="str">
        <f>_xlfn.XLOOKUP(INDEX('state-winning-votes'!$A$1:$L$53,MATCH($C1312,'state-winning-votes'!$A:$A,0),MATCH($A1312,'state-winning-votes'!$A$2:$L$2,0)),$L:$L,$H:$H)</f>
        <v>Bush, George H.W.</v>
      </c>
      <c r="W1312" t="str">
        <f>VLOOKUP(A1312,'national-winners'!$A$2:$B$13,2,0)</f>
        <v>Clinton, Bill</v>
      </c>
      <c r="X1312" t="str">
        <f t="shared" si="62"/>
        <v xml:space="preserve"> George H.W. Bush (W)</v>
      </c>
    </row>
    <row r="1313" spans="1:24" x14ac:dyDescent="0.25">
      <c r="A1313">
        <v>1992</v>
      </c>
      <c r="B1313" t="s">
        <v>30</v>
      </c>
      <c r="C1313" t="s">
        <v>31</v>
      </c>
      <c r="D1313">
        <v>2</v>
      </c>
      <c r="E1313">
        <v>94</v>
      </c>
      <c r="F1313">
        <v>81</v>
      </c>
      <c r="G1313" t="s">
        <v>16</v>
      </c>
      <c r="H1313" t="s">
        <v>230</v>
      </c>
      <c r="I1313" t="str">
        <f t="shared" si="60"/>
        <v>Clinton, Bill(W)</v>
      </c>
      <c r="J1313" t="s">
        <v>18</v>
      </c>
      <c r="K1313" t="b">
        <v>0</v>
      </c>
      <c r="L1313">
        <v>78294</v>
      </c>
      <c r="M1313">
        <v>258506</v>
      </c>
      <c r="N1313">
        <v>20171015</v>
      </c>
      <c r="O1313" t="s">
        <v>19</v>
      </c>
      <c r="P1313" t="str">
        <f>IF(VLOOKUP(A1313,'national-winners'!$A$2:$B$13,2,0)=H1313,"W","L")</f>
        <v>W</v>
      </c>
      <c r="Q1313">
        <f>MATCH(C1313,'state-winning-votes'!A:A,0)</f>
        <v>3</v>
      </c>
      <c r="R1313">
        <f>MATCH(A1313,'state-winning-votes'!$A$2:$L$2,0)</f>
        <v>6</v>
      </c>
      <c r="S1313" cm="1">
        <f t="array" ref="S1313">INDEX('state-winning-votes'!$A$1:$L$53,$Q1313,$R1313)</f>
        <v>102000</v>
      </c>
      <c r="T1313">
        <f>INDEX('state-winning-votes'!$A$1:$L$53,MATCH($C1313,'state-winning-votes'!$A:$A,0),MATCH($A1313,'state-winning-votes'!$A$2:$L$2,0))</f>
        <v>102000</v>
      </c>
      <c r="U1313" t="str">
        <f t="shared" si="61"/>
        <v>Bush, George H.W.</v>
      </c>
      <c r="V1313" t="str">
        <f>_xlfn.XLOOKUP(INDEX('state-winning-votes'!$A$1:$L$53,MATCH($C1313,'state-winning-votes'!$A:$A,0),MATCH($A1313,'state-winning-votes'!$A$2:$L$2,0)),$L:$L,$H:$H)</f>
        <v>Bush, George H.W.</v>
      </c>
      <c r="W1313" t="str">
        <f>VLOOKUP(A1313,'national-winners'!$A$2:$B$13,2,0)</f>
        <v>Clinton, Bill</v>
      </c>
      <c r="X1313" t="str">
        <f t="shared" si="62"/>
        <v xml:space="preserve"> George H.W. Bush (W)</v>
      </c>
    </row>
    <row r="1314" spans="1:24" x14ac:dyDescent="0.25">
      <c r="A1314">
        <v>1992</v>
      </c>
      <c r="B1314" t="s">
        <v>30</v>
      </c>
      <c r="C1314" t="s">
        <v>31</v>
      </c>
      <c r="D1314">
        <v>2</v>
      </c>
      <c r="E1314">
        <v>94</v>
      </c>
      <c r="F1314">
        <v>81</v>
      </c>
      <c r="G1314" t="s">
        <v>16</v>
      </c>
      <c r="H1314" t="s">
        <v>231</v>
      </c>
      <c r="I1314" t="str">
        <f t="shared" si="60"/>
        <v>Perot, Ross(L)</v>
      </c>
      <c r="J1314" t="s">
        <v>35</v>
      </c>
      <c r="K1314" t="b">
        <v>0</v>
      </c>
      <c r="L1314">
        <v>73481</v>
      </c>
      <c r="M1314">
        <v>258506</v>
      </c>
      <c r="N1314">
        <v>20171015</v>
      </c>
      <c r="O1314" t="s">
        <v>19</v>
      </c>
      <c r="P1314" t="str">
        <f>IF(VLOOKUP(A1314,'national-winners'!$A$2:$B$13,2,0)=H1314,"W","L")</f>
        <v>L</v>
      </c>
      <c r="Q1314">
        <f>MATCH(C1314,'state-winning-votes'!A:A,0)</f>
        <v>3</v>
      </c>
      <c r="R1314">
        <f>MATCH(A1314,'state-winning-votes'!$A$2:$L$2,0)</f>
        <v>6</v>
      </c>
      <c r="S1314" cm="1">
        <f t="array" ref="S1314">INDEX('state-winning-votes'!$A$1:$L$53,$Q1314,$R1314)</f>
        <v>102000</v>
      </c>
      <c r="T1314">
        <f>INDEX('state-winning-votes'!$A$1:$L$53,MATCH($C1314,'state-winning-votes'!$A:$A,0),MATCH($A1314,'state-winning-votes'!$A$2:$L$2,0))</f>
        <v>102000</v>
      </c>
      <c r="U1314" t="str">
        <f t="shared" si="61"/>
        <v>Bush, George H.W.</v>
      </c>
      <c r="V1314" t="str">
        <f>_xlfn.XLOOKUP(INDEX('state-winning-votes'!$A$1:$L$53,MATCH($C1314,'state-winning-votes'!$A:$A,0),MATCH($A1314,'state-winning-votes'!$A$2:$L$2,0)),$L:$L,$H:$H)</f>
        <v>Bush, George H.W.</v>
      </c>
      <c r="W1314" t="str">
        <f>VLOOKUP(A1314,'national-winners'!$A$2:$B$13,2,0)</f>
        <v>Clinton, Bill</v>
      </c>
      <c r="X1314" t="str">
        <f t="shared" si="62"/>
        <v xml:space="preserve"> George H.W. Bush (W)</v>
      </c>
    </row>
    <row r="1315" spans="1:24" x14ac:dyDescent="0.25">
      <c r="A1315">
        <v>1992</v>
      </c>
      <c r="B1315" t="s">
        <v>30</v>
      </c>
      <c r="C1315" t="s">
        <v>31</v>
      </c>
      <c r="D1315">
        <v>2</v>
      </c>
      <c r="E1315">
        <v>94</v>
      </c>
      <c r="F1315">
        <v>81</v>
      </c>
      <c r="G1315" t="s">
        <v>16</v>
      </c>
      <c r="H1315" t="s">
        <v>233</v>
      </c>
      <c r="I1315" t="str">
        <f t="shared" si="60"/>
        <v>Gritz, James ""Bo""(L)</v>
      </c>
      <c r="J1315" t="s">
        <v>234</v>
      </c>
      <c r="K1315" t="b">
        <v>0</v>
      </c>
      <c r="L1315">
        <v>1379</v>
      </c>
      <c r="M1315">
        <v>258506</v>
      </c>
      <c r="N1315">
        <v>20171015</v>
      </c>
      <c r="O1315" t="s">
        <v>19</v>
      </c>
      <c r="P1315" t="str">
        <f>IF(VLOOKUP(A1315,'national-winners'!$A$2:$B$13,2,0)=H1315,"W","L")</f>
        <v>L</v>
      </c>
      <c r="Q1315">
        <f>MATCH(C1315,'state-winning-votes'!A:A,0)</f>
        <v>3</v>
      </c>
      <c r="R1315">
        <f>MATCH(A1315,'state-winning-votes'!$A$2:$L$2,0)</f>
        <v>6</v>
      </c>
      <c r="S1315" cm="1">
        <f t="array" ref="S1315">INDEX('state-winning-votes'!$A$1:$L$53,$Q1315,$R1315)</f>
        <v>102000</v>
      </c>
      <c r="T1315">
        <f>INDEX('state-winning-votes'!$A$1:$L$53,MATCH($C1315,'state-winning-votes'!$A:$A,0),MATCH($A1315,'state-winning-votes'!$A$2:$L$2,0))</f>
        <v>102000</v>
      </c>
      <c r="U1315" t="str">
        <f t="shared" si="61"/>
        <v>Bush, George H.W.</v>
      </c>
      <c r="V1315" t="str">
        <f>_xlfn.XLOOKUP(INDEX('state-winning-votes'!$A$1:$L$53,MATCH($C1315,'state-winning-votes'!$A:$A,0),MATCH($A1315,'state-winning-votes'!$A$2:$L$2,0)),$L:$L,$H:$H)</f>
        <v>Bush, George H.W.</v>
      </c>
      <c r="W1315" t="str">
        <f>VLOOKUP(A1315,'national-winners'!$A$2:$B$13,2,0)</f>
        <v>Clinton, Bill</v>
      </c>
      <c r="X1315" t="str">
        <f t="shared" si="62"/>
        <v xml:space="preserve"> George H.W. Bush (W)</v>
      </c>
    </row>
    <row r="1316" spans="1:24" x14ac:dyDescent="0.25">
      <c r="A1316">
        <v>1992</v>
      </c>
      <c r="B1316" t="s">
        <v>30</v>
      </c>
      <c r="C1316" t="s">
        <v>31</v>
      </c>
      <c r="D1316">
        <v>2</v>
      </c>
      <c r="E1316">
        <v>94</v>
      </c>
      <c r="F1316">
        <v>81</v>
      </c>
      <c r="G1316" t="s">
        <v>16</v>
      </c>
      <c r="H1316" t="s">
        <v>232</v>
      </c>
      <c r="I1316" t="str">
        <f t="shared" si="60"/>
        <v>Marrou, Andre(L)</v>
      </c>
      <c r="J1316" t="s">
        <v>29</v>
      </c>
      <c r="K1316" t="b">
        <v>0</v>
      </c>
      <c r="L1316">
        <v>1378</v>
      </c>
      <c r="M1316">
        <v>258506</v>
      </c>
      <c r="N1316">
        <v>20171015</v>
      </c>
      <c r="O1316" t="s">
        <v>19</v>
      </c>
      <c r="P1316" t="str">
        <f>IF(VLOOKUP(A1316,'national-winners'!$A$2:$B$13,2,0)=H1316,"W","L")</f>
        <v>L</v>
      </c>
      <c r="Q1316">
        <f>MATCH(C1316,'state-winning-votes'!A:A,0)</f>
        <v>3</v>
      </c>
      <c r="R1316">
        <f>MATCH(A1316,'state-winning-votes'!$A$2:$L$2,0)</f>
        <v>6</v>
      </c>
      <c r="S1316" cm="1">
        <f t="array" ref="S1316">INDEX('state-winning-votes'!$A$1:$L$53,$Q1316,$R1316)</f>
        <v>102000</v>
      </c>
      <c r="T1316">
        <f>INDEX('state-winning-votes'!$A$1:$L$53,MATCH($C1316,'state-winning-votes'!$A:$A,0),MATCH($A1316,'state-winning-votes'!$A$2:$L$2,0))</f>
        <v>102000</v>
      </c>
      <c r="U1316" t="str">
        <f t="shared" si="61"/>
        <v>Bush, George H.W.</v>
      </c>
      <c r="V1316" t="str">
        <f>_xlfn.XLOOKUP(INDEX('state-winning-votes'!$A$1:$L$53,MATCH($C1316,'state-winning-votes'!$A:$A,0),MATCH($A1316,'state-winning-votes'!$A$2:$L$2,0)),$L:$L,$H:$H)</f>
        <v>Bush, George H.W.</v>
      </c>
      <c r="W1316" t="str">
        <f>VLOOKUP(A1316,'national-winners'!$A$2:$B$13,2,0)</f>
        <v>Clinton, Bill</v>
      </c>
      <c r="X1316" t="str">
        <f t="shared" si="62"/>
        <v xml:space="preserve"> George H.W. Bush (W)</v>
      </c>
    </row>
    <row r="1317" spans="1:24" x14ac:dyDescent="0.25">
      <c r="A1317">
        <v>1992</v>
      </c>
      <c r="B1317" t="s">
        <v>30</v>
      </c>
      <c r="C1317" t="s">
        <v>31</v>
      </c>
      <c r="D1317">
        <v>2</v>
      </c>
      <c r="E1317">
        <v>94</v>
      </c>
      <c r="F1317">
        <v>81</v>
      </c>
      <c r="G1317" t="s">
        <v>16</v>
      </c>
      <c r="H1317" t="s">
        <v>48</v>
      </c>
      <c r="I1317" t="str">
        <f t="shared" si="60"/>
        <v>Larouche, Lyndon, Jr.(L)</v>
      </c>
      <c r="J1317" t="s">
        <v>235</v>
      </c>
      <c r="K1317" t="b">
        <v>0</v>
      </c>
      <c r="L1317">
        <v>469</v>
      </c>
      <c r="M1317">
        <v>258506</v>
      </c>
      <c r="N1317">
        <v>20171015</v>
      </c>
      <c r="O1317" t="s">
        <v>19</v>
      </c>
      <c r="P1317" t="str">
        <f>IF(VLOOKUP(A1317,'national-winners'!$A$2:$B$13,2,0)=H1317,"W","L")</f>
        <v>L</v>
      </c>
      <c r="Q1317">
        <f>MATCH(C1317,'state-winning-votes'!A:A,0)</f>
        <v>3</v>
      </c>
      <c r="R1317">
        <f>MATCH(A1317,'state-winning-votes'!$A$2:$L$2,0)</f>
        <v>6</v>
      </c>
      <c r="S1317" cm="1">
        <f t="array" ref="S1317">INDEX('state-winning-votes'!$A$1:$L$53,$Q1317,$R1317)</f>
        <v>102000</v>
      </c>
      <c r="T1317">
        <f>INDEX('state-winning-votes'!$A$1:$L$53,MATCH($C1317,'state-winning-votes'!$A:$A,0),MATCH($A1317,'state-winning-votes'!$A$2:$L$2,0))</f>
        <v>102000</v>
      </c>
      <c r="U1317" t="str">
        <f t="shared" si="61"/>
        <v>Bush, George H.W.</v>
      </c>
      <c r="V1317" t="str">
        <f>_xlfn.XLOOKUP(INDEX('state-winning-votes'!$A$1:$L$53,MATCH($C1317,'state-winning-votes'!$A:$A,0),MATCH($A1317,'state-winning-votes'!$A$2:$L$2,0)),$L:$L,$H:$H)</f>
        <v>Bush, George H.W.</v>
      </c>
      <c r="W1317" t="str">
        <f>VLOOKUP(A1317,'national-winners'!$A$2:$B$13,2,0)</f>
        <v>Clinton, Bill</v>
      </c>
      <c r="X1317" t="str">
        <f t="shared" si="62"/>
        <v xml:space="preserve"> George H.W. Bush (W)</v>
      </c>
    </row>
    <row r="1318" spans="1:24" x14ac:dyDescent="0.25">
      <c r="A1318">
        <v>1992</v>
      </c>
      <c r="B1318" t="s">
        <v>30</v>
      </c>
      <c r="C1318" t="s">
        <v>31</v>
      </c>
      <c r="D1318">
        <v>2</v>
      </c>
      <c r="E1318">
        <v>94</v>
      </c>
      <c r="F1318">
        <v>81</v>
      </c>
      <c r="G1318" t="s">
        <v>16</v>
      </c>
      <c r="H1318" t="s">
        <v>236</v>
      </c>
      <c r="I1318" t="str">
        <f t="shared" si="60"/>
        <v>Hagelin, John(L)</v>
      </c>
      <c r="J1318" t="s">
        <v>237</v>
      </c>
      <c r="K1318" t="b">
        <v>0</v>
      </c>
      <c r="L1318">
        <v>433</v>
      </c>
      <c r="M1318">
        <v>258506</v>
      </c>
      <c r="N1318">
        <v>20171015</v>
      </c>
      <c r="O1318" t="s">
        <v>19</v>
      </c>
      <c r="P1318" t="str">
        <f>IF(VLOOKUP(A1318,'national-winners'!$A$2:$B$13,2,0)=H1318,"W","L")</f>
        <v>L</v>
      </c>
      <c r="Q1318">
        <f>MATCH(C1318,'state-winning-votes'!A:A,0)</f>
        <v>3</v>
      </c>
      <c r="R1318">
        <f>MATCH(A1318,'state-winning-votes'!$A$2:$L$2,0)</f>
        <v>6</v>
      </c>
      <c r="S1318" cm="1">
        <f t="array" ref="S1318">INDEX('state-winning-votes'!$A$1:$L$53,$Q1318,$R1318)</f>
        <v>102000</v>
      </c>
      <c r="T1318">
        <f>INDEX('state-winning-votes'!$A$1:$L$53,MATCH($C1318,'state-winning-votes'!$A:$A,0),MATCH($A1318,'state-winning-votes'!$A$2:$L$2,0))</f>
        <v>102000</v>
      </c>
      <c r="U1318" t="str">
        <f t="shared" si="61"/>
        <v>Bush, George H.W.</v>
      </c>
      <c r="V1318" t="str">
        <f>_xlfn.XLOOKUP(INDEX('state-winning-votes'!$A$1:$L$53,MATCH($C1318,'state-winning-votes'!$A:$A,0),MATCH($A1318,'state-winning-votes'!$A$2:$L$2,0)),$L:$L,$H:$H)</f>
        <v>Bush, George H.W.</v>
      </c>
      <c r="W1318" t="str">
        <f>VLOOKUP(A1318,'national-winners'!$A$2:$B$13,2,0)</f>
        <v>Clinton, Bill</v>
      </c>
      <c r="X1318" t="str">
        <f t="shared" si="62"/>
        <v xml:space="preserve"> George H.W. Bush (W)</v>
      </c>
    </row>
    <row r="1319" spans="1:24" x14ac:dyDescent="0.25">
      <c r="A1319">
        <v>1992</v>
      </c>
      <c r="B1319" t="s">
        <v>30</v>
      </c>
      <c r="C1319" t="s">
        <v>31</v>
      </c>
      <c r="D1319">
        <v>2</v>
      </c>
      <c r="E1319">
        <v>94</v>
      </c>
      <c r="F1319">
        <v>81</v>
      </c>
      <c r="G1319" t="s">
        <v>16</v>
      </c>
      <c r="H1319" t="s">
        <v>238</v>
      </c>
      <c r="I1319" t="str">
        <f t="shared" si="60"/>
        <v>Phillips, Howard(L)</v>
      </c>
      <c r="J1319" t="s">
        <v>239</v>
      </c>
      <c r="K1319" t="b">
        <v>0</v>
      </c>
      <c r="L1319">
        <v>377</v>
      </c>
      <c r="M1319">
        <v>258506</v>
      </c>
      <c r="N1319">
        <v>20171015</v>
      </c>
      <c r="O1319" t="s">
        <v>19</v>
      </c>
      <c r="P1319" t="str">
        <f>IF(VLOOKUP(A1319,'national-winners'!$A$2:$B$13,2,0)=H1319,"W","L")</f>
        <v>L</v>
      </c>
      <c r="Q1319">
        <f>MATCH(C1319,'state-winning-votes'!A:A,0)</f>
        <v>3</v>
      </c>
      <c r="R1319">
        <f>MATCH(A1319,'state-winning-votes'!$A$2:$L$2,0)</f>
        <v>6</v>
      </c>
      <c r="S1319" cm="1">
        <f t="array" ref="S1319">INDEX('state-winning-votes'!$A$1:$L$53,$Q1319,$R1319)</f>
        <v>102000</v>
      </c>
      <c r="T1319">
        <f>INDEX('state-winning-votes'!$A$1:$L$53,MATCH($C1319,'state-winning-votes'!$A:$A,0),MATCH($A1319,'state-winning-votes'!$A$2:$L$2,0))</f>
        <v>102000</v>
      </c>
      <c r="U1319" t="str">
        <f t="shared" si="61"/>
        <v>Bush, George H.W.</v>
      </c>
      <c r="V1319" t="str">
        <f>_xlfn.XLOOKUP(INDEX('state-winning-votes'!$A$1:$L$53,MATCH($C1319,'state-winning-votes'!$A:$A,0),MATCH($A1319,'state-winning-votes'!$A$2:$L$2,0)),$L:$L,$H:$H)</f>
        <v>Bush, George H.W.</v>
      </c>
      <c r="W1319" t="str">
        <f>VLOOKUP(A1319,'national-winners'!$A$2:$B$13,2,0)</f>
        <v>Clinton, Bill</v>
      </c>
      <c r="X1319" t="str">
        <f t="shared" si="62"/>
        <v xml:space="preserve"> George H.W. Bush (W)</v>
      </c>
    </row>
    <row r="1320" spans="1:24" x14ac:dyDescent="0.25">
      <c r="A1320">
        <v>1992</v>
      </c>
      <c r="B1320" t="s">
        <v>30</v>
      </c>
      <c r="C1320" t="s">
        <v>31</v>
      </c>
      <c r="D1320">
        <v>2</v>
      </c>
      <c r="E1320">
        <v>94</v>
      </c>
      <c r="F1320">
        <v>81</v>
      </c>
      <c r="G1320" t="s">
        <v>16</v>
      </c>
      <c r="I1320" t="str">
        <f t="shared" si="60"/>
        <v>(L)</v>
      </c>
      <c r="K1320" t="b">
        <v>1</v>
      </c>
      <c r="L1320">
        <v>365</v>
      </c>
      <c r="M1320">
        <v>258506</v>
      </c>
      <c r="N1320">
        <v>20171015</v>
      </c>
      <c r="O1320" t="s">
        <v>19</v>
      </c>
      <c r="P1320" t="str">
        <f>IF(VLOOKUP(A1320,'national-winners'!$A$2:$B$13,2,0)=H1320,"W","L")</f>
        <v>L</v>
      </c>
      <c r="Q1320">
        <f>MATCH(C1320,'state-winning-votes'!A:A,0)</f>
        <v>3</v>
      </c>
      <c r="R1320">
        <f>MATCH(A1320,'state-winning-votes'!$A$2:$L$2,0)</f>
        <v>6</v>
      </c>
      <c r="S1320" cm="1">
        <f t="array" ref="S1320">INDEX('state-winning-votes'!$A$1:$L$53,$Q1320,$R1320)</f>
        <v>102000</v>
      </c>
      <c r="T1320">
        <f>INDEX('state-winning-votes'!$A$1:$L$53,MATCH($C1320,'state-winning-votes'!$A:$A,0),MATCH($A1320,'state-winning-votes'!$A$2:$L$2,0))</f>
        <v>102000</v>
      </c>
      <c r="U1320" t="str">
        <f t="shared" si="61"/>
        <v>Bush, George H.W.</v>
      </c>
      <c r="V1320" t="str">
        <f>_xlfn.XLOOKUP(INDEX('state-winning-votes'!$A$1:$L$53,MATCH($C1320,'state-winning-votes'!$A:$A,0),MATCH($A1320,'state-winning-votes'!$A$2:$L$2,0)),$L:$L,$H:$H)</f>
        <v>Bush, George H.W.</v>
      </c>
      <c r="W1320" t="str">
        <f>VLOOKUP(A1320,'national-winners'!$A$2:$B$13,2,0)</f>
        <v>Clinton, Bill</v>
      </c>
      <c r="X1320" t="str">
        <f t="shared" si="62"/>
        <v xml:space="preserve"> George H.W. Bush (W)</v>
      </c>
    </row>
    <row r="1321" spans="1:24" x14ac:dyDescent="0.25">
      <c r="A1321">
        <v>1992</v>
      </c>
      <c r="B1321" t="s">
        <v>30</v>
      </c>
      <c r="C1321" t="s">
        <v>31</v>
      </c>
      <c r="D1321">
        <v>2</v>
      </c>
      <c r="E1321">
        <v>94</v>
      </c>
      <c r="F1321">
        <v>81</v>
      </c>
      <c r="G1321" t="s">
        <v>16</v>
      </c>
      <c r="H1321" t="s">
        <v>210</v>
      </c>
      <c r="I1321" t="str">
        <f t="shared" si="60"/>
        <v>Fulani, Lenora(L)</v>
      </c>
      <c r="J1321" t="s">
        <v>211</v>
      </c>
      <c r="K1321" t="b">
        <v>0</v>
      </c>
      <c r="L1321">
        <v>330</v>
      </c>
      <c r="M1321">
        <v>258506</v>
      </c>
      <c r="N1321">
        <v>20171015</v>
      </c>
      <c r="O1321" t="s">
        <v>19</v>
      </c>
      <c r="P1321" t="str">
        <f>IF(VLOOKUP(A1321,'national-winners'!$A$2:$B$13,2,0)=H1321,"W","L")</f>
        <v>L</v>
      </c>
      <c r="Q1321">
        <f>MATCH(C1321,'state-winning-votes'!A:A,0)</f>
        <v>3</v>
      </c>
      <c r="R1321">
        <f>MATCH(A1321,'state-winning-votes'!$A$2:$L$2,0)</f>
        <v>6</v>
      </c>
      <c r="S1321" cm="1">
        <f t="array" ref="S1321">INDEX('state-winning-votes'!$A$1:$L$53,$Q1321,$R1321)</f>
        <v>102000</v>
      </c>
      <c r="T1321">
        <f>INDEX('state-winning-votes'!$A$1:$L$53,MATCH($C1321,'state-winning-votes'!$A:$A,0),MATCH($A1321,'state-winning-votes'!$A$2:$L$2,0))</f>
        <v>102000</v>
      </c>
      <c r="U1321" t="str">
        <f t="shared" si="61"/>
        <v>Bush, George H.W.</v>
      </c>
      <c r="V1321" t="str">
        <f>_xlfn.XLOOKUP(INDEX('state-winning-votes'!$A$1:$L$53,MATCH($C1321,'state-winning-votes'!$A:$A,0),MATCH($A1321,'state-winning-votes'!$A$2:$L$2,0)),$L:$L,$H:$H)</f>
        <v>Bush, George H.W.</v>
      </c>
      <c r="W1321" t="str">
        <f>VLOOKUP(A1321,'national-winners'!$A$2:$B$13,2,0)</f>
        <v>Clinton, Bill</v>
      </c>
      <c r="X1321" t="str">
        <f t="shared" si="62"/>
        <v xml:space="preserve"> George H.W. Bush (W)</v>
      </c>
    </row>
    <row r="1322" spans="1:24" x14ac:dyDescent="0.25">
      <c r="A1322">
        <v>1992</v>
      </c>
      <c r="B1322" t="s">
        <v>32</v>
      </c>
      <c r="C1322" t="s">
        <v>33</v>
      </c>
      <c r="D1322">
        <v>4</v>
      </c>
      <c r="E1322">
        <v>86</v>
      </c>
      <c r="F1322">
        <v>61</v>
      </c>
      <c r="G1322" t="s">
        <v>16</v>
      </c>
      <c r="H1322" t="s">
        <v>207</v>
      </c>
      <c r="I1322" t="str">
        <f t="shared" si="60"/>
        <v>Bush, George H.W.(L)</v>
      </c>
      <c r="J1322" t="s">
        <v>21</v>
      </c>
      <c r="K1322" t="b">
        <v>0</v>
      </c>
      <c r="L1322">
        <v>572086</v>
      </c>
      <c r="M1322">
        <v>1486975</v>
      </c>
      <c r="N1322">
        <v>20171015</v>
      </c>
      <c r="O1322" t="s">
        <v>19</v>
      </c>
      <c r="P1322" t="str">
        <f>IF(VLOOKUP(A1322,'national-winners'!$A$2:$B$13,2,0)=H1322,"W","L")</f>
        <v>L</v>
      </c>
      <c r="Q1322">
        <f>MATCH(C1322,'state-winning-votes'!A:A,0)</f>
        <v>6</v>
      </c>
      <c r="R1322">
        <f>MATCH(A1322,'state-winning-votes'!$A$2:$L$2,0)</f>
        <v>6</v>
      </c>
      <c r="S1322" cm="1">
        <f t="array" ref="S1322">INDEX('state-winning-votes'!$A$1:$L$53,$Q1322,$R1322)</f>
        <v>572086</v>
      </c>
      <c r="T1322">
        <f>INDEX('state-winning-votes'!$A$1:$L$53,MATCH($C1322,'state-winning-votes'!$A:$A,0),MATCH($A1322,'state-winning-votes'!$A$2:$L$2,0))</f>
        <v>572086</v>
      </c>
      <c r="U1322" t="str">
        <f t="shared" si="61"/>
        <v>Bush, George H.W.</v>
      </c>
      <c r="V1322" t="str">
        <f>_xlfn.XLOOKUP(INDEX('state-winning-votes'!$A$1:$L$53,MATCH($C1322,'state-winning-votes'!$A:$A,0),MATCH($A1322,'state-winning-votes'!$A$2:$L$2,0)),$L:$L,$H:$H)</f>
        <v>Bush, George H.W.</v>
      </c>
      <c r="W1322" t="str">
        <f>VLOOKUP(A1322,'national-winners'!$A$2:$B$13,2,0)</f>
        <v>Clinton, Bill</v>
      </c>
      <c r="X1322" t="str">
        <f t="shared" si="62"/>
        <v xml:space="preserve"> George H.W. Bush (W)</v>
      </c>
    </row>
    <row r="1323" spans="1:24" x14ac:dyDescent="0.25">
      <c r="A1323">
        <v>1992</v>
      </c>
      <c r="B1323" t="s">
        <v>32</v>
      </c>
      <c r="C1323" t="s">
        <v>33</v>
      </c>
      <c r="D1323">
        <v>4</v>
      </c>
      <c r="E1323">
        <v>86</v>
      </c>
      <c r="F1323">
        <v>61</v>
      </c>
      <c r="G1323" t="s">
        <v>16</v>
      </c>
      <c r="H1323" t="s">
        <v>230</v>
      </c>
      <c r="I1323" t="str">
        <f t="shared" si="60"/>
        <v>Clinton, Bill(W)</v>
      </c>
      <c r="J1323" t="s">
        <v>18</v>
      </c>
      <c r="K1323" t="b">
        <v>0</v>
      </c>
      <c r="L1323">
        <v>543050</v>
      </c>
      <c r="M1323">
        <v>1486975</v>
      </c>
      <c r="N1323">
        <v>20171015</v>
      </c>
      <c r="O1323" t="s">
        <v>19</v>
      </c>
      <c r="P1323" t="str">
        <f>IF(VLOOKUP(A1323,'national-winners'!$A$2:$B$13,2,0)=H1323,"W","L")</f>
        <v>W</v>
      </c>
      <c r="Q1323">
        <f>MATCH(C1323,'state-winning-votes'!A:A,0)</f>
        <v>6</v>
      </c>
      <c r="R1323">
        <f>MATCH(A1323,'state-winning-votes'!$A$2:$L$2,0)</f>
        <v>6</v>
      </c>
      <c r="S1323" cm="1">
        <f t="array" ref="S1323">INDEX('state-winning-votes'!$A$1:$L$53,$Q1323,$R1323)</f>
        <v>572086</v>
      </c>
      <c r="T1323">
        <f>INDEX('state-winning-votes'!$A$1:$L$53,MATCH($C1323,'state-winning-votes'!$A:$A,0),MATCH($A1323,'state-winning-votes'!$A$2:$L$2,0))</f>
        <v>572086</v>
      </c>
      <c r="U1323" t="str">
        <f t="shared" si="61"/>
        <v>Bush, George H.W.</v>
      </c>
      <c r="V1323" t="str">
        <f>_xlfn.XLOOKUP(INDEX('state-winning-votes'!$A$1:$L$53,MATCH($C1323,'state-winning-votes'!$A:$A,0),MATCH($A1323,'state-winning-votes'!$A$2:$L$2,0)),$L:$L,$H:$H)</f>
        <v>Bush, George H.W.</v>
      </c>
      <c r="W1323" t="str">
        <f>VLOOKUP(A1323,'national-winners'!$A$2:$B$13,2,0)</f>
        <v>Clinton, Bill</v>
      </c>
      <c r="X1323" t="str">
        <f t="shared" si="62"/>
        <v xml:space="preserve"> George H.W. Bush (W)</v>
      </c>
    </row>
    <row r="1324" spans="1:24" x14ac:dyDescent="0.25">
      <c r="A1324">
        <v>1992</v>
      </c>
      <c r="B1324" t="s">
        <v>32</v>
      </c>
      <c r="C1324" t="s">
        <v>33</v>
      </c>
      <c r="D1324">
        <v>4</v>
      </c>
      <c r="E1324">
        <v>86</v>
      </c>
      <c r="F1324">
        <v>61</v>
      </c>
      <c r="G1324" t="s">
        <v>16</v>
      </c>
      <c r="H1324" t="s">
        <v>231</v>
      </c>
      <c r="I1324" t="str">
        <f t="shared" si="60"/>
        <v>Perot, Ross(L)</v>
      </c>
      <c r="J1324" t="s">
        <v>35</v>
      </c>
      <c r="K1324" t="b">
        <v>0</v>
      </c>
      <c r="L1324">
        <v>353741</v>
      </c>
      <c r="M1324">
        <v>1486975</v>
      </c>
      <c r="N1324">
        <v>20171015</v>
      </c>
      <c r="O1324" t="s">
        <v>19</v>
      </c>
      <c r="P1324" t="str">
        <f>IF(VLOOKUP(A1324,'national-winners'!$A$2:$B$13,2,0)=H1324,"W","L")</f>
        <v>L</v>
      </c>
      <c r="Q1324">
        <f>MATCH(C1324,'state-winning-votes'!A:A,0)</f>
        <v>6</v>
      </c>
      <c r="R1324">
        <f>MATCH(A1324,'state-winning-votes'!$A$2:$L$2,0)</f>
        <v>6</v>
      </c>
      <c r="S1324" cm="1">
        <f t="array" ref="S1324">INDEX('state-winning-votes'!$A$1:$L$53,$Q1324,$R1324)</f>
        <v>572086</v>
      </c>
      <c r="T1324">
        <f>INDEX('state-winning-votes'!$A$1:$L$53,MATCH($C1324,'state-winning-votes'!$A:$A,0),MATCH($A1324,'state-winning-votes'!$A$2:$L$2,0))</f>
        <v>572086</v>
      </c>
      <c r="U1324" t="str">
        <f t="shared" si="61"/>
        <v>Bush, George H.W.</v>
      </c>
      <c r="V1324" t="str">
        <f>_xlfn.XLOOKUP(INDEX('state-winning-votes'!$A$1:$L$53,MATCH($C1324,'state-winning-votes'!$A:$A,0),MATCH($A1324,'state-winning-votes'!$A$2:$L$2,0)),$L:$L,$H:$H)</f>
        <v>Bush, George H.W.</v>
      </c>
      <c r="W1324" t="str">
        <f>VLOOKUP(A1324,'national-winners'!$A$2:$B$13,2,0)</f>
        <v>Clinton, Bill</v>
      </c>
      <c r="X1324" t="str">
        <f t="shared" si="62"/>
        <v xml:space="preserve"> George H.W. Bush (W)</v>
      </c>
    </row>
    <row r="1325" spans="1:24" x14ac:dyDescent="0.25">
      <c r="A1325">
        <v>1992</v>
      </c>
      <c r="B1325" t="s">
        <v>32</v>
      </c>
      <c r="C1325" t="s">
        <v>33</v>
      </c>
      <c r="D1325">
        <v>4</v>
      </c>
      <c r="E1325">
        <v>86</v>
      </c>
      <c r="F1325">
        <v>61</v>
      </c>
      <c r="G1325" t="s">
        <v>16</v>
      </c>
      <c r="H1325" t="s">
        <v>233</v>
      </c>
      <c r="I1325" t="str">
        <f t="shared" si="60"/>
        <v>Gritz, James ""Bo""(L)</v>
      </c>
      <c r="J1325" t="s">
        <v>35</v>
      </c>
      <c r="K1325" t="b">
        <v>0</v>
      </c>
      <c r="L1325">
        <v>8141</v>
      </c>
      <c r="M1325">
        <v>1486975</v>
      </c>
      <c r="N1325">
        <v>20171015</v>
      </c>
      <c r="O1325" t="s">
        <v>19</v>
      </c>
      <c r="P1325" t="str">
        <f>IF(VLOOKUP(A1325,'national-winners'!$A$2:$B$13,2,0)=H1325,"W","L")</f>
        <v>L</v>
      </c>
      <c r="Q1325">
        <f>MATCH(C1325,'state-winning-votes'!A:A,0)</f>
        <v>6</v>
      </c>
      <c r="R1325">
        <f>MATCH(A1325,'state-winning-votes'!$A$2:$L$2,0)</f>
        <v>6</v>
      </c>
      <c r="S1325" cm="1">
        <f t="array" ref="S1325">INDEX('state-winning-votes'!$A$1:$L$53,$Q1325,$R1325)</f>
        <v>572086</v>
      </c>
      <c r="T1325">
        <f>INDEX('state-winning-votes'!$A$1:$L$53,MATCH($C1325,'state-winning-votes'!$A:$A,0),MATCH($A1325,'state-winning-votes'!$A$2:$L$2,0))</f>
        <v>572086</v>
      </c>
      <c r="U1325" t="str">
        <f t="shared" si="61"/>
        <v>Bush, George H.W.</v>
      </c>
      <c r="V1325" t="str">
        <f>_xlfn.XLOOKUP(INDEX('state-winning-votes'!$A$1:$L$53,MATCH($C1325,'state-winning-votes'!$A:$A,0),MATCH($A1325,'state-winning-votes'!$A$2:$L$2,0)),$L:$L,$H:$H)</f>
        <v>Bush, George H.W.</v>
      </c>
      <c r="W1325" t="str">
        <f>VLOOKUP(A1325,'national-winners'!$A$2:$B$13,2,0)</f>
        <v>Clinton, Bill</v>
      </c>
      <c r="X1325" t="str">
        <f t="shared" si="62"/>
        <v xml:space="preserve"> George H.W. Bush (W)</v>
      </c>
    </row>
    <row r="1326" spans="1:24" x14ac:dyDescent="0.25">
      <c r="A1326">
        <v>1992</v>
      </c>
      <c r="B1326" t="s">
        <v>32</v>
      </c>
      <c r="C1326" t="s">
        <v>33</v>
      </c>
      <c r="D1326">
        <v>4</v>
      </c>
      <c r="E1326">
        <v>86</v>
      </c>
      <c r="F1326">
        <v>61</v>
      </c>
      <c r="G1326" t="s">
        <v>16</v>
      </c>
      <c r="H1326" t="s">
        <v>232</v>
      </c>
      <c r="I1326" t="str">
        <f t="shared" si="60"/>
        <v>Marrou, Andre(L)</v>
      </c>
      <c r="J1326" t="s">
        <v>29</v>
      </c>
      <c r="K1326" t="b">
        <v>0</v>
      </c>
      <c r="L1326">
        <v>6759</v>
      </c>
      <c r="M1326">
        <v>1486975</v>
      </c>
      <c r="N1326">
        <v>20171015</v>
      </c>
      <c r="O1326" t="s">
        <v>19</v>
      </c>
      <c r="P1326" t="str">
        <f>IF(VLOOKUP(A1326,'national-winners'!$A$2:$B$13,2,0)=H1326,"W","L")</f>
        <v>L</v>
      </c>
      <c r="Q1326">
        <f>MATCH(C1326,'state-winning-votes'!A:A,0)</f>
        <v>6</v>
      </c>
      <c r="R1326">
        <f>MATCH(A1326,'state-winning-votes'!$A$2:$L$2,0)</f>
        <v>6</v>
      </c>
      <c r="S1326" cm="1">
        <f t="array" ref="S1326">INDEX('state-winning-votes'!$A$1:$L$53,$Q1326,$R1326)</f>
        <v>572086</v>
      </c>
      <c r="T1326">
        <f>INDEX('state-winning-votes'!$A$1:$L$53,MATCH($C1326,'state-winning-votes'!$A:$A,0),MATCH($A1326,'state-winning-votes'!$A$2:$L$2,0))</f>
        <v>572086</v>
      </c>
      <c r="U1326" t="str">
        <f t="shared" si="61"/>
        <v>Bush, George H.W.</v>
      </c>
      <c r="V1326" t="str">
        <f>_xlfn.XLOOKUP(INDEX('state-winning-votes'!$A$1:$L$53,MATCH($C1326,'state-winning-votes'!$A:$A,0),MATCH($A1326,'state-winning-votes'!$A$2:$L$2,0)),$L:$L,$H:$H)</f>
        <v>Bush, George H.W.</v>
      </c>
      <c r="W1326" t="str">
        <f>VLOOKUP(A1326,'national-winners'!$A$2:$B$13,2,0)</f>
        <v>Clinton, Bill</v>
      </c>
      <c r="X1326" t="str">
        <f t="shared" si="62"/>
        <v xml:space="preserve"> George H.W. Bush (W)</v>
      </c>
    </row>
    <row r="1327" spans="1:24" x14ac:dyDescent="0.25">
      <c r="A1327">
        <v>1992</v>
      </c>
      <c r="B1327" t="s">
        <v>32</v>
      </c>
      <c r="C1327" t="s">
        <v>33</v>
      </c>
      <c r="D1327">
        <v>4</v>
      </c>
      <c r="E1327">
        <v>86</v>
      </c>
      <c r="F1327">
        <v>61</v>
      </c>
      <c r="G1327" t="s">
        <v>16</v>
      </c>
      <c r="H1327" t="s">
        <v>236</v>
      </c>
      <c r="I1327" t="str">
        <f t="shared" si="60"/>
        <v>Hagelin, John(L)</v>
      </c>
      <c r="J1327" t="s">
        <v>237</v>
      </c>
      <c r="K1327" t="b">
        <v>0</v>
      </c>
      <c r="L1327">
        <v>2267</v>
      </c>
      <c r="M1327">
        <v>1486975</v>
      </c>
      <c r="N1327">
        <v>20171015</v>
      </c>
      <c r="O1327" t="s">
        <v>19</v>
      </c>
      <c r="P1327" t="str">
        <f>IF(VLOOKUP(A1327,'national-winners'!$A$2:$B$13,2,0)=H1327,"W","L")</f>
        <v>L</v>
      </c>
      <c r="Q1327">
        <f>MATCH(C1327,'state-winning-votes'!A:A,0)</f>
        <v>6</v>
      </c>
      <c r="R1327">
        <f>MATCH(A1327,'state-winning-votes'!$A$2:$L$2,0)</f>
        <v>6</v>
      </c>
      <c r="S1327" cm="1">
        <f t="array" ref="S1327">INDEX('state-winning-votes'!$A$1:$L$53,$Q1327,$R1327)</f>
        <v>572086</v>
      </c>
      <c r="T1327">
        <f>INDEX('state-winning-votes'!$A$1:$L$53,MATCH($C1327,'state-winning-votes'!$A:$A,0),MATCH($A1327,'state-winning-votes'!$A$2:$L$2,0))</f>
        <v>572086</v>
      </c>
      <c r="U1327" t="str">
        <f t="shared" si="61"/>
        <v>Bush, George H.W.</v>
      </c>
      <c r="V1327" t="str">
        <f>_xlfn.XLOOKUP(INDEX('state-winning-votes'!$A$1:$L$53,MATCH($C1327,'state-winning-votes'!$A:$A,0),MATCH($A1327,'state-winning-votes'!$A$2:$L$2,0)),$L:$L,$H:$H)</f>
        <v>Bush, George H.W.</v>
      </c>
      <c r="W1327" t="str">
        <f>VLOOKUP(A1327,'national-winners'!$A$2:$B$13,2,0)</f>
        <v>Clinton, Bill</v>
      </c>
      <c r="X1327" t="str">
        <f t="shared" si="62"/>
        <v xml:space="preserve"> George H.W. Bush (W)</v>
      </c>
    </row>
    <row r="1328" spans="1:24" x14ac:dyDescent="0.25">
      <c r="A1328">
        <v>1992</v>
      </c>
      <c r="B1328" t="s">
        <v>32</v>
      </c>
      <c r="C1328" t="s">
        <v>33</v>
      </c>
      <c r="D1328">
        <v>4</v>
      </c>
      <c r="E1328">
        <v>86</v>
      </c>
      <c r="F1328">
        <v>61</v>
      </c>
      <c r="G1328" t="s">
        <v>16</v>
      </c>
      <c r="H1328" t="s">
        <v>210</v>
      </c>
      <c r="I1328" t="str">
        <f t="shared" si="60"/>
        <v>Fulani, Lenora(L)</v>
      </c>
      <c r="J1328" t="s">
        <v>211</v>
      </c>
      <c r="K1328" t="b">
        <v>0</v>
      </c>
      <c r="L1328">
        <v>923</v>
      </c>
      <c r="M1328">
        <v>1486975</v>
      </c>
      <c r="N1328">
        <v>20171015</v>
      </c>
      <c r="O1328" t="s">
        <v>19</v>
      </c>
      <c r="P1328" t="str">
        <f>IF(VLOOKUP(A1328,'national-winners'!$A$2:$B$13,2,0)=H1328,"W","L")</f>
        <v>L</v>
      </c>
      <c r="Q1328">
        <f>MATCH(C1328,'state-winning-votes'!A:A,0)</f>
        <v>6</v>
      </c>
      <c r="R1328">
        <f>MATCH(A1328,'state-winning-votes'!$A$2:$L$2,0)</f>
        <v>6</v>
      </c>
      <c r="S1328" cm="1">
        <f t="array" ref="S1328">INDEX('state-winning-votes'!$A$1:$L$53,$Q1328,$R1328)</f>
        <v>572086</v>
      </c>
      <c r="T1328">
        <f>INDEX('state-winning-votes'!$A$1:$L$53,MATCH($C1328,'state-winning-votes'!$A:$A,0),MATCH($A1328,'state-winning-votes'!$A$2:$L$2,0))</f>
        <v>572086</v>
      </c>
      <c r="U1328" t="str">
        <f t="shared" si="61"/>
        <v>Bush, George H.W.</v>
      </c>
      <c r="V1328" t="str">
        <f>_xlfn.XLOOKUP(INDEX('state-winning-votes'!$A$1:$L$53,MATCH($C1328,'state-winning-votes'!$A:$A,0),MATCH($A1328,'state-winning-votes'!$A$2:$L$2,0)),$L:$L,$H:$H)</f>
        <v>Bush, George H.W.</v>
      </c>
      <c r="W1328" t="str">
        <f>VLOOKUP(A1328,'national-winners'!$A$2:$B$13,2,0)</f>
        <v>Clinton, Bill</v>
      </c>
      <c r="X1328" t="str">
        <f t="shared" si="62"/>
        <v xml:space="preserve"> George H.W. Bush (W)</v>
      </c>
    </row>
    <row r="1329" spans="1:24" x14ac:dyDescent="0.25">
      <c r="A1329">
        <v>1992</v>
      </c>
      <c r="B1329" t="s">
        <v>32</v>
      </c>
      <c r="C1329" t="s">
        <v>33</v>
      </c>
      <c r="D1329">
        <v>4</v>
      </c>
      <c r="E1329">
        <v>86</v>
      </c>
      <c r="F1329">
        <v>61</v>
      </c>
      <c r="G1329" t="s">
        <v>16</v>
      </c>
      <c r="I1329" t="str">
        <f t="shared" si="60"/>
        <v>(L)</v>
      </c>
      <c r="K1329" t="b">
        <v>1</v>
      </c>
      <c r="L1329">
        <v>8</v>
      </c>
      <c r="M1329">
        <v>1486975</v>
      </c>
      <c r="N1329">
        <v>20171015</v>
      </c>
      <c r="O1329" t="s">
        <v>19</v>
      </c>
      <c r="P1329" t="str">
        <f>IF(VLOOKUP(A1329,'national-winners'!$A$2:$B$13,2,0)=H1329,"W","L")</f>
        <v>L</v>
      </c>
      <c r="Q1329">
        <f>MATCH(C1329,'state-winning-votes'!A:A,0)</f>
        <v>6</v>
      </c>
      <c r="R1329">
        <f>MATCH(A1329,'state-winning-votes'!$A$2:$L$2,0)</f>
        <v>6</v>
      </c>
      <c r="S1329" cm="1">
        <f t="array" ref="S1329">INDEX('state-winning-votes'!$A$1:$L$53,$Q1329,$R1329)</f>
        <v>572086</v>
      </c>
      <c r="T1329">
        <f>INDEX('state-winning-votes'!$A$1:$L$53,MATCH($C1329,'state-winning-votes'!$A:$A,0),MATCH($A1329,'state-winning-votes'!$A$2:$L$2,0))</f>
        <v>572086</v>
      </c>
      <c r="U1329" t="str">
        <f t="shared" si="61"/>
        <v>Bush, George H.W.</v>
      </c>
      <c r="V1329" t="str">
        <f>_xlfn.XLOOKUP(INDEX('state-winning-votes'!$A$1:$L$53,MATCH($C1329,'state-winning-votes'!$A:$A,0),MATCH($A1329,'state-winning-votes'!$A$2:$L$2,0)),$L:$L,$H:$H)</f>
        <v>Bush, George H.W.</v>
      </c>
      <c r="W1329" t="str">
        <f>VLOOKUP(A1329,'national-winners'!$A$2:$B$13,2,0)</f>
        <v>Clinton, Bill</v>
      </c>
      <c r="X1329" t="str">
        <f t="shared" si="62"/>
        <v xml:space="preserve"> George H.W. Bush (W)</v>
      </c>
    </row>
    <row r="1330" spans="1:24" x14ac:dyDescent="0.25">
      <c r="A1330">
        <v>1992</v>
      </c>
      <c r="B1330" t="s">
        <v>40</v>
      </c>
      <c r="C1330" t="s">
        <v>41</v>
      </c>
      <c r="D1330">
        <v>5</v>
      </c>
      <c r="E1330">
        <v>71</v>
      </c>
      <c r="F1330">
        <v>42</v>
      </c>
      <c r="G1330" t="s">
        <v>16</v>
      </c>
      <c r="H1330" t="s">
        <v>230</v>
      </c>
      <c r="I1330" t="str">
        <f t="shared" si="60"/>
        <v>Clinton, Bill(W)</v>
      </c>
      <c r="J1330" t="s">
        <v>18</v>
      </c>
      <c r="K1330" t="b">
        <v>0</v>
      </c>
      <c r="L1330">
        <v>505823</v>
      </c>
      <c r="M1330">
        <v>950653</v>
      </c>
      <c r="N1330">
        <v>20171015</v>
      </c>
      <c r="O1330" t="s">
        <v>19</v>
      </c>
      <c r="P1330" t="str">
        <f>IF(VLOOKUP(A1330,'national-winners'!$A$2:$B$13,2,0)=H1330,"W","L")</f>
        <v>W</v>
      </c>
      <c r="Q1330">
        <f>MATCH(C1330,'state-winning-votes'!A:A,0)</f>
        <v>5</v>
      </c>
      <c r="R1330">
        <f>MATCH(A1330,'state-winning-votes'!$A$2:$L$2,0)</f>
        <v>6</v>
      </c>
      <c r="S1330" cm="1">
        <f t="array" ref="S1330">INDEX('state-winning-votes'!$A$1:$L$53,$Q1330,$R1330)</f>
        <v>505823</v>
      </c>
      <c r="T1330">
        <f>INDEX('state-winning-votes'!$A$1:$L$53,MATCH($C1330,'state-winning-votes'!$A:$A,0),MATCH($A1330,'state-winning-votes'!$A$2:$L$2,0))</f>
        <v>505823</v>
      </c>
      <c r="U1330" t="str">
        <f t="shared" si="61"/>
        <v>Clinton, Bill</v>
      </c>
      <c r="V1330" t="str">
        <f>_xlfn.XLOOKUP(INDEX('state-winning-votes'!$A$1:$L$53,MATCH($C1330,'state-winning-votes'!$A:$A,0),MATCH($A1330,'state-winning-votes'!$A$2:$L$2,0)),$L:$L,$H:$H)</f>
        <v>Clinton, Bill</v>
      </c>
      <c r="W1330" t="str">
        <f>VLOOKUP(A1330,'national-winners'!$A$2:$B$13,2,0)</f>
        <v>Clinton, Bill</v>
      </c>
      <c r="X1330" t="str">
        <f t="shared" si="62"/>
        <v xml:space="preserve"> Bill Clinton (W)</v>
      </c>
    </row>
    <row r="1331" spans="1:24" x14ac:dyDescent="0.25">
      <c r="A1331">
        <v>1992</v>
      </c>
      <c r="B1331" t="s">
        <v>40</v>
      </c>
      <c r="C1331" t="s">
        <v>41</v>
      </c>
      <c r="D1331">
        <v>5</v>
      </c>
      <c r="E1331">
        <v>71</v>
      </c>
      <c r="F1331">
        <v>42</v>
      </c>
      <c r="G1331" t="s">
        <v>16</v>
      </c>
      <c r="H1331" t="s">
        <v>207</v>
      </c>
      <c r="I1331" t="str">
        <f t="shared" si="60"/>
        <v>Bush, George H.W.(L)</v>
      </c>
      <c r="J1331" t="s">
        <v>21</v>
      </c>
      <c r="K1331" t="b">
        <v>0</v>
      </c>
      <c r="L1331">
        <v>337324</v>
      </c>
      <c r="M1331">
        <v>950653</v>
      </c>
      <c r="N1331">
        <v>20171015</v>
      </c>
      <c r="O1331" t="s">
        <v>19</v>
      </c>
      <c r="P1331" t="str">
        <f>IF(VLOOKUP(A1331,'national-winners'!$A$2:$B$13,2,0)=H1331,"W","L")</f>
        <v>L</v>
      </c>
      <c r="Q1331">
        <f>MATCH(C1331,'state-winning-votes'!A:A,0)</f>
        <v>5</v>
      </c>
      <c r="R1331">
        <f>MATCH(A1331,'state-winning-votes'!$A$2:$L$2,0)</f>
        <v>6</v>
      </c>
      <c r="S1331" cm="1">
        <f t="array" ref="S1331">INDEX('state-winning-votes'!$A$1:$L$53,$Q1331,$R1331)</f>
        <v>505823</v>
      </c>
      <c r="T1331">
        <f>INDEX('state-winning-votes'!$A$1:$L$53,MATCH($C1331,'state-winning-votes'!$A:$A,0),MATCH($A1331,'state-winning-votes'!$A$2:$L$2,0))</f>
        <v>505823</v>
      </c>
      <c r="U1331" t="str">
        <f t="shared" si="61"/>
        <v>Clinton, Bill</v>
      </c>
      <c r="V1331" t="str">
        <f>_xlfn.XLOOKUP(INDEX('state-winning-votes'!$A$1:$L$53,MATCH($C1331,'state-winning-votes'!$A:$A,0),MATCH($A1331,'state-winning-votes'!$A$2:$L$2,0)),$L:$L,$H:$H)</f>
        <v>Clinton, Bill</v>
      </c>
      <c r="W1331" t="str">
        <f>VLOOKUP(A1331,'national-winners'!$A$2:$B$13,2,0)</f>
        <v>Clinton, Bill</v>
      </c>
      <c r="X1331" t="str">
        <f t="shared" si="62"/>
        <v xml:space="preserve"> Bill Clinton (W)</v>
      </c>
    </row>
    <row r="1332" spans="1:24" x14ac:dyDescent="0.25">
      <c r="A1332">
        <v>1992</v>
      </c>
      <c r="B1332" t="s">
        <v>40</v>
      </c>
      <c r="C1332" t="s">
        <v>41</v>
      </c>
      <c r="D1332">
        <v>5</v>
      </c>
      <c r="E1332">
        <v>71</v>
      </c>
      <c r="F1332">
        <v>42</v>
      </c>
      <c r="G1332" t="s">
        <v>16</v>
      </c>
      <c r="H1332" t="s">
        <v>231</v>
      </c>
      <c r="I1332" t="str">
        <f t="shared" si="60"/>
        <v>Perot, Ross(L)</v>
      </c>
      <c r="J1332" t="s">
        <v>35</v>
      </c>
      <c r="K1332" t="b">
        <v>0</v>
      </c>
      <c r="L1332">
        <v>99132</v>
      </c>
      <c r="M1332">
        <v>950653</v>
      </c>
      <c r="N1332">
        <v>20171015</v>
      </c>
      <c r="O1332" t="s">
        <v>19</v>
      </c>
      <c r="P1332" t="str">
        <f>IF(VLOOKUP(A1332,'national-winners'!$A$2:$B$13,2,0)=H1332,"W","L")</f>
        <v>L</v>
      </c>
      <c r="Q1332">
        <f>MATCH(C1332,'state-winning-votes'!A:A,0)</f>
        <v>5</v>
      </c>
      <c r="R1332">
        <f>MATCH(A1332,'state-winning-votes'!$A$2:$L$2,0)</f>
        <v>6</v>
      </c>
      <c r="S1332" cm="1">
        <f t="array" ref="S1332">INDEX('state-winning-votes'!$A$1:$L$53,$Q1332,$R1332)</f>
        <v>505823</v>
      </c>
      <c r="T1332">
        <f>INDEX('state-winning-votes'!$A$1:$L$53,MATCH($C1332,'state-winning-votes'!$A:$A,0),MATCH($A1332,'state-winning-votes'!$A$2:$L$2,0))</f>
        <v>505823</v>
      </c>
      <c r="U1332" t="str">
        <f t="shared" si="61"/>
        <v>Clinton, Bill</v>
      </c>
      <c r="V1332" t="str">
        <f>_xlfn.XLOOKUP(INDEX('state-winning-votes'!$A$1:$L$53,MATCH($C1332,'state-winning-votes'!$A:$A,0),MATCH($A1332,'state-winning-votes'!$A$2:$L$2,0)),$L:$L,$H:$H)</f>
        <v>Clinton, Bill</v>
      </c>
      <c r="W1332" t="str">
        <f>VLOOKUP(A1332,'national-winners'!$A$2:$B$13,2,0)</f>
        <v>Clinton, Bill</v>
      </c>
      <c r="X1332" t="str">
        <f t="shared" si="62"/>
        <v xml:space="preserve"> Bill Clinton (W)</v>
      </c>
    </row>
    <row r="1333" spans="1:24" x14ac:dyDescent="0.25">
      <c r="A1333">
        <v>1992</v>
      </c>
      <c r="B1333" t="s">
        <v>40</v>
      </c>
      <c r="C1333" t="s">
        <v>41</v>
      </c>
      <c r="D1333">
        <v>5</v>
      </c>
      <c r="E1333">
        <v>71</v>
      </c>
      <c r="F1333">
        <v>42</v>
      </c>
      <c r="G1333" t="s">
        <v>16</v>
      </c>
      <c r="H1333" t="s">
        <v>59</v>
      </c>
      <c r="I1333" t="str">
        <f t="shared" si="60"/>
        <v>Other(L)</v>
      </c>
      <c r="J1333" t="s">
        <v>35</v>
      </c>
      <c r="K1333" t="b">
        <v>0</v>
      </c>
      <c r="L1333">
        <v>8374</v>
      </c>
      <c r="M1333">
        <v>950653</v>
      </c>
      <c r="N1333">
        <v>20171015</v>
      </c>
      <c r="O1333" t="s">
        <v>19</v>
      </c>
      <c r="P1333" t="str">
        <f>IF(VLOOKUP(A1333,'national-winners'!$A$2:$B$13,2,0)=H1333,"W","L")</f>
        <v>L</v>
      </c>
      <c r="Q1333">
        <f>MATCH(C1333,'state-winning-votes'!A:A,0)</f>
        <v>5</v>
      </c>
      <c r="R1333">
        <f>MATCH(A1333,'state-winning-votes'!$A$2:$L$2,0)</f>
        <v>6</v>
      </c>
      <c r="S1333" cm="1">
        <f t="array" ref="S1333">INDEX('state-winning-votes'!$A$1:$L$53,$Q1333,$R1333)</f>
        <v>505823</v>
      </c>
      <c r="T1333">
        <f>INDEX('state-winning-votes'!$A$1:$L$53,MATCH($C1333,'state-winning-votes'!$A:$A,0),MATCH($A1333,'state-winning-votes'!$A$2:$L$2,0))</f>
        <v>505823</v>
      </c>
      <c r="U1333" t="str">
        <f t="shared" si="61"/>
        <v>Clinton, Bill</v>
      </c>
      <c r="V1333" t="str">
        <f>_xlfn.XLOOKUP(INDEX('state-winning-votes'!$A$1:$L$53,MATCH($C1333,'state-winning-votes'!$A:$A,0),MATCH($A1333,'state-winning-votes'!$A$2:$L$2,0)),$L:$L,$H:$H)</f>
        <v>Clinton, Bill</v>
      </c>
      <c r="W1333" t="str">
        <f>VLOOKUP(A1333,'national-winners'!$A$2:$B$13,2,0)</f>
        <v>Clinton, Bill</v>
      </c>
      <c r="X1333" t="str">
        <f t="shared" si="62"/>
        <v xml:space="preserve"> Bill Clinton (W)</v>
      </c>
    </row>
    <row r="1334" spans="1:24" x14ac:dyDescent="0.25">
      <c r="A1334">
        <v>1992</v>
      </c>
      <c r="B1334" t="s">
        <v>42</v>
      </c>
      <c r="C1334" t="s">
        <v>43</v>
      </c>
      <c r="D1334">
        <v>6</v>
      </c>
      <c r="E1334">
        <v>93</v>
      </c>
      <c r="F1334">
        <v>71</v>
      </c>
      <c r="G1334" t="s">
        <v>16</v>
      </c>
      <c r="H1334" t="s">
        <v>230</v>
      </c>
      <c r="I1334" t="str">
        <f t="shared" si="60"/>
        <v>Clinton, Bill(W)</v>
      </c>
      <c r="J1334" t="s">
        <v>18</v>
      </c>
      <c r="K1334" t="b">
        <v>0</v>
      </c>
      <c r="L1334">
        <v>5121325</v>
      </c>
      <c r="M1334">
        <v>11131721</v>
      </c>
      <c r="N1334">
        <v>20171015</v>
      </c>
      <c r="O1334" t="s">
        <v>19</v>
      </c>
      <c r="P1334" t="str">
        <f>IF(VLOOKUP(A1334,'national-winners'!$A$2:$B$13,2,0)=H1334,"W","L")</f>
        <v>W</v>
      </c>
      <c r="Q1334">
        <f>MATCH(C1334,'state-winning-votes'!A:A,0)</f>
        <v>7</v>
      </c>
      <c r="R1334">
        <f>MATCH(A1334,'state-winning-votes'!$A$2:$L$2,0)</f>
        <v>6</v>
      </c>
      <c r="S1334" cm="1">
        <f t="array" ref="S1334">INDEX('state-winning-votes'!$A$1:$L$53,$Q1334,$R1334)</f>
        <v>5121325</v>
      </c>
      <c r="T1334">
        <f>INDEX('state-winning-votes'!$A$1:$L$53,MATCH($C1334,'state-winning-votes'!$A:$A,0),MATCH($A1334,'state-winning-votes'!$A$2:$L$2,0))</f>
        <v>5121325</v>
      </c>
      <c r="U1334" t="str">
        <f t="shared" si="61"/>
        <v>Clinton, Bill</v>
      </c>
      <c r="V1334" t="str">
        <f>_xlfn.XLOOKUP(INDEX('state-winning-votes'!$A$1:$L$53,MATCH($C1334,'state-winning-votes'!$A:$A,0),MATCH($A1334,'state-winning-votes'!$A$2:$L$2,0)),$L:$L,$H:$H)</f>
        <v>Clinton, Bill</v>
      </c>
      <c r="W1334" t="str">
        <f>VLOOKUP(A1334,'national-winners'!$A$2:$B$13,2,0)</f>
        <v>Clinton, Bill</v>
      </c>
      <c r="X1334" t="str">
        <f t="shared" si="62"/>
        <v xml:space="preserve"> Bill Clinton (W)</v>
      </c>
    </row>
    <row r="1335" spans="1:24" x14ac:dyDescent="0.25">
      <c r="A1335">
        <v>1992</v>
      </c>
      <c r="B1335" t="s">
        <v>42</v>
      </c>
      <c r="C1335" t="s">
        <v>43</v>
      </c>
      <c r="D1335">
        <v>6</v>
      </c>
      <c r="E1335">
        <v>93</v>
      </c>
      <c r="F1335">
        <v>71</v>
      </c>
      <c r="G1335" t="s">
        <v>16</v>
      </c>
      <c r="H1335" t="s">
        <v>207</v>
      </c>
      <c r="I1335" t="str">
        <f t="shared" si="60"/>
        <v>Bush, George H.W.(L)</v>
      </c>
      <c r="J1335" t="s">
        <v>21</v>
      </c>
      <c r="K1335" t="b">
        <v>0</v>
      </c>
      <c r="L1335">
        <v>3630574</v>
      </c>
      <c r="M1335">
        <v>11131721</v>
      </c>
      <c r="N1335">
        <v>20171015</v>
      </c>
      <c r="O1335" t="s">
        <v>19</v>
      </c>
      <c r="P1335" t="str">
        <f>IF(VLOOKUP(A1335,'national-winners'!$A$2:$B$13,2,0)=H1335,"W","L")</f>
        <v>L</v>
      </c>
      <c r="Q1335">
        <f>MATCH(C1335,'state-winning-votes'!A:A,0)</f>
        <v>7</v>
      </c>
      <c r="R1335">
        <f>MATCH(A1335,'state-winning-votes'!$A$2:$L$2,0)</f>
        <v>6</v>
      </c>
      <c r="S1335" cm="1">
        <f t="array" ref="S1335">INDEX('state-winning-votes'!$A$1:$L$53,$Q1335,$R1335)</f>
        <v>5121325</v>
      </c>
      <c r="T1335">
        <f>INDEX('state-winning-votes'!$A$1:$L$53,MATCH($C1335,'state-winning-votes'!$A:$A,0),MATCH($A1335,'state-winning-votes'!$A$2:$L$2,0))</f>
        <v>5121325</v>
      </c>
      <c r="U1335" t="str">
        <f t="shared" si="61"/>
        <v>Clinton, Bill</v>
      </c>
      <c r="V1335" t="str">
        <f>_xlfn.XLOOKUP(INDEX('state-winning-votes'!$A$1:$L$53,MATCH($C1335,'state-winning-votes'!$A:$A,0),MATCH($A1335,'state-winning-votes'!$A$2:$L$2,0)),$L:$L,$H:$H)</f>
        <v>Clinton, Bill</v>
      </c>
      <c r="W1335" t="str">
        <f>VLOOKUP(A1335,'national-winners'!$A$2:$B$13,2,0)</f>
        <v>Clinton, Bill</v>
      </c>
      <c r="X1335" t="str">
        <f t="shared" si="62"/>
        <v xml:space="preserve"> Bill Clinton (W)</v>
      </c>
    </row>
    <row r="1336" spans="1:24" x14ac:dyDescent="0.25">
      <c r="A1336">
        <v>1992</v>
      </c>
      <c r="B1336" t="s">
        <v>42</v>
      </c>
      <c r="C1336" t="s">
        <v>43</v>
      </c>
      <c r="D1336">
        <v>6</v>
      </c>
      <c r="E1336">
        <v>93</v>
      </c>
      <c r="F1336">
        <v>71</v>
      </c>
      <c r="G1336" t="s">
        <v>16</v>
      </c>
      <c r="H1336" t="s">
        <v>231</v>
      </c>
      <c r="I1336" t="str">
        <f t="shared" si="60"/>
        <v>Perot, Ross(L)</v>
      </c>
      <c r="J1336" t="s">
        <v>35</v>
      </c>
      <c r="K1336" t="b">
        <v>0</v>
      </c>
      <c r="L1336">
        <v>2296006</v>
      </c>
      <c r="M1336">
        <v>11131721</v>
      </c>
      <c r="N1336">
        <v>20171015</v>
      </c>
      <c r="O1336" t="s">
        <v>19</v>
      </c>
      <c r="P1336" t="str">
        <f>IF(VLOOKUP(A1336,'national-winners'!$A$2:$B$13,2,0)=H1336,"W","L")</f>
        <v>L</v>
      </c>
      <c r="Q1336">
        <f>MATCH(C1336,'state-winning-votes'!A:A,0)</f>
        <v>7</v>
      </c>
      <c r="R1336">
        <f>MATCH(A1336,'state-winning-votes'!$A$2:$L$2,0)</f>
        <v>6</v>
      </c>
      <c r="S1336" cm="1">
        <f t="array" ref="S1336">INDEX('state-winning-votes'!$A$1:$L$53,$Q1336,$R1336)</f>
        <v>5121325</v>
      </c>
      <c r="T1336">
        <f>INDEX('state-winning-votes'!$A$1:$L$53,MATCH($C1336,'state-winning-votes'!$A:$A,0),MATCH($A1336,'state-winning-votes'!$A$2:$L$2,0))</f>
        <v>5121325</v>
      </c>
      <c r="U1336" t="str">
        <f t="shared" si="61"/>
        <v>Clinton, Bill</v>
      </c>
      <c r="V1336" t="str">
        <f>_xlfn.XLOOKUP(INDEX('state-winning-votes'!$A$1:$L$53,MATCH($C1336,'state-winning-votes'!$A:$A,0),MATCH($A1336,'state-winning-votes'!$A$2:$L$2,0)),$L:$L,$H:$H)</f>
        <v>Clinton, Bill</v>
      </c>
      <c r="W1336" t="str">
        <f>VLOOKUP(A1336,'national-winners'!$A$2:$B$13,2,0)</f>
        <v>Clinton, Bill</v>
      </c>
      <c r="X1336" t="str">
        <f t="shared" si="62"/>
        <v xml:space="preserve"> Bill Clinton (W)</v>
      </c>
    </row>
    <row r="1337" spans="1:24" x14ac:dyDescent="0.25">
      <c r="A1337">
        <v>1992</v>
      </c>
      <c r="B1337" t="s">
        <v>42</v>
      </c>
      <c r="C1337" t="s">
        <v>43</v>
      </c>
      <c r="D1337">
        <v>6</v>
      </c>
      <c r="E1337">
        <v>93</v>
      </c>
      <c r="F1337">
        <v>71</v>
      </c>
      <c r="G1337" t="s">
        <v>16</v>
      </c>
      <c r="H1337" t="s">
        <v>232</v>
      </c>
      <c r="I1337" t="str">
        <f t="shared" si="60"/>
        <v>Marrou, Andre(L)</v>
      </c>
      <c r="J1337" t="s">
        <v>29</v>
      </c>
      <c r="K1337" t="b">
        <v>0</v>
      </c>
      <c r="L1337">
        <v>48139</v>
      </c>
      <c r="M1337">
        <v>11131721</v>
      </c>
      <c r="N1337">
        <v>20171015</v>
      </c>
      <c r="O1337" t="s">
        <v>19</v>
      </c>
      <c r="P1337" t="str">
        <f>IF(VLOOKUP(A1337,'national-winners'!$A$2:$B$13,2,0)=H1337,"W","L")</f>
        <v>L</v>
      </c>
      <c r="Q1337">
        <f>MATCH(C1337,'state-winning-votes'!A:A,0)</f>
        <v>7</v>
      </c>
      <c r="R1337">
        <f>MATCH(A1337,'state-winning-votes'!$A$2:$L$2,0)</f>
        <v>6</v>
      </c>
      <c r="S1337" cm="1">
        <f t="array" ref="S1337">INDEX('state-winning-votes'!$A$1:$L$53,$Q1337,$R1337)</f>
        <v>5121325</v>
      </c>
      <c r="T1337">
        <f>INDEX('state-winning-votes'!$A$1:$L$53,MATCH($C1337,'state-winning-votes'!$A:$A,0),MATCH($A1337,'state-winning-votes'!$A$2:$L$2,0))</f>
        <v>5121325</v>
      </c>
      <c r="U1337" t="str">
        <f t="shared" si="61"/>
        <v>Clinton, Bill</v>
      </c>
      <c r="V1337" t="str">
        <f>_xlfn.XLOOKUP(INDEX('state-winning-votes'!$A$1:$L$53,MATCH($C1337,'state-winning-votes'!$A:$A,0),MATCH($A1337,'state-winning-votes'!$A$2:$L$2,0)),$L:$L,$H:$H)</f>
        <v>Clinton, Bill</v>
      </c>
      <c r="W1337" t="str">
        <f>VLOOKUP(A1337,'national-winners'!$A$2:$B$13,2,0)</f>
        <v>Clinton, Bill</v>
      </c>
      <c r="X1337" t="str">
        <f t="shared" si="62"/>
        <v xml:space="preserve"> Bill Clinton (W)</v>
      </c>
    </row>
    <row r="1338" spans="1:24" x14ac:dyDescent="0.25">
      <c r="A1338">
        <v>1992</v>
      </c>
      <c r="B1338" t="s">
        <v>42</v>
      </c>
      <c r="C1338" t="s">
        <v>43</v>
      </c>
      <c r="D1338">
        <v>6</v>
      </c>
      <c r="E1338">
        <v>93</v>
      </c>
      <c r="F1338">
        <v>71</v>
      </c>
      <c r="G1338" t="s">
        <v>16</v>
      </c>
      <c r="H1338" t="s">
        <v>240</v>
      </c>
      <c r="I1338" t="str">
        <f t="shared" si="60"/>
        <v>Daniels, Ron(L)</v>
      </c>
      <c r="J1338" t="s">
        <v>45</v>
      </c>
      <c r="K1338" t="b">
        <v>0</v>
      </c>
      <c r="L1338">
        <v>18597</v>
      </c>
      <c r="M1338">
        <v>11131721</v>
      </c>
      <c r="N1338">
        <v>20171015</v>
      </c>
      <c r="O1338" t="s">
        <v>19</v>
      </c>
      <c r="P1338" t="str">
        <f>IF(VLOOKUP(A1338,'national-winners'!$A$2:$B$13,2,0)=H1338,"W","L")</f>
        <v>L</v>
      </c>
      <c r="Q1338">
        <f>MATCH(C1338,'state-winning-votes'!A:A,0)</f>
        <v>7</v>
      </c>
      <c r="R1338">
        <f>MATCH(A1338,'state-winning-votes'!$A$2:$L$2,0)</f>
        <v>6</v>
      </c>
      <c r="S1338" cm="1">
        <f t="array" ref="S1338">INDEX('state-winning-votes'!$A$1:$L$53,$Q1338,$R1338)</f>
        <v>5121325</v>
      </c>
      <c r="T1338">
        <f>INDEX('state-winning-votes'!$A$1:$L$53,MATCH($C1338,'state-winning-votes'!$A:$A,0),MATCH($A1338,'state-winning-votes'!$A$2:$L$2,0))</f>
        <v>5121325</v>
      </c>
      <c r="U1338" t="str">
        <f t="shared" si="61"/>
        <v>Clinton, Bill</v>
      </c>
      <c r="V1338" t="str">
        <f>_xlfn.XLOOKUP(INDEX('state-winning-votes'!$A$1:$L$53,MATCH($C1338,'state-winning-votes'!$A:$A,0),MATCH($A1338,'state-winning-votes'!$A$2:$L$2,0)),$L:$L,$H:$H)</f>
        <v>Clinton, Bill</v>
      </c>
      <c r="W1338" t="str">
        <f>VLOOKUP(A1338,'national-winners'!$A$2:$B$13,2,0)</f>
        <v>Clinton, Bill</v>
      </c>
      <c r="X1338" t="str">
        <f t="shared" si="62"/>
        <v xml:space="preserve"> Bill Clinton (W)</v>
      </c>
    </row>
    <row r="1339" spans="1:24" x14ac:dyDescent="0.25">
      <c r="A1339">
        <v>1992</v>
      </c>
      <c r="B1339" t="s">
        <v>42</v>
      </c>
      <c r="C1339" t="s">
        <v>43</v>
      </c>
      <c r="D1339">
        <v>6</v>
      </c>
      <c r="E1339">
        <v>93</v>
      </c>
      <c r="F1339">
        <v>71</v>
      </c>
      <c r="G1339" t="s">
        <v>16</v>
      </c>
      <c r="H1339" t="s">
        <v>238</v>
      </c>
      <c r="I1339" t="str">
        <f t="shared" si="60"/>
        <v>Phillips, Howard(L)</v>
      </c>
      <c r="J1339" t="s">
        <v>23</v>
      </c>
      <c r="K1339" t="b">
        <v>0</v>
      </c>
      <c r="L1339">
        <v>12711</v>
      </c>
      <c r="M1339">
        <v>11131721</v>
      </c>
      <c r="N1339">
        <v>20171015</v>
      </c>
      <c r="O1339" t="s">
        <v>19</v>
      </c>
      <c r="P1339" t="str">
        <f>IF(VLOOKUP(A1339,'national-winners'!$A$2:$B$13,2,0)=H1339,"W","L")</f>
        <v>L</v>
      </c>
      <c r="Q1339">
        <f>MATCH(C1339,'state-winning-votes'!A:A,0)</f>
        <v>7</v>
      </c>
      <c r="R1339">
        <f>MATCH(A1339,'state-winning-votes'!$A$2:$L$2,0)</f>
        <v>6</v>
      </c>
      <c r="S1339" cm="1">
        <f t="array" ref="S1339">INDEX('state-winning-votes'!$A$1:$L$53,$Q1339,$R1339)</f>
        <v>5121325</v>
      </c>
      <c r="T1339">
        <f>INDEX('state-winning-votes'!$A$1:$L$53,MATCH($C1339,'state-winning-votes'!$A:$A,0),MATCH($A1339,'state-winning-votes'!$A$2:$L$2,0))</f>
        <v>5121325</v>
      </c>
      <c r="U1339" t="str">
        <f t="shared" si="61"/>
        <v>Clinton, Bill</v>
      </c>
      <c r="V1339" t="str">
        <f>_xlfn.XLOOKUP(INDEX('state-winning-votes'!$A$1:$L$53,MATCH($C1339,'state-winning-votes'!$A:$A,0),MATCH($A1339,'state-winning-votes'!$A$2:$L$2,0)),$L:$L,$H:$H)</f>
        <v>Clinton, Bill</v>
      </c>
      <c r="W1339" t="str">
        <f>VLOOKUP(A1339,'national-winners'!$A$2:$B$13,2,0)</f>
        <v>Clinton, Bill</v>
      </c>
      <c r="X1339" t="str">
        <f t="shared" si="62"/>
        <v xml:space="preserve"> Bill Clinton (W)</v>
      </c>
    </row>
    <row r="1340" spans="1:24" x14ac:dyDescent="0.25">
      <c r="A1340">
        <v>1992</v>
      </c>
      <c r="B1340" t="s">
        <v>42</v>
      </c>
      <c r="C1340" t="s">
        <v>43</v>
      </c>
      <c r="D1340">
        <v>6</v>
      </c>
      <c r="E1340">
        <v>93</v>
      </c>
      <c r="F1340">
        <v>71</v>
      </c>
      <c r="G1340" t="s">
        <v>16</v>
      </c>
      <c r="I1340" t="str">
        <f t="shared" si="60"/>
        <v>(L)</v>
      </c>
      <c r="K1340" t="b">
        <v>1</v>
      </c>
      <c r="L1340">
        <v>4369</v>
      </c>
      <c r="M1340">
        <v>11131721</v>
      </c>
      <c r="N1340">
        <v>20171015</v>
      </c>
      <c r="O1340" t="s">
        <v>19</v>
      </c>
      <c r="P1340" t="str">
        <f>IF(VLOOKUP(A1340,'national-winners'!$A$2:$B$13,2,0)=H1340,"W","L")</f>
        <v>L</v>
      </c>
      <c r="Q1340">
        <f>MATCH(C1340,'state-winning-votes'!A:A,0)</f>
        <v>7</v>
      </c>
      <c r="R1340">
        <f>MATCH(A1340,'state-winning-votes'!$A$2:$L$2,0)</f>
        <v>6</v>
      </c>
      <c r="S1340" cm="1">
        <f t="array" ref="S1340">INDEX('state-winning-votes'!$A$1:$L$53,$Q1340,$R1340)</f>
        <v>5121325</v>
      </c>
      <c r="T1340">
        <f>INDEX('state-winning-votes'!$A$1:$L$53,MATCH($C1340,'state-winning-votes'!$A:$A,0),MATCH($A1340,'state-winning-votes'!$A$2:$L$2,0))</f>
        <v>5121325</v>
      </c>
      <c r="U1340" t="str">
        <f t="shared" si="61"/>
        <v>Clinton, Bill</v>
      </c>
      <c r="V1340" t="str">
        <f>_xlfn.XLOOKUP(INDEX('state-winning-votes'!$A$1:$L$53,MATCH($C1340,'state-winning-votes'!$A:$A,0),MATCH($A1340,'state-winning-votes'!$A$2:$L$2,0)),$L:$L,$H:$H)</f>
        <v>Clinton, Bill</v>
      </c>
      <c r="W1340" t="str">
        <f>VLOOKUP(A1340,'national-winners'!$A$2:$B$13,2,0)</f>
        <v>Clinton, Bill</v>
      </c>
      <c r="X1340" t="str">
        <f t="shared" si="62"/>
        <v xml:space="preserve"> Bill Clinton (W)</v>
      </c>
    </row>
    <row r="1341" spans="1:24" x14ac:dyDescent="0.25">
      <c r="A1341">
        <v>1992</v>
      </c>
      <c r="B1341" t="s">
        <v>46</v>
      </c>
      <c r="C1341" t="s">
        <v>47</v>
      </c>
      <c r="D1341">
        <v>8</v>
      </c>
      <c r="E1341">
        <v>84</v>
      </c>
      <c r="F1341">
        <v>62</v>
      </c>
      <c r="G1341" t="s">
        <v>16</v>
      </c>
      <c r="H1341" t="s">
        <v>230</v>
      </c>
      <c r="I1341" t="str">
        <f t="shared" si="60"/>
        <v>Clinton, Bill(W)</v>
      </c>
      <c r="J1341" t="s">
        <v>18</v>
      </c>
      <c r="K1341" t="b">
        <v>0</v>
      </c>
      <c r="L1341">
        <v>629681</v>
      </c>
      <c r="M1341">
        <v>1569180</v>
      </c>
      <c r="N1341">
        <v>20171015</v>
      </c>
      <c r="O1341" t="s">
        <v>19</v>
      </c>
      <c r="P1341" t="str">
        <f>IF(VLOOKUP(A1341,'national-winners'!$A$2:$B$13,2,0)=H1341,"W","L")</f>
        <v>W</v>
      </c>
      <c r="Q1341">
        <f>MATCH(C1341,'state-winning-votes'!A:A,0)</f>
        <v>8</v>
      </c>
      <c r="R1341">
        <f>MATCH(A1341,'state-winning-votes'!$A$2:$L$2,0)</f>
        <v>6</v>
      </c>
      <c r="S1341" cm="1">
        <f t="array" ref="S1341">INDEX('state-winning-votes'!$A$1:$L$53,$Q1341,$R1341)</f>
        <v>629681</v>
      </c>
      <c r="T1341">
        <f>INDEX('state-winning-votes'!$A$1:$L$53,MATCH($C1341,'state-winning-votes'!$A:$A,0),MATCH($A1341,'state-winning-votes'!$A$2:$L$2,0))</f>
        <v>629681</v>
      </c>
      <c r="U1341" t="str">
        <f t="shared" si="61"/>
        <v>Clinton, Bill</v>
      </c>
      <c r="V1341" t="str">
        <f>_xlfn.XLOOKUP(INDEX('state-winning-votes'!$A$1:$L$53,MATCH($C1341,'state-winning-votes'!$A:$A,0),MATCH($A1341,'state-winning-votes'!$A$2:$L$2,0)),$L:$L,$H:$H)</f>
        <v>Clinton, Bill</v>
      </c>
      <c r="W1341" t="str">
        <f>VLOOKUP(A1341,'national-winners'!$A$2:$B$13,2,0)</f>
        <v>Clinton, Bill</v>
      </c>
      <c r="X1341" t="str">
        <f t="shared" si="62"/>
        <v xml:space="preserve"> Bill Clinton (W)</v>
      </c>
    </row>
    <row r="1342" spans="1:24" x14ac:dyDescent="0.25">
      <c r="A1342">
        <v>1992</v>
      </c>
      <c r="B1342" t="s">
        <v>46</v>
      </c>
      <c r="C1342" t="s">
        <v>47</v>
      </c>
      <c r="D1342">
        <v>8</v>
      </c>
      <c r="E1342">
        <v>84</v>
      </c>
      <c r="F1342">
        <v>62</v>
      </c>
      <c r="G1342" t="s">
        <v>16</v>
      </c>
      <c r="H1342" t="s">
        <v>207</v>
      </c>
      <c r="I1342" t="str">
        <f t="shared" si="60"/>
        <v>Bush, George H.W.(L)</v>
      </c>
      <c r="J1342" t="s">
        <v>21</v>
      </c>
      <c r="K1342" t="b">
        <v>0</v>
      </c>
      <c r="L1342">
        <v>562850</v>
      </c>
      <c r="M1342">
        <v>1569180</v>
      </c>
      <c r="N1342">
        <v>20171015</v>
      </c>
      <c r="O1342" t="s">
        <v>19</v>
      </c>
      <c r="P1342" t="str">
        <f>IF(VLOOKUP(A1342,'national-winners'!$A$2:$B$13,2,0)=H1342,"W","L")</f>
        <v>L</v>
      </c>
      <c r="Q1342">
        <f>MATCH(C1342,'state-winning-votes'!A:A,0)</f>
        <v>8</v>
      </c>
      <c r="R1342">
        <f>MATCH(A1342,'state-winning-votes'!$A$2:$L$2,0)</f>
        <v>6</v>
      </c>
      <c r="S1342" cm="1">
        <f t="array" ref="S1342">INDEX('state-winning-votes'!$A$1:$L$53,$Q1342,$R1342)</f>
        <v>629681</v>
      </c>
      <c r="T1342">
        <f>INDEX('state-winning-votes'!$A$1:$L$53,MATCH($C1342,'state-winning-votes'!$A:$A,0),MATCH($A1342,'state-winning-votes'!$A$2:$L$2,0))</f>
        <v>629681</v>
      </c>
      <c r="U1342" t="str">
        <f t="shared" si="61"/>
        <v>Clinton, Bill</v>
      </c>
      <c r="V1342" t="str">
        <f>_xlfn.XLOOKUP(INDEX('state-winning-votes'!$A$1:$L$53,MATCH($C1342,'state-winning-votes'!$A:$A,0),MATCH($A1342,'state-winning-votes'!$A$2:$L$2,0)),$L:$L,$H:$H)</f>
        <v>Clinton, Bill</v>
      </c>
      <c r="W1342" t="str">
        <f>VLOOKUP(A1342,'national-winners'!$A$2:$B$13,2,0)</f>
        <v>Clinton, Bill</v>
      </c>
      <c r="X1342" t="str">
        <f t="shared" si="62"/>
        <v xml:space="preserve"> Bill Clinton (W)</v>
      </c>
    </row>
    <row r="1343" spans="1:24" x14ac:dyDescent="0.25">
      <c r="A1343">
        <v>1992</v>
      </c>
      <c r="B1343" t="s">
        <v>46</v>
      </c>
      <c r="C1343" t="s">
        <v>47</v>
      </c>
      <c r="D1343">
        <v>8</v>
      </c>
      <c r="E1343">
        <v>84</v>
      </c>
      <c r="F1343">
        <v>62</v>
      </c>
      <c r="G1343" t="s">
        <v>16</v>
      </c>
      <c r="H1343" t="s">
        <v>231</v>
      </c>
      <c r="I1343" t="str">
        <f t="shared" si="60"/>
        <v>Perot, Ross(L)</v>
      </c>
      <c r="J1343" t="s">
        <v>35</v>
      </c>
      <c r="K1343" t="b">
        <v>0</v>
      </c>
      <c r="L1343">
        <v>366010</v>
      </c>
      <c r="M1343">
        <v>1569180</v>
      </c>
      <c r="N1343">
        <v>20171015</v>
      </c>
      <c r="O1343" t="s">
        <v>19</v>
      </c>
      <c r="P1343" t="str">
        <f>IF(VLOOKUP(A1343,'national-winners'!$A$2:$B$13,2,0)=H1343,"W","L")</f>
        <v>L</v>
      </c>
      <c r="Q1343">
        <f>MATCH(C1343,'state-winning-votes'!A:A,0)</f>
        <v>8</v>
      </c>
      <c r="R1343">
        <f>MATCH(A1343,'state-winning-votes'!$A$2:$L$2,0)</f>
        <v>6</v>
      </c>
      <c r="S1343" cm="1">
        <f t="array" ref="S1343">INDEX('state-winning-votes'!$A$1:$L$53,$Q1343,$R1343)</f>
        <v>629681</v>
      </c>
      <c r="T1343">
        <f>INDEX('state-winning-votes'!$A$1:$L$53,MATCH($C1343,'state-winning-votes'!$A:$A,0),MATCH($A1343,'state-winning-votes'!$A$2:$L$2,0))</f>
        <v>629681</v>
      </c>
      <c r="U1343" t="str">
        <f t="shared" si="61"/>
        <v>Clinton, Bill</v>
      </c>
      <c r="V1343" t="str">
        <f>_xlfn.XLOOKUP(INDEX('state-winning-votes'!$A$1:$L$53,MATCH($C1343,'state-winning-votes'!$A:$A,0),MATCH($A1343,'state-winning-votes'!$A$2:$L$2,0)),$L:$L,$H:$H)</f>
        <v>Clinton, Bill</v>
      </c>
      <c r="W1343" t="str">
        <f>VLOOKUP(A1343,'national-winners'!$A$2:$B$13,2,0)</f>
        <v>Clinton, Bill</v>
      </c>
      <c r="X1343" t="str">
        <f t="shared" si="62"/>
        <v xml:space="preserve"> Bill Clinton (W)</v>
      </c>
    </row>
    <row r="1344" spans="1:24" x14ac:dyDescent="0.25">
      <c r="A1344">
        <v>1992</v>
      </c>
      <c r="B1344" t="s">
        <v>46</v>
      </c>
      <c r="C1344" t="s">
        <v>47</v>
      </c>
      <c r="D1344">
        <v>8</v>
      </c>
      <c r="E1344">
        <v>84</v>
      </c>
      <c r="F1344">
        <v>62</v>
      </c>
      <c r="G1344" t="s">
        <v>16</v>
      </c>
      <c r="H1344" t="s">
        <v>232</v>
      </c>
      <c r="I1344" t="str">
        <f t="shared" si="60"/>
        <v>Marrou, Andre(L)</v>
      </c>
      <c r="J1344" t="s">
        <v>29</v>
      </c>
      <c r="K1344" t="b">
        <v>0</v>
      </c>
      <c r="L1344">
        <v>8669</v>
      </c>
      <c r="M1344">
        <v>1569180</v>
      </c>
      <c r="N1344">
        <v>20171015</v>
      </c>
      <c r="O1344" t="s">
        <v>19</v>
      </c>
      <c r="P1344" t="str">
        <f>IF(VLOOKUP(A1344,'national-winners'!$A$2:$B$13,2,0)=H1344,"W","L")</f>
        <v>L</v>
      </c>
      <c r="Q1344">
        <f>MATCH(C1344,'state-winning-votes'!A:A,0)</f>
        <v>8</v>
      </c>
      <c r="R1344">
        <f>MATCH(A1344,'state-winning-votes'!$A$2:$L$2,0)</f>
        <v>6</v>
      </c>
      <c r="S1344" cm="1">
        <f t="array" ref="S1344">INDEX('state-winning-votes'!$A$1:$L$53,$Q1344,$R1344)</f>
        <v>629681</v>
      </c>
      <c r="T1344">
        <f>INDEX('state-winning-votes'!$A$1:$L$53,MATCH($C1344,'state-winning-votes'!$A:$A,0),MATCH($A1344,'state-winning-votes'!$A$2:$L$2,0))</f>
        <v>629681</v>
      </c>
      <c r="U1344" t="str">
        <f t="shared" si="61"/>
        <v>Clinton, Bill</v>
      </c>
      <c r="V1344" t="str">
        <f>_xlfn.XLOOKUP(INDEX('state-winning-votes'!$A$1:$L$53,MATCH($C1344,'state-winning-votes'!$A:$A,0),MATCH($A1344,'state-winning-votes'!$A$2:$L$2,0)),$L:$L,$H:$H)</f>
        <v>Clinton, Bill</v>
      </c>
      <c r="W1344" t="str">
        <f>VLOOKUP(A1344,'national-winners'!$A$2:$B$13,2,0)</f>
        <v>Clinton, Bill</v>
      </c>
      <c r="X1344" t="str">
        <f t="shared" si="62"/>
        <v xml:space="preserve"> Bill Clinton (W)</v>
      </c>
    </row>
    <row r="1345" spans="1:24" x14ac:dyDescent="0.25">
      <c r="A1345">
        <v>1992</v>
      </c>
      <c r="B1345" t="s">
        <v>46</v>
      </c>
      <c r="C1345" t="s">
        <v>47</v>
      </c>
      <c r="D1345">
        <v>8</v>
      </c>
      <c r="E1345">
        <v>84</v>
      </c>
      <c r="F1345">
        <v>62</v>
      </c>
      <c r="G1345" t="s">
        <v>16</v>
      </c>
      <c r="H1345" t="s">
        <v>210</v>
      </c>
      <c r="I1345" t="str">
        <f t="shared" si="60"/>
        <v>Fulani, Lenora(L)</v>
      </c>
      <c r="J1345" t="s">
        <v>211</v>
      </c>
      <c r="K1345" t="b">
        <v>0</v>
      </c>
      <c r="L1345">
        <v>1608</v>
      </c>
      <c r="M1345">
        <v>1569180</v>
      </c>
      <c r="N1345">
        <v>20171015</v>
      </c>
      <c r="O1345" t="s">
        <v>19</v>
      </c>
      <c r="P1345" t="str">
        <f>IF(VLOOKUP(A1345,'national-winners'!$A$2:$B$13,2,0)=H1345,"W","L")</f>
        <v>L</v>
      </c>
      <c r="Q1345">
        <f>MATCH(C1345,'state-winning-votes'!A:A,0)</f>
        <v>8</v>
      </c>
      <c r="R1345">
        <f>MATCH(A1345,'state-winning-votes'!$A$2:$L$2,0)</f>
        <v>6</v>
      </c>
      <c r="S1345" cm="1">
        <f t="array" ref="S1345">INDEX('state-winning-votes'!$A$1:$L$53,$Q1345,$R1345)</f>
        <v>629681</v>
      </c>
      <c r="T1345">
        <f>INDEX('state-winning-votes'!$A$1:$L$53,MATCH($C1345,'state-winning-votes'!$A:$A,0),MATCH($A1345,'state-winning-votes'!$A$2:$L$2,0))</f>
        <v>629681</v>
      </c>
      <c r="U1345" t="str">
        <f t="shared" si="61"/>
        <v>Clinton, Bill</v>
      </c>
      <c r="V1345" t="str">
        <f>_xlfn.XLOOKUP(INDEX('state-winning-votes'!$A$1:$L$53,MATCH($C1345,'state-winning-votes'!$A:$A,0),MATCH($A1345,'state-winning-votes'!$A$2:$L$2,0)),$L:$L,$H:$H)</f>
        <v>Clinton, Bill</v>
      </c>
      <c r="W1345" t="str">
        <f>VLOOKUP(A1345,'national-winners'!$A$2:$B$13,2,0)</f>
        <v>Clinton, Bill</v>
      </c>
      <c r="X1345" t="str">
        <f t="shared" si="62"/>
        <v xml:space="preserve"> Bill Clinton (W)</v>
      </c>
    </row>
    <row r="1346" spans="1:24" x14ac:dyDescent="0.25">
      <c r="A1346">
        <v>1992</v>
      </c>
      <c r="B1346" t="s">
        <v>46</v>
      </c>
      <c r="C1346" t="s">
        <v>47</v>
      </c>
      <c r="D1346">
        <v>8</v>
      </c>
      <c r="E1346">
        <v>84</v>
      </c>
      <c r="F1346">
        <v>62</v>
      </c>
      <c r="G1346" t="s">
        <v>16</v>
      </c>
      <c r="H1346" t="s">
        <v>233</v>
      </c>
      <c r="I1346" t="str">
        <f t="shared" si="60"/>
        <v>Gritz, James ""Bo""(L)</v>
      </c>
      <c r="J1346" t="s">
        <v>241</v>
      </c>
      <c r="K1346" t="b">
        <v>0</v>
      </c>
      <c r="L1346">
        <v>274</v>
      </c>
      <c r="M1346">
        <v>1569180</v>
      </c>
      <c r="N1346">
        <v>20171015</v>
      </c>
      <c r="O1346" t="s">
        <v>19</v>
      </c>
      <c r="P1346" t="str">
        <f>IF(VLOOKUP(A1346,'national-winners'!$A$2:$B$13,2,0)=H1346,"W","L")</f>
        <v>L</v>
      </c>
      <c r="Q1346">
        <f>MATCH(C1346,'state-winning-votes'!A:A,0)</f>
        <v>8</v>
      </c>
      <c r="R1346">
        <f>MATCH(A1346,'state-winning-votes'!$A$2:$L$2,0)</f>
        <v>6</v>
      </c>
      <c r="S1346" cm="1">
        <f t="array" ref="S1346">INDEX('state-winning-votes'!$A$1:$L$53,$Q1346,$R1346)</f>
        <v>629681</v>
      </c>
      <c r="T1346">
        <f>INDEX('state-winning-votes'!$A$1:$L$53,MATCH($C1346,'state-winning-votes'!$A:$A,0),MATCH($A1346,'state-winning-votes'!$A$2:$L$2,0))</f>
        <v>629681</v>
      </c>
      <c r="U1346" t="str">
        <f t="shared" si="61"/>
        <v>Clinton, Bill</v>
      </c>
      <c r="V1346" t="str">
        <f>_xlfn.XLOOKUP(INDEX('state-winning-votes'!$A$1:$L$53,MATCH($C1346,'state-winning-votes'!$A:$A,0),MATCH($A1346,'state-winning-votes'!$A$2:$L$2,0)),$L:$L,$H:$H)</f>
        <v>Clinton, Bill</v>
      </c>
      <c r="W1346" t="str">
        <f>VLOOKUP(A1346,'national-winners'!$A$2:$B$13,2,0)</f>
        <v>Clinton, Bill</v>
      </c>
      <c r="X1346" t="str">
        <f t="shared" si="62"/>
        <v xml:space="preserve"> Bill Clinton (W)</v>
      </c>
    </row>
    <row r="1347" spans="1:24" x14ac:dyDescent="0.25">
      <c r="A1347">
        <v>1992</v>
      </c>
      <c r="B1347" t="s">
        <v>46</v>
      </c>
      <c r="C1347" t="s">
        <v>47</v>
      </c>
      <c r="D1347">
        <v>8</v>
      </c>
      <c r="E1347">
        <v>84</v>
      </c>
      <c r="F1347">
        <v>62</v>
      </c>
      <c r="G1347" t="s">
        <v>16</v>
      </c>
      <c r="H1347" t="s">
        <v>236</v>
      </c>
      <c r="I1347" t="str">
        <f t="shared" ref="I1347:I1410" si="63">H1347&amp;"("&amp;P1347&amp;")"</f>
        <v>Hagelin, John(L)</v>
      </c>
      <c r="J1347" t="s">
        <v>237</v>
      </c>
      <c r="K1347" t="b">
        <v>0</v>
      </c>
      <c r="L1347">
        <v>47</v>
      </c>
      <c r="M1347">
        <v>1569180</v>
      </c>
      <c r="N1347">
        <v>20171015</v>
      </c>
      <c r="O1347" t="s">
        <v>19</v>
      </c>
      <c r="P1347" t="str">
        <f>IF(VLOOKUP(A1347,'national-winners'!$A$2:$B$13,2,0)=H1347,"W","L")</f>
        <v>L</v>
      </c>
      <c r="Q1347">
        <f>MATCH(C1347,'state-winning-votes'!A:A,0)</f>
        <v>8</v>
      </c>
      <c r="R1347">
        <f>MATCH(A1347,'state-winning-votes'!$A$2:$L$2,0)</f>
        <v>6</v>
      </c>
      <c r="S1347" cm="1">
        <f t="array" ref="S1347">INDEX('state-winning-votes'!$A$1:$L$53,$Q1347,$R1347)</f>
        <v>629681</v>
      </c>
      <c r="T1347">
        <f>INDEX('state-winning-votes'!$A$1:$L$53,MATCH($C1347,'state-winning-votes'!$A:$A,0),MATCH($A1347,'state-winning-votes'!$A$2:$L$2,0))</f>
        <v>629681</v>
      </c>
      <c r="U1347" t="str">
        <f t="shared" ref="U1347:U1410" si="64">_xlfn.XLOOKUP(T1347,L:L,H:H)</f>
        <v>Clinton, Bill</v>
      </c>
      <c r="V1347" t="str">
        <f>_xlfn.XLOOKUP(INDEX('state-winning-votes'!$A$1:$L$53,MATCH($C1347,'state-winning-votes'!$A:$A,0),MATCH($A1347,'state-winning-votes'!$A$2:$L$2,0)),$L:$L,$H:$H)</f>
        <v>Clinton, Bill</v>
      </c>
      <c r="W1347" t="str">
        <f>VLOOKUP(A1347,'national-winners'!$A$2:$B$13,2,0)</f>
        <v>Clinton, Bill</v>
      </c>
      <c r="X1347" t="str">
        <f t="shared" ref="X1347:X1410" si="65">IFERROR(RIGHT(V1347,LEN(V1347)-SEARCH(",",V1347))&amp;" "&amp;LEFT(V1347,SEARCH(",",V1347)-1)&amp;" (W)","NULL")</f>
        <v xml:space="preserve"> Bill Clinton (W)</v>
      </c>
    </row>
    <row r="1348" spans="1:24" x14ac:dyDescent="0.25">
      <c r="A1348">
        <v>1992</v>
      </c>
      <c r="B1348" t="s">
        <v>46</v>
      </c>
      <c r="C1348" t="s">
        <v>47</v>
      </c>
      <c r="D1348">
        <v>8</v>
      </c>
      <c r="E1348">
        <v>84</v>
      </c>
      <c r="F1348">
        <v>62</v>
      </c>
      <c r="G1348" t="s">
        <v>16</v>
      </c>
      <c r="H1348" t="s">
        <v>242</v>
      </c>
      <c r="I1348" t="str">
        <f t="shared" si="63"/>
        <v>Prohibition(L)</v>
      </c>
      <c r="J1348" t="s">
        <v>25</v>
      </c>
      <c r="K1348" t="b">
        <v>0</v>
      </c>
      <c r="L1348">
        <v>21</v>
      </c>
      <c r="M1348">
        <v>1569180</v>
      </c>
      <c r="N1348">
        <v>20171015</v>
      </c>
      <c r="O1348" t="s">
        <v>19</v>
      </c>
      <c r="P1348" t="str">
        <f>IF(VLOOKUP(A1348,'national-winners'!$A$2:$B$13,2,0)=H1348,"W","L")</f>
        <v>L</v>
      </c>
      <c r="Q1348">
        <f>MATCH(C1348,'state-winning-votes'!A:A,0)</f>
        <v>8</v>
      </c>
      <c r="R1348">
        <f>MATCH(A1348,'state-winning-votes'!$A$2:$L$2,0)</f>
        <v>6</v>
      </c>
      <c r="S1348" cm="1">
        <f t="array" ref="S1348">INDEX('state-winning-votes'!$A$1:$L$53,$Q1348,$R1348)</f>
        <v>629681</v>
      </c>
      <c r="T1348">
        <f>INDEX('state-winning-votes'!$A$1:$L$53,MATCH($C1348,'state-winning-votes'!$A:$A,0),MATCH($A1348,'state-winning-votes'!$A$2:$L$2,0))</f>
        <v>629681</v>
      </c>
      <c r="U1348" t="str">
        <f t="shared" si="64"/>
        <v>Clinton, Bill</v>
      </c>
      <c r="V1348" t="str">
        <f>_xlfn.XLOOKUP(INDEX('state-winning-votes'!$A$1:$L$53,MATCH($C1348,'state-winning-votes'!$A:$A,0),MATCH($A1348,'state-winning-votes'!$A$2:$L$2,0)),$L:$L,$H:$H)</f>
        <v>Clinton, Bill</v>
      </c>
      <c r="W1348" t="str">
        <f>VLOOKUP(A1348,'national-winners'!$A$2:$B$13,2,0)</f>
        <v>Clinton, Bill</v>
      </c>
      <c r="X1348" t="str">
        <f t="shared" si="65"/>
        <v xml:space="preserve"> Bill Clinton (W)</v>
      </c>
    </row>
    <row r="1349" spans="1:24" x14ac:dyDescent="0.25">
      <c r="A1349">
        <v>1992</v>
      </c>
      <c r="B1349" t="s">
        <v>46</v>
      </c>
      <c r="C1349" t="s">
        <v>47</v>
      </c>
      <c r="D1349">
        <v>8</v>
      </c>
      <c r="E1349">
        <v>84</v>
      </c>
      <c r="F1349">
        <v>62</v>
      </c>
      <c r="G1349" t="s">
        <v>16</v>
      </c>
      <c r="H1349" t="s">
        <v>243</v>
      </c>
      <c r="I1349" t="str">
        <f t="shared" si="63"/>
        <v>Unaffiliated(L)</v>
      </c>
      <c r="J1349" t="s">
        <v>244</v>
      </c>
      <c r="K1349" t="b">
        <v>0</v>
      </c>
      <c r="L1349">
        <v>20</v>
      </c>
      <c r="M1349">
        <v>1569180</v>
      </c>
      <c r="N1349">
        <v>20171015</v>
      </c>
      <c r="O1349" t="s">
        <v>19</v>
      </c>
      <c r="P1349" t="str">
        <f>IF(VLOOKUP(A1349,'national-winners'!$A$2:$B$13,2,0)=H1349,"W","L")</f>
        <v>L</v>
      </c>
      <c r="Q1349">
        <f>MATCH(C1349,'state-winning-votes'!A:A,0)</f>
        <v>8</v>
      </c>
      <c r="R1349">
        <f>MATCH(A1349,'state-winning-votes'!$A$2:$L$2,0)</f>
        <v>6</v>
      </c>
      <c r="S1349" cm="1">
        <f t="array" ref="S1349">INDEX('state-winning-votes'!$A$1:$L$53,$Q1349,$R1349)</f>
        <v>629681</v>
      </c>
      <c r="T1349">
        <f>INDEX('state-winning-votes'!$A$1:$L$53,MATCH($C1349,'state-winning-votes'!$A:$A,0),MATCH($A1349,'state-winning-votes'!$A$2:$L$2,0))</f>
        <v>629681</v>
      </c>
      <c r="U1349" t="str">
        <f t="shared" si="64"/>
        <v>Clinton, Bill</v>
      </c>
      <c r="V1349" t="str">
        <f>_xlfn.XLOOKUP(INDEX('state-winning-votes'!$A$1:$L$53,MATCH($C1349,'state-winning-votes'!$A:$A,0),MATCH($A1349,'state-winning-votes'!$A$2:$L$2,0)),$L:$L,$H:$H)</f>
        <v>Clinton, Bill</v>
      </c>
      <c r="W1349" t="str">
        <f>VLOOKUP(A1349,'national-winners'!$A$2:$B$13,2,0)</f>
        <v>Clinton, Bill</v>
      </c>
      <c r="X1349" t="str">
        <f t="shared" si="65"/>
        <v xml:space="preserve"> Bill Clinton (W)</v>
      </c>
    </row>
    <row r="1350" spans="1:24" x14ac:dyDescent="0.25">
      <c r="A1350">
        <v>1992</v>
      </c>
      <c r="B1350" t="s">
        <v>50</v>
      </c>
      <c r="C1350" t="s">
        <v>51</v>
      </c>
      <c r="D1350">
        <v>9</v>
      </c>
      <c r="E1350">
        <v>16</v>
      </c>
      <c r="F1350">
        <v>1</v>
      </c>
      <c r="G1350" t="s">
        <v>16</v>
      </c>
      <c r="H1350" t="s">
        <v>230</v>
      </c>
      <c r="I1350" t="str">
        <f t="shared" si="63"/>
        <v>Clinton, Bill(W)</v>
      </c>
      <c r="J1350" t="s">
        <v>18</v>
      </c>
      <c r="K1350" t="b">
        <v>0</v>
      </c>
      <c r="L1350">
        <v>682318</v>
      </c>
      <c r="M1350">
        <v>1616156</v>
      </c>
      <c r="N1350">
        <v>20171015</v>
      </c>
      <c r="O1350" t="s">
        <v>19</v>
      </c>
      <c r="P1350" t="str">
        <f>IF(VLOOKUP(A1350,'national-winners'!$A$2:$B$13,2,0)=H1350,"W","L")</f>
        <v>W</v>
      </c>
      <c r="Q1350">
        <f>MATCH(C1350,'state-winning-votes'!A:A,0)</f>
        <v>9</v>
      </c>
      <c r="R1350">
        <f>MATCH(A1350,'state-winning-votes'!$A$2:$L$2,0)</f>
        <v>6</v>
      </c>
      <c r="S1350" cm="1">
        <f t="array" ref="S1350">INDEX('state-winning-votes'!$A$1:$L$53,$Q1350,$R1350)</f>
        <v>682318</v>
      </c>
      <c r="T1350">
        <f>INDEX('state-winning-votes'!$A$1:$L$53,MATCH($C1350,'state-winning-votes'!$A:$A,0),MATCH($A1350,'state-winning-votes'!$A$2:$L$2,0))</f>
        <v>682318</v>
      </c>
      <c r="U1350" t="str">
        <f t="shared" si="64"/>
        <v>Clinton, Bill</v>
      </c>
      <c r="V1350" t="str">
        <f>_xlfn.XLOOKUP(INDEX('state-winning-votes'!$A$1:$L$53,MATCH($C1350,'state-winning-votes'!$A:$A,0),MATCH($A1350,'state-winning-votes'!$A$2:$L$2,0)),$L:$L,$H:$H)</f>
        <v>Clinton, Bill</v>
      </c>
      <c r="W1350" t="str">
        <f>VLOOKUP(A1350,'national-winners'!$A$2:$B$13,2,0)</f>
        <v>Clinton, Bill</v>
      </c>
      <c r="X1350" t="str">
        <f t="shared" si="65"/>
        <v xml:space="preserve"> Bill Clinton (W)</v>
      </c>
    </row>
    <row r="1351" spans="1:24" x14ac:dyDescent="0.25">
      <c r="A1351">
        <v>1992</v>
      </c>
      <c r="B1351" t="s">
        <v>50</v>
      </c>
      <c r="C1351" t="s">
        <v>51</v>
      </c>
      <c r="D1351">
        <v>9</v>
      </c>
      <c r="E1351">
        <v>16</v>
      </c>
      <c r="F1351">
        <v>1</v>
      </c>
      <c r="G1351" t="s">
        <v>16</v>
      </c>
      <c r="H1351" t="s">
        <v>207</v>
      </c>
      <c r="I1351" t="str">
        <f t="shared" si="63"/>
        <v>Bush, George H.W.(L)</v>
      </c>
      <c r="J1351" t="s">
        <v>21</v>
      </c>
      <c r="K1351" t="b">
        <v>0</v>
      </c>
      <c r="L1351">
        <v>578313</v>
      </c>
      <c r="M1351">
        <v>1616156</v>
      </c>
      <c r="N1351">
        <v>20171015</v>
      </c>
      <c r="O1351" t="s">
        <v>19</v>
      </c>
      <c r="P1351" t="str">
        <f>IF(VLOOKUP(A1351,'national-winners'!$A$2:$B$13,2,0)=H1351,"W","L")</f>
        <v>L</v>
      </c>
      <c r="Q1351">
        <f>MATCH(C1351,'state-winning-votes'!A:A,0)</f>
        <v>9</v>
      </c>
      <c r="R1351">
        <f>MATCH(A1351,'state-winning-votes'!$A$2:$L$2,0)</f>
        <v>6</v>
      </c>
      <c r="S1351" cm="1">
        <f t="array" ref="S1351">INDEX('state-winning-votes'!$A$1:$L$53,$Q1351,$R1351)</f>
        <v>682318</v>
      </c>
      <c r="T1351">
        <f>INDEX('state-winning-votes'!$A$1:$L$53,MATCH($C1351,'state-winning-votes'!$A:$A,0),MATCH($A1351,'state-winning-votes'!$A$2:$L$2,0))</f>
        <v>682318</v>
      </c>
      <c r="U1351" t="str">
        <f t="shared" si="64"/>
        <v>Clinton, Bill</v>
      </c>
      <c r="V1351" t="str">
        <f>_xlfn.XLOOKUP(INDEX('state-winning-votes'!$A$1:$L$53,MATCH($C1351,'state-winning-votes'!$A:$A,0),MATCH($A1351,'state-winning-votes'!$A$2:$L$2,0)),$L:$L,$H:$H)</f>
        <v>Clinton, Bill</v>
      </c>
      <c r="W1351" t="str">
        <f>VLOOKUP(A1351,'national-winners'!$A$2:$B$13,2,0)</f>
        <v>Clinton, Bill</v>
      </c>
      <c r="X1351" t="str">
        <f t="shared" si="65"/>
        <v xml:space="preserve"> Bill Clinton (W)</v>
      </c>
    </row>
    <row r="1352" spans="1:24" x14ac:dyDescent="0.25">
      <c r="A1352">
        <v>1992</v>
      </c>
      <c r="B1352" t="s">
        <v>50</v>
      </c>
      <c r="C1352" t="s">
        <v>51</v>
      </c>
      <c r="D1352">
        <v>9</v>
      </c>
      <c r="E1352">
        <v>16</v>
      </c>
      <c r="F1352">
        <v>1</v>
      </c>
      <c r="G1352" t="s">
        <v>16</v>
      </c>
      <c r="H1352" t="s">
        <v>231</v>
      </c>
      <c r="I1352" t="str">
        <f t="shared" si="63"/>
        <v>Perot, Ross(L)</v>
      </c>
      <c r="J1352" t="s">
        <v>35</v>
      </c>
      <c r="K1352" t="b">
        <v>0</v>
      </c>
      <c r="L1352">
        <v>348771</v>
      </c>
      <c r="M1352">
        <v>1616156</v>
      </c>
      <c r="N1352">
        <v>20171015</v>
      </c>
      <c r="O1352" t="s">
        <v>19</v>
      </c>
      <c r="P1352" t="str">
        <f>IF(VLOOKUP(A1352,'national-winners'!$A$2:$B$13,2,0)=H1352,"W","L")</f>
        <v>L</v>
      </c>
      <c r="Q1352">
        <f>MATCH(C1352,'state-winning-votes'!A:A,0)</f>
        <v>9</v>
      </c>
      <c r="R1352">
        <f>MATCH(A1352,'state-winning-votes'!$A$2:$L$2,0)</f>
        <v>6</v>
      </c>
      <c r="S1352" cm="1">
        <f t="array" ref="S1352">INDEX('state-winning-votes'!$A$1:$L$53,$Q1352,$R1352)</f>
        <v>682318</v>
      </c>
      <c r="T1352">
        <f>INDEX('state-winning-votes'!$A$1:$L$53,MATCH($C1352,'state-winning-votes'!$A:$A,0),MATCH($A1352,'state-winning-votes'!$A$2:$L$2,0))</f>
        <v>682318</v>
      </c>
      <c r="U1352" t="str">
        <f t="shared" si="64"/>
        <v>Clinton, Bill</v>
      </c>
      <c r="V1352" t="str">
        <f>_xlfn.XLOOKUP(INDEX('state-winning-votes'!$A$1:$L$53,MATCH($C1352,'state-winning-votes'!$A:$A,0),MATCH($A1352,'state-winning-votes'!$A$2:$L$2,0)),$L:$L,$H:$H)</f>
        <v>Clinton, Bill</v>
      </c>
      <c r="W1352" t="str">
        <f>VLOOKUP(A1352,'national-winners'!$A$2:$B$13,2,0)</f>
        <v>Clinton, Bill</v>
      </c>
      <c r="X1352" t="str">
        <f t="shared" si="65"/>
        <v xml:space="preserve"> Bill Clinton (W)</v>
      </c>
    </row>
    <row r="1353" spans="1:24" x14ac:dyDescent="0.25">
      <c r="A1353">
        <v>1992</v>
      </c>
      <c r="B1353" t="s">
        <v>50</v>
      </c>
      <c r="C1353" t="s">
        <v>51</v>
      </c>
      <c r="D1353">
        <v>9</v>
      </c>
      <c r="E1353">
        <v>16</v>
      </c>
      <c r="F1353">
        <v>1</v>
      </c>
      <c r="G1353" t="s">
        <v>16</v>
      </c>
      <c r="H1353" t="s">
        <v>232</v>
      </c>
      <c r="I1353" t="str">
        <f t="shared" si="63"/>
        <v>Marrou, Andre(L)</v>
      </c>
      <c r="J1353" t="s">
        <v>29</v>
      </c>
      <c r="K1353" t="b">
        <v>0</v>
      </c>
      <c r="L1353">
        <v>5391</v>
      </c>
      <c r="M1353">
        <v>1616156</v>
      </c>
      <c r="N1353">
        <v>20171015</v>
      </c>
      <c r="O1353" t="s">
        <v>19</v>
      </c>
      <c r="P1353" t="str">
        <f>IF(VLOOKUP(A1353,'national-winners'!$A$2:$B$13,2,0)=H1353,"W","L")</f>
        <v>L</v>
      </c>
      <c r="Q1353">
        <f>MATCH(C1353,'state-winning-votes'!A:A,0)</f>
        <v>9</v>
      </c>
      <c r="R1353">
        <f>MATCH(A1353,'state-winning-votes'!$A$2:$L$2,0)</f>
        <v>6</v>
      </c>
      <c r="S1353" cm="1">
        <f t="array" ref="S1353">INDEX('state-winning-votes'!$A$1:$L$53,$Q1353,$R1353)</f>
        <v>682318</v>
      </c>
      <c r="T1353">
        <f>INDEX('state-winning-votes'!$A$1:$L$53,MATCH($C1353,'state-winning-votes'!$A:$A,0),MATCH($A1353,'state-winning-votes'!$A$2:$L$2,0))</f>
        <v>682318</v>
      </c>
      <c r="U1353" t="str">
        <f t="shared" si="64"/>
        <v>Clinton, Bill</v>
      </c>
      <c r="V1353" t="str">
        <f>_xlfn.XLOOKUP(INDEX('state-winning-votes'!$A$1:$L$53,MATCH($C1353,'state-winning-votes'!$A:$A,0),MATCH($A1353,'state-winning-votes'!$A$2:$L$2,0)),$L:$L,$H:$H)</f>
        <v>Clinton, Bill</v>
      </c>
      <c r="W1353" t="str">
        <f>VLOOKUP(A1353,'national-winners'!$A$2:$B$13,2,0)</f>
        <v>Clinton, Bill</v>
      </c>
      <c r="X1353" t="str">
        <f t="shared" si="65"/>
        <v xml:space="preserve"> Bill Clinton (W)</v>
      </c>
    </row>
    <row r="1354" spans="1:24" x14ac:dyDescent="0.25">
      <c r="A1354">
        <v>1992</v>
      </c>
      <c r="B1354" t="s">
        <v>50</v>
      </c>
      <c r="C1354" t="s">
        <v>51</v>
      </c>
      <c r="D1354">
        <v>9</v>
      </c>
      <c r="E1354">
        <v>16</v>
      </c>
      <c r="F1354">
        <v>1</v>
      </c>
      <c r="G1354" t="s">
        <v>16</v>
      </c>
      <c r="H1354" t="s">
        <v>210</v>
      </c>
      <c r="I1354" t="str">
        <f t="shared" si="63"/>
        <v>Fulani, Lenora(L)</v>
      </c>
      <c r="J1354" t="s">
        <v>211</v>
      </c>
      <c r="K1354" t="b">
        <v>0</v>
      </c>
      <c r="L1354">
        <v>1363</v>
      </c>
      <c r="M1354">
        <v>1616156</v>
      </c>
      <c r="N1354">
        <v>20171015</v>
      </c>
      <c r="O1354" t="s">
        <v>19</v>
      </c>
      <c r="P1354" t="str">
        <f>IF(VLOOKUP(A1354,'national-winners'!$A$2:$B$13,2,0)=H1354,"W","L")</f>
        <v>L</v>
      </c>
      <c r="Q1354">
        <f>MATCH(C1354,'state-winning-votes'!A:A,0)</f>
        <v>9</v>
      </c>
      <c r="R1354">
        <f>MATCH(A1354,'state-winning-votes'!$A$2:$L$2,0)</f>
        <v>6</v>
      </c>
      <c r="S1354" cm="1">
        <f t="array" ref="S1354">INDEX('state-winning-votes'!$A$1:$L$53,$Q1354,$R1354)</f>
        <v>682318</v>
      </c>
      <c r="T1354">
        <f>INDEX('state-winning-votes'!$A$1:$L$53,MATCH($C1354,'state-winning-votes'!$A:$A,0),MATCH($A1354,'state-winning-votes'!$A$2:$L$2,0))</f>
        <v>682318</v>
      </c>
      <c r="U1354" t="str">
        <f t="shared" si="64"/>
        <v>Clinton, Bill</v>
      </c>
      <c r="V1354" t="str">
        <f>_xlfn.XLOOKUP(INDEX('state-winning-votes'!$A$1:$L$53,MATCH($C1354,'state-winning-votes'!$A:$A,0),MATCH($A1354,'state-winning-votes'!$A$2:$L$2,0)),$L:$L,$H:$H)</f>
        <v>Clinton, Bill</v>
      </c>
      <c r="W1354" t="str">
        <f>VLOOKUP(A1354,'national-winners'!$A$2:$B$13,2,0)</f>
        <v>Clinton, Bill</v>
      </c>
      <c r="X1354" t="str">
        <f t="shared" si="65"/>
        <v xml:space="preserve"> Bill Clinton (W)</v>
      </c>
    </row>
    <row r="1355" spans="1:24" x14ac:dyDescent="0.25">
      <c r="A1355">
        <v>1992</v>
      </c>
      <c r="B1355" t="s">
        <v>53</v>
      </c>
      <c r="C1355" t="s">
        <v>54</v>
      </c>
      <c r="D1355">
        <v>10</v>
      </c>
      <c r="E1355">
        <v>51</v>
      </c>
      <c r="F1355">
        <v>11</v>
      </c>
      <c r="G1355" t="s">
        <v>16</v>
      </c>
      <c r="H1355" t="s">
        <v>230</v>
      </c>
      <c r="I1355" t="str">
        <f t="shared" si="63"/>
        <v>Clinton, Bill(W)</v>
      </c>
      <c r="J1355" t="s">
        <v>18</v>
      </c>
      <c r="K1355" t="b">
        <v>0</v>
      </c>
      <c r="L1355">
        <v>126054</v>
      </c>
      <c r="M1355">
        <v>289620</v>
      </c>
      <c r="N1355">
        <v>20171015</v>
      </c>
      <c r="O1355" t="s">
        <v>19</v>
      </c>
      <c r="P1355" t="str">
        <f>IF(VLOOKUP(A1355,'national-winners'!$A$2:$B$13,2,0)=H1355,"W","L")</f>
        <v>W</v>
      </c>
      <c r="Q1355">
        <f>MATCH(C1355,'state-winning-votes'!A:A,0)</f>
        <v>11</v>
      </c>
      <c r="R1355">
        <f>MATCH(A1355,'state-winning-votes'!$A$2:$L$2,0)</f>
        <v>6</v>
      </c>
      <c r="S1355" cm="1">
        <f t="array" ref="S1355">INDEX('state-winning-votes'!$A$1:$L$53,$Q1355,$R1355)</f>
        <v>126054</v>
      </c>
      <c r="T1355">
        <f>INDEX('state-winning-votes'!$A$1:$L$53,MATCH($C1355,'state-winning-votes'!$A:$A,0),MATCH($A1355,'state-winning-votes'!$A$2:$L$2,0))</f>
        <v>126054</v>
      </c>
      <c r="U1355" t="str">
        <f t="shared" si="64"/>
        <v>Clinton, Bill</v>
      </c>
      <c r="V1355" t="str">
        <f>_xlfn.XLOOKUP(INDEX('state-winning-votes'!$A$1:$L$53,MATCH($C1355,'state-winning-votes'!$A:$A,0),MATCH($A1355,'state-winning-votes'!$A$2:$L$2,0)),$L:$L,$H:$H)</f>
        <v>Clinton, Bill</v>
      </c>
      <c r="W1355" t="str">
        <f>VLOOKUP(A1355,'national-winners'!$A$2:$B$13,2,0)</f>
        <v>Clinton, Bill</v>
      </c>
      <c r="X1355" t="str">
        <f t="shared" si="65"/>
        <v xml:space="preserve"> Bill Clinton (W)</v>
      </c>
    </row>
    <row r="1356" spans="1:24" x14ac:dyDescent="0.25">
      <c r="A1356">
        <v>1992</v>
      </c>
      <c r="B1356" t="s">
        <v>53</v>
      </c>
      <c r="C1356" t="s">
        <v>54</v>
      </c>
      <c r="D1356">
        <v>10</v>
      </c>
      <c r="E1356">
        <v>51</v>
      </c>
      <c r="F1356">
        <v>11</v>
      </c>
      <c r="G1356" t="s">
        <v>16</v>
      </c>
      <c r="H1356" t="s">
        <v>207</v>
      </c>
      <c r="I1356" t="str">
        <f t="shared" si="63"/>
        <v>Bush, George H.W.(L)</v>
      </c>
      <c r="J1356" t="s">
        <v>21</v>
      </c>
      <c r="K1356" t="b">
        <v>0</v>
      </c>
      <c r="L1356">
        <v>102313</v>
      </c>
      <c r="M1356">
        <v>289620</v>
      </c>
      <c r="N1356">
        <v>20171015</v>
      </c>
      <c r="O1356" t="s">
        <v>19</v>
      </c>
      <c r="P1356" t="str">
        <f>IF(VLOOKUP(A1356,'national-winners'!$A$2:$B$13,2,0)=H1356,"W","L")</f>
        <v>L</v>
      </c>
      <c r="Q1356">
        <f>MATCH(C1356,'state-winning-votes'!A:A,0)</f>
        <v>11</v>
      </c>
      <c r="R1356">
        <f>MATCH(A1356,'state-winning-votes'!$A$2:$L$2,0)</f>
        <v>6</v>
      </c>
      <c r="S1356" cm="1">
        <f t="array" ref="S1356">INDEX('state-winning-votes'!$A$1:$L$53,$Q1356,$R1356)</f>
        <v>126054</v>
      </c>
      <c r="T1356">
        <f>INDEX('state-winning-votes'!$A$1:$L$53,MATCH($C1356,'state-winning-votes'!$A:$A,0),MATCH($A1356,'state-winning-votes'!$A$2:$L$2,0))</f>
        <v>126054</v>
      </c>
      <c r="U1356" t="str">
        <f t="shared" si="64"/>
        <v>Clinton, Bill</v>
      </c>
      <c r="V1356" t="str">
        <f>_xlfn.XLOOKUP(INDEX('state-winning-votes'!$A$1:$L$53,MATCH($C1356,'state-winning-votes'!$A:$A,0),MATCH($A1356,'state-winning-votes'!$A$2:$L$2,0)),$L:$L,$H:$H)</f>
        <v>Clinton, Bill</v>
      </c>
      <c r="W1356" t="str">
        <f>VLOOKUP(A1356,'national-winners'!$A$2:$B$13,2,0)</f>
        <v>Clinton, Bill</v>
      </c>
      <c r="X1356" t="str">
        <f t="shared" si="65"/>
        <v xml:space="preserve"> Bill Clinton (W)</v>
      </c>
    </row>
    <row r="1357" spans="1:24" x14ac:dyDescent="0.25">
      <c r="A1357">
        <v>1992</v>
      </c>
      <c r="B1357" t="s">
        <v>53</v>
      </c>
      <c r="C1357" t="s">
        <v>54</v>
      </c>
      <c r="D1357">
        <v>10</v>
      </c>
      <c r="E1357">
        <v>51</v>
      </c>
      <c r="F1357">
        <v>11</v>
      </c>
      <c r="G1357" t="s">
        <v>16</v>
      </c>
      <c r="H1357" t="s">
        <v>231</v>
      </c>
      <c r="I1357" t="str">
        <f t="shared" si="63"/>
        <v>Perot, Ross(L)</v>
      </c>
      <c r="J1357" t="s">
        <v>35</v>
      </c>
      <c r="K1357" t="b">
        <v>0</v>
      </c>
      <c r="L1357">
        <v>59213</v>
      </c>
      <c r="M1357">
        <v>289620</v>
      </c>
      <c r="N1357">
        <v>20171015</v>
      </c>
      <c r="O1357" t="s">
        <v>19</v>
      </c>
      <c r="P1357" t="str">
        <f>IF(VLOOKUP(A1357,'national-winners'!$A$2:$B$13,2,0)=H1357,"W","L")</f>
        <v>L</v>
      </c>
      <c r="Q1357">
        <f>MATCH(C1357,'state-winning-votes'!A:A,0)</f>
        <v>11</v>
      </c>
      <c r="R1357">
        <f>MATCH(A1357,'state-winning-votes'!$A$2:$L$2,0)</f>
        <v>6</v>
      </c>
      <c r="S1357" cm="1">
        <f t="array" ref="S1357">INDEX('state-winning-votes'!$A$1:$L$53,$Q1357,$R1357)</f>
        <v>126054</v>
      </c>
      <c r="T1357">
        <f>INDEX('state-winning-votes'!$A$1:$L$53,MATCH($C1357,'state-winning-votes'!$A:$A,0),MATCH($A1357,'state-winning-votes'!$A$2:$L$2,0))</f>
        <v>126054</v>
      </c>
      <c r="U1357" t="str">
        <f t="shared" si="64"/>
        <v>Clinton, Bill</v>
      </c>
      <c r="V1357" t="str">
        <f>_xlfn.XLOOKUP(INDEX('state-winning-votes'!$A$1:$L$53,MATCH($C1357,'state-winning-votes'!$A:$A,0),MATCH($A1357,'state-winning-votes'!$A$2:$L$2,0)),$L:$L,$H:$H)</f>
        <v>Clinton, Bill</v>
      </c>
      <c r="W1357" t="str">
        <f>VLOOKUP(A1357,'national-winners'!$A$2:$B$13,2,0)</f>
        <v>Clinton, Bill</v>
      </c>
      <c r="X1357" t="str">
        <f t="shared" si="65"/>
        <v xml:space="preserve"> Bill Clinton (W)</v>
      </c>
    </row>
    <row r="1358" spans="1:24" x14ac:dyDescent="0.25">
      <c r="A1358">
        <v>1992</v>
      </c>
      <c r="B1358" t="s">
        <v>53</v>
      </c>
      <c r="C1358" t="s">
        <v>54</v>
      </c>
      <c r="D1358">
        <v>10</v>
      </c>
      <c r="E1358">
        <v>51</v>
      </c>
      <c r="F1358">
        <v>11</v>
      </c>
      <c r="G1358" t="s">
        <v>16</v>
      </c>
      <c r="H1358" t="s">
        <v>210</v>
      </c>
      <c r="I1358" t="str">
        <f t="shared" si="63"/>
        <v>Fulani, Lenora(L)</v>
      </c>
      <c r="J1358" t="s">
        <v>211</v>
      </c>
      <c r="K1358" t="b">
        <v>0</v>
      </c>
      <c r="L1358">
        <v>1105</v>
      </c>
      <c r="M1358">
        <v>289620</v>
      </c>
      <c r="N1358">
        <v>20171015</v>
      </c>
      <c r="O1358" t="s">
        <v>19</v>
      </c>
      <c r="P1358" t="str">
        <f>IF(VLOOKUP(A1358,'national-winners'!$A$2:$B$13,2,0)=H1358,"W","L")</f>
        <v>L</v>
      </c>
      <c r="Q1358">
        <f>MATCH(C1358,'state-winning-votes'!A:A,0)</f>
        <v>11</v>
      </c>
      <c r="R1358">
        <f>MATCH(A1358,'state-winning-votes'!$A$2:$L$2,0)</f>
        <v>6</v>
      </c>
      <c r="S1358" cm="1">
        <f t="array" ref="S1358">INDEX('state-winning-votes'!$A$1:$L$53,$Q1358,$R1358)</f>
        <v>126054</v>
      </c>
      <c r="T1358">
        <f>INDEX('state-winning-votes'!$A$1:$L$53,MATCH($C1358,'state-winning-votes'!$A:$A,0),MATCH($A1358,'state-winning-votes'!$A$2:$L$2,0))</f>
        <v>126054</v>
      </c>
      <c r="U1358" t="str">
        <f t="shared" si="64"/>
        <v>Clinton, Bill</v>
      </c>
      <c r="V1358" t="str">
        <f>_xlfn.XLOOKUP(INDEX('state-winning-votes'!$A$1:$L$53,MATCH($C1358,'state-winning-votes'!$A:$A,0),MATCH($A1358,'state-winning-votes'!$A$2:$L$2,0)),$L:$L,$H:$H)</f>
        <v>Clinton, Bill</v>
      </c>
      <c r="W1358" t="str">
        <f>VLOOKUP(A1358,'national-winners'!$A$2:$B$13,2,0)</f>
        <v>Clinton, Bill</v>
      </c>
      <c r="X1358" t="str">
        <f t="shared" si="65"/>
        <v xml:space="preserve"> Bill Clinton (W)</v>
      </c>
    </row>
    <row r="1359" spans="1:24" x14ac:dyDescent="0.25">
      <c r="A1359">
        <v>1992</v>
      </c>
      <c r="B1359" t="s">
        <v>53</v>
      </c>
      <c r="C1359" t="s">
        <v>54</v>
      </c>
      <c r="D1359">
        <v>10</v>
      </c>
      <c r="E1359">
        <v>51</v>
      </c>
      <c r="F1359">
        <v>11</v>
      </c>
      <c r="G1359" t="s">
        <v>16</v>
      </c>
      <c r="H1359" t="s">
        <v>232</v>
      </c>
      <c r="I1359" t="str">
        <f t="shared" si="63"/>
        <v>Marrou, Andre(L)</v>
      </c>
      <c r="J1359" t="s">
        <v>29</v>
      </c>
      <c r="K1359" t="b">
        <v>0</v>
      </c>
      <c r="L1359">
        <v>935</v>
      </c>
      <c r="M1359">
        <v>289620</v>
      </c>
      <c r="N1359">
        <v>20171015</v>
      </c>
      <c r="O1359" t="s">
        <v>19</v>
      </c>
      <c r="P1359" t="str">
        <f>IF(VLOOKUP(A1359,'national-winners'!$A$2:$B$13,2,0)=H1359,"W","L")</f>
        <v>L</v>
      </c>
      <c r="Q1359">
        <f>MATCH(C1359,'state-winning-votes'!A:A,0)</f>
        <v>11</v>
      </c>
      <c r="R1359">
        <f>MATCH(A1359,'state-winning-votes'!$A$2:$L$2,0)</f>
        <v>6</v>
      </c>
      <c r="S1359" cm="1">
        <f t="array" ref="S1359">INDEX('state-winning-votes'!$A$1:$L$53,$Q1359,$R1359)</f>
        <v>126054</v>
      </c>
      <c r="T1359">
        <f>INDEX('state-winning-votes'!$A$1:$L$53,MATCH($C1359,'state-winning-votes'!$A:$A,0),MATCH($A1359,'state-winning-votes'!$A$2:$L$2,0))</f>
        <v>126054</v>
      </c>
      <c r="U1359" t="str">
        <f t="shared" si="64"/>
        <v>Clinton, Bill</v>
      </c>
      <c r="V1359" t="str">
        <f>_xlfn.XLOOKUP(INDEX('state-winning-votes'!$A$1:$L$53,MATCH($C1359,'state-winning-votes'!$A:$A,0),MATCH($A1359,'state-winning-votes'!$A$2:$L$2,0)),$L:$L,$H:$H)</f>
        <v>Clinton, Bill</v>
      </c>
      <c r="W1359" t="str">
        <f>VLOOKUP(A1359,'national-winners'!$A$2:$B$13,2,0)</f>
        <v>Clinton, Bill</v>
      </c>
      <c r="X1359" t="str">
        <f t="shared" si="65"/>
        <v xml:space="preserve"> Bill Clinton (W)</v>
      </c>
    </row>
    <row r="1360" spans="1:24" x14ac:dyDescent="0.25">
      <c r="A1360">
        <v>1992</v>
      </c>
      <c r="B1360" t="s">
        <v>57</v>
      </c>
      <c r="C1360" t="s">
        <v>58</v>
      </c>
      <c r="D1360">
        <v>11</v>
      </c>
      <c r="E1360">
        <v>53</v>
      </c>
      <c r="F1360">
        <v>55</v>
      </c>
      <c r="G1360" t="s">
        <v>16</v>
      </c>
      <c r="H1360" t="s">
        <v>230</v>
      </c>
      <c r="I1360" t="str">
        <f t="shared" si="63"/>
        <v>Clinton, Bill(W)</v>
      </c>
      <c r="J1360" t="s">
        <v>18</v>
      </c>
      <c r="K1360" t="b">
        <v>0</v>
      </c>
      <c r="L1360">
        <v>192619</v>
      </c>
      <c r="M1360">
        <v>227572</v>
      </c>
      <c r="N1360">
        <v>20171015</v>
      </c>
      <c r="O1360" t="s">
        <v>19</v>
      </c>
      <c r="P1360" t="str">
        <f>IF(VLOOKUP(A1360,'national-winners'!$A$2:$B$13,2,0)=H1360,"W","L")</f>
        <v>W</v>
      </c>
      <c r="Q1360">
        <f>MATCH(C1360,'state-winning-votes'!A:A,0)</f>
        <v>10</v>
      </c>
      <c r="R1360">
        <f>MATCH(A1360,'state-winning-votes'!$A$2:$L$2,0)</f>
        <v>6</v>
      </c>
      <c r="S1360" cm="1">
        <f t="array" ref="S1360">INDEX('state-winning-votes'!$A$1:$L$53,$Q1360,$R1360)</f>
        <v>192619</v>
      </c>
      <c r="T1360">
        <f>INDEX('state-winning-votes'!$A$1:$L$53,MATCH($C1360,'state-winning-votes'!$A:$A,0),MATCH($A1360,'state-winning-votes'!$A$2:$L$2,0))</f>
        <v>192619</v>
      </c>
      <c r="U1360" t="str">
        <f t="shared" si="64"/>
        <v>Clinton, Bill</v>
      </c>
      <c r="V1360" t="str">
        <f>_xlfn.XLOOKUP(INDEX('state-winning-votes'!$A$1:$L$53,MATCH($C1360,'state-winning-votes'!$A:$A,0),MATCH($A1360,'state-winning-votes'!$A$2:$L$2,0)),$L:$L,$H:$H)</f>
        <v>Clinton, Bill</v>
      </c>
      <c r="W1360" t="str">
        <f>VLOOKUP(A1360,'national-winners'!$A$2:$B$13,2,0)</f>
        <v>Clinton, Bill</v>
      </c>
      <c r="X1360" t="str">
        <f t="shared" si="65"/>
        <v xml:space="preserve"> Bill Clinton (W)</v>
      </c>
    </row>
    <row r="1361" spans="1:24" x14ac:dyDescent="0.25">
      <c r="A1361">
        <v>1992</v>
      </c>
      <c r="B1361" t="s">
        <v>57</v>
      </c>
      <c r="C1361" t="s">
        <v>58</v>
      </c>
      <c r="D1361">
        <v>11</v>
      </c>
      <c r="E1361">
        <v>53</v>
      </c>
      <c r="F1361">
        <v>55</v>
      </c>
      <c r="G1361" t="s">
        <v>16</v>
      </c>
      <c r="H1361" t="s">
        <v>207</v>
      </c>
      <c r="I1361" t="str">
        <f t="shared" si="63"/>
        <v>Bush, George H.W.(L)</v>
      </c>
      <c r="J1361" t="s">
        <v>21</v>
      </c>
      <c r="K1361" t="b">
        <v>0</v>
      </c>
      <c r="L1361">
        <v>20698</v>
      </c>
      <c r="M1361">
        <v>227572</v>
      </c>
      <c r="N1361">
        <v>20171015</v>
      </c>
      <c r="O1361" t="s">
        <v>19</v>
      </c>
      <c r="P1361" t="str">
        <f>IF(VLOOKUP(A1361,'national-winners'!$A$2:$B$13,2,0)=H1361,"W","L")</f>
        <v>L</v>
      </c>
      <c r="Q1361">
        <f>MATCH(C1361,'state-winning-votes'!A:A,0)</f>
        <v>10</v>
      </c>
      <c r="R1361">
        <f>MATCH(A1361,'state-winning-votes'!$A$2:$L$2,0)</f>
        <v>6</v>
      </c>
      <c r="S1361" cm="1">
        <f t="array" ref="S1361">INDEX('state-winning-votes'!$A$1:$L$53,$Q1361,$R1361)</f>
        <v>192619</v>
      </c>
      <c r="T1361">
        <f>INDEX('state-winning-votes'!$A$1:$L$53,MATCH($C1361,'state-winning-votes'!$A:$A,0),MATCH($A1361,'state-winning-votes'!$A$2:$L$2,0))</f>
        <v>192619</v>
      </c>
      <c r="U1361" t="str">
        <f t="shared" si="64"/>
        <v>Clinton, Bill</v>
      </c>
      <c r="V1361" t="str">
        <f>_xlfn.XLOOKUP(INDEX('state-winning-votes'!$A$1:$L$53,MATCH($C1361,'state-winning-votes'!$A:$A,0),MATCH($A1361,'state-winning-votes'!$A$2:$L$2,0)),$L:$L,$H:$H)</f>
        <v>Clinton, Bill</v>
      </c>
      <c r="W1361" t="str">
        <f>VLOOKUP(A1361,'national-winners'!$A$2:$B$13,2,0)</f>
        <v>Clinton, Bill</v>
      </c>
      <c r="X1361" t="str">
        <f t="shared" si="65"/>
        <v xml:space="preserve"> Bill Clinton (W)</v>
      </c>
    </row>
    <row r="1362" spans="1:24" x14ac:dyDescent="0.25">
      <c r="A1362">
        <v>1992</v>
      </c>
      <c r="B1362" t="s">
        <v>57</v>
      </c>
      <c r="C1362" t="s">
        <v>58</v>
      </c>
      <c r="D1362">
        <v>11</v>
      </c>
      <c r="E1362">
        <v>53</v>
      </c>
      <c r="F1362">
        <v>55</v>
      </c>
      <c r="G1362" t="s">
        <v>16</v>
      </c>
      <c r="H1362" t="s">
        <v>231</v>
      </c>
      <c r="I1362" t="str">
        <f t="shared" si="63"/>
        <v>Perot, Ross(L)</v>
      </c>
      <c r="J1362" t="s">
        <v>35</v>
      </c>
      <c r="K1362" t="b">
        <v>0</v>
      </c>
      <c r="L1362">
        <v>9681</v>
      </c>
      <c r="M1362">
        <v>227572</v>
      </c>
      <c r="N1362">
        <v>20171015</v>
      </c>
      <c r="O1362" t="s">
        <v>19</v>
      </c>
      <c r="P1362" t="str">
        <f>IF(VLOOKUP(A1362,'national-winners'!$A$2:$B$13,2,0)=H1362,"W","L")</f>
        <v>L</v>
      </c>
      <c r="Q1362">
        <f>MATCH(C1362,'state-winning-votes'!A:A,0)</f>
        <v>10</v>
      </c>
      <c r="R1362">
        <f>MATCH(A1362,'state-winning-votes'!$A$2:$L$2,0)</f>
        <v>6</v>
      </c>
      <c r="S1362" cm="1">
        <f t="array" ref="S1362">INDEX('state-winning-votes'!$A$1:$L$53,$Q1362,$R1362)</f>
        <v>192619</v>
      </c>
      <c r="T1362">
        <f>INDEX('state-winning-votes'!$A$1:$L$53,MATCH($C1362,'state-winning-votes'!$A:$A,0),MATCH($A1362,'state-winning-votes'!$A$2:$L$2,0))</f>
        <v>192619</v>
      </c>
      <c r="U1362" t="str">
        <f t="shared" si="64"/>
        <v>Clinton, Bill</v>
      </c>
      <c r="V1362" t="str">
        <f>_xlfn.XLOOKUP(INDEX('state-winning-votes'!$A$1:$L$53,MATCH($C1362,'state-winning-votes'!$A:$A,0),MATCH($A1362,'state-winning-votes'!$A$2:$L$2,0)),$L:$L,$H:$H)</f>
        <v>Clinton, Bill</v>
      </c>
      <c r="W1362" t="str">
        <f>VLOOKUP(A1362,'national-winners'!$A$2:$B$13,2,0)</f>
        <v>Clinton, Bill</v>
      </c>
      <c r="X1362" t="str">
        <f t="shared" si="65"/>
        <v xml:space="preserve"> Bill Clinton (W)</v>
      </c>
    </row>
    <row r="1363" spans="1:24" x14ac:dyDescent="0.25">
      <c r="A1363">
        <v>1992</v>
      </c>
      <c r="B1363" t="s">
        <v>57</v>
      </c>
      <c r="C1363" t="s">
        <v>58</v>
      </c>
      <c r="D1363">
        <v>11</v>
      </c>
      <c r="E1363">
        <v>53</v>
      </c>
      <c r="F1363">
        <v>55</v>
      </c>
      <c r="G1363" t="s">
        <v>16</v>
      </c>
      <c r="H1363" t="s">
        <v>210</v>
      </c>
      <c r="I1363" t="str">
        <f t="shared" si="63"/>
        <v>Fulani, Lenora(L)</v>
      </c>
      <c r="J1363" t="s">
        <v>211</v>
      </c>
      <c r="K1363" t="b">
        <v>0</v>
      </c>
      <c r="L1363">
        <v>1459</v>
      </c>
      <c r="M1363">
        <v>227572</v>
      </c>
      <c r="N1363">
        <v>20171015</v>
      </c>
      <c r="O1363" t="s">
        <v>19</v>
      </c>
      <c r="P1363" t="str">
        <f>IF(VLOOKUP(A1363,'national-winners'!$A$2:$B$13,2,0)=H1363,"W","L")</f>
        <v>L</v>
      </c>
      <c r="Q1363">
        <f>MATCH(C1363,'state-winning-votes'!A:A,0)</f>
        <v>10</v>
      </c>
      <c r="R1363">
        <f>MATCH(A1363,'state-winning-votes'!$A$2:$L$2,0)</f>
        <v>6</v>
      </c>
      <c r="S1363" cm="1">
        <f t="array" ref="S1363">INDEX('state-winning-votes'!$A$1:$L$53,$Q1363,$R1363)</f>
        <v>192619</v>
      </c>
      <c r="T1363">
        <f>INDEX('state-winning-votes'!$A$1:$L$53,MATCH($C1363,'state-winning-votes'!$A:$A,0),MATCH($A1363,'state-winning-votes'!$A$2:$L$2,0))</f>
        <v>192619</v>
      </c>
      <c r="U1363" t="str">
        <f t="shared" si="64"/>
        <v>Clinton, Bill</v>
      </c>
      <c r="V1363" t="str">
        <f>_xlfn.XLOOKUP(INDEX('state-winning-votes'!$A$1:$L$53,MATCH($C1363,'state-winning-votes'!$A:$A,0),MATCH($A1363,'state-winning-votes'!$A$2:$L$2,0)),$L:$L,$H:$H)</f>
        <v>Clinton, Bill</v>
      </c>
      <c r="W1363" t="str">
        <f>VLOOKUP(A1363,'national-winners'!$A$2:$B$13,2,0)</f>
        <v>Clinton, Bill</v>
      </c>
      <c r="X1363" t="str">
        <f t="shared" si="65"/>
        <v xml:space="preserve"> Bill Clinton (W)</v>
      </c>
    </row>
    <row r="1364" spans="1:24" x14ac:dyDescent="0.25">
      <c r="A1364">
        <v>1992</v>
      </c>
      <c r="B1364" t="s">
        <v>57</v>
      </c>
      <c r="C1364" t="s">
        <v>58</v>
      </c>
      <c r="D1364">
        <v>11</v>
      </c>
      <c r="E1364">
        <v>53</v>
      </c>
      <c r="F1364">
        <v>55</v>
      </c>
      <c r="G1364" t="s">
        <v>16</v>
      </c>
      <c r="H1364" t="s">
        <v>245</v>
      </c>
      <c r="I1364" t="str">
        <f t="shared" si="63"/>
        <v>Daniels, Ronald(L)</v>
      </c>
      <c r="J1364" t="s">
        <v>35</v>
      </c>
      <c r="K1364" t="b">
        <v>0</v>
      </c>
      <c r="L1364">
        <v>1446</v>
      </c>
      <c r="M1364">
        <v>227572</v>
      </c>
      <c r="N1364">
        <v>20171015</v>
      </c>
      <c r="O1364" t="s">
        <v>19</v>
      </c>
      <c r="P1364" t="str">
        <f>IF(VLOOKUP(A1364,'national-winners'!$A$2:$B$13,2,0)=H1364,"W","L")</f>
        <v>L</v>
      </c>
      <c r="Q1364">
        <f>MATCH(C1364,'state-winning-votes'!A:A,0)</f>
        <v>10</v>
      </c>
      <c r="R1364">
        <f>MATCH(A1364,'state-winning-votes'!$A$2:$L$2,0)</f>
        <v>6</v>
      </c>
      <c r="S1364" cm="1">
        <f t="array" ref="S1364">INDEX('state-winning-votes'!$A$1:$L$53,$Q1364,$R1364)</f>
        <v>192619</v>
      </c>
      <c r="T1364">
        <f>INDEX('state-winning-votes'!$A$1:$L$53,MATCH($C1364,'state-winning-votes'!$A:$A,0),MATCH($A1364,'state-winning-votes'!$A$2:$L$2,0))</f>
        <v>192619</v>
      </c>
      <c r="U1364" t="str">
        <f t="shared" si="64"/>
        <v>Clinton, Bill</v>
      </c>
      <c r="V1364" t="str">
        <f>_xlfn.XLOOKUP(INDEX('state-winning-votes'!$A$1:$L$53,MATCH($C1364,'state-winning-votes'!$A:$A,0),MATCH($A1364,'state-winning-votes'!$A$2:$L$2,0)),$L:$L,$H:$H)</f>
        <v>Clinton, Bill</v>
      </c>
      <c r="W1364" t="str">
        <f>VLOOKUP(A1364,'national-winners'!$A$2:$B$13,2,0)</f>
        <v>Clinton, Bill</v>
      </c>
      <c r="X1364" t="str">
        <f t="shared" si="65"/>
        <v xml:space="preserve"> Bill Clinton (W)</v>
      </c>
    </row>
    <row r="1365" spans="1:24" x14ac:dyDescent="0.25">
      <c r="A1365">
        <v>1992</v>
      </c>
      <c r="B1365" t="s">
        <v>57</v>
      </c>
      <c r="C1365" t="s">
        <v>58</v>
      </c>
      <c r="D1365">
        <v>11</v>
      </c>
      <c r="E1365">
        <v>53</v>
      </c>
      <c r="F1365">
        <v>55</v>
      </c>
      <c r="G1365" t="s">
        <v>16</v>
      </c>
      <c r="I1365" t="str">
        <f t="shared" si="63"/>
        <v>(L)</v>
      </c>
      <c r="K1365" t="b">
        <v>1</v>
      </c>
      <c r="L1365">
        <v>676</v>
      </c>
      <c r="M1365">
        <v>227572</v>
      </c>
      <c r="N1365">
        <v>20171015</v>
      </c>
      <c r="O1365" t="s">
        <v>19</v>
      </c>
      <c r="P1365" t="str">
        <f>IF(VLOOKUP(A1365,'national-winners'!$A$2:$B$13,2,0)=H1365,"W","L")</f>
        <v>L</v>
      </c>
      <c r="Q1365">
        <f>MATCH(C1365,'state-winning-votes'!A:A,0)</f>
        <v>10</v>
      </c>
      <c r="R1365">
        <f>MATCH(A1365,'state-winning-votes'!$A$2:$L$2,0)</f>
        <v>6</v>
      </c>
      <c r="S1365" cm="1">
        <f t="array" ref="S1365">INDEX('state-winning-votes'!$A$1:$L$53,$Q1365,$R1365)</f>
        <v>192619</v>
      </c>
      <c r="T1365">
        <f>INDEX('state-winning-votes'!$A$1:$L$53,MATCH($C1365,'state-winning-votes'!$A:$A,0),MATCH($A1365,'state-winning-votes'!$A$2:$L$2,0))</f>
        <v>192619</v>
      </c>
      <c r="U1365" t="str">
        <f t="shared" si="64"/>
        <v>Clinton, Bill</v>
      </c>
      <c r="V1365" t="str">
        <f>_xlfn.XLOOKUP(INDEX('state-winning-votes'!$A$1:$L$53,MATCH($C1365,'state-winning-votes'!$A:$A,0),MATCH($A1365,'state-winning-votes'!$A$2:$L$2,0)),$L:$L,$H:$H)</f>
        <v>Clinton, Bill</v>
      </c>
      <c r="W1365" t="str">
        <f>VLOOKUP(A1365,'national-winners'!$A$2:$B$13,2,0)</f>
        <v>Clinton, Bill</v>
      </c>
      <c r="X1365" t="str">
        <f t="shared" si="65"/>
        <v xml:space="preserve"> Bill Clinton (W)</v>
      </c>
    </row>
    <row r="1366" spans="1:24" x14ac:dyDescent="0.25">
      <c r="A1366">
        <v>1992</v>
      </c>
      <c r="B1366" t="s">
        <v>57</v>
      </c>
      <c r="C1366" t="s">
        <v>58</v>
      </c>
      <c r="D1366">
        <v>11</v>
      </c>
      <c r="E1366">
        <v>53</v>
      </c>
      <c r="F1366">
        <v>55</v>
      </c>
      <c r="G1366" t="s">
        <v>16</v>
      </c>
      <c r="H1366" t="s">
        <v>232</v>
      </c>
      <c r="I1366" t="str">
        <f t="shared" si="63"/>
        <v>Marrou, Andre(L)</v>
      </c>
      <c r="J1366" t="s">
        <v>29</v>
      </c>
      <c r="K1366" t="b">
        <v>0</v>
      </c>
      <c r="L1366">
        <v>467</v>
      </c>
      <c r="M1366">
        <v>227572</v>
      </c>
      <c r="N1366">
        <v>20171015</v>
      </c>
      <c r="O1366" t="s">
        <v>19</v>
      </c>
      <c r="P1366" t="str">
        <f>IF(VLOOKUP(A1366,'national-winners'!$A$2:$B$13,2,0)=H1366,"W","L")</f>
        <v>L</v>
      </c>
      <c r="Q1366">
        <f>MATCH(C1366,'state-winning-votes'!A:A,0)</f>
        <v>10</v>
      </c>
      <c r="R1366">
        <f>MATCH(A1366,'state-winning-votes'!$A$2:$L$2,0)</f>
        <v>6</v>
      </c>
      <c r="S1366" cm="1">
        <f t="array" ref="S1366">INDEX('state-winning-votes'!$A$1:$L$53,$Q1366,$R1366)</f>
        <v>192619</v>
      </c>
      <c r="T1366">
        <f>INDEX('state-winning-votes'!$A$1:$L$53,MATCH($C1366,'state-winning-votes'!$A:$A,0),MATCH($A1366,'state-winning-votes'!$A$2:$L$2,0))</f>
        <v>192619</v>
      </c>
      <c r="U1366" t="str">
        <f t="shared" si="64"/>
        <v>Clinton, Bill</v>
      </c>
      <c r="V1366" t="str">
        <f>_xlfn.XLOOKUP(INDEX('state-winning-votes'!$A$1:$L$53,MATCH($C1366,'state-winning-votes'!$A:$A,0),MATCH($A1366,'state-winning-votes'!$A$2:$L$2,0)),$L:$L,$H:$H)</f>
        <v>Clinton, Bill</v>
      </c>
      <c r="W1366" t="str">
        <f>VLOOKUP(A1366,'national-winners'!$A$2:$B$13,2,0)</f>
        <v>Clinton, Bill</v>
      </c>
      <c r="X1366" t="str">
        <f t="shared" si="65"/>
        <v xml:space="preserve"> Bill Clinton (W)</v>
      </c>
    </row>
    <row r="1367" spans="1:24" x14ac:dyDescent="0.25">
      <c r="A1367">
        <v>1992</v>
      </c>
      <c r="B1367" t="s">
        <v>57</v>
      </c>
      <c r="C1367" t="s">
        <v>58</v>
      </c>
      <c r="D1367">
        <v>11</v>
      </c>
      <c r="E1367">
        <v>53</v>
      </c>
      <c r="F1367">
        <v>55</v>
      </c>
      <c r="G1367" t="s">
        <v>16</v>
      </c>
      <c r="H1367" t="s">
        <v>236</v>
      </c>
      <c r="I1367" t="str">
        <f t="shared" si="63"/>
        <v>Hagelin, John(L)</v>
      </c>
      <c r="J1367" t="s">
        <v>237</v>
      </c>
      <c r="K1367" t="b">
        <v>0</v>
      </c>
      <c r="L1367">
        <v>230</v>
      </c>
      <c r="M1367">
        <v>227572</v>
      </c>
      <c r="N1367">
        <v>20171015</v>
      </c>
      <c r="O1367" t="s">
        <v>19</v>
      </c>
      <c r="P1367" t="str">
        <f>IF(VLOOKUP(A1367,'national-winners'!$A$2:$B$13,2,0)=H1367,"W","L")</f>
        <v>L</v>
      </c>
      <c r="Q1367">
        <f>MATCH(C1367,'state-winning-votes'!A:A,0)</f>
        <v>10</v>
      </c>
      <c r="R1367">
        <f>MATCH(A1367,'state-winning-votes'!$A$2:$L$2,0)</f>
        <v>6</v>
      </c>
      <c r="S1367" cm="1">
        <f t="array" ref="S1367">INDEX('state-winning-votes'!$A$1:$L$53,$Q1367,$R1367)</f>
        <v>192619</v>
      </c>
      <c r="T1367">
        <f>INDEX('state-winning-votes'!$A$1:$L$53,MATCH($C1367,'state-winning-votes'!$A:$A,0),MATCH($A1367,'state-winning-votes'!$A$2:$L$2,0))</f>
        <v>192619</v>
      </c>
      <c r="U1367" t="str">
        <f t="shared" si="64"/>
        <v>Clinton, Bill</v>
      </c>
      <c r="V1367" t="str">
        <f>_xlfn.XLOOKUP(INDEX('state-winning-votes'!$A$1:$L$53,MATCH($C1367,'state-winning-votes'!$A:$A,0),MATCH($A1367,'state-winning-votes'!$A$2:$L$2,0)),$L:$L,$H:$H)</f>
        <v>Clinton, Bill</v>
      </c>
      <c r="W1367" t="str">
        <f>VLOOKUP(A1367,'national-winners'!$A$2:$B$13,2,0)</f>
        <v>Clinton, Bill</v>
      </c>
      <c r="X1367" t="str">
        <f t="shared" si="65"/>
        <v xml:space="preserve"> Bill Clinton (W)</v>
      </c>
    </row>
    <row r="1368" spans="1:24" x14ac:dyDescent="0.25">
      <c r="A1368">
        <v>1992</v>
      </c>
      <c r="B1368" t="s">
        <v>57</v>
      </c>
      <c r="C1368" t="s">
        <v>58</v>
      </c>
      <c r="D1368">
        <v>11</v>
      </c>
      <c r="E1368">
        <v>53</v>
      </c>
      <c r="F1368">
        <v>55</v>
      </c>
      <c r="G1368" t="s">
        <v>16</v>
      </c>
      <c r="H1368" t="s">
        <v>59</v>
      </c>
      <c r="I1368" t="str">
        <f t="shared" si="63"/>
        <v>Other(L)</v>
      </c>
      <c r="J1368" t="s">
        <v>100</v>
      </c>
      <c r="K1368" t="b">
        <v>0</v>
      </c>
      <c r="L1368">
        <v>191</v>
      </c>
      <c r="M1368">
        <v>227572</v>
      </c>
      <c r="N1368">
        <v>20171015</v>
      </c>
      <c r="O1368" t="s">
        <v>19</v>
      </c>
      <c r="P1368" t="str">
        <f>IF(VLOOKUP(A1368,'national-winners'!$A$2:$B$13,2,0)=H1368,"W","L")</f>
        <v>L</v>
      </c>
      <c r="Q1368">
        <f>MATCH(C1368,'state-winning-votes'!A:A,0)</f>
        <v>10</v>
      </c>
      <c r="R1368">
        <f>MATCH(A1368,'state-winning-votes'!$A$2:$L$2,0)</f>
        <v>6</v>
      </c>
      <c r="S1368" cm="1">
        <f t="array" ref="S1368">INDEX('state-winning-votes'!$A$1:$L$53,$Q1368,$R1368)</f>
        <v>192619</v>
      </c>
      <c r="T1368">
        <f>INDEX('state-winning-votes'!$A$1:$L$53,MATCH($C1368,'state-winning-votes'!$A:$A,0),MATCH($A1368,'state-winning-votes'!$A$2:$L$2,0))</f>
        <v>192619</v>
      </c>
      <c r="U1368" t="str">
        <f t="shared" si="64"/>
        <v>Clinton, Bill</v>
      </c>
      <c r="V1368" t="str">
        <f>_xlfn.XLOOKUP(INDEX('state-winning-votes'!$A$1:$L$53,MATCH($C1368,'state-winning-votes'!$A:$A,0),MATCH($A1368,'state-winning-votes'!$A$2:$L$2,0)),$L:$L,$H:$H)</f>
        <v>Clinton, Bill</v>
      </c>
      <c r="W1368" t="str">
        <f>VLOOKUP(A1368,'national-winners'!$A$2:$B$13,2,0)</f>
        <v>Clinton, Bill</v>
      </c>
      <c r="X1368" t="str">
        <f t="shared" si="65"/>
        <v xml:space="preserve"> Bill Clinton (W)</v>
      </c>
    </row>
    <row r="1369" spans="1:24" x14ac:dyDescent="0.25">
      <c r="A1369">
        <v>1992</v>
      </c>
      <c r="B1369" t="s">
        <v>57</v>
      </c>
      <c r="C1369" t="s">
        <v>58</v>
      </c>
      <c r="D1369">
        <v>11</v>
      </c>
      <c r="E1369">
        <v>53</v>
      </c>
      <c r="F1369">
        <v>55</v>
      </c>
      <c r="G1369" t="s">
        <v>16</v>
      </c>
      <c r="H1369" t="s">
        <v>59</v>
      </c>
      <c r="I1369" t="str">
        <f t="shared" si="63"/>
        <v>Other(L)</v>
      </c>
      <c r="J1369" t="s">
        <v>37</v>
      </c>
      <c r="K1369" t="b">
        <v>0</v>
      </c>
      <c r="L1369">
        <v>105</v>
      </c>
      <c r="M1369">
        <v>227572</v>
      </c>
      <c r="N1369">
        <v>20171015</v>
      </c>
      <c r="O1369" t="s">
        <v>19</v>
      </c>
      <c r="P1369" t="str">
        <f>IF(VLOOKUP(A1369,'national-winners'!$A$2:$B$13,2,0)=H1369,"W","L")</f>
        <v>L</v>
      </c>
      <c r="Q1369">
        <f>MATCH(C1369,'state-winning-votes'!A:A,0)</f>
        <v>10</v>
      </c>
      <c r="R1369">
        <f>MATCH(A1369,'state-winning-votes'!$A$2:$L$2,0)</f>
        <v>6</v>
      </c>
      <c r="S1369" cm="1">
        <f t="array" ref="S1369">INDEX('state-winning-votes'!$A$1:$L$53,$Q1369,$R1369)</f>
        <v>192619</v>
      </c>
      <c r="T1369">
        <f>INDEX('state-winning-votes'!$A$1:$L$53,MATCH($C1369,'state-winning-votes'!$A:$A,0),MATCH($A1369,'state-winning-votes'!$A$2:$L$2,0))</f>
        <v>192619</v>
      </c>
      <c r="U1369" t="str">
        <f t="shared" si="64"/>
        <v>Clinton, Bill</v>
      </c>
      <c r="V1369" t="str">
        <f>_xlfn.XLOOKUP(INDEX('state-winning-votes'!$A$1:$L$53,MATCH($C1369,'state-winning-votes'!$A:$A,0),MATCH($A1369,'state-winning-votes'!$A$2:$L$2,0)),$L:$L,$H:$H)</f>
        <v>Clinton, Bill</v>
      </c>
      <c r="W1369" t="str">
        <f>VLOOKUP(A1369,'national-winners'!$A$2:$B$13,2,0)</f>
        <v>Clinton, Bill</v>
      </c>
      <c r="X1369" t="str">
        <f t="shared" si="65"/>
        <v xml:space="preserve"> Bill Clinton (W)</v>
      </c>
    </row>
    <row r="1370" spans="1:24" x14ac:dyDescent="0.25">
      <c r="A1370">
        <v>1992</v>
      </c>
      <c r="B1370" t="s">
        <v>60</v>
      </c>
      <c r="C1370" t="s">
        <v>61</v>
      </c>
      <c r="D1370">
        <v>12</v>
      </c>
      <c r="E1370">
        <v>59</v>
      </c>
      <c r="F1370">
        <v>43</v>
      </c>
      <c r="G1370" t="s">
        <v>16</v>
      </c>
      <c r="H1370" t="s">
        <v>207</v>
      </c>
      <c r="I1370" t="str">
        <f t="shared" si="63"/>
        <v>Bush, George H.W.(L)</v>
      </c>
      <c r="J1370" t="s">
        <v>21</v>
      </c>
      <c r="K1370" t="b">
        <v>0</v>
      </c>
      <c r="L1370">
        <v>2173310</v>
      </c>
      <c r="M1370">
        <v>5313392</v>
      </c>
      <c r="N1370">
        <v>20171015</v>
      </c>
      <c r="O1370" t="s">
        <v>19</v>
      </c>
      <c r="P1370" t="str">
        <f>IF(VLOOKUP(A1370,'national-winners'!$A$2:$B$13,2,0)=H1370,"W","L")</f>
        <v>L</v>
      </c>
      <c r="Q1370">
        <f>MATCH(C1370,'state-winning-votes'!A:A,0)</f>
        <v>12</v>
      </c>
      <c r="R1370">
        <f>MATCH(A1370,'state-winning-votes'!$A$2:$L$2,0)</f>
        <v>6</v>
      </c>
      <c r="S1370" cm="1">
        <f t="array" ref="S1370">INDEX('state-winning-votes'!$A$1:$L$53,$Q1370,$R1370)</f>
        <v>2173310</v>
      </c>
      <c r="T1370">
        <f>INDEX('state-winning-votes'!$A$1:$L$53,MATCH($C1370,'state-winning-votes'!$A:$A,0),MATCH($A1370,'state-winning-votes'!$A$2:$L$2,0))</f>
        <v>2173310</v>
      </c>
      <c r="U1370" t="str">
        <f t="shared" si="64"/>
        <v>Bush, George H.W.</v>
      </c>
      <c r="V1370" t="str">
        <f>_xlfn.XLOOKUP(INDEX('state-winning-votes'!$A$1:$L$53,MATCH($C1370,'state-winning-votes'!$A:$A,0),MATCH($A1370,'state-winning-votes'!$A$2:$L$2,0)),$L:$L,$H:$H)</f>
        <v>Bush, George H.W.</v>
      </c>
      <c r="W1370" t="str">
        <f>VLOOKUP(A1370,'national-winners'!$A$2:$B$13,2,0)</f>
        <v>Clinton, Bill</v>
      </c>
      <c r="X1370" t="str">
        <f t="shared" si="65"/>
        <v xml:space="preserve"> George H.W. Bush (W)</v>
      </c>
    </row>
    <row r="1371" spans="1:24" x14ac:dyDescent="0.25">
      <c r="A1371">
        <v>1992</v>
      </c>
      <c r="B1371" t="s">
        <v>60</v>
      </c>
      <c r="C1371" t="s">
        <v>61</v>
      </c>
      <c r="D1371">
        <v>12</v>
      </c>
      <c r="E1371">
        <v>59</v>
      </c>
      <c r="F1371">
        <v>43</v>
      </c>
      <c r="G1371" t="s">
        <v>16</v>
      </c>
      <c r="H1371" t="s">
        <v>230</v>
      </c>
      <c r="I1371" t="str">
        <f t="shared" si="63"/>
        <v>Clinton, Bill(W)</v>
      </c>
      <c r="J1371" t="s">
        <v>18</v>
      </c>
      <c r="K1371" t="b">
        <v>0</v>
      </c>
      <c r="L1371">
        <v>2071698</v>
      </c>
      <c r="M1371">
        <v>5313392</v>
      </c>
      <c r="N1371">
        <v>20171015</v>
      </c>
      <c r="O1371" t="s">
        <v>19</v>
      </c>
      <c r="P1371" t="str">
        <f>IF(VLOOKUP(A1371,'national-winners'!$A$2:$B$13,2,0)=H1371,"W","L")</f>
        <v>W</v>
      </c>
      <c r="Q1371">
        <f>MATCH(C1371,'state-winning-votes'!A:A,0)</f>
        <v>12</v>
      </c>
      <c r="R1371">
        <f>MATCH(A1371,'state-winning-votes'!$A$2:$L$2,0)</f>
        <v>6</v>
      </c>
      <c r="S1371" cm="1">
        <f t="array" ref="S1371">INDEX('state-winning-votes'!$A$1:$L$53,$Q1371,$R1371)</f>
        <v>2173310</v>
      </c>
      <c r="T1371">
        <f>INDEX('state-winning-votes'!$A$1:$L$53,MATCH($C1371,'state-winning-votes'!$A:$A,0),MATCH($A1371,'state-winning-votes'!$A$2:$L$2,0))</f>
        <v>2173310</v>
      </c>
      <c r="U1371" t="str">
        <f t="shared" si="64"/>
        <v>Bush, George H.W.</v>
      </c>
      <c r="V1371" t="str">
        <f>_xlfn.XLOOKUP(INDEX('state-winning-votes'!$A$1:$L$53,MATCH($C1371,'state-winning-votes'!$A:$A,0),MATCH($A1371,'state-winning-votes'!$A$2:$L$2,0)),$L:$L,$H:$H)</f>
        <v>Bush, George H.W.</v>
      </c>
      <c r="W1371" t="str">
        <f>VLOOKUP(A1371,'national-winners'!$A$2:$B$13,2,0)</f>
        <v>Clinton, Bill</v>
      </c>
      <c r="X1371" t="str">
        <f t="shared" si="65"/>
        <v xml:space="preserve"> George H.W. Bush (W)</v>
      </c>
    </row>
    <row r="1372" spans="1:24" x14ac:dyDescent="0.25">
      <c r="A1372">
        <v>1992</v>
      </c>
      <c r="B1372" t="s">
        <v>60</v>
      </c>
      <c r="C1372" t="s">
        <v>61</v>
      </c>
      <c r="D1372">
        <v>12</v>
      </c>
      <c r="E1372">
        <v>59</v>
      </c>
      <c r="F1372">
        <v>43</v>
      </c>
      <c r="G1372" t="s">
        <v>16</v>
      </c>
      <c r="H1372" t="s">
        <v>231</v>
      </c>
      <c r="I1372" t="str">
        <f t="shared" si="63"/>
        <v>Perot, Ross(L)</v>
      </c>
      <c r="J1372" t="s">
        <v>35</v>
      </c>
      <c r="K1372" t="b">
        <v>0</v>
      </c>
      <c r="L1372">
        <v>1053067</v>
      </c>
      <c r="M1372">
        <v>5313392</v>
      </c>
      <c r="N1372">
        <v>20171015</v>
      </c>
      <c r="O1372" t="s">
        <v>19</v>
      </c>
      <c r="P1372" t="str">
        <f>IF(VLOOKUP(A1372,'national-winners'!$A$2:$B$13,2,0)=H1372,"W","L")</f>
        <v>L</v>
      </c>
      <c r="Q1372">
        <f>MATCH(C1372,'state-winning-votes'!A:A,0)</f>
        <v>12</v>
      </c>
      <c r="R1372">
        <f>MATCH(A1372,'state-winning-votes'!$A$2:$L$2,0)</f>
        <v>6</v>
      </c>
      <c r="S1372" cm="1">
        <f t="array" ref="S1372">INDEX('state-winning-votes'!$A$1:$L$53,$Q1372,$R1372)</f>
        <v>2173310</v>
      </c>
      <c r="T1372">
        <f>INDEX('state-winning-votes'!$A$1:$L$53,MATCH($C1372,'state-winning-votes'!$A:$A,0),MATCH($A1372,'state-winning-votes'!$A$2:$L$2,0))</f>
        <v>2173310</v>
      </c>
      <c r="U1372" t="str">
        <f t="shared" si="64"/>
        <v>Bush, George H.W.</v>
      </c>
      <c r="V1372" t="str">
        <f>_xlfn.XLOOKUP(INDEX('state-winning-votes'!$A$1:$L$53,MATCH($C1372,'state-winning-votes'!$A:$A,0),MATCH($A1372,'state-winning-votes'!$A$2:$L$2,0)),$L:$L,$H:$H)</f>
        <v>Bush, George H.W.</v>
      </c>
      <c r="W1372" t="str">
        <f>VLOOKUP(A1372,'national-winners'!$A$2:$B$13,2,0)</f>
        <v>Clinton, Bill</v>
      </c>
      <c r="X1372" t="str">
        <f t="shared" si="65"/>
        <v xml:space="preserve"> George H.W. Bush (W)</v>
      </c>
    </row>
    <row r="1373" spans="1:24" x14ac:dyDescent="0.25">
      <c r="A1373">
        <v>1992</v>
      </c>
      <c r="B1373" t="s">
        <v>60</v>
      </c>
      <c r="C1373" t="s">
        <v>61</v>
      </c>
      <c r="D1373">
        <v>12</v>
      </c>
      <c r="E1373">
        <v>59</v>
      </c>
      <c r="F1373">
        <v>43</v>
      </c>
      <c r="G1373" t="s">
        <v>16</v>
      </c>
      <c r="H1373" t="s">
        <v>232</v>
      </c>
      <c r="I1373" t="str">
        <f t="shared" si="63"/>
        <v>Marrou, Andre(L)</v>
      </c>
      <c r="J1373" t="s">
        <v>29</v>
      </c>
      <c r="K1373" t="b">
        <v>0</v>
      </c>
      <c r="L1373">
        <v>15079</v>
      </c>
      <c r="M1373">
        <v>5313392</v>
      </c>
      <c r="N1373">
        <v>20171015</v>
      </c>
      <c r="O1373" t="s">
        <v>19</v>
      </c>
      <c r="P1373" t="str">
        <f>IF(VLOOKUP(A1373,'national-winners'!$A$2:$B$13,2,0)=H1373,"W","L")</f>
        <v>L</v>
      </c>
      <c r="Q1373">
        <f>MATCH(C1373,'state-winning-votes'!A:A,0)</f>
        <v>12</v>
      </c>
      <c r="R1373">
        <f>MATCH(A1373,'state-winning-votes'!$A$2:$L$2,0)</f>
        <v>6</v>
      </c>
      <c r="S1373" cm="1">
        <f t="array" ref="S1373">INDEX('state-winning-votes'!$A$1:$L$53,$Q1373,$R1373)</f>
        <v>2173310</v>
      </c>
      <c r="T1373">
        <f>INDEX('state-winning-votes'!$A$1:$L$53,MATCH($C1373,'state-winning-votes'!$A:$A,0),MATCH($A1373,'state-winning-votes'!$A$2:$L$2,0))</f>
        <v>2173310</v>
      </c>
      <c r="U1373" t="str">
        <f t="shared" si="64"/>
        <v>Bush, George H.W.</v>
      </c>
      <c r="V1373" t="str">
        <f>_xlfn.XLOOKUP(INDEX('state-winning-votes'!$A$1:$L$53,MATCH($C1373,'state-winning-votes'!$A:$A,0),MATCH($A1373,'state-winning-votes'!$A$2:$L$2,0)),$L:$L,$H:$H)</f>
        <v>Bush, George H.W.</v>
      </c>
      <c r="W1373" t="str">
        <f>VLOOKUP(A1373,'national-winners'!$A$2:$B$13,2,0)</f>
        <v>Clinton, Bill</v>
      </c>
      <c r="X1373" t="str">
        <f t="shared" si="65"/>
        <v xml:space="preserve"> George H.W. Bush (W)</v>
      </c>
    </row>
    <row r="1374" spans="1:24" x14ac:dyDescent="0.25">
      <c r="A1374">
        <v>1992</v>
      </c>
      <c r="B1374" t="s">
        <v>60</v>
      </c>
      <c r="C1374" t="s">
        <v>61</v>
      </c>
      <c r="D1374">
        <v>12</v>
      </c>
      <c r="E1374">
        <v>59</v>
      </c>
      <c r="F1374">
        <v>43</v>
      </c>
      <c r="G1374" t="s">
        <v>16</v>
      </c>
      <c r="I1374" t="str">
        <f t="shared" si="63"/>
        <v>(L)</v>
      </c>
      <c r="K1374" t="b">
        <v>1</v>
      </c>
      <c r="L1374">
        <v>238</v>
      </c>
      <c r="M1374">
        <v>5313392</v>
      </c>
      <c r="N1374">
        <v>20171015</v>
      </c>
      <c r="O1374" t="s">
        <v>19</v>
      </c>
      <c r="P1374" t="str">
        <f>IF(VLOOKUP(A1374,'national-winners'!$A$2:$B$13,2,0)=H1374,"W","L")</f>
        <v>L</v>
      </c>
      <c r="Q1374">
        <f>MATCH(C1374,'state-winning-votes'!A:A,0)</f>
        <v>12</v>
      </c>
      <c r="R1374">
        <f>MATCH(A1374,'state-winning-votes'!$A$2:$L$2,0)</f>
        <v>6</v>
      </c>
      <c r="S1374" cm="1">
        <f t="array" ref="S1374">INDEX('state-winning-votes'!$A$1:$L$53,$Q1374,$R1374)</f>
        <v>2173310</v>
      </c>
      <c r="T1374">
        <f>INDEX('state-winning-votes'!$A$1:$L$53,MATCH($C1374,'state-winning-votes'!$A:$A,0),MATCH($A1374,'state-winning-votes'!$A$2:$L$2,0))</f>
        <v>2173310</v>
      </c>
      <c r="U1374" t="str">
        <f t="shared" si="64"/>
        <v>Bush, George H.W.</v>
      </c>
      <c r="V1374" t="str">
        <f>_xlfn.XLOOKUP(INDEX('state-winning-votes'!$A$1:$L$53,MATCH($C1374,'state-winning-votes'!$A:$A,0),MATCH($A1374,'state-winning-votes'!$A$2:$L$2,0)),$L:$L,$H:$H)</f>
        <v>Bush, George H.W.</v>
      </c>
      <c r="W1374" t="str">
        <f>VLOOKUP(A1374,'national-winners'!$A$2:$B$13,2,0)</f>
        <v>Clinton, Bill</v>
      </c>
      <c r="X1374" t="str">
        <f t="shared" si="65"/>
        <v xml:space="preserve"> George H.W. Bush (W)</v>
      </c>
    </row>
    <row r="1375" spans="1:24" x14ac:dyDescent="0.25">
      <c r="A1375">
        <v>1992</v>
      </c>
      <c r="B1375" t="s">
        <v>62</v>
      </c>
      <c r="C1375" t="s">
        <v>63</v>
      </c>
      <c r="D1375">
        <v>13</v>
      </c>
      <c r="E1375">
        <v>58</v>
      </c>
      <c r="F1375">
        <v>44</v>
      </c>
      <c r="G1375" t="s">
        <v>16</v>
      </c>
      <c r="H1375" t="s">
        <v>230</v>
      </c>
      <c r="I1375" t="str">
        <f t="shared" si="63"/>
        <v>Clinton, Bill(W)</v>
      </c>
      <c r="J1375" t="s">
        <v>18</v>
      </c>
      <c r="K1375" t="b">
        <v>0</v>
      </c>
      <c r="L1375">
        <v>1008966</v>
      </c>
      <c r="M1375">
        <v>2321133</v>
      </c>
      <c r="N1375">
        <v>20171015</v>
      </c>
      <c r="O1375" t="s">
        <v>19</v>
      </c>
      <c r="P1375" t="str">
        <f>IF(VLOOKUP(A1375,'national-winners'!$A$2:$B$13,2,0)=H1375,"W","L")</f>
        <v>W</v>
      </c>
      <c r="Q1375">
        <f>MATCH(C1375,'state-winning-votes'!A:A,0)</f>
        <v>13</v>
      </c>
      <c r="R1375">
        <f>MATCH(A1375,'state-winning-votes'!$A$2:$L$2,0)</f>
        <v>6</v>
      </c>
      <c r="S1375" cm="1">
        <f t="array" ref="S1375">INDEX('state-winning-votes'!$A$1:$L$53,$Q1375,$R1375)</f>
        <v>1008966</v>
      </c>
      <c r="T1375">
        <f>INDEX('state-winning-votes'!$A$1:$L$53,MATCH($C1375,'state-winning-votes'!$A:$A,0),MATCH($A1375,'state-winning-votes'!$A$2:$L$2,0))</f>
        <v>1008966</v>
      </c>
      <c r="U1375" t="str">
        <f t="shared" si="64"/>
        <v>Clinton, Bill</v>
      </c>
      <c r="V1375" t="str">
        <f>_xlfn.XLOOKUP(INDEX('state-winning-votes'!$A$1:$L$53,MATCH($C1375,'state-winning-votes'!$A:$A,0),MATCH($A1375,'state-winning-votes'!$A$2:$L$2,0)),$L:$L,$H:$H)</f>
        <v>Clinton, Bill</v>
      </c>
      <c r="W1375" t="str">
        <f>VLOOKUP(A1375,'national-winners'!$A$2:$B$13,2,0)</f>
        <v>Clinton, Bill</v>
      </c>
      <c r="X1375" t="str">
        <f t="shared" si="65"/>
        <v xml:space="preserve"> Bill Clinton (W)</v>
      </c>
    </row>
    <row r="1376" spans="1:24" x14ac:dyDescent="0.25">
      <c r="A1376">
        <v>1992</v>
      </c>
      <c r="B1376" t="s">
        <v>62</v>
      </c>
      <c r="C1376" t="s">
        <v>63</v>
      </c>
      <c r="D1376">
        <v>13</v>
      </c>
      <c r="E1376">
        <v>58</v>
      </c>
      <c r="F1376">
        <v>44</v>
      </c>
      <c r="G1376" t="s">
        <v>16</v>
      </c>
      <c r="H1376" t="s">
        <v>207</v>
      </c>
      <c r="I1376" t="str">
        <f t="shared" si="63"/>
        <v>Bush, George H.W.(L)</v>
      </c>
      <c r="J1376" t="s">
        <v>21</v>
      </c>
      <c r="K1376" t="b">
        <v>0</v>
      </c>
      <c r="L1376">
        <v>995252</v>
      </c>
      <c r="M1376">
        <v>2321133</v>
      </c>
      <c r="N1376">
        <v>20171015</v>
      </c>
      <c r="O1376" t="s">
        <v>19</v>
      </c>
      <c r="P1376" t="str">
        <f>IF(VLOOKUP(A1376,'national-winners'!$A$2:$B$13,2,0)=H1376,"W","L")</f>
        <v>L</v>
      </c>
      <c r="Q1376">
        <f>MATCH(C1376,'state-winning-votes'!A:A,0)</f>
        <v>13</v>
      </c>
      <c r="R1376">
        <f>MATCH(A1376,'state-winning-votes'!$A$2:$L$2,0)</f>
        <v>6</v>
      </c>
      <c r="S1376" cm="1">
        <f t="array" ref="S1376">INDEX('state-winning-votes'!$A$1:$L$53,$Q1376,$R1376)</f>
        <v>1008966</v>
      </c>
      <c r="T1376">
        <f>INDEX('state-winning-votes'!$A$1:$L$53,MATCH($C1376,'state-winning-votes'!$A:$A,0),MATCH($A1376,'state-winning-votes'!$A$2:$L$2,0))</f>
        <v>1008966</v>
      </c>
      <c r="U1376" t="str">
        <f t="shared" si="64"/>
        <v>Clinton, Bill</v>
      </c>
      <c r="V1376" t="str">
        <f>_xlfn.XLOOKUP(INDEX('state-winning-votes'!$A$1:$L$53,MATCH($C1376,'state-winning-votes'!$A:$A,0),MATCH($A1376,'state-winning-votes'!$A$2:$L$2,0)),$L:$L,$H:$H)</f>
        <v>Clinton, Bill</v>
      </c>
      <c r="W1376" t="str">
        <f>VLOOKUP(A1376,'national-winners'!$A$2:$B$13,2,0)</f>
        <v>Clinton, Bill</v>
      </c>
      <c r="X1376" t="str">
        <f t="shared" si="65"/>
        <v xml:space="preserve"> Bill Clinton (W)</v>
      </c>
    </row>
    <row r="1377" spans="1:24" x14ac:dyDescent="0.25">
      <c r="A1377">
        <v>1992</v>
      </c>
      <c r="B1377" t="s">
        <v>62</v>
      </c>
      <c r="C1377" t="s">
        <v>63</v>
      </c>
      <c r="D1377">
        <v>13</v>
      </c>
      <c r="E1377">
        <v>58</v>
      </c>
      <c r="F1377">
        <v>44</v>
      </c>
      <c r="G1377" t="s">
        <v>16</v>
      </c>
      <c r="H1377" t="s">
        <v>231</v>
      </c>
      <c r="I1377" t="str">
        <f t="shared" si="63"/>
        <v>Perot, Ross(L)</v>
      </c>
      <c r="J1377" t="s">
        <v>35</v>
      </c>
      <c r="K1377" t="b">
        <v>0</v>
      </c>
      <c r="L1377">
        <v>309657</v>
      </c>
      <c r="M1377">
        <v>2321133</v>
      </c>
      <c r="N1377">
        <v>20171015</v>
      </c>
      <c r="O1377" t="s">
        <v>19</v>
      </c>
      <c r="P1377" t="str">
        <f>IF(VLOOKUP(A1377,'national-winners'!$A$2:$B$13,2,0)=H1377,"W","L")</f>
        <v>L</v>
      </c>
      <c r="Q1377">
        <f>MATCH(C1377,'state-winning-votes'!A:A,0)</f>
        <v>13</v>
      </c>
      <c r="R1377">
        <f>MATCH(A1377,'state-winning-votes'!$A$2:$L$2,0)</f>
        <v>6</v>
      </c>
      <c r="S1377" cm="1">
        <f t="array" ref="S1377">INDEX('state-winning-votes'!$A$1:$L$53,$Q1377,$R1377)</f>
        <v>1008966</v>
      </c>
      <c r="T1377">
        <f>INDEX('state-winning-votes'!$A$1:$L$53,MATCH($C1377,'state-winning-votes'!$A:$A,0),MATCH($A1377,'state-winning-votes'!$A$2:$L$2,0))</f>
        <v>1008966</v>
      </c>
      <c r="U1377" t="str">
        <f t="shared" si="64"/>
        <v>Clinton, Bill</v>
      </c>
      <c r="V1377" t="str">
        <f>_xlfn.XLOOKUP(INDEX('state-winning-votes'!$A$1:$L$53,MATCH($C1377,'state-winning-votes'!$A:$A,0),MATCH($A1377,'state-winning-votes'!$A$2:$L$2,0)),$L:$L,$H:$H)</f>
        <v>Clinton, Bill</v>
      </c>
      <c r="W1377" t="str">
        <f>VLOOKUP(A1377,'national-winners'!$A$2:$B$13,2,0)</f>
        <v>Clinton, Bill</v>
      </c>
      <c r="X1377" t="str">
        <f t="shared" si="65"/>
        <v xml:space="preserve"> Bill Clinton (W)</v>
      </c>
    </row>
    <row r="1378" spans="1:24" x14ac:dyDescent="0.25">
      <c r="A1378">
        <v>1992</v>
      </c>
      <c r="B1378" t="s">
        <v>62</v>
      </c>
      <c r="C1378" t="s">
        <v>63</v>
      </c>
      <c r="D1378">
        <v>13</v>
      </c>
      <c r="E1378">
        <v>58</v>
      </c>
      <c r="F1378">
        <v>44</v>
      </c>
      <c r="G1378" t="s">
        <v>16</v>
      </c>
      <c r="H1378" t="s">
        <v>232</v>
      </c>
      <c r="I1378" t="str">
        <f t="shared" si="63"/>
        <v>Marrou, Andre(L)</v>
      </c>
      <c r="J1378" t="s">
        <v>29</v>
      </c>
      <c r="K1378" t="b">
        <v>0</v>
      </c>
      <c r="L1378">
        <v>7110</v>
      </c>
      <c r="M1378">
        <v>2321133</v>
      </c>
      <c r="N1378">
        <v>20171015</v>
      </c>
      <c r="O1378" t="s">
        <v>19</v>
      </c>
      <c r="P1378" t="str">
        <f>IF(VLOOKUP(A1378,'national-winners'!$A$2:$B$13,2,0)=H1378,"W","L")</f>
        <v>L</v>
      </c>
      <c r="Q1378">
        <f>MATCH(C1378,'state-winning-votes'!A:A,0)</f>
        <v>13</v>
      </c>
      <c r="R1378">
        <f>MATCH(A1378,'state-winning-votes'!$A$2:$L$2,0)</f>
        <v>6</v>
      </c>
      <c r="S1378" cm="1">
        <f t="array" ref="S1378">INDEX('state-winning-votes'!$A$1:$L$53,$Q1378,$R1378)</f>
        <v>1008966</v>
      </c>
      <c r="T1378">
        <f>INDEX('state-winning-votes'!$A$1:$L$53,MATCH($C1378,'state-winning-votes'!$A:$A,0),MATCH($A1378,'state-winning-votes'!$A$2:$L$2,0))</f>
        <v>1008966</v>
      </c>
      <c r="U1378" t="str">
        <f t="shared" si="64"/>
        <v>Clinton, Bill</v>
      </c>
      <c r="V1378" t="str">
        <f>_xlfn.XLOOKUP(INDEX('state-winning-votes'!$A$1:$L$53,MATCH($C1378,'state-winning-votes'!$A:$A,0),MATCH($A1378,'state-winning-votes'!$A$2:$L$2,0)),$L:$L,$H:$H)</f>
        <v>Clinton, Bill</v>
      </c>
      <c r="W1378" t="str">
        <f>VLOOKUP(A1378,'national-winners'!$A$2:$B$13,2,0)</f>
        <v>Clinton, Bill</v>
      </c>
      <c r="X1378" t="str">
        <f t="shared" si="65"/>
        <v xml:space="preserve"> Bill Clinton (W)</v>
      </c>
    </row>
    <row r="1379" spans="1:24" x14ac:dyDescent="0.25">
      <c r="A1379">
        <v>1992</v>
      </c>
      <c r="B1379" t="s">
        <v>62</v>
      </c>
      <c r="C1379" t="s">
        <v>63</v>
      </c>
      <c r="D1379">
        <v>13</v>
      </c>
      <c r="E1379">
        <v>58</v>
      </c>
      <c r="F1379">
        <v>44</v>
      </c>
      <c r="G1379" t="s">
        <v>16</v>
      </c>
      <c r="I1379" t="str">
        <f t="shared" si="63"/>
        <v>(L)</v>
      </c>
      <c r="K1379" t="b">
        <v>1</v>
      </c>
      <c r="L1379">
        <v>148</v>
      </c>
      <c r="M1379">
        <v>2321133</v>
      </c>
      <c r="N1379">
        <v>20171015</v>
      </c>
      <c r="O1379" t="s">
        <v>19</v>
      </c>
      <c r="P1379" t="str">
        <f>IF(VLOOKUP(A1379,'national-winners'!$A$2:$B$13,2,0)=H1379,"W","L")</f>
        <v>L</v>
      </c>
      <c r="Q1379">
        <f>MATCH(C1379,'state-winning-votes'!A:A,0)</f>
        <v>13</v>
      </c>
      <c r="R1379">
        <f>MATCH(A1379,'state-winning-votes'!$A$2:$L$2,0)</f>
        <v>6</v>
      </c>
      <c r="S1379" cm="1">
        <f t="array" ref="S1379">INDEX('state-winning-votes'!$A$1:$L$53,$Q1379,$R1379)</f>
        <v>1008966</v>
      </c>
      <c r="T1379">
        <f>INDEX('state-winning-votes'!$A$1:$L$53,MATCH($C1379,'state-winning-votes'!$A:$A,0),MATCH($A1379,'state-winning-votes'!$A$2:$L$2,0))</f>
        <v>1008966</v>
      </c>
      <c r="U1379" t="str">
        <f t="shared" si="64"/>
        <v>Clinton, Bill</v>
      </c>
      <c r="V1379" t="str">
        <f>_xlfn.XLOOKUP(INDEX('state-winning-votes'!$A$1:$L$53,MATCH($C1379,'state-winning-votes'!$A:$A,0),MATCH($A1379,'state-winning-votes'!$A$2:$L$2,0)),$L:$L,$H:$H)</f>
        <v>Clinton, Bill</v>
      </c>
      <c r="W1379" t="str">
        <f>VLOOKUP(A1379,'national-winners'!$A$2:$B$13,2,0)</f>
        <v>Clinton, Bill</v>
      </c>
      <c r="X1379" t="str">
        <f t="shared" si="65"/>
        <v xml:space="preserve"> Bill Clinton (W)</v>
      </c>
    </row>
    <row r="1380" spans="1:24" x14ac:dyDescent="0.25">
      <c r="A1380">
        <v>1992</v>
      </c>
      <c r="B1380" t="s">
        <v>64</v>
      </c>
      <c r="C1380" t="s">
        <v>65</v>
      </c>
      <c r="D1380">
        <v>15</v>
      </c>
      <c r="E1380">
        <v>95</v>
      </c>
      <c r="F1380">
        <v>82</v>
      </c>
      <c r="G1380" t="s">
        <v>16</v>
      </c>
      <c r="H1380" t="s">
        <v>230</v>
      </c>
      <c r="I1380" t="str">
        <f t="shared" si="63"/>
        <v>Clinton, Bill(W)</v>
      </c>
      <c r="J1380" t="s">
        <v>18</v>
      </c>
      <c r="K1380" t="b">
        <v>0</v>
      </c>
      <c r="L1380">
        <v>179310</v>
      </c>
      <c r="M1380">
        <v>372842</v>
      </c>
      <c r="N1380">
        <v>20171015</v>
      </c>
      <c r="O1380" t="s">
        <v>19</v>
      </c>
      <c r="P1380" t="str">
        <f>IF(VLOOKUP(A1380,'national-winners'!$A$2:$B$13,2,0)=H1380,"W","L")</f>
        <v>W</v>
      </c>
      <c r="Q1380">
        <f>MATCH(C1380,'state-winning-votes'!A:A,0)</f>
        <v>14</v>
      </c>
      <c r="R1380">
        <f>MATCH(A1380,'state-winning-votes'!$A$2:$L$2,0)</f>
        <v>6</v>
      </c>
      <c r="S1380" cm="1">
        <f t="array" ref="S1380">INDEX('state-winning-votes'!$A$1:$L$53,$Q1380,$R1380)</f>
        <v>179310</v>
      </c>
      <c r="T1380">
        <f>INDEX('state-winning-votes'!$A$1:$L$53,MATCH($C1380,'state-winning-votes'!$A:$A,0),MATCH($A1380,'state-winning-votes'!$A$2:$L$2,0))</f>
        <v>179310</v>
      </c>
      <c r="U1380" t="str">
        <f t="shared" si="64"/>
        <v>Clinton, Bill</v>
      </c>
      <c r="V1380" t="str">
        <f>_xlfn.XLOOKUP(INDEX('state-winning-votes'!$A$1:$L$53,MATCH($C1380,'state-winning-votes'!$A:$A,0),MATCH($A1380,'state-winning-votes'!$A$2:$L$2,0)),$L:$L,$H:$H)</f>
        <v>Clinton, Bill</v>
      </c>
      <c r="W1380" t="str">
        <f>VLOOKUP(A1380,'national-winners'!$A$2:$B$13,2,0)</f>
        <v>Clinton, Bill</v>
      </c>
      <c r="X1380" t="str">
        <f t="shared" si="65"/>
        <v xml:space="preserve"> Bill Clinton (W)</v>
      </c>
    </row>
    <row r="1381" spans="1:24" x14ac:dyDescent="0.25">
      <c r="A1381">
        <v>1992</v>
      </c>
      <c r="B1381" t="s">
        <v>64</v>
      </c>
      <c r="C1381" t="s">
        <v>65</v>
      </c>
      <c r="D1381">
        <v>15</v>
      </c>
      <c r="E1381">
        <v>95</v>
      </c>
      <c r="F1381">
        <v>82</v>
      </c>
      <c r="G1381" t="s">
        <v>16</v>
      </c>
      <c r="H1381" t="s">
        <v>207</v>
      </c>
      <c r="I1381" t="str">
        <f t="shared" si="63"/>
        <v>Bush, George H.W.(L)</v>
      </c>
      <c r="J1381" t="s">
        <v>21</v>
      </c>
      <c r="K1381" t="b">
        <v>0</v>
      </c>
      <c r="L1381">
        <v>136822</v>
      </c>
      <c r="M1381">
        <v>372842</v>
      </c>
      <c r="N1381">
        <v>20171015</v>
      </c>
      <c r="O1381" t="s">
        <v>19</v>
      </c>
      <c r="P1381" t="str">
        <f>IF(VLOOKUP(A1381,'national-winners'!$A$2:$B$13,2,0)=H1381,"W","L")</f>
        <v>L</v>
      </c>
      <c r="Q1381">
        <f>MATCH(C1381,'state-winning-votes'!A:A,0)</f>
        <v>14</v>
      </c>
      <c r="R1381">
        <f>MATCH(A1381,'state-winning-votes'!$A$2:$L$2,0)</f>
        <v>6</v>
      </c>
      <c r="S1381" cm="1">
        <f t="array" ref="S1381">INDEX('state-winning-votes'!$A$1:$L$53,$Q1381,$R1381)</f>
        <v>179310</v>
      </c>
      <c r="T1381">
        <f>INDEX('state-winning-votes'!$A$1:$L$53,MATCH($C1381,'state-winning-votes'!$A:$A,0),MATCH($A1381,'state-winning-votes'!$A$2:$L$2,0))</f>
        <v>179310</v>
      </c>
      <c r="U1381" t="str">
        <f t="shared" si="64"/>
        <v>Clinton, Bill</v>
      </c>
      <c r="V1381" t="str">
        <f>_xlfn.XLOOKUP(INDEX('state-winning-votes'!$A$1:$L$53,MATCH($C1381,'state-winning-votes'!$A:$A,0),MATCH($A1381,'state-winning-votes'!$A$2:$L$2,0)),$L:$L,$H:$H)</f>
        <v>Clinton, Bill</v>
      </c>
      <c r="W1381" t="str">
        <f>VLOOKUP(A1381,'national-winners'!$A$2:$B$13,2,0)</f>
        <v>Clinton, Bill</v>
      </c>
      <c r="X1381" t="str">
        <f t="shared" si="65"/>
        <v xml:space="preserve"> Bill Clinton (W)</v>
      </c>
    </row>
    <row r="1382" spans="1:24" x14ac:dyDescent="0.25">
      <c r="A1382">
        <v>1992</v>
      </c>
      <c r="B1382" t="s">
        <v>64</v>
      </c>
      <c r="C1382" t="s">
        <v>65</v>
      </c>
      <c r="D1382">
        <v>15</v>
      </c>
      <c r="E1382">
        <v>95</v>
      </c>
      <c r="F1382">
        <v>82</v>
      </c>
      <c r="G1382" t="s">
        <v>16</v>
      </c>
      <c r="H1382" t="s">
        <v>231</v>
      </c>
      <c r="I1382" t="str">
        <f t="shared" si="63"/>
        <v>Perot, Ross(L)</v>
      </c>
      <c r="J1382" t="s">
        <v>35</v>
      </c>
      <c r="K1382" t="b">
        <v>0</v>
      </c>
      <c r="L1382">
        <v>53003</v>
      </c>
      <c r="M1382">
        <v>372842</v>
      </c>
      <c r="N1382">
        <v>20171015</v>
      </c>
      <c r="O1382" t="s">
        <v>19</v>
      </c>
      <c r="P1382" t="str">
        <f>IF(VLOOKUP(A1382,'national-winners'!$A$2:$B$13,2,0)=H1382,"W","L")</f>
        <v>L</v>
      </c>
      <c r="Q1382">
        <f>MATCH(C1382,'state-winning-votes'!A:A,0)</f>
        <v>14</v>
      </c>
      <c r="R1382">
        <f>MATCH(A1382,'state-winning-votes'!$A$2:$L$2,0)</f>
        <v>6</v>
      </c>
      <c r="S1382" cm="1">
        <f t="array" ref="S1382">INDEX('state-winning-votes'!$A$1:$L$53,$Q1382,$R1382)</f>
        <v>179310</v>
      </c>
      <c r="T1382">
        <f>INDEX('state-winning-votes'!$A$1:$L$53,MATCH($C1382,'state-winning-votes'!$A:$A,0),MATCH($A1382,'state-winning-votes'!$A$2:$L$2,0))</f>
        <v>179310</v>
      </c>
      <c r="U1382" t="str">
        <f t="shared" si="64"/>
        <v>Clinton, Bill</v>
      </c>
      <c r="V1382" t="str">
        <f>_xlfn.XLOOKUP(INDEX('state-winning-votes'!$A$1:$L$53,MATCH($C1382,'state-winning-votes'!$A:$A,0),MATCH($A1382,'state-winning-votes'!$A$2:$L$2,0)),$L:$L,$H:$H)</f>
        <v>Clinton, Bill</v>
      </c>
      <c r="W1382" t="str">
        <f>VLOOKUP(A1382,'national-winners'!$A$2:$B$13,2,0)</f>
        <v>Clinton, Bill</v>
      </c>
      <c r="X1382" t="str">
        <f t="shared" si="65"/>
        <v xml:space="preserve"> Bill Clinton (W)</v>
      </c>
    </row>
    <row r="1383" spans="1:24" x14ac:dyDescent="0.25">
      <c r="A1383">
        <v>1992</v>
      </c>
      <c r="B1383" t="s">
        <v>64</v>
      </c>
      <c r="C1383" t="s">
        <v>65</v>
      </c>
      <c r="D1383">
        <v>15</v>
      </c>
      <c r="E1383">
        <v>95</v>
      </c>
      <c r="F1383">
        <v>82</v>
      </c>
      <c r="G1383" t="s">
        <v>16</v>
      </c>
      <c r="H1383" t="s">
        <v>233</v>
      </c>
      <c r="I1383" t="str">
        <f t="shared" si="63"/>
        <v>Gritz, James ""Bo""(L)</v>
      </c>
      <c r="J1383" t="s">
        <v>35</v>
      </c>
      <c r="K1383" t="b">
        <v>0</v>
      </c>
      <c r="L1383">
        <v>1452</v>
      </c>
      <c r="M1383">
        <v>372842</v>
      </c>
      <c r="N1383">
        <v>20171015</v>
      </c>
      <c r="O1383" t="s">
        <v>19</v>
      </c>
      <c r="P1383" t="str">
        <f>IF(VLOOKUP(A1383,'national-winners'!$A$2:$B$13,2,0)=H1383,"W","L")</f>
        <v>L</v>
      </c>
      <c r="Q1383">
        <f>MATCH(C1383,'state-winning-votes'!A:A,0)</f>
        <v>14</v>
      </c>
      <c r="R1383">
        <f>MATCH(A1383,'state-winning-votes'!$A$2:$L$2,0)</f>
        <v>6</v>
      </c>
      <c r="S1383" cm="1">
        <f t="array" ref="S1383">INDEX('state-winning-votes'!$A$1:$L$53,$Q1383,$R1383)</f>
        <v>179310</v>
      </c>
      <c r="T1383">
        <f>INDEX('state-winning-votes'!$A$1:$L$53,MATCH($C1383,'state-winning-votes'!$A:$A,0),MATCH($A1383,'state-winning-votes'!$A$2:$L$2,0))</f>
        <v>179310</v>
      </c>
      <c r="U1383" t="str">
        <f t="shared" si="64"/>
        <v>Clinton, Bill</v>
      </c>
      <c r="V1383" t="str">
        <f>_xlfn.XLOOKUP(INDEX('state-winning-votes'!$A$1:$L$53,MATCH($C1383,'state-winning-votes'!$A:$A,0),MATCH($A1383,'state-winning-votes'!$A$2:$L$2,0)),$L:$L,$H:$H)</f>
        <v>Clinton, Bill</v>
      </c>
      <c r="W1383" t="str">
        <f>VLOOKUP(A1383,'national-winners'!$A$2:$B$13,2,0)</f>
        <v>Clinton, Bill</v>
      </c>
      <c r="X1383" t="str">
        <f t="shared" si="65"/>
        <v xml:space="preserve"> Bill Clinton (W)</v>
      </c>
    </row>
    <row r="1384" spans="1:24" x14ac:dyDescent="0.25">
      <c r="A1384">
        <v>1992</v>
      </c>
      <c r="B1384" t="s">
        <v>64</v>
      </c>
      <c r="C1384" t="s">
        <v>65</v>
      </c>
      <c r="D1384">
        <v>15</v>
      </c>
      <c r="E1384">
        <v>95</v>
      </c>
      <c r="F1384">
        <v>82</v>
      </c>
      <c r="G1384" t="s">
        <v>16</v>
      </c>
      <c r="H1384" t="s">
        <v>232</v>
      </c>
      <c r="I1384" t="str">
        <f t="shared" si="63"/>
        <v>Marrou, Andre(L)</v>
      </c>
      <c r="J1384" t="s">
        <v>29</v>
      </c>
      <c r="K1384" t="b">
        <v>0</v>
      </c>
      <c r="L1384">
        <v>1119</v>
      </c>
      <c r="M1384">
        <v>372842</v>
      </c>
      <c r="N1384">
        <v>20171015</v>
      </c>
      <c r="O1384" t="s">
        <v>19</v>
      </c>
      <c r="P1384" t="str">
        <f>IF(VLOOKUP(A1384,'national-winners'!$A$2:$B$13,2,0)=H1384,"W","L")</f>
        <v>L</v>
      </c>
      <c r="Q1384">
        <f>MATCH(C1384,'state-winning-votes'!A:A,0)</f>
        <v>14</v>
      </c>
      <c r="R1384">
        <f>MATCH(A1384,'state-winning-votes'!$A$2:$L$2,0)</f>
        <v>6</v>
      </c>
      <c r="S1384" cm="1">
        <f t="array" ref="S1384">INDEX('state-winning-votes'!$A$1:$L$53,$Q1384,$R1384)</f>
        <v>179310</v>
      </c>
      <c r="T1384">
        <f>INDEX('state-winning-votes'!$A$1:$L$53,MATCH($C1384,'state-winning-votes'!$A:$A,0),MATCH($A1384,'state-winning-votes'!$A$2:$L$2,0))</f>
        <v>179310</v>
      </c>
      <c r="U1384" t="str">
        <f t="shared" si="64"/>
        <v>Clinton, Bill</v>
      </c>
      <c r="V1384" t="str">
        <f>_xlfn.XLOOKUP(INDEX('state-winning-votes'!$A$1:$L$53,MATCH($C1384,'state-winning-votes'!$A:$A,0),MATCH($A1384,'state-winning-votes'!$A$2:$L$2,0)),$L:$L,$H:$H)</f>
        <v>Clinton, Bill</v>
      </c>
      <c r="W1384" t="str">
        <f>VLOOKUP(A1384,'national-winners'!$A$2:$B$13,2,0)</f>
        <v>Clinton, Bill</v>
      </c>
      <c r="X1384" t="str">
        <f t="shared" si="65"/>
        <v xml:space="preserve"> Bill Clinton (W)</v>
      </c>
    </row>
    <row r="1385" spans="1:24" x14ac:dyDescent="0.25">
      <c r="A1385">
        <v>1992</v>
      </c>
      <c r="B1385" t="s">
        <v>64</v>
      </c>
      <c r="C1385" t="s">
        <v>65</v>
      </c>
      <c r="D1385">
        <v>15</v>
      </c>
      <c r="E1385">
        <v>95</v>
      </c>
      <c r="F1385">
        <v>82</v>
      </c>
      <c r="G1385" t="s">
        <v>16</v>
      </c>
      <c r="H1385" t="s">
        <v>210</v>
      </c>
      <c r="I1385" t="str">
        <f t="shared" si="63"/>
        <v>Fulani, Lenora(L)</v>
      </c>
      <c r="J1385" t="s">
        <v>211</v>
      </c>
      <c r="K1385" t="b">
        <v>0</v>
      </c>
      <c r="L1385">
        <v>720</v>
      </c>
      <c r="M1385">
        <v>372842</v>
      </c>
      <c r="N1385">
        <v>20171015</v>
      </c>
      <c r="O1385" t="s">
        <v>19</v>
      </c>
      <c r="P1385" t="str">
        <f>IF(VLOOKUP(A1385,'national-winners'!$A$2:$B$13,2,0)=H1385,"W","L")</f>
        <v>L</v>
      </c>
      <c r="Q1385">
        <f>MATCH(C1385,'state-winning-votes'!A:A,0)</f>
        <v>14</v>
      </c>
      <c r="R1385">
        <f>MATCH(A1385,'state-winning-votes'!$A$2:$L$2,0)</f>
        <v>6</v>
      </c>
      <c r="S1385" cm="1">
        <f t="array" ref="S1385">INDEX('state-winning-votes'!$A$1:$L$53,$Q1385,$R1385)</f>
        <v>179310</v>
      </c>
      <c r="T1385">
        <f>INDEX('state-winning-votes'!$A$1:$L$53,MATCH($C1385,'state-winning-votes'!$A:$A,0),MATCH($A1385,'state-winning-votes'!$A$2:$L$2,0))</f>
        <v>179310</v>
      </c>
      <c r="U1385" t="str">
        <f t="shared" si="64"/>
        <v>Clinton, Bill</v>
      </c>
      <c r="V1385" t="str">
        <f>_xlfn.XLOOKUP(INDEX('state-winning-votes'!$A$1:$L$53,MATCH($C1385,'state-winning-votes'!$A:$A,0),MATCH($A1385,'state-winning-votes'!$A$2:$L$2,0)),$L:$L,$H:$H)</f>
        <v>Clinton, Bill</v>
      </c>
      <c r="W1385" t="str">
        <f>VLOOKUP(A1385,'national-winners'!$A$2:$B$13,2,0)</f>
        <v>Clinton, Bill</v>
      </c>
      <c r="X1385" t="str">
        <f t="shared" si="65"/>
        <v xml:space="preserve"> Bill Clinton (W)</v>
      </c>
    </row>
    <row r="1386" spans="1:24" x14ac:dyDescent="0.25">
      <c r="A1386">
        <v>1992</v>
      </c>
      <c r="B1386" t="s">
        <v>64</v>
      </c>
      <c r="C1386" t="s">
        <v>65</v>
      </c>
      <c r="D1386">
        <v>15</v>
      </c>
      <c r="E1386">
        <v>95</v>
      </c>
      <c r="F1386">
        <v>82</v>
      </c>
      <c r="G1386" t="s">
        <v>16</v>
      </c>
      <c r="H1386" t="s">
        <v>236</v>
      </c>
      <c r="I1386" t="str">
        <f t="shared" si="63"/>
        <v>Hagelin, John(L)</v>
      </c>
      <c r="J1386" t="s">
        <v>237</v>
      </c>
      <c r="K1386" t="b">
        <v>0</v>
      </c>
      <c r="L1386">
        <v>416</v>
      </c>
      <c r="M1386">
        <v>372842</v>
      </c>
      <c r="N1386">
        <v>20171015</v>
      </c>
      <c r="O1386" t="s">
        <v>19</v>
      </c>
      <c r="P1386" t="str">
        <f>IF(VLOOKUP(A1386,'national-winners'!$A$2:$B$13,2,0)=H1386,"W","L")</f>
        <v>L</v>
      </c>
      <c r="Q1386">
        <f>MATCH(C1386,'state-winning-votes'!A:A,0)</f>
        <v>14</v>
      </c>
      <c r="R1386">
        <f>MATCH(A1386,'state-winning-votes'!$A$2:$L$2,0)</f>
        <v>6</v>
      </c>
      <c r="S1386" cm="1">
        <f t="array" ref="S1386">INDEX('state-winning-votes'!$A$1:$L$53,$Q1386,$R1386)</f>
        <v>179310</v>
      </c>
      <c r="T1386">
        <f>INDEX('state-winning-votes'!$A$1:$L$53,MATCH($C1386,'state-winning-votes'!$A:$A,0),MATCH($A1386,'state-winning-votes'!$A$2:$L$2,0))</f>
        <v>179310</v>
      </c>
      <c r="U1386" t="str">
        <f t="shared" si="64"/>
        <v>Clinton, Bill</v>
      </c>
      <c r="V1386" t="str">
        <f>_xlfn.XLOOKUP(INDEX('state-winning-votes'!$A$1:$L$53,MATCH($C1386,'state-winning-votes'!$A:$A,0),MATCH($A1386,'state-winning-votes'!$A$2:$L$2,0)),$L:$L,$H:$H)</f>
        <v>Clinton, Bill</v>
      </c>
      <c r="W1386" t="str">
        <f>VLOOKUP(A1386,'national-winners'!$A$2:$B$13,2,0)</f>
        <v>Clinton, Bill</v>
      </c>
      <c r="X1386" t="str">
        <f t="shared" si="65"/>
        <v xml:space="preserve"> Bill Clinton (W)</v>
      </c>
    </row>
    <row r="1387" spans="1:24" x14ac:dyDescent="0.25">
      <c r="A1387">
        <v>1992</v>
      </c>
      <c r="B1387" t="s">
        <v>66</v>
      </c>
      <c r="C1387" t="s">
        <v>67</v>
      </c>
      <c r="D1387">
        <v>16</v>
      </c>
      <c r="E1387">
        <v>82</v>
      </c>
      <c r="F1387">
        <v>63</v>
      </c>
      <c r="G1387" t="s">
        <v>16</v>
      </c>
      <c r="H1387" t="s">
        <v>207</v>
      </c>
      <c r="I1387" t="str">
        <f t="shared" si="63"/>
        <v>Bush, George H.W.(L)</v>
      </c>
      <c r="J1387" t="s">
        <v>21</v>
      </c>
      <c r="K1387" t="b">
        <v>0</v>
      </c>
      <c r="L1387">
        <v>202645</v>
      </c>
      <c r="M1387">
        <v>482114</v>
      </c>
      <c r="N1387">
        <v>20171015</v>
      </c>
      <c r="O1387" t="s">
        <v>19</v>
      </c>
      <c r="P1387" t="str">
        <f>IF(VLOOKUP(A1387,'national-winners'!$A$2:$B$13,2,0)=H1387,"W","L")</f>
        <v>L</v>
      </c>
      <c r="Q1387">
        <f>MATCH(C1387,'state-winning-votes'!A:A,0)</f>
        <v>16</v>
      </c>
      <c r="R1387">
        <f>MATCH(A1387,'state-winning-votes'!$A$2:$L$2,0)</f>
        <v>6</v>
      </c>
      <c r="S1387" cm="1">
        <f t="array" ref="S1387">INDEX('state-winning-votes'!$A$1:$L$53,$Q1387,$R1387)</f>
        <v>202645</v>
      </c>
      <c r="T1387">
        <f>INDEX('state-winning-votes'!$A$1:$L$53,MATCH($C1387,'state-winning-votes'!$A:$A,0),MATCH($A1387,'state-winning-votes'!$A$2:$L$2,0))</f>
        <v>202645</v>
      </c>
      <c r="U1387" t="str">
        <f t="shared" si="64"/>
        <v>Bush, George H.W.</v>
      </c>
      <c r="V1387" t="str">
        <f>_xlfn.XLOOKUP(INDEX('state-winning-votes'!$A$1:$L$53,MATCH($C1387,'state-winning-votes'!$A:$A,0),MATCH($A1387,'state-winning-votes'!$A$2:$L$2,0)),$L:$L,$H:$H)</f>
        <v>Bush, George H.W.</v>
      </c>
      <c r="W1387" t="str">
        <f>VLOOKUP(A1387,'national-winners'!$A$2:$B$13,2,0)</f>
        <v>Clinton, Bill</v>
      </c>
      <c r="X1387" t="str">
        <f t="shared" si="65"/>
        <v xml:space="preserve"> George H.W. Bush (W)</v>
      </c>
    </row>
    <row r="1388" spans="1:24" x14ac:dyDescent="0.25">
      <c r="A1388">
        <v>1992</v>
      </c>
      <c r="B1388" t="s">
        <v>66</v>
      </c>
      <c r="C1388" t="s">
        <v>67</v>
      </c>
      <c r="D1388">
        <v>16</v>
      </c>
      <c r="E1388">
        <v>82</v>
      </c>
      <c r="F1388">
        <v>63</v>
      </c>
      <c r="G1388" t="s">
        <v>16</v>
      </c>
      <c r="H1388" t="s">
        <v>230</v>
      </c>
      <c r="I1388" t="str">
        <f t="shared" si="63"/>
        <v>Clinton, Bill(W)</v>
      </c>
      <c r="J1388" t="s">
        <v>18</v>
      </c>
      <c r="K1388" t="b">
        <v>0</v>
      </c>
      <c r="L1388">
        <v>137013</v>
      </c>
      <c r="M1388">
        <v>482114</v>
      </c>
      <c r="N1388">
        <v>20171015</v>
      </c>
      <c r="O1388" t="s">
        <v>19</v>
      </c>
      <c r="P1388" t="str">
        <f>IF(VLOOKUP(A1388,'national-winners'!$A$2:$B$13,2,0)=H1388,"W","L")</f>
        <v>W</v>
      </c>
      <c r="Q1388">
        <f>MATCH(C1388,'state-winning-votes'!A:A,0)</f>
        <v>16</v>
      </c>
      <c r="R1388">
        <f>MATCH(A1388,'state-winning-votes'!$A$2:$L$2,0)</f>
        <v>6</v>
      </c>
      <c r="S1388" cm="1">
        <f t="array" ref="S1388">INDEX('state-winning-votes'!$A$1:$L$53,$Q1388,$R1388)</f>
        <v>202645</v>
      </c>
      <c r="T1388">
        <f>INDEX('state-winning-votes'!$A$1:$L$53,MATCH($C1388,'state-winning-votes'!$A:$A,0),MATCH($A1388,'state-winning-votes'!$A$2:$L$2,0))</f>
        <v>202645</v>
      </c>
      <c r="U1388" t="str">
        <f t="shared" si="64"/>
        <v>Bush, George H.W.</v>
      </c>
      <c r="V1388" t="str">
        <f>_xlfn.XLOOKUP(INDEX('state-winning-votes'!$A$1:$L$53,MATCH($C1388,'state-winning-votes'!$A:$A,0),MATCH($A1388,'state-winning-votes'!$A$2:$L$2,0)),$L:$L,$H:$H)</f>
        <v>Bush, George H.W.</v>
      </c>
      <c r="W1388" t="str">
        <f>VLOOKUP(A1388,'national-winners'!$A$2:$B$13,2,0)</f>
        <v>Clinton, Bill</v>
      </c>
      <c r="X1388" t="str">
        <f t="shared" si="65"/>
        <v xml:space="preserve"> George H.W. Bush (W)</v>
      </c>
    </row>
    <row r="1389" spans="1:24" x14ac:dyDescent="0.25">
      <c r="A1389">
        <v>1992</v>
      </c>
      <c r="B1389" t="s">
        <v>66</v>
      </c>
      <c r="C1389" t="s">
        <v>67</v>
      </c>
      <c r="D1389">
        <v>16</v>
      </c>
      <c r="E1389">
        <v>82</v>
      </c>
      <c r="F1389">
        <v>63</v>
      </c>
      <c r="G1389" t="s">
        <v>16</v>
      </c>
      <c r="H1389" t="s">
        <v>231</v>
      </c>
      <c r="I1389" t="str">
        <f t="shared" si="63"/>
        <v>Perot, Ross(L)</v>
      </c>
      <c r="J1389" t="s">
        <v>35</v>
      </c>
      <c r="K1389" t="b">
        <v>0</v>
      </c>
      <c r="L1389">
        <v>130395</v>
      </c>
      <c r="M1389">
        <v>482114</v>
      </c>
      <c r="N1389">
        <v>20171015</v>
      </c>
      <c r="O1389" t="s">
        <v>19</v>
      </c>
      <c r="P1389" t="str">
        <f>IF(VLOOKUP(A1389,'national-winners'!$A$2:$B$13,2,0)=H1389,"W","L")</f>
        <v>L</v>
      </c>
      <c r="Q1389">
        <f>MATCH(C1389,'state-winning-votes'!A:A,0)</f>
        <v>16</v>
      </c>
      <c r="R1389">
        <f>MATCH(A1389,'state-winning-votes'!$A$2:$L$2,0)</f>
        <v>6</v>
      </c>
      <c r="S1389" cm="1">
        <f t="array" ref="S1389">INDEX('state-winning-votes'!$A$1:$L$53,$Q1389,$R1389)</f>
        <v>202645</v>
      </c>
      <c r="T1389">
        <f>INDEX('state-winning-votes'!$A$1:$L$53,MATCH($C1389,'state-winning-votes'!$A:$A,0),MATCH($A1389,'state-winning-votes'!$A$2:$L$2,0))</f>
        <v>202645</v>
      </c>
      <c r="U1389" t="str">
        <f t="shared" si="64"/>
        <v>Bush, George H.W.</v>
      </c>
      <c r="V1389" t="str">
        <f>_xlfn.XLOOKUP(INDEX('state-winning-votes'!$A$1:$L$53,MATCH($C1389,'state-winning-votes'!$A:$A,0),MATCH($A1389,'state-winning-votes'!$A$2:$L$2,0)),$L:$L,$H:$H)</f>
        <v>Bush, George H.W.</v>
      </c>
      <c r="W1389" t="str">
        <f>VLOOKUP(A1389,'national-winners'!$A$2:$B$13,2,0)</f>
        <v>Clinton, Bill</v>
      </c>
      <c r="X1389" t="str">
        <f t="shared" si="65"/>
        <v xml:space="preserve"> George H.W. Bush (W)</v>
      </c>
    </row>
    <row r="1390" spans="1:24" x14ac:dyDescent="0.25">
      <c r="A1390">
        <v>1992</v>
      </c>
      <c r="B1390" t="s">
        <v>66</v>
      </c>
      <c r="C1390" t="s">
        <v>67</v>
      </c>
      <c r="D1390">
        <v>16</v>
      </c>
      <c r="E1390">
        <v>82</v>
      </c>
      <c r="F1390">
        <v>63</v>
      </c>
      <c r="G1390" t="s">
        <v>16</v>
      </c>
      <c r="H1390" t="s">
        <v>233</v>
      </c>
      <c r="I1390" t="str">
        <f t="shared" si="63"/>
        <v>Gritz, James ""Bo""(L)</v>
      </c>
      <c r="J1390" t="s">
        <v>35</v>
      </c>
      <c r="K1390" t="b">
        <v>0</v>
      </c>
      <c r="L1390">
        <v>10894</v>
      </c>
      <c r="M1390">
        <v>482114</v>
      </c>
      <c r="N1390">
        <v>20171015</v>
      </c>
      <c r="O1390" t="s">
        <v>19</v>
      </c>
      <c r="P1390" t="str">
        <f>IF(VLOOKUP(A1390,'national-winners'!$A$2:$B$13,2,0)=H1390,"W","L")</f>
        <v>L</v>
      </c>
      <c r="Q1390">
        <f>MATCH(C1390,'state-winning-votes'!A:A,0)</f>
        <v>16</v>
      </c>
      <c r="R1390">
        <f>MATCH(A1390,'state-winning-votes'!$A$2:$L$2,0)</f>
        <v>6</v>
      </c>
      <c r="S1390" cm="1">
        <f t="array" ref="S1390">INDEX('state-winning-votes'!$A$1:$L$53,$Q1390,$R1390)</f>
        <v>202645</v>
      </c>
      <c r="T1390">
        <f>INDEX('state-winning-votes'!$A$1:$L$53,MATCH($C1390,'state-winning-votes'!$A:$A,0),MATCH($A1390,'state-winning-votes'!$A$2:$L$2,0))</f>
        <v>202645</v>
      </c>
      <c r="U1390" t="str">
        <f t="shared" si="64"/>
        <v>Bush, George H.W.</v>
      </c>
      <c r="V1390" t="str">
        <f>_xlfn.XLOOKUP(INDEX('state-winning-votes'!$A$1:$L$53,MATCH($C1390,'state-winning-votes'!$A:$A,0),MATCH($A1390,'state-winning-votes'!$A$2:$L$2,0)),$L:$L,$H:$H)</f>
        <v>Bush, George H.W.</v>
      </c>
      <c r="W1390" t="str">
        <f>VLOOKUP(A1390,'national-winners'!$A$2:$B$13,2,0)</f>
        <v>Clinton, Bill</v>
      </c>
      <c r="X1390" t="str">
        <f t="shared" si="65"/>
        <v xml:space="preserve"> George H.W. Bush (W)</v>
      </c>
    </row>
    <row r="1391" spans="1:24" x14ac:dyDescent="0.25">
      <c r="A1391">
        <v>1992</v>
      </c>
      <c r="B1391" t="s">
        <v>66</v>
      </c>
      <c r="C1391" t="s">
        <v>67</v>
      </c>
      <c r="D1391">
        <v>16</v>
      </c>
      <c r="E1391">
        <v>82</v>
      </c>
      <c r="F1391">
        <v>63</v>
      </c>
      <c r="G1391" t="s">
        <v>16</v>
      </c>
      <c r="H1391" t="s">
        <v>232</v>
      </c>
      <c r="I1391" t="str">
        <f t="shared" si="63"/>
        <v>Marrou, Andre(L)</v>
      </c>
      <c r="J1391" t="s">
        <v>29</v>
      </c>
      <c r="K1391" t="b">
        <v>0</v>
      </c>
      <c r="L1391">
        <v>1167</v>
      </c>
      <c r="M1391">
        <v>482114</v>
      </c>
      <c r="N1391">
        <v>20171015</v>
      </c>
      <c r="O1391" t="s">
        <v>19</v>
      </c>
      <c r="P1391" t="str">
        <f>IF(VLOOKUP(A1391,'national-winners'!$A$2:$B$13,2,0)=H1391,"W","L")</f>
        <v>L</v>
      </c>
      <c r="Q1391">
        <f>MATCH(C1391,'state-winning-votes'!A:A,0)</f>
        <v>16</v>
      </c>
      <c r="R1391">
        <f>MATCH(A1391,'state-winning-votes'!$A$2:$L$2,0)</f>
        <v>6</v>
      </c>
      <c r="S1391" cm="1">
        <f t="array" ref="S1391">INDEX('state-winning-votes'!$A$1:$L$53,$Q1391,$R1391)</f>
        <v>202645</v>
      </c>
      <c r="T1391">
        <f>INDEX('state-winning-votes'!$A$1:$L$53,MATCH($C1391,'state-winning-votes'!$A:$A,0),MATCH($A1391,'state-winning-votes'!$A$2:$L$2,0))</f>
        <v>202645</v>
      </c>
      <c r="U1391" t="str">
        <f t="shared" si="64"/>
        <v>Bush, George H.W.</v>
      </c>
      <c r="V1391" t="str">
        <f>_xlfn.XLOOKUP(INDEX('state-winning-votes'!$A$1:$L$53,MATCH($C1391,'state-winning-votes'!$A:$A,0),MATCH($A1391,'state-winning-votes'!$A$2:$L$2,0)),$L:$L,$H:$H)</f>
        <v>Bush, George H.W.</v>
      </c>
      <c r="W1391" t="str">
        <f>VLOOKUP(A1391,'national-winners'!$A$2:$B$13,2,0)</f>
        <v>Clinton, Bill</v>
      </c>
      <c r="X1391" t="str">
        <f t="shared" si="65"/>
        <v xml:space="preserve"> George H.W. Bush (W)</v>
      </c>
    </row>
    <row r="1392" spans="1:24" x14ac:dyDescent="0.25">
      <c r="A1392">
        <v>1992</v>
      </c>
      <c r="B1392" t="s">
        <v>68</v>
      </c>
      <c r="C1392" t="s">
        <v>69</v>
      </c>
      <c r="D1392">
        <v>17</v>
      </c>
      <c r="E1392">
        <v>33</v>
      </c>
      <c r="F1392">
        <v>21</v>
      </c>
      <c r="G1392" t="s">
        <v>16</v>
      </c>
      <c r="H1392" t="s">
        <v>230</v>
      </c>
      <c r="I1392" t="str">
        <f t="shared" si="63"/>
        <v>Clinton, Bill(W)</v>
      </c>
      <c r="J1392" t="s">
        <v>18</v>
      </c>
      <c r="K1392" t="b">
        <v>0</v>
      </c>
      <c r="L1392">
        <v>2453350</v>
      </c>
      <c r="M1392">
        <v>5050157</v>
      </c>
      <c r="N1392">
        <v>20171015</v>
      </c>
      <c r="O1392" t="s">
        <v>19</v>
      </c>
      <c r="P1392" t="str">
        <f>IF(VLOOKUP(A1392,'national-winners'!$A$2:$B$13,2,0)=H1392,"W","L")</f>
        <v>W</v>
      </c>
      <c r="Q1392">
        <f>MATCH(C1392,'state-winning-votes'!A:A,0)</f>
        <v>17</v>
      </c>
      <c r="R1392">
        <f>MATCH(A1392,'state-winning-votes'!$A$2:$L$2,0)</f>
        <v>6</v>
      </c>
      <c r="S1392" cm="1">
        <f t="array" ref="S1392">INDEX('state-winning-votes'!$A$1:$L$53,$Q1392,$R1392)</f>
        <v>2453350</v>
      </c>
      <c r="T1392">
        <f>INDEX('state-winning-votes'!$A$1:$L$53,MATCH($C1392,'state-winning-votes'!$A:$A,0),MATCH($A1392,'state-winning-votes'!$A$2:$L$2,0))</f>
        <v>2453350</v>
      </c>
      <c r="U1392" t="str">
        <f t="shared" si="64"/>
        <v>Clinton, Bill</v>
      </c>
      <c r="V1392" t="str">
        <f>_xlfn.XLOOKUP(INDEX('state-winning-votes'!$A$1:$L$53,MATCH($C1392,'state-winning-votes'!$A:$A,0),MATCH($A1392,'state-winning-votes'!$A$2:$L$2,0)),$L:$L,$H:$H)</f>
        <v>Clinton, Bill</v>
      </c>
      <c r="W1392" t="str">
        <f>VLOOKUP(A1392,'national-winners'!$A$2:$B$13,2,0)</f>
        <v>Clinton, Bill</v>
      </c>
      <c r="X1392" t="str">
        <f t="shared" si="65"/>
        <v xml:space="preserve"> Bill Clinton (W)</v>
      </c>
    </row>
    <row r="1393" spans="1:24" x14ac:dyDescent="0.25">
      <c r="A1393">
        <v>1992</v>
      </c>
      <c r="B1393" t="s">
        <v>68</v>
      </c>
      <c r="C1393" t="s">
        <v>69</v>
      </c>
      <c r="D1393">
        <v>17</v>
      </c>
      <c r="E1393">
        <v>33</v>
      </c>
      <c r="F1393">
        <v>21</v>
      </c>
      <c r="G1393" t="s">
        <v>16</v>
      </c>
      <c r="H1393" t="s">
        <v>207</v>
      </c>
      <c r="I1393" t="str">
        <f t="shared" si="63"/>
        <v>Bush, George H.W.(L)</v>
      </c>
      <c r="J1393" t="s">
        <v>21</v>
      </c>
      <c r="K1393" t="b">
        <v>0</v>
      </c>
      <c r="L1393">
        <v>1734096</v>
      </c>
      <c r="M1393">
        <v>5050157</v>
      </c>
      <c r="N1393">
        <v>20171015</v>
      </c>
      <c r="O1393" t="s">
        <v>19</v>
      </c>
      <c r="P1393" t="str">
        <f>IF(VLOOKUP(A1393,'national-winners'!$A$2:$B$13,2,0)=H1393,"W","L")</f>
        <v>L</v>
      </c>
      <c r="Q1393">
        <f>MATCH(C1393,'state-winning-votes'!A:A,0)</f>
        <v>17</v>
      </c>
      <c r="R1393">
        <f>MATCH(A1393,'state-winning-votes'!$A$2:$L$2,0)</f>
        <v>6</v>
      </c>
      <c r="S1393" cm="1">
        <f t="array" ref="S1393">INDEX('state-winning-votes'!$A$1:$L$53,$Q1393,$R1393)</f>
        <v>2453350</v>
      </c>
      <c r="T1393">
        <f>INDEX('state-winning-votes'!$A$1:$L$53,MATCH($C1393,'state-winning-votes'!$A:$A,0),MATCH($A1393,'state-winning-votes'!$A$2:$L$2,0))</f>
        <v>2453350</v>
      </c>
      <c r="U1393" t="str">
        <f t="shared" si="64"/>
        <v>Clinton, Bill</v>
      </c>
      <c r="V1393" t="str">
        <f>_xlfn.XLOOKUP(INDEX('state-winning-votes'!$A$1:$L$53,MATCH($C1393,'state-winning-votes'!$A:$A,0),MATCH($A1393,'state-winning-votes'!$A$2:$L$2,0)),$L:$L,$H:$H)</f>
        <v>Clinton, Bill</v>
      </c>
      <c r="W1393" t="str">
        <f>VLOOKUP(A1393,'national-winners'!$A$2:$B$13,2,0)</f>
        <v>Clinton, Bill</v>
      </c>
      <c r="X1393" t="str">
        <f t="shared" si="65"/>
        <v xml:space="preserve"> Bill Clinton (W)</v>
      </c>
    </row>
    <row r="1394" spans="1:24" x14ac:dyDescent="0.25">
      <c r="A1394">
        <v>1992</v>
      </c>
      <c r="B1394" t="s">
        <v>68</v>
      </c>
      <c r="C1394" t="s">
        <v>69</v>
      </c>
      <c r="D1394">
        <v>17</v>
      </c>
      <c r="E1394">
        <v>33</v>
      </c>
      <c r="F1394">
        <v>21</v>
      </c>
      <c r="G1394" t="s">
        <v>16</v>
      </c>
      <c r="H1394" t="s">
        <v>231</v>
      </c>
      <c r="I1394" t="str">
        <f t="shared" si="63"/>
        <v>Perot, Ross(L)</v>
      </c>
      <c r="J1394" t="s">
        <v>35</v>
      </c>
      <c r="K1394" t="b">
        <v>0</v>
      </c>
      <c r="L1394">
        <v>840515</v>
      </c>
      <c r="M1394">
        <v>5050157</v>
      </c>
      <c r="N1394">
        <v>20171015</v>
      </c>
      <c r="O1394" t="s">
        <v>19</v>
      </c>
      <c r="P1394" t="str">
        <f>IF(VLOOKUP(A1394,'national-winners'!$A$2:$B$13,2,0)=H1394,"W","L")</f>
        <v>L</v>
      </c>
      <c r="Q1394">
        <f>MATCH(C1394,'state-winning-votes'!A:A,0)</f>
        <v>17</v>
      </c>
      <c r="R1394">
        <f>MATCH(A1394,'state-winning-votes'!$A$2:$L$2,0)</f>
        <v>6</v>
      </c>
      <c r="S1394" cm="1">
        <f t="array" ref="S1394">INDEX('state-winning-votes'!$A$1:$L$53,$Q1394,$R1394)</f>
        <v>2453350</v>
      </c>
      <c r="T1394">
        <f>INDEX('state-winning-votes'!$A$1:$L$53,MATCH($C1394,'state-winning-votes'!$A:$A,0),MATCH($A1394,'state-winning-votes'!$A$2:$L$2,0))</f>
        <v>2453350</v>
      </c>
      <c r="U1394" t="str">
        <f t="shared" si="64"/>
        <v>Clinton, Bill</v>
      </c>
      <c r="V1394" t="str">
        <f>_xlfn.XLOOKUP(INDEX('state-winning-votes'!$A$1:$L$53,MATCH($C1394,'state-winning-votes'!$A:$A,0),MATCH($A1394,'state-winning-votes'!$A$2:$L$2,0)),$L:$L,$H:$H)</f>
        <v>Clinton, Bill</v>
      </c>
      <c r="W1394" t="str">
        <f>VLOOKUP(A1394,'national-winners'!$A$2:$B$13,2,0)</f>
        <v>Clinton, Bill</v>
      </c>
      <c r="X1394" t="str">
        <f t="shared" si="65"/>
        <v xml:space="preserve"> Bill Clinton (W)</v>
      </c>
    </row>
    <row r="1395" spans="1:24" x14ac:dyDescent="0.25">
      <c r="A1395">
        <v>1992</v>
      </c>
      <c r="B1395" t="s">
        <v>68</v>
      </c>
      <c r="C1395" t="s">
        <v>69</v>
      </c>
      <c r="D1395">
        <v>17</v>
      </c>
      <c r="E1395">
        <v>33</v>
      </c>
      <c r="F1395">
        <v>21</v>
      </c>
      <c r="G1395" t="s">
        <v>16</v>
      </c>
      <c r="H1395" t="s">
        <v>232</v>
      </c>
      <c r="I1395" t="str">
        <f t="shared" si="63"/>
        <v>Marrou, Andre(L)</v>
      </c>
      <c r="J1395" t="s">
        <v>29</v>
      </c>
      <c r="K1395" t="b">
        <v>0</v>
      </c>
      <c r="L1395">
        <v>9218</v>
      </c>
      <c r="M1395">
        <v>5050157</v>
      </c>
      <c r="N1395">
        <v>20171015</v>
      </c>
      <c r="O1395" t="s">
        <v>19</v>
      </c>
      <c r="P1395" t="str">
        <f>IF(VLOOKUP(A1395,'national-winners'!$A$2:$B$13,2,0)=H1395,"W","L")</f>
        <v>L</v>
      </c>
      <c r="Q1395">
        <f>MATCH(C1395,'state-winning-votes'!A:A,0)</f>
        <v>17</v>
      </c>
      <c r="R1395">
        <f>MATCH(A1395,'state-winning-votes'!$A$2:$L$2,0)</f>
        <v>6</v>
      </c>
      <c r="S1395" cm="1">
        <f t="array" ref="S1395">INDEX('state-winning-votes'!$A$1:$L$53,$Q1395,$R1395)</f>
        <v>2453350</v>
      </c>
      <c r="T1395">
        <f>INDEX('state-winning-votes'!$A$1:$L$53,MATCH($C1395,'state-winning-votes'!$A:$A,0),MATCH($A1395,'state-winning-votes'!$A$2:$L$2,0))</f>
        <v>2453350</v>
      </c>
      <c r="U1395" t="str">
        <f t="shared" si="64"/>
        <v>Clinton, Bill</v>
      </c>
      <c r="V1395" t="str">
        <f>_xlfn.XLOOKUP(INDEX('state-winning-votes'!$A$1:$L$53,MATCH($C1395,'state-winning-votes'!$A:$A,0),MATCH($A1395,'state-winning-votes'!$A$2:$L$2,0)),$L:$L,$H:$H)</f>
        <v>Clinton, Bill</v>
      </c>
      <c r="W1395" t="str">
        <f>VLOOKUP(A1395,'national-winners'!$A$2:$B$13,2,0)</f>
        <v>Clinton, Bill</v>
      </c>
      <c r="X1395" t="str">
        <f t="shared" si="65"/>
        <v xml:space="preserve"> Bill Clinton (W)</v>
      </c>
    </row>
    <row r="1396" spans="1:24" x14ac:dyDescent="0.25">
      <c r="A1396">
        <v>1992</v>
      </c>
      <c r="B1396" t="s">
        <v>68</v>
      </c>
      <c r="C1396" t="s">
        <v>69</v>
      </c>
      <c r="D1396">
        <v>17</v>
      </c>
      <c r="E1396">
        <v>33</v>
      </c>
      <c r="F1396">
        <v>21</v>
      </c>
      <c r="G1396" t="s">
        <v>16</v>
      </c>
      <c r="H1396" t="s">
        <v>210</v>
      </c>
      <c r="I1396" t="str">
        <f t="shared" si="63"/>
        <v>Fulani, Lenora(L)</v>
      </c>
      <c r="J1396" t="s">
        <v>211</v>
      </c>
      <c r="K1396" t="b">
        <v>0</v>
      </c>
      <c r="L1396">
        <v>5267</v>
      </c>
      <c r="M1396">
        <v>5050157</v>
      </c>
      <c r="N1396">
        <v>20171015</v>
      </c>
      <c r="O1396" t="s">
        <v>19</v>
      </c>
      <c r="P1396" t="str">
        <f>IF(VLOOKUP(A1396,'national-winners'!$A$2:$B$13,2,0)=H1396,"W","L")</f>
        <v>L</v>
      </c>
      <c r="Q1396">
        <f>MATCH(C1396,'state-winning-votes'!A:A,0)</f>
        <v>17</v>
      </c>
      <c r="R1396">
        <f>MATCH(A1396,'state-winning-votes'!$A$2:$L$2,0)</f>
        <v>6</v>
      </c>
      <c r="S1396" cm="1">
        <f t="array" ref="S1396">INDEX('state-winning-votes'!$A$1:$L$53,$Q1396,$R1396)</f>
        <v>2453350</v>
      </c>
      <c r="T1396">
        <f>INDEX('state-winning-votes'!$A$1:$L$53,MATCH($C1396,'state-winning-votes'!$A:$A,0),MATCH($A1396,'state-winning-votes'!$A$2:$L$2,0))</f>
        <v>2453350</v>
      </c>
      <c r="U1396" t="str">
        <f t="shared" si="64"/>
        <v>Clinton, Bill</v>
      </c>
      <c r="V1396" t="str">
        <f>_xlfn.XLOOKUP(INDEX('state-winning-votes'!$A$1:$L$53,MATCH($C1396,'state-winning-votes'!$A:$A,0),MATCH($A1396,'state-winning-votes'!$A$2:$L$2,0)),$L:$L,$H:$H)</f>
        <v>Clinton, Bill</v>
      </c>
      <c r="W1396" t="str">
        <f>VLOOKUP(A1396,'national-winners'!$A$2:$B$13,2,0)</f>
        <v>Clinton, Bill</v>
      </c>
      <c r="X1396" t="str">
        <f t="shared" si="65"/>
        <v xml:space="preserve"> Bill Clinton (W)</v>
      </c>
    </row>
    <row r="1397" spans="1:24" x14ac:dyDescent="0.25">
      <c r="A1397">
        <v>1992</v>
      </c>
      <c r="B1397" t="s">
        <v>68</v>
      </c>
      <c r="C1397" t="s">
        <v>69</v>
      </c>
      <c r="D1397">
        <v>17</v>
      </c>
      <c r="E1397">
        <v>33</v>
      </c>
      <c r="F1397">
        <v>21</v>
      </c>
      <c r="G1397" t="s">
        <v>16</v>
      </c>
      <c r="H1397" t="s">
        <v>233</v>
      </c>
      <c r="I1397" t="str">
        <f t="shared" si="63"/>
        <v>Gritz, James ""Bo""(L)</v>
      </c>
      <c r="J1397" t="s">
        <v>192</v>
      </c>
      <c r="K1397" t="b">
        <v>0</v>
      </c>
      <c r="L1397">
        <v>3577</v>
      </c>
      <c r="M1397">
        <v>5050157</v>
      </c>
      <c r="N1397">
        <v>20171015</v>
      </c>
      <c r="O1397" t="s">
        <v>19</v>
      </c>
      <c r="P1397" t="str">
        <f>IF(VLOOKUP(A1397,'national-winners'!$A$2:$B$13,2,0)=H1397,"W","L")</f>
        <v>L</v>
      </c>
      <c r="Q1397">
        <f>MATCH(C1397,'state-winning-votes'!A:A,0)</f>
        <v>17</v>
      </c>
      <c r="R1397">
        <f>MATCH(A1397,'state-winning-votes'!$A$2:$L$2,0)</f>
        <v>6</v>
      </c>
      <c r="S1397" cm="1">
        <f t="array" ref="S1397">INDEX('state-winning-votes'!$A$1:$L$53,$Q1397,$R1397)</f>
        <v>2453350</v>
      </c>
      <c r="T1397">
        <f>INDEX('state-winning-votes'!$A$1:$L$53,MATCH($C1397,'state-winning-votes'!$A:$A,0),MATCH($A1397,'state-winning-votes'!$A$2:$L$2,0))</f>
        <v>2453350</v>
      </c>
      <c r="U1397" t="str">
        <f t="shared" si="64"/>
        <v>Clinton, Bill</v>
      </c>
      <c r="V1397" t="str">
        <f>_xlfn.XLOOKUP(INDEX('state-winning-votes'!$A$1:$L$53,MATCH($C1397,'state-winning-votes'!$A:$A,0),MATCH($A1397,'state-winning-votes'!$A$2:$L$2,0)),$L:$L,$H:$H)</f>
        <v>Clinton, Bill</v>
      </c>
      <c r="W1397" t="str">
        <f>VLOOKUP(A1397,'national-winners'!$A$2:$B$13,2,0)</f>
        <v>Clinton, Bill</v>
      </c>
      <c r="X1397" t="str">
        <f t="shared" si="65"/>
        <v xml:space="preserve"> Bill Clinton (W)</v>
      </c>
    </row>
    <row r="1398" spans="1:24" x14ac:dyDescent="0.25">
      <c r="A1398">
        <v>1992</v>
      </c>
      <c r="B1398" t="s">
        <v>68</v>
      </c>
      <c r="C1398" t="s">
        <v>69</v>
      </c>
      <c r="D1398">
        <v>17</v>
      </c>
      <c r="E1398">
        <v>33</v>
      </c>
      <c r="F1398">
        <v>21</v>
      </c>
      <c r="G1398" t="s">
        <v>16</v>
      </c>
      <c r="H1398" t="s">
        <v>236</v>
      </c>
      <c r="I1398" t="str">
        <f t="shared" si="63"/>
        <v>Hagelin, John(L)</v>
      </c>
      <c r="J1398" t="s">
        <v>237</v>
      </c>
      <c r="K1398" t="b">
        <v>0</v>
      </c>
      <c r="L1398">
        <v>2751</v>
      </c>
      <c r="M1398">
        <v>5050157</v>
      </c>
      <c r="N1398">
        <v>20171015</v>
      </c>
      <c r="O1398" t="s">
        <v>19</v>
      </c>
      <c r="P1398" t="str">
        <f>IF(VLOOKUP(A1398,'national-winners'!$A$2:$B$13,2,0)=H1398,"W","L")</f>
        <v>L</v>
      </c>
      <c r="Q1398">
        <f>MATCH(C1398,'state-winning-votes'!A:A,0)</f>
        <v>17</v>
      </c>
      <c r="R1398">
        <f>MATCH(A1398,'state-winning-votes'!$A$2:$L$2,0)</f>
        <v>6</v>
      </c>
      <c r="S1398" cm="1">
        <f t="array" ref="S1398">INDEX('state-winning-votes'!$A$1:$L$53,$Q1398,$R1398)</f>
        <v>2453350</v>
      </c>
      <c r="T1398">
        <f>INDEX('state-winning-votes'!$A$1:$L$53,MATCH($C1398,'state-winning-votes'!$A:$A,0),MATCH($A1398,'state-winning-votes'!$A$2:$L$2,0))</f>
        <v>2453350</v>
      </c>
      <c r="U1398" t="str">
        <f t="shared" si="64"/>
        <v>Clinton, Bill</v>
      </c>
      <c r="V1398" t="str">
        <f>_xlfn.XLOOKUP(INDEX('state-winning-votes'!$A$1:$L$53,MATCH($C1398,'state-winning-votes'!$A:$A,0),MATCH($A1398,'state-winning-votes'!$A$2:$L$2,0)),$L:$L,$H:$H)</f>
        <v>Clinton, Bill</v>
      </c>
      <c r="W1398" t="str">
        <f>VLOOKUP(A1398,'national-winners'!$A$2:$B$13,2,0)</f>
        <v>Clinton, Bill</v>
      </c>
      <c r="X1398" t="str">
        <f t="shared" si="65"/>
        <v xml:space="preserve"> Bill Clinton (W)</v>
      </c>
    </row>
    <row r="1399" spans="1:24" x14ac:dyDescent="0.25">
      <c r="A1399">
        <v>1992</v>
      </c>
      <c r="B1399" t="s">
        <v>68</v>
      </c>
      <c r="C1399" t="s">
        <v>69</v>
      </c>
      <c r="D1399">
        <v>17</v>
      </c>
      <c r="E1399">
        <v>33</v>
      </c>
      <c r="F1399">
        <v>21</v>
      </c>
      <c r="G1399" t="s">
        <v>16</v>
      </c>
      <c r="H1399" t="s">
        <v>215</v>
      </c>
      <c r="I1399" t="str">
        <f t="shared" si="63"/>
        <v>Warren, James ""Mac""(L)</v>
      </c>
      <c r="J1399" t="s">
        <v>37</v>
      </c>
      <c r="K1399" t="b">
        <v>0</v>
      </c>
      <c r="L1399">
        <v>1361</v>
      </c>
      <c r="M1399">
        <v>5050157</v>
      </c>
      <c r="N1399">
        <v>20171015</v>
      </c>
      <c r="O1399" t="s">
        <v>19</v>
      </c>
      <c r="P1399" t="str">
        <f>IF(VLOOKUP(A1399,'national-winners'!$A$2:$B$13,2,0)=H1399,"W","L")</f>
        <v>L</v>
      </c>
      <c r="Q1399">
        <f>MATCH(C1399,'state-winning-votes'!A:A,0)</f>
        <v>17</v>
      </c>
      <c r="R1399">
        <f>MATCH(A1399,'state-winning-votes'!$A$2:$L$2,0)</f>
        <v>6</v>
      </c>
      <c r="S1399" cm="1">
        <f t="array" ref="S1399">INDEX('state-winning-votes'!$A$1:$L$53,$Q1399,$R1399)</f>
        <v>2453350</v>
      </c>
      <c r="T1399">
        <f>INDEX('state-winning-votes'!$A$1:$L$53,MATCH($C1399,'state-winning-votes'!$A:$A,0),MATCH($A1399,'state-winning-votes'!$A$2:$L$2,0))</f>
        <v>2453350</v>
      </c>
      <c r="U1399" t="str">
        <f t="shared" si="64"/>
        <v>Clinton, Bill</v>
      </c>
      <c r="V1399" t="str">
        <f>_xlfn.XLOOKUP(INDEX('state-winning-votes'!$A$1:$L$53,MATCH($C1399,'state-winning-votes'!$A:$A,0),MATCH($A1399,'state-winning-votes'!$A$2:$L$2,0)),$L:$L,$H:$H)</f>
        <v>Clinton, Bill</v>
      </c>
      <c r="W1399" t="str">
        <f>VLOOKUP(A1399,'national-winners'!$A$2:$B$13,2,0)</f>
        <v>Clinton, Bill</v>
      </c>
      <c r="X1399" t="str">
        <f t="shared" si="65"/>
        <v xml:space="preserve"> Bill Clinton (W)</v>
      </c>
    </row>
    <row r="1400" spans="1:24" x14ac:dyDescent="0.25">
      <c r="A1400">
        <v>1992</v>
      </c>
      <c r="B1400" t="s">
        <v>68</v>
      </c>
      <c r="C1400" t="s">
        <v>69</v>
      </c>
      <c r="D1400">
        <v>17</v>
      </c>
      <c r="E1400">
        <v>33</v>
      </c>
      <c r="F1400">
        <v>21</v>
      </c>
      <c r="G1400" t="s">
        <v>16</v>
      </c>
      <c r="I1400" t="str">
        <f t="shared" si="63"/>
        <v>(L)</v>
      </c>
      <c r="K1400" t="b">
        <v>1</v>
      </c>
      <c r="L1400">
        <v>22</v>
      </c>
      <c r="M1400">
        <v>5050157</v>
      </c>
      <c r="N1400">
        <v>20171015</v>
      </c>
      <c r="O1400" t="s">
        <v>19</v>
      </c>
      <c r="P1400" t="str">
        <f>IF(VLOOKUP(A1400,'national-winners'!$A$2:$B$13,2,0)=H1400,"W","L")</f>
        <v>L</v>
      </c>
      <c r="Q1400">
        <f>MATCH(C1400,'state-winning-votes'!A:A,0)</f>
        <v>17</v>
      </c>
      <c r="R1400">
        <f>MATCH(A1400,'state-winning-votes'!$A$2:$L$2,0)</f>
        <v>6</v>
      </c>
      <c r="S1400" cm="1">
        <f t="array" ref="S1400">INDEX('state-winning-votes'!$A$1:$L$53,$Q1400,$R1400)</f>
        <v>2453350</v>
      </c>
      <c r="T1400">
        <f>INDEX('state-winning-votes'!$A$1:$L$53,MATCH($C1400,'state-winning-votes'!$A:$A,0),MATCH($A1400,'state-winning-votes'!$A$2:$L$2,0))</f>
        <v>2453350</v>
      </c>
      <c r="U1400" t="str">
        <f t="shared" si="64"/>
        <v>Clinton, Bill</v>
      </c>
      <c r="V1400" t="str">
        <f>_xlfn.XLOOKUP(INDEX('state-winning-votes'!$A$1:$L$53,MATCH($C1400,'state-winning-votes'!$A:$A,0),MATCH($A1400,'state-winning-votes'!$A$2:$L$2,0)),$L:$L,$H:$H)</f>
        <v>Clinton, Bill</v>
      </c>
      <c r="W1400" t="str">
        <f>VLOOKUP(A1400,'national-winners'!$A$2:$B$13,2,0)</f>
        <v>Clinton, Bill</v>
      </c>
      <c r="X1400" t="str">
        <f t="shared" si="65"/>
        <v xml:space="preserve"> Bill Clinton (W)</v>
      </c>
    </row>
    <row r="1401" spans="1:24" x14ac:dyDescent="0.25">
      <c r="A1401">
        <v>1992</v>
      </c>
      <c r="B1401" t="s">
        <v>71</v>
      </c>
      <c r="C1401" t="s">
        <v>72</v>
      </c>
      <c r="D1401">
        <v>18</v>
      </c>
      <c r="E1401">
        <v>32</v>
      </c>
      <c r="F1401">
        <v>22</v>
      </c>
      <c r="G1401" t="s">
        <v>16</v>
      </c>
      <c r="H1401" t="s">
        <v>207</v>
      </c>
      <c r="I1401" t="str">
        <f t="shared" si="63"/>
        <v>Bush, George H.W.(L)</v>
      </c>
      <c r="J1401" t="s">
        <v>21</v>
      </c>
      <c r="K1401" t="b">
        <v>0</v>
      </c>
      <c r="L1401">
        <v>989375</v>
      </c>
      <c r="M1401">
        <v>2305871</v>
      </c>
      <c r="N1401">
        <v>20171015</v>
      </c>
      <c r="O1401" t="s">
        <v>19</v>
      </c>
      <c r="P1401" t="str">
        <f>IF(VLOOKUP(A1401,'national-winners'!$A$2:$B$13,2,0)=H1401,"W","L")</f>
        <v>L</v>
      </c>
      <c r="Q1401">
        <f>MATCH(C1401,'state-winning-votes'!A:A,0)</f>
        <v>18</v>
      </c>
      <c r="R1401">
        <f>MATCH(A1401,'state-winning-votes'!$A$2:$L$2,0)</f>
        <v>6</v>
      </c>
      <c r="S1401" cm="1">
        <f t="array" ref="S1401">INDEX('state-winning-votes'!$A$1:$L$53,$Q1401,$R1401)</f>
        <v>989375</v>
      </c>
      <c r="T1401">
        <f>INDEX('state-winning-votes'!$A$1:$L$53,MATCH($C1401,'state-winning-votes'!$A:$A,0),MATCH($A1401,'state-winning-votes'!$A$2:$L$2,0))</f>
        <v>989375</v>
      </c>
      <c r="U1401" t="str">
        <f t="shared" si="64"/>
        <v>Bush, George H.W.</v>
      </c>
      <c r="V1401" t="str">
        <f>_xlfn.XLOOKUP(INDEX('state-winning-votes'!$A$1:$L$53,MATCH($C1401,'state-winning-votes'!$A:$A,0),MATCH($A1401,'state-winning-votes'!$A$2:$L$2,0)),$L:$L,$H:$H)</f>
        <v>Bush, George H.W.</v>
      </c>
      <c r="W1401" t="str">
        <f>VLOOKUP(A1401,'national-winners'!$A$2:$B$13,2,0)</f>
        <v>Clinton, Bill</v>
      </c>
      <c r="X1401" t="str">
        <f t="shared" si="65"/>
        <v xml:space="preserve"> George H.W. Bush (W)</v>
      </c>
    </row>
    <row r="1402" spans="1:24" x14ac:dyDescent="0.25">
      <c r="A1402">
        <v>1992</v>
      </c>
      <c r="B1402" t="s">
        <v>71</v>
      </c>
      <c r="C1402" t="s">
        <v>72</v>
      </c>
      <c r="D1402">
        <v>18</v>
      </c>
      <c r="E1402">
        <v>32</v>
      </c>
      <c r="F1402">
        <v>22</v>
      </c>
      <c r="G1402" t="s">
        <v>16</v>
      </c>
      <c r="H1402" t="s">
        <v>230</v>
      </c>
      <c r="I1402" t="str">
        <f t="shared" si="63"/>
        <v>Clinton, Bill(W)</v>
      </c>
      <c r="J1402" t="s">
        <v>18</v>
      </c>
      <c r="K1402" t="b">
        <v>0</v>
      </c>
      <c r="L1402">
        <v>848420</v>
      </c>
      <c r="M1402">
        <v>2305871</v>
      </c>
      <c r="N1402">
        <v>20171015</v>
      </c>
      <c r="O1402" t="s">
        <v>19</v>
      </c>
      <c r="P1402" t="str">
        <f>IF(VLOOKUP(A1402,'national-winners'!$A$2:$B$13,2,0)=H1402,"W","L")</f>
        <v>W</v>
      </c>
      <c r="Q1402">
        <f>MATCH(C1402,'state-winning-votes'!A:A,0)</f>
        <v>18</v>
      </c>
      <c r="R1402">
        <f>MATCH(A1402,'state-winning-votes'!$A$2:$L$2,0)</f>
        <v>6</v>
      </c>
      <c r="S1402" cm="1">
        <f t="array" ref="S1402">INDEX('state-winning-votes'!$A$1:$L$53,$Q1402,$R1402)</f>
        <v>989375</v>
      </c>
      <c r="T1402">
        <f>INDEX('state-winning-votes'!$A$1:$L$53,MATCH($C1402,'state-winning-votes'!$A:$A,0),MATCH($A1402,'state-winning-votes'!$A$2:$L$2,0))</f>
        <v>989375</v>
      </c>
      <c r="U1402" t="str">
        <f t="shared" si="64"/>
        <v>Bush, George H.W.</v>
      </c>
      <c r="V1402" t="str">
        <f>_xlfn.XLOOKUP(INDEX('state-winning-votes'!$A$1:$L$53,MATCH($C1402,'state-winning-votes'!$A:$A,0),MATCH($A1402,'state-winning-votes'!$A$2:$L$2,0)),$L:$L,$H:$H)</f>
        <v>Bush, George H.W.</v>
      </c>
      <c r="W1402" t="str">
        <f>VLOOKUP(A1402,'national-winners'!$A$2:$B$13,2,0)</f>
        <v>Clinton, Bill</v>
      </c>
      <c r="X1402" t="str">
        <f t="shared" si="65"/>
        <v xml:space="preserve"> George H.W. Bush (W)</v>
      </c>
    </row>
    <row r="1403" spans="1:24" x14ac:dyDescent="0.25">
      <c r="A1403">
        <v>1992</v>
      </c>
      <c r="B1403" t="s">
        <v>71</v>
      </c>
      <c r="C1403" t="s">
        <v>72</v>
      </c>
      <c r="D1403">
        <v>18</v>
      </c>
      <c r="E1403">
        <v>32</v>
      </c>
      <c r="F1403">
        <v>22</v>
      </c>
      <c r="G1403" t="s">
        <v>16</v>
      </c>
      <c r="H1403" t="s">
        <v>231</v>
      </c>
      <c r="I1403" t="str">
        <f t="shared" si="63"/>
        <v>Perot, Ross(L)</v>
      </c>
      <c r="J1403" t="s">
        <v>35</v>
      </c>
      <c r="K1403" t="b">
        <v>0</v>
      </c>
      <c r="L1403">
        <v>455934</v>
      </c>
      <c r="M1403">
        <v>2305871</v>
      </c>
      <c r="N1403">
        <v>20171015</v>
      </c>
      <c r="O1403" t="s">
        <v>19</v>
      </c>
      <c r="P1403" t="str">
        <f>IF(VLOOKUP(A1403,'national-winners'!$A$2:$B$13,2,0)=H1403,"W","L")</f>
        <v>L</v>
      </c>
      <c r="Q1403">
        <f>MATCH(C1403,'state-winning-votes'!A:A,0)</f>
        <v>18</v>
      </c>
      <c r="R1403">
        <f>MATCH(A1403,'state-winning-votes'!$A$2:$L$2,0)</f>
        <v>6</v>
      </c>
      <c r="S1403" cm="1">
        <f t="array" ref="S1403">INDEX('state-winning-votes'!$A$1:$L$53,$Q1403,$R1403)</f>
        <v>989375</v>
      </c>
      <c r="T1403">
        <f>INDEX('state-winning-votes'!$A$1:$L$53,MATCH($C1403,'state-winning-votes'!$A:$A,0),MATCH($A1403,'state-winning-votes'!$A$2:$L$2,0))</f>
        <v>989375</v>
      </c>
      <c r="U1403" t="str">
        <f t="shared" si="64"/>
        <v>Bush, George H.W.</v>
      </c>
      <c r="V1403" t="str">
        <f>_xlfn.XLOOKUP(INDEX('state-winning-votes'!$A$1:$L$53,MATCH($C1403,'state-winning-votes'!$A:$A,0),MATCH($A1403,'state-winning-votes'!$A$2:$L$2,0)),$L:$L,$H:$H)</f>
        <v>Bush, George H.W.</v>
      </c>
      <c r="W1403" t="str">
        <f>VLOOKUP(A1403,'national-winners'!$A$2:$B$13,2,0)</f>
        <v>Clinton, Bill</v>
      </c>
      <c r="X1403" t="str">
        <f t="shared" si="65"/>
        <v xml:space="preserve"> George H.W. Bush (W)</v>
      </c>
    </row>
    <row r="1404" spans="1:24" x14ac:dyDescent="0.25">
      <c r="A1404">
        <v>1992</v>
      </c>
      <c r="B1404" t="s">
        <v>71</v>
      </c>
      <c r="C1404" t="s">
        <v>72</v>
      </c>
      <c r="D1404">
        <v>18</v>
      </c>
      <c r="E1404">
        <v>32</v>
      </c>
      <c r="F1404">
        <v>22</v>
      </c>
      <c r="G1404" t="s">
        <v>16</v>
      </c>
      <c r="H1404" t="s">
        <v>232</v>
      </c>
      <c r="I1404" t="str">
        <f t="shared" si="63"/>
        <v>Marrou, Andre(L)</v>
      </c>
      <c r="J1404" t="s">
        <v>29</v>
      </c>
      <c r="K1404" t="b">
        <v>0</v>
      </c>
      <c r="L1404">
        <v>7936</v>
      </c>
      <c r="M1404">
        <v>2305871</v>
      </c>
      <c r="N1404">
        <v>20171015</v>
      </c>
      <c r="O1404" t="s">
        <v>19</v>
      </c>
      <c r="P1404" t="str">
        <f>IF(VLOOKUP(A1404,'national-winners'!$A$2:$B$13,2,0)=H1404,"W","L")</f>
        <v>L</v>
      </c>
      <c r="Q1404">
        <f>MATCH(C1404,'state-winning-votes'!A:A,0)</f>
        <v>18</v>
      </c>
      <c r="R1404">
        <f>MATCH(A1404,'state-winning-votes'!$A$2:$L$2,0)</f>
        <v>6</v>
      </c>
      <c r="S1404" cm="1">
        <f t="array" ref="S1404">INDEX('state-winning-votes'!$A$1:$L$53,$Q1404,$R1404)</f>
        <v>989375</v>
      </c>
      <c r="T1404">
        <f>INDEX('state-winning-votes'!$A$1:$L$53,MATCH($C1404,'state-winning-votes'!$A:$A,0),MATCH($A1404,'state-winning-votes'!$A$2:$L$2,0))</f>
        <v>989375</v>
      </c>
      <c r="U1404" t="str">
        <f t="shared" si="64"/>
        <v>Bush, George H.W.</v>
      </c>
      <c r="V1404" t="str">
        <f>_xlfn.XLOOKUP(INDEX('state-winning-votes'!$A$1:$L$53,MATCH($C1404,'state-winning-votes'!$A:$A,0),MATCH($A1404,'state-winning-votes'!$A$2:$L$2,0)),$L:$L,$H:$H)</f>
        <v>Bush, George H.W.</v>
      </c>
      <c r="W1404" t="str">
        <f>VLOOKUP(A1404,'national-winners'!$A$2:$B$13,2,0)</f>
        <v>Clinton, Bill</v>
      </c>
      <c r="X1404" t="str">
        <f t="shared" si="65"/>
        <v xml:space="preserve"> George H.W. Bush (W)</v>
      </c>
    </row>
    <row r="1405" spans="1:24" x14ac:dyDescent="0.25">
      <c r="A1405">
        <v>1992</v>
      </c>
      <c r="B1405" t="s">
        <v>71</v>
      </c>
      <c r="C1405" t="s">
        <v>72</v>
      </c>
      <c r="D1405">
        <v>18</v>
      </c>
      <c r="E1405">
        <v>32</v>
      </c>
      <c r="F1405">
        <v>22</v>
      </c>
      <c r="G1405" t="s">
        <v>16</v>
      </c>
      <c r="H1405" t="s">
        <v>210</v>
      </c>
      <c r="I1405" t="str">
        <f t="shared" si="63"/>
        <v>Fulani, Lenora(L)</v>
      </c>
      <c r="J1405" t="s">
        <v>211</v>
      </c>
      <c r="K1405" t="b">
        <v>0</v>
      </c>
      <c r="L1405">
        <v>2583</v>
      </c>
      <c r="M1405">
        <v>2305871</v>
      </c>
      <c r="N1405">
        <v>20171015</v>
      </c>
      <c r="O1405" t="s">
        <v>19</v>
      </c>
      <c r="P1405" t="str">
        <f>IF(VLOOKUP(A1405,'national-winners'!$A$2:$B$13,2,0)=H1405,"W","L")</f>
        <v>L</v>
      </c>
      <c r="Q1405">
        <f>MATCH(C1405,'state-winning-votes'!A:A,0)</f>
        <v>18</v>
      </c>
      <c r="R1405">
        <f>MATCH(A1405,'state-winning-votes'!$A$2:$L$2,0)</f>
        <v>6</v>
      </c>
      <c r="S1405" cm="1">
        <f t="array" ref="S1405">INDEX('state-winning-votes'!$A$1:$L$53,$Q1405,$R1405)</f>
        <v>989375</v>
      </c>
      <c r="T1405">
        <f>INDEX('state-winning-votes'!$A$1:$L$53,MATCH($C1405,'state-winning-votes'!$A:$A,0),MATCH($A1405,'state-winning-votes'!$A$2:$L$2,0))</f>
        <v>989375</v>
      </c>
      <c r="U1405" t="str">
        <f t="shared" si="64"/>
        <v>Bush, George H.W.</v>
      </c>
      <c r="V1405" t="str">
        <f>_xlfn.XLOOKUP(INDEX('state-winning-votes'!$A$1:$L$53,MATCH($C1405,'state-winning-votes'!$A:$A,0),MATCH($A1405,'state-winning-votes'!$A$2:$L$2,0)),$L:$L,$H:$H)</f>
        <v>Bush, George H.W.</v>
      </c>
      <c r="W1405" t="str">
        <f>VLOOKUP(A1405,'national-winners'!$A$2:$B$13,2,0)</f>
        <v>Clinton, Bill</v>
      </c>
      <c r="X1405" t="str">
        <f t="shared" si="65"/>
        <v xml:space="preserve"> George H.W. Bush (W)</v>
      </c>
    </row>
    <row r="1406" spans="1:24" x14ac:dyDescent="0.25">
      <c r="A1406">
        <v>1992</v>
      </c>
      <c r="B1406" t="s">
        <v>71</v>
      </c>
      <c r="C1406" t="s">
        <v>72</v>
      </c>
      <c r="D1406">
        <v>18</v>
      </c>
      <c r="E1406">
        <v>32</v>
      </c>
      <c r="F1406">
        <v>22</v>
      </c>
      <c r="G1406" t="s">
        <v>16</v>
      </c>
      <c r="I1406" t="str">
        <f t="shared" si="63"/>
        <v>(L)</v>
      </c>
      <c r="K1406" t="b">
        <v>1</v>
      </c>
      <c r="L1406">
        <v>1623</v>
      </c>
      <c r="M1406">
        <v>2305871</v>
      </c>
      <c r="N1406">
        <v>20171015</v>
      </c>
      <c r="O1406" t="s">
        <v>19</v>
      </c>
      <c r="P1406" t="str">
        <f>IF(VLOOKUP(A1406,'national-winners'!$A$2:$B$13,2,0)=H1406,"W","L")</f>
        <v>L</v>
      </c>
      <c r="Q1406">
        <f>MATCH(C1406,'state-winning-votes'!A:A,0)</f>
        <v>18</v>
      </c>
      <c r="R1406">
        <f>MATCH(A1406,'state-winning-votes'!$A$2:$L$2,0)</f>
        <v>6</v>
      </c>
      <c r="S1406" cm="1">
        <f t="array" ref="S1406">INDEX('state-winning-votes'!$A$1:$L$53,$Q1406,$R1406)</f>
        <v>989375</v>
      </c>
      <c r="T1406">
        <f>INDEX('state-winning-votes'!$A$1:$L$53,MATCH($C1406,'state-winning-votes'!$A:$A,0),MATCH($A1406,'state-winning-votes'!$A$2:$L$2,0))</f>
        <v>989375</v>
      </c>
      <c r="U1406" t="str">
        <f t="shared" si="64"/>
        <v>Bush, George H.W.</v>
      </c>
      <c r="V1406" t="str">
        <f>_xlfn.XLOOKUP(INDEX('state-winning-votes'!$A$1:$L$53,MATCH($C1406,'state-winning-votes'!$A:$A,0),MATCH($A1406,'state-winning-votes'!$A$2:$L$2,0)),$L:$L,$H:$H)</f>
        <v>Bush, George H.W.</v>
      </c>
      <c r="W1406" t="str">
        <f>VLOOKUP(A1406,'national-winners'!$A$2:$B$13,2,0)</f>
        <v>Clinton, Bill</v>
      </c>
      <c r="X1406" t="str">
        <f t="shared" si="65"/>
        <v xml:space="preserve"> George H.W. Bush (W)</v>
      </c>
    </row>
    <row r="1407" spans="1:24" x14ac:dyDescent="0.25">
      <c r="A1407">
        <v>1992</v>
      </c>
      <c r="B1407" t="s">
        <v>73</v>
      </c>
      <c r="C1407" t="s">
        <v>74</v>
      </c>
      <c r="D1407">
        <v>19</v>
      </c>
      <c r="E1407">
        <v>42</v>
      </c>
      <c r="F1407">
        <v>31</v>
      </c>
      <c r="G1407" t="s">
        <v>16</v>
      </c>
      <c r="H1407" t="s">
        <v>230</v>
      </c>
      <c r="I1407" t="str">
        <f t="shared" si="63"/>
        <v>Clinton, Bill(W)</v>
      </c>
      <c r="J1407" t="s">
        <v>18</v>
      </c>
      <c r="K1407" t="b">
        <v>0</v>
      </c>
      <c r="L1407">
        <v>586353</v>
      </c>
      <c r="M1407">
        <v>1354607</v>
      </c>
      <c r="N1407">
        <v>20171015</v>
      </c>
      <c r="O1407" t="s">
        <v>19</v>
      </c>
      <c r="P1407" t="str">
        <f>IF(VLOOKUP(A1407,'national-winners'!$A$2:$B$13,2,0)=H1407,"W","L")</f>
        <v>W</v>
      </c>
      <c r="Q1407">
        <f>MATCH(C1407,'state-winning-votes'!A:A,0)</f>
        <v>15</v>
      </c>
      <c r="R1407">
        <f>MATCH(A1407,'state-winning-votes'!$A$2:$L$2,0)</f>
        <v>6</v>
      </c>
      <c r="S1407" cm="1">
        <f t="array" ref="S1407">INDEX('state-winning-votes'!$A$1:$L$53,$Q1407,$R1407)</f>
        <v>586353</v>
      </c>
      <c r="T1407">
        <f>INDEX('state-winning-votes'!$A$1:$L$53,MATCH($C1407,'state-winning-votes'!$A:$A,0),MATCH($A1407,'state-winning-votes'!$A$2:$L$2,0))</f>
        <v>586353</v>
      </c>
      <c r="U1407" t="str">
        <f t="shared" si="64"/>
        <v>Clinton, Bill</v>
      </c>
      <c r="V1407" t="str">
        <f>_xlfn.XLOOKUP(INDEX('state-winning-votes'!$A$1:$L$53,MATCH($C1407,'state-winning-votes'!$A:$A,0),MATCH($A1407,'state-winning-votes'!$A$2:$L$2,0)),$L:$L,$H:$H)</f>
        <v>Clinton, Bill</v>
      </c>
      <c r="W1407" t="str">
        <f>VLOOKUP(A1407,'national-winners'!$A$2:$B$13,2,0)</f>
        <v>Clinton, Bill</v>
      </c>
      <c r="X1407" t="str">
        <f t="shared" si="65"/>
        <v xml:space="preserve"> Bill Clinton (W)</v>
      </c>
    </row>
    <row r="1408" spans="1:24" x14ac:dyDescent="0.25">
      <c r="A1408">
        <v>1992</v>
      </c>
      <c r="B1408" t="s">
        <v>73</v>
      </c>
      <c r="C1408" t="s">
        <v>74</v>
      </c>
      <c r="D1408">
        <v>19</v>
      </c>
      <c r="E1408">
        <v>42</v>
      </c>
      <c r="F1408">
        <v>31</v>
      </c>
      <c r="G1408" t="s">
        <v>16</v>
      </c>
      <c r="H1408" t="s">
        <v>207</v>
      </c>
      <c r="I1408" t="str">
        <f t="shared" si="63"/>
        <v>Bush, George H.W.(L)</v>
      </c>
      <c r="J1408" t="s">
        <v>21</v>
      </c>
      <c r="K1408" t="b">
        <v>0</v>
      </c>
      <c r="L1408">
        <v>504891</v>
      </c>
      <c r="M1408">
        <v>1354607</v>
      </c>
      <c r="N1408">
        <v>20171015</v>
      </c>
      <c r="O1408" t="s">
        <v>19</v>
      </c>
      <c r="P1408" t="str">
        <f>IF(VLOOKUP(A1408,'national-winners'!$A$2:$B$13,2,0)=H1408,"W","L")</f>
        <v>L</v>
      </c>
      <c r="Q1408">
        <f>MATCH(C1408,'state-winning-votes'!A:A,0)</f>
        <v>15</v>
      </c>
      <c r="R1408">
        <f>MATCH(A1408,'state-winning-votes'!$A$2:$L$2,0)</f>
        <v>6</v>
      </c>
      <c r="S1408" cm="1">
        <f t="array" ref="S1408">INDEX('state-winning-votes'!$A$1:$L$53,$Q1408,$R1408)</f>
        <v>586353</v>
      </c>
      <c r="T1408">
        <f>INDEX('state-winning-votes'!$A$1:$L$53,MATCH($C1408,'state-winning-votes'!$A:$A,0),MATCH($A1408,'state-winning-votes'!$A$2:$L$2,0))</f>
        <v>586353</v>
      </c>
      <c r="U1408" t="str">
        <f t="shared" si="64"/>
        <v>Clinton, Bill</v>
      </c>
      <c r="V1408" t="str">
        <f>_xlfn.XLOOKUP(INDEX('state-winning-votes'!$A$1:$L$53,MATCH($C1408,'state-winning-votes'!$A:$A,0),MATCH($A1408,'state-winning-votes'!$A$2:$L$2,0)),$L:$L,$H:$H)</f>
        <v>Clinton, Bill</v>
      </c>
      <c r="W1408" t="str">
        <f>VLOOKUP(A1408,'national-winners'!$A$2:$B$13,2,0)</f>
        <v>Clinton, Bill</v>
      </c>
      <c r="X1408" t="str">
        <f t="shared" si="65"/>
        <v xml:space="preserve"> Bill Clinton (W)</v>
      </c>
    </row>
    <row r="1409" spans="1:24" x14ac:dyDescent="0.25">
      <c r="A1409">
        <v>1992</v>
      </c>
      <c r="B1409" t="s">
        <v>73</v>
      </c>
      <c r="C1409" t="s">
        <v>74</v>
      </c>
      <c r="D1409">
        <v>19</v>
      </c>
      <c r="E1409">
        <v>42</v>
      </c>
      <c r="F1409">
        <v>31</v>
      </c>
      <c r="G1409" t="s">
        <v>16</v>
      </c>
      <c r="H1409" t="s">
        <v>231</v>
      </c>
      <c r="I1409" t="str">
        <f t="shared" si="63"/>
        <v>Perot, Ross(L)</v>
      </c>
      <c r="J1409" t="s">
        <v>35</v>
      </c>
      <c r="K1409" t="b">
        <v>0</v>
      </c>
      <c r="L1409">
        <v>253468</v>
      </c>
      <c r="M1409">
        <v>1354607</v>
      </c>
      <c r="N1409">
        <v>20171015</v>
      </c>
      <c r="O1409" t="s">
        <v>19</v>
      </c>
      <c r="P1409" t="str">
        <f>IF(VLOOKUP(A1409,'national-winners'!$A$2:$B$13,2,0)=H1409,"W","L")</f>
        <v>L</v>
      </c>
      <c r="Q1409">
        <f>MATCH(C1409,'state-winning-votes'!A:A,0)</f>
        <v>15</v>
      </c>
      <c r="R1409">
        <f>MATCH(A1409,'state-winning-votes'!$A$2:$L$2,0)</f>
        <v>6</v>
      </c>
      <c r="S1409" cm="1">
        <f t="array" ref="S1409">INDEX('state-winning-votes'!$A$1:$L$53,$Q1409,$R1409)</f>
        <v>586353</v>
      </c>
      <c r="T1409">
        <f>INDEX('state-winning-votes'!$A$1:$L$53,MATCH($C1409,'state-winning-votes'!$A:$A,0),MATCH($A1409,'state-winning-votes'!$A$2:$L$2,0))</f>
        <v>586353</v>
      </c>
      <c r="U1409" t="str">
        <f t="shared" si="64"/>
        <v>Clinton, Bill</v>
      </c>
      <c r="V1409" t="str">
        <f>_xlfn.XLOOKUP(INDEX('state-winning-votes'!$A$1:$L$53,MATCH($C1409,'state-winning-votes'!$A:$A,0),MATCH($A1409,'state-winning-votes'!$A$2:$L$2,0)),$L:$L,$H:$H)</f>
        <v>Clinton, Bill</v>
      </c>
      <c r="W1409" t="str">
        <f>VLOOKUP(A1409,'national-winners'!$A$2:$B$13,2,0)</f>
        <v>Clinton, Bill</v>
      </c>
      <c r="X1409" t="str">
        <f t="shared" si="65"/>
        <v xml:space="preserve"> Bill Clinton (W)</v>
      </c>
    </row>
    <row r="1410" spans="1:24" x14ac:dyDescent="0.25">
      <c r="A1410">
        <v>1992</v>
      </c>
      <c r="B1410" t="s">
        <v>73</v>
      </c>
      <c r="C1410" t="s">
        <v>74</v>
      </c>
      <c r="D1410">
        <v>19</v>
      </c>
      <c r="E1410">
        <v>42</v>
      </c>
      <c r="F1410">
        <v>31</v>
      </c>
      <c r="G1410" t="s">
        <v>16</v>
      </c>
      <c r="H1410" t="s">
        <v>236</v>
      </c>
      <c r="I1410" t="str">
        <f t="shared" si="63"/>
        <v>Hagelin, John(L)</v>
      </c>
      <c r="J1410" t="s">
        <v>237</v>
      </c>
      <c r="K1410" t="b">
        <v>0</v>
      </c>
      <c r="L1410">
        <v>3079</v>
      </c>
      <c r="M1410">
        <v>1354607</v>
      </c>
      <c r="N1410">
        <v>20171015</v>
      </c>
      <c r="O1410" t="s">
        <v>19</v>
      </c>
      <c r="P1410" t="str">
        <f>IF(VLOOKUP(A1410,'national-winners'!$A$2:$B$13,2,0)=H1410,"W","L")</f>
        <v>L</v>
      </c>
      <c r="Q1410">
        <f>MATCH(C1410,'state-winning-votes'!A:A,0)</f>
        <v>15</v>
      </c>
      <c r="R1410">
        <f>MATCH(A1410,'state-winning-votes'!$A$2:$L$2,0)</f>
        <v>6</v>
      </c>
      <c r="S1410" cm="1">
        <f t="array" ref="S1410">INDEX('state-winning-votes'!$A$1:$L$53,$Q1410,$R1410)</f>
        <v>586353</v>
      </c>
      <c r="T1410">
        <f>INDEX('state-winning-votes'!$A$1:$L$53,MATCH($C1410,'state-winning-votes'!$A:$A,0),MATCH($A1410,'state-winning-votes'!$A$2:$L$2,0))</f>
        <v>586353</v>
      </c>
      <c r="U1410" t="str">
        <f t="shared" si="64"/>
        <v>Clinton, Bill</v>
      </c>
      <c r="V1410" t="str">
        <f>_xlfn.XLOOKUP(INDEX('state-winning-votes'!$A$1:$L$53,MATCH($C1410,'state-winning-votes'!$A:$A,0),MATCH($A1410,'state-winning-votes'!$A$2:$L$2,0)),$L:$L,$H:$H)</f>
        <v>Clinton, Bill</v>
      </c>
      <c r="W1410" t="str">
        <f>VLOOKUP(A1410,'national-winners'!$A$2:$B$13,2,0)</f>
        <v>Clinton, Bill</v>
      </c>
      <c r="X1410" t="str">
        <f t="shared" si="65"/>
        <v xml:space="preserve"> Bill Clinton (W)</v>
      </c>
    </row>
    <row r="1411" spans="1:24" x14ac:dyDescent="0.25">
      <c r="A1411">
        <v>1992</v>
      </c>
      <c r="B1411" t="s">
        <v>73</v>
      </c>
      <c r="C1411" t="s">
        <v>74</v>
      </c>
      <c r="D1411">
        <v>19</v>
      </c>
      <c r="E1411">
        <v>42</v>
      </c>
      <c r="F1411">
        <v>31</v>
      </c>
      <c r="G1411" t="s">
        <v>16</v>
      </c>
      <c r="H1411" t="s">
        <v>59</v>
      </c>
      <c r="I1411" t="str">
        <f t="shared" ref="I1411:I1474" si="66">H1411&amp;"("&amp;P1411&amp;")"</f>
        <v>Other(L)</v>
      </c>
      <c r="K1411" t="b">
        <v>0</v>
      </c>
      <c r="L1411">
        <v>1753</v>
      </c>
      <c r="M1411">
        <v>1354607</v>
      </c>
      <c r="N1411">
        <v>20171015</v>
      </c>
      <c r="O1411" t="s">
        <v>19</v>
      </c>
      <c r="P1411" t="str">
        <f>IF(VLOOKUP(A1411,'national-winners'!$A$2:$B$13,2,0)=H1411,"W","L")</f>
        <v>L</v>
      </c>
      <c r="Q1411">
        <f>MATCH(C1411,'state-winning-votes'!A:A,0)</f>
        <v>15</v>
      </c>
      <c r="R1411">
        <f>MATCH(A1411,'state-winning-votes'!$A$2:$L$2,0)</f>
        <v>6</v>
      </c>
      <c r="S1411" cm="1">
        <f t="array" ref="S1411">INDEX('state-winning-votes'!$A$1:$L$53,$Q1411,$R1411)</f>
        <v>586353</v>
      </c>
      <c r="T1411">
        <f>INDEX('state-winning-votes'!$A$1:$L$53,MATCH($C1411,'state-winning-votes'!$A:$A,0),MATCH($A1411,'state-winning-votes'!$A$2:$L$2,0))</f>
        <v>586353</v>
      </c>
      <c r="U1411" t="str">
        <f t="shared" ref="U1411:U1474" si="67">_xlfn.XLOOKUP(T1411,L:L,H:H)</f>
        <v>Clinton, Bill</v>
      </c>
      <c r="V1411" t="str">
        <f>_xlfn.XLOOKUP(INDEX('state-winning-votes'!$A$1:$L$53,MATCH($C1411,'state-winning-votes'!$A:$A,0),MATCH($A1411,'state-winning-votes'!$A$2:$L$2,0)),$L:$L,$H:$H)</f>
        <v>Clinton, Bill</v>
      </c>
      <c r="W1411" t="str">
        <f>VLOOKUP(A1411,'national-winners'!$A$2:$B$13,2,0)</f>
        <v>Clinton, Bill</v>
      </c>
      <c r="X1411" t="str">
        <f t="shared" ref="X1411:X1474" si="68">IFERROR(RIGHT(V1411,LEN(V1411)-SEARCH(",",V1411))&amp;" "&amp;LEFT(V1411,SEARCH(",",V1411)-1)&amp;" (W)","NULL")</f>
        <v xml:space="preserve"> Bill Clinton (W)</v>
      </c>
    </row>
    <row r="1412" spans="1:24" x14ac:dyDescent="0.25">
      <c r="A1412">
        <v>1992</v>
      </c>
      <c r="B1412" t="s">
        <v>73</v>
      </c>
      <c r="C1412" t="s">
        <v>74</v>
      </c>
      <c r="D1412">
        <v>19</v>
      </c>
      <c r="E1412">
        <v>42</v>
      </c>
      <c r="F1412">
        <v>31</v>
      </c>
      <c r="G1412" t="s">
        <v>16</v>
      </c>
      <c r="H1412" t="s">
        <v>233</v>
      </c>
      <c r="I1412" t="str">
        <f t="shared" si="66"/>
        <v>Gritz, James ""Bo""(L)</v>
      </c>
      <c r="J1412" t="s">
        <v>234</v>
      </c>
      <c r="K1412" t="b">
        <v>0</v>
      </c>
      <c r="L1412">
        <v>1177</v>
      </c>
      <c r="M1412">
        <v>1354607</v>
      </c>
      <c r="N1412">
        <v>20171015</v>
      </c>
      <c r="O1412" t="s">
        <v>19</v>
      </c>
      <c r="P1412" t="str">
        <f>IF(VLOOKUP(A1412,'national-winners'!$A$2:$B$13,2,0)=H1412,"W","L")</f>
        <v>L</v>
      </c>
      <c r="Q1412">
        <f>MATCH(C1412,'state-winning-votes'!A:A,0)</f>
        <v>15</v>
      </c>
      <c r="R1412">
        <f>MATCH(A1412,'state-winning-votes'!$A$2:$L$2,0)</f>
        <v>6</v>
      </c>
      <c r="S1412" cm="1">
        <f t="array" ref="S1412">INDEX('state-winning-votes'!$A$1:$L$53,$Q1412,$R1412)</f>
        <v>586353</v>
      </c>
      <c r="T1412">
        <f>INDEX('state-winning-votes'!$A$1:$L$53,MATCH($C1412,'state-winning-votes'!$A:$A,0),MATCH($A1412,'state-winning-votes'!$A$2:$L$2,0))</f>
        <v>586353</v>
      </c>
      <c r="U1412" t="str">
        <f t="shared" si="67"/>
        <v>Clinton, Bill</v>
      </c>
      <c r="V1412" t="str">
        <f>_xlfn.XLOOKUP(INDEX('state-winning-votes'!$A$1:$L$53,MATCH($C1412,'state-winning-votes'!$A:$A,0),MATCH($A1412,'state-winning-votes'!$A$2:$L$2,0)),$L:$L,$H:$H)</f>
        <v>Clinton, Bill</v>
      </c>
      <c r="W1412" t="str">
        <f>VLOOKUP(A1412,'national-winners'!$A$2:$B$13,2,0)</f>
        <v>Clinton, Bill</v>
      </c>
      <c r="X1412" t="str">
        <f t="shared" si="68"/>
        <v xml:space="preserve"> Bill Clinton (W)</v>
      </c>
    </row>
    <row r="1413" spans="1:24" x14ac:dyDescent="0.25">
      <c r="A1413">
        <v>1992</v>
      </c>
      <c r="B1413" t="s">
        <v>73</v>
      </c>
      <c r="C1413" t="s">
        <v>74</v>
      </c>
      <c r="D1413">
        <v>19</v>
      </c>
      <c r="E1413">
        <v>42</v>
      </c>
      <c r="F1413">
        <v>31</v>
      </c>
      <c r="G1413" t="s">
        <v>16</v>
      </c>
      <c r="H1413" t="s">
        <v>232</v>
      </c>
      <c r="I1413" t="str">
        <f t="shared" si="66"/>
        <v>Marrou, Andre(L)</v>
      </c>
      <c r="J1413" t="s">
        <v>29</v>
      </c>
      <c r="K1413" t="b">
        <v>0</v>
      </c>
      <c r="L1413">
        <v>1076</v>
      </c>
      <c r="M1413">
        <v>1354607</v>
      </c>
      <c r="N1413">
        <v>20171015</v>
      </c>
      <c r="O1413" t="s">
        <v>19</v>
      </c>
      <c r="P1413" t="str">
        <f>IF(VLOOKUP(A1413,'national-winners'!$A$2:$B$13,2,0)=H1413,"W","L")</f>
        <v>L</v>
      </c>
      <c r="Q1413">
        <f>MATCH(C1413,'state-winning-votes'!A:A,0)</f>
        <v>15</v>
      </c>
      <c r="R1413">
        <f>MATCH(A1413,'state-winning-votes'!$A$2:$L$2,0)</f>
        <v>6</v>
      </c>
      <c r="S1413" cm="1">
        <f t="array" ref="S1413">INDEX('state-winning-votes'!$A$1:$L$53,$Q1413,$R1413)</f>
        <v>586353</v>
      </c>
      <c r="T1413">
        <f>INDEX('state-winning-votes'!$A$1:$L$53,MATCH($C1413,'state-winning-votes'!$A:$A,0),MATCH($A1413,'state-winning-votes'!$A$2:$L$2,0))</f>
        <v>586353</v>
      </c>
      <c r="U1413" t="str">
        <f t="shared" si="67"/>
        <v>Clinton, Bill</v>
      </c>
      <c r="V1413" t="str">
        <f>_xlfn.XLOOKUP(INDEX('state-winning-votes'!$A$1:$L$53,MATCH($C1413,'state-winning-votes'!$A:$A,0),MATCH($A1413,'state-winning-votes'!$A$2:$L$2,0)),$L:$L,$H:$H)</f>
        <v>Clinton, Bill</v>
      </c>
      <c r="W1413" t="str">
        <f>VLOOKUP(A1413,'national-winners'!$A$2:$B$13,2,0)</f>
        <v>Clinton, Bill</v>
      </c>
      <c r="X1413" t="str">
        <f t="shared" si="68"/>
        <v xml:space="preserve"> Bill Clinton (W)</v>
      </c>
    </row>
    <row r="1414" spans="1:24" x14ac:dyDescent="0.25">
      <c r="A1414">
        <v>1992</v>
      </c>
      <c r="B1414" t="s">
        <v>73</v>
      </c>
      <c r="C1414" t="s">
        <v>74</v>
      </c>
      <c r="D1414">
        <v>19</v>
      </c>
      <c r="E1414">
        <v>42</v>
      </c>
      <c r="F1414">
        <v>31</v>
      </c>
      <c r="G1414" t="s">
        <v>16</v>
      </c>
      <c r="H1414" t="s">
        <v>246</v>
      </c>
      <c r="I1414" t="str">
        <f t="shared" si="66"/>
        <v>Blank Vote/Scattering(L)</v>
      </c>
      <c r="K1414" t="b">
        <v>0</v>
      </c>
      <c r="L1414">
        <v>741</v>
      </c>
      <c r="M1414">
        <v>1354607</v>
      </c>
      <c r="N1414">
        <v>20171015</v>
      </c>
      <c r="O1414" t="s">
        <v>19</v>
      </c>
      <c r="P1414" t="str">
        <f>IF(VLOOKUP(A1414,'national-winners'!$A$2:$B$13,2,0)=H1414,"W","L")</f>
        <v>L</v>
      </c>
      <c r="Q1414">
        <f>MATCH(C1414,'state-winning-votes'!A:A,0)</f>
        <v>15</v>
      </c>
      <c r="R1414">
        <f>MATCH(A1414,'state-winning-votes'!$A$2:$L$2,0)</f>
        <v>6</v>
      </c>
      <c r="S1414" cm="1">
        <f t="array" ref="S1414">INDEX('state-winning-votes'!$A$1:$L$53,$Q1414,$R1414)</f>
        <v>586353</v>
      </c>
      <c r="T1414">
        <f>INDEX('state-winning-votes'!$A$1:$L$53,MATCH($C1414,'state-winning-votes'!$A:$A,0),MATCH($A1414,'state-winning-votes'!$A$2:$L$2,0))</f>
        <v>586353</v>
      </c>
      <c r="U1414" t="str">
        <f t="shared" si="67"/>
        <v>Clinton, Bill</v>
      </c>
      <c r="V1414" t="str">
        <f>_xlfn.XLOOKUP(INDEX('state-winning-votes'!$A$1:$L$53,MATCH($C1414,'state-winning-votes'!$A:$A,0),MATCH($A1414,'state-winning-votes'!$A$2:$L$2,0)),$L:$L,$H:$H)</f>
        <v>Clinton, Bill</v>
      </c>
      <c r="W1414" t="str">
        <f>VLOOKUP(A1414,'national-winners'!$A$2:$B$13,2,0)</f>
        <v>Clinton, Bill</v>
      </c>
      <c r="X1414" t="str">
        <f t="shared" si="68"/>
        <v xml:space="preserve"> Bill Clinton (W)</v>
      </c>
    </row>
    <row r="1415" spans="1:24" x14ac:dyDescent="0.25">
      <c r="A1415">
        <v>1992</v>
      </c>
      <c r="B1415" t="s">
        <v>73</v>
      </c>
      <c r="C1415" t="s">
        <v>74</v>
      </c>
      <c r="D1415">
        <v>19</v>
      </c>
      <c r="E1415">
        <v>42</v>
      </c>
      <c r="F1415">
        <v>31</v>
      </c>
      <c r="G1415" t="s">
        <v>16</v>
      </c>
      <c r="H1415" t="s">
        <v>221</v>
      </c>
      <c r="I1415" t="str">
        <f t="shared" si="66"/>
        <v>Herer, Jack(L)</v>
      </c>
      <c r="J1415" t="s">
        <v>222</v>
      </c>
      <c r="K1415" t="b">
        <v>0</v>
      </c>
      <c r="L1415">
        <v>669</v>
      </c>
      <c r="M1415">
        <v>1354607</v>
      </c>
      <c r="N1415">
        <v>20171015</v>
      </c>
      <c r="O1415" t="s">
        <v>19</v>
      </c>
      <c r="P1415" t="str">
        <f>IF(VLOOKUP(A1415,'national-winners'!$A$2:$B$13,2,0)=H1415,"W","L")</f>
        <v>L</v>
      </c>
      <c r="Q1415">
        <f>MATCH(C1415,'state-winning-votes'!A:A,0)</f>
        <v>15</v>
      </c>
      <c r="R1415">
        <f>MATCH(A1415,'state-winning-votes'!$A$2:$L$2,0)</f>
        <v>6</v>
      </c>
      <c r="S1415" cm="1">
        <f t="array" ref="S1415">INDEX('state-winning-votes'!$A$1:$L$53,$Q1415,$R1415)</f>
        <v>586353</v>
      </c>
      <c r="T1415">
        <f>INDEX('state-winning-votes'!$A$1:$L$53,MATCH($C1415,'state-winning-votes'!$A:$A,0),MATCH($A1415,'state-winning-votes'!$A$2:$L$2,0))</f>
        <v>586353</v>
      </c>
      <c r="U1415" t="str">
        <f t="shared" si="67"/>
        <v>Clinton, Bill</v>
      </c>
      <c r="V1415" t="str">
        <f>_xlfn.XLOOKUP(INDEX('state-winning-votes'!$A$1:$L$53,MATCH($C1415,'state-winning-votes'!$A:$A,0),MATCH($A1415,'state-winning-votes'!$A$2:$L$2,0)),$L:$L,$H:$H)</f>
        <v>Clinton, Bill</v>
      </c>
      <c r="W1415" t="str">
        <f>VLOOKUP(A1415,'national-winners'!$A$2:$B$13,2,0)</f>
        <v>Clinton, Bill</v>
      </c>
      <c r="X1415" t="str">
        <f t="shared" si="68"/>
        <v xml:space="preserve"> Bill Clinton (W)</v>
      </c>
    </row>
    <row r="1416" spans="1:24" x14ac:dyDescent="0.25">
      <c r="A1416">
        <v>1992</v>
      </c>
      <c r="B1416" t="s">
        <v>73</v>
      </c>
      <c r="C1416" t="s">
        <v>74</v>
      </c>
      <c r="D1416">
        <v>19</v>
      </c>
      <c r="E1416">
        <v>42</v>
      </c>
      <c r="F1416">
        <v>31</v>
      </c>
      <c r="G1416" t="s">
        <v>16</v>
      </c>
      <c r="H1416" t="s">
        <v>238</v>
      </c>
      <c r="I1416" t="str">
        <f t="shared" si="66"/>
        <v>Phillips, Howard(L)</v>
      </c>
      <c r="J1416" t="s">
        <v>239</v>
      </c>
      <c r="K1416" t="b">
        <v>0</v>
      </c>
      <c r="L1416">
        <v>480</v>
      </c>
      <c r="M1416">
        <v>1354607</v>
      </c>
      <c r="N1416">
        <v>20171015</v>
      </c>
      <c r="O1416" t="s">
        <v>19</v>
      </c>
      <c r="P1416" t="str">
        <f>IF(VLOOKUP(A1416,'national-winners'!$A$2:$B$13,2,0)=H1416,"W","L")</f>
        <v>L</v>
      </c>
      <c r="Q1416">
        <f>MATCH(C1416,'state-winning-votes'!A:A,0)</f>
        <v>15</v>
      </c>
      <c r="R1416">
        <f>MATCH(A1416,'state-winning-votes'!$A$2:$L$2,0)</f>
        <v>6</v>
      </c>
      <c r="S1416" cm="1">
        <f t="array" ref="S1416">INDEX('state-winning-votes'!$A$1:$L$53,$Q1416,$R1416)</f>
        <v>586353</v>
      </c>
      <c r="T1416">
        <f>INDEX('state-winning-votes'!$A$1:$L$53,MATCH($C1416,'state-winning-votes'!$A:$A,0),MATCH($A1416,'state-winning-votes'!$A$2:$L$2,0))</f>
        <v>586353</v>
      </c>
      <c r="U1416" t="str">
        <f t="shared" si="67"/>
        <v>Clinton, Bill</v>
      </c>
      <c r="V1416" t="str">
        <f>_xlfn.XLOOKUP(INDEX('state-winning-votes'!$A$1:$L$53,MATCH($C1416,'state-winning-votes'!$A:$A,0),MATCH($A1416,'state-winning-votes'!$A$2:$L$2,0)),$L:$L,$H:$H)</f>
        <v>Clinton, Bill</v>
      </c>
      <c r="W1416" t="str">
        <f>VLOOKUP(A1416,'national-winners'!$A$2:$B$13,2,0)</f>
        <v>Clinton, Bill</v>
      </c>
      <c r="X1416" t="str">
        <f t="shared" si="68"/>
        <v xml:space="preserve"> Bill Clinton (W)</v>
      </c>
    </row>
    <row r="1417" spans="1:24" x14ac:dyDescent="0.25">
      <c r="A1417">
        <v>1992</v>
      </c>
      <c r="B1417" t="s">
        <v>73</v>
      </c>
      <c r="C1417" t="s">
        <v>74</v>
      </c>
      <c r="D1417">
        <v>19</v>
      </c>
      <c r="E1417">
        <v>42</v>
      </c>
      <c r="F1417">
        <v>31</v>
      </c>
      <c r="G1417" t="s">
        <v>16</v>
      </c>
      <c r="H1417" t="s">
        <v>215</v>
      </c>
      <c r="I1417" t="str">
        <f t="shared" si="66"/>
        <v>Warren, James ""Mac""(L)</v>
      </c>
      <c r="J1417" t="s">
        <v>37</v>
      </c>
      <c r="K1417" t="b">
        <v>0</v>
      </c>
      <c r="L1417">
        <v>273</v>
      </c>
      <c r="M1417">
        <v>1354607</v>
      </c>
      <c r="N1417">
        <v>20171015</v>
      </c>
      <c r="O1417" t="s">
        <v>19</v>
      </c>
      <c r="P1417" t="str">
        <f>IF(VLOOKUP(A1417,'national-winners'!$A$2:$B$13,2,0)=H1417,"W","L")</f>
        <v>L</v>
      </c>
      <c r="Q1417">
        <f>MATCH(C1417,'state-winning-votes'!A:A,0)</f>
        <v>15</v>
      </c>
      <c r="R1417">
        <f>MATCH(A1417,'state-winning-votes'!$A$2:$L$2,0)</f>
        <v>6</v>
      </c>
      <c r="S1417" cm="1">
        <f t="array" ref="S1417">INDEX('state-winning-votes'!$A$1:$L$53,$Q1417,$R1417)</f>
        <v>586353</v>
      </c>
      <c r="T1417">
        <f>INDEX('state-winning-votes'!$A$1:$L$53,MATCH($C1417,'state-winning-votes'!$A:$A,0),MATCH($A1417,'state-winning-votes'!$A$2:$L$2,0))</f>
        <v>586353</v>
      </c>
      <c r="U1417" t="str">
        <f t="shared" si="67"/>
        <v>Clinton, Bill</v>
      </c>
      <c r="V1417" t="str">
        <f>_xlfn.XLOOKUP(INDEX('state-winning-votes'!$A$1:$L$53,MATCH($C1417,'state-winning-votes'!$A:$A,0),MATCH($A1417,'state-winning-votes'!$A$2:$L$2,0)),$L:$L,$H:$H)</f>
        <v>Clinton, Bill</v>
      </c>
      <c r="W1417" t="str">
        <f>VLOOKUP(A1417,'national-winners'!$A$2:$B$13,2,0)</f>
        <v>Clinton, Bill</v>
      </c>
      <c r="X1417" t="str">
        <f t="shared" si="68"/>
        <v xml:space="preserve"> Bill Clinton (W)</v>
      </c>
    </row>
    <row r="1418" spans="1:24" x14ac:dyDescent="0.25">
      <c r="A1418">
        <v>1992</v>
      </c>
      <c r="B1418" t="s">
        <v>73</v>
      </c>
      <c r="C1418" t="s">
        <v>74</v>
      </c>
      <c r="D1418">
        <v>19</v>
      </c>
      <c r="E1418">
        <v>42</v>
      </c>
      <c r="F1418">
        <v>31</v>
      </c>
      <c r="G1418" t="s">
        <v>16</v>
      </c>
      <c r="H1418" t="s">
        <v>48</v>
      </c>
      <c r="I1418" t="str">
        <f t="shared" si="66"/>
        <v>Larouche, Lyndon, Jr.(L)</v>
      </c>
      <c r="J1418" t="s">
        <v>235</v>
      </c>
      <c r="K1418" t="b">
        <v>0</v>
      </c>
      <c r="L1418">
        <v>238</v>
      </c>
      <c r="M1418">
        <v>1354607</v>
      </c>
      <c r="N1418">
        <v>20171015</v>
      </c>
      <c r="O1418" t="s">
        <v>19</v>
      </c>
      <c r="P1418" t="str">
        <f>IF(VLOOKUP(A1418,'national-winners'!$A$2:$B$13,2,0)=H1418,"W","L")</f>
        <v>L</v>
      </c>
      <c r="Q1418">
        <f>MATCH(C1418,'state-winning-votes'!A:A,0)</f>
        <v>15</v>
      </c>
      <c r="R1418">
        <f>MATCH(A1418,'state-winning-votes'!$A$2:$L$2,0)</f>
        <v>6</v>
      </c>
      <c r="S1418" cm="1">
        <f t="array" ref="S1418">INDEX('state-winning-votes'!$A$1:$L$53,$Q1418,$R1418)</f>
        <v>586353</v>
      </c>
      <c r="T1418">
        <f>INDEX('state-winning-votes'!$A$1:$L$53,MATCH($C1418,'state-winning-votes'!$A:$A,0),MATCH($A1418,'state-winning-votes'!$A$2:$L$2,0))</f>
        <v>586353</v>
      </c>
      <c r="U1418" t="str">
        <f t="shared" si="67"/>
        <v>Clinton, Bill</v>
      </c>
      <c r="V1418" t="str">
        <f>_xlfn.XLOOKUP(INDEX('state-winning-votes'!$A$1:$L$53,MATCH($C1418,'state-winning-votes'!$A:$A,0),MATCH($A1418,'state-winning-votes'!$A$2:$L$2,0)),$L:$L,$H:$H)</f>
        <v>Clinton, Bill</v>
      </c>
      <c r="W1418" t="str">
        <f>VLOOKUP(A1418,'national-winners'!$A$2:$B$13,2,0)</f>
        <v>Clinton, Bill</v>
      </c>
      <c r="X1418" t="str">
        <f t="shared" si="68"/>
        <v xml:space="preserve"> Bill Clinton (W)</v>
      </c>
    </row>
    <row r="1419" spans="1:24" x14ac:dyDescent="0.25">
      <c r="A1419">
        <v>1992</v>
      </c>
      <c r="B1419" t="s">
        <v>73</v>
      </c>
      <c r="C1419" t="s">
        <v>74</v>
      </c>
      <c r="D1419">
        <v>19</v>
      </c>
      <c r="E1419">
        <v>42</v>
      </c>
      <c r="F1419">
        <v>31</v>
      </c>
      <c r="G1419" t="s">
        <v>16</v>
      </c>
      <c r="H1419" t="s">
        <v>59</v>
      </c>
      <c r="I1419" t="str">
        <f t="shared" si="66"/>
        <v>Other(L)</v>
      </c>
      <c r="J1419" t="s">
        <v>247</v>
      </c>
      <c r="K1419" t="b">
        <v>0</v>
      </c>
      <c r="L1419">
        <v>212</v>
      </c>
      <c r="M1419">
        <v>1354607</v>
      </c>
      <c r="N1419">
        <v>20171015</v>
      </c>
      <c r="O1419" t="s">
        <v>19</v>
      </c>
      <c r="P1419" t="str">
        <f>IF(VLOOKUP(A1419,'national-winners'!$A$2:$B$13,2,0)=H1419,"W","L")</f>
        <v>L</v>
      </c>
      <c r="Q1419">
        <f>MATCH(C1419,'state-winning-votes'!A:A,0)</f>
        <v>15</v>
      </c>
      <c r="R1419">
        <f>MATCH(A1419,'state-winning-votes'!$A$2:$L$2,0)</f>
        <v>6</v>
      </c>
      <c r="S1419" cm="1">
        <f t="array" ref="S1419">INDEX('state-winning-votes'!$A$1:$L$53,$Q1419,$R1419)</f>
        <v>586353</v>
      </c>
      <c r="T1419">
        <f>INDEX('state-winning-votes'!$A$1:$L$53,MATCH($C1419,'state-winning-votes'!$A:$A,0),MATCH($A1419,'state-winning-votes'!$A$2:$L$2,0))</f>
        <v>586353</v>
      </c>
      <c r="U1419" t="str">
        <f t="shared" si="67"/>
        <v>Clinton, Bill</v>
      </c>
      <c r="V1419" t="str">
        <f>_xlfn.XLOOKUP(INDEX('state-winning-votes'!$A$1:$L$53,MATCH($C1419,'state-winning-votes'!$A:$A,0),MATCH($A1419,'state-winning-votes'!$A$2:$L$2,0)),$L:$L,$H:$H)</f>
        <v>Clinton, Bill</v>
      </c>
      <c r="W1419" t="str">
        <f>VLOOKUP(A1419,'national-winners'!$A$2:$B$13,2,0)</f>
        <v>Clinton, Bill</v>
      </c>
      <c r="X1419" t="str">
        <f t="shared" si="68"/>
        <v xml:space="preserve"> Bill Clinton (W)</v>
      </c>
    </row>
    <row r="1420" spans="1:24" x14ac:dyDescent="0.25">
      <c r="A1420">
        <v>1992</v>
      </c>
      <c r="B1420" t="s">
        <v>73</v>
      </c>
      <c r="C1420" t="s">
        <v>74</v>
      </c>
      <c r="D1420">
        <v>19</v>
      </c>
      <c r="E1420">
        <v>42</v>
      </c>
      <c r="F1420">
        <v>31</v>
      </c>
      <c r="G1420" t="s">
        <v>16</v>
      </c>
      <c r="H1420" t="s">
        <v>210</v>
      </c>
      <c r="I1420" t="str">
        <f t="shared" si="66"/>
        <v>Fulani, Lenora(L)</v>
      </c>
      <c r="J1420" t="s">
        <v>211</v>
      </c>
      <c r="K1420" t="b">
        <v>0</v>
      </c>
      <c r="L1420">
        <v>197</v>
      </c>
      <c r="M1420">
        <v>1354607</v>
      </c>
      <c r="N1420">
        <v>20171015</v>
      </c>
      <c r="O1420" t="s">
        <v>19</v>
      </c>
      <c r="P1420" t="str">
        <f>IF(VLOOKUP(A1420,'national-winners'!$A$2:$B$13,2,0)=H1420,"W","L")</f>
        <v>L</v>
      </c>
      <c r="Q1420">
        <f>MATCH(C1420,'state-winning-votes'!A:A,0)</f>
        <v>15</v>
      </c>
      <c r="R1420">
        <f>MATCH(A1420,'state-winning-votes'!$A$2:$L$2,0)</f>
        <v>6</v>
      </c>
      <c r="S1420" cm="1">
        <f t="array" ref="S1420">INDEX('state-winning-votes'!$A$1:$L$53,$Q1420,$R1420)</f>
        <v>586353</v>
      </c>
      <c r="T1420">
        <f>INDEX('state-winning-votes'!$A$1:$L$53,MATCH($C1420,'state-winning-votes'!$A:$A,0),MATCH($A1420,'state-winning-votes'!$A$2:$L$2,0))</f>
        <v>586353</v>
      </c>
      <c r="U1420" t="str">
        <f t="shared" si="67"/>
        <v>Clinton, Bill</v>
      </c>
      <c r="V1420" t="str">
        <f>_xlfn.XLOOKUP(INDEX('state-winning-votes'!$A$1:$L$53,MATCH($C1420,'state-winning-votes'!$A:$A,0),MATCH($A1420,'state-winning-votes'!$A$2:$L$2,0)),$L:$L,$H:$H)</f>
        <v>Clinton, Bill</v>
      </c>
      <c r="W1420" t="str">
        <f>VLOOKUP(A1420,'national-winners'!$A$2:$B$13,2,0)</f>
        <v>Clinton, Bill</v>
      </c>
      <c r="X1420" t="str">
        <f t="shared" si="68"/>
        <v xml:space="preserve"> Bill Clinton (W)</v>
      </c>
    </row>
    <row r="1421" spans="1:24" x14ac:dyDescent="0.25">
      <c r="A1421">
        <v>1992</v>
      </c>
      <c r="B1421" t="s">
        <v>78</v>
      </c>
      <c r="C1421" t="s">
        <v>79</v>
      </c>
      <c r="D1421">
        <v>20</v>
      </c>
      <c r="E1421">
        <v>47</v>
      </c>
      <c r="F1421">
        <v>32</v>
      </c>
      <c r="G1421" t="s">
        <v>16</v>
      </c>
      <c r="H1421" t="s">
        <v>207</v>
      </c>
      <c r="I1421" t="str">
        <f t="shared" si="66"/>
        <v>Bush, George H.W.(L)</v>
      </c>
      <c r="J1421" t="s">
        <v>21</v>
      </c>
      <c r="K1421" t="b">
        <v>0</v>
      </c>
      <c r="L1421">
        <v>449951</v>
      </c>
      <c r="M1421">
        <v>1157236</v>
      </c>
      <c r="N1421">
        <v>20171015</v>
      </c>
      <c r="O1421" t="s">
        <v>19</v>
      </c>
      <c r="P1421" t="str">
        <f>IF(VLOOKUP(A1421,'national-winners'!$A$2:$B$13,2,0)=H1421,"W","L")</f>
        <v>L</v>
      </c>
      <c r="Q1421">
        <f>MATCH(C1421,'state-winning-votes'!A:A,0)</f>
        <v>19</v>
      </c>
      <c r="R1421">
        <f>MATCH(A1421,'state-winning-votes'!$A$2:$L$2,0)</f>
        <v>6</v>
      </c>
      <c r="S1421" cm="1">
        <f t="array" ref="S1421">INDEX('state-winning-votes'!$A$1:$L$53,$Q1421,$R1421)</f>
        <v>449951</v>
      </c>
      <c r="T1421">
        <f>INDEX('state-winning-votes'!$A$1:$L$53,MATCH($C1421,'state-winning-votes'!$A:$A,0),MATCH($A1421,'state-winning-votes'!$A$2:$L$2,0))</f>
        <v>449951</v>
      </c>
      <c r="U1421" t="str">
        <f t="shared" si="67"/>
        <v>Bush, George H.W.</v>
      </c>
      <c r="V1421" t="str">
        <f>_xlfn.XLOOKUP(INDEX('state-winning-votes'!$A$1:$L$53,MATCH($C1421,'state-winning-votes'!$A:$A,0),MATCH($A1421,'state-winning-votes'!$A$2:$L$2,0)),$L:$L,$H:$H)</f>
        <v>Bush, George H.W.</v>
      </c>
      <c r="W1421" t="str">
        <f>VLOOKUP(A1421,'national-winners'!$A$2:$B$13,2,0)</f>
        <v>Clinton, Bill</v>
      </c>
      <c r="X1421" t="str">
        <f t="shared" si="68"/>
        <v xml:space="preserve"> George H.W. Bush (W)</v>
      </c>
    </row>
    <row r="1422" spans="1:24" x14ac:dyDescent="0.25">
      <c r="A1422">
        <v>1992</v>
      </c>
      <c r="B1422" t="s">
        <v>78</v>
      </c>
      <c r="C1422" t="s">
        <v>79</v>
      </c>
      <c r="D1422">
        <v>20</v>
      </c>
      <c r="E1422">
        <v>47</v>
      </c>
      <c r="F1422">
        <v>32</v>
      </c>
      <c r="G1422" t="s">
        <v>16</v>
      </c>
      <c r="H1422" t="s">
        <v>230</v>
      </c>
      <c r="I1422" t="str">
        <f t="shared" si="66"/>
        <v>Clinton, Bill(W)</v>
      </c>
      <c r="J1422" t="s">
        <v>18</v>
      </c>
      <c r="K1422" t="b">
        <v>0</v>
      </c>
      <c r="L1422">
        <v>390434</v>
      </c>
      <c r="M1422">
        <v>1157236</v>
      </c>
      <c r="N1422">
        <v>20171015</v>
      </c>
      <c r="O1422" t="s">
        <v>19</v>
      </c>
      <c r="P1422" t="str">
        <f>IF(VLOOKUP(A1422,'national-winners'!$A$2:$B$13,2,0)=H1422,"W","L")</f>
        <v>W</v>
      </c>
      <c r="Q1422">
        <f>MATCH(C1422,'state-winning-votes'!A:A,0)</f>
        <v>19</v>
      </c>
      <c r="R1422">
        <f>MATCH(A1422,'state-winning-votes'!$A$2:$L$2,0)</f>
        <v>6</v>
      </c>
      <c r="S1422" cm="1">
        <f t="array" ref="S1422">INDEX('state-winning-votes'!$A$1:$L$53,$Q1422,$R1422)</f>
        <v>449951</v>
      </c>
      <c r="T1422">
        <f>INDEX('state-winning-votes'!$A$1:$L$53,MATCH($C1422,'state-winning-votes'!$A:$A,0),MATCH($A1422,'state-winning-votes'!$A$2:$L$2,0))</f>
        <v>449951</v>
      </c>
      <c r="U1422" t="str">
        <f t="shared" si="67"/>
        <v>Bush, George H.W.</v>
      </c>
      <c r="V1422" t="str">
        <f>_xlfn.XLOOKUP(INDEX('state-winning-votes'!$A$1:$L$53,MATCH($C1422,'state-winning-votes'!$A:$A,0),MATCH($A1422,'state-winning-votes'!$A$2:$L$2,0)),$L:$L,$H:$H)</f>
        <v>Bush, George H.W.</v>
      </c>
      <c r="W1422" t="str">
        <f>VLOOKUP(A1422,'national-winners'!$A$2:$B$13,2,0)</f>
        <v>Clinton, Bill</v>
      </c>
      <c r="X1422" t="str">
        <f t="shared" si="68"/>
        <v xml:space="preserve"> George H.W. Bush (W)</v>
      </c>
    </row>
    <row r="1423" spans="1:24" x14ac:dyDescent="0.25">
      <c r="A1423">
        <v>1992</v>
      </c>
      <c r="B1423" t="s">
        <v>78</v>
      </c>
      <c r="C1423" t="s">
        <v>79</v>
      </c>
      <c r="D1423">
        <v>20</v>
      </c>
      <c r="E1423">
        <v>47</v>
      </c>
      <c r="F1423">
        <v>32</v>
      </c>
      <c r="G1423" t="s">
        <v>16</v>
      </c>
      <c r="H1423" t="s">
        <v>231</v>
      </c>
      <c r="I1423" t="str">
        <f t="shared" si="66"/>
        <v>Perot, Ross(L)</v>
      </c>
      <c r="J1423" t="s">
        <v>35</v>
      </c>
      <c r="K1423" t="b">
        <v>0</v>
      </c>
      <c r="L1423">
        <v>312358</v>
      </c>
      <c r="M1423">
        <v>1157236</v>
      </c>
      <c r="N1423">
        <v>20171015</v>
      </c>
      <c r="O1423" t="s">
        <v>19</v>
      </c>
      <c r="P1423" t="str">
        <f>IF(VLOOKUP(A1423,'national-winners'!$A$2:$B$13,2,0)=H1423,"W","L")</f>
        <v>L</v>
      </c>
      <c r="Q1423">
        <f>MATCH(C1423,'state-winning-votes'!A:A,0)</f>
        <v>19</v>
      </c>
      <c r="R1423">
        <f>MATCH(A1423,'state-winning-votes'!$A$2:$L$2,0)</f>
        <v>6</v>
      </c>
      <c r="S1423" cm="1">
        <f t="array" ref="S1423">INDEX('state-winning-votes'!$A$1:$L$53,$Q1423,$R1423)</f>
        <v>449951</v>
      </c>
      <c r="T1423">
        <f>INDEX('state-winning-votes'!$A$1:$L$53,MATCH($C1423,'state-winning-votes'!$A:$A,0),MATCH($A1423,'state-winning-votes'!$A$2:$L$2,0))</f>
        <v>449951</v>
      </c>
      <c r="U1423" t="str">
        <f t="shared" si="67"/>
        <v>Bush, George H.W.</v>
      </c>
      <c r="V1423" t="str">
        <f>_xlfn.XLOOKUP(INDEX('state-winning-votes'!$A$1:$L$53,MATCH($C1423,'state-winning-votes'!$A:$A,0),MATCH($A1423,'state-winning-votes'!$A$2:$L$2,0)),$L:$L,$H:$H)</f>
        <v>Bush, George H.W.</v>
      </c>
      <c r="W1423" t="str">
        <f>VLOOKUP(A1423,'national-winners'!$A$2:$B$13,2,0)</f>
        <v>Clinton, Bill</v>
      </c>
      <c r="X1423" t="str">
        <f t="shared" si="68"/>
        <v xml:space="preserve"> George H.W. Bush (W)</v>
      </c>
    </row>
    <row r="1424" spans="1:24" x14ac:dyDescent="0.25">
      <c r="A1424">
        <v>1992</v>
      </c>
      <c r="B1424" t="s">
        <v>78</v>
      </c>
      <c r="C1424" t="s">
        <v>79</v>
      </c>
      <c r="D1424">
        <v>20</v>
      </c>
      <c r="E1424">
        <v>47</v>
      </c>
      <c r="F1424">
        <v>32</v>
      </c>
      <c r="G1424" t="s">
        <v>16</v>
      </c>
      <c r="H1424" t="s">
        <v>232</v>
      </c>
      <c r="I1424" t="str">
        <f t="shared" si="66"/>
        <v>Marrou, Andre(L)</v>
      </c>
      <c r="J1424" t="s">
        <v>29</v>
      </c>
      <c r="K1424" t="b">
        <v>0</v>
      </c>
      <c r="L1424">
        <v>4314</v>
      </c>
      <c r="M1424">
        <v>1157236</v>
      </c>
      <c r="N1424">
        <v>20171015</v>
      </c>
      <c r="O1424" t="s">
        <v>19</v>
      </c>
      <c r="P1424" t="str">
        <f>IF(VLOOKUP(A1424,'national-winners'!$A$2:$B$13,2,0)=H1424,"W","L")</f>
        <v>L</v>
      </c>
      <c r="Q1424">
        <f>MATCH(C1424,'state-winning-votes'!A:A,0)</f>
        <v>19</v>
      </c>
      <c r="R1424">
        <f>MATCH(A1424,'state-winning-votes'!$A$2:$L$2,0)</f>
        <v>6</v>
      </c>
      <c r="S1424" cm="1">
        <f t="array" ref="S1424">INDEX('state-winning-votes'!$A$1:$L$53,$Q1424,$R1424)</f>
        <v>449951</v>
      </c>
      <c r="T1424">
        <f>INDEX('state-winning-votes'!$A$1:$L$53,MATCH($C1424,'state-winning-votes'!$A:$A,0),MATCH($A1424,'state-winning-votes'!$A$2:$L$2,0))</f>
        <v>449951</v>
      </c>
      <c r="U1424" t="str">
        <f t="shared" si="67"/>
        <v>Bush, George H.W.</v>
      </c>
      <c r="V1424" t="str">
        <f>_xlfn.XLOOKUP(INDEX('state-winning-votes'!$A$1:$L$53,MATCH($C1424,'state-winning-votes'!$A:$A,0),MATCH($A1424,'state-winning-votes'!$A$2:$L$2,0)),$L:$L,$H:$H)</f>
        <v>Bush, George H.W.</v>
      </c>
      <c r="W1424" t="str">
        <f>VLOOKUP(A1424,'national-winners'!$A$2:$B$13,2,0)</f>
        <v>Clinton, Bill</v>
      </c>
      <c r="X1424" t="str">
        <f t="shared" si="68"/>
        <v xml:space="preserve"> George H.W. Bush (W)</v>
      </c>
    </row>
    <row r="1425" spans="1:24" x14ac:dyDescent="0.25">
      <c r="A1425">
        <v>1992</v>
      </c>
      <c r="B1425" t="s">
        <v>78</v>
      </c>
      <c r="C1425" t="s">
        <v>79</v>
      </c>
      <c r="D1425">
        <v>20</v>
      </c>
      <c r="E1425">
        <v>47</v>
      </c>
      <c r="F1425">
        <v>32</v>
      </c>
      <c r="G1425" t="s">
        <v>16</v>
      </c>
      <c r="I1425" t="str">
        <f t="shared" si="66"/>
        <v>(L)</v>
      </c>
      <c r="K1425" t="b">
        <v>1</v>
      </c>
      <c r="L1425">
        <v>179</v>
      </c>
      <c r="M1425">
        <v>1157236</v>
      </c>
      <c r="N1425">
        <v>20171015</v>
      </c>
      <c r="O1425" t="s">
        <v>19</v>
      </c>
      <c r="P1425" t="str">
        <f>IF(VLOOKUP(A1425,'national-winners'!$A$2:$B$13,2,0)=H1425,"W","L")</f>
        <v>L</v>
      </c>
      <c r="Q1425">
        <f>MATCH(C1425,'state-winning-votes'!A:A,0)</f>
        <v>19</v>
      </c>
      <c r="R1425">
        <f>MATCH(A1425,'state-winning-votes'!$A$2:$L$2,0)</f>
        <v>6</v>
      </c>
      <c r="S1425" cm="1">
        <f t="array" ref="S1425">INDEX('state-winning-votes'!$A$1:$L$53,$Q1425,$R1425)</f>
        <v>449951</v>
      </c>
      <c r="T1425">
        <f>INDEX('state-winning-votes'!$A$1:$L$53,MATCH($C1425,'state-winning-votes'!$A:$A,0),MATCH($A1425,'state-winning-votes'!$A$2:$L$2,0))</f>
        <v>449951</v>
      </c>
      <c r="U1425" t="str">
        <f t="shared" si="67"/>
        <v>Bush, George H.W.</v>
      </c>
      <c r="V1425" t="str">
        <f>_xlfn.XLOOKUP(INDEX('state-winning-votes'!$A$1:$L$53,MATCH($C1425,'state-winning-votes'!$A:$A,0),MATCH($A1425,'state-winning-votes'!$A$2:$L$2,0)),$L:$L,$H:$H)</f>
        <v>Bush, George H.W.</v>
      </c>
      <c r="W1425" t="str">
        <f>VLOOKUP(A1425,'national-winners'!$A$2:$B$13,2,0)</f>
        <v>Clinton, Bill</v>
      </c>
      <c r="X1425" t="str">
        <f t="shared" si="68"/>
        <v xml:space="preserve"> George H.W. Bush (W)</v>
      </c>
    </row>
    <row r="1426" spans="1:24" x14ac:dyDescent="0.25">
      <c r="A1426">
        <v>1992</v>
      </c>
      <c r="B1426" t="s">
        <v>81</v>
      </c>
      <c r="C1426" t="s">
        <v>82</v>
      </c>
      <c r="D1426">
        <v>21</v>
      </c>
      <c r="E1426">
        <v>61</v>
      </c>
      <c r="F1426">
        <v>51</v>
      </c>
      <c r="G1426" t="s">
        <v>16</v>
      </c>
      <c r="H1426" t="s">
        <v>230</v>
      </c>
      <c r="I1426" t="str">
        <f t="shared" si="66"/>
        <v>Clinton, Bill(W)</v>
      </c>
      <c r="J1426" t="s">
        <v>18</v>
      </c>
      <c r="K1426" t="b">
        <v>0</v>
      </c>
      <c r="L1426">
        <v>665104</v>
      </c>
      <c r="M1426">
        <v>1492900</v>
      </c>
      <c r="N1426">
        <v>20171015</v>
      </c>
      <c r="O1426" t="s">
        <v>19</v>
      </c>
      <c r="P1426" t="str">
        <f>IF(VLOOKUP(A1426,'national-winners'!$A$2:$B$13,2,0)=H1426,"W","L")</f>
        <v>W</v>
      </c>
      <c r="Q1426">
        <f>MATCH(C1426,'state-winning-votes'!A:A,0)</f>
        <v>20</v>
      </c>
      <c r="R1426">
        <f>MATCH(A1426,'state-winning-votes'!$A$2:$L$2,0)</f>
        <v>6</v>
      </c>
      <c r="S1426" cm="1">
        <f t="array" ref="S1426">INDEX('state-winning-votes'!$A$1:$L$53,$Q1426,$R1426)</f>
        <v>665104</v>
      </c>
      <c r="T1426">
        <f>INDEX('state-winning-votes'!$A$1:$L$53,MATCH($C1426,'state-winning-votes'!$A:$A,0),MATCH($A1426,'state-winning-votes'!$A$2:$L$2,0))</f>
        <v>665104</v>
      </c>
      <c r="U1426" t="str">
        <f t="shared" si="67"/>
        <v>Clinton, Bill</v>
      </c>
      <c r="V1426" t="str">
        <f>_xlfn.XLOOKUP(INDEX('state-winning-votes'!$A$1:$L$53,MATCH($C1426,'state-winning-votes'!$A:$A,0),MATCH($A1426,'state-winning-votes'!$A$2:$L$2,0)),$L:$L,$H:$H)</f>
        <v>Clinton, Bill</v>
      </c>
      <c r="W1426" t="str">
        <f>VLOOKUP(A1426,'national-winners'!$A$2:$B$13,2,0)</f>
        <v>Clinton, Bill</v>
      </c>
      <c r="X1426" t="str">
        <f t="shared" si="68"/>
        <v xml:space="preserve"> Bill Clinton (W)</v>
      </c>
    </row>
    <row r="1427" spans="1:24" x14ac:dyDescent="0.25">
      <c r="A1427">
        <v>1992</v>
      </c>
      <c r="B1427" t="s">
        <v>81</v>
      </c>
      <c r="C1427" t="s">
        <v>82</v>
      </c>
      <c r="D1427">
        <v>21</v>
      </c>
      <c r="E1427">
        <v>61</v>
      </c>
      <c r="F1427">
        <v>51</v>
      </c>
      <c r="G1427" t="s">
        <v>16</v>
      </c>
      <c r="H1427" t="s">
        <v>207</v>
      </c>
      <c r="I1427" t="str">
        <f t="shared" si="66"/>
        <v>Bush, George H.W.(L)</v>
      </c>
      <c r="J1427" t="s">
        <v>21</v>
      </c>
      <c r="K1427" t="b">
        <v>0</v>
      </c>
      <c r="L1427">
        <v>617178</v>
      </c>
      <c r="M1427">
        <v>1492900</v>
      </c>
      <c r="N1427">
        <v>20171015</v>
      </c>
      <c r="O1427" t="s">
        <v>19</v>
      </c>
      <c r="P1427" t="str">
        <f>IF(VLOOKUP(A1427,'national-winners'!$A$2:$B$13,2,0)=H1427,"W","L")</f>
        <v>L</v>
      </c>
      <c r="Q1427">
        <f>MATCH(C1427,'state-winning-votes'!A:A,0)</f>
        <v>20</v>
      </c>
      <c r="R1427">
        <f>MATCH(A1427,'state-winning-votes'!$A$2:$L$2,0)</f>
        <v>6</v>
      </c>
      <c r="S1427" cm="1">
        <f t="array" ref="S1427">INDEX('state-winning-votes'!$A$1:$L$53,$Q1427,$R1427)</f>
        <v>665104</v>
      </c>
      <c r="T1427">
        <f>INDEX('state-winning-votes'!$A$1:$L$53,MATCH($C1427,'state-winning-votes'!$A:$A,0),MATCH($A1427,'state-winning-votes'!$A$2:$L$2,0))</f>
        <v>665104</v>
      </c>
      <c r="U1427" t="str">
        <f t="shared" si="67"/>
        <v>Clinton, Bill</v>
      </c>
      <c r="V1427" t="str">
        <f>_xlfn.XLOOKUP(INDEX('state-winning-votes'!$A$1:$L$53,MATCH($C1427,'state-winning-votes'!$A:$A,0),MATCH($A1427,'state-winning-votes'!$A$2:$L$2,0)),$L:$L,$H:$H)</f>
        <v>Clinton, Bill</v>
      </c>
      <c r="W1427" t="str">
        <f>VLOOKUP(A1427,'national-winners'!$A$2:$B$13,2,0)</f>
        <v>Clinton, Bill</v>
      </c>
      <c r="X1427" t="str">
        <f t="shared" si="68"/>
        <v xml:space="preserve"> Bill Clinton (W)</v>
      </c>
    </row>
    <row r="1428" spans="1:24" x14ac:dyDescent="0.25">
      <c r="A1428">
        <v>1992</v>
      </c>
      <c r="B1428" t="s">
        <v>81</v>
      </c>
      <c r="C1428" t="s">
        <v>82</v>
      </c>
      <c r="D1428">
        <v>21</v>
      </c>
      <c r="E1428">
        <v>61</v>
      </c>
      <c r="F1428">
        <v>51</v>
      </c>
      <c r="G1428" t="s">
        <v>16</v>
      </c>
      <c r="H1428" t="s">
        <v>231</v>
      </c>
      <c r="I1428" t="str">
        <f t="shared" si="66"/>
        <v>Perot, Ross(L)</v>
      </c>
      <c r="J1428" t="s">
        <v>35</v>
      </c>
      <c r="K1428" t="b">
        <v>0</v>
      </c>
      <c r="L1428">
        <v>203944</v>
      </c>
      <c r="M1428">
        <v>1492900</v>
      </c>
      <c r="N1428">
        <v>20171015</v>
      </c>
      <c r="O1428" t="s">
        <v>19</v>
      </c>
      <c r="P1428" t="str">
        <f>IF(VLOOKUP(A1428,'national-winners'!$A$2:$B$13,2,0)=H1428,"W","L")</f>
        <v>L</v>
      </c>
      <c r="Q1428">
        <f>MATCH(C1428,'state-winning-votes'!A:A,0)</f>
        <v>20</v>
      </c>
      <c r="R1428">
        <f>MATCH(A1428,'state-winning-votes'!$A$2:$L$2,0)</f>
        <v>6</v>
      </c>
      <c r="S1428" cm="1">
        <f t="array" ref="S1428">INDEX('state-winning-votes'!$A$1:$L$53,$Q1428,$R1428)</f>
        <v>665104</v>
      </c>
      <c r="T1428">
        <f>INDEX('state-winning-votes'!$A$1:$L$53,MATCH($C1428,'state-winning-votes'!$A:$A,0),MATCH($A1428,'state-winning-votes'!$A$2:$L$2,0))</f>
        <v>665104</v>
      </c>
      <c r="U1428" t="str">
        <f t="shared" si="67"/>
        <v>Clinton, Bill</v>
      </c>
      <c r="V1428" t="str">
        <f>_xlfn.XLOOKUP(INDEX('state-winning-votes'!$A$1:$L$53,MATCH($C1428,'state-winning-votes'!$A:$A,0),MATCH($A1428,'state-winning-votes'!$A$2:$L$2,0)),$L:$L,$H:$H)</f>
        <v>Clinton, Bill</v>
      </c>
      <c r="W1428" t="str">
        <f>VLOOKUP(A1428,'national-winners'!$A$2:$B$13,2,0)</f>
        <v>Clinton, Bill</v>
      </c>
      <c r="X1428" t="str">
        <f t="shared" si="68"/>
        <v xml:space="preserve"> Bill Clinton (W)</v>
      </c>
    </row>
    <row r="1429" spans="1:24" x14ac:dyDescent="0.25">
      <c r="A1429">
        <v>1992</v>
      </c>
      <c r="B1429" t="s">
        <v>81</v>
      </c>
      <c r="C1429" t="s">
        <v>82</v>
      </c>
      <c r="D1429">
        <v>21</v>
      </c>
      <c r="E1429">
        <v>61</v>
      </c>
      <c r="F1429">
        <v>51</v>
      </c>
      <c r="G1429" t="s">
        <v>16</v>
      </c>
      <c r="H1429" t="s">
        <v>232</v>
      </c>
      <c r="I1429" t="str">
        <f t="shared" si="66"/>
        <v>Marrou, Andre(L)</v>
      </c>
      <c r="J1429" t="s">
        <v>29</v>
      </c>
      <c r="K1429" t="b">
        <v>0</v>
      </c>
      <c r="L1429">
        <v>4513</v>
      </c>
      <c r="M1429">
        <v>1492900</v>
      </c>
      <c r="N1429">
        <v>20171015</v>
      </c>
      <c r="O1429" t="s">
        <v>19</v>
      </c>
      <c r="P1429" t="str">
        <f>IF(VLOOKUP(A1429,'national-winners'!$A$2:$B$13,2,0)=H1429,"W","L")</f>
        <v>L</v>
      </c>
      <c r="Q1429">
        <f>MATCH(C1429,'state-winning-votes'!A:A,0)</f>
        <v>20</v>
      </c>
      <c r="R1429">
        <f>MATCH(A1429,'state-winning-votes'!$A$2:$L$2,0)</f>
        <v>6</v>
      </c>
      <c r="S1429" cm="1">
        <f t="array" ref="S1429">INDEX('state-winning-votes'!$A$1:$L$53,$Q1429,$R1429)</f>
        <v>665104</v>
      </c>
      <c r="T1429">
        <f>INDEX('state-winning-votes'!$A$1:$L$53,MATCH($C1429,'state-winning-votes'!$A:$A,0),MATCH($A1429,'state-winning-votes'!$A$2:$L$2,0))</f>
        <v>665104</v>
      </c>
      <c r="U1429" t="str">
        <f t="shared" si="67"/>
        <v>Clinton, Bill</v>
      </c>
      <c r="V1429" t="str">
        <f>_xlfn.XLOOKUP(INDEX('state-winning-votes'!$A$1:$L$53,MATCH($C1429,'state-winning-votes'!$A:$A,0),MATCH($A1429,'state-winning-votes'!$A$2:$L$2,0)),$L:$L,$H:$H)</f>
        <v>Clinton, Bill</v>
      </c>
      <c r="W1429" t="str">
        <f>VLOOKUP(A1429,'national-winners'!$A$2:$B$13,2,0)</f>
        <v>Clinton, Bill</v>
      </c>
      <c r="X1429" t="str">
        <f t="shared" si="68"/>
        <v xml:space="preserve"> Bill Clinton (W)</v>
      </c>
    </row>
    <row r="1430" spans="1:24" x14ac:dyDescent="0.25">
      <c r="A1430">
        <v>1992</v>
      </c>
      <c r="B1430" t="s">
        <v>81</v>
      </c>
      <c r="C1430" t="s">
        <v>82</v>
      </c>
      <c r="D1430">
        <v>21</v>
      </c>
      <c r="E1430">
        <v>61</v>
      </c>
      <c r="F1430">
        <v>51</v>
      </c>
      <c r="G1430" t="s">
        <v>16</v>
      </c>
      <c r="H1430" t="s">
        <v>238</v>
      </c>
      <c r="I1430" t="str">
        <f t="shared" si="66"/>
        <v>Phillips, Howard(L)</v>
      </c>
      <c r="J1430" t="s">
        <v>239</v>
      </c>
      <c r="K1430" t="b">
        <v>0</v>
      </c>
      <c r="L1430">
        <v>989</v>
      </c>
      <c r="M1430">
        <v>1492900</v>
      </c>
      <c r="N1430">
        <v>20171015</v>
      </c>
      <c r="O1430" t="s">
        <v>19</v>
      </c>
      <c r="P1430" t="str">
        <f>IF(VLOOKUP(A1430,'national-winners'!$A$2:$B$13,2,0)=H1430,"W","L")</f>
        <v>L</v>
      </c>
      <c r="Q1430">
        <f>MATCH(C1430,'state-winning-votes'!A:A,0)</f>
        <v>20</v>
      </c>
      <c r="R1430">
        <f>MATCH(A1430,'state-winning-votes'!$A$2:$L$2,0)</f>
        <v>6</v>
      </c>
      <c r="S1430" cm="1">
        <f t="array" ref="S1430">INDEX('state-winning-votes'!$A$1:$L$53,$Q1430,$R1430)</f>
        <v>665104</v>
      </c>
      <c r="T1430">
        <f>INDEX('state-winning-votes'!$A$1:$L$53,MATCH($C1430,'state-winning-votes'!$A:$A,0),MATCH($A1430,'state-winning-votes'!$A$2:$L$2,0))</f>
        <v>665104</v>
      </c>
      <c r="U1430" t="str">
        <f t="shared" si="67"/>
        <v>Clinton, Bill</v>
      </c>
      <c r="V1430" t="str">
        <f>_xlfn.XLOOKUP(INDEX('state-winning-votes'!$A$1:$L$53,MATCH($C1430,'state-winning-votes'!$A:$A,0),MATCH($A1430,'state-winning-votes'!$A$2:$L$2,0)),$L:$L,$H:$H)</f>
        <v>Clinton, Bill</v>
      </c>
      <c r="W1430" t="str">
        <f>VLOOKUP(A1430,'national-winners'!$A$2:$B$13,2,0)</f>
        <v>Clinton, Bill</v>
      </c>
      <c r="X1430" t="str">
        <f t="shared" si="68"/>
        <v xml:space="preserve"> Bill Clinton (W)</v>
      </c>
    </row>
    <row r="1431" spans="1:24" x14ac:dyDescent="0.25">
      <c r="A1431">
        <v>1992</v>
      </c>
      <c r="B1431" t="s">
        <v>81</v>
      </c>
      <c r="C1431" t="s">
        <v>82</v>
      </c>
      <c r="D1431">
        <v>21</v>
      </c>
      <c r="E1431">
        <v>61</v>
      </c>
      <c r="F1431">
        <v>51</v>
      </c>
      <c r="G1431" t="s">
        <v>16</v>
      </c>
      <c r="H1431" t="s">
        <v>236</v>
      </c>
      <c r="I1431" t="str">
        <f t="shared" si="66"/>
        <v>Hagelin, John(L)</v>
      </c>
      <c r="J1431" t="s">
        <v>237</v>
      </c>
      <c r="K1431" t="b">
        <v>0</v>
      </c>
      <c r="L1431">
        <v>695</v>
      </c>
      <c r="M1431">
        <v>1492900</v>
      </c>
      <c r="N1431">
        <v>20171015</v>
      </c>
      <c r="O1431" t="s">
        <v>19</v>
      </c>
      <c r="P1431" t="str">
        <f>IF(VLOOKUP(A1431,'national-winners'!$A$2:$B$13,2,0)=H1431,"W","L")</f>
        <v>L</v>
      </c>
      <c r="Q1431">
        <f>MATCH(C1431,'state-winning-votes'!A:A,0)</f>
        <v>20</v>
      </c>
      <c r="R1431">
        <f>MATCH(A1431,'state-winning-votes'!$A$2:$L$2,0)</f>
        <v>6</v>
      </c>
      <c r="S1431" cm="1">
        <f t="array" ref="S1431">INDEX('state-winning-votes'!$A$1:$L$53,$Q1431,$R1431)</f>
        <v>665104</v>
      </c>
      <c r="T1431">
        <f>INDEX('state-winning-votes'!$A$1:$L$53,MATCH($C1431,'state-winning-votes'!$A:$A,0),MATCH($A1431,'state-winning-votes'!$A$2:$L$2,0))</f>
        <v>665104</v>
      </c>
      <c r="U1431" t="str">
        <f t="shared" si="67"/>
        <v>Clinton, Bill</v>
      </c>
      <c r="V1431" t="str">
        <f>_xlfn.XLOOKUP(INDEX('state-winning-votes'!$A$1:$L$53,MATCH($C1431,'state-winning-votes'!$A:$A,0),MATCH($A1431,'state-winning-votes'!$A$2:$L$2,0)),$L:$L,$H:$H)</f>
        <v>Clinton, Bill</v>
      </c>
      <c r="W1431" t="str">
        <f>VLOOKUP(A1431,'national-winners'!$A$2:$B$13,2,0)</f>
        <v>Clinton, Bill</v>
      </c>
      <c r="X1431" t="str">
        <f t="shared" si="68"/>
        <v xml:space="preserve"> Bill Clinton (W)</v>
      </c>
    </row>
    <row r="1432" spans="1:24" x14ac:dyDescent="0.25">
      <c r="A1432">
        <v>1992</v>
      </c>
      <c r="B1432" t="s">
        <v>81</v>
      </c>
      <c r="C1432" t="s">
        <v>82</v>
      </c>
      <c r="D1432">
        <v>21</v>
      </c>
      <c r="E1432">
        <v>61</v>
      </c>
      <c r="F1432">
        <v>51</v>
      </c>
      <c r="G1432" t="s">
        <v>16</v>
      </c>
      <c r="H1432" t="s">
        <v>210</v>
      </c>
      <c r="I1432" t="str">
        <f t="shared" si="66"/>
        <v>Fulani, Lenora(L)</v>
      </c>
      <c r="J1432" t="s">
        <v>211</v>
      </c>
      <c r="K1432" t="b">
        <v>0</v>
      </c>
      <c r="L1432">
        <v>430</v>
      </c>
      <c r="M1432">
        <v>1492900</v>
      </c>
      <c r="N1432">
        <v>20171015</v>
      </c>
      <c r="O1432" t="s">
        <v>19</v>
      </c>
      <c r="P1432" t="str">
        <f>IF(VLOOKUP(A1432,'national-winners'!$A$2:$B$13,2,0)=H1432,"W","L")</f>
        <v>L</v>
      </c>
      <c r="Q1432">
        <f>MATCH(C1432,'state-winning-votes'!A:A,0)</f>
        <v>20</v>
      </c>
      <c r="R1432">
        <f>MATCH(A1432,'state-winning-votes'!$A$2:$L$2,0)</f>
        <v>6</v>
      </c>
      <c r="S1432" cm="1">
        <f t="array" ref="S1432">INDEX('state-winning-votes'!$A$1:$L$53,$Q1432,$R1432)</f>
        <v>665104</v>
      </c>
      <c r="T1432">
        <f>INDEX('state-winning-votes'!$A$1:$L$53,MATCH($C1432,'state-winning-votes'!$A:$A,0),MATCH($A1432,'state-winning-votes'!$A$2:$L$2,0))</f>
        <v>665104</v>
      </c>
      <c r="U1432" t="str">
        <f t="shared" si="67"/>
        <v>Clinton, Bill</v>
      </c>
      <c r="V1432" t="str">
        <f>_xlfn.XLOOKUP(INDEX('state-winning-votes'!$A$1:$L$53,MATCH($C1432,'state-winning-votes'!$A:$A,0),MATCH($A1432,'state-winning-votes'!$A$2:$L$2,0)),$L:$L,$H:$H)</f>
        <v>Clinton, Bill</v>
      </c>
      <c r="W1432" t="str">
        <f>VLOOKUP(A1432,'national-winners'!$A$2:$B$13,2,0)</f>
        <v>Clinton, Bill</v>
      </c>
      <c r="X1432" t="str">
        <f t="shared" si="68"/>
        <v xml:space="preserve"> Bill Clinton (W)</v>
      </c>
    </row>
    <row r="1433" spans="1:24" x14ac:dyDescent="0.25">
      <c r="A1433">
        <v>1992</v>
      </c>
      <c r="B1433" t="s">
        <v>81</v>
      </c>
      <c r="C1433" t="s">
        <v>82</v>
      </c>
      <c r="D1433">
        <v>21</v>
      </c>
      <c r="E1433">
        <v>61</v>
      </c>
      <c r="F1433">
        <v>51</v>
      </c>
      <c r="G1433" t="s">
        <v>16</v>
      </c>
      <c r="I1433" t="str">
        <f t="shared" si="66"/>
        <v>(L)</v>
      </c>
      <c r="K1433" t="b">
        <v>1</v>
      </c>
      <c r="L1433">
        <v>47</v>
      </c>
      <c r="M1433">
        <v>1492900</v>
      </c>
      <c r="N1433">
        <v>20171015</v>
      </c>
      <c r="O1433" t="s">
        <v>19</v>
      </c>
      <c r="P1433" t="str">
        <f>IF(VLOOKUP(A1433,'national-winners'!$A$2:$B$13,2,0)=H1433,"W","L")</f>
        <v>L</v>
      </c>
      <c r="Q1433">
        <f>MATCH(C1433,'state-winning-votes'!A:A,0)</f>
        <v>20</v>
      </c>
      <c r="R1433">
        <f>MATCH(A1433,'state-winning-votes'!$A$2:$L$2,0)</f>
        <v>6</v>
      </c>
      <c r="S1433" cm="1">
        <f t="array" ref="S1433">INDEX('state-winning-votes'!$A$1:$L$53,$Q1433,$R1433)</f>
        <v>665104</v>
      </c>
      <c r="T1433">
        <f>INDEX('state-winning-votes'!$A$1:$L$53,MATCH($C1433,'state-winning-votes'!$A:$A,0),MATCH($A1433,'state-winning-votes'!$A$2:$L$2,0))</f>
        <v>665104</v>
      </c>
      <c r="U1433" t="str">
        <f t="shared" si="67"/>
        <v>Clinton, Bill</v>
      </c>
      <c r="V1433" t="str">
        <f>_xlfn.XLOOKUP(INDEX('state-winning-votes'!$A$1:$L$53,MATCH($C1433,'state-winning-votes'!$A:$A,0),MATCH($A1433,'state-winning-votes'!$A$2:$L$2,0)),$L:$L,$H:$H)</f>
        <v>Clinton, Bill</v>
      </c>
      <c r="W1433" t="str">
        <f>VLOOKUP(A1433,'national-winners'!$A$2:$B$13,2,0)</f>
        <v>Clinton, Bill</v>
      </c>
      <c r="X1433" t="str">
        <f t="shared" si="68"/>
        <v xml:space="preserve"> Bill Clinton (W)</v>
      </c>
    </row>
    <row r="1434" spans="1:24" x14ac:dyDescent="0.25">
      <c r="A1434">
        <v>1992</v>
      </c>
      <c r="B1434" t="s">
        <v>83</v>
      </c>
      <c r="C1434" t="s">
        <v>84</v>
      </c>
      <c r="D1434">
        <v>22</v>
      </c>
      <c r="E1434">
        <v>72</v>
      </c>
      <c r="F1434">
        <v>45</v>
      </c>
      <c r="G1434" t="s">
        <v>16</v>
      </c>
      <c r="H1434" t="s">
        <v>230</v>
      </c>
      <c r="I1434" t="str">
        <f t="shared" si="66"/>
        <v>Clinton, Bill(W)</v>
      </c>
      <c r="J1434" t="s">
        <v>18</v>
      </c>
      <c r="K1434" t="b">
        <v>0</v>
      </c>
      <c r="L1434">
        <v>815971</v>
      </c>
      <c r="M1434">
        <v>1790017</v>
      </c>
      <c r="N1434">
        <v>20171015</v>
      </c>
      <c r="O1434" t="s">
        <v>19</v>
      </c>
      <c r="P1434" t="str">
        <f>IF(VLOOKUP(A1434,'national-winners'!$A$2:$B$13,2,0)=H1434,"W","L")</f>
        <v>W</v>
      </c>
      <c r="Q1434">
        <f>MATCH(C1434,'state-winning-votes'!A:A,0)</f>
        <v>21</v>
      </c>
      <c r="R1434">
        <f>MATCH(A1434,'state-winning-votes'!$A$2:$L$2,0)</f>
        <v>6</v>
      </c>
      <c r="S1434" cm="1">
        <f t="array" ref="S1434">INDEX('state-winning-votes'!$A$1:$L$53,$Q1434,$R1434)</f>
        <v>815971</v>
      </c>
      <c r="T1434">
        <f>INDEX('state-winning-votes'!$A$1:$L$53,MATCH($C1434,'state-winning-votes'!$A:$A,0),MATCH($A1434,'state-winning-votes'!$A$2:$L$2,0))</f>
        <v>815971</v>
      </c>
      <c r="U1434" t="str">
        <f t="shared" si="67"/>
        <v>Clinton, Bill</v>
      </c>
      <c r="V1434" t="str">
        <f>_xlfn.XLOOKUP(INDEX('state-winning-votes'!$A$1:$L$53,MATCH($C1434,'state-winning-votes'!$A:$A,0),MATCH($A1434,'state-winning-votes'!$A$2:$L$2,0)),$L:$L,$H:$H)</f>
        <v>Clinton, Bill</v>
      </c>
      <c r="W1434" t="str">
        <f>VLOOKUP(A1434,'national-winners'!$A$2:$B$13,2,0)</f>
        <v>Clinton, Bill</v>
      </c>
      <c r="X1434" t="str">
        <f t="shared" si="68"/>
        <v xml:space="preserve"> Bill Clinton (W)</v>
      </c>
    </row>
    <row r="1435" spans="1:24" x14ac:dyDescent="0.25">
      <c r="A1435">
        <v>1992</v>
      </c>
      <c r="B1435" t="s">
        <v>83</v>
      </c>
      <c r="C1435" t="s">
        <v>84</v>
      </c>
      <c r="D1435">
        <v>22</v>
      </c>
      <c r="E1435">
        <v>72</v>
      </c>
      <c r="F1435">
        <v>45</v>
      </c>
      <c r="G1435" t="s">
        <v>16</v>
      </c>
      <c r="H1435" t="s">
        <v>207</v>
      </c>
      <c r="I1435" t="str">
        <f t="shared" si="66"/>
        <v>Bush, George H.W.(L)</v>
      </c>
      <c r="J1435" t="s">
        <v>21</v>
      </c>
      <c r="K1435" t="b">
        <v>0</v>
      </c>
      <c r="L1435">
        <v>733386</v>
      </c>
      <c r="M1435">
        <v>1790017</v>
      </c>
      <c r="N1435">
        <v>20171015</v>
      </c>
      <c r="O1435" t="s">
        <v>19</v>
      </c>
      <c r="P1435" t="str">
        <f>IF(VLOOKUP(A1435,'national-winners'!$A$2:$B$13,2,0)=H1435,"W","L")</f>
        <v>L</v>
      </c>
      <c r="Q1435">
        <f>MATCH(C1435,'state-winning-votes'!A:A,0)</f>
        <v>21</v>
      </c>
      <c r="R1435">
        <f>MATCH(A1435,'state-winning-votes'!$A$2:$L$2,0)</f>
        <v>6</v>
      </c>
      <c r="S1435" cm="1">
        <f t="array" ref="S1435">INDEX('state-winning-votes'!$A$1:$L$53,$Q1435,$R1435)</f>
        <v>815971</v>
      </c>
      <c r="T1435">
        <f>INDEX('state-winning-votes'!$A$1:$L$53,MATCH($C1435,'state-winning-votes'!$A:$A,0),MATCH($A1435,'state-winning-votes'!$A$2:$L$2,0))</f>
        <v>815971</v>
      </c>
      <c r="U1435" t="str">
        <f t="shared" si="67"/>
        <v>Clinton, Bill</v>
      </c>
      <c r="V1435" t="str">
        <f>_xlfn.XLOOKUP(INDEX('state-winning-votes'!$A$1:$L$53,MATCH($C1435,'state-winning-votes'!$A:$A,0),MATCH($A1435,'state-winning-votes'!$A$2:$L$2,0)),$L:$L,$H:$H)</f>
        <v>Clinton, Bill</v>
      </c>
      <c r="W1435" t="str">
        <f>VLOOKUP(A1435,'national-winners'!$A$2:$B$13,2,0)</f>
        <v>Clinton, Bill</v>
      </c>
      <c r="X1435" t="str">
        <f t="shared" si="68"/>
        <v xml:space="preserve"> Bill Clinton (W)</v>
      </c>
    </row>
    <row r="1436" spans="1:24" x14ac:dyDescent="0.25">
      <c r="A1436">
        <v>1992</v>
      </c>
      <c r="B1436" t="s">
        <v>83</v>
      </c>
      <c r="C1436" t="s">
        <v>84</v>
      </c>
      <c r="D1436">
        <v>22</v>
      </c>
      <c r="E1436">
        <v>72</v>
      </c>
      <c r="F1436">
        <v>45</v>
      </c>
      <c r="G1436" t="s">
        <v>16</v>
      </c>
      <c r="H1436" t="s">
        <v>231</v>
      </c>
      <c r="I1436" t="str">
        <f t="shared" si="66"/>
        <v>Perot, Ross(L)</v>
      </c>
      <c r="J1436" t="s">
        <v>35</v>
      </c>
      <c r="K1436" t="b">
        <v>0</v>
      </c>
      <c r="L1436">
        <v>211478</v>
      </c>
      <c r="M1436">
        <v>1790017</v>
      </c>
      <c r="N1436">
        <v>20171015</v>
      </c>
      <c r="O1436" t="s">
        <v>19</v>
      </c>
      <c r="P1436" t="str">
        <f>IF(VLOOKUP(A1436,'national-winners'!$A$2:$B$13,2,0)=H1436,"W","L")</f>
        <v>L</v>
      </c>
      <c r="Q1436">
        <f>MATCH(C1436,'state-winning-votes'!A:A,0)</f>
        <v>21</v>
      </c>
      <c r="R1436">
        <f>MATCH(A1436,'state-winning-votes'!$A$2:$L$2,0)</f>
        <v>6</v>
      </c>
      <c r="S1436" cm="1">
        <f t="array" ref="S1436">INDEX('state-winning-votes'!$A$1:$L$53,$Q1436,$R1436)</f>
        <v>815971</v>
      </c>
      <c r="T1436">
        <f>INDEX('state-winning-votes'!$A$1:$L$53,MATCH($C1436,'state-winning-votes'!$A:$A,0),MATCH($A1436,'state-winning-votes'!$A$2:$L$2,0))</f>
        <v>815971</v>
      </c>
      <c r="U1436" t="str">
        <f t="shared" si="67"/>
        <v>Clinton, Bill</v>
      </c>
      <c r="V1436" t="str">
        <f>_xlfn.XLOOKUP(INDEX('state-winning-votes'!$A$1:$L$53,MATCH($C1436,'state-winning-votes'!$A:$A,0),MATCH($A1436,'state-winning-votes'!$A$2:$L$2,0)),$L:$L,$H:$H)</f>
        <v>Clinton, Bill</v>
      </c>
      <c r="W1436" t="str">
        <f>VLOOKUP(A1436,'national-winners'!$A$2:$B$13,2,0)</f>
        <v>Clinton, Bill</v>
      </c>
      <c r="X1436" t="str">
        <f t="shared" si="68"/>
        <v xml:space="preserve"> Bill Clinton (W)</v>
      </c>
    </row>
    <row r="1437" spans="1:24" x14ac:dyDescent="0.25">
      <c r="A1437">
        <v>1992</v>
      </c>
      <c r="B1437" t="s">
        <v>83</v>
      </c>
      <c r="C1437" t="s">
        <v>84</v>
      </c>
      <c r="D1437">
        <v>22</v>
      </c>
      <c r="E1437">
        <v>72</v>
      </c>
      <c r="F1437">
        <v>45</v>
      </c>
      <c r="G1437" t="s">
        <v>16</v>
      </c>
      <c r="H1437" t="s">
        <v>233</v>
      </c>
      <c r="I1437" t="str">
        <f t="shared" si="66"/>
        <v>Gritz, James ""Bo""(L)</v>
      </c>
      <c r="J1437" t="s">
        <v>234</v>
      </c>
      <c r="K1437" t="b">
        <v>0</v>
      </c>
      <c r="L1437">
        <v>18545</v>
      </c>
      <c r="M1437">
        <v>1790017</v>
      </c>
      <c r="N1437">
        <v>20171015</v>
      </c>
      <c r="O1437" t="s">
        <v>19</v>
      </c>
      <c r="P1437" t="str">
        <f>IF(VLOOKUP(A1437,'national-winners'!$A$2:$B$13,2,0)=H1437,"W","L")</f>
        <v>L</v>
      </c>
      <c r="Q1437">
        <f>MATCH(C1437,'state-winning-votes'!A:A,0)</f>
        <v>21</v>
      </c>
      <c r="R1437">
        <f>MATCH(A1437,'state-winning-votes'!$A$2:$L$2,0)</f>
        <v>6</v>
      </c>
      <c r="S1437" cm="1">
        <f t="array" ref="S1437">INDEX('state-winning-votes'!$A$1:$L$53,$Q1437,$R1437)</f>
        <v>815971</v>
      </c>
      <c r="T1437">
        <f>INDEX('state-winning-votes'!$A$1:$L$53,MATCH($C1437,'state-winning-votes'!$A:$A,0),MATCH($A1437,'state-winning-votes'!$A$2:$L$2,0))</f>
        <v>815971</v>
      </c>
      <c r="U1437" t="str">
        <f t="shared" si="67"/>
        <v>Clinton, Bill</v>
      </c>
      <c r="V1437" t="str">
        <f>_xlfn.XLOOKUP(INDEX('state-winning-votes'!$A$1:$L$53,MATCH($C1437,'state-winning-votes'!$A:$A,0),MATCH($A1437,'state-winning-votes'!$A$2:$L$2,0)),$L:$L,$H:$H)</f>
        <v>Clinton, Bill</v>
      </c>
      <c r="W1437" t="str">
        <f>VLOOKUP(A1437,'national-winners'!$A$2:$B$13,2,0)</f>
        <v>Clinton, Bill</v>
      </c>
      <c r="X1437" t="str">
        <f t="shared" si="68"/>
        <v xml:space="preserve"> Bill Clinton (W)</v>
      </c>
    </row>
    <row r="1438" spans="1:24" x14ac:dyDescent="0.25">
      <c r="A1438">
        <v>1992</v>
      </c>
      <c r="B1438" t="s">
        <v>83</v>
      </c>
      <c r="C1438" t="s">
        <v>84</v>
      </c>
      <c r="D1438">
        <v>22</v>
      </c>
      <c r="E1438">
        <v>72</v>
      </c>
      <c r="F1438">
        <v>45</v>
      </c>
      <c r="G1438" t="s">
        <v>16</v>
      </c>
      <c r="H1438" t="s">
        <v>232</v>
      </c>
      <c r="I1438" t="str">
        <f t="shared" si="66"/>
        <v>Marrou, Andre(L)</v>
      </c>
      <c r="J1438" t="s">
        <v>29</v>
      </c>
      <c r="K1438" t="b">
        <v>0</v>
      </c>
      <c r="L1438">
        <v>3155</v>
      </c>
      <c r="M1438">
        <v>1790017</v>
      </c>
      <c r="N1438">
        <v>20171015</v>
      </c>
      <c r="O1438" t="s">
        <v>19</v>
      </c>
      <c r="P1438" t="str">
        <f>IF(VLOOKUP(A1438,'national-winners'!$A$2:$B$13,2,0)=H1438,"W","L")</f>
        <v>L</v>
      </c>
      <c r="Q1438">
        <f>MATCH(C1438,'state-winning-votes'!A:A,0)</f>
        <v>21</v>
      </c>
      <c r="R1438">
        <f>MATCH(A1438,'state-winning-votes'!$A$2:$L$2,0)</f>
        <v>6</v>
      </c>
      <c r="S1438" cm="1">
        <f t="array" ref="S1438">INDEX('state-winning-votes'!$A$1:$L$53,$Q1438,$R1438)</f>
        <v>815971</v>
      </c>
      <c r="T1438">
        <f>INDEX('state-winning-votes'!$A$1:$L$53,MATCH($C1438,'state-winning-votes'!$A:$A,0),MATCH($A1438,'state-winning-votes'!$A$2:$L$2,0))</f>
        <v>815971</v>
      </c>
      <c r="U1438" t="str">
        <f t="shared" si="67"/>
        <v>Clinton, Bill</v>
      </c>
      <c r="V1438" t="str">
        <f>_xlfn.XLOOKUP(INDEX('state-winning-votes'!$A$1:$L$53,MATCH($C1438,'state-winning-votes'!$A:$A,0),MATCH($A1438,'state-winning-votes'!$A$2:$L$2,0)),$L:$L,$H:$H)</f>
        <v>Clinton, Bill</v>
      </c>
      <c r="W1438" t="str">
        <f>VLOOKUP(A1438,'national-winners'!$A$2:$B$13,2,0)</f>
        <v>Clinton, Bill</v>
      </c>
      <c r="X1438" t="str">
        <f t="shared" si="68"/>
        <v xml:space="preserve"> Bill Clinton (W)</v>
      </c>
    </row>
    <row r="1439" spans="1:24" x14ac:dyDescent="0.25">
      <c r="A1439">
        <v>1992</v>
      </c>
      <c r="B1439" t="s">
        <v>83</v>
      </c>
      <c r="C1439" t="s">
        <v>84</v>
      </c>
      <c r="D1439">
        <v>22</v>
      </c>
      <c r="E1439">
        <v>72</v>
      </c>
      <c r="F1439">
        <v>45</v>
      </c>
      <c r="G1439" t="s">
        <v>16</v>
      </c>
      <c r="H1439" t="s">
        <v>59</v>
      </c>
      <c r="I1439" t="str">
        <f t="shared" si="66"/>
        <v>Other(L)</v>
      </c>
      <c r="J1439" t="s">
        <v>248</v>
      </c>
      <c r="K1439" t="b">
        <v>0</v>
      </c>
      <c r="L1439">
        <v>1663</v>
      </c>
      <c r="M1439">
        <v>1790017</v>
      </c>
      <c r="N1439">
        <v>20171015</v>
      </c>
      <c r="O1439" t="s">
        <v>19</v>
      </c>
      <c r="P1439" t="str">
        <f>IF(VLOOKUP(A1439,'national-winners'!$A$2:$B$13,2,0)=H1439,"W","L")</f>
        <v>L</v>
      </c>
      <c r="Q1439">
        <f>MATCH(C1439,'state-winning-votes'!A:A,0)</f>
        <v>21</v>
      </c>
      <c r="R1439">
        <f>MATCH(A1439,'state-winning-votes'!$A$2:$L$2,0)</f>
        <v>6</v>
      </c>
      <c r="S1439" cm="1">
        <f t="array" ref="S1439">INDEX('state-winning-votes'!$A$1:$L$53,$Q1439,$R1439)</f>
        <v>815971</v>
      </c>
      <c r="T1439">
        <f>INDEX('state-winning-votes'!$A$1:$L$53,MATCH($C1439,'state-winning-votes'!$A:$A,0),MATCH($A1439,'state-winning-votes'!$A$2:$L$2,0))</f>
        <v>815971</v>
      </c>
      <c r="U1439" t="str">
        <f t="shared" si="67"/>
        <v>Clinton, Bill</v>
      </c>
      <c r="V1439" t="str">
        <f>_xlfn.XLOOKUP(INDEX('state-winning-votes'!$A$1:$L$53,MATCH($C1439,'state-winning-votes'!$A:$A,0),MATCH($A1439,'state-winning-votes'!$A$2:$L$2,0)),$L:$L,$H:$H)</f>
        <v>Clinton, Bill</v>
      </c>
      <c r="W1439" t="str">
        <f>VLOOKUP(A1439,'national-winners'!$A$2:$B$13,2,0)</f>
        <v>Clinton, Bill</v>
      </c>
      <c r="X1439" t="str">
        <f t="shared" si="68"/>
        <v xml:space="preserve"> Bill Clinton (W)</v>
      </c>
    </row>
    <row r="1440" spans="1:24" x14ac:dyDescent="0.25">
      <c r="A1440">
        <v>1992</v>
      </c>
      <c r="B1440" t="s">
        <v>83</v>
      </c>
      <c r="C1440" t="s">
        <v>84</v>
      </c>
      <c r="D1440">
        <v>22</v>
      </c>
      <c r="E1440">
        <v>72</v>
      </c>
      <c r="F1440">
        <v>45</v>
      </c>
      <c r="G1440" t="s">
        <v>16</v>
      </c>
      <c r="H1440" t="s">
        <v>238</v>
      </c>
      <c r="I1440" t="str">
        <f t="shared" si="66"/>
        <v>Phillips, Howard(L)</v>
      </c>
      <c r="J1440" t="s">
        <v>239</v>
      </c>
      <c r="K1440" t="b">
        <v>0</v>
      </c>
      <c r="L1440">
        <v>1552</v>
      </c>
      <c r="M1440">
        <v>1790017</v>
      </c>
      <c r="N1440">
        <v>20171015</v>
      </c>
      <c r="O1440" t="s">
        <v>19</v>
      </c>
      <c r="P1440" t="str">
        <f>IF(VLOOKUP(A1440,'national-winners'!$A$2:$B$13,2,0)=H1440,"W","L")</f>
        <v>L</v>
      </c>
      <c r="Q1440">
        <f>MATCH(C1440,'state-winning-votes'!A:A,0)</f>
        <v>21</v>
      </c>
      <c r="R1440">
        <f>MATCH(A1440,'state-winning-votes'!$A$2:$L$2,0)</f>
        <v>6</v>
      </c>
      <c r="S1440" cm="1">
        <f t="array" ref="S1440">INDEX('state-winning-votes'!$A$1:$L$53,$Q1440,$R1440)</f>
        <v>815971</v>
      </c>
      <c r="T1440">
        <f>INDEX('state-winning-votes'!$A$1:$L$53,MATCH($C1440,'state-winning-votes'!$A:$A,0),MATCH($A1440,'state-winning-votes'!$A$2:$L$2,0))</f>
        <v>815971</v>
      </c>
      <c r="U1440" t="str">
        <f t="shared" si="67"/>
        <v>Clinton, Bill</v>
      </c>
      <c r="V1440" t="str">
        <f>_xlfn.XLOOKUP(INDEX('state-winning-votes'!$A$1:$L$53,MATCH($C1440,'state-winning-votes'!$A:$A,0),MATCH($A1440,'state-winning-votes'!$A$2:$L$2,0)),$L:$L,$H:$H)</f>
        <v>Clinton, Bill</v>
      </c>
      <c r="W1440" t="str">
        <f>VLOOKUP(A1440,'national-winners'!$A$2:$B$13,2,0)</f>
        <v>Clinton, Bill</v>
      </c>
      <c r="X1440" t="str">
        <f t="shared" si="68"/>
        <v xml:space="preserve"> Bill Clinton (W)</v>
      </c>
    </row>
    <row r="1441" spans="1:24" x14ac:dyDescent="0.25">
      <c r="A1441">
        <v>1992</v>
      </c>
      <c r="B1441" t="s">
        <v>83</v>
      </c>
      <c r="C1441" t="s">
        <v>84</v>
      </c>
      <c r="D1441">
        <v>22</v>
      </c>
      <c r="E1441">
        <v>72</v>
      </c>
      <c r="F1441">
        <v>45</v>
      </c>
      <c r="G1441" t="s">
        <v>16</v>
      </c>
      <c r="H1441" t="s">
        <v>210</v>
      </c>
      <c r="I1441" t="str">
        <f t="shared" si="66"/>
        <v>Fulani, Lenora(L)</v>
      </c>
      <c r="J1441" t="s">
        <v>249</v>
      </c>
      <c r="K1441" t="b">
        <v>0</v>
      </c>
      <c r="L1441">
        <v>1434</v>
      </c>
      <c r="M1441">
        <v>1790017</v>
      </c>
      <c r="N1441">
        <v>20171015</v>
      </c>
      <c r="O1441" t="s">
        <v>19</v>
      </c>
      <c r="P1441" t="str">
        <f>IF(VLOOKUP(A1441,'national-winners'!$A$2:$B$13,2,0)=H1441,"W","L")</f>
        <v>L</v>
      </c>
      <c r="Q1441">
        <f>MATCH(C1441,'state-winning-votes'!A:A,0)</f>
        <v>21</v>
      </c>
      <c r="R1441">
        <f>MATCH(A1441,'state-winning-votes'!$A$2:$L$2,0)</f>
        <v>6</v>
      </c>
      <c r="S1441" cm="1">
        <f t="array" ref="S1441">INDEX('state-winning-votes'!$A$1:$L$53,$Q1441,$R1441)</f>
        <v>815971</v>
      </c>
      <c r="T1441">
        <f>INDEX('state-winning-votes'!$A$1:$L$53,MATCH($C1441,'state-winning-votes'!$A:$A,0),MATCH($A1441,'state-winning-votes'!$A$2:$L$2,0))</f>
        <v>815971</v>
      </c>
      <c r="U1441" t="str">
        <f t="shared" si="67"/>
        <v>Clinton, Bill</v>
      </c>
      <c r="V1441" t="str">
        <f>_xlfn.XLOOKUP(INDEX('state-winning-votes'!$A$1:$L$53,MATCH($C1441,'state-winning-votes'!$A:$A,0),MATCH($A1441,'state-winning-votes'!$A$2:$L$2,0)),$L:$L,$H:$H)</f>
        <v>Clinton, Bill</v>
      </c>
      <c r="W1441" t="str">
        <f>VLOOKUP(A1441,'national-winners'!$A$2:$B$13,2,0)</f>
        <v>Clinton, Bill</v>
      </c>
      <c r="X1441" t="str">
        <f t="shared" si="68"/>
        <v xml:space="preserve"> Bill Clinton (W)</v>
      </c>
    </row>
    <row r="1442" spans="1:24" x14ac:dyDescent="0.25">
      <c r="A1442">
        <v>1992</v>
      </c>
      <c r="B1442" t="s">
        <v>83</v>
      </c>
      <c r="C1442" t="s">
        <v>84</v>
      </c>
      <c r="D1442">
        <v>22</v>
      </c>
      <c r="E1442">
        <v>72</v>
      </c>
      <c r="F1442">
        <v>45</v>
      </c>
      <c r="G1442" t="s">
        <v>16</v>
      </c>
      <c r="H1442" t="s">
        <v>48</v>
      </c>
      <c r="I1442" t="str">
        <f t="shared" si="66"/>
        <v>Larouche, Lyndon, Jr.(L)</v>
      </c>
      <c r="J1442" t="s">
        <v>250</v>
      </c>
      <c r="K1442" t="b">
        <v>0</v>
      </c>
      <c r="L1442">
        <v>1136</v>
      </c>
      <c r="M1442">
        <v>1790017</v>
      </c>
      <c r="N1442">
        <v>20171015</v>
      </c>
      <c r="O1442" t="s">
        <v>19</v>
      </c>
      <c r="P1442" t="str">
        <f>IF(VLOOKUP(A1442,'national-winners'!$A$2:$B$13,2,0)=H1442,"W","L")</f>
        <v>L</v>
      </c>
      <c r="Q1442">
        <f>MATCH(C1442,'state-winning-votes'!A:A,0)</f>
        <v>21</v>
      </c>
      <c r="R1442">
        <f>MATCH(A1442,'state-winning-votes'!$A$2:$L$2,0)</f>
        <v>6</v>
      </c>
      <c r="S1442" cm="1">
        <f t="array" ref="S1442">INDEX('state-winning-votes'!$A$1:$L$53,$Q1442,$R1442)</f>
        <v>815971</v>
      </c>
      <c r="T1442">
        <f>INDEX('state-winning-votes'!$A$1:$L$53,MATCH($C1442,'state-winning-votes'!$A:$A,0),MATCH($A1442,'state-winning-votes'!$A$2:$L$2,0))</f>
        <v>815971</v>
      </c>
      <c r="U1442" t="str">
        <f t="shared" si="67"/>
        <v>Clinton, Bill</v>
      </c>
      <c r="V1442" t="str">
        <f>_xlfn.XLOOKUP(INDEX('state-winning-votes'!$A$1:$L$53,MATCH($C1442,'state-winning-votes'!$A:$A,0),MATCH($A1442,'state-winning-votes'!$A$2:$L$2,0)),$L:$L,$H:$H)</f>
        <v>Clinton, Bill</v>
      </c>
      <c r="W1442" t="str">
        <f>VLOOKUP(A1442,'national-winners'!$A$2:$B$13,2,0)</f>
        <v>Clinton, Bill</v>
      </c>
      <c r="X1442" t="str">
        <f t="shared" si="68"/>
        <v xml:space="preserve"> Bill Clinton (W)</v>
      </c>
    </row>
    <row r="1443" spans="1:24" x14ac:dyDescent="0.25">
      <c r="A1443">
        <v>1992</v>
      </c>
      <c r="B1443" t="s">
        <v>83</v>
      </c>
      <c r="C1443" t="s">
        <v>84</v>
      </c>
      <c r="D1443">
        <v>22</v>
      </c>
      <c r="E1443">
        <v>72</v>
      </c>
      <c r="F1443">
        <v>45</v>
      </c>
      <c r="G1443" t="s">
        <v>16</v>
      </c>
      <c r="H1443" t="s">
        <v>236</v>
      </c>
      <c r="I1443" t="str">
        <f t="shared" si="66"/>
        <v>Hagelin, John(L)</v>
      </c>
      <c r="J1443" t="s">
        <v>237</v>
      </c>
      <c r="K1443" t="b">
        <v>0</v>
      </c>
      <c r="L1443">
        <v>889</v>
      </c>
      <c r="M1443">
        <v>1790017</v>
      </c>
      <c r="N1443">
        <v>20171015</v>
      </c>
      <c r="O1443" t="s">
        <v>19</v>
      </c>
      <c r="P1443" t="str">
        <f>IF(VLOOKUP(A1443,'national-winners'!$A$2:$B$13,2,0)=H1443,"W","L")</f>
        <v>L</v>
      </c>
      <c r="Q1443">
        <f>MATCH(C1443,'state-winning-votes'!A:A,0)</f>
        <v>21</v>
      </c>
      <c r="R1443">
        <f>MATCH(A1443,'state-winning-votes'!$A$2:$L$2,0)</f>
        <v>6</v>
      </c>
      <c r="S1443" cm="1">
        <f t="array" ref="S1443">INDEX('state-winning-votes'!$A$1:$L$53,$Q1443,$R1443)</f>
        <v>815971</v>
      </c>
      <c r="T1443">
        <f>INDEX('state-winning-votes'!$A$1:$L$53,MATCH($C1443,'state-winning-votes'!$A:$A,0),MATCH($A1443,'state-winning-votes'!$A$2:$L$2,0))</f>
        <v>815971</v>
      </c>
      <c r="U1443" t="str">
        <f t="shared" si="67"/>
        <v>Clinton, Bill</v>
      </c>
      <c r="V1443" t="str">
        <f>_xlfn.XLOOKUP(INDEX('state-winning-votes'!$A$1:$L$53,MATCH($C1443,'state-winning-votes'!$A:$A,0),MATCH($A1443,'state-winning-votes'!$A$2:$L$2,0)),$L:$L,$H:$H)</f>
        <v>Clinton, Bill</v>
      </c>
      <c r="W1443" t="str">
        <f>VLOOKUP(A1443,'national-winners'!$A$2:$B$13,2,0)</f>
        <v>Clinton, Bill</v>
      </c>
      <c r="X1443" t="str">
        <f t="shared" si="68"/>
        <v xml:space="preserve"> Bill Clinton (W)</v>
      </c>
    </row>
    <row r="1444" spans="1:24" x14ac:dyDescent="0.25">
      <c r="A1444">
        <v>1992</v>
      </c>
      <c r="B1444" t="s">
        <v>83</v>
      </c>
      <c r="C1444" t="s">
        <v>84</v>
      </c>
      <c r="D1444">
        <v>22</v>
      </c>
      <c r="E1444">
        <v>72</v>
      </c>
      <c r="F1444">
        <v>45</v>
      </c>
      <c r="G1444" t="s">
        <v>16</v>
      </c>
      <c r="H1444" t="s">
        <v>251</v>
      </c>
      <c r="I1444" t="str">
        <f t="shared" si="66"/>
        <v>Yiamouyiannis, John(L)</v>
      </c>
      <c r="J1444" t="s">
        <v>35</v>
      </c>
      <c r="K1444" t="b">
        <v>0</v>
      </c>
      <c r="L1444">
        <v>808</v>
      </c>
      <c r="M1444">
        <v>1790017</v>
      </c>
      <c r="N1444">
        <v>20171015</v>
      </c>
      <c r="O1444" t="s">
        <v>19</v>
      </c>
      <c r="P1444" t="str">
        <f>IF(VLOOKUP(A1444,'national-winners'!$A$2:$B$13,2,0)=H1444,"W","L")</f>
        <v>L</v>
      </c>
      <c r="Q1444">
        <f>MATCH(C1444,'state-winning-votes'!A:A,0)</f>
        <v>21</v>
      </c>
      <c r="R1444">
        <f>MATCH(A1444,'state-winning-votes'!$A$2:$L$2,0)</f>
        <v>6</v>
      </c>
      <c r="S1444" cm="1">
        <f t="array" ref="S1444">INDEX('state-winning-votes'!$A$1:$L$53,$Q1444,$R1444)</f>
        <v>815971</v>
      </c>
      <c r="T1444">
        <f>INDEX('state-winning-votes'!$A$1:$L$53,MATCH($C1444,'state-winning-votes'!$A:$A,0),MATCH($A1444,'state-winning-votes'!$A$2:$L$2,0))</f>
        <v>815971</v>
      </c>
      <c r="U1444" t="str">
        <f t="shared" si="67"/>
        <v>Clinton, Bill</v>
      </c>
      <c r="V1444" t="str">
        <f>_xlfn.XLOOKUP(INDEX('state-winning-votes'!$A$1:$L$53,MATCH($C1444,'state-winning-votes'!$A:$A,0),MATCH($A1444,'state-winning-votes'!$A$2:$L$2,0)),$L:$L,$H:$H)</f>
        <v>Clinton, Bill</v>
      </c>
      <c r="W1444" t="str">
        <f>VLOOKUP(A1444,'national-winners'!$A$2:$B$13,2,0)</f>
        <v>Clinton, Bill</v>
      </c>
      <c r="X1444" t="str">
        <f t="shared" si="68"/>
        <v xml:space="preserve"> Bill Clinton (W)</v>
      </c>
    </row>
    <row r="1445" spans="1:24" x14ac:dyDescent="0.25">
      <c r="A1445">
        <v>1992</v>
      </c>
      <c r="B1445" t="s">
        <v>85</v>
      </c>
      <c r="C1445" t="s">
        <v>86</v>
      </c>
      <c r="D1445">
        <v>23</v>
      </c>
      <c r="E1445">
        <v>11</v>
      </c>
      <c r="F1445">
        <v>2</v>
      </c>
      <c r="G1445" t="s">
        <v>16</v>
      </c>
      <c r="H1445" t="s">
        <v>230</v>
      </c>
      <c r="I1445" t="str">
        <f t="shared" si="66"/>
        <v>Clinton, Bill(W)</v>
      </c>
      <c r="J1445" t="s">
        <v>18</v>
      </c>
      <c r="K1445" t="b">
        <v>0</v>
      </c>
      <c r="L1445">
        <v>263420</v>
      </c>
      <c r="M1445">
        <v>679499</v>
      </c>
      <c r="N1445">
        <v>20171015</v>
      </c>
      <c r="O1445" t="s">
        <v>19</v>
      </c>
      <c r="P1445" t="str">
        <f>IF(VLOOKUP(A1445,'national-winners'!$A$2:$B$13,2,0)=H1445,"W","L")</f>
        <v>W</v>
      </c>
      <c r="Q1445">
        <f>MATCH(C1445,'state-winning-votes'!A:A,0)</f>
        <v>24</v>
      </c>
      <c r="R1445">
        <f>MATCH(A1445,'state-winning-votes'!$A$2:$L$2,0)</f>
        <v>6</v>
      </c>
      <c r="S1445" cm="1">
        <f t="array" ref="S1445">INDEX('state-winning-votes'!$A$1:$L$53,$Q1445,$R1445)</f>
        <v>263420</v>
      </c>
      <c r="T1445">
        <f>INDEX('state-winning-votes'!$A$1:$L$53,MATCH($C1445,'state-winning-votes'!$A:$A,0),MATCH($A1445,'state-winning-votes'!$A$2:$L$2,0))</f>
        <v>263420</v>
      </c>
      <c r="U1445" t="str">
        <f t="shared" si="67"/>
        <v>Clinton, Bill</v>
      </c>
      <c r="V1445" t="str">
        <f>_xlfn.XLOOKUP(INDEX('state-winning-votes'!$A$1:$L$53,MATCH($C1445,'state-winning-votes'!$A:$A,0),MATCH($A1445,'state-winning-votes'!$A$2:$L$2,0)),$L:$L,$H:$H)</f>
        <v>Clinton, Bill</v>
      </c>
      <c r="W1445" t="str">
        <f>VLOOKUP(A1445,'national-winners'!$A$2:$B$13,2,0)</f>
        <v>Clinton, Bill</v>
      </c>
      <c r="X1445" t="str">
        <f t="shared" si="68"/>
        <v xml:space="preserve"> Bill Clinton (W)</v>
      </c>
    </row>
    <row r="1446" spans="1:24" x14ac:dyDescent="0.25">
      <c r="A1446">
        <v>1992</v>
      </c>
      <c r="B1446" t="s">
        <v>85</v>
      </c>
      <c r="C1446" t="s">
        <v>86</v>
      </c>
      <c r="D1446">
        <v>23</v>
      </c>
      <c r="E1446">
        <v>11</v>
      </c>
      <c r="F1446">
        <v>2</v>
      </c>
      <c r="G1446" t="s">
        <v>16</v>
      </c>
      <c r="H1446" t="s">
        <v>231</v>
      </c>
      <c r="I1446" t="str">
        <f t="shared" si="66"/>
        <v>Perot, Ross(L)</v>
      </c>
      <c r="J1446" t="s">
        <v>35</v>
      </c>
      <c r="K1446" t="b">
        <v>0</v>
      </c>
      <c r="L1446">
        <v>206820</v>
      </c>
      <c r="M1446">
        <v>679499</v>
      </c>
      <c r="N1446">
        <v>20171015</v>
      </c>
      <c r="O1446" t="s">
        <v>19</v>
      </c>
      <c r="P1446" t="str">
        <f>IF(VLOOKUP(A1446,'national-winners'!$A$2:$B$13,2,0)=H1446,"W","L")</f>
        <v>L</v>
      </c>
      <c r="Q1446">
        <f>MATCH(C1446,'state-winning-votes'!A:A,0)</f>
        <v>24</v>
      </c>
      <c r="R1446">
        <f>MATCH(A1446,'state-winning-votes'!$A$2:$L$2,0)</f>
        <v>6</v>
      </c>
      <c r="S1446" cm="1">
        <f t="array" ref="S1446">INDEX('state-winning-votes'!$A$1:$L$53,$Q1446,$R1446)</f>
        <v>263420</v>
      </c>
      <c r="T1446">
        <f>INDEX('state-winning-votes'!$A$1:$L$53,MATCH($C1446,'state-winning-votes'!$A:$A,0),MATCH($A1446,'state-winning-votes'!$A$2:$L$2,0))</f>
        <v>263420</v>
      </c>
      <c r="U1446" t="str">
        <f t="shared" si="67"/>
        <v>Clinton, Bill</v>
      </c>
      <c r="V1446" t="str">
        <f>_xlfn.XLOOKUP(INDEX('state-winning-votes'!$A$1:$L$53,MATCH($C1446,'state-winning-votes'!$A:$A,0),MATCH($A1446,'state-winning-votes'!$A$2:$L$2,0)),$L:$L,$H:$H)</f>
        <v>Clinton, Bill</v>
      </c>
      <c r="W1446" t="str">
        <f>VLOOKUP(A1446,'national-winners'!$A$2:$B$13,2,0)</f>
        <v>Clinton, Bill</v>
      </c>
      <c r="X1446" t="str">
        <f t="shared" si="68"/>
        <v xml:space="preserve"> Bill Clinton (W)</v>
      </c>
    </row>
    <row r="1447" spans="1:24" x14ac:dyDescent="0.25">
      <c r="A1447">
        <v>1992</v>
      </c>
      <c r="B1447" t="s">
        <v>85</v>
      </c>
      <c r="C1447" t="s">
        <v>86</v>
      </c>
      <c r="D1447">
        <v>23</v>
      </c>
      <c r="E1447">
        <v>11</v>
      </c>
      <c r="F1447">
        <v>2</v>
      </c>
      <c r="G1447" t="s">
        <v>16</v>
      </c>
      <c r="H1447" t="s">
        <v>207</v>
      </c>
      <c r="I1447" t="str">
        <f t="shared" si="66"/>
        <v>Bush, George H.W.(L)</v>
      </c>
      <c r="J1447" t="s">
        <v>21</v>
      </c>
      <c r="K1447" t="b">
        <v>0</v>
      </c>
      <c r="L1447">
        <v>206504</v>
      </c>
      <c r="M1447">
        <v>679499</v>
      </c>
      <c r="N1447">
        <v>20171015</v>
      </c>
      <c r="O1447" t="s">
        <v>19</v>
      </c>
      <c r="P1447" t="str">
        <f>IF(VLOOKUP(A1447,'national-winners'!$A$2:$B$13,2,0)=H1447,"W","L")</f>
        <v>L</v>
      </c>
      <c r="Q1447">
        <f>MATCH(C1447,'state-winning-votes'!A:A,0)</f>
        <v>24</v>
      </c>
      <c r="R1447">
        <f>MATCH(A1447,'state-winning-votes'!$A$2:$L$2,0)</f>
        <v>6</v>
      </c>
      <c r="S1447" cm="1">
        <f t="array" ref="S1447">INDEX('state-winning-votes'!$A$1:$L$53,$Q1447,$R1447)</f>
        <v>263420</v>
      </c>
      <c r="T1447">
        <f>INDEX('state-winning-votes'!$A$1:$L$53,MATCH($C1447,'state-winning-votes'!$A:$A,0),MATCH($A1447,'state-winning-votes'!$A$2:$L$2,0))</f>
        <v>263420</v>
      </c>
      <c r="U1447" t="str">
        <f t="shared" si="67"/>
        <v>Clinton, Bill</v>
      </c>
      <c r="V1447" t="str">
        <f>_xlfn.XLOOKUP(INDEX('state-winning-votes'!$A$1:$L$53,MATCH($C1447,'state-winning-votes'!$A:$A,0),MATCH($A1447,'state-winning-votes'!$A$2:$L$2,0)),$L:$L,$H:$H)</f>
        <v>Clinton, Bill</v>
      </c>
      <c r="W1447" t="str">
        <f>VLOOKUP(A1447,'national-winners'!$A$2:$B$13,2,0)</f>
        <v>Clinton, Bill</v>
      </c>
      <c r="X1447" t="str">
        <f t="shared" si="68"/>
        <v xml:space="preserve"> Bill Clinton (W)</v>
      </c>
    </row>
    <row r="1448" spans="1:24" x14ac:dyDescent="0.25">
      <c r="A1448">
        <v>1992</v>
      </c>
      <c r="B1448" t="s">
        <v>85</v>
      </c>
      <c r="C1448" t="s">
        <v>86</v>
      </c>
      <c r="D1448">
        <v>23</v>
      </c>
      <c r="E1448">
        <v>11</v>
      </c>
      <c r="F1448">
        <v>2</v>
      </c>
      <c r="G1448" t="s">
        <v>16</v>
      </c>
      <c r="H1448" t="s">
        <v>232</v>
      </c>
      <c r="I1448" t="str">
        <f t="shared" si="66"/>
        <v>Marrou, Andre(L)</v>
      </c>
      <c r="J1448" t="s">
        <v>29</v>
      </c>
      <c r="K1448" t="b">
        <v>0</v>
      </c>
      <c r="L1448">
        <v>1681</v>
      </c>
      <c r="M1448">
        <v>679499</v>
      </c>
      <c r="N1448">
        <v>20171015</v>
      </c>
      <c r="O1448" t="s">
        <v>19</v>
      </c>
      <c r="P1448" t="str">
        <f>IF(VLOOKUP(A1448,'national-winners'!$A$2:$B$13,2,0)=H1448,"W","L")</f>
        <v>L</v>
      </c>
      <c r="Q1448">
        <f>MATCH(C1448,'state-winning-votes'!A:A,0)</f>
        <v>24</v>
      </c>
      <c r="R1448">
        <f>MATCH(A1448,'state-winning-votes'!$A$2:$L$2,0)</f>
        <v>6</v>
      </c>
      <c r="S1448" cm="1">
        <f t="array" ref="S1448">INDEX('state-winning-votes'!$A$1:$L$53,$Q1448,$R1448)</f>
        <v>263420</v>
      </c>
      <c r="T1448">
        <f>INDEX('state-winning-votes'!$A$1:$L$53,MATCH($C1448,'state-winning-votes'!$A:$A,0),MATCH($A1448,'state-winning-votes'!$A$2:$L$2,0))</f>
        <v>263420</v>
      </c>
      <c r="U1448" t="str">
        <f t="shared" si="67"/>
        <v>Clinton, Bill</v>
      </c>
      <c r="V1448" t="str">
        <f>_xlfn.XLOOKUP(INDEX('state-winning-votes'!$A$1:$L$53,MATCH($C1448,'state-winning-votes'!$A:$A,0),MATCH($A1448,'state-winning-votes'!$A$2:$L$2,0)),$L:$L,$H:$H)</f>
        <v>Clinton, Bill</v>
      </c>
      <c r="W1448" t="str">
        <f>VLOOKUP(A1448,'national-winners'!$A$2:$B$13,2,0)</f>
        <v>Clinton, Bill</v>
      </c>
      <c r="X1448" t="str">
        <f t="shared" si="68"/>
        <v xml:space="preserve"> Bill Clinton (W)</v>
      </c>
    </row>
    <row r="1449" spans="1:24" x14ac:dyDescent="0.25">
      <c r="A1449">
        <v>1992</v>
      </c>
      <c r="B1449" t="s">
        <v>85</v>
      </c>
      <c r="C1449" t="s">
        <v>86</v>
      </c>
      <c r="D1449">
        <v>23</v>
      </c>
      <c r="E1449">
        <v>11</v>
      </c>
      <c r="F1449">
        <v>2</v>
      </c>
      <c r="G1449" t="s">
        <v>16</v>
      </c>
      <c r="H1449" t="s">
        <v>210</v>
      </c>
      <c r="I1449" t="str">
        <f t="shared" si="66"/>
        <v>Fulani, Lenora(L)</v>
      </c>
      <c r="J1449" t="s">
        <v>211</v>
      </c>
      <c r="K1449" t="b">
        <v>0</v>
      </c>
      <c r="L1449">
        <v>519</v>
      </c>
      <c r="M1449">
        <v>679499</v>
      </c>
      <c r="N1449">
        <v>20171015</v>
      </c>
      <c r="O1449" t="s">
        <v>19</v>
      </c>
      <c r="P1449" t="str">
        <f>IF(VLOOKUP(A1449,'national-winners'!$A$2:$B$13,2,0)=H1449,"W","L")</f>
        <v>L</v>
      </c>
      <c r="Q1449">
        <f>MATCH(C1449,'state-winning-votes'!A:A,0)</f>
        <v>24</v>
      </c>
      <c r="R1449">
        <f>MATCH(A1449,'state-winning-votes'!$A$2:$L$2,0)</f>
        <v>6</v>
      </c>
      <c r="S1449" cm="1">
        <f t="array" ref="S1449">INDEX('state-winning-votes'!$A$1:$L$53,$Q1449,$R1449)</f>
        <v>263420</v>
      </c>
      <c r="T1449">
        <f>INDEX('state-winning-votes'!$A$1:$L$53,MATCH($C1449,'state-winning-votes'!$A:$A,0),MATCH($A1449,'state-winning-votes'!$A$2:$L$2,0))</f>
        <v>263420</v>
      </c>
      <c r="U1449" t="str">
        <f t="shared" si="67"/>
        <v>Clinton, Bill</v>
      </c>
      <c r="V1449" t="str">
        <f>_xlfn.XLOOKUP(INDEX('state-winning-votes'!$A$1:$L$53,MATCH($C1449,'state-winning-votes'!$A:$A,0),MATCH($A1449,'state-winning-votes'!$A$2:$L$2,0)),$L:$L,$H:$H)</f>
        <v>Clinton, Bill</v>
      </c>
      <c r="W1449" t="str">
        <f>VLOOKUP(A1449,'national-winners'!$A$2:$B$13,2,0)</f>
        <v>Clinton, Bill</v>
      </c>
      <c r="X1449" t="str">
        <f t="shared" si="68"/>
        <v xml:space="preserve"> Bill Clinton (W)</v>
      </c>
    </row>
    <row r="1450" spans="1:24" x14ac:dyDescent="0.25">
      <c r="A1450">
        <v>1992</v>
      </c>
      <c r="B1450" t="s">
        <v>85</v>
      </c>
      <c r="C1450" t="s">
        <v>86</v>
      </c>
      <c r="D1450">
        <v>23</v>
      </c>
      <c r="E1450">
        <v>11</v>
      </c>
      <c r="F1450">
        <v>2</v>
      </c>
      <c r="G1450" t="s">
        <v>16</v>
      </c>
      <c r="H1450" t="s">
        <v>238</v>
      </c>
      <c r="I1450" t="str">
        <f t="shared" si="66"/>
        <v>Phillips, Howard(L)</v>
      </c>
      <c r="J1450" t="s">
        <v>239</v>
      </c>
      <c r="K1450" t="b">
        <v>0</v>
      </c>
      <c r="L1450">
        <v>464</v>
      </c>
      <c r="M1450">
        <v>679499</v>
      </c>
      <c r="N1450">
        <v>20171015</v>
      </c>
      <c r="O1450" t="s">
        <v>19</v>
      </c>
      <c r="P1450" t="str">
        <f>IF(VLOOKUP(A1450,'national-winners'!$A$2:$B$13,2,0)=H1450,"W","L")</f>
        <v>L</v>
      </c>
      <c r="Q1450">
        <f>MATCH(C1450,'state-winning-votes'!A:A,0)</f>
        <v>24</v>
      </c>
      <c r="R1450">
        <f>MATCH(A1450,'state-winning-votes'!$A$2:$L$2,0)</f>
        <v>6</v>
      </c>
      <c r="S1450" cm="1">
        <f t="array" ref="S1450">INDEX('state-winning-votes'!$A$1:$L$53,$Q1450,$R1450)</f>
        <v>263420</v>
      </c>
      <c r="T1450">
        <f>INDEX('state-winning-votes'!$A$1:$L$53,MATCH($C1450,'state-winning-votes'!$A:$A,0),MATCH($A1450,'state-winning-votes'!$A$2:$L$2,0))</f>
        <v>263420</v>
      </c>
      <c r="U1450" t="str">
        <f t="shared" si="67"/>
        <v>Clinton, Bill</v>
      </c>
      <c r="V1450" t="str">
        <f>_xlfn.XLOOKUP(INDEX('state-winning-votes'!$A$1:$L$53,MATCH($C1450,'state-winning-votes'!$A:$A,0),MATCH($A1450,'state-winning-votes'!$A$2:$L$2,0)),$L:$L,$H:$H)</f>
        <v>Clinton, Bill</v>
      </c>
      <c r="W1450" t="str">
        <f>VLOOKUP(A1450,'national-winners'!$A$2:$B$13,2,0)</f>
        <v>Clinton, Bill</v>
      </c>
      <c r="X1450" t="str">
        <f t="shared" si="68"/>
        <v xml:space="preserve"> Bill Clinton (W)</v>
      </c>
    </row>
    <row r="1451" spans="1:24" x14ac:dyDescent="0.25">
      <c r="A1451">
        <v>1992</v>
      </c>
      <c r="B1451" t="s">
        <v>85</v>
      </c>
      <c r="C1451" t="s">
        <v>86</v>
      </c>
      <c r="D1451">
        <v>23</v>
      </c>
      <c r="E1451">
        <v>11</v>
      </c>
      <c r="F1451">
        <v>2</v>
      </c>
      <c r="G1451" t="s">
        <v>16</v>
      </c>
      <c r="H1451" t="s">
        <v>59</v>
      </c>
      <c r="I1451" t="str">
        <f t="shared" si="66"/>
        <v>Other(L)</v>
      </c>
      <c r="K1451" t="b">
        <v>0</v>
      </c>
      <c r="L1451">
        <v>91</v>
      </c>
      <c r="M1451">
        <v>679499</v>
      </c>
      <c r="N1451">
        <v>20171015</v>
      </c>
      <c r="O1451" t="s">
        <v>19</v>
      </c>
      <c r="P1451" t="str">
        <f>IF(VLOOKUP(A1451,'national-winners'!$A$2:$B$13,2,0)=H1451,"W","L")</f>
        <v>L</v>
      </c>
      <c r="Q1451">
        <f>MATCH(C1451,'state-winning-votes'!A:A,0)</f>
        <v>24</v>
      </c>
      <c r="R1451">
        <f>MATCH(A1451,'state-winning-votes'!$A$2:$L$2,0)</f>
        <v>6</v>
      </c>
      <c r="S1451" cm="1">
        <f t="array" ref="S1451">INDEX('state-winning-votes'!$A$1:$L$53,$Q1451,$R1451)</f>
        <v>263420</v>
      </c>
      <c r="T1451">
        <f>INDEX('state-winning-votes'!$A$1:$L$53,MATCH($C1451,'state-winning-votes'!$A:$A,0),MATCH($A1451,'state-winning-votes'!$A$2:$L$2,0))</f>
        <v>263420</v>
      </c>
      <c r="U1451" t="str">
        <f t="shared" si="67"/>
        <v>Clinton, Bill</v>
      </c>
      <c r="V1451" t="str">
        <f>_xlfn.XLOOKUP(INDEX('state-winning-votes'!$A$1:$L$53,MATCH($C1451,'state-winning-votes'!$A:$A,0),MATCH($A1451,'state-winning-votes'!$A$2:$L$2,0)),$L:$L,$H:$H)</f>
        <v>Clinton, Bill</v>
      </c>
      <c r="W1451" t="str">
        <f>VLOOKUP(A1451,'national-winners'!$A$2:$B$13,2,0)</f>
        <v>Clinton, Bill</v>
      </c>
      <c r="X1451" t="str">
        <f t="shared" si="68"/>
        <v xml:space="preserve"> Bill Clinton (W)</v>
      </c>
    </row>
    <row r="1452" spans="1:24" x14ac:dyDescent="0.25">
      <c r="A1452">
        <v>1992</v>
      </c>
      <c r="B1452" t="s">
        <v>87</v>
      </c>
      <c r="C1452" t="s">
        <v>88</v>
      </c>
      <c r="D1452">
        <v>24</v>
      </c>
      <c r="E1452">
        <v>52</v>
      </c>
      <c r="F1452">
        <v>52</v>
      </c>
      <c r="G1452" t="s">
        <v>16</v>
      </c>
      <c r="H1452" t="s">
        <v>230</v>
      </c>
      <c r="I1452" t="str">
        <f t="shared" si="66"/>
        <v>Clinton, Bill(W)</v>
      </c>
      <c r="J1452" t="s">
        <v>18</v>
      </c>
      <c r="K1452" t="b">
        <v>0</v>
      </c>
      <c r="L1452">
        <v>988571</v>
      </c>
      <c r="M1452">
        <v>1984580</v>
      </c>
      <c r="N1452">
        <v>20171015</v>
      </c>
      <c r="O1452" t="s">
        <v>19</v>
      </c>
      <c r="P1452" t="str">
        <f>IF(VLOOKUP(A1452,'national-winners'!$A$2:$B$13,2,0)=H1452,"W","L")</f>
        <v>W</v>
      </c>
      <c r="Q1452">
        <f>MATCH(C1452,'state-winning-votes'!A:A,0)</f>
        <v>23</v>
      </c>
      <c r="R1452">
        <f>MATCH(A1452,'state-winning-votes'!$A$2:$L$2,0)</f>
        <v>6</v>
      </c>
      <c r="S1452" cm="1">
        <f t="array" ref="S1452">INDEX('state-winning-votes'!$A$1:$L$53,$Q1452,$R1452)</f>
        <v>988571</v>
      </c>
      <c r="T1452">
        <f>INDEX('state-winning-votes'!$A$1:$L$53,MATCH($C1452,'state-winning-votes'!$A:$A,0),MATCH($A1452,'state-winning-votes'!$A$2:$L$2,0))</f>
        <v>988571</v>
      </c>
      <c r="U1452" t="str">
        <f t="shared" si="67"/>
        <v>Clinton, Bill</v>
      </c>
      <c r="V1452" t="str">
        <f>_xlfn.XLOOKUP(INDEX('state-winning-votes'!$A$1:$L$53,MATCH($C1452,'state-winning-votes'!$A:$A,0),MATCH($A1452,'state-winning-votes'!$A$2:$L$2,0)),$L:$L,$H:$H)</f>
        <v>Clinton, Bill</v>
      </c>
      <c r="W1452" t="str">
        <f>VLOOKUP(A1452,'national-winners'!$A$2:$B$13,2,0)</f>
        <v>Clinton, Bill</v>
      </c>
      <c r="X1452" t="str">
        <f t="shared" si="68"/>
        <v xml:space="preserve"> Bill Clinton (W)</v>
      </c>
    </row>
    <row r="1453" spans="1:24" x14ac:dyDescent="0.25">
      <c r="A1453">
        <v>1992</v>
      </c>
      <c r="B1453" t="s">
        <v>87</v>
      </c>
      <c r="C1453" t="s">
        <v>88</v>
      </c>
      <c r="D1453">
        <v>24</v>
      </c>
      <c r="E1453">
        <v>52</v>
      </c>
      <c r="F1453">
        <v>52</v>
      </c>
      <c r="G1453" t="s">
        <v>16</v>
      </c>
      <c r="H1453" t="s">
        <v>207</v>
      </c>
      <c r="I1453" t="str">
        <f t="shared" si="66"/>
        <v>Bush, George H.W.(L)</v>
      </c>
      <c r="J1453" t="s">
        <v>21</v>
      </c>
      <c r="K1453" t="b">
        <v>0</v>
      </c>
      <c r="L1453">
        <v>707094</v>
      </c>
      <c r="M1453">
        <v>1984580</v>
      </c>
      <c r="N1453">
        <v>20171015</v>
      </c>
      <c r="O1453" t="s">
        <v>19</v>
      </c>
      <c r="P1453" t="str">
        <f>IF(VLOOKUP(A1453,'national-winners'!$A$2:$B$13,2,0)=H1453,"W","L")</f>
        <v>L</v>
      </c>
      <c r="Q1453">
        <f>MATCH(C1453,'state-winning-votes'!A:A,0)</f>
        <v>23</v>
      </c>
      <c r="R1453">
        <f>MATCH(A1453,'state-winning-votes'!$A$2:$L$2,0)</f>
        <v>6</v>
      </c>
      <c r="S1453" cm="1">
        <f t="array" ref="S1453">INDEX('state-winning-votes'!$A$1:$L$53,$Q1453,$R1453)</f>
        <v>988571</v>
      </c>
      <c r="T1453">
        <f>INDEX('state-winning-votes'!$A$1:$L$53,MATCH($C1453,'state-winning-votes'!$A:$A,0),MATCH($A1453,'state-winning-votes'!$A$2:$L$2,0))</f>
        <v>988571</v>
      </c>
      <c r="U1453" t="str">
        <f t="shared" si="67"/>
        <v>Clinton, Bill</v>
      </c>
      <c r="V1453" t="str">
        <f>_xlfn.XLOOKUP(INDEX('state-winning-votes'!$A$1:$L$53,MATCH($C1453,'state-winning-votes'!$A:$A,0),MATCH($A1453,'state-winning-votes'!$A$2:$L$2,0)),$L:$L,$H:$H)</f>
        <v>Clinton, Bill</v>
      </c>
      <c r="W1453" t="str">
        <f>VLOOKUP(A1453,'national-winners'!$A$2:$B$13,2,0)</f>
        <v>Clinton, Bill</v>
      </c>
      <c r="X1453" t="str">
        <f t="shared" si="68"/>
        <v xml:space="preserve"> Bill Clinton (W)</v>
      </c>
    </row>
    <row r="1454" spans="1:24" x14ac:dyDescent="0.25">
      <c r="A1454">
        <v>1992</v>
      </c>
      <c r="B1454" t="s">
        <v>87</v>
      </c>
      <c r="C1454" t="s">
        <v>88</v>
      </c>
      <c r="D1454">
        <v>24</v>
      </c>
      <c r="E1454">
        <v>52</v>
      </c>
      <c r="F1454">
        <v>52</v>
      </c>
      <c r="G1454" t="s">
        <v>16</v>
      </c>
      <c r="H1454" t="s">
        <v>231</v>
      </c>
      <c r="I1454" t="str">
        <f t="shared" si="66"/>
        <v>Perot, Ross(L)</v>
      </c>
      <c r="J1454" t="s">
        <v>35</v>
      </c>
      <c r="K1454" t="b">
        <v>0</v>
      </c>
      <c r="L1454">
        <v>281414</v>
      </c>
      <c r="M1454">
        <v>1984580</v>
      </c>
      <c r="N1454">
        <v>20171015</v>
      </c>
      <c r="O1454" t="s">
        <v>19</v>
      </c>
      <c r="P1454" t="str">
        <f>IF(VLOOKUP(A1454,'national-winners'!$A$2:$B$13,2,0)=H1454,"W","L")</f>
        <v>L</v>
      </c>
      <c r="Q1454">
        <f>MATCH(C1454,'state-winning-votes'!A:A,0)</f>
        <v>23</v>
      </c>
      <c r="R1454">
        <f>MATCH(A1454,'state-winning-votes'!$A$2:$L$2,0)</f>
        <v>6</v>
      </c>
      <c r="S1454" cm="1">
        <f t="array" ref="S1454">INDEX('state-winning-votes'!$A$1:$L$53,$Q1454,$R1454)</f>
        <v>988571</v>
      </c>
      <c r="T1454">
        <f>INDEX('state-winning-votes'!$A$1:$L$53,MATCH($C1454,'state-winning-votes'!$A:$A,0),MATCH($A1454,'state-winning-votes'!$A$2:$L$2,0))</f>
        <v>988571</v>
      </c>
      <c r="U1454" t="str">
        <f t="shared" si="67"/>
        <v>Clinton, Bill</v>
      </c>
      <c r="V1454" t="str">
        <f>_xlfn.XLOOKUP(INDEX('state-winning-votes'!$A$1:$L$53,MATCH($C1454,'state-winning-votes'!$A:$A,0),MATCH($A1454,'state-winning-votes'!$A$2:$L$2,0)),$L:$L,$H:$H)</f>
        <v>Clinton, Bill</v>
      </c>
      <c r="W1454" t="str">
        <f>VLOOKUP(A1454,'national-winners'!$A$2:$B$13,2,0)</f>
        <v>Clinton, Bill</v>
      </c>
      <c r="X1454" t="str">
        <f t="shared" si="68"/>
        <v xml:space="preserve"> Bill Clinton (W)</v>
      </c>
    </row>
    <row r="1455" spans="1:24" x14ac:dyDescent="0.25">
      <c r="A1455">
        <v>1992</v>
      </c>
      <c r="B1455" t="s">
        <v>87</v>
      </c>
      <c r="C1455" t="s">
        <v>88</v>
      </c>
      <c r="D1455">
        <v>24</v>
      </c>
      <c r="E1455">
        <v>52</v>
      </c>
      <c r="F1455">
        <v>52</v>
      </c>
      <c r="G1455" t="s">
        <v>16</v>
      </c>
      <c r="H1455" t="s">
        <v>232</v>
      </c>
      <c r="I1455" t="str">
        <f t="shared" si="66"/>
        <v>Marrou, Andre(L)</v>
      </c>
      <c r="J1455" t="s">
        <v>29</v>
      </c>
      <c r="K1455" t="b">
        <v>0</v>
      </c>
      <c r="L1455">
        <v>4715</v>
      </c>
      <c r="M1455">
        <v>1984580</v>
      </c>
      <c r="N1455">
        <v>20171015</v>
      </c>
      <c r="O1455" t="s">
        <v>19</v>
      </c>
      <c r="P1455" t="str">
        <f>IF(VLOOKUP(A1455,'national-winners'!$A$2:$B$13,2,0)=H1455,"W","L")</f>
        <v>L</v>
      </c>
      <c r="Q1455">
        <f>MATCH(C1455,'state-winning-votes'!A:A,0)</f>
        <v>23</v>
      </c>
      <c r="R1455">
        <f>MATCH(A1455,'state-winning-votes'!$A$2:$L$2,0)</f>
        <v>6</v>
      </c>
      <c r="S1455" cm="1">
        <f t="array" ref="S1455">INDEX('state-winning-votes'!$A$1:$L$53,$Q1455,$R1455)</f>
        <v>988571</v>
      </c>
      <c r="T1455">
        <f>INDEX('state-winning-votes'!$A$1:$L$53,MATCH($C1455,'state-winning-votes'!$A:$A,0),MATCH($A1455,'state-winning-votes'!$A$2:$L$2,0))</f>
        <v>988571</v>
      </c>
      <c r="U1455" t="str">
        <f t="shared" si="67"/>
        <v>Clinton, Bill</v>
      </c>
      <c r="V1455" t="str">
        <f>_xlfn.XLOOKUP(INDEX('state-winning-votes'!$A$1:$L$53,MATCH($C1455,'state-winning-votes'!$A:$A,0),MATCH($A1455,'state-winning-votes'!$A$2:$L$2,0)),$L:$L,$H:$H)</f>
        <v>Clinton, Bill</v>
      </c>
      <c r="W1455" t="str">
        <f>VLOOKUP(A1455,'national-winners'!$A$2:$B$13,2,0)</f>
        <v>Clinton, Bill</v>
      </c>
      <c r="X1455" t="str">
        <f t="shared" si="68"/>
        <v xml:space="preserve"> Bill Clinton (W)</v>
      </c>
    </row>
    <row r="1456" spans="1:24" x14ac:dyDescent="0.25">
      <c r="A1456">
        <v>1992</v>
      </c>
      <c r="B1456" t="s">
        <v>87</v>
      </c>
      <c r="C1456" t="s">
        <v>88</v>
      </c>
      <c r="D1456">
        <v>24</v>
      </c>
      <c r="E1456">
        <v>52</v>
      </c>
      <c r="F1456">
        <v>52</v>
      </c>
      <c r="G1456" t="s">
        <v>16</v>
      </c>
      <c r="H1456" t="s">
        <v>210</v>
      </c>
      <c r="I1456" t="str">
        <f t="shared" si="66"/>
        <v>Fulani, Lenora(L)</v>
      </c>
      <c r="J1456" t="s">
        <v>211</v>
      </c>
      <c r="K1456" t="b">
        <v>0</v>
      </c>
      <c r="L1456">
        <v>2786</v>
      </c>
      <c r="M1456">
        <v>1984580</v>
      </c>
      <c r="N1456">
        <v>20171015</v>
      </c>
      <c r="O1456" t="s">
        <v>19</v>
      </c>
      <c r="P1456" t="str">
        <f>IF(VLOOKUP(A1456,'national-winners'!$A$2:$B$13,2,0)=H1456,"W","L")</f>
        <v>L</v>
      </c>
      <c r="Q1456">
        <f>MATCH(C1456,'state-winning-votes'!A:A,0)</f>
        <v>23</v>
      </c>
      <c r="R1456">
        <f>MATCH(A1456,'state-winning-votes'!$A$2:$L$2,0)</f>
        <v>6</v>
      </c>
      <c r="S1456" cm="1">
        <f t="array" ref="S1456">INDEX('state-winning-votes'!$A$1:$L$53,$Q1456,$R1456)</f>
        <v>988571</v>
      </c>
      <c r="T1456">
        <f>INDEX('state-winning-votes'!$A$1:$L$53,MATCH($C1456,'state-winning-votes'!$A:$A,0),MATCH($A1456,'state-winning-votes'!$A$2:$L$2,0))</f>
        <v>988571</v>
      </c>
      <c r="U1456" t="str">
        <f t="shared" si="67"/>
        <v>Clinton, Bill</v>
      </c>
      <c r="V1456" t="str">
        <f>_xlfn.XLOOKUP(INDEX('state-winning-votes'!$A$1:$L$53,MATCH($C1456,'state-winning-votes'!$A:$A,0),MATCH($A1456,'state-winning-votes'!$A$2:$L$2,0)),$L:$L,$H:$H)</f>
        <v>Clinton, Bill</v>
      </c>
      <c r="W1456" t="str">
        <f>VLOOKUP(A1456,'national-winners'!$A$2:$B$13,2,0)</f>
        <v>Clinton, Bill</v>
      </c>
      <c r="X1456" t="str">
        <f t="shared" si="68"/>
        <v xml:space="preserve"> Bill Clinton (W)</v>
      </c>
    </row>
    <row r="1457" spans="1:24" x14ac:dyDescent="0.25">
      <c r="A1457">
        <v>1992</v>
      </c>
      <c r="B1457" t="s">
        <v>89</v>
      </c>
      <c r="C1457" t="s">
        <v>90</v>
      </c>
      <c r="D1457">
        <v>25</v>
      </c>
      <c r="E1457">
        <v>14</v>
      </c>
      <c r="F1457">
        <v>3</v>
      </c>
      <c r="G1457" t="s">
        <v>16</v>
      </c>
      <c r="H1457" t="s">
        <v>230</v>
      </c>
      <c r="I1457" t="str">
        <f t="shared" si="66"/>
        <v>Clinton, Bill(W)</v>
      </c>
      <c r="J1457" t="s">
        <v>18</v>
      </c>
      <c r="K1457" t="b">
        <v>0</v>
      </c>
      <c r="L1457">
        <v>1318639</v>
      </c>
      <c r="M1457">
        <v>2773664</v>
      </c>
      <c r="N1457">
        <v>20171015</v>
      </c>
      <c r="O1457" t="s">
        <v>19</v>
      </c>
      <c r="P1457" t="str">
        <f>IF(VLOOKUP(A1457,'national-winners'!$A$2:$B$13,2,0)=H1457,"W","L")</f>
        <v>W</v>
      </c>
      <c r="Q1457">
        <f>MATCH(C1457,'state-winning-votes'!A:A,0)</f>
        <v>22</v>
      </c>
      <c r="R1457">
        <f>MATCH(A1457,'state-winning-votes'!$A$2:$L$2,0)</f>
        <v>6</v>
      </c>
      <c r="S1457" cm="1">
        <f t="array" ref="S1457">INDEX('state-winning-votes'!$A$1:$L$53,$Q1457,$R1457)</f>
        <v>1318639</v>
      </c>
      <c r="T1457">
        <f>INDEX('state-winning-votes'!$A$1:$L$53,MATCH($C1457,'state-winning-votes'!$A:$A,0),MATCH($A1457,'state-winning-votes'!$A$2:$L$2,0))</f>
        <v>1318639</v>
      </c>
      <c r="U1457" t="str">
        <f t="shared" si="67"/>
        <v>Clinton, Bill</v>
      </c>
      <c r="V1457" t="str">
        <f>_xlfn.XLOOKUP(INDEX('state-winning-votes'!$A$1:$L$53,MATCH($C1457,'state-winning-votes'!$A:$A,0),MATCH($A1457,'state-winning-votes'!$A$2:$L$2,0)),$L:$L,$H:$H)</f>
        <v>Clinton, Bill</v>
      </c>
      <c r="W1457" t="str">
        <f>VLOOKUP(A1457,'national-winners'!$A$2:$B$13,2,0)</f>
        <v>Clinton, Bill</v>
      </c>
      <c r="X1457" t="str">
        <f t="shared" si="68"/>
        <v xml:space="preserve"> Bill Clinton (W)</v>
      </c>
    </row>
    <row r="1458" spans="1:24" x14ac:dyDescent="0.25">
      <c r="A1458">
        <v>1992</v>
      </c>
      <c r="B1458" t="s">
        <v>89</v>
      </c>
      <c r="C1458" t="s">
        <v>90</v>
      </c>
      <c r="D1458">
        <v>25</v>
      </c>
      <c r="E1458">
        <v>14</v>
      </c>
      <c r="F1458">
        <v>3</v>
      </c>
      <c r="G1458" t="s">
        <v>16</v>
      </c>
      <c r="H1458" t="s">
        <v>207</v>
      </c>
      <c r="I1458" t="str">
        <f t="shared" si="66"/>
        <v>Bush, George H.W.(L)</v>
      </c>
      <c r="J1458" t="s">
        <v>21</v>
      </c>
      <c r="K1458" t="b">
        <v>0</v>
      </c>
      <c r="L1458">
        <v>805039</v>
      </c>
      <c r="M1458">
        <v>2773664</v>
      </c>
      <c r="N1458">
        <v>20171015</v>
      </c>
      <c r="O1458" t="s">
        <v>19</v>
      </c>
      <c r="P1458" t="str">
        <f>IF(VLOOKUP(A1458,'national-winners'!$A$2:$B$13,2,0)=H1458,"W","L")</f>
        <v>L</v>
      </c>
      <c r="Q1458">
        <f>MATCH(C1458,'state-winning-votes'!A:A,0)</f>
        <v>22</v>
      </c>
      <c r="R1458">
        <f>MATCH(A1458,'state-winning-votes'!$A$2:$L$2,0)</f>
        <v>6</v>
      </c>
      <c r="S1458" cm="1">
        <f t="array" ref="S1458">INDEX('state-winning-votes'!$A$1:$L$53,$Q1458,$R1458)</f>
        <v>1318639</v>
      </c>
      <c r="T1458">
        <f>INDEX('state-winning-votes'!$A$1:$L$53,MATCH($C1458,'state-winning-votes'!$A:$A,0),MATCH($A1458,'state-winning-votes'!$A$2:$L$2,0))</f>
        <v>1318639</v>
      </c>
      <c r="U1458" t="str">
        <f t="shared" si="67"/>
        <v>Clinton, Bill</v>
      </c>
      <c r="V1458" t="str">
        <f>_xlfn.XLOOKUP(INDEX('state-winning-votes'!$A$1:$L$53,MATCH($C1458,'state-winning-votes'!$A:$A,0),MATCH($A1458,'state-winning-votes'!$A$2:$L$2,0)),$L:$L,$H:$H)</f>
        <v>Clinton, Bill</v>
      </c>
      <c r="W1458" t="str">
        <f>VLOOKUP(A1458,'national-winners'!$A$2:$B$13,2,0)</f>
        <v>Clinton, Bill</v>
      </c>
      <c r="X1458" t="str">
        <f t="shared" si="68"/>
        <v xml:space="preserve"> Bill Clinton (W)</v>
      </c>
    </row>
    <row r="1459" spans="1:24" x14ac:dyDescent="0.25">
      <c r="A1459">
        <v>1992</v>
      </c>
      <c r="B1459" t="s">
        <v>89</v>
      </c>
      <c r="C1459" t="s">
        <v>90</v>
      </c>
      <c r="D1459">
        <v>25</v>
      </c>
      <c r="E1459">
        <v>14</v>
      </c>
      <c r="F1459">
        <v>3</v>
      </c>
      <c r="G1459" t="s">
        <v>16</v>
      </c>
      <c r="H1459" t="s">
        <v>231</v>
      </c>
      <c r="I1459" t="str">
        <f t="shared" si="66"/>
        <v>Perot, Ross(L)</v>
      </c>
      <c r="J1459" t="s">
        <v>35</v>
      </c>
      <c r="K1459" t="b">
        <v>0</v>
      </c>
      <c r="L1459">
        <v>630731</v>
      </c>
      <c r="M1459">
        <v>2773664</v>
      </c>
      <c r="N1459">
        <v>20171015</v>
      </c>
      <c r="O1459" t="s">
        <v>19</v>
      </c>
      <c r="P1459" t="str">
        <f>IF(VLOOKUP(A1459,'national-winners'!$A$2:$B$13,2,0)=H1459,"W","L")</f>
        <v>L</v>
      </c>
      <c r="Q1459">
        <f>MATCH(C1459,'state-winning-votes'!A:A,0)</f>
        <v>22</v>
      </c>
      <c r="R1459">
        <f>MATCH(A1459,'state-winning-votes'!$A$2:$L$2,0)</f>
        <v>6</v>
      </c>
      <c r="S1459" cm="1">
        <f t="array" ref="S1459">INDEX('state-winning-votes'!$A$1:$L$53,$Q1459,$R1459)</f>
        <v>1318639</v>
      </c>
      <c r="T1459">
        <f>INDEX('state-winning-votes'!$A$1:$L$53,MATCH($C1459,'state-winning-votes'!$A:$A,0),MATCH($A1459,'state-winning-votes'!$A$2:$L$2,0))</f>
        <v>1318639</v>
      </c>
      <c r="U1459" t="str">
        <f t="shared" si="67"/>
        <v>Clinton, Bill</v>
      </c>
      <c r="V1459" t="str">
        <f>_xlfn.XLOOKUP(INDEX('state-winning-votes'!$A$1:$L$53,MATCH($C1459,'state-winning-votes'!$A:$A,0),MATCH($A1459,'state-winning-votes'!$A$2:$L$2,0)),$L:$L,$H:$H)</f>
        <v>Clinton, Bill</v>
      </c>
      <c r="W1459" t="str">
        <f>VLOOKUP(A1459,'national-winners'!$A$2:$B$13,2,0)</f>
        <v>Clinton, Bill</v>
      </c>
      <c r="X1459" t="str">
        <f t="shared" si="68"/>
        <v xml:space="preserve"> Bill Clinton (W)</v>
      </c>
    </row>
    <row r="1460" spans="1:24" x14ac:dyDescent="0.25">
      <c r="A1460">
        <v>1992</v>
      </c>
      <c r="B1460" t="s">
        <v>89</v>
      </c>
      <c r="C1460" t="s">
        <v>90</v>
      </c>
      <c r="D1460">
        <v>25</v>
      </c>
      <c r="E1460">
        <v>14</v>
      </c>
      <c r="F1460">
        <v>3</v>
      </c>
      <c r="G1460" t="s">
        <v>16</v>
      </c>
      <c r="H1460" t="s">
        <v>232</v>
      </c>
      <c r="I1460" t="str">
        <f t="shared" si="66"/>
        <v>Marrou, Andre(L)</v>
      </c>
      <c r="J1460" t="s">
        <v>29</v>
      </c>
      <c r="K1460" t="b">
        <v>0</v>
      </c>
      <c r="L1460">
        <v>9021</v>
      </c>
      <c r="M1460">
        <v>2773664</v>
      </c>
      <c r="N1460">
        <v>20171015</v>
      </c>
      <c r="O1460" t="s">
        <v>19</v>
      </c>
      <c r="P1460" t="str">
        <f>IF(VLOOKUP(A1460,'national-winners'!$A$2:$B$13,2,0)=H1460,"W","L")</f>
        <v>L</v>
      </c>
      <c r="Q1460">
        <f>MATCH(C1460,'state-winning-votes'!A:A,0)</f>
        <v>22</v>
      </c>
      <c r="R1460">
        <f>MATCH(A1460,'state-winning-votes'!$A$2:$L$2,0)</f>
        <v>6</v>
      </c>
      <c r="S1460" cm="1">
        <f t="array" ref="S1460">INDEX('state-winning-votes'!$A$1:$L$53,$Q1460,$R1460)</f>
        <v>1318639</v>
      </c>
      <c r="T1460">
        <f>INDEX('state-winning-votes'!$A$1:$L$53,MATCH($C1460,'state-winning-votes'!$A:$A,0),MATCH($A1460,'state-winning-votes'!$A$2:$L$2,0))</f>
        <v>1318639</v>
      </c>
      <c r="U1460" t="str">
        <f t="shared" si="67"/>
        <v>Clinton, Bill</v>
      </c>
      <c r="V1460" t="str">
        <f>_xlfn.XLOOKUP(INDEX('state-winning-votes'!$A$1:$L$53,MATCH($C1460,'state-winning-votes'!$A:$A,0),MATCH($A1460,'state-winning-votes'!$A$2:$L$2,0)),$L:$L,$H:$H)</f>
        <v>Clinton, Bill</v>
      </c>
      <c r="W1460" t="str">
        <f>VLOOKUP(A1460,'national-winners'!$A$2:$B$13,2,0)</f>
        <v>Clinton, Bill</v>
      </c>
      <c r="X1460" t="str">
        <f t="shared" si="68"/>
        <v xml:space="preserve"> Bill Clinton (W)</v>
      </c>
    </row>
    <row r="1461" spans="1:24" x14ac:dyDescent="0.25">
      <c r="A1461">
        <v>1992</v>
      </c>
      <c r="B1461" t="s">
        <v>89</v>
      </c>
      <c r="C1461" t="s">
        <v>90</v>
      </c>
      <c r="D1461">
        <v>25</v>
      </c>
      <c r="E1461">
        <v>14</v>
      </c>
      <c r="F1461">
        <v>3</v>
      </c>
      <c r="G1461" t="s">
        <v>16</v>
      </c>
      <c r="H1461" t="s">
        <v>210</v>
      </c>
      <c r="I1461" t="str">
        <f t="shared" si="66"/>
        <v>Fulani, Lenora(L)</v>
      </c>
      <c r="J1461" t="s">
        <v>211</v>
      </c>
      <c r="K1461" t="b">
        <v>0</v>
      </c>
      <c r="L1461">
        <v>3172</v>
      </c>
      <c r="M1461">
        <v>2773664</v>
      </c>
      <c r="N1461">
        <v>20171015</v>
      </c>
      <c r="O1461" t="s">
        <v>19</v>
      </c>
      <c r="P1461" t="str">
        <f>IF(VLOOKUP(A1461,'national-winners'!$A$2:$B$13,2,0)=H1461,"W","L")</f>
        <v>L</v>
      </c>
      <c r="Q1461">
        <f>MATCH(C1461,'state-winning-votes'!A:A,0)</f>
        <v>22</v>
      </c>
      <c r="R1461">
        <f>MATCH(A1461,'state-winning-votes'!$A$2:$L$2,0)</f>
        <v>6</v>
      </c>
      <c r="S1461" cm="1">
        <f t="array" ref="S1461">INDEX('state-winning-votes'!$A$1:$L$53,$Q1461,$R1461)</f>
        <v>1318639</v>
      </c>
      <c r="T1461">
        <f>INDEX('state-winning-votes'!$A$1:$L$53,MATCH($C1461,'state-winning-votes'!$A:$A,0),MATCH($A1461,'state-winning-votes'!$A$2:$L$2,0))</f>
        <v>1318639</v>
      </c>
      <c r="U1461" t="str">
        <f t="shared" si="67"/>
        <v>Clinton, Bill</v>
      </c>
      <c r="V1461" t="str">
        <f>_xlfn.XLOOKUP(INDEX('state-winning-votes'!$A$1:$L$53,MATCH($C1461,'state-winning-votes'!$A:$A,0),MATCH($A1461,'state-winning-votes'!$A$2:$L$2,0)),$L:$L,$H:$H)</f>
        <v>Clinton, Bill</v>
      </c>
      <c r="W1461" t="str">
        <f>VLOOKUP(A1461,'national-winners'!$A$2:$B$13,2,0)</f>
        <v>Clinton, Bill</v>
      </c>
      <c r="X1461" t="str">
        <f t="shared" si="68"/>
        <v xml:space="preserve"> Bill Clinton (W)</v>
      </c>
    </row>
    <row r="1462" spans="1:24" x14ac:dyDescent="0.25">
      <c r="A1462">
        <v>1992</v>
      </c>
      <c r="B1462" t="s">
        <v>89</v>
      </c>
      <c r="C1462" t="s">
        <v>90</v>
      </c>
      <c r="D1462">
        <v>25</v>
      </c>
      <c r="E1462">
        <v>14</v>
      </c>
      <c r="F1462">
        <v>3</v>
      </c>
      <c r="G1462" t="s">
        <v>16</v>
      </c>
      <c r="H1462" t="s">
        <v>59</v>
      </c>
      <c r="I1462" t="str">
        <f t="shared" si="66"/>
        <v>Other(L)</v>
      </c>
      <c r="J1462" t="s">
        <v>252</v>
      </c>
      <c r="K1462" t="b">
        <v>0</v>
      </c>
      <c r="L1462">
        <v>2218</v>
      </c>
      <c r="M1462">
        <v>2773664</v>
      </c>
      <c r="N1462">
        <v>20171015</v>
      </c>
      <c r="O1462" t="s">
        <v>19</v>
      </c>
      <c r="P1462" t="str">
        <f>IF(VLOOKUP(A1462,'national-winners'!$A$2:$B$13,2,0)=H1462,"W","L")</f>
        <v>L</v>
      </c>
      <c r="Q1462">
        <f>MATCH(C1462,'state-winning-votes'!A:A,0)</f>
        <v>22</v>
      </c>
      <c r="R1462">
        <f>MATCH(A1462,'state-winning-votes'!$A$2:$L$2,0)</f>
        <v>6</v>
      </c>
      <c r="S1462" cm="1">
        <f t="array" ref="S1462">INDEX('state-winning-votes'!$A$1:$L$53,$Q1462,$R1462)</f>
        <v>1318639</v>
      </c>
      <c r="T1462">
        <f>INDEX('state-winning-votes'!$A$1:$L$53,MATCH($C1462,'state-winning-votes'!$A:$A,0),MATCH($A1462,'state-winning-votes'!$A$2:$L$2,0))</f>
        <v>1318639</v>
      </c>
      <c r="U1462" t="str">
        <f t="shared" si="67"/>
        <v>Clinton, Bill</v>
      </c>
      <c r="V1462" t="str">
        <f>_xlfn.XLOOKUP(INDEX('state-winning-votes'!$A$1:$L$53,MATCH($C1462,'state-winning-votes'!$A:$A,0),MATCH($A1462,'state-winning-votes'!$A$2:$L$2,0)),$L:$L,$H:$H)</f>
        <v>Clinton, Bill</v>
      </c>
      <c r="W1462" t="str">
        <f>VLOOKUP(A1462,'national-winners'!$A$2:$B$13,2,0)</f>
        <v>Clinton, Bill</v>
      </c>
      <c r="X1462" t="str">
        <f t="shared" si="68"/>
        <v xml:space="preserve"> Bill Clinton (W)</v>
      </c>
    </row>
    <row r="1463" spans="1:24" x14ac:dyDescent="0.25">
      <c r="A1463">
        <v>1992</v>
      </c>
      <c r="B1463" t="s">
        <v>89</v>
      </c>
      <c r="C1463" t="s">
        <v>90</v>
      </c>
      <c r="D1463">
        <v>25</v>
      </c>
      <c r="E1463">
        <v>14</v>
      </c>
      <c r="F1463">
        <v>3</v>
      </c>
      <c r="G1463" t="s">
        <v>16</v>
      </c>
      <c r="H1463" t="s">
        <v>59</v>
      </c>
      <c r="I1463" t="str">
        <f t="shared" si="66"/>
        <v>Other(L)</v>
      </c>
      <c r="K1463" t="b">
        <v>0</v>
      </c>
      <c r="L1463">
        <v>1990</v>
      </c>
      <c r="M1463">
        <v>2773664</v>
      </c>
      <c r="N1463">
        <v>20171015</v>
      </c>
      <c r="O1463" t="s">
        <v>19</v>
      </c>
      <c r="P1463" t="str">
        <f>IF(VLOOKUP(A1463,'national-winners'!$A$2:$B$13,2,0)=H1463,"W","L")</f>
        <v>L</v>
      </c>
      <c r="Q1463">
        <f>MATCH(C1463,'state-winning-votes'!A:A,0)</f>
        <v>22</v>
      </c>
      <c r="R1463">
        <f>MATCH(A1463,'state-winning-votes'!$A$2:$L$2,0)</f>
        <v>6</v>
      </c>
      <c r="S1463" cm="1">
        <f t="array" ref="S1463">INDEX('state-winning-votes'!$A$1:$L$53,$Q1463,$R1463)</f>
        <v>1318639</v>
      </c>
      <c r="T1463">
        <f>INDEX('state-winning-votes'!$A$1:$L$53,MATCH($C1463,'state-winning-votes'!$A:$A,0),MATCH($A1463,'state-winning-votes'!$A$2:$L$2,0))</f>
        <v>1318639</v>
      </c>
      <c r="U1463" t="str">
        <f t="shared" si="67"/>
        <v>Clinton, Bill</v>
      </c>
      <c r="V1463" t="str">
        <f>_xlfn.XLOOKUP(INDEX('state-winning-votes'!$A$1:$L$53,MATCH($C1463,'state-winning-votes'!$A:$A,0),MATCH($A1463,'state-winning-votes'!$A$2:$L$2,0)),$L:$L,$H:$H)</f>
        <v>Clinton, Bill</v>
      </c>
      <c r="W1463" t="str">
        <f>VLOOKUP(A1463,'national-winners'!$A$2:$B$13,2,0)</f>
        <v>Clinton, Bill</v>
      </c>
      <c r="X1463" t="str">
        <f t="shared" si="68"/>
        <v xml:space="preserve"> Bill Clinton (W)</v>
      </c>
    </row>
    <row r="1464" spans="1:24" x14ac:dyDescent="0.25">
      <c r="A1464">
        <v>1992</v>
      </c>
      <c r="B1464" t="s">
        <v>89</v>
      </c>
      <c r="C1464" t="s">
        <v>90</v>
      </c>
      <c r="D1464">
        <v>25</v>
      </c>
      <c r="E1464">
        <v>14</v>
      </c>
      <c r="F1464">
        <v>3</v>
      </c>
      <c r="G1464" t="s">
        <v>16</v>
      </c>
      <c r="H1464" t="s">
        <v>236</v>
      </c>
      <c r="I1464" t="str">
        <f t="shared" si="66"/>
        <v>Hagelin, John(L)</v>
      </c>
      <c r="J1464" t="s">
        <v>237</v>
      </c>
      <c r="K1464" t="b">
        <v>0</v>
      </c>
      <c r="L1464">
        <v>1812</v>
      </c>
      <c r="M1464">
        <v>2773664</v>
      </c>
      <c r="N1464">
        <v>20171015</v>
      </c>
      <c r="O1464" t="s">
        <v>19</v>
      </c>
      <c r="P1464" t="str">
        <f>IF(VLOOKUP(A1464,'national-winners'!$A$2:$B$13,2,0)=H1464,"W","L")</f>
        <v>L</v>
      </c>
      <c r="Q1464">
        <f>MATCH(C1464,'state-winning-votes'!A:A,0)</f>
        <v>22</v>
      </c>
      <c r="R1464">
        <f>MATCH(A1464,'state-winning-votes'!$A$2:$L$2,0)</f>
        <v>6</v>
      </c>
      <c r="S1464" cm="1">
        <f t="array" ref="S1464">INDEX('state-winning-votes'!$A$1:$L$53,$Q1464,$R1464)</f>
        <v>1318639</v>
      </c>
      <c r="T1464">
        <f>INDEX('state-winning-votes'!$A$1:$L$53,MATCH($C1464,'state-winning-votes'!$A:$A,0),MATCH($A1464,'state-winning-votes'!$A$2:$L$2,0))</f>
        <v>1318639</v>
      </c>
      <c r="U1464" t="str">
        <f t="shared" si="67"/>
        <v>Clinton, Bill</v>
      </c>
      <c r="V1464" t="str">
        <f>_xlfn.XLOOKUP(INDEX('state-winning-votes'!$A$1:$L$53,MATCH($C1464,'state-winning-votes'!$A:$A,0),MATCH($A1464,'state-winning-votes'!$A$2:$L$2,0)),$L:$L,$H:$H)</f>
        <v>Clinton, Bill</v>
      </c>
      <c r="W1464" t="str">
        <f>VLOOKUP(A1464,'national-winners'!$A$2:$B$13,2,0)</f>
        <v>Clinton, Bill</v>
      </c>
      <c r="X1464" t="str">
        <f t="shared" si="68"/>
        <v xml:space="preserve"> Bill Clinton (W)</v>
      </c>
    </row>
    <row r="1465" spans="1:24" x14ac:dyDescent="0.25">
      <c r="A1465">
        <v>1992</v>
      </c>
      <c r="B1465" t="s">
        <v>89</v>
      </c>
      <c r="C1465" t="s">
        <v>90</v>
      </c>
      <c r="D1465">
        <v>25</v>
      </c>
      <c r="E1465">
        <v>14</v>
      </c>
      <c r="F1465">
        <v>3</v>
      </c>
      <c r="G1465" t="s">
        <v>16</v>
      </c>
      <c r="H1465" t="s">
        <v>48</v>
      </c>
      <c r="I1465" t="str">
        <f t="shared" si="66"/>
        <v>Larouche, Lyndon, Jr.(L)</v>
      </c>
      <c r="J1465" t="s">
        <v>253</v>
      </c>
      <c r="K1465" t="b">
        <v>0</v>
      </c>
      <c r="L1465">
        <v>1027</v>
      </c>
      <c r="M1465">
        <v>2773664</v>
      </c>
      <c r="N1465">
        <v>20171015</v>
      </c>
      <c r="O1465" t="s">
        <v>19</v>
      </c>
      <c r="P1465" t="str">
        <f>IF(VLOOKUP(A1465,'national-winners'!$A$2:$B$13,2,0)=H1465,"W","L")</f>
        <v>L</v>
      </c>
      <c r="Q1465">
        <f>MATCH(C1465,'state-winning-votes'!A:A,0)</f>
        <v>22</v>
      </c>
      <c r="R1465">
        <f>MATCH(A1465,'state-winning-votes'!$A$2:$L$2,0)</f>
        <v>6</v>
      </c>
      <c r="S1465" cm="1">
        <f t="array" ref="S1465">INDEX('state-winning-votes'!$A$1:$L$53,$Q1465,$R1465)</f>
        <v>1318639</v>
      </c>
      <c r="T1465">
        <f>INDEX('state-winning-votes'!$A$1:$L$53,MATCH($C1465,'state-winning-votes'!$A:$A,0),MATCH($A1465,'state-winning-votes'!$A$2:$L$2,0))</f>
        <v>1318639</v>
      </c>
      <c r="U1465" t="str">
        <f t="shared" si="67"/>
        <v>Clinton, Bill</v>
      </c>
      <c r="V1465" t="str">
        <f>_xlfn.XLOOKUP(INDEX('state-winning-votes'!$A$1:$L$53,MATCH($C1465,'state-winning-votes'!$A:$A,0),MATCH($A1465,'state-winning-votes'!$A$2:$L$2,0)),$L:$L,$H:$H)</f>
        <v>Clinton, Bill</v>
      </c>
      <c r="W1465" t="str">
        <f>VLOOKUP(A1465,'national-winners'!$A$2:$B$13,2,0)</f>
        <v>Clinton, Bill</v>
      </c>
      <c r="X1465" t="str">
        <f t="shared" si="68"/>
        <v xml:space="preserve"> Bill Clinton (W)</v>
      </c>
    </row>
    <row r="1466" spans="1:24" x14ac:dyDescent="0.25">
      <c r="A1466">
        <v>1992</v>
      </c>
      <c r="B1466" t="s">
        <v>89</v>
      </c>
      <c r="C1466" t="s">
        <v>90</v>
      </c>
      <c r="D1466">
        <v>25</v>
      </c>
      <c r="E1466">
        <v>14</v>
      </c>
      <c r="F1466">
        <v>3</v>
      </c>
      <c r="G1466" t="s">
        <v>16</v>
      </c>
      <c r="H1466" t="s">
        <v>254</v>
      </c>
      <c r="I1466" t="str">
        <f t="shared" si="66"/>
        <v>Brisben, J. Quinn(L)</v>
      </c>
      <c r="J1466" t="s">
        <v>255</v>
      </c>
      <c r="K1466" t="b">
        <v>0</v>
      </c>
      <c r="L1466">
        <v>13</v>
      </c>
      <c r="M1466">
        <v>2773664</v>
      </c>
      <c r="N1466">
        <v>20171015</v>
      </c>
      <c r="O1466" t="s">
        <v>19</v>
      </c>
      <c r="P1466" t="str">
        <f>IF(VLOOKUP(A1466,'national-winners'!$A$2:$B$13,2,0)=H1466,"W","L")</f>
        <v>L</v>
      </c>
      <c r="Q1466">
        <f>MATCH(C1466,'state-winning-votes'!A:A,0)</f>
        <v>22</v>
      </c>
      <c r="R1466">
        <f>MATCH(A1466,'state-winning-votes'!$A$2:$L$2,0)</f>
        <v>6</v>
      </c>
      <c r="S1466" cm="1">
        <f t="array" ref="S1466">INDEX('state-winning-votes'!$A$1:$L$53,$Q1466,$R1466)</f>
        <v>1318639</v>
      </c>
      <c r="T1466">
        <f>INDEX('state-winning-votes'!$A$1:$L$53,MATCH($C1466,'state-winning-votes'!$A:$A,0),MATCH($A1466,'state-winning-votes'!$A$2:$L$2,0))</f>
        <v>1318639</v>
      </c>
      <c r="U1466" t="str">
        <f t="shared" si="67"/>
        <v>Clinton, Bill</v>
      </c>
      <c r="V1466" t="str">
        <f>_xlfn.XLOOKUP(INDEX('state-winning-votes'!$A$1:$L$53,MATCH($C1466,'state-winning-votes'!$A:$A,0),MATCH($A1466,'state-winning-votes'!$A$2:$L$2,0)),$L:$L,$H:$H)</f>
        <v>Clinton, Bill</v>
      </c>
      <c r="W1466" t="str">
        <f>VLOOKUP(A1466,'national-winners'!$A$2:$B$13,2,0)</f>
        <v>Clinton, Bill</v>
      </c>
      <c r="X1466" t="str">
        <f t="shared" si="68"/>
        <v xml:space="preserve"> Bill Clinton (W)</v>
      </c>
    </row>
    <row r="1467" spans="1:24" x14ac:dyDescent="0.25">
      <c r="A1467">
        <v>1992</v>
      </c>
      <c r="B1467" t="s">
        <v>89</v>
      </c>
      <c r="C1467" t="s">
        <v>90</v>
      </c>
      <c r="D1467">
        <v>25</v>
      </c>
      <c r="E1467">
        <v>14</v>
      </c>
      <c r="F1467">
        <v>3</v>
      </c>
      <c r="G1467" t="s">
        <v>16</v>
      </c>
      <c r="H1467" t="s">
        <v>197</v>
      </c>
      <c r="I1467" t="str">
        <f t="shared" si="66"/>
        <v>Dodge, Earl(L)</v>
      </c>
      <c r="J1467" t="s">
        <v>25</v>
      </c>
      <c r="K1467" t="b">
        <v>0</v>
      </c>
      <c r="L1467">
        <v>2</v>
      </c>
      <c r="M1467">
        <v>2773664</v>
      </c>
      <c r="N1467">
        <v>20171015</v>
      </c>
      <c r="O1467" t="s">
        <v>19</v>
      </c>
      <c r="P1467" t="str">
        <f>IF(VLOOKUP(A1467,'national-winners'!$A$2:$B$13,2,0)=H1467,"W","L")</f>
        <v>L</v>
      </c>
      <c r="Q1467">
        <f>MATCH(C1467,'state-winning-votes'!A:A,0)</f>
        <v>22</v>
      </c>
      <c r="R1467">
        <f>MATCH(A1467,'state-winning-votes'!$A$2:$L$2,0)</f>
        <v>6</v>
      </c>
      <c r="S1467" cm="1">
        <f t="array" ref="S1467">INDEX('state-winning-votes'!$A$1:$L$53,$Q1467,$R1467)</f>
        <v>1318639</v>
      </c>
      <c r="T1467">
        <f>INDEX('state-winning-votes'!$A$1:$L$53,MATCH($C1467,'state-winning-votes'!$A:$A,0),MATCH($A1467,'state-winning-votes'!$A$2:$L$2,0))</f>
        <v>1318639</v>
      </c>
      <c r="U1467" t="str">
        <f t="shared" si="67"/>
        <v>Clinton, Bill</v>
      </c>
      <c r="V1467" t="str">
        <f>_xlfn.XLOOKUP(INDEX('state-winning-votes'!$A$1:$L$53,MATCH($C1467,'state-winning-votes'!$A:$A,0),MATCH($A1467,'state-winning-votes'!$A$2:$L$2,0)),$L:$L,$H:$H)</f>
        <v>Clinton, Bill</v>
      </c>
      <c r="W1467" t="str">
        <f>VLOOKUP(A1467,'national-winners'!$A$2:$B$13,2,0)</f>
        <v>Clinton, Bill</v>
      </c>
      <c r="X1467" t="str">
        <f t="shared" si="68"/>
        <v xml:space="preserve"> Bill Clinton (W)</v>
      </c>
    </row>
    <row r="1468" spans="1:24" x14ac:dyDescent="0.25">
      <c r="A1468">
        <v>1992</v>
      </c>
      <c r="B1468" t="s">
        <v>91</v>
      </c>
      <c r="C1468" t="s">
        <v>92</v>
      </c>
      <c r="D1468">
        <v>26</v>
      </c>
      <c r="E1468">
        <v>34</v>
      </c>
      <c r="F1468">
        <v>23</v>
      </c>
      <c r="G1468" t="s">
        <v>16</v>
      </c>
      <c r="H1468" t="s">
        <v>230</v>
      </c>
      <c r="I1468" t="str">
        <f t="shared" si="66"/>
        <v>Clinton, Bill(W)</v>
      </c>
      <c r="J1468" t="s">
        <v>18</v>
      </c>
      <c r="K1468" t="b">
        <v>0</v>
      </c>
      <c r="L1468">
        <v>1871182</v>
      </c>
      <c r="M1468">
        <v>4274673</v>
      </c>
      <c r="N1468">
        <v>20171015</v>
      </c>
      <c r="O1468" t="s">
        <v>19</v>
      </c>
      <c r="P1468" t="str">
        <f>IF(VLOOKUP(A1468,'national-winners'!$A$2:$B$13,2,0)=H1468,"W","L")</f>
        <v>W</v>
      </c>
      <c r="Q1468">
        <f>MATCH(C1468,'state-winning-votes'!A:A,0)</f>
        <v>25</v>
      </c>
      <c r="R1468">
        <f>MATCH(A1468,'state-winning-votes'!$A$2:$L$2,0)</f>
        <v>6</v>
      </c>
      <c r="S1468" cm="1">
        <f t="array" ref="S1468">INDEX('state-winning-votes'!$A$1:$L$53,$Q1468,$R1468)</f>
        <v>1871182</v>
      </c>
      <c r="T1468">
        <f>INDEX('state-winning-votes'!$A$1:$L$53,MATCH($C1468,'state-winning-votes'!$A:$A,0),MATCH($A1468,'state-winning-votes'!$A$2:$L$2,0))</f>
        <v>1871182</v>
      </c>
      <c r="U1468" t="str">
        <f t="shared" si="67"/>
        <v>Clinton, Bill</v>
      </c>
      <c r="V1468" t="str">
        <f>_xlfn.XLOOKUP(INDEX('state-winning-votes'!$A$1:$L$53,MATCH($C1468,'state-winning-votes'!$A:$A,0),MATCH($A1468,'state-winning-votes'!$A$2:$L$2,0)),$L:$L,$H:$H)</f>
        <v>Clinton, Bill</v>
      </c>
      <c r="W1468" t="str">
        <f>VLOOKUP(A1468,'national-winners'!$A$2:$B$13,2,0)</f>
        <v>Clinton, Bill</v>
      </c>
      <c r="X1468" t="str">
        <f t="shared" si="68"/>
        <v xml:space="preserve"> Bill Clinton (W)</v>
      </c>
    </row>
    <row r="1469" spans="1:24" x14ac:dyDescent="0.25">
      <c r="A1469">
        <v>1992</v>
      </c>
      <c r="B1469" t="s">
        <v>91</v>
      </c>
      <c r="C1469" t="s">
        <v>92</v>
      </c>
      <c r="D1469">
        <v>26</v>
      </c>
      <c r="E1469">
        <v>34</v>
      </c>
      <c r="F1469">
        <v>23</v>
      </c>
      <c r="G1469" t="s">
        <v>16</v>
      </c>
      <c r="H1469" t="s">
        <v>207</v>
      </c>
      <c r="I1469" t="str">
        <f t="shared" si="66"/>
        <v>Bush, George H.W.(L)</v>
      </c>
      <c r="J1469" t="s">
        <v>21</v>
      </c>
      <c r="K1469" t="b">
        <v>0</v>
      </c>
      <c r="L1469">
        <v>1554940</v>
      </c>
      <c r="M1469">
        <v>4274673</v>
      </c>
      <c r="N1469">
        <v>20171015</v>
      </c>
      <c r="O1469" t="s">
        <v>19</v>
      </c>
      <c r="P1469" t="str">
        <f>IF(VLOOKUP(A1469,'national-winners'!$A$2:$B$13,2,0)=H1469,"W","L")</f>
        <v>L</v>
      </c>
      <c r="Q1469">
        <f>MATCH(C1469,'state-winning-votes'!A:A,0)</f>
        <v>25</v>
      </c>
      <c r="R1469">
        <f>MATCH(A1469,'state-winning-votes'!$A$2:$L$2,0)</f>
        <v>6</v>
      </c>
      <c r="S1469" cm="1">
        <f t="array" ref="S1469">INDEX('state-winning-votes'!$A$1:$L$53,$Q1469,$R1469)</f>
        <v>1871182</v>
      </c>
      <c r="T1469">
        <f>INDEX('state-winning-votes'!$A$1:$L$53,MATCH($C1469,'state-winning-votes'!$A:$A,0),MATCH($A1469,'state-winning-votes'!$A$2:$L$2,0))</f>
        <v>1871182</v>
      </c>
      <c r="U1469" t="str">
        <f t="shared" si="67"/>
        <v>Clinton, Bill</v>
      </c>
      <c r="V1469" t="str">
        <f>_xlfn.XLOOKUP(INDEX('state-winning-votes'!$A$1:$L$53,MATCH($C1469,'state-winning-votes'!$A:$A,0),MATCH($A1469,'state-winning-votes'!$A$2:$L$2,0)),$L:$L,$H:$H)</f>
        <v>Clinton, Bill</v>
      </c>
      <c r="W1469" t="str">
        <f>VLOOKUP(A1469,'national-winners'!$A$2:$B$13,2,0)</f>
        <v>Clinton, Bill</v>
      </c>
      <c r="X1469" t="str">
        <f t="shared" si="68"/>
        <v xml:space="preserve"> Bill Clinton (W)</v>
      </c>
    </row>
    <row r="1470" spans="1:24" x14ac:dyDescent="0.25">
      <c r="A1470">
        <v>1992</v>
      </c>
      <c r="B1470" t="s">
        <v>91</v>
      </c>
      <c r="C1470" t="s">
        <v>92</v>
      </c>
      <c r="D1470">
        <v>26</v>
      </c>
      <c r="E1470">
        <v>34</v>
      </c>
      <c r="F1470">
        <v>23</v>
      </c>
      <c r="G1470" t="s">
        <v>16</v>
      </c>
      <c r="H1470" t="s">
        <v>231</v>
      </c>
      <c r="I1470" t="str">
        <f t="shared" si="66"/>
        <v>Perot, Ross(L)</v>
      </c>
      <c r="J1470" t="s">
        <v>35</v>
      </c>
      <c r="K1470" t="b">
        <v>0</v>
      </c>
      <c r="L1470">
        <v>824813</v>
      </c>
      <c r="M1470">
        <v>4274673</v>
      </c>
      <c r="N1470">
        <v>20171015</v>
      </c>
      <c r="O1470" t="s">
        <v>19</v>
      </c>
      <c r="P1470" t="str">
        <f>IF(VLOOKUP(A1470,'national-winners'!$A$2:$B$13,2,0)=H1470,"W","L")</f>
        <v>L</v>
      </c>
      <c r="Q1470">
        <f>MATCH(C1470,'state-winning-votes'!A:A,0)</f>
        <v>25</v>
      </c>
      <c r="R1470">
        <f>MATCH(A1470,'state-winning-votes'!$A$2:$L$2,0)</f>
        <v>6</v>
      </c>
      <c r="S1470" cm="1">
        <f t="array" ref="S1470">INDEX('state-winning-votes'!$A$1:$L$53,$Q1470,$R1470)</f>
        <v>1871182</v>
      </c>
      <c r="T1470">
        <f>INDEX('state-winning-votes'!$A$1:$L$53,MATCH($C1470,'state-winning-votes'!$A:$A,0),MATCH($A1470,'state-winning-votes'!$A$2:$L$2,0))</f>
        <v>1871182</v>
      </c>
      <c r="U1470" t="str">
        <f t="shared" si="67"/>
        <v>Clinton, Bill</v>
      </c>
      <c r="V1470" t="str">
        <f>_xlfn.XLOOKUP(INDEX('state-winning-votes'!$A$1:$L$53,MATCH($C1470,'state-winning-votes'!$A:$A,0),MATCH($A1470,'state-winning-votes'!$A$2:$L$2,0)),$L:$L,$H:$H)</f>
        <v>Clinton, Bill</v>
      </c>
      <c r="W1470" t="str">
        <f>VLOOKUP(A1470,'national-winners'!$A$2:$B$13,2,0)</f>
        <v>Clinton, Bill</v>
      </c>
      <c r="X1470" t="str">
        <f t="shared" si="68"/>
        <v xml:space="preserve"> Bill Clinton (W)</v>
      </c>
    </row>
    <row r="1471" spans="1:24" x14ac:dyDescent="0.25">
      <c r="A1471">
        <v>1992</v>
      </c>
      <c r="B1471" t="s">
        <v>91</v>
      </c>
      <c r="C1471" t="s">
        <v>92</v>
      </c>
      <c r="D1471">
        <v>26</v>
      </c>
      <c r="E1471">
        <v>34</v>
      </c>
      <c r="F1471">
        <v>23</v>
      </c>
      <c r="G1471" t="s">
        <v>16</v>
      </c>
      <c r="H1471" t="s">
        <v>232</v>
      </c>
      <c r="I1471" t="str">
        <f t="shared" si="66"/>
        <v>Marrou, Andre(L)</v>
      </c>
      <c r="J1471" t="s">
        <v>29</v>
      </c>
      <c r="K1471" t="b">
        <v>0</v>
      </c>
      <c r="L1471">
        <v>10175</v>
      </c>
      <c r="M1471">
        <v>4274673</v>
      </c>
      <c r="N1471">
        <v>20171015</v>
      </c>
      <c r="O1471" t="s">
        <v>19</v>
      </c>
      <c r="P1471" t="str">
        <f>IF(VLOOKUP(A1471,'national-winners'!$A$2:$B$13,2,0)=H1471,"W","L")</f>
        <v>L</v>
      </c>
      <c r="Q1471">
        <f>MATCH(C1471,'state-winning-votes'!A:A,0)</f>
        <v>25</v>
      </c>
      <c r="R1471">
        <f>MATCH(A1471,'state-winning-votes'!$A$2:$L$2,0)</f>
        <v>6</v>
      </c>
      <c r="S1471" cm="1">
        <f t="array" ref="S1471">INDEX('state-winning-votes'!$A$1:$L$53,$Q1471,$R1471)</f>
        <v>1871182</v>
      </c>
      <c r="T1471">
        <f>INDEX('state-winning-votes'!$A$1:$L$53,MATCH($C1471,'state-winning-votes'!$A:$A,0),MATCH($A1471,'state-winning-votes'!$A$2:$L$2,0))</f>
        <v>1871182</v>
      </c>
      <c r="U1471" t="str">
        <f t="shared" si="67"/>
        <v>Clinton, Bill</v>
      </c>
      <c r="V1471" t="str">
        <f>_xlfn.XLOOKUP(INDEX('state-winning-votes'!$A$1:$L$53,MATCH($C1471,'state-winning-votes'!$A:$A,0),MATCH($A1471,'state-winning-votes'!$A$2:$L$2,0)),$L:$L,$H:$H)</f>
        <v>Clinton, Bill</v>
      </c>
      <c r="W1471" t="str">
        <f>VLOOKUP(A1471,'national-winners'!$A$2:$B$13,2,0)</f>
        <v>Clinton, Bill</v>
      </c>
      <c r="X1471" t="str">
        <f t="shared" si="68"/>
        <v xml:space="preserve"> Bill Clinton (W)</v>
      </c>
    </row>
    <row r="1472" spans="1:24" x14ac:dyDescent="0.25">
      <c r="A1472">
        <v>1992</v>
      </c>
      <c r="B1472" t="s">
        <v>91</v>
      </c>
      <c r="C1472" t="s">
        <v>92</v>
      </c>
      <c r="D1472">
        <v>26</v>
      </c>
      <c r="E1472">
        <v>34</v>
      </c>
      <c r="F1472">
        <v>23</v>
      </c>
      <c r="G1472" t="s">
        <v>16</v>
      </c>
      <c r="H1472" t="s">
        <v>238</v>
      </c>
      <c r="I1472" t="str">
        <f t="shared" si="66"/>
        <v>Phillips, Howard(L)</v>
      </c>
      <c r="J1472" t="s">
        <v>256</v>
      </c>
      <c r="K1472" t="b">
        <v>0</v>
      </c>
      <c r="L1472">
        <v>8263</v>
      </c>
      <c r="M1472">
        <v>4274673</v>
      </c>
      <c r="N1472">
        <v>20171015</v>
      </c>
      <c r="O1472" t="s">
        <v>19</v>
      </c>
      <c r="P1472" t="str">
        <f>IF(VLOOKUP(A1472,'national-winners'!$A$2:$B$13,2,0)=H1472,"W","L")</f>
        <v>L</v>
      </c>
      <c r="Q1472">
        <f>MATCH(C1472,'state-winning-votes'!A:A,0)</f>
        <v>25</v>
      </c>
      <c r="R1472">
        <f>MATCH(A1472,'state-winning-votes'!$A$2:$L$2,0)</f>
        <v>6</v>
      </c>
      <c r="S1472" cm="1">
        <f t="array" ref="S1472">INDEX('state-winning-votes'!$A$1:$L$53,$Q1472,$R1472)</f>
        <v>1871182</v>
      </c>
      <c r="T1472">
        <f>INDEX('state-winning-votes'!$A$1:$L$53,MATCH($C1472,'state-winning-votes'!$A:$A,0),MATCH($A1472,'state-winning-votes'!$A$2:$L$2,0))</f>
        <v>1871182</v>
      </c>
      <c r="U1472" t="str">
        <f t="shared" si="67"/>
        <v>Clinton, Bill</v>
      </c>
      <c r="V1472" t="str">
        <f>_xlfn.XLOOKUP(INDEX('state-winning-votes'!$A$1:$L$53,MATCH($C1472,'state-winning-votes'!$A:$A,0),MATCH($A1472,'state-winning-votes'!$A$2:$L$2,0)),$L:$L,$H:$H)</f>
        <v>Clinton, Bill</v>
      </c>
      <c r="W1472" t="str">
        <f>VLOOKUP(A1472,'national-winners'!$A$2:$B$13,2,0)</f>
        <v>Clinton, Bill</v>
      </c>
      <c r="X1472" t="str">
        <f t="shared" si="68"/>
        <v xml:space="preserve"> Bill Clinton (W)</v>
      </c>
    </row>
    <row r="1473" spans="1:24" x14ac:dyDescent="0.25">
      <c r="A1473">
        <v>1992</v>
      </c>
      <c r="B1473" t="s">
        <v>91</v>
      </c>
      <c r="C1473" t="s">
        <v>92</v>
      </c>
      <c r="D1473">
        <v>26</v>
      </c>
      <c r="E1473">
        <v>34</v>
      </c>
      <c r="F1473">
        <v>23</v>
      </c>
      <c r="G1473" t="s">
        <v>16</v>
      </c>
      <c r="H1473" t="s">
        <v>236</v>
      </c>
      <c r="I1473" t="str">
        <f t="shared" si="66"/>
        <v>Hagelin, John(L)</v>
      </c>
      <c r="J1473" t="s">
        <v>237</v>
      </c>
      <c r="K1473" t="b">
        <v>0</v>
      </c>
      <c r="L1473">
        <v>2954</v>
      </c>
      <c r="M1473">
        <v>4274673</v>
      </c>
      <c r="N1473">
        <v>20171015</v>
      </c>
      <c r="O1473" t="s">
        <v>19</v>
      </c>
      <c r="P1473" t="str">
        <f>IF(VLOOKUP(A1473,'national-winners'!$A$2:$B$13,2,0)=H1473,"W","L")</f>
        <v>L</v>
      </c>
      <c r="Q1473">
        <f>MATCH(C1473,'state-winning-votes'!A:A,0)</f>
        <v>25</v>
      </c>
      <c r="R1473">
        <f>MATCH(A1473,'state-winning-votes'!$A$2:$L$2,0)</f>
        <v>6</v>
      </c>
      <c r="S1473" cm="1">
        <f t="array" ref="S1473">INDEX('state-winning-votes'!$A$1:$L$53,$Q1473,$R1473)</f>
        <v>1871182</v>
      </c>
      <c r="T1473">
        <f>INDEX('state-winning-votes'!$A$1:$L$53,MATCH($C1473,'state-winning-votes'!$A:$A,0),MATCH($A1473,'state-winning-votes'!$A$2:$L$2,0))</f>
        <v>1871182</v>
      </c>
      <c r="U1473" t="str">
        <f t="shared" si="67"/>
        <v>Clinton, Bill</v>
      </c>
      <c r="V1473" t="str">
        <f>_xlfn.XLOOKUP(INDEX('state-winning-votes'!$A$1:$L$53,MATCH($C1473,'state-winning-votes'!$A:$A,0),MATCH($A1473,'state-winning-votes'!$A$2:$L$2,0)),$L:$L,$H:$H)</f>
        <v>Clinton, Bill</v>
      </c>
      <c r="W1473" t="str">
        <f>VLOOKUP(A1473,'national-winners'!$A$2:$B$13,2,0)</f>
        <v>Clinton, Bill</v>
      </c>
      <c r="X1473" t="str">
        <f t="shared" si="68"/>
        <v xml:space="preserve"> Bill Clinton (W)</v>
      </c>
    </row>
    <row r="1474" spans="1:24" x14ac:dyDescent="0.25">
      <c r="A1474">
        <v>1992</v>
      </c>
      <c r="B1474" t="s">
        <v>91</v>
      </c>
      <c r="C1474" t="s">
        <v>92</v>
      </c>
      <c r="D1474">
        <v>26</v>
      </c>
      <c r="E1474">
        <v>34</v>
      </c>
      <c r="F1474">
        <v>23</v>
      </c>
      <c r="G1474" t="s">
        <v>16</v>
      </c>
      <c r="H1474" t="s">
        <v>257</v>
      </c>
      <c r="I1474" t="str">
        <f t="shared" si="66"/>
        <v>Halyard, Helen(L)</v>
      </c>
      <c r="J1474" t="s">
        <v>170</v>
      </c>
      <c r="K1474" t="b">
        <v>0</v>
      </c>
      <c r="L1474">
        <v>1432</v>
      </c>
      <c r="M1474">
        <v>4274673</v>
      </c>
      <c r="N1474">
        <v>20171015</v>
      </c>
      <c r="O1474" t="s">
        <v>19</v>
      </c>
      <c r="P1474" t="str">
        <f>IF(VLOOKUP(A1474,'national-winners'!$A$2:$B$13,2,0)=H1474,"W","L")</f>
        <v>L</v>
      </c>
      <c r="Q1474">
        <f>MATCH(C1474,'state-winning-votes'!A:A,0)</f>
        <v>25</v>
      </c>
      <c r="R1474">
        <f>MATCH(A1474,'state-winning-votes'!$A$2:$L$2,0)</f>
        <v>6</v>
      </c>
      <c r="S1474" cm="1">
        <f t="array" ref="S1474">INDEX('state-winning-votes'!$A$1:$L$53,$Q1474,$R1474)</f>
        <v>1871182</v>
      </c>
      <c r="T1474">
        <f>INDEX('state-winning-votes'!$A$1:$L$53,MATCH($C1474,'state-winning-votes'!$A:$A,0),MATCH($A1474,'state-winning-votes'!$A$2:$L$2,0))</f>
        <v>1871182</v>
      </c>
      <c r="U1474" t="str">
        <f t="shared" si="67"/>
        <v>Clinton, Bill</v>
      </c>
      <c r="V1474" t="str">
        <f>_xlfn.XLOOKUP(INDEX('state-winning-votes'!$A$1:$L$53,MATCH($C1474,'state-winning-votes'!$A:$A,0),MATCH($A1474,'state-winning-votes'!$A$2:$L$2,0)),$L:$L,$H:$H)</f>
        <v>Clinton, Bill</v>
      </c>
      <c r="W1474" t="str">
        <f>VLOOKUP(A1474,'national-winners'!$A$2:$B$13,2,0)</f>
        <v>Clinton, Bill</v>
      </c>
      <c r="X1474" t="str">
        <f t="shared" si="68"/>
        <v xml:space="preserve"> Bill Clinton (W)</v>
      </c>
    </row>
    <row r="1475" spans="1:24" x14ac:dyDescent="0.25">
      <c r="A1475">
        <v>1992</v>
      </c>
      <c r="B1475" t="s">
        <v>91</v>
      </c>
      <c r="C1475" t="s">
        <v>92</v>
      </c>
      <c r="D1475">
        <v>26</v>
      </c>
      <c r="E1475">
        <v>34</v>
      </c>
      <c r="F1475">
        <v>23</v>
      </c>
      <c r="G1475" t="s">
        <v>16</v>
      </c>
      <c r="I1475" t="str">
        <f t="shared" ref="I1475:I1538" si="69">H1475&amp;"("&amp;P1475&amp;")"</f>
        <v>(L)</v>
      </c>
      <c r="K1475" t="b">
        <v>1</v>
      </c>
      <c r="L1475">
        <v>914</v>
      </c>
      <c r="M1475">
        <v>4274673</v>
      </c>
      <c r="N1475">
        <v>20171015</v>
      </c>
      <c r="O1475" t="s">
        <v>19</v>
      </c>
      <c r="P1475" t="str">
        <f>IF(VLOOKUP(A1475,'national-winners'!$A$2:$B$13,2,0)=H1475,"W","L")</f>
        <v>L</v>
      </c>
      <c r="Q1475">
        <f>MATCH(C1475,'state-winning-votes'!A:A,0)</f>
        <v>25</v>
      </c>
      <c r="R1475">
        <f>MATCH(A1475,'state-winning-votes'!$A$2:$L$2,0)</f>
        <v>6</v>
      </c>
      <c r="S1475" cm="1">
        <f t="array" ref="S1475">INDEX('state-winning-votes'!$A$1:$L$53,$Q1475,$R1475)</f>
        <v>1871182</v>
      </c>
      <c r="T1475">
        <f>INDEX('state-winning-votes'!$A$1:$L$53,MATCH($C1475,'state-winning-votes'!$A:$A,0),MATCH($A1475,'state-winning-votes'!$A$2:$L$2,0))</f>
        <v>1871182</v>
      </c>
      <c r="U1475" t="str">
        <f t="shared" ref="U1475:U1538" si="70">_xlfn.XLOOKUP(T1475,L:L,H:H)</f>
        <v>Clinton, Bill</v>
      </c>
      <c r="V1475" t="str">
        <f>_xlfn.XLOOKUP(INDEX('state-winning-votes'!$A$1:$L$53,MATCH($C1475,'state-winning-votes'!$A:$A,0),MATCH($A1475,'state-winning-votes'!$A$2:$L$2,0)),$L:$L,$H:$H)</f>
        <v>Clinton, Bill</v>
      </c>
      <c r="W1475" t="str">
        <f>VLOOKUP(A1475,'national-winners'!$A$2:$B$13,2,0)</f>
        <v>Clinton, Bill</v>
      </c>
      <c r="X1475" t="str">
        <f t="shared" ref="X1475:X1538" si="71">IFERROR(RIGHT(V1475,LEN(V1475)-SEARCH(",",V1475))&amp;" "&amp;LEFT(V1475,SEARCH(",",V1475)-1)&amp;" (W)","NULL")</f>
        <v xml:space="preserve"> Bill Clinton (W)</v>
      </c>
    </row>
    <row r="1476" spans="1:24" x14ac:dyDescent="0.25">
      <c r="A1476">
        <v>1992</v>
      </c>
      <c r="B1476" t="s">
        <v>94</v>
      </c>
      <c r="C1476" t="s">
        <v>95</v>
      </c>
      <c r="D1476">
        <v>27</v>
      </c>
      <c r="E1476">
        <v>41</v>
      </c>
      <c r="F1476">
        <v>33</v>
      </c>
      <c r="G1476" t="s">
        <v>16</v>
      </c>
      <c r="H1476" t="s">
        <v>230</v>
      </c>
      <c r="I1476" t="str">
        <f t="shared" si="69"/>
        <v>Clinton, Bill(W)</v>
      </c>
      <c r="J1476" t="s">
        <v>18</v>
      </c>
      <c r="K1476" t="b">
        <v>0</v>
      </c>
      <c r="L1476">
        <v>1020997</v>
      </c>
      <c r="M1476">
        <v>2347948</v>
      </c>
      <c r="N1476">
        <v>20171015</v>
      </c>
      <c r="O1476" t="s">
        <v>19</v>
      </c>
      <c r="P1476" t="str">
        <f>IF(VLOOKUP(A1476,'national-winners'!$A$2:$B$13,2,0)=H1476,"W","L")</f>
        <v>W</v>
      </c>
      <c r="Q1476">
        <f>MATCH(C1476,'state-winning-votes'!A:A,0)</f>
        <v>26</v>
      </c>
      <c r="R1476">
        <f>MATCH(A1476,'state-winning-votes'!$A$2:$L$2,0)</f>
        <v>6</v>
      </c>
      <c r="S1476" cm="1">
        <f t="array" ref="S1476">INDEX('state-winning-votes'!$A$1:$L$53,$Q1476,$R1476)</f>
        <v>1020997</v>
      </c>
      <c r="T1476">
        <f>INDEX('state-winning-votes'!$A$1:$L$53,MATCH($C1476,'state-winning-votes'!$A:$A,0),MATCH($A1476,'state-winning-votes'!$A$2:$L$2,0))</f>
        <v>1020997</v>
      </c>
      <c r="U1476" t="str">
        <f t="shared" si="70"/>
        <v>Clinton, Bill</v>
      </c>
      <c r="V1476" t="str">
        <f>_xlfn.XLOOKUP(INDEX('state-winning-votes'!$A$1:$L$53,MATCH($C1476,'state-winning-votes'!$A:$A,0),MATCH($A1476,'state-winning-votes'!$A$2:$L$2,0)),$L:$L,$H:$H)</f>
        <v>Clinton, Bill</v>
      </c>
      <c r="W1476" t="str">
        <f>VLOOKUP(A1476,'national-winners'!$A$2:$B$13,2,0)</f>
        <v>Clinton, Bill</v>
      </c>
      <c r="X1476" t="str">
        <f t="shared" si="71"/>
        <v xml:space="preserve"> Bill Clinton (W)</v>
      </c>
    </row>
    <row r="1477" spans="1:24" x14ac:dyDescent="0.25">
      <c r="A1477">
        <v>1992</v>
      </c>
      <c r="B1477" t="s">
        <v>94</v>
      </c>
      <c r="C1477" t="s">
        <v>95</v>
      </c>
      <c r="D1477">
        <v>27</v>
      </c>
      <c r="E1477">
        <v>41</v>
      </c>
      <c r="F1477">
        <v>33</v>
      </c>
      <c r="G1477" t="s">
        <v>16</v>
      </c>
      <c r="H1477" t="s">
        <v>207</v>
      </c>
      <c r="I1477" t="str">
        <f t="shared" si="69"/>
        <v>Bush, George H.W.(L)</v>
      </c>
      <c r="J1477" t="s">
        <v>21</v>
      </c>
      <c r="K1477" t="b">
        <v>0</v>
      </c>
      <c r="L1477">
        <v>747841</v>
      </c>
      <c r="M1477">
        <v>2347948</v>
      </c>
      <c r="N1477">
        <v>20171015</v>
      </c>
      <c r="O1477" t="s">
        <v>19</v>
      </c>
      <c r="P1477" t="str">
        <f>IF(VLOOKUP(A1477,'national-winners'!$A$2:$B$13,2,0)=H1477,"W","L")</f>
        <v>L</v>
      </c>
      <c r="Q1477">
        <f>MATCH(C1477,'state-winning-votes'!A:A,0)</f>
        <v>26</v>
      </c>
      <c r="R1477">
        <f>MATCH(A1477,'state-winning-votes'!$A$2:$L$2,0)</f>
        <v>6</v>
      </c>
      <c r="S1477" cm="1">
        <f t="array" ref="S1477">INDEX('state-winning-votes'!$A$1:$L$53,$Q1477,$R1477)</f>
        <v>1020997</v>
      </c>
      <c r="T1477">
        <f>INDEX('state-winning-votes'!$A$1:$L$53,MATCH($C1477,'state-winning-votes'!$A:$A,0),MATCH($A1477,'state-winning-votes'!$A$2:$L$2,0))</f>
        <v>1020997</v>
      </c>
      <c r="U1477" t="str">
        <f t="shared" si="70"/>
        <v>Clinton, Bill</v>
      </c>
      <c r="V1477" t="str">
        <f>_xlfn.XLOOKUP(INDEX('state-winning-votes'!$A$1:$L$53,MATCH($C1477,'state-winning-votes'!$A:$A,0),MATCH($A1477,'state-winning-votes'!$A$2:$L$2,0)),$L:$L,$H:$H)</f>
        <v>Clinton, Bill</v>
      </c>
      <c r="W1477" t="str">
        <f>VLOOKUP(A1477,'national-winners'!$A$2:$B$13,2,0)</f>
        <v>Clinton, Bill</v>
      </c>
      <c r="X1477" t="str">
        <f t="shared" si="71"/>
        <v xml:space="preserve"> Bill Clinton (W)</v>
      </c>
    </row>
    <row r="1478" spans="1:24" x14ac:dyDescent="0.25">
      <c r="A1478">
        <v>1992</v>
      </c>
      <c r="B1478" t="s">
        <v>94</v>
      </c>
      <c r="C1478" t="s">
        <v>95</v>
      </c>
      <c r="D1478">
        <v>27</v>
      </c>
      <c r="E1478">
        <v>41</v>
      </c>
      <c r="F1478">
        <v>33</v>
      </c>
      <c r="G1478" t="s">
        <v>16</v>
      </c>
      <c r="H1478" t="s">
        <v>231</v>
      </c>
      <c r="I1478" t="str">
        <f t="shared" si="69"/>
        <v>Perot, Ross(L)</v>
      </c>
      <c r="J1478" t="s">
        <v>35</v>
      </c>
      <c r="K1478" t="b">
        <v>0</v>
      </c>
      <c r="L1478">
        <v>562506</v>
      </c>
      <c r="M1478">
        <v>2347948</v>
      </c>
      <c r="N1478">
        <v>20171015</v>
      </c>
      <c r="O1478" t="s">
        <v>19</v>
      </c>
      <c r="P1478" t="str">
        <f>IF(VLOOKUP(A1478,'national-winners'!$A$2:$B$13,2,0)=H1478,"W","L")</f>
        <v>L</v>
      </c>
      <c r="Q1478">
        <f>MATCH(C1478,'state-winning-votes'!A:A,0)</f>
        <v>26</v>
      </c>
      <c r="R1478">
        <f>MATCH(A1478,'state-winning-votes'!$A$2:$L$2,0)</f>
        <v>6</v>
      </c>
      <c r="S1478" cm="1">
        <f t="array" ref="S1478">INDEX('state-winning-votes'!$A$1:$L$53,$Q1478,$R1478)</f>
        <v>1020997</v>
      </c>
      <c r="T1478">
        <f>INDEX('state-winning-votes'!$A$1:$L$53,MATCH($C1478,'state-winning-votes'!$A:$A,0),MATCH($A1478,'state-winning-votes'!$A$2:$L$2,0))</f>
        <v>1020997</v>
      </c>
      <c r="U1478" t="str">
        <f t="shared" si="70"/>
        <v>Clinton, Bill</v>
      </c>
      <c r="V1478" t="str">
        <f>_xlfn.XLOOKUP(INDEX('state-winning-votes'!$A$1:$L$53,MATCH($C1478,'state-winning-votes'!$A:$A,0),MATCH($A1478,'state-winning-votes'!$A$2:$L$2,0)),$L:$L,$H:$H)</f>
        <v>Clinton, Bill</v>
      </c>
      <c r="W1478" t="str">
        <f>VLOOKUP(A1478,'national-winners'!$A$2:$B$13,2,0)</f>
        <v>Clinton, Bill</v>
      </c>
      <c r="X1478" t="str">
        <f t="shared" si="71"/>
        <v xml:space="preserve"> Bill Clinton (W)</v>
      </c>
    </row>
    <row r="1479" spans="1:24" x14ac:dyDescent="0.25">
      <c r="A1479">
        <v>1992</v>
      </c>
      <c r="B1479" t="s">
        <v>94</v>
      </c>
      <c r="C1479" t="s">
        <v>95</v>
      </c>
      <c r="D1479">
        <v>27</v>
      </c>
      <c r="E1479">
        <v>41</v>
      </c>
      <c r="F1479">
        <v>33</v>
      </c>
      <c r="G1479" t="s">
        <v>16</v>
      </c>
      <c r="H1479" t="s">
        <v>232</v>
      </c>
      <c r="I1479" t="str">
        <f t="shared" si="69"/>
        <v>Marrou, Andre(L)</v>
      </c>
      <c r="J1479" t="s">
        <v>29</v>
      </c>
      <c r="K1479" t="b">
        <v>0</v>
      </c>
      <c r="L1479">
        <v>3374</v>
      </c>
      <c r="M1479">
        <v>2347948</v>
      </c>
      <c r="N1479">
        <v>20171015</v>
      </c>
      <c r="O1479" t="s">
        <v>19</v>
      </c>
      <c r="P1479" t="str">
        <f>IF(VLOOKUP(A1479,'national-winners'!$A$2:$B$13,2,0)=H1479,"W","L")</f>
        <v>L</v>
      </c>
      <c r="Q1479">
        <f>MATCH(C1479,'state-winning-votes'!A:A,0)</f>
        <v>26</v>
      </c>
      <c r="R1479">
        <f>MATCH(A1479,'state-winning-votes'!$A$2:$L$2,0)</f>
        <v>6</v>
      </c>
      <c r="S1479" cm="1">
        <f t="array" ref="S1479">INDEX('state-winning-votes'!$A$1:$L$53,$Q1479,$R1479)</f>
        <v>1020997</v>
      </c>
      <c r="T1479">
        <f>INDEX('state-winning-votes'!$A$1:$L$53,MATCH($C1479,'state-winning-votes'!$A:$A,0),MATCH($A1479,'state-winning-votes'!$A$2:$L$2,0))</f>
        <v>1020997</v>
      </c>
      <c r="U1479" t="str">
        <f t="shared" si="70"/>
        <v>Clinton, Bill</v>
      </c>
      <c r="V1479" t="str">
        <f>_xlfn.XLOOKUP(INDEX('state-winning-votes'!$A$1:$L$53,MATCH($C1479,'state-winning-votes'!$A:$A,0),MATCH($A1479,'state-winning-votes'!$A$2:$L$2,0)),$L:$L,$H:$H)</f>
        <v>Clinton, Bill</v>
      </c>
      <c r="W1479" t="str">
        <f>VLOOKUP(A1479,'national-winners'!$A$2:$B$13,2,0)</f>
        <v>Clinton, Bill</v>
      </c>
      <c r="X1479" t="str">
        <f t="shared" si="71"/>
        <v xml:space="preserve"> Bill Clinton (W)</v>
      </c>
    </row>
    <row r="1480" spans="1:24" x14ac:dyDescent="0.25">
      <c r="A1480">
        <v>1992</v>
      </c>
      <c r="B1480" t="s">
        <v>94</v>
      </c>
      <c r="C1480" t="s">
        <v>95</v>
      </c>
      <c r="D1480">
        <v>27</v>
      </c>
      <c r="E1480">
        <v>41</v>
      </c>
      <c r="F1480">
        <v>33</v>
      </c>
      <c r="G1480" t="s">
        <v>16</v>
      </c>
      <c r="H1480" t="s">
        <v>233</v>
      </c>
      <c r="I1480" t="str">
        <f t="shared" si="69"/>
        <v>Gritz, James ""Bo""(L)</v>
      </c>
      <c r="J1480" t="s">
        <v>134</v>
      </c>
      <c r="K1480" t="b">
        <v>0</v>
      </c>
      <c r="L1480">
        <v>3363</v>
      </c>
      <c r="M1480">
        <v>2347948</v>
      </c>
      <c r="N1480">
        <v>20171015</v>
      </c>
      <c r="O1480" t="s">
        <v>19</v>
      </c>
      <c r="P1480" t="str">
        <f>IF(VLOOKUP(A1480,'national-winners'!$A$2:$B$13,2,0)=H1480,"W","L")</f>
        <v>L</v>
      </c>
      <c r="Q1480">
        <f>MATCH(C1480,'state-winning-votes'!A:A,0)</f>
        <v>26</v>
      </c>
      <c r="R1480">
        <f>MATCH(A1480,'state-winning-votes'!$A$2:$L$2,0)</f>
        <v>6</v>
      </c>
      <c r="S1480" cm="1">
        <f t="array" ref="S1480">INDEX('state-winning-votes'!$A$1:$L$53,$Q1480,$R1480)</f>
        <v>1020997</v>
      </c>
      <c r="T1480">
        <f>INDEX('state-winning-votes'!$A$1:$L$53,MATCH($C1480,'state-winning-votes'!$A:$A,0),MATCH($A1480,'state-winning-votes'!$A$2:$L$2,0))</f>
        <v>1020997</v>
      </c>
      <c r="U1480" t="str">
        <f t="shared" si="70"/>
        <v>Clinton, Bill</v>
      </c>
      <c r="V1480" t="str">
        <f>_xlfn.XLOOKUP(INDEX('state-winning-votes'!$A$1:$L$53,MATCH($C1480,'state-winning-votes'!$A:$A,0),MATCH($A1480,'state-winning-votes'!$A$2:$L$2,0)),$L:$L,$H:$H)</f>
        <v>Clinton, Bill</v>
      </c>
      <c r="W1480" t="str">
        <f>VLOOKUP(A1480,'national-winners'!$A$2:$B$13,2,0)</f>
        <v>Clinton, Bill</v>
      </c>
      <c r="X1480" t="str">
        <f t="shared" si="71"/>
        <v xml:space="preserve"> Bill Clinton (W)</v>
      </c>
    </row>
    <row r="1481" spans="1:24" x14ac:dyDescent="0.25">
      <c r="A1481">
        <v>1992</v>
      </c>
      <c r="B1481" t="s">
        <v>94</v>
      </c>
      <c r="C1481" t="s">
        <v>95</v>
      </c>
      <c r="D1481">
        <v>27</v>
      </c>
      <c r="E1481">
        <v>41</v>
      </c>
      <c r="F1481">
        <v>33</v>
      </c>
      <c r="G1481" t="s">
        <v>16</v>
      </c>
      <c r="H1481" t="s">
        <v>221</v>
      </c>
      <c r="I1481" t="str">
        <f t="shared" si="69"/>
        <v>Herer, Jack(L)</v>
      </c>
      <c r="J1481" t="s">
        <v>222</v>
      </c>
      <c r="K1481" t="b">
        <v>0</v>
      </c>
      <c r="L1481">
        <v>2659</v>
      </c>
      <c r="M1481">
        <v>2347948</v>
      </c>
      <c r="N1481">
        <v>20171015</v>
      </c>
      <c r="O1481" t="s">
        <v>19</v>
      </c>
      <c r="P1481" t="str">
        <f>IF(VLOOKUP(A1481,'national-winners'!$A$2:$B$13,2,0)=H1481,"W","L")</f>
        <v>L</v>
      </c>
      <c r="Q1481">
        <f>MATCH(C1481,'state-winning-votes'!A:A,0)</f>
        <v>26</v>
      </c>
      <c r="R1481">
        <f>MATCH(A1481,'state-winning-votes'!$A$2:$L$2,0)</f>
        <v>6</v>
      </c>
      <c r="S1481" cm="1">
        <f t="array" ref="S1481">INDEX('state-winning-votes'!$A$1:$L$53,$Q1481,$R1481)</f>
        <v>1020997</v>
      </c>
      <c r="T1481">
        <f>INDEX('state-winning-votes'!$A$1:$L$53,MATCH($C1481,'state-winning-votes'!$A:$A,0),MATCH($A1481,'state-winning-votes'!$A$2:$L$2,0))</f>
        <v>1020997</v>
      </c>
      <c r="U1481" t="str">
        <f t="shared" si="70"/>
        <v>Clinton, Bill</v>
      </c>
      <c r="V1481" t="str">
        <f>_xlfn.XLOOKUP(INDEX('state-winning-votes'!$A$1:$L$53,MATCH($C1481,'state-winning-votes'!$A:$A,0),MATCH($A1481,'state-winning-votes'!$A$2:$L$2,0)),$L:$L,$H:$H)</f>
        <v>Clinton, Bill</v>
      </c>
      <c r="W1481" t="str">
        <f>VLOOKUP(A1481,'national-winners'!$A$2:$B$13,2,0)</f>
        <v>Clinton, Bill</v>
      </c>
      <c r="X1481" t="str">
        <f t="shared" si="71"/>
        <v xml:space="preserve"> Bill Clinton (W)</v>
      </c>
    </row>
    <row r="1482" spans="1:24" x14ac:dyDescent="0.25">
      <c r="A1482">
        <v>1992</v>
      </c>
      <c r="B1482" t="s">
        <v>94</v>
      </c>
      <c r="C1482" t="s">
        <v>95</v>
      </c>
      <c r="D1482">
        <v>27</v>
      </c>
      <c r="E1482">
        <v>41</v>
      </c>
      <c r="F1482">
        <v>33</v>
      </c>
      <c r="G1482" t="s">
        <v>16</v>
      </c>
      <c r="I1482" t="str">
        <f t="shared" si="69"/>
        <v>(L)</v>
      </c>
      <c r="K1482" t="b">
        <v>1</v>
      </c>
      <c r="L1482">
        <v>2499</v>
      </c>
      <c r="M1482">
        <v>2347948</v>
      </c>
      <c r="N1482">
        <v>20171015</v>
      </c>
      <c r="O1482" t="s">
        <v>19</v>
      </c>
      <c r="P1482" t="str">
        <f>IF(VLOOKUP(A1482,'national-winners'!$A$2:$B$13,2,0)=H1482,"W","L")</f>
        <v>L</v>
      </c>
      <c r="Q1482">
        <f>MATCH(C1482,'state-winning-votes'!A:A,0)</f>
        <v>26</v>
      </c>
      <c r="R1482">
        <f>MATCH(A1482,'state-winning-votes'!$A$2:$L$2,0)</f>
        <v>6</v>
      </c>
      <c r="S1482" cm="1">
        <f t="array" ref="S1482">INDEX('state-winning-votes'!$A$1:$L$53,$Q1482,$R1482)</f>
        <v>1020997</v>
      </c>
      <c r="T1482">
        <f>INDEX('state-winning-votes'!$A$1:$L$53,MATCH($C1482,'state-winning-votes'!$A:$A,0),MATCH($A1482,'state-winning-votes'!$A$2:$L$2,0))</f>
        <v>1020997</v>
      </c>
      <c r="U1482" t="str">
        <f t="shared" si="70"/>
        <v>Clinton, Bill</v>
      </c>
      <c r="V1482" t="str">
        <f>_xlfn.XLOOKUP(INDEX('state-winning-votes'!$A$1:$L$53,MATCH($C1482,'state-winning-votes'!$A:$A,0),MATCH($A1482,'state-winning-votes'!$A$2:$L$2,0)),$L:$L,$H:$H)</f>
        <v>Clinton, Bill</v>
      </c>
      <c r="W1482" t="str">
        <f>VLOOKUP(A1482,'national-winners'!$A$2:$B$13,2,0)</f>
        <v>Clinton, Bill</v>
      </c>
      <c r="X1482" t="str">
        <f t="shared" si="71"/>
        <v xml:space="preserve"> Bill Clinton (W)</v>
      </c>
    </row>
    <row r="1483" spans="1:24" x14ac:dyDescent="0.25">
      <c r="A1483">
        <v>1992</v>
      </c>
      <c r="B1483" t="s">
        <v>94</v>
      </c>
      <c r="C1483" t="s">
        <v>95</v>
      </c>
      <c r="D1483">
        <v>27</v>
      </c>
      <c r="E1483">
        <v>41</v>
      </c>
      <c r="F1483">
        <v>33</v>
      </c>
      <c r="G1483" t="s">
        <v>16</v>
      </c>
      <c r="H1483" t="s">
        <v>236</v>
      </c>
      <c r="I1483" t="str">
        <f t="shared" si="69"/>
        <v>Hagelin, John(L)</v>
      </c>
      <c r="J1483" t="s">
        <v>237</v>
      </c>
      <c r="K1483" t="b">
        <v>0</v>
      </c>
      <c r="L1483">
        <v>1406</v>
      </c>
      <c r="M1483">
        <v>2347948</v>
      </c>
      <c r="N1483">
        <v>20171015</v>
      </c>
      <c r="O1483" t="s">
        <v>19</v>
      </c>
      <c r="P1483" t="str">
        <f>IF(VLOOKUP(A1483,'national-winners'!$A$2:$B$13,2,0)=H1483,"W","L")</f>
        <v>L</v>
      </c>
      <c r="Q1483">
        <f>MATCH(C1483,'state-winning-votes'!A:A,0)</f>
        <v>26</v>
      </c>
      <c r="R1483">
        <f>MATCH(A1483,'state-winning-votes'!$A$2:$L$2,0)</f>
        <v>6</v>
      </c>
      <c r="S1483" cm="1">
        <f t="array" ref="S1483">INDEX('state-winning-votes'!$A$1:$L$53,$Q1483,$R1483)</f>
        <v>1020997</v>
      </c>
      <c r="T1483">
        <f>INDEX('state-winning-votes'!$A$1:$L$53,MATCH($C1483,'state-winning-votes'!$A:$A,0),MATCH($A1483,'state-winning-votes'!$A$2:$L$2,0))</f>
        <v>1020997</v>
      </c>
      <c r="U1483" t="str">
        <f t="shared" si="70"/>
        <v>Clinton, Bill</v>
      </c>
      <c r="V1483" t="str">
        <f>_xlfn.XLOOKUP(INDEX('state-winning-votes'!$A$1:$L$53,MATCH($C1483,'state-winning-votes'!$A:$A,0),MATCH($A1483,'state-winning-votes'!$A$2:$L$2,0)),$L:$L,$H:$H)</f>
        <v>Clinton, Bill</v>
      </c>
      <c r="W1483" t="str">
        <f>VLOOKUP(A1483,'national-winners'!$A$2:$B$13,2,0)</f>
        <v>Clinton, Bill</v>
      </c>
      <c r="X1483" t="str">
        <f t="shared" si="71"/>
        <v xml:space="preserve"> Bill Clinton (W)</v>
      </c>
    </row>
    <row r="1484" spans="1:24" x14ac:dyDescent="0.25">
      <c r="A1484">
        <v>1992</v>
      </c>
      <c r="B1484" t="s">
        <v>94</v>
      </c>
      <c r="C1484" t="s">
        <v>95</v>
      </c>
      <c r="D1484">
        <v>27</v>
      </c>
      <c r="E1484">
        <v>41</v>
      </c>
      <c r="F1484">
        <v>33</v>
      </c>
      <c r="G1484" t="s">
        <v>16</v>
      </c>
      <c r="H1484" t="s">
        <v>215</v>
      </c>
      <c r="I1484" t="str">
        <f t="shared" si="69"/>
        <v>Warren, James ""Mac""(L)</v>
      </c>
      <c r="J1484" t="s">
        <v>37</v>
      </c>
      <c r="K1484" t="b">
        <v>0</v>
      </c>
      <c r="L1484">
        <v>990</v>
      </c>
      <c r="M1484">
        <v>2347948</v>
      </c>
      <c r="N1484">
        <v>20171015</v>
      </c>
      <c r="O1484" t="s">
        <v>19</v>
      </c>
      <c r="P1484" t="str">
        <f>IF(VLOOKUP(A1484,'national-winners'!$A$2:$B$13,2,0)=H1484,"W","L")</f>
        <v>L</v>
      </c>
      <c r="Q1484">
        <f>MATCH(C1484,'state-winning-votes'!A:A,0)</f>
        <v>26</v>
      </c>
      <c r="R1484">
        <f>MATCH(A1484,'state-winning-votes'!$A$2:$L$2,0)</f>
        <v>6</v>
      </c>
      <c r="S1484" cm="1">
        <f t="array" ref="S1484">INDEX('state-winning-votes'!$A$1:$L$53,$Q1484,$R1484)</f>
        <v>1020997</v>
      </c>
      <c r="T1484">
        <f>INDEX('state-winning-votes'!$A$1:$L$53,MATCH($C1484,'state-winning-votes'!$A:$A,0),MATCH($A1484,'state-winning-votes'!$A$2:$L$2,0))</f>
        <v>1020997</v>
      </c>
      <c r="U1484" t="str">
        <f t="shared" si="70"/>
        <v>Clinton, Bill</v>
      </c>
      <c r="V1484" t="str">
        <f>_xlfn.XLOOKUP(INDEX('state-winning-votes'!$A$1:$L$53,MATCH($C1484,'state-winning-votes'!$A:$A,0),MATCH($A1484,'state-winning-votes'!$A$2:$L$2,0)),$L:$L,$H:$H)</f>
        <v>Clinton, Bill</v>
      </c>
      <c r="W1484" t="str">
        <f>VLOOKUP(A1484,'national-winners'!$A$2:$B$13,2,0)</f>
        <v>Clinton, Bill</v>
      </c>
      <c r="X1484" t="str">
        <f t="shared" si="71"/>
        <v xml:space="preserve"> Bill Clinton (W)</v>
      </c>
    </row>
    <row r="1485" spans="1:24" x14ac:dyDescent="0.25">
      <c r="A1485">
        <v>1992</v>
      </c>
      <c r="B1485" t="s">
        <v>94</v>
      </c>
      <c r="C1485" t="s">
        <v>95</v>
      </c>
      <c r="D1485">
        <v>27</v>
      </c>
      <c r="E1485">
        <v>41</v>
      </c>
      <c r="F1485">
        <v>33</v>
      </c>
      <c r="G1485" t="s">
        <v>16</v>
      </c>
      <c r="H1485" t="s">
        <v>210</v>
      </c>
      <c r="I1485" t="str">
        <f t="shared" si="69"/>
        <v>Fulani, Lenora(L)</v>
      </c>
      <c r="J1485" t="s">
        <v>211</v>
      </c>
      <c r="K1485" t="b">
        <v>0</v>
      </c>
      <c r="L1485">
        <v>958</v>
      </c>
      <c r="M1485">
        <v>2347948</v>
      </c>
      <c r="N1485">
        <v>20171015</v>
      </c>
      <c r="O1485" t="s">
        <v>19</v>
      </c>
      <c r="P1485" t="str">
        <f>IF(VLOOKUP(A1485,'national-winners'!$A$2:$B$13,2,0)=H1485,"W","L")</f>
        <v>L</v>
      </c>
      <c r="Q1485">
        <f>MATCH(C1485,'state-winning-votes'!A:A,0)</f>
        <v>26</v>
      </c>
      <c r="R1485">
        <f>MATCH(A1485,'state-winning-votes'!$A$2:$L$2,0)</f>
        <v>6</v>
      </c>
      <c r="S1485" cm="1">
        <f t="array" ref="S1485">INDEX('state-winning-votes'!$A$1:$L$53,$Q1485,$R1485)</f>
        <v>1020997</v>
      </c>
      <c r="T1485">
        <f>INDEX('state-winning-votes'!$A$1:$L$53,MATCH($C1485,'state-winning-votes'!$A:$A,0),MATCH($A1485,'state-winning-votes'!$A$2:$L$2,0))</f>
        <v>1020997</v>
      </c>
      <c r="U1485" t="str">
        <f t="shared" si="70"/>
        <v>Clinton, Bill</v>
      </c>
      <c r="V1485" t="str">
        <f>_xlfn.XLOOKUP(INDEX('state-winning-votes'!$A$1:$L$53,MATCH($C1485,'state-winning-votes'!$A:$A,0),MATCH($A1485,'state-winning-votes'!$A$2:$L$2,0)),$L:$L,$H:$H)</f>
        <v>Clinton, Bill</v>
      </c>
      <c r="W1485" t="str">
        <f>VLOOKUP(A1485,'national-winners'!$A$2:$B$13,2,0)</f>
        <v>Clinton, Bill</v>
      </c>
      <c r="X1485" t="str">
        <f t="shared" si="71"/>
        <v xml:space="preserve"> Bill Clinton (W)</v>
      </c>
    </row>
    <row r="1486" spans="1:24" x14ac:dyDescent="0.25">
      <c r="A1486">
        <v>1992</v>
      </c>
      <c r="B1486" t="s">
        <v>94</v>
      </c>
      <c r="C1486" t="s">
        <v>95</v>
      </c>
      <c r="D1486">
        <v>27</v>
      </c>
      <c r="E1486">
        <v>41</v>
      </c>
      <c r="F1486">
        <v>33</v>
      </c>
      <c r="G1486" t="s">
        <v>16</v>
      </c>
      <c r="H1486" t="s">
        <v>238</v>
      </c>
      <c r="I1486" t="str">
        <f t="shared" si="69"/>
        <v>Phillips, Howard(L)</v>
      </c>
      <c r="J1486" t="s">
        <v>239</v>
      </c>
      <c r="K1486" t="b">
        <v>0</v>
      </c>
      <c r="L1486">
        <v>733</v>
      </c>
      <c r="M1486">
        <v>2347948</v>
      </c>
      <c r="N1486">
        <v>20171015</v>
      </c>
      <c r="O1486" t="s">
        <v>19</v>
      </c>
      <c r="P1486" t="str">
        <f>IF(VLOOKUP(A1486,'national-winners'!$A$2:$B$13,2,0)=H1486,"W","L")</f>
        <v>L</v>
      </c>
      <c r="Q1486">
        <f>MATCH(C1486,'state-winning-votes'!A:A,0)</f>
        <v>26</v>
      </c>
      <c r="R1486">
        <f>MATCH(A1486,'state-winning-votes'!$A$2:$L$2,0)</f>
        <v>6</v>
      </c>
      <c r="S1486" cm="1">
        <f t="array" ref="S1486">INDEX('state-winning-votes'!$A$1:$L$53,$Q1486,$R1486)</f>
        <v>1020997</v>
      </c>
      <c r="T1486">
        <f>INDEX('state-winning-votes'!$A$1:$L$53,MATCH($C1486,'state-winning-votes'!$A:$A,0),MATCH($A1486,'state-winning-votes'!$A$2:$L$2,0))</f>
        <v>1020997</v>
      </c>
      <c r="U1486" t="str">
        <f t="shared" si="70"/>
        <v>Clinton, Bill</v>
      </c>
      <c r="V1486" t="str">
        <f>_xlfn.XLOOKUP(INDEX('state-winning-votes'!$A$1:$L$53,MATCH($C1486,'state-winning-votes'!$A:$A,0),MATCH($A1486,'state-winning-votes'!$A$2:$L$2,0)),$L:$L,$H:$H)</f>
        <v>Clinton, Bill</v>
      </c>
      <c r="W1486" t="str">
        <f>VLOOKUP(A1486,'national-winners'!$A$2:$B$13,2,0)</f>
        <v>Clinton, Bill</v>
      </c>
      <c r="X1486" t="str">
        <f t="shared" si="71"/>
        <v xml:space="preserve"> Bill Clinton (W)</v>
      </c>
    </row>
    <row r="1487" spans="1:24" x14ac:dyDescent="0.25">
      <c r="A1487">
        <v>1992</v>
      </c>
      <c r="B1487" t="s">
        <v>94</v>
      </c>
      <c r="C1487" t="s">
        <v>95</v>
      </c>
      <c r="D1487">
        <v>27</v>
      </c>
      <c r="E1487">
        <v>41</v>
      </c>
      <c r="F1487">
        <v>33</v>
      </c>
      <c r="G1487" t="s">
        <v>16</v>
      </c>
      <c r="H1487" t="s">
        <v>48</v>
      </c>
      <c r="I1487" t="str">
        <f t="shared" si="69"/>
        <v>Larouche, Lyndon, Jr.(L)</v>
      </c>
      <c r="J1487" t="s">
        <v>235</v>
      </c>
      <c r="K1487" t="b">
        <v>0</v>
      </c>
      <c r="L1487">
        <v>622</v>
      </c>
      <c r="M1487">
        <v>2347948</v>
      </c>
      <c r="N1487">
        <v>20171015</v>
      </c>
      <c r="O1487" t="s">
        <v>19</v>
      </c>
      <c r="P1487" t="str">
        <f>IF(VLOOKUP(A1487,'national-winners'!$A$2:$B$13,2,0)=H1487,"W","L")</f>
        <v>L</v>
      </c>
      <c r="Q1487">
        <f>MATCH(C1487,'state-winning-votes'!A:A,0)</f>
        <v>26</v>
      </c>
      <c r="R1487">
        <f>MATCH(A1487,'state-winning-votes'!$A$2:$L$2,0)</f>
        <v>6</v>
      </c>
      <c r="S1487" cm="1">
        <f t="array" ref="S1487">INDEX('state-winning-votes'!$A$1:$L$53,$Q1487,$R1487)</f>
        <v>1020997</v>
      </c>
      <c r="T1487">
        <f>INDEX('state-winning-votes'!$A$1:$L$53,MATCH($C1487,'state-winning-votes'!$A:$A,0),MATCH($A1487,'state-winning-votes'!$A$2:$L$2,0))</f>
        <v>1020997</v>
      </c>
      <c r="U1487" t="str">
        <f t="shared" si="70"/>
        <v>Clinton, Bill</v>
      </c>
      <c r="V1487" t="str">
        <f>_xlfn.XLOOKUP(INDEX('state-winning-votes'!$A$1:$L$53,MATCH($C1487,'state-winning-votes'!$A:$A,0),MATCH($A1487,'state-winning-votes'!$A$2:$L$2,0)),$L:$L,$H:$H)</f>
        <v>Clinton, Bill</v>
      </c>
      <c r="W1487" t="str">
        <f>VLOOKUP(A1487,'national-winners'!$A$2:$B$13,2,0)</f>
        <v>Clinton, Bill</v>
      </c>
      <c r="X1487" t="str">
        <f t="shared" si="71"/>
        <v xml:space="preserve"> Bill Clinton (W)</v>
      </c>
    </row>
    <row r="1488" spans="1:24" x14ac:dyDescent="0.25">
      <c r="A1488">
        <v>1992</v>
      </c>
      <c r="B1488" t="s">
        <v>101</v>
      </c>
      <c r="C1488" t="s">
        <v>102</v>
      </c>
      <c r="D1488">
        <v>28</v>
      </c>
      <c r="E1488">
        <v>64</v>
      </c>
      <c r="F1488">
        <v>46</v>
      </c>
      <c r="G1488" t="s">
        <v>16</v>
      </c>
      <c r="H1488" t="s">
        <v>207</v>
      </c>
      <c r="I1488" t="str">
        <f t="shared" si="69"/>
        <v>Bush, George H.W.(L)</v>
      </c>
      <c r="J1488" t="s">
        <v>21</v>
      </c>
      <c r="K1488" t="b">
        <v>0</v>
      </c>
      <c r="L1488">
        <v>487793</v>
      </c>
      <c r="M1488">
        <v>981793</v>
      </c>
      <c r="N1488">
        <v>20171015</v>
      </c>
      <c r="O1488" t="s">
        <v>19</v>
      </c>
      <c r="P1488" t="str">
        <f>IF(VLOOKUP(A1488,'national-winners'!$A$2:$B$13,2,0)=H1488,"W","L")</f>
        <v>L</v>
      </c>
      <c r="Q1488">
        <f>MATCH(C1488,'state-winning-votes'!A:A,0)</f>
        <v>28</v>
      </c>
      <c r="R1488">
        <f>MATCH(A1488,'state-winning-votes'!$A$2:$L$2,0)</f>
        <v>6</v>
      </c>
      <c r="S1488" cm="1">
        <f t="array" ref="S1488">INDEX('state-winning-votes'!$A$1:$L$53,$Q1488,$R1488)</f>
        <v>487793</v>
      </c>
      <c r="T1488">
        <f>INDEX('state-winning-votes'!$A$1:$L$53,MATCH($C1488,'state-winning-votes'!$A:$A,0),MATCH($A1488,'state-winning-votes'!$A$2:$L$2,0))</f>
        <v>487793</v>
      </c>
      <c r="U1488" t="str">
        <f t="shared" si="70"/>
        <v>Bush, George H.W.</v>
      </c>
      <c r="V1488" t="str">
        <f>_xlfn.XLOOKUP(INDEX('state-winning-votes'!$A$1:$L$53,MATCH($C1488,'state-winning-votes'!$A:$A,0),MATCH($A1488,'state-winning-votes'!$A$2:$L$2,0)),$L:$L,$H:$H)</f>
        <v>Bush, George H.W.</v>
      </c>
      <c r="W1488" t="str">
        <f>VLOOKUP(A1488,'national-winners'!$A$2:$B$13,2,0)</f>
        <v>Clinton, Bill</v>
      </c>
      <c r="X1488" t="str">
        <f t="shared" si="71"/>
        <v xml:space="preserve"> George H.W. Bush (W)</v>
      </c>
    </row>
    <row r="1489" spans="1:24" x14ac:dyDescent="0.25">
      <c r="A1489">
        <v>1992</v>
      </c>
      <c r="B1489" t="s">
        <v>101</v>
      </c>
      <c r="C1489" t="s">
        <v>102</v>
      </c>
      <c r="D1489">
        <v>28</v>
      </c>
      <c r="E1489">
        <v>64</v>
      </c>
      <c r="F1489">
        <v>46</v>
      </c>
      <c r="G1489" t="s">
        <v>16</v>
      </c>
      <c r="H1489" t="s">
        <v>230</v>
      </c>
      <c r="I1489" t="str">
        <f t="shared" si="69"/>
        <v>Clinton, Bill(W)</v>
      </c>
      <c r="J1489" t="s">
        <v>18</v>
      </c>
      <c r="K1489" t="b">
        <v>0</v>
      </c>
      <c r="L1489">
        <v>400258</v>
      </c>
      <c r="M1489">
        <v>981793</v>
      </c>
      <c r="N1489">
        <v>20171015</v>
      </c>
      <c r="O1489" t="s">
        <v>19</v>
      </c>
      <c r="P1489" t="str">
        <f>IF(VLOOKUP(A1489,'national-winners'!$A$2:$B$13,2,0)=H1489,"W","L")</f>
        <v>W</v>
      </c>
      <c r="Q1489">
        <f>MATCH(C1489,'state-winning-votes'!A:A,0)</f>
        <v>28</v>
      </c>
      <c r="R1489">
        <f>MATCH(A1489,'state-winning-votes'!$A$2:$L$2,0)</f>
        <v>6</v>
      </c>
      <c r="S1489" cm="1">
        <f t="array" ref="S1489">INDEX('state-winning-votes'!$A$1:$L$53,$Q1489,$R1489)</f>
        <v>487793</v>
      </c>
      <c r="T1489">
        <f>INDEX('state-winning-votes'!$A$1:$L$53,MATCH($C1489,'state-winning-votes'!$A:$A,0),MATCH($A1489,'state-winning-votes'!$A$2:$L$2,0))</f>
        <v>487793</v>
      </c>
      <c r="U1489" t="str">
        <f t="shared" si="70"/>
        <v>Bush, George H.W.</v>
      </c>
      <c r="V1489" t="str">
        <f>_xlfn.XLOOKUP(INDEX('state-winning-votes'!$A$1:$L$53,MATCH($C1489,'state-winning-votes'!$A:$A,0),MATCH($A1489,'state-winning-votes'!$A$2:$L$2,0)),$L:$L,$H:$H)</f>
        <v>Bush, George H.W.</v>
      </c>
      <c r="W1489" t="str">
        <f>VLOOKUP(A1489,'national-winners'!$A$2:$B$13,2,0)</f>
        <v>Clinton, Bill</v>
      </c>
      <c r="X1489" t="str">
        <f t="shared" si="71"/>
        <v xml:space="preserve"> George H.W. Bush (W)</v>
      </c>
    </row>
    <row r="1490" spans="1:24" x14ac:dyDescent="0.25">
      <c r="A1490">
        <v>1992</v>
      </c>
      <c r="B1490" t="s">
        <v>101</v>
      </c>
      <c r="C1490" t="s">
        <v>102</v>
      </c>
      <c r="D1490">
        <v>28</v>
      </c>
      <c r="E1490">
        <v>64</v>
      </c>
      <c r="F1490">
        <v>46</v>
      </c>
      <c r="G1490" t="s">
        <v>16</v>
      </c>
      <c r="H1490" t="s">
        <v>231</v>
      </c>
      <c r="I1490" t="str">
        <f t="shared" si="69"/>
        <v>Perot, Ross(L)</v>
      </c>
      <c r="J1490" t="s">
        <v>35</v>
      </c>
      <c r="K1490" t="b">
        <v>0</v>
      </c>
      <c r="L1490">
        <v>85626</v>
      </c>
      <c r="M1490">
        <v>981793</v>
      </c>
      <c r="N1490">
        <v>20171015</v>
      </c>
      <c r="O1490" t="s">
        <v>19</v>
      </c>
      <c r="P1490" t="str">
        <f>IF(VLOOKUP(A1490,'national-winners'!$A$2:$B$13,2,0)=H1490,"W","L")</f>
        <v>L</v>
      </c>
      <c r="Q1490">
        <f>MATCH(C1490,'state-winning-votes'!A:A,0)</f>
        <v>28</v>
      </c>
      <c r="R1490">
        <f>MATCH(A1490,'state-winning-votes'!$A$2:$L$2,0)</f>
        <v>6</v>
      </c>
      <c r="S1490" cm="1">
        <f t="array" ref="S1490">INDEX('state-winning-votes'!$A$1:$L$53,$Q1490,$R1490)</f>
        <v>487793</v>
      </c>
      <c r="T1490">
        <f>INDEX('state-winning-votes'!$A$1:$L$53,MATCH($C1490,'state-winning-votes'!$A:$A,0),MATCH($A1490,'state-winning-votes'!$A$2:$L$2,0))</f>
        <v>487793</v>
      </c>
      <c r="U1490" t="str">
        <f t="shared" si="70"/>
        <v>Bush, George H.W.</v>
      </c>
      <c r="V1490" t="str">
        <f>_xlfn.XLOOKUP(INDEX('state-winning-votes'!$A$1:$L$53,MATCH($C1490,'state-winning-votes'!$A:$A,0),MATCH($A1490,'state-winning-votes'!$A$2:$L$2,0)),$L:$L,$H:$H)</f>
        <v>Bush, George H.W.</v>
      </c>
      <c r="W1490" t="str">
        <f>VLOOKUP(A1490,'national-winners'!$A$2:$B$13,2,0)</f>
        <v>Clinton, Bill</v>
      </c>
      <c r="X1490" t="str">
        <f t="shared" si="71"/>
        <v xml:space="preserve"> George H.W. Bush (W)</v>
      </c>
    </row>
    <row r="1491" spans="1:24" x14ac:dyDescent="0.25">
      <c r="A1491">
        <v>1992</v>
      </c>
      <c r="B1491" t="s">
        <v>101</v>
      </c>
      <c r="C1491" t="s">
        <v>102</v>
      </c>
      <c r="D1491">
        <v>28</v>
      </c>
      <c r="E1491">
        <v>64</v>
      </c>
      <c r="F1491">
        <v>46</v>
      </c>
      <c r="G1491" t="s">
        <v>16</v>
      </c>
      <c r="H1491" t="s">
        <v>59</v>
      </c>
      <c r="I1491" t="str">
        <f t="shared" si="69"/>
        <v>Other(L)</v>
      </c>
      <c r="J1491" t="s">
        <v>35</v>
      </c>
      <c r="K1491" t="b">
        <v>0</v>
      </c>
      <c r="L1491">
        <v>4310</v>
      </c>
      <c r="M1491">
        <v>981793</v>
      </c>
      <c r="N1491">
        <v>20171015</v>
      </c>
      <c r="O1491" t="s">
        <v>19</v>
      </c>
      <c r="P1491" t="str">
        <f>IF(VLOOKUP(A1491,'national-winners'!$A$2:$B$13,2,0)=H1491,"W","L")</f>
        <v>L</v>
      </c>
      <c r="Q1491">
        <f>MATCH(C1491,'state-winning-votes'!A:A,0)</f>
        <v>28</v>
      </c>
      <c r="R1491">
        <f>MATCH(A1491,'state-winning-votes'!$A$2:$L$2,0)</f>
        <v>6</v>
      </c>
      <c r="S1491" cm="1">
        <f t="array" ref="S1491">INDEX('state-winning-votes'!$A$1:$L$53,$Q1491,$R1491)</f>
        <v>487793</v>
      </c>
      <c r="T1491">
        <f>INDEX('state-winning-votes'!$A$1:$L$53,MATCH($C1491,'state-winning-votes'!$A:$A,0),MATCH($A1491,'state-winning-votes'!$A$2:$L$2,0))</f>
        <v>487793</v>
      </c>
      <c r="U1491" t="str">
        <f t="shared" si="70"/>
        <v>Bush, George H.W.</v>
      </c>
      <c r="V1491" t="str">
        <f>_xlfn.XLOOKUP(INDEX('state-winning-votes'!$A$1:$L$53,MATCH($C1491,'state-winning-votes'!$A:$A,0),MATCH($A1491,'state-winning-votes'!$A$2:$L$2,0)),$L:$L,$H:$H)</f>
        <v>Bush, George H.W.</v>
      </c>
      <c r="W1491" t="str">
        <f>VLOOKUP(A1491,'national-winners'!$A$2:$B$13,2,0)</f>
        <v>Clinton, Bill</v>
      </c>
      <c r="X1491" t="str">
        <f t="shared" si="71"/>
        <v xml:space="preserve"> George H.W. Bush (W)</v>
      </c>
    </row>
    <row r="1492" spans="1:24" x14ac:dyDescent="0.25">
      <c r="A1492">
        <v>1992</v>
      </c>
      <c r="B1492" t="s">
        <v>101</v>
      </c>
      <c r="C1492" t="s">
        <v>102</v>
      </c>
      <c r="D1492">
        <v>28</v>
      </c>
      <c r="E1492">
        <v>64</v>
      </c>
      <c r="F1492">
        <v>46</v>
      </c>
      <c r="G1492" t="s">
        <v>16</v>
      </c>
      <c r="H1492" t="s">
        <v>232</v>
      </c>
      <c r="I1492" t="str">
        <f t="shared" si="69"/>
        <v>Marrou, Andre(L)</v>
      </c>
      <c r="J1492" t="s">
        <v>29</v>
      </c>
      <c r="K1492" t="b">
        <v>0</v>
      </c>
      <c r="L1492">
        <v>2154</v>
      </c>
      <c r="M1492">
        <v>981793</v>
      </c>
      <c r="N1492">
        <v>20171015</v>
      </c>
      <c r="O1492" t="s">
        <v>19</v>
      </c>
      <c r="P1492" t="str">
        <f>IF(VLOOKUP(A1492,'national-winners'!$A$2:$B$13,2,0)=H1492,"W","L")</f>
        <v>L</v>
      </c>
      <c r="Q1492">
        <f>MATCH(C1492,'state-winning-votes'!A:A,0)</f>
        <v>28</v>
      </c>
      <c r="R1492">
        <f>MATCH(A1492,'state-winning-votes'!$A$2:$L$2,0)</f>
        <v>6</v>
      </c>
      <c r="S1492" cm="1">
        <f t="array" ref="S1492">INDEX('state-winning-votes'!$A$1:$L$53,$Q1492,$R1492)</f>
        <v>487793</v>
      </c>
      <c r="T1492">
        <f>INDEX('state-winning-votes'!$A$1:$L$53,MATCH($C1492,'state-winning-votes'!$A:$A,0),MATCH($A1492,'state-winning-votes'!$A$2:$L$2,0))</f>
        <v>487793</v>
      </c>
      <c r="U1492" t="str">
        <f t="shared" si="70"/>
        <v>Bush, George H.W.</v>
      </c>
      <c r="V1492" t="str">
        <f>_xlfn.XLOOKUP(INDEX('state-winning-votes'!$A$1:$L$53,MATCH($C1492,'state-winning-votes'!$A:$A,0),MATCH($A1492,'state-winning-votes'!$A$2:$L$2,0)),$L:$L,$H:$H)</f>
        <v>Bush, George H.W.</v>
      </c>
      <c r="W1492" t="str">
        <f>VLOOKUP(A1492,'national-winners'!$A$2:$B$13,2,0)</f>
        <v>Clinton, Bill</v>
      </c>
      <c r="X1492" t="str">
        <f t="shared" si="71"/>
        <v xml:space="preserve"> George H.W. Bush (W)</v>
      </c>
    </row>
    <row r="1493" spans="1:24" x14ac:dyDescent="0.25">
      <c r="A1493">
        <v>1992</v>
      </c>
      <c r="B1493" t="s">
        <v>101</v>
      </c>
      <c r="C1493" t="s">
        <v>102</v>
      </c>
      <c r="D1493">
        <v>28</v>
      </c>
      <c r="E1493">
        <v>64</v>
      </c>
      <c r="F1493">
        <v>46</v>
      </c>
      <c r="G1493" t="s">
        <v>16</v>
      </c>
      <c r="H1493" t="s">
        <v>238</v>
      </c>
      <c r="I1493" t="str">
        <f t="shared" si="69"/>
        <v>Phillips, Howard(L)</v>
      </c>
      <c r="J1493" t="s">
        <v>239</v>
      </c>
      <c r="K1493" t="b">
        <v>0</v>
      </c>
      <c r="L1493">
        <v>1652</v>
      </c>
      <c r="M1493">
        <v>981793</v>
      </c>
      <c r="N1493">
        <v>20171015</v>
      </c>
      <c r="O1493" t="s">
        <v>19</v>
      </c>
      <c r="P1493" t="str">
        <f>IF(VLOOKUP(A1493,'national-winners'!$A$2:$B$13,2,0)=H1493,"W","L")</f>
        <v>L</v>
      </c>
      <c r="Q1493">
        <f>MATCH(C1493,'state-winning-votes'!A:A,0)</f>
        <v>28</v>
      </c>
      <c r="R1493">
        <f>MATCH(A1493,'state-winning-votes'!$A$2:$L$2,0)</f>
        <v>6</v>
      </c>
      <c r="S1493" cm="1">
        <f t="array" ref="S1493">INDEX('state-winning-votes'!$A$1:$L$53,$Q1493,$R1493)</f>
        <v>487793</v>
      </c>
      <c r="T1493">
        <f>INDEX('state-winning-votes'!$A$1:$L$53,MATCH($C1493,'state-winning-votes'!$A:$A,0),MATCH($A1493,'state-winning-votes'!$A$2:$L$2,0))</f>
        <v>487793</v>
      </c>
      <c r="U1493" t="str">
        <f t="shared" si="70"/>
        <v>Bush, George H.W.</v>
      </c>
      <c r="V1493" t="str">
        <f>_xlfn.XLOOKUP(INDEX('state-winning-votes'!$A$1:$L$53,MATCH($C1493,'state-winning-votes'!$A:$A,0),MATCH($A1493,'state-winning-votes'!$A$2:$L$2,0)),$L:$L,$H:$H)</f>
        <v>Bush, George H.W.</v>
      </c>
      <c r="W1493" t="str">
        <f>VLOOKUP(A1493,'national-winners'!$A$2:$B$13,2,0)</f>
        <v>Clinton, Bill</v>
      </c>
      <c r="X1493" t="str">
        <f t="shared" si="71"/>
        <v xml:space="preserve"> George H.W. Bush (W)</v>
      </c>
    </row>
    <row r="1494" spans="1:24" x14ac:dyDescent="0.25">
      <c r="A1494">
        <v>1992</v>
      </c>
      <c r="B1494" t="s">
        <v>103</v>
      </c>
      <c r="C1494" t="s">
        <v>104</v>
      </c>
      <c r="D1494">
        <v>29</v>
      </c>
      <c r="E1494">
        <v>43</v>
      </c>
      <c r="F1494">
        <v>34</v>
      </c>
      <c r="G1494" t="s">
        <v>16</v>
      </c>
      <c r="H1494" t="s">
        <v>230</v>
      </c>
      <c r="I1494" t="str">
        <f t="shared" si="69"/>
        <v>Clinton, Bill(W)</v>
      </c>
      <c r="J1494" t="s">
        <v>18</v>
      </c>
      <c r="K1494" t="b">
        <v>0</v>
      </c>
      <c r="L1494">
        <v>1053873</v>
      </c>
      <c r="M1494">
        <v>2391270</v>
      </c>
      <c r="N1494">
        <v>20171015</v>
      </c>
      <c r="O1494" t="s">
        <v>19</v>
      </c>
      <c r="P1494" t="str">
        <f>IF(VLOOKUP(A1494,'national-winners'!$A$2:$B$13,2,0)=H1494,"W","L")</f>
        <v>W</v>
      </c>
      <c r="Q1494">
        <f>MATCH(C1494,'state-winning-votes'!A:A,0)</f>
        <v>27</v>
      </c>
      <c r="R1494">
        <f>MATCH(A1494,'state-winning-votes'!$A$2:$L$2,0)</f>
        <v>6</v>
      </c>
      <c r="S1494" cm="1">
        <f t="array" ref="S1494">INDEX('state-winning-votes'!$A$1:$L$53,$Q1494,$R1494)</f>
        <v>1053873</v>
      </c>
      <c r="T1494">
        <f>INDEX('state-winning-votes'!$A$1:$L$53,MATCH($C1494,'state-winning-votes'!$A:$A,0),MATCH($A1494,'state-winning-votes'!$A$2:$L$2,0))</f>
        <v>1053873</v>
      </c>
      <c r="U1494" t="str">
        <f t="shared" si="70"/>
        <v>Clinton, Bill</v>
      </c>
      <c r="V1494" t="str">
        <f>_xlfn.XLOOKUP(INDEX('state-winning-votes'!$A$1:$L$53,MATCH($C1494,'state-winning-votes'!$A:$A,0),MATCH($A1494,'state-winning-votes'!$A$2:$L$2,0)),$L:$L,$H:$H)</f>
        <v>Clinton, Bill</v>
      </c>
      <c r="W1494" t="str">
        <f>VLOOKUP(A1494,'national-winners'!$A$2:$B$13,2,0)</f>
        <v>Clinton, Bill</v>
      </c>
      <c r="X1494" t="str">
        <f t="shared" si="71"/>
        <v xml:space="preserve"> Bill Clinton (W)</v>
      </c>
    </row>
    <row r="1495" spans="1:24" x14ac:dyDescent="0.25">
      <c r="A1495">
        <v>1992</v>
      </c>
      <c r="B1495" t="s">
        <v>103</v>
      </c>
      <c r="C1495" t="s">
        <v>104</v>
      </c>
      <c r="D1495">
        <v>29</v>
      </c>
      <c r="E1495">
        <v>43</v>
      </c>
      <c r="F1495">
        <v>34</v>
      </c>
      <c r="G1495" t="s">
        <v>16</v>
      </c>
      <c r="H1495" t="s">
        <v>207</v>
      </c>
      <c r="I1495" t="str">
        <f t="shared" si="69"/>
        <v>Bush, George H.W.(L)</v>
      </c>
      <c r="J1495" t="s">
        <v>21</v>
      </c>
      <c r="K1495" t="b">
        <v>0</v>
      </c>
      <c r="L1495">
        <v>811159</v>
      </c>
      <c r="M1495">
        <v>2391270</v>
      </c>
      <c r="N1495">
        <v>20171015</v>
      </c>
      <c r="O1495" t="s">
        <v>19</v>
      </c>
      <c r="P1495" t="str">
        <f>IF(VLOOKUP(A1495,'national-winners'!$A$2:$B$13,2,0)=H1495,"W","L")</f>
        <v>L</v>
      </c>
      <c r="Q1495">
        <f>MATCH(C1495,'state-winning-votes'!A:A,0)</f>
        <v>27</v>
      </c>
      <c r="R1495">
        <f>MATCH(A1495,'state-winning-votes'!$A$2:$L$2,0)</f>
        <v>6</v>
      </c>
      <c r="S1495" cm="1">
        <f t="array" ref="S1495">INDEX('state-winning-votes'!$A$1:$L$53,$Q1495,$R1495)</f>
        <v>1053873</v>
      </c>
      <c r="T1495">
        <f>INDEX('state-winning-votes'!$A$1:$L$53,MATCH($C1495,'state-winning-votes'!$A:$A,0),MATCH($A1495,'state-winning-votes'!$A$2:$L$2,0))</f>
        <v>1053873</v>
      </c>
      <c r="U1495" t="str">
        <f t="shared" si="70"/>
        <v>Clinton, Bill</v>
      </c>
      <c r="V1495" t="str">
        <f>_xlfn.XLOOKUP(INDEX('state-winning-votes'!$A$1:$L$53,MATCH($C1495,'state-winning-votes'!$A:$A,0),MATCH($A1495,'state-winning-votes'!$A$2:$L$2,0)),$L:$L,$H:$H)</f>
        <v>Clinton, Bill</v>
      </c>
      <c r="W1495" t="str">
        <f>VLOOKUP(A1495,'national-winners'!$A$2:$B$13,2,0)</f>
        <v>Clinton, Bill</v>
      </c>
      <c r="X1495" t="str">
        <f t="shared" si="71"/>
        <v xml:space="preserve"> Bill Clinton (W)</v>
      </c>
    </row>
    <row r="1496" spans="1:24" x14ac:dyDescent="0.25">
      <c r="A1496">
        <v>1992</v>
      </c>
      <c r="B1496" t="s">
        <v>103</v>
      </c>
      <c r="C1496" t="s">
        <v>104</v>
      </c>
      <c r="D1496">
        <v>29</v>
      </c>
      <c r="E1496">
        <v>43</v>
      </c>
      <c r="F1496">
        <v>34</v>
      </c>
      <c r="G1496" t="s">
        <v>16</v>
      </c>
      <c r="H1496" t="s">
        <v>231</v>
      </c>
      <c r="I1496" t="str">
        <f t="shared" si="69"/>
        <v>Perot, Ross(L)</v>
      </c>
      <c r="J1496" t="s">
        <v>35</v>
      </c>
      <c r="K1496" t="b">
        <v>0</v>
      </c>
      <c r="L1496">
        <v>518741</v>
      </c>
      <c r="M1496">
        <v>2391270</v>
      </c>
      <c r="N1496">
        <v>20171015</v>
      </c>
      <c r="O1496" t="s">
        <v>19</v>
      </c>
      <c r="P1496" t="str">
        <f>IF(VLOOKUP(A1496,'national-winners'!$A$2:$B$13,2,0)=H1496,"W","L")</f>
        <v>L</v>
      </c>
      <c r="Q1496">
        <f>MATCH(C1496,'state-winning-votes'!A:A,0)</f>
        <v>27</v>
      </c>
      <c r="R1496">
        <f>MATCH(A1496,'state-winning-votes'!$A$2:$L$2,0)</f>
        <v>6</v>
      </c>
      <c r="S1496" cm="1">
        <f t="array" ref="S1496">INDEX('state-winning-votes'!$A$1:$L$53,$Q1496,$R1496)</f>
        <v>1053873</v>
      </c>
      <c r="T1496">
        <f>INDEX('state-winning-votes'!$A$1:$L$53,MATCH($C1496,'state-winning-votes'!$A:$A,0),MATCH($A1496,'state-winning-votes'!$A$2:$L$2,0))</f>
        <v>1053873</v>
      </c>
      <c r="U1496" t="str">
        <f t="shared" si="70"/>
        <v>Clinton, Bill</v>
      </c>
      <c r="V1496" t="str">
        <f>_xlfn.XLOOKUP(INDEX('state-winning-votes'!$A$1:$L$53,MATCH($C1496,'state-winning-votes'!$A:$A,0),MATCH($A1496,'state-winning-votes'!$A$2:$L$2,0)),$L:$L,$H:$H)</f>
        <v>Clinton, Bill</v>
      </c>
      <c r="W1496" t="str">
        <f>VLOOKUP(A1496,'national-winners'!$A$2:$B$13,2,0)</f>
        <v>Clinton, Bill</v>
      </c>
      <c r="X1496" t="str">
        <f t="shared" si="71"/>
        <v xml:space="preserve"> Bill Clinton (W)</v>
      </c>
    </row>
    <row r="1497" spans="1:24" x14ac:dyDescent="0.25">
      <c r="A1497">
        <v>1992</v>
      </c>
      <c r="B1497" t="s">
        <v>103</v>
      </c>
      <c r="C1497" t="s">
        <v>104</v>
      </c>
      <c r="D1497">
        <v>29</v>
      </c>
      <c r="E1497">
        <v>43</v>
      </c>
      <c r="F1497">
        <v>34</v>
      </c>
      <c r="G1497" t="s">
        <v>16</v>
      </c>
      <c r="H1497" t="s">
        <v>232</v>
      </c>
      <c r="I1497" t="str">
        <f t="shared" si="69"/>
        <v>Marrou, Andre(L)</v>
      </c>
      <c r="J1497" t="s">
        <v>29</v>
      </c>
      <c r="K1497" t="b">
        <v>0</v>
      </c>
      <c r="L1497">
        <v>7497</v>
      </c>
      <c r="M1497">
        <v>2391270</v>
      </c>
      <c r="N1497">
        <v>20171015</v>
      </c>
      <c r="O1497" t="s">
        <v>19</v>
      </c>
      <c r="P1497" t="str">
        <f>IF(VLOOKUP(A1497,'national-winners'!$A$2:$B$13,2,0)=H1497,"W","L")</f>
        <v>L</v>
      </c>
      <c r="Q1497">
        <f>MATCH(C1497,'state-winning-votes'!A:A,0)</f>
        <v>27</v>
      </c>
      <c r="R1497">
        <f>MATCH(A1497,'state-winning-votes'!$A$2:$L$2,0)</f>
        <v>6</v>
      </c>
      <c r="S1497" cm="1">
        <f t="array" ref="S1497">INDEX('state-winning-votes'!$A$1:$L$53,$Q1497,$R1497)</f>
        <v>1053873</v>
      </c>
      <c r="T1497">
        <f>INDEX('state-winning-votes'!$A$1:$L$53,MATCH($C1497,'state-winning-votes'!$A:$A,0),MATCH($A1497,'state-winning-votes'!$A$2:$L$2,0))</f>
        <v>1053873</v>
      </c>
      <c r="U1497" t="str">
        <f t="shared" si="70"/>
        <v>Clinton, Bill</v>
      </c>
      <c r="V1497" t="str">
        <f>_xlfn.XLOOKUP(INDEX('state-winning-votes'!$A$1:$L$53,MATCH($C1497,'state-winning-votes'!$A:$A,0),MATCH($A1497,'state-winning-votes'!$A$2:$L$2,0)),$L:$L,$H:$H)</f>
        <v>Clinton, Bill</v>
      </c>
      <c r="W1497" t="str">
        <f>VLOOKUP(A1497,'national-winners'!$A$2:$B$13,2,0)</f>
        <v>Clinton, Bill</v>
      </c>
      <c r="X1497" t="str">
        <f t="shared" si="71"/>
        <v xml:space="preserve"> Bill Clinton (W)</v>
      </c>
    </row>
    <row r="1498" spans="1:24" x14ac:dyDescent="0.25">
      <c r="A1498">
        <v>1992</v>
      </c>
      <c r="B1498" t="s">
        <v>105</v>
      </c>
      <c r="C1498" t="s">
        <v>106</v>
      </c>
      <c r="D1498">
        <v>30</v>
      </c>
      <c r="E1498">
        <v>81</v>
      </c>
      <c r="F1498">
        <v>64</v>
      </c>
      <c r="G1498" t="s">
        <v>16</v>
      </c>
      <c r="H1498" t="s">
        <v>230</v>
      </c>
      <c r="I1498" t="str">
        <f t="shared" si="69"/>
        <v>Clinton, Bill(W)</v>
      </c>
      <c r="J1498" t="s">
        <v>18</v>
      </c>
      <c r="K1498" t="b">
        <v>0</v>
      </c>
      <c r="L1498">
        <v>154507</v>
      </c>
      <c r="M1498">
        <v>410583</v>
      </c>
      <c r="N1498">
        <v>20171015</v>
      </c>
      <c r="O1498" t="s">
        <v>19</v>
      </c>
      <c r="P1498" t="str">
        <f>IF(VLOOKUP(A1498,'national-winners'!$A$2:$B$13,2,0)=H1498,"W","L")</f>
        <v>W</v>
      </c>
      <c r="Q1498">
        <f>MATCH(C1498,'state-winning-votes'!A:A,0)</f>
        <v>29</v>
      </c>
      <c r="R1498">
        <f>MATCH(A1498,'state-winning-votes'!$A$2:$L$2,0)</f>
        <v>6</v>
      </c>
      <c r="S1498" cm="1">
        <f t="array" ref="S1498">INDEX('state-winning-votes'!$A$1:$L$53,$Q1498,$R1498)</f>
        <v>154507</v>
      </c>
      <c r="T1498">
        <f>INDEX('state-winning-votes'!$A$1:$L$53,MATCH($C1498,'state-winning-votes'!$A:$A,0),MATCH($A1498,'state-winning-votes'!$A$2:$L$2,0))</f>
        <v>154507</v>
      </c>
      <c r="U1498" t="str">
        <f t="shared" si="70"/>
        <v>Clinton, Bill</v>
      </c>
      <c r="V1498" t="str">
        <f>_xlfn.XLOOKUP(INDEX('state-winning-votes'!$A$1:$L$53,MATCH($C1498,'state-winning-votes'!$A:$A,0),MATCH($A1498,'state-winning-votes'!$A$2:$L$2,0)),$L:$L,$H:$H)</f>
        <v>Clinton, Bill</v>
      </c>
      <c r="W1498" t="str">
        <f>VLOOKUP(A1498,'national-winners'!$A$2:$B$13,2,0)</f>
        <v>Clinton, Bill</v>
      </c>
      <c r="X1498" t="str">
        <f t="shared" si="71"/>
        <v xml:space="preserve"> Bill Clinton (W)</v>
      </c>
    </row>
    <row r="1499" spans="1:24" x14ac:dyDescent="0.25">
      <c r="A1499">
        <v>1992</v>
      </c>
      <c r="B1499" t="s">
        <v>105</v>
      </c>
      <c r="C1499" t="s">
        <v>106</v>
      </c>
      <c r="D1499">
        <v>30</v>
      </c>
      <c r="E1499">
        <v>81</v>
      </c>
      <c r="F1499">
        <v>64</v>
      </c>
      <c r="G1499" t="s">
        <v>16</v>
      </c>
      <c r="H1499" t="s">
        <v>207</v>
      </c>
      <c r="I1499" t="str">
        <f t="shared" si="69"/>
        <v>Bush, George H.W.(L)</v>
      </c>
      <c r="J1499" t="s">
        <v>21</v>
      </c>
      <c r="K1499" t="b">
        <v>0</v>
      </c>
      <c r="L1499">
        <v>144207</v>
      </c>
      <c r="M1499">
        <v>410583</v>
      </c>
      <c r="N1499">
        <v>20171015</v>
      </c>
      <c r="O1499" t="s">
        <v>19</v>
      </c>
      <c r="P1499" t="str">
        <f>IF(VLOOKUP(A1499,'national-winners'!$A$2:$B$13,2,0)=H1499,"W","L")</f>
        <v>L</v>
      </c>
      <c r="Q1499">
        <f>MATCH(C1499,'state-winning-votes'!A:A,0)</f>
        <v>29</v>
      </c>
      <c r="R1499">
        <f>MATCH(A1499,'state-winning-votes'!$A$2:$L$2,0)</f>
        <v>6</v>
      </c>
      <c r="S1499" cm="1">
        <f t="array" ref="S1499">INDEX('state-winning-votes'!$A$1:$L$53,$Q1499,$R1499)</f>
        <v>154507</v>
      </c>
      <c r="T1499">
        <f>INDEX('state-winning-votes'!$A$1:$L$53,MATCH($C1499,'state-winning-votes'!$A:$A,0),MATCH($A1499,'state-winning-votes'!$A$2:$L$2,0))</f>
        <v>154507</v>
      </c>
      <c r="U1499" t="str">
        <f t="shared" si="70"/>
        <v>Clinton, Bill</v>
      </c>
      <c r="V1499" t="str">
        <f>_xlfn.XLOOKUP(INDEX('state-winning-votes'!$A$1:$L$53,MATCH($C1499,'state-winning-votes'!$A:$A,0),MATCH($A1499,'state-winning-votes'!$A$2:$L$2,0)),$L:$L,$H:$H)</f>
        <v>Clinton, Bill</v>
      </c>
      <c r="W1499" t="str">
        <f>VLOOKUP(A1499,'national-winners'!$A$2:$B$13,2,0)</f>
        <v>Clinton, Bill</v>
      </c>
      <c r="X1499" t="str">
        <f t="shared" si="71"/>
        <v xml:space="preserve"> Bill Clinton (W)</v>
      </c>
    </row>
    <row r="1500" spans="1:24" x14ac:dyDescent="0.25">
      <c r="A1500">
        <v>1992</v>
      </c>
      <c r="B1500" t="s">
        <v>105</v>
      </c>
      <c r="C1500" t="s">
        <v>106</v>
      </c>
      <c r="D1500">
        <v>30</v>
      </c>
      <c r="E1500">
        <v>81</v>
      </c>
      <c r="F1500">
        <v>64</v>
      </c>
      <c r="G1500" t="s">
        <v>16</v>
      </c>
      <c r="H1500" t="s">
        <v>231</v>
      </c>
      <c r="I1500" t="str">
        <f t="shared" si="69"/>
        <v>Perot, Ross(L)</v>
      </c>
      <c r="J1500" t="s">
        <v>35</v>
      </c>
      <c r="K1500" t="b">
        <v>0</v>
      </c>
      <c r="L1500">
        <v>107225</v>
      </c>
      <c r="M1500">
        <v>410583</v>
      </c>
      <c r="N1500">
        <v>20171015</v>
      </c>
      <c r="O1500" t="s">
        <v>19</v>
      </c>
      <c r="P1500" t="str">
        <f>IF(VLOOKUP(A1500,'national-winners'!$A$2:$B$13,2,0)=H1500,"W","L")</f>
        <v>L</v>
      </c>
      <c r="Q1500">
        <f>MATCH(C1500,'state-winning-votes'!A:A,0)</f>
        <v>29</v>
      </c>
      <c r="R1500">
        <f>MATCH(A1500,'state-winning-votes'!$A$2:$L$2,0)</f>
        <v>6</v>
      </c>
      <c r="S1500" cm="1">
        <f t="array" ref="S1500">INDEX('state-winning-votes'!$A$1:$L$53,$Q1500,$R1500)</f>
        <v>154507</v>
      </c>
      <c r="T1500">
        <f>INDEX('state-winning-votes'!$A$1:$L$53,MATCH($C1500,'state-winning-votes'!$A:$A,0),MATCH($A1500,'state-winning-votes'!$A$2:$L$2,0))</f>
        <v>154507</v>
      </c>
      <c r="U1500" t="str">
        <f t="shared" si="70"/>
        <v>Clinton, Bill</v>
      </c>
      <c r="V1500" t="str">
        <f>_xlfn.XLOOKUP(INDEX('state-winning-votes'!$A$1:$L$53,MATCH($C1500,'state-winning-votes'!$A:$A,0),MATCH($A1500,'state-winning-votes'!$A$2:$L$2,0)),$L:$L,$H:$H)</f>
        <v>Clinton, Bill</v>
      </c>
      <c r="W1500" t="str">
        <f>VLOOKUP(A1500,'national-winners'!$A$2:$B$13,2,0)</f>
        <v>Clinton, Bill</v>
      </c>
      <c r="X1500" t="str">
        <f t="shared" si="71"/>
        <v xml:space="preserve"> Bill Clinton (W)</v>
      </c>
    </row>
    <row r="1501" spans="1:24" x14ac:dyDescent="0.25">
      <c r="A1501">
        <v>1992</v>
      </c>
      <c r="B1501" t="s">
        <v>105</v>
      </c>
      <c r="C1501" t="s">
        <v>106</v>
      </c>
      <c r="D1501">
        <v>30</v>
      </c>
      <c r="E1501">
        <v>81</v>
      </c>
      <c r="F1501">
        <v>64</v>
      </c>
      <c r="G1501" t="s">
        <v>16</v>
      </c>
      <c r="H1501" t="s">
        <v>59</v>
      </c>
      <c r="I1501" t="str">
        <f t="shared" si="69"/>
        <v>Other(L)</v>
      </c>
      <c r="J1501" t="s">
        <v>35</v>
      </c>
      <c r="K1501" t="b">
        <v>0</v>
      </c>
      <c r="L1501">
        <v>3658</v>
      </c>
      <c r="M1501">
        <v>410583</v>
      </c>
      <c r="N1501">
        <v>20171015</v>
      </c>
      <c r="O1501" t="s">
        <v>19</v>
      </c>
      <c r="P1501" t="str">
        <f>IF(VLOOKUP(A1501,'national-winners'!$A$2:$B$13,2,0)=H1501,"W","L")</f>
        <v>L</v>
      </c>
      <c r="Q1501">
        <f>MATCH(C1501,'state-winning-votes'!A:A,0)</f>
        <v>29</v>
      </c>
      <c r="R1501">
        <f>MATCH(A1501,'state-winning-votes'!$A$2:$L$2,0)</f>
        <v>6</v>
      </c>
      <c r="S1501" cm="1">
        <f t="array" ref="S1501">INDEX('state-winning-votes'!$A$1:$L$53,$Q1501,$R1501)</f>
        <v>154507</v>
      </c>
      <c r="T1501">
        <f>INDEX('state-winning-votes'!$A$1:$L$53,MATCH($C1501,'state-winning-votes'!$A:$A,0),MATCH($A1501,'state-winning-votes'!$A$2:$L$2,0))</f>
        <v>154507</v>
      </c>
      <c r="U1501" t="str">
        <f t="shared" si="70"/>
        <v>Clinton, Bill</v>
      </c>
      <c r="V1501" t="str">
        <f>_xlfn.XLOOKUP(INDEX('state-winning-votes'!$A$1:$L$53,MATCH($C1501,'state-winning-votes'!$A:$A,0),MATCH($A1501,'state-winning-votes'!$A$2:$L$2,0)),$L:$L,$H:$H)</f>
        <v>Clinton, Bill</v>
      </c>
      <c r="W1501" t="str">
        <f>VLOOKUP(A1501,'national-winners'!$A$2:$B$13,2,0)</f>
        <v>Clinton, Bill</v>
      </c>
      <c r="X1501" t="str">
        <f t="shared" si="71"/>
        <v xml:space="preserve"> Bill Clinton (W)</v>
      </c>
    </row>
    <row r="1502" spans="1:24" x14ac:dyDescent="0.25">
      <c r="A1502">
        <v>1992</v>
      </c>
      <c r="B1502" t="s">
        <v>105</v>
      </c>
      <c r="C1502" t="s">
        <v>106</v>
      </c>
      <c r="D1502">
        <v>30</v>
      </c>
      <c r="E1502">
        <v>81</v>
      </c>
      <c r="F1502">
        <v>64</v>
      </c>
      <c r="G1502" t="s">
        <v>16</v>
      </c>
      <c r="H1502" t="s">
        <v>232</v>
      </c>
      <c r="I1502" t="str">
        <f t="shared" si="69"/>
        <v>Marrou, Andre(L)</v>
      </c>
      <c r="J1502" t="s">
        <v>29</v>
      </c>
      <c r="K1502" t="b">
        <v>0</v>
      </c>
      <c r="L1502">
        <v>986</v>
      </c>
      <c r="M1502">
        <v>410583</v>
      </c>
      <c r="N1502">
        <v>20171015</v>
      </c>
      <c r="O1502" t="s">
        <v>19</v>
      </c>
      <c r="P1502" t="str">
        <f>IF(VLOOKUP(A1502,'national-winners'!$A$2:$B$13,2,0)=H1502,"W","L")</f>
        <v>L</v>
      </c>
      <c r="Q1502">
        <f>MATCH(C1502,'state-winning-votes'!A:A,0)</f>
        <v>29</v>
      </c>
      <c r="R1502">
        <f>MATCH(A1502,'state-winning-votes'!$A$2:$L$2,0)</f>
        <v>6</v>
      </c>
      <c r="S1502" cm="1">
        <f t="array" ref="S1502">INDEX('state-winning-votes'!$A$1:$L$53,$Q1502,$R1502)</f>
        <v>154507</v>
      </c>
      <c r="T1502">
        <f>INDEX('state-winning-votes'!$A$1:$L$53,MATCH($C1502,'state-winning-votes'!$A:$A,0),MATCH($A1502,'state-winning-votes'!$A$2:$L$2,0))</f>
        <v>154507</v>
      </c>
      <c r="U1502" t="str">
        <f t="shared" si="70"/>
        <v>Clinton, Bill</v>
      </c>
      <c r="V1502" t="str">
        <f>_xlfn.XLOOKUP(INDEX('state-winning-votes'!$A$1:$L$53,MATCH($C1502,'state-winning-votes'!$A:$A,0),MATCH($A1502,'state-winning-votes'!$A$2:$L$2,0)),$L:$L,$H:$H)</f>
        <v>Clinton, Bill</v>
      </c>
      <c r="W1502" t="str">
        <f>VLOOKUP(A1502,'national-winners'!$A$2:$B$13,2,0)</f>
        <v>Clinton, Bill</v>
      </c>
      <c r="X1502" t="str">
        <f t="shared" si="71"/>
        <v xml:space="preserve"> Bill Clinton (W)</v>
      </c>
    </row>
    <row r="1503" spans="1:24" x14ac:dyDescent="0.25">
      <c r="A1503">
        <v>1992</v>
      </c>
      <c r="B1503" t="s">
        <v>107</v>
      </c>
      <c r="C1503" t="s">
        <v>108</v>
      </c>
      <c r="D1503">
        <v>31</v>
      </c>
      <c r="E1503">
        <v>46</v>
      </c>
      <c r="F1503">
        <v>35</v>
      </c>
      <c r="G1503" t="s">
        <v>16</v>
      </c>
      <c r="H1503" t="s">
        <v>207</v>
      </c>
      <c r="I1503" t="str">
        <f t="shared" si="69"/>
        <v>Bush, George H.W.(L)</v>
      </c>
      <c r="J1503" t="s">
        <v>21</v>
      </c>
      <c r="K1503" t="b">
        <v>0</v>
      </c>
      <c r="L1503">
        <v>343678</v>
      </c>
      <c r="M1503">
        <v>737546</v>
      </c>
      <c r="N1503">
        <v>20171015</v>
      </c>
      <c r="O1503" t="s">
        <v>19</v>
      </c>
      <c r="P1503" t="str">
        <f>IF(VLOOKUP(A1503,'national-winners'!$A$2:$B$13,2,0)=H1503,"W","L")</f>
        <v>L</v>
      </c>
      <c r="Q1503">
        <f>MATCH(C1503,'state-winning-votes'!A:A,0)</f>
        <v>32</v>
      </c>
      <c r="R1503">
        <f>MATCH(A1503,'state-winning-votes'!$A$2:$L$2,0)</f>
        <v>6</v>
      </c>
      <c r="S1503" cm="1">
        <f t="array" ref="S1503">INDEX('state-winning-votes'!$A$1:$L$53,$Q1503,$R1503)</f>
        <v>343678</v>
      </c>
      <c r="T1503">
        <f>INDEX('state-winning-votes'!$A$1:$L$53,MATCH($C1503,'state-winning-votes'!$A:$A,0),MATCH($A1503,'state-winning-votes'!$A$2:$L$2,0))</f>
        <v>343678</v>
      </c>
      <c r="U1503" t="str">
        <f t="shared" si="70"/>
        <v>Bush, George H.W.</v>
      </c>
      <c r="V1503" t="str">
        <f>_xlfn.XLOOKUP(INDEX('state-winning-votes'!$A$1:$L$53,MATCH($C1503,'state-winning-votes'!$A:$A,0),MATCH($A1503,'state-winning-votes'!$A$2:$L$2,0)),$L:$L,$H:$H)</f>
        <v>Bush, George H.W.</v>
      </c>
      <c r="W1503" t="str">
        <f>VLOOKUP(A1503,'national-winners'!$A$2:$B$13,2,0)</f>
        <v>Clinton, Bill</v>
      </c>
      <c r="X1503" t="str">
        <f t="shared" si="71"/>
        <v xml:space="preserve"> George H.W. Bush (W)</v>
      </c>
    </row>
    <row r="1504" spans="1:24" x14ac:dyDescent="0.25">
      <c r="A1504">
        <v>1992</v>
      </c>
      <c r="B1504" t="s">
        <v>107</v>
      </c>
      <c r="C1504" t="s">
        <v>108</v>
      </c>
      <c r="D1504">
        <v>31</v>
      </c>
      <c r="E1504">
        <v>46</v>
      </c>
      <c r="F1504">
        <v>35</v>
      </c>
      <c r="G1504" t="s">
        <v>16</v>
      </c>
      <c r="H1504" t="s">
        <v>230</v>
      </c>
      <c r="I1504" t="str">
        <f t="shared" si="69"/>
        <v>Clinton, Bill(W)</v>
      </c>
      <c r="J1504" t="s">
        <v>18</v>
      </c>
      <c r="K1504" t="b">
        <v>0</v>
      </c>
      <c r="L1504">
        <v>216864</v>
      </c>
      <c r="M1504">
        <v>737546</v>
      </c>
      <c r="N1504">
        <v>20171015</v>
      </c>
      <c r="O1504" t="s">
        <v>19</v>
      </c>
      <c r="P1504" t="str">
        <f>IF(VLOOKUP(A1504,'national-winners'!$A$2:$B$13,2,0)=H1504,"W","L")</f>
        <v>W</v>
      </c>
      <c r="Q1504">
        <f>MATCH(C1504,'state-winning-votes'!A:A,0)</f>
        <v>32</v>
      </c>
      <c r="R1504">
        <f>MATCH(A1504,'state-winning-votes'!$A$2:$L$2,0)</f>
        <v>6</v>
      </c>
      <c r="S1504" cm="1">
        <f t="array" ref="S1504">INDEX('state-winning-votes'!$A$1:$L$53,$Q1504,$R1504)</f>
        <v>343678</v>
      </c>
      <c r="T1504">
        <f>INDEX('state-winning-votes'!$A$1:$L$53,MATCH($C1504,'state-winning-votes'!$A:$A,0),MATCH($A1504,'state-winning-votes'!$A$2:$L$2,0))</f>
        <v>343678</v>
      </c>
      <c r="U1504" t="str">
        <f t="shared" si="70"/>
        <v>Bush, George H.W.</v>
      </c>
      <c r="V1504" t="str">
        <f>_xlfn.XLOOKUP(INDEX('state-winning-votes'!$A$1:$L$53,MATCH($C1504,'state-winning-votes'!$A:$A,0),MATCH($A1504,'state-winning-votes'!$A$2:$L$2,0)),$L:$L,$H:$H)</f>
        <v>Bush, George H.W.</v>
      </c>
      <c r="W1504" t="str">
        <f>VLOOKUP(A1504,'national-winners'!$A$2:$B$13,2,0)</f>
        <v>Clinton, Bill</v>
      </c>
      <c r="X1504" t="str">
        <f t="shared" si="71"/>
        <v xml:space="preserve"> George H.W. Bush (W)</v>
      </c>
    </row>
    <row r="1505" spans="1:24" x14ac:dyDescent="0.25">
      <c r="A1505">
        <v>1992</v>
      </c>
      <c r="B1505" t="s">
        <v>107</v>
      </c>
      <c r="C1505" t="s">
        <v>108</v>
      </c>
      <c r="D1505">
        <v>31</v>
      </c>
      <c r="E1505">
        <v>46</v>
      </c>
      <c r="F1505">
        <v>35</v>
      </c>
      <c r="G1505" t="s">
        <v>16</v>
      </c>
      <c r="H1505" t="s">
        <v>231</v>
      </c>
      <c r="I1505" t="str">
        <f t="shared" si="69"/>
        <v>Perot, Ross(L)</v>
      </c>
      <c r="J1505" t="s">
        <v>35</v>
      </c>
      <c r="K1505" t="b">
        <v>0</v>
      </c>
      <c r="L1505">
        <v>174104</v>
      </c>
      <c r="M1505">
        <v>737546</v>
      </c>
      <c r="N1505">
        <v>20171015</v>
      </c>
      <c r="O1505" t="s">
        <v>19</v>
      </c>
      <c r="P1505" t="str">
        <f>IF(VLOOKUP(A1505,'national-winners'!$A$2:$B$13,2,0)=H1505,"W","L")</f>
        <v>L</v>
      </c>
      <c r="Q1505">
        <f>MATCH(C1505,'state-winning-votes'!A:A,0)</f>
        <v>32</v>
      </c>
      <c r="R1505">
        <f>MATCH(A1505,'state-winning-votes'!$A$2:$L$2,0)</f>
        <v>6</v>
      </c>
      <c r="S1505" cm="1">
        <f t="array" ref="S1505">INDEX('state-winning-votes'!$A$1:$L$53,$Q1505,$R1505)</f>
        <v>343678</v>
      </c>
      <c r="T1505">
        <f>INDEX('state-winning-votes'!$A$1:$L$53,MATCH($C1505,'state-winning-votes'!$A:$A,0),MATCH($A1505,'state-winning-votes'!$A$2:$L$2,0))</f>
        <v>343678</v>
      </c>
      <c r="U1505" t="str">
        <f t="shared" si="70"/>
        <v>Bush, George H.W.</v>
      </c>
      <c r="V1505" t="str">
        <f>_xlfn.XLOOKUP(INDEX('state-winning-votes'!$A$1:$L$53,MATCH($C1505,'state-winning-votes'!$A:$A,0),MATCH($A1505,'state-winning-votes'!$A$2:$L$2,0)),$L:$L,$H:$H)</f>
        <v>Bush, George H.W.</v>
      </c>
      <c r="W1505" t="str">
        <f>VLOOKUP(A1505,'national-winners'!$A$2:$B$13,2,0)</f>
        <v>Clinton, Bill</v>
      </c>
      <c r="X1505" t="str">
        <f t="shared" si="71"/>
        <v xml:space="preserve"> George H.W. Bush (W)</v>
      </c>
    </row>
    <row r="1506" spans="1:24" x14ac:dyDescent="0.25">
      <c r="A1506">
        <v>1992</v>
      </c>
      <c r="B1506" t="s">
        <v>107</v>
      </c>
      <c r="C1506" t="s">
        <v>108</v>
      </c>
      <c r="D1506">
        <v>31</v>
      </c>
      <c r="E1506">
        <v>46</v>
      </c>
      <c r="F1506">
        <v>35</v>
      </c>
      <c r="G1506" t="s">
        <v>16</v>
      </c>
      <c r="H1506" t="s">
        <v>59</v>
      </c>
      <c r="I1506" t="str">
        <f t="shared" si="69"/>
        <v>Other(L)</v>
      </c>
      <c r="J1506" t="s">
        <v>35</v>
      </c>
      <c r="K1506" t="b">
        <v>0</v>
      </c>
      <c r="L1506">
        <v>1560</v>
      </c>
      <c r="M1506">
        <v>737546</v>
      </c>
      <c r="N1506">
        <v>20171015</v>
      </c>
      <c r="O1506" t="s">
        <v>19</v>
      </c>
      <c r="P1506" t="str">
        <f>IF(VLOOKUP(A1506,'national-winners'!$A$2:$B$13,2,0)=H1506,"W","L")</f>
        <v>L</v>
      </c>
      <c r="Q1506">
        <f>MATCH(C1506,'state-winning-votes'!A:A,0)</f>
        <v>32</v>
      </c>
      <c r="R1506">
        <f>MATCH(A1506,'state-winning-votes'!$A$2:$L$2,0)</f>
        <v>6</v>
      </c>
      <c r="S1506" cm="1">
        <f t="array" ref="S1506">INDEX('state-winning-votes'!$A$1:$L$53,$Q1506,$R1506)</f>
        <v>343678</v>
      </c>
      <c r="T1506">
        <f>INDEX('state-winning-votes'!$A$1:$L$53,MATCH($C1506,'state-winning-votes'!$A:$A,0),MATCH($A1506,'state-winning-votes'!$A$2:$L$2,0))</f>
        <v>343678</v>
      </c>
      <c r="U1506" t="str">
        <f t="shared" si="70"/>
        <v>Bush, George H.W.</v>
      </c>
      <c r="V1506" t="str">
        <f>_xlfn.XLOOKUP(INDEX('state-winning-votes'!$A$1:$L$53,MATCH($C1506,'state-winning-votes'!$A:$A,0),MATCH($A1506,'state-winning-votes'!$A$2:$L$2,0)),$L:$L,$H:$H)</f>
        <v>Bush, George H.W.</v>
      </c>
      <c r="W1506" t="str">
        <f>VLOOKUP(A1506,'national-winners'!$A$2:$B$13,2,0)</f>
        <v>Clinton, Bill</v>
      </c>
      <c r="X1506" t="str">
        <f t="shared" si="71"/>
        <v xml:space="preserve"> George H.W. Bush (W)</v>
      </c>
    </row>
    <row r="1507" spans="1:24" x14ac:dyDescent="0.25">
      <c r="A1507">
        <v>1992</v>
      </c>
      <c r="B1507" t="s">
        <v>107</v>
      </c>
      <c r="C1507" t="s">
        <v>108</v>
      </c>
      <c r="D1507">
        <v>31</v>
      </c>
      <c r="E1507">
        <v>46</v>
      </c>
      <c r="F1507">
        <v>35</v>
      </c>
      <c r="G1507" t="s">
        <v>16</v>
      </c>
      <c r="H1507" t="s">
        <v>232</v>
      </c>
      <c r="I1507" t="str">
        <f t="shared" si="69"/>
        <v>Marrou, Andre(L)</v>
      </c>
      <c r="J1507" t="s">
        <v>29</v>
      </c>
      <c r="K1507" t="b">
        <v>0</v>
      </c>
      <c r="L1507">
        <v>1340</v>
      </c>
      <c r="M1507">
        <v>737546</v>
      </c>
      <c r="N1507">
        <v>20171015</v>
      </c>
      <c r="O1507" t="s">
        <v>19</v>
      </c>
      <c r="P1507" t="str">
        <f>IF(VLOOKUP(A1507,'national-winners'!$A$2:$B$13,2,0)=H1507,"W","L")</f>
        <v>L</v>
      </c>
      <c r="Q1507">
        <f>MATCH(C1507,'state-winning-votes'!A:A,0)</f>
        <v>32</v>
      </c>
      <c r="R1507">
        <f>MATCH(A1507,'state-winning-votes'!$A$2:$L$2,0)</f>
        <v>6</v>
      </c>
      <c r="S1507" cm="1">
        <f t="array" ref="S1507">INDEX('state-winning-votes'!$A$1:$L$53,$Q1507,$R1507)</f>
        <v>343678</v>
      </c>
      <c r="T1507">
        <f>INDEX('state-winning-votes'!$A$1:$L$53,MATCH($C1507,'state-winning-votes'!$A:$A,0),MATCH($A1507,'state-winning-votes'!$A$2:$L$2,0))</f>
        <v>343678</v>
      </c>
      <c r="U1507" t="str">
        <f t="shared" si="70"/>
        <v>Bush, George H.W.</v>
      </c>
      <c r="V1507" t="str">
        <f>_xlfn.XLOOKUP(INDEX('state-winning-votes'!$A$1:$L$53,MATCH($C1507,'state-winning-votes'!$A:$A,0),MATCH($A1507,'state-winning-votes'!$A$2:$L$2,0)),$L:$L,$H:$H)</f>
        <v>Bush, George H.W.</v>
      </c>
      <c r="W1507" t="str">
        <f>VLOOKUP(A1507,'national-winners'!$A$2:$B$13,2,0)</f>
        <v>Clinton, Bill</v>
      </c>
      <c r="X1507" t="str">
        <f t="shared" si="71"/>
        <v xml:space="preserve"> George H.W. Bush (W)</v>
      </c>
    </row>
    <row r="1508" spans="1:24" x14ac:dyDescent="0.25">
      <c r="A1508">
        <v>1992</v>
      </c>
      <c r="B1508" t="s">
        <v>109</v>
      </c>
      <c r="C1508" t="s">
        <v>110</v>
      </c>
      <c r="D1508">
        <v>32</v>
      </c>
      <c r="E1508">
        <v>88</v>
      </c>
      <c r="F1508">
        <v>65</v>
      </c>
      <c r="G1508" t="s">
        <v>16</v>
      </c>
      <c r="H1508" t="s">
        <v>230</v>
      </c>
      <c r="I1508" t="str">
        <f t="shared" si="69"/>
        <v>Clinton, Bill(W)</v>
      </c>
      <c r="J1508" t="s">
        <v>18</v>
      </c>
      <c r="K1508" t="b">
        <v>0</v>
      </c>
      <c r="L1508">
        <v>189148</v>
      </c>
      <c r="M1508">
        <v>506318</v>
      </c>
      <c r="N1508">
        <v>20171015</v>
      </c>
      <c r="O1508" t="s">
        <v>19</v>
      </c>
      <c r="P1508" t="str">
        <f>IF(VLOOKUP(A1508,'national-winners'!$A$2:$B$13,2,0)=H1508,"W","L")</f>
        <v>W</v>
      </c>
      <c r="Q1508">
        <f>MATCH(C1508,'state-winning-votes'!A:A,0)</f>
        <v>36</v>
      </c>
      <c r="R1508">
        <f>MATCH(A1508,'state-winning-votes'!$A$2:$L$2,0)</f>
        <v>6</v>
      </c>
      <c r="S1508" cm="1">
        <f t="array" ref="S1508">INDEX('state-winning-votes'!$A$1:$L$53,$Q1508,$R1508)</f>
        <v>189148</v>
      </c>
      <c r="T1508">
        <f>INDEX('state-winning-votes'!$A$1:$L$53,MATCH($C1508,'state-winning-votes'!$A:$A,0),MATCH($A1508,'state-winning-votes'!$A$2:$L$2,0))</f>
        <v>189148</v>
      </c>
      <c r="U1508" t="str">
        <f t="shared" si="70"/>
        <v>Clinton, Bill</v>
      </c>
      <c r="V1508" t="str">
        <f>_xlfn.XLOOKUP(INDEX('state-winning-votes'!$A$1:$L$53,MATCH($C1508,'state-winning-votes'!$A:$A,0),MATCH($A1508,'state-winning-votes'!$A$2:$L$2,0)),$L:$L,$H:$H)</f>
        <v>Clinton, Bill</v>
      </c>
      <c r="W1508" t="str">
        <f>VLOOKUP(A1508,'national-winners'!$A$2:$B$13,2,0)</f>
        <v>Clinton, Bill</v>
      </c>
      <c r="X1508" t="str">
        <f t="shared" si="71"/>
        <v xml:space="preserve"> Bill Clinton (W)</v>
      </c>
    </row>
    <row r="1509" spans="1:24" x14ac:dyDescent="0.25">
      <c r="A1509">
        <v>1992</v>
      </c>
      <c r="B1509" t="s">
        <v>109</v>
      </c>
      <c r="C1509" t="s">
        <v>110</v>
      </c>
      <c r="D1509">
        <v>32</v>
      </c>
      <c r="E1509">
        <v>88</v>
      </c>
      <c r="F1509">
        <v>65</v>
      </c>
      <c r="G1509" t="s">
        <v>16</v>
      </c>
      <c r="H1509" t="s">
        <v>207</v>
      </c>
      <c r="I1509" t="str">
        <f t="shared" si="69"/>
        <v>Bush, George H.W.(L)</v>
      </c>
      <c r="J1509" t="s">
        <v>21</v>
      </c>
      <c r="K1509" t="b">
        <v>0</v>
      </c>
      <c r="L1509">
        <v>175828</v>
      </c>
      <c r="M1509">
        <v>506318</v>
      </c>
      <c r="N1509">
        <v>20171015</v>
      </c>
      <c r="O1509" t="s">
        <v>19</v>
      </c>
      <c r="P1509" t="str">
        <f>IF(VLOOKUP(A1509,'national-winners'!$A$2:$B$13,2,0)=H1509,"W","L")</f>
        <v>L</v>
      </c>
      <c r="Q1509">
        <f>MATCH(C1509,'state-winning-votes'!A:A,0)</f>
        <v>36</v>
      </c>
      <c r="R1509">
        <f>MATCH(A1509,'state-winning-votes'!$A$2:$L$2,0)</f>
        <v>6</v>
      </c>
      <c r="S1509" cm="1">
        <f t="array" ref="S1509">INDEX('state-winning-votes'!$A$1:$L$53,$Q1509,$R1509)</f>
        <v>189148</v>
      </c>
      <c r="T1509">
        <f>INDEX('state-winning-votes'!$A$1:$L$53,MATCH($C1509,'state-winning-votes'!$A:$A,0),MATCH($A1509,'state-winning-votes'!$A$2:$L$2,0))</f>
        <v>189148</v>
      </c>
      <c r="U1509" t="str">
        <f t="shared" si="70"/>
        <v>Clinton, Bill</v>
      </c>
      <c r="V1509" t="str">
        <f>_xlfn.XLOOKUP(INDEX('state-winning-votes'!$A$1:$L$53,MATCH($C1509,'state-winning-votes'!$A:$A,0),MATCH($A1509,'state-winning-votes'!$A$2:$L$2,0)),$L:$L,$H:$H)</f>
        <v>Clinton, Bill</v>
      </c>
      <c r="W1509" t="str">
        <f>VLOOKUP(A1509,'national-winners'!$A$2:$B$13,2,0)</f>
        <v>Clinton, Bill</v>
      </c>
      <c r="X1509" t="str">
        <f t="shared" si="71"/>
        <v xml:space="preserve"> Bill Clinton (W)</v>
      </c>
    </row>
    <row r="1510" spans="1:24" x14ac:dyDescent="0.25">
      <c r="A1510">
        <v>1992</v>
      </c>
      <c r="B1510" t="s">
        <v>109</v>
      </c>
      <c r="C1510" t="s">
        <v>110</v>
      </c>
      <c r="D1510">
        <v>32</v>
      </c>
      <c r="E1510">
        <v>88</v>
      </c>
      <c r="F1510">
        <v>65</v>
      </c>
      <c r="G1510" t="s">
        <v>16</v>
      </c>
      <c r="H1510" t="s">
        <v>231</v>
      </c>
      <c r="I1510" t="str">
        <f t="shared" si="69"/>
        <v>Perot, Ross(L)</v>
      </c>
      <c r="J1510" t="s">
        <v>35</v>
      </c>
      <c r="K1510" t="b">
        <v>0</v>
      </c>
      <c r="L1510">
        <v>132580</v>
      </c>
      <c r="M1510">
        <v>506318</v>
      </c>
      <c r="N1510">
        <v>20171015</v>
      </c>
      <c r="O1510" t="s">
        <v>19</v>
      </c>
      <c r="P1510" t="str">
        <f>IF(VLOOKUP(A1510,'national-winners'!$A$2:$B$13,2,0)=H1510,"W","L")</f>
        <v>L</v>
      </c>
      <c r="Q1510">
        <f>MATCH(C1510,'state-winning-votes'!A:A,0)</f>
        <v>36</v>
      </c>
      <c r="R1510">
        <f>MATCH(A1510,'state-winning-votes'!$A$2:$L$2,0)</f>
        <v>6</v>
      </c>
      <c r="S1510" cm="1">
        <f t="array" ref="S1510">INDEX('state-winning-votes'!$A$1:$L$53,$Q1510,$R1510)</f>
        <v>189148</v>
      </c>
      <c r="T1510">
        <f>INDEX('state-winning-votes'!$A$1:$L$53,MATCH($C1510,'state-winning-votes'!$A:$A,0),MATCH($A1510,'state-winning-votes'!$A$2:$L$2,0))</f>
        <v>189148</v>
      </c>
      <c r="U1510" t="str">
        <f t="shared" si="70"/>
        <v>Clinton, Bill</v>
      </c>
      <c r="V1510" t="str">
        <f>_xlfn.XLOOKUP(INDEX('state-winning-votes'!$A$1:$L$53,MATCH($C1510,'state-winning-votes'!$A:$A,0),MATCH($A1510,'state-winning-votes'!$A$2:$L$2,0)),$L:$L,$H:$H)</f>
        <v>Clinton, Bill</v>
      </c>
      <c r="W1510" t="str">
        <f>VLOOKUP(A1510,'national-winners'!$A$2:$B$13,2,0)</f>
        <v>Clinton, Bill</v>
      </c>
      <c r="X1510" t="str">
        <f t="shared" si="71"/>
        <v xml:space="preserve"> Bill Clinton (W)</v>
      </c>
    </row>
    <row r="1511" spans="1:24" x14ac:dyDescent="0.25">
      <c r="A1511">
        <v>1992</v>
      </c>
      <c r="B1511" t="s">
        <v>109</v>
      </c>
      <c r="C1511" t="s">
        <v>110</v>
      </c>
      <c r="D1511">
        <v>32</v>
      </c>
      <c r="E1511">
        <v>88</v>
      </c>
      <c r="F1511">
        <v>65</v>
      </c>
      <c r="G1511" t="s">
        <v>16</v>
      </c>
      <c r="H1511" t="s">
        <v>233</v>
      </c>
      <c r="I1511" t="str">
        <f t="shared" si="69"/>
        <v>Gritz, James ""Bo""(L)</v>
      </c>
      <c r="J1511" t="s">
        <v>192</v>
      </c>
      <c r="K1511" t="b">
        <v>0</v>
      </c>
      <c r="L1511">
        <v>2892</v>
      </c>
      <c r="M1511">
        <v>506318</v>
      </c>
      <c r="N1511">
        <v>20171015</v>
      </c>
      <c r="O1511" t="s">
        <v>19</v>
      </c>
      <c r="P1511" t="str">
        <f>IF(VLOOKUP(A1511,'national-winners'!$A$2:$B$13,2,0)=H1511,"W","L")</f>
        <v>L</v>
      </c>
      <c r="Q1511">
        <f>MATCH(C1511,'state-winning-votes'!A:A,0)</f>
        <v>36</v>
      </c>
      <c r="R1511">
        <f>MATCH(A1511,'state-winning-votes'!$A$2:$L$2,0)</f>
        <v>6</v>
      </c>
      <c r="S1511" cm="1">
        <f t="array" ref="S1511">INDEX('state-winning-votes'!$A$1:$L$53,$Q1511,$R1511)</f>
        <v>189148</v>
      </c>
      <c r="T1511">
        <f>INDEX('state-winning-votes'!$A$1:$L$53,MATCH($C1511,'state-winning-votes'!$A:$A,0),MATCH($A1511,'state-winning-votes'!$A$2:$L$2,0))</f>
        <v>189148</v>
      </c>
      <c r="U1511" t="str">
        <f t="shared" si="70"/>
        <v>Clinton, Bill</v>
      </c>
      <c r="V1511" t="str">
        <f>_xlfn.XLOOKUP(INDEX('state-winning-votes'!$A$1:$L$53,MATCH($C1511,'state-winning-votes'!$A:$A,0),MATCH($A1511,'state-winning-votes'!$A$2:$L$2,0)),$L:$L,$H:$H)</f>
        <v>Clinton, Bill</v>
      </c>
      <c r="W1511" t="str">
        <f>VLOOKUP(A1511,'national-winners'!$A$2:$B$13,2,0)</f>
        <v>Clinton, Bill</v>
      </c>
      <c r="X1511" t="str">
        <f t="shared" si="71"/>
        <v xml:space="preserve"> Bill Clinton (W)</v>
      </c>
    </row>
    <row r="1512" spans="1:24" x14ac:dyDescent="0.25">
      <c r="A1512">
        <v>1992</v>
      </c>
      <c r="B1512" t="s">
        <v>109</v>
      </c>
      <c r="C1512" t="s">
        <v>110</v>
      </c>
      <c r="D1512">
        <v>32</v>
      </c>
      <c r="E1512">
        <v>88</v>
      </c>
      <c r="F1512">
        <v>65</v>
      </c>
      <c r="G1512" t="s">
        <v>16</v>
      </c>
      <c r="H1512" t="s">
        <v>59</v>
      </c>
      <c r="I1512" t="str">
        <f t="shared" si="69"/>
        <v>Other(L)</v>
      </c>
      <c r="K1512" t="b">
        <v>0</v>
      </c>
      <c r="L1512">
        <v>2537</v>
      </c>
      <c r="M1512">
        <v>506318</v>
      </c>
      <c r="N1512">
        <v>20171015</v>
      </c>
      <c r="O1512" t="s">
        <v>19</v>
      </c>
      <c r="P1512" t="str">
        <f>IF(VLOOKUP(A1512,'national-winners'!$A$2:$B$13,2,0)=H1512,"W","L")</f>
        <v>L</v>
      </c>
      <c r="Q1512">
        <f>MATCH(C1512,'state-winning-votes'!A:A,0)</f>
        <v>36</v>
      </c>
      <c r="R1512">
        <f>MATCH(A1512,'state-winning-votes'!$A$2:$L$2,0)</f>
        <v>6</v>
      </c>
      <c r="S1512" cm="1">
        <f t="array" ref="S1512">INDEX('state-winning-votes'!$A$1:$L$53,$Q1512,$R1512)</f>
        <v>189148</v>
      </c>
      <c r="T1512">
        <f>INDEX('state-winning-votes'!$A$1:$L$53,MATCH($C1512,'state-winning-votes'!$A:$A,0),MATCH($A1512,'state-winning-votes'!$A$2:$L$2,0))</f>
        <v>189148</v>
      </c>
      <c r="U1512" t="str">
        <f t="shared" si="70"/>
        <v>Clinton, Bill</v>
      </c>
      <c r="V1512" t="str">
        <f>_xlfn.XLOOKUP(INDEX('state-winning-votes'!$A$1:$L$53,MATCH($C1512,'state-winning-votes'!$A:$A,0),MATCH($A1512,'state-winning-votes'!$A$2:$L$2,0)),$L:$L,$H:$H)</f>
        <v>Clinton, Bill</v>
      </c>
      <c r="W1512" t="str">
        <f>VLOOKUP(A1512,'national-winners'!$A$2:$B$13,2,0)</f>
        <v>Clinton, Bill</v>
      </c>
      <c r="X1512" t="str">
        <f t="shared" si="71"/>
        <v xml:space="preserve"> Bill Clinton (W)</v>
      </c>
    </row>
    <row r="1513" spans="1:24" x14ac:dyDescent="0.25">
      <c r="A1513">
        <v>1992</v>
      </c>
      <c r="B1513" t="s">
        <v>109</v>
      </c>
      <c r="C1513" t="s">
        <v>110</v>
      </c>
      <c r="D1513">
        <v>32</v>
      </c>
      <c r="E1513">
        <v>88</v>
      </c>
      <c r="F1513">
        <v>65</v>
      </c>
      <c r="G1513" t="s">
        <v>16</v>
      </c>
      <c r="H1513" t="s">
        <v>232</v>
      </c>
      <c r="I1513" t="str">
        <f t="shared" si="69"/>
        <v>Marrou, Andre(L)</v>
      </c>
      <c r="J1513" t="s">
        <v>29</v>
      </c>
      <c r="K1513" t="b">
        <v>0</v>
      </c>
      <c r="L1513">
        <v>1835</v>
      </c>
      <c r="M1513">
        <v>506318</v>
      </c>
      <c r="N1513">
        <v>20171015</v>
      </c>
      <c r="O1513" t="s">
        <v>19</v>
      </c>
      <c r="P1513" t="str">
        <f>IF(VLOOKUP(A1513,'national-winners'!$A$2:$B$13,2,0)=H1513,"W","L")</f>
        <v>L</v>
      </c>
      <c r="Q1513">
        <f>MATCH(C1513,'state-winning-votes'!A:A,0)</f>
        <v>36</v>
      </c>
      <c r="R1513">
        <f>MATCH(A1513,'state-winning-votes'!$A$2:$L$2,0)</f>
        <v>6</v>
      </c>
      <c r="S1513" cm="1">
        <f t="array" ref="S1513">INDEX('state-winning-votes'!$A$1:$L$53,$Q1513,$R1513)</f>
        <v>189148</v>
      </c>
      <c r="T1513">
        <f>INDEX('state-winning-votes'!$A$1:$L$53,MATCH($C1513,'state-winning-votes'!$A:$A,0),MATCH($A1513,'state-winning-votes'!$A$2:$L$2,0))</f>
        <v>189148</v>
      </c>
      <c r="U1513" t="str">
        <f t="shared" si="70"/>
        <v>Clinton, Bill</v>
      </c>
      <c r="V1513" t="str">
        <f>_xlfn.XLOOKUP(INDEX('state-winning-votes'!$A$1:$L$53,MATCH($C1513,'state-winning-votes'!$A:$A,0),MATCH($A1513,'state-winning-votes'!$A$2:$L$2,0)),$L:$L,$H:$H)</f>
        <v>Clinton, Bill</v>
      </c>
      <c r="W1513" t="str">
        <f>VLOOKUP(A1513,'national-winners'!$A$2:$B$13,2,0)</f>
        <v>Clinton, Bill</v>
      </c>
      <c r="X1513" t="str">
        <f t="shared" si="71"/>
        <v xml:space="preserve"> Bill Clinton (W)</v>
      </c>
    </row>
    <row r="1514" spans="1:24" x14ac:dyDescent="0.25">
      <c r="A1514">
        <v>1992</v>
      </c>
      <c r="B1514" t="s">
        <v>109</v>
      </c>
      <c r="C1514" t="s">
        <v>110</v>
      </c>
      <c r="D1514">
        <v>32</v>
      </c>
      <c r="E1514">
        <v>88</v>
      </c>
      <c r="F1514">
        <v>65</v>
      </c>
      <c r="G1514" t="s">
        <v>16</v>
      </c>
      <c r="H1514" t="s">
        <v>238</v>
      </c>
      <c r="I1514" t="str">
        <f t="shared" si="69"/>
        <v>Phillips, Howard(L)</v>
      </c>
      <c r="J1514" t="s">
        <v>258</v>
      </c>
      <c r="K1514" t="b">
        <v>0</v>
      </c>
      <c r="L1514">
        <v>677</v>
      </c>
      <c r="M1514">
        <v>506318</v>
      </c>
      <c r="N1514">
        <v>20171015</v>
      </c>
      <c r="O1514" t="s">
        <v>19</v>
      </c>
      <c r="P1514" t="str">
        <f>IF(VLOOKUP(A1514,'national-winners'!$A$2:$B$13,2,0)=H1514,"W","L")</f>
        <v>L</v>
      </c>
      <c r="Q1514">
        <f>MATCH(C1514,'state-winning-votes'!A:A,0)</f>
        <v>36</v>
      </c>
      <c r="R1514">
        <f>MATCH(A1514,'state-winning-votes'!$A$2:$L$2,0)</f>
        <v>6</v>
      </c>
      <c r="S1514" cm="1">
        <f t="array" ref="S1514">INDEX('state-winning-votes'!$A$1:$L$53,$Q1514,$R1514)</f>
        <v>189148</v>
      </c>
      <c r="T1514">
        <f>INDEX('state-winning-votes'!$A$1:$L$53,MATCH($C1514,'state-winning-votes'!$A:$A,0),MATCH($A1514,'state-winning-votes'!$A$2:$L$2,0))</f>
        <v>189148</v>
      </c>
      <c r="U1514" t="str">
        <f t="shared" si="70"/>
        <v>Clinton, Bill</v>
      </c>
      <c r="V1514" t="str">
        <f>_xlfn.XLOOKUP(INDEX('state-winning-votes'!$A$1:$L$53,MATCH($C1514,'state-winning-votes'!$A:$A,0),MATCH($A1514,'state-winning-votes'!$A$2:$L$2,0)),$L:$L,$H:$H)</f>
        <v>Clinton, Bill</v>
      </c>
      <c r="W1514" t="str">
        <f>VLOOKUP(A1514,'national-winners'!$A$2:$B$13,2,0)</f>
        <v>Clinton, Bill</v>
      </c>
      <c r="X1514" t="str">
        <f t="shared" si="71"/>
        <v xml:space="preserve"> Bill Clinton (W)</v>
      </c>
    </row>
    <row r="1515" spans="1:24" x14ac:dyDescent="0.25">
      <c r="A1515">
        <v>1992</v>
      </c>
      <c r="B1515" t="s">
        <v>109</v>
      </c>
      <c r="C1515" t="s">
        <v>110</v>
      </c>
      <c r="D1515">
        <v>32</v>
      </c>
      <c r="E1515">
        <v>88</v>
      </c>
      <c r="F1515">
        <v>65</v>
      </c>
      <c r="G1515" t="s">
        <v>16</v>
      </c>
      <c r="H1515" t="s">
        <v>210</v>
      </c>
      <c r="I1515" t="str">
        <f t="shared" si="69"/>
        <v>Fulani, Lenora(L)</v>
      </c>
      <c r="J1515" t="s">
        <v>35</v>
      </c>
      <c r="K1515" t="b">
        <v>0</v>
      </c>
      <c r="L1515">
        <v>483</v>
      </c>
      <c r="M1515">
        <v>506318</v>
      </c>
      <c r="N1515">
        <v>20171015</v>
      </c>
      <c r="O1515" t="s">
        <v>19</v>
      </c>
      <c r="P1515" t="str">
        <f>IF(VLOOKUP(A1515,'national-winners'!$A$2:$B$13,2,0)=H1515,"W","L")</f>
        <v>L</v>
      </c>
      <c r="Q1515">
        <f>MATCH(C1515,'state-winning-votes'!A:A,0)</f>
        <v>36</v>
      </c>
      <c r="R1515">
        <f>MATCH(A1515,'state-winning-votes'!$A$2:$L$2,0)</f>
        <v>6</v>
      </c>
      <c r="S1515" cm="1">
        <f t="array" ref="S1515">INDEX('state-winning-votes'!$A$1:$L$53,$Q1515,$R1515)</f>
        <v>189148</v>
      </c>
      <c r="T1515">
        <f>INDEX('state-winning-votes'!$A$1:$L$53,MATCH($C1515,'state-winning-votes'!$A:$A,0),MATCH($A1515,'state-winning-votes'!$A$2:$L$2,0))</f>
        <v>189148</v>
      </c>
      <c r="U1515" t="str">
        <f t="shared" si="70"/>
        <v>Clinton, Bill</v>
      </c>
      <c r="V1515" t="str">
        <f>_xlfn.XLOOKUP(INDEX('state-winning-votes'!$A$1:$L$53,MATCH($C1515,'state-winning-votes'!$A:$A,0),MATCH($A1515,'state-winning-votes'!$A$2:$L$2,0)),$L:$L,$H:$H)</f>
        <v>Clinton, Bill</v>
      </c>
      <c r="W1515" t="str">
        <f>VLOOKUP(A1515,'national-winners'!$A$2:$B$13,2,0)</f>
        <v>Clinton, Bill</v>
      </c>
      <c r="X1515" t="str">
        <f t="shared" si="71"/>
        <v xml:space="preserve"> Bill Clinton (W)</v>
      </c>
    </row>
    <row r="1516" spans="1:24" x14ac:dyDescent="0.25">
      <c r="A1516">
        <v>1992</v>
      </c>
      <c r="B1516" t="s">
        <v>109</v>
      </c>
      <c r="C1516" t="s">
        <v>110</v>
      </c>
      <c r="D1516">
        <v>32</v>
      </c>
      <c r="E1516">
        <v>88</v>
      </c>
      <c r="F1516">
        <v>65</v>
      </c>
      <c r="G1516" t="s">
        <v>16</v>
      </c>
      <c r="H1516" t="s">
        <v>236</v>
      </c>
      <c r="I1516" t="str">
        <f t="shared" si="69"/>
        <v>Hagelin, John(L)</v>
      </c>
      <c r="J1516" t="s">
        <v>237</v>
      </c>
      <c r="K1516" t="b">
        <v>0</v>
      </c>
      <c r="L1516">
        <v>338</v>
      </c>
      <c r="M1516">
        <v>506318</v>
      </c>
      <c r="N1516">
        <v>20171015</v>
      </c>
      <c r="O1516" t="s">
        <v>19</v>
      </c>
      <c r="P1516" t="str">
        <f>IF(VLOOKUP(A1516,'national-winners'!$A$2:$B$13,2,0)=H1516,"W","L")</f>
        <v>L</v>
      </c>
      <c r="Q1516">
        <f>MATCH(C1516,'state-winning-votes'!A:A,0)</f>
        <v>36</v>
      </c>
      <c r="R1516">
        <f>MATCH(A1516,'state-winning-votes'!$A$2:$L$2,0)</f>
        <v>6</v>
      </c>
      <c r="S1516" cm="1">
        <f t="array" ref="S1516">INDEX('state-winning-votes'!$A$1:$L$53,$Q1516,$R1516)</f>
        <v>189148</v>
      </c>
      <c r="T1516">
        <f>INDEX('state-winning-votes'!$A$1:$L$53,MATCH($C1516,'state-winning-votes'!$A:$A,0),MATCH($A1516,'state-winning-votes'!$A$2:$L$2,0))</f>
        <v>189148</v>
      </c>
      <c r="U1516" t="str">
        <f t="shared" si="70"/>
        <v>Clinton, Bill</v>
      </c>
      <c r="V1516" t="str">
        <f>_xlfn.XLOOKUP(INDEX('state-winning-votes'!$A$1:$L$53,MATCH($C1516,'state-winning-votes'!$A:$A,0),MATCH($A1516,'state-winning-votes'!$A$2:$L$2,0)),$L:$L,$H:$H)</f>
        <v>Clinton, Bill</v>
      </c>
      <c r="W1516" t="str">
        <f>VLOOKUP(A1516,'national-winners'!$A$2:$B$13,2,0)</f>
        <v>Clinton, Bill</v>
      </c>
      <c r="X1516" t="str">
        <f t="shared" si="71"/>
        <v xml:space="preserve"> Bill Clinton (W)</v>
      </c>
    </row>
    <row r="1517" spans="1:24" x14ac:dyDescent="0.25">
      <c r="A1517">
        <v>1992</v>
      </c>
      <c r="B1517" t="s">
        <v>111</v>
      </c>
      <c r="C1517" t="s">
        <v>112</v>
      </c>
      <c r="D1517">
        <v>33</v>
      </c>
      <c r="E1517">
        <v>12</v>
      </c>
      <c r="F1517">
        <v>4</v>
      </c>
      <c r="G1517" t="s">
        <v>16</v>
      </c>
      <c r="H1517" t="s">
        <v>230</v>
      </c>
      <c r="I1517" t="str">
        <f t="shared" si="69"/>
        <v>Clinton, Bill(W)</v>
      </c>
      <c r="J1517" t="s">
        <v>18</v>
      </c>
      <c r="K1517" t="b">
        <v>0</v>
      </c>
      <c r="L1517">
        <v>209040</v>
      </c>
      <c r="M1517">
        <v>537215</v>
      </c>
      <c r="N1517">
        <v>20171015</v>
      </c>
      <c r="O1517" t="s">
        <v>19</v>
      </c>
      <c r="P1517" t="str">
        <f>IF(VLOOKUP(A1517,'national-winners'!$A$2:$B$13,2,0)=H1517,"W","L")</f>
        <v>W</v>
      </c>
      <c r="Q1517">
        <f>MATCH(C1517,'state-winning-votes'!A:A,0)</f>
        <v>33</v>
      </c>
      <c r="R1517">
        <f>MATCH(A1517,'state-winning-votes'!$A$2:$L$2,0)</f>
        <v>6</v>
      </c>
      <c r="S1517" cm="1">
        <f t="array" ref="S1517">INDEX('state-winning-votes'!$A$1:$L$53,$Q1517,$R1517)</f>
        <v>209040</v>
      </c>
      <c r="T1517">
        <f>INDEX('state-winning-votes'!$A$1:$L$53,MATCH($C1517,'state-winning-votes'!$A:$A,0),MATCH($A1517,'state-winning-votes'!$A$2:$L$2,0))</f>
        <v>209040</v>
      </c>
      <c r="U1517" t="str">
        <f t="shared" si="70"/>
        <v>Clinton, Bill</v>
      </c>
      <c r="V1517" t="str">
        <f>_xlfn.XLOOKUP(INDEX('state-winning-votes'!$A$1:$L$53,MATCH($C1517,'state-winning-votes'!$A:$A,0),MATCH($A1517,'state-winning-votes'!$A$2:$L$2,0)),$L:$L,$H:$H)</f>
        <v>Clinton, Bill</v>
      </c>
      <c r="W1517" t="str">
        <f>VLOOKUP(A1517,'national-winners'!$A$2:$B$13,2,0)</f>
        <v>Clinton, Bill</v>
      </c>
      <c r="X1517" t="str">
        <f t="shared" si="71"/>
        <v xml:space="preserve"> Bill Clinton (W)</v>
      </c>
    </row>
    <row r="1518" spans="1:24" x14ac:dyDescent="0.25">
      <c r="A1518">
        <v>1992</v>
      </c>
      <c r="B1518" t="s">
        <v>111</v>
      </c>
      <c r="C1518" t="s">
        <v>112</v>
      </c>
      <c r="D1518">
        <v>33</v>
      </c>
      <c r="E1518">
        <v>12</v>
      </c>
      <c r="F1518">
        <v>4</v>
      </c>
      <c r="G1518" t="s">
        <v>16</v>
      </c>
      <c r="H1518" t="s">
        <v>207</v>
      </c>
      <c r="I1518" t="str">
        <f t="shared" si="69"/>
        <v>Bush, George H.W.(L)</v>
      </c>
      <c r="J1518" t="s">
        <v>21</v>
      </c>
      <c r="K1518" t="b">
        <v>0</v>
      </c>
      <c r="L1518">
        <v>202484</v>
      </c>
      <c r="M1518">
        <v>537215</v>
      </c>
      <c r="N1518">
        <v>20171015</v>
      </c>
      <c r="O1518" t="s">
        <v>19</v>
      </c>
      <c r="P1518" t="str">
        <f>IF(VLOOKUP(A1518,'national-winners'!$A$2:$B$13,2,0)=H1518,"W","L")</f>
        <v>L</v>
      </c>
      <c r="Q1518">
        <f>MATCH(C1518,'state-winning-votes'!A:A,0)</f>
        <v>33</v>
      </c>
      <c r="R1518">
        <f>MATCH(A1518,'state-winning-votes'!$A$2:$L$2,0)</f>
        <v>6</v>
      </c>
      <c r="S1518" cm="1">
        <f t="array" ref="S1518">INDEX('state-winning-votes'!$A$1:$L$53,$Q1518,$R1518)</f>
        <v>209040</v>
      </c>
      <c r="T1518">
        <f>INDEX('state-winning-votes'!$A$1:$L$53,MATCH($C1518,'state-winning-votes'!$A:$A,0),MATCH($A1518,'state-winning-votes'!$A$2:$L$2,0))</f>
        <v>209040</v>
      </c>
      <c r="U1518" t="str">
        <f t="shared" si="70"/>
        <v>Clinton, Bill</v>
      </c>
      <c r="V1518" t="str">
        <f>_xlfn.XLOOKUP(INDEX('state-winning-votes'!$A$1:$L$53,MATCH($C1518,'state-winning-votes'!$A:$A,0),MATCH($A1518,'state-winning-votes'!$A$2:$L$2,0)),$L:$L,$H:$H)</f>
        <v>Clinton, Bill</v>
      </c>
      <c r="W1518" t="str">
        <f>VLOOKUP(A1518,'national-winners'!$A$2:$B$13,2,0)</f>
        <v>Clinton, Bill</v>
      </c>
      <c r="X1518" t="str">
        <f t="shared" si="71"/>
        <v xml:space="preserve"> Bill Clinton (W)</v>
      </c>
    </row>
    <row r="1519" spans="1:24" x14ac:dyDescent="0.25">
      <c r="A1519">
        <v>1992</v>
      </c>
      <c r="B1519" t="s">
        <v>111</v>
      </c>
      <c r="C1519" t="s">
        <v>112</v>
      </c>
      <c r="D1519">
        <v>33</v>
      </c>
      <c r="E1519">
        <v>12</v>
      </c>
      <c r="F1519">
        <v>4</v>
      </c>
      <c r="G1519" t="s">
        <v>16</v>
      </c>
      <c r="H1519" t="s">
        <v>231</v>
      </c>
      <c r="I1519" t="str">
        <f t="shared" si="69"/>
        <v>Perot, Ross(L)</v>
      </c>
      <c r="J1519" t="s">
        <v>35</v>
      </c>
      <c r="K1519" t="b">
        <v>0</v>
      </c>
      <c r="L1519">
        <v>121337</v>
      </c>
      <c r="M1519">
        <v>537215</v>
      </c>
      <c r="N1519">
        <v>20171015</v>
      </c>
      <c r="O1519" t="s">
        <v>19</v>
      </c>
      <c r="P1519" t="str">
        <f>IF(VLOOKUP(A1519,'national-winners'!$A$2:$B$13,2,0)=H1519,"W","L")</f>
        <v>L</v>
      </c>
      <c r="Q1519">
        <f>MATCH(C1519,'state-winning-votes'!A:A,0)</f>
        <v>33</v>
      </c>
      <c r="R1519">
        <f>MATCH(A1519,'state-winning-votes'!$A$2:$L$2,0)</f>
        <v>6</v>
      </c>
      <c r="S1519" cm="1">
        <f t="array" ref="S1519">INDEX('state-winning-votes'!$A$1:$L$53,$Q1519,$R1519)</f>
        <v>209040</v>
      </c>
      <c r="T1519">
        <f>INDEX('state-winning-votes'!$A$1:$L$53,MATCH($C1519,'state-winning-votes'!$A:$A,0),MATCH($A1519,'state-winning-votes'!$A$2:$L$2,0))</f>
        <v>209040</v>
      </c>
      <c r="U1519" t="str">
        <f t="shared" si="70"/>
        <v>Clinton, Bill</v>
      </c>
      <c r="V1519" t="str">
        <f>_xlfn.XLOOKUP(INDEX('state-winning-votes'!$A$1:$L$53,MATCH($C1519,'state-winning-votes'!$A:$A,0),MATCH($A1519,'state-winning-votes'!$A$2:$L$2,0)),$L:$L,$H:$H)</f>
        <v>Clinton, Bill</v>
      </c>
      <c r="W1519" t="str">
        <f>VLOOKUP(A1519,'national-winners'!$A$2:$B$13,2,0)</f>
        <v>Clinton, Bill</v>
      </c>
      <c r="X1519" t="str">
        <f t="shared" si="71"/>
        <v xml:space="preserve"> Bill Clinton (W)</v>
      </c>
    </row>
    <row r="1520" spans="1:24" x14ac:dyDescent="0.25">
      <c r="A1520">
        <v>1992</v>
      </c>
      <c r="B1520" t="s">
        <v>111</v>
      </c>
      <c r="C1520" t="s">
        <v>112</v>
      </c>
      <c r="D1520">
        <v>33</v>
      </c>
      <c r="E1520">
        <v>12</v>
      </c>
      <c r="F1520">
        <v>4</v>
      </c>
      <c r="G1520" t="s">
        <v>16</v>
      </c>
      <c r="H1520" t="s">
        <v>232</v>
      </c>
      <c r="I1520" t="str">
        <f t="shared" si="69"/>
        <v>Marrou, Andre(L)</v>
      </c>
      <c r="J1520" t="s">
        <v>29</v>
      </c>
      <c r="K1520" t="b">
        <v>0</v>
      </c>
      <c r="L1520">
        <v>3548</v>
      </c>
      <c r="M1520">
        <v>537215</v>
      </c>
      <c r="N1520">
        <v>20171015</v>
      </c>
      <c r="O1520" t="s">
        <v>19</v>
      </c>
      <c r="P1520" t="str">
        <f>IF(VLOOKUP(A1520,'national-winners'!$A$2:$B$13,2,0)=H1520,"W","L")</f>
        <v>L</v>
      </c>
      <c r="Q1520">
        <f>MATCH(C1520,'state-winning-votes'!A:A,0)</f>
        <v>33</v>
      </c>
      <c r="R1520">
        <f>MATCH(A1520,'state-winning-votes'!$A$2:$L$2,0)</f>
        <v>6</v>
      </c>
      <c r="S1520" cm="1">
        <f t="array" ref="S1520">INDEX('state-winning-votes'!$A$1:$L$53,$Q1520,$R1520)</f>
        <v>209040</v>
      </c>
      <c r="T1520">
        <f>INDEX('state-winning-votes'!$A$1:$L$53,MATCH($C1520,'state-winning-votes'!$A:$A,0),MATCH($A1520,'state-winning-votes'!$A$2:$L$2,0))</f>
        <v>209040</v>
      </c>
      <c r="U1520" t="str">
        <f t="shared" si="70"/>
        <v>Clinton, Bill</v>
      </c>
      <c r="V1520" t="str">
        <f>_xlfn.XLOOKUP(INDEX('state-winning-votes'!$A$1:$L$53,MATCH($C1520,'state-winning-votes'!$A:$A,0),MATCH($A1520,'state-winning-votes'!$A$2:$L$2,0)),$L:$L,$H:$H)</f>
        <v>Clinton, Bill</v>
      </c>
      <c r="W1520" t="str">
        <f>VLOOKUP(A1520,'national-winners'!$A$2:$B$13,2,0)</f>
        <v>Clinton, Bill</v>
      </c>
      <c r="X1520" t="str">
        <f t="shared" si="71"/>
        <v xml:space="preserve"> Bill Clinton (W)</v>
      </c>
    </row>
    <row r="1521" spans="1:24" x14ac:dyDescent="0.25">
      <c r="A1521">
        <v>1992</v>
      </c>
      <c r="B1521" t="s">
        <v>111</v>
      </c>
      <c r="C1521" t="s">
        <v>112</v>
      </c>
      <c r="D1521">
        <v>33</v>
      </c>
      <c r="E1521">
        <v>12</v>
      </c>
      <c r="F1521">
        <v>4</v>
      </c>
      <c r="G1521" t="s">
        <v>16</v>
      </c>
      <c r="H1521" t="s">
        <v>210</v>
      </c>
      <c r="I1521" t="str">
        <f t="shared" si="69"/>
        <v>Fulani, Lenora(L)</v>
      </c>
      <c r="J1521" t="s">
        <v>211</v>
      </c>
      <c r="K1521" t="b">
        <v>0</v>
      </c>
      <c r="L1521">
        <v>512</v>
      </c>
      <c r="M1521">
        <v>537215</v>
      </c>
      <c r="N1521">
        <v>20171015</v>
      </c>
      <c r="O1521" t="s">
        <v>19</v>
      </c>
      <c r="P1521" t="str">
        <f>IF(VLOOKUP(A1521,'national-winners'!$A$2:$B$13,2,0)=H1521,"W","L")</f>
        <v>L</v>
      </c>
      <c r="Q1521">
        <f>MATCH(C1521,'state-winning-votes'!A:A,0)</f>
        <v>33</v>
      </c>
      <c r="R1521">
        <f>MATCH(A1521,'state-winning-votes'!$A$2:$L$2,0)</f>
        <v>6</v>
      </c>
      <c r="S1521" cm="1">
        <f t="array" ref="S1521">INDEX('state-winning-votes'!$A$1:$L$53,$Q1521,$R1521)</f>
        <v>209040</v>
      </c>
      <c r="T1521">
        <f>INDEX('state-winning-votes'!$A$1:$L$53,MATCH($C1521,'state-winning-votes'!$A:$A,0),MATCH($A1521,'state-winning-votes'!$A$2:$L$2,0))</f>
        <v>209040</v>
      </c>
      <c r="U1521" t="str">
        <f t="shared" si="70"/>
        <v>Clinton, Bill</v>
      </c>
      <c r="V1521" t="str">
        <f>_xlfn.XLOOKUP(INDEX('state-winning-votes'!$A$1:$L$53,MATCH($C1521,'state-winning-votes'!$A:$A,0),MATCH($A1521,'state-winning-votes'!$A$2:$L$2,0)),$L:$L,$H:$H)</f>
        <v>Clinton, Bill</v>
      </c>
      <c r="W1521" t="str">
        <f>VLOOKUP(A1521,'national-winners'!$A$2:$B$13,2,0)</f>
        <v>Clinton, Bill</v>
      </c>
      <c r="X1521" t="str">
        <f t="shared" si="71"/>
        <v xml:space="preserve"> Bill Clinton (W)</v>
      </c>
    </row>
    <row r="1522" spans="1:24" x14ac:dyDescent="0.25">
      <c r="A1522">
        <v>1992</v>
      </c>
      <c r="B1522" t="s">
        <v>111</v>
      </c>
      <c r="C1522" t="s">
        <v>112</v>
      </c>
      <c r="D1522">
        <v>33</v>
      </c>
      <c r="E1522">
        <v>12</v>
      </c>
      <c r="F1522">
        <v>4</v>
      </c>
      <c r="G1522" t="s">
        <v>16</v>
      </c>
      <c r="H1522" t="s">
        <v>236</v>
      </c>
      <c r="I1522" t="str">
        <f t="shared" si="69"/>
        <v>Hagelin, John(L)</v>
      </c>
      <c r="J1522" t="s">
        <v>237</v>
      </c>
      <c r="K1522" t="b">
        <v>0</v>
      </c>
      <c r="L1522">
        <v>294</v>
      </c>
      <c r="M1522">
        <v>537215</v>
      </c>
      <c r="N1522">
        <v>20171015</v>
      </c>
      <c r="O1522" t="s">
        <v>19</v>
      </c>
      <c r="P1522" t="str">
        <f>IF(VLOOKUP(A1522,'national-winners'!$A$2:$B$13,2,0)=H1522,"W","L")</f>
        <v>L</v>
      </c>
      <c r="Q1522">
        <f>MATCH(C1522,'state-winning-votes'!A:A,0)</f>
        <v>33</v>
      </c>
      <c r="R1522">
        <f>MATCH(A1522,'state-winning-votes'!$A$2:$L$2,0)</f>
        <v>6</v>
      </c>
      <c r="S1522" cm="1">
        <f t="array" ref="S1522">INDEX('state-winning-votes'!$A$1:$L$53,$Q1522,$R1522)</f>
        <v>209040</v>
      </c>
      <c r="T1522">
        <f>INDEX('state-winning-votes'!$A$1:$L$53,MATCH($C1522,'state-winning-votes'!$A:$A,0),MATCH($A1522,'state-winning-votes'!$A$2:$L$2,0))</f>
        <v>209040</v>
      </c>
      <c r="U1522" t="str">
        <f t="shared" si="70"/>
        <v>Clinton, Bill</v>
      </c>
      <c r="V1522" t="str">
        <f>_xlfn.XLOOKUP(INDEX('state-winning-votes'!$A$1:$L$53,MATCH($C1522,'state-winning-votes'!$A:$A,0),MATCH($A1522,'state-winning-votes'!$A$2:$L$2,0)),$L:$L,$H:$H)</f>
        <v>Clinton, Bill</v>
      </c>
      <c r="W1522" t="str">
        <f>VLOOKUP(A1522,'national-winners'!$A$2:$B$13,2,0)</f>
        <v>Clinton, Bill</v>
      </c>
      <c r="X1522" t="str">
        <f t="shared" si="71"/>
        <v xml:space="preserve"> Bill Clinton (W)</v>
      </c>
    </row>
    <row r="1523" spans="1:24" x14ac:dyDescent="0.25">
      <c r="A1523">
        <v>1992</v>
      </c>
      <c r="B1523" t="s">
        <v>113</v>
      </c>
      <c r="C1523" t="s">
        <v>114</v>
      </c>
      <c r="D1523">
        <v>34</v>
      </c>
      <c r="E1523">
        <v>22</v>
      </c>
      <c r="F1523">
        <v>12</v>
      </c>
      <c r="G1523" t="s">
        <v>16</v>
      </c>
      <c r="H1523" t="s">
        <v>230</v>
      </c>
      <c r="I1523" t="str">
        <f t="shared" si="69"/>
        <v>Clinton, Bill(W)</v>
      </c>
      <c r="J1523" t="s">
        <v>18</v>
      </c>
      <c r="K1523" t="b">
        <v>0</v>
      </c>
      <c r="L1523">
        <v>1436206</v>
      </c>
      <c r="M1523">
        <v>3343594</v>
      </c>
      <c r="N1523">
        <v>20171015</v>
      </c>
      <c r="O1523" t="s">
        <v>19</v>
      </c>
      <c r="P1523" t="str">
        <f>IF(VLOOKUP(A1523,'national-winners'!$A$2:$B$13,2,0)=H1523,"W","L")</f>
        <v>W</v>
      </c>
      <c r="Q1523">
        <f>MATCH(C1523,'state-winning-votes'!A:A,0)</f>
        <v>34</v>
      </c>
      <c r="R1523">
        <f>MATCH(A1523,'state-winning-votes'!$A$2:$L$2,0)</f>
        <v>6</v>
      </c>
      <c r="S1523" cm="1">
        <f t="array" ref="S1523">INDEX('state-winning-votes'!$A$1:$L$53,$Q1523,$R1523)</f>
        <v>1436206</v>
      </c>
      <c r="T1523">
        <f>INDEX('state-winning-votes'!$A$1:$L$53,MATCH($C1523,'state-winning-votes'!$A:$A,0),MATCH($A1523,'state-winning-votes'!$A$2:$L$2,0))</f>
        <v>1436206</v>
      </c>
      <c r="U1523" t="str">
        <f t="shared" si="70"/>
        <v>Clinton, Bill</v>
      </c>
      <c r="V1523" t="str">
        <f>_xlfn.XLOOKUP(INDEX('state-winning-votes'!$A$1:$L$53,MATCH($C1523,'state-winning-votes'!$A:$A,0),MATCH($A1523,'state-winning-votes'!$A$2:$L$2,0)),$L:$L,$H:$H)</f>
        <v>Clinton, Bill</v>
      </c>
      <c r="W1523" t="str">
        <f>VLOOKUP(A1523,'national-winners'!$A$2:$B$13,2,0)</f>
        <v>Clinton, Bill</v>
      </c>
      <c r="X1523" t="str">
        <f t="shared" si="71"/>
        <v xml:space="preserve"> Bill Clinton (W)</v>
      </c>
    </row>
    <row r="1524" spans="1:24" x14ac:dyDescent="0.25">
      <c r="A1524">
        <v>1992</v>
      </c>
      <c r="B1524" t="s">
        <v>113</v>
      </c>
      <c r="C1524" t="s">
        <v>114</v>
      </c>
      <c r="D1524">
        <v>34</v>
      </c>
      <c r="E1524">
        <v>22</v>
      </c>
      <c r="F1524">
        <v>12</v>
      </c>
      <c r="G1524" t="s">
        <v>16</v>
      </c>
      <c r="H1524" t="s">
        <v>207</v>
      </c>
      <c r="I1524" t="str">
        <f t="shared" si="69"/>
        <v>Bush, George H.W.(L)</v>
      </c>
      <c r="J1524" t="s">
        <v>21</v>
      </c>
      <c r="K1524" t="b">
        <v>0</v>
      </c>
      <c r="L1524">
        <v>1356865</v>
      </c>
      <c r="M1524">
        <v>3343594</v>
      </c>
      <c r="N1524">
        <v>20171015</v>
      </c>
      <c r="O1524" t="s">
        <v>19</v>
      </c>
      <c r="P1524" t="str">
        <f>IF(VLOOKUP(A1524,'national-winners'!$A$2:$B$13,2,0)=H1524,"W","L")</f>
        <v>L</v>
      </c>
      <c r="Q1524">
        <f>MATCH(C1524,'state-winning-votes'!A:A,0)</f>
        <v>34</v>
      </c>
      <c r="R1524">
        <f>MATCH(A1524,'state-winning-votes'!$A$2:$L$2,0)</f>
        <v>6</v>
      </c>
      <c r="S1524" cm="1">
        <f t="array" ref="S1524">INDEX('state-winning-votes'!$A$1:$L$53,$Q1524,$R1524)</f>
        <v>1436206</v>
      </c>
      <c r="T1524">
        <f>INDEX('state-winning-votes'!$A$1:$L$53,MATCH($C1524,'state-winning-votes'!$A:$A,0),MATCH($A1524,'state-winning-votes'!$A$2:$L$2,0))</f>
        <v>1436206</v>
      </c>
      <c r="U1524" t="str">
        <f t="shared" si="70"/>
        <v>Clinton, Bill</v>
      </c>
      <c r="V1524" t="str">
        <f>_xlfn.XLOOKUP(INDEX('state-winning-votes'!$A$1:$L$53,MATCH($C1524,'state-winning-votes'!$A:$A,0),MATCH($A1524,'state-winning-votes'!$A$2:$L$2,0)),$L:$L,$H:$H)</f>
        <v>Clinton, Bill</v>
      </c>
      <c r="W1524" t="str">
        <f>VLOOKUP(A1524,'national-winners'!$A$2:$B$13,2,0)</f>
        <v>Clinton, Bill</v>
      </c>
      <c r="X1524" t="str">
        <f t="shared" si="71"/>
        <v xml:space="preserve"> Bill Clinton (W)</v>
      </c>
    </row>
    <row r="1525" spans="1:24" x14ac:dyDescent="0.25">
      <c r="A1525">
        <v>1992</v>
      </c>
      <c r="B1525" t="s">
        <v>113</v>
      </c>
      <c r="C1525" t="s">
        <v>114</v>
      </c>
      <c r="D1525">
        <v>34</v>
      </c>
      <c r="E1525">
        <v>22</v>
      </c>
      <c r="F1525">
        <v>12</v>
      </c>
      <c r="G1525" t="s">
        <v>16</v>
      </c>
      <c r="H1525" t="s">
        <v>231</v>
      </c>
      <c r="I1525" t="str">
        <f t="shared" si="69"/>
        <v>Perot, Ross(L)</v>
      </c>
      <c r="J1525" t="s">
        <v>35</v>
      </c>
      <c r="K1525" t="b">
        <v>0</v>
      </c>
      <c r="L1525">
        <v>521829</v>
      </c>
      <c r="M1525">
        <v>3343594</v>
      </c>
      <c r="N1525">
        <v>20171015</v>
      </c>
      <c r="O1525" t="s">
        <v>19</v>
      </c>
      <c r="P1525" t="str">
        <f>IF(VLOOKUP(A1525,'national-winners'!$A$2:$B$13,2,0)=H1525,"W","L")</f>
        <v>L</v>
      </c>
      <c r="Q1525">
        <f>MATCH(C1525,'state-winning-votes'!A:A,0)</f>
        <v>34</v>
      </c>
      <c r="R1525">
        <f>MATCH(A1525,'state-winning-votes'!$A$2:$L$2,0)</f>
        <v>6</v>
      </c>
      <c r="S1525" cm="1">
        <f t="array" ref="S1525">INDEX('state-winning-votes'!$A$1:$L$53,$Q1525,$R1525)</f>
        <v>1436206</v>
      </c>
      <c r="T1525">
        <f>INDEX('state-winning-votes'!$A$1:$L$53,MATCH($C1525,'state-winning-votes'!$A:$A,0),MATCH($A1525,'state-winning-votes'!$A$2:$L$2,0))</f>
        <v>1436206</v>
      </c>
      <c r="U1525" t="str">
        <f t="shared" si="70"/>
        <v>Clinton, Bill</v>
      </c>
      <c r="V1525" t="str">
        <f>_xlfn.XLOOKUP(INDEX('state-winning-votes'!$A$1:$L$53,MATCH($C1525,'state-winning-votes'!$A:$A,0),MATCH($A1525,'state-winning-votes'!$A$2:$L$2,0)),$L:$L,$H:$H)</f>
        <v>Clinton, Bill</v>
      </c>
      <c r="W1525" t="str">
        <f>VLOOKUP(A1525,'national-winners'!$A$2:$B$13,2,0)</f>
        <v>Clinton, Bill</v>
      </c>
      <c r="X1525" t="str">
        <f t="shared" si="71"/>
        <v xml:space="preserve"> Bill Clinton (W)</v>
      </c>
    </row>
    <row r="1526" spans="1:24" x14ac:dyDescent="0.25">
      <c r="A1526">
        <v>1992</v>
      </c>
      <c r="B1526" t="s">
        <v>113</v>
      </c>
      <c r="C1526" t="s">
        <v>114</v>
      </c>
      <c r="D1526">
        <v>34</v>
      </c>
      <c r="E1526">
        <v>22</v>
      </c>
      <c r="F1526">
        <v>12</v>
      </c>
      <c r="G1526" t="s">
        <v>16</v>
      </c>
      <c r="H1526" t="s">
        <v>232</v>
      </c>
      <c r="I1526" t="str">
        <f t="shared" si="69"/>
        <v>Marrou, Andre(L)</v>
      </c>
      <c r="J1526" t="s">
        <v>29</v>
      </c>
      <c r="K1526" t="b">
        <v>0</v>
      </c>
      <c r="L1526">
        <v>6822</v>
      </c>
      <c r="M1526">
        <v>3343594</v>
      </c>
      <c r="N1526">
        <v>20171015</v>
      </c>
      <c r="O1526" t="s">
        <v>19</v>
      </c>
      <c r="P1526" t="str">
        <f>IF(VLOOKUP(A1526,'national-winners'!$A$2:$B$13,2,0)=H1526,"W","L")</f>
        <v>L</v>
      </c>
      <c r="Q1526">
        <f>MATCH(C1526,'state-winning-votes'!A:A,0)</f>
        <v>34</v>
      </c>
      <c r="R1526">
        <f>MATCH(A1526,'state-winning-votes'!$A$2:$L$2,0)</f>
        <v>6</v>
      </c>
      <c r="S1526" cm="1">
        <f t="array" ref="S1526">INDEX('state-winning-votes'!$A$1:$L$53,$Q1526,$R1526)</f>
        <v>1436206</v>
      </c>
      <c r="T1526">
        <f>INDEX('state-winning-votes'!$A$1:$L$53,MATCH($C1526,'state-winning-votes'!$A:$A,0),MATCH($A1526,'state-winning-votes'!$A$2:$L$2,0))</f>
        <v>1436206</v>
      </c>
      <c r="U1526" t="str">
        <f t="shared" si="70"/>
        <v>Clinton, Bill</v>
      </c>
      <c r="V1526" t="str">
        <f>_xlfn.XLOOKUP(INDEX('state-winning-votes'!$A$1:$L$53,MATCH($C1526,'state-winning-votes'!$A:$A,0),MATCH($A1526,'state-winning-votes'!$A$2:$L$2,0)),$L:$L,$H:$H)</f>
        <v>Clinton, Bill</v>
      </c>
      <c r="W1526" t="str">
        <f>VLOOKUP(A1526,'national-winners'!$A$2:$B$13,2,0)</f>
        <v>Clinton, Bill</v>
      </c>
      <c r="X1526" t="str">
        <f t="shared" si="71"/>
        <v xml:space="preserve"> Bill Clinton (W)</v>
      </c>
    </row>
    <row r="1527" spans="1:24" x14ac:dyDescent="0.25">
      <c r="A1527">
        <v>1992</v>
      </c>
      <c r="B1527" t="s">
        <v>113</v>
      </c>
      <c r="C1527" t="s">
        <v>114</v>
      </c>
      <c r="D1527">
        <v>34</v>
      </c>
      <c r="E1527">
        <v>22</v>
      </c>
      <c r="F1527">
        <v>12</v>
      </c>
      <c r="G1527" t="s">
        <v>16</v>
      </c>
      <c r="H1527" t="s">
        <v>259</v>
      </c>
      <c r="I1527" t="str">
        <f t="shared" si="69"/>
        <v>Bradford, Drew(L)</v>
      </c>
      <c r="J1527" t="s">
        <v>35</v>
      </c>
      <c r="K1527" t="b">
        <v>0</v>
      </c>
      <c r="L1527">
        <v>4749</v>
      </c>
      <c r="M1527">
        <v>3343594</v>
      </c>
      <c r="N1527">
        <v>20171015</v>
      </c>
      <c r="O1527" t="s">
        <v>19</v>
      </c>
      <c r="P1527" t="str">
        <f>IF(VLOOKUP(A1527,'national-winners'!$A$2:$B$13,2,0)=H1527,"W","L")</f>
        <v>L</v>
      </c>
      <c r="Q1527">
        <f>MATCH(C1527,'state-winning-votes'!A:A,0)</f>
        <v>34</v>
      </c>
      <c r="R1527">
        <f>MATCH(A1527,'state-winning-votes'!$A$2:$L$2,0)</f>
        <v>6</v>
      </c>
      <c r="S1527" cm="1">
        <f t="array" ref="S1527">INDEX('state-winning-votes'!$A$1:$L$53,$Q1527,$R1527)</f>
        <v>1436206</v>
      </c>
      <c r="T1527">
        <f>INDEX('state-winning-votes'!$A$1:$L$53,MATCH($C1527,'state-winning-votes'!$A:$A,0),MATCH($A1527,'state-winning-votes'!$A$2:$L$2,0))</f>
        <v>1436206</v>
      </c>
      <c r="U1527" t="str">
        <f t="shared" si="70"/>
        <v>Clinton, Bill</v>
      </c>
      <c r="V1527" t="str">
        <f>_xlfn.XLOOKUP(INDEX('state-winning-votes'!$A$1:$L$53,MATCH($C1527,'state-winning-votes'!$A:$A,0),MATCH($A1527,'state-winning-votes'!$A$2:$L$2,0)),$L:$L,$H:$H)</f>
        <v>Clinton, Bill</v>
      </c>
      <c r="W1527" t="str">
        <f>VLOOKUP(A1527,'national-winners'!$A$2:$B$13,2,0)</f>
        <v>Clinton, Bill</v>
      </c>
      <c r="X1527" t="str">
        <f t="shared" si="71"/>
        <v xml:space="preserve"> Bill Clinton (W)</v>
      </c>
    </row>
    <row r="1528" spans="1:24" x14ac:dyDescent="0.25">
      <c r="A1528">
        <v>1992</v>
      </c>
      <c r="B1528" t="s">
        <v>113</v>
      </c>
      <c r="C1528" t="s">
        <v>114</v>
      </c>
      <c r="D1528">
        <v>34</v>
      </c>
      <c r="E1528">
        <v>22</v>
      </c>
      <c r="F1528">
        <v>12</v>
      </c>
      <c r="G1528" t="s">
        <v>16</v>
      </c>
      <c r="H1528" t="s">
        <v>210</v>
      </c>
      <c r="I1528" t="str">
        <f t="shared" si="69"/>
        <v>Fulani, Lenora(L)</v>
      </c>
      <c r="J1528" t="s">
        <v>211</v>
      </c>
      <c r="K1528" t="b">
        <v>0</v>
      </c>
      <c r="L1528">
        <v>3513</v>
      </c>
      <c r="M1528">
        <v>3343594</v>
      </c>
      <c r="N1528">
        <v>20171015</v>
      </c>
      <c r="O1528" t="s">
        <v>19</v>
      </c>
      <c r="P1528" t="str">
        <f>IF(VLOOKUP(A1528,'national-winners'!$A$2:$B$13,2,0)=H1528,"W","L")</f>
        <v>L</v>
      </c>
      <c r="Q1528">
        <f>MATCH(C1528,'state-winning-votes'!A:A,0)</f>
        <v>34</v>
      </c>
      <c r="R1528">
        <f>MATCH(A1528,'state-winning-votes'!$A$2:$L$2,0)</f>
        <v>6</v>
      </c>
      <c r="S1528" cm="1">
        <f t="array" ref="S1528">INDEX('state-winning-votes'!$A$1:$L$53,$Q1528,$R1528)</f>
        <v>1436206</v>
      </c>
      <c r="T1528">
        <f>INDEX('state-winning-votes'!$A$1:$L$53,MATCH($C1528,'state-winning-votes'!$A:$A,0),MATCH($A1528,'state-winning-votes'!$A$2:$L$2,0))</f>
        <v>1436206</v>
      </c>
      <c r="U1528" t="str">
        <f t="shared" si="70"/>
        <v>Clinton, Bill</v>
      </c>
      <c r="V1528" t="str">
        <f>_xlfn.XLOOKUP(INDEX('state-winning-votes'!$A$1:$L$53,MATCH($C1528,'state-winning-votes'!$A:$A,0),MATCH($A1528,'state-winning-votes'!$A$2:$L$2,0)),$L:$L,$H:$H)</f>
        <v>Clinton, Bill</v>
      </c>
      <c r="W1528" t="str">
        <f>VLOOKUP(A1528,'national-winners'!$A$2:$B$13,2,0)</f>
        <v>Clinton, Bill</v>
      </c>
      <c r="X1528" t="str">
        <f t="shared" si="71"/>
        <v xml:space="preserve"> Bill Clinton (W)</v>
      </c>
    </row>
    <row r="1529" spans="1:24" x14ac:dyDescent="0.25">
      <c r="A1529">
        <v>1992</v>
      </c>
      <c r="B1529" t="s">
        <v>113</v>
      </c>
      <c r="C1529" t="s">
        <v>114</v>
      </c>
      <c r="D1529">
        <v>34</v>
      </c>
      <c r="E1529">
        <v>22</v>
      </c>
      <c r="F1529">
        <v>12</v>
      </c>
      <c r="G1529" t="s">
        <v>16</v>
      </c>
      <c r="H1529" t="s">
        <v>238</v>
      </c>
      <c r="I1529" t="str">
        <f t="shared" si="69"/>
        <v>Phillips, Howard(L)</v>
      </c>
      <c r="J1529" t="s">
        <v>239</v>
      </c>
      <c r="K1529" t="b">
        <v>0</v>
      </c>
      <c r="L1529">
        <v>2670</v>
      </c>
      <c r="M1529">
        <v>3343594</v>
      </c>
      <c r="N1529">
        <v>20171015</v>
      </c>
      <c r="O1529" t="s">
        <v>19</v>
      </c>
      <c r="P1529" t="str">
        <f>IF(VLOOKUP(A1529,'national-winners'!$A$2:$B$13,2,0)=H1529,"W","L")</f>
        <v>L</v>
      </c>
      <c r="Q1529">
        <f>MATCH(C1529,'state-winning-votes'!A:A,0)</f>
        <v>34</v>
      </c>
      <c r="R1529">
        <f>MATCH(A1529,'state-winning-votes'!$A$2:$L$2,0)</f>
        <v>6</v>
      </c>
      <c r="S1529" cm="1">
        <f t="array" ref="S1529">INDEX('state-winning-votes'!$A$1:$L$53,$Q1529,$R1529)</f>
        <v>1436206</v>
      </c>
      <c r="T1529">
        <f>INDEX('state-winning-votes'!$A$1:$L$53,MATCH($C1529,'state-winning-votes'!$A:$A,0),MATCH($A1529,'state-winning-votes'!$A$2:$L$2,0))</f>
        <v>1436206</v>
      </c>
      <c r="U1529" t="str">
        <f t="shared" si="70"/>
        <v>Clinton, Bill</v>
      </c>
      <c r="V1529" t="str">
        <f>_xlfn.XLOOKUP(INDEX('state-winning-votes'!$A$1:$L$53,MATCH($C1529,'state-winning-votes'!$A:$A,0),MATCH($A1529,'state-winning-votes'!$A$2:$L$2,0)),$L:$L,$H:$H)</f>
        <v>Clinton, Bill</v>
      </c>
      <c r="W1529" t="str">
        <f>VLOOKUP(A1529,'national-winners'!$A$2:$B$13,2,0)</f>
        <v>Clinton, Bill</v>
      </c>
      <c r="X1529" t="str">
        <f t="shared" si="71"/>
        <v xml:space="preserve"> Bill Clinton (W)</v>
      </c>
    </row>
    <row r="1530" spans="1:24" x14ac:dyDescent="0.25">
      <c r="A1530">
        <v>1992</v>
      </c>
      <c r="B1530" t="s">
        <v>113</v>
      </c>
      <c r="C1530" t="s">
        <v>114</v>
      </c>
      <c r="D1530">
        <v>34</v>
      </c>
      <c r="E1530">
        <v>22</v>
      </c>
      <c r="F1530">
        <v>12</v>
      </c>
      <c r="G1530" t="s">
        <v>16</v>
      </c>
      <c r="H1530" t="s">
        <v>48</v>
      </c>
      <c r="I1530" t="str">
        <f t="shared" si="69"/>
        <v>Larouche, Lyndon, Jr.(L)</v>
      </c>
      <c r="J1530" t="s">
        <v>260</v>
      </c>
      <c r="K1530" t="b">
        <v>0</v>
      </c>
      <c r="L1530">
        <v>2095</v>
      </c>
      <c r="M1530">
        <v>3343594</v>
      </c>
      <c r="N1530">
        <v>20171015</v>
      </c>
      <c r="O1530" t="s">
        <v>19</v>
      </c>
      <c r="P1530" t="str">
        <f>IF(VLOOKUP(A1530,'national-winners'!$A$2:$B$13,2,0)=H1530,"W","L")</f>
        <v>L</v>
      </c>
      <c r="Q1530">
        <f>MATCH(C1530,'state-winning-votes'!A:A,0)</f>
        <v>34</v>
      </c>
      <c r="R1530">
        <f>MATCH(A1530,'state-winning-votes'!$A$2:$L$2,0)</f>
        <v>6</v>
      </c>
      <c r="S1530" cm="1">
        <f t="array" ref="S1530">INDEX('state-winning-votes'!$A$1:$L$53,$Q1530,$R1530)</f>
        <v>1436206</v>
      </c>
      <c r="T1530">
        <f>INDEX('state-winning-votes'!$A$1:$L$53,MATCH($C1530,'state-winning-votes'!$A:$A,0),MATCH($A1530,'state-winning-votes'!$A$2:$L$2,0))</f>
        <v>1436206</v>
      </c>
      <c r="U1530" t="str">
        <f t="shared" si="70"/>
        <v>Clinton, Bill</v>
      </c>
      <c r="V1530" t="str">
        <f>_xlfn.XLOOKUP(INDEX('state-winning-votes'!$A$1:$L$53,MATCH($C1530,'state-winning-votes'!$A:$A,0),MATCH($A1530,'state-winning-votes'!$A$2:$L$2,0)),$L:$L,$H:$H)</f>
        <v>Clinton, Bill</v>
      </c>
      <c r="W1530" t="str">
        <f>VLOOKUP(A1530,'national-winners'!$A$2:$B$13,2,0)</f>
        <v>Clinton, Bill</v>
      </c>
      <c r="X1530" t="str">
        <f t="shared" si="71"/>
        <v xml:space="preserve"> Bill Clinton (W)</v>
      </c>
    </row>
    <row r="1531" spans="1:24" x14ac:dyDescent="0.25">
      <c r="A1531">
        <v>1992</v>
      </c>
      <c r="B1531" t="s">
        <v>113</v>
      </c>
      <c r="C1531" t="s">
        <v>114</v>
      </c>
      <c r="D1531">
        <v>34</v>
      </c>
      <c r="E1531">
        <v>22</v>
      </c>
      <c r="F1531">
        <v>12</v>
      </c>
      <c r="G1531" t="s">
        <v>16</v>
      </c>
      <c r="H1531" t="s">
        <v>215</v>
      </c>
      <c r="I1531" t="str">
        <f t="shared" si="69"/>
        <v>Warren, James ""Mac""(L)</v>
      </c>
      <c r="J1531" t="s">
        <v>37</v>
      </c>
      <c r="K1531" t="b">
        <v>0</v>
      </c>
      <c r="L1531">
        <v>2011</v>
      </c>
      <c r="M1531">
        <v>3343594</v>
      </c>
      <c r="N1531">
        <v>20171015</v>
      </c>
      <c r="O1531" t="s">
        <v>19</v>
      </c>
      <c r="P1531" t="str">
        <f>IF(VLOOKUP(A1531,'national-winners'!$A$2:$B$13,2,0)=H1531,"W","L")</f>
        <v>L</v>
      </c>
      <c r="Q1531">
        <f>MATCH(C1531,'state-winning-votes'!A:A,0)</f>
        <v>34</v>
      </c>
      <c r="R1531">
        <f>MATCH(A1531,'state-winning-votes'!$A$2:$L$2,0)</f>
        <v>6</v>
      </c>
      <c r="S1531" cm="1">
        <f t="array" ref="S1531">INDEX('state-winning-votes'!$A$1:$L$53,$Q1531,$R1531)</f>
        <v>1436206</v>
      </c>
      <c r="T1531">
        <f>INDEX('state-winning-votes'!$A$1:$L$53,MATCH($C1531,'state-winning-votes'!$A:$A,0),MATCH($A1531,'state-winning-votes'!$A$2:$L$2,0))</f>
        <v>1436206</v>
      </c>
      <c r="U1531" t="str">
        <f t="shared" si="70"/>
        <v>Clinton, Bill</v>
      </c>
      <c r="V1531" t="str">
        <f>_xlfn.XLOOKUP(INDEX('state-winning-votes'!$A$1:$L$53,MATCH($C1531,'state-winning-votes'!$A:$A,0),MATCH($A1531,'state-winning-votes'!$A$2:$L$2,0)),$L:$L,$H:$H)</f>
        <v>Clinton, Bill</v>
      </c>
      <c r="W1531" t="str">
        <f>VLOOKUP(A1531,'national-winners'!$A$2:$B$13,2,0)</f>
        <v>Clinton, Bill</v>
      </c>
      <c r="X1531" t="str">
        <f t="shared" si="71"/>
        <v xml:space="preserve"> Bill Clinton (W)</v>
      </c>
    </row>
    <row r="1532" spans="1:24" x14ac:dyDescent="0.25">
      <c r="A1532">
        <v>1992</v>
      </c>
      <c r="B1532" t="s">
        <v>113</v>
      </c>
      <c r="C1532" t="s">
        <v>114</v>
      </c>
      <c r="D1532">
        <v>34</v>
      </c>
      <c r="E1532">
        <v>22</v>
      </c>
      <c r="F1532">
        <v>12</v>
      </c>
      <c r="G1532" t="s">
        <v>16</v>
      </c>
      <c r="H1532" t="s">
        <v>240</v>
      </c>
      <c r="I1532" t="str">
        <f t="shared" si="69"/>
        <v>Daniels, Ron(L)</v>
      </c>
      <c r="J1532" t="s">
        <v>261</v>
      </c>
      <c r="K1532" t="b">
        <v>0</v>
      </c>
      <c r="L1532">
        <v>1996</v>
      </c>
      <c r="M1532">
        <v>3343594</v>
      </c>
      <c r="N1532">
        <v>20171015</v>
      </c>
      <c r="O1532" t="s">
        <v>19</v>
      </c>
      <c r="P1532" t="str">
        <f>IF(VLOOKUP(A1532,'national-winners'!$A$2:$B$13,2,0)=H1532,"W","L")</f>
        <v>L</v>
      </c>
      <c r="Q1532">
        <f>MATCH(C1532,'state-winning-votes'!A:A,0)</f>
        <v>34</v>
      </c>
      <c r="R1532">
        <f>MATCH(A1532,'state-winning-votes'!$A$2:$L$2,0)</f>
        <v>6</v>
      </c>
      <c r="S1532" cm="1">
        <f t="array" ref="S1532">INDEX('state-winning-votes'!$A$1:$L$53,$Q1532,$R1532)</f>
        <v>1436206</v>
      </c>
      <c r="T1532">
        <f>INDEX('state-winning-votes'!$A$1:$L$53,MATCH($C1532,'state-winning-votes'!$A:$A,0),MATCH($A1532,'state-winning-votes'!$A$2:$L$2,0))</f>
        <v>1436206</v>
      </c>
      <c r="U1532" t="str">
        <f t="shared" si="70"/>
        <v>Clinton, Bill</v>
      </c>
      <c r="V1532" t="str">
        <f>_xlfn.XLOOKUP(INDEX('state-winning-votes'!$A$1:$L$53,MATCH($C1532,'state-winning-votes'!$A:$A,0),MATCH($A1532,'state-winning-votes'!$A$2:$L$2,0)),$L:$L,$H:$H)</f>
        <v>Clinton, Bill</v>
      </c>
      <c r="W1532" t="str">
        <f>VLOOKUP(A1532,'national-winners'!$A$2:$B$13,2,0)</f>
        <v>Clinton, Bill</v>
      </c>
      <c r="X1532" t="str">
        <f t="shared" si="71"/>
        <v xml:space="preserve"> Bill Clinton (W)</v>
      </c>
    </row>
    <row r="1533" spans="1:24" x14ac:dyDescent="0.25">
      <c r="A1533">
        <v>1992</v>
      </c>
      <c r="B1533" t="s">
        <v>113</v>
      </c>
      <c r="C1533" t="s">
        <v>114</v>
      </c>
      <c r="D1533">
        <v>34</v>
      </c>
      <c r="E1533">
        <v>22</v>
      </c>
      <c r="F1533">
        <v>12</v>
      </c>
      <c r="G1533" t="s">
        <v>16</v>
      </c>
      <c r="H1533" t="s">
        <v>233</v>
      </c>
      <c r="I1533" t="str">
        <f t="shared" si="69"/>
        <v>Gritz, James ""Bo""(L)</v>
      </c>
      <c r="J1533" t="s">
        <v>262</v>
      </c>
      <c r="K1533" t="b">
        <v>0</v>
      </c>
      <c r="L1533">
        <v>1867</v>
      </c>
      <c r="M1533">
        <v>3343594</v>
      </c>
      <c r="N1533">
        <v>20171015</v>
      </c>
      <c r="O1533" t="s">
        <v>19</v>
      </c>
      <c r="P1533" t="str">
        <f>IF(VLOOKUP(A1533,'national-winners'!$A$2:$B$13,2,0)=H1533,"W","L")</f>
        <v>L</v>
      </c>
      <c r="Q1533">
        <f>MATCH(C1533,'state-winning-votes'!A:A,0)</f>
        <v>34</v>
      </c>
      <c r="R1533">
        <f>MATCH(A1533,'state-winning-votes'!$A$2:$L$2,0)</f>
        <v>6</v>
      </c>
      <c r="S1533" cm="1">
        <f t="array" ref="S1533">INDEX('state-winning-votes'!$A$1:$L$53,$Q1533,$R1533)</f>
        <v>1436206</v>
      </c>
      <c r="T1533">
        <f>INDEX('state-winning-votes'!$A$1:$L$53,MATCH($C1533,'state-winning-votes'!$A:$A,0),MATCH($A1533,'state-winning-votes'!$A$2:$L$2,0))</f>
        <v>1436206</v>
      </c>
      <c r="U1533" t="str">
        <f t="shared" si="70"/>
        <v>Clinton, Bill</v>
      </c>
      <c r="V1533" t="str">
        <f>_xlfn.XLOOKUP(INDEX('state-winning-votes'!$A$1:$L$53,MATCH($C1533,'state-winning-votes'!$A:$A,0),MATCH($A1533,'state-winning-votes'!$A$2:$L$2,0)),$L:$L,$H:$H)</f>
        <v>Clinton, Bill</v>
      </c>
      <c r="W1533" t="str">
        <f>VLOOKUP(A1533,'national-winners'!$A$2:$B$13,2,0)</f>
        <v>Clinton, Bill</v>
      </c>
      <c r="X1533" t="str">
        <f t="shared" si="71"/>
        <v xml:space="preserve"> Bill Clinton (W)</v>
      </c>
    </row>
    <row r="1534" spans="1:24" x14ac:dyDescent="0.25">
      <c r="A1534">
        <v>1992</v>
      </c>
      <c r="B1534" t="s">
        <v>113</v>
      </c>
      <c r="C1534" t="s">
        <v>114</v>
      </c>
      <c r="D1534">
        <v>34</v>
      </c>
      <c r="E1534">
        <v>22</v>
      </c>
      <c r="F1534">
        <v>12</v>
      </c>
      <c r="G1534" t="s">
        <v>16</v>
      </c>
      <c r="H1534" t="s">
        <v>263</v>
      </c>
      <c r="I1534" t="str">
        <f t="shared" si="69"/>
        <v>Haylard, Helen(L)</v>
      </c>
      <c r="J1534" t="s">
        <v>203</v>
      </c>
      <c r="K1534" t="b">
        <v>0</v>
      </c>
      <c r="L1534">
        <v>1618</v>
      </c>
      <c r="M1534">
        <v>3343594</v>
      </c>
      <c r="N1534">
        <v>20171015</v>
      </c>
      <c r="O1534" t="s">
        <v>19</v>
      </c>
      <c r="P1534" t="str">
        <f>IF(VLOOKUP(A1534,'national-winners'!$A$2:$B$13,2,0)=H1534,"W","L")</f>
        <v>L</v>
      </c>
      <c r="Q1534">
        <f>MATCH(C1534,'state-winning-votes'!A:A,0)</f>
        <v>34</v>
      </c>
      <c r="R1534">
        <f>MATCH(A1534,'state-winning-votes'!$A$2:$L$2,0)</f>
        <v>6</v>
      </c>
      <c r="S1534" cm="1">
        <f t="array" ref="S1534">INDEX('state-winning-votes'!$A$1:$L$53,$Q1534,$R1534)</f>
        <v>1436206</v>
      </c>
      <c r="T1534">
        <f>INDEX('state-winning-votes'!$A$1:$L$53,MATCH($C1534,'state-winning-votes'!$A:$A,0),MATCH($A1534,'state-winning-votes'!$A$2:$L$2,0))</f>
        <v>1436206</v>
      </c>
      <c r="U1534" t="str">
        <f t="shared" si="70"/>
        <v>Clinton, Bill</v>
      </c>
      <c r="V1534" t="str">
        <f>_xlfn.XLOOKUP(INDEX('state-winning-votes'!$A$1:$L$53,MATCH($C1534,'state-winning-votes'!$A:$A,0),MATCH($A1534,'state-winning-votes'!$A$2:$L$2,0)),$L:$L,$H:$H)</f>
        <v>Clinton, Bill</v>
      </c>
      <c r="W1534" t="str">
        <f>VLOOKUP(A1534,'national-winners'!$A$2:$B$13,2,0)</f>
        <v>Clinton, Bill</v>
      </c>
      <c r="X1534" t="str">
        <f t="shared" si="71"/>
        <v xml:space="preserve"> Bill Clinton (W)</v>
      </c>
    </row>
    <row r="1535" spans="1:24" x14ac:dyDescent="0.25">
      <c r="A1535">
        <v>1992</v>
      </c>
      <c r="B1535" t="s">
        <v>113</v>
      </c>
      <c r="C1535" t="s">
        <v>114</v>
      </c>
      <c r="D1535">
        <v>34</v>
      </c>
      <c r="E1535">
        <v>22</v>
      </c>
      <c r="F1535">
        <v>12</v>
      </c>
      <c r="G1535" t="s">
        <v>16</v>
      </c>
      <c r="H1535" t="s">
        <v>236</v>
      </c>
      <c r="I1535" t="str">
        <f t="shared" si="69"/>
        <v>Hagelin, John(L)</v>
      </c>
      <c r="J1535" t="s">
        <v>237</v>
      </c>
      <c r="K1535" t="b">
        <v>0</v>
      </c>
      <c r="L1535">
        <v>1353</v>
      </c>
      <c r="M1535">
        <v>3343594</v>
      </c>
      <c r="N1535">
        <v>20171015</v>
      </c>
      <c r="O1535" t="s">
        <v>19</v>
      </c>
      <c r="P1535" t="str">
        <f>IF(VLOOKUP(A1535,'national-winners'!$A$2:$B$13,2,0)=H1535,"W","L")</f>
        <v>L</v>
      </c>
      <c r="Q1535">
        <f>MATCH(C1535,'state-winning-votes'!A:A,0)</f>
        <v>34</v>
      </c>
      <c r="R1535">
        <f>MATCH(A1535,'state-winning-votes'!$A$2:$L$2,0)</f>
        <v>6</v>
      </c>
      <c r="S1535" cm="1">
        <f t="array" ref="S1535">INDEX('state-winning-votes'!$A$1:$L$53,$Q1535,$R1535)</f>
        <v>1436206</v>
      </c>
      <c r="T1535">
        <f>INDEX('state-winning-votes'!$A$1:$L$53,MATCH($C1535,'state-winning-votes'!$A:$A,0),MATCH($A1535,'state-winning-votes'!$A$2:$L$2,0))</f>
        <v>1436206</v>
      </c>
      <c r="U1535" t="str">
        <f t="shared" si="70"/>
        <v>Clinton, Bill</v>
      </c>
      <c r="V1535" t="str">
        <f>_xlfn.XLOOKUP(INDEX('state-winning-votes'!$A$1:$L$53,MATCH($C1535,'state-winning-votes'!$A:$A,0),MATCH($A1535,'state-winning-votes'!$A$2:$L$2,0)),$L:$L,$H:$H)</f>
        <v>Clinton, Bill</v>
      </c>
      <c r="W1535" t="str">
        <f>VLOOKUP(A1535,'national-winners'!$A$2:$B$13,2,0)</f>
        <v>Clinton, Bill</v>
      </c>
      <c r="X1535" t="str">
        <f t="shared" si="71"/>
        <v xml:space="preserve"> Bill Clinton (W)</v>
      </c>
    </row>
    <row r="1536" spans="1:24" x14ac:dyDescent="0.25">
      <c r="A1536">
        <v>1992</v>
      </c>
      <c r="B1536" t="s">
        <v>115</v>
      </c>
      <c r="C1536" t="s">
        <v>116</v>
      </c>
      <c r="D1536">
        <v>35</v>
      </c>
      <c r="E1536">
        <v>85</v>
      </c>
      <c r="F1536">
        <v>66</v>
      </c>
      <c r="G1536" t="s">
        <v>16</v>
      </c>
      <c r="H1536" t="s">
        <v>230</v>
      </c>
      <c r="I1536" t="str">
        <f t="shared" si="69"/>
        <v>Clinton, Bill(W)</v>
      </c>
      <c r="J1536" t="s">
        <v>18</v>
      </c>
      <c r="K1536" t="b">
        <v>0</v>
      </c>
      <c r="L1536">
        <v>261617</v>
      </c>
      <c r="M1536">
        <v>569986</v>
      </c>
      <c r="N1536">
        <v>20171015</v>
      </c>
      <c r="O1536" t="s">
        <v>19</v>
      </c>
      <c r="P1536" t="str">
        <f>IF(VLOOKUP(A1536,'national-winners'!$A$2:$B$13,2,0)=H1536,"W","L")</f>
        <v>W</v>
      </c>
      <c r="Q1536">
        <f>MATCH(C1536,'state-winning-votes'!A:A,0)</f>
        <v>35</v>
      </c>
      <c r="R1536">
        <f>MATCH(A1536,'state-winning-votes'!$A$2:$L$2,0)</f>
        <v>6</v>
      </c>
      <c r="S1536" cm="1">
        <f t="array" ref="S1536">INDEX('state-winning-votes'!$A$1:$L$53,$Q1536,$R1536)</f>
        <v>261617</v>
      </c>
      <c r="T1536">
        <f>INDEX('state-winning-votes'!$A$1:$L$53,MATCH($C1536,'state-winning-votes'!$A:$A,0),MATCH($A1536,'state-winning-votes'!$A$2:$L$2,0))</f>
        <v>261617</v>
      </c>
      <c r="U1536" t="str">
        <f t="shared" si="70"/>
        <v>Clinton, Bill</v>
      </c>
      <c r="V1536" t="str">
        <f>_xlfn.XLOOKUP(INDEX('state-winning-votes'!$A$1:$L$53,MATCH($C1536,'state-winning-votes'!$A:$A,0),MATCH($A1536,'state-winning-votes'!$A$2:$L$2,0)),$L:$L,$H:$H)</f>
        <v>Clinton, Bill</v>
      </c>
      <c r="W1536" t="str">
        <f>VLOOKUP(A1536,'national-winners'!$A$2:$B$13,2,0)</f>
        <v>Clinton, Bill</v>
      </c>
      <c r="X1536" t="str">
        <f t="shared" si="71"/>
        <v xml:space="preserve"> Bill Clinton (W)</v>
      </c>
    </row>
    <row r="1537" spans="1:24" x14ac:dyDescent="0.25">
      <c r="A1537">
        <v>1992</v>
      </c>
      <c r="B1537" t="s">
        <v>115</v>
      </c>
      <c r="C1537" t="s">
        <v>116</v>
      </c>
      <c r="D1537">
        <v>35</v>
      </c>
      <c r="E1537">
        <v>85</v>
      </c>
      <c r="F1537">
        <v>66</v>
      </c>
      <c r="G1537" t="s">
        <v>16</v>
      </c>
      <c r="H1537" t="s">
        <v>207</v>
      </c>
      <c r="I1537" t="str">
        <f t="shared" si="69"/>
        <v>Bush, George H.W.(L)</v>
      </c>
      <c r="J1537" t="s">
        <v>21</v>
      </c>
      <c r="K1537" t="b">
        <v>0</v>
      </c>
      <c r="L1537">
        <v>212824</v>
      </c>
      <c r="M1537">
        <v>569986</v>
      </c>
      <c r="N1537">
        <v>20171015</v>
      </c>
      <c r="O1537" t="s">
        <v>19</v>
      </c>
      <c r="P1537" t="str">
        <f>IF(VLOOKUP(A1537,'national-winners'!$A$2:$B$13,2,0)=H1537,"W","L")</f>
        <v>L</v>
      </c>
      <c r="Q1537">
        <f>MATCH(C1537,'state-winning-votes'!A:A,0)</f>
        <v>35</v>
      </c>
      <c r="R1537">
        <f>MATCH(A1537,'state-winning-votes'!$A$2:$L$2,0)</f>
        <v>6</v>
      </c>
      <c r="S1537" cm="1">
        <f t="array" ref="S1537">INDEX('state-winning-votes'!$A$1:$L$53,$Q1537,$R1537)</f>
        <v>261617</v>
      </c>
      <c r="T1537">
        <f>INDEX('state-winning-votes'!$A$1:$L$53,MATCH($C1537,'state-winning-votes'!$A:$A,0),MATCH($A1537,'state-winning-votes'!$A$2:$L$2,0))</f>
        <v>261617</v>
      </c>
      <c r="U1537" t="str">
        <f t="shared" si="70"/>
        <v>Clinton, Bill</v>
      </c>
      <c r="V1537" t="str">
        <f>_xlfn.XLOOKUP(INDEX('state-winning-votes'!$A$1:$L$53,MATCH($C1537,'state-winning-votes'!$A:$A,0),MATCH($A1537,'state-winning-votes'!$A$2:$L$2,0)),$L:$L,$H:$H)</f>
        <v>Clinton, Bill</v>
      </c>
      <c r="W1537" t="str">
        <f>VLOOKUP(A1537,'national-winners'!$A$2:$B$13,2,0)</f>
        <v>Clinton, Bill</v>
      </c>
      <c r="X1537" t="str">
        <f t="shared" si="71"/>
        <v xml:space="preserve"> Bill Clinton (W)</v>
      </c>
    </row>
    <row r="1538" spans="1:24" x14ac:dyDescent="0.25">
      <c r="A1538">
        <v>1992</v>
      </c>
      <c r="B1538" t="s">
        <v>115</v>
      </c>
      <c r="C1538" t="s">
        <v>116</v>
      </c>
      <c r="D1538">
        <v>35</v>
      </c>
      <c r="E1538">
        <v>85</v>
      </c>
      <c r="F1538">
        <v>66</v>
      </c>
      <c r="G1538" t="s">
        <v>16</v>
      </c>
      <c r="H1538" t="s">
        <v>231</v>
      </c>
      <c r="I1538" t="str">
        <f t="shared" si="69"/>
        <v>Perot, Ross(L)</v>
      </c>
      <c r="J1538" t="s">
        <v>35</v>
      </c>
      <c r="K1538" t="b">
        <v>0</v>
      </c>
      <c r="L1538">
        <v>91895</v>
      </c>
      <c r="M1538">
        <v>569986</v>
      </c>
      <c r="N1538">
        <v>20171015</v>
      </c>
      <c r="O1538" t="s">
        <v>19</v>
      </c>
      <c r="P1538" t="str">
        <f>IF(VLOOKUP(A1538,'national-winners'!$A$2:$B$13,2,0)=H1538,"W","L")</f>
        <v>L</v>
      </c>
      <c r="Q1538">
        <f>MATCH(C1538,'state-winning-votes'!A:A,0)</f>
        <v>35</v>
      </c>
      <c r="R1538">
        <f>MATCH(A1538,'state-winning-votes'!$A$2:$L$2,0)</f>
        <v>6</v>
      </c>
      <c r="S1538" cm="1">
        <f t="array" ref="S1538">INDEX('state-winning-votes'!$A$1:$L$53,$Q1538,$R1538)</f>
        <v>261617</v>
      </c>
      <c r="T1538">
        <f>INDEX('state-winning-votes'!$A$1:$L$53,MATCH($C1538,'state-winning-votes'!$A:$A,0),MATCH($A1538,'state-winning-votes'!$A$2:$L$2,0))</f>
        <v>261617</v>
      </c>
      <c r="U1538" t="str">
        <f t="shared" si="70"/>
        <v>Clinton, Bill</v>
      </c>
      <c r="V1538" t="str">
        <f>_xlfn.XLOOKUP(INDEX('state-winning-votes'!$A$1:$L$53,MATCH($C1538,'state-winning-votes'!$A:$A,0),MATCH($A1538,'state-winning-votes'!$A$2:$L$2,0)),$L:$L,$H:$H)</f>
        <v>Clinton, Bill</v>
      </c>
      <c r="W1538" t="str">
        <f>VLOOKUP(A1538,'national-winners'!$A$2:$B$13,2,0)</f>
        <v>Clinton, Bill</v>
      </c>
      <c r="X1538" t="str">
        <f t="shared" si="71"/>
        <v xml:space="preserve"> Bill Clinton (W)</v>
      </c>
    </row>
    <row r="1539" spans="1:24" x14ac:dyDescent="0.25">
      <c r="A1539">
        <v>1992</v>
      </c>
      <c r="B1539" t="s">
        <v>115</v>
      </c>
      <c r="C1539" t="s">
        <v>116</v>
      </c>
      <c r="D1539">
        <v>35</v>
      </c>
      <c r="E1539">
        <v>85</v>
      </c>
      <c r="F1539">
        <v>66</v>
      </c>
      <c r="G1539" t="s">
        <v>16</v>
      </c>
      <c r="H1539" t="s">
        <v>232</v>
      </c>
      <c r="I1539" t="str">
        <f t="shared" ref="I1539:I1602" si="72">H1539&amp;"("&amp;P1539&amp;")"</f>
        <v>Marrou, Andre(L)</v>
      </c>
      <c r="J1539" t="s">
        <v>29</v>
      </c>
      <c r="K1539" t="b">
        <v>0</v>
      </c>
      <c r="L1539">
        <v>1615</v>
      </c>
      <c r="M1539">
        <v>569986</v>
      </c>
      <c r="N1539">
        <v>20171015</v>
      </c>
      <c r="O1539" t="s">
        <v>19</v>
      </c>
      <c r="P1539" t="str">
        <f>IF(VLOOKUP(A1539,'national-winners'!$A$2:$B$13,2,0)=H1539,"W","L")</f>
        <v>L</v>
      </c>
      <c r="Q1539">
        <f>MATCH(C1539,'state-winning-votes'!A:A,0)</f>
        <v>35</v>
      </c>
      <c r="R1539">
        <f>MATCH(A1539,'state-winning-votes'!$A$2:$L$2,0)</f>
        <v>6</v>
      </c>
      <c r="S1539" cm="1">
        <f t="array" ref="S1539">INDEX('state-winning-votes'!$A$1:$L$53,$Q1539,$R1539)</f>
        <v>261617</v>
      </c>
      <c r="T1539">
        <f>INDEX('state-winning-votes'!$A$1:$L$53,MATCH($C1539,'state-winning-votes'!$A:$A,0),MATCH($A1539,'state-winning-votes'!$A$2:$L$2,0))</f>
        <v>261617</v>
      </c>
      <c r="U1539" t="str">
        <f t="shared" ref="U1539:U1602" si="73">_xlfn.XLOOKUP(T1539,L:L,H:H)</f>
        <v>Clinton, Bill</v>
      </c>
      <c r="V1539" t="str">
        <f>_xlfn.XLOOKUP(INDEX('state-winning-votes'!$A$1:$L$53,MATCH($C1539,'state-winning-votes'!$A:$A,0),MATCH($A1539,'state-winning-votes'!$A$2:$L$2,0)),$L:$L,$H:$H)</f>
        <v>Clinton, Bill</v>
      </c>
      <c r="W1539" t="str">
        <f>VLOOKUP(A1539,'national-winners'!$A$2:$B$13,2,0)</f>
        <v>Clinton, Bill</v>
      </c>
      <c r="X1539" t="str">
        <f t="shared" ref="X1539:X1602" si="74">IFERROR(RIGHT(V1539,LEN(V1539)-SEARCH(",",V1539))&amp;" "&amp;LEFT(V1539,SEARCH(",",V1539)-1)&amp;" (W)","NULL")</f>
        <v xml:space="preserve"> Bill Clinton (W)</v>
      </c>
    </row>
    <row r="1540" spans="1:24" x14ac:dyDescent="0.25">
      <c r="A1540">
        <v>1992</v>
      </c>
      <c r="B1540" t="s">
        <v>115</v>
      </c>
      <c r="C1540" t="s">
        <v>116</v>
      </c>
      <c r="D1540">
        <v>35</v>
      </c>
      <c r="E1540">
        <v>85</v>
      </c>
      <c r="F1540">
        <v>66</v>
      </c>
      <c r="G1540" t="s">
        <v>16</v>
      </c>
      <c r="H1540" t="s">
        <v>238</v>
      </c>
      <c r="I1540" t="str">
        <f t="shared" si="72"/>
        <v>Phillips, Howard(L)</v>
      </c>
      <c r="J1540" t="s">
        <v>239</v>
      </c>
      <c r="K1540" t="b">
        <v>0</v>
      </c>
      <c r="L1540">
        <v>620</v>
      </c>
      <c r="M1540">
        <v>569986</v>
      </c>
      <c r="N1540">
        <v>20171015</v>
      </c>
      <c r="O1540" t="s">
        <v>19</v>
      </c>
      <c r="P1540" t="str">
        <f>IF(VLOOKUP(A1540,'national-winners'!$A$2:$B$13,2,0)=H1540,"W","L")</f>
        <v>L</v>
      </c>
      <c r="Q1540">
        <f>MATCH(C1540,'state-winning-votes'!A:A,0)</f>
        <v>35</v>
      </c>
      <c r="R1540">
        <f>MATCH(A1540,'state-winning-votes'!$A$2:$L$2,0)</f>
        <v>6</v>
      </c>
      <c r="S1540" cm="1">
        <f t="array" ref="S1540">INDEX('state-winning-votes'!$A$1:$L$53,$Q1540,$R1540)</f>
        <v>261617</v>
      </c>
      <c r="T1540">
        <f>INDEX('state-winning-votes'!$A$1:$L$53,MATCH($C1540,'state-winning-votes'!$A:$A,0),MATCH($A1540,'state-winning-votes'!$A$2:$L$2,0))</f>
        <v>261617</v>
      </c>
      <c r="U1540" t="str">
        <f t="shared" si="73"/>
        <v>Clinton, Bill</v>
      </c>
      <c r="V1540" t="str">
        <f>_xlfn.XLOOKUP(INDEX('state-winning-votes'!$A$1:$L$53,MATCH($C1540,'state-winning-votes'!$A:$A,0),MATCH($A1540,'state-winning-votes'!$A$2:$L$2,0)),$L:$L,$H:$H)</f>
        <v>Clinton, Bill</v>
      </c>
      <c r="W1540" t="str">
        <f>VLOOKUP(A1540,'national-winners'!$A$2:$B$13,2,0)</f>
        <v>Clinton, Bill</v>
      </c>
      <c r="X1540" t="str">
        <f t="shared" si="74"/>
        <v xml:space="preserve"> Bill Clinton (W)</v>
      </c>
    </row>
    <row r="1541" spans="1:24" x14ac:dyDescent="0.25">
      <c r="A1541">
        <v>1992</v>
      </c>
      <c r="B1541" t="s">
        <v>115</v>
      </c>
      <c r="C1541" t="s">
        <v>116</v>
      </c>
      <c r="D1541">
        <v>35</v>
      </c>
      <c r="E1541">
        <v>85</v>
      </c>
      <c r="F1541">
        <v>66</v>
      </c>
      <c r="G1541" t="s">
        <v>16</v>
      </c>
      <c r="H1541" t="s">
        <v>236</v>
      </c>
      <c r="I1541" t="str">
        <f t="shared" si="72"/>
        <v>Hagelin, John(L)</v>
      </c>
      <c r="J1541" t="s">
        <v>237</v>
      </c>
      <c r="K1541" t="b">
        <v>0</v>
      </c>
      <c r="L1541">
        <v>562</v>
      </c>
      <c r="M1541">
        <v>569986</v>
      </c>
      <c r="N1541">
        <v>20171015</v>
      </c>
      <c r="O1541" t="s">
        <v>19</v>
      </c>
      <c r="P1541" t="str">
        <f>IF(VLOOKUP(A1541,'national-winners'!$A$2:$B$13,2,0)=H1541,"W","L")</f>
        <v>L</v>
      </c>
      <c r="Q1541">
        <f>MATCH(C1541,'state-winning-votes'!A:A,0)</f>
        <v>35</v>
      </c>
      <c r="R1541">
        <f>MATCH(A1541,'state-winning-votes'!$A$2:$L$2,0)</f>
        <v>6</v>
      </c>
      <c r="S1541" cm="1">
        <f t="array" ref="S1541">INDEX('state-winning-votes'!$A$1:$L$53,$Q1541,$R1541)</f>
        <v>261617</v>
      </c>
      <c r="T1541">
        <f>INDEX('state-winning-votes'!$A$1:$L$53,MATCH($C1541,'state-winning-votes'!$A:$A,0),MATCH($A1541,'state-winning-votes'!$A$2:$L$2,0))</f>
        <v>261617</v>
      </c>
      <c r="U1541" t="str">
        <f t="shared" si="73"/>
        <v>Clinton, Bill</v>
      </c>
      <c r="V1541" t="str">
        <f>_xlfn.XLOOKUP(INDEX('state-winning-votes'!$A$1:$L$53,MATCH($C1541,'state-winning-votes'!$A:$A,0),MATCH($A1541,'state-winning-votes'!$A$2:$L$2,0)),$L:$L,$H:$H)</f>
        <v>Clinton, Bill</v>
      </c>
      <c r="W1541" t="str">
        <f>VLOOKUP(A1541,'national-winners'!$A$2:$B$13,2,0)</f>
        <v>Clinton, Bill</v>
      </c>
      <c r="X1541" t="str">
        <f t="shared" si="74"/>
        <v xml:space="preserve"> Bill Clinton (W)</v>
      </c>
    </row>
    <row r="1542" spans="1:24" x14ac:dyDescent="0.25">
      <c r="A1542">
        <v>1992</v>
      </c>
      <c r="B1542" t="s">
        <v>115</v>
      </c>
      <c r="C1542" t="s">
        <v>116</v>
      </c>
      <c r="D1542">
        <v>35</v>
      </c>
      <c r="E1542">
        <v>85</v>
      </c>
      <c r="F1542">
        <v>66</v>
      </c>
      <c r="G1542" t="s">
        <v>16</v>
      </c>
      <c r="H1542" t="s">
        <v>210</v>
      </c>
      <c r="I1542" t="str">
        <f t="shared" si="72"/>
        <v>Fulani, Lenora(L)</v>
      </c>
      <c r="J1542" t="s">
        <v>211</v>
      </c>
      <c r="K1542" t="b">
        <v>0</v>
      </c>
      <c r="L1542">
        <v>369</v>
      </c>
      <c r="M1542">
        <v>569986</v>
      </c>
      <c r="N1542">
        <v>20171015</v>
      </c>
      <c r="O1542" t="s">
        <v>19</v>
      </c>
      <c r="P1542" t="str">
        <f>IF(VLOOKUP(A1542,'national-winners'!$A$2:$B$13,2,0)=H1542,"W","L")</f>
        <v>L</v>
      </c>
      <c r="Q1542">
        <f>MATCH(C1542,'state-winning-votes'!A:A,0)</f>
        <v>35</v>
      </c>
      <c r="R1542">
        <f>MATCH(A1542,'state-winning-votes'!$A$2:$L$2,0)</f>
        <v>6</v>
      </c>
      <c r="S1542" cm="1">
        <f t="array" ref="S1542">INDEX('state-winning-votes'!$A$1:$L$53,$Q1542,$R1542)</f>
        <v>261617</v>
      </c>
      <c r="T1542">
        <f>INDEX('state-winning-votes'!$A$1:$L$53,MATCH($C1542,'state-winning-votes'!$A:$A,0),MATCH($A1542,'state-winning-votes'!$A$2:$L$2,0))</f>
        <v>261617</v>
      </c>
      <c r="U1542" t="str">
        <f t="shared" si="73"/>
        <v>Clinton, Bill</v>
      </c>
      <c r="V1542" t="str">
        <f>_xlfn.XLOOKUP(INDEX('state-winning-votes'!$A$1:$L$53,MATCH($C1542,'state-winning-votes'!$A:$A,0),MATCH($A1542,'state-winning-votes'!$A$2:$L$2,0)),$L:$L,$H:$H)</f>
        <v>Clinton, Bill</v>
      </c>
      <c r="W1542" t="str">
        <f>VLOOKUP(A1542,'national-winners'!$A$2:$B$13,2,0)</f>
        <v>Clinton, Bill</v>
      </c>
      <c r="X1542" t="str">
        <f t="shared" si="74"/>
        <v xml:space="preserve"> Bill Clinton (W)</v>
      </c>
    </row>
    <row r="1543" spans="1:24" x14ac:dyDescent="0.25">
      <c r="A1543">
        <v>1992</v>
      </c>
      <c r="B1543" t="s">
        <v>115</v>
      </c>
      <c r="C1543" t="s">
        <v>116</v>
      </c>
      <c r="D1543">
        <v>35</v>
      </c>
      <c r="E1543">
        <v>85</v>
      </c>
      <c r="F1543">
        <v>66</v>
      </c>
      <c r="G1543" t="s">
        <v>16</v>
      </c>
      <c r="H1543" t="s">
        <v>215</v>
      </c>
      <c r="I1543" t="str">
        <f t="shared" si="72"/>
        <v>Warren, James ""Mac""(L)</v>
      </c>
      <c r="J1543" t="s">
        <v>37</v>
      </c>
      <c r="K1543" t="b">
        <v>0</v>
      </c>
      <c r="L1543">
        <v>183</v>
      </c>
      <c r="M1543">
        <v>569986</v>
      </c>
      <c r="N1543">
        <v>20171015</v>
      </c>
      <c r="O1543" t="s">
        <v>19</v>
      </c>
      <c r="P1543" t="str">
        <f>IF(VLOOKUP(A1543,'national-winners'!$A$2:$B$13,2,0)=H1543,"W","L")</f>
        <v>L</v>
      </c>
      <c r="Q1543">
        <f>MATCH(C1543,'state-winning-votes'!A:A,0)</f>
        <v>35</v>
      </c>
      <c r="R1543">
        <f>MATCH(A1543,'state-winning-votes'!$A$2:$L$2,0)</f>
        <v>6</v>
      </c>
      <c r="S1543" cm="1">
        <f t="array" ref="S1543">INDEX('state-winning-votes'!$A$1:$L$53,$Q1543,$R1543)</f>
        <v>261617</v>
      </c>
      <c r="T1543">
        <f>INDEX('state-winning-votes'!$A$1:$L$53,MATCH($C1543,'state-winning-votes'!$A:$A,0),MATCH($A1543,'state-winning-votes'!$A$2:$L$2,0))</f>
        <v>261617</v>
      </c>
      <c r="U1543" t="str">
        <f t="shared" si="73"/>
        <v>Clinton, Bill</v>
      </c>
      <c r="V1543" t="str">
        <f>_xlfn.XLOOKUP(INDEX('state-winning-votes'!$A$1:$L$53,MATCH($C1543,'state-winning-votes'!$A:$A,0),MATCH($A1543,'state-winning-votes'!$A$2:$L$2,0)),$L:$L,$H:$H)</f>
        <v>Clinton, Bill</v>
      </c>
      <c r="W1543" t="str">
        <f>VLOOKUP(A1543,'national-winners'!$A$2:$B$13,2,0)</f>
        <v>Clinton, Bill</v>
      </c>
      <c r="X1543" t="str">
        <f t="shared" si="74"/>
        <v xml:space="preserve"> Bill Clinton (W)</v>
      </c>
    </row>
    <row r="1544" spans="1:24" x14ac:dyDescent="0.25">
      <c r="A1544">
        <v>1992</v>
      </c>
      <c r="B1544" t="s">
        <v>115</v>
      </c>
      <c r="C1544" t="s">
        <v>116</v>
      </c>
      <c r="D1544">
        <v>35</v>
      </c>
      <c r="E1544">
        <v>85</v>
      </c>
      <c r="F1544">
        <v>66</v>
      </c>
      <c r="G1544" t="s">
        <v>16</v>
      </c>
      <c r="H1544" t="s">
        <v>264</v>
      </c>
      <c r="I1544" t="str">
        <f t="shared" si="72"/>
        <v>La Riva, Gloria Estella(L)</v>
      </c>
      <c r="J1544" t="s">
        <v>170</v>
      </c>
      <c r="K1544" t="b">
        <v>0</v>
      </c>
      <c r="L1544">
        <v>181</v>
      </c>
      <c r="M1544">
        <v>569986</v>
      </c>
      <c r="N1544">
        <v>20171015</v>
      </c>
      <c r="O1544" t="s">
        <v>19</v>
      </c>
      <c r="P1544" t="str">
        <f>IF(VLOOKUP(A1544,'national-winners'!$A$2:$B$13,2,0)=H1544,"W","L")</f>
        <v>L</v>
      </c>
      <c r="Q1544">
        <f>MATCH(C1544,'state-winning-votes'!A:A,0)</f>
        <v>35</v>
      </c>
      <c r="R1544">
        <f>MATCH(A1544,'state-winning-votes'!$A$2:$L$2,0)</f>
        <v>6</v>
      </c>
      <c r="S1544" cm="1">
        <f t="array" ref="S1544">INDEX('state-winning-votes'!$A$1:$L$53,$Q1544,$R1544)</f>
        <v>261617</v>
      </c>
      <c r="T1544">
        <f>INDEX('state-winning-votes'!$A$1:$L$53,MATCH($C1544,'state-winning-votes'!$A:$A,0),MATCH($A1544,'state-winning-votes'!$A$2:$L$2,0))</f>
        <v>261617</v>
      </c>
      <c r="U1544" t="str">
        <f t="shared" si="73"/>
        <v>Clinton, Bill</v>
      </c>
      <c r="V1544" t="str">
        <f>_xlfn.XLOOKUP(INDEX('state-winning-votes'!$A$1:$L$53,MATCH($C1544,'state-winning-votes'!$A:$A,0),MATCH($A1544,'state-winning-votes'!$A$2:$L$2,0)),$L:$L,$H:$H)</f>
        <v>Clinton, Bill</v>
      </c>
      <c r="W1544" t="str">
        <f>VLOOKUP(A1544,'national-winners'!$A$2:$B$13,2,0)</f>
        <v>Clinton, Bill</v>
      </c>
      <c r="X1544" t="str">
        <f t="shared" si="74"/>
        <v xml:space="preserve"> Bill Clinton (W)</v>
      </c>
    </row>
    <row r="1545" spans="1:24" x14ac:dyDescent="0.25">
      <c r="A1545">
        <v>1992</v>
      </c>
      <c r="B1545" t="s">
        <v>115</v>
      </c>
      <c r="C1545" t="s">
        <v>116</v>
      </c>
      <c r="D1545">
        <v>35</v>
      </c>
      <c r="E1545">
        <v>85</v>
      </c>
      <c r="F1545">
        <v>66</v>
      </c>
      <c r="G1545" t="s">
        <v>16</v>
      </c>
      <c r="H1545" t="s">
        <v>197</v>
      </c>
      <c r="I1545" t="str">
        <f t="shared" si="72"/>
        <v>Dodge, Earl(L)</v>
      </c>
      <c r="J1545" t="s">
        <v>25</v>
      </c>
      <c r="K1545" t="b">
        <v>0</v>
      </c>
      <c r="L1545">
        <v>120</v>
      </c>
      <c r="M1545">
        <v>569986</v>
      </c>
      <c r="N1545">
        <v>20171015</v>
      </c>
      <c r="O1545" t="s">
        <v>19</v>
      </c>
      <c r="P1545" t="str">
        <f>IF(VLOOKUP(A1545,'national-winners'!$A$2:$B$13,2,0)=H1545,"W","L")</f>
        <v>L</v>
      </c>
      <c r="Q1545">
        <f>MATCH(C1545,'state-winning-votes'!A:A,0)</f>
        <v>35</v>
      </c>
      <c r="R1545">
        <f>MATCH(A1545,'state-winning-votes'!$A$2:$L$2,0)</f>
        <v>6</v>
      </c>
      <c r="S1545" cm="1">
        <f t="array" ref="S1545">INDEX('state-winning-votes'!$A$1:$L$53,$Q1545,$R1545)</f>
        <v>261617</v>
      </c>
      <c r="T1545">
        <f>INDEX('state-winning-votes'!$A$1:$L$53,MATCH($C1545,'state-winning-votes'!$A:$A,0),MATCH($A1545,'state-winning-votes'!$A$2:$L$2,0))</f>
        <v>261617</v>
      </c>
      <c r="U1545" t="str">
        <f t="shared" si="73"/>
        <v>Clinton, Bill</v>
      </c>
      <c r="V1545" t="str">
        <f>_xlfn.XLOOKUP(INDEX('state-winning-votes'!$A$1:$L$53,MATCH($C1545,'state-winning-votes'!$A:$A,0),MATCH($A1545,'state-winning-votes'!$A$2:$L$2,0)),$L:$L,$H:$H)</f>
        <v>Clinton, Bill</v>
      </c>
      <c r="W1545" t="str">
        <f>VLOOKUP(A1545,'national-winners'!$A$2:$B$13,2,0)</f>
        <v>Clinton, Bill</v>
      </c>
      <c r="X1545" t="str">
        <f t="shared" si="74"/>
        <v xml:space="preserve"> Bill Clinton (W)</v>
      </c>
    </row>
    <row r="1546" spans="1:24" x14ac:dyDescent="0.25">
      <c r="A1546">
        <v>1992</v>
      </c>
      <c r="B1546" t="s">
        <v>117</v>
      </c>
      <c r="C1546" t="s">
        <v>118</v>
      </c>
      <c r="D1546">
        <v>36</v>
      </c>
      <c r="E1546">
        <v>21</v>
      </c>
      <c r="F1546">
        <v>13</v>
      </c>
      <c r="G1546" t="s">
        <v>16</v>
      </c>
      <c r="H1546" t="s">
        <v>230</v>
      </c>
      <c r="I1546" t="str">
        <f t="shared" si="72"/>
        <v>Clinton, Bill(W)</v>
      </c>
      <c r="J1546" t="s">
        <v>18</v>
      </c>
      <c r="K1546" t="b">
        <v>0</v>
      </c>
      <c r="L1546">
        <v>3346894</v>
      </c>
      <c r="M1546">
        <v>7079432</v>
      </c>
      <c r="N1546">
        <v>20171015</v>
      </c>
      <c r="O1546" t="s">
        <v>19</v>
      </c>
      <c r="P1546" t="str">
        <f>IF(VLOOKUP(A1546,'national-winners'!$A$2:$B$13,2,0)=H1546,"W","L")</f>
        <v>W</v>
      </c>
      <c r="Q1546">
        <f>MATCH(C1546,'state-winning-votes'!A:A,0)</f>
        <v>37</v>
      </c>
      <c r="R1546">
        <f>MATCH(A1546,'state-winning-votes'!$A$2:$L$2,0)</f>
        <v>6</v>
      </c>
      <c r="S1546" cm="1">
        <f t="array" ref="S1546">INDEX('state-winning-votes'!$A$1:$L$53,$Q1546,$R1546)</f>
        <v>3346894</v>
      </c>
      <c r="T1546">
        <f>INDEX('state-winning-votes'!$A$1:$L$53,MATCH($C1546,'state-winning-votes'!$A:$A,0),MATCH($A1546,'state-winning-votes'!$A$2:$L$2,0))</f>
        <v>3346894</v>
      </c>
      <c r="U1546" t="str">
        <f t="shared" si="73"/>
        <v>Clinton, Bill</v>
      </c>
      <c r="V1546" t="str">
        <f>_xlfn.XLOOKUP(INDEX('state-winning-votes'!$A$1:$L$53,MATCH($C1546,'state-winning-votes'!$A:$A,0),MATCH($A1546,'state-winning-votes'!$A$2:$L$2,0)),$L:$L,$H:$H)</f>
        <v>Clinton, Bill</v>
      </c>
      <c r="W1546" t="str">
        <f>VLOOKUP(A1546,'national-winners'!$A$2:$B$13,2,0)</f>
        <v>Clinton, Bill</v>
      </c>
      <c r="X1546" t="str">
        <f t="shared" si="74"/>
        <v xml:space="preserve"> Bill Clinton (W)</v>
      </c>
    </row>
    <row r="1547" spans="1:24" x14ac:dyDescent="0.25">
      <c r="A1547">
        <v>1992</v>
      </c>
      <c r="B1547" t="s">
        <v>117</v>
      </c>
      <c r="C1547" t="s">
        <v>118</v>
      </c>
      <c r="D1547">
        <v>36</v>
      </c>
      <c r="E1547">
        <v>21</v>
      </c>
      <c r="F1547">
        <v>13</v>
      </c>
      <c r="G1547" t="s">
        <v>16</v>
      </c>
      <c r="H1547" t="s">
        <v>207</v>
      </c>
      <c r="I1547" t="str">
        <f t="shared" si="72"/>
        <v>Bush, George H.W.(L)</v>
      </c>
      <c r="J1547" t="s">
        <v>21</v>
      </c>
      <c r="K1547" t="b">
        <v>0</v>
      </c>
      <c r="L1547">
        <v>2041690</v>
      </c>
      <c r="M1547">
        <v>7079432</v>
      </c>
      <c r="N1547">
        <v>20171015</v>
      </c>
      <c r="O1547" t="s">
        <v>19</v>
      </c>
      <c r="P1547" t="str">
        <f>IF(VLOOKUP(A1547,'national-winners'!$A$2:$B$13,2,0)=H1547,"W","L")</f>
        <v>L</v>
      </c>
      <c r="Q1547">
        <f>MATCH(C1547,'state-winning-votes'!A:A,0)</f>
        <v>37</v>
      </c>
      <c r="R1547">
        <f>MATCH(A1547,'state-winning-votes'!$A$2:$L$2,0)</f>
        <v>6</v>
      </c>
      <c r="S1547" cm="1">
        <f t="array" ref="S1547">INDEX('state-winning-votes'!$A$1:$L$53,$Q1547,$R1547)</f>
        <v>3346894</v>
      </c>
      <c r="T1547">
        <f>INDEX('state-winning-votes'!$A$1:$L$53,MATCH($C1547,'state-winning-votes'!$A:$A,0),MATCH($A1547,'state-winning-votes'!$A$2:$L$2,0))</f>
        <v>3346894</v>
      </c>
      <c r="U1547" t="str">
        <f t="shared" si="73"/>
        <v>Clinton, Bill</v>
      </c>
      <c r="V1547" t="str">
        <f>_xlfn.XLOOKUP(INDEX('state-winning-votes'!$A$1:$L$53,MATCH($C1547,'state-winning-votes'!$A:$A,0),MATCH($A1547,'state-winning-votes'!$A$2:$L$2,0)),$L:$L,$H:$H)</f>
        <v>Clinton, Bill</v>
      </c>
      <c r="W1547" t="str">
        <f>VLOOKUP(A1547,'national-winners'!$A$2:$B$13,2,0)</f>
        <v>Clinton, Bill</v>
      </c>
      <c r="X1547" t="str">
        <f t="shared" si="74"/>
        <v xml:space="preserve"> Bill Clinton (W)</v>
      </c>
    </row>
    <row r="1548" spans="1:24" x14ac:dyDescent="0.25">
      <c r="A1548">
        <v>1992</v>
      </c>
      <c r="B1548" t="s">
        <v>117</v>
      </c>
      <c r="C1548" t="s">
        <v>118</v>
      </c>
      <c r="D1548">
        <v>36</v>
      </c>
      <c r="E1548">
        <v>21</v>
      </c>
      <c r="F1548">
        <v>13</v>
      </c>
      <c r="G1548" t="s">
        <v>16</v>
      </c>
      <c r="H1548" t="s">
        <v>231</v>
      </c>
      <c r="I1548" t="str">
        <f t="shared" si="72"/>
        <v>Perot, Ross(L)</v>
      </c>
      <c r="J1548" t="s">
        <v>35</v>
      </c>
      <c r="K1548" t="b">
        <v>0</v>
      </c>
      <c r="L1548">
        <v>1090721</v>
      </c>
      <c r="M1548">
        <v>7079432</v>
      </c>
      <c r="N1548">
        <v>20171015</v>
      </c>
      <c r="O1548" t="s">
        <v>19</v>
      </c>
      <c r="P1548" t="str">
        <f>IF(VLOOKUP(A1548,'national-winners'!$A$2:$B$13,2,0)=H1548,"W","L")</f>
        <v>L</v>
      </c>
      <c r="Q1548">
        <f>MATCH(C1548,'state-winning-votes'!A:A,0)</f>
        <v>37</v>
      </c>
      <c r="R1548">
        <f>MATCH(A1548,'state-winning-votes'!$A$2:$L$2,0)</f>
        <v>6</v>
      </c>
      <c r="S1548" cm="1">
        <f t="array" ref="S1548">INDEX('state-winning-votes'!$A$1:$L$53,$Q1548,$R1548)</f>
        <v>3346894</v>
      </c>
      <c r="T1548">
        <f>INDEX('state-winning-votes'!$A$1:$L$53,MATCH($C1548,'state-winning-votes'!$A:$A,0),MATCH($A1548,'state-winning-votes'!$A$2:$L$2,0))</f>
        <v>3346894</v>
      </c>
      <c r="U1548" t="str">
        <f t="shared" si="73"/>
        <v>Clinton, Bill</v>
      </c>
      <c r="V1548" t="str">
        <f>_xlfn.XLOOKUP(INDEX('state-winning-votes'!$A$1:$L$53,MATCH($C1548,'state-winning-votes'!$A:$A,0),MATCH($A1548,'state-winning-votes'!$A$2:$L$2,0)),$L:$L,$H:$H)</f>
        <v>Clinton, Bill</v>
      </c>
      <c r="W1548" t="str">
        <f>VLOOKUP(A1548,'national-winners'!$A$2:$B$13,2,0)</f>
        <v>Clinton, Bill</v>
      </c>
      <c r="X1548" t="str">
        <f t="shared" si="74"/>
        <v xml:space="preserve"> Bill Clinton (W)</v>
      </c>
    </row>
    <row r="1549" spans="1:24" x14ac:dyDescent="0.25">
      <c r="A1549">
        <v>1992</v>
      </c>
      <c r="B1549" t="s">
        <v>117</v>
      </c>
      <c r="C1549" t="s">
        <v>118</v>
      </c>
      <c r="D1549">
        <v>36</v>
      </c>
      <c r="E1549">
        <v>21</v>
      </c>
      <c r="F1549">
        <v>13</v>
      </c>
      <c r="G1549" t="s">
        <v>16</v>
      </c>
      <c r="H1549" t="s">
        <v>207</v>
      </c>
      <c r="I1549" t="str">
        <f t="shared" si="72"/>
        <v>Bush, George H.W.(L)</v>
      </c>
      <c r="J1549" t="s">
        <v>80</v>
      </c>
      <c r="K1549" t="b">
        <v>0</v>
      </c>
      <c r="L1549">
        <v>177000</v>
      </c>
      <c r="M1549">
        <v>7079432</v>
      </c>
      <c r="N1549">
        <v>20171015</v>
      </c>
      <c r="O1549" t="s">
        <v>19</v>
      </c>
      <c r="P1549" t="str">
        <f>IF(VLOOKUP(A1549,'national-winners'!$A$2:$B$13,2,0)=H1549,"W","L")</f>
        <v>L</v>
      </c>
      <c r="Q1549">
        <f>MATCH(C1549,'state-winning-votes'!A:A,0)</f>
        <v>37</v>
      </c>
      <c r="R1549">
        <f>MATCH(A1549,'state-winning-votes'!$A$2:$L$2,0)</f>
        <v>6</v>
      </c>
      <c r="S1549" cm="1">
        <f t="array" ref="S1549">INDEX('state-winning-votes'!$A$1:$L$53,$Q1549,$R1549)</f>
        <v>3346894</v>
      </c>
      <c r="T1549">
        <f>INDEX('state-winning-votes'!$A$1:$L$53,MATCH($C1549,'state-winning-votes'!$A:$A,0),MATCH($A1549,'state-winning-votes'!$A$2:$L$2,0))</f>
        <v>3346894</v>
      </c>
      <c r="U1549" t="str">
        <f t="shared" si="73"/>
        <v>Clinton, Bill</v>
      </c>
      <c r="V1549" t="str">
        <f>_xlfn.XLOOKUP(INDEX('state-winning-votes'!$A$1:$L$53,MATCH($C1549,'state-winning-votes'!$A:$A,0),MATCH($A1549,'state-winning-votes'!$A$2:$L$2,0)),$L:$L,$H:$H)</f>
        <v>Clinton, Bill</v>
      </c>
      <c r="W1549" t="str">
        <f>VLOOKUP(A1549,'national-winners'!$A$2:$B$13,2,0)</f>
        <v>Clinton, Bill</v>
      </c>
      <c r="X1549" t="str">
        <f t="shared" si="74"/>
        <v xml:space="preserve"> Bill Clinton (W)</v>
      </c>
    </row>
    <row r="1550" spans="1:24" x14ac:dyDescent="0.25">
      <c r="A1550">
        <v>1992</v>
      </c>
      <c r="B1550" t="s">
        <v>117</v>
      </c>
      <c r="C1550" t="s">
        <v>118</v>
      </c>
      <c r="D1550">
        <v>36</v>
      </c>
      <c r="E1550">
        <v>21</v>
      </c>
      <c r="F1550">
        <v>13</v>
      </c>
      <c r="G1550" t="s">
        <v>16</v>
      </c>
      <c r="H1550" t="s">
        <v>246</v>
      </c>
      <c r="I1550" t="str">
        <f t="shared" si="72"/>
        <v>Blank Vote/Scattering(L)</v>
      </c>
      <c r="K1550" t="b">
        <v>0</v>
      </c>
      <c r="L1550">
        <v>152951</v>
      </c>
      <c r="M1550">
        <v>7079432</v>
      </c>
      <c r="N1550">
        <v>20171015</v>
      </c>
      <c r="O1550" t="s">
        <v>19</v>
      </c>
      <c r="P1550" t="str">
        <f>IF(VLOOKUP(A1550,'national-winners'!$A$2:$B$13,2,0)=H1550,"W","L")</f>
        <v>L</v>
      </c>
      <c r="Q1550">
        <f>MATCH(C1550,'state-winning-votes'!A:A,0)</f>
        <v>37</v>
      </c>
      <c r="R1550">
        <f>MATCH(A1550,'state-winning-votes'!$A$2:$L$2,0)</f>
        <v>6</v>
      </c>
      <c r="S1550" cm="1">
        <f t="array" ref="S1550">INDEX('state-winning-votes'!$A$1:$L$53,$Q1550,$R1550)</f>
        <v>3346894</v>
      </c>
      <c r="T1550">
        <f>INDEX('state-winning-votes'!$A$1:$L$53,MATCH($C1550,'state-winning-votes'!$A:$A,0),MATCH($A1550,'state-winning-votes'!$A$2:$L$2,0))</f>
        <v>3346894</v>
      </c>
      <c r="U1550" t="str">
        <f t="shared" si="73"/>
        <v>Clinton, Bill</v>
      </c>
      <c r="V1550" t="str">
        <f>_xlfn.XLOOKUP(INDEX('state-winning-votes'!$A$1:$L$53,MATCH($C1550,'state-winning-votes'!$A:$A,0),MATCH($A1550,'state-winning-votes'!$A$2:$L$2,0)),$L:$L,$H:$H)</f>
        <v>Clinton, Bill</v>
      </c>
      <c r="W1550" t="str">
        <f>VLOOKUP(A1550,'national-winners'!$A$2:$B$13,2,0)</f>
        <v>Clinton, Bill</v>
      </c>
      <c r="X1550" t="str">
        <f t="shared" si="74"/>
        <v xml:space="preserve"> Bill Clinton (W)</v>
      </c>
    </row>
    <row r="1551" spans="1:24" x14ac:dyDescent="0.25">
      <c r="A1551">
        <v>1992</v>
      </c>
      <c r="B1551" t="s">
        <v>117</v>
      </c>
      <c r="C1551" t="s">
        <v>118</v>
      </c>
      <c r="D1551">
        <v>36</v>
      </c>
      <c r="E1551">
        <v>21</v>
      </c>
      <c r="F1551">
        <v>13</v>
      </c>
      <c r="G1551" t="s">
        <v>16</v>
      </c>
      <c r="H1551" t="s">
        <v>207</v>
      </c>
      <c r="I1551" t="str">
        <f t="shared" si="72"/>
        <v>Bush, George H.W.(L)</v>
      </c>
      <c r="J1551" t="s">
        <v>180</v>
      </c>
      <c r="K1551" t="b">
        <v>0</v>
      </c>
      <c r="L1551">
        <v>127959</v>
      </c>
      <c r="M1551">
        <v>7079432</v>
      </c>
      <c r="N1551">
        <v>20171015</v>
      </c>
      <c r="O1551" t="s">
        <v>19</v>
      </c>
      <c r="P1551" t="str">
        <f>IF(VLOOKUP(A1551,'national-winners'!$A$2:$B$13,2,0)=H1551,"W","L")</f>
        <v>L</v>
      </c>
      <c r="Q1551">
        <f>MATCH(C1551,'state-winning-votes'!A:A,0)</f>
        <v>37</v>
      </c>
      <c r="R1551">
        <f>MATCH(A1551,'state-winning-votes'!$A$2:$L$2,0)</f>
        <v>6</v>
      </c>
      <c r="S1551" cm="1">
        <f t="array" ref="S1551">INDEX('state-winning-votes'!$A$1:$L$53,$Q1551,$R1551)</f>
        <v>3346894</v>
      </c>
      <c r="T1551">
        <f>INDEX('state-winning-votes'!$A$1:$L$53,MATCH($C1551,'state-winning-votes'!$A:$A,0),MATCH($A1551,'state-winning-votes'!$A$2:$L$2,0))</f>
        <v>3346894</v>
      </c>
      <c r="U1551" t="str">
        <f t="shared" si="73"/>
        <v>Clinton, Bill</v>
      </c>
      <c r="V1551" t="str">
        <f>_xlfn.XLOOKUP(INDEX('state-winning-votes'!$A$1:$L$53,MATCH($C1551,'state-winning-votes'!$A:$A,0),MATCH($A1551,'state-winning-votes'!$A$2:$L$2,0)),$L:$L,$H:$H)</f>
        <v>Clinton, Bill</v>
      </c>
      <c r="W1551" t="str">
        <f>VLOOKUP(A1551,'national-winners'!$A$2:$B$13,2,0)</f>
        <v>Clinton, Bill</v>
      </c>
      <c r="X1551" t="str">
        <f t="shared" si="74"/>
        <v xml:space="preserve"> Bill Clinton (W)</v>
      </c>
    </row>
    <row r="1552" spans="1:24" x14ac:dyDescent="0.25">
      <c r="A1552">
        <v>1992</v>
      </c>
      <c r="B1552" t="s">
        <v>117</v>
      </c>
      <c r="C1552" t="s">
        <v>118</v>
      </c>
      <c r="D1552">
        <v>36</v>
      </c>
      <c r="E1552">
        <v>21</v>
      </c>
      <c r="F1552">
        <v>13</v>
      </c>
      <c r="G1552" t="s">
        <v>16</v>
      </c>
      <c r="H1552" t="s">
        <v>230</v>
      </c>
      <c r="I1552" t="str">
        <f t="shared" si="72"/>
        <v>Clinton, Bill(W)</v>
      </c>
      <c r="J1552" t="s">
        <v>119</v>
      </c>
      <c r="K1552" t="b">
        <v>0</v>
      </c>
      <c r="L1552">
        <v>97556</v>
      </c>
      <c r="M1552">
        <v>7079432</v>
      </c>
      <c r="N1552">
        <v>20171015</v>
      </c>
      <c r="O1552" t="s">
        <v>19</v>
      </c>
      <c r="P1552" t="str">
        <f>IF(VLOOKUP(A1552,'national-winners'!$A$2:$B$13,2,0)=H1552,"W","L")</f>
        <v>W</v>
      </c>
      <c r="Q1552">
        <f>MATCH(C1552,'state-winning-votes'!A:A,0)</f>
        <v>37</v>
      </c>
      <c r="R1552">
        <f>MATCH(A1552,'state-winning-votes'!$A$2:$L$2,0)</f>
        <v>6</v>
      </c>
      <c r="S1552" cm="1">
        <f t="array" ref="S1552">INDEX('state-winning-votes'!$A$1:$L$53,$Q1552,$R1552)</f>
        <v>3346894</v>
      </c>
      <c r="T1552">
        <f>INDEX('state-winning-votes'!$A$1:$L$53,MATCH($C1552,'state-winning-votes'!$A:$A,0),MATCH($A1552,'state-winning-votes'!$A$2:$L$2,0))</f>
        <v>3346894</v>
      </c>
      <c r="U1552" t="str">
        <f t="shared" si="73"/>
        <v>Clinton, Bill</v>
      </c>
      <c r="V1552" t="str">
        <f>_xlfn.XLOOKUP(INDEX('state-winning-votes'!$A$1:$L$53,MATCH($C1552,'state-winning-votes'!$A:$A,0),MATCH($A1552,'state-winning-votes'!$A$2:$L$2,0)),$L:$L,$H:$H)</f>
        <v>Clinton, Bill</v>
      </c>
      <c r="W1552" t="str">
        <f>VLOOKUP(A1552,'national-winners'!$A$2:$B$13,2,0)</f>
        <v>Clinton, Bill</v>
      </c>
      <c r="X1552" t="str">
        <f t="shared" si="74"/>
        <v xml:space="preserve"> Bill Clinton (W)</v>
      </c>
    </row>
    <row r="1553" spans="1:24" x14ac:dyDescent="0.25">
      <c r="A1553">
        <v>1992</v>
      </c>
      <c r="B1553" t="s">
        <v>117</v>
      </c>
      <c r="C1553" t="s">
        <v>118</v>
      </c>
      <c r="D1553">
        <v>36</v>
      </c>
      <c r="E1553">
        <v>21</v>
      </c>
      <c r="F1553">
        <v>13</v>
      </c>
      <c r="G1553" t="s">
        <v>16</v>
      </c>
      <c r="H1553" t="s">
        <v>215</v>
      </c>
      <c r="I1553" t="str">
        <f t="shared" si="72"/>
        <v>Warren, James ""Mac""(L)</v>
      </c>
      <c r="J1553" t="s">
        <v>37</v>
      </c>
      <c r="K1553" t="b">
        <v>0</v>
      </c>
      <c r="L1553">
        <v>15472</v>
      </c>
      <c r="M1553">
        <v>7079432</v>
      </c>
      <c r="N1553">
        <v>20171015</v>
      </c>
      <c r="O1553" t="s">
        <v>19</v>
      </c>
      <c r="P1553" t="str">
        <f>IF(VLOOKUP(A1553,'national-winners'!$A$2:$B$13,2,0)=H1553,"W","L")</f>
        <v>L</v>
      </c>
      <c r="Q1553">
        <f>MATCH(C1553,'state-winning-votes'!A:A,0)</f>
        <v>37</v>
      </c>
      <c r="R1553">
        <f>MATCH(A1553,'state-winning-votes'!$A$2:$L$2,0)</f>
        <v>6</v>
      </c>
      <c r="S1553" cm="1">
        <f t="array" ref="S1553">INDEX('state-winning-votes'!$A$1:$L$53,$Q1553,$R1553)</f>
        <v>3346894</v>
      </c>
      <c r="T1553">
        <f>INDEX('state-winning-votes'!$A$1:$L$53,MATCH($C1553,'state-winning-votes'!$A:$A,0),MATCH($A1553,'state-winning-votes'!$A$2:$L$2,0))</f>
        <v>3346894</v>
      </c>
      <c r="U1553" t="str">
        <f t="shared" si="73"/>
        <v>Clinton, Bill</v>
      </c>
      <c r="V1553" t="str">
        <f>_xlfn.XLOOKUP(INDEX('state-winning-votes'!$A$1:$L$53,MATCH($C1553,'state-winning-votes'!$A:$A,0),MATCH($A1553,'state-winning-votes'!$A$2:$L$2,0)),$L:$L,$H:$H)</f>
        <v>Clinton, Bill</v>
      </c>
      <c r="W1553" t="str">
        <f>VLOOKUP(A1553,'national-winners'!$A$2:$B$13,2,0)</f>
        <v>Clinton, Bill</v>
      </c>
      <c r="X1553" t="str">
        <f t="shared" si="74"/>
        <v xml:space="preserve"> Bill Clinton (W)</v>
      </c>
    </row>
    <row r="1554" spans="1:24" x14ac:dyDescent="0.25">
      <c r="A1554">
        <v>1992</v>
      </c>
      <c r="B1554" t="s">
        <v>117</v>
      </c>
      <c r="C1554" t="s">
        <v>118</v>
      </c>
      <c r="D1554">
        <v>36</v>
      </c>
      <c r="E1554">
        <v>21</v>
      </c>
      <c r="F1554">
        <v>13</v>
      </c>
      <c r="G1554" t="s">
        <v>16</v>
      </c>
      <c r="H1554" t="s">
        <v>232</v>
      </c>
      <c r="I1554" t="str">
        <f t="shared" si="72"/>
        <v>Marrou, Andre(L)</v>
      </c>
      <c r="J1554" t="s">
        <v>29</v>
      </c>
      <c r="K1554" t="b">
        <v>0</v>
      </c>
      <c r="L1554">
        <v>13451</v>
      </c>
      <c r="M1554">
        <v>7079432</v>
      </c>
      <c r="N1554">
        <v>20171015</v>
      </c>
      <c r="O1554" t="s">
        <v>19</v>
      </c>
      <c r="P1554" t="str">
        <f>IF(VLOOKUP(A1554,'national-winners'!$A$2:$B$13,2,0)=H1554,"W","L")</f>
        <v>L</v>
      </c>
      <c r="Q1554">
        <f>MATCH(C1554,'state-winning-votes'!A:A,0)</f>
        <v>37</v>
      </c>
      <c r="R1554">
        <f>MATCH(A1554,'state-winning-votes'!$A$2:$L$2,0)</f>
        <v>6</v>
      </c>
      <c r="S1554" cm="1">
        <f t="array" ref="S1554">INDEX('state-winning-votes'!$A$1:$L$53,$Q1554,$R1554)</f>
        <v>3346894</v>
      </c>
      <c r="T1554">
        <f>INDEX('state-winning-votes'!$A$1:$L$53,MATCH($C1554,'state-winning-votes'!$A:$A,0),MATCH($A1554,'state-winning-votes'!$A$2:$L$2,0))</f>
        <v>3346894</v>
      </c>
      <c r="U1554" t="str">
        <f t="shared" si="73"/>
        <v>Clinton, Bill</v>
      </c>
      <c r="V1554" t="str">
        <f>_xlfn.XLOOKUP(INDEX('state-winning-votes'!$A$1:$L$53,MATCH($C1554,'state-winning-votes'!$A:$A,0),MATCH($A1554,'state-winning-votes'!$A$2:$L$2,0)),$L:$L,$H:$H)</f>
        <v>Clinton, Bill</v>
      </c>
      <c r="W1554" t="str">
        <f>VLOOKUP(A1554,'national-winners'!$A$2:$B$13,2,0)</f>
        <v>Clinton, Bill</v>
      </c>
      <c r="X1554" t="str">
        <f t="shared" si="74"/>
        <v xml:space="preserve"> Bill Clinton (W)</v>
      </c>
    </row>
    <row r="1555" spans="1:24" x14ac:dyDescent="0.25">
      <c r="A1555">
        <v>1992</v>
      </c>
      <c r="B1555" t="s">
        <v>117</v>
      </c>
      <c r="C1555" t="s">
        <v>118</v>
      </c>
      <c r="D1555">
        <v>36</v>
      </c>
      <c r="E1555">
        <v>21</v>
      </c>
      <c r="F1555">
        <v>13</v>
      </c>
      <c r="G1555" t="s">
        <v>16</v>
      </c>
      <c r="H1555" t="s">
        <v>210</v>
      </c>
      <c r="I1555" t="str">
        <f t="shared" si="72"/>
        <v>Fulani, Lenora(L)</v>
      </c>
      <c r="J1555" t="s">
        <v>211</v>
      </c>
      <c r="K1555" t="b">
        <v>0</v>
      </c>
      <c r="L1555">
        <v>11318</v>
      </c>
      <c r="M1555">
        <v>7079432</v>
      </c>
      <c r="N1555">
        <v>20171015</v>
      </c>
      <c r="O1555" t="s">
        <v>19</v>
      </c>
      <c r="P1555" t="str">
        <f>IF(VLOOKUP(A1555,'national-winners'!$A$2:$B$13,2,0)=H1555,"W","L")</f>
        <v>L</v>
      </c>
      <c r="Q1555">
        <f>MATCH(C1555,'state-winning-votes'!A:A,0)</f>
        <v>37</v>
      </c>
      <c r="R1555">
        <f>MATCH(A1555,'state-winning-votes'!$A$2:$L$2,0)</f>
        <v>6</v>
      </c>
      <c r="S1555" cm="1">
        <f t="array" ref="S1555">INDEX('state-winning-votes'!$A$1:$L$53,$Q1555,$R1555)</f>
        <v>3346894</v>
      </c>
      <c r="T1555">
        <f>INDEX('state-winning-votes'!$A$1:$L$53,MATCH($C1555,'state-winning-votes'!$A:$A,0),MATCH($A1555,'state-winning-votes'!$A$2:$L$2,0))</f>
        <v>3346894</v>
      </c>
      <c r="U1555" t="str">
        <f t="shared" si="73"/>
        <v>Clinton, Bill</v>
      </c>
      <c r="V1555" t="str">
        <f>_xlfn.XLOOKUP(INDEX('state-winning-votes'!$A$1:$L$53,MATCH($C1555,'state-winning-votes'!$A:$A,0),MATCH($A1555,'state-winning-votes'!$A$2:$L$2,0)),$L:$L,$H:$H)</f>
        <v>Clinton, Bill</v>
      </c>
      <c r="W1555" t="str">
        <f>VLOOKUP(A1555,'national-winners'!$A$2:$B$13,2,0)</f>
        <v>Clinton, Bill</v>
      </c>
      <c r="X1555" t="str">
        <f t="shared" si="74"/>
        <v xml:space="preserve"> Bill Clinton (W)</v>
      </c>
    </row>
    <row r="1556" spans="1:24" x14ac:dyDescent="0.25">
      <c r="A1556">
        <v>1992</v>
      </c>
      <c r="B1556" t="s">
        <v>117</v>
      </c>
      <c r="C1556" t="s">
        <v>118</v>
      </c>
      <c r="D1556">
        <v>36</v>
      </c>
      <c r="E1556">
        <v>21</v>
      </c>
      <c r="F1556">
        <v>13</v>
      </c>
      <c r="G1556" t="s">
        <v>16</v>
      </c>
      <c r="H1556" t="s">
        <v>236</v>
      </c>
      <c r="I1556" t="str">
        <f t="shared" si="72"/>
        <v>Hagelin, John(L)</v>
      </c>
      <c r="J1556" t="s">
        <v>237</v>
      </c>
      <c r="K1556" t="b">
        <v>0</v>
      </c>
      <c r="L1556">
        <v>4420</v>
      </c>
      <c r="M1556">
        <v>7079432</v>
      </c>
      <c r="N1556">
        <v>20171015</v>
      </c>
      <c r="O1556" t="s">
        <v>19</v>
      </c>
      <c r="P1556" t="str">
        <f>IF(VLOOKUP(A1556,'national-winners'!$A$2:$B$13,2,0)=H1556,"W","L")</f>
        <v>L</v>
      </c>
      <c r="Q1556">
        <f>MATCH(C1556,'state-winning-votes'!A:A,0)</f>
        <v>37</v>
      </c>
      <c r="R1556">
        <f>MATCH(A1556,'state-winning-votes'!$A$2:$L$2,0)</f>
        <v>6</v>
      </c>
      <c r="S1556" cm="1">
        <f t="array" ref="S1556">INDEX('state-winning-votes'!$A$1:$L$53,$Q1556,$R1556)</f>
        <v>3346894</v>
      </c>
      <c r="T1556">
        <f>INDEX('state-winning-votes'!$A$1:$L$53,MATCH($C1556,'state-winning-votes'!$A:$A,0),MATCH($A1556,'state-winning-votes'!$A$2:$L$2,0))</f>
        <v>3346894</v>
      </c>
      <c r="U1556" t="str">
        <f t="shared" si="73"/>
        <v>Clinton, Bill</v>
      </c>
      <c r="V1556" t="str">
        <f>_xlfn.XLOOKUP(INDEX('state-winning-votes'!$A$1:$L$53,MATCH($C1556,'state-winning-votes'!$A:$A,0),MATCH($A1556,'state-winning-votes'!$A$2:$L$2,0)),$L:$L,$H:$H)</f>
        <v>Clinton, Bill</v>
      </c>
      <c r="W1556" t="str">
        <f>VLOOKUP(A1556,'national-winners'!$A$2:$B$13,2,0)</f>
        <v>Clinton, Bill</v>
      </c>
      <c r="X1556" t="str">
        <f t="shared" si="74"/>
        <v xml:space="preserve"> Bill Clinton (W)</v>
      </c>
    </row>
    <row r="1557" spans="1:24" x14ac:dyDescent="0.25">
      <c r="A1557">
        <v>1992</v>
      </c>
      <c r="B1557" t="s">
        <v>122</v>
      </c>
      <c r="C1557" t="s">
        <v>123</v>
      </c>
      <c r="D1557">
        <v>37</v>
      </c>
      <c r="E1557">
        <v>56</v>
      </c>
      <c r="F1557">
        <v>47</v>
      </c>
      <c r="G1557" t="s">
        <v>16</v>
      </c>
      <c r="H1557" t="s">
        <v>207</v>
      </c>
      <c r="I1557" t="str">
        <f t="shared" si="72"/>
        <v>Bush, George H.W.(L)</v>
      </c>
      <c r="J1557" t="s">
        <v>21</v>
      </c>
      <c r="K1557" t="b">
        <v>0</v>
      </c>
      <c r="L1557">
        <v>1134661</v>
      </c>
      <c r="M1557">
        <v>2611850</v>
      </c>
      <c r="N1557">
        <v>20171015</v>
      </c>
      <c r="O1557" t="s">
        <v>19</v>
      </c>
      <c r="P1557" t="str">
        <f>IF(VLOOKUP(A1557,'national-winners'!$A$2:$B$13,2,0)=H1557,"W","L")</f>
        <v>L</v>
      </c>
      <c r="Q1557">
        <f>MATCH(C1557,'state-winning-votes'!A:A,0)</f>
        <v>30</v>
      </c>
      <c r="R1557">
        <f>MATCH(A1557,'state-winning-votes'!$A$2:$L$2,0)</f>
        <v>6</v>
      </c>
      <c r="S1557" cm="1">
        <f t="array" ref="S1557">INDEX('state-winning-votes'!$A$1:$L$53,$Q1557,$R1557)</f>
        <v>1134661</v>
      </c>
      <c r="T1557">
        <f>INDEX('state-winning-votes'!$A$1:$L$53,MATCH($C1557,'state-winning-votes'!$A:$A,0),MATCH($A1557,'state-winning-votes'!$A$2:$L$2,0))</f>
        <v>1134661</v>
      </c>
      <c r="U1557" t="str">
        <f t="shared" si="73"/>
        <v>Bush, George H.W.</v>
      </c>
      <c r="V1557" t="str">
        <f>_xlfn.XLOOKUP(INDEX('state-winning-votes'!$A$1:$L$53,MATCH($C1557,'state-winning-votes'!$A:$A,0),MATCH($A1557,'state-winning-votes'!$A$2:$L$2,0)),$L:$L,$H:$H)</f>
        <v>Bush, George H.W.</v>
      </c>
      <c r="W1557" t="str">
        <f>VLOOKUP(A1557,'national-winners'!$A$2:$B$13,2,0)</f>
        <v>Clinton, Bill</v>
      </c>
      <c r="X1557" t="str">
        <f t="shared" si="74"/>
        <v xml:space="preserve"> George H.W. Bush (W)</v>
      </c>
    </row>
    <row r="1558" spans="1:24" x14ac:dyDescent="0.25">
      <c r="A1558">
        <v>1992</v>
      </c>
      <c r="B1558" t="s">
        <v>122</v>
      </c>
      <c r="C1558" t="s">
        <v>123</v>
      </c>
      <c r="D1558">
        <v>37</v>
      </c>
      <c r="E1558">
        <v>56</v>
      </c>
      <c r="F1558">
        <v>47</v>
      </c>
      <c r="G1558" t="s">
        <v>16</v>
      </c>
      <c r="H1558" t="s">
        <v>230</v>
      </c>
      <c r="I1558" t="str">
        <f t="shared" si="72"/>
        <v>Clinton, Bill(W)</v>
      </c>
      <c r="J1558" t="s">
        <v>18</v>
      </c>
      <c r="K1558" t="b">
        <v>0</v>
      </c>
      <c r="L1558">
        <v>1114042</v>
      </c>
      <c r="M1558">
        <v>2611850</v>
      </c>
      <c r="N1558">
        <v>20171015</v>
      </c>
      <c r="O1558" t="s">
        <v>19</v>
      </c>
      <c r="P1558" t="str">
        <f>IF(VLOOKUP(A1558,'national-winners'!$A$2:$B$13,2,0)=H1558,"W","L")</f>
        <v>W</v>
      </c>
      <c r="Q1558">
        <f>MATCH(C1558,'state-winning-votes'!A:A,0)</f>
        <v>30</v>
      </c>
      <c r="R1558">
        <f>MATCH(A1558,'state-winning-votes'!$A$2:$L$2,0)</f>
        <v>6</v>
      </c>
      <c r="S1558" cm="1">
        <f t="array" ref="S1558">INDEX('state-winning-votes'!$A$1:$L$53,$Q1558,$R1558)</f>
        <v>1134661</v>
      </c>
      <c r="T1558">
        <f>INDEX('state-winning-votes'!$A$1:$L$53,MATCH($C1558,'state-winning-votes'!$A:$A,0),MATCH($A1558,'state-winning-votes'!$A$2:$L$2,0))</f>
        <v>1134661</v>
      </c>
      <c r="U1558" t="str">
        <f t="shared" si="73"/>
        <v>Bush, George H.W.</v>
      </c>
      <c r="V1558" t="str">
        <f>_xlfn.XLOOKUP(INDEX('state-winning-votes'!$A$1:$L$53,MATCH($C1558,'state-winning-votes'!$A:$A,0),MATCH($A1558,'state-winning-votes'!$A$2:$L$2,0)),$L:$L,$H:$H)</f>
        <v>Bush, George H.W.</v>
      </c>
      <c r="W1558" t="str">
        <f>VLOOKUP(A1558,'national-winners'!$A$2:$B$13,2,0)</f>
        <v>Clinton, Bill</v>
      </c>
      <c r="X1558" t="str">
        <f t="shared" si="74"/>
        <v xml:space="preserve"> George H.W. Bush (W)</v>
      </c>
    </row>
    <row r="1559" spans="1:24" x14ac:dyDescent="0.25">
      <c r="A1559">
        <v>1992</v>
      </c>
      <c r="B1559" t="s">
        <v>122</v>
      </c>
      <c r="C1559" t="s">
        <v>123</v>
      </c>
      <c r="D1559">
        <v>37</v>
      </c>
      <c r="E1559">
        <v>56</v>
      </c>
      <c r="F1559">
        <v>47</v>
      </c>
      <c r="G1559" t="s">
        <v>16</v>
      </c>
      <c r="H1559" t="s">
        <v>231</v>
      </c>
      <c r="I1559" t="str">
        <f t="shared" si="72"/>
        <v>Perot, Ross(L)</v>
      </c>
      <c r="J1559" t="s">
        <v>35</v>
      </c>
      <c r="K1559" t="b">
        <v>0</v>
      </c>
      <c r="L1559">
        <v>357864</v>
      </c>
      <c r="M1559">
        <v>2611850</v>
      </c>
      <c r="N1559">
        <v>20171015</v>
      </c>
      <c r="O1559" t="s">
        <v>19</v>
      </c>
      <c r="P1559" t="str">
        <f>IF(VLOOKUP(A1559,'national-winners'!$A$2:$B$13,2,0)=H1559,"W","L")</f>
        <v>L</v>
      </c>
      <c r="Q1559">
        <f>MATCH(C1559,'state-winning-votes'!A:A,0)</f>
        <v>30</v>
      </c>
      <c r="R1559">
        <f>MATCH(A1559,'state-winning-votes'!$A$2:$L$2,0)</f>
        <v>6</v>
      </c>
      <c r="S1559" cm="1">
        <f t="array" ref="S1559">INDEX('state-winning-votes'!$A$1:$L$53,$Q1559,$R1559)</f>
        <v>1134661</v>
      </c>
      <c r="T1559">
        <f>INDEX('state-winning-votes'!$A$1:$L$53,MATCH($C1559,'state-winning-votes'!$A:$A,0),MATCH($A1559,'state-winning-votes'!$A$2:$L$2,0))</f>
        <v>1134661</v>
      </c>
      <c r="U1559" t="str">
        <f t="shared" si="73"/>
        <v>Bush, George H.W.</v>
      </c>
      <c r="V1559" t="str">
        <f>_xlfn.XLOOKUP(INDEX('state-winning-votes'!$A$1:$L$53,MATCH($C1559,'state-winning-votes'!$A:$A,0),MATCH($A1559,'state-winning-votes'!$A$2:$L$2,0)),$L:$L,$H:$H)</f>
        <v>Bush, George H.W.</v>
      </c>
      <c r="W1559" t="str">
        <f>VLOOKUP(A1559,'national-winners'!$A$2:$B$13,2,0)</f>
        <v>Clinton, Bill</v>
      </c>
      <c r="X1559" t="str">
        <f t="shared" si="74"/>
        <v xml:space="preserve"> George H.W. Bush (W)</v>
      </c>
    </row>
    <row r="1560" spans="1:24" x14ac:dyDescent="0.25">
      <c r="A1560">
        <v>1992</v>
      </c>
      <c r="B1560" t="s">
        <v>122</v>
      </c>
      <c r="C1560" t="s">
        <v>123</v>
      </c>
      <c r="D1560">
        <v>37</v>
      </c>
      <c r="E1560">
        <v>56</v>
      </c>
      <c r="F1560">
        <v>47</v>
      </c>
      <c r="G1560" t="s">
        <v>16</v>
      </c>
      <c r="H1560" t="s">
        <v>232</v>
      </c>
      <c r="I1560" t="str">
        <f t="shared" si="72"/>
        <v>Marrou, Andre(L)</v>
      </c>
      <c r="J1560" t="s">
        <v>29</v>
      </c>
      <c r="K1560" t="b">
        <v>0</v>
      </c>
      <c r="L1560">
        <v>5171</v>
      </c>
      <c r="M1560">
        <v>2611850</v>
      </c>
      <c r="N1560">
        <v>20171015</v>
      </c>
      <c r="O1560" t="s">
        <v>19</v>
      </c>
      <c r="P1560" t="str">
        <f>IF(VLOOKUP(A1560,'national-winners'!$A$2:$B$13,2,0)=H1560,"W","L")</f>
        <v>L</v>
      </c>
      <c r="Q1560">
        <f>MATCH(C1560,'state-winning-votes'!A:A,0)</f>
        <v>30</v>
      </c>
      <c r="R1560">
        <f>MATCH(A1560,'state-winning-votes'!$A$2:$L$2,0)</f>
        <v>6</v>
      </c>
      <c r="S1560" cm="1">
        <f t="array" ref="S1560">INDEX('state-winning-votes'!$A$1:$L$53,$Q1560,$R1560)</f>
        <v>1134661</v>
      </c>
      <c r="T1560">
        <f>INDEX('state-winning-votes'!$A$1:$L$53,MATCH($C1560,'state-winning-votes'!$A:$A,0),MATCH($A1560,'state-winning-votes'!$A$2:$L$2,0))</f>
        <v>1134661</v>
      </c>
      <c r="U1560" t="str">
        <f t="shared" si="73"/>
        <v>Bush, George H.W.</v>
      </c>
      <c r="V1560" t="str">
        <f>_xlfn.XLOOKUP(INDEX('state-winning-votes'!$A$1:$L$53,MATCH($C1560,'state-winning-votes'!$A:$A,0),MATCH($A1560,'state-winning-votes'!$A$2:$L$2,0)),$L:$L,$H:$H)</f>
        <v>Bush, George H.W.</v>
      </c>
      <c r="W1560" t="str">
        <f>VLOOKUP(A1560,'national-winners'!$A$2:$B$13,2,0)</f>
        <v>Clinton, Bill</v>
      </c>
      <c r="X1560" t="str">
        <f t="shared" si="74"/>
        <v xml:space="preserve"> George H.W. Bush (W)</v>
      </c>
    </row>
    <row r="1561" spans="1:24" x14ac:dyDescent="0.25">
      <c r="A1561">
        <v>1992</v>
      </c>
      <c r="B1561" t="s">
        <v>122</v>
      </c>
      <c r="C1561" t="s">
        <v>123</v>
      </c>
      <c r="D1561">
        <v>37</v>
      </c>
      <c r="E1561">
        <v>56</v>
      </c>
      <c r="F1561">
        <v>47</v>
      </c>
      <c r="G1561" t="s">
        <v>16</v>
      </c>
      <c r="H1561" t="s">
        <v>210</v>
      </c>
      <c r="I1561" t="str">
        <f t="shared" si="72"/>
        <v>Fulani, Lenora(L)</v>
      </c>
      <c r="J1561" t="s">
        <v>211</v>
      </c>
      <c r="K1561" t="b">
        <v>0</v>
      </c>
      <c r="L1561">
        <v>59</v>
      </c>
      <c r="M1561">
        <v>2611850</v>
      </c>
      <c r="N1561">
        <v>20171015</v>
      </c>
      <c r="O1561" t="s">
        <v>19</v>
      </c>
      <c r="P1561" t="str">
        <f>IF(VLOOKUP(A1561,'national-winners'!$A$2:$B$13,2,0)=H1561,"W","L")</f>
        <v>L</v>
      </c>
      <c r="Q1561">
        <f>MATCH(C1561,'state-winning-votes'!A:A,0)</f>
        <v>30</v>
      </c>
      <c r="R1561">
        <f>MATCH(A1561,'state-winning-votes'!$A$2:$L$2,0)</f>
        <v>6</v>
      </c>
      <c r="S1561" cm="1">
        <f t="array" ref="S1561">INDEX('state-winning-votes'!$A$1:$L$53,$Q1561,$R1561)</f>
        <v>1134661</v>
      </c>
      <c r="T1561">
        <f>INDEX('state-winning-votes'!$A$1:$L$53,MATCH($C1561,'state-winning-votes'!$A:$A,0),MATCH($A1561,'state-winning-votes'!$A$2:$L$2,0))</f>
        <v>1134661</v>
      </c>
      <c r="U1561" t="str">
        <f t="shared" si="73"/>
        <v>Bush, George H.W.</v>
      </c>
      <c r="V1561" t="str">
        <f>_xlfn.XLOOKUP(INDEX('state-winning-votes'!$A$1:$L$53,MATCH($C1561,'state-winning-votes'!$A:$A,0),MATCH($A1561,'state-winning-votes'!$A$2:$L$2,0)),$L:$L,$H:$H)</f>
        <v>Bush, George H.W.</v>
      </c>
      <c r="W1561" t="str">
        <f>VLOOKUP(A1561,'national-winners'!$A$2:$B$13,2,0)</f>
        <v>Clinton, Bill</v>
      </c>
      <c r="X1561" t="str">
        <f t="shared" si="74"/>
        <v xml:space="preserve"> George H.W. Bush (W)</v>
      </c>
    </row>
    <row r="1562" spans="1:24" x14ac:dyDescent="0.25">
      <c r="A1562">
        <v>1992</v>
      </c>
      <c r="B1562" t="s">
        <v>122</v>
      </c>
      <c r="C1562" t="s">
        <v>123</v>
      </c>
      <c r="D1562">
        <v>37</v>
      </c>
      <c r="E1562">
        <v>56</v>
      </c>
      <c r="F1562">
        <v>47</v>
      </c>
      <c r="G1562" t="s">
        <v>16</v>
      </c>
      <c r="H1562" t="s">
        <v>236</v>
      </c>
      <c r="I1562" t="str">
        <f t="shared" si="72"/>
        <v>Hagelin, John(L)</v>
      </c>
      <c r="J1562" t="s">
        <v>237</v>
      </c>
      <c r="K1562" t="b">
        <v>0</v>
      </c>
      <c r="L1562">
        <v>41</v>
      </c>
      <c r="M1562">
        <v>2611850</v>
      </c>
      <c r="N1562">
        <v>20171015</v>
      </c>
      <c r="O1562" t="s">
        <v>19</v>
      </c>
      <c r="P1562" t="str">
        <f>IF(VLOOKUP(A1562,'national-winners'!$A$2:$B$13,2,0)=H1562,"W","L")</f>
        <v>L</v>
      </c>
      <c r="Q1562">
        <f>MATCH(C1562,'state-winning-votes'!A:A,0)</f>
        <v>30</v>
      </c>
      <c r="R1562">
        <f>MATCH(A1562,'state-winning-votes'!$A$2:$L$2,0)</f>
        <v>6</v>
      </c>
      <c r="S1562" cm="1">
        <f t="array" ref="S1562">INDEX('state-winning-votes'!$A$1:$L$53,$Q1562,$R1562)</f>
        <v>1134661</v>
      </c>
      <c r="T1562">
        <f>INDEX('state-winning-votes'!$A$1:$L$53,MATCH($C1562,'state-winning-votes'!$A:$A,0),MATCH($A1562,'state-winning-votes'!$A$2:$L$2,0))</f>
        <v>1134661</v>
      </c>
      <c r="U1562" t="str">
        <f t="shared" si="73"/>
        <v>Bush, George H.W.</v>
      </c>
      <c r="V1562" t="str">
        <f>_xlfn.XLOOKUP(INDEX('state-winning-votes'!$A$1:$L$53,MATCH($C1562,'state-winning-votes'!$A:$A,0),MATCH($A1562,'state-winning-votes'!$A$2:$L$2,0)),$L:$L,$H:$H)</f>
        <v>Bush, George H.W.</v>
      </c>
      <c r="W1562" t="str">
        <f>VLOOKUP(A1562,'national-winners'!$A$2:$B$13,2,0)</f>
        <v>Clinton, Bill</v>
      </c>
      <c r="X1562" t="str">
        <f t="shared" si="74"/>
        <v xml:space="preserve"> George H.W. Bush (W)</v>
      </c>
    </row>
    <row r="1563" spans="1:24" x14ac:dyDescent="0.25">
      <c r="A1563">
        <v>1992</v>
      </c>
      <c r="B1563" t="s">
        <v>122</v>
      </c>
      <c r="C1563" t="s">
        <v>123</v>
      </c>
      <c r="D1563">
        <v>37</v>
      </c>
      <c r="E1563">
        <v>56</v>
      </c>
      <c r="F1563">
        <v>47</v>
      </c>
      <c r="G1563" t="s">
        <v>16</v>
      </c>
      <c r="H1563" t="s">
        <v>215</v>
      </c>
      <c r="I1563" t="str">
        <f t="shared" si="72"/>
        <v>Warren, James ""Mac""(L)</v>
      </c>
      <c r="J1563" t="s">
        <v>37</v>
      </c>
      <c r="K1563" t="b">
        <v>0</v>
      </c>
      <c r="L1563">
        <v>12</v>
      </c>
      <c r="M1563">
        <v>2611850</v>
      </c>
      <c r="N1563">
        <v>20171015</v>
      </c>
      <c r="O1563" t="s">
        <v>19</v>
      </c>
      <c r="P1563" t="str">
        <f>IF(VLOOKUP(A1563,'national-winners'!$A$2:$B$13,2,0)=H1563,"W","L")</f>
        <v>L</v>
      </c>
      <c r="Q1563">
        <f>MATCH(C1563,'state-winning-votes'!A:A,0)</f>
        <v>30</v>
      </c>
      <c r="R1563">
        <f>MATCH(A1563,'state-winning-votes'!$A$2:$L$2,0)</f>
        <v>6</v>
      </c>
      <c r="S1563" cm="1">
        <f t="array" ref="S1563">INDEX('state-winning-votes'!$A$1:$L$53,$Q1563,$R1563)</f>
        <v>1134661</v>
      </c>
      <c r="T1563">
        <f>INDEX('state-winning-votes'!$A$1:$L$53,MATCH($C1563,'state-winning-votes'!$A:$A,0),MATCH($A1563,'state-winning-votes'!$A$2:$L$2,0))</f>
        <v>1134661</v>
      </c>
      <c r="U1563" t="str">
        <f t="shared" si="73"/>
        <v>Bush, George H.W.</v>
      </c>
      <c r="V1563" t="str">
        <f>_xlfn.XLOOKUP(INDEX('state-winning-votes'!$A$1:$L$53,MATCH($C1563,'state-winning-votes'!$A:$A,0),MATCH($A1563,'state-winning-votes'!$A$2:$L$2,0)),$L:$L,$H:$H)</f>
        <v>Bush, George H.W.</v>
      </c>
      <c r="W1563" t="str">
        <f>VLOOKUP(A1563,'national-winners'!$A$2:$B$13,2,0)</f>
        <v>Clinton, Bill</v>
      </c>
      <c r="X1563" t="str">
        <f t="shared" si="74"/>
        <v xml:space="preserve"> George H.W. Bush (W)</v>
      </c>
    </row>
    <row r="1564" spans="1:24" x14ac:dyDescent="0.25">
      <c r="A1564">
        <v>1992</v>
      </c>
      <c r="B1564" t="s">
        <v>124</v>
      </c>
      <c r="C1564" t="s">
        <v>125</v>
      </c>
      <c r="D1564">
        <v>38</v>
      </c>
      <c r="E1564">
        <v>44</v>
      </c>
      <c r="F1564">
        <v>36</v>
      </c>
      <c r="G1564" t="s">
        <v>16</v>
      </c>
      <c r="H1564" t="s">
        <v>207</v>
      </c>
      <c r="I1564" t="str">
        <f t="shared" si="72"/>
        <v>Bush, George H.W.(L)</v>
      </c>
      <c r="J1564" t="s">
        <v>21</v>
      </c>
      <c r="K1564" t="b">
        <v>0</v>
      </c>
      <c r="L1564">
        <v>136244</v>
      </c>
      <c r="M1564">
        <v>308133</v>
      </c>
      <c r="N1564">
        <v>20171015</v>
      </c>
      <c r="O1564" t="s">
        <v>19</v>
      </c>
      <c r="P1564" t="str">
        <f>IF(VLOOKUP(A1564,'national-winners'!$A$2:$B$13,2,0)=H1564,"W","L")</f>
        <v>L</v>
      </c>
      <c r="Q1564">
        <f>MATCH(C1564,'state-winning-votes'!A:A,0)</f>
        <v>31</v>
      </c>
      <c r="R1564">
        <f>MATCH(A1564,'state-winning-votes'!$A$2:$L$2,0)</f>
        <v>6</v>
      </c>
      <c r="S1564" cm="1">
        <f t="array" ref="S1564">INDEX('state-winning-votes'!$A$1:$L$53,$Q1564,$R1564)</f>
        <v>136244</v>
      </c>
      <c r="T1564">
        <f>INDEX('state-winning-votes'!$A$1:$L$53,MATCH($C1564,'state-winning-votes'!$A:$A,0),MATCH($A1564,'state-winning-votes'!$A$2:$L$2,0))</f>
        <v>136244</v>
      </c>
      <c r="U1564" t="str">
        <f t="shared" si="73"/>
        <v>Bush, George H.W.</v>
      </c>
      <c r="V1564" t="str">
        <f>_xlfn.XLOOKUP(INDEX('state-winning-votes'!$A$1:$L$53,MATCH($C1564,'state-winning-votes'!$A:$A,0),MATCH($A1564,'state-winning-votes'!$A$2:$L$2,0)),$L:$L,$H:$H)</f>
        <v>Bush, George H.W.</v>
      </c>
      <c r="W1564" t="str">
        <f>VLOOKUP(A1564,'national-winners'!$A$2:$B$13,2,0)</f>
        <v>Clinton, Bill</v>
      </c>
      <c r="X1564" t="str">
        <f t="shared" si="74"/>
        <v xml:space="preserve"> George H.W. Bush (W)</v>
      </c>
    </row>
    <row r="1565" spans="1:24" x14ac:dyDescent="0.25">
      <c r="A1565">
        <v>1992</v>
      </c>
      <c r="B1565" t="s">
        <v>124</v>
      </c>
      <c r="C1565" t="s">
        <v>125</v>
      </c>
      <c r="D1565">
        <v>38</v>
      </c>
      <c r="E1565">
        <v>44</v>
      </c>
      <c r="F1565">
        <v>36</v>
      </c>
      <c r="G1565" t="s">
        <v>16</v>
      </c>
      <c r="H1565" t="s">
        <v>230</v>
      </c>
      <c r="I1565" t="str">
        <f t="shared" si="72"/>
        <v>Clinton, Bill(W)</v>
      </c>
      <c r="J1565" t="s">
        <v>18</v>
      </c>
      <c r="K1565" t="b">
        <v>0</v>
      </c>
      <c r="L1565">
        <v>99168</v>
      </c>
      <c r="M1565">
        <v>308133</v>
      </c>
      <c r="N1565">
        <v>20171015</v>
      </c>
      <c r="O1565" t="s">
        <v>19</v>
      </c>
      <c r="P1565" t="str">
        <f>IF(VLOOKUP(A1565,'national-winners'!$A$2:$B$13,2,0)=H1565,"W","L")</f>
        <v>W</v>
      </c>
      <c r="Q1565">
        <f>MATCH(C1565,'state-winning-votes'!A:A,0)</f>
        <v>31</v>
      </c>
      <c r="R1565">
        <f>MATCH(A1565,'state-winning-votes'!$A$2:$L$2,0)</f>
        <v>6</v>
      </c>
      <c r="S1565" cm="1">
        <f t="array" ref="S1565">INDEX('state-winning-votes'!$A$1:$L$53,$Q1565,$R1565)</f>
        <v>136244</v>
      </c>
      <c r="T1565">
        <f>INDEX('state-winning-votes'!$A$1:$L$53,MATCH($C1565,'state-winning-votes'!$A:$A,0),MATCH($A1565,'state-winning-votes'!$A$2:$L$2,0))</f>
        <v>136244</v>
      </c>
      <c r="U1565" t="str">
        <f t="shared" si="73"/>
        <v>Bush, George H.W.</v>
      </c>
      <c r="V1565" t="str">
        <f>_xlfn.XLOOKUP(INDEX('state-winning-votes'!$A$1:$L$53,MATCH($C1565,'state-winning-votes'!$A:$A,0),MATCH($A1565,'state-winning-votes'!$A$2:$L$2,0)),$L:$L,$H:$H)</f>
        <v>Bush, George H.W.</v>
      </c>
      <c r="W1565" t="str">
        <f>VLOOKUP(A1565,'national-winners'!$A$2:$B$13,2,0)</f>
        <v>Clinton, Bill</v>
      </c>
      <c r="X1565" t="str">
        <f t="shared" si="74"/>
        <v xml:space="preserve"> George H.W. Bush (W)</v>
      </c>
    </row>
    <row r="1566" spans="1:24" x14ac:dyDescent="0.25">
      <c r="A1566">
        <v>1992</v>
      </c>
      <c r="B1566" t="s">
        <v>124</v>
      </c>
      <c r="C1566" t="s">
        <v>125</v>
      </c>
      <c r="D1566">
        <v>38</v>
      </c>
      <c r="E1566">
        <v>44</v>
      </c>
      <c r="F1566">
        <v>36</v>
      </c>
      <c r="G1566" t="s">
        <v>16</v>
      </c>
      <c r="H1566" t="s">
        <v>231</v>
      </c>
      <c r="I1566" t="str">
        <f t="shared" si="72"/>
        <v>Perot, Ross(L)</v>
      </c>
      <c r="J1566" t="s">
        <v>35</v>
      </c>
      <c r="K1566" t="b">
        <v>0</v>
      </c>
      <c r="L1566">
        <v>71084</v>
      </c>
      <c r="M1566">
        <v>308133</v>
      </c>
      <c r="N1566">
        <v>20171015</v>
      </c>
      <c r="O1566" t="s">
        <v>19</v>
      </c>
      <c r="P1566" t="str">
        <f>IF(VLOOKUP(A1566,'national-winners'!$A$2:$B$13,2,0)=H1566,"W","L")</f>
        <v>L</v>
      </c>
      <c r="Q1566">
        <f>MATCH(C1566,'state-winning-votes'!A:A,0)</f>
        <v>31</v>
      </c>
      <c r="R1566">
        <f>MATCH(A1566,'state-winning-votes'!$A$2:$L$2,0)</f>
        <v>6</v>
      </c>
      <c r="S1566" cm="1">
        <f t="array" ref="S1566">INDEX('state-winning-votes'!$A$1:$L$53,$Q1566,$R1566)</f>
        <v>136244</v>
      </c>
      <c r="T1566">
        <f>INDEX('state-winning-votes'!$A$1:$L$53,MATCH($C1566,'state-winning-votes'!$A:$A,0),MATCH($A1566,'state-winning-votes'!$A$2:$L$2,0))</f>
        <v>136244</v>
      </c>
      <c r="U1566" t="str">
        <f t="shared" si="73"/>
        <v>Bush, George H.W.</v>
      </c>
      <c r="V1566" t="str">
        <f>_xlfn.XLOOKUP(INDEX('state-winning-votes'!$A$1:$L$53,MATCH($C1566,'state-winning-votes'!$A:$A,0),MATCH($A1566,'state-winning-votes'!$A$2:$L$2,0)),$L:$L,$H:$H)</f>
        <v>Bush, George H.W.</v>
      </c>
      <c r="W1566" t="str">
        <f>VLOOKUP(A1566,'national-winners'!$A$2:$B$13,2,0)</f>
        <v>Clinton, Bill</v>
      </c>
      <c r="X1566" t="str">
        <f t="shared" si="74"/>
        <v xml:space="preserve"> George H.W. Bush (W)</v>
      </c>
    </row>
    <row r="1567" spans="1:24" x14ac:dyDescent="0.25">
      <c r="A1567">
        <v>1992</v>
      </c>
      <c r="B1567" t="s">
        <v>124</v>
      </c>
      <c r="C1567" t="s">
        <v>125</v>
      </c>
      <c r="D1567">
        <v>38</v>
      </c>
      <c r="E1567">
        <v>44</v>
      </c>
      <c r="F1567">
        <v>36</v>
      </c>
      <c r="G1567" t="s">
        <v>16</v>
      </c>
      <c r="H1567" t="s">
        <v>59</v>
      </c>
      <c r="I1567" t="str">
        <f t="shared" si="72"/>
        <v>Other(L)</v>
      </c>
      <c r="K1567" t="b">
        <v>0</v>
      </c>
      <c r="L1567">
        <v>1637</v>
      </c>
      <c r="M1567">
        <v>308133</v>
      </c>
      <c r="N1567">
        <v>20171015</v>
      </c>
      <c r="O1567" t="s">
        <v>19</v>
      </c>
      <c r="P1567" t="str">
        <f>IF(VLOOKUP(A1567,'national-winners'!$A$2:$B$13,2,0)=H1567,"W","L")</f>
        <v>L</v>
      </c>
      <c r="Q1567">
        <f>MATCH(C1567,'state-winning-votes'!A:A,0)</f>
        <v>31</v>
      </c>
      <c r="R1567">
        <f>MATCH(A1567,'state-winning-votes'!$A$2:$L$2,0)</f>
        <v>6</v>
      </c>
      <c r="S1567" cm="1">
        <f t="array" ref="S1567">INDEX('state-winning-votes'!$A$1:$L$53,$Q1567,$R1567)</f>
        <v>136244</v>
      </c>
      <c r="T1567">
        <f>INDEX('state-winning-votes'!$A$1:$L$53,MATCH($C1567,'state-winning-votes'!$A:$A,0),MATCH($A1567,'state-winning-votes'!$A$2:$L$2,0))</f>
        <v>136244</v>
      </c>
      <c r="U1567" t="str">
        <f t="shared" si="73"/>
        <v>Bush, George H.W.</v>
      </c>
      <c r="V1567" t="str">
        <f>_xlfn.XLOOKUP(INDEX('state-winning-votes'!$A$1:$L$53,MATCH($C1567,'state-winning-votes'!$A:$A,0),MATCH($A1567,'state-winning-votes'!$A$2:$L$2,0)),$L:$L,$H:$H)</f>
        <v>Bush, George H.W.</v>
      </c>
      <c r="W1567" t="str">
        <f>VLOOKUP(A1567,'national-winners'!$A$2:$B$13,2,0)</f>
        <v>Clinton, Bill</v>
      </c>
      <c r="X1567" t="str">
        <f t="shared" si="74"/>
        <v xml:space="preserve"> George H.W. Bush (W)</v>
      </c>
    </row>
    <row r="1568" spans="1:24" x14ac:dyDescent="0.25">
      <c r="A1568">
        <v>1992</v>
      </c>
      <c r="B1568" t="s">
        <v>126</v>
      </c>
      <c r="C1568" t="s">
        <v>127</v>
      </c>
      <c r="D1568">
        <v>39</v>
      </c>
      <c r="E1568">
        <v>31</v>
      </c>
      <c r="F1568">
        <v>24</v>
      </c>
      <c r="G1568" t="s">
        <v>16</v>
      </c>
      <c r="H1568" t="s">
        <v>230</v>
      </c>
      <c r="I1568" t="str">
        <f t="shared" si="72"/>
        <v>Clinton, Bill(W)</v>
      </c>
      <c r="J1568" t="s">
        <v>18</v>
      </c>
      <c r="K1568" t="b">
        <v>0</v>
      </c>
      <c r="L1568">
        <v>1984942</v>
      </c>
      <c r="M1568">
        <v>4939967</v>
      </c>
      <c r="N1568">
        <v>20171015</v>
      </c>
      <c r="O1568" t="s">
        <v>19</v>
      </c>
      <c r="P1568" t="str">
        <f>IF(VLOOKUP(A1568,'national-winners'!$A$2:$B$13,2,0)=H1568,"W","L")</f>
        <v>W</v>
      </c>
      <c r="Q1568">
        <f>MATCH(C1568,'state-winning-votes'!A:A,0)</f>
        <v>38</v>
      </c>
      <c r="R1568">
        <f>MATCH(A1568,'state-winning-votes'!$A$2:$L$2,0)</f>
        <v>6</v>
      </c>
      <c r="S1568" cm="1">
        <f t="array" ref="S1568">INDEX('state-winning-votes'!$A$1:$L$53,$Q1568,$R1568)</f>
        <v>1984942</v>
      </c>
      <c r="T1568">
        <f>INDEX('state-winning-votes'!$A$1:$L$53,MATCH($C1568,'state-winning-votes'!$A:$A,0),MATCH($A1568,'state-winning-votes'!$A$2:$L$2,0))</f>
        <v>1984942</v>
      </c>
      <c r="U1568" t="str">
        <f t="shared" si="73"/>
        <v>Clinton, Bill</v>
      </c>
      <c r="V1568" t="str">
        <f>_xlfn.XLOOKUP(INDEX('state-winning-votes'!$A$1:$L$53,MATCH($C1568,'state-winning-votes'!$A:$A,0),MATCH($A1568,'state-winning-votes'!$A$2:$L$2,0)),$L:$L,$H:$H)</f>
        <v>Clinton, Bill</v>
      </c>
      <c r="W1568" t="str">
        <f>VLOOKUP(A1568,'national-winners'!$A$2:$B$13,2,0)</f>
        <v>Clinton, Bill</v>
      </c>
      <c r="X1568" t="str">
        <f t="shared" si="74"/>
        <v xml:space="preserve"> Bill Clinton (W)</v>
      </c>
    </row>
    <row r="1569" spans="1:24" x14ac:dyDescent="0.25">
      <c r="A1569">
        <v>1992</v>
      </c>
      <c r="B1569" t="s">
        <v>126</v>
      </c>
      <c r="C1569" t="s">
        <v>127</v>
      </c>
      <c r="D1569">
        <v>39</v>
      </c>
      <c r="E1569">
        <v>31</v>
      </c>
      <c r="F1569">
        <v>24</v>
      </c>
      <c r="G1569" t="s">
        <v>16</v>
      </c>
      <c r="H1569" t="s">
        <v>207</v>
      </c>
      <c r="I1569" t="str">
        <f t="shared" si="72"/>
        <v>Bush, George H.W.(L)</v>
      </c>
      <c r="J1569" t="s">
        <v>21</v>
      </c>
      <c r="K1569" t="b">
        <v>0</v>
      </c>
      <c r="L1569">
        <v>1894310</v>
      </c>
      <c r="M1569">
        <v>4939967</v>
      </c>
      <c r="N1569">
        <v>20171015</v>
      </c>
      <c r="O1569" t="s">
        <v>19</v>
      </c>
      <c r="P1569" t="str">
        <f>IF(VLOOKUP(A1569,'national-winners'!$A$2:$B$13,2,0)=H1569,"W","L")</f>
        <v>L</v>
      </c>
      <c r="Q1569">
        <f>MATCH(C1569,'state-winning-votes'!A:A,0)</f>
        <v>38</v>
      </c>
      <c r="R1569">
        <f>MATCH(A1569,'state-winning-votes'!$A$2:$L$2,0)</f>
        <v>6</v>
      </c>
      <c r="S1569" cm="1">
        <f t="array" ref="S1569">INDEX('state-winning-votes'!$A$1:$L$53,$Q1569,$R1569)</f>
        <v>1984942</v>
      </c>
      <c r="T1569">
        <f>INDEX('state-winning-votes'!$A$1:$L$53,MATCH($C1569,'state-winning-votes'!$A:$A,0),MATCH($A1569,'state-winning-votes'!$A$2:$L$2,0))</f>
        <v>1984942</v>
      </c>
      <c r="U1569" t="str">
        <f t="shared" si="73"/>
        <v>Clinton, Bill</v>
      </c>
      <c r="V1569" t="str">
        <f>_xlfn.XLOOKUP(INDEX('state-winning-votes'!$A$1:$L$53,MATCH($C1569,'state-winning-votes'!$A:$A,0),MATCH($A1569,'state-winning-votes'!$A$2:$L$2,0)),$L:$L,$H:$H)</f>
        <v>Clinton, Bill</v>
      </c>
      <c r="W1569" t="str">
        <f>VLOOKUP(A1569,'national-winners'!$A$2:$B$13,2,0)</f>
        <v>Clinton, Bill</v>
      </c>
      <c r="X1569" t="str">
        <f t="shared" si="74"/>
        <v xml:space="preserve"> Bill Clinton (W)</v>
      </c>
    </row>
    <row r="1570" spans="1:24" x14ac:dyDescent="0.25">
      <c r="A1570">
        <v>1992</v>
      </c>
      <c r="B1570" t="s">
        <v>126</v>
      </c>
      <c r="C1570" t="s">
        <v>127</v>
      </c>
      <c r="D1570">
        <v>39</v>
      </c>
      <c r="E1570">
        <v>31</v>
      </c>
      <c r="F1570">
        <v>24</v>
      </c>
      <c r="G1570" t="s">
        <v>16</v>
      </c>
      <c r="H1570" t="s">
        <v>231</v>
      </c>
      <c r="I1570" t="str">
        <f t="shared" si="72"/>
        <v>Perot, Ross(L)</v>
      </c>
      <c r="J1570" t="s">
        <v>35</v>
      </c>
      <c r="K1570" t="b">
        <v>0</v>
      </c>
      <c r="L1570">
        <v>1036426</v>
      </c>
      <c r="M1570">
        <v>4939967</v>
      </c>
      <c r="N1570">
        <v>20171015</v>
      </c>
      <c r="O1570" t="s">
        <v>19</v>
      </c>
      <c r="P1570" t="str">
        <f>IF(VLOOKUP(A1570,'national-winners'!$A$2:$B$13,2,0)=H1570,"W","L")</f>
        <v>L</v>
      </c>
      <c r="Q1570">
        <f>MATCH(C1570,'state-winning-votes'!A:A,0)</f>
        <v>38</v>
      </c>
      <c r="R1570">
        <f>MATCH(A1570,'state-winning-votes'!$A$2:$L$2,0)</f>
        <v>6</v>
      </c>
      <c r="S1570" cm="1">
        <f t="array" ref="S1570">INDEX('state-winning-votes'!$A$1:$L$53,$Q1570,$R1570)</f>
        <v>1984942</v>
      </c>
      <c r="T1570">
        <f>INDEX('state-winning-votes'!$A$1:$L$53,MATCH($C1570,'state-winning-votes'!$A:$A,0),MATCH($A1570,'state-winning-votes'!$A$2:$L$2,0))</f>
        <v>1984942</v>
      </c>
      <c r="U1570" t="str">
        <f t="shared" si="73"/>
        <v>Clinton, Bill</v>
      </c>
      <c r="V1570" t="str">
        <f>_xlfn.XLOOKUP(INDEX('state-winning-votes'!$A$1:$L$53,MATCH($C1570,'state-winning-votes'!$A:$A,0),MATCH($A1570,'state-winning-votes'!$A$2:$L$2,0)),$L:$L,$H:$H)</f>
        <v>Clinton, Bill</v>
      </c>
      <c r="W1570" t="str">
        <f>VLOOKUP(A1570,'national-winners'!$A$2:$B$13,2,0)</f>
        <v>Clinton, Bill</v>
      </c>
      <c r="X1570" t="str">
        <f t="shared" si="74"/>
        <v xml:space="preserve"> Bill Clinton (W)</v>
      </c>
    </row>
    <row r="1571" spans="1:24" x14ac:dyDescent="0.25">
      <c r="A1571">
        <v>1992</v>
      </c>
      <c r="B1571" t="s">
        <v>126</v>
      </c>
      <c r="C1571" t="s">
        <v>127</v>
      </c>
      <c r="D1571">
        <v>39</v>
      </c>
      <c r="E1571">
        <v>31</v>
      </c>
      <c r="F1571">
        <v>24</v>
      </c>
      <c r="G1571" t="s">
        <v>16</v>
      </c>
      <c r="H1571" t="s">
        <v>59</v>
      </c>
      <c r="I1571" t="str">
        <f t="shared" si="72"/>
        <v>Other(L)</v>
      </c>
      <c r="J1571" t="s">
        <v>35</v>
      </c>
      <c r="K1571" t="b">
        <v>0</v>
      </c>
      <c r="L1571">
        <v>24247</v>
      </c>
      <c r="M1571">
        <v>4939967</v>
      </c>
      <c r="N1571">
        <v>20171015</v>
      </c>
      <c r="O1571" t="s">
        <v>19</v>
      </c>
      <c r="P1571" t="str">
        <f>IF(VLOOKUP(A1571,'national-winners'!$A$2:$B$13,2,0)=H1571,"W","L")</f>
        <v>L</v>
      </c>
      <c r="Q1571">
        <f>MATCH(C1571,'state-winning-votes'!A:A,0)</f>
        <v>38</v>
      </c>
      <c r="R1571">
        <f>MATCH(A1571,'state-winning-votes'!$A$2:$L$2,0)</f>
        <v>6</v>
      </c>
      <c r="S1571" cm="1">
        <f t="array" ref="S1571">INDEX('state-winning-votes'!$A$1:$L$53,$Q1571,$R1571)</f>
        <v>1984942</v>
      </c>
      <c r="T1571">
        <f>INDEX('state-winning-votes'!$A$1:$L$53,MATCH($C1571,'state-winning-votes'!$A:$A,0),MATCH($A1571,'state-winning-votes'!$A$2:$L$2,0))</f>
        <v>1984942</v>
      </c>
      <c r="U1571" t="str">
        <f t="shared" si="73"/>
        <v>Clinton, Bill</v>
      </c>
      <c r="V1571" t="str">
        <f>_xlfn.XLOOKUP(INDEX('state-winning-votes'!$A$1:$L$53,MATCH($C1571,'state-winning-votes'!$A:$A,0),MATCH($A1571,'state-winning-votes'!$A$2:$L$2,0)),$L:$L,$H:$H)</f>
        <v>Clinton, Bill</v>
      </c>
      <c r="W1571" t="str">
        <f>VLOOKUP(A1571,'national-winners'!$A$2:$B$13,2,0)</f>
        <v>Clinton, Bill</v>
      </c>
      <c r="X1571" t="str">
        <f t="shared" si="74"/>
        <v xml:space="preserve"> Bill Clinton (W)</v>
      </c>
    </row>
    <row r="1572" spans="1:24" x14ac:dyDescent="0.25">
      <c r="A1572">
        <v>1992</v>
      </c>
      <c r="B1572" t="s">
        <v>126</v>
      </c>
      <c r="C1572" t="s">
        <v>127</v>
      </c>
      <c r="D1572">
        <v>39</v>
      </c>
      <c r="E1572">
        <v>31</v>
      </c>
      <c r="F1572">
        <v>24</v>
      </c>
      <c r="G1572" t="s">
        <v>16</v>
      </c>
      <c r="I1572" t="str">
        <f t="shared" si="72"/>
        <v>(L)</v>
      </c>
      <c r="K1572" t="b">
        <v>1</v>
      </c>
      <c r="L1572">
        <v>42</v>
      </c>
      <c r="M1572">
        <v>4939967</v>
      </c>
      <c r="N1572">
        <v>20171015</v>
      </c>
      <c r="O1572" t="s">
        <v>19</v>
      </c>
      <c r="P1572" t="str">
        <f>IF(VLOOKUP(A1572,'national-winners'!$A$2:$B$13,2,0)=H1572,"W","L")</f>
        <v>L</v>
      </c>
      <c r="Q1572">
        <f>MATCH(C1572,'state-winning-votes'!A:A,0)</f>
        <v>38</v>
      </c>
      <c r="R1572">
        <f>MATCH(A1572,'state-winning-votes'!$A$2:$L$2,0)</f>
        <v>6</v>
      </c>
      <c r="S1572" cm="1">
        <f t="array" ref="S1572">INDEX('state-winning-votes'!$A$1:$L$53,$Q1572,$R1572)</f>
        <v>1984942</v>
      </c>
      <c r="T1572">
        <f>INDEX('state-winning-votes'!$A$1:$L$53,MATCH($C1572,'state-winning-votes'!$A:$A,0),MATCH($A1572,'state-winning-votes'!$A$2:$L$2,0))</f>
        <v>1984942</v>
      </c>
      <c r="U1572" t="str">
        <f t="shared" si="73"/>
        <v>Clinton, Bill</v>
      </c>
      <c r="V1572" t="str">
        <f>_xlfn.XLOOKUP(INDEX('state-winning-votes'!$A$1:$L$53,MATCH($C1572,'state-winning-votes'!$A:$A,0),MATCH($A1572,'state-winning-votes'!$A$2:$L$2,0)),$L:$L,$H:$H)</f>
        <v>Clinton, Bill</v>
      </c>
      <c r="W1572" t="str">
        <f>VLOOKUP(A1572,'national-winners'!$A$2:$B$13,2,0)</f>
        <v>Clinton, Bill</v>
      </c>
      <c r="X1572" t="str">
        <f t="shared" si="74"/>
        <v xml:space="preserve"> Bill Clinton (W)</v>
      </c>
    </row>
    <row r="1573" spans="1:24" x14ac:dyDescent="0.25">
      <c r="A1573">
        <v>1992</v>
      </c>
      <c r="B1573" t="s">
        <v>128</v>
      </c>
      <c r="C1573" t="s">
        <v>129</v>
      </c>
      <c r="D1573">
        <v>40</v>
      </c>
      <c r="E1573">
        <v>73</v>
      </c>
      <c r="F1573">
        <v>53</v>
      </c>
      <c r="G1573" t="s">
        <v>16</v>
      </c>
      <c r="H1573" t="s">
        <v>207</v>
      </c>
      <c r="I1573" t="str">
        <f t="shared" si="72"/>
        <v>Bush, George H.W.(L)</v>
      </c>
      <c r="J1573" t="s">
        <v>21</v>
      </c>
      <c r="K1573" t="b">
        <v>0</v>
      </c>
      <c r="L1573">
        <v>592929</v>
      </c>
      <c r="M1573">
        <v>1390359</v>
      </c>
      <c r="N1573">
        <v>20171015</v>
      </c>
      <c r="O1573" t="s">
        <v>19</v>
      </c>
      <c r="P1573" t="str">
        <f>IF(VLOOKUP(A1573,'national-winners'!$A$2:$B$13,2,0)=H1573,"W","L")</f>
        <v>L</v>
      </c>
      <c r="Q1573">
        <f>MATCH(C1573,'state-winning-votes'!A:A,0)</f>
        <v>39</v>
      </c>
      <c r="R1573">
        <f>MATCH(A1573,'state-winning-votes'!$A$2:$L$2,0)</f>
        <v>6</v>
      </c>
      <c r="S1573" cm="1">
        <f t="array" ref="S1573">INDEX('state-winning-votes'!$A$1:$L$53,$Q1573,$R1573)</f>
        <v>592929</v>
      </c>
      <c r="T1573">
        <f>INDEX('state-winning-votes'!$A$1:$L$53,MATCH($C1573,'state-winning-votes'!$A:$A,0),MATCH($A1573,'state-winning-votes'!$A$2:$L$2,0))</f>
        <v>592929</v>
      </c>
      <c r="U1573" t="str">
        <f t="shared" si="73"/>
        <v>Bush, George H.W.</v>
      </c>
      <c r="V1573" t="str">
        <f>_xlfn.XLOOKUP(INDEX('state-winning-votes'!$A$1:$L$53,MATCH($C1573,'state-winning-votes'!$A:$A,0),MATCH($A1573,'state-winning-votes'!$A$2:$L$2,0)),$L:$L,$H:$H)</f>
        <v>Bush, George H.W.</v>
      </c>
      <c r="W1573" t="str">
        <f>VLOOKUP(A1573,'national-winners'!$A$2:$B$13,2,0)</f>
        <v>Clinton, Bill</v>
      </c>
      <c r="X1573" t="str">
        <f t="shared" si="74"/>
        <v xml:space="preserve"> George H.W. Bush (W)</v>
      </c>
    </row>
    <row r="1574" spans="1:24" x14ac:dyDescent="0.25">
      <c r="A1574">
        <v>1992</v>
      </c>
      <c r="B1574" t="s">
        <v>128</v>
      </c>
      <c r="C1574" t="s">
        <v>129</v>
      </c>
      <c r="D1574">
        <v>40</v>
      </c>
      <c r="E1574">
        <v>73</v>
      </c>
      <c r="F1574">
        <v>53</v>
      </c>
      <c r="G1574" t="s">
        <v>16</v>
      </c>
      <c r="H1574" t="s">
        <v>230</v>
      </c>
      <c r="I1574" t="str">
        <f t="shared" si="72"/>
        <v>Clinton, Bill(W)</v>
      </c>
      <c r="J1574" t="s">
        <v>18</v>
      </c>
      <c r="K1574" t="b">
        <v>0</v>
      </c>
      <c r="L1574">
        <v>473066</v>
      </c>
      <c r="M1574">
        <v>1390359</v>
      </c>
      <c r="N1574">
        <v>20171015</v>
      </c>
      <c r="O1574" t="s">
        <v>19</v>
      </c>
      <c r="P1574" t="str">
        <f>IF(VLOOKUP(A1574,'national-winners'!$A$2:$B$13,2,0)=H1574,"W","L")</f>
        <v>W</v>
      </c>
      <c r="Q1574">
        <f>MATCH(C1574,'state-winning-votes'!A:A,0)</f>
        <v>39</v>
      </c>
      <c r="R1574">
        <f>MATCH(A1574,'state-winning-votes'!$A$2:$L$2,0)</f>
        <v>6</v>
      </c>
      <c r="S1574" cm="1">
        <f t="array" ref="S1574">INDEX('state-winning-votes'!$A$1:$L$53,$Q1574,$R1574)</f>
        <v>592929</v>
      </c>
      <c r="T1574">
        <f>INDEX('state-winning-votes'!$A$1:$L$53,MATCH($C1574,'state-winning-votes'!$A:$A,0),MATCH($A1574,'state-winning-votes'!$A$2:$L$2,0))</f>
        <v>592929</v>
      </c>
      <c r="U1574" t="str">
        <f t="shared" si="73"/>
        <v>Bush, George H.W.</v>
      </c>
      <c r="V1574" t="str">
        <f>_xlfn.XLOOKUP(INDEX('state-winning-votes'!$A$1:$L$53,MATCH($C1574,'state-winning-votes'!$A:$A,0),MATCH($A1574,'state-winning-votes'!$A$2:$L$2,0)),$L:$L,$H:$H)</f>
        <v>Bush, George H.W.</v>
      </c>
      <c r="W1574" t="str">
        <f>VLOOKUP(A1574,'national-winners'!$A$2:$B$13,2,0)</f>
        <v>Clinton, Bill</v>
      </c>
      <c r="X1574" t="str">
        <f t="shared" si="74"/>
        <v xml:space="preserve"> George H.W. Bush (W)</v>
      </c>
    </row>
    <row r="1575" spans="1:24" x14ac:dyDescent="0.25">
      <c r="A1575">
        <v>1992</v>
      </c>
      <c r="B1575" t="s">
        <v>128</v>
      </c>
      <c r="C1575" t="s">
        <v>129</v>
      </c>
      <c r="D1575">
        <v>40</v>
      </c>
      <c r="E1575">
        <v>73</v>
      </c>
      <c r="F1575">
        <v>53</v>
      </c>
      <c r="G1575" t="s">
        <v>16</v>
      </c>
      <c r="H1575" t="s">
        <v>231</v>
      </c>
      <c r="I1575" t="str">
        <f t="shared" si="72"/>
        <v>Perot, Ross(L)</v>
      </c>
      <c r="J1575" t="s">
        <v>35</v>
      </c>
      <c r="K1575" t="b">
        <v>0</v>
      </c>
      <c r="L1575">
        <v>319878</v>
      </c>
      <c r="M1575">
        <v>1390359</v>
      </c>
      <c r="N1575">
        <v>20171015</v>
      </c>
      <c r="O1575" t="s">
        <v>19</v>
      </c>
      <c r="P1575" t="str">
        <f>IF(VLOOKUP(A1575,'national-winners'!$A$2:$B$13,2,0)=H1575,"W","L")</f>
        <v>L</v>
      </c>
      <c r="Q1575">
        <f>MATCH(C1575,'state-winning-votes'!A:A,0)</f>
        <v>39</v>
      </c>
      <c r="R1575">
        <f>MATCH(A1575,'state-winning-votes'!$A$2:$L$2,0)</f>
        <v>6</v>
      </c>
      <c r="S1575" cm="1">
        <f t="array" ref="S1575">INDEX('state-winning-votes'!$A$1:$L$53,$Q1575,$R1575)</f>
        <v>592929</v>
      </c>
      <c r="T1575">
        <f>INDEX('state-winning-votes'!$A$1:$L$53,MATCH($C1575,'state-winning-votes'!$A:$A,0),MATCH($A1575,'state-winning-votes'!$A$2:$L$2,0))</f>
        <v>592929</v>
      </c>
      <c r="U1575" t="str">
        <f t="shared" si="73"/>
        <v>Bush, George H.W.</v>
      </c>
      <c r="V1575" t="str">
        <f>_xlfn.XLOOKUP(INDEX('state-winning-votes'!$A$1:$L$53,MATCH($C1575,'state-winning-votes'!$A:$A,0),MATCH($A1575,'state-winning-votes'!$A$2:$L$2,0)),$L:$L,$H:$H)</f>
        <v>Bush, George H.W.</v>
      </c>
      <c r="W1575" t="str">
        <f>VLOOKUP(A1575,'national-winners'!$A$2:$B$13,2,0)</f>
        <v>Clinton, Bill</v>
      </c>
      <c r="X1575" t="str">
        <f t="shared" si="74"/>
        <v xml:space="preserve"> George H.W. Bush (W)</v>
      </c>
    </row>
    <row r="1576" spans="1:24" x14ac:dyDescent="0.25">
      <c r="A1576">
        <v>1992</v>
      </c>
      <c r="B1576" t="s">
        <v>128</v>
      </c>
      <c r="C1576" t="s">
        <v>129</v>
      </c>
      <c r="D1576">
        <v>40</v>
      </c>
      <c r="E1576">
        <v>73</v>
      </c>
      <c r="F1576">
        <v>53</v>
      </c>
      <c r="G1576" t="s">
        <v>16</v>
      </c>
      <c r="H1576" t="s">
        <v>232</v>
      </c>
      <c r="I1576" t="str">
        <f t="shared" si="72"/>
        <v>Marrou, Andre(L)</v>
      </c>
      <c r="J1576" t="s">
        <v>29</v>
      </c>
      <c r="K1576" t="b">
        <v>0</v>
      </c>
      <c r="L1576">
        <v>4486</v>
      </c>
      <c r="M1576">
        <v>1390359</v>
      </c>
      <c r="N1576">
        <v>20171015</v>
      </c>
      <c r="O1576" t="s">
        <v>19</v>
      </c>
      <c r="P1576" t="str">
        <f>IF(VLOOKUP(A1576,'national-winners'!$A$2:$B$13,2,0)=H1576,"W","L")</f>
        <v>L</v>
      </c>
      <c r="Q1576">
        <f>MATCH(C1576,'state-winning-votes'!A:A,0)</f>
        <v>39</v>
      </c>
      <c r="R1576">
        <f>MATCH(A1576,'state-winning-votes'!$A$2:$L$2,0)</f>
        <v>6</v>
      </c>
      <c r="S1576" cm="1">
        <f t="array" ref="S1576">INDEX('state-winning-votes'!$A$1:$L$53,$Q1576,$R1576)</f>
        <v>592929</v>
      </c>
      <c r="T1576">
        <f>INDEX('state-winning-votes'!$A$1:$L$53,MATCH($C1576,'state-winning-votes'!$A:$A,0),MATCH($A1576,'state-winning-votes'!$A$2:$L$2,0))</f>
        <v>592929</v>
      </c>
      <c r="U1576" t="str">
        <f t="shared" si="73"/>
        <v>Bush, George H.W.</v>
      </c>
      <c r="V1576" t="str">
        <f>_xlfn.XLOOKUP(INDEX('state-winning-votes'!$A$1:$L$53,MATCH($C1576,'state-winning-votes'!$A:$A,0),MATCH($A1576,'state-winning-votes'!$A$2:$L$2,0)),$L:$L,$H:$H)</f>
        <v>Bush, George H.W.</v>
      </c>
      <c r="W1576" t="str">
        <f>VLOOKUP(A1576,'national-winners'!$A$2:$B$13,2,0)</f>
        <v>Clinton, Bill</v>
      </c>
      <c r="X1576" t="str">
        <f t="shared" si="74"/>
        <v xml:space="preserve"> George H.W. Bush (W)</v>
      </c>
    </row>
    <row r="1577" spans="1:24" x14ac:dyDescent="0.25">
      <c r="A1577">
        <v>1992</v>
      </c>
      <c r="B1577" t="s">
        <v>130</v>
      </c>
      <c r="C1577" t="s">
        <v>131</v>
      </c>
      <c r="D1577">
        <v>41</v>
      </c>
      <c r="E1577">
        <v>92</v>
      </c>
      <c r="F1577">
        <v>72</v>
      </c>
      <c r="G1577" t="s">
        <v>16</v>
      </c>
      <c r="H1577" t="s">
        <v>230</v>
      </c>
      <c r="I1577" t="str">
        <f t="shared" si="72"/>
        <v>Clinton, Bill(W)</v>
      </c>
      <c r="J1577" t="s">
        <v>18</v>
      </c>
      <c r="K1577" t="b">
        <v>0</v>
      </c>
      <c r="L1577">
        <v>621314</v>
      </c>
      <c r="M1577">
        <v>1462643</v>
      </c>
      <c r="N1577">
        <v>20171015</v>
      </c>
      <c r="O1577" t="s">
        <v>19</v>
      </c>
      <c r="P1577" t="str">
        <f>IF(VLOOKUP(A1577,'national-winners'!$A$2:$B$13,2,0)=H1577,"W","L")</f>
        <v>W</v>
      </c>
      <c r="Q1577">
        <f>MATCH(C1577,'state-winning-votes'!A:A,0)</f>
        <v>40</v>
      </c>
      <c r="R1577">
        <f>MATCH(A1577,'state-winning-votes'!$A$2:$L$2,0)</f>
        <v>6</v>
      </c>
      <c r="S1577" cm="1">
        <f t="array" ref="S1577">INDEX('state-winning-votes'!$A$1:$L$53,$Q1577,$R1577)</f>
        <v>621314</v>
      </c>
      <c r="T1577">
        <f>INDEX('state-winning-votes'!$A$1:$L$53,MATCH($C1577,'state-winning-votes'!$A:$A,0),MATCH($A1577,'state-winning-votes'!$A$2:$L$2,0))</f>
        <v>621314</v>
      </c>
      <c r="U1577" t="str">
        <f t="shared" si="73"/>
        <v>Clinton, Bill</v>
      </c>
      <c r="V1577" t="str">
        <f>_xlfn.XLOOKUP(INDEX('state-winning-votes'!$A$1:$L$53,MATCH($C1577,'state-winning-votes'!$A:$A,0),MATCH($A1577,'state-winning-votes'!$A$2:$L$2,0)),$L:$L,$H:$H)</f>
        <v>Clinton, Bill</v>
      </c>
      <c r="W1577" t="str">
        <f>VLOOKUP(A1577,'national-winners'!$A$2:$B$13,2,0)</f>
        <v>Clinton, Bill</v>
      </c>
      <c r="X1577" t="str">
        <f t="shared" si="74"/>
        <v xml:space="preserve"> Bill Clinton (W)</v>
      </c>
    </row>
    <row r="1578" spans="1:24" x14ac:dyDescent="0.25">
      <c r="A1578">
        <v>1992</v>
      </c>
      <c r="B1578" t="s">
        <v>130</v>
      </c>
      <c r="C1578" t="s">
        <v>131</v>
      </c>
      <c r="D1578">
        <v>41</v>
      </c>
      <c r="E1578">
        <v>92</v>
      </c>
      <c r="F1578">
        <v>72</v>
      </c>
      <c r="G1578" t="s">
        <v>16</v>
      </c>
      <c r="H1578" t="s">
        <v>207</v>
      </c>
      <c r="I1578" t="str">
        <f t="shared" si="72"/>
        <v>Bush, George H.W.(L)</v>
      </c>
      <c r="J1578" t="s">
        <v>21</v>
      </c>
      <c r="K1578" t="b">
        <v>0</v>
      </c>
      <c r="L1578">
        <v>475757</v>
      </c>
      <c r="M1578">
        <v>1462643</v>
      </c>
      <c r="N1578">
        <v>20171015</v>
      </c>
      <c r="O1578" t="s">
        <v>19</v>
      </c>
      <c r="P1578" t="str">
        <f>IF(VLOOKUP(A1578,'national-winners'!$A$2:$B$13,2,0)=H1578,"W","L")</f>
        <v>L</v>
      </c>
      <c r="Q1578">
        <f>MATCH(C1578,'state-winning-votes'!A:A,0)</f>
        <v>40</v>
      </c>
      <c r="R1578">
        <f>MATCH(A1578,'state-winning-votes'!$A$2:$L$2,0)</f>
        <v>6</v>
      </c>
      <c r="S1578" cm="1">
        <f t="array" ref="S1578">INDEX('state-winning-votes'!$A$1:$L$53,$Q1578,$R1578)</f>
        <v>621314</v>
      </c>
      <c r="T1578">
        <f>INDEX('state-winning-votes'!$A$1:$L$53,MATCH($C1578,'state-winning-votes'!$A:$A,0),MATCH($A1578,'state-winning-votes'!$A$2:$L$2,0))</f>
        <v>621314</v>
      </c>
      <c r="U1578" t="str">
        <f t="shared" si="73"/>
        <v>Clinton, Bill</v>
      </c>
      <c r="V1578" t="str">
        <f>_xlfn.XLOOKUP(INDEX('state-winning-votes'!$A$1:$L$53,MATCH($C1578,'state-winning-votes'!$A:$A,0),MATCH($A1578,'state-winning-votes'!$A$2:$L$2,0)),$L:$L,$H:$H)</f>
        <v>Clinton, Bill</v>
      </c>
      <c r="W1578" t="str">
        <f>VLOOKUP(A1578,'national-winners'!$A$2:$B$13,2,0)</f>
        <v>Clinton, Bill</v>
      </c>
      <c r="X1578" t="str">
        <f t="shared" si="74"/>
        <v xml:space="preserve"> Bill Clinton (W)</v>
      </c>
    </row>
    <row r="1579" spans="1:24" x14ac:dyDescent="0.25">
      <c r="A1579">
        <v>1992</v>
      </c>
      <c r="B1579" t="s">
        <v>130</v>
      </c>
      <c r="C1579" t="s">
        <v>131</v>
      </c>
      <c r="D1579">
        <v>41</v>
      </c>
      <c r="E1579">
        <v>92</v>
      </c>
      <c r="F1579">
        <v>72</v>
      </c>
      <c r="G1579" t="s">
        <v>16</v>
      </c>
      <c r="H1579" t="s">
        <v>231</v>
      </c>
      <c r="I1579" t="str">
        <f t="shared" si="72"/>
        <v>Perot, Ross(L)</v>
      </c>
      <c r="J1579" t="s">
        <v>35</v>
      </c>
      <c r="K1579" t="b">
        <v>0</v>
      </c>
      <c r="L1579">
        <v>354091</v>
      </c>
      <c r="M1579">
        <v>1462643</v>
      </c>
      <c r="N1579">
        <v>20171015</v>
      </c>
      <c r="O1579" t="s">
        <v>19</v>
      </c>
      <c r="P1579" t="str">
        <f>IF(VLOOKUP(A1579,'national-winners'!$A$2:$B$13,2,0)=H1579,"W","L")</f>
        <v>L</v>
      </c>
      <c r="Q1579">
        <f>MATCH(C1579,'state-winning-votes'!A:A,0)</f>
        <v>40</v>
      </c>
      <c r="R1579">
        <f>MATCH(A1579,'state-winning-votes'!$A$2:$L$2,0)</f>
        <v>6</v>
      </c>
      <c r="S1579" cm="1">
        <f t="array" ref="S1579">INDEX('state-winning-votes'!$A$1:$L$53,$Q1579,$R1579)</f>
        <v>621314</v>
      </c>
      <c r="T1579">
        <f>INDEX('state-winning-votes'!$A$1:$L$53,MATCH($C1579,'state-winning-votes'!$A:$A,0),MATCH($A1579,'state-winning-votes'!$A$2:$L$2,0))</f>
        <v>621314</v>
      </c>
      <c r="U1579" t="str">
        <f t="shared" si="73"/>
        <v>Clinton, Bill</v>
      </c>
      <c r="V1579" t="str">
        <f>_xlfn.XLOOKUP(INDEX('state-winning-votes'!$A$1:$L$53,MATCH($C1579,'state-winning-votes'!$A:$A,0),MATCH($A1579,'state-winning-votes'!$A$2:$L$2,0)),$L:$L,$H:$H)</f>
        <v>Clinton, Bill</v>
      </c>
      <c r="W1579" t="str">
        <f>VLOOKUP(A1579,'national-winners'!$A$2:$B$13,2,0)</f>
        <v>Clinton, Bill</v>
      </c>
      <c r="X1579" t="str">
        <f t="shared" si="74"/>
        <v xml:space="preserve"> Bill Clinton (W)</v>
      </c>
    </row>
    <row r="1580" spans="1:24" x14ac:dyDescent="0.25">
      <c r="A1580">
        <v>1992</v>
      </c>
      <c r="B1580" t="s">
        <v>130</v>
      </c>
      <c r="C1580" t="s">
        <v>131</v>
      </c>
      <c r="D1580">
        <v>41</v>
      </c>
      <c r="E1580">
        <v>92</v>
      </c>
      <c r="F1580">
        <v>72</v>
      </c>
      <c r="G1580" t="s">
        <v>16</v>
      </c>
      <c r="H1580" t="s">
        <v>232</v>
      </c>
      <c r="I1580" t="str">
        <f t="shared" si="72"/>
        <v>Marrou, Andre(L)</v>
      </c>
      <c r="J1580" t="s">
        <v>29</v>
      </c>
      <c r="K1580" t="b">
        <v>0</v>
      </c>
      <c r="L1580">
        <v>4277</v>
      </c>
      <c r="M1580">
        <v>1462643</v>
      </c>
      <c r="N1580">
        <v>20171015</v>
      </c>
      <c r="O1580" t="s">
        <v>19</v>
      </c>
      <c r="P1580" t="str">
        <f>IF(VLOOKUP(A1580,'national-winners'!$A$2:$B$13,2,0)=H1580,"W","L")</f>
        <v>L</v>
      </c>
      <c r="Q1580">
        <f>MATCH(C1580,'state-winning-votes'!A:A,0)</f>
        <v>40</v>
      </c>
      <c r="R1580">
        <f>MATCH(A1580,'state-winning-votes'!$A$2:$L$2,0)</f>
        <v>6</v>
      </c>
      <c r="S1580" cm="1">
        <f t="array" ref="S1580">INDEX('state-winning-votes'!$A$1:$L$53,$Q1580,$R1580)</f>
        <v>621314</v>
      </c>
      <c r="T1580">
        <f>INDEX('state-winning-votes'!$A$1:$L$53,MATCH($C1580,'state-winning-votes'!$A:$A,0),MATCH($A1580,'state-winning-votes'!$A$2:$L$2,0))</f>
        <v>621314</v>
      </c>
      <c r="U1580" t="str">
        <f t="shared" si="73"/>
        <v>Clinton, Bill</v>
      </c>
      <c r="V1580" t="str">
        <f>_xlfn.XLOOKUP(INDEX('state-winning-votes'!$A$1:$L$53,MATCH($C1580,'state-winning-votes'!$A:$A,0),MATCH($A1580,'state-winning-votes'!$A$2:$L$2,0)),$L:$L,$H:$H)</f>
        <v>Clinton, Bill</v>
      </c>
      <c r="W1580" t="str">
        <f>VLOOKUP(A1580,'national-winners'!$A$2:$B$13,2,0)</f>
        <v>Clinton, Bill</v>
      </c>
      <c r="X1580" t="str">
        <f t="shared" si="74"/>
        <v xml:space="preserve"> Bill Clinton (W)</v>
      </c>
    </row>
    <row r="1581" spans="1:24" x14ac:dyDescent="0.25">
      <c r="A1581">
        <v>1992</v>
      </c>
      <c r="B1581" t="s">
        <v>130</v>
      </c>
      <c r="C1581" t="s">
        <v>131</v>
      </c>
      <c r="D1581">
        <v>41</v>
      </c>
      <c r="E1581">
        <v>92</v>
      </c>
      <c r="F1581">
        <v>72</v>
      </c>
      <c r="G1581" t="s">
        <v>16</v>
      </c>
      <c r="H1581" t="s">
        <v>210</v>
      </c>
      <c r="I1581" t="str">
        <f t="shared" si="72"/>
        <v>Fulani, Lenora(L)</v>
      </c>
      <c r="J1581" t="s">
        <v>211</v>
      </c>
      <c r="K1581" t="b">
        <v>0</v>
      </c>
      <c r="L1581">
        <v>3030</v>
      </c>
      <c r="M1581">
        <v>1462643</v>
      </c>
      <c r="N1581">
        <v>20171015</v>
      </c>
      <c r="O1581" t="s">
        <v>19</v>
      </c>
      <c r="P1581" t="str">
        <f>IF(VLOOKUP(A1581,'national-winners'!$A$2:$B$13,2,0)=H1581,"W","L")</f>
        <v>L</v>
      </c>
      <c r="Q1581">
        <f>MATCH(C1581,'state-winning-votes'!A:A,0)</f>
        <v>40</v>
      </c>
      <c r="R1581">
        <f>MATCH(A1581,'state-winning-votes'!$A$2:$L$2,0)</f>
        <v>6</v>
      </c>
      <c r="S1581" cm="1">
        <f t="array" ref="S1581">INDEX('state-winning-votes'!$A$1:$L$53,$Q1581,$R1581)</f>
        <v>621314</v>
      </c>
      <c r="T1581">
        <f>INDEX('state-winning-votes'!$A$1:$L$53,MATCH($C1581,'state-winning-votes'!$A:$A,0),MATCH($A1581,'state-winning-votes'!$A$2:$L$2,0))</f>
        <v>621314</v>
      </c>
      <c r="U1581" t="str">
        <f t="shared" si="73"/>
        <v>Clinton, Bill</v>
      </c>
      <c r="V1581" t="str">
        <f>_xlfn.XLOOKUP(INDEX('state-winning-votes'!$A$1:$L$53,MATCH($C1581,'state-winning-votes'!$A:$A,0),MATCH($A1581,'state-winning-votes'!$A$2:$L$2,0)),$L:$L,$H:$H)</f>
        <v>Clinton, Bill</v>
      </c>
      <c r="W1581" t="str">
        <f>VLOOKUP(A1581,'national-winners'!$A$2:$B$13,2,0)</f>
        <v>Clinton, Bill</v>
      </c>
      <c r="X1581" t="str">
        <f t="shared" si="74"/>
        <v xml:space="preserve"> Bill Clinton (W)</v>
      </c>
    </row>
    <row r="1582" spans="1:24" x14ac:dyDescent="0.25">
      <c r="A1582">
        <v>1992</v>
      </c>
      <c r="B1582" t="s">
        <v>130</v>
      </c>
      <c r="C1582" t="s">
        <v>131</v>
      </c>
      <c r="D1582">
        <v>41</v>
      </c>
      <c r="E1582">
        <v>92</v>
      </c>
      <c r="F1582">
        <v>72</v>
      </c>
      <c r="G1582" t="s">
        <v>16</v>
      </c>
      <c r="H1582" t="s">
        <v>59</v>
      </c>
      <c r="I1582" t="str">
        <f t="shared" si="72"/>
        <v>Other(L)</v>
      </c>
      <c r="K1582" t="b">
        <v>0</v>
      </c>
      <c r="L1582">
        <v>2609</v>
      </c>
      <c r="M1582">
        <v>1462643</v>
      </c>
      <c r="N1582">
        <v>20171015</v>
      </c>
      <c r="O1582" t="s">
        <v>19</v>
      </c>
      <c r="P1582" t="str">
        <f>IF(VLOOKUP(A1582,'national-winners'!$A$2:$B$13,2,0)=H1582,"W","L")</f>
        <v>L</v>
      </c>
      <c r="Q1582">
        <f>MATCH(C1582,'state-winning-votes'!A:A,0)</f>
        <v>40</v>
      </c>
      <c r="R1582">
        <f>MATCH(A1582,'state-winning-votes'!$A$2:$L$2,0)</f>
        <v>6</v>
      </c>
      <c r="S1582" cm="1">
        <f t="array" ref="S1582">INDEX('state-winning-votes'!$A$1:$L$53,$Q1582,$R1582)</f>
        <v>621314</v>
      </c>
      <c r="T1582">
        <f>INDEX('state-winning-votes'!$A$1:$L$53,MATCH($C1582,'state-winning-votes'!$A:$A,0),MATCH($A1582,'state-winning-votes'!$A$2:$L$2,0))</f>
        <v>621314</v>
      </c>
      <c r="U1582" t="str">
        <f t="shared" si="73"/>
        <v>Clinton, Bill</v>
      </c>
      <c r="V1582" t="str">
        <f>_xlfn.XLOOKUP(INDEX('state-winning-votes'!$A$1:$L$53,MATCH($C1582,'state-winning-votes'!$A:$A,0),MATCH($A1582,'state-winning-votes'!$A$2:$L$2,0)),$L:$L,$H:$H)</f>
        <v>Clinton, Bill</v>
      </c>
      <c r="W1582" t="str">
        <f>VLOOKUP(A1582,'national-winners'!$A$2:$B$13,2,0)</f>
        <v>Clinton, Bill</v>
      </c>
      <c r="X1582" t="str">
        <f t="shared" si="74"/>
        <v xml:space="preserve"> Bill Clinton (W)</v>
      </c>
    </row>
    <row r="1583" spans="1:24" x14ac:dyDescent="0.25">
      <c r="A1583">
        <v>1992</v>
      </c>
      <c r="B1583" t="s">
        <v>130</v>
      </c>
      <c r="C1583" t="s">
        <v>131</v>
      </c>
      <c r="D1583">
        <v>41</v>
      </c>
      <c r="E1583">
        <v>92</v>
      </c>
      <c r="F1583">
        <v>72</v>
      </c>
      <c r="G1583" t="s">
        <v>16</v>
      </c>
      <c r="I1583" t="str">
        <f t="shared" si="72"/>
        <v>(L)</v>
      </c>
      <c r="K1583" t="b">
        <v>1</v>
      </c>
      <c r="L1583">
        <v>1565</v>
      </c>
      <c r="M1583">
        <v>1462643</v>
      </c>
      <c r="N1583">
        <v>20171015</v>
      </c>
      <c r="O1583" t="s">
        <v>19</v>
      </c>
      <c r="P1583" t="str">
        <f>IF(VLOOKUP(A1583,'national-winners'!$A$2:$B$13,2,0)=H1583,"W","L")</f>
        <v>L</v>
      </c>
      <c r="Q1583">
        <f>MATCH(C1583,'state-winning-votes'!A:A,0)</f>
        <v>40</v>
      </c>
      <c r="R1583">
        <f>MATCH(A1583,'state-winning-votes'!$A$2:$L$2,0)</f>
        <v>6</v>
      </c>
      <c r="S1583" cm="1">
        <f t="array" ref="S1583">INDEX('state-winning-votes'!$A$1:$L$53,$Q1583,$R1583)</f>
        <v>621314</v>
      </c>
      <c r="T1583">
        <f>INDEX('state-winning-votes'!$A$1:$L$53,MATCH($C1583,'state-winning-votes'!$A:$A,0),MATCH($A1583,'state-winning-votes'!$A$2:$L$2,0))</f>
        <v>621314</v>
      </c>
      <c r="U1583" t="str">
        <f t="shared" si="73"/>
        <v>Clinton, Bill</v>
      </c>
      <c r="V1583" t="str">
        <f>_xlfn.XLOOKUP(INDEX('state-winning-votes'!$A$1:$L$53,MATCH($C1583,'state-winning-votes'!$A:$A,0),MATCH($A1583,'state-winning-votes'!$A$2:$L$2,0)),$L:$L,$H:$H)</f>
        <v>Clinton, Bill</v>
      </c>
      <c r="W1583" t="str">
        <f>VLOOKUP(A1583,'national-winners'!$A$2:$B$13,2,0)</f>
        <v>Clinton, Bill</v>
      </c>
      <c r="X1583" t="str">
        <f t="shared" si="74"/>
        <v xml:space="preserve"> Bill Clinton (W)</v>
      </c>
    </row>
    <row r="1584" spans="1:24" x14ac:dyDescent="0.25">
      <c r="A1584">
        <v>1992</v>
      </c>
      <c r="B1584" t="s">
        <v>132</v>
      </c>
      <c r="C1584" t="s">
        <v>133</v>
      </c>
      <c r="D1584">
        <v>42</v>
      </c>
      <c r="E1584">
        <v>23</v>
      </c>
      <c r="F1584">
        <v>14</v>
      </c>
      <c r="G1584" t="s">
        <v>16</v>
      </c>
      <c r="H1584" t="s">
        <v>230</v>
      </c>
      <c r="I1584" t="str">
        <f t="shared" si="72"/>
        <v>Clinton, Bill(W)</v>
      </c>
      <c r="J1584" t="s">
        <v>18</v>
      </c>
      <c r="K1584" t="b">
        <v>0</v>
      </c>
      <c r="L1584">
        <v>2239164</v>
      </c>
      <c r="M1584">
        <v>4959810</v>
      </c>
      <c r="N1584">
        <v>20171015</v>
      </c>
      <c r="O1584" t="s">
        <v>19</v>
      </c>
      <c r="P1584" t="str">
        <f>IF(VLOOKUP(A1584,'national-winners'!$A$2:$B$13,2,0)=H1584,"W","L")</f>
        <v>W</v>
      </c>
      <c r="Q1584">
        <f>MATCH(C1584,'state-winning-votes'!A:A,0)</f>
        <v>41</v>
      </c>
      <c r="R1584">
        <f>MATCH(A1584,'state-winning-votes'!$A$2:$L$2,0)</f>
        <v>6</v>
      </c>
      <c r="S1584" cm="1">
        <f t="array" ref="S1584">INDEX('state-winning-votes'!$A$1:$L$53,$Q1584,$R1584)</f>
        <v>2239164</v>
      </c>
      <c r="T1584">
        <f>INDEX('state-winning-votes'!$A$1:$L$53,MATCH($C1584,'state-winning-votes'!$A:$A,0),MATCH($A1584,'state-winning-votes'!$A$2:$L$2,0))</f>
        <v>2239164</v>
      </c>
      <c r="U1584" t="str">
        <f t="shared" si="73"/>
        <v>Clinton, Bill</v>
      </c>
      <c r="V1584" t="str">
        <f>_xlfn.XLOOKUP(INDEX('state-winning-votes'!$A$1:$L$53,MATCH($C1584,'state-winning-votes'!$A:$A,0),MATCH($A1584,'state-winning-votes'!$A$2:$L$2,0)),$L:$L,$H:$H)</f>
        <v>Clinton, Bill</v>
      </c>
      <c r="W1584" t="str">
        <f>VLOOKUP(A1584,'national-winners'!$A$2:$B$13,2,0)</f>
        <v>Clinton, Bill</v>
      </c>
      <c r="X1584" t="str">
        <f t="shared" si="74"/>
        <v xml:space="preserve"> Bill Clinton (W)</v>
      </c>
    </row>
    <row r="1585" spans="1:24" x14ac:dyDescent="0.25">
      <c r="A1585">
        <v>1992</v>
      </c>
      <c r="B1585" t="s">
        <v>132</v>
      </c>
      <c r="C1585" t="s">
        <v>133</v>
      </c>
      <c r="D1585">
        <v>42</v>
      </c>
      <c r="E1585">
        <v>23</v>
      </c>
      <c r="F1585">
        <v>14</v>
      </c>
      <c r="G1585" t="s">
        <v>16</v>
      </c>
      <c r="H1585" t="s">
        <v>207</v>
      </c>
      <c r="I1585" t="str">
        <f t="shared" si="72"/>
        <v>Bush, George H.W.(L)</v>
      </c>
      <c r="J1585" t="s">
        <v>21</v>
      </c>
      <c r="K1585" t="b">
        <v>0</v>
      </c>
      <c r="L1585">
        <v>1791841</v>
      </c>
      <c r="M1585">
        <v>4959810</v>
      </c>
      <c r="N1585">
        <v>20171015</v>
      </c>
      <c r="O1585" t="s">
        <v>19</v>
      </c>
      <c r="P1585" t="str">
        <f>IF(VLOOKUP(A1585,'national-winners'!$A$2:$B$13,2,0)=H1585,"W","L")</f>
        <v>L</v>
      </c>
      <c r="Q1585">
        <f>MATCH(C1585,'state-winning-votes'!A:A,0)</f>
        <v>41</v>
      </c>
      <c r="R1585">
        <f>MATCH(A1585,'state-winning-votes'!$A$2:$L$2,0)</f>
        <v>6</v>
      </c>
      <c r="S1585" cm="1">
        <f t="array" ref="S1585">INDEX('state-winning-votes'!$A$1:$L$53,$Q1585,$R1585)</f>
        <v>2239164</v>
      </c>
      <c r="T1585">
        <f>INDEX('state-winning-votes'!$A$1:$L$53,MATCH($C1585,'state-winning-votes'!$A:$A,0),MATCH($A1585,'state-winning-votes'!$A$2:$L$2,0))</f>
        <v>2239164</v>
      </c>
      <c r="U1585" t="str">
        <f t="shared" si="73"/>
        <v>Clinton, Bill</v>
      </c>
      <c r="V1585" t="str">
        <f>_xlfn.XLOOKUP(INDEX('state-winning-votes'!$A$1:$L$53,MATCH($C1585,'state-winning-votes'!$A:$A,0),MATCH($A1585,'state-winning-votes'!$A$2:$L$2,0)),$L:$L,$H:$H)</f>
        <v>Clinton, Bill</v>
      </c>
      <c r="W1585" t="str">
        <f>VLOOKUP(A1585,'national-winners'!$A$2:$B$13,2,0)</f>
        <v>Clinton, Bill</v>
      </c>
      <c r="X1585" t="str">
        <f t="shared" si="74"/>
        <v xml:space="preserve"> Bill Clinton (W)</v>
      </c>
    </row>
    <row r="1586" spans="1:24" x14ac:dyDescent="0.25">
      <c r="A1586">
        <v>1992</v>
      </c>
      <c r="B1586" t="s">
        <v>132</v>
      </c>
      <c r="C1586" t="s">
        <v>133</v>
      </c>
      <c r="D1586">
        <v>42</v>
      </c>
      <c r="E1586">
        <v>23</v>
      </c>
      <c r="F1586">
        <v>14</v>
      </c>
      <c r="G1586" t="s">
        <v>16</v>
      </c>
      <c r="H1586" t="s">
        <v>231</v>
      </c>
      <c r="I1586" t="str">
        <f t="shared" si="72"/>
        <v>Perot, Ross(L)</v>
      </c>
      <c r="J1586" t="s">
        <v>35</v>
      </c>
      <c r="K1586" t="b">
        <v>0</v>
      </c>
      <c r="L1586">
        <v>902667</v>
      </c>
      <c r="M1586">
        <v>4959810</v>
      </c>
      <c r="N1586">
        <v>20171015</v>
      </c>
      <c r="O1586" t="s">
        <v>19</v>
      </c>
      <c r="P1586" t="str">
        <f>IF(VLOOKUP(A1586,'national-winners'!$A$2:$B$13,2,0)=H1586,"W","L")</f>
        <v>L</v>
      </c>
      <c r="Q1586">
        <f>MATCH(C1586,'state-winning-votes'!A:A,0)</f>
        <v>41</v>
      </c>
      <c r="R1586">
        <f>MATCH(A1586,'state-winning-votes'!$A$2:$L$2,0)</f>
        <v>6</v>
      </c>
      <c r="S1586" cm="1">
        <f t="array" ref="S1586">INDEX('state-winning-votes'!$A$1:$L$53,$Q1586,$R1586)</f>
        <v>2239164</v>
      </c>
      <c r="T1586">
        <f>INDEX('state-winning-votes'!$A$1:$L$53,MATCH($C1586,'state-winning-votes'!$A:$A,0),MATCH($A1586,'state-winning-votes'!$A$2:$L$2,0))</f>
        <v>2239164</v>
      </c>
      <c r="U1586" t="str">
        <f t="shared" si="73"/>
        <v>Clinton, Bill</v>
      </c>
      <c r="V1586" t="str">
        <f>_xlfn.XLOOKUP(INDEX('state-winning-votes'!$A$1:$L$53,MATCH($C1586,'state-winning-votes'!$A:$A,0),MATCH($A1586,'state-winning-votes'!$A$2:$L$2,0)),$L:$L,$H:$H)</f>
        <v>Clinton, Bill</v>
      </c>
      <c r="W1586" t="str">
        <f>VLOOKUP(A1586,'national-winners'!$A$2:$B$13,2,0)</f>
        <v>Clinton, Bill</v>
      </c>
      <c r="X1586" t="str">
        <f t="shared" si="74"/>
        <v xml:space="preserve"> Bill Clinton (W)</v>
      </c>
    </row>
    <row r="1587" spans="1:24" x14ac:dyDescent="0.25">
      <c r="A1587">
        <v>1992</v>
      </c>
      <c r="B1587" t="s">
        <v>132</v>
      </c>
      <c r="C1587" t="s">
        <v>133</v>
      </c>
      <c r="D1587">
        <v>42</v>
      </c>
      <c r="E1587">
        <v>23</v>
      </c>
      <c r="F1587">
        <v>14</v>
      </c>
      <c r="G1587" t="s">
        <v>16</v>
      </c>
      <c r="H1587" t="s">
        <v>232</v>
      </c>
      <c r="I1587" t="str">
        <f t="shared" si="72"/>
        <v>Marrou, Andre(L)</v>
      </c>
      <c r="J1587" t="s">
        <v>29</v>
      </c>
      <c r="K1587" t="b">
        <v>0</v>
      </c>
      <c r="L1587">
        <v>21477</v>
      </c>
      <c r="M1587">
        <v>4959810</v>
      </c>
      <c r="N1587">
        <v>20171015</v>
      </c>
      <c r="O1587" t="s">
        <v>19</v>
      </c>
      <c r="P1587" t="str">
        <f>IF(VLOOKUP(A1587,'national-winners'!$A$2:$B$13,2,0)=H1587,"W","L")</f>
        <v>L</v>
      </c>
      <c r="Q1587">
        <f>MATCH(C1587,'state-winning-votes'!A:A,0)</f>
        <v>41</v>
      </c>
      <c r="R1587">
        <f>MATCH(A1587,'state-winning-votes'!$A$2:$L$2,0)</f>
        <v>6</v>
      </c>
      <c r="S1587" cm="1">
        <f t="array" ref="S1587">INDEX('state-winning-votes'!$A$1:$L$53,$Q1587,$R1587)</f>
        <v>2239164</v>
      </c>
      <c r="T1587">
        <f>INDEX('state-winning-votes'!$A$1:$L$53,MATCH($C1587,'state-winning-votes'!$A:$A,0),MATCH($A1587,'state-winning-votes'!$A$2:$L$2,0))</f>
        <v>2239164</v>
      </c>
      <c r="U1587" t="str">
        <f t="shared" si="73"/>
        <v>Clinton, Bill</v>
      </c>
      <c r="V1587" t="str">
        <f>_xlfn.XLOOKUP(INDEX('state-winning-votes'!$A$1:$L$53,MATCH($C1587,'state-winning-votes'!$A:$A,0),MATCH($A1587,'state-winning-votes'!$A$2:$L$2,0)),$L:$L,$H:$H)</f>
        <v>Clinton, Bill</v>
      </c>
      <c r="W1587" t="str">
        <f>VLOOKUP(A1587,'national-winners'!$A$2:$B$13,2,0)</f>
        <v>Clinton, Bill</v>
      </c>
      <c r="X1587" t="str">
        <f t="shared" si="74"/>
        <v xml:space="preserve"> Bill Clinton (W)</v>
      </c>
    </row>
    <row r="1588" spans="1:24" x14ac:dyDescent="0.25">
      <c r="A1588">
        <v>1992</v>
      </c>
      <c r="B1588" t="s">
        <v>132</v>
      </c>
      <c r="C1588" t="s">
        <v>133</v>
      </c>
      <c r="D1588">
        <v>42</v>
      </c>
      <c r="E1588">
        <v>23</v>
      </c>
      <c r="F1588">
        <v>14</v>
      </c>
      <c r="G1588" t="s">
        <v>16</v>
      </c>
      <c r="H1588" t="s">
        <v>210</v>
      </c>
      <c r="I1588" t="str">
        <f t="shared" si="72"/>
        <v>Fulani, Lenora(L)</v>
      </c>
      <c r="J1588" t="s">
        <v>211</v>
      </c>
      <c r="K1588" t="b">
        <v>0</v>
      </c>
      <c r="L1588">
        <v>4661</v>
      </c>
      <c r="M1588">
        <v>4959810</v>
      </c>
      <c r="N1588">
        <v>20171015</v>
      </c>
      <c r="O1588" t="s">
        <v>19</v>
      </c>
      <c r="P1588" t="str">
        <f>IF(VLOOKUP(A1588,'national-winners'!$A$2:$B$13,2,0)=H1588,"W","L")</f>
        <v>L</v>
      </c>
      <c r="Q1588">
        <f>MATCH(C1588,'state-winning-votes'!A:A,0)</f>
        <v>41</v>
      </c>
      <c r="R1588">
        <f>MATCH(A1588,'state-winning-votes'!$A$2:$L$2,0)</f>
        <v>6</v>
      </c>
      <c r="S1588" cm="1">
        <f t="array" ref="S1588">INDEX('state-winning-votes'!$A$1:$L$53,$Q1588,$R1588)</f>
        <v>2239164</v>
      </c>
      <c r="T1588">
        <f>INDEX('state-winning-votes'!$A$1:$L$53,MATCH($C1588,'state-winning-votes'!$A:$A,0),MATCH($A1588,'state-winning-votes'!$A$2:$L$2,0))</f>
        <v>2239164</v>
      </c>
      <c r="U1588" t="str">
        <f t="shared" si="73"/>
        <v>Clinton, Bill</v>
      </c>
      <c r="V1588" t="str">
        <f>_xlfn.XLOOKUP(INDEX('state-winning-votes'!$A$1:$L$53,MATCH($C1588,'state-winning-votes'!$A:$A,0),MATCH($A1588,'state-winning-votes'!$A$2:$L$2,0)),$L:$L,$H:$H)</f>
        <v>Clinton, Bill</v>
      </c>
      <c r="W1588" t="str">
        <f>VLOOKUP(A1588,'national-winners'!$A$2:$B$13,2,0)</f>
        <v>Clinton, Bill</v>
      </c>
      <c r="X1588" t="str">
        <f t="shared" si="74"/>
        <v xml:space="preserve"> Bill Clinton (W)</v>
      </c>
    </row>
    <row r="1589" spans="1:24" x14ac:dyDescent="0.25">
      <c r="A1589">
        <v>1992</v>
      </c>
      <c r="B1589" t="s">
        <v>135</v>
      </c>
      <c r="C1589" t="s">
        <v>136</v>
      </c>
      <c r="D1589">
        <v>44</v>
      </c>
      <c r="E1589">
        <v>15</v>
      </c>
      <c r="F1589">
        <v>5</v>
      </c>
      <c r="G1589" t="s">
        <v>16</v>
      </c>
      <c r="H1589" t="s">
        <v>230</v>
      </c>
      <c r="I1589" t="str">
        <f t="shared" si="72"/>
        <v>Clinton, Bill(W)</v>
      </c>
      <c r="J1589" t="s">
        <v>18</v>
      </c>
      <c r="K1589" t="b">
        <v>0</v>
      </c>
      <c r="L1589">
        <v>213299</v>
      </c>
      <c r="M1589">
        <v>453365</v>
      </c>
      <c r="N1589">
        <v>20171015</v>
      </c>
      <c r="O1589" t="s">
        <v>19</v>
      </c>
      <c r="P1589" t="str">
        <f>IF(VLOOKUP(A1589,'national-winners'!$A$2:$B$13,2,0)=H1589,"W","L")</f>
        <v>W</v>
      </c>
      <c r="Q1589">
        <f>MATCH(C1589,'state-winning-votes'!A:A,0)</f>
        <v>42</v>
      </c>
      <c r="R1589">
        <f>MATCH(A1589,'state-winning-votes'!$A$2:$L$2,0)</f>
        <v>6</v>
      </c>
      <c r="S1589" cm="1">
        <f t="array" ref="S1589">INDEX('state-winning-votes'!$A$1:$L$53,$Q1589,$R1589)</f>
        <v>213299</v>
      </c>
      <c r="T1589">
        <f>INDEX('state-winning-votes'!$A$1:$L$53,MATCH($C1589,'state-winning-votes'!$A:$A,0),MATCH($A1589,'state-winning-votes'!$A$2:$L$2,0))</f>
        <v>213299</v>
      </c>
      <c r="U1589" t="str">
        <f t="shared" si="73"/>
        <v>Clinton, Bill</v>
      </c>
      <c r="V1589" t="str">
        <f>_xlfn.XLOOKUP(INDEX('state-winning-votes'!$A$1:$L$53,MATCH($C1589,'state-winning-votes'!$A:$A,0),MATCH($A1589,'state-winning-votes'!$A$2:$L$2,0)),$L:$L,$H:$H)</f>
        <v>Clinton, Bill</v>
      </c>
      <c r="W1589" t="str">
        <f>VLOOKUP(A1589,'national-winners'!$A$2:$B$13,2,0)</f>
        <v>Clinton, Bill</v>
      </c>
      <c r="X1589" t="str">
        <f t="shared" si="74"/>
        <v xml:space="preserve"> Bill Clinton (W)</v>
      </c>
    </row>
    <row r="1590" spans="1:24" x14ac:dyDescent="0.25">
      <c r="A1590">
        <v>1992</v>
      </c>
      <c r="B1590" t="s">
        <v>135</v>
      </c>
      <c r="C1590" t="s">
        <v>136</v>
      </c>
      <c r="D1590">
        <v>44</v>
      </c>
      <c r="E1590">
        <v>15</v>
      </c>
      <c r="F1590">
        <v>5</v>
      </c>
      <c r="G1590" t="s">
        <v>16</v>
      </c>
      <c r="H1590" t="s">
        <v>207</v>
      </c>
      <c r="I1590" t="str">
        <f t="shared" si="72"/>
        <v>Bush, George H.W.(L)</v>
      </c>
      <c r="J1590" t="s">
        <v>21</v>
      </c>
      <c r="K1590" t="b">
        <v>0</v>
      </c>
      <c r="L1590">
        <v>131601</v>
      </c>
      <c r="M1590">
        <v>453365</v>
      </c>
      <c r="N1590">
        <v>20171015</v>
      </c>
      <c r="O1590" t="s">
        <v>19</v>
      </c>
      <c r="P1590" t="str">
        <f>IF(VLOOKUP(A1590,'national-winners'!$A$2:$B$13,2,0)=H1590,"W","L")</f>
        <v>L</v>
      </c>
      <c r="Q1590">
        <f>MATCH(C1590,'state-winning-votes'!A:A,0)</f>
        <v>42</v>
      </c>
      <c r="R1590">
        <f>MATCH(A1590,'state-winning-votes'!$A$2:$L$2,0)</f>
        <v>6</v>
      </c>
      <c r="S1590" cm="1">
        <f t="array" ref="S1590">INDEX('state-winning-votes'!$A$1:$L$53,$Q1590,$R1590)</f>
        <v>213299</v>
      </c>
      <c r="T1590">
        <f>INDEX('state-winning-votes'!$A$1:$L$53,MATCH($C1590,'state-winning-votes'!$A:$A,0),MATCH($A1590,'state-winning-votes'!$A$2:$L$2,0))</f>
        <v>213299</v>
      </c>
      <c r="U1590" t="str">
        <f t="shared" si="73"/>
        <v>Clinton, Bill</v>
      </c>
      <c r="V1590" t="str">
        <f>_xlfn.XLOOKUP(INDEX('state-winning-votes'!$A$1:$L$53,MATCH($C1590,'state-winning-votes'!$A:$A,0),MATCH($A1590,'state-winning-votes'!$A$2:$L$2,0)),$L:$L,$H:$H)</f>
        <v>Clinton, Bill</v>
      </c>
      <c r="W1590" t="str">
        <f>VLOOKUP(A1590,'national-winners'!$A$2:$B$13,2,0)</f>
        <v>Clinton, Bill</v>
      </c>
      <c r="X1590" t="str">
        <f t="shared" si="74"/>
        <v xml:space="preserve"> Bill Clinton (W)</v>
      </c>
    </row>
    <row r="1591" spans="1:24" x14ac:dyDescent="0.25">
      <c r="A1591">
        <v>1992</v>
      </c>
      <c r="B1591" t="s">
        <v>135</v>
      </c>
      <c r="C1591" t="s">
        <v>136</v>
      </c>
      <c r="D1591">
        <v>44</v>
      </c>
      <c r="E1591">
        <v>15</v>
      </c>
      <c r="F1591">
        <v>5</v>
      </c>
      <c r="G1591" t="s">
        <v>16</v>
      </c>
      <c r="H1591" t="s">
        <v>231</v>
      </c>
      <c r="I1591" t="str">
        <f t="shared" si="72"/>
        <v>Perot, Ross(L)</v>
      </c>
      <c r="J1591" t="s">
        <v>35</v>
      </c>
      <c r="K1591" t="b">
        <v>0</v>
      </c>
      <c r="L1591">
        <v>105045</v>
      </c>
      <c r="M1591">
        <v>453365</v>
      </c>
      <c r="N1591">
        <v>20171015</v>
      </c>
      <c r="O1591" t="s">
        <v>19</v>
      </c>
      <c r="P1591" t="str">
        <f>IF(VLOOKUP(A1591,'national-winners'!$A$2:$B$13,2,0)=H1591,"W","L")</f>
        <v>L</v>
      </c>
      <c r="Q1591">
        <f>MATCH(C1591,'state-winning-votes'!A:A,0)</f>
        <v>42</v>
      </c>
      <c r="R1591">
        <f>MATCH(A1591,'state-winning-votes'!$A$2:$L$2,0)</f>
        <v>6</v>
      </c>
      <c r="S1591" cm="1">
        <f t="array" ref="S1591">INDEX('state-winning-votes'!$A$1:$L$53,$Q1591,$R1591)</f>
        <v>213299</v>
      </c>
      <c r="T1591">
        <f>INDEX('state-winning-votes'!$A$1:$L$53,MATCH($C1591,'state-winning-votes'!$A:$A,0),MATCH($A1591,'state-winning-votes'!$A$2:$L$2,0))</f>
        <v>213299</v>
      </c>
      <c r="U1591" t="str">
        <f t="shared" si="73"/>
        <v>Clinton, Bill</v>
      </c>
      <c r="V1591" t="str">
        <f>_xlfn.XLOOKUP(INDEX('state-winning-votes'!$A$1:$L$53,MATCH($C1591,'state-winning-votes'!$A:$A,0),MATCH($A1591,'state-winning-votes'!$A$2:$L$2,0)),$L:$L,$H:$H)</f>
        <v>Clinton, Bill</v>
      </c>
      <c r="W1591" t="str">
        <f>VLOOKUP(A1591,'national-winners'!$A$2:$B$13,2,0)</f>
        <v>Clinton, Bill</v>
      </c>
      <c r="X1591" t="str">
        <f t="shared" si="74"/>
        <v xml:space="preserve"> Bill Clinton (W)</v>
      </c>
    </row>
    <row r="1592" spans="1:24" x14ac:dyDescent="0.25">
      <c r="A1592">
        <v>1992</v>
      </c>
      <c r="B1592" t="s">
        <v>135</v>
      </c>
      <c r="C1592" t="s">
        <v>136</v>
      </c>
      <c r="D1592">
        <v>44</v>
      </c>
      <c r="E1592">
        <v>15</v>
      </c>
      <c r="F1592">
        <v>5</v>
      </c>
      <c r="G1592" t="s">
        <v>16</v>
      </c>
      <c r="H1592" t="s">
        <v>210</v>
      </c>
      <c r="I1592" t="str">
        <f t="shared" si="72"/>
        <v>Fulani, Lenora(L)</v>
      </c>
      <c r="J1592" t="s">
        <v>211</v>
      </c>
      <c r="K1592" t="b">
        <v>0</v>
      </c>
      <c r="L1592">
        <v>1878</v>
      </c>
      <c r="M1592">
        <v>453365</v>
      </c>
      <c r="N1592">
        <v>20171015</v>
      </c>
      <c r="O1592" t="s">
        <v>19</v>
      </c>
      <c r="P1592" t="str">
        <f>IF(VLOOKUP(A1592,'national-winners'!$A$2:$B$13,2,0)=H1592,"W","L")</f>
        <v>L</v>
      </c>
      <c r="Q1592">
        <f>MATCH(C1592,'state-winning-votes'!A:A,0)</f>
        <v>42</v>
      </c>
      <c r="R1592">
        <f>MATCH(A1592,'state-winning-votes'!$A$2:$L$2,0)</f>
        <v>6</v>
      </c>
      <c r="S1592" cm="1">
        <f t="array" ref="S1592">INDEX('state-winning-votes'!$A$1:$L$53,$Q1592,$R1592)</f>
        <v>213299</v>
      </c>
      <c r="T1592">
        <f>INDEX('state-winning-votes'!$A$1:$L$53,MATCH($C1592,'state-winning-votes'!$A:$A,0),MATCH($A1592,'state-winning-votes'!$A$2:$L$2,0))</f>
        <v>213299</v>
      </c>
      <c r="U1592" t="str">
        <f t="shared" si="73"/>
        <v>Clinton, Bill</v>
      </c>
      <c r="V1592" t="str">
        <f>_xlfn.XLOOKUP(INDEX('state-winning-votes'!$A$1:$L$53,MATCH($C1592,'state-winning-votes'!$A:$A,0),MATCH($A1592,'state-winning-votes'!$A$2:$L$2,0)),$L:$L,$H:$H)</f>
        <v>Clinton, Bill</v>
      </c>
      <c r="W1592" t="str">
        <f>VLOOKUP(A1592,'national-winners'!$A$2:$B$13,2,0)</f>
        <v>Clinton, Bill</v>
      </c>
      <c r="X1592" t="str">
        <f t="shared" si="74"/>
        <v xml:space="preserve"> Bill Clinton (W)</v>
      </c>
    </row>
    <row r="1593" spans="1:24" x14ac:dyDescent="0.25">
      <c r="A1593">
        <v>1992</v>
      </c>
      <c r="B1593" t="s">
        <v>135</v>
      </c>
      <c r="C1593" t="s">
        <v>136</v>
      </c>
      <c r="D1593">
        <v>44</v>
      </c>
      <c r="E1593">
        <v>15</v>
      </c>
      <c r="F1593">
        <v>5</v>
      </c>
      <c r="G1593" t="s">
        <v>16</v>
      </c>
      <c r="H1593" t="s">
        <v>232</v>
      </c>
      <c r="I1593" t="str">
        <f t="shared" si="72"/>
        <v>Marrou, Andre(L)</v>
      </c>
      <c r="J1593" t="s">
        <v>29</v>
      </c>
      <c r="K1593" t="b">
        <v>0</v>
      </c>
      <c r="L1593">
        <v>571</v>
      </c>
      <c r="M1593">
        <v>453365</v>
      </c>
      <c r="N1593">
        <v>20171015</v>
      </c>
      <c r="O1593" t="s">
        <v>19</v>
      </c>
      <c r="P1593" t="str">
        <f>IF(VLOOKUP(A1593,'national-winners'!$A$2:$B$13,2,0)=H1593,"W","L")</f>
        <v>L</v>
      </c>
      <c r="Q1593">
        <f>MATCH(C1593,'state-winning-votes'!A:A,0)</f>
        <v>42</v>
      </c>
      <c r="R1593">
        <f>MATCH(A1593,'state-winning-votes'!$A$2:$L$2,0)</f>
        <v>6</v>
      </c>
      <c r="S1593" cm="1">
        <f t="array" ref="S1593">INDEX('state-winning-votes'!$A$1:$L$53,$Q1593,$R1593)</f>
        <v>213299</v>
      </c>
      <c r="T1593">
        <f>INDEX('state-winning-votes'!$A$1:$L$53,MATCH($C1593,'state-winning-votes'!$A:$A,0),MATCH($A1593,'state-winning-votes'!$A$2:$L$2,0))</f>
        <v>213299</v>
      </c>
      <c r="U1593" t="str">
        <f t="shared" si="73"/>
        <v>Clinton, Bill</v>
      </c>
      <c r="V1593" t="str">
        <f>_xlfn.XLOOKUP(INDEX('state-winning-votes'!$A$1:$L$53,MATCH($C1593,'state-winning-votes'!$A:$A,0),MATCH($A1593,'state-winning-votes'!$A$2:$L$2,0)),$L:$L,$H:$H)</f>
        <v>Clinton, Bill</v>
      </c>
      <c r="W1593" t="str">
        <f>VLOOKUP(A1593,'national-winners'!$A$2:$B$13,2,0)</f>
        <v>Clinton, Bill</v>
      </c>
      <c r="X1593" t="str">
        <f t="shared" si="74"/>
        <v xml:space="preserve"> Bill Clinton (W)</v>
      </c>
    </row>
    <row r="1594" spans="1:24" x14ac:dyDescent="0.25">
      <c r="A1594">
        <v>1992</v>
      </c>
      <c r="B1594" t="s">
        <v>135</v>
      </c>
      <c r="C1594" t="s">
        <v>136</v>
      </c>
      <c r="D1594">
        <v>44</v>
      </c>
      <c r="E1594">
        <v>15</v>
      </c>
      <c r="F1594">
        <v>5</v>
      </c>
      <c r="G1594" t="s">
        <v>16</v>
      </c>
      <c r="H1594" t="s">
        <v>48</v>
      </c>
      <c r="I1594" t="str">
        <f t="shared" si="72"/>
        <v>Larouche, Lyndon, Jr.(L)</v>
      </c>
      <c r="J1594" t="s">
        <v>265</v>
      </c>
      <c r="K1594" t="b">
        <v>0</v>
      </c>
      <c r="L1594">
        <v>494</v>
      </c>
      <c r="M1594">
        <v>453365</v>
      </c>
      <c r="N1594">
        <v>20171015</v>
      </c>
      <c r="O1594" t="s">
        <v>19</v>
      </c>
      <c r="P1594" t="str">
        <f>IF(VLOOKUP(A1594,'national-winners'!$A$2:$B$13,2,0)=H1594,"W","L")</f>
        <v>L</v>
      </c>
      <c r="Q1594">
        <f>MATCH(C1594,'state-winning-votes'!A:A,0)</f>
        <v>42</v>
      </c>
      <c r="R1594">
        <f>MATCH(A1594,'state-winning-votes'!$A$2:$L$2,0)</f>
        <v>6</v>
      </c>
      <c r="S1594" cm="1">
        <f t="array" ref="S1594">INDEX('state-winning-votes'!$A$1:$L$53,$Q1594,$R1594)</f>
        <v>213299</v>
      </c>
      <c r="T1594">
        <f>INDEX('state-winning-votes'!$A$1:$L$53,MATCH($C1594,'state-winning-votes'!$A:$A,0),MATCH($A1594,'state-winning-votes'!$A$2:$L$2,0))</f>
        <v>213299</v>
      </c>
      <c r="U1594" t="str">
        <f t="shared" si="73"/>
        <v>Clinton, Bill</v>
      </c>
      <c r="V1594" t="str">
        <f>_xlfn.XLOOKUP(INDEX('state-winning-votes'!$A$1:$L$53,MATCH($C1594,'state-winning-votes'!$A:$A,0),MATCH($A1594,'state-winning-votes'!$A$2:$L$2,0)),$L:$L,$H:$H)</f>
        <v>Clinton, Bill</v>
      </c>
      <c r="W1594" t="str">
        <f>VLOOKUP(A1594,'national-winners'!$A$2:$B$13,2,0)</f>
        <v>Clinton, Bill</v>
      </c>
      <c r="X1594" t="str">
        <f t="shared" si="74"/>
        <v xml:space="preserve"> Bill Clinton (W)</v>
      </c>
    </row>
    <row r="1595" spans="1:24" x14ac:dyDescent="0.25">
      <c r="A1595">
        <v>1992</v>
      </c>
      <c r="B1595" t="s">
        <v>135</v>
      </c>
      <c r="C1595" t="s">
        <v>136</v>
      </c>
      <c r="D1595">
        <v>44</v>
      </c>
      <c r="E1595">
        <v>15</v>
      </c>
      <c r="F1595">
        <v>5</v>
      </c>
      <c r="G1595" t="s">
        <v>16</v>
      </c>
      <c r="H1595" t="s">
        <v>236</v>
      </c>
      <c r="I1595" t="str">
        <f t="shared" si="72"/>
        <v>Hagelin, John(L)</v>
      </c>
      <c r="J1595" t="s">
        <v>237</v>
      </c>
      <c r="K1595" t="b">
        <v>0</v>
      </c>
      <c r="L1595">
        <v>262</v>
      </c>
      <c r="M1595">
        <v>453365</v>
      </c>
      <c r="N1595">
        <v>20171015</v>
      </c>
      <c r="O1595" t="s">
        <v>19</v>
      </c>
      <c r="P1595" t="str">
        <f>IF(VLOOKUP(A1595,'national-winners'!$A$2:$B$13,2,0)=H1595,"W","L")</f>
        <v>L</v>
      </c>
      <c r="Q1595">
        <f>MATCH(C1595,'state-winning-votes'!A:A,0)</f>
        <v>42</v>
      </c>
      <c r="R1595">
        <f>MATCH(A1595,'state-winning-votes'!$A$2:$L$2,0)</f>
        <v>6</v>
      </c>
      <c r="S1595" cm="1">
        <f t="array" ref="S1595">INDEX('state-winning-votes'!$A$1:$L$53,$Q1595,$R1595)</f>
        <v>213299</v>
      </c>
      <c r="T1595">
        <f>INDEX('state-winning-votes'!$A$1:$L$53,MATCH($C1595,'state-winning-votes'!$A:$A,0),MATCH($A1595,'state-winning-votes'!$A$2:$L$2,0))</f>
        <v>213299</v>
      </c>
      <c r="U1595" t="str">
        <f t="shared" si="73"/>
        <v>Clinton, Bill</v>
      </c>
      <c r="V1595" t="str">
        <f>_xlfn.XLOOKUP(INDEX('state-winning-votes'!$A$1:$L$53,MATCH($C1595,'state-winning-votes'!$A:$A,0),MATCH($A1595,'state-winning-votes'!$A$2:$L$2,0)),$L:$L,$H:$H)</f>
        <v>Clinton, Bill</v>
      </c>
      <c r="W1595" t="str">
        <f>VLOOKUP(A1595,'national-winners'!$A$2:$B$13,2,0)</f>
        <v>Clinton, Bill</v>
      </c>
      <c r="X1595" t="str">
        <f t="shared" si="74"/>
        <v xml:space="preserve"> Bill Clinton (W)</v>
      </c>
    </row>
    <row r="1596" spans="1:24" x14ac:dyDescent="0.25">
      <c r="A1596">
        <v>1992</v>
      </c>
      <c r="B1596" t="s">
        <v>135</v>
      </c>
      <c r="C1596" t="s">
        <v>136</v>
      </c>
      <c r="D1596">
        <v>44</v>
      </c>
      <c r="E1596">
        <v>15</v>
      </c>
      <c r="F1596">
        <v>5</v>
      </c>
      <c r="G1596" t="s">
        <v>16</v>
      </c>
      <c r="H1596" t="s">
        <v>238</v>
      </c>
      <c r="I1596" t="str">
        <f t="shared" si="72"/>
        <v>Phillips, Howard(L)</v>
      </c>
      <c r="J1596" t="s">
        <v>239</v>
      </c>
      <c r="K1596" t="b">
        <v>0</v>
      </c>
      <c r="L1596">
        <v>215</v>
      </c>
      <c r="M1596">
        <v>453365</v>
      </c>
      <c r="N1596">
        <v>20171015</v>
      </c>
      <c r="O1596" t="s">
        <v>19</v>
      </c>
      <c r="P1596" t="str">
        <f>IF(VLOOKUP(A1596,'national-winners'!$A$2:$B$13,2,0)=H1596,"W","L")</f>
        <v>L</v>
      </c>
      <c r="Q1596">
        <f>MATCH(C1596,'state-winning-votes'!A:A,0)</f>
        <v>42</v>
      </c>
      <c r="R1596">
        <f>MATCH(A1596,'state-winning-votes'!$A$2:$L$2,0)</f>
        <v>6</v>
      </c>
      <c r="S1596" cm="1">
        <f t="array" ref="S1596">INDEX('state-winning-votes'!$A$1:$L$53,$Q1596,$R1596)</f>
        <v>213299</v>
      </c>
      <c r="T1596">
        <f>INDEX('state-winning-votes'!$A$1:$L$53,MATCH($C1596,'state-winning-votes'!$A:$A,0),MATCH($A1596,'state-winning-votes'!$A$2:$L$2,0))</f>
        <v>213299</v>
      </c>
      <c r="U1596" t="str">
        <f t="shared" si="73"/>
        <v>Clinton, Bill</v>
      </c>
      <c r="V1596" t="str">
        <f>_xlfn.XLOOKUP(INDEX('state-winning-votes'!$A$1:$L$53,MATCH($C1596,'state-winning-votes'!$A:$A,0),MATCH($A1596,'state-winning-votes'!$A$2:$L$2,0)),$L:$L,$H:$H)</f>
        <v>Clinton, Bill</v>
      </c>
      <c r="W1596" t="str">
        <f>VLOOKUP(A1596,'national-winners'!$A$2:$B$13,2,0)</f>
        <v>Clinton, Bill</v>
      </c>
      <c r="X1596" t="str">
        <f t="shared" si="74"/>
        <v xml:space="preserve"> Bill Clinton (W)</v>
      </c>
    </row>
    <row r="1597" spans="1:24" x14ac:dyDescent="0.25">
      <c r="A1597">
        <v>1992</v>
      </c>
      <c r="B1597" t="s">
        <v>137</v>
      </c>
      <c r="C1597" t="s">
        <v>138</v>
      </c>
      <c r="D1597">
        <v>45</v>
      </c>
      <c r="E1597">
        <v>57</v>
      </c>
      <c r="F1597">
        <v>48</v>
      </c>
      <c r="G1597" t="s">
        <v>16</v>
      </c>
      <c r="H1597" t="s">
        <v>207</v>
      </c>
      <c r="I1597" t="str">
        <f t="shared" si="72"/>
        <v>Bush, George H.W.(L)</v>
      </c>
      <c r="J1597" t="s">
        <v>21</v>
      </c>
      <c r="K1597" t="b">
        <v>0</v>
      </c>
      <c r="L1597">
        <v>577507</v>
      </c>
      <c r="M1597">
        <v>1228912</v>
      </c>
      <c r="N1597">
        <v>20171015</v>
      </c>
      <c r="O1597" t="s">
        <v>19</v>
      </c>
      <c r="P1597" t="str">
        <f>IF(VLOOKUP(A1597,'national-winners'!$A$2:$B$13,2,0)=H1597,"W","L")</f>
        <v>L</v>
      </c>
      <c r="Q1597">
        <f>MATCH(C1597,'state-winning-votes'!A:A,0)</f>
        <v>43</v>
      </c>
      <c r="R1597">
        <f>MATCH(A1597,'state-winning-votes'!$A$2:$L$2,0)</f>
        <v>6</v>
      </c>
      <c r="S1597" cm="1">
        <f t="array" ref="S1597">INDEX('state-winning-votes'!$A$1:$L$53,$Q1597,$R1597)</f>
        <v>577507</v>
      </c>
      <c r="T1597">
        <f>INDEX('state-winning-votes'!$A$1:$L$53,MATCH($C1597,'state-winning-votes'!$A:$A,0),MATCH($A1597,'state-winning-votes'!$A$2:$L$2,0))</f>
        <v>577507</v>
      </c>
      <c r="U1597" t="str">
        <f t="shared" si="73"/>
        <v>Bush, George H.W.</v>
      </c>
      <c r="V1597" t="str">
        <f>_xlfn.XLOOKUP(INDEX('state-winning-votes'!$A$1:$L$53,MATCH($C1597,'state-winning-votes'!$A:$A,0),MATCH($A1597,'state-winning-votes'!$A$2:$L$2,0)),$L:$L,$H:$H)</f>
        <v>Bush, George H.W.</v>
      </c>
      <c r="W1597" t="str">
        <f>VLOOKUP(A1597,'national-winners'!$A$2:$B$13,2,0)</f>
        <v>Clinton, Bill</v>
      </c>
      <c r="X1597" t="str">
        <f t="shared" si="74"/>
        <v xml:space="preserve"> George H.W. Bush (W)</v>
      </c>
    </row>
    <row r="1598" spans="1:24" x14ac:dyDescent="0.25">
      <c r="A1598">
        <v>1992</v>
      </c>
      <c r="B1598" t="s">
        <v>137</v>
      </c>
      <c r="C1598" t="s">
        <v>138</v>
      </c>
      <c r="D1598">
        <v>45</v>
      </c>
      <c r="E1598">
        <v>57</v>
      </c>
      <c r="F1598">
        <v>48</v>
      </c>
      <c r="G1598" t="s">
        <v>16</v>
      </c>
      <c r="H1598" t="s">
        <v>230</v>
      </c>
      <c r="I1598" t="str">
        <f t="shared" si="72"/>
        <v>Clinton, Bill(W)</v>
      </c>
      <c r="J1598" t="s">
        <v>18</v>
      </c>
      <c r="K1598" t="b">
        <v>0</v>
      </c>
      <c r="L1598">
        <v>525514</v>
      </c>
      <c r="M1598">
        <v>1228912</v>
      </c>
      <c r="N1598">
        <v>20171015</v>
      </c>
      <c r="O1598" t="s">
        <v>19</v>
      </c>
      <c r="P1598" t="str">
        <f>IF(VLOOKUP(A1598,'national-winners'!$A$2:$B$13,2,0)=H1598,"W","L")</f>
        <v>W</v>
      </c>
      <c r="Q1598">
        <f>MATCH(C1598,'state-winning-votes'!A:A,0)</f>
        <v>43</v>
      </c>
      <c r="R1598">
        <f>MATCH(A1598,'state-winning-votes'!$A$2:$L$2,0)</f>
        <v>6</v>
      </c>
      <c r="S1598" cm="1">
        <f t="array" ref="S1598">INDEX('state-winning-votes'!$A$1:$L$53,$Q1598,$R1598)</f>
        <v>577507</v>
      </c>
      <c r="T1598">
        <f>INDEX('state-winning-votes'!$A$1:$L$53,MATCH($C1598,'state-winning-votes'!$A:$A,0),MATCH($A1598,'state-winning-votes'!$A$2:$L$2,0))</f>
        <v>577507</v>
      </c>
      <c r="U1598" t="str">
        <f t="shared" si="73"/>
        <v>Bush, George H.W.</v>
      </c>
      <c r="V1598" t="str">
        <f>_xlfn.XLOOKUP(INDEX('state-winning-votes'!$A$1:$L$53,MATCH($C1598,'state-winning-votes'!$A:$A,0),MATCH($A1598,'state-winning-votes'!$A$2:$L$2,0)),$L:$L,$H:$H)</f>
        <v>Bush, George H.W.</v>
      </c>
      <c r="W1598" t="str">
        <f>VLOOKUP(A1598,'national-winners'!$A$2:$B$13,2,0)</f>
        <v>Clinton, Bill</v>
      </c>
      <c r="X1598" t="str">
        <f t="shared" si="74"/>
        <v xml:space="preserve"> George H.W. Bush (W)</v>
      </c>
    </row>
    <row r="1599" spans="1:24" x14ac:dyDescent="0.25">
      <c r="A1599">
        <v>1992</v>
      </c>
      <c r="B1599" t="s">
        <v>137</v>
      </c>
      <c r="C1599" t="s">
        <v>138</v>
      </c>
      <c r="D1599">
        <v>45</v>
      </c>
      <c r="E1599">
        <v>57</v>
      </c>
      <c r="F1599">
        <v>48</v>
      </c>
      <c r="G1599" t="s">
        <v>16</v>
      </c>
      <c r="H1599" t="s">
        <v>231</v>
      </c>
      <c r="I1599" t="str">
        <f t="shared" si="72"/>
        <v>Perot, Ross(L)</v>
      </c>
      <c r="J1599" t="s">
        <v>35</v>
      </c>
      <c r="K1599" t="b">
        <v>0</v>
      </c>
      <c r="L1599">
        <v>119257</v>
      </c>
      <c r="M1599">
        <v>1228912</v>
      </c>
      <c r="N1599">
        <v>20171015</v>
      </c>
      <c r="O1599" t="s">
        <v>19</v>
      </c>
      <c r="P1599" t="str">
        <f>IF(VLOOKUP(A1599,'national-winners'!$A$2:$B$13,2,0)=H1599,"W","L")</f>
        <v>L</v>
      </c>
      <c r="Q1599">
        <f>MATCH(C1599,'state-winning-votes'!A:A,0)</f>
        <v>43</v>
      </c>
      <c r="R1599">
        <f>MATCH(A1599,'state-winning-votes'!$A$2:$L$2,0)</f>
        <v>6</v>
      </c>
      <c r="S1599" cm="1">
        <f t="array" ref="S1599">INDEX('state-winning-votes'!$A$1:$L$53,$Q1599,$R1599)</f>
        <v>577507</v>
      </c>
      <c r="T1599">
        <f>INDEX('state-winning-votes'!$A$1:$L$53,MATCH($C1599,'state-winning-votes'!$A:$A,0),MATCH($A1599,'state-winning-votes'!$A$2:$L$2,0))</f>
        <v>577507</v>
      </c>
      <c r="U1599" t="str">
        <f t="shared" si="73"/>
        <v>Bush, George H.W.</v>
      </c>
      <c r="V1599" t="str">
        <f>_xlfn.XLOOKUP(INDEX('state-winning-votes'!$A$1:$L$53,MATCH($C1599,'state-winning-votes'!$A:$A,0),MATCH($A1599,'state-winning-votes'!$A$2:$L$2,0)),$L:$L,$H:$H)</f>
        <v>Bush, George H.W.</v>
      </c>
      <c r="W1599" t="str">
        <f>VLOOKUP(A1599,'national-winners'!$A$2:$B$13,2,0)</f>
        <v>Clinton, Bill</v>
      </c>
      <c r="X1599" t="str">
        <f t="shared" si="74"/>
        <v xml:space="preserve"> George H.W. Bush (W)</v>
      </c>
    </row>
    <row r="1600" spans="1:24" x14ac:dyDescent="0.25">
      <c r="A1600">
        <v>1992</v>
      </c>
      <c r="B1600" t="s">
        <v>137</v>
      </c>
      <c r="C1600" t="s">
        <v>138</v>
      </c>
      <c r="D1600">
        <v>45</v>
      </c>
      <c r="E1600">
        <v>57</v>
      </c>
      <c r="F1600">
        <v>48</v>
      </c>
      <c r="G1600" t="s">
        <v>16</v>
      </c>
      <c r="H1600" t="s">
        <v>232</v>
      </c>
      <c r="I1600" t="str">
        <f t="shared" si="72"/>
        <v>Marrou, Andre(L)</v>
      </c>
      <c r="J1600" t="s">
        <v>29</v>
      </c>
      <c r="K1600" t="b">
        <v>0</v>
      </c>
      <c r="L1600">
        <v>2719</v>
      </c>
      <c r="M1600">
        <v>1228912</v>
      </c>
      <c r="N1600">
        <v>20171015</v>
      </c>
      <c r="O1600" t="s">
        <v>19</v>
      </c>
      <c r="P1600" t="str">
        <f>IF(VLOOKUP(A1600,'national-winners'!$A$2:$B$13,2,0)=H1600,"W","L")</f>
        <v>L</v>
      </c>
      <c r="Q1600">
        <f>MATCH(C1600,'state-winning-votes'!A:A,0)</f>
        <v>43</v>
      </c>
      <c r="R1600">
        <f>MATCH(A1600,'state-winning-votes'!$A$2:$L$2,0)</f>
        <v>6</v>
      </c>
      <c r="S1600" cm="1">
        <f t="array" ref="S1600">INDEX('state-winning-votes'!$A$1:$L$53,$Q1600,$R1600)</f>
        <v>577507</v>
      </c>
      <c r="T1600">
        <f>INDEX('state-winning-votes'!$A$1:$L$53,MATCH($C1600,'state-winning-votes'!$A:$A,0),MATCH($A1600,'state-winning-votes'!$A$2:$L$2,0))</f>
        <v>577507</v>
      </c>
      <c r="U1600" t="str">
        <f t="shared" si="73"/>
        <v>Bush, George H.W.</v>
      </c>
      <c r="V1600" t="str">
        <f>_xlfn.XLOOKUP(INDEX('state-winning-votes'!$A$1:$L$53,MATCH($C1600,'state-winning-votes'!$A:$A,0),MATCH($A1600,'state-winning-votes'!$A$2:$L$2,0)),$L:$L,$H:$H)</f>
        <v>Bush, George H.W.</v>
      </c>
      <c r="W1600" t="str">
        <f>VLOOKUP(A1600,'national-winners'!$A$2:$B$13,2,0)</f>
        <v>Clinton, Bill</v>
      </c>
      <c r="X1600" t="str">
        <f t="shared" si="74"/>
        <v xml:space="preserve"> George H.W. Bush (W)</v>
      </c>
    </row>
    <row r="1601" spans="1:24" x14ac:dyDescent="0.25">
      <c r="A1601">
        <v>1992</v>
      </c>
      <c r="B1601" t="s">
        <v>137</v>
      </c>
      <c r="C1601" t="s">
        <v>138</v>
      </c>
      <c r="D1601">
        <v>45</v>
      </c>
      <c r="E1601">
        <v>57</v>
      </c>
      <c r="F1601">
        <v>48</v>
      </c>
      <c r="G1601" t="s">
        <v>16</v>
      </c>
      <c r="H1601" t="s">
        <v>238</v>
      </c>
      <c r="I1601" t="str">
        <f t="shared" si="72"/>
        <v>Phillips, Howard(L)</v>
      </c>
      <c r="J1601" t="s">
        <v>39</v>
      </c>
      <c r="K1601" t="b">
        <v>0</v>
      </c>
      <c r="L1601">
        <v>2680</v>
      </c>
      <c r="M1601">
        <v>1228912</v>
      </c>
      <c r="N1601">
        <v>20171015</v>
      </c>
      <c r="O1601" t="s">
        <v>19</v>
      </c>
      <c r="P1601" t="str">
        <f>IF(VLOOKUP(A1601,'national-winners'!$A$2:$B$13,2,0)=H1601,"W","L")</f>
        <v>L</v>
      </c>
      <c r="Q1601">
        <f>MATCH(C1601,'state-winning-votes'!A:A,0)</f>
        <v>43</v>
      </c>
      <c r="R1601">
        <f>MATCH(A1601,'state-winning-votes'!$A$2:$L$2,0)</f>
        <v>6</v>
      </c>
      <c r="S1601" cm="1">
        <f t="array" ref="S1601">INDEX('state-winning-votes'!$A$1:$L$53,$Q1601,$R1601)</f>
        <v>577507</v>
      </c>
      <c r="T1601">
        <f>INDEX('state-winning-votes'!$A$1:$L$53,MATCH($C1601,'state-winning-votes'!$A:$A,0),MATCH($A1601,'state-winning-votes'!$A$2:$L$2,0))</f>
        <v>577507</v>
      </c>
      <c r="U1601" t="str">
        <f t="shared" si="73"/>
        <v>Bush, George H.W.</v>
      </c>
      <c r="V1601" t="str">
        <f>_xlfn.XLOOKUP(INDEX('state-winning-votes'!$A$1:$L$53,MATCH($C1601,'state-winning-votes'!$A:$A,0),MATCH($A1601,'state-winning-votes'!$A$2:$L$2,0)),$L:$L,$H:$H)</f>
        <v>Bush, George H.W.</v>
      </c>
      <c r="W1601" t="str">
        <f>VLOOKUP(A1601,'national-winners'!$A$2:$B$13,2,0)</f>
        <v>Clinton, Bill</v>
      </c>
      <c r="X1601" t="str">
        <f t="shared" si="74"/>
        <v xml:space="preserve"> George H.W. Bush (W)</v>
      </c>
    </row>
    <row r="1602" spans="1:24" x14ac:dyDescent="0.25">
      <c r="A1602">
        <v>1992</v>
      </c>
      <c r="B1602" t="s">
        <v>137</v>
      </c>
      <c r="C1602" t="s">
        <v>138</v>
      </c>
      <c r="D1602">
        <v>45</v>
      </c>
      <c r="E1602">
        <v>57</v>
      </c>
      <c r="F1602">
        <v>48</v>
      </c>
      <c r="G1602" t="s">
        <v>16</v>
      </c>
      <c r="H1602" t="s">
        <v>210</v>
      </c>
      <c r="I1602" t="str">
        <f t="shared" si="72"/>
        <v>Fulani, Lenora(L)</v>
      </c>
      <c r="J1602" t="s">
        <v>227</v>
      </c>
      <c r="K1602" t="b">
        <v>0</v>
      </c>
      <c r="L1602">
        <v>1235</v>
      </c>
      <c r="M1602">
        <v>1228912</v>
      </c>
      <c r="N1602">
        <v>20171015</v>
      </c>
      <c r="O1602" t="s">
        <v>19</v>
      </c>
      <c r="P1602" t="str">
        <f>IF(VLOOKUP(A1602,'national-winners'!$A$2:$B$13,2,0)=H1602,"W","L")</f>
        <v>L</v>
      </c>
      <c r="Q1602">
        <f>MATCH(C1602,'state-winning-votes'!A:A,0)</f>
        <v>43</v>
      </c>
      <c r="R1602">
        <f>MATCH(A1602,'state-winning-votes'!$A$2:$L$2,0)</f>
        <v>6</v>
      </c>
      <c r="S1602" cm="1">
        <f t="array" ref="S1602">INDEX('state-winning-votes'!$A$1:$L$53,$Q1602,$R1602)</f>
        <v>577507</v>
      </c>
      <c r="T1602">
        <f>INDEX('state-winning-votes'!$A$1:$L$53,MATCH($C1602,'state-winning-votes'!$A:$A,0),MATCH($A1602,'state-winning-votes'!$A$2:$L$2,0))</f>
        <v>577507</v>
      </c>
      <c r="U1602" t="str">
        <f t="shared" si="73"/>
        <v>Bush, George H.W.</v>
      </c>
      <c r="V1602" t="str">
        <f>_xlfn.XLOOKUP(INDEX('state-winning-votes'!$A$1:$L$53,MATCH($C1602,'state-winning-votes'!$A:$A,0),MATCH($A1602,'state-winning-votes'!$A$2:$L$2,0)),$L:$L,$H:$H)</f>
        <v>Bush, George H.W.</v>
      </c>
      <c r="W1602" t="str">
        <f>VLOOKUP(A1602,'national-winners'!$A$2:$B$13,2,0)</f>
        <v>Clinton, Bill</v>
      </c>
      <c r="X1602" t="str">
        <f t="shared" si="74"/>
        <v xml:space="preserve"> George H.W. Bush (W)</v>
      </c>
    </row>
    <row r="1603" spans="1:24" x14ac:dyDescent="0.25">
      <c r="A1603">
        <v>1992</v>
      </c>
      <c r="B1603" t="s">
        <v>139</v>
      </c>
      <c r="C1603" t="s">
        <v>140</v>
      </c>
      <c r="D1603">
        <v>46</v>
      </c>
      <c r="E1603">
        <v>45</v>
      </c>
      <c r="F1603">
        <v>37</v>
      </c>
      <c r="G1603" t="s">
        <v>16</v>
      </c>
      <c r="H1603" t="s">
        <v>207</v>
      </c>
      <c r="I1603" t="str">
        <f t="shared" ref="I1603:I1666" si="75">H1603&amp;"("&amp;P1603&amp;")"</f>
        <v>Bush, George H.W.(L)</v>
      </c>
      <c r="J1603" t="s">
        <v>21</v>
      </c>
      <c r="K1603" t="b">
        <v>0</v>
      </c>
      <c r="L1603">
        <v>136718</v>
      </c>
      <c r="M1603">
        <v>336254</v>
      </c>
      <c r="N1603">
        <v>20171015</v>
      </c>
      <c r="O1603" t="s">
        <v>19</v>
      </c>
      <c r="P1603" t="str">
        <f>IF(VLOOKUP(A1603,'national-winners'!$A$2:$B$13,2,0)=H1603,"W","L")</f>
        <v>L</v>
      </c>
      <c r="Q1603">
        <f>MATCH(C1603,'state-winning-votes'!A:A,0)</f>
        <v>44</v>
      </c>
      <c r="R1603">
        <f>MATCH(A1603,'state-winning-votes'!$A$2:$L$2,0)</f>
        <v>6</v>
      </c>
      <c r="S1603" cm="1">
        <f t="array" ref="S1603">INDEX('state-winning-votes'!$A$1:$L$53,$Q1603,$R1603)</f>
        <v>136718</v>
      </c>
      <c r="T1603">
        <f>INDEX('state-winning-votes'!$A$1:$L$53,MATCH($C1603,'state-winning-votes'!$A:$A,0),MATCH($A1603,'state-winning-votes'!$A$2:$L$2,0))</f>
        <v>136718</v>
      </c>
      <c r="U1603" t="str">
        <f t="shared" ref="U1603:U1666" si="76">_xlfn.XLOOKUP(T1603,L:L,H:H)</f>
        <v>Bush, George H.W.</v>
      </c>
      <c r="V1603" t="str">
        <f>_xlfn.XLOOKUP(INDEX('state-winning-votes'!$A$1:$L$53,MATCH($C1603,'state-winning-votes'!$A:$A,0),MATCH($A1603,'state-winning-votes'!$A$2:$L$2,0)),$L:$L,$H:$H)</f>
        <v>Bush, George H.W.</v>
      </c>
      <c r="W1603" t="str">
        <f>VLOOKUP(A1603,'national-winners'!$A$2:$B$13,2,0)</f>
        <v>Clinton, Bill</v>
      </c>
      <c r="X1603" t="str">
        <f t="shared" ref="X1603:X1666" si="77">IFERROR(RIGHT(V1603,LEN(V1603)-SEARCH(",",V1603))&amp;" "&amp;LEFT(V1603,SEARCH(",",V1603)-1)&amp;" (W)","NULL")</f>
        <v xml:space="preserve"> George H.W. Bush (W)</v>
      </c>
    </row>
    <row r="1604" spans="1:24" x14ac:dyDescent="0.25">
      <c r="A1604">
        <v>1992</v>
      </c>
      <c r="B1604" t="s">
        <v>139</v>
      </c>
      <c r="C1604" t="s">
        <v>140</v>
      </c>
      <c r="D1604">
        <v>46</v>
      </c>
      <c r="E1604">
        <v>45</v>
      </c>
      <c r="F1604">
        <v>37</v>
      </c>
      <c r="G1604" t="s">
        <v>16</v>
      </c>
      <c r="H1604" t="s">
        <v>230</v>
      </c>
      <c r="I1604" t="str">
        <f t="shared" si="75"/>
        <v>Clinton, Bill(W)</v>
      </c>
      <c r="J1604" t="s">
        <v>18</v>
      </c>
      <c r="K1604" t="b">
        <v>0</v>
      </c>
      <c r="L1604">
        <v>124888</v>
      </c>
      <c r="M1604">
        <v>336254</v>
      </c>
      <c r="N1604">
        <v>20171015</v>
      </c>
      <c r="O1604" t="s">
        <v>19</v>
      </c>
      <c r="P1604" t="str">
        <f>IF(VLOOKUP(A1604,'national-winners'!$A$2:$B$13,2,0)=H1604,"W","L")</f>
        <v>W</v>
      </c>
      <c r="Q1604">
        <f>MATCH(C1604,'state-winning-votes'!A:A,0)</f>
        <v>44</v>
      </c>
      <c r="R1604">
        <f>MATCH(A1604,'state-winning-votes'!$A$2:$L$2,0)</f>
        <v>6</v>
      </c>
      <c r="S1604" cm="1">
        <f t="array" ref="S1604">INDEX('state-winning-votes'!$A$1:$L$53,$Q1604,$R1604)</f>
        <v>136718</v>
      </c>
      <c r="T1604">
        <f>INDEX('state-winning-votes'!$A$1:$L$53,MATCH($C1604,'state-winning-votes'!$A:$A,0),MATCH($A1604,'state-winning-votes'!$A$2:$L$2,0))</f>
        <v>136718</v>
      </c>
      <c r="U1604" t="str">
        <f t="shared" si="76"/>
        <v>Bush, George H.W.</v>
      </c>
      <c r="V1604" t="str">
        <f>_xlfn.XLOOKUP(INDEX('state-winning-votes'!$A$1:$L$53,MATCH($C1604,'state-winning-votes'!$A:$A,0),MATCH($A1604,'state-winning-votes'!$A$2:$L$2,0)),$L:$L,$H:$H)</f>
        <v>Bush, George H.W.</v>
      </c>
      <c r="W1604" t="str">
        <f>VLOOKUP(A1604,'national-winners'!$A$2:$B$13,2,0)</f>
        <v>Clinton, Bill</v>
      </c>
      <c r="X1604" t="str">
        <f t="shared" si="77"/>
        <v xml:space="preserve"> George H.W. Bush (W)</v>
      </c>
    </row>
    <row r="1605" spans="1:24" x14ac:dyDescent="0.25">
      <c r="A1605">
        <v>1992</v>
      </c>
      <c r="B1605" t="s">
        <v>139</v>
      </c>
      <c r="C1605" t="s">
        <v>140</v>
      </c>
      <c r="D1605">
        <v>46</v>
      </c>
      <c r="E1605">
        <v>45</v>
      </c>
      <c r="F1605">
        <v>37</v>
      </c>
      <c r="G1605" t="s">
        <v>16</v>
      </c>
      <c r="H1605" t="s">
        <v>231</v>
      </c>
      <c r="I1605" t="str">
        <f t="shared" si="75"/>
        <v>Perot, Ross(L)</v>
      </c>
      <c r="J1605" t="s">
        <v>35</v>
      </c>
      <c r="K1605" t="b">
        <v>0</v>
      </c>
      <c r="L1605">
        <v>73295</v>
      </c>
      <c r="M1605">
        <v>336254</v>
      </c>
      <c r="N1605">
        <v>20171015</v>
      </c>
      <c r="O1605" t="s">
        <v>19</v>
      </c>
      <c r="P1605" t="str">
        <f>IF(VLOOKUP(A1605,'national-winners'!$A$2:$B$13,2,0)=H1605,"W","L")</f>
        <v>L</v>
      </c>
      <c r="Q1605">
        <f>MATCH(C1605,'state-winning-votes'!A:A,0)</f>
        <v>44</v>
      </c>
      <c r="R1605">
        <f>MATCH(A1605,'state-winning-votes'!$A$2:$L$2,0)</f>
        <v>6</v>
      </c>
      <c r="S1605" cm="1">
        <f t="array" ref="S1605">INDEX('state-winning-votes'!$A$1:$L$53,$Q1605,$R1605)</f>
        <v>136718</v>
      </c>
      <c r="T1605">
        <f>INDEX('state-winning-votes'!$A$1:$L$53,MATCH($C1605,'state-winning-votes'!$A:$A,0),MATCH($A1605,'state-winning-votes'!$A$2:$L$2,0))</f>
        <v>136718</v>
      </c>
      <c r="U1605" t="str">
        <f t="shared" si="76"/>
        <v>Bush, George H.W.</v>
      </c>
      <c r="V1605" t="str">
        <f>_xlfn.XLOOKUP(INDEX('state-winning-votes'!$A$1:$L$53,MATCH($C1605,'state-winning-votes'!$A:$A,0),MATCH($A1605,'state-winning-votes'!$A$2:$L$2,0)),$L:$L,$H:$H)</f>
        <v>Bush, George H.W.</v>
      </c>
      <c r="W1605" t="str">
        <f>VLOOKUP(A1605,'national-winners'!$A$2:$B$13,2,0)</f>
        <v>Clinton, Bill</v>
      </c>
      <c r="X1605" t="str">
        <f t="shared" si="77"/>
        <v xml:space="preserve"> George H.W. Bush (W)</v>
      </c>
    </row>
    <row r="1606" spans="1:24" x14ac:dyDescent="0.25">
      <c r="A1606">
        <v>1992</v>
      </c>
      <c r="B1606" t="s">
        <v>139</v>
      </c>
      <c r="C1606" t="s">
        <v>140</v>
      </c>
      <c r="D1606">
        <v>46</v>
      </c>
      <c r="E1606">
        <v>45</v>
      </c>
      <c r="F1606">
        <v>37</v>
      </c>
      <c r="G1606" t="s">
        <v>16</v>
      </c>
      <c r="H1606" t="s">
        <v>232</v>
      </c>
      <c r="I1606" t="str">
        <f t="shared" si="75"/>
        <v>Marrou, Andre(L)</v>
      </c>
      <c r="J1606" t="s">
        <v>29</v>
      </c>
      <c r="K1606" t="b">
        <v>0</v>
      </c>
      <c r="L1606">
        <v>814</v>
      </c>
      <c r="M1606">
        <v>336254</v>
      </c>
      <c r="N1606">
        <v>20171015</v>
      </c>
      <c r="O1606" t="s">
        <v>19</v>
      </c>
      <c r="P1606" t="str">
        <f>IF(VLOOKUP(A1606,'national-winners'!$A$2:$B$13,2,0)=H1606,"W","L")</f>
        <v>L</v>
      </c>
      <c r="Q1606">
        <f>MATCH(C1606,'state-winning-votes'!A:A,0)</f>
        <v>44</v>
      </c>
      <c r="R1606">
        <f>MATCH(A1606,'state-winning-votes'!$A$2:$L$2,0)</f>
        <v>6</v>
      </c>
      <c r="S1606" cm="1">
        <f t="array" ref="S1606">INDEX('state-winning-votes'!$A$1:$L$53,$Q1606,$R1606)</f>
        <v>136718</v>
      </c>
      <c r="T1606">
        <f>INDEX('state-winning-votes'!$A$1:$L$53,MATCH($C1606,'state-winning-votes'!$A:$A,0),MATCH($A1606,'state-winning-votes'!$A$2:$L$2,0))</f>
        <v>136718</v>
      </c>
      <c r="U1606" t="str">
        <f t="shared" si="76"/>
        <v>Bush, George H.W.</v>
      </c>
      <c r="V1606" t="str">
        <f>_xlfn.XLOOKUP(INDEX('state-winning-votes'!$A$1:$L$53,MATCH($C1606,'state-winning-votes'!$A:$A,0),MATCH($A1606,'state-winning-votes'!$A$2:$L$2,0)),$L:$L,$H:$H)</f>
        <v>Bush, George H.W.</v>
      </c>
      <c r="W1606" t="str">
        <f>VLOOKUP(A1606,'national-winners'!$A$2:$B$13,2,0)</f>
        <v>Clinton, Bill</v>
      </c>
      <c r="X1606" t="str">
        <f t="shared" si="77"/>
        <v xml:space="preserve"> George H.W. Bush (W)</v>
      </c>
    </row>
    <row r="1607" spans="1:24" x14ac:dyDescent="0.25">
      <c r="A1607">
        <v>1992</v>
      </c>
      <c r="B1607" t="s">
        <v>139</v>
      </c>
      <c r="C1607" t="s">
        <v>140</v>
      </c>
      <c r="D1607">
        <v>46</v>
      </c>
      <c r="E1607">
        <v>45</v>
      </c>
      <c r="F1607">
        <v>37</v>
      </c>
      <c r="G1607" t="s">
        <v>16</v>
      </c>
      <c r="H1607" t="s">
        <v>59</v>
      </c>
      <c r="I1607" t="str">
        <f t="shared" si="75"/>
        <v>Other(L)</v>
      </c>
      <c r="J1607" t="s">
        <v>35</v>
      </c>
      <c r="K1607" t="b">
        <v>0</v>
      </c>
      <c r="L1607">
        <v>539</v>
      </c>
      <c r="M1607">
        <v>336254</v>
      </c>
      <c r="N1607">
        <v>20171015</v>
      </c>
      <c r="O1607" t="s">
        <v>19</v>
      </c>
      <c r="P1607" t="str">
        <f>IF(VLOOKUP(A1607,'national-winners'!$A$2:$B$13,2,0)=H1607,"W","L")</f>
        <v>L</v>
      </c>
      <c r="Q1607">
        <f>MATCH(C1607,'state-winning-votes'!A:A,0)</f>
        <v>44</v>
      </c>
      <c r="R1607">
        <f>MATCH(A1607,'state-winning-votes'!$A$2:$L$2,0)</f>
        <v>6</v>
      </c>
      <c r="S1607" cm="1">
        <f t="array" ref="S1607">INDEX('state-winning-votes'!$A$1:$L$53,$Q1607,$R1607)</f>
        <v>136718</v>
      </c>
      <c r="T1607">
        <f>INDEX('state-winning-votes'!$A$1:$L$53,MATCH($C1607,'state-winning-votes'!$A:$A,0),MATCH($A1607,'state-winning-votes'!$A$2:$L$2,0))</f>
        <v>136718</v>
      </c>
      <c r="U1607" t="str">
        <f t="shared" si="76"/>
        <v>Bush, George H.W.</v>
      </c>
      <c r="V1607" t="str">
        <f>_xlfn.XLOOKUP(INDEX('state-winning-votes'!$A$1:$L$53,MATCH($C1607,'state-winning-votes'!$A:$A,0),MATCH($A1607,'state-winning-votes'!$A$2:$L$2,0)),$L:$L,$H:$H)</f>
        <v>Bush, George H.W.</v>
      </c>
      <c r="W1607" t="str">
        <f>VLOOKUP(A1607,'national-winners'!$A$2:$B$13,2,0)</f>
        <v>Clinton, Bill</v>
      </c>
      <c r="X1607" t="str">
        <f t="shared" si="77"/>
        <v xml:space="preserve"> George H.W. Bush (W)</v>
      </c>
    </row>
    <row r="1608" spans="1:24" x14ac:dyDescent="0.25">
      <c r="A1608">
        <v>1992</v>
      </c>
      <c r="B1608" t="s">
        <v>141</v>
      </c>
      <c r="C1608" t="s">
        <v>142</v>
      </c>
      <c r="D1608">
        <v>47</v>
      </c>
      <c r="E1608">
        <v>62</v>
      </c>
      <c r="F1608">
        <v>54</v>
      </c>
      <c r="G1608" t="s">
        <v>16</v>
      </c>
      <c r="H1608" t="s">
        <v>230</v>
      </c>
      <c r="I1608" t="str">
        <f t="shared" si="75"/>
        <v>Clinton, Bill(W)</v>
      </c>
      <c r="J1608" t="s">
        <v>18</v>
      </c>
      <c r="K1608" t="b">
        <v>0</v>
      </c>
      <c r="L1608">
        <v>933521</v>
      </c>
      <c r="M1608">
        <v>1982638</v>
      </c>
      <c r="N1608">
        <v>20171015</v>
      </c>
      <c r="O1608" t="s">
        <v>19</v>
      </c>
      <c r="P1608" t="str">
        <f>IF(VLOOKUP(A1608,'national-winners'!$A$2:$B$13,2,0)=H1608,"W","L")</f>
        <v>W</v>
      </c>
      <c r="Q1608">
        <f>MATCH(C1608,'state-winning-votes'!A:A,0)</f>
        <v>45</v>
      </c>
      <c r="R1608">
        <f>MATCH(A1608,'state-winning-votes'!$A$2:$L$2,0)</f>
        <v>6</v>
      </c>
      <c r="S1608" cm="1">
        <f t="array" ref="S1608">INDEX('state-winning-votes'!$A$1:$L$53,$Q1608,$R1608)</f>
        <v>933521</v>
      </c>
      <c r="T1608">
        <f>INDEX('state-winning-votes'!$A$1:$L$53,MATCH($C1608,'state-winning-votes'!$A:$A,0),MATCH($A1608,'state-winning-votes'!$A$2:$L$2,0))</f>
        <v>933521</v>
      </c>
      <c r="U1608" t="str">
        <f t="shared" si="76"/>
        <v>Clinton, Bill</v>
      </c>
      <c r="V1608" t="str">
        <f>_xlfn.XLOOKUP(INDEX('state-winning-votes'!$A$1:$L$53,MATCH($C1608,'state-winning-votes'!$A:$A,0),MATCH($A1608,'state-winning-votes'!$A$2:$L$2,0)),$L:$L,$H:$H)</f>
        <v>Clinton, Bill</v>
      </c>
      <c r="W1608" t="str">
        <f>VLOOKUP(A1608,'national-winners'!$A$2:$B$13,2,0)</f>
        <v>Clinton, Bill</v>
      </c>
      <c r="X1608" t="str">
        <f t="shared" si="77"/>
        <v xml:space="preserve"> Bill Clinton (W)</v>
      </c>
    </row>
    <row r="1609" spans="1:24" x14ac:dyDescent="0.25">
      <c r="A1609">
        <v>1992</v>
      </c>
      <c r="B1609" t="s">
        <v>141</v>
      </c>
      <c r="C1609" t="s">
        <v>142</v>
      </c>
      <c r="D1609">
        <v>47</v>
      </c>
      <c r="E1609">
        <v>62</v>
      </c>
      <c r="F1609">
        <v>54</v>
      </c>
      <c r="G1609" t="s">
        <v>16</v>
      </c>
      <c r="H1609" t="s">
        <v>207</v>
      </c>
      <c r="I1609" t="str">
        <f t="shared" si="75"/>
        <v>Bush, George H.W.(L)</v>
      </c>
      <c r="J1609" t="s">
        <v>21</v>
      </c>
      <c r="K1609" t="b">
        <v>0</v>
      </c>
      <c r="L1609">
        <v>841300</v>
      </c>
      <c r="M1609">
        <v>1982638</v>
      </c>
      <c r="N1609">
        <v>20171015</v>
      </c>
      <c r="O1609" t="s">
        <v>19</v>
      </c>
      <c r="P1609" t="str">
        <f>IF(VLOOKUP(A1609,'national-winners'!$A$2:$B$13,2,0)=H1609,"W","L")</f>
        <v>L</v>
      </c>
      <c r="Q1609">
        <f>MATCH(C1609,'state-winning-votes'!A:A,0)</f>
        <v>45</v>
      </c>
      <c r="R1609">
        <f>MATCH(A1609,'state-winning-votes'!$A$2:$L$2,0)</f>
        <v>6</v>
      </c>
      <c r="S1609" cm="1">
        <f t="array" ref="S1609">INDEX('state-winning-votes'!$A$1:$L$53,$Q1609,$R1609)</f>
        <v>933521</v>
      </c>
      <c r="T1609">
        <f>INDEX('state-winning-votes'!$A$1:$L$53,MATCH($C1609,'state-winning-votes'!$A:$A,0),MATCH($A1609,'state-winning-votes'!$A$2:$L$2,0))</f>
        <v>933521</v>
      </c>
      <c r="U1609" t="str">
        <f t="shared" si="76"/>
        <v>Clinton, Bill</v>
      </c>
      <c r="V1609" t="str">
        <f>_xlfn.XLOOKUP(INDEX('state-winning-votes'!$A$1:$L$53,MATCH($C1609,'state-winning-votes'!$A:$A,0),MATCH($A1609,'state-winning-votes'!$A$2:$L$2,0)),$L:$L,$H:$H)</f>
        <v>Clinton, Bill</v>
      </c>
      <c r="W1609" t="str">
        <f>VLOOKUP(A1609,'national-winners'!$A$2:$B$13,2,0)</f>
        <v>Clinton, Bill</v>
      </c>
      <c r="X1609" t="str">
        <f t="shared" si="77"/>
        <v xml:space="preserve"> Bill Clinton (W)</v>
      </c>
    </row>
    <row r="1610" spans="1:24" x14ac:dyDescent="0.25">
      <c r="A1610">
        <v>1992</v>
      </c>
      <c r="B1610" t="s">
        <v>141</v>
      </c>
      <c r="C1610" t="s">
        <v>142</v>
      </c>
      <c r="D1610">
        <v>47</v>
      </c>
      <c r="E1610">
        <v>62</v>
      </c>
      <c r="F1610">
        <v>54</v>
      </c>
      <c r="G1610" t="s">
        <v>16</v>
      </c>
      <c r="H1610" t="s">
        <v>231</v>
      </c>
      <c r="I1610" t="str">
        <f t="shared" si="75"/>
        <v>Perot, Ross(L)</v>
      </c>
      <c r="J1610" t="s">
        <v>35</v>
      </c>
      <c r="K1610" t="b">
        <v>0</v>
      </c>
      <c r="L1610">
        <v>199968</v>
      </c>
      <c r="M1610">
        <v>1982638</v>
      </c>
      <c r="N1610">
        <v>20171015</v>
      </c>
      <c r="O1610" t="s">
        <v>19</v>
      </c>
      <c r="P1610" t="str">
        <f>IF(VLOOKUP(A1610,'national-winners'!$A$2:$B$13,2,0)=H1610,"W","L")</f>
        <v>L</v>
      </c>
      <c r="Q1610">
        <f>MATCH(C1610,'state-winning-votes'!A:A,0)</f>
        <v>45</v>
      </c>
      <c r="R1610">
        <f>MATCH(A1610,'state-winning-votes'!$A$2:$L$2,0)</f>
        <v>6</v>
      </c>
      <c r="S1610" cm="1">
        <f t="array" ref="S1610">INDEX('state-winning-votes'!$A$1:$L$53,$Q1610,$R1610)</f>
        <v>933521</v>
      </c>
      <c r="T1610">
        <f>INDEX('state-winning-votes'!$A$1:$L$53,MATCH($C1610,'state-winning-votes'!$A:$A,0),MATCH($A1610,'state-winning-votes'!$A$2:$L$2,0))</f>
        <v>933521</v>
      </c>
      <c r="U1610" t="str">
        <f t="shared" si="76"/>
        <v>Clinton, Bill</v>
      </c>
      <c r="V1610" t="str">
        <f>_xlfn.XLOOKUP(INDEX('state-winning-votes'!$A$1:$L$53,MATCH($C1610,'state-winning-votes'!$A:$A,0),MATCH($A1610,'state-winning-votes'!$A$2:$L$2,0)),$L:$L,$H:$H)</f>
        <v>Clinton, Bill</v>
      </c>
      <c r="W1610" t="str">
        <f>VLOOKUP(A1610,'national-winners'!$A$2:$B$13,2,0)</f>
        <v>Clinton, Bill</v>
      </c>
      <c r="X1610" t="str">
        <f t="shared" si="77"/>
        <v xml:space="preserve"> Bill Clinton (W)</v>
      </c>
    </row>
    <row r="1611" spans="1:24" x14ac:dyDescent="0.25">
      <c r="A1611">
        <v>1992</v>
      </c>
      <c r="B1611" t="s">
        <v>141</v>
      </c>
      <c r="C1611" t="s">
        <v>142</v>
      </c>
      <c r="D1611">
        <v>47</v>
      </c>
      <c r="E1611">
        <v>62</v>
      </c>
      <c r="F1611">
        <v>54</v>
      </c>
      <c r="G1611" t="s">
        <v>16</v>
      </c>
      <c r="H1611" t="s">
        <v>59</v>
      </c>
      <c r="I1611" t="str">
        <f t="shared" si="75"/>
        <v>Other(L)</v>
      </c>
      <c r="J1611" t="s">
        <v>35</v>
      </c>
      <c r="K1611" t="b">
        <v>0</v>
      </c>
      <c r="L1611">
        <v>7688</v>
      </c>
      <c r="M1611">
        <v>1982638</v>
      </c>
      <c r="N1611">
        <v>20171015</v>
      </c>
      <c r="O1611" t="s">
        <v>19</v>
      </c>
      <c r="P1611" t="str">
        <f>IF(VLOOKUP(A1611,'national-winners'!$A$2:$B$13,2,0)=H1611,"W","L")</f>
        <v>L</v>
      </c>
      <c r="Q1611">
        <f>MATCH(C1611,'state-winning-votes'!A:A,0)</f>
        <v>45</v>
      </c>
      <c r="R1611">
        <f>MATCH(A1611,'state-winning-votes'!$A$2:$L$2,0)</f>
        <v>6</v>
      </c>
      <c r="S1611" cm="1">
        <f t="array" ref="S1611">INDEX('state-winning-votes'!$A$1:$L$53,$Q1611,$R1611)</f>
        <v>933521</v>
      </c>
      <c r="T1611">
        <f>INDEX('state-winning-votes'!$A$1:$L$53,MATCH($C1611,'state-winning-votes'!$A:$A,0),MATCH($A1611,'state-winning-votes'!$A$2:$L$2,0))</f>
        <v>933521</v>
      </c>
      <c r="U1611" t="str">
        <f t="shared" si="76"/>
        <v>Clinton, Bill</v>
      </c>
      <c r="V1611" t="str">
        <f>_xlfn.XLOOKUP(INDEX('state-winning-votes'!$A$1:$L$53,MATCH($C1611,'state-winning-votes'!$A:$A,0),MATCH($A1611,'state-winning-votes'!$A$2:$L$2,0)),$L:$L,$H:$H)</f>
        <v>Clinton, Bill</v>
      </c>
      <c r="W1611" t="str">
        <f>VLOOKUP(A1611,'national-winners'!$A$2:$B$13,2,0)</f>
        <v>Clinton, Bill</v>
      </c>
      <c r="X1611" t="str">
        <f t="shared" si="77"/>
        <v xml:space="preserve"> Bill Clinton (W)</v>
      </c>
    </row>
    <row r="1612" spans="1:24" x14ac:dyDescent="0.25">
      <c r="A1612">
        <v>1992</v>
      </c>
      <c r="B1612" t="s">
        <v>141</v>
      </c>
      <c r="C1612" t="s">
        <v>142</v>
      </c>
      <c r="D1612">
        <v>47</v>
      </c>
      <c r="E1612">
        <v>62</v>
      </c>
      <c r="F1612">
        <v>54</v>
      </c>
      <c r="G1612" t="s">
        <v>16</v>
      </c>
      <c r="I1612" t="str">
        <f t="shared" si="75"/>
        <v>(L)</v>
      </c>
      <c r="K1612" t="b">
        <v>1</v>
      </c>
      <c r="L1612">
        <v>161</v>
      </c>
      <c r="M1612">
        <v>1982638</v>
      </c>
      <c r="N1612">
        <v>20171015</v>
      </c>
      <c r="O1612" t="s">
        <v>19</v>
      </c>
      <c r="P1612" t="str">
        <f>IF(VLOOKUP(A1612,'national-winners'!$A$2:$B$13,2,0)=H1612,"W","L")</f>
        <v>L</v>
      </c>
      <c r="Q1612">
        <f>MATCH(C1612,'state-winning-votes'!A:A,0)</f>
        <v>45</v>
      </c>
      <c r="R1612">
        <f>MATCH(A1612,'state-winning-votes'!$A$2:$L$2,0)</f>
        <v>6</v>
      </c>
      <c r="S1612" cm="1">
        <f t="array" ref="S1612">INDEX('state-winning-votes'!$A$1:$L$53,$Q1612,$R1612)</f>
        <v>933521</v>
      </c>
      <c r="T1612">
        <f>INDEX('state-winning-votes'!$A$1:$L$53,MATCH($C1612,'state-winning-votes'!$A:$A,0),MATCH($A1612,'state-winning-votes'!$A$2:$L$2,0))</f>
        <v>933521</v>
      </c>
      <c r="U1612" t="str">
        <f t="shared" si="76"/>
        <v>Clinton, Bill</v>
      </c>
      <c r="V1612" t="str">
        <f>_xlfn.XLOOKUP(INDEX('state-winning-votes'!$A$1:$L$53,MATCH($C1612,'state-winning-votes'!$A:$A,0),MATCH($A1612,'state-winning-votes'!$A$2:$L$2,0)),$L:$L,$H:$H)</f>
        <v>Clinton, Bill</v>
      </c>
      <c r="W1612" t="str">
        <f>VLOOKUP(A1612,'national-winners'!$A$2:$B$13,2,0)</f>
        <v>Clinton, Bill</v>
      </c>
      <c r="X1612" t="str">
        <f t="shared" si="77"/>
        <v xml:space="preserve"> Bill Clinton (W)</v>
      </c>
    </row>
    <row r="1613" spans="1:24" x14ac:dyDescent="0.25">
      <c r="A1613">
        <v>1992</v>
      </c>
      <c r="B1613" t="s">
        <v>143</v>
      </c>
      <c r="C1613" t="s">
        <v>144</v>
      </c>
      <c r="D1613">
        <v>48</v>
      </c>
      <c r="E1613">
        <v>74</v>
      </c>
      <c r="F1613">
        <v>49</v>
      </c>
      <c r="G1613" t="s">
        <v>16</v>
      </c>
      <c r="H1613" t="s">
        <v>207</v>
      </c>
      <c r="I1613" t="str">
        <f t="shared" si="75"/>
        <v>Bush, George H.W.(L)</v>
      </c>
      <c r="J1613" t="s">
        <v>21</v>
      </c>
      <c r="K1613" t="b">
        <v>0</v>
      </c>
      <c r="L1613">
        <v>2496071</v>
      </c>
      <c r="M1613">
        <v>6154018</v>
      </c>
      <c r="N1613">
        <v>20171015</v>
      </c>
      <c r="O1613" t="s">
        <v>19</v>
      </c>
      <c r="P1613" t="str">
        <f>IF(VLOOKUP(A1613,'national-winners'!$A$2:$B$13,2,0)=H1613,"W","L")</f>
        <v>L</v>
      </c>
      <c r="Q1613">
        <f>MATCH(C1613,'state-winning-votes'!A:A,0)</f>
        <v>46</v>
      </c>
      <c r="R1613">
        <f>MATCH(A1613,'state-winning-votes'!$A$2:$L$2,0)</f>
        <v>6</v>
      </c>
      <c r="S1613" cm="1">
        <f t="array" ref="S1613">INDEX('state-winning-votes'!$A$1:$L$53,$Q1613,$R1613)</f>
        <v>2496071</v>
      </c>
      <c r="T1613">
        <f>INDEX('state-winning-votes'!$A$1:$L$53,MATCH($C1613,'state-winning-votes'!$A:$A,0),MATCH($A1613,'state-winning-votes'!$A$2:$L$2,0))</f>
        <v>2496071</v>
      </c>
      <c r="U1613" t="str">
        <f t="shared" si="76"/>
        <v>Bush, George H.W.</v>
      </c>
      <c r="V1613" t="str">
        <f>_xlfn.XLOOKUP(INDEX('state-winning-votes'!$A$1:$L$53,MATCH($C1613,'state-winning-votes'!$A:$A,0),MATCH($A1613,'state-winning-votes'!$A$2:$L$2,0)),$L:$L,$H:$H)</f>
        <v>Bush, George H.W.</v>
      </c>
      <c r="W1613" t="str">
        <f>VLOOKUP(A1613,'national-winners'!$A$2:$B$13,2,0)</f>
        <v>Clinton, Bill</v>
      </c>
      <c r="X1613" t="str">
        <f t="shared" si="77"/>
        <v xml:space="preserve"> George H.W. Bush (W)</v>
      </c>
    </row>
    <row r="1614" spans="1:24" x14ac:dyDescent="0.25">
      <c r="A1614">
        <v>1992</v>
      </c>
      <c r="B1614" t="s">
        <v>143</v>
      </c>
      <c r="C1614" t="s">
        <v>144</v>
      </c>
      <c r="D1614">
        <v>48</v>
      </c>
      <c r="E1614">
        <v>74</v>
      </c>
      <c r="F1614">
        <v>49</v>
      </c>
      <c r="G1614" t="s">
        <v>16</v>
      </c>
      <c r="H1614" t="s">
        <v>230</v>
      </c>
      <c r="I1614" t="str">
        <f t="shared" si="75"/>
        <v>Clinton, Bill(W)</v>
      </c>
      <c r="J1614" t="s">
        <v>18</v>
      </c>
      <c r="K1614" t="b">
        <v>0</v>
      </c>
      <c r="L1614">
        <v>2281815</v>
      </c>
      <c r="M1614">
        <v>6154018</v>
      </c>
      <c r="N1614">
        <v>20171015</v>
      </c>
      <c r="O1614" t="s">
        <v>19</v>
      </c>
      <c r="P1614" t="str">
        <f>IF(VLOOKUP(A1614,'national-winners'!$A$2:$B$13,2,0)=H1614,"W","L")</f>
        <v>W</v>
      </c>
      <c r="Q1614">
        <f>MATCH(C1614,'state-winning-votes'!A:A,0)</f>
        <v>46</v>
      </c>
      <c r="R1614">
        <f>MATCH(A1614,'state-winning-votes'!$A$2:$L$2,0)</f>
        <v>6</v>
      </c>
      <c r="S1614" cm="1">
        <f t="array" ref="S1614">INDEX('state-winning-votes'!$A$1:$L$53,$Q1614,$R1614)</f>
        <v>2496071</v>
      </c>
      <c r="T1614">
        <f>INDEX('state-winning-votes'!$A$1:$L$53,MATCH($C1614,'state-winning-votes'!$A:$A,0),MATCH($A1614,'state-winning-votes'!$A$2:$L$2,0))</f>
        <v>2496071</v>
      </c>
      <c r="U1614" t="str">
        <f t="shared" si="76"/>
        <v>Bush, George H.W.</v>
      </c>
      <c r="V1614" t="str">
        <f>_xlfn.XLOOKUP(INDEX('state-winning-votes'!$A$1:$L$53,MATCH($C1614,'state-winning-votes'!$A:$A,0),MATCH($A1614,'state-winning-votes'!$A$2:$L$2,0)),$L:$L,$H:$H)</f>
        <v>Bush, George H.W.</v>
      </c>
      <c r="W1614" t="str">
        <f>VLOOKUP(A1614,'national-winners'!$A$2:$B$13,2,0)</f>
        <v>Clinton, Bill</v>
      </c>
      <c r="X1614" t="str">
        <f t="shared" si="77"/>
        <v xml:space="preserve"> George H.W. Bush (W)</v>
      </c>
    </row>
    <row r="1615" spans="1:24" x14ac:dyDescent="0.25">
      <c r="A1615">
        <v>1992</v>
      </c>
      <c r="B1615" t="s">
        <v>143</v>
      </c>
      <c r="C1615" t="s">
        <v>144</v>
      </c>
      <c r="D1615">
        <v>48</v>
      </c>
      <c r="E1615">
        <v>74</v>
      </c>
      <c r="F1615">
        <v>49</v>
      </c>
      <c r="G1615" t="s">
        <v>16</v>
      </c>
      <c r="H1615" t="s">
        <v>231</v>
      </c>
      <c r="I1615" t="str">
        <f t="shared" si="75"/>
        <v>Perot, Ross(L)</v>
      </c>
      <c r="J1615" t="s">
        <v>35</v>
      </c>
      <c r="K1615" t="b">
        <v>0</v>
      </c>
      <c r="L1615">
        <v>1354781</v>
      </c>
      <c r="M1615">
        <v>6154018</v>
      </c>
      <c r="N1615">
        <v>20171015</v>
      </c>
      <c r="O1615" t="s">
        <v>19</v>
      </c>
      <c r="P1615" t="str">
        <f>IF(VLOOKUP(A1615,'national-winners'!$A$2:$B$13,2,0)=H1615,"W","L")</f>
        <v>L</v>
      </c>
      <c r="Q1615">
        <f>MATCH(C1615,'state-winning-votes'!A:A,0)</f>
        <v>46</v>
      </c>
      <c r="R1615">
        <f>MATCH(A1615,'state-winning-votes'!$A$2:$L$2,0)</f>
        <v>6</v>
      </c>
      <c r="S1615" cm="1">
        <f t="array" ref="S1615">INDEX('state-winning-votes'!$A$1:$L$53,$Q1615,$R1615)</f>
        <v>2496071</v>
      </c>
      <c r="T1615">
        <f>INDEX('state-winning-votes'!$A$1:$L$53,MATCH($C1615,'state-winning-votes'!$A:$A,0),MATCH($A1615,'state-winning-votes'!$A$2:$L$2,0))</f>
        <v>2496071</v>
      </c>
      <c r="U1615" t="str">
        <f t="shared" si="76"/>
        <v>Bush, George H.W.</v>
      </c>
      <c r="V1615" t="str">
        <f>_xlfn.XLOOKUP(INDEX('state-winning-votes'!$A$1:$L$53,MATCH($C1615,'state-winning-votes'!$A:$A,0),MATCH($A1615,'state-winning-votes'!$A$2:$L$2,0)),$L:$L,$H:$H)</f>
        <v>Bush, George H.W.</v>
      </c>
      <c r="W1615" t="str">
        <f>VLOOKUP(A1615,'national-winners'!$A$2:$B$13,2,0)</f>
        <v>Clinton, Bill</v>
      </c>
      <c r="X1615" t="str">
        <f t="shared" si="77"/>
        <v xml:space="preserve"> George H.W. Bush (W)</v>
      </c>
    </row>
    <row r="1616" spans="1:24" x14ac:dyDescent="0.25">
      <c r="A1616">
        <v>1992</v>
      </c>
      <c r="B1616" t="s">
        <v>143</v>
      </c>
      <c r="C1616" t="s">
        <v>144</v>
      </c>
      <c r="D1616">
        <v>48</v>
      </c>
      <c r="E1616">
        <v>74</v>
      </c>
      <c r="F1616">
        <v>49</v>
      </c>
      <c r="G1616" t="s">
        <v>16</v>
      </c>
      <c r="H1616" t="s">
        <v>232</v>
      </c>
      <c r="I1616" t="str">
        <f t="shared" si="75"/>
        <v>Marrou, Andre(L)</v>
      </c>
      <c r="J1616" t="s">
        <v>29</v>
      </c>
      <c r="K1616" t="b">
        <v>0</v>
      </c>
      <c r="L1616">
        <v>19699</v>
      </c>
      <c r="M1616">
        <v>6154018</v>
      </c>
      <c r="N1616">
        <v>20171015</v>
      </c>
      <c r="O1616" t="s">
        <v>19</v>
      </c>
      <c r="P1616" t="str">
        <f>IF(VLOOKUP(A1616,'national-winners'!$A$2:$B$13,2,0)=H1616,"W","L")</f>
        <v>L</v>
      </c>
      <c r="Q1616">
        <f>MATCH(C1616,'state-winning-votes'!A:A,0)</f>
        <v>46</v>
      </c>
      <c r="R1616">
        <f>MATCH(A1616,'state-winning-votes'!$A$2:$L$2,0)</f>
        <v>6</v>
      </c>
      <c r="S1616" cm="1">
        <f t="array" ref="S1616">INDEX('state-winning-votes'!$A$1:$L$53,$Q1616,$R1616)</f>
        <v>2496071</v>
      </c>
      <c r="T1616">
        <f>INDEX('state-winning-votes'!$A$1:$L$53,MATCH($C1616,'state-winning-votes'!$A:$A,0),MATCH($A1616,'state-winning-votes'!$A$2:$L$2,0))</f>
        <v>2496071</v>
      </c>
      <c r="U1616" t="str">
        <f t="shared" si="76"/>
        <v>Bush, George H.W.</v>
      </c>
      <c r="V1616" t="str">
        <f>_xlfn.XLOOKUP(INDEX('state-winning-votes'!$A$1:$L$53,MATCH($C1616,'state-winning-votes'!$A:$A,0),MATCH($A1616,'state-winning-votes'!$A$2:$L$2,0)),$L:$L,$H:$H)</f>
        <v>Bush, George H.W.</v>
      </c>
      <c r="W1616" t="str">
        <f>VLOOKUP(A1616,'national-winners'!$A$2:$B$13,2,0)</f>
        <v>Clinton, Bill</v>
      </c>
      <c r="X1616" t="str">
        <f t="shared" si="77"/>
        <v xml:space="preserve"> George H.W. Bush (W)</v>
      </c>
    </row>
    <row r="1617" spans="1:24" x14ac:dyDescent="0.25">
      <c r="A1617">
        <v>1992</v>
      </c>
      <c r="B1617" t="s">
        <v>143</v>
      </c>
      <c r="C1617" t="s">
        <v>144</v>
      </c>
      <c r="D1617">
        <v>48</v>
      </c>
      <c r="E1617">
        <v>74</v>
      </c>
      <c r="F1617">
        <v>49</v>
      </c>
      <c r="G1617" t="s">
        <v>16</v>
      </c>
      <c r="I1617" t="str">
        <f t="shared" si="75"/>
        <v>(L)</v>
      </c>
      <c r="K1617" t="b">
        <v>1</v>
      </c>
      <c r="L1617">
        <v>1652</v>
      </c>
      <c r="M1617">
        <v>6154018</v>
      </c>
      <c r="N1617">
        <v>20171015</v>
      </c>
      <c r="O1617" t="s">
        <v>19</v>
      </c>
      <c r="P1617" t="str">
        <f>IF(VLOOKUP(A1617,'national-winners'!$A$2:$B$13,2,0)=H1617,"W","L")</f>
        <v>L</v>
      </c>
      <c r="Q1617">
        <f>MATCH(C1617,'state-winning-votes'!A:A,0)</f>
        <v>46</v>
      </c>
      <c r="R1617">
        <f>MATCH(A1617,'state-winning-votes'!$A$2:$L$2,0)</f>
        <v>6</v>
      </c>
      <c r="S1617" cm="1">
        <f t="array" ref="S1617">INDEX('state-winning-votes'!$A$1:$L$53,$Q1617,$R1617)</f>
        <v>2496071</v>
      </c>
      <c r="T1617">
        <f>INDEX('state-winning-votes'!$A$1:$L$53,MATCH($C1617,'state-winning-votes'!$A:$A,0),MATCH($A1617,'state-winning-votes'!$A$2:$L$2,0))</f>
        <v>2496071</v>
      </c>
      <c r="U1617" t="str">
        <f t="shared" si="76"/>
        <v>Bush, George H.W.</v>
      </c>
      <c r="V1617" t="str">
        <f>_xlfn.XLOOKUP(INDEX('state-winning-votes'!$A$1:$L$53,MATCH($C1617,'state-winning-votes'!$A:$A,0),MATCH($A1617,'state-winning-votes'!$A$2:$L$2,0)),$L:$L,$H:$H)</f>
        <v>Bush, George H.W.</v>
      </c>
      <c r="W1617" t="str">
        <f>VLOOKUP(A1617,'national-winners'!$A$2:$B$13,2,0)</f>
        <v>Clinton, Bill</v>
      </c>
      <c r="X1617" t="str">
        <f t="shared" si="77"/>
        <v xml:space="preserve"> George H.W. Bush (W)</v>
      </c>
    </row>
    <row r="1618" spans="1:24" x14ac:dyDescent="0.25">
      <c r="A1618">
        <v>1992</v>
      </c>
      <c r="B1618" t="s">
        <v>145</v>
      </c>
      <c r="C1618" t="s">
        <v>146</v>
      </c>
      <c r="D1618">
        <v>49</v>
      </c>
      <c r="E1618">
        <v>87</v>
      </c>
      <c r="F1618">
        <v>67</v>
      </c>
      <c r="G1618" t="s">
        <v>16</v>
      </c>
      <c r="H1618" t="s">
        <v>207</v>
      </c>
      <c r="I1618" t="str">
        <f t="shared" si="75"/>
        <v>Bush, George H.W.(L)</v>
      </c>
      <c r="J1618" t="s">
        <v>21</v>
      </c>
      <c r="K1618" t="b">
        <v>0</v>
      </c>
      <c r="L1618">
        <v>322632</v>
      </c>
      <c r="M1618">
        <v>743998</v>
      </c>
      <c r="N1618">
        <v>20171015</v>
      </c>
      <c r="O1618" t="s">
        <v>19</v>
      </c>
      <c r="P1618" t="str">
        <f>IF(VLOOKUP(A1618,'national-winners'!$A$2:$B$13,2,0)=H1618,"W","L")</f>
        <v>L</v>
      </c>
      <c r="Q1618">
        <f>MATCH(C1618,'state-winning-votes'!A:A,0)</f>
        <v>47</v>
      </c>
      <c r="R1618">
        <f>MATCH(A1618,'state-winning-votes'!$A$2:$L$2,0)</f>
        <v>6</v>
      </c>
      <c r="S1618" cm="1">
        <f t="array" ref="S1618">INDEX('state-winning-votes'!$A$1:$L$53,$Q1618,$R1618)</f>
        <v>322632</v>
      </c>
      <c r="T1618">
        <f>INDEX('state-winning-votes'!$A$1:$L$53,MATCH($C1618,'state-winning-votes'!$A:$A,0),MATCH($A1618,'state-winning-votes'!$A$2:$L$2,0))</f>
        <v>322632</v>
      </c>
      <c r="U1618" t="str">
        <f t="shared" si="76"/>
        <v>Bush, George H.W.</v>
      </c>
      <c r="V1618" t="str">
        <f>_xlfn.XLOOKUP(INDEX('state-winning-votes'!$A$1:$L$53,MATCH($C1618,'state-winning-votes'!$A:$A,0),MATCH($A1618,'state-winning-votes'!$A$2:$L$2,0)),$L:$L,$H:$H)</f>
        <v>Bush, George H.W.</v>
      </c>
      <c r="W1618" t="str">
        <f>VLOOKUP(A1618,'national-winners'!$A$2:$B$13,2,0)</f>
        <v>Clinton, Bill</v>
      </c>
      <c r="X1618" t="str">
        <f t="shared" si="77"/>
        <v xml:space="preserve"> George H.W. Bush (W)</v>
      </c>
    </row>
    <row r="1619" spans="1:24" x14ac:dyDescent="0.25">
      <c r="A1619">
        <v>1992</v>
      </c>
      <c r="B1619" t="s">
        <v>145</v>
      </c>
      <c r="C1619" t="s">
        <v>146</v>
      </c>
      <c r="D1619">
        <v>49</v>
      </c>
      <c r="E1619">
        <v>87</v>
      </c>
      <c r="F1619">
        <v>67</v>
      </c>
      <c r="G1619" t="s">
        <v>16</v>
      </c>
      <c r="H1619" t="s">
        <v>231</v>
      </c>
      <c r="I1619" t="str">
        <f t="shared" si="75"/>
        <v>Perot, Ross(L)</v>
      </c>
      <c r="J1619" t="s">
        <v>35</v>
      </c>
      <c r="K1619" t="b">
        <v>0</v>
      </c>
      <c r="L1619">
        <v>203400</v>
      </c>
      <c r="M1619">
        <v>743998</v>
      </c>
      <c r="N1619">
        <v>20171015</v>
      </c>
      <c r="O1619" t="s">
        <v>19</v>
      </c>
      <c r="P1619" t="str">
        <f>IF(VLOOKUP(A1619,'national-winners'!$A$2:$B$13,2,0)=H1619,"W","L")</f>
        <v>L</v>
      </c>
      <c r="Q1619">
        <f>MATCH(C1619,'state-winning-votes'!A:A,0)</f>
        <v>47</v>
      </c>
      <c r="R1619">
        <f>MATCH(A1619,'state-winning-votes'!$A$2:$L$2,0)</f>
        <v>6</v>
      </c>
      <c r="S1619" cm="1">
        <f t="array" ref="S1619">INDEX('state-winning-votes'!$A$1:$L$53,$Q1619,$R1619)</f>
        <v>322632</v>
      </c>
      <c r="T1619">
        <f>INDEX('state-winning-votes'!$A$1:$L$53,MATCH($C1619,'state-winning-votes'!$A:$A,0),MATCH($A1619,'state-winning-votes'!$A$2:$L$2,0))</f>
        <v>322632</v>
      </c>
      <c r="U1619" t="str">
        <f t="shared" si="76"/>
        <v>Bush, George H.W.</v>
      </c>
      <c r="V1619" t="str">
        <f>_xlfn.XLOOKUP(INDEX('state-winning-votes'!$A$1:$L$53,MATCH($C1619,'state-winning-votes'!$A:$A,0),MATCH($A1619,'state-winning-votes'!$A$2:$L$2,0)),$L:$L,$H:$H)</f>
        <v>Bush, George H.W.</v>
      </c>
      <c r="W1619" t="str">
        <f>VLOOKUP(A1619,'national-winners'!$A$2:$B$13,2,0)</f>
        <v>Clinton, Bill</v>
      </c>
      <c r="X1619" t="str">
        <f t="shared" si="77"/>
        <v xml:space="preserve"> George H.W. Bush (W)</v>
      </c>
    </row>
    <row r="1620" spans="1:24" x14ac:dyDescent="0.25">
      <c r="A1620">
        <v>1992</v>
      </c>
      <c r="B1620" t="s">
        <v>145</v>
      </c>
      <c r="C1620" t="s">
        <v>146</v>
      </c>
      <c r="D1620">
        <v>49</v>
      </c>
      <c r="E1620">
        <v>87</v>
      </c>
      <c r="F1620">
        <v>67</v>
      </c>
      <c r="G1620" t="s">
        <v>16</v>
      </c>
      <c r="H1620" t="s">
        <v>230</v>
      </c>
      <c r="I1620" t="str">
        <f t="shared" si="75"/>
        <v>Clinton, Bill(W)</v>
      </c>
      <c r="J1620" t="s">
        <v>18</v>
      </c>
      <c r="K1620" t="b">
        <v>0</v>
      </c>
      <c r="L1620">
        <v>183429</v>
      </c>
      <c r="M1620">
        <v>743998</v>
      </c>
      <c r="N1620">
        <v>20171015</v>
      </c>
      <c r="O1620" t="s">
        <v>19</v>
      </c>
      <c r="P1620" t="str">
        <f>IF(VLOOKUP(A1620,'national-winners'!$A$2:$B$13,2,0)=H1620,"W","L")</f>
        <v>W</v>
      </c>
      <c r="Q1620">
        <f>MATCH(C1620,'state-winning-votes'!A:A,0)</f>
        <v>47</v>
      </c>
      <c r="R1620">
        <f>MATCH(A1620,'state-winning-votes'!$A$2:$L$2,0)</f>
        <v>6</v>
      </c>
      <c r="S1620" cm="1">
        <f t="array" ref="S1620">INDEX('state-winning-votes'!$A$1:$L$53,$Q1620,$R1620)</f>
        <v>322632</v>
      </c>
      <c r="T1620">
        <f>INDEX('state-winning-votes'!$A$1:$L$53,MATCH($C1620,'state-winning-votes'!$A:$A,0),MATCH($A1620,'state-winning-votes'!$A$2:$L$2,0))</f>
        <v>322632</v>
      </c>
      <c r="U1620" t="str">
        <f t="shared" si="76"/>
        <v>Bush, George H.W.</v>
      </c>
      <c r="V1620" t="str">
        <f>_xlfn.XLOOKUP(INDEX('state-winning-votes'!$A$1:$L$53,MATCH($C1620,'state-winning-votes'!$A:$A,0),MATCH($A1620,'state-winning-votes'!$A$2:$L$2,0)),$L:$L,$H:$H)</f>
        <v>Bush, George H.W.</v>
      </c>
      <c r="W1620" t="str">
        <f>VLOOKUP(A1620,'national-winners'!$A$2:$B$13,2,0)</f>
        <v>Clinton, Bill</v>
      </c>
      <c r="X1620" t="str">
        <f t="shared" si="77"/>
        <v xml:space="preserve"> George H.W. Bush (W)</v>
      </c>
    </row>
    <row r="1621" spans="1:24" x14ac:dyDescent="0.25">
      <c r="A1621">
        <v>1992</v>
      </c>
      <c r="B1621" t="s">
        <v>145</v>
      </c>
      <c r="C1621" t="s">
        <v>146</v>
      </c>
      <c r="D1621">
        <v>49</v>
      </c>
      <c r="E1621">
        <v>87</v>
      </c>
      <c r="F1621">
        <v>67</v>
      </c>
      <c r="G1621" t="s">
        <v>16</v>
      </c>
      <c r="H1621" t="s">
        <v>233</v>
      </c>
      <c r="I1621" t="str">
        <f t="shared" si="75"/>
        <v>Gritz, James ""Bo""(L)</v>
      </c>
      <c r="J1621" t="s">
        <v>192</v>
      </c>
      <c r="K1621" t="b">
        <v>0</v>
      </c>
      <c r="L1621">
        <v>28602</v>
      </c>
      <c r="M1621">
        <v>743998</v>
      </c>
      <c r="N1621">
        <v>20171015</v>
      </c>
      <c r="O1621" t="s">
        <v>19</v>
      </c>
      <c r="P1621" t="str">
        <f>IF(VLOOKUP(A1621,'national-winners'!$A$2:$B$13,2,0)=H1621,"W","L")</f>
        <v>L</v>
      </c>
      <c r="Q1621">
        <f>MATCH(C1621,'state-winning-votes'!A:A,0)</f>
        <v>47</v>
      </c>
      <c r="R1621">
        <f>MATCH(A1621,'state-winning-votes'!$A$2:$L$2,0)</f>
        <v>6</v>
      </c>
      <c r="S1621" cm="1">
        <f t="array" ref="S1621">INDEX('state-winning-votes'!$A$1:$L$53,$Q1621,$R1621)</f>
        <v>322632</v>
      </c>
      <c r="T1621">
        <f>INDEX('state-winning-votes'!$A$1:$L$53,MATCH($C1621,'state-winning-votes'!$A:$A,0),MATCH($A1621,'state-winning-votes'!$A$2:$L$2,0))</f>
        <v>322632</v>
      </c>
      <c r="U1621" t="str">
        <f t="shared" si="76"/>
        <v>Bush, George H.W.</v>
      </c>
      <c r="V1621" t="str">
        <f>_xlfn.XLOOKUP(INDEX('state-winning-votes'!$A$1:$L$53,MATCH($C1621,'state-winning-votes'!$A:$A,0),MATCH($A1621,'state-winning-votes'!$A$2:$L$2,0)),$L:$L,$H:$H)</f>
        <v>Bush, George H.W.</v>
      </c>
      <c r="W1621" t="str">
        <f>VLOOKUP(A1621,'national-winners'!$A$2:$B$13,2,0)</f>
        <v>Clinton, Bill</v>
      </c>
      <c r="X1621" t="str">
        <f t="shared" si="77"/>
        <v xml:space="preserve"> George H.W. Bush (W)</v>
      </c>
    </row>
    <row r="1622" spans="1:24" x14ac:dyDescent="0.25">
      <c r="A1622">
        <v>1992</v>
      </c>
      <c r="B1622" t="s">
        <v>145</v>
      </c>
      <c r="C1622" t="s">
        <v>146</v>
      </c>
      <c r="D1622">
        <v>49</v>
      </c>
      <c r="E1622">
        <v>87</v>
      </c>
      <c r="F1622">
        <v>67</v>
      </c>
      <c r="G1622" t="s">
        <v>16</v>
      </c>
      <c r="H1622" t="s">
        <v>232</v>
      </c>
      <c r="I1622" t="str">
        <f t="shared" si="75"/>
        <v>Marrou, Andre(L)</v>
      </c>
      <c r="J1622" t="s">
        <v>29</v>
      </c>
      <c r="K1622" t="b">
        <v>0</v>
      </c>
      <c r="L1622">
        <v>1900</v>
      </c>
      <c r="M1622">
        <v>743998</v>
      </c>
      <c r="N1622">
        <v>20171015</v>
      </c>
      <c r="O1622" t="s">
        <v>19</v>
      </c>
      <c r="P1622" t="str">
        <f>IF(VLOOKUP(A1622,'national-winners'!$A$2:$B$13,2,0)=H1622,"W","L")</f>
        <v>L</v>
      </c>
      <c r="Q1622">
        <f>MATCH(C1622,'state-winning-votes'!A:A,0)</f>
        <v>47</v>
      </c>
      <c r="R1622">
        <f>MATCH(A1622,'state-winning-votes'!$A$2:$L$2,0)</f>
        <v>6</v>
      </c>
      <c r="S1622" cm="1">
        <f t="array" ref="S1622">INDEX('state-winning-votes'!$A$1:$L$53,$Q1622,$R1622)</f>
        <v>322632</v>
      </c>
      <c r="T1622">
        <f>INDEX('state-winning-votes'!$A$1:$L$53,MATCH($C1622,'state-winning-votes'!$A:$A,0),MATCH($A1622,'state-winning-votes'!$A$2:$L$2,0))</f>
        <v>322632</v>
      </c>
      <c r="U1622" t="str">
        <f t="shared" si="76"/>
        <v>Bush, George H.W.</v>
      </c>
      <c r="V1622" t="str">
        <f>_xlfn.XLOOKUP(INDEX('state-winning-votes'!$A$1:$L$53,MATCH($C1622,'state-winning-votes'!$A:$A,0),MATCH($A1622,'state-winning-votes'!$A$2:$L$2,0)),$L:$L,$H:$H)</f>
        <v>Bush, George H.W.</v>
      </c>
      <c r="W1622" t="str">
        <f>VLOOKUP(A1622,'national-winners'!$A$2:$B$13,2,0)</f>
        <v>Clinton, Bill</v>
      </c>
      <c r="X1622" t="str">
        <f t="shared" si="77"/>
        <v xml:space="preserve"> George H.W. Bush (W)</v>
      </c>
    </row>
    <row r="1623" spans="1:24" x14ac:dyDescent="0.25">
      <c r="A1623">
        <v>1992</v>
      </c>
      <c r="B1623" t="s">
        <v>145</v>
      </c>
      <c r="C1623" t="s">
        <v>146</v>
      </c>
      <c r="D1623">
        <v>49</v>
      </c>
      <c r="E1623">
        <v>87</v>
      </c>
      <c r="F1623">
        <v>67</v>
      </c>
      <c r="G1623" t="s">
        <v>16</v>
      </c>
      <c r="H1623" t="s">
        <v>236</v>
      </c>
      <c r="I1623" t="str">
        <f t="shared" si="75"/>
        <v>Hagelin, John(L)</v>
      </c>
      <c r="J1623" t="s">
        <v>237</v>
      </c>
      <c r="K1623" t="b">
        <v>0</v>
      </c>
      <c r="L1623">
        <v>1319</v>
      </c>
      <c r="M1623">
        <v>743998</v>
      </c>
      <c r="N1623">
        <v>20171015</v>
      </c>
      <c r="O1623" t="s">
        <v>19</v>
      </c>
      <c r="P1623" t="str">
        <f>IF(VLOOKUP(A1623,'national-winners'!$A$2:$B$13,2,0)=H1623,"W","L")</f>
        <v>L</v>
      </c>
      <c r="Q1623">
        <f>MATCH(C1623,'state-winning-votes'!A:A,0)</f>
        <v>47</v>
      </c>
      <c r="R1623">
        <f>MATCH(A1623,'state-winning-votes'!$A$2:$L$2,0)</f>
        <v>6</v>
      </c>
      <c r="S1623" cm="1">
        <f t="array" ref="S1623">INDEX('state-winning-votes'!$A$1:$L$53,$Q1623,$R1623)</f>
        <v>322632</v>
      </c>
      <c r="T1623">
        <f>INDEX('state-winning-votes'!$A$1:$L$53,MATCH($C1623,'state-winning-votes'!$A:$A,0),MATCH($A1623,'state-winning-votes'!$A$2:$L$2,0))</f>
        <v>322632</v>
      </c>
      <c r="U1623" t="str">
        <f t="shared" si="76"/>
        <v>Bush, George H.W.</v>
      </c>
      <c r="V1623" t="str">
        <f>_xlfn.XLOOKUP(INDEX('state-winning-votes'!$A$1:$L$53,MATCH($C1623,'state-winning-votes'!$A:$A,0),MATCH($A1623,'state-winning-votes'!$A$2:$L$2,0)),$L:$L,$H:$H)</f>
        <v>Bush, George H.W.</v>
      </c>
      <c r="W1623" t="str">
        <f>VLOOKUP(A1623,'national-winners'!$A$2:$B$13,2,0)</f>
        <v>Clinton, Bill</v>
      </c>
      <c r="X1623" t="str">
        <f t="shared" si="77"/>
        <v xml:space="preserve"> George H.W. Bush (W)</v>
      </c>
    </row>
    <row r="1624" spans="1:24" x14ac:dyDescent="0.25">
      <c r="A1624">
        <v>1992</v>
      </c>
      <c r="B1624" t="s">
        <v>145</v>
      </c>
      <c r="C1624" t="s">
        <v>146</v>
      </c>
      <c r="D1624">
        <v>49</v>
      </c>
      <c r="E1624">
        <v>87</v>
      </c>
      <c r="F1624">
        <v>67</v>
      </c>
      <c r="G1624" t="s">
        <v>16</v>
      </c>
      <c r="H1624" t="s">
        <v>48</v>
      </c>
      <c r="I1624" t="str">
        <f t="shared" si="75"/>
        <v>Larouche, Lyndon, Jr.(L)</v>
      </c>
      <c r="J1624" t="s">
        <v>235</v>
      </c>
      <c r="K1624" t="b">
        <v>0</v>
      </c>
      <c r="L1624">
        <v>1089</v>
      </c>
      <c r="M1624">
        <v>743998</v>
      </c>
      <c r="N1624">
        <v>20171015</v>
      </c>
      <c r="O1624" t="s">
        <v>19</v>
      </c>
      <c r="P1624" t="str">
        <f>IF(VLOOKUP(A1624,'national-winners'!$A$2:$B$13,2,0)=H1624,"W","L")</f>
        <v>L</v>
      </c>
      <c r="Q1624">
        <f>MATCH(C1624,'state-winning-votes'!A:A,0)</f>
        <v>47</v>
      </c>
      <c r="R1624">
        <f>MATCH(A1624,'state-winning-votes'!$A$2:$L$2,0)</f>
        <v>6</v>
      </c>
      <c r="S1624" cm="1">
        <f t="array" ref="S1624">INDEX('state-winning-votes'!$A$1:$L$53,$Q1624,$R1624)</f>
        <v>322632</v>
      </c>
      <c r="T1624">
        <f>INDEX('state-winning-votes'!$A$1:$L$53,MATCH($C1624,'state-winning-votes'!$A:$A,0),MATCH($A1624,'state-winning-votes'!$A$2:$L$2,0))</f>
        <v>322632</v>
      </c>
      <c r="U1624" t="str">
        <f t="shared" si="76"/>
        <v>Bush, George H.W.</v>
      </c>
      <c r="V1624" t="str">
        <f>_xlfn.XLOOKUP(INDEX('state-winning-votes'!$A$1:$L$53,MATCH($C1624,'state-winning-votes'!$A:$A,0),MATCH($A1624,'state-winning-votes'!$A$2:$L$2,0)),$L:$L,$H:$H)</f>
        <v>Bush, George H.W.</v>
      </c>
      <c r="W1624" t="str">
        <f>VLOOKUP(A1624,'national-winners'!$A$2:$B$13,2,0)</f>
        <v>Clinton, Bill</v>
      </c>
      <c r="X1624" t="str">
        <f t="shared" si="77"/>
        <v xml:space="preserve"> George H.W. Bush (W)</v>
      </c>
    </row>
    <row r="1625" spans="1:24" x14ac:dyDescent="0.25">
      <c r="A1625">
        <v>1992</v>
      </c>
      <c r="B1625" t="s">
        <v>145</v>
      </c>
      <c r="C1625" t="s">
        <v>146</v>
      </c>
      <c r="D1625">
        <v>49</v>
      </c>
      <c r="E1625">
        <v>87</v>
      </c>
      <c r="F1625">
        <v>67</v>
      </c>
      <c r="G1625" t="s">
        <v>16</v>
      </c>
      <c r="H1625" t="s">
        <v>210</v>
      </c>
      <c r="I1625" t="str">
        <f t="shared" si="75"/>
        <v>Fulani, Lenora(L)</v>
      </c>
      <c r="J1625" t="s">
        <v>211</v>
      </c>
      <c r="K1625" t="b">
        <v>0</v>
      </c>
      <c r="L1625">
        <v>414</v>
      </c>
      <c r="M1625">
        <v>743998</v>
      </c>
      <c r="N1625">
        <v>20171015</v>
      </c>
      <c r="O1625" t="s">
        <v>19</v>
      </c>
      <c r="P1625" t="str">
        <f>IF(VLOOKUP(A1625,'national-winners'!$A$2:$B$13,2,0)=H1625,"W","L")</f>
        <v>L</v>
      </c>
      <c r="Q1625">
        <f>MATCH(C1625,'state-winning-votes'!A:A,0)</f>
        <v>47</v>
      </c>
      <c r="R1625">
        <f>MATCH(A1625,'state-winning-votes'!$A$2:$L$2,0)</f>
        <v>6</v>
      </c>
      <c r="S1625" cm="1">
        <f t="array" ref="S1625">INDEX('state-winning-votes'!$A$1:$L$53,$Q1625,$R1625)</f>
        <v>322632</v>
      </c>
      <c r="T1625">
        <f>INDEX('state-winning-votes'!$A$1:$L$53,MATCH($C1625,'state-winning-votes'!$A:$A,0),MATCH($A1625,'state-winning-votes'!$A$2:$L$2,0))</f>
        <v>322632</v>
      </c>
      <c r="U1625" t="str">
        <f t="shared" si="76"/>
        <v>Bush, George H.W.</v>
      </c>
      <c r="V1625" t="str">
        <f>_xlfn.XLOOKUP(INDEX('state-winning-votes'!$A$1:$L$53,MATCH($C1625,'state-winning-votes'!$A:$A,0),MATCH($A1625,'state-winning-votes'!$A$2:$L$2,0)),$L:$L,$H:$H)</f>
        <v>Bush, George H.W.</v>
      </c>
      <c r="W1625" t="str">
        <f>VLOOKUP(A1625,'national-winners'!$A$2:$B$13,2,0)</f>
        <v>Clinton, Bill</v>
      </c>
      <c r="X1625" t="str">
        <f t="shared" si="77"/>
        <v xml:space="preserve"> George H.W. Bush (W)</v>
      </c>
    </row>
    <row r="1626" spans="1:24" x14ac:dyDescent="0.25">
      <c r="A1626">
        <v>1992</v>
      </c>
      <c r="B1626" t="s">
        <v>145</v>
      </c>
      <c r="C1626" t="s">
        <v>146</v>
      </c>
      <c r="D1626">
        <v>49</v>
      </c>
      <c r="E1626">
        <v>87</v>
      </c>
      <c r="F1626">
        <v>67</v>
      </c>
      <c r="G1626" t="s">
        <v>16</v>
      </c>
      <c r="H1626" t="s">
        <v>238</v>
      </c>
      <c r="I1626" t="str">
        <f t="shared" si="75"/>
        <v>Phillips, Howard(L)</v>
      </c>
      <c r="J1626" t="s">
        <v>239</v>
      </c>
      <c r="K1626" t="b">
        <v>0</v>
      </c>
      <c r="L1626">
        <v>393</v>
      </c>
      <c r="M1626">
        <v>743998</v>
      </c>
      <c r="N1626">
        <v>20171015</v>
      </c>
      <c r="O1626" t="s">
        <v>19</v>
      </c>
      <c r="P1626" t="str">
        <f>IF(VLOOKUP(A1626,'national-winners'!$A$2:$B$13,2,0)=H1626,"W","L")</f>
        <v>L</v>
      </c>
      <c r="Q1626">
        <f>MATCH(C1626,'state-winning-votes'!A:A,0)</f>
        <v>47</v>
      </c>
      <c r="R1626">
        <f>MATCH(A1626,'state-winning-votes'!$A$2:$L$2,0)</f>
        <v>6</v>
      </c>
      <c r="S1626" cm="1">
        <f t="array" ref="S1626">INDEX('state-winning-votes'!$A$1:$L$53,$Q1626,$R1626)</f>
        <v>322632</v>
      </c>
      <c r="T1626">
        <f>INDEX('state-winning-votes'!$A$1:$L$53,MATCH($C1626,'state-winning-votes'!$A:$A,0),MATCH($A1626,'state-winning-votes'!$A$2:$L$2,0))</f>
        <v>322632</v>
      </c>
      <c r="U1626" t="str">
        <f t="shared" si="76"/>
        <v>Bush, George H.W.</v>
      </c>
      <c r="V1626" t="str">
        <f>_xlfn.XLOOKUP(INDEX('state-winning-votes'!$A$1:$L$53,MATCH($C1626,'state-winning-votes'!$A:$A,0),MATCH($A1626,'state-winning-votes'!$A$2:$L$2,0)),$L:$L,$H:$H)</f>
        <v>Bush, George H.W.</v>
      </c>
      <c r="W1626" t="str">
        <f>VLOOKUP(A1626,'national-winners'!$A$2:$B$13,2,0)</f>
        <v>Clinton, Bill</v>
      </c>
      <c r="X1626" t="str">
        <f t="shared" si="77"/>
        <v xml:space="preserve"> George H.W. Bush (W)</v>
      </c>
    </row>
    <row r="1627" spans="1:24" x14ac:dyDescent="0.25">
      <c r="A1627">
        <v>1992</v>
      </c>
      <c r="B1627" t="s">
        <v>145</v>
      </c>
      <c r="C1627" t="s">
        <v>146</v>
      </c>
      <c r="D1627">
        <v>49</v>
      </c>
      <c r="E1627">
        <v>87</v>
      </c>
      <c r="F1627">
        <v>67</v>
      </c>
      <c r="G1627" t="s">
        <v>16</v>
      </c>
      <c r="H1627" t="s">
        <v>59</v>
      </c>
      <c r="I1627" t="str">
        <f t="shared" si="75"/>
        <v>Other(L)</v>
      </c>
      <c r="J1627" t="s">
        <v>39</v>
      </c>
      <c r="K1627" t="b">
        <v>0</v>
      </c>
      <c r="L1627">
        <v>292</v>
      </c>
      <c r="M1627">
        <v>743998</v>
      </c>
      <c r="N1627">
        <v>20171015</v>
      </c>
      <c r="O1627" t="s">
        <v>19</v>
      </c>
      <c r="P1627" t="str">
        <f>IF(VLOOKUP(A1627,'national-winners'!$A$2:$B$13,2,0)=H1627,"W","L")</f>
        <v>L</v>
      </c>
      <c r="Q1627">
        <f>MATCH(C1627,'state-winning-votes'!A:A,0)</f>
        <v>47</v>
      </c>
      <c r="R1627">
        <f>MATCH(A1627,'state-winning-votes'!$A$2:$L$2,0)</f>
        <v>6</v>
      </c>
      <c r="S1627" cm="1">
        <f t="array" ref="S1627">INDEX('state-winning-votes'!$A$1:$L$53,$Q1627,$R1627)</f>
        <v>322632</v>
      </c>
      <c r="T1627">
        <f>INDEX('state-winning-votes'!$A$1:$L$53,MATCH($C1627,'state-winning-votes'!$A:$A,0),MATCH($A1627,'state-winning-votes'!$A$2:$L$2,0))</f>
        <v>322632</v>
      </c>
      <c r="U1627" t="str">
        <f t="shared" si="76"/>
        <v>Bush, George H.W.</v>
      </c>
      <c r="V1627" t="str">
        <f>_xlfn.XLOOKUP(INDEX('state-winning-votes'!$A$1:$L$53,MATCH($C1627,'state-winning-votes'!$A:$A,0),MATCH($A1627,'state-winning-votes'!$A$2:$L$2,0)),$L:$L,$H:$H)</f>
        <v>Bush, George H.W.</v>
      </c>
      <c r="W1627" t="str">
        <f>VLOOKUP(A1627,'national-winners'!$A$2:$B$13,2,0)</f>
        <v>Clinton, Bill</v>
      </c>
      <c r="X1627" t="str">
        <f t="shared" si="77"/>
        <v xml:space="preserve"> George H.W. Bush (W)</v>
      </c>
    </row>
    <row r="1628" spans="1:24" x14ac:dyDescent="0.25">
      <c r="A1628">
        <v>1992</v>
      </c>
      <c r="B1628" t="s">
        <v>145</v>
      </c>
      <c r="C1628" t="s">
        <v>146</v>
      </c>
      <c r="D1628">
        <v>49</v>
      </c>
      <c r="E1628">
        <v>87</v>
      </c>
      <c r="F1628">
        <v>67</v>
      </c>
      <c r="G1628" t="s">
        <v>16</v>
      </c>
      <c r="H1628" t="s">
        <v>215</v>
      </c>
      <c r="I1628" t="str">
        <f t="shared" si="75"/>
        <v>Warren, James ""Mac""(L)</v>
      </c>
      <c r="J1628" t="s">
        <v>37</v>
      </c>
      <c r="K1628" t="b">
        <v>0</v>
      </c>
      <c r="L1628">
        <v>200</v>
      </c>
      <c r="M1628">
        <v>743998</v>
      </c>
      <c r="N1628">
        <v>20171015</v>
      </c>
      <c r="O1628" t="s">
        <v>19</v>
      </c>
      <c r="P1628" t="str">
        <f>IF(VLOOKUP(A1628,'national-winners'!$A$2:$B$13,2,0)=H1628,"W","L")</f>
        <v>L</v>
      </c>
      <c r="Q1628">
        <f>MATCH(C1628,'state-winning-votes'!A:A,0)</f>
        <v>47</v>
      </c>
      <c r="R1628">
        <f>MATCH(A1628,'state-winning-votes'!$A$2:$L$2,0)</f>
        <v>6</v>
      </c>
      <c r="S1628" cm="1">
        <f t="array" ref="S1628">INDEX('state-winning-votes'!$A$1:$L$53,$Q1628,$R1628)</f>
        <v>322632</v>
      </c>
      <c r="T1628">
        <f>INDEX('state-winning-votes'!$A$1:$L$53,MATCH($C1628,'state-winning-votes'!$A:$A,0),MATCH($A1628,'state-winning-votes'!$A$2:$L$2,0))</f>
        <v>322632</v>
      </c>
      <c r="U1628" t="str">
        <f t="shared" si="76"/>
        <v>Bush, George H.W.</v>
      </c>
      <c r="V1628" t="str">
        <f>_xlfn.XLOOKUP(INDEX('state-winning-votes'!$A$1:$L$53,MATCH($C1628,'state-winning-votes'!$A:$A,0),MATCH($A1628,'state-winning-votes'!$A$2:$L$2,0)),$L:$L,$H:$H)</f>
        <v>Bush, George H.W.</v>
      </c>
      <c r="W1628" t="str">
        <f>VLOOKUP(A1628,'national-winners'!$A$2:$B$13,2,0)</f>
        <v>Clinton, Bill</v>
      </c>
      <c r="X1628" t="str">
        <f t="shared" si="77"/>
        <v xml:space="preserve"> George H.W. Bush (W)</v>
      </c>
    </row>
    <row r="1629" spans="1:24" x14ac:dyDescent="0.25">
      <c r="A1629">
        <v>1992</v>
      </c>
      <c r="B1629" t="s">
        <v>145</v>
      </c>
      <c r="C1629" t="s">
        <v>146</v>
      </c>
      <c r="D1629">
        <v>49</v>
      </c>
      <c r="E1629">
        <v>87</v>
      </c>
      <c r="F1629">
        <v>67</v>
      </c>
      <c r="G1629" t="s">
        <v>16</v>
      </c>
      <c r="H1629" t="s">
        <v>240</v>
      </c>
      <c r="I1629" t="str">
        <f t="shared" si="75"/>
        <v>Daniels, Ron(L)</v>
      </c>
      <c r="J1629" t="s">
        <v>247</v>
      </c>
      <c r="K1629" t="b">
        <v>0</v>
      </c>
      <c r="L1629">
        <v>177</v>
      </c>
      <c r="M1629">
        <v>743998</v>
      </c>
      <c r="N1629">
        <v>20171015</v>
      </c>
      <c r="O1629" t="s">
        <v>19</v>
      </c>
      <c r="P1629" t="str">
        <f>IF(VLOOKUP(A1629,'national-winners'!$A$2:$B$13,2,0)=H1629,"W","L")</f>
        <v>L</v>
      </c>
      <c r="Q1629">
        <f>MATCH(C1629,'state-winning-votes'!A:A,0)</f>
        <v>47</v>
      </c>
      <c r="R1629">
        <f>MATCH(A1629,'state-winning-votes'!$A$2:$L$2,0)</f>
        <v>6</v>
      </c>
      <c r="S1629" cm="1">
        <f t="array" ref="S1629">INDEX('state-winning-votes'!$A$1:$L$53,$Q1629,$R1629)</f>
        <v>322632</v>
      </c>
      <c r="T1629">
        <f>INDEX('state-winning-votes'!$A$1:$L$53,MATCH($C1629,'state-winning-votes'!$A:$A,0),MATCH($A1629,'state-winning-votes'!$A$2:$L$2,0))</f>
        <v>322632</v>
      </c>
      <c r="U1629" t="str">
        <f t="shared" si="76"/>
        <v>Bush, George H.W.</v>
      </c>
      <c r="V1629" t="str">
        <f>_xlfn.XLOOKUP(INDEX('state-winning-votes'!$A$1:$L$53,MATCH($C1629,'state-winning-votes'!$A:$A,0),MATCH($A1629,'state-winning-votes'!$A$2:$L$2,0)),$L:$L,$H:$H)</f>
        <v>Bush, George H.W.</v>
      </c>
      <c r="W1629" t="str">
        <f>VLOOKUP(A1629,'national-winners'!$A$2:$B$13,2,0)</f>
        <v>Clinton, Bill</v>
      </c>
      <c r="X1629" t="str">
        <f t="shared" si="77"/>
        <v xml:space="preserve"> George H.W. Bush (W)</v>
      </c>
    </row>
    <row r="1630" spans="1:24" x14ac:dyDescent="0.25">
      <c r="A1630">
        <v>1992</v>
      </c>
      <c r="B1630" t="s">
        <v>145</v>
      </c>
      <c r="C1630" t="s">
        <v>146</v>
      </c>
      <c r="D1630">
        <v>49</v>
      </c>
      <c r="E1630">
        <v>87</v>
      </c>
      <c r="F1630">
        <v>67</v>
      </c>
      <c r="G1630" t="s">
        <v>16</v>
      </c>
      <c r="H1630" t="s">
        <v>254</v>
      </c>
      <c r="I1630" t="str">
        <f t="shared" si="75"/>
        <v>Brisben, J. Quinn(L)</v>
      </c>
      <c r="J1630" t="s">
        <v>37</v>
      </c>
      <c r="K1630" t="b">
        <v>0</v>
      </c>
      <c r="L1630">
        <v>151</v>
      </c>
      <c r="M1630">
        <v>743998</v>
      </c>
      <c r="N1630">
        <v>20171015</v>
      </c>
      <c r="O1630" t="s">
        <v>19</v>
      </c>
      <c r="P1630" t="str">
        <f>IF(VLOOKUP(A1630,'national-winners'!$A$2:$B$13,2,0)=H1630,"W","L")</f>
        <v>L</v>
      </c>
      <c r="Q1630">
        <f>MATCH(C1630,'state-winning-votes'!A:A,0)</f>
        <v>47</v>
      </c>
      <c r="R1630">
        <f>MATCH(A1630,'state-winning-votes'!$A$2:$L$2,0)</f>
        <v>6</v>
      </c>
      <c r="S1630" cm="1">
        <f t="array" ref="S1630">INDEX('state-winning-votes'!$A$1:$L$53,$Q1630,$R1630)</f>
        <v>322632</v>
      </c>
      <c r="T1630">
        <f>INDEX('state-winning-votes'!$A$1:$L$53,MATCH($C1630,'state-winning-votes'!$A:$A,0),MATCH($A1630,'state-winning-votes'!$A$2:$L$2,0))</f>
        <v>322632</v>
      </c>
      <c r="U1630" t="str">
        <f t="shared" si="76"/>
        <v>Bush, George H.W.</v>
      </c>
      <c r="V1630" t="str">
        <f>_xlfn.XLOOKUP(INDEX('state-winning-votes'!$A$1:$L$53,MATCH($C1630,'state-winning-votes'!$A:$A,0),MATCH($A1630,'state-winning-votes'!$A$2:$L$2,0)),$L:$L,$H:$H)</f>
        <v>Bush, George H.W.</v>
      </c>
      <c r="W1630" t="str">
        <f>VLOOKUP(A1630,'national-winners'!$A$2:$B$13,2,0)</f>
        <v>Clinton, Bill</v>
      </c>
      <c r="X1630" t="str">
        <f t="shared" si="77"/>
        <v xml:space="preserve"> George H.W. Bush (W)</v>
      </c>
    </row>
    <row r="1631" spans="1:24" x14ac:dyDescent="0.25">
      <c r="A1631">
        <v>1992</v>
      </c>
      <c r="B1631" t="s">
        <v>148</v>
      </c>
      <c r="C1631" t="s">
        <v>149</v>
      </c>
      <c r="D1631">
        <v>50</v>
      </c>
      <c r="E1631">
        <v>13</v>
      </c>
      <c r="F1631">
        <v>6</v>
      </c>
      <c r="G1631" t="s">
        <v>16</v>
      </c>
      <c r="H1631" t="s">
        <v>230</v>
      </c>
      <c r="I1631" t="str">
        <f t="shared" si="75"/>
        <v>Clinton, Bill(W)</v>
      </c>
      <c r="J1631" t="s">
        <v>18</v>
      </c>
      <c r="K1631" t="b">
        <v>0</v>
      </c>
      <c r="L1631">
        <v>133592</v>
      </c>
      <c r="M1631">
        <v>289701</v>
      </c>
      <c r="N1631">
        <v>20171015</v>
      </c>
      <c r="O1631" t="s">
        <v>19</v>
      </c>
      <c r="P1631" t="str">
        <f>IF(VLOOKUP(A1631,'national-winners'!$A$2:$B$13,2,0)=H1631,"W","L")</f>
        <v>W</v>
      </c>
      <c r="Q1631">
        <f>MATCH(C1631,'state-winning-votes'!A:A,0)</f>
        <v>49</v>
      </c>
      <c r="R1631">
        <f>MATCH(A1631,'state-winning-votes'!$A$2:$L$2,0)</f>
        <v>6</v>
      </c>
      <c r="S1631" cm="1">
        <f t="array" ref="S1631">INDEX('state-winning-votes'!$A$1:$L$53,$Q1631,$R1631)</f>
        <v>133592</v>
      </c>
      <c r="T1631">
        <f>INDEX('state-winning-votes'!$A$1:$L$53,MATCH($C1631,'state-winning-votes'!$A:$A,0),MATCH($A1631,'state-winning-votes'!$A$2:$L$2,0))</f>
        <v>133592</v>
      </c>
      <c r="U1631" t="str">
        <f t="shared" si="76"/>
        <v>Clinton, Bill</v>
      </c>
      <c r="V1631" t="str">
        <f>_xlfn.XLOOKUP(INDEX('state-winning-votes'!$A$1:$L$53,MATCH($C1631,'state-winning-votes'!$A:$A,0),MATCH($A1631,'state-winning-votes'!$A$2:$L$2,0)),$L:$L,$H:$H)</f>
        <v>Clinton, Bill</v>
      </c>
      <c r="W1631" t="str">
        <f>VLOOKUP(A1631,'national-winners'!$A$2:$B$13,2,0)</f>
        <v>Clinton, Bill</v>
      </c>
      <c r="X1631" t="str">
        <f t="shared" si="77"/>
        <v xml:space="preserve"> Bill Clinton (W)</v>
      </c>
    </row>
    <row r="1632" spans="1:24" x14ac:dyDescent="0.25">
      <c r="A1632">
        <v>1992</v>
      </c>
      <c r="B1632" t="s">
        <v>148</v>
      </c>
      <c r="C1632" t="s">
        <v>149</v>
      </c>
      <c r="D1632">
        <v>50</v>
      </c>
      <c r="E1632">
        <v>13</v>
      </c>
      <c r="F1632">
        <v>6</v>
      </c>
      <c r="G1632" t="s">
        <v>16</v>
      </c>
      <c r="H1632" t="s">
        <v>207</v>
      </c>
      <c r="I1632" t="str">
        <f t="shared" si="75"/>
        <v>Bush, George H.W.(L)</v>
      </c>
      <c r="J1632" t="s">
        <v>21</v>
      </c>
      <c r="K1632" t="b">
        <v>0</v>
      </c>
      <c r="L1632">
        <v>88122</v>
      </c>
      <c r="M1632">
        <v>289701</v>
      </c>
      <c r="N1632">
        <v>20171015</v>
      </c>
      <c r="O1632" t="s">
        <v>19</v>
      </c>
      <c r="P1632" t="str">
        <f>IF(VLOOKUP(A1632,'national-winners'!$A$2:$B$13,2,0)=H1632,"W","L")</f>
        <v>L</v>
      </c>
      <c r="Q1632">
        <f>MATCH(C1632,'state-winning-votes'!A:A,0)</f>
        <v>49</v>
      </c>
      <c r="R1632">
        <f>MATCH(A1632,'state-winning-votes'!$A$2:$L$2,0)</f>
        <v>6</v>
      </c>
      <c r="S1632" cm="1">
        <f t="array" ref="S1632">INDEX('state-winning-votes'!$A$1:$L$53,$Q1632,$R1632)</f>
        <v>133592</v>
      </c>
      <c r="T1632">
        <f>INDEX('state-winning-votes'!$A$1:$L$53,MATCH($C1632,'state-winning-votes'!$A:$A,0),MATCH($A1632,'state-winning-votes'!$A$2:$L$2,0))</f>
        <v>133592</v>
      </c>
      <c r="U1632" t="str">
        <f t="shared" si="76"/>
        <v>Clinton, Bill</v>
      </c>
      <c r="V1632" t="str">
        <f>_xlfn.XLOOKUP(INDEX('state-winning-votes'!$A$1:$L$53,MATCH($C1632,'state-winning-votes'!$A:$A,0),MATCH($A1632,'state-winning-votes'!$A$2:$L$2,0)),$L:$L,$H:$H)</f>
        <v>Clinton, Bill</v>
      </c>
      <c r="W1632" t="str">
        <f>VLOOKUP(A1632,'national-winners'!$A$2:$B$13,2,0)</f>
        <v>Clinton, Bill</v>
      </c>
      <c r="X1632" t="str">
        <f t="shared" si="77"/>
        <v xml:space="preserve"> Bill Clinton (W)</v>
      </c>
    </row>
    <row r="1633" spans="1:24" x14ac:dyDescent="0.25">
      <c r="A1633">
        <v>1992</v>
      </c>
      <c r="B1633" t="s">
        <v>148</v>
      </c>
      <c r="C1633" t="s">
        <v>149</v>
      </c>
      <c r="D1633">
        <v>50</v>
      </c>
      <c r="E1633">
        <v>13</v>
      </c>
      <c r="F1633">
        <v>6</v>
      </c>
      <c r="G1633" t="s">
        <v>16</v>
      </c>
      <c r="H1633" t="s">
        <v>231</v>
      </c>
      <c r="I1633" t="str">
        <f t="shared" si="75"/>
        <v>Perot, Ross(L)</v>
      </c>
      <c r="J1633" t="s">
        <v>35</v>
      </c>
      <c r="K1633" t="b">
        <v>0</v>
      </c>
      <c r="L1633">
        <v>65991</v>
      </c>
      <c r="M1633">
        <v>289701</v>
      </c>
      <c r="N1633">
        <v>20171015</v>
      </c>
      <c r="O1633" t="s">
        <v>19</v>
      </c>
      <c r="P1633" t="str">
        <f>IF(VLOOKUP(A1633,'national-winners'!$A$2:$B$13,2,0)=H1633,"W","L")</f>
        <v>L</v>
      </c>
      <c r="Q1633">
        <f>MATCH(C1633,'state-winning-votes'!A:A,0)</f>
        <v>49</v>
      </c>
      <c r="R1633">
        <f>MATCH(A1633,'state-winning-votes'!$A$2:$L$2,0)</f>
        <v>6</v>
      </c>
      <c r="S1633" cm="1">
        <f t="array" ref="S1633">INDEX('state-winning-votes'!$A$1:$L$53,$Q1633,$R1633)</f>
        <v>133592</v>
      </c>
      <c r="T1633">
        <f>INDEX('state-winning-votes'!$A$1:$L$53,MATCH($C1633,'state-winning-votes'!$A:$A,0),MATCH($A1633,'state-winning-votes'!$A$2:$L$2,0))</f>
        <v>133592</v>
      </c>
      <c r="U1633" t="str">
        <f t="shared" si="76"/>
        <v>Clinton, Bill</v>
      </c>
      <c r="V1633" t="str">
        <f>_xlfn.XLOOKUP(INDEX('state-winning-votes'!$A$1:$L$53,MATCH($C1633,'state-winning-votes'!$A:$A,0),MATCH($A1633,'state-winning-votes'!$A$2:$L$2,0)),$L:$L,$H:$H)</f>
        <v>Clinton, Bill</v>
      </c>
      <c r="W1633" t="str">
        <f>VLOOKUP(A1633,'national-winners'!$A$2:$B$13,2,0)</f>
        <v>Clinton, Bill</v>
      </c>
      <c r="X1633" t="str">
        <f t="shared" si="77"/>
        <v xml:space="preserve"> Bill Clinton (W)</v>
      </c>
    </row>
    <row r="1634" spans="1:24" x14ac:dyDescent="0.25">
      <c r="A1634">
        <v>1992</v>
      </c>
      <c r="B1634" t="s">
        <v>148</v>
      </c>
      <c r="C1634" t="s">
        <v>149</v>
      </c>
      <c r="D1634">
        <v>50</v>
      </c>
      <c r="E1634">
        <v>13</v>
      </c>
      <c r="F1634">
        <v>6</v>
      </c>
      <c r="G1634" t="s">
        <v>16</v>
      </c>
      <c r="H1634" t="s">
        <v>232</v>
      </c>
      <c r="I1634" t="str">
        <f t="shared" si="75"/>
        <v>Marrou, Andre(L)</v>
      </c>
      <c r="J1634" t="s">
        <v>29</v>
      </c>
      <c r="K1634" t="b">
        <v>0</v>
      </c>
      <c r="L1634">
        <v>501</v>
      </c>
      <c r="M1634">
        <v>289701</v>
      </c>
      <c r="N1634">
        <v>20171015</v>
      </c>
      <c r="O1634" t="s">
        <v>19</v>
      </c>
      <c r="P1634" t="str">
        <f>IF(VLOOKUP(A1634,'national-winners'!$A$2:$B$13,2,0)=H1634,"W","L")</f>
        <v>L</v>
      </c>
      <c r="Q1634">
        <f>MATCH(C1634,'state-winning-votes'!A:A,0)</f>
        <v>49</v>
      </c>
      <c r="R1634">
        <f>MATCH(A1634,'state-winning-votes'!$A$2:$L$2,0)</f>
        <v>6</v>
      </c>
      <c r="S1634" cm="1">
        <f t="array" ref="S1634">INDEX('state-winning-votes'!$A$1:$L$53,$Q1634,$R1634)</f>
        <v>133592</v>
      </c>
      <c r="T1634">
        <f>INDEX('state-winning-votes'!$A$1:$L$53,MATCH($C1634,'state-winning-votes'!$A:$A,0),MATCH($A1634,'state-winning-votes'!$A$2:$L$2,0))</f>
        <v>133592</v>
      </c>
      <c r="U1634" t="str">
        <f t="shared" si="76"/>
        <v>Clinton, Bill</v>
      </c>
      <c r="V1634" t="str">
        <f>_xlfn.XLOOKUP(INDEX('state-winning-votes'!$A$1:$L$53,MATCH($C1634,'state-winning-votes'!$A:$A,0),MATCH($A1634,'state-winning-votes'!$A$2:$L$2,0)),$L:$L,$H:$H)</f>
        <v>Clinton, Bill</v>
      </c>
      <c r="W1634" t="str">
        <f>VLOOKUP(A1634,'national-winners'!$A$2:$B$13,2,0)</f>
        <v>Clinton, Bill</v>
      </c>
      <c r="X1634" t="str">
        <f t="shared" si="77"/>
        <v xml:space="preserve"> Bill Clinton (W)</v>
      </c>
    </row>
    <row r="1635" spans="1:24" x14ac:dyDescent="0.25">
      <c r="A1635">
        <v>1992</v>
      </c>
      <c r="B1635" t="s">
        <v>148</v>
      </c>
      <c r="C1635" t="s">
        <v>149</v>
      </c>
      <c r="D1635">
        <v>50</v>
      </c>
      <c r="E1635">
        <v>13</v>
      </c>
      <c r="F1635">
        <v>6</v>
      </c>
      <c r="G1635" t="s">
        <v>16</v>
      </c>
      <c r="I1635" t="str">
        <f t="shared" si="75"/>
        <v>(L)</v>
      </c>
      <c r="K1635" t="b">
        <v>1</v>
      </c>
      <c r="L1635">
        <v>488</v>
      </c>
      <c r="M1635">
        <v>289701</v>
      </c>
      <c r="N1635">
        <v>20171015</v>
      </c>
      <c r="O1635" t="s">
        <v>19</v>
      </c>
      <c r="P1635" t="str">
        <f>IF(VLOOKUP(A1635,'national-winners'!$A$2:$B$13,2,0)=H1635,"W","L")</f>
        <v>L</v>
      </c>
      <c r="Q1635">
        <f>MATCH(C1635,'state-winning-votes'!A:A,0)</f>
        <v>49</v>
      </c>
      <c r="R1635">
        <f>MATCH(A1635,'state-winning-votes'!$A$2:$L$2,0)</f>
        <v>6</v>
      </c>
      <c r="S1635" cm="1">
        <f t="array" ref="S1635">INDEX('state-winning-votes'!$A$1:$L$53,$Q1635,$R1635)</f>
        <v>133592</v>
      </c>
      <c r="T1635">
        <f>INDEX('state-winning-votes'!$A$1:$L$53,MATCH($C1635,'state-winning-votes'!$A:$A,0),MATCH($A1635,'state-winning-votes'!$A$2:$L$2,0))</f>
        <v>133592</v>
      </c>
      <c r="U1635" t="str">
        <f t="shared" si="76"/>
        <v>Clinton, Bill</v>
      </c>
      <c r="V1635" t="str">
        <f>_xlfn.XLOOKUP(INDEX('state-winning-votes'!$A$1:$L$53,MATCH($C1635,'state-winning-votes'!$A:$A,0),MATCH($A1635,'state-winning-votes'!$A$2:$L$2,0)),$L:$L,$H:$H)</f>
        <v>Clinton, Bill</v>
      </c>
      <c r="W1635" t="str">
        <f>VLOOKUP(A1635,'national-winners'!$A$2:$B$13,2,0)</f>
        <v>Clinton, Bill</v>
      </c>
      <c r="X1635" t="str">
        <f t="shared" si="77"/>
        <v xml:space="preserve"> Bill Clinton (W)</v>
      </c>
    </row>
    <row r="1636" spans="1:24" x14ac:dyDescent="0.25">
      <c r="A1636">
        <v>1992</v>
      </c>
      <c r="B1636" t="s">
        <v>148</v>
      </c>
      <c r="C1636" t="s">
        <v>149</v>
      </c>
      <c r="D1636">
        <v>50</v>
      </c>
      <c r="E1636">
        <v>13</v>
      </c>
      <c r="F1636">
        <v>6</v>
      </c>
      <c r="G1636" t="s">
        <v>16</v>
      </c>
      <c r="H1636" t="s">
        <v>59</v>
      </c>
      <c r="I1636" t="str">
        <f t="shared" si="75"/>
        <v>Other(L)</v>
      </c>
      <c r="J1636" t="s">
        <v>229</v>
      </c>
      <c r="K1636" t="b">
        <v>0</v>
      </c>
      <c r="L1636">
        <v>329</v>
      </c>
      <c r="M1636">
        <v>289701</v>
      </c>
      <c r="N1636">
        <v>20171015</v>
      </c>
      <c r="O1636" t="s">
        <v>19</v>
      </c>
      <c r="P1636" t="str">
        <f>IF(VLOOKUP(A1636,'national-winners'!$A$2:$B$13,2,0)=H1636,"W","L")</f>
        <v>L</v>
      </c>
      <c r="Q1636">
        <f>MATCH(C1636,'state-winning-votes'!A:A,0)</f>
        <v>49</v>
      </c>
      <c r="R1636">
        <f>MATCH(A1636,'state-winning-votes'!$A$2:$L$2,0)</f>
        <v>6</v>
      </c>
      <c r="S1636" cm="1">
        <f t="array" ref="S1636">INDEX('state-winning-votes'!$A$1:$L$53,$Q1636,$R1636)</f>
        <v>133592</v>
      </c>
      <c r="T1636">
        <f>INDEX('state-winning-votes'!$A$1:$L$53,MATCH($C1636,'state-winning-votes'!$A:$A,0),MATCH($A1636,'state-winning-votes'!$A$2:$L$2,0))</f>
        <v>133592</v>
      </c>
      <c r="U1636" t="str">
        <f t="shared" si="76"/>
        <v>Clinton, Bill</v>
      </c>
      <c r="V1636" t="str">
        <f>_xlfn.XLOOKUP(INDEX('state-winning-votes'!$A$1:$L$53,MATCH($C1636,'state-winning-votes'!$A:$A,0),MATCH($A1636,'state-winning-votes'!$A$2:$L$2,0)),$L:$L,$H:$H)</f>
        <v>Clinton, Bill</v>
      </c>
      <c r="W1636" t="str">
        <f>VLOOKUP(A1636,'national-winners'!$A$2:$B$13,2,0)</f>
        <v>Clinton, Bill</v>
      </c>
      <c r="X1636" t="str">
        <f t="shared" si="77"/>
        <v xml:space="preserve"> Bill Clinton (W)</v>
      </c>
    </row>
    <row r="1637" spans="1:24" x14ac:dyDescent="0.25">
      <c r="A1637">
        <v>1992</v>
      </c>
      <c r="B1637" t="s">
        <v>148</v>
      </c>
      <c r="C1637" t="s">
        <v>149</v>
      </c>
      <c r="D1637">
        <v>50</v>
      </c>
      <c r="E1637">
        <v>13</v>
      </c>
      <c r="F1637">
        <v>6</v>
      </c>
      <c r="G1637" t="s">
        <v>16</v>
      </c>
      <c r="H1637" t="s">
        <v>236</v>
      </c>
      <c r="I1637" t="str">
        <f t="shared" si="75"/>
        <v>Hagelin, John(L)</v>
      </c>
      <c r="J1637" t="s">
        <v>237</v>
      </c>
      <c r="K1637" t="b">
        <v>0</v>
      </c>
      <c r="L1637">
        <v>315</v>
      </c>
      <c r="M1637">
        <v>289701</v>
      </c>
      <c r="N1637">
        <v>20171015</v>
      </c>
      <c r="O1637" t="s">
        <v>19</v>
      </c>
      <c r="P1637" t="str">
        <f>IF(VLOOKUP(A1637,'national-winners'!$A$2:$B$13,2,0)=H1637,"W","L")</f>
        <v>L</v>
      </c>
      <c r="Q1637">
        <f>MATCH(C1637,'state-winning-votes'!A:A,0)</f>
        <v>49</v>
      </c>
      <c r="R1637">
        <f>MATCH(A1637,'state-winning-votes'!$A$2:$L$2,0)</f>
        <v>6</v>
      </c>
      <c r="S1637" cm="1">
        <f t="array" ref="S1637">INDEX('state-winning-votes'!$A$1:$L$53,$Q1637,$R1637)</f>
        <v>133592</v>
      </c>
      <c r="T1637">
        <f>INDEX('state-winning-votes'!$A$1:$L$53,MATCH($C1637,'state-winning-votes'!$A:$A,0),MATCH($A1637,'state-winning-votes'!$A$2:$L$2,0))</f>
        <v>133592</v>
      </c>
      <c r="U1637" t="str">
        <f t="shared" si="76"/>
        <v>Clinton, Bill</v>
      </c>
      <c r="V1637" t="str">
        <f>_xlfn.XLOOKUP(INDEX('state-winning-votes'!$A$1:$L$53,MATCH($C1637,'state-winning-votes'!$A:$A,0),MATCH($A1637,'state-winning-votes'!$A$2:$L$2,0)),$L:$L,$H:$H)</f>
        <v>Clinton, Bill</v>
      </c>
      <c r="W1637" t="str">
        <f>VLOOKUP(A1637,'national-winners'!$A$2:$B$13,2,0)</f>
        <v>Clinton, Bill</v>
      </c>
      <c r="X1637" t="str">
        <f t="shared" si="77"/>
        <v xml:space="preserve"> Bill Clinton (W)</v>
      </c>
    </row>
    <row r="1638" spans="1:24" x14ac:dyDescent="0.25">
      <c r="A1638">
        <v>1992</v>
      </c>
      <c r="B1638" t="s">
        <v>148</v>
      </c>
      <c r="C1638" t="s">
        <v>149</v>
      </c>
      <c r="D1638">
        <v>50</v>
      </c>
      <c r="E1638">
        <v>13</v>
      </c>
      <c r="F1638">
        <v>6</v>
      </c>
      <c r="G1638" t="s">
        <v>16</v>
      </c>
      <c r="H1638" t="s">
        <v>238</v>
      </c>
      <c r="I1638" t="str">
        <f t="shared" si="75"/>
        <v>Phillips, Howard(L)</v>
      </c>
      <c r="J1638" t="s">
        <v>239</v>
      </c>
      <c r="K1638" t="b">
        <v>0</v>
      </c>
      <c r="L1638">
        <v>124</v>
      </c>
      <c r="M1638">
        <v>289701</v>
      </c>
      <c r="N1638">
        <v>20171015</v>
      </c>
      <c r="O1638" t="s">
        <v>19</v>
      </c>
      <c r="P1638" t="str">
        <f>IF(VLOOKUP(A1638,'national-winners'!$A$2:$B$13,2,0)=H1638,"W","L")</f>
        <v>L</v>
      </c>
      <c r="Q1638">
        <f>MATCH(C1638,'state-winning-votes'!A:A,0)</f>
        <v>49</v>
      </c>
      <c r="R1638">
        <f>MATCH(A1638,'state-winning-votes'!$A$2:$L$2,0)</f>
        <v>6</v>
      </c>
      <c r="S1638" cm="1">
        <f t="array" ref="S1638">INDEX('state-winning-votes'!$A$1:$L$53,$Q1638,$R1638)</f>
        <v>133592</v>
      </c>
      <c r="T1638">
        <f>INDEX('state-winning-votes'!$A$1:$L$53,MATCH($C1638,'state-winning-votes'!$A:$A,0),MATCH($A1638,'state-winning-votes'!$A$2:$L$2,0))</f>
        <v>133592</v>
      </c>
      <c r="U1638" t="str">
        <f t="shared" si="76"/>
        <v>Clinton, Bill</v>
      </c>
      <c r="V1638" t="str">
        <f>_xlfn.XLOOKUP(INDEX('state-winning-votes'!$A$1:$L$53,MATCH($C1638,'state-winning-votes'!$A:$A,0),MATCH($A1638,'state-winning-votes'!$A$2:$L$2,0)),$L:$L,$H:$H)</f>
        <v>Clinton, Bill</v>
      </c>
      <c r="W1638" t="str">
        <f>VLOOKUP(A1638,'national-winners'!$A$2:$B$13,2,0)</f>
        <v>Clinton, Bill</v>
      </c>
      <c r="X1638" t="str">
        <f t="shared" si="77"/>
        <v xml:space="preserve"> Bill Clinton (W)</v>
      </c>
    </row>
    <row r="1639" spans="1:24" x14ac:dyDescent="0.25">
      <c r="A1639">
        <v>1992</v>
      </c>
      <c r="B1639" t="s">
        <v>148</v>
      </c>
      <c r="C1639" t="s">
        <v>149</v>
      </c>
      <c r="D1639">
        <v>50</v>
      </c>
      <c r="E1639">
        <v>13</v>
      </c>
      <c r="F1639">
        <v>6</v>
      </c>
      <c r="G1639" t="s">
        <v>16</v>
      </c>
      <c r="H1639" t="s">
        <v>210</v>
      </c>
      <c r="I1639" t="str">
        <f t="shared" si="75"/>
        <v>Fulani, Lenora(L)</v>
      </c>
      <c r="J1639" t="s">
        <v>211</v>
      </c>
      <c r="K1639" t="b">
        <v>0</v>
      </c>
      <c r="L1639">
        <v>100</v>
      </c>
      <c r="M1639">
        <v>289701</v>
      </c>
      <c r="N1639">
        <v>20171015</v>
      </c>
      <c r="O1639" t="s">
        <v>19</v>
      </c>
      <c r="P1639" t="str">
        <f>IF(VLOOKUP(A1639,'national-winners'!$A$2:$B$13,2,0)=H1639,"W","L")</f>
        <v>L</v>
      </c>
      <c r="Q1639">
        <f>MATCH(C1639,'state-winning-votes'!A:A,0)</f>
        <v>49</v>
      </c>
      <c r="R1639">
        <f>MATCH(A1639,'state-winning-votes'!$A$2:$L$2,0)</f>
        <v>6</v>
      </c>
      <c r="S1639" cm="1">
        <f t="array" ref="S1639">INDEX('state-winning-votes'!$A$1:$L$53,$Q1639,$R1639)</f>
        <v>133592</v>
      </c>
      <c r="T1639">
        <f>INDEX('state-winning-votes'!$A$1:$L$53,MATCH($C1639,'state-winning-votes'!$A:$A,0),MATCH($A1639,'state-winning-votes'!$A$2:$L$2,0))</f>
        <v>133592</v>
      </c>
      <c r="U1639" t="str">
        <f t="shared" si="76"/>
        <v>Clinton, Bill</v>
      </c>
      <c r="V1639" t="str">
        <f>_xlfn.XLOOKUP(INDEX('state-winning-votes'!$A$1:$L$53,MATCH($C1639,'state-winning-votes'!$A:$A,0),MATCH($A1639,'state-winning-votes'!$A$2:$L$2,0)),$L:$L,$H:$H)</f>
        <v>Clinton, Bill</v>
      </c>
      <c r="W1639" t="str">
        <f>VLOOKUP(A1639,'national-winners'!$A$2:$B$13,2,0)</f>
        <v>Clinton, Bill</v>
      </c>
      <c r="X1639" t="str">
        <f t="shared" si="77"/>
        <v xml:space="preserve"> Bill Clinton (W)</v>
      </c>
    </row>
    <row r="1640" spans="1:24" x14ac:dyDescent="0.25">
      <c r="A1640">
        <v>1992</v>
      </c>
      <c r="B1640" t="s">
        <v>148</v>
      </c>
      <c r="C1640" t="s">
        <v>149</v>
      </c>
      <c r="D1640">
        <v>50</v>
      </c>
      <c r="E1640">
        <v>13</v>
      </c>
      <c r="F1640">
        <v>6</v>
      </c>
      <c r="G1640" t="s">
        <v>16</v>
      </c>
      <c r="H1640" t="s">
        <v>215</v>
      </c>
      <c r="I1640" t="str">
        <f t="shared" si="75"/>
        <v>Warren, James ""Mac""(L)</v>
      </c>
      <c r="J1640" t="s">
        <v>37</v>
      </c>
      <c r="K1640" t="b">
        <v>0</v>
      </c>
      <c r="L1640">
        <v>82</v>
      </c>
      <c r="M1640">
        <v>289701</v>
      </c>
      <c r="N1640">
        <v>20171015</v>
      </c>
      <c r="O1640" t="s">
        <v>19</v>
      </c>
      <c r="P1640" t="str">
        <f>IF(VLOOKUP(A1640,'national-winners'!$A$2:$B$13,2,0)=H1640,"W","L")</f>
        <v>L</v>
      </c>
      <c r="Q1640">
        <f>MATCH(C1640,'state-winning-votes'!A:A,0)</f>
        <v>49</v>
      </c>
      <c r="R1640">
        <f>MATCH(A1640,'state-winning-votes'!$A$2:$L$2,0)</f>
        <v>6</v>
      </c>
      <c r="S1640" cm="1">
        <f t="array" ref="S1640">INDEX('state-winning-votes'!$A$1:$L$53,$Q1640,$R1640)</f>
        <v>133592</v>
      </c>
      <c r="T1640">
        <f>INDEX('state-winning-votes'!$A$1:$L$53,MATCH($C1640,'state-winning-votes'!$A:$A,0),MATCH($A1640,'state-winning-votes'!$A$2:$L$2,0))</f>
        <v>133592</v>
      </c>
      <c r="U1640" t="str">
        <f t="shared" si="76"/>
        <v>Clinton, Bill</v>
      </c>
      <c r="V1640" t="str">
        <f>_xlfn.XLOOKUP(INDEX('state-winning-votes'!$A$1:$L$53,MATCH($C1640,'state-winning-votes'!$A:$A,0),MATCH($A1640,'state-winning-votes'!$A$2:$L$2,0)),$L:$L,$H:$H)</f>
        <v>Clinton, Bill</v>
      </c>
      <c r="W1640" t="str">
        <f>VLOOKUP(A1640,'national-winners'!$A$2:$B$13,2,0)</f>
        <v>Clinton, Bill</v>
      </c>
      <c r="X1640" t="str">
        <f t="shared" si="77"/>
        <v xml:space="preserve"> Bill Clinton (W)</v>
      </c>
    </row>
    <row r="1641" spans="1:24" x14ac:dyDescent="0.25">
      <c r="A1641">
        <v>1992</v>
      </c>
      <c r="B1641" t="s">
        <v>148</v>
      </c>
      <c r="C1641" t="s">
        <v>149</v>
      </c>
      <c r="D1641">
        <v>50</v>
      </c>
      <c r="E1641">
        <v>13</v>
      </c>
      <c r="F1641">
        <v>6</v>
      </c>
      <c r="G1641" t="s">
        <v>16</v>
      </c>
      <c r="H1641" t="s">
        <v>48</v>
      </c>
      <c r="I1641" t="str">
        <f t="shared" si="75"/>
        <v>Larouche, Lyndon, Jr.(L)</v>
      </c>
      <c r="J1641" t="s">
        <v>266</v>
      </c>
      <c r="K1641" t="b">
        <v>0</v>
      </c>
      <c r="L1641">
        <v>57</v>
      </c>
      <c r="M1641">
        <v>289701</v>
      </c>
      <c r="N1641">
        <v>20171015</v>
      </c>
      <c r="O1641" t="s">
        <v>19</v>
      </c>
      <c r="P1641" t="str">
        <f>IF(VLOOKUP(A1641,'national-winners'!$A$2:$B$13,2,0)=H1641,"W","L")</f>
        <v>L</v>
      </c>
      <c r="Q1641">
        <f>MATCH(C1641,'state-winning-votes'!A:A,0)</f>
        <v>49</v>
      </c>
      <c r="R1641">
        <f>MATCH(A1641,'state-winning-votes'!$A$2:$L$2,0)</f>
        <v>6</v>
      </c>
      <c r="S1641" cm="1">
        <f t="array" ref="S1641">INDEX('state-winning-votes'!$A$1:$L$53,$Q1641,$R1641)</f>
        <v>133592</v>
      </c>
      <c r="T1641">
        <f>INDEX('state-winning-votes'!$A$1:$L$53,MATCH($C1641,'state-winning-votes'!$A:$A,0),MATCH($A1641,'state-winning-votes'!$A$2:$L$2,0))</f>
        <v>133592</v>
      </c>
      <c r="U1641" t="str">
        <f t="shared" si="76"/>
        <v>Clinton, Bill</v>
      </c>
      <c r="V1641" t="str">
        <f>_xlfn.XLOOKUP(INDEX('state-winning-votes'!$A$1:$L$53,MATCH($C1641,'state-winning-votes'!$A:$A,0),MATCH($A1641,'state-winning-votes'!$A$2:$L$2,0)),$L:$L,$H:$H)</f>
        <v>Clinton, Bill</v>
      </c>
      <c r="W1641" t="str">
        <f>VLOOKUP(A1641,'national-winners'!$A$2:$B$13,2,0)</f>
        <v>Clinton, Bill</v>
      </c>
      <c r="X1641" t="str">
        <f t="shared" si="77"/>
        <v xml:space="preserve"> Bill Clinton (W)</v>
      </c>
    </row>
    <row r="1642" spans="1:24" x14ac:dyDescent="0.25">
      <c r="A1642">
        <v>1992</v>
      </c>
      <c r="B1642" t="s">
        <v>150</v>
      </c>
      <c r="C1642" t="s">
        <v>151</v>
      </c>
      <c r="D1642">
        <v>51</v>
      </c>
      <c r="E1642">
        <v>54</v>
      </c>
      <c r="F1642">
        <v>40</v>
      </c>
      <c r="G1642" t="s">
        <v>16</v>
      </c>
      <c r="H1642" t="s">
        <v>207</v>
      </c>
      <c r="I1642" t="str">
        <f t="shared" si="75"/>
        <v>Bush, George H.W.(L)</v>
      </c>
      <c r="J1642" t="s">
        <v>21</v>
      </c>
      <c r="K1642" t="b">
        <v>0</v>
      </c>
      <c r="L1642">
        <v>1150517</v>
      </c>
      <c r="M1642">
        <v>2559129</v>
      </c>
      <c r="N1642">
        <v>20171015</v>
      </c>
      <c r="O1642" t="s">
        <v>19</v>
      </c>
      <c r="P1642" t="str">
        <f>IF(VLOOKUP(A1642,'national-winners'!$A$2:$B$13,2,0)=H1642,"W","L")</f>
        <v>L</v>
      </c>
      <c r="Q1642">
        <f>MATCH(C1642,'state-winning-votes'!A:A,0)</f>
        <v>48</v>
      </c>
      <c r="R1642">
        <f>MATCH(A1642,'state-winning-votes'!$A$2:$L$2,0)</f>
        <v>6</v>
      </c>
      <c r="S1642" cm="1">
        <f t="array" ref="S1642">INDEX('state-winning-votes'!$A$1:$L$53,$Q1642,$R1642)</f>
        <v>1150517</v>
      </c>
      <c r="T1642">
        <f>INDEX('state-winning-votes'!$A$1:$L$53,MATCH($C1642,'state-winning-votes'!$A:$A,0),MATCH($A1642,'state-winning-votes'!$A$2:$L$2,0))</f>
        <v>1150517</v>
      </c>
      <c r="U1642" t="str">
        <f t="shared" si="76"/>
        <v>Bush, George H.W.</v>
      </c>
      <c r="V1642" t="str">
        <f>_xlfn.XLOOKUP(INDEX('state-winning-votes'!$A$1:$L$53,MATCH($C1642,'state-winning-votes'!$A:$A,0),MATCH($A1642,'state-winning-votes'!$A$2:$L$2,0)),$L:$L,$H:$H)</f>
        <v>Bush, George H.W.</v>
      </c>
      <c r="W1642" t="str">
        <f>VLOOKUP(A1642,'national-winners'!$A$2:$B$13,2,0)</f>
        <v>Clinton, Bill</v>
      </c>
      <c r="X1642" t="str">
        <f t="shared" si="77"/>
        <v xml:space="preserve"> George H.W. Bush (W)</v>
      </c>
    </row>
    <row r="1643" spans="1:24" x14ac:dyDescent="0.25">
      <c r="A1643">
        <v>1992</v>
      </c>
      <c r="B1643" t="s">
        <v>150</v>
      </c>
      <c r="C1643" t="s">
        <v>151</v>
      </c>
      <c r="D1643">
        <v>51</v>
      </c>
      <c r="E1643">
        <v>54</v>
      </c>
      <c r="F1643">
        <v>40</v>
      </c>
      <c r="G1643" t="s">
        <v>16</v>
      </c>
      <c r="H1643" t="s">
        <v>230</v>
      </c>
      <c r="I1643" t="str">
        <f t="shared" si="75"/>
        <v>Clinton, Bill(W)</v>
      </c>
      <c r="J1643" t="s">
        <v>18</v>
      </c>
      <c r="K1643" t="b">
        <v>0</v>
      </c>
      <c r="L1643">
        <v>1038650</v>
      </c>
      <c r="M1643">
        <v>2559129</v>
      </c>
      <c r="N1643">
        <v>20171015</v>
      </c>
      <c r="O1643" t="s">
        <v>19</v>
      </c>
      <c r="P1643" t="str">
        <f>IF(VLOOKUP(A1643,'national-winners'!$A$2:$B$13,2,0)=H1643,"W","L")</f>
        <v>W</v>
      </c>
      <c r="Q1643">
        <f>MATCH(C1643,'state-winning-votes'!A:A,0)</f>
        <v>48</v>
      </c>
      <c r="R1643">
        <f>MATCH(A1643,'state-winning-votes'!$A$2:$L$2,0)</f>
        <v>6</v>
      </c>
      <c r="S1643" cm="1">
        <f t="array" ref="S1643">INDEX('state-winning-votes'!$A$1:$L$53,$Q1643,$R1643)</f>
        <v>1150517</v>
      </c>
      <c r="T1643">
        <f>INDEX('state-winning-votes'!$A$1:$L$53,MATCH($C1643,'state-winning-votes'!$A:$A,0),MATCH($A1643,'state-winning-votes'!$A$2:$L$2,0))</f>
        <v>1150517</v>
      </c>
      <c r="U1643" t="str">
        <f t="shared" si="76"/>
        <v>Bush, George H.W.</v>
      </c>
      <c r="V1643" t="str">
        <f>_xlfn.XLOOKUP(INDEX('state-winning-votes'!$A$1:$L$53,MATCH($C1643,'state-winning-votes'!$A:$A,0),MATCH($A1643,'state-winning-votes'!$A$2:$L$2,0)),$L:$L,$H:$H)</f>
        <v>Bush, George H.W.</v>
      </c>
      <c r="W1643" t="str">
        <f>VLOOKUP(A1643,'national-winners'!$A$2:$B$13,2,0)</f>
        <v>Clinton, Bill</v>
      </c>
      <c r="X1643" t="str">
        <f t="shared" si="77"/>
        <v xml:space="preserve"> George H.W. Bush (W)</v>
      </c>
    </row>
    <row r="1644" spans="1:24" x14ac:dyDescent="0.25">
      <c r="A1644">
        <v>1992</v>
      </c>
      <c r="B1644" t="s">
        <v>150</v>
      </c>
      <c r="C1644" t="s">
        <v>151</v>
      </c>
      <c r="D1644">
        <v>51</v>
      </c>
      <c r="E1644">
        <v>54</v>
      </c>
      <c r="F1644">
        <v>40</v>
      </c>
      <c r="G1644" t="s">
        <v>16</v>
      </c>
      <c r="H1644" t="s">
        <v>231</v>
      </c>
      <c r="I1644" t="str">
        <f t="shared" si="75"/>
        <v>Perot, Ross(L)</v>
      </c>
      <c r="J1644" t="s">
        <v>35</v>
      </c>
      <c r="K1644" t="b">
        <v>0</v>
      </c>
      <c r="L1644">
        <v>348639</v>
      </c>
      <c r="M1644">
        <v>2559129</v>
      </c>
      <c r="N1644">
        <v>20171015</v>
      </c>
      <c r="O1644" t="s">
        <v>19</v>
      </c>
      <c r="P1644" t="str">
        <f>IF(VLOOKUP(A1644,'national-winners'!$A$2:$B$13,2,0)=H1644,"W","L")</f>
        <v>L</v>
      </c>
      <c r="Q1644">
        <f>MATCH(C1644,'state-winning-votes'!A:A,0)</f>
        <v>48</v>
      </c>
      <c r="R1644">
        <f>MATCH(A1644,'state-winning-votes'!$A$2:$L$2,0)</f>
        <v>6</v>
      </c>
      <c r="S1644" cm="1">
        <f t="array" ref="S1644">INDEX('state-winning-votes'!$A$1:$L$53,$Q1644,$R1644)</f>
        <v>1150517</v>
      </c>
      <c r="T1644">
        <f>INDEX('state-winning-votes'!$A$1:$L$53,MATCH($C1644,'state-winning-votes'!$A:$A,0),MATCH($A1644,'state-winning-votes'!$A$2:$L$2,0))</f>
        <v>1150517</v>
      </c>
      <c r="U1644" t="str">
        <f t="shared" si="76"/>
        <v>Bush, George H.W.</v>
      </c>
      <c r="V1644" t="str">
        <f>_xlfn.XLOOKUP(INDEX('state-winning-votes'!$A$1:$L$53,MATCH($C1644,'state-winning-votes'!$A:$A,0),MATCH($A1644,'state-winning-votes'!$A$2:$L$2,0)),$L:$L,$H:$H)</f>
        <v>Bush, George H.W.</v>
      </c>
      <c r="W1644" t="str">
        <f>VLOOKUP(A1644,'national-winners'!$A$2:$B$13,2,0)</f>
        <v>Clinton, Bill</v>
      </c>
      <c r="X1644" t="str">
        <f t="shared" si="77"/>
        <v xml:space="preserve"> George H.W. Bush (W)</v>
      </c>
    </row>
    <row r="1645" spans="1:24" x14ac:dyDescent="0.25">
      <c r="A1645">
        <v>1992</v>
      </c>
      <c r="B1645" t="s">
        <v>150</v>
      </c>
      <c r="C1645" t="s">
        <v>151</v>
      </c>
      <c r="D1645">
        <v>51</v>
      </c>
      <c r="E1645">
        <v>54</v>
      </c>
      <c r="F1645">
        <v>40</v>
      </c>
      <c r="G1645" t="s">
        <v>16</v>
      </c>
      <c r="H1645" t="s">
        <v>59</v>
      </c>
      <c r="I1645" t="str">
        <f t="shared" si="75"/>
        <v>Other(L)</v>
      </c>
      <c r="J1645" t="s">
        <v>35</v>
      </c>
      <c r="K1645" t="b">
        <v>0</v>
      </c>
      <c r="L1645">
        <v>15129</v>
      </c>
      <c r="M1645">
        <v>2559129</v>
      </c>
      <c r="N1645">
        <v>20171015</v>
      </c>
      <c r="O1645" t="s">
        <v>19</v>
      </c>
      <c r="P1645" t="str">
        <f>IF(VLOOKUP(A1645,'national-winners'!$A$2:$B$13,2,0)=H1645,"W","L")</f>
        <v>L</v>
      </c>
      <c r="Q1645">
        <f>MATCH(C1645,'state-winning-votes'!A:A,0)</f>
        <v>48</v>
      </c>
      <c r="R1645">
        <f>MATCH(A1645,'state-winning-votes'!$A$2:$L$2,0)</f>
        <v>6</v>
      </c>
      <c r="S1645" cm="1">
        <f t="array" ref="S1645">INDEX('state-winning-votes'!$A$1:$L$53,$Q1645,$R1645)</f>
        <v>1150517</v>
      </c>
      <c r="T1645">
        <f>INDEX('state-winning-votes'!$A$1:$L$53,MATCH($C1645,'state-winning-votes'!$A:$A,0),MATCH($A1645,'state-winning-votes'!$A$2:$L$2,0))</f>
        <v>1150517</v>
      </c>
      <c r="U1645" t="str">
        <f t="shared" si="76"/>
        <v>Bush, George H.W.</v>
      </c>
      <c r="V1645" t="str">
        <f>_xlfn.XLOOKUP(INDEX('state-winning-votes'!$A$1:$L$53,MATCH($C1645,'state-winning-votes'!$A:$A,0),MATCH($A1645,'state-winning-votes'!$A$2:$L$2,0)),$L:$L,$H:$H)</f>
        <v>Bush, George H.W.</v>
      </c>
      <c r="W1645" t="str">
        <f>VLOOKUP(A1645,'national-winners'!$A$2:$B$13,2,0)</f>
        <v>Clinton, Bill</v>
      </c>
      <c r="X1645" t="str">
        <f t="shared" si="77"/>
        <v xml:space="preserve"> George H.W. Bush (W)</v>
      </c>
    </row>
    <row r="1646" spans="1:24" x14ac:dyDescent="0.25">
      <c r="A1646">
        <v>1992</v>
      </c>
      <c r="B1646" t="s">
        <v>150</v>
      </c>
      <c r="C1646" t="s">
        <v>151</v>
      </c>
      <c r="D1646">
        <v>51</v>
      </c>
      <c r="E1646">
        <v>54</v>
      </c>
      <c r="F1646">
        <v>40</v>
      </c>
      <c r="G1646" t="s">
        <v>16</v>
      </c>
      <c r="H1646" t="s">
        <v>232</v>
      </c>
      <c r="I1646" t="str">
        <f t="shared" si="75"/>
        <v>Marrou, Andre(L)</v>
      </c>
      <c r="J1646" t="s">
        <v>29</v>
      </c>
      <c r="K1646" t="b">
        <v>0</v>
      </c>
      <c r="L1646">
        <v>5730</v>
      </c>
      <c r="M1646">
        <v>2559129</v>
      </c>
      <c r="N1646">
        <v>20171015</v>
      </c>
      <c r="O1646" t="s">
        <v>19</v>
      </c>
      <c r="P1646" t="str">
        <f>IF(VLOOKUP(A1646,'national-winners'!$A$2:$B$13,2,0)=H1646,"W","L")</f>
        <v>L</v>
      </c>
      <c r="Q1646">
        <f>MATCH(C1646,'state-winning-votes'!A:A,0)</f>
        <v>48</v>
      </c>
      <c r="R1646">
        <f>MATCH(A1646,'state-winning-votes'!$A$2:$L$2,0)</f>
        <v>6</v>
      </c>
      <c r="S1646" cm="1">
        <f t="array" ref="S1646">INDEX('state-winning-votes'!$A$1:$L$53,$Q1646,$R1646)</f>
        <v>1150517</v>
      </c>
      <c r="T1646">
        <f>INDEX('state-winning-votes'!$A$1:$L$53,MATCH($C1646,'state-winning-votes'!$A:$A,0),MATCH($A1646,'state-winning-votes'!$A$2:$L$2,0))</f>
        <v>1150517</v>
      </c>
      <c r="U1646" t="str">
        <f t="shared" si="76"/>
        <v>Bush, George H.W.</v>
      </c>
      <c r="V1646" t="str">
        <f>_xlfn.XLOOKUP(INDEX('state-winning-votes'!$A$1:$L$53,MATCH($C1646,'state-winning-votes'!$A:$A,0),MATCH($A1646,'state-winning-votes'!$A$2:$L$2,0)),$L:$L,$H:$H)</f>
        <v>Bush, George H.W.</v>
      </c>
      <c r="W1646" t="str">
        <f>VLOOKUP(A1646,'national-winners'!$A$2:$B$13,2,0)</f>
        <v>Clinton, Bill</v>
      </c>
      <c r="X1646" t="str">
        <f t="shared" si="77"/>
        <v xml:space="preserve"> George H.W. Bush (W)</v>
      </c>
    </row>
    <row r="1647" spans="1:24" x14ac:dyDescent="0.25">
      <c r="A1647">
        <v>1992</v>
      </c>
      <c r="B1647" t="s">
        <v>150</v>
      </c>
      <c r="C1647" t="s">
        <v>151</v>
      </c>
      <c r="D1647">
        <v>51</v>
      </c>
      <c r="E1647">
        <v>54</v>
      </c>
      <c r="F1647">
        <v>40</v>
      </c>
      <c r="G1647" t="s">
        <v>16</v>
      </c>
      <c r="I1647" t="str">
        <f t="shared" si="75"/>
        <v>(L)</v>
      </c>
      <c r="K1647" t="b">
        <v>1</v>
      </c>
      <c r="L1647">
        <v>464</v>
      </c>
      <c r="M1647">
        <v>2559129</v>
      </c>
      <c r="N1647">
        <v>20171015</v>
      </c>
      <c r="O1647" t="s">
        <v>19</v>
      </c>
      <c r="P1647" t="str">
        <f>IF(VLOOKUP(A1647,'national-winners'!$A$2:$B$13,2,0)=H1647,"W","L")</f>
        <v>L</v>
      </c>
      <c r="Q1647">
        <f>MATCH(C1647,'state-winning-votes'!A:A,0)</f>
        <v>48</v>
      </c>
      <c r="R1647">
        <f>MATCH(A1647,'state-winning-votes'!$A$2:$L$2,0)</f>
        <v>6</v>
      </c>
      <c r="S1647" cm="1">
        <f t="array" ref="S1647">INDEX('state-winning-votes'!$A$1:$L$53,$Q1647,$R1647)</f>
        <v>1150517</v>
      </c>
      <c r="T1647">
        <f>INDEX('state-winning-votes'!$A$1:$L$53,MATCH($C1647,'state-winning-votes'!$A:$A,0),MATCH($A1647,'state-winning-votes'!$A$2:$L$2,0))</f>
        <v>1150517</v>
      </c>
      <c r="U1647" t="str">
        <f t="shared" si="76"/>
        <v>Bush, George H.W.</v>
      </c>
      <c r="V1647" t="str">
        <f>_xlfn.XLOOKUP(INDEX('state-winning-votes'!$A$1:$L$53,MATCH($C1647,'state-winning-votes'!$A:$A,0),MATCH($A1647,'state-winning-votes'!$A$2:$L$2,0)),$L:$L,$H:$H)</f>
        <v>Bush, George H.W.</v>
      </c>
      <c r="W1647" t="str">
        <f>VLOOKUP(A1647,'national-winners'!$A$2:$B$13,2,0)</f>
        <v>Clinton, Bill</v>
      </c>
      <c r="X1647" t="str">
        <f t="shared" si="77"/>
        <v xml:space="preserve"> George H.W. Bush (W)</v>
      </c>
    </row>
    <row r="1648" spans="1:24" x14ac:dyDescent="0.25">
      <c r="A1648">
        <v>1992</v>
      </c>
      <c r="B1648" t="s">
        <v>152</v>
      </c>
      <c r="C1648" t="s">
        <v>153</v>
      </c>
      <c r="D1648">
        <v>53</v>
      </c>
      <c r="E1648">
        <v>91</v>
      </c>
      <c r="F1648">
        <v>73</v>
      </c>
      <c r="G1648" t="s">
        <v>16</v>
      </c>
      <c r="H1648" t="s">
        <v>230</v>
      </c>
      <c r="I1648" t="str">
        <f t="shared" si="75"/>
        <v>Clinton, Bill(W)</v>
      </c>
      <c r="J1648" t="s">
        <v>18</v>
      </c>
      <c r="K1648" t="b">
        <v>0</v>
      </c>
      <c r="L1648">
        <v>993037</v>
      </c>
      <c r="M1648">
        <v>2287565</v>
      </c>
      <c r="N1648">
        <v>20171015</v>
      </c>
      <c r="O1648" t="s">
        <v>19</v>
      </c>
      <c r="P1648" t="str">
        <f>IF(VLOOKUP(A1648,'national-winners'!$A$2:$B$13,2,0)=H1648,"W","L")</f>
        <v>W</v>
      </c>
      <c r="Q1648">
        <f>MATCH(C1648,'state-winning-votes'!A:A,0)</f>
        <v>50</v>
      </c>
      <c r="R1648">
        <f>MATCH(A1648,'state-winning-votes'!$A$2:$L$2,0)</f>
        <v>6</v>
      </c>
      <c r="S1648" cm="1">
        <f t="array" ref="S1648">INDEX('state-winning-votes'!$A$1:$L$53,$Q1648,$R1648)</f>
        <v>993037</v>
      </c>
      <c r="T1648">
        <f>INDEX('state-winning-votes'!$A$1:$L$53,MATCH($C1648,'state-winning-votes'!$A:$A,0),MATCH($A1648,'state-winning-votes'!$A$2:$L$2,0))</f>
        <v>993037</v>
      </c>
      <c r="U1648" t="str">
        <f t="shared" si="76"/>
        <v>Clinton, Bill</v>
      </c>
      <c r="V1648" t="str">
        <f>_xlfn.XLOOKUP(INDEX('state-winning-votes'!$A$1:$L$53,MATCH($C1648,'state-winning-votes'!$A:$A,0),MATCH($A1648,'state-winning-votes'!$A$2:$L$2,0)),$L:$L,$H:$H)</f>
        <v>Clinton, Bill</v>
      </c>
      <c r="W1648" t="str">
        <f>VLOOKUP(A1648,'national-winners'!$A$2:$B$13,2,0)</f>
        <v>Clinton, Bill</v>
      </c>
      <c r="X1648" t="str">
        <f t="shared" si="77"/>
        <v xml:space="preserve"> Bill Clinton (W)</v>
      </c>
    </row>
    <row r="1649" spans="1:24" x14ac:dyDescent="0.25">
      <c r="A1649">
        <v>1992</v>
      </c>
      <c r="B1649" t="s">
        <v>152</v>
      </c>
      <c r="C1649" t="s">
        <v>153</v>
      </c>
      <c r="D1649">
        <v>53</v>
      </c>
      <c r="E1649">
        <v>91</v>
      </c>
      <c r="F1649">
        <v>73</v>
      </c>
      <c r="G1649" t="s">
        <v>16</v>
      </c>
      <c r="H1649" t="s">
        <v>207</v>
      </c>
      <c r="I1649" t="str">
        <f t="shared" si="75"/>
        <v>Bush, George H.W.(L)</v>
      </c>
      <c r="J1649" t="s">
        <v>21</v>
      </c>
      <c r="K1649" t="b">
        <v>0</v>
      </c>
      <c r="L1649">
        <v>731234</v>
      </c>
      <c r="M1649">
        <v>2287565</v>
      </c>
      <c r="N1649">
        <v>20171015</v>
      </c>
      <c r="O1649" t="s">
        <v>19</v>
      </c>
      <c r="P1649" t="str">
        <f>IF(VLOOKUP(A1649,'national-winners'!$A$2:$B$13,2,0)=H1649,"W","L")</f>
        <v>L</v>
      </c>
      <c r="Q1649">
        <f>MATCH(C1649,'state-winning-votes'!A:A,0)</f>
        <v>50</v>
      </c>
      <c r="R1649">
        <f>MATCH(A1649,'state-winning-votes'!$A$2:$L$2,0)</f>
        <v>6</v>
      </c>
      <c r="S1649" cm="1">
        <f t="array" ref="S1649">INDEX('state-winning-votes'!$A$1:$L$53,$Q1649,$R1649)</f>
        <v>993037</v>
      </c>
      <c r="T1649">
        <f>INDEX('state-winning-votes'!$A$1:$L$53,MATCH($C1649,'state-winning-votes'!$A:$A,0),MATCH($A1649,'state-winning-votes'!$A$2:$L$2,0))</f>
        <v>993037</v>
      </c>
      <c r="U1649" t="str">
        <f t="shared" si="76"/>
        <v>Clinton, Bill</v>
      </c>
      <c r="V1649" t="str">
        <f>_xlfn.XLOOKUP(INDEX('state-winning-votes'!$A$1:$L$53,MATCH($C1649,'state-winning-votes'!$A:$A,0),MATCH($A1649,'state-winning-votes'!$A$2:$L$2,0)),$L:$L,$H:$H)</f>
        <v>Clinton, Bill</v>
      </c>
      <c r="W1649" t="str">
        <f>VLOOKUP(A1649,'national-winners'!$A$2:$B$13,2,0)</f>
        <v>Clinton, Bill</v>
      </c>
      <c r="X1649" t="str">
        <f t="shared" si="77"/>
        <v xml:space="preserve"> Bill Clinton (W)</v>
      </c>
    </row>
    <row r="1650" spans="1:24" x14ac:dyDescent="0.25">
      <c r="A1650">
        <v>1992</v>
      </c>
      <c r="B1650" t="s">
        <v>152</v>
      </c>
      <c r="C1650" t="s">
        <v>153</v>
      </c>
      <c r="D1650">
        <v>53</v>
      </c>
      <c r="E1650">
        <v>91</v>
      </c>
      <c r="F1650">
        <v>73</v>
      </c>
      <c r="G1650" t="s">
        <v>16</v>
      </c>
      <c r="H1650" t="s">
        <v>231</v>
      </c>
      <c r="I1650" t="str">
        <f t="shared" si="75"/>
        <v>Perot, Ross(L)</v>
      </c>
      <c r="J1650" t="s">
        <v>35</v>
      </c>
      <c r="K1650" t="b">
        <v>0</v>
      </c>
      <c r="L1650">
        <v>541780</v>
      </c>
      <c r="M1650">
        <v>2287565</v>
      </c>
      <c r="N1650">
        <v>20171015</v>
      </c>
      <c r="O1650" t="s">
        <v>19</v>
      </c>
      <c r="P1650" t="str">
        <f>IF(VLOOKUP(A1650,'national-winners'!$A$2:$B$13,2,0)=H1650,"W","L")</f>
        <v>L</v>
      </c>
      <c r="Q1650">
        <f>MATCH(C1650,'state-winning-votes'!A:A,0)</f>
        <v>50</v>
      </c>
      <c r="R1650">
        <f>MATCH(A1650,'state-winning-votes'!$A$2:$L$2,0)</f>
        <v>6</v>
      </c>
      <c r="S1650" cm="1">
        <f t="array" ref="S1650">INDEX('state-winning-votes'!$A$1:$L$53,$Q1650,$R1650)</f>
        <v>993037</v>
      </c>
      <c r="T1650">
        <f>INDEX('state-winning-votes'!$A$1:$L$53,MATCH($C1650,'state-winning-votes'!$A:$A,0),MATCH($A1650,'state-winning-votes'!$A$2:$L$2,0))</f>
        <v>993037</v>
      </c>
      <c r="U1650" t="str">
        <f t="shared" si="76"/>
        <v>Clinton, Bill</v>
      </c>
      <c r="V1650" t="str">
        <f>_xlfn.XLOOKUP(INDEX('state-winning-votes'!$A$1:$L$53,MATCH($C1650,'state-winning-votes'!$A:$A,0),MATCH($A1650,'state-winning-votes'!$A$2:$L$2,0)),$L:$L,$H:$H)</f>
        <v>Clinton, Bill</v>
      </c>
      <c r="W1650" t="str">
        <f>VLOOKUP(A1650,'national-winners'!$A$2:$B$13,2,0)</f>
        <v>Clinton, Bill</v>
      </c>
      <c r="X1650" t="str">
        <f t="shared" si="77"/>
        <v xml:space="preserve"> Bill Clinton (W)</v>
      </c>
    </row>
    <row r="1651" spans="1:24" x14ac:dyDescent="0.25">
      <c r="A1651">
        <v>1992</v>
      </c>
      <c r="B1651" t="s">
        <v>152</v>
      </c>
      <c r="C1651" t="s">
        <v>153</v>
      </c>
      <c r="D1651">
        <v>53</v>
      </c>
      <c r="E1651">
        <v>91</v>
      </c>
      <c r="F1651">
        <v>73</v>
      </c>
      <c r="G1651" t="s">
        <v>16</v>
      </c>
      <c r="H1651" t="s">
        <v>232</v>
      </c>
      <c r="I1651" t="str">
        <f t="shared" si="75"/>
        <v>Marrou, Andre(L)</v>
      </c>
      <c r="J1651" t="s">
        <v>29</v>
      </c>
      <c r="K1651" t="b">
        <v>0</v>
      </c>
      <c r="L1651">
        <v>7533</v>
      </c>
      <c r="M1651">
        <v>2287565</v>
      </c>
      <c r="N1651">
        <v>20171015</v>
      </c>
      <c r="O1651" t="s">
        <v>19</v>
      </c>
      <c r="P1651" t="str">
        <f>IF(VLOOKUP(A1651,'national-winners'!$A$2:$B$13,2,0)=H1651,"W","L")</f>
        <v>L</v>
      </c>
      <c r="Q1651">
        <f>MATCH(C1651,'state-winning-votes'!A:A,0)</f>
        <v>50</v>
      </c>
      <c r="R1651">
        <f>MATCH(A1651,'state-winning-votes'!$A$2:$L$2,0)</f>
        <v>6</v>
      </c>
      <c r="S1651" cm="1">
        <f t="array" ref="S1651">INDEX('state-winning-votes'!$A$1:$L$53,$Q1651,$R1651)</f>
        <v>993037</v>
      </c>
      <c r="T1651">
        <f>INDEX('state-winning-votes'!$A$1:$L$53,MATCH($C1651,'state-winning-votes'!$A:$A,0),MATCH($A1651,'state-winning-votes'!$A$2:$L$2,0))</f>
        <v>993037</v>
      </c>
      <c r="U1651" t="str">
        <f t="shared" si="76"/>
        <v>Clinton, Bill</v>
      </c>
      <c r="V1651" t="str">
        <f>_xlfn.XLOOKUP(INDEX('state-winning-votes'!$A$1:$L$53,MATCH($C1651,'state-winning-votes'!$A:$A,0),MATCH($A1651,'state-winning-votes'!$A$2:$L$2,0)),$L:$L,$H:$H)</f>
        <v>Clinton, Bill</v>
      </c>
      <c r="W1651" t="str">
        <f>VLOOKUP(A1651,'national-winners'!$A$2:$B$13,2,0)</f>
        <v>Clinton, Bill</v>
      </c>
      <c r="X1651" t="str">
        <f t="shared" si="77"/>
        <v xml:space="preserve"> Bill Clinton (W)</v>
      </c>
    </row>
    <row r="1652" spans="1:24" x14ac:dyDescent="0.25">
      <c r="A1652">
        <v>1992</v>
      </c>
      <c r="B1652" t="s">
        <v>152</v>
      </c>
      <c r="C1652" t="s">
        <v>153</v>
      </c>
      <c r="D1652">
        <v>53</v>
      </c>
      <c r="E1652">
        <v>91</v>
      </c>
      <c r="F1652">
        <v>73</v>
      </c>
      <c r="G1652" t="s">
        <v>16</v>
      </c>
      <c r="H1652" t="s">
        <v>233</v>
      </c>
      <c r="I1652" t="str">
        <f t="shared" si="75"/>
        <v>Gritz, James ""Bo""(L)</v>
      </c>
      <c r="J1652" t="s">
        <v>192</v>
      </c>
      <c r="K1652" t="b">
        <v>0</v>
      </c>
      <c r="L1652">
        <v>4854</v>
      </c>
      <c r="M1652">
        <v>2287565</v>
      </c>
      <c r="N1652">
        <v>20171015</v>
      </c>
      <c r="O1652" t="s">
        <v>19</v>
      </c>
      <c r="P1652" t="str">
        <f>IF(VLOOKUP(A1652,'national-winners'!$A$2:$B$13,2,0)=H1652,"W","L")</f>
        <v>L</v>
      </c>
      <c r="Q1652">
        <f>MATCH(C1652,'state-winning-votes'!A:A,0)</f>
        <v>50</v>
      </c>
      <c r="R1652">
        <f>MATCH(A1652,'state-winning-votes'!$A$2:$L$2,0)</f>
        <v>6</v>
      </c>
      <c r="S1652" cm="1">
        <f t="array" ref="S1652">INDEX('state-winning-votes'!$A$1:$L$53,$Q1652,$R1652)</f>
        <v>993037</v>
      </c>
      <c r="T1652">
        <f>INDEX('state-winning-votes'!$A$1:$L$53,MATCH($C1652,'state-winning-votes'!$A:$A,0),MATCH($A1652,'state-winning-votes'!$A$2:$L$2,0))</f>
        <v>993037</v>
      </c>
      <c r="U1652" t="str">
        <f t="shared" si="76"/>
        <v>Clinton, Bill</v>
      </c>
      <c r="V1652" t="str">
        <f>_xlfn.XLOOKUP(INDEX('state-winning-votes'!$A$1:$L$53,MATCH($C1652,'state-winning-votes'!$A:$A,0),MATCH($A1652,'state-winning-votes'!$A$2:$L$2,0)),$L:$L,$H:$H)</f>
        <v>Clinton, Bill</v>
      </c>
      <c r="W1652" t="str">
        <f>VLOOKUP(A1652,'national-winners'!$A$2:$B$13,2,0)</f>
        <v>Clinton, Bill</v>
      </c>
      <c r="X1652" t="str">
        <f t="shared" si="77"/>
        <v xml:space="preserve"> Bill Clinton (W)</v>
      </c>
    </row>
    <row r="1653" spans="1:24" x14ac:dyDescent="0.25">
      <c r="A1653">
        <v>1992</v>
      </c>
      <c r="B1653" t="s">
        <v>152</v>
      </c>
      <c r="C1653" t="s">
        <v>153</v>
      </c>
      <c r="D1653">
        <v>53</v>
      </c>
      <c r="E1653">
        <v>91</v>
      </c>
      <c r="F1653">
        <v>73</v>
      </c>
      <c r="G1653" t="s">
        <v>16</v>
      </c>
      <c r="H1653" t="s">
        <v>236</v>
      </c>
      <c r="I1653" t="str">
        <f t="shared" si="75"/>
        <v>Hagelin, John(L)</v>
      </c>
      <c r="J1653" t="s">
        <v>237</v>
      </c>
      <c r="K1653" t="b">
        <v>0</v>
      </c>
      <c r="L1653">
        <v>2456</v>
      </c>
      <c r="M1653">
        <v>2287565</v>
      </c>
      <c r="N1653">
        <v>20171015</v>
      </c>
      <c r="O1653" t="s">
        <v>19</v>
      </c>
      <c r="P1653" t="str">
        <f>IF(VLOOKUP(A1653,'national-winners'!$A$2:$B$13,2,0)=H1653,"W","L")</f>
        <v>L</v>
      </c>
      <c r="Q1653">
        <f>MATCH(C1653,'state-winning-votes'!A:A,0)</f>
        <v>50</v>
      </c>
      <c r="R1653">
        <f>MATCH(A1653,'state-winning-votes'!$A$2:$L$2,0)</f>
        <v>6</v>
      </c>
      <c r="S1653" cm="1">
        <f t="array" ref="S1653">INDEX('state-winning-votes'!$A$1:$L$53,$Q1653,$R1653)</f>
        <v>993037</v>
      </c>
      <c r="T1653">
        <f>INDEX('state-winning-votes'!$A$1:$L$53,MATCH($C1653,'state-winning-votes'!$A:$A,0),MATCH($A1653,'state-winning-votes'!$A$2:$L$2,0))</f>
        <v>993037</v>
      </c>
      <c r="U1653" t="str">
        <f t="shared" si="76"/>
        <v>Clinton, Bill</v>
      </c>
      <c r="V1653" t="str">
        <f>_xlfn.XLOOKUP(INDEX('state-winning-votes'!$A$1:$L$53,MATCH($C1653,'state-winning-votes'!$A:$A,0),MATCH($A1653,'state-winning-votes'!$A$2:$L$2,0)),$L:$L,$H:$H)</f>
        <v>Clinton, Bill</v>
      </c>
      <c r="W1653" t="str">
        <f>VLOOKUP(A1653,'national-winners'!$A$2:$B$13,2,0)</f>
        <v>Clinton, Bill</v>
      </c>
      <c r="X1653" t="str">
        <f t="shared" si="77"/>
        <v xml:space="preserve"> Bill Clinton (W)</v>
      </c>
    </row>
    <row r="1654" spans="1:24" x14ac:dyDescent="0.25">
      <c r="A1654">
        <v>1992</v>
      </c>
      <c r="B1654" t="s">
        <v>152</v>
      </c>
      <c r="C1654" t="s">
        <v>153</v>
      </c>
      <c r="D1654">
        <v>53</v>
      </c>
      <c r="E1654">
        <v>91</v>
      </c>
      <c r="F1654">
        <v>73</v>
      </c>
      <c r="G1654" t="s">
        <v>16</v>
      </c>
      <c r="H1654" t="s">
        <v>238</v>
      </c>
      <c r="I1654" t="str">
        <f t="shared" si="75"/>
        <v>Phillips, Howard(L)</v>
      </c>
      <c r="J1654" t="s">
        <v>239</v>
      </c>
      <c r="K1654" t="b">
        <v>0</v>
      </c>
      <c r="L1654">
        <v>2354</v>
      </c>
      <c r="M1654">
        <v>2287565</v>
      </c>
      <c r="N1654">
        <v>20171015</v>
      </c>
      <c r="O1654" t="s">
        <v>19</v>
      </c>
      <c r="P1654" t="str">
        <f>IF(VLOOKUP(A1654,'national-winners'!$A$2:$B$13,2,0)=H1654,"W","L")</f>
        <v>L</v>
      </c>
      <c r="Q1654">
        <f>MATCH(C1654,'state-winning-votes'!A:A,0)</f>
        <v>50</v>
      </c>
      <c r="R1654">
        <f>MATCH(A1654,'state-winning-votes'!$A$2:$L$2,0)</f>
        <v>6</v>
      </c>
      <c r="S1654" cm="1">
        <f t="array" ref="S1654">INDEX('state-winning-votes'!$A$1:$L$53,$Q1654,$R1654)</f>
        <v>993037</v>
      </c>
      <c r="T1654">
        <f>INDEX('state-winning-votes'!$A$1:$L$53,MATCH($C1654,'state-winning-votes'!$A:$A,0),MATCH($A1654,'state-winning-votes'!$A$2:$L$2,0))</f>
        <v>993037</v>
      </c>
      <c r="U1654" t="str">
        <f t="shared" si="76"/>
        <v>Clinton, Bill</v>
      </c>
      <c r="V1654" t="str">
        <f>_xlfn.XLOOKUP(INDEX('state-winning-votes'!$A$1:$L$53,MATCH($C1654,'state-winning-votes'!$A:$A,0),MATCH($A1654,'state-winning-votes'!$A$2:$L$2,0)),$L:$L,$H:$H)</f>
        <v>Clinton, Bill</v>
      </c>
      <c r="W1654" t="str">
        <f>VLOOKUP(A1654,'national-winners'!$A$2:$B$13,2,0)</f>
        <v>Clinton, Bill</v>
      </c>
      <c r="X1654" t="str">
        <f t="shared" si="77"/>
        <v xml:space="preserve"> Bill Clinton (W)</v>
      </c>
    </row>
    <row r="1655" spans="1:24" x14ac:dyDescent="0.25">
      <c r="A1655">
        <v>1992</v>
      </c>
      <c r="B1655" t="s">
        <v>152</v>
      </c>
      <c r="C1655" t="s">
        <v>153</v>
      </c>
      <c r="D1655">
        <v>53</v>
      </c>
      <c r="E1655">
        <v>91</v>
      </c>
      <c r="F1655">
        <v>73</v>
      </c>
      <c r="G1655" t="s">
        <v>16</v>
      </c>
      <c r="H1655" t="s">
        <v>59</v>
      </c>
      <c r="I1655" t="str">
        <f t="shared" si="75"/>
        <v>Other(L)</v>
      </c>
      <c r="J1655" t="s">
        <v>35</v>
      </c>
      <c r="K1655" t="b">
        <v>0</v>
      </c>
      <c r="L1655">
        <v>2026</v>
      </c>
      <c r="M1655">
        <v>2287565</v>
      </c>
      <c r="N1655">
        <v>20171015</v>
      </c>
      <c r="O1655" t="s">
        <v>19</v>
      </c>
      <c r="P1655" t="str">
        <f>IF(VLOOKUP(A1655,'national-winners'!$A$2:$B$13,2,0)=H1655,"W","L")</f>
        <v>L</v>
      </c>
      <c r="Q1655">
        <f>MATCH(C1655,'state-winning-votes'!A:A,0)</f>
        <v>50</v>
      </c>
      <c r="R1655">
        <f>MATCH(A1655,'state-winning-votes'!$A$2:$L$2,0)</f>
        <v>6</v>
      </c>
      <c r="S1655" cm="1">
        <f t="array" ref="S1655">INDEX('state-winning-votes'!$A$1:$L$53,$Q1655,$R1655)</f>
        <v>993037</v>
      </c>
      <c r="T1655">
        <f>INDEX('state-winning-votes'!$A$1:$L$53,MATCH($C1655,'state-winning-votes'!$A:$A,0),MATCH($A1655,'state-winning-votes'!$A$2:$L$2,0))</f>
        <v>993037</v>
      </c>
      <c r="U1655" t="str">
        <f t="shared" si="76"/>
        <v>Clinton, Bill</v>
      </c>
      <c r="V1655" t="str">
        <f>_xlfn.XLOOKUP(INDEX('state-winning-votes'!$A$1:$L$53,MATCH($C1655,'state-winning-votes'!$A:$A,0),MATCH($A1655,'state-winning-votes'!$A$2:$L$2,0)),$L:$L,$H:$H)</f>
        <v>Clinton, Bill</v>
      </c>
      <c r="W1655" t="str">
        <f>VLOOKUP(A1655,'national-winners'!$A$2:$B$13,2,0)</f>
        <v>Clinton, Bill</v>
      </c>
      <c r="X1655" t="str">
        <f t="shared" si="77"/>
        <v xml:space="preserve"> Bill Clinton (W)</v>
      </c>
    </row>
    <row r="1656" spans="1:24" x14ac:dyDescent="0.25">
      <c r="A1656">
        <v>1992</v>
      </c>
      <c r="B1656" t="s">
        <v>152</v>
      </c>
      <c r="C1656" t="s">
        <v>153</v>
      </c>
      <c r="D1656">
        <v>53</v>
      </c>
      <c r="E1656">
        <v>91</v>
      </c>
      <c r="F1656">
        <v>73</v>
      </c>
      <c r="G1656" t="s">
        <v>16</v>
      </c>
      <c r="H1656" t="s">
        <v>210</v>
      </c>
      <c r="I1656" t="str">
        <f t="shared" si="75"/>
        <v>Fulani, Lenora(L)</v>
      </c>
      <c r="J1656" t="s">
        <v>211</v>
      </c>
      <c r="K1656" t="b">
        <v>0</v>
      </c>
      <c r="L1656">
        <v>1776</v>
      </c>
      <c r="M1656">
        <v>2287565</v>
      </c>
      <c r="N1656">
        <v>20171015</v>
      </c>
      <c r="O1656" t="s">
        <v>19</v>
      </c>
      <c r="P1656" t="str">
        <f>IF(VLOOKUP(A1656,'national-winners'!$A$2:$B$13,2,0)=H1656,"W","L")</f>
        <v>L</v>
      </c>
      <c r="Q1656">
        <f>MATCH(C1656,'state-winning-votes'!A:A,0)</f>
        <v>50</v>
      </c>
      <c r="R1656">
        <f>MATCH(A1656,'state-winning-votes'!$A$2:$L$2,0)</f>
        <v>6</v>
      </c>
      <c r="S1656" cm="1">
        <f t="array" ref="S1656">INDEX('state-winning-votes'!$A$1:$L$53,$Q1656,$R1656)</f>
        <v>993037</v>
      </c>
      <c r="T1656">
        <f>INDEX('state-winning-votes'!$A$1:$L$53,MATCH($C1656,'state-winning-votes'!$A:$A,0),MATCH($A1656,'state-winning-votes'!$A$2:$L$2,0))</f>
        <v>993037</v>
      </c>
      <c r="U1656" t="str">
        <f t="shared" si="76"/>
        <v>Clinton, Bill</v>
      </c>
      <c r="V1656" t="str">
        <f>_xlfn.XLOOKUP(INDEX('state-winning-votes'!$A$1:$L$53,MATCH($C1656,'state-winning-votes'!$A:$A,0),MATCH($A1656,'state-winning-votes'!$A$2:$L$2,0)),$L:$L,$H:$H)</f>
        <v>Clinton, Bill</v>
      </c>
      <c r="W1656" t="str">
        <f>VLOOKUP(A1656,'national-winners'!$A$2:$B$13,2,0)</f>
        <v>Clinton, Bill</v>
      </c>
      <c r="X1656" t="str">
        <f t="shared" si="77"/>
        <v xml:space="preserve"> Bill Clinton (W)</v>
      </c>
    </row>
    <row r="1657" spans="1:24" x14ac:dyDescent="0.25">
      <c r="A1657">
        <v>1992</v>
      </c>
      <c r="B1657" t="s">
        <v>152</v>
      </c>
      <c r="C1657" t="s">
        <v>153</v>
      </c>
      <c r="D1657">
        <v>53</v>
      </c>
      <c r="E1657">
        <v>91</v>
      </c>
      <c r="F1657">
        <v>73</v>
      </c>
      <c r="G1657" t="s">
        <v>16</v>
      </c>
      <c r="H1657" t="s">
        <v>215</v>
      </c>
      <c r="I1657" t="str">
        <f t="shared" si="75"/>
        <v>Warren, James ""Mac""(L)</v>
      </c>
      <c r="J1657" t="s">
        <v>37</v>
      </c>
      <c r="K1657" t="b">
        <v>0</v>
      </c>
      <c r="L1657">
        <v>515</v>
      </c>
      <c r="M1657">
        <v>2287565</v>
      </c>
      <c r="N1657">
        <v>20171015</v>
      </c>
      <c r="O1657" t="s">
        <v>19</v>
      </c>
      <c r="P1657" t="str">
        <f>IF(VLOOKUP(A1657,'national-winners'!$A$2:$B$13,2,0)=H1657,"W","L")</f>
        <v>L</v>
      </c>
      <c r="Q1657">
        <f>MATCH(C1657,'state-winning-votes'!A:A,0)</f>
        <v>50</v>
      </c>
      <c r="R1657">
        <f>MATCH(A1657,'state-winning-votes'!$A$2:$L$2,0)</f>
        <v>6</v>
      </c>
      <c r="S1657" cm="1">
        <f t="array" ref="S1657">INDEX('state-winning-votes'!$A$1:$L$53,$Q1657,$R1657)</f>
        <v>993037</v>
      </c>
      <c r="T1657">
        <f>INDEX('state-winning-votes'!$A$1:$L$53,MATCH($C1657,'state-winning-votes'!$A:$A,0),MATCH($A1657,'state-winning-votes'!$A$2:$L$2,0))</f>
        <v>993037</v>
      </c>
      <c r="U1657" t="str">
        <f t="shared" si="76"/>
        <v>Clinton, Bill</v>
      </c>
      <c r="V1657" t="str">
        <f>_xlfn.XLOOKUP(INDEX('state-winning-votes'!$A$1:$L$53,MATCH($C1657,'state-winning-votes'!$A:$A,0),MATCH($A1657,'state-winning-votes'!$A$2:$L$2,0)),$L:$L,$H:$H)</f>
        <v>Clinton, Bill</v>
      </c>
      <c r="W1657" t="str">
        <f>VLOOKUP(A1657,'national-winners'!$A$2:$B$13,2,0)</f>
        <v>Clinton, Bill</v>
      </c>
      <c r="X1657" t="str">
        <f t="shared" si="77"/>
        <v xml:space="preserve"> Bill Clinton (W)</v>
      </c>
    </row>
    <row r="1658" spans="1:24" x14ac:dyDescent="0.25">
      <c r="A1658">
        <v>1992</v>
      </c>
      <c r="B1658" t="s">
        <v>154</v>
      </c>
      <c r="C1658" t="s">
        <v>155</v>
      </c>
      <c r="D1658">
        <v>54</v>
      </c>
      <c r="E1658">
        <v>55</v>
      </c>
      <c r="F1658">
        <v>56</v>
      </c>
      <c r="G1658" t="s">
        <v>16</v>
      </c>
      <c r="H1658" t="s">
        <v>230</v>
      </c>
      <c r="I1658" t="str">
        <f t="shared" si="75"/>
        <v>Clinton, Bill(W)</v>
      </c>
      <c r="J1658" t="s">
        <v>18</v>
      </c>
      <c r="K1658" t="b">
        <v>0</v>
      </c>
      <c r="L1658">
        <v>331001</v>
      </c>
      <c r="M1658">
        <v>683677</v>
      </c>
      <c r="N1658">
        <v>20171015</v>
      </c>
      <c r="O1658" t="s">
        <v>19</v>
      </c>
      <c r="P1658" t="str">
        <f>IF(VLOOKUP(A1658,'national-winners'!$A$2:$B$13,2,0)=H1658,"W","L")</f>
        <v>W</v>
      </c>
      <c r="Q1658">
        <f>MATCH(C1658,'state-winning-votes'!A:A,0)</f>
        <v>52</v>
      </c>
      <c r="R1658">
        <f>MATCH(A1658,'state-winning-votes'!$A$2:$L$2,0)</f>
        <v>6</v>
      </c>
      <c r="S1658" cm="1">
        <f t="array" ref="S1658">INDEX('state-winning-votes'!$A$1:$L$53,$Q1658,$R1658)</f>
        <v>331001</v>
      </c>
      <c r="T1658">
        <f>INDEX('state-winning-votes'!$A$1:$L$53,MATCH($C1658,'state-winning-votes'!$A:$A,0),MATCH($A1658,'state-winning-votes'!$A$2:$L$2,0))</f>
        <v>331001</v>
      </c>
      <c r="U1658" t="str">
        <f t="shared" si="76"/>
        <v>Clinton, Bill</v>
      </c>
      <c r="V1658" t="str">
        <f>_xlfn.XLOOKUP(INDEX('state-winning-votes'!$A$1:$L$53,MATCH($C1658,'state-winning-votes'!$A:$A,0),MATCH($A1658,'state-winning-votes'!$A$2:$L$2,0)),$L:$L,$H:$H)</f>
        <v>Clinton, Bill</v>
      </c>
      <c r="W1658" t="str">
        <f>VLOOKUP(A1658,'national-winners'!$A$2:$B$13,2,0)</f>
        <v>Clinton, Bill</v>
      </c>
      <c r="X1658" t="str">
        <f t="shared" si="77"/>
        <v xml:space="preserve"> Bill Clinton (W)</v>
      </c>
    </row>
    <row r="1659" spans="1:24" x14ac:dyDescent="0.25">
      <c r="A1659">
        <v>1992</v>
      </c>
      <c r="B1659" t="s">
        <v>154</v>
      </c>
      <c r="C1659" t="s">
        <v>155</v>
      </c>
      <c r="D1659">
        <v>54</v>
      </c>
      <c r="E1659">
        <v>55</v>
      </c>
      <c r="F1659">
        <v>56</v>
      </c>
      <c r="G1659" t="s">
        <v>16</v>
      </c>
      <c r="H1659" t="s">
        <v>207</v>
      </c>
      <c r="I1659" t="str">
        <f t="shared" si="75"/>
        <v>Bush, George H.W.(L)</v>
      </c>
      <c r="J1659" t="s">
        <v>21</v>
      </c>
      <c r="K1659" t="b">
        <v>0</v>
      </c>
      <c r="L1659">
        <v>241974</v>
      </c>
      <c r="M1659">
        <v>683677</v>
      </c>
      <c r="N1659">
        <v>20171015</v>
      </c>
      <c r="O1659" t="s">
        <v>19</v>
      </c>
      <c r="P1659" t="str">
        <f>IF(VLOOKUP(A1659,'national-winners'!$A$2:$B$13,2,0)=H1659,"W","L")</f>
        <v>L</v>
      </c>
      <c r="Q1659">
        <f>MATCH(C1659,'state-winning-votes'!A:A,0)</f>
        <v>52</v>
      </c>
      <c r="R1659">
        <f>MATCH(A1659,'state-winning-votes'!$A$2:$L$2,0)</f>
        <v>6</v>
      </c>
      <c r="S1659" cm="1">
        <f t="array" ref="S1659">INDEX('state-winning-votes'!$A$1:$L$53,$Q1659,$R1659)</f>
        <v>331001</v>
      </c>
      <c r="T1659">
        <f>INDEX('state-winning-votes'!$A$1:$L$53,MATCH($C1659,'state-winning-votes'!$A:$A,0),MATCH($A1659,'state-winning-votes'!$A$2:$L$2,0))</f>
        <v>331001</v>
      </c>
      <c r="U1659" t="str">
        <f t="shared" si="76"/>
        <v>Clinton, Bill</v>
      </c>
      <c r="V1659" t="str">
        <f>_xlfn.XLOOKUP(INDEX('state-winning-votes'!$A$1:$L$53,MATCH($C1659,'state-winning-votes'!$A:$A,0),MATCH($A1659,'state-winning-votes'!$A$2:$L$2,0)),$L:$L,$H:$H)</f>
        <v>Clinton, Bill</v>
      </c>
      <c r="W1659" t="str">
        <f>VLOOKUP(A1659,'national-winners'!$A$2:$B$13,2,0)</f>
        <v>Clinton, Bill</v>
      </c>
      <c r="X1659" t="str">
        <f t="shared" si="77"/>
        <v xml:space="preserve"> Bill Clinton (W)</v>
      </c>
    </row>
    <row r="1660" spans="1:24" x14ac:dyDescent="0.25">
      <c r="A1660">
        <v>1992</v>
      </c>
      <c r="B1660" t="s">
        <v>154</v>
      </c>
      <c r="C1660" t="s">
        <v>155</v>
      </c>
      <c r="D1660">
        <v>54</v>
      </c>
      <c r="E1660">
        <v>55</v>
      </c>
      <c r="F1660">
        <v>56</v>
      </c>
      <c r="G1660" t="s">
        <v>16</v>
      </c>
      <c r="H1660" t="s">
        <v>231</v>
      </c>
      <c r="I1660" t="str">
        <f t="shared" si="75"/>
        <v>Perot, Ross(L)</v>
      </c>
      <c r="J1660" t="s">
        <v>35</v>
      </c>
      <c r="K1660" t="b">
        <v>0</v>
      </c>
      <c r="L1660">
        <v>108829</v>
      </c>
      <c r="M1660">
        <v>683677</v>
      </c>
      <c r="N1660">
        <v>20171015</v>
      </c>
      <c r="O1660" t="s">
        <v>19</v>
      </c>
      <c r="P1660" t="str">
        <f>IF(VLOOKUP(A1660,'national-winners'!$A$2:$B$13,2,0)=H1660,"W","L")</f>
        <v>L</v>
      </c>
      <c r="Q1660">
        <f>MATCH(C1660,'state-winning-votes'!A:A,0)</f>
        <v>52</v>
      </c>
      <c r="R1660">
        <f>MATCH(A1660,'state-winning-votes'!$A$2:$L$2,0)</f>
        <v>6</v>
      </c>
      <c r="S1660" cm="1">
        <f t="array" ref="S1660">INDEX('state-winning-votes'!$A$1:$L$53,$Q1660,$R1660)</f>
        <v>331001</v>
      </c>
      <c r="T1660">
        <f>INDEX('state-winning-votes'!$A$1:$L$53,MATCH($C1660,'state-winning-votes'!$A:$A,0),MATCH($A1660,'state-winning-votes'!$A$2:$L$2,0))</f>
        <v>331001</v>
      </c>
      <c r="U1660" t="str">
        <f t="shared" si="76"/>
        <v>Clinton, Bill</v>
      </c>
      <c r="V1660" t="str">
        <f>_xlfn.XLOOKUP(INDEX('state-winning-votes'!$A$1:$L$53,MATCH($C1660,'state-winning-votes'!$A:$A,0),MATCH($A1660,'state-winning-votes'!$A$2:$L$2,0)),$L:$L,$H:$H)</f>
        <v>Clinton, Bill</v>
      </c>
      <c r="W1660" t="str">
        <f>VLOOKUP(A1660,'national-winners'!$A$2:$B$13,2,0)</f>
        <v>Clinton, Bill</v>
      </c>
      <c r="X1660" t="str">
        <f t="shared" si="77"/>
        <v xml:space="preserve"> Bill Clinton (W)</v>
      </c>
    </row>
    <row r="1661" spans="1:24" x14ac:dyDescent="0.25">
      <c r="A1661">
        <v>1992</v>
      </c>
      <c r="B1661" t="s">
        <v>154</v>
      </c>
      <c r="C1661" t="s">
        <v>155</v>
      </c>
      <c r="D1661">
        <v>54</v>
      </c>
      <c r="E1661">
        <v>55</v>
      </c>
      <c r="F1661">
        <v>56</v>
      </c>
      <c r="G1661" t="s">
        <v>16</v>
      </c>
      <c r="H1661" t="s">
        <v>232</v>
      </c>
      <c r="I1661" t="str">
        <f t="shared" si="75"/>
        <v>Marrou, Andre(L)</v>
      </c>
      <c r="J1661" t="s">
        <v>29</v>
      </c>
      <c r="K1661" t="b">
        <v>0</v>
      </c>
      <c r="L1661">
        <v>1873</v>
      </c>
      <c r="M1661">
        <v>683677</v>
      </c>
      <c r="N1661">
        <v>20171015</v>
      </c>
      <c r="O1661" t="s">
        <v>19</v>
      </c>
      <c r="P1661" t="str">
        <f>IF(VLOOKUP(A1661,'national-winners'!$A$2:$B$13,2,0)=H1661,"W","L")</f>
        <v>L</v>
      </c>
      <c r="Q1661">
        <f>MATCH(C1661,'state-winning-votes'!A:A,0)</f>
        <v>52</v>
      </c>
      <c r="R1661">
        <f>MATCH(A1661,'state-winning-votes'!$A$2:$L$2,0)</f>
        <v>6</v>
      </c>
      <c r="S1661" cm="1">
        <f t="array" ref="S1661">INDEX('state-winning-votes'!$A$1:$L$53,$Q1661,$R1661)</f>
        <v>331001</v>
      </c>
      <c r="T1661">
        <f>INDEX('state-winning-votes'!$A$1:$L$53,MATCH($C1661,'state-winning-votes'!$A:$A,0),MATCH($A1661,'state-winning-votes'!$A$2:$L$2,0))</f>
        <v>331001</v>
      </c>
      <c r="U1661" t="str">
        <f t="shared" si="76"/>
        <v>Clinton, Bill</v>
      </c>
      <c r="V1661" t="str">
        <f>_xlfn.XLOOKUP(INDEX('state-winning-votes'!$A$1:$L$53,MATCH($C1661,'state-winning-votes'!$A:$A,0),MATCH($A1661,'state-winning-votes'!$A$2:$L$2,0)),$L:$L,$H:$H)</f>
        <v>Clinton, Bill</v>
      </c>
      <c r="W1661" t="str">
        <f>VLOOKUP(A1661,'national-winners'!$A$2:$B$13,2,0)</f>
        <v>Clinton, Bill</v>
      </c>
      <c r="X1661" t="str">
        <f t="shared" si="77"/>
        <v xml:space="preserve"> Bill Clinton (W)</v>
      </c>
    </row>
    <row r="1662" spans="1:24" x14ac:dyDescent="0.25">
      <c r="A1662">
        <v>1992</v>
      </c>
      <c r="B1662" t="s">
        <v>156</v>
      </c>
      <c r="C1662" t="s">
        <v>157</v>
      </c>
      <c r="D1662">
        <v>55</v>
      </c>
      <c r="E1662">
        <v>35</v>
      </c>
      <c r="F1662">
        <v>25</v>
      </c>
      <c r="G1662" t="s">
        <v>16</v>
      </c>
      <c r="H1662" t="s">
        <v>230</v>
      </c>
      <c r="I1662" t="str">
        <f t="shared" si="75"/>
        <v>Clinton, Bill(W)</v>
      </c>
      <c r="J1662" t="s">
        <v>18</v>
      </c>
      <c r="K1662" t="b">
        <v>0</v>
      </c>
      <c r="L1662">
        <v>1041066</v>
      </c>
      <c r="M1662">
        <v>2531064</v>
      </c>
      <c r="N1662">
        <v>20171015</v>
      </c>
      <c r="O1662" t="s">
        <v>19</v>
      </c>
      <c r="P1662" t="str">
        <f>IF(VLOOKUP(A1662,'national-winners'!$A$2:$B$13,2,0)=H1662,"W","L")</f>
        <v>W</v>
      </c>
      <c r="Q1662">
        <f>MATCH(C1662,'state-winning-votes'!A:A,0)</f>
        <v>51</v>
      </c>
      <c r="R1662">
        <f>MATCH(A1662,'state-winning-votes'!$A$2:$L$2,0)</f>
        <v>6</v>
      </c>
      <c r="S1662" cm="1">
        <f t="array" ref="S1662">INDEX('state-winning-votes'!$A$1:$L$53,$Q1662,$R1662)</f>
        <v>1041066</v>
      </c>
      <c r="T1662">
        <f>INDEX('state-winning-votes'!$A$1:$L$53,MATCH($C1662,'state-winning-votes'!$A:$A,0),MATCH($A1662,'state-winning-votes'!$A$2:$L$2,0))</f>
        <v>1041066</v>
      </c>
      <c r="U1662" t="str">
        <f t="shared" si="76"/>
        <v>Clinton, Bill</v>
      </c>
      <c r="V1662" t="str">
        <f>_xlfn.XLOOKUP(INDEX('state-winning-votes'!$A$1:$L$53,MATCH($C1662,'state-winning-votes'!$A:$A,0),MATCH($A1662,'state-winning-votes'!$A$2:$L$2,0)),$L:$L,$H:$H)</f>
        <v>Clinton, Bill</v>
      </c>
      <c r="W1662" t="str">
        <f>VLOOKUP(A1662,'national-winners'!$A$2:$B$13,2,0)</f>
        <v>Clinton, Bill</v>
      </c>
      <c r="X1662" t="str">
        <f t="shared" si="77"/>
        <v xml:space="preserve"> Bill Clinton (W)</v>
      </c>
    </row>
    <row r="1663" spans="1:24" x14ac:dyDescent="0.25">
      <c r="A1663">
        <v>1992</v>
      </c>
      <c r="B1663" t="s">
        <v>156</v>
      </c>
      <c r="C1663" t="s">
        <v>157</v>
      </c>
      <c r="D1663">
        <v>55</v>
      </c>
      <c r="E1663">
        <v>35</v>
      </c>
      <c r="F1663">
        <v>25</v>
      </c>
      <c r="G1663" t="s">
        <v>16</v>
      </c>
      <c r="H1663" t="s">
        <v>207</v>
      </c>
      <c r="I1663" t="str">
        <f t="shared" si="75"/>
        <v>Bush, George H.W.(L)</v>
      </c>
      <c r="J1663" t="s">
        <v>21</v>
      </c>
      <c r="K1663" t="b">
        <v>0</v>
      </c>
      <c r="L1663">
        <v>930855</v>
      </c>
      <c r="M1663">
        <v>2531064</v>
      </c>
      <c r="N1663">
        <v>20171015</v>
      </c>
      <c r="O1663" t="s">
        <v>19</v>
      </c>
      <c r="P1663" t="str">
        <f>IF(VLOOKUP(A1663,'national-winners'!$A$2:$B$13,2,0)=H1663,"W","L")</f>
        <v>L</v>
      </c>
      <c r="Q1663">
        <f>MATCH(C1663,'state-winning-votes'!A:A,0)</f>
        <v>51</v>
      </c>
      <c r="R1663">
        <f>MATCH(A1663,'state-winning-votes'!$A$2:$L$2,0)</f>
        <v>6</v>
      </c>
      <c r="S1663" cm="1">
        <f t="array" ref="S1663">INDEX('state-winning-votes'!$A$1:$L$53,$Q1663,$R1663)</f>
        <v>1041066</v>
      </c>
      <c r="T1663">
        <f>INDEX('state-winning-votes'!$A$1:$L$53,MATCH($C1663,'state-winning-votes'!$A:$A,0),MATCH($A1663,'state-winning-votes'!$A$2:$L$2,0))</f>
        <v>1041066</v>
      </c>
      <c r="U1663" t="str">
        <f t="shared" si="76"/>
        <v>Clinton, Bill</v>
      </c>
      <c r="V1663" t="str">
        <f>_xlfn.XLOOKUP(INDEX('state-winning-votes'!$A$1:$L$53,MATCH($C1663,'state-winning-votes'!$A:$A,0),MATCH($A1663,'state-winning-votes'!$A$2:$L$2,0)),$L:$L,$H:$H)</f>
        <v>Clinton, Bill</v>
      </c>
      <c r="W1663" t="str">
        <f>VLOOKUP(A1663,'national-winners'!$A$2:$B$13,2,0)</f>
        <v>Clinton, Bill</v>
      </c>
      <c r="X1663" t="str">
        <f t="shared" si="77"/>
        <v xml:space="preserve"> Bill Clinton (W)</v>
      </c>
    </row>
    <row r="1664" spans="1:24" x14ac:dyDescent="0.25">
      <c r="A1664">
        <v>1992</v>
      </c>
      <c r="B1664" t="s">
        <v>156</v>
      </c>
      <c r="C1664" t="s">
        <v>157</v>
      </c>
      <c r="D1664">
        <v>55</v>
      </c>
      <c r="E1664">
        <v>35</v>
      </c>
      <c r="F1664">
        <v>25</v>
      </c>
      <c r="G1664" t="s">
        <v>16</v>
      </c>
      <c r="H1664" t="s">
        <v>231</v>
      </c>
      <c r="I1664" t="str">
        <f t="shared" si="75"/>
        <v>Perot, Ross(L)</v>
      </c>
      <c r="J1664" t="s">
        <v>35</v>
      </c>
      <c r="K1664" t="b">
        <v>0</v>
      </c>
      <c r="L1664">
        <v>544479</v>
      </c>
      <c r="M1664">
        <v>2531064</v>
      </c>
      <c r="N1664">
        <v>20171015</v>
      </c>
      <c r="O1664" t="s">
        <v>19</v>
      </c>
      <c r="P1664" t="str">
        <f>IF(VLOOKUP(A1664,'national-winners'!$A$2:$B$13,2,0)=H1664,"W","L")</f>
        <v>L</v>
      </c>
      <c r="Q1664">
        <f>MATCH(C1664,'state-winning-votes'!A:A,0)</f>
        <v>51</v>
      </c>
      <c r="R1664">
        <f>MATCH(A1664,'state-winning-votes'!$A$2:$L$2,0)</f>
        <v>6</v>
      </c>
      <c r="S1664" cm="1">
        <f t="array" ref="S1664">INDEX('state-winning-votes'!$A$1:$L$53,$Q1664,$R1664)</f>
        <v>1041066</v>
      </c>
      <c r="T1664">
        <f>INDEX('state-winning-votes'!$A$1:$L$53,MATCH($C1664,'state-winning-votes'!$A:$A,0),MATCH($A1664,'state-winning-votes'!$A$2:$L$2,0))</f>
        <v>1041066</v>
      </c>
      <c r="U1664" t="str">
        <f t="shared" si="76"/>
        <v>Clinton, Bill</v>
      </c>
      <c r="V1664" t="str">
        <f>_xlfn.XLOOKUP(INDEX('state-winning-votes'!$A$1:$L$53,MATCH($C1664,'state-winning-votes'!$A:$A,0),MATCH($A1664,'state-winning-votes'!$A$2:$L$2,0)),$L:$L,$H:$H)</f>
        <v>Clinton, Bill</v>
      </c>
      <c r="W1664" t="str">
        <f>VLOOKUP(A1664,'national-winners'!$A$2:$B$13,2,0)</f>
        <v>Clinton, Bill</v>
      </c>
      <c r="X1664" t="str">
        <f t="shared" si="77"/>
        <v xml:space="preserve"> Bill Clinton (W)</v>
      </c>
    </row>
    <row r="1665" spans="1:24" x14ac:dyDescent="0.25">
      <c r="A1665">
        <v>1992</v>
      </c>
      <c r="B1665" t="s">
        <v>156</v>
      </c>
      <c r="C1665" t="s">
        <v>157</v>
      </c>
      <c r="D1665">
        <v>55</v>
      </c>
      <c r="E1665">
        <v>35</v>
      </c>
      <c r="F1665">
        <v>25</v>
      </c>
      <c r="G1665" t="s">
        <v>16</v>
      </c>
      <c r="H1665" t="s">
        <v>59</v>
      </c>
      <c r="I1665" t="str">
        <f t="shared" si="75"/>
        <v>Other(L)</v>
      </c>
      <c r="J1665" t="s">
        <v>35</v>
      </c>
      <c r="K1665" t="b">
        <v>0</v>
      </c>
      <c r="L1665">
        <v>7518</v>
      </c>
      <c r="M1665">
        <v>2531064</v>
      </c>
      <c r="N1665">
        <v>20171015</v>
      </c>
      <c r="O1665" t="s">
        <v>19</v>
      </c>
      <c r="P1665" t="str">
        <f>IF(VLOOKUP(A1665,'national-winners'!$A$2:$B$13,2,0)=H1665,"W","L")</f>
        <v>L</v>
      </c>
      <c r="Q1665">
        <f>MATCH(C1665,'state-winning-votes'!A:A,0)</f>
        <v>51</v>
      </c>
      <c r="R1665">
        <f>MATCH(A1665,'state-winning-votes'!$A$2:$L$2,0)</f>
        <v>6</v>
      </c>
      <c r="S1665" cm="1">
        <f t="array" ref="S1665">INDEX('state-winning-votes'!$A$1:$L$53,$Q1665,$R1665)</f>
        <v>1041066</v>
      </c>
      <c r="T1665">
        <f>INDEX('state-winning-votes'!$A$1:$L$53,MATCH($C1665,'state-winning-votes'!$A:$A,0),MATCH($A1665,'state-winning-votes'!$A$2:$L$2,0))</f>
        <v>1041066</v>
      </c>
      <c r="U1665" t="str">
        <f t="shared" si="76"/>
        <v>Clinton, Bill</v>
      </c>
      <c r="V1665" t="str">
        <f>_xlfn.XLOOKUP(INDEX('state-winning-votes'!$A$1:$L$53,MATCH($C1665,'state-winning-votes'!$A:$A,0),MATCH($A1665,'state-winning-votes'!$A$2:$L$2,0)),$L:$L,$H:$H)</f>
        <v>Clinton, Bill</v>
      </c>
      <c r="W1665" t="str">
        <f>VLOOKUP(A1665,'national-winners'!$A$2:$B$13,2,0)</f>
        <v>Clinton, Bill</v>
      </c>
      <c r="X1665" t="str">
        <f t="shared" si="77"/>
        <v xml:space="preserve"> Bill Clinton (W)</v>
      </c>
    </row>
    <row r="1666" spans="1:24" x14ac:dyDescent="0.25">
      <c r="A1666">
        <v>1992</v>
      </c>
      <c r="B1666" t="s">
        <v>156</v>
      </c>
      <c r="C1666" t="s">
        <v>157</v>
      </c>
      <c r="D1666">
        <v>55</v>
      </c>
      <c r="E1666">
        <v>35</v>
      </c>
      <c r="F1666">
        <v>25</v>
      </c>
      <c r="G1666" t="s">
        <v>16</v>
      </c>
      <c r="H1666" t="s">
        <v>232</v>
      </c>
      <c r="I1666" t="str">
        <f t="shared" si="75"/>
        <v>Marrou, Andre(L)</v>
      </c>
      <c r="J1666" t="s">
        <v>29</v>
      </c>
      <c r="K1666" t="b">
        <v>0</v>
      </c>
      <c r="L1666">
        <v>2877</v>
      </c>
      <c r="M1666">
        <v>2531064</v>
      </c>
      <c r="N1666">
        <v>20171015</v>
      </c>
      <c r="O1666" t="s">
        <v>19</v>
      </c>
      <c r="P1666" t="str">
        <f>IF(VLOOKUP(A1666,'national-winners'!$A$2:$B$13,2,0)=H1666,"W","L")</f>
        <v>L</v>
      </c>
      <c r="Q1666">
        <f>MATCH(C1666,'state-winning-votes'!A:A,0)</f>
        <v>51</v>
      </c>
      <c r="R1666">
        <f>MATCH(A1666,'state-winning-votes'!$A$2:$L$2,0)</f>
        <v>6</v>
      </c>
      <c r="S1666" cm="1">
        <f t="array" ref="S1666">INDEX('state-winning-votes'!$A$1:$L$53,$Q1666,$R1666)</f>
        <v>1041066</v>
      </c>
      <c r="T1666">
        <f>INDEX('state-winning-votes'!$A$1:$L$53,MATCH($C1666,'state-winning-votes'!$A:$A,0),MATCH($A1666,'state-winning-votes'!$A$2:$L$2,0))</f>
        <v>1041066</v>
      </c>
      <c r="U1666" t="str">
        <f t="shared" si="76"/>
        <v>Clinton, Bill</v>
      </c>
      <c r="V1666" t="str">
        <f>_xlfn.XLOOKUP(INDEX('state-winning-votes'!$A$1:$L$53,MATCH($C1666,'state-winning-votes'!$A:$A,0),MATCH($A1666,'state-winning-votes'!$A$2:$L$2,0)),$L:$L,$H:$H)</f>
        <v>Clinton, Bill</v>
      </c>
      <c r="W1666" t="str">
        <f>VLOOKUP(A1666,'national-winners'!$A$2:$B$13,2,0)</f>
        <v>Clinton, Bill</v>
      </c>
      <c r="X1666" t="str">
        <f t="shared" si="77"/>
        <v xml:space="preserve"> Bill Clinton (W)</v>
      </c>
    </row>
    <row r="1667" spans="1:24" x14ac:dyDescent="0.25">
      <c r="A1667">
        <v>1992</v>
      </c>
      <c r="B1667" t="s">
        <v>156</v>
      </c>
      <c r="C1667" t="s">
        <v>157</v>
      </c>
      <c r="D1667">
        <v>55</v>
      </c>
      <c r="E1667">
        <v>35</v>
      </c>
      <c r="F1667">
        <v>25</v>
      </c>
      <c r="G1667" t="s">
        <v>16</v>
      </c>
      <c r="H1667" t="s">
        <v>240</v>
      </c>
      <c r="I1667" t="str">
        <f t="shared" ref="I1667:I1730" si="78">H1667&amp;"("&amp;P1667&amp;")"</f>
        <v>Daniels, Ron(L)</v>
      </c>
      <c r="J1667" t="s">
        <v>267</v>
      </c>
      <c r="K1667" t="b">
        <v>0</v>
      </c>
      <c r="L1667">
        <v>1833</v>
      </c>
      <c r="M1667">
        <v>2531064</v>
      </c>
      <c r="N1667">
        <v>20171015</v>
      </c>
      <c r="O1667" t="s">
        <v>19</v>
      </c>
      <c r="P1667" t="str">
        <f>IF(VLOOKUP(A1667,'national-winners'!$A$2:$B$13,2,0)=H1667,"W","L")</f>
        <v>L</v>
      </c>
      <c r="Q1667">
        <f>MATCH(C1667,'state-winning-votes'!A:A,0)</f>
        <v>51</v>
      </c>
      <c r="R1667">
        <f>MATCH(A1667,'state-winning-votes'!$A$2:$L$2,0)</f>
        <v>6</v>
      </c>
      <c r="S1667" cm="1">
        <f t="array" ref="S1667">INDEX('state-winning-votes'!$A$1:$L$53,$Q1667,$R1667)</f>
        <v>1041066</v>
      </c>
      <c r="T1667">
        <f>INDEX('state-winning-votes'!$A$1:$L$53,MATCH($C1667,'state-winning-votes'!$A:$A,0),MATCH($A1667,'state-winning-votes'!$A$2:$L$2,0))</f>
        <v>1041066</v>
      </c>
      <c r="U1667" t="str">
        <f t="shared" ref="U1667:U1730" si="79">_xlfn.XLOOKUP(T1667,L:L,H:H)</f>
        <v>Clinton, Bill</v>
      </c>
      <c r="V1667" t="str">
        <f>_xlfn.XLOOKUP(INDEX('state-winning-votes'!$A$1:$L$53,MATCH($C1667,'state-winning-votes'!$A:$A,0),MATCH($A1667,'state-winning-votes'!$A$2:$L$2,0)),$L:$L,$H:$H)</f>
        <v>Clinton, Bill</v>
      </c>
      <c r="W1667" t="str">
        <f>VLOOKUP(A1667,'national-winners'!$A$2:$B$13,2,0)</f>
        <v>Clinton, Bill</v>
      </c>
      <c r="X1667" t="str">
        <f t="shared" ref="X1667:X1730" si="80">IFERROR(RIGHT(V1667,LEN(V1667)-SEARCH(",",V1667))&amp;" "&amp;LEFT(V1667,SEARCH(",",V1667)-1)&amp;" (W)","NULL")</f>
        <v xml:space="preserve"> Bill Clinton (W)</v>
      </c>
    </row>
    <row r="1668" spans="1:24" x14ac:dyDescent="0.25">
      <c r="A1668">
        <v>1992</v>
      </c>
      <c r="B1668" t="s">
        <v>156</v>
      </c>
      <c r="C1668" t="s">
        <v>157</v>
      </c>
      <c r="D1668">
        <v>55</v>
      </c>
      <c r="E1668">
        <v>35</v>
      </c>
      <c r="F1668">
        <v>25</v>
      </c>
      <c r="G1668" t="s">
        <v>16</v>
      </c>
      <c r="H1668" t="s">
        <v>236</v>
      </c>
      <c r="I1668" t="str">
        <f t="shared" si="78"/>
        <v>Hagelin, John(L)</v>
      </c>
      <c r="J1668" t="s">
        <v>237</v>
      </c>
      <c r="K1668" t="b">
        <v>0</v>
      </c>
      <c r="L1668">
        <v>1070</v>
      </c>
      <c r="M1668">
        <v>2531064</v>
      </c>
      <c r="N1668">
        <v>20171015</v>
      </c>
      <c r="O1668" t="s">
        <v>19</v>
      </c>
      <c r="P1668" t="str">
        <f>IF(VLOOKUP(A1668,'national-winners'!$A$2:$B$13,2,0)=H1668,"W","L")</f>
        <v>L</v>
      </c>
      <c r="Q1668">
        <f>MATCH(C1668,'state-winning-votes'!A:A,0)</f>
        <v>51</v>
      </c>
      <c r="R1668">
        <f>MATCH(A1668,'state-winning-votes'!$A$2:$L$2,0)</f>
        <v>6</v>
      </c>
      <c r="S1668" cm="1">
        <f t="array" ref="S1668">INDEX('state-winning-votes'!$A$1:$L$53,$Q1668,$R1668)</f>
        <v>1041066</v>
      </c>
      <c r="T1668">
        <f>INDEX('state-winning-votes'!$A$1:$L$53,MATCH($C1668,'state-winning-votes'!$A:$A,0),MATCH($A1668,'state-winning-votes'!$A$2:$L$2,0))</f>
        <v>1041066</v>
      </c>
      <c r="U1668" t="str">
        <f t="shared" si="79"/>
        <v>Clinton, Bill</v>
      </c>
      <c r="V1668" t="str">
        <f>_xlfn.XLOOKUP(INDEX('state-winning-votes'!$A$1:$L$53,MATCH($C1668,'state-winning-votes'!$A:$A,0),MATCH($A1668,'state-winning-votes'!$A$2:$L$2,0)),$L:$L,$H:$H)</f>
        <v>Clinton, Bill</v>
      </c>
      <c r="W1668" t="str">
        <f>VLOOKUP(A1668,'national-winners'!$A$2:$B$13,2,0)</f>
        <v>Clinton, Bill</v>
      </c>
      <c r="X1668" t="str">
        <f t="shared" si="80"/>
        <v xml:space="preserve"> Bill Clinton (W)</v>
      </c>
    </row>
    <row r="1669" spans="1:24" x14ac:dyDescent="0.25">
      <c r="A1669">
        <v>1992</v>
      </c>
      <c r="B1669" t="s">
        <v>156</v>
      </c>
      <c r="C1669" t="s">
        <v>157</v>
      </c>
      <c r="D1669">
        <v>55</v>
      </c>
      <c r="E1669">
        <v>35</v>
      </c>
      <c r="F1669">
        <v>25</v>
      </c>
      <c r="G1669" t="s">
        <v>16</v>
      </c>
      <c r="H1669" t="s">
        <v>246</v>
      </c>
      <c r="I1669" t="str">
        <f t="shared" si="78"/>
        <v>Blank Vote/Scattering(L)</v>
      </c>
      <c r="K1669" t="b">
        <v>0</v>
      </c>
      <c r="L1669">
        <v>961</v>
      </c>
      <c r="M1669">
        <v>2531064</v>
      </c>
      <c r="N1669">
        <v>20171015</v>
      </c>
      <c r="O1669" t="s">
        <v>19</v>
      </c>
      <c r="P1669" t="str">
        <f>IF(VLOOKUP(A1669,'national-winners'!$A$2:$B$13,2,0)=H1669,"W","L")</f>
        <v>L</v>
      </c>
      <c r="Q1669">
        <f>MATCH(C1669,'state-winning-votes'!A:A,0)</f>
        <v>51</v>
      </c>
      <c r="R1669">
        <f>MATCH(A1669,'state-winning-votes'!$A$2:$L$2,0)</f>
        <v>6</v>
      </c>
      <c r="S1669" cm="1">
        <f t="array" ref="S1669">INDEX('state-winning-votes'!$A$1:$L$53,$Q1669,$R1669)</f>
        <v>1041066</v>
      </c>
      <c r="T1669">
        <f>INDEX('state-winning-votes'!$A$1:$L$53,MATCH($C1669,'state-winning-votes'!$A:$A,0),MATCH($A1669,'state-winning-votes'!$A$2:$L$2,0))</f>
        <v>1041066</v>
      </c>
      <c r="U1669" t="str">
        <f t="shared" si="79"/>
        <v>Clinton, Bill</v>
      </c>
      <c r="V1669" t="str">
        <f>_xlfn.XLOOKUP(INDEX('state-winning-votes'!$A$1:$L$53,MATCH($C1669,'state-winning-votes'!$A:$A,0),MATCH($A1669,'state-winning-votes'!$A$2:$L$2,0)),$L:$L,$H:$H)</f>
        <v>Clinton, Bill</v>
      </c>
      <c r="W1669" t="str">
        <f>VLOOKUP(A1669,'national-winners'!$A$2:$B$13,2,0)</f>
        <v>Clinton, Bill</v>
      </c>
      <c r="X1669" t="str">
        <f t="shared" si="80"/>
        <v xml:space="preserve"> Bill Clinton (W)</v>
      </c>
    </row>
    <row r="1670" spans="1:24" x14ac:dyDescent="0.25">
      <c r="A1670">
        <v>1992</v>
      </c>
      <c r="B1670" t="s">
        <v>156</v>
      </c>
      <c r="C1670" t="s">
        <v>157</v>
      </c>
      <c r="D1670">
        <v>55</v>
      </c>
      <c r="E1670">
        <v>35</v>
      </c>
      <c r="F1670">
        <v>25</v>
      </c>
      <c r="G1670" t="s">
        <v>16</v>
      </c>
      <c r="H1670" t="s">
        <v>268</v>
      </c>
      <c r="I1670" t="str">
        <f t="shared" si="78"/>
        <v>Hem, Roland(L)</v>
      </c>
      <c r="J1670" t="s">
        <v>269</v>
      </c>
      <c r="K1670" t="b">
        <v>0</v>
      </c>
      <c r="L1670">
        <v>405</v>
      </c>
      <c r="M1670">
        <v>2531064</v>
      </c>
      <c r="N1670">
        <v>20171015</v>
      </c>
      <c r="O1670" t="s">
        <v>19</v>
      </c>
      <c r="P1670" t="str">
        <f>IF(VLOOKUP(A1670,'national-winners'!$A$2:$B$13,2,0)=H1670,"W","L")</f>
        <v>L</v>
      </c>
      <c r="Q1670">
        <f>MATCH(C1670,'state-winning-votes'!A:A,0)</f>
        <v>51</v>
      </c>
      <c r="R1670">
        <f>MATCH(A1670,'state-winning-votes'!$A$2:$L$2,0)</f>
        <v>6</v>
      </c>
      <c r="S1670" cm="1">
        <f t="array" ref="S1670">INDEX('state-winning-votes'!$A$1:$L$53,$Q1670,$R1670)</f>
        <v>1041066</v>
      </c>
      <c r="T1670">
        <f>INDEX('state-winning-votes'!$A$1:$L$53,MATCH($C1670,'state-winning-votes'!$A:$A,0),MATCH($A1670,'state-winning-votes'!$A$2:$L$2,0))</f>
        <v>1041066</v>
      </c>
      <c r="U1670" t="str">
        <f t="shared" si="79"/>
        <v>Clinton, Bill</v>
      </c>
      <c r="V1670" t="str">
        <f>_xlfn.XLOOKUP(INDEX('state-winning-votes'!$A$1:$L$53,MATCH($C1670,'state-winning-votes'!$A:$A,0),MATCH($A1670,'state-winning-votes'!$A$2:$L$2,0)),$L:$L,$H:$H)</f>
        <v>Clinton, Bill</v>
      </c>
      <c r="W1670" t="str">
        <f>VLOOKUP(A1670,'national-winners'!$A$2:$B$13,2,0)</f>
        <v>Clinton, Bill</v>
      </c>
      <c r="X1670" t="str">
        <f t="shared" si="80"/>
        <v xml:space="preserve"> Bill Clinton (W)</v>
      </c>
    </row>
    <row r="1671" spans="1:24" x14ac:dyDescent="0.25">
      <c r="A1671">
        <v>1992</v>
      </c>
      <c r="B1671" t="s">
        <v>158</v>
      </c>
      <c r="C1671" t="s">
        <v>159</v>
      </c>
      <c r="D1671">
        <v>56</v>
      </c>
      <c r="E1671">
        <v>83</v>
      </c>
      <c r="F1671">
        <v>68</v>
      </c>
      <c r="G1671" t="s">
        <v>16</v>
      </c>
      <c r="H1671" t="s">
        <v>207</v>
      </c>
      <c r="I1671" t="str">
        <f t="shared" si="78"/>
        <v>Bush, George H.W.(L)</v>
      </c>
      <c r="J1671" t="s">
        <v>21</v>
      </c>
      <c r="K1671" t="b">
        <v>0</v>
      </c>
      <c r="L1671">
        <v>79347</v>
      </c>
      <c r="M1671">
        <v>199884</v>
      </c>
      <c r="N1671">
        <v>20171015</v>
      </c>
      <c r="O1671" t="s">
        <v>19</v>
      </c>
      <c r="P1671" t="str">
        <f>IF(VLOOKUP(A1671,'national-winners'!$A$2:$B$13,2,0)=H1671,"W","L")</f>
        <v>L</v>
      </c>
      <c r="Q1671">
        <f>MATCH(C1671,'state-winning-votes'!A:A,0)</f>
        <v>53</v>
      </c>
      <c r="R1671">
        <f>MATCH(A1671,'state-winning-votes'!$A$2:$L$2,0)</f>
        <v>6</v>
      </c>
      <c r="S1671" cm="1">
        <f t="array" ref="S1671">INDEX('state-winning-votes'!$A$1:$L$53,$Q1671,$R1671)</f>
        <v>79347</v>
      </c>
      <c r="T1671">
        <f>INDEX('state-winning-votes'!$A$1:$L$53,MATCH($C1671,'state-winning-votes'!$A:$A,0),MATCH($A1671,'state-winning-votes'!$A$2:$L$2,0))</f>
        <v>79347</v>
      </c>
      <c r="U1671" t="str">
        <f t="shared" si="79"/>
        <v>Bush, George H.W.</v>
      </c>
      <c r="V1671" t="str">
        <f>_xlfn.XLOOKUP(INDEX('state-winning-votes'!$A$1:$L$53,MATCH($C1671,'state-winning-votes'!$A:$A,0),MATCH($A1671,'state-winning-votes'!$A$2:$L$2,0)),$L:$L,$H:$H)</f>
        <v>Bush, George H.W.</v>
      </c>
      <c r="W1671" t="str">
        <f>VLOOKUP(A1671,'national-winners'!$A$2:$B$13,2,0)</f>
        <v>Clinton, Bill</v>
      </c>
      <c r="X1671" t="str">
        <f t="shared" si="80"/>
        <v xml:space="preserve"> George H.W. Bush (W)</v>
      </c>
    </row>
    <row r="1672" spans="1:24" x14ac:dyDescent="0.25">
      <c r="A1672">
        <v>1992</v>
      </c>
      <c r="B1672" t="s">
        <v>158</v>
      </c>
      <c r="C1672" t="s">
        <v>159</v>
      </c>
      <c r="D1672">
        <v>56</v>
      </c>
      <c r="E1672">
        <v>83</v>
      </c>
      <c r="F1672">
        <v>68</v>
      </c>
      <c r="G1672" t="s">
        <v>16</v>
      </c>
      <c r="H1672" t="s">
        <v>230</v>
      </c>
      <c r="I1672" t="str">
        <f t="shared" si="78"/>
        <v>Clinton, Bill(W)</v>
      </c>
      <c r="J1672" t="s">
        <v>18</v>
      </c>
      <c r="K1672" t="b">
        <v>0</v>
      </c>
      <c r="L1672">
        <v>68160</v>
      </c>
      <c r="M1672">
        <v>199884</v>
      </c>
      <c r="N1672">
        <v>20171015</v>
      </c>
      <c r="O1672" t="s">
        <v>19</v>
      </c>
      <c r="P1672" t="str">
        <f>IF(VLOOKUP(A1672,'national-winners'!$A$2:$B$13,2,0)=H1672,"W","L")</f>
        <v>W</v>
      </c>
      <c r="Q1672">
        <f>MATCH(C1672,'state-winning-votes'!A:A,0)</f>
        <v>53</v>
      </c>
      <c r="R1672">
        <f>MATCH(A1672,'state-winning-votes'!$A$2:$L$2,0)</f>
        <v>6</v>
      </c>
      <c r="S1672" cm="1">
        <f t="array" ref="S1672">INDEX('state-winning-votes'!$A$1:$L$53,$Q1672,$R1672)</f>
        <v>79347</v>
      </c>
      <c r="T1672">
        <f>INDEX('state-winning-votes'!$A$1:$L$53,MATCH($C1672,'state-winning-votes'!$A:$A,0),MATCH($A1672,'state-winning-votes'!$A$2:$L$2,0))</f>
        <v>79347</v>
      </c>
      <c r="U1672" t="str">
        <f t="shared" si="79"/>
        <v>Bush, George H.W.</v>
      </c>
      <c r="V1672" t="str">
        <f>_xlfn.XLOOKUP(INDEX('state-winning-votes'!$A$1:$L$53,MATCH($C1672,'state-winning-votes'!$A:$A,0),MATCH($A1672,'state-winning-votes'!$A$2:$L$2,0)),$L:$L,$H:$H)</f>
        <v>Bush, George H.W.</v>
      </c>
      <c r="W1672" t="str">
        <f>VLOOKUP(A1672,'national-winners'!$A$2:$B$13,2,0)</f>
        <v>Clinton, Bill</v>
      </c>
      <c r="X1672" t="str">
        <f t="shared" si="80"/>
        <v xml:space="preserve"> George H.W. Bush (W)</v>
      </c>
    </row>
    <row r="1673" spans="1:24" x14ac:dyDescent="0.25">
      <c r="A1673">
        <v>1992</v>
      </c>
      <c r="B1673" t="s">
        <v>158</v>
      </c>
      <c r="C1673" t="s">
        <v>159</v>
      </c>
      <c r="D1673">
        <v>56</v>
      </c>
      <c r="E1673">
        <v>83</v>
      </c>
      <c r="F1673">
        <v>68</v>
      </c>
      <c r="G1673" t="s">
        <v>16</v>
      </c>
      <c r="H1673" t="s">
        <v>231</v>
      </c>
      <c r="I1673" t="str">
        <f t="shared" si="78"/>
        <v>Perot, Ross(L)</v>
      </c>
      <c r="J1673" t="s">
        <v>35</v>
      </c>
      <c r="K1673" t="b">
        <v>0</v>
      </c>
      <c r="L1673">
        <v>51263</v>
      </c>
      <c r="M1673">
        <v>199884</v>
      </c>
      <c r="N1673">
        <v>20171015</v>
      </c>
      <c r="O1673" t="s">
        <v>19</v>
      </c>
      <c r="P1673" t="str">
        <f>IF(VLOOKUP(A1673,'national-winners'!$A$2:$B$13,2,0)=H1673,"W","L")</f>
        <v>L</v>
      </c>
      <c r="Q1673">
        <f>MATCH(C1673,'state-winning-votes'!A:A,0)</f>
        <v>53</v>
      </c>
      <c r="R1673">
        <f>MATCH(A1673,'state-winning-votes'!$A$2:$L$2,0)</f>
        <v>6</v>
      </c>
      <c r="S1673" cm="1">
        <f t="array" ref="S1673">INDEX('state-winning-votes'!$A$1:$L$53,$Q1673,$R1673)</f>
        <v>79347</v>
      </c>
      <c r="T1673">
        <f>INDEX('state-winning-votes'!$A$1:$L$53,MATCH($C1673,'state-winning-votes'!$A:$A,0),MATCH($A1673,'state-winning-votes'!$A$2:$L$2,0))</f>
        <v>79347</v>
      </c>
      <c r="U1673" t="str">
        <f t="shared" si="79"/>
        <v>Bush, George H.W.</v>
      </c>
      <c r="V1673" t="str">
        <f>_xlfn.XLOOKUP(INDEX('state-winning-votes'!$A$1:$L$53,MATCH($C1673,'state-winning-votes'!$A:$A,0),MATCH($A1673,'state-winning-votes'!$A$2:$L$2,0)),$L:$L,$H:$H)</f>
        <v>Bush, George H.W.</v>
      </c>
      <c r="W1673" t="str">
        <f>VLOOKUP(A1673,'national-winners'!$A$2:$B$13,2,0)</f>
        <v>Clinton, Bill</v>
      </c>
      <c r="X1673" t="str">
        <f t="shared" si="80"/>
        <v xml:space="preserve"> George H.W. Bush (W)</v>
      </c>
    </row>
    <row r="1674" spans="1:24" x14ac:dyDescent="0.25">
      <c r="A1674">
        <v>1992</v>
      </c>
      <c r="B1674" t="s">
        <v>158</v>
      </c>
      <c r="C1674" t="s">
        <v>159</v>
      </c>
      <c r="D1674">
        <v>56</v>
      </c>
      <c r="E1674">
        <v>83</v>
      </c>
      <c r="F1674">
        <v>68</v>
      </c>
      <c r="G1674" t="s">
        <v>16</v>
      </c>
      <c r="H1674" t="s">
        <v>232</v>
      </c>
      <c r="I1674" t="str">
        <f t="shared" si="78"/>
        <v>Marrou, Andre(L)</v>
      </c>
      <c r="J1674" t="s">
        <v>29</v>
      </c>
      <c r="K1674" t="b">
        <v>0</v>
      </c>
      <c r="L1674">
        <v>844</v>
      </c>
      <c r="M1674">
        <v>199884</v>
      </c>
      <c r="N1674">
        <v>20171015</v>
      </c>
      <c r="O1674" t="s">
        <v>19</v>
      </c>
      <c r="P1674" t="str">
        <f>IF(VLOOKUP(A1674,'national-winners'!$A$2:$B$13,2,0)=H1674,"W","L")</f>
        <v>L</v>
      </c>
      <c r="Q1674">
        <f>MATCH(C1674,'state-winning-votes'!A:A,0)</f>
        <v>53</v>
      </c>
      <c r="R1674">
        <f>MATCH(A1674,'state-winning-votes'!$A$2:$L$2,0)</f>
        <v>6</v>
      </c>
      <c r="S1674" cm="1">
        <f t="array" ref="S1674">INDEX('state-winning-votes'!$A$1:$L$53,$Q1674,$R1674)</f>
        <v>79347</v>
      </c>
      <c r="T1674">
        <f>INDEX('state-winning-votes'!$A$1:$L$53,MATCH($C1674,'state-winning-votes'!$A:$A,0),MATCH($A1674,'state-winning-votes'!$A$2:$L$2,0))</f>
        <v>79347</v>
      </c>
      <c r="U1674" t="str">
        <f t="shared" si="79"/>
        <v>Bush, George H.W.</v>
      </c>
      <c r="V1674" t="str">
        <f>_xlfn.XLOOKUP(INDEX('state-winning-votes'!$A$1:$L$53,MATCH($C1674,'state-winning-votes'!$A:$A,0),MATCH($A1674,'state-winning-votes'!$A$2:$L$2,0)),$L:$L,$H:$H)</f>
        <v>Bush, George H.W.</v>
      </c>
      <c r="W1674" t="str">
        <f>VLOOKUP(A1674,'national-winners'!$A$2:$B$13,2,0)</f>
        <v>Clinton, Bill</v>
      </c>
      <c r="X1674" t="str">
        <f t="shared" si="80"/>
        <v xml:space="preserve"> George H.W. Bush (W)</v>
      </c>
    </row>
    <row r="1675" spans="1:24" x14ac:dyDescent="0.25">
      <c r="A1675">
        <v>1992</v>
      </c>
      <c r="B1675" t="s">
        <v>158</v>
      </c>
      <c r="C1675" t="s">
        <v>159</v>
      </c>
      <c r="D1675">
        <v>56</v>
      </c>
      <c r="E1675">
        <v>83</v>
      </c>
      <c r="F1675">
        <v>68</v>
      </c>
      <c r="G1675" t="s">
        <v>16</v>
      </c>
      <c r="H1675" t="s">
        <v>210</v>
      </c>
      <c r="I1675" t="str">
        <f t="shared" si="78"/>
        <v>Fulani, Lenora(L)</v>
      </c>
      <c r="J1675" t="s">
        <v>35</v>
      </c>
      <c r="K1675" t="b">
        <v>0</v>
      </c>
      <c r="L1675">
        <v>270</v>
      </c>
      <c r="M1675">
        <v>199884</v>
      </c>
      <c r="N1675">
        <v>20171015</v>
      </c>
      <c r="O1675" t="s">
        <v>19</v>
      </c>
      <c r="P1675" t="str">
        <f>IF(VLOOKUP(A1675,'national-winners'!$A$2:$B$13,2,0)=H1675,"W","L")</f>
        <v>L</v>
      </c>
      <c r="Q1675">
        <f>MATCH(C1675,'state-winning-votes'!A:A,0)</f>
        <v>53</v>
      </c>
      <c r="R1675">
        <f>MATCH(A1675,'state-winning-votes'!$A$2:$L$2,0)</f>
        <v>6</v>
      </c>
      <c r="S1675" cm="1">
        <f t="array" ref="S1675">INDEX('state-winning-votes'!$A$1:$L$53,$Q1675,$R1675)</f>
        <v>79347</v>
      </c>
      <c r="T1675">
        <f>INDEX('state-winning-votes'!$A$1:$L$53,MATCH($C1675,'state-winning-votes'!$A:$A,0),MATCH($A1675,'state-winning-votes'!$A$2:$L$2,0))</f>
        <v>79347</v>
      </c>
      <c r="U1675" t="str">
        <f t="shared" si="79"/>
        <v>Bush, George H.W.</v>
      </c>
      <c r="V1675" t="str">
        <f>_xlfn.XLOOKUP(INDEX('state-winning-votes'!$A$1:$L$53,MATCH($C1675,'state-winning-votes'!$A:$A,0),MATCH($A1675,'state-winning-votes'!$A$2:$L$2,0)),$L:$L,$H:$H)</f>
        <v>Bush, George H.W.</v>
      </c>
      <c r="W1675" t="str">
        <f>VLOOKUP(A1675,'national-winners'!$A$2:$B$13,2,0)</f>
        <v>Clinton, Bill</v>
      </c>
      <c r="X1675" t="str">
        <f t="shared" si="80"/>
        <v xml:space="preserve"> George H.W. Bush (W)</v>
      </c>
    </row>
    <row r="1676" spans="1:24" x14ac:dyDescent="0.25">
      <c r="A1676">
        <v>1996</v>
      </c>
      <c r="B1676" t="s">
        <v>14</v>
      </c>
      <c r="C1676" t="s">
        <v>15</v>
      </c>
      <c r="D1676">
        <v>1</v>
      </c>
      <c r="E1676">
        <v>63</v>
      </c>
      <c r="F1676">
        <v>41</v>
      </c>
      <c r="G1676" t="s">
        <v>16</v>
      </c>
      <c r="H1676" t="s">
        <v>270</v>
      </c>
      <c r="I1676" t="str">
        <f t="shared" si="78"/>
        <v>Dole, Robert(L)</v>
      </c>
      <c r="J1676" t="s">
        <v>21</v>
      </c>
      <c r="K1676" t="b">
        <v>0</v>
      </c>
      <c r="L1676">
        <v>769044</v>
      </c>
      <c r="M1676">
        <v>1534349</v>
      </c>
      <c r="N1676">
        <v>20171015</v>
      </c>
      <c r="O1676" t="s">
        <v>19</v>
      </c>
      <c r="P1676" t="str">
        <f>IF(VLOOKUP(A1676,'national-winners'!$A$2:$B$13,2,0)=H1676,"W","L")</f>
        <v>L</v>
      </c>
      <c r="Q1676">
        <f>MATCH(C1676,'state-winning-votes'!A:A,0)</f>
        <v>4</v>
      </c>
      <c r="R1676">
        <f>MATCH(A1676,'state-winning-votes'!$A$2:$L$2,0)</f>
        <v>7</v>
      </c>
      <c r="S1676" cm="1">
        <f t="array" ref="S1676">INDEX('state-winning-votes'!$A$1:$L$53,$Q1676,$R1676)</f>
        <v>769044</v>
      </c>
      <c r="T1676">
        <f>INDEX('state-winning-votes'!$A$1:$L$53,MATCH($C1676,'state-winning-votes'!$A:$A,0),MATCH($A1676,'state-winning-votes'!$A$2:$L$2,0))</f>
        <v>769044</v>
      </c>
      <c r="U1676" t="str">
        <f t="shared" si="79"/>
        <v>Dole, Robert</v>
      </c>
      <c r="V1676" t="str">
        <f>_xlfn.XLOOKUP(INDEX('state-winning-votes'!$A$1:$L$53,MATCH($C1676,'state-winning-votes'!$A:$A,0),MATCH($A1676,'state-winning-votes'!$A$2:$L$2,0)),$L:$L,$H:$H)</f>
        <v>Dole, Robert</v>
      </c>
      <c r="W1676" t="str">
        <f>VLOOKUP(A1676,'national-winners'!$A$2:$B$13,2,0)</f>
        <v>Clinton, Bill</v>
      </c>
      <c r="X1676" t="str">
        <f t="shared" si="80"/>
        <v xml:space="preserve"> Robert Dole (W)</v>
      </c>
    </row>
    <row r="1677" spans="1:24" x14ac:dyDescent="0.25">
      <c r="A1677">
        <v>1996</v>
      </c>
      <c r="B1677" t="s">
        <v>14</v>
      </c>
      <c r="C1677" t="s">
        <v>15</v>
      </c>
      <c r="D1677">
        <v>1</v>
      </c>
      <c r="E1677">
        <v>63</v>
      </c>
      <c r="F1677">
        <v>41</v>
      </c>
      <c r="G1677" t="s">
        <v>16</v>
      </c>
      <c r="H1677" t="s">
        <v>230</v>
      </c>
      <c r="I1677" t="str">
        <f t="shared" si="78"/>
        <v>Clinton, Bill(W)</v>
      </c>
      <c r="J1677" t="s">
        <v>18</v>
      </c>
      <c r="K1677" t="b">
        <v>0</v>
      </c>
      <c r="L1677">
        <v>662165</v>
      </c>
      <c r="M1677">
        <v>1534349</v>
      </c>
      <c r="N1677">
        <v>20171015</v>
      </c>
      <c r="O1677" t="s">
        <v>19</v>
      </c>
      <c r="P1677" t="str">
        <f>IF(VLOOKUP(A1677,'national-winners'!$A$2:$B$13,2,0)=H1677,"W","L")</f>
        <v>W</v>
      </c>
      <c r="Q1677">
        <f>MATCH(C1677,'state-winning-votes'!A:A,0)</f>
        <v>4</v>
      </c>
      <c r="R1677">
        <f>MATCH(A1677,'state-winning-votes'!$A$2:$L$2,0)</f>
        <v>7</v>
      </c>
      <c r="S1677" cm="1">
        <f t="array" ref="S1677">INDEX('state-winning-votes'!$A$1:$L$53,$Q1677,$R1677)</f>
        <v>769044</v>
      </c>
      <c r="T1677">
        <f>INDEX('state-winning-votes'!$A$1:$L$53,MATCH($C1677,'state-winning-votes'!$A:$A,0),MATCH($A1677,'state-winning-votes'!$A$2:$L$2,0))</f>
        <v>769044</v>
      </c>
      <c r="U1677" t="str">
        <f t="shared" si="79"/>
        <v>Dole, Robert</v>
      </c>
      <c r="V1677" t="str">
        <f>_xlfn.XLOOKUP(INDEX('state-winning-votes'!$A$1:$L$53,MATCH($C1677,'state-winning-votes'!$A:$A,0),MATCH($A1677,'state-winning-votes'!$A$2:$L$2,0)),$L:$L,$H:$H)</f>
        <v>Dole, Robert</v>
      </c>
      <c r="W1677" t="str">
        <f>VLOOKUP(A1677,'national-winners'!$A$2:$B$13,2,0)</f>
        <v>Clinton, Bill</v>
      </c>
      <c r="X1677" t="str">
        <f t="shared" si="80"/>
        <v xml:space="preserve"> Robert Dole (W)</v>
      </c>
    </row>
    <row r="1678" spans="1:24" x14ac:dyDescent="0.25">
      <c r="A1678">
        <v>1996</v>
      </c>
      <c r="B1678" t="s">
        <v>14</v>
      </c>
      <c r="C1678" t="s">
        <v>15</v>
      </c>
      <c r="D1678">
        <v>1</v>
      </c>
      <c r="E1678">
        <v>63</v>
      </c>
      <c r="F1678">
        <v>41</v>
      </c>
      <c r="G1678" t="s">
        <v>16</v>
      </c>
      <c r="I1678" t="str">
        <f t="shared" si="78"/>
        <v>(L)</v>
      </c>
      <c r="J1678" t="s">
        <v>35</v>
      </c>
      <c r="K1678" t="b">
        <v>0</v>
      </c>
      <c r="L1678">
        <v>95030</v>
      </c>
      <c r="M1678">
        <v>1534349</v>
      </c>
      <c r="N1678">
        <v>20171015</v>
      </c>
      <c r="O1678" t="s">
        <v>19</v>
      </c>
      <c r="P1678" t="str">
        <f>IF(VLOOKUP(A1678,'national-winners'!$A$2:$B$13,2,0)=H1678,"W","L")</f>
        <v>L</v>
      </c>
      <c r="Q1678">
        <f>MATCH(C1678,'state-winning-votes'!A:A,0)</f>
        <v>4</v>
      </c>
      <c r="R1678">
        <f>MATCH(A1678,'state-winning-votes'!$A$2:$L$2,0)</f>
        <v>7</v>
      </c>
      <c r="S1678" cm="1">
        <f t="array" ref="S1678">INDEX('state-winning-votes'!$A$1:$L$53,$Q1678,$R1678)</f>
        <v>769044</v>
      </c>
      <c r="T1678">
        <f>INDEX('state-winning-votes'!$A$1:$L$53,MATCH($C1678,'state-winning-votes'!$A:$A,0),MATCH($A1678,'state-winning-votes'!$A$2:$L$2,0))</f>
        <v>769044</v>
      </c>
      <c r="U1678" t="str">
        <f t="shared" si="79"/>
        <v>Dole, Robert</v>
      </c>
      <c r="V1678" t="str">
        <f>_xlfn.XLOOKUP(INDEX('state-winning-votes'!$A$1:$L$53,MATCH($C1678,'state-winning-votes'!$A:$A,0),MATCH($A1678,'state-winning-votes'!$A$2:$L$2,0)),$L:$L,$H:$H)</f>
        <v>Dole, Robert</v>
      </c>
      <c r="W1678" t="str">
        <f>VLOOKUP(A1678,'national-winners'!$A$2:$B$13,2,0)</f>
        <v>Clinton, Bill</v>
      </c>
      <c r="X1678" t="str">
        <f t="shared" si="80"/>
        <v xml:space="preserve"> Robert Dole (W)</v>
      </c>
    </row>
    <row r="1679" spans="1:24" x14ac:dyDescent="0.25">
      <c r="A1679">
        <v>1996</v>
      </c>
      <c r="B1679" t="s">
        <v>14</v>
      </c>
      <c r="C1679" t="s">
        <v>15</v>
      </c>
      <c r="D1679">
        <v>1</v>
      </c>
      <c r="E1679">
        <v>63</v>
      </c>
      <c r="F1679">
        <v>41</v>
      </c>
      <c r="G1679" t="s">
        <v>16</v>
      </c>
      <c r="H1679" t="s">
        <v>271</v>
      </c>
      <c r="I1679" t="str">
        <f t="shared" si="78"/>
        <v>Browne, Harry(L)</v>
      </c>
      <c r="J1679" t="s">
        <v>29</v>
      </c>
      <c r="K1679" t="b">
        <v>0</v>
      </c>
      <c r="L1679">
        <v>5290</v>
      </c>
      <c r="M1679">
        <v>1534349</v>
      </c>
      <c r="N1679">
        <v>20171015</v>
      </c>
      <c r="O1679" t="s">
        <v>19</v>
      </c>
      <c r="P1679" t="str">
        <f>IF(VLOOKUP(A1679,'national-winners'!$A$2:$B$13,2,0)=H1679,"W","L")</f>
        <v>L</v>
      </c>
      <c r="Q1679">
        <f>MATCH(C1679,'state-winning-votes'!A:A,0)</f>
        <v>4</v>
      </c>
      <c r="R1679">
        <f>MATCH(A1679,'state-winning-votes'!$A$2:$L$2,0)</f>
        <v>7</v>
      </c>
      <c r="S1679" cm="1">
        <f t="array" ref="S1679">INDEX('state-winning-votes'!$A$1:$L$53,$Q1679,$R1679)</f>
        <v>769044</v>
      </c>
      <c r="T1679">
        <f>INDEX('state-winning-votes'!$A$1:$L$53,MATCH($C1679,'state-winning-votes'!$A:$A,0),MATCH($A1679,'state-winning-votes'!$A$2:$L$2,0))</f>
        <v>769044</v>
      </c>
      <c r="U1679" t="str">
        <f t="shared" si="79"/>
        <v>Dole, Robert</v>
      </c>
      <c r="V1679" t="str">
        <f>_xlfn.XLOOKUP(INDEX('state-winning-votes'!$A$1:$L$53,MATCH($C1679,'state-winning-votes'!$A:$A,0),MATCH($A1679,'state-winning-votes'!$A$2:$L$2,0)),$L:$L,$H:$H)</f>
        <v>Dole, Robert</v>
      </c>
      <c r="W1679" t="str">
        <f>VLOOKUP(A1679,'national-winners'!$A$2:$B$13,2,0)</f>
        <v>Clinton, Bill</v>
      </c>
      <c r="X1679" t="str">
        <f t="shared" si="80"/>
        <v xml:space="preserve"> Robert Dole (W)</v>
      </c>
    </row>
    <row r="1680" spans="1:24" x14ac:dyDescent="0.25">
      <c r="A1680">
        <v>1996</v>
      </c>
      <c r="B1680" t="s">
        <v>14</v>
      </c>
      <c r="C1680" t="s">
        <v>15</v>
      </c>
      <c r="D1680">
        <v>1</v>
      </c>
      <c r="E1680">
        <v>63</v>
      </c>
      <c r="F1680">
        <v>41</v>
      </c>
      <c r="G1680" t="s">
        <v>16</v>
      </c>
      <c r="H1680" t="s">
        <v>236</v>
      </c>
      <c r="I1680" t="str">
        <f t="shared" si="78"/>
        <v>Hagelin, John(L)</v>
      </c>
      <c r="J1680" t="s">
        <v>237</v>
      </c>
      <c r="K1680" t="b">
        <v>0</v>
      </c>
      <c r="L1680">
        <v>1697</v>
      </c>
      <c r="M1680">
        <v>1534349</v>
      </c>
      <c r="N1680">
        <v>20171015</v>
      </c>
      <c r="O1680" t="s">
        <v>19</v>
      </c>
      <c r="P1680" t="str">
        <f>IF(VLOOKUP(A1680,'national-winners'!$A$2:$B$13,2,0)=H1680,"W","L")</f>
        <v>L</v>
      </c>
      <c r="Q1680">
        <f>MATCH(C1680,'state-winning-votes'!A:A,0)</f>
        <v>4</v>
      </c>
      <c r="R1680">
        <f>MATCH(A1680,'state-winning-votes'!$A$2:$L$2,0)</f>
        <v>7</v>
      </c>
      <c r="S1680" cm="1">
        <f t="array" ref="S1680">INDEX('state-winning-votes'!$A$1:$L$53,$Q1680,$R1680)</f>
        <v>769044</v>
      </c>
      <c r="T1680">
        <f>INDEX('state-winning-votes'!$A$1:$L$53,MATCH($C1680,'state-winning-votes'!$A:$A,0),MATCH($A1680,'state-winning-votes'!$A$2:$L$2,0))</f>
        <v>769044</v>
      </c>
      <c r="U1680" t="str">
        <f t="shared" si="79"/>
        <v>Dole, Robert</v>
      </c>
      <c r="V1680" t="str">
        <f>_xlfn.XLOOKUP(INDEX('state-winning-votes'!$A$1:$L$53,MATCH($C1680,'state-winning-votes'!$A:$A,0),MATCH($A1680,'state-winning-votes'!$A$2:$L$2,0)),$L:$L,$H:$H)</f>
        <v>Dole, Robert</v>
      </c>
      <c r="W1680" t="str">
        <f>VLOOKUP(A1680,'national-winners'!$A$2:$B$13,2,0)</f>
        <v>Clinton, Bill</v>
      </c>
      <c r="X1680" t="str">
        <f t="shared" si="80"/>
        <v xml:space="preserve"> Robert Dole (W)</v>
      </c>
    </row>
    <row r="1681" spans="1:24" x14ac:dyDescent="0.25">
      <c r="A1681">
        <v>1996</v>
      </c>
      <c r="B1681" t="s">
        <v>14</v>
      </c>
      <c r="C1681" t="s">
        <v>15</v>
      </c>
      <c r="D1681">
        <v>1</v>
      </c>
      <c r="E1681">
        <v>63</v>
      </c>
      <c r="F1681">
        <v>41</v>
      </c>
      <c r="G1681" t="s">
        <v>16</v>
      </c>
      <c r="I1681" t="str">
        <f t="shared" si="78"/>
        <v>(L)</v>
      </c>
      <c r="K1681" t="b">
        <v>1</v>
      </c>
      <c r="L1681">
        <v>1123</v>
      </c>
      <c r="M1681">
        <v>1534349</v>
      </c>
      <c r="N1681">
        <v>20171015</v>
      </c>
      <c r="O1681" t="s">
        <v>19</v>
      </c>
      <c r="P1681" t="str">
        <f>IF(VLOOKUP(A1681,'national-winners'!$A$2:$B$13,2,0)=H1681,"W","L")</f>
        <v>L</v>
      </c>
      <c r="Q1681">
        <f>MATCH(C1681,'state-winning-votes'!A:A,0)</f>
        <v>4</v>
      </c>
      <c r="R1681">
        <f>MATCH(A1681,'state-winning-votes'!$A$2:$L$2,0)</f>
        <v>7</v>
      </c>
      <c r="S1681" cm="1">
        <f t="array" ref="S1681">INDEX('state-winning-votes'!$A$1:$L$53,$Q1681,$R1681)</f>
        <v>769044</v>
      </c>
      <c r="T1681">
        <f>INDEX('state-winning-votes'!$A$1:$L$53,MATCH($C1681,'state-winning-votes'!$A:$A,0),MATCH($A1681,'state-winning-votes'!$A$2:$L$2,0))</f>
        <v>769044</v>
      </c>
      <c r="U1681" t="str">
        <f t="shared" si="79"/>
        <v>Dole, Robert</v>
      </c>
      <c r="V1681" t="str">
        <f>_xlfn.XLOOKUP(INDEX('state-winning-votes'!$A$1:$L$53,MATCH($C1681,'state-winning-votes'!$A:$A,0),MATCH($A1681,'state-winning-votes'!$A$2:$L$2,0)),$L:$L,$H:$H)</f>
        <v>Dole, Robert</v>
      </c>
      <c r="W1681" t="str">
        <f>VLOOKUP(A1681,'national-winners'!$A$2:$B$13,2,0)</f>
        <v>Clinton, Bill</v>
      </c>
      <c r="X1681" t="str">
        <f t="shared" si="80"/>
        <v xml:space="preserve"> Robert Dole (W)</v>
      </c>
    </row>
    <row r="1682" spans="1:24" x14ac:dyDescent="0.25">
      <c r="A1682">
        <v>1996</v>
      </c>
      <c r="B1682" t="s">
        <v>30</v>
      </c>
      <c r="C1682" t="s">
        <v>31</v>
      </c>
      <c r="D1682">
        <v>2</v>
      </c>
      <c r="E1682">
        <v>94</v>
      </c>
      <c r="F1682">
        <v>81</v>
      </c>
      <c r="G1682" t="s">
        <v>16</v>
      </c>
      <c r="H1682" t="s">
        <v>270</v>
      </c>
      <c r="I1682" t="str">
        <f t="shared" si="78"/>
        <v>Dole, Robert(L)</v>
      </c>
      <c r="J1682" t="s">
        <v>21</v>
      </c>
      <c r="K1682" t="b">
        <v>0</v>
      </c>
      <c r="L1682">
        <v>122746</v>
      </c>
      <c r="M1682">
        <v>241620</v>
      </c>
      <c r="N1682">
        <v>20171015</v>
      </c>
      <c r="O1682" t="s">
        <v>19</v>
      </c>
      <c r="P1682" t="str">
        <f>IF(VLOOKUP(A1682,'national-winners'!$A$2:$B$13,2,0)=H1682,"W","L")</f>
        <v>L</v>
      </c>
      <c r="Q1682">
        <f>MATCH(C1682,'state-winning-votes'!A:A,0)</f>
        <v>3</v>
      </c>
      <c r="R1682">
        <f>MATCH(A1682,'state-winning-votes'!$A$2:$L$2,0)</f>
        <v>7</v>
      </c>
      <c r="S1682" cm="1">
        <f t="array" ref="S1682">INDEX('state-winning-votes'!$A$1:$L$53,$Q1682,$R1682)</f>
        <v>122746</v>
      </c>
      <c r="T1682">
        <f>INDEX('state-winning-votes'!$A$1:$L$53,MATCH($C1682,'state-winning-votes'!$A:$A,0),MATCH($A1682,'state-winning-votes'!$A$2:$L$2,0))</f>
        <v>122746</v>
      </c>
      <c r="U1682" t="str">
        <f t="shared" si="79"/>
        <v>Dole, Robert</v>
      </c>
      <c r="V1682" t="str">
        <f>_xlfn.XLOOKUP(INDEX('state-winning-votes'!$A$1:$L$53,MATCH($C1682,'state-winning-votes'!$A:$A,0),MATCH($A1682,'state-winning-votes'!$A$2:$L$2,0)),$L:$L,$H:$H)</f>
        <v>Dole, Robert</v>
      </c>
      <c r="W1682" t="str">
        <f>VLOOKUP(A1682,'national-winners'!$A$2:$B$13,2,0)</f>
        <v>Clinton, Bill</v>
      </c>
      <c r="X1682" t="str">
        <f t="shared" si="80"/>
        <v xml:space="preserve"> Robert Dole (W)</v>
      </c>
    </row>
    <row r="1683" spans="1:24" x14ac:dyDescent="0.25">
      <c r="A1683">
        <v>1996</v>
      </c>
      <c r="B1683" t="s">
        <v>30</v>
      </c>
      <c r="C1683" t="s">
        <v>31</v>
      </c>
      <c r="D1683">
        <v>2</v>
      </c>
      <c r="E1683">
        <v>94</v>
      </c>
      <c r="F1683">
        <v>81</v>
      </c>
      <c r="G1683" t="s">
        <v>16</v>
      </c>
      <c r="H1683" t="s">
        <v>230</v>
      </c>
      <c r="I1683" t="str">
        <f t="shared" si="78"/>
        <v>Clinton, Bill(W)</v>
      </c>
      <c r="J1683" t="s">
        <v>18</v>
      </c>
      <c r="K1683" t="b">
        <v>0</v>
      </c>
      <c r="L1683">
        <v>80380</v>
      </c>
      <c r="M1683">
        <v>241620</v>
      </c>
      <c r="N1683">
        <v>20171015</v>
      </c>
      <c r="O1683" t="s">
        <v>19</v>
      </c>
      <c r="P1683" t="str">
        <f>IF(VLOOKUP(A1683,'national-winners'!$A$2:$B$13,2,0)=H1683,"W","L")</f>
        <v>W</v>
      </c>
      <c r="Q1683">
        <f>MATCH(C1683,'state-winning-votes'!A:A,0)</f>
        <v>3</v>
      </c>
      <c r="R1683">
        <f>MATCH(A1683,'state-winning-votes'!$A$2:$L$2,0)</f>
        <v>7</v>
      </c>
      <c r="S1683" cm="1">
        <f t="array" ref="S1683">INDEX('state-winning-votes'!$A$1:$L$53,$Q1683,$R1683)</f>
        <v>122746</v>
      </c>
      <c r="T1683">
        <f>INDEX('state-winning-votes'!$A$1:$L$53,MATCH($C1683,'state-winning-votes'!$A:$A,0),MATCH($A1683,'state-winning-votes'!$A$2:$L$2,0))</f>
        <v>122746</v>
      </c>
      <c r="U1683" t="str">
        <f t="shared" si="79"/>
        <v>Dole, Robert</v>
      </c>
      <c r="V1683" t="str">
        <f>_xlfn.XLOOKUP(INDEX('state-winning-votes'!$A$1:$L$53,MATCH($C1683,'state-winning-votes'!$A:$A,0),MATCH($A1683,'state-winning-votes'!$A$2:$L$2,0)),$L:$L,$H:$H)</f>
        <v>Dole, Robert</v>
      </c>
      <c r="W1683" t="str">
        <f>VLOOKUP(A1683,'national-winners'!$A$2:$B$13,2,0)</f>
        <v>Clinton, Bill</v>
      </c>
      <c r="X1683" t="str">
        <f t="shared" si="80"/>
        <v xml:space="preserve"> Robert Dole (W)</v>
      </c>
    </row>
    <row r="1684" spans="1:24" x14ac:dyDescent="0.25">
      <c r="A1684">
        <v>1996</v>
      </c>
      <c r="B1684" t="s">
        <v>30</v>
      </c>
      <c r="C1684" t="s">
        <v>31</v>
      </c>
      <c r="D1684">
        <v>2</v>
      </c>
      <c r="E1684">
        <v>94</v>
      </c>
      <c r="F1684">
        <v>81</v>
      </c>
      <c r="G1684" t="s">
        <v>16</v>
      </c>
      <c r="H1684" t="s">
        <v>231</v>
      </c>
      <c r="I1684" t="str">
        <f t="shared" si="78"/>
        <v>Perot, Ross(L)</v>
      </c>
      <c r="J1684" t="s">
        <v>272</v>
      </c>
      <c r="K1684" t="b">
        <v>0</v>
      </c>
      <c r="L1684">
        <v>26333</v>
      </c>
      <c r="M1684">
        <v>241620</v>
      </c>
      <c r="N1684">
        <v>20171015</v>
      </c>
      <c r="O1684" t="s">
        <v>19</v>
      </c>
      <c r="P1684" t="str">
        <f>IF(VLOOKUP(A1684,'national-winners'!$A$2:$B$13,2,0)=H1684,"W","L")</f>
        <v>L</v>
      </c>
      <c r="Q1684">
        <f>MATCH(C1684,'state-winning-votes'!A:A,0)</f>
        <v>3</v>
      </c>
      <c r="R1684">
        <f>MATCH(A1684,'state-winning-votes'!$A$2:$L$2,0)</f>
        <v>7</v>
      </c>
      <c r="S1684" cm="1">
        <f t="array" ref="S1684">INDEX('state-winning-votes'!$A$1:$L$53,$Q1684,$R1684)</f>
        <v>122746</v>
      </c>
      <c r="T1684">
        <f>INDEX('state-winning-votes'!$A$1:$L$53,MATCH($C1684,'state-winning-votes'!$A:$A,0),MATCH($A1684,'state-winning-votes'!$A$2:$L$2,0))</f>
        <v>122746</v>
      </c>
      <c r="U1684" t="str">
        <f t="shared" si="79"/>
        <v>Dole, Robert</v>
      </c>
      <c r="V1684" t="str">
        <f>_xlfn.XLOOKUP(INDEX('state-winning-votes'!$A$1:$L$53,MATCH($C1684,'state-winning-votes'!$A:$A,0),MATCH($A1684,'state-winning-votes'!$A$2:$L$2,0)),$L:$L,$H:$H)</f>
        <v>Dole, Robert</v>
      </c>
      <c r="W1684" t="str">
        <f>VLOOKUP(A1684,'national-winners'!$A$2:$B$13,2,0)</f>
        <v>Clinton, Bill</v>
      </c>
      <c r="X1684" t="str">
        <f t="shared" si="80"/>
        <v xml:space="preserve"> Robert Dole (W)</v>
      </c>
    </row>
    <row r="1685" spans="1:24" x14ac:dyDescent="0.25">
      <c r="A1685">
        <v>1996</v>
      </c>
      <c r="B1685" t="s">
        <v>30</v>
      </c>
      <c r="C1685" t="s">
        <v>31</v>
      </c>
      <c r="D1685">
        <v>2</v>
      </c>
      <c r="E1685">
        <v>94</v>
      </c>
      <c r="F1685">
        <v>81</v>
      </c>
      <c r="G1685" t="s">
        <v>16</v>
      </c>
      <c r="H1685" t="s">
        <v>273</v>
      </c>
      <c r="I1685" t="str">
        <f t="shared" si="78"/>
        <v>Nader, Ralph(L)</v>
      </c>
      <c r="J1685" t="s">
        <v>274</v>
      </c>
      <c r="K1685" t="b">
        <v>0</v>
      </c>
      <c r="L1685">
        <v>7597</v>
      </c>
      <c r="M1685">
        <v>241620</v>
      </c>
      <c r="N1685">
        <v>20171015</v>
      </c>
      <c r="O1685" t="s">
        <v>19</v>
      </c>
      <c r="P1685" t="str">
        <f>IF(VLOOKUP(A1685,'national-winners'!$A$2:$B$13,2,0)=H1685,"W","L")</f>
        <v>L</v>
      </c>
      <c r="Q1685">
        <f>MATCH(C1685,'state-winning-votes'!A:A,0)</f>
        <v>3</v>
      </c>
      <c r="R1685">
        <f>MATCH(A1685,'state-winning-votes'!$A$2:$L$2,0)</f>
        <v>7</v>
      </c>
      <c r="S1685" cm="1">
        <f t="array" ref="S1685">INDEX('state-winning-votes'!$A$1:$L$53,$Q1685,$R1685)</f>
        <v>122746</v>
      </c>
      <c r="T1685">
        <f>INDEX('state-winning-votes'!$A$1:$L$53,MATCH($C1685,'state-winning-votes'!$A:$A,0),MATCH($A1685,'state-winning-votes'!$A$2:$L$2,0))</f>
        <v>122746</v>
      </c>
      <c r="U1685" t="str">
        <f t="shared" si="79"/>
        <v>Dole, Robert</v>
      </c>
      <c r="V1685" t="str">
        <f>_xlfn.XLOOKUP(INDEX('state-winning-votes'!$A$1:$L$53,MATCH($C1685,'state-winning-votes'!$A:$A,0),MATCH($A1685,'state-winning-votes'!$A$2:$L$2,0)),$L:$L,$H:$H)</f>
        <v>Dole, Robert</v>
      </c>
      <c r="W1685" t="str">
        <f>VLOOKUP(A1685,'national-winners'!$A$2:$B$13,2,0)</f>
        <v>Clinton, Bill</v>
      </c>
      <c r="X1685" t="str">
        <f t="shared" si="80"/>
        <v xml:space="preserve"> Robert Dole (W)</v>
      </c>
    </row>
    <row r="1686" spans="1:24" x14ac:dyDescent="0.25">
      <c r="A1686">
        <v>1996</v>
      </c>
      <c r="B1686" t="s">
        <v>30</v>
      </c>
      <c r="C1686" t="s">
        <v>31</v>
      </c>
      <c r="D1686">
        <v>2</v>
      </c>
      <c r="E1686">
        <v>94</v>
      </c>
      <c r="F1686">
        <v>81</v>
      </c>
      <c r="G1686" t="s">
        <v>16</v>
      </c>
      <c r="H1686" t="s">
        <v>271</v>
      </c>
      <c r="I1686" t="str">
        <f t="shared" si="78"/>
        <v>Browne, Harry(L)</v>
      </c>
      <c r="J1686" t="s">
        <v>29</v>
      </c>
      <c r="K1686" t="b">
        <v>0</v>
      </c>
      <c r="L1686">
        <v>2276</v>
      </c>
      <c r="M1686">
        <v>241620</v>
      </c>
      <c r="N1686">
        <v>20171015</v>
      </c>
      <c r="O1686" t="s">
        <v>19</v>
      </c>
      <c r="P1686" t="str">
        <f>IF(VLOOKUP(A1686,'national-winners'!$A$2:$B$13,2,0)=H1686,"W","L")</f>
        <v>L</v>
      </c>
      <c r="Q1686">
        <f>MATCH(C1686,'state-winning-votes'!A:A,0)</f>
        <v>3</v>
      </c>
      <c r="R1686">
        <f>MATCH(A1686,'state-winning-votes'!$A$2:$L$2,0)</f>
        <v>7</v>
      </c>
      <c r="S1686" cm="1">
        <f t="array" ref="S1686">INDEX('state-winning-votes'!$A$1:$L$53,$Q1686,$R1686)</f>
        <v>122746</v>
      </c>
      <c r="T1686">
        <f>INDEX('state-winning-votes'!$A$1:$L$53,MATCH($C1686,'state-winning-votes'!$A:$A,0),MATCH($A1686,'state-winning-votes'!$A$2:$L$2,0))</f>
        <v>122746</v>
      </c>
      <c r="U1686" t="str">
        <f t="shared" si="79"/>
        <v>Dole, Robert</v>
      </c>
      <c r="V1686" t="str">
        <f>_xlfn.XLOOKUP(INDEX('state-winning-votes'!$A$1:$L$53,MATCH($C1686,'state-winning-votes'!$A:$A,0),MATCH($A1686,'state-winning-votes'!$A$2:$L$2,0)),$L:$L,$H:$H)</f>
        <v>Dole, Robert</v>
      </c>
      <c r="W1686" t="str">
        <f>VLOOKUP(A1686,'national-winners'!$A$2:$B$13,2,0)</f>
        <v>Clinton, Bill</v>
      </c>
      <c r="X1686" t="str">
        <f t="shared" si="80"/>
        <v xml:space="preserve"> Robert Dole (W)</v>
      </c>
    </row>
    <row r="1687" spans="1:24" x14ac:dyDescent="0.25">
      <c r="A1687">
        <v>1996</v>
      </c>
      <c r="B1687" t="s">
        <v>30</v>
      </c>
      <c r="C1687" t="s">
        <v>31</v>
      </c>
      <c r="D1687">
        <v>2</v>
      </c>
      <c r="E1687">
        <v>94</v>
      </c>
      <c r="F1687">
        <v>81</v>
      </c>
      <c r="G1687" t="s">
        <v>16</v>
      </c>
      <c r="H1687" t="s">
        <v>238</v>
      </c>
      <c r="I1687" t="str">
        <f t="shared" si="78"/>
        <v>Phillips, Howard(L)</v>
      </c>
      <c r="J1687" t="s">
        <v>275</v>
      </c>
      <c r="K1687" t="b">
        <v>0</v>
      </c>
      <c r="L1687">
        <v>925</v>
      </c>
      <c r="M1687">
        <v>241620</v>
      </c>
      <c r="N1687">
        <v>20171015</v>
      </c>
      <c r="O1687" t="s">
        <v>19</v>
      </c>
      <c r="P1687" t="str">
        <f>IF(VLOOKUP(A1687,'national-winners'!$A$2:$B$13,2,0)=H1687,"W","L")</f>
        <v>L</v>
      </c>
      <c r="Q1687">
        <f>MATCH(C1687,'state-winning-votes'!A:A,0)</f>
        <v>3</v>
      </c>
      <c r="R1687">
        <f>MATCH(A1687,'state-winning-votes'!$A$2:$L$2,0)</f>
        <v>7</v>
      </c>
      <c r="S1687" cm="1">
        <f t="array" ref="S1687">INDEX('state-winning-votes'!$A$1:$L$53,$Q1687,$R1687)</f>
        <v>122746</v>
      </c>
      <c r="T1687">
        <f>INDEX('state-winning-votes'!$A$1:$L$53,MATCH($C1687,'state-winning-votes'!$A:$A,0),MATCH($A1687,'state-winning-votes'!$A$2:$L$2,0))</f>
        <v>122746</v>
      </c>
      <c r="U1687" t="str">
        <f t="shared" si="79"/>
        <v>Dole, Robert</v>
      </c>
      <c r="V1687" t="str">
        <f>_xlfn.XLOOKUP(INDEX('state-winning-votes'!$A$1:$L$53,MATCH($C1687,'state-winning-votes'!$A:$A,0),MATCH($A1687,'state-winning-votes'!$A$2:$L$2,0)),$L:$L,$H:$H)</f>
        <v>Dole, Robert</v>
      </c>
      <c r="W1687" t="str">
        <f>VLOOKUP(A1687,'national-winners'!$A$2:$B$13,2,0)</f>
        <v>Clinton, Bill</v>
      </c>
      <c r="X1687" t="str">
        <f t="shared" si="80"/>
        <v xml:space="preserve"> Robert Dole (W)</v>
      </c>
    </row>
    <row r="1688" spans="1:24" x14ac:dyDescent="0.25">
      <c r="A1688">
        <v>1996</v>
      </c>
      <c r="B1688" t="s">
        <v>30</v>
      </c>
      <c r="C1688" t="s">
        <v>31</v>
      </c>
      <c r="D1688">
        <v>2</v>
      </c>
      <c r="E1688">
        <v>94</v>
      </c>
      <c r="F1688">
        <v>81</v>
      </c>
      <c r="G1688" t="s">
        <v>16</v>
      </c>
      <c r="H1688" t="s">
        <v>236</v>
      </c>
      <c r="I1688" t="str">
        <f t="shared" si="78"/>
        <v>Hagelin, John(L)</v>
      </c>
      <c r="J1688" t="s">
        <v>237</v>
      </c>
      <c r="K1688" t="b">
        <v>0</v>
      </c>
      <c r="L1688">
        <v>729</v>
      </c>
      <c r="M1688">
        <v>241620</v>
      </c>
      <c r="N1688">
        <v>20171015</v>
      </c>
      <c r="O1688" t="s">
        <v>19</v>
      </c>
      <c r="P1688" t="str">
        <f>IF(VLOOKUP(A1688,'national-winners'!$A$2:$B$13,2,0)=H1688,"W","L")</f>
        <v>L</v>
      </c>
      <c r="Q1688">
        <f>MATCH(C1688,'state-winning-votes'!A:A,0)</f>
        <v>3</v>
      </c>
      <c r="R1688">
        <f>MATCH(A1688,'state-winning-votes'!$A$2:$L$2,0)</f>
        <v>7</v>
      </c>
      <c r="S1688" cm="1">
        <f t="array" ref="S1688">INDEX('state-winning-votes'!$A$1:$L$53,$Q1688,$R1688)</f>
        <v>122746</v>
      </c>
      <c r="T1688">
        <f>INDEX('state-winning-votes'!$A$1:$L$53,MATCH($C1688,'state-winning-votes'!$A:$A,0),MATCH($A1688,'state-winning-votes'!$A$2:$L$2,0))</f>
        <v>122746</v>
      </c>
      <c r="U1688" t="str">
        <f t="shared" si="79"/>
        <v>Dole, Robert</v>
      </c>
      <c r="V1688" t="str">
        <f>_xlfn.XLOOKUP(INDEX('state-winning-votes'!$A$1:$L$53,MATCH($C1688,'state-winning-votes'!$A:$A,0),MATCH($A1688,'state-winning-votes'!$A$2:$L$2,0)),$L:$L,$H:$H)</f>
        <v>Dole, Robert</v>
      </c>
      <c r="W1688" t="str">
        <f>VLOOKUP(A1688,'national-winners'!$A$2:$B$13,2,0)</f>
        <v>Clinton, Bill</v>
      </c>
      <c r="X1688" t="str">
        <f t="shared" si="80"/>
        <v xml:space="preserve"> Robert Dole (W)</v>
      </c>
    </row>
    <row r="1689" spans="1:24" x14ac:dyDescent="0.25">
      <c r="A1689">
        <v>1996</v>
      </c>
      <c r="B1689" t="s">
        <v>30</v>
      </c>
      <c r="C1689" t="s">
        <v>31</v>
      </c>
      <c r="D1689">
        <v>2</v>
      </c>
      <c r="E1689">
        <v>94</v>
      </c>
      <c r="F1689">
        <v>81</v>
      </c>
      <c r="G1689" t="s">
        <v>16</v>
      </c>
      <c r="I1689" t="str">
        <f t="shared" si="78"/>
        <v>(L)</v>
      </c>
      <c r="K1689" t="b">
        <v>1</v>
      </c>
      <c r="L1689">
        <v>634</v>
      </c>
      <c r="M1689">
        <v>241620</v>
      </c>
      <c r="N1689">
        <v>20171015</v>
      </c>
      <c r="O1689" t="s">
        <v>19</v>
      </c>
      <c r="P1689" t="str">
        <f>IF(VLOOKUP(A1689,'national-winners'!$A$2:$B$13,2,0)=H1689,"W","L")</f>
        <v>L</v>
      </c>
      <c r="Q1689">
        <f>MATCH(C1689,'state-winning-votes'!A:A,0)</f>
        <v>3</v>
      </c>
      <c r="R1689">
        <f>MATCH(A1689,'state-winning-votes'!$A$2:$L$2,0)</f>
        <v>7</v>
      </c>
      <c r="S1689" cm="1">
        <f t="array" ref="S1689">INDEX('state-winning-votes'!$A$1:$L$53,$Q1689,$R1689)</f>
        <v>122746</v>
      </c>
      <c r="T1689">
        <f>INDEX('state-winning-votes'!$A$1:$L$53,MATCH($C1689,'state-winning-votes'!$A:$A,0),MATCH($A1689,'state-winning-votes'!$A$2:$L$2,0))</f>
        <v>122746</v>
      </c>
      <c r="U1689" t="str">
        <f t="shared" si="79"/>
        <v>Dole, Robert</v>
      </c>
      <c r="V1689" t="str">
        <f>_xlfn.XLOOKUP(INDEX('state-winning-votes'!$A$1:$L$53,MATCH($C1689,'state-winning-votes'!$A:$A,0),MATCH($A1689,'state-winning-votes'!$A$2:$L$2,0)),$L:$L,$H:$H)</f>
        <v>Dole, Robert</v>
      </c>
      <c r="W1689" t="str">
        <f>VLOOKUP(A1689,'national-winners'!$A$2:$B$13,2,0)</f>
        <v>Clinton, Bill</v>
      </c>
      <c r="X1689" t="str">
        <f t="shared" si="80"/>
        <v xml:space="preserve"> Robert Dole (W)</v>
      </c>
    </row>
    <row r="1690" spans="1:24" x14ac:dyDescent="0.25">
      <c r="A1690">
        <v>1996</v>
      </c>
      <c r="B1690" t="s">
        <v>32</v>
      </c>
      <c r="C1690" t="s">
        <v>33</v>
      </c>
      <c r="D1690">
        <v>4</v>
      </c>
      <c r="E1690">
        <v>86</v>
      </c>
      <c r="F1690">
        <v>61</v>
      </c>
      <c r="G1690" t="s">
        <v>16</v>
      </c>
      <c r="H1690" t="s">
        <v>230</v>
      </c>
      <c r="I1690" t="str">
        <f t="shared" si="78"/>
        <v>Clinton, Bill(W)</v>
      </c>
      <c r="J1690" t="s">
        <v>18</v>
      </c>
      <c r="K1690" t="b">
        <v>0</v>
      </c>
      <c r="L1690">
        <v>653288</v>
      </c>
      <c r="M1690">
        <v>1404405</v>
      </c>
      <c r="N1690">
        <v>20171015</v>
      </c>
      <c r="O1690" t="s">
        <v>19</v>
      </c>
      <c r="P1690" t="str">
        <f>IF(VLOOKUP(A1690,'national-winners'!$A$2:$B$13,2,0)=H1690,"W","L")</f>
        <v>W</v>
      </c>
      <c r="Q1690">
        <f>MATCH(C1690,'state-winning-votes'!A:A,0)</f>
        <v>6</v>
      </c>
      <c r="R1690">
        <f>MATCH(A1690,'state-winning-votes'!$A$2:$L$2,0)</f>
        <v>7</v>
      </c>
      <c r="S1690" cm="1">
        <f t="array" ref="S1690">INDEX('state-winning-votes'!$A$1:$L$53,$Q1690,$R1690)</f>
        <v>653288</v>
      </c>
      <c r="T1690">
        <f>INDEX('state-winning-votes'!$A$1:$L$53,MATCH($C1690,'state-winning-votes'!$A:$A,0),MATCH($A1690,'state-winning-votes'!$A$2:$L$2,0))</f>
        <v>653288</v>
      </c>
      <c r="U1690" t="str">
        <f t="shared" si="79"/>
        <v>Clinton, Bill</v>
      </c>
      <c r="V1690" t="str">
        <f>_xlfn.XLOOKUP(INDEX('state-winning-votes'!$A$1:$L$53,MATCH($C1690,'state-winning-votes'!$A:$A,0),MATCH($A1690,'state-winning-votes'!$A$2:$L$2,0)),$L:$L,$H:$H)</f>
        <v>Clinton, Bill</v>
      </c>
      <c r="W1690" t="str">
        <f>VLOOKUP(A1690,'national-winners'!$A$2:$B$13,2,0)</f>
        <v>Clinton, Bill</v>
      </c>
      <c r="X1690" t="str">
        <f t="shared" si="80"/>
        <v xml:space="preserve"> Bill Clinton (W)</v>
      </c>
    </row>
    <row r="1691" spans="1:24" x14ac:dyDescent="0.25">
      <c r="A1691">
        <v>1996</v>
      </c>
      <c r="B1691" t="s">
        <v>32</v>
      </c>
      <c r="C1691" t="s">
        <v>33</v>
      </c>
      <c r="D1691">
        <v>4</v>
      </c>
      <c r="E1691">
        <v>86</v>
      </c>
      <c r="F1691">
        <v>61</v>
      </c>
      <c r="G1691" t="s">
        <v>16</v>
      </c>
      <c r="H1691" t="s">
        <v>270</v>
      </c>
      <c r="I1691" t="str">
        <f t="shared" si="78"/>
        <v>Dole, Robert(L)</v>
      </c>
      <c r="J1691" t="s">
        <v>21</v>
      </c>
      <c r="K1691" t="b">
        <v>0</v>
      </c>
      <c r="L1691">
        <v>622073</v>
      </c>
      <c r="M1691">
        <v>1404405</v>
      </c>
      <c r="N1691">
        <v>20171015</v>
      </c>
      <c r="O1691" t="s">
        <v>19</v>
      </c>
      <c r="P1691" t="str">
        <f>IF(VLOOKUP(A1691,'national-winners'!$A$2:$B$13,2,0)=H1691,"W","L")</f>
        <v>L</v>
      </c>
      <c r="Q1691">
        <f>MATCH(C1691,'state-winning-votes'!A:A,0)</f>
        <v>6</v>
      </c>
      <c r="R1691">
        <f>MATCH(A1691,'state-winning-votes'!$A$2:$L$2,0)</f>
        <v>7</v>
      </c>
      <c r="S1691" cm="1">
        <f t="array" ref="S1691">INDEX('state-winning-votes'!$A$1:$L$53,$Q1691,$R1691)</f>
        <v>653288</v>
      </c>
      <c r="T1691">
        <f>INDEX('state-winning-votes'!$A$1:$L$53,MATCH($C1691,'state-winning-votes'!$A:$A,0),MATCH($A1691,'state-winning-votes'!$A$2:$L$2,0))</f>
        <v>653288</v>
      </c>
      <c r="U1691" t="str">
        <f t="shared" si="79"/>
        <v>Clinton, Bill</v>
      </c>
      <c r="V1691" t="str">
        <f>_xlfn.XLOOKUP(INDEX('state-winning-votes'!$A$1:$L$53,MATCH($C1691,'state-winning-votes'!$A:$A,0),MATCH($A1691,'state-winning-votes'!$A$2:$L$2,0)),$L:$L,$H:$H)</f>
        <v>Clinton, Bill</v>
      </c>
      <c r="W1691" t="str">
        <f>VLOOKUP(A1691,'national-winners'!$A$2:$B$13,2,0)</f>
        <v>Clinton, Bill</v>
      </c>
      <c r="X1691" t="str">
        <f t="shared" si="80"/>
        <v xml:space="preserve"> Bill Clinton (W)</v>
      </c>
    </row>
    <row r="1692" spans="1:24" x14ac:dyDescent="0.25">
      <c r="A1692">
        <v>1996</v>
      </c>
      <c r="B1692" t="s">
        <v>32</v>
      </c>
      <c r="C1692" t="s">
        <v>33</v>
      </c>
      <c r="D1692">
        <v>4</v>
      </c>
      <c r="E1692">
        <v>86</v>
      </c>
      <c r="F1692">
        <v>61</v>
      </c>
      <c r="G1692" t="s">
        <v>16</v>
      </c>
      <c r="H1692" t="s">
        <v>231</v>
      </c>
      <c r="I1692" t="str">
        <f t="shared" si="78"/>
        <v>Perot, Ross(L)</v>
      </c>
      <c r="J1692" t="s">
        <v>272</v>
      </c>
      <c r="K1692" t="b">
        <v>0</v>
      </c>
      <c r="L1692">
        <v>112072</v>
      </c>
      <c r="M1692">
        <v>1404405</v>
      </c>
      <c r="N1692">
        <v>20171015</v>
      </c>
      <c r="O1692" t="s">
        <v>19</v>
      </c>
      <c r="P1692" t="str">
        <f>IF(VLOOKUP(A1692,'national-winners'!$A$2:$B$13,2,0)=H1692,"W","L")</f>
        <v>L</v>
      </c>
      <c r="Q1692">
        <f>MATCH(C1692,'state-winning-votes'!A:A,0)</f>
        <v>6</v>
      </c>
      <c r="R1692">
        <f>MATCH(A1692,'state-winning-votes'!$A$2:$L$2,0)</f>
        <v>7</v>
      </c>
      <c r="S1692" cm="1">
        <f t="array" ref="S1692">INDEX('state-winning-votes'!$A$1:$L$53,$Q1692,$R1692)</f>
        <v>653288</v>
      </c>
      <c r="T1692">
        <f>INDEX('state-winning-votes'!$A$1:$L$53,MATCH($C1692,'state-winning-votes'!$A:$A,0),MATCH($A1692,'state-winning-votes'!$A$2:$L$2,0))</f>
        <v>653288</v>
      </c>
      <c r="U1692" t="str">
        <f t="shared" si="79"/>
        <v>Clinton, Bill</v>
      </c>
      <c r="V1692" t="str">
        <f>_xlfn.XLOOKUP(INDEX('state-winning-votes'!$A$1:$L$53,MATCH($C1692,'state-winning-votes'!$A:$A,0),MATCH($A1692,'state-winning-votes'!$A$2:$L$2,0)),$L:$L,$H:$H)</f>
        <v>Clinton, Bill</v>
      </c>
      <c r="W1692" t="str">
        <f>VLOOKUP(A1692,'national-winners'!$A$2:$B$13,2,0)</f>
        <v>Clinton, Bill</v>
      </c>
      <c r="X1692" t="str">
        <f t="shared" si="80"/>
        <v xml:space="preserve"> Bill Clinton (W)</v>
      </c>
    </row>
    <row r="1693" spans="1:24" x14ac:dyDescent="0.25">
      <c r="A1693">
        <v>1996</v>
      </c>
      <c r="B1693" t="s">
        <v>32</v>
      </c>
      <c r="C1693" t="s">
        <v>33</v>
      </c>
      <c r="D1693">
        <v>4</v>
      </c>
      <c r="E1693">
        <v>86</v>
      </c>
      <c r="F1693">
        <v>61</v>
      </c>
      <c r="G1693" t="s">
        <v>16</v>
      </c>
      <c r="H1693" t="s">
        <v>271</v>
      </c>
      <c r="I1693" t="str">
        <f t="shared" si="78"/>
        <v>Browne, Harry(L)</v>
      </c>
      <c r="J1693" t="s">
        <v>29</v>
      </c>
      <c r="K1693" t="b">
        <v>0</v>
      </c>
      <c r="L1693">
        <v>14358</v>
      </c>
      <c r="M1693">
        <v>1404405</v>
      </c>
      <c r="N1693">
        <v>20171015</v>
      </c>
      <c r="O1693" t="s">
        <v>19</v>
      </c>
      <c r="P1693" t="str">
        <f>IF(VLOOKUP(A1693,'national-winners'!$A$2:$B$13,2,0)=H1693,"W","L")</f>
        <v>L</v>
      </c>
      <c r="Q1693">
        <f>MATCH(C1693,'state-winning-votes'!A:A,0)</f>
        <v>6</v>
      </c>
      <c r="R1693">
        <f>MATCH(A1693,'state-winning-votes'!$A$2:$L$2,0)</f>
        <v>7</v>
      </c>
      <c r="S1693" cm="1">
        <f t="array" ref="S1693">INDEX('state-winning-votes'!$A$1:$L$53,$Q1693,$R1693)</f>
        <v>653288</v>
      </c>
      <c r="T1693">
        <f>INDEX('state-winning-votes'!$A$1:$L$53,MATCH($C1693,'state-winning-votes'!$A:$A,0),MATCH($A1693,'state-winning-votes'!$A$2:$L$2,0))</f>
        <v>653288</v>
      </c>
      <c r="U1693" t="str">
        <f t="shared" si="79"/>
        <v>Clinton, Bill</v>
      </c>
      <c r="V1693" t="str">
        <f>_xlfn.XLOOKUP(INDEX('state-winning-votes'!$A$1:$L$53,MATCH($C1693,'state-winning-votes'!$A:$A,0),MATCH($A1693,'state-winning-votes'!$A$2:$L$2,0)),$L:$L,$H:$H)</f>
        <v>Clinton, Bill</v>
      </c>
      <c r="W1693" t="str">
        <f>VLOOKUP(A1693,'national-winners'!$A$2:$B$13,2,0)</f>
        <v>Clinton, Bill</v>
      </c>
      <c r="X1693" t="str">
        <f t="shared" si="80"/>
        <v xml:space="preserve"> Bill Clinton (W)</v>
      </c>
    </row>
    <row r="1694" spans="1:24" x14ac:dyDescent="0.25">
      <c r="A1694">
        <v>1996</v>
      </c>
      <c r="B1694" t="s">
        <v>32</v>
      </c>
      <c r="C1694" t="s">
        <v>33</v>
      </c>
      <c r="D1694">
        <v>4</v>
      </c>
      <c r="E1694">
        <v>86</v>
      </c>
      <c r="F1694">
        <v>61</v>
      </c>
      <c r="G1694" t="s">
        <v>16</v>
      </c>
      <c r="I1694" t="str">
        <f t="shared" si="78"/>
        <v>(L)</v>
      </c>
      <c r="K1694" t="b">
        <v>1</v>
      </c>
      <c r="L1694">
        <v>2573</v>
      </c>
      <c r="M1694">
        <v>1404405</v>
      </c>
      <c r="N1694">
        <v>20171015</v>
      </c>
      <c r="O1694" t="s">
        <v>19</v>
      </c>
      <c r="P1694" t="str">
        <f>IF(VLOOKUP(A1694,'national-winners'!$A$2:$B$13,2,0)=H1694,"W","L")</f>
        <v>L</v>
      </c>
      <c r="Q1694">
        <f>MATCH(C1694,'state-winning-votes'!A:A,0)</f>
        <v>6</v>
      </c>
      <c r="R1694">
        <f>MATCH(A1694,'state-winning-votes'!$A$2:$L$2,0)</f>
        <v>7</v>
      </c>
      <c r="S1694" cm="1">
        <f t="array" ref="S1694">INDEX('state-winning-votes'!$A$1:$L$53,$Q1694,$R1694)</f>
        <v>653288</v>
      </c>
      <c r="T1694">
        <f>INDEX('state-winning-votes'!$A$1:$L$53,MATCH($C1694,'state-winning-votes'!$A:$A,0),MATCH($A1694,'state-winning-votes'!$A$2:$L$2,0))</f>
        <v>653288</v>
      </c>
      <c r="U1694" t="str">
        <f t="shared" si="79"/>
        <v>Clinton, Bill</v>
      </c>
      <c r="V1694" t="str">
        <f>_xlfn.XLOOKUP(INDEX('state-winning-votes'!$A$1:$L$53,MATCH($C1694,'state-winning-votes'!$A:$A,0),MATCH($A1694,'state-winning-votes'!$A$2:$L$2,0)),$L:$L,$H:$H)</f>
        <v>Clinton, Bill</v>
      </c>
      <c r="W1694" t="str">
        <f>VLOOKUP(A1694,'national-winners'!$A$2:$B$13,2,0)</f>
        <v>Clinton, Bill</v>
      </c>
      <c r="X1694" t="str">
        <f t="shared" si="80"/>
        <v xml:space="preserve"> Bill Clinton (W)</v>
      </c>
    </row>
    <row r="1695" spans="1:24" x14ac:dyDescent="0.25">
      <c r="A1695">
        <v>1996</v>
      </c>
      <c r="B1695" t="s">
        <v>32</v>
      </c>
      <c r="C1695" t="s">
        <v>33</v>
      </c>
      <c r="D1695">
        <v>4</v>
      </c>
      <c r="E1695">
        <v>86</v>
      </c>
      <c r="F1695">
        <v>61</v>
      </c>
      <c r="G1695" t="s">
        <v>16</v>
      </c>
      <c r="H1695" t="s">
        <v>59</v>
      </c>
      <c r="I1695" t="str">
        <f t="shared" si="78"/>
        <v>Other(L)</v>
      </c>
      <c r="K1695" t="b">
        <v>0</v>
      </c>
      <c r="L1695">
        <v>41</v>
      </c>
      <c r="M1695">
        <v>1404405</v>
      </c>
      <c r="N1695">
        <v>20171015</v>
      </c>
      <c r="O1695" t="s">
        <v>19</v>
      </c>
      <c r="P1695" t="str">
        <f>IF(VLOOKUP(A1695,'national-winners'!$A$2:$B$13,2,0)=H1695,"W","L")</f>
        <v>L</v>
      </c>
      <c r="Q1695">
        <f>MATCH(C1695,'state-winning-votes'!A:A,0)</f>
        <v>6</v>
      </c>
      <c r="R1695">
        <f>MATCH(A1695,'state-winning-votes'!$A$2:$L$2,0)</f>
        <v>7</v>
      </c>
      <c r="S1695" cm="1">
        <f t="array" ref="S1695">INDEX('state-winning-votes'!$A$1:$L$53,$Q1695,$R1695)</f>
        <v>653288</v>
      </c>
      <c r="T1695">
        <f>INDEX('state-winning-votes'!$A$1:$L$53,MATCH($C1695,'state-winning-votes'!$A:$A,0),MATCH($A1695,'state-winning-votes'!$A$2:$L$2,0))</f>
        <v>653288</v>
      </c>
      <c r="U1695" t="str">
        <f t="shared" si="79"/>
        <v>Clinton, Bill</v>
      </c>
      <c r="V1695" t="str">
        <f>_xlfn.XLOOKUP(INDEX('state-winning-votes'!$A$1:$L$53,MATCH($C1695,'state-winning-votes'!$A:$A,0),MATCH($A1695,'state-winning-votes'!$A$2:$L$2,0)),$L:$L,$H:$H)</f>
        <v>Clinton, Bill</v>
      </c>
      <c r="W1695" t="str">
        <f>VLOOKUP(A1695,'national-winners'!$A$2:$B$13,2,0)</f>
        <v>Clinton, Bill</v>
      </c>
      <c r="X1695" t="str">
        <f t="shared" si="80"/>
        <v xml:space="preserve"> Bill Clinton (W)</v>
      </c>
    </row>
    <row r="1696" spans="1:24" x14ac:dyDescent="0.25">
      <c r="A1696">
        <v>1996</v>
      </c>
      <c r="B1696" t="s">
        <v>40</v>
      </c>
      <c r="C1696" t="s">
        <v>41</v>
      </c>
      <c r="D1696">
        <v>5</v>
      </c>
      <c r="E1696">
        <v>71</v>
      </c>
      <c r="F1696">
        <v>42</v>
      </c>
      <c r="G1696" t="s">
        <v>16</v>
      </c>
      <c r="H1696" t="s">
        <v>230</v>
      </c>
      <c r="I1696" t="str">
        <f t="shared" si="78"/>
        <v>Clinton, Bill(W)</v>
      </c>
      <c r="J1696" t="s">
        <v>18</v>
      </c>
      <c r="K1696" t="b">
        <v>0</v>
      </c>
      <c r="L1696">
        <v>475171</v>
      </c>
      <c r="M1696">
        <v>884262</v>
      </c>
      <c r="N1696">
        <v>20171015</v>
      </c>
      <c r="O1696" t="s">
        <v>19</v>
      </c>
      <c r="P1696" t="str">
        <f>IF(VLOOKUP(A1696,'national-winners'!$A$2:$B$13,2,0)=H1696,"W","L")</f>
        <v>W</v>
      </c>
      <c r="Q1696">
        <f>MATCH(C1696,'state-winning-votes'!A:A,0)</f>
        <v>5</v>
      </c>
      <c r="R1696">
        <f>MATCH(A1696,'state-winning-votes'!$A$2:$L$2,0)</f>
        <v>7</v>
      </c>
      <c r="S1696" cm="1">
        <f t="array" ref="S1696">INDEX('state-winning-votes'!$A$1:$L$53,$Q1696,$R1696)</f>
        <v>475171</v>
      </c>
      <c r="T1696">
        <f>INDEX('state-winning-votes'!$A$1:$L$53,MATCH($C1696,'state-winning-votes'!$A:$A,0),MATCH($A1696,'state-winning-votes'!$A$2:$L$2,0))</f>
        <v>475171</v>
      </c>
      <c r="U1696" t="str">
        <f t="shared" si="79"/>
        <v>Clinton, Bill</v>
      </c>
      <c r="V1696" t="str">
        <f>_xlfn.XLOOKUP(INDEX('state-winning-votes'!$A$1:$L$53,MATCH($C1696,'state-winning-votes'!$A:$A,0),MATCH($A1696,'state-winning-votes'!$A$2:$L$2,0)),$L:$L,$H:$H)</f>
        <v>Clinton, Bill</v>
      </c>
      <c r="W1696" t="str">
        <f>VLOOKUP(A1696,'national-winners'!$A$2:$B$13,2,0)</f>
        <v>Clinton, Bill</v>
      </c>
      <c r="X1696" t="str">
        <f t="shared" si="80"/>
        <v xml:space="preserve"> Bill Clinton (W)</v>
      </c>
    </row>
    <row r="1697" spans="1:24" x14ac:dyDescent="0.25">
      <c r="A1697">
        <v>1996</v>
      </c>
      <c r="B1697" t="s">
        <v>40</v>
      </c>
      <c r="C1697" t="s">
        <v>41</v>
      </c>
      <c r="D1697">
        <v>5</v>
      </c>
      <c r="E1697">
        <v>71</v>
      </c>
      <c r="F1697">
        <v>42</v>
      </c>
      <c r="G1697" t="s">
        <v>16</v>
      </c>
      <c r="H1697" t="s">
        <v>270</v>
      </c>
      <c r="I1697" t="str">
        <f t="shared" si="78"/>
        <v>Dole, Robert(L)</v>
      </c>
      <c r="J1697" t="s">
        <v>21</v>
      </c>
      <c r="K1697" t="b">
        <v>0</v>
      </c>
      <c r="L1697">
        <v>325416</v>
      </c>
      <c r="M1697">
        <v>884262</v>
      </c>
      <c r="N1697">
        <v>20171015</v>
      </c>
      <c r="O1697" t="s">
        <v>19</v>
      </c>
      <c r="P1697" t="str">
        <f>IF(VLOOKUP(A1697,'national-winners'!$A$2:$B$13,2,0)=H1697,"W","L")</f>
        <v>L</v>
      </c>
      <c r="Q1697">
        <f>MATCH(C1697,'state-winning-votes'!A:A,0)</f>
        <v>5</v>
      </c>
      <c r="R1697">
        <f>MATCH(A1697,'state-winning-votes'!$A$2:$L$2,0)</f>
        <v>7</v>
      </c>
      <c r="S1697" cm="1">
        <f t="array" ref="S1697">INDEX('state-winning-votes'!$A$1:$L$53,$Q1697,$R1697)</f>
        <v>475171</v>
      </c>
      <c r="T1697">
        <f>INDEX('state-winning-votes'!$A$1:$L$53,MATCH($C1697,'state-winning-votes'!$A:$A,0),MATCH($A1697,'state-winning-votes'!$A$2:$L$2,0))</f>
        <v>475171</v>
      </c>
      <c r="U1697" t="str">
        <f t="shared" si="79"/>
        <v>Clinton, Bill</v>
      </c>
      <c r="V1697" t="str">
        <f>_xlfn.XLOOKUP(INDEX('state-winning-votes'!$A$1:$L$53,MATCH($C1697,'state-winning-votes'!$A:$A,0),MATCH($A1697,'state-winning-votes'!$A$2:$L$2,0)),$L:$L,$H:$H)</f>
        <v>Clinton, Bill</v>
      </c>
      <c r="W1697" t="str">
        <f>VLOOKUP(A1697,'national-winners'!$A$2:$B$13,2,0)</f>
        <v>Clinton, Bill</v>
      </c>
      <c r="X1697" t="str">
        <f t="shared" si="80"/>
        <v xml:space="preserve"> Bill Clinton (W)</v>
      </c>
    </row>
    <row r="1698" spans="1:24" x14ac:dyDescent="0.25">
      <c r="A1698">
        <v>1996</v>
      </c>
      <c r="B1698" t="s">
        <v>40</v>
      </c>
      <c r="C1698" t="s">
        <v>41</v>
      </c>
      <c r="D1698">
        <v>5</v>
      </c>
      <c r="E1698">
        <v>71</v>
      </c>
      <c r="F1698">
        <v>42</v>
      </c>
      <c r="G1698" t="s">
        <v>16</v>
      </c>
      <c r="H1698" t="s">
        <v>231</v>
      </c>
      <c r="I1698" t="str">
        <f t="shared" si="78"/>
        <v>Perot, Ross(L)</v>
      </c>
      <c r="J1698" t="s">
        <v>272</v>
      </c>
      <c r="K1698" t="b">
        <v>0</v>
      </c>
      <c r="L1698">
        <v>69884</v>
      </c>
      <c r="M1698">
        <v>884262</v>
      </c>
      <c r="N1698">
        <v>20171015</v>
      </c>
      <c r="O1698" t="s">
        <v>19</v>
      </c>
      <c r="P1698" t="str">
        <f>IF(VLOOKUP(A1698,'national-winners'!$A$2:$B$13,2,0)=H1698,"W","L")</f>
        <v>L</v>
      </c>
      <c r="Q1698">
        <f>MATCH(C1698,'state-winning-votes'!A:A,0)</f>
        <v>5</v>
      </c>
      <c r="R1698">
        <f>MATCH(A1698,'state-winning-votes'!$A$2:$L$2,0)</f>
        <v>7</v>
      </c>
      <c r="S1698" cm="1">
        <f t="array" ref="S1698">INDEX('state-winning-votes'!$A$1:$L$53,$Q1698,$R1698)</f>
        <v>475171</v>
      </c>
      <c r="T1698">
        <f>INDEX('state-winning-votes'!$A$1:$L$53,MATCH($C1698,'state-winning-votes'!$A:$A,0),MATCH($A1698,'state-winning-votes'!$A$2:$L$2,0))</f>
        <v>475171</v>
      </c>
      <c r="U1698" t="str">
        <f t="shared" si="79"/>
        <v>Clinton, Bill</v>
      </c>
      <c r="V1698" t="str">
        <f>_xlfn.XLOOKUP(INDEX('state-winning-votes'!$A$1:$L$53,MATCH($C1698,'state-winning-votes'!$A:$A,0),MATCH($A1698,'state-winning-votes'!$A$2:$L$2,0)),$L:$L,$H:$H)</f>
        <v>Clinton, Bill</v>
      </c>
      <c r="W1698" t="str">
        <f>VLOOKUP(A1698,'national-winners'!$A$2:$B$13,2,0)</f>
        <v>Clinton, Bill</v>
      </c>
      <c r="X1698" t="str">
        <f t="shared" si="80"/>
        <v xml:space="preserve"> Bill Clinton (W)</v>
      </c>
    </row>
    <row r="1699" spans="1:24" x14ac:dyDescent="0.25">
      <c r="A1699">
        <v>1996</v>
      </c>
      <c r="B1699" t="s">
        <v>40</v>
      </c>
      <c r="C1699" t="s">
        <v>41</v>
      </c>
      <c r="D1699">
        <v>5</v>
      </c>
      <c r="E1699">
        <v>71</v>
      </c>
      <c r="F1699">
        <v>42</v>
      </c>
      <c r="G1699" t="s">
        <v>16</v>
      </c>
      <c r="H1699" t="s">
        <v>273</v>
      </c>
      <c r="I1699" t="str">
        <f t="shared" si="78"/>
        <v>Nader, Ralph(L)</v>
      </c>
      <c r="J1699" t="s">
        <v>274</v>
      </c>
      <c r="K1699" t="b">
        <v>0</v>
      </c>
      <c r="L1699">
        <v>3649</v>
      </c>
      <c r="M1699">
        <v>884262</v>
      </c>
      <c r="N1699">
        <v>20171015</v>
      </c>
      <c r="O1699" t="s">
        <v>19</v>
      </c>
      <c r="P1699" t="str">
        <f>IF(VLOOKUP(A1699,'national-winners'!$A$2:$B$13,2,0)=H1699,"W","L")</f>
        <v>L</v>
      </c>
      <c r="Q1699">
        <f>MATCH(C1699,'state-winning-votes'!A:A,0)</f>
        <v>5</v>
      </c>
      <c r="R1699">
        <f>MATCH(A1699,'state-winning-votes'!$A$2:$L$2,0)</f>
        <v>7</v>
      </c>
      <c r="S1699" cm="1">
        <f t="array" ref="S1699">INDEX('state-winning-votes'!$A$1:$L$53,$Q1699,$R1699)</f>
        <v>475171</v>
      </c>
      <c r="T1699">
        <f>INDEX('state-winning-votes'!$A$1:$L$53,MATCH($C1699,'state-winning-votes'!$A:$A,0),MATCH($A1699,'state-winning-votes'!$A$2:$L$2,0))</f>
        <v>475171</v>
      </c>
      <c r="U1699" t="str">
        <f t="shared" si="79"/>
        <v>Clinton, Bill</v>
      </c>
      <c r="V1699" t="str">
        <f>_xlfn.XLOOKUP(INDEX('state-winning-votes'!$A$1:$L$53,MATCH($C1699,'state-winning-votes'!$A:$A,0),MATCH($A1699,'state-winning-votes'!$A$2:$L$2,0)),$L:$L,$H:$H)</f>
        <v>Clinton, Bill</v>
      </c>
      <c r="W1699" t="str">
        <f>VLOOKUP(A1699,'national-winners'!$A$2:$B$13,2,0)</f>
        <v>Clinton, Bill</v>
      </c>
      <c r="X1699" t="str">
        <f t="shared" si="80"/>
        <v xml:space="preserve"> Bill Clinton (W)</v>
      </c>
    </row>
    <row r="1700" spans="1:24" x14ac:dyDescent="0.25">
      <c r="A1700">
        <v>1996</v>
      </c>
      <c r="B1700" t="s">
        <v>40</v>
      </c>
      <c r="C1700" t="s">
        <v>41</v>
      </c>
      <c r="D1700">
        <v>5</v>
      </c>
      <c r="E1700">
        <v>71</v>
      </c>
      <c r="F1700">
        <v>42</v>
      </c>
      <c r="G1700" t="s">
        <v>16</v>
      </c>
      <c r="H1700" t="s">
        <v>271</v>
      </c>
      <c r="I1700" t="str">
        <f t="shared" si="78"/>
        <v>Browne, Harry(L)</v>
      </c>
      <c r="J1700" t="s">
        <v>29</v>
      </c>
      <c r="K1700" t="b">
        <v>0</v>
      </c>
      <c r="L1700">
        <v>3076</v>
      </c>
      <c r="M1700">
        <v>884262</v>
      </c>
      <c r="N1700">
        <v>20171015</v>
      </c>
      <c r="O1700" t="s">
        <v>19</v>
      </c>
      <c r="P1700" t="str">
        <f>IF(VLOOKUP(A1700,'national-winners'!$A$2:$B$13,2,0)=H1700,"W","L")</f>
        <v>L</v>
      </c>
      <c r="Q1700">
        <f>MATCH(C1700,'state-winning-votes'!A:A,0)</f>
        <v>5</v>
      </c>
      <c r="R1700">
        <f>MATCH(A1700,'state-winning-votes'!$A$2:$L$2,0)</f>
        <v>7</v>
      </c>
      <c r="S1700" cm="1">
        <f t="array" ref="S1700">INDEX('state-winning-votes'!$A$1:$L$53,$Q1700,$R1700)</f>
        <v>475171</v>
      </c>
      <c r="T1700">
        <f>INDEX('state-winning-votes'!$A$1:$L$53,MATCH($C1700,'state-winning-votes'!$A:$A,0),MATCH($A1700,'state-winning-votes'!$A$2:$L$2,0))</f>
        <v>475171</v>
      </c>
      <c r="U1700" t="str">
        <f t="shared" si="79"/>
        <v>Clinton, Bill</v>
      </c>
      <c r="V1700" t="str">
        <f>_xlfn.XLOOKUP(INDEX('state-winning-votes'!$A$1:$L$53,MATCH($C1700,'state-winning-votes'!$A:$A,0),MATCH($A1700,'state-winning-votes'!$A$2:$L$2,0)),$L:$L,$H:$H)</f>
        <v>Clinton, Bill</v>
      </c>
      <c r="W1700" t="str">
        <f>VLOOKUP(A1700,'national-winners'!$A$2:$B$13,2,0)</f>
        <v>Clinton, Bill</v>
      </c>
      <c r="X1700" t="str">
        <f t="shared" si="80"/>
        <v xml:space="preserve"> Bill Clinton (W)</v>
      </c>
    </row>
    <row r="1701" spans="1:24" x14ac:dyDescent="0.25">
      <c r="A1701">
        <v>1996</v>
      </c>
      <c r="B1701" t="s">
        <v>40</v>
      </c>
      <c r="C1701" t="s">
        <v>41</v>
      </c>
      <c r="D1701">
        <v>5</v>
      </c>
      <c r="E1701">
        <v>71</v>
      </c>
      <c r="F1701">
        <v>42</v>
      </c>
      <c r="G1701" t="s">
        <v>16</v>
      </c>
      <c r="H1701" t="s">
        <v>238</v>
      </c>
      <c r="I1701" t="str">
        <f t="shared" si="78"/>
        <v>Phillips, Howard(L)</v>
      </c>
      <c r="J1701" t="s">
        <v>275</v>
      </c>
      <c r="K1701" t="b">
        <v>0</v>
      </c>
      <c r="L1701">
        <v>2065</v>
      </c>
      <c r="M1701">
        <v>884262</v>
      </c>
      <c r="N1701">
        <v>20171015</v>
      </c>
      <c r="O1701" t="s">
        <v>19</v>
      </c>
      <c r="P1701" t="str">
        <f>IF(VLOOKUP(A1701,'national-winners'!$A$2:$B$13,2,0)=H1701,"W","L")</f>
        <v>L</v>
      </c>
      <c r="Q1701">
        <f>MATCH(C1701,'state-winning-votes'!A:A,0)</f>
        <v>5</v>
      </c>
      <c r="R1701">
        <f>MATCH(A1701,'state-winning-votes'!$A$2:$L$2,0)</f>
        <v>7</v>
      </c>
      <c r="S1701" cm="1">
        <f t="array" ref="S1701">INDEX('state-winning-votes'!$A$1:$L$53,$Q1701,$R1701)</f>
        <v>475171</v>
      </c>
      <c r="T1701">
        <f>INDEX('state-winning-votes'!$A$1:$L$53,MATCH($C1701,'state-winning-votes'!$A:$A,0),MATCH($A1701,'state-winning-votes'!$A$2:$L$2,0))</f>
        <v>475171</v>
      </c>
      <c r="U1701" t="str">
        <f t="shared" si="79"/>
        <v>Clinton, Bill</v>
      </c>
      <c r="V1701" t="str">
        <f>_xlfn.XLOOKUP(INDEX('state-winning-votes'!$A$1:$L$53,MATCH($C1701,'state-winning-votes'!$A:$A,0),MATCH($A1701,'state-winning-votes'!$A$2:$L$2,0)),$L:$L,$H:$H)</f>
        <v>Clinton, Bill</v>
      </c>
      <c r="W1701" t="str">
        <f>VLOOKUP(A1701,'national-winners'!$A$2:$B$13,2,0)</f>
        <v>Clinton, Bill</v>
      </c>
      <c r="X1701" t="str">
        <f t="shared" si="80"/>
        <v xml:space="preserve"> Bill Clinton (W)</v>
      </c>
    </row>
    <row r="1702" spans="1:24" x14ac:dyDescent="0.25">
      <c r="A1702">
        <v>1996</v>
      </c>
      <c r="B1702" t="s">
        <v>40</v>
      </c>
      <c r="C1702" t="s">
        <v>41</v>
      </c>
      <c r="D1702">
        <v>5</v>
      </c>
      <c r="E1702">
        <v>71</v>
      </c>
      <c r="F1702">
        <v>42</v>
      </c>
      <c r="G1702" t="s">
        <v>16</v>
      </c>
      <c r="H1702" t="s">
        <v>276</v>
      </c>
      <c r="I1702" t="str">
        <f t="shared" si="78"/>
        <v>Forbes, Ralph(L)</v>
      </c>
      <c r="J1702" t="s">
        <v>234</v>
      </c>
      <c r="K1702" t="b">
        <v>0</v>
      </c>
      <c r="L1702">
        <v>932</v>
      </c>
      <c r="M1702">
        <v>884262</v>
      </c>
      <c r="N1702">
        <v>20171015</v>
      </c>
      <c r="O1702" t="s">
        <v>19</v>
      </c>
      <c r="P1702" t="str">
        <f>IF(VLOOKUP(A1702,'national-winners'!$A$2:$B$13,2,0)=H1702,"W","L")</f>
        <v>L</v>
      </c>
      <c r="Q1702">
        <f>MATCH(C1702,'state-winning-votes'!A:A,0)</f>
        <v>5</v>
      </c>
      <c r="R1702">
        <f>MATCH(A1702,'state-winning-votes'!$A$2:$L$2,0)</f>
        <v>7</v>
      </c>
      <c r="S1702" cm="1">
        <f t="array" ref="S1702">INDEX('state-winning-votes'!$A$1:$L$53,$Q1702,$R1702)</f>
        <v>475171</v>
      </c>
      <c r="T1702">
        <f>INDEX('state-winning-votes'!$A$1:$L$53,MATCH($C1702,'state-winning-votes'!$A:$A,0),MATCH($A1702,'state-winning-votes'!$A$2:$L$2,0))</f>
        <v>475171</v>
      </c>
      <c r="U1702" t="str">
        <f t="shared" si="79"/>
        <v>Clinton, Bill</v>
      </c>
      <c r="V1702" t="str">
        <f>_xlfn.XLOOKUP(INDEX('state-winning-votes'!$A$1:$L$53,MATCH($C1702,'state-winning-votes'!$A:$A,0),MATCH($A1702,'state-winning-votes'!$A$2:$L$2,0)),$L:$L,$H:$H)</f>
        <v>Clinton, Bill</v>
      </c>
      <c r="W1702" t="str">
        <f>VLOOKUP(A1702,'national-winners'!$A$2:$B$13,2,0)</f>
        <v>Clinton, Bill</v>
      </c>
      <c r="X1702" t="str">
        <f t="shared" si="80"/>
        <v xml:space="preserve"> Bill Clinton (W)</v>
      </c>
    </row>
    <row r="1703" spans="1:24" x14ac:dyDescent="0.25">
      <c r="A1703">
        <v>1996</v>
      </c>
      <c r="B1703" t="s">
        <v>40</v>
      </c>
      <c r="C1703" t="s">
        <v>41</v>
      </c>
      <c r="D1703">
        <v>5</v>
      </c>
      <c r="E1703">
        <v>71</v>
      </c>
      <c r="F1703">
        <v>42</v>
      </c>
      <c r="G1703" t="s">
        <v>16</v>
      </c>
      <c r="H1703" t="s">
        <v>277</v>
      </c>
      <c r="I1703" t="str">
        <f t="shared" si="78"/>
        <v>Collins, Charles(L)</v>
      </c>
      <c r="J1703" t="s">
        <v>244</v>
      </c>
      <c r="K1703" t="b">
        <v>0</v>
      </c>
      <c r="L1703">
        <v>823</v>
      </c>
      <c r="M1703">
        <v>884262</v>
      </c>
      <c r="N1703">
        <v>20171015</v>
      </c>
      <c r="O1703" t="s">
        <v>19</v>
      </c>
      <c r="P1703" t="str">
        <f>IF(VLOOKUP(A1703,'national-winners'!$A$2:$B$13,2,0)=H1703,"W","L")</f>
        <v>L</v>
      </c>
      <c r="Q1703">
        <f>MATCH(C1703,'state-winning-votes'!A:A,0)</f>
        <v>5</v>
      </c>
      <c r="R1703">
        <f>MATCH(A1703,'state-winning-votes'!$A$2:$L$2,0)</f>
        <v>7</v>
      </c>
      <c r="S1703" cm="1">
        <f t="array" ref="S1703">INDEX('state-winning-votes'!$A$1:$L$53,$Q1703,$R1703)</f>
        <v>475171</v>
      </c>
      <c r="T1703">
        <f>INDEX('state-winning-votes'!$A$1:$L$53,MATCH($C1703,'state-winning-votes'!$A:$A,0),MATCH($A1703,'state-winning-votes'!$A$2:$L$2,0))</f>
        <v>475171</v>
      </c>
      <c r="U1703" t="str">
        <f t="shared" si="79"/>
        <v>Clinton, Bill</v>
      </c>
      <c r="V1703" t="str">
        <f>_xlfn.XLOOKUP(INDEX('state-winning-votes'!$A$1:$L$53,MATCH($C1703,'state-winning-votes'!$A:$A,0),MATCH($A1703,'state-winning-votes'!$A$2:$L$2,0)),$L:$L,$H:$H)</f>
        <v>Clinton, Bill</v>
      </c>
      <c r="W1703" t="str">
        <f>VLOOKUP(A1703,'national-winners'!$A$2:$B$13,2,0)</f>
        <v>Clinton, Bill</v>
      </c>
      <c r="X1703" t="str">
        <f t="shared" si="80"/>
        <v xml:space="preserve"> Bill Clinton (W)</v>
      </c>
    </row>
    <row r="1704" spans="1:24" x14ac:dyDescent="0.25">
      <c r="A1704">
        <v>1996</v>
      </c>
      <c r="B1704" t="s">
        <v>40</v>
      </c>
      <c r="C1704" t="s">
        <v>41</v>
      </c>
      <c r="D1704">
        <v>5</v>
      </c>
      <c r="E1704">
        <v>71</v>
      </c>
      <c r="F1704">
        <v>42</v>
      </c>
      <c r="G1704" t="s">
        <v>16</v>
      </c>
      <c r="H1704" t="s">
        <v>278</v>
      </c>
      <c r="I1704" t="str">
        <f t="shared" si="78"/>
        <v>Masters, Isabell(L)</v>
      </c>
      <c r="J1704" t="s">
        <v>279</v>
      </c>
      <c r="K1704" t="b">
        <v>0</v>
      </c>
      <c r="L1704">
        <v>749</v>
      </c>
      <c r="M1704">
        <v>884262</v>
      </c>
      <c r="N1704">
        <v>20171015</v>
      </c>
      <c r="O1704" t="s">
        <v>19</v>
      </c>
      <c r="P1704" t="str">
        <f>IF(VLOOKUP(A1704,'national-winners'!$A$2:$B$13,2,0)=H1704,"W","L")</f>
        <v>L</v>
      </c>
      <c r="Q1704">
        <f>MATCH(C1704,'state-winning-votes'!A:A,0)</f>
        <v>5</v>
      </c>
      <c r="R1704">
        <f>MATCH(A1704,'state-winning-votes'!$A$2:$L$2,0)</f>
        <v>7</v>
      </c>
      <c r="S1704" cm="1">
        <f t="array" ref="S1704">INDEX('state-winning-votes'!$A$1:$L$53,$Q1704,$R1704)</f>
        <v>475171</v>
      </c>
      <c r="T1704">
        <f>INDEX('state-winning-votes'!$A$1:$L$53,MATCH($C1704,'state-winning-votes'!$A:$A,0),MATCH($A1704,'state-winning-votes'!$A$2:$L$2,0))</f>
        <v>475171</v>
      </c>
      <c r="U1704" t="str">
        <f t="shared" si="79"/>
        <v>Clinton, Bill</v>
      </c>
      <c r="V1704" t="str">
        <f>_xlfn.XLOOKUP(INDEX('state-winning-votes'!$A$1:$L$53,MATCH($C1704,'state-winning-votes'!$A:$A,0),MATCH($A1704,'state-winning-votes'!$A$2:$L$2,0)),$L:$L,$H:$H)</f>
        <v>Clinton, Bill</v>
      </c>
      <c r="W1704" t="str">
        <f>VLOOKUP(A1704,'national-winners'!$A$2:$B$13,2,0)</f>
        <v>Clinton, Bill</v>
      </c>
      <c r="X1704" t="str">
        <f t="shared" si="80"/>
        <v xml:space="preserve"> Bill Clinton (W)</v>
      </c>
    </row>
    <row r="1705" spans="1:24" x14ac:dyDescent="0.25">
      <c r="A1705">
        <v>1996</v>
      </c>
      <c r="B1705" t="s">
        <v>40</v>
      </c>
      <c r="C1705" t="s">
        <v>41</v>
      </c>
      <c r="D1705">
        <v>5</v>
      </c>
      <c r="E1705">
        <v>71</v>
      </c>
      <c r="F1705">
        <v>42</v>
      </c>
      <c r="G1705" t="s">
        <v>16</v>
      </c>
      <c r="H1705" t="s">
        <v>280</v>
      </c>
      <c r="I1705" t="str">
        <f t="shared" si="78"/>
        <v>Moorehead, Monica(L)</v>
      </c>
      <c r="J1705" t="s">
        <v>170</v>
      </c>
      <c r="K1705" t="b">
        <v>0</v>
      </c>
      <c r="L1705">
        <v>747</v>
      </c>
      <c r="M1705">
        <v>884262</v>
      </c>
      <c r="N1705">
        <v>20171015</v>
      </c>
      <c r="O1705" t="s">
        <v>19</v>
      </c>
      <c r="P1705" t="str">
        <f>IF(VLOOKUP(A1705,'national-winners'!$A$2:$B$13,2,0)=H1705,"W","L")</f>
        <v>L</v>
      </c>
      <c r="Q1705">
        <f>MATCH(C1705,'state-winning-votes'!A:A,0)</f>
        <v>5</v>
      </c>
      <c r="R1705">
        <f>MATCH(A1705,'state-winning-votes'!$A$2:$L$2,0)</f>
        <v>7</v>
      </c>
      <c r="S1705" cm="1">
        <f t="array" ref="S1705">INDEX('state-winning-votes'!$A$1:$L$53,$Q1705,$R1705)</f>
        <v>475171</v>
      </c>
      <c r="T1705">
        <f>INDEX('state-winning-votes'!$A$1:$L$53,MATCH($C1705,'state-winning-votes'!$A:$A,0),MATCH($A1705,'state-winning-votes'!$A$2:$L$2,0))</f>
        <v>475171</v>
      </c>
      <c r="U1705" t="str">
        <f t="shared" si="79"/>
        <v>Clinton, Bill</v>
      </c>
      <c r="V1705" t="str">
        <f>_xlfn.XLOOKUP(INDEX('state-winning-votes'!$A$1:$L$53,MATCH($C1705,'state-winning-votes'!$A:$A,0),MATCH($A1705,'state-winning-votes'!$A$2:$L$2,0)),$L:$L,$H:$H)</f>
        <v>Clinton, Bill</v>
      </c>
      <c r="W1705" t="str">
        <f>VLOOKUP(A1705,'national-winners'!$A$2:$B$13,2,0)</f>
        <v>Clinton, Bill</v>
      </c>
      <c r="X1705" t="str">
        <f t="shared" si="80"/>
        <v xml:space="preserve"> Bill Clinton (W)</v>
      </c>
    </row>
    <row r="1706" spans="1:24" x14ac:dyDescent="0.25">
      <c r="A1706">
        <v>1996</v>
      </c>
      <c r="B1706" t="s">
        <v>40</v>
      </c>
      <c r="C1706" t="s">
        <v>41</v>
      </c>
      <c r="D1706">
        <v>5</v>
      </c>
      <c r="E1706">
        <v>71</v>
      </c>
      <c r="F1706">
        <v>42</v>
      </c>
      <c r="G1706" t="s">
        <v>16</v>
      </c>
      <c r="H1706" t="s">
        <v>236</v>
      </c>
      <c r="I1706" t="str">
        <f t="shared" si="78"/>
        <v>Hagelin, John(L)</v>
      </c>
      <c r="J1706" t="s">
        <v>237</v>
      </c>
      <c r="K1706" t="b">
        <v>0</v>
      </c>
      <c r="L1706">
        <v>729</v>
      </c>
      <c r="M1706">
        <v>884262</v>
      </c>
      <c r="N1706">
        <v>20171015</v>
      </c>
      <c r="O1706" t="s">
        <v>19</v>
      </c>
      <c r="P1706" t="str">
        <f>IF(VLOOKUP(A1706,'national-winners'!$A$2:$B$13,2,0)=H1706,"W","L")</f>
        <v>L</v>
      </c>
      <c r="Q1706">
        <f>MATCH(C1706,'state-winning-votes'!A:A,0)</f>
        <v>5</v>
      </c>
      <c r="R1706">
        <f>MATCH(A1706,'state-winning-votes'!$A$2:$L$2,0)</f>
        <v>7</v>
      </c>
      <c r="S1706" cm="1">
        <f t="array" ref="S1706">INDEX('state-winning-votes'!$A$1:$L$53,$Q1706,$R1706)</f>
        <v>475171</v>
      </c>
      <c r="T1706">
        <f>INDEX('state-winning-votes'!$A$1:$L$53,MATCH($C1706,'state-winning-votes'!$A:$A,0),MATCH($A1706,'state-winning-votes'!$A$2:$L$2,0))</f>
        <v>475171</v>
      </c>
      <c r="U1706" t="str">
        <f t="shared" si="79"/>
        <v>Clinton, Bill</v>
      </c>
      <c r="V1706" t="str">
        <f>_xlfn.XLOOKUP(INDEX('state-winning-votes'!$A$1:$L$53,MATCH($C1706,'state-winning-votes'!$A:$A,0),MATCH($A1706,'state-winning-votes'!$A$2:$L$2,0)),$L:$L,$H:$H)</f>
        <v>Clinton, Bill</v>
      </c>
      <c r="W1706" t="str">
        <f>VLOOKUP(A1706,'national-winners'!$A$2:$B$13,2,0)</f>
        <v>Clinton, Bill</v>
      </c>
      <c r="X1706" t="str">
        <f t="shared" si="80"/>
        <v xml:space="preserve"> Bill Clinton (W)</v>
      </c>
    </row>
    <row r="1707" spans="1:24" x14ac:dyDescent="0.25">
      <c r="A1707">
        <v>1996</v>
      </c>
      <c r="B1707" t="s">
        <v>40</v>
      </c>
      <c r="C1707" t="s">
        <v>41</v>
      </c>
      <c r="D1707">
        <v>5</v>
      </c>
      <c r="E1707">
        <v>71</v>
      </c>
      <c r="F1707">
        <v>42</v>
      </c>
      <c r="G1707" t="s">
        <v>16</v>
      </c>
      <c r="H1707" t="s">
        <v>281</v>
      </c>
      <c r="I1707" t="str">
        <f t="shared" si="78"/>
        <v>Hollis, Mary Cal(L)</v>
      </c>
      <c r="J1707" t="s">
        <v>100</v>
      </c>
      <c r="K1707" t="b">
        <v>0</v>
      </c>
      <c r="L1707">
        <v>538</v>
      </c>
      <c r="M1707">
        <v>884262</v>
      </c>
      <c r="N1707">
        <v>20171015</v>
      </c>
      <c r="O1707" t="s">
        <v>19</v>
      </c>
      <c r="P1707" t="str">
        <f>IF(VLOOKUP(A1707,'national-winners'!$A$2:$B$13,2,0)=H1707,"W","L")</f>
        <v>L</v>
      </c>
      <c r="Q1707">
        <f>MATCH(C1707,'state-winning-votes'!A:A,0)</f>
        <v>5</v>
      </c>
      <c r="R1707">
        <f>MATCH(A1707,'state-winning-votes'!$A$2:$L$2,0)</f>
        <v>7</v>
      </c>
      <c r="S1707" cm="1">
        <f t="array" ref="S1707">INDEX('state-winning-votes'!$A$1:$L$53,$Q1707,$R1707)</f>
        <v>475171</v>
      </c>
      <c r="T1707">
        <f>INDEX('state-winning-votes'!$A$1:$L$53,MATCH($C1707,'state-winning-votes'!$A:$A,0),MATCH($A1707,'state-winning-votes'!$A$2:$L$2,0))</f>
        <v>475171</v>
      </c>
      <c r="U1707" t="str">
        <f t="shared" si="79"/>
        <v>Clinton, Bill</v>
      </c>
      <c r="V1707" t="str">
        <f>_xlfn.XLOOKUP(INDEX('state-winning-votes'!$A$1:$L$53,MATCH($C1707,'state-winning-votes'!$A:$A,0),MATCH($A1707,'state-winning-votes'!$A$2:$L$2,0)),$L:$L,$H:$H)</f>
        <v>Clinton, Bill</v>
      </c>
      <c r="W1707" t="str">
        <f>VLOOKUP(A1707,'national-winners'!$A$2:$B$13,2,0)</f>
        <v>Clinton, Bill</v>
      </c>
      <c r="X1707" t="str">
        <f t="shared" si="80"/>
        <v xml:space="preserve"> Bill Clinton (W)</v>
      </c>
    </row>
    <row r="1708" spans="1:24" x14ac:dyDescent="0.25">
      <c r="A1708">
        <v>1996</v>
      </c>
      <c r="B1708" t="s">
        <v>40</v>
      </c>
      <c r="C1708" t="s">
        <v>41</v>
      </c>
      <c r="D1708">
        <v>5</v>
      </c>
      <c r="E1708">
        <v>71</v>
      </c>
      <c r="F1708">
        <v>42</v>
      </c>
      <c r="G1708" t="s">
        <v>16</v>
      </c>
      <c r="H1708" t="s">
        <v>197</v>
      </c>
      <c r="I1708" t="str">
        <f t="shared" si="78"/>
        <v>Dodge, Earl(L)</v>
      </c>
      <c r="J1708" t="s">
        <v>25</v>
      </c>
      <c r="K1708" t="b">
        <v>0</v>
      </c>
      <c r="L1708">
        <v>483</v>
      </c>
      <c r="M1708">
        <v>884262</v>
      </c>
      <c r="N1708">
        <v>20171015</v>
      </c>
      <c r="O1708" t="s">
        <v>19</v>
      </c>
      <c r="P1708" t="str">
        <f>IF(VLOOKUP(A1708,'national-winners'!$A$2:$B$13,2,0)=H1708,"W","L")</f>
        <v>L</v>
      </c>
      <c r="Q1708">
        <f>MATCH(C1708,'state-winning-votes'!A:A,0)</f>
        <v>5</v>
      </c>
      <c r="R1708">
        <f>MATCH(A1708,'state-winning-votes'!$A$2:$L$2,0)</f>
        <v>7</v>
      </c>
      <c r="S1708" cm="1">
        <f t="array" ref="S1708">INDEX('state-winning-votes'!$A$1:$L$53,$Q1708,$R1708)</f>
        <v>475171</v>
      </c>
      <c r="T1708">
        <f>INDEX('state-winning-votes'!$A$1:$L$53,MATCH($C1708,'state-winning-votes'!$A:$A,0),MATCH($A1708,'state-winning-votes'!$A$2:$L$2,0))</f>
        <v>475171</v>
      </c>
      <c r="U1708" t="str">
        <f t="shared" si="79"/>
        <v>Clinton, Bill</v>
      </c>
      <c r="V1708" t="str">
        <f>_xlfn.XLOOKUP(INDEX('state-winning-votes'!$A$1:$L$53,MATCH($C1708,'state-winning-votes'!$A:$A,0),MATCH($A1708,'state-winning-votes'!$A$2:$L$2,0)),$L:$L,$H:$H)</f>
        <v>Clinton, Bill</v>
      </c>
      <c r="W1708" t="str">
        <f>VLOOKUP(A1708,'national-winners'!$A$2:$B$13,2,0)</f>
        <v>Clinton, Bill</v>
      </c>
      <c r="X1708" t="str">
        <f t="shared" si="80"/>
        <v xml:space="preserve"> Bill Clinton (W)</v>
      </c>
    </row>
    <row r="1709" spans="1:24" x14ac:dyDescent="0.25">
      <c r="A1709">
        <v>1996</v>
      </c>
      <c r="B1709" t="s">
        <v>42</v>
      </c>
      <c r="C1709" t="s">
        <v>43</v>
      </c>
      <c r="D1709">
        <v>6</v>
      </c>
      <c r="E1709">
        <v>93</v>
      </c>
      <c r="F1709">
        <v>71</v>
      </c>
      <c r="G1709" t="s">
        <v>16</v>
      </c>
      <c r="H1709" t="s">
        <v>230</v>
      </c>
      <c r="I1709" t="str">
        <f t="shared" si="78"/>
        <v>Clinton, Bill(W)</v>
      </c>
      <c r="J1709" t="s">
        <v>18</v>
      </c>
      <c r="K1709" t="b">
        <v>0</v>
      </c>
      <c r="L1709">
        <v>5119835</v>
      </c>
      <c r="M1709">
        <v>10019469</v>
      </c>
      <c r="N1709">
        <v>20171015</v>
      </c>
      <c r="O1709" t="s">
        <v>19</v>
      </c>
      <c r="P1709" t="str">
        <f>IF(VLOOKUP(A1709,'national-winners'!$A$2:$B$13,2,0)=H1709,"W","L")</f>
        <v>W</v>
      </c>
      <c r="Q1709">
        <f>MATCH(C1709,'state-winning-votes'!A:A,0)</f>
        <v>7</v>
      </c>
      <c r="R1709">
        <f>MATCH(A1709,'state-winning-votes'!$A$2:$L$2,0)</f>
        <v>7</v>
      </c>
      <c r="S1709" cm="1">
        <f t="array" ref="S1709">INDEX('state-winning-votes'!$A$1:$L$53,$Q1709,$R1709)</f>
        <v>5119835</v>
      </c>
      <c r="T1709">
        <f>INDEX('state-winning-votes'!$A$1:$L$53,MATCH($C1709,'state-winning-votes'!$A:$A,0),MATCH($A1709,'state-winning-votes'!$A$2:$L$2,0))</f>
        <v>5119835</v>
      </c>
      <c r="U1709" t="str">
        <f t="shared" si="79"/>
        <v>Clinton, Bill</v>
      </c>
      <c r="V1709" t="str">
        <f>_xlfn.XLOOKUP(INDEX('state-winning-votes'!$A$1:$L$53,MATCH($C1709,'state-winning-votes'!$A:$A,0),MATCH($A1709,'state-winning-votes'!$A$2:$L$2,0)),$L:$L,$H:$H)</f>
        <v>Clinton, Bill</v>
      </c>
      <c r="W1709" t="str">
        <f>VLOOKUP(A1709,'national-winners'!$A$2:$B$13,2,0)</f>
        <v>Clinton, Bill</v>
      </c>
      <c r="X1709" t="str">
        <f t="shared" si="80"/>
        <v xml:space="preserve"> Bill Clinton (W)</v>
      </c>
    </row>
    <row r="1710" spans="1:24" x14ac:dyDescent="0.25">
      <c r="A1710">
        <v>1996</v>
      </c>
      <c r="B1710" t="s">
        <v>42</v>
      </c>
      <c r="C1710" t="s">
        <v>43</v>
      </c>
      <c r="D1710">
        <v>6</v>
      </c>
      <c r="E1710">
        <v>93</v>
      </c>
      <c r="F1710">
        <v>71</v>
      </c>
      <c r="G1710" t="s">
        <v>16</v>
      </c>
      <c r="H1710" t="s">
        <v>270</v>
      </c>
      <c r="I1710" t="str">
        <f t="shared" si="78"/>
        <v>Dole, Robert(L)</v>
      </c>
      <c r="J1710" t="s">
        <v>21</v>
      </c>
      <c r="K1710" t="b">
        <v>0</v>
      </c>
      <c r="L1710">
        <v>3828381</v>
      </c>
      <c r="M1710">
        <v>10019469</v>
      </c>
      <c r="N1710">
        <v>20171015</v>
      </c>
      <c r="O1710" t="s">
        <v>19</v>
      </c>
      <c r="P1710" t="str">
        <f>IF(VLOOKUP(A1710,'national-winners'!$A$2:$B$13,2,0)=H1710,"W","L")</f>
        <v>L</v>
      </c>
      <c r="Q1710">
        <f>MATCH(C1710,'state-winning-votes'!A:A,0)</f>
        <v>7</v>
      </c>
      <c r="R1710">
        <f>MATCH(A1710,'state-winning-votes'!$A$2:$L$2,0)</f>
        <v>7</v>
      </c>
      <c r="S1710" cm="1">
        <f t="array" ref="S1710">INDEX('state-winning-votes'!$A$1:$L$53,$Q1710,$R1710)</f>
        <v>5119835</v>
      </c>
      <c r="T1710">
        <f>INDEX('state-winning-votes'!$A$1:$L$53,MATCH($C1710,'state-winning-votes'!$A:$A,0),MATCH($A1710,'state-winning-votes'!$A$2:$L$2,0))</f>
        <v>5119835</v>
      </c>
      <c r="U1710" t="str">
        <f t="shared" si="79"/>
        <v>Clinton, Bill</v>
      </c>
      <c r="V1710" t="str">
        <f>_xlfn.XLOOKUP(INDEX('state-winning-votes'!$A$1:$L$53,MATCH($C1710,'state-winning-votes'!$A:$A,0),MATCH($A1710,'state-winning-votes'!$A$2:$L$2,0)),$L:$L,$H:$H)</f>
        <v>Clinton, Bill</v>
      </c>
      <c r="W1710" t="str">
        <f>VLOOKUP(A1710,'national-winners'!$A$2:$B$13,2,0)</f>
        <v>Clinton, Bill</v>
      </c>
      <c r="X1710" t="str">
        <f t="shared" si="80"/>
        <v xml:space="preserve"> Bill Clinton (W)</v>
      </c>
    </row>
    <row r="1711" spans="1:24" x14ac:dyDescent="0.25">
      <c r="A1711">
        <v>1996</v>
      </c>
      <c r="B1711" t="s">
        <v>42</v>
      </c>
      <c r="C1711" t="s">
        <v>43</v>
      </c>
      <c r="D1711">
        <v>6</v>
      </c>
      <c r="E1711">
        <v>93</v>
      </c>
      <c r="F1711">
        <v>71</v>
      </c>
      <c r="G1711" t="s">
        <v>16</v>
      </c>
      <c r="H1711" t="s">
        <v>231</v>
      </c>
      <c r="I1711" t="str">
        <f t="shared" si="78"/>
        <v>Perot, Ross(L)</v>
      </c>
      <c r="J1711" t="s">
        <v>272</v>
      </c>
      <c r="K1711" t="b">
        <v>0</v>
      </c>
      <c r="L1711">
        <v>697847</v>
      </c>
      <c r="M1711">
        <v>10019469</v>
      </c>
      <c r="N1711">
        <v>20171015</v>
      </c>
      <c r="O1711" t="s">
        <v>19</v>
      </c>
      <c r="P1711" t="str">
        <f>IF(VLOOKUP(A1711,'national-winners'!$A$2:$B$13,2,0)=H1711,"W","L")</f>
        <v>L</v>
      </c>
      <c r="Q1711">
        <f>MATCH(C1711,'state-winning-votes'!A:A,0)</f>
        <v>7</v>
      </c>
      <c r="R1711">
        <f>MATCH(A1711,'state-winning-votes'!$A$2:$L$2,0)</f>
        <v>7</v>
      </c>
      <c r="S1711" cm="1">
        <f t="array" ref="S1711">INDEX('state-winning-votes'!$A$1:$L$53,$Q1711,$R1711)</f>
        <v>5119835</v>
      </c>
      <c r="T1711">
        <f>INDEX('state-winning-votes'!$A$1:$L$53,MATCH($C1711,'state-winning-votes'!$A:$A,0),MATCH($A1711,'state-winning-votes'!$A$2:$L$2,0))</f>
        <v>5119835</v>
      </c>
      <c r="U1711" t="str">
        <f t="shared" si="79"/>
        <v>Clinton, Bill</v>
      </c>
      <c r="V1711" t="str">
        <f>_xlfn.XLOOKUP(INDEX('state-winning-votes'!$A$1:$L$53,MATCH($C1711,'state-winning-votes'!$A:$A,0),MATCH($A1711,'state-winning-votes'!$A$2:$L$2,0)),$L:$L,$H:$H)</f>
        <v>Clinton, Bill</v>
      </c>
      <c r="W1711" t="str">
        <f>VLOOKUP(A1711,'national-winners'!$A$2:$B$13,2,0)</f>
        <v>Clinton, Bill</v>
      </c>
      <c r="X1711" t="str">
        <f t="shared" si="80"/>
        <v xml:space="preserve"> Bill Clinton (W)</v>
      </c>
    </row>
    <row r="1712" spans="1:24" x14ac:dyDescent="0.25">
      <c r="A1712">
        <v>1996</v>
      </c>
      <c r="B1712" t="s">
        <v>42</v>
      </c>
      <c r="C1712" t="s">
        <v>43</v>
      </c>
      <c r="D1712">
        <v>6</v>
      </c>
      <c r="E1712">
        <v>93</v>
      </c>
      <c r="F1712">
        <v>71</v>
      </c>
      <c r="G1712" t="s">
        <v>16</v>
      </c>
      <c r="H1712" t="s">
        <v>273</v>
      </c>
      <c r="I1712" t="str">
        <f t="shared" si="78"/>
        <v>Nader, Ralph(L)</v>
      </c>
      <c r="J1712" t="s">
        <v>274</v>
      </c>
      <c r="K1712" t="b">
        <v>0</v>
      </c>
      <c r="L1712">
        <v>237016</v>
      </c>
      <c r="M1712">
        <v>10019469</v>
      </c>
      <c r="N1712">
        <v>20171015</v>
      </c>
      <c r="O1712" t="s">
        <v>19</v>
      </c>
      <c r="P1712" t="str">
        <f>IF(VLOOKUP(A1712,'national-winners'!$A$2:$B$13,2,0)=H1712,"W","L")</f>
        <v>L</v>
      </c>
      <c r="Q1712">
        <f>MATCH(C1712,'state-winning-votes'!A:A,0)</f>
        <v>7</v>
      </c>
      <c r="R1712">
        <f>MATCH(A1712,'state-winning-votes'!$A$2:$L$2,0)</f>
        <v>7</v>
      </c>
      <c r="S1712" cm="1">
        <f t="array" ref="S1712">INDEX('state-winning-votes'!$A$1:$L$53,$Q1712,$R1712)</f>
        <v>5119835</v>
      </c>
      <c r="T1712">
        <f>INDEX('state-winning-votes'!$A$1:$L$53,MATCH($C1712,'state-winning-votes'!$A:$A,0),MATCH($A1712,'state-winning-votes'!$A$2:$L$2,0))</f>
        <v>5119835</v>
      </c>
      <c r="U1712" t="str">
        <f t="shared" si="79"/>
        <v>Clinton, Bill</v>
      </c>
      <c r="V1712" t="str">
        <f>_xlfn.XLOOKUP(INDEX('state-winning-votes'!$A$1:$L$53,MATCH($C1712,'state-winning-votes'!$A:$A,0),MATCH($A1712,'state-winning-votes'!$A$2:$L$2,0)),$L:$L,$H:$H)</f>
        <v>Clinton, Bill</v>
      </c>
      <c r="W1712" t="str">
        <f>VLOOKUP(A1712,'national-winners'!$A$2:$B$13,2,0)</f>
        <v>Clinton, Bill</v>
      </c>
      <c r="X1712" t="str">
        <f t="shared" si="80"/>
        <v xml:space="preserve"> Bill Clinton (W)</v>
      </c>
    </row>
    <row r="1713" spans="1:24" x14ac:dyDescent="0.25">
      <c r="A1713">
        <v>1996</v>
      </c>
      <c r="B1713" t="s">
        <v>42</v>
      </c>
      <c r="C1713" t="s">
        <v>43</v>
      </c>
      <c r="D1713">
        <v>6</v>
      </c>
      <c r="E1713">
        <v>93</v>
      </c>
      <c r="F1713">
        <v>71</v>
      </c>
      <c r="G1713" t="s">
        <v>16</v>
      </c>
      <c r="H1713" t="s">
        <v>271</v>
      </c>
      <c r="I1713" t="str">
        <f t="shared" si="78"/>
        <v>Browne, Harry(L)</v>
      </c>
      <c r="J1713" t="s">
        <v>29</v>
      </c>
      <c r="K1713" t="b">
        <v>0</v>
      </c>
      <c r="L1713">
        <v>73600</v>
      </c>
      <c r="M1713">
        <v>10019469</v>
      </c>
      <c r="N1713">
        <v>20171015</v>
      </c>
      <c r="O1713" t="s">
        <v>19</v>
      </c>
      <c r="P1713" t="str">
        <f>IF(VLOOKUP(A1713,'national-winners'!$A$2:$B$13,2,0)=H1713,"W","L")</f>
        <v>L</v>
      </c>
      <c r="Q1713">
        <f>MATCH(C1713,'state-winning-votes'!A:A,0)</f>
        <v>7</v>
      </c>
      <c r="R1713">
        <f>MATCH(A1713,'state-winning-votes'!$A$2:$L$2,0)</f>
        <v>7</v>
      </c>
      <c r="S1713" cm="1">
        <f t="array" ref="S1713">INDEX('state-winning-votes'!$A$1:$L$53,$Q1713,$R1713)</f>
        <v>5119835</v>
      </c>
      <c r="T1713">
        <f>INDEX('state-winning-votes'!$A$1:$L$53,MATCH($C1713,'state-winning-votes'!$A:$A,0),MATCH($A1713,'state-winning-votes'!$A$2:$L$2,0))</f>
        <v>5119835</v>
      </c>
      <c r="U1713" t="str">
        <f t="shared" si="79"/>
        <v>Clinton, Bill</v>
      </c>
      <c r="V1713" t="str">
        <f>_xlfn.XLOOKUP(INDEX('state-winning-votes'!$A$1:$L$53,MATCH($C1713,'state-winning-votes'!$A:$A,0),MATCH($A1713,'state-winning-votes'!$A$2:$L$2,0)),$L:$L,$H:$H)</f>
        <v>Clinton, Bill</v>
      </c>
      <c r="W1713" t="str">
        <f>VLOOKUP(A1713,'national-winners'!$A$2:$B$13,2,0)</f>
        <v>Clinton, Bill</v>
      </c>
      <c r="X1713" t="str">
        <f t="shared" si="80"/>
        <v xml:space="preserve"> Bill Clinton (W)</v>
      </c>
    </row>
    <row r="1714" spans="1:24" x14ac:dyDescent="0.25">
      <c r="A1714">
        <v>1996</v>
      </c>
      <c r="B1714" t="s">
        <v>42</v>
      </c>
      <c r="C1714" t="s">
        <v>43</v>
      </c>
      <c r="D1714">
        <v>6</v>
      </c>
      <c r="E1714">
        <v>93</v>
      </c>
      <c r="F1714">
        <v>71</v>
      </c>
      <c r="G1714" t="s">
        <v>16</v>
      </c>
      <c r="H1714" t="s">
        <v>282</v>
      </c>
      <c r="I1714" t="str">
        <f t="shared" si="78"/>
        <v>Feinland, Marsha(L)</v>
      </c>
      <c r="J1714" t="s">
        <v>45</v>
      </c>
      <c r="K1714" t="b">
        <v>0</v>
      </c>
      <c r="L1714">
        <v>25332</v>
      </c>
      <c r="M1714">
        <v>10019469</v>
      </c>
      <c r="N1714">
        <v>20171015</v>
      </c>
      <c r="O1714" t="s">
        <v>19</v>
      </c>
      <c r="P1714" t="str">
        <f>IF(VLOOKUP(A1714,'national-winners'!$A$2:$B$13,2,0)=H1714,"W","L")</f>
        <v>L</v>
      </c>
      <c r="Q1714">
        <f>MATCH(C1714,'state-winning-votes'!A:A,0)</f>
        <v>7</v>
      </c>
      <c r="R1714">
        <f>MATCH(A1714,'state-winning-votes'!$A$2:$L$2,0)</f>
        <v>7</v>
      </c>
      <c r="S1714" cm="1">
        <f t="array" ref="S1714">INDEX('state-winning-votes'!$A$1:$L$53,$Q1714,$R1714)</f>
        <v>5119835</v>
      </c>
      <c r="T1714">
        <f>INDEX('state-winning-votes'!$A$1:$L$53,MATCH($C1714,'state-winning-votes'!$A:$A,0),MATCH($A1714,'state-winning-votes'!$A$2:$L$2,0))</f>
        <v>5119835</v>
      </c>
      <c r="U1714" t="str">
        <f t="shared" si="79"/>
        <v>Clinton, Bill</v>
      </c>
      <c r="V1714" t="str">
        <f>_xlfn.XLOOKUP(INDEX('state-winning-votes'!$A$1:$L$53,MATCH($C1714,'state-winning-votes'!$A:$A,0),MATCH($A1714,'state-winning-votes'!$A$2:$L$2,0)),$L:$L,$H:$H)</f>
        <v>Clinton, Bill</v>
      </c>
      <c r="W1714" t="str">
        <f>VLOOKUP(A1714,'national-winners'!$A$2:$B$13,2,0)</f>
        <v>Clinton, Bill</v>
      </c>
      <c r="X1714" t="str">
        <f t="shared" si="80"/>
        <v xml:space="preserve"> Bill Clinton (W)</v>
      </c>
    </row>
    <row r="1715" spans="1:24" x14ac:dyDescent="0.25">
      <c r="A1715">
        <v>1996</v>
      </c>
      <c r="B1715" t="s">
        <v>42</v>
      </c>
      <c r="C1715" t="s">
        <v>43</v>
      </c>
      <c r="D1715">
        <v>6</v>
      </c>
      <c r="E1715">
        <v>93</v>
      </c>
      <c r="F1715">
        <v>71</v>
      </c>
      <c r="G1715" t="s">
        <v>16</v>
      </c>
      <c r="H1715" t="s">
        <v>238</v>
      </c>
      <c r="I1715" t="str">
        <f t="shared" si="78"/>
        <v>Phillips, Howard(L)</v>
      </c>
      <c r="J1715" t="s">
        <v>23</v>
      </c>
      <c r="K1715" t="b">
        <v>0</v>
      </c>
      <c r="L1715">
        <v>21202</v>
      </c>
      <c r="M1715">
        <v>10019469</v>
      </c>
      <c r="N1715">
        <v>20171015</v>
      </c>
      <c r="O1715" t="s">
        <v>19</v>
      </c>
      <c r="P1715" t="str">
        <f>IF(VLOOKUP(A1715,'national-winners'!$A$2:$B$13,2,0)=H1715,"W","L")</f>
        <v>L</v>
      </c>
      <c r="Q1715">
        <f>MATCH(C1715,'state-winning-votes'!A:A,0)</f>
        <v>7</v>
      </c>
      <c r="R1715">
        <f>MATCH(A1715,'state-winning-votes'!$A$2:$L$2,0)</f>
        <v>7</v>
      </c>
      <c r="S1715" cm="1">
        <f t="array" ref="S1715">INDEX('state-winning-votes'!$A$1:$L$53,$Q1715,$R1715)</f>
        <v>5119835</v>
      </c>
      <c r="T1715">
        <f>INDEX('state-winning-votes'!$A$1:$L$53,MATCH($C1715,'state-winning-votes'!$A:$A,0),MATCH($A1715,'state-winning-votes'!$A$2:$L$2,0))</f>
        <v>5119835</v>
      </c>
      <c r="U1715" t="str">
        <f t="shared" si="79"/>
        <v>Clinton, Bill</v>
      </c>
      <c r="V1715" t="str">
        <f>_xlfn.XLOOKUP(INDEX('state-winning-votes'!$A$1:$L$53,MATCH($C1715,'state-winning-votes'!$A:$A,0),MATCH($A1715,'state-winning-votes'!$A$2:$L$2,0)),$L:$L,$H:$H)</f>
        <v>Clinton, Bill</v>
      </c>
      <c r="W1715" t="str">
        <f>VLOOKUP(A1715,'national-winners'!$A$2:$B$13,2,0)</f>
        <v>Clinton, Bill</v>
      </c>
      <c r="X1715" t="str">
        <f t="shared" si="80"/>
        <v xml:space="preserve"> Bill Clinton (W)</v>
      </c>
    </row>
    <row r="1716" spans="1:24" x14ac:dyDescent="0.25">
      <c r="A1716">
        <v>1996</v>
      </c>
      <c r="B1716" t="s">
        <v>42</v>
      </c>
      <c r="C1716" t="s">
        <v>43</v>
      </c>
      <c r="D1716">
        <v>6</v>
      </c>
      <c r="E1716">
        <v>93</v>
      </c>
      <c r="F1716">
        <v>71</v>
      </c>
      <c r="G1716" t="s">
        <v>16</v>
      </c>
      <c r="H1716" t="s">
        <v>236</v>
      </c>
      <c r="I1716" t="str">
        <f t="shared" si="78"/>
        <v>Hagelin, John(L)</v>
      </c>
      <c r="J1716" t="s">
        <v>237</v>
      </c>
      <c r="K1716" t="b">
        <v>0</v>
      </c>
      <c r="L1716">
        <v>15403</v>
      </c>
      <c r="M1716">
        <v>10019469</v>
      </c>
      <c r="N1716">
        <v>20171015</v>
      </c>
      <c r="O1716" t="s">
        <v>19</v>
      </c>
      <c r="P1716" t="str">
        <f>IF(VLOOKUP(A1716,'national-winners'!$A$2:$B$13,2,0)=H1716,"W","L")</f>
        <v>L</v>
      </c>
      <c r="Q1716">
        <f>MATCH(C1716,'state-winning-votes'!A:A,0)</f>
        <v>7</v>
      </c>
      <c r="R1716">
        <f>MATCH(A1716,'state-winning-votes'!$A$2:$L$2,0)</f>
        <v>7</v>
      </c>
      <c r="S1716" cm="1">
        <f t="array" ref="S1716">INDEX('state-winning-votes'!$A$1:$L$53,$Q1716,$R1716)</f>
        <v>5119835</v>
      </c>
      <c r="T1716">
        <f>INDEX('state-winning-votes'!$A$1:$L$53,MATCH($C1716,'state-winning-votes'!$A:$A,0),MATCH($A1716,'state-winning-votes'!$A$2:$L$2,0))</f>
        <v>5119835</v>
      </c>
      <c r="U1716" t="str">
        <f t="shared" si="79"/>
        <v>Clinton, Bill</v>
      </c>
      <c r="V1716" t="str">
        <f>_xlfn.XLOOKUP(INDEX('state-winning-votes'!$A$1:$L$53,MATCH($C1716,'state-winning-votes'!$A:$A,0),MATCH($A1716,'state-winning-votes'!$A$2:$L$2,0)),$L:$L,$H:$H)</f>
        <v>Clinton, Bill</v>
      </c>
      <c r="W1716" t="str">
        <f>VLOOKUP(A1716,'national-winners'!$A$2:$B$13,2,0)</f>
        <v>Clinton, Bill</v>
      </c>
      <c r="X1716" t="str">
        <f t="shared" si="80"/>
        <v xml:space="preserve"> Bill Clinton (W)</v>
      </c>
    </row>
    <row r="1717" spans="1:24" x14ac:dyDescent="0.25">
      <c r="A1717">
        <v>1996</v>
      </c>
      <c r="B1717" t="s">
        <v>42</v>
      </c>
      <c r="C1717" t="s">
        <v>43</v>
      </c>
      <c r="D1717">
        <v>6</v>
      </c>
      <c r="E1717">
        <v>93</v>
      </c>
      <c r="F1717">
        <v>71</v>
      </c>
      <c r="G1717" t="s">
        <v>16</v>
      </c>
      <c r="I1717" t="str">
        <f t="shared" si="78"/>
        <v>(L)</v>
      </c>
      <c r="K1717" t="b">
        <v>1</v>
      </c>
      <c r="L1717">
        <v>853</v>
      </c>
      <c r="M1717">
        <v>10019469</v>
      </c>
      <c r="N1717">
        <v>20171015</v>
      </c>
      <c r="O1717" t="s">
        <v>19</v>
      </c>
      <c r="P1717" t="str">
        <f>IF(VLOOKUP(A1717,'national-winners'!$A$2:$B$13,2,0)=H1717,"W","L")</f>
        <v>L</v>
      </c>
      <c r="Q1717">
        <f>MATCH(C1717,'state-winning-votes'!A:A,0)</f>
        <v>7</v>
      </c>
      <c r="R1717">
        <f>MATCH(A1717,'state-winning-votes'!$A$2:$L$2,0)</f>
        <v>7</v>
      </c>
      <c r="S1717" cm="1">
        <f t="array" ref="S1717">INDEX('state-winning-votes'!$A$1:$L$53,$Q1717,$R1717)</f>
        <v>5119835</v>
      </c>
      <c r="T1717">
        <f>INDEX('state-winning-votes'!$A$1:$L$53,MATCH($C1717,'state-winning-votes'!$A:$A,0),MATCH($A1717,'state-winning-votes'!$A$2:$L$2,0))</f>
        <v>5119835</v>
      </c>
      <c r="U1717" t="str">
        <f t="shared" si="79"/>
        <v>Clinton, Bill</v>
      </c>
      <c r="V1717" t="str">
        <f>_xlfn.XLOOKUP(INDEX('state-winning-votes'!$A$1:$L$53,MATCH($C1717,'state-winning-votes'!$A:$A,0),MATCH($A1717,'state-winning-votes'!$A$2:$L$2,0)),$L:$L,$H:$H)</f>
        <v>Clinton, Bill</v>
      </c>
      <c r="W1717" t="str">
        <f>VLOOKUP(A1717,'national-winners'!$A$2:$B$13,2,0)</f>
        <v>Clinton, Bill</v>
      </c>
      <c r="X1717" t="str">
        <f t="shared" si="80"/>
        <v xml:space="preserve"> Bill Clinton (W)</v>
      </c>
    </row>
    <row r="1718" spans="1:24" x14ac:dyDescent="0.25">
      <c r="A1718">
        <v>1996</v>
      </c>
      <c r="B1718" t="s">
        <v>46</v>
      </c>
      <c r="C1718" t="s">
        <v>47</v>
      </c>
      <c r="D1718">
        <v>8</v>
      </c>
      <c r="E1718">
        <v>84</v>
      </c>
      <c r="F1718">
        <v>62</v>
      </c>
      <c r="G1718" t="s">
        <v>16</v>
      </c>
      <c r="H1718" t="s">
        <v>270</v>
      </c>
      <c r="I1718" t="str">
        <f t="shared" si="78"/>
        <v>Dole, Robert(L)</v>
      </c>
      <c r="J1718" t="s">
        <v>21</v>
      </c>
      <c r="K1718" t="b">
        <v>0</v>
      </c>
      <c r="L1718">
        <v>691848</v>
      </c>
      <c r="M1718">
        <v>1510702</v>
      </c>
      <c r="N1718">
        <v>20171015</v>
      </c>
      <c r="O1718" t="s">
        <v>19</v>
      </c>
      <c r="P1718" t="str">
        <f>IF(VLOOKUP(A1718,'national-winners'!$A$2:$B$13,2,0)=H1718,"W","L")</f>
        <v>L</v>
      </c>
      <c r="Q1718">
        <f>MATCH(C1718,'state-winning-votes'!A:A,0)</f>
        <v>8</v>
      </c>
      <c r="R1718">
        <f>MATCH(A1718,'state-winning-votes'!$A$2:$L$2,0)</f>
        <v>7</v>
      </c>
      <c r="S1718" cm="1">
        <f t="array" ref="S1718">INDEX('state-winning-votes'!$A$1:$L$53,$Q1718,$R1718)</f>
        <v>691848</v>
      </c>
      <c r="T1718">
        <f>INDEX('state-winning-votes'!$A$1:$L$53,MATCH($C1718,'state-winning-votes'!$A:$A,0),MATCH($A1718,'state-winning-votes'!$A$2:$L$2,0))</f>
        <v>691848</v>
      </c>
      <c r="U1718" t="str">
        <f t="shared" si="79"/>
        <v>Dole, Robert</v>
      </c>
      <c r="V1718" t="str">
        <f>_xlfn.XLOOKUP(INDEX('state-winning-votes'!$A$1:$L$53,MATCH($C1718,'state-winning-votes'!$A:$A,0),MATCH($A1718,'state-winning-votes'!$A$2:$L$2,0)),$L:$L,$H:$H)</f>
        <v>Dole, Robert</v>
      </c>
      <c r="W1718" t="str">
        <f>VLOOKUP(A1718,'national-winners'!$A$2:$B$13,2,0)</f>
        <v>Clinton, Bill</v>
      </c>
      <c r="X1718" t="str">
        <f t="shared" si="80"/>
        <v xml:space="preserve"> Robert Dole (W)</v>
      </c>
    </row>
    <row r="1719" spans="1:24" x14ac:dyDescent="0.25">
      <c r="A1719">
        <v>1996</v>
      </c>
      <c r="B1719" t="s">
        <v>46</v>
      </c>
      <c r="C1719" t="s">
        <v>47</v>
      </c>
      <c r="D1719">
        <v>8</v>
      </c>
      <c r="E1719">
        <v>84</v>
      </c>
      <c r="F1719">
        <v>62</v>
      </c>
      <c r="G1719" t="s">
        <v>16</v>
      </c>
      <c r="H1719" t="s">
        <v>230</v>
      </c>
      <c r="I1719" t="str">
        <f t="shared" si="78"/>
        <v>Clinton, Bill(W)</v>
      </c>
      <c r="J1719" t="s">
        <v>18</v>
      </c>
      <c r="K1719" t="b">
        <v>0</v>
      </c>
      <c r="L1719">
        <v>671152</v>
      </c>
      <c r="M1719">
        <v>1510702</v>
      </c>
      <c r="N1719">
        <v>20171015</v>
      </c>
      <c r="O1719" t="s">
        <v>19</v>
      </c>
      <c r="P1719" t="str">
        <f>IF(VLOOKUP(A1719,'national-winners'!$A$2:$B$13,2,0)=H1719,"W","L")</f>
        <v>W</v>
      </c>
      <c r="Q1719">
        <f>MATCH(C1719,'state-winning-votes'!A:A,0)</f>
        <v>8</v>
      </c>
      <c r="R1719">
        <f>MATCH(A1719,'state-winning-votes'!$A$2:$L$2,0)</f>
        <v>7</v>
      </c>
      <c r="S1719" cm="1">
        <f t="array" ref="S1719">INDEX('state-winning-votes'!$A$1:$L$53,$Q1719,$R1719)</f>
        <v>691848</v>
      </c>
      <c r="T1719">
        <f>INDEX('state-winning-votes'!$A$1:$L$53,MATCH($C1719,'state-winning-votes'!$A:$A,0),MATCH($A1719,'state-winning-votes'!$A$2:$L$2,0))</f>
        <v>691848</v>
      </c>
      <c r="U1719" t="str">
        <f t="shared" si="79"/>
        <v>Dole, Robert</v>
      </c>
      <c r="V1719" t="str">
        <f>_xlfn.XLOOKUP(INDEX('state-winning-votes'!$A$1:$L$53,MATCH($C1719,'state-winning-votes'!$A:$A,0),MATCH($A1719,'state-winning-votes'!$A$2:$L$2,0)),$L:$L,$H:$H)</f>
        <v>Dole, Robert</v>
      </c>
      <c r="W1719" t="str">
        <f>VLOOKUP(A1719,'national-winners'!$A$2:$B$13,2,0)</f>
        <v>Clinton, Bill</v>
      </c>
      <c r="X1719" t="str">
        <f t="shared" si="80"/>
        <v xml:space="preserve"> Robert Dole (W)</v>
      </c>
    </row>
    <row r="1720" spans="1:24" x14ac:dyDescent="0.25">
      <c r="A1720">
        <v>1996</v>
      </c>
      <c r="B1720" t="s">
        <v>46</v>
      </c>
      <c r="C1720" t="s">
        <v>47</v>
      </c>
      <c r="D1720">
        <v>8</v>
      </c>
      <c r="E1720">
        <v>84</v>
      </c>
      <c r="F1720">
        <v>62</v>
      </c>
      <c r="G1720" t="s">
        <v>16</v>
      </c>
      <c r="H1720" t="s">
        <v>231</v>
      </c>
      <c r="I1720" t="str">
        <f t="shared" si="78"/>
        <v>Perot, Ross(L)</v>
      </c>
      <c r="J1720" t="s">
        <v>272</v>
      </c>
      <c r="K1720" t="b">
        <v>0</v>
      </c>
      <c r="L1720">
        <v>99629</v>
      </c>
      <c r="M1720">
        <v>1510702</v>
      </c>
      <c r="N1720">
        <v>20171015</v>
      </c>
      <c r="O1720" t="s">
        <v>19</v>
      </c>
      <c r="P1720" t="str">
        <f>IF(VLOOKUP(A1720,'national-winners'!$A$2:$B$13,2,0)=H1720,"W","L")</f>
        <v>L</v>
      </c>
      <c r="Q1720">
        <f>MATCH(C1720,'state-winning-votes'!A:A,0)</f>
        <v>8</v>
      </c>
      <c r="R1720">
        <f>MATCH(A1720,'state-winning-votes'!$A$2:$L$2,0)</f>
        <v>7</v>
      </c>
      <c r="S1720" cm="1">
        <f t="array" ref="S1720">INDEX('state-winning-votes'!$A$1:$L$53,$Q1720,$R1720)</f>
        <v>691848</v>
      </c>
      <c r="T1720">
        <f>INDEX('state-winning-votes'!$A$1:$L$53,MATCH($C1720,'state-winning-votes'!$A:$A,0),MATCH($A1720,'state-winning-votes'!$A$2:$L$2,0))</f>
        <v>691848</v>
      </c>
      <c r="U1720" t="str">
        <f t="shared" si="79"/>
        <v>Dole, Robert</v>
      </c>
      <c r="V1720" t="str">
        <f>_xlfn.XLOOKUP(INDEX('state-winning-votes'!$A$1:$L$53,MATCH($C1720,'state-winning-votes'!$A:$A,0),MATCH($A1720,'state-winning-votes'!$A$2:$L$2,0)),$L:$L,$H:$H)</f>
        <v>Dole, Robert</v>
      </c>
      <c r="W1720" t="str">
        <f>VLOOKUP(A1720,'national-winners'!$A$2:$B$13,2,0)</f>
        <v>Clinton, Bill</v>
      </c>
      <c r="X1720" t="str">
        <f t="shared" si="80"/>
        <v xml:space="preserve"> Robert Dole (W)</v>
      </c>
    </row>
    <row r="1721" spans="1:24" x14ac:dyDescent="0.25">
      <c r="A1721">
        <v>1996</v>
      </c>
      <c r="B1721" t="s">
        <v>46</v>
      </c>
      <c r="C1721" t="s">
        <v>47</v>
      </c>
      <c r="D1721">
        <v>8</v>
      </c>
      <c r="E1721">
        <v>84</v>
      </c>
      <c r="F1721">
        <v>62</v>
      </c>
      <c r="G1721" t="s">
        <v>16</v>
      </c>
      <c r="H1721" t="s">
        <v>273</v>
      </c>
      <c r="I1721" t="str">
        <f t="shared" si="78"/>
        <v>Nader, Ralph(L)</v>
      </c>
      <c r="J1721" t="s">
        <v>274</v>
      </c>
      <c r="K1721" t="b">
        <v>0</v>
      </c>
      <c r="L1721">
        <v>25070</v>
      </c>
      <c r="M1721">
        <v>1510702</v>
      </c>
      <c r="N1721">
        <v>20171015</v>
      </c>
      <c r="O1721" t="s">
        <v>19</v>
      </c>
      <c r="P1721" t="str">
        <f>IF(VLOOKUP(A1721,'national-winners'!$A$2:$B$13,2,0)=H1721,"W","L")</f>
        <v>L</v>
      </c>
      <c r="Q1721">
        <f>MATCH(C1721,'state-winning-votes'!A:A,0)</f>
        <v>8</v>
      </c>
      <c r="R1721">
        <f>MATCH(A1721,'state-winning-votes'!$A$2:$L$2,0)</f>
        <v>7</v>
      </c>
      <c r="S1721" cm="1">
        <f t="array" ref="S1721">INDEX('state-winning-votes'!$A$1:$L$53,$Q1721,$R1721)</f>
        <v>691848</v>
      </c>
      <c r="T1721">
        <f>INDEX('state-winning-votes'!$A$1:$L$53,MATCH($C1721,'state-winning-votes'!$A:$A,0),MATCH($A1721,'state-winning-votes'!$A$2:$L$2,0))</f>
        <v>691848</v>
      </c>
      <c r="U1721" t="str">
        <f t="shared" si="79"/>
        <v>Dole, Robert</v>
      </c>
      <c r="V1721" t="str">
        <f>_xlfn.XLOOKUP(INDEX('state-winning-votes'!$A$1:$L$53,MATCH($C1721,'state-winning-votes'!$A:$A,0),MATCH($A1721,'state-winning-votes'!$A$2:$L$2,0)),$L:$L,$H:$H)</f>
        <v>Dole, Robert</v>
      </c>
      <c r="W1721" t="str">
        <f>VLOOKUP(A1721,'national-winners'!$A$2:$B$13,2,0)</f>
        <v>Clinton, Bill</v>
      </c>
      <c r="X1721" t="str">
        <f t="shared" si="80"/>
        <v xml:space="preserve"> Robert Dole (W)</v>
      </c>
    </row>
    <row r="1722" spans="1:24" x14ac:dyDescent="0.25">
      <c r="A1722">
        <v>1996</v>
      </c>
      <c r="B1722" t="s">
        <v>46</v>
      </c>
      <c r="C1722" t="s">
        <v>47</v>
      </c>
      <c r="D1722">
        <v>8</v>
      </c>
      <c r="E1722">
        <v>84</v>
      </c>
      <c r="F1722">
        <v>62</v>
      </c>
      <c r="G1722" t="s">
        <v>16</v>
      </c>
      <c r="H1722" t="s">
        <v>271</v>
      </c>
      <c r="I1722" t="str">
        <f t="shared" si="78"/>
        <v>Browne, Harry(L)</v>
      </c>
      <c r="J1722" t="s">
        <v>29</v>
      </c>
      <c r="K1722" t="b">
        <v>0</v>
      </c>
      <c r="L1722">
        <v>12392</v>
      </c>
      <c r="M1722">
        <v>1510702</v>
      </c>
      <c r="N1722">
        <v>20171015</v>
      </c>
      <c r="O1722" t="s">
        <v>19</v>
      </c>
      <c r="P1722" t="str">
        <f>IF(VLOOKUP(A1722,'national-winners'!$A$2:$B$13,2,0)=H1722,"W","L")</f>
        <v>L</v>
      </c>
      <c r="Q1722">
        <f>MATCH(C1722,'state-winning-votes'!A:A,0)</f>
        <v>8</v>
      </c>
      <c r="R1722">
        <f>MATCH(A1722,'state-winning-votes'!$A$2:$L$2,0)</f>
        <v>7</v>
      </c>
      <c r="S1722" cm="1">
        <f t="array" ref="S1722">INDEX('state-winning-votes'!$A$1:$L$53,$Q1722,$R1722)</f>
        <v>691848</v>
      </c>
      <c r="T1722">
        <f>INDEX('state-winning-votes'!$A$1:$L$53,MATCH($C1722,'state-winning-votes'!$A:$A,0),MATCH($A1722,'state-winning-votes'!$A$2:$L$2,0))</f>
        <v>691848</v>
      </c>
      <c r="U1722" t="str">
        <f t="shared" si="79"/>
        <v>Dole, Robert</v>
      </c>
      <c r="V1722" t="str">
        <f>_xlfn.XLOOKUP(INDEX('state-winning-votes'!$A$1:$L$53,MATCH($C1722,'state-winning-votes'!$A:$A,0),MATCH($A1722,'state-winning-votes'!$A$2:$L$2,0)),$L:$L,$H:$H)</f>
        <v>Dole, Robert</v>
      </c>
      <c r="W1722" t="str">
        <f>VLOOKUP(A1722,'national-winners'!$A$2:$B$13,2,0)</f>
        <v>Clinton, Bill</v>
      </c>
      <c r="X1722" t="str">
        <f t="shared" si="80"/>
        <v xml:space="preserve"> Robert Dole (W)</v>
      </c>
    </row>
    <row r="1723" spans="1:24" x14ac:dyDescent="0.25">
      <c r="A1723">
        <v>1996</v>
      </c>
      <c r="B1723" t="s">
        <v>46</v>
      </c>
      <c r="C1723" t="s">
        <v>47</v>
      </c>
      <c r="D1723">
        <v>8</v>
      </c>
      <c r="E1723">
        <v>84</v>
      </c>
      <c r="F1723">
        <v>62</v>
      </c>
      <c r="G1723" t="s">
        <v>16</v>
      </c>
      <c r="H1723" t="s">
        <v>238</v>
      </c>
      <c r="I1723" t="str">
        <f t="shared" si="78"/>
        <v>Phillips, Howard(L)</v>
      </c>
      <c r="J1723" t="s">
        <v>134</v>
      </c>
      <c r="K1723" t="b">
        <v>0</v>
      </c>
      <c r="L1723">
        <v>2813</v>
      </c>
      <c r="M1723">
        <v>1510702</v>
      </c>
      <c r="N1723">
        <v>20171015</v>
      </c>
      <c r="O1723" t="s">
        <v>19</v>
      </c>
      <c r="P1723" t="str">
        <f>IF(VLOOKUP(A1723,'national-winners'!$A$2:$B$13,2,0)=H1723,"W","L")</f>
        <v>L</v>
      </c>
      <c r="Q1723">
        <f>MATCH(C1723,'state-winning-votes'!A:A,0)</f>
        <v>8</v>
      </c>
      <c r="R1723">
        <f>MATCH(A1723,'state-winning-votes'!$A$2:$L$2,0)</f>
        <v>7</v>
      </c>
      <c r="S1723" cm="1">
        <f t="array" ref="S1723">INDEX('state-winning-votes'!$A$1:$L$53,$Q1723,$R1723)</f>
        <v>691848</v>
      </c>
      <c r="T1723">
        <f>INDEX('state-winning-votes'!$A$1:$L$53,MATCH($C1723,'state-winning-votes'!$A:$A,0),MATCH($A1723,'state-winning-votes'!$A$2:$L$2,0))</f>
        <v>691848</v>
      </c>
      <c r="U1723" t="str">
        <f t="shared" si="79"/>
        <v>Dole, Robert</v>
      </c>
      <c r="V1723" t="str">
        <f>_xlfn.XLOOKUP(INDEX('state-winning-votes'!$A$1:$L$53,MATCH($C1723,'state-winning-votes'!$A:$A,0),MATCH($A1723,'state-winning-votes'!$A$2:$L$2,0)),$L:$L,$H:$H)</f>
        <v>Dole, Robert</v>
      </c>
      <c r="W1723" t="str">
        <f>VLOOKUP(A1723,'national-winners'!$A$2:$B$13,2,0)</f>
        <v>Clinton, Bill</v>
      </c>
      <c r="X1723" t="str">
        <f t="shared" si="80"/>
        <v xml:space="preserve"> Robert Dole (W)</v>
      </c>
    </row>
    <row r="1724" spans="1:24" x14ac:dyDescent="0.25">
      <c r="A1724">
        <v>1996</v>
      </c>
      <c r="B1724" t="s">
        <v>46</v>
      </c>
      <c r="C1724" t="s">
        <v>47</v>
      </c>
      <c r="D1724">
        <v>8</v>
      </c>
      <c r="E1724">
        <v>84</v>
      </c>
      <c r="F1724">
        <v>62</v>
      </c>
      <c r="G1724" t="s">
        <v>16</v>
      </c>
      <c r="H1724" t="s">
        <v>277</v>
      </c>
      <c r="I1724" t="str">
        <f t="shared" si="78"/>
        <v>Collins, Charles(L)</v>
      </c>
      <c r="J1724" t="s">
        <v>35</v>
      </c>
      <c r="K1724" t="b">
        <v>0</v>
      </c>
      <c r="L1724">
        <v>2809</v>
      </c>
      <c r="M1724">
        <v>1510702</v>
      </c>
      <c r="N1724">
        <v>20171015</v>
      </c>
      <c r="O1724" t="s">
        <v>19</v>
      </c>
      <c r="P1724" t="str">
        <f>IF(VLOOKUP(A1724,'national-winners'!$A$2:$B$13,2,0)=H1724,"W","L")</f>
        <v>L</v>
      </c>
      <c r="Q1724">
        <f>MATCH(C1724,'state-winning-votes'!A:A,0)</f>
        <v>8</v>
      </c>
      <c r="R1724">
        <f>MATCH(A1724,'state-winning-votes'!$A$2:$L$2,0)</f>
        <v>7</v>
      </c>
      <c r="S1724" cm="1">
        <f t="array" ref="S1724">INDEX('state-winning-votes'!$A$1:$L$53,$Q1724,$R1724)</f>
        <v>691848</v>
      </c>
      <c r="T1724">
        <f>INDEX('state-winning-votes'!$A$1:$L$53,MATCH($C1724,'state-winning-votes'!$A:$A,0),MATCH($A1724,'state-winning-votes'!$A$2:$L$2,0))</f>
        <v>691848</v>
      </c>
      <c r="U1724" t="str">
        <f t="shared" si="79"/>
        <v>Dole, Robert</v>
      </c>
      <c r="V1724" t="str">
        <f>_xlfn.XLOOKUP(INDEX('state-winning-votes'!$A$1:$L$53,MATCH($C1724,'state-winning-votes'!$A:$A,0),MATCH($A1724,'state-winning-votes'!$A$2:$L$2,0)),$L:$L,$H:$H)</f>
        <v>Dole, Robert</v>
      </c>
      <c r="W1724" t="str">
        <f>VLOOKUP(A1724,'national-winners'!$A$2:$B$13,2,0)</f>
        <v>Clinton, Bill</v>
      </c>
      <c r="X1724" t="str">
        <f t="shared" si="80"/>
        <v xml:space="preserve"> Robert Dole (W)</v>
      </c>
    </row>
    <row r="1725" spans="1:24" x14ac:dyDescent="0.25">
      <c r="A1725">
        <v>1996</v>
      </c>
      <c r="B1725" t="s">
        <v>46</v>
      </c>
      <c r="C1725" t="s">
        <v>47</v>
      </c>
      <c r="D1725">
        <v>8</v>
      </c>
      <c r="E1725">
        <v>84</v>
      </c>
      <c r="F1725">
        <v>62</v>
      </c>
      <c r="G1725" t="s">
        <v>16</v>
      </c>
      <c r="H1725" t="s">
        <v>236</v>
      </c>
      <c r="I1725" t="str">
        <f t="shared" si="78"/>
        <v>Hagelin, John(L)</v>
      </c>
      <c r="J1725" t="s">
        <v>237</v>
      </c>
      <c r="K1725" t="b">
        <v>0</v>
      </c>
      <c r="L1725">
        <v>2545</v>
      </c>
      <c r="M1725">
        <v>1510702</v>
      </c>
      <c r="N1725">
        <v>20171015</v>
      </c>
      <c r="O1725" t="s">
        <v>19</v>
      </c>
      <c r="P1725" t="str">
        <f>IF(VLOOKUP(A1725,'national-winners'!$A$2:$B$13,2,0)=H1725,"W","L")</f>
        <v>L</v>
      </c>
      <c r="Q1725">
        <f>MATCH(C1725,'state-winning-votes'!A:A,0)</f>
        <v>8</v>
      </c>
      <c r="R1725">
        <f>MATCH(A1725,'state-winning-votes'!$A$2:$L$2,0)</f>
        <v>7</v>
      </c>
      <c r="S1725" cm="1">
        <f t="array" ref="S1725">INDEX('state-winning-votes'!$A$1:$L$53,$Q1725,$R1725)</f>
        <v>691848</v>
      </c>
      <c r="T1725">
        <f>INDEX('state-winning-votes'!$A$1:$L$53,MATCH($C1725,'state-winning-votes'!$A:$A,0),MATCH($A1725,'state-winning-votes'!$A$2:$L$2,0))</f>
        <v>691848</v>
      </c>
      <c r="U1725" t="str">
        <f t="shared" si="79"/>
        <v>Dole, Robert</v>
      </c>
      <c r="V1725" t="str">
        <f>_xlfn.XLOOKUP(INDEX('state-winning-votes'!$A$1:$L$53,MATCH($C1725,'state-winning-votes'!$A:$A,0),MATCH($A1725,'state-winning-votes'!$A$2:$L$2,0)),$L:$L,$H:$H)</f>
        <v>Dole, Robert</v>
      </c>
      <c r="W1725" t="str">
        <f>VLOOKUP(A1725,'national-winners'!$A$2:$B$13,2,0)</f>
        <v>Clinton, Bill</v>
      </c>
      <c r="X1725" t="str">
        <f t="shared" si="80"/>
        <v xml:space="preserve"> Robert Dole (W)</v>
      </c>
    </row>
    <row r="1726" spans="1:24" x14ac:dyDescent="0.25">
      <c r="A1726">
        <v>1996</v>
      </c>
      <c r="B1726" t="s">
        <v>46</v>
      </c>
      <c r="C1726" t="s">
        <v>47</v>
      </c>
      <c r="D1726">
        <v>8</v>
      </c>
      <c r="E1726">
        <v>84</v>
      </c>
      <c r="F1726">
        <v>62</v>
      </c>
      <c r="G1726" t="s">
        <v>16</v>
      </c>
      <c r="H1726" t="s">
        <v>281</v>
      </c>
      <c r="I1726" t="str">
        <f t="shared" si="78"/>
        <v>Hollis, Mary Cal(L)</v>
      </c>
      <c r="J1726" t="s">
        <v>100</v>
      </c>
      <c r="K1726" t="b">
        <v>0</v>
      </c>
      <c r="L1726">
        <v>669</v>
      </c>
      <c r="M1726">
        <v>1510702</v>
      </c>
      <c r="N1726">
        <v>20171015</v>
      </c>
      <c r="O1726" t="s">
        <v>19</v>
      </c>
      <c r="P1726" t="str">
        <f>IF(VLOOKUP(A1726,'national-winners'!$A$2:$B$13,2,0)=H1726,"W","L")</f>
        <v>L</v>
      </c>
      <c r="Q1726">
        <f>MATCH(C1726,'state-winning-votes'!A:A,0)</f>
        <v>8</v>
      </c>
      <c r="R1726">
        <f>MATCH(A1726,'state-winning-votes'!$A$2:$L$2,0)</f>
        <v>7</v>
      </c>
      <c r="S1726" cm="1">
        <f t="array" ref="S1726">INDEX('state-winning-votes'!$A$1:$L$53,$Q1726,$R1726)</f>
        <v>691848</v>
      </c>
      <c r="T1726">
        <f>INDEX('state-winning-votes'!$A$1:$L$53,MATCH($C1726,'state-winning-votes'!$A:$A,0),MATCH($A1726,'state-winning-votes'!$A$2:$L$2,0))</f>
        <v>691848</v>
      </c>
      <c r="U1726" t="str">
        <f t="shared" si="79"/>
        <v>Dole, Robert</v>
      </c>
      <c r="V1726" t="str">
        <f>_xlfn.XLOOKUP(INDEX('state-winning-votes'!$A$1:$L$53,MATCH($C1726,'state-winning-votes'!$A:$A,0),MATCH($A1726,'state-winning-votes'!$A$2:$L$2,0)),$L:$L,$H:$H)</f>
        <v>Dole, Robert</v>
      </c>
      <c r="W1726" t="str">
        <f>VLOOKUP(A1726,'national-winners'!$A$2:$B$13,2,0)</f>
        <v>Clinton, Bill</v>
      </c>
      <c r="X1726" t="str">
        <f t="shared" si="80"/>
        <v xml:space="preserve"> Robert Dole (W)</v>
      </c>
    </row>
    <row r="1727" spans="1:24" x14ac:dyDescent="0.25">
      <c r="A1727">
        <v>1996</v>
      </c>
      <c r="B1727" t="s">
        <v>46</v>
      </c>
      <c r="C1727" t="s">
        <v>47</v>
      </c>
      <c r="D1727">
        <v>8</v>
      </c>
      <c r="E1727">
        <v>84</v>
      </c>
      <c r="F1727">
        <v>62</v>
      </c>
      <c r="G1727" t="s">
        <v>16</v>
      </c>
      <c r="H1727" t="s">
        <v>280</v>
      </c>
      <c r="I1727" t="str">
        <f t="shared" si="78"/>
        <v>Moorehead, Monica(L)</v>
      </c>
      <c r="J1727" t="s">
        <v>170</v>
      </c>
      <c r="K1727" t="b">
        <v>0</v>
      </c>
      <c r="L1727">
        <v>599</v>
      </c>
      <c r="M1727">
        <v>1510702</v>
      </c>
      <c r="N1727">
        <v>20171015</v>
      </c>
      <c r="O1727" t="s">
        <v>19</v>
      </c>
      <c r="P1727" t="str">
        <f>IF(VLOOKUP(A1727,'national-winners'!$A$2:$B$13,2,0)=H1727,"W","L")</f>
        <v>L</v>
      </c>
      <c r="Q1727">
        <f>MATCH(C1727,'state-winning-votes'!A:A,0)</f>
        <v>8</v>
      </c>
      <c r="R1727">
        <f>MATCH(A1727,'state-winning-votes'!$A$2:$L$2,0)</f>
        <v>7</v>
      </c>
      <c r="S1727" cm="1">
        <f t="array" ref="S1727">INDEX('state-winning-votes'!$A$1:$L$53,$Q1727,$R1727)</f>
        <v>691848</v>
      </c>
      <c r="T1727">
        <f>INDEX('state-winning-votes'!$A$1:$L$53,MATCH($C1727,'state-winning-votes'!$A:$A,0),MATCH($A1727,'state-winning-votes'!$A$2:$L$2,0))</f>
        <v>691848</v>
      </c>
      <c r="U1727" t="str">
        <f t="shared" si="79"/>
        <v>Dole, Robert</v>
      </c>
      <c r="V1727" t="str">
        <f>_xlfn.XLOOKUP(INDEX('state-winning-votes'!$A$1:$L$53,MATCH($C1727,'state-winning-votes'!$A:$A,0),MATCH($A1727,'state-winning-votes'!$A$2:$L$2,0)),$L:$L,$H:$H)</f>
        <v>Dole, Robert</v>
      </c>
      <c r="W1727" t="str">
        <f>VLOOKUP(A1727,'national-winners'!$A$2:$B$13,2,0)</f>
        <v>Clinton, Bill</v>
      </c>
      <c r="X1727" t="str">
        <f t="shared" si="80"/>
        <v xml:space="preserve"> Robert Dole (W)</v>
      </c>
    </row>
    <row r="1728" spans="1:24" x14ac:dyDescent="0.25">
      <c r="A1728">
        <v>1996</v>
      </c>
      <c r="B1728" t="s">
        <v>46</v>
      </c>
      <c r="C1728" t="s">
        <v>47</v>
      </c>
      <c r="D1728">
        <v>8</v>
      </c>
      <c r="E1728">
        <v>84</v>
      </c>
      <c r="F1728">
        <v>62</v>
      </c>
      <c r="G1728" t="s">
        <v>16</v>
      </c>
      <c r="H1728" t="s">
        <v>283</v>
      </c>
      <c r="I1728" t="str">
        <f t="shared" si="78"/>
        <v>Templin, Diane(L)</v>
      </c>
      <c r="J1728" t="s">
        <v>39</v>
      </c>
      <c r="K1728" t="b">
        <v>0</v>
      </c>
      <c r="L1728">
        <v>557</v>
      </c>
      <c r="M1728">
        <v>1510702</v>
      </c>
      <c r="N1728">
        <v>20171015</v>
      </c>
      <c r="O1728" t="s">
        <v>19</v>
      </c>
      <c r="P1728" t="str">
        <f>IF(VLOOKUP(A1728,'national-winners'!$A$2:$B$13,2,0)=H1728,"W","L")</f>
        <v>L</v>
      </c>
      <c r="Q1728">
        <f>MATCH(C1728,'state-winning-votes'!A:A,0)</f>
        <v>8</v>
      </c>
      <c r="R1728">
        <f>MATCH(A1728,'state-winning-votes'!$A$2:$L$2,0)</f>
        <v>7</v>
      </c>
      <c r="S1728" cm="1">
        <f t="array" ref="S1728">INDEX('state-winning-votes'!$A$1:$L$53,$Q1728,$R1728)</f>
        <v>691848</v>
      </c>
      <c r="T1728">
        <f>INDEX('state-winning-votes'!$A$1:$L$53,MATCH($C1728,'state-winning-votes'!$A:$A,0),MATCH($A1728,'state-winning-votes'!$A$2:$L$2,0))</f>
        <v>691848</v>
      </c>
      <c r="U1728" t="str">
        <f t="shared" si="79"/>
        <v>Dole, Robert</v>
      </c>
      <c r="V1728" t="str">
        <f>_xlfn.XLOOKUP(INDEX('state-winning-votes'!$A$1:$L$53,MATCH($C1728,'state-winning-votes'!$A:$A,0),MATCH($A1728,'state-winning-votes'!$A$2:$L$2,0)),$L:$L,$H:$H)</f>
        <v>Dole, Robert</v>
      </c>
      <c r="W1728" t="str">
        <f>VLOOKUP(A1728,'national-winners'!$A$2:$B$13,2,0)</f>
        <v>Clinton, Bill</v>
      </c>
      <c r="X1728" t="str">
        <f t="shared" si="80"/>
        <v xml:space="preserve"> Robert Dole (W)</v>
      </c>
    </row>
    <row r="1729" spans="1:24" x14ac:dyDescent="0.25">
      <c r="A1729">
        <v>1996</v>
      </c>
      <c r="B1729" t="s">
        <v>46</v>
      </c>
      <c r="C1729" t="s">
        <v>47</v>
      </c>
      <c r="D1729">
        <v>8</v>
      </c>
      <c r="E1729">
        <v>84</v>
      </c>
      <c r="F1729">
        <v>62</v>
      </c>
      <c r="G1729" t="s">
        <v>16</v>
      </c>
      <c r="H1729" t="s">
        <v>197</v>
      </c>
      <c r="I1729" t="str">
        <f t="shared" si="78"/>
        <v>Dodge, Earl(L)</v>
      </c>
      <c r="J1729" t="s">
        <v>25</v>
      </c>
      <c r="K1729" t="b">
        <v>0</v>
      </c>
      <c r="L1729">
        <v>375</v>
      </c>
      <c r="M1729">
        <v>1510702</v>
      </c>
      <c r="N1729">
        <v>20171015</v>
      </c>
      <c r="O1729" t="s">
        <v>19</v>
      </c>
      <c r="P1729" t="str">
        <f>IF(VLOOKUP(A1729,'national-winners'!$A$2:$B$13,2,0)=H1729,"W","L")</f>
        <v>L</v>
      </c>
      <c r="Q1729">
        <f>MATCH(C1729,'state-winning-votes'!A:A,0)</f>
        <v>8</v>
      </c>
      <c r="R1729">
        <f>MATCH(A1729,'state-winning-votes'!$A$2:$L$2,0)</f>
        <v>7</v>
      </c>
      <c r="S1729" cm="1">
        <f t="array" ref="S1729">INDEX('state-winning-votes'!$A$1:$L$53,$Q1729,$R1729)</f>
        <v>691848</v>
      </c>
      <c r="T1729">
        <f>INDEX('state-winning-votes'!$A$1:$L$53,MATCH($C1729,'state-winning-votes'!$A:$A,0),MATCH($A1729,'state-winning-votes'!$A$2:$L$2,0))</f>
        <v>691848</v>
      </c>
      <c r="U1729" t="str">
        <f t="shared" si="79"/>
        <v>Dole, Robert</v>
      </c>
      <c r="V1729" t="str">
        <f>_xlfn.XLOOKUP(INDEX('state-winning-votes'!$A$1:$L$53,MATCH($C1729,'state-winning-votes'!$A:$A,0),MATCH($A1729,'state-winning-votes'!$A$2:$L$2,0)),$L:$L,$H:$H)</f>
        <v>Dole, Robert</v>
      </c>
      <c r="W1729" t="str">
        <f>VLOOKUP(A1729,'national-winners'!$A$2:$B$13,2,0)</f>
        <v>Clinton, Bill</v>
      </c>
      <c r="X1729" t="str">
        <f t="shared" si="80"/>
        <v xml:space="preserve"> Robert Dole (W)</v>
      </c>
    </row>
    <row r="1730" spans="1:24" x14ac:dyDescent="0.25">
      <c r="A1730">
        <v>1996</v>
      </c>
      <c r="B1730" t="s">
        <v>46</v>
      </c>
      <c r="C1730" t="s">
        <v>47</v>
      </c>
      <c r="D1730">
        <v>8</v>
      </c>
      <c r="E1730">
        <v>84</v>
      </c>
      <c r="F1730">
        <v>62</v>
      </c>
      <c r="G1730" t="s">
        <v>16</v>
      </c>
      <c r="H1730" t="s">
        <v>284</v>
      </c>
      <c r="I1730" t="str">
        <f t="shared" si="78"/>
        <v>Harris, James(L)</v>
      </c>
      <c r="J1730" t="s">
        <v>37</v>
      </c>
      <c r="K1730" t="b">
        <v>0</v>
      </c>
      <c r="L1730">
        <v>244</v>
      </c>
      <c r="M1730">
        <v>1510702</v>
      </c>
      <c r="N1730">
        <v>20171015</v>
      </c>
      <c r="O1730" t="s">
        <v>19</v>
      </c>
      <c r="P1730" t="str">
        <f>IF(VLOOKUP(A1730,'national-winners'!$A$2:$B$13,2,0)=H1730,"W","L")</f>
        <v>L</v>
      </c>
      <c r="Q1730">
        <f>MATCH(C1730,'state-winning-votes'!A:A,0)</f>
        <v>8</v>
      </c>
      <c r="R1730">
        <f>MATCH(A1730,'state-winning-votes'!$A$2:$L$2,0)</f>
        <v>7</v>
      </c>
      <c r="S1730" cm="1">
        <f t="array" ref="S1730">INDEX('state-winning-votes'!$A$1:$L$53,$Q1730,$R1730)</f>
        <v>691848</v>
      </c>
      <c r="T1730">
        <f>INDEX('state-winning-votes'!$A$1:$L$53,MATCH($C1730,'state-winning-votes'!$A:$A,0),MATCH($A1730,'state-winning-votes'!$A$2:$L$2,0))</f>
        <v>691848</v>
      </c>
      <c r="U1730" t="str">
        <f t="shared" si="79"/>
        <v>Dole, Robert</v>
      </c>
      <c r="V1730" t="str">
        <f>_xlfn.XLOOKUP(INDEX('state-winning-votes'!$A$1:$L$53,MATCH($C1730,'state-winning-votes'!$A:$A,0),MATCH($A1730,'state-winning-votes'!$A$2:$L$2,0)),$L:$L,$H:$H)</f>
        <v>Dole, Robert</v>
      </c>
      <c r="W1730" t="str">
        <f>VLOOKUP(A1730,'national-winners'!$A$2:$B$13,2,0)</f>
        <v>Clinton, Bill</v>
      </c>
      <c r="X1730" t="str">
        <f t="shared" si="80"/>
        <v xml:space="preserve"> Robert Dole (W)</v>
      </c>
    </row>
    <row r="1731" spans="1:24" x14ac:dyDescent="0.25">
      <c r="A1731">
        <v>1996</v>
      </c>
      <c r="B1731" t="s">
        <v>50</v>
      </c>
      <c r="C1731" t="s">
        <v>51</v>
      </c>
      <c r="D1731">
        <v>9</v>
      </c>
      <c r="E1731">
        <v>16</v>
      </c>
      <c r="F1731">
        <v>1</v>
      </c>
      <c r="G1731" t="s">
        <v>16</v>
      </c>
      <c r="H1731" t="s">
        <v>230</v>
      </c>
      <c r="I1731" t="str">
        <f t="shared" ref="I1731:I1794" si="81">H1731&amp;"("&amp;P1731&amp;")"</f>
        <v>Clinton, Bill(W)</v>
      </c>
      <c r="J1731" t="s">
        <v>18</v>
      </c>
      <c r="K1731" t="b">
        <v>0</v>
      </c>
      <c r="L1731">
        <v>735740</v>
      </c>
      <c r="M1731">
        <v>1392614</v>
      </c>
      <c r="N1731">
        <v>20171015</v>
      </c>
      <c r="O1731" t="s">
        <v>19</v>
      </c>
      <c r="P1731" t="str">
        <f>IF(VLOOKUP(A1731,'national-winners'!$A$2:$B$13,2,0)=H1731,"W","L")</f>
        <v>W</v>
      </c>
      <c r="Q1731">
        <f>MATCH(C1731,'state-winning-votes'!A:A,0)</f>
        <v>9</v>
      </c>
      <c r="R1731">
        <f>MATCH(A1731,'state-winning-votes'!$A$2:$L$2,0)</f>
        <v>7</v>
      </c>
      <c r="S1731" cm="1">
        <f t="array" ref="S1731">INDEX('state-winning-votes'!$A$1:$L$53,$Q1731,$R1731)</f>
        <v>735740</v>
      </c>
      <c r="T1731">
        <f>INDEX('state-winning-votes'!$A$1:$L$53,MATCH($C1731,'state-winning-votes'!$A:$A,0),MATCH($A1731,'state-winning-votes'!$A$2:$L$2,0))</f>
        <v>735740</v>
      </c>
      <c r="U1731" t="str">
        <f t="shared" ref="U1731:U1794" si="82">_xlfn.XLOOKUP(T1731,L:L,H:H)</f>
        <v>Clinton, Bill</v>
      </c>
      <c r="V1731" t="str">
        <f>_xlfn.XLOOKUP(INDEX('state-winning-votes'!$A$1:$L$53,MATCH($C1731,'state-winning-votes'!$A:$A,0),MATCH($A1731,'state-winning-votes'!$A$2:$L$2,0)),$L:$L,$H:$H)</f>
        <v>Clinton, Bill</v>
      </c>
      <c r="W1731" t="str">
        <f>VLOOKUP(A1731,'national-winners'!$A$2:$B$13,2,0)</f>
        <v>Clinton, Bill</v>
      </c>
      <c r="X1731" t="str">
        <f t="shared" ref="X1731:X1794" si="83">IFERROR(RIGHT(V1731,LEN(V1731)-SEARCH(",",V1731))&amp;" "&amp;LEFT(V1731,SEARCH(",",V1731)-1)&amp;" (W)","NULL")</f>
        <v xml:space="preserve"> Bill Clinton (W)</v>
      </c>
    </row>
    <row r="1732" spans="1:24" x14ac:dyDescent="0.25">
      <c r="A1732">
        <v>1996</v>
      </c>
      <c r="B1732" t="s">
        <v>50</v>
      </c>
      <c r="C1732" t="s">
        <v>51</v>
      </c>
      <c r="D1732">
        <v>9</v>
      </c>
      <c r="E1732">
        <v>16</v>
      </c>
      <c r="F1732">
        <v>1</v>
      </c>
      <c r="G1732" t="s">
        <v>16</v>
      </c>
      <c r="H1732" t="s">
        <v>270</v>
      </c>
      <c r="I1732" t="str">
        <f t="shared" si="81"/>
        <v>Dole, Robert(L)</v>
      </c>
      <c r="J1732" t="s">
        <v>21</v>
      </c>
      <c r="K1732" t="b">
        <v>0</v>
      </c>
      <c r="L1732">
        <v>483109</v>
      </c>
      <c r="M1732">
        <v>1392614</v>
      </c>
      <c r="N1732">
        <v>20171015</v>
      </c>
      <c r="O1732" t="s">
        <v>19</v>
      </c>
      <c r="P1732" t="str">
        <f>IF(VLOOKUP(A1732,'national-winners'!$A$2:$B$13,2,0)=H1732,"W","L")</f>
        <v>L</v>
      </c>
      <c r="Q1732">
        <f>MATCH(C1732,'state-winning-votes'!A:A,0)</f>
        <v>9</v>
      </c>
      <c r="R1732">
        <f>MATCH(A1732,'state-winning-votes'!$A$2:$L$2,0)</f>
        <v>7</v>
      </c>
      <c r="S1732" cm="1">
        <f t="array" ref="S1732">INDEX('state-winning-votes'!$A$1:$L$53,$Q1732,$R1732)</f>
        <v>735740</v>
      </c>
      <c r="T1732">
        <f>INDEX('state-winning-votes'!$A$1:$L$53,MATCH($C1732,'state-winning-votes'!$A:$A,0),MATCH($A1732,'state-winning-votes'!$A$2:$L$2,0))</f>
        <v>735740</v>
      </c>
      <c r="U1732" t="str">
        <f t="shared" si="82"/>
        <v>Clinton, Bill</v>
      </c>
      <c r="V1732" t="str">
        <f>_xlfn.XLOOKUP(INDEX('state-winning-votes'!$A$1:$L$53,MATCH($C1732,'state-winning-votes'!$A:$A,0),MATCH($A1732,'state-winning-votes'!$A$2:$L$2,0)),$L:$L,$H:$H)</f>
        <v>Clinton, Bill</v>
      </c>
      <c r="W1732" t="str">
        <f>VLOOKUP(A1732,'national-winners'!$A$2:$B$13,2,0)</f>
        <v>Clinton, Bill</v>
      </c>
      <c r="X1732" t="str">
        <f t="shared" si="83"/>
        <v xml:space="preserve"> Bill Clinton (W)</v>
      </c>
    </row>
    <row r="1733" spans="1:24" x14ac:dyDescent="0.25">
      <c r="A1733">
        <v>1996</v>
      </c>
      <c r="B1733" t="s">
        <v>50</v>
      </c>
      <c r="C1733" t="s">
        <v>51</v>
      </c>
      <c r="D1733">
        <v>9</v>
      </c>
      <c r="E1733">
        <v>16</v>
      </c>
      <c r="F1733">
        <v>1</v>
      </c>
      <c r="G1733" t="s">
        <v>16</v>
      </c>
      <c r="H1733" t="s">
        <v>231</v>
      </c>
      <c r="I1733" t="str">
        <f t="shared" si="81"/>
        <v>Perot, Ross(L)</v>
      </c>
      <c r="J1733" t="s">
        <v>272</v>
      </c>
      <c r="K1733" t="b">
        <v>0</v>
      </c>
      <c r="L1733">
        <v>139523</v>
      </c>
      <c r="M1733">
        <v>1392614</v>
      </c>
      <c r="N1733">
        <v>20171015</v>
      </c>
      <c r="O1733" t="s">
        <v>19</v>
      </c>
      <c r="P1733" t="str">
        <f>IF(VLOOKUP(A1733,'national-winners'!$A$2:$B$13,2,0)=H1733,"W","L")</f>
        <v>L</v>
      </c>
      <c r="Q1733">
        <f>MATCH(C1733,'state-winning-votes'!A:A,0)</f>
        <v>9</v>
      </c>
      <c r="R1733">
        <f>MATCH(A1733,'state-winning-votes'!$A$2:$L$2,0)</f>
        <v>7</v>
      </c>
      <c r="S1733" cm="1">
        <f t="array" ref="S1733">INDEX('state-winning-votes'!$A$1:$L$53,$Q1733,$R1733)</f>
        <v>735740</v>
      </c>
      <c r="T1733">
        <f>INDEX('state-winning-votes'!$A$1:$L$53,MATCH($C1733,'state-winning-votes'!$A:$A,0),MATCH($A1733,'state-winning-votes'!$A$2:$L$2,0))</f>
        <v>735740</v>
      </c>
      <c r="U1733" t="str">
        <f t="shared" si="82"/>
        <v>Clinton, Bill</v>
      </c>
      <c r="V1733" t="str">
        <f>_xlfn.XLOOKUP(INDEX('state-winning-votes'!$A$1:$L$53,MATCH($C1733,'state-winning-votes'!$A:$A,0),MATCH($A1733,'state-winning-votes'!$A$2:$L$2,0)),$L:$L,$H:$H)</f>
        <v>Clinton, Bill</v>
      </c>
      <c r="W1733" t="str">
        <f>VLOOKUP(A1733,'national-winners'!$A$2:$B$13,2,0)</f>
        <v>Clinton, Bill</v>
      </c>
      <c r="X1733" t="str">
        <f t="shared" si="83"/>
        <v xml:space="preserve"> Bill Clinton (W)</v>
      </c>
    </row>
    <row r="1734" spans="1:24" x14ac:dyDescent="0.25">
      <c r="A1734">
        <v>1996</v>
      </c>
      <c r="B1734" t="s">
        <v>50</v>
      </c>
      <c r="C1734" t="s">
        <v>51</v>
      </c>
      <c r="D1734">
        <v>9</v>
      </c>
      <c r="E1734">
        <v>16</v>
      </c>
      <c r="F1734">
        <v>1</v>
      </c>
      <c r="G1734" t="s">
        <v>16</v>
      </c>
      <c r="H1734" t="s">
        <v>273</v>
      </c>
      <c r="I1734" t="str">
        <f t="shared" si="81"/>
        <v>Nader, Ralph(L)</v>
      </c>
      <c r="J1734" t="s">
        <v>274</v>
      </c>
      <c r="K1734" t="b">
        <v>0</v>
      </c>
      <c r="L1734">
        <v>24321</v>
      </c>
      <c r="M1734">
        <v>1392614</v>
      </c>
      <c r="N1734">
        <v>20171015</v>
      </c>
      <c r="O1734" t="s">
        <v>19</v>
      </c>
      <c r="P1734" t="str">
        <f>IF(VLOOKUP(A1734,'national-winners'!$A$2:$B$13,2,0)=H1734,"W","L")</f>
        <v>L</v>
      </c>
      <c r="Q1734">
        <f>MATCH(C1734,'state-winning-votes'!A:A,0)</f>
        <v>9</v>
      </c>
      <c r="R1734">
        <f>MATCH(A1734,'state-winning-votes'!$A$2:$L$2,0)</f>
        <v>7</v>
      </c>
      <c r="S1734" cm="1">
        <f t="array" ref="S1734">INDEX('state-winning-votes'!$A$1:$L$53,$Q1734,$R1734)</f>
        <v>735740</v>
      </c>
      <c r="T1734">
        <f>INDEX('state-winning-votes'!$A$1:$L$53,MATCH($C1734,'state-winning-votes'!$A:$A,0),MATCH($A1734,'state-winning-votes'!$A$2:$L$2,0))</f>
        <v>735740</v>
      </c>
      <c r="U1734" t="str">
        <f t="shared" si="82"/>
        <v>Clinton, Bill</v>
      </c>
      <c r="V1734" t="str">
        <f>_xlfn.XLOOKUP(INDEX('state-winning-votes'!$A$1:$L$53,MATCH($C1734,'state-winning-votes'!$A:$A,0),MATCH($A1734,'state-winning-votes'!$A$2:$L$2,0)),$L:$L,$H:$H)</f>
        <v>Clinton, Bill</v>
      </c>
      <c r="W1734" t="str">
        <f>VLOOKUP(A1734,'national-winners'!$A$2:$B$13,2,0)</f>
        <v>Clinton, Bill</v>
      </c>
      <c r="X1734" t="str">
        <f t="shared" si="83"/>
        <v xml:space="preserve"> Bill Clinton (W)</v>
      </c>
    </row>
    <row r="1735" spans="1:24" x14ac:dyDescent="0.25">
      <c r="A1735">
        <v>1996</v>
      </c>
      <c r="B1735" t="s">
        <v>50</v>
      </c>
      <c r="C1735" t="s">
        <v>51</v>
      </c>
      <c r="D1735">
        <v>9</v>
      </c>
      <c r="E1735">
        <v>16</v>
      </c>
      <c r="F1735">
        <v>1</v>
      </c>
      <c r="G1735" t="s">
        <v>16</v>
      </c>
      <c r="H1735" t="s">
        <v>271</v>
      </c>
      <c r="I1735" t="str">
        <f t="shared" si="81"/>
        <v>Browne, Harry(L)</v>
      </c>
      <c r="J1735" t="s">
        <v>29</v>
      </c>
      <c r="K1735" t="b">
        <v>0</v>
      </c>
      <c r="L1735">
        <v>5788</v>
      </c>
      <c r="M1735">
        <v>1392614</v>
      </c>
      <c r="N1735">
        <v>20171015</v>
      </c>
      <c r="O1735" t="s">
        <v>19</v>
      </c>
      <c r="P1735" t="str">
        <f>IF(VLOOKUP(A1735,'national-winners'!$A$2:$B$13,2,0)=H1735,"W","L")</f>
        <v>L</v>
      </c>
      <c r="Q1735">
        <f>MATCH(C1735,'state-winning-votes'!A:A,0)</f>
        <v>9</v>
      </c>
      <c r="R1735">
        <f>MATCH(A1735,'state-winning-votes'!$A$2:$L$2,0)</f>
        <v>7</v>
      </c>
      <c r="S1735" cm="1">
        <f t="array" ref="S1735">INDEX('state-winning-votes'!$A$1:$L$53,$Q1735,$R1735)</f>
        <v>735740</v>
      </c>
      <c r="T1735">
        <f>INDEX('state-winning-votes'!$A$1:$L$53,MATCH($C1735,'state-winning-votes'!$A:$A,0),MATCH($A1735,'state-winning-votes'!$A$2:$L$2,0))</f>
        <v>735740</v>
      </c>
      <c r="U1735" t="str">
        <f t="shared" si="82"/>
        <v>Clinton, Bill</v>
      </c>
      <c r="V1735" t="str">
        <f>_xlfn.XLOOKUP(INDEX('state-winning-votes'!$A$1:$L$53,MATCH($C1735,'state-winning-votes'!$A:$A,0),MATCH($A1735,'state-winning-votes'!$A$2:$L$2,0)),$L:$L,$H:$H)</f>
        <v>Clinton, Bill</v>
      </c>
      <c r="W1735" t="str">
        <f>VLOOKUP(A1735,'national-winners'!$A$2:$B$13,2,0)</f>
        <v>Clinton, Bill</v>
      </c>
      <c r="X1735" t="str">
        <f t="shared" si="83"/>
        <v xml:space="preserve"> Bill Clinton (W)</v>
      </c>
    </row>
    <row r="1736" spans="1:24" x14ac:dyDescent="0.25">
      <c r="A1736">
        <v>1996</v>
      </c>
      <c r="B1736" t="s">
        <v>50</v>
      </c>
      <c r="C1736" t="s">
        <v>51</v>
      </c>
      <c r="D1736">
        <v>9</v>
      </c>
      <c r="E1736">
        <v>16</v>
      </c>
      <c r="F1736">
        <v>1</v>
      </c>
      <c r="G1736" t="s">
        <v>16</v>
      </c>
      <c r="H1736" t="s">
        <v>238</v>
      </c>
      <c r="I1736" t="str">
        <f t="shared" si="81"/>
        <v>Phillips, Howard(L)</v>
      </c>
      <c r="J1736" t="s">
        <v>147</v>
      </c>
      <c r="K1736" t="b">
        <v>0</v>
      </c>
      <c r="L1736">
        <v>2425</v>
      </c>
      <c r="M1736">
        <v>1392614</v>
      </c>
      <c r="N1736">
        <v>20171015</v>
      </c>
      <c r="O1736" t="s">
        <v>19</v>
      </c>
      <c r="P1736" t="str">
        <f>IF(VLOOKUP(A1736,'national-winners'!$A$2:$B$13,2,0)=H1736,"W","L")</f>
        <v>L</v>
      </c>
      <c r="Q1736">
        <f>MATCH(C1736,'state-winning-votes'!A:A,0)</f>
        <v>9</v>
      </c>
      <c r="R1736">
        <f>MATCH(A1736,'state-winning-votes'!$A$2:$L$2,0)</f>
        <v>7</v>
      </c>
      <c r="S1736" cm="1">
        <f t="array" ref="S1736">INDEX('state-winning-votes'!$A$1:$L$53,$Q1736,$R1736)</f>
        <v>735740</v>
      </c>
      <c r="T1736">
        <f>INDEX('state-winning-votes'!$A$1:$L$53,MATCH($C1736,'state-winning-votes'!$A:$A,0),MATCH($A1736,'state-winning-votes'!$A$2:$L$2,0))</f>
        <v>735740</v>
      </c>
      <c r="U1736" t="str">
        <f t="shared" si="82"/>
        <v>Clinton, Bill</v>
      </c>
      <c r="V1736" t="str">
        <f>_xlfn.XLOOKUP(INDEX('state-winning-votes'!$A$1:$L$53,MATCH($C1736,'state-winning-votes'!$A:$A,0),MATCH($A1736,'state-winning-votes'!$A$2:$L$2,0)),$L:$L,$H:$H)</f>
        <v>Clinton, Bill</v>
      </c>
      <c r="W1736" t="str">
        <f>VLOOKUP(A1736,'national-winners'!$A$2:$B$13,2,0)</f>
        <v>Clinton, Bill</v>
      </c>
      <c r="X1736" t="str">
        <f t="shared" si="83"/>
        <v xml:space="preserve"> Bill Clinton (W)</v>
      </c>
    </row>
    <row r="1737" spans="1:24" x14ac:dyDescent="0.25">
      <c r="A1737">
        <v>1996</v>
      </c>
      <c r="B1737" t="s">
        <v>50</v>
      </c>
      <c r="C1737" t="s">
        <v>51</v>
      </c>
      <c r="D1737">
        <v>9</v>
      </c>
      <c r="E1737">
        <v>16</v>
      </c>
      <c r="F1737">
        <v>1</v>
      </c>
      <c r="G1737" t="s">
        <v>16</v>
      </c>
      <c r="H1737" t="s">
        <v>236</v>
      </c>
      <c r="I1737" t="str">
        <f t="shared" si="81"/>
        <v>Hagelin, John(L)</v>
      </c>
      <c r="J1737" t="s">
        <v>237</v>
      </c>
      <c r="K1737" t="b">
        <v>0</v>
      </c>
      <c r="L1737">
        <v>1703</v>
      </c>
      <c r="M1737">
        <v>1392614</v>
      </c>
      <c r="N1737">
        <v>20171015</v>
      </c>
      <c r="O1737" t="s">
        <v>19</v>
      </c>
      <c r="P1737" t="str">
        <f>IF(VLOOKUP(A1737,'national-winners'!$A$2:$B$13,2,0)=H1737,"W","L")</f>
        <v>L</v>
      </c>
      <c r="Q1737">
        <f>MATCH(C1737,'state-winning-votes'!A:A,0)</f>
        <v>9</v>
      </c>
      <c r="R1737">
        <f>MATCH(A1737,'state-winning-votes'!$A$2:$L$2,0)</f>
        <v>7</v>
      </c>
      <c r="S1737" cm="1">
        <f t="array" ref="S1737">INDEX('state-winning-votes'!$A$1:$L$53,$Q1737,$R1737)</f>
        <v>735740</v>
      </c>
      <c r="T1737">
        <f>INDEX('state-winning-votes'!$A$1:$L$53,MATCH($C1737,'state-winning-votes'!$A:$A,0),MATCH($A1737,'state-winning-votes'!$A$2:$L$2,0))</f>
        <v>735740</v>
      </c>
      <c r="U1737" t="str">
        <f t="shared" si="82"/>
        <v>Clinton, Bill</v>
      </c>
      <c r="V1737" t="str">
        <f>_xlfn.XLOOKUP(INDEX('state-winning-votes'!$A$1:$L$53,MATCH($C1737,'state-winning-votes'!$A:$A,0),MATCH($A1737,'state-winning-votes'!$A$2:$L$2,0)),$L:$L,$H:$H)</f>
        <v>Clinton, Bill</v>
      </c>
      <c r="W1737" t="str">
        <f>VLOOKUP(A1737,'national-winners'!$A$2:$B$13,2,0)</f>
        <v>Clinton, Bill</v>
      </c>
      <c r="X1737" t="str">
        <f t="shared" si="83"/>
        <v xml:space="preserve"> Bill Clinton (W)</v>
      </c>
    </row>
    <row r="1738" spans="1:24" x14ac:dyDescent="0.25">
      <c r="A1738">
        <v>1996</v>
      </c>
      <c r="B1738" t="s">
        <v>50</v>
      </c>
      <c r="C1738" t="s">
        <v>51</v>
      </c>
      <c r="D1738">
        <v>9</v>
      </c>
      <c r="E1738">
        <v>16</v>
      </c>
      <c r="F1738">
        <v>1</v>
      </c>
      <c r="G1738" t="s">
        <v>16</v>
      </c>
      <c r="I1738" t="str">
        <f t="shared" si="81"/>
        <v>(L)</v>
      </c>
      <c r="K1738" t="b">
        <v>1</v>
      </c>
      <c r="L1738">
        <v>5</v>
      </c>
      <c r="M1738">
        <v>1392614</v>
      </c>
      <c r="N1738">
        <v>20171015</v>
      </c>
      <c r="O1738" t="s">
        <v>19</v>
      </c>
      <c r="P1738" t="str">
        <f>IF(VLOOKUP(A1738,'national-winners'!$A$2:$B$13,2,0)=H1738,"W","L")</f>
        <v>L</v>
      </c>
      <c r="Q1738">
        <f>MATCH(C1738,'state-winning-votes'!A:A,0)</f>
        <v>9</v>
      </c>
      <c r="R1738">
        <f>MATCH(A1738,'state-winning-votes'!$A$2:$L$2,0)</f>
        <v>7</v>
      </c>
      <c r="S1738" cm="1">
        <f t="array" ref="S1738">INDEX('state-winning-votes'!$A$1:$L$53,$Q1738,$R1738)</f>
        <v>735740</v>
      </c>
      <c r="T1738">
        <f>INDEX('state-winning-votes'!$A$1:$L$53,MATCH($C1738,'state-winning-votes'!$A:$A,0),MATCH($A1738,'state-winning-votes'!$A$2:$L$2,0))</f>
        <v>735740</v>
      </c>
      <c r="U1738" t="str">
        <f t="shared" si="82"/>
        <v>Clinton, Bill</v>
      </c>
      <c r="V1738" t="str">
        <f>_xlfn.XLOOKUP(INDEX('state-winning-votes'!$A$1:$L$53,MATCH($C1738,'state-winning-votes'!$A:$A,0),MATCH($A1738,'state-winning-votes'!$A$2:$L$2,0)),$L:$L,$H:$H)</f>
        <v>Clinton, Bill</v>
      </c>
      <c r="W1738" t="str">
        <f>VLOOKUP(A1738,'national-winners'!$A$2:$B$13,2,0)</f>
        <v>Clinton, Bill</v>
      </c>
      <c r="X1738" t="str">
        <f t="shared" si="83"/>
        <v xml:space="preserve"> Bill Clinton (W)</v>
      </c>
    </row>
    <row r="1739" spans="1:24" x14ac:dyDescent="0.25">
      <c r="A1739">
        <v>1996</v>
      </c>
      <c r="B1739" t="s">
        <v>53</v>
      </c>
      <c r="C1739" t="s">
        <v>54</v>
      </c>
      <c r="D1739">
        <v>10</v>
      </c>
      <c r="E1739">
        <v>51</v>
      </c>
      <c r="F1739">
        <v>11</v>
      </c>
      <c r="G1739" t="s">
        <v>16</v>
      </c>
      <c r="H1739" t="s">
        <v>230</v>
      </c>
      <c r="I1739" t="str">
        <f t="shared" si="81"/>
        <v>Clinton, Bill(W)</v>
      </c>
      <c r="J1739" t="s">
        <v>18</v>
      </c>
      <c r="K1739" t="b">
        <v>0</v>
      </c>
      <c r="L1739">
        <v>140355</v>
      </c>
      <c r="M1739">
        <v>270810</v>
      </c>
      <c r="N1739">
        <v>20171015</v>
      </c>
      <c r="O1739" t="s">
        <v>19</v>
      </c>
      <c r="P1739" t="str">
        <f>IF(VLOOKUP(A1739,'national-winners'!$A$2:$B$13,2,0)=H1739,"W","L")</f>
        <v>W</v>
      </c>
      <c r="Q1739">
        <f>MATCH(C1739,'state-winning-votes'!A:A,0)</f>
        <v>11</v>
      </c>
      <c r="R1739">
        <f>MATCH(A1739,'state-winning-votes'!$A$2:$L$2,0)</f>
        <v>7</v>
      </c>
      <c r="S1739" cm="1">
        <f t="array" ref="S1739">INDEX('state-winning-votes'!$A$1:$L$53,$Q1739,$R1739)</f>
        <v>140355</v>
      </c>
      <c r="T1739">
        <f>INDEX('state-winning-votes'!$A$1:$L$53,MATCH($C1739,'state-winning-votes'!$A:$A,0),MATCH($A1739,'state-winning-votes'!$A$2:$L$2,0))</f>
        <v>140355</v>
      </c>
      <c r="U1739" t="str">
        <f t="shared" si="82"/>
        <v>Clinton, Bill</v>
      </c>
      <c r="V1739" t="str">
        <f>_xlfn.XLOOKUP(INDEX('state-winning-votes'!$A$1:$L$53,MATCH($C1739,'state-winning-votes'!$A:$A,0),MATCH($A1739,'state-winning-votes'!$A$2:$L$2,0)),$L:$L,$H:$H)</f>
        <v>Clinton, Bill</v>
      </c>
      <c r="W1739" t="str">
        <f>VLOOKUP(A1739,'national-winners'!$A$2:$B$13,2,0)</f>
        <v>Clinton, Bill</v>
      </c>
      <c r="X1739" t="str">
        <f t="shared" si="83"/>
        <v xml:space="preserve"> Bill Clinton (W)</v>
      </c>
    </row>
    <row r="1740" spans="1:24" x14ac:dyDescent="0.25">
      <c r="A1740">
        <v>1996</v>
      </c>
      <c r="B1740" t="s">
        <v>53</v>
      </c>
      <c r="C1740" t="s">
        <v>54</v>
      </c>
      <c r="D1740">
        <v>10</v>
      </c>
      <c r="E1740">
        <v>51</v>
      </c>
      <c r="F1740">
        <v>11</v>
      </c>
      <c r="G1740" t="s">
        <v>16</v>
      </c>
      <c r="H1740" t="s">
        <v>270</v>
      </c>
      <c r="I1740" t="str">
        <f t="shared" si="81"/>
        <v>Dole, Robert(L)</v>
      </c>
      <c r="J1740" t="s">
        <v>21</v>
      </c>
      <c r="K1740" t="b">
        <v>0</v>
      </c>
      <c r="L1740">
        <v>99062</v>
      </c>
      <c r="M1740">
        <v>270810</v>
      </c>
      <c r="N1740">
        <v>20171015</v>
      </c>
      <c r="O1740" t="s">
        <v>19</v>
      </c>
      <c r="P1740" t="str">
        <f>IF(VLOOKUP(A1740,'national-winners'!$A$2:$B$13,2,0)=H1740,"W","L")</f>
        <v>L</v>
      </c>
      <c r="Q1740">
        <f>MATCH(C1740,'state-winning-votes'!A:A,0)</f>
        <v>11</v>
      </c>
      <c r="R1740">
        <f>MATCH(A1740,'state-winning-votes'!$A$2:$L$2,0)</f>
        <v>7</v>
      </c>
      <c r="S1740" cm="1">
        <f t="array" ref="S1740">INDEX('state-winning-votes'!$A$1:$L$53,$Q1740,$R1740)</f>
        <v>140355</v>
      </c>
      <c r="T1740">
        <f>INDEX('state-winning-votes'!$A$1:$L$53,MATCH($C1740,'state-winning-votes'!$A:$A,0),MATCH($A1740,'state-winning-votes'!$A$2:$L$2,0))</f>
        <v>140355</v>
      </c>
      <c r="U1740" t="str">
        <f t="shared" si="82"/>
        <v>Clinton, Bill</v>
      </c>
      <c r="V1740" t="str">
        <f>_xlfn.XLOOKUP(INDEX('state-winning-votes'!$A$1:$L$53,MATCH($C1740,'state-winning-votes'!$A:$A,0),MATCH($A1740,'state-winning-votes'!$A$2:$L$2,0)),$L:$L,$H:$H)</f>
        <v>Clinton, Bill</v>
      </c>
      <c r="W1740" t="str">
        <f>VLOOKUP(A1740,'national-winners'!$A$2:$B$13,2,0)</f>
        <v>Clinton, Bill</v>
      </c>
      <c r="X1740" t="str">
        <f t="shared" si="83"/>
        <v xml:space="preserve"> Bill Clinton (W)</v>
      </c>
    </row>
    <row r="1741" spans="1:24" x14ac:dyDescent="0.25">
      <c r="A1741">
        <v>1996</v>
      </c>
      <c r="B1741" t="s">
        <v>53</v>
      </c>
      <c r="C1741" t="s">
        <v>54</v>
      </c>
      <c r="D1741">
        <v>10</v>
      </c>
      <c r="E1741">
        <v>51</v>
      </c>
      <c r="F1741">
        <v>11</v>
      </c>
      <c r="G1741" t="s">
        <v>16</v>
      </c>
      <c r="H1741" t="s">
        <v>231</v>
      </c>
      <c r="I1741" t="str">
        <f t="shared" si="81"/>
        <v>Perot, Ross(L)</v>
      </c>
      <c r="J1741" t="s">
        <v>244</v>
      </c>
      <c r="K1741" t="b">
        <v>0</v>
      </c>
      <c r="L1741">
        <v>28719</v>
      </c>
      <c r="M1741">
        <v>270810</v>
      </c>
      <c r="N1741">
        <v>20171015</v>
      </c>
      <c r="O1741" t="s">
        <v>19</v>
      </c>
      <c r="P1741" t="str">
        <f>IF(VLOOKUP(A1741,'national-winners'!$A$2:$B$13,2,0)=H1741,"W","L")</f>
        <v>L</v>
      </c>
      <c r="Q1741">
        <f>MATCH(C1741,'state-winning-votes'!A:A,0)</f>
        <v>11</v>
      </c>
      <c r="R1741">
        <f>MATCH(A1741,'state-winning-votes'!$A$2:$L$2,0)</f>
        <v>7</v>
      </c>
      <c r="S1741" cm="1">
        <f t="array" ref="S1741">INDEX('state-winning-votes'!$A$1:$L$53,$Q1741,$R1741)</f>
        <v>140355</v>
      </c>
      <c r="T1741">
        <f>INDEX('state-winning-votes'!$A$1:$L$53,MATCH($C1741,'state-winning-votes'!$A:$A,0),MATCH($A1741,'state-winning-votes'!$A$2:$L$2,0))</f>
        <v>140355</v>
      </c>
      <c r="U1741" t="str">
        <f t="shared" si="82"/>
        <v>Clinton, Bill</v>
      </c>
      <c r="V1741" t="str">
        <f>_xlfn.XLOOKUP(INDEX('state-winning-votes'!$A$1:$L$53,MATCH($C1741,'state-winning-votes'!$A:$A,0),MATCH($A1741,'state-winning-votes'!$A$2:$L$2,0)),$L:$L,$H:$H)</f>
        <v>Clinton, Bill</v>
      </c>
      <c r="W1741" t="str">
        <f>VLOOKUP(A1741,'national-winners'!$A$2:$B$13,2,0)</f>
        <v>Clinton, Bill</v>
      </c>
      <c r="X1741" t="str">
        <f t="shared" si="83"/>
        <v xml:space="preserve"> Bill Clinton (W)</v>
      </c>
    </row>
    <row r="1742" spans="1:24" x14ac:dyDescent="0.25">
      <c r="A1742">
        <v>1996</v>
      </c>
      <c r="B1742" t="s">
        <v>53</v>
      </c>
      <c r="C1742" t="s">
        <v>54</v>
      </c>
      <c r="D1742">
        <v>10</v>
      </c>
      <c r="E1742">
        <v>51</v>
      </c>
      <c r="F1742">
        <v>11</v>
      </c>
      <c r="G1742" t="s">
        <v>16</v>
      </c>
      <c r="H1742" t="s">
        <v>271</v>
      </c>
      <c r="I1742" t="str">
        <f t="shared" si="81"/>
        <v>Browne, Harry(L)</v>
      </c>
      <c r="J1742" t="s">
        <v>29</v>
      </c>
      <c r="K1742" t="b">
        <v>0</v>
      </c>
      <c r="L1742">
        <v>2052</v>
      </c>
      <c r="M1742">
        <v>270810</v>
      </c>
      <c r="N1742">
        <v>20171015</v>
      </c>
      <c r="O1742" t="s">
        <v>19</v>
      </c>
      <c r="P1742" t="str">
        <f>IF(VLOOKUP(A1742,'national-winners'!$A$2:$B$13,2,0)=H1742,"W","L")</f>
        <v>L</v>
      </c>
      <c r="Q1742">
        <f>MATCH(C1742,'state-winning-votes'!A:A,0)</f>
        <v>11</v>
      </c>
      <c r="R1742">
        <f>MATCH(A1742,'state-winning-votes'!$A$2:$L$2,0)</f>
        <v>7</v>
      </c>
      <c r="S1742" cm="1">
        <f t="array" ref="S1742">INDEX('state-winning-votes'!$A$1:$L$53,$Q1742,$R1742)</f>
        <v>140355</v>
      </c>
      <c r="T1742">
        <f>INDEX('state-winning-votes'!$A$1:$L$53,MATCH($C1742,'state-winning-votes'!$A:$A,0),MATCH($A1742,'state-winning-votes'!$A$2:$L$2,0))</f>
        <v>140355</v>
      </c>
      <c r="U1742" t="str">
        <f t="shared" si="82"/>
        <v>Clinton, Bill</v>
      </c>
      <c r="V1742" t="str">
        <f>_xlfn.XLOOKUP(INDEX('state-winning-votes'!$A$1:$L$53,MATCH($C1742,'state-winning-votes'!$A:$A,0),MATCH($A1742,'state-winning-votes'!$A$2:$L$2,0)),$L:$L,$H:$H)</f>
        <v>Clinton, Bill</v>
      </c>
      <c r="W1742" t="str">
        <f>VLOOKUP(A1742,'national-winners'!$A$2:$B$13,2,0)</f>
        <v>Clinton, Bill</v>
      </c>
      <c r="X1742" t="str">
        <f t="shared" si="83"/>
        <v xml:space="preserve"> Bill Clinton (W)</v>
      </c>
    </row>
    <row r="1743" spans="1:24" x14ac:dyDescent="0.25">
      <c r="A1743">
        <v>1996</v>
      </c>
      <c r="B1743" t="s">
        <v>53</v>
      </c>
      <c r="C1743" t="s">
        <v>54</v>
      </c>
      <c r="D1743">
        <v>10</v>
      </c>
      <c r="E1743">
        <v>51</v>
      </c>
      <c r="F1743">
        <v>11</v>
      </c>
      <c r="G1743" t="s">
        <v>16</v>
      </c>
      <c r="H1743" t="s">
        <v>238</v>
      </c>
      <c r="I1743" t="str">
        <f t="shared" si="81"/>
        <v>Phillips, Howard(L)</v>
      </c>
      <c r="J1743" t="s">
        <v>275</v>
      </c>
      <c r="K1743" t="b">
        <v>0</v>
      </c>
      <c r="L1743">
        <v>348</v>
      </c>
      <c r="M1743">
        <v>270810</v>
      </c>
      <c r="N1743">
        <v>20171015</v>
      </c>
      <c r="O1743" t="s">
        <v>19</v>
      </c>
      <c r="P1743" t="str">
        <f>IF(VLOOKUP(A1743,'national-winners'!$A$2:$B$13,2,0)=H1743,"W","L")</f>
        <v>L</v>
      </c>
      <c r="Q1743">
        <f>MATCH(C1743,'state-winning-votes'!A:A,0)</f>
        <v>11</v>
      </c>
      <c r="R1743">
        <f>MATCH(A1743,'state-winning-votes'!$A$2:$L$2,0)</f>
        <v>7</v>
      </c>
      <c r="S1743" cm="1">
        <f t="array" ref="S1743">INDEX('state-winning-votes'!$A$1:$L$53,$Q1743,$R1743)</f>
        <v>140355</v>
      </c>
      <c r="T1743">
        <f>INDEX('state-winning-votes'!$A$1:$L$53,MATCH($C1743,'state-winning-votes'!$A:$A,0),MATCH($A1743,'state-winning-votes'!$A$2:$L$2,0))</f>
        <v>140355</v>
      </c>
      <c r="U1743" t="str">
        <f t="shared" si="82"/>
        <v>Clinton, Bill</v>
      </c>
      <c r="V1743" t="str">
        <f>_xlfn.XLOOKUP(INDEX('state-winning-votes'!$A$1:$L$53,MATCH($C1743,'state-winning-votes'!$A:$A,0),MATCH($A1743,'state-winning-votes'!$A$2:$L$2,0)),$L:$L,$H:$H)</f>
        <v>Clinton, Bill</v>
      </c>
      <c r="W1743" t="str">
        <f>VLOOKUP(A1743,'national-winners'!$A$2:$B$13,2,0)</f>
        <v>Clinton, Bill</v>
      </c>
      <c r="X1743" t="str">
        <f t="shared" si="83"/>
        <v xml:space="preserve"> Bill Clinton (W)</v>
      </c>
    </row>
    <row r="1744" spans="1:24" x14ac:dyDescent="0.25">
      <c r="A1744">
        <v>1996</v>
      </c>
      <c r="B1744" t="s">
        <v>53</v>
      </c>
      <c r="C1744" t="s">
        <v>54</v>
      </c>
      <c r="D1744">
        <v>10</v>
      </c>
      <c r="E1744">
        <v>51</v>
      </c>
      <c r="F1744">
        <v>11</v>
      </c>
      <c r="G1744" t="s">
        <v>16</v>
      </c>
      <c r="H1744" t="s">
        <v>236</v>
      </c>
      <c r="I1744" t="str">
        <f t="shared" si="81"/>
        <v>Hagelin, John(L)</v>
      </c>
      <c r="J1744" t="s">
        <v>237</v>
      </c>
      <c r="K1744" t="b">
        <v>0</v>
      </c>
      <c r="L1744">
        <v>274</v>
      </c>
      <c r="M1744">
        <v>270810</v>
      </c>
      <c r="N1744">
        <v>20171015</v>
      </c>
      <c r="O1744" t="s">
        <v>19</v>
      </c>
      <c r="P1744" t="str">
        <f>IF(VLOOKUP(A1744,'national-winners'!$A$2:$B$13,2,0)=H1744,"W","L")</f>
        <v>L</v>
      </c>
      <c r="Q1744">
        <f>MATCH(C1744,'state-winning-votes'!A:A,0)</f>
        <v>11</v>
      </c>
      <c r="R1744">
        <f>MATCH(A1744,'state-winning-votes'!$A$2:$L$2,0)</f>
        <v>7</v>
      </c>
      <c r="S1744" cm="1">
        <f t="array" ref="S1744">INDEX('state-winning-votes'!$A$1:$L$53,$Q1744,$R1744)</f>
        <v>140355</v>
      </c>
      <c r="T1744">
        <f>INDEX('state-winning-votes'!$A$1:$L$53,MATCH($C1744,'state-winning-votes'!$A:$A,0),MATCH($A1744,'state-winning-votes'!$A$2:$L$2,0))</f>
        <v>140355</v>
      </c>
      <c r="U1744" t="str">
        <f t="shared" si="82"/>
        <v>Clinton, Bill</v>
      </c>
      <c r="V1744" t="str">
        <f>_xlfn.XLOOKUP(INDEX('state-winning-votes'!$A$1:$L$53,MATCH($C1744,'state-winning-votes'!$A:$A,0),MATCH($A1744,'state-winning-votes'!$A$2:$L$2,0)),$L:$L,$H:$H)</f>
        <v>Clinton, Bill</v>
      </c>
      <c r="W1744" t="str">
        <f>VLOOKUP(A1744,'national-winners'!$A$2:$B$13,2,0)</f>
        <v>Clinton, Bill</v>
      </c>
      <c r="X1744" t="str">
        <f t="shared" si="83"/>
        <v xml:space="preserve"> Bill Clinton (W)</v>
      </c>
    </row>
    <row r="1745" spans="1:24" x14ac:dyDescent="0.25">
      <c r="A1745">
        <v>1996</v>
      </c>
      <c r="B1745" t="s">
        <v>57</v>
      </c>
      <c r="C1745" t="s">
        <v>58</v>
      </c>
      <c r="D1745">
        <v>11</v>
      </c>
      <c r="E1745">
        <v>53</v>
      </c>
      <c r="F1745">
        <v>55</v>
      </c>
      <c r="G1745" t="s">
        <v>16</v>
      </c>
      <c r="H1745" t="s">
        <v>230</v>
      </c>
      <c r="I1745" t="str">
        <f t="shared" si="81"/>
        <v>Clinton, Bill(W)</v>
      </c>
      <c r="J1745" t="s">
        <v>18</v>
      </c>
      <c r="K1745" t="b">
        <v>0</v>
      </c>
      <c r="L1745">
        <v>158220</v>
      </c>
      <c r="M1745">
        <v>185726</v>
      </c>
      <c r="N1745">
        <v>20171015</v>
      </c>
      <c r="O1745" t="s">
        <v>19</v>
      </c>
      <c r="P1745" t="str">
        <f>IF(VLOOKUP(A1745,'national-winners'!$A$2:$B$13,2,0)=H1745,"W","L")</f>
        <v>W</v>
      </c>
      <c r="Q1745">
        <f>MATCH(C1745,'state-winning-votes'!A:A,0)</f>
        <v>10</v>
      </c>
      <c r="R1745">
        <f>MATCH(A1745,'state-winning-votes'!$A$2:$L$2,0)</f>
        <v>7</v>
      </c>
      <c r="S1745" cm="1">
        <f t="array" ref="S1745">INDEX('state-winning-votes'!$A$1:$L$53,$Q1745,$R1745)</f>
        <v>158220</v>
      </c>
      <c r="T1745">
        <f>INDEX('state-winning-votes'!$A$1:$L$53,MATCH($C1745,'state-winning-votes'!$A:$A,0),MATCH($A1745,'state-winning-votes'!$A$2:$L$2,0))</f>
        <v>158220</v>
      </c>
      <c r="U1745" t="str">
        <f t="shared" si="82"/>
        <v>Clinton, Bill</v>
      </c>
      <c r="V1745" t="str">
        <f>_xlfn.XLOOKUP(INDEX('state-winning-votes'!$A$1:$L$53,MATCH($C1745,'state-winning-votes'!$A:$A,0),MATCH($A1745,'state-winning-votes'!$A$2:$L$2,0)),$L:$L,$H:$H)</f>
        <v>Clinton, Bill</v>
      </c>
      <c r="W1745" t="str">
        <f>VLOOKUP(A1745,'national-winners'!$A$2:$B$13,2,0)</f>
        <v>Clinton, Bill</v>
      </c>
      <c r="X1745" t="str">
        <f t="shared" si="83"/>
        <v xml:space="preserve"> Bill Clinton (W)</v>
      </c>
    </row>
    <row r="1746" spans="1:24" x14ac:dyDescent="0.25">
      <c r="A1746">
        <v>1996</v>
      </c>
      <c r="B1746" t="s">
        <v>57</v>
      </c>
      <c r="C1746" t="s">
        <v>58</v>
      </c>
      <c r="D1746">
        <v>11</v>
      </c>
      <c r="E1746">
        <v>53</v>
      </c>
      <c r="F1746">
        <v>55</v>
      </c>
      <c r="G1746" t="s">
        <v>16</v>
      </c>
      <c r="H1746" t="s">
        <v>270</v>
      </c>
      <c r="I1746" t="str">
        <f t="shared" si="81"/>
        <v>Dole, Robert(L)</v>
      </c>
      <c r="J1746" t="s">
        <v>21</v>
      </c>
      <c r="K1746" t="b">
        <v>0</v>
      </c>
      <c r="L1746">
        <v>17339</v>
      </c>
      <c r="M1746">
        <v>185726</v>
      </c>
      <c r="N1746">
        <v>20171015</v>
      </c>
      <c r="O1746" t="s">
        <v>19</v>
      </c>
      <c r="P1746" t="str">
        <f>IF(VLOOKUP(A1746,'national-winners'!$A$2:$B$13,2,0)=H1746,"W","L")</f>
        <v>L</v>
      </c>
      <c r="Q1746">
        <f>MATCH(C1746,'state-winning-votes'!A:A,0)</f>
        <v>10</v>
      </c>
      <c r="R1746">
        <f>MATCH(A1746,'state-winning-votes'!$A$2:$L$2,0)</f>
        <v>7</v>
      </c>
      <c r="S1746" cm="1">
        <f t="array" ref="S1746">INDEX('state-winning-votes'!$A$1:$L$53,$Q1746,$R1746)</f>
        <v>158220</v>
      </c>
      <c r="T1746">
        <f>INDEX('state-winning-votes'!$A$1:$L$53,MATCH($C1746,'state-winning-votes'!$A:$A,0),MATCH($A1746,'state-winning-votes'!$A$2:$L$2,0))</f>
        <v>158220</v>
      </c>
      <c r="U1746" t="str">
        <f t="shared" si="82"/>
        <v>Clinton, Bill</v>
      </c>
      <c r="V1746" t="str">
        <f>_xlfn.XLOOKUP(INDEX('state-winning-votes'!$A$1:$L$53,MATCH($C1746,'state-winning-votes'!$A:$A,0),MATCH($A1746,'state-winning-votes'!$A$2:$L$2,0)),$L:$L,$H:$H)</f>
        <v>Clinton, Bill</v>
      </c>
      <c r="W1746" t="str">
        <f>VLOOKUP(A1746,'national-winners'!$A$2:$B$13,2,0)</f>
        <v>Clinton, Bill</v>
      </c>
      <c r="X1746" t="str">
        <f t="shared" si="83"/>
        <v xml:space="preserve"> Bill Clinton (W)</v>
      </c>
    </row>
    <row r="1747" spans="1:24" x14ac:dyDescent="0.25">
      <c r="A1747">
        <v>1996</v>
      </c>
      <c r="B1747" t="s">
        <v>57</v>
      </c>
      <c r="C1747" t="s">
        <v>58</v>
      </c>
      <c r="D1747">
        <v>11</v>
      </c>
      <c r="E1747">
        <v>53</v>
      </c>
      <c r="F1747">
        <v>55</v>
      </c>
      <c r="G1747" t="s">
        <v>16</v>
      </c>
      <c r="H1747" t="s">
        <v>273</v>
      </c>
      <c r="I1747" t="str">
        <f t="shared" si="81"/>
        <v>Nader, Ralph(L)</v>
      </c>
      <c r="J1747" t="s">
        <v>274</v>
      </c>
      <c r="K1747" t="b">
        <v>0</v>
      </c>
      <c r="L1747">
        <v>4780</v>
      </c>
      <c r="M1747">
        <v>185726</v>
      </c>
      <c r="N1747">
        <v>20171015</v>
      </c>
      <c r="O1747" t="s">
        <v>19</v>
      </c>
      <c r="P1747" t="str">
        <f>IF(VLOOKUP(A1747,'national-winners'!$A$2:$B$13,2,0)=H1747,"W","L")</f>
        <v>L</v>
      </c>
      <c r="Q1747">
        <f>MATCH(C1747,'state-winning-votes'!A:A,0)</f>
        <v>10</v>
      </c>
      <c r="R1747">
        <f>MATCH(A1747,'state-winning-votes'!$A$2:$L$2,0)</f>
        <v>7</v>
      </c>
      <c r="S1747" cm="1">
        <f t="array" ref="S1747">INDEX('state-winning-votes'!$A$1:$L$53,$Q1747,$R1747)</f>
        <v>158220</v>
      </c>
      <c r="T1747">
        <f>INDEX('state-winning-votes'!$A$1:$L$53,MATCH($C1747,'state-winning-votes'!$A:$A,0),MATCH($A1747,'state-winning-votes'!$A$2:$L$2,0))</f>
        <v>158220</v>
      </c>
      <c r="U1747" t="str">
        <f t="shared" si="82"/>
        <v>Clinton, Bill</v>
      </c>
      <c r="V1747" t="str">
        <f>_xlfn.XLOOKUP(INDEX('state-winning-votes'!$A$1:$L$53,MATCH($C1747,'state-winning-votes'!$A:$A,0),MATCH($A1747,'state-winning-votes'!$A$2:$L$2,0)),$L:$L,$H:$H)</f>
        <v>Clinton, Bill</v>
      </c>
      <c r="W1747" t="str">
        <f>VLOOKUP(A1747,'national-winners'!$A$2:$B$13,2,0)</f>
        <v>Clinton, Bill</v>
      </c>
      <c r="X1747" t="str">
        <f t="shared" si="83"/>
        <v xml:space="preserve"> Bill Clinton (W)</v>
      </c>
    </row>
    <row r="1748" spans="1:24" x14ac:dyDescent="0.25">
      <c r="A1748">
        <v>1996</v>
      </c>
      <c r="B1748" t="s">
        <v>57</v>
      </c>
      <c r="C1748" t="s">
        <v>58</v>
      </c>
      <c r="D1748">
        <v>11</v>
      </c>
      <c r="E1748">
        <v>53</v>
      </c>
      <c r="F1748">
        <v>55</v>
      </c>
      <c r="G1748" t="s">
        <v>16</v>
      </c>
      <c r="H1748" t="s">
        <v>231</v>
      </c>
      <c r="I1748" t="str">
        <f t="shared" si="81"/>
        <v>Perot, Ross(L)</v>
      </c>
      <c r="J1748" t="s">
        <v>272</v>
      </c>
      <c r="K1748" t="b">
        <v>0</v>
      </c>
      <c r="L1748">
        <v>3611</v>
      </c>
      <c r="M1748">
        <v>185726</v>
      </c>
      <c r="N1748">
        <v>20171015</v>
      </c>
      <c r="O1748" t="s">
        <v>19</v>
      </c>
      <c r="P1748" t="str">
        <f>IF(VLOOKUP(A1748,'national-winners'!$A$2:$B$13,2,0)=H1748,"W","L")</f>
        <v>L</v>
      </c>
      <c r="Q1748">
        <f>MATCH(C1748,'state-winning-votes'!A:A,0)</f>
        <v>10</v>
      </c>
      <c r="R1748">
        <f>MATCH(A1748,'state-winning-votes'!$A$2:$L$2,0)</f>
        <v>7</v>
      </c>
      <c r="S1748" cm="1">
        <f t="array" ref="S1748">INDEX('state-winning-votes'!$A$1:$L$53,$Q1748,$R1748)</f>
        <v>158220</v>
      </c>
      <c r="T1748">
        <f>INDEX('state-winning-votes'!$A$1:$L$53,MATCH($C1748,'state-winning-votes'!$A:$A,0),MATCH($A1748,'state-winning-votes'!$A$2:$L$2,0))</f>
        <v>158220</v>
      </c>
      <c r="U1748" t="str">
        <f t="shared" si="82"/>
        <v>Clinton, Bill</v>
      </c>
      <c r="V1748" t="str">
        <f>_xlfn.XLOOKUP(INDEX('state-winning-votes'!$A$1:$L$53,MATCH($C1748,'state-winning-votes'!$A:$A,0),MATCH($A1748,'state-winning-votes'!$A$2:$L$2,0)),$L:$L,$H:$H)</f>
        <v>Clinton, Bill</v>
      </c>
      <c r="W1748" t="str">
        <f>VLOOKUP(A1748,'national-winners'!$A$2:$B$13,2,0)</f>
        <v>Clinton, Bill</v>
      </c>
      <c r="X1748" t="str">
        <f t="shared" si="83"/>
        <v xml:space="preserve"> Bill Clinton (W)</v>
      </c>
    </row>
    <row r="1749" spans="1:24" x14ac:dyDescent="0.25">
      <c r="A1749">
        <v>1996</v>
      </c>
      <c r="B1749" t="s">
        <v>57</v>
      </c>
      <c r="C1749" t="s">
        <v>58</v>
      </c>
      <c r="D1749">
        <v>11</v>
      </c>
      <c r="E1749">
        <v>53</v>
      </c>
      <c r="F1749">
        <v>55</v>
      </c>
      <c r="G1749" t="s">
        <v>16</v>
      </c>
      <c r="I1749" t="str">
        <f t="shared" si="81"/>
        <v>(L)</v>
      </c>
      <c r="K1749" t="b">
        <v>1</v>
      </c>
      <c r="L1749">
        <v>648</v>
      </c>
      <c r="M1749">
        <v>185726</v>
      </c>
      <c r="N1749">
        <v>20171015</v>
      </c>
      <c r="O1749" t="s">
        <v>19</v>
      </c>
      <c r="P1749" t="str">
        <f>IF(VLOOKUP(A1749,'national-winners'!$A$2:$B$13,2,0)=H1749,"W","L")</f>
        <v>L</v>
      </c>
      <c r="Q1749">
        <f>MATCH(C1749,'state-winning-votes'!A:A,0)</f>
        <v>10</v>
      </c>
      <c r="R1749">
        <f>MATCH(A1749,'state-winning-votes'!$A$2:$L$2,0)</f>
        <v>7</v>
      </c>
      <c r="S1749" cm="1">
        <f t="array" ref="S1749">INDEX('state-winning-votes'!$A$1:$L$53,$Q1749,$R1749)</f>
        <v>158220</v>
      </c>
      <c r="T1749">
        <f>INDEX('state-winning-votes'!$A$1:$L$53,MATCH($C1749,'state-winning-votes'!$A:$A,0),MATCH($A1749,'state-winning-votes'!$A$2:$L$2,0))</f>
        <v>158220</v>
      </c>
      <c r="U1749" t="str">
        <f t="shared" si="82"/>
        <v>Clinton, Bill</v>
      </c>
      <c r="V1749" t="str">
        <f>_xlfn.XLOOKUP(INDEX('state-winning-votes'!$A$1:$L$53,MATCH($C1749,'state-winning-votes'!$A:$A,0),MATCH($A1749,'state-winning-votes'!$A$2:$L$2,0)),$L:$L,$H:$H)</f>
        <v>Clinton, Bill</v>
      </c>
      <c r="W1749" t="str">
        <f>VLOOKUP(A1749,'national-winners'!$A$2:$B$13,2,0)</f>
        <v>Clinton, Bill</v>
      </c>
      <c r="X1749" t="str">
        <f t="shared" si="83"/>
        <v xml:space="preserve"> Bill Clinton (W)</v>
      </c>
    </row>
    <row r="1750" spans="1:24" x14ac:dyDescent="0.25">
      <c r="A1750">
        <v>1996</v>
      </c>
      <c r="B1750" t="s">
        <v>57</v>
      </c>
      <c r="C1750" t="s">
        <v>58</v>
      </c>
      <c r="D1750">
        <v>11</v>
      </c>
      <c r="E1750">
        <v>53</v>
      </c>
      <c r="F1750">
        <v>55</v>
      </c>
      <c r="G1750" t="s">
        <v>16</v>
      </c>
      <c r="H1750" t="s">
        <v>271</v>
      </c>
      <c r="I1750" t="str">
        <f t="shared" si="81"/>
        <v>Browne, Harry(L)</v>
      </c>
      <c r="J1750" t="s">
        <v>29</v>
      </c>
      <c r="K1750" t="b">
        <v>0</v>
      </c>
      <c r="L1750">
        <v>588</v>
      </c>
      <c r="M1750">
        <v>185726</v>
      </c>
      <c r="N1750">
        <v>20171015</v>
      </c>
      <c r="O1750" t="s">
        <v>19</v>
      </c>
      <c r="P1750" t="str">
        <f>IF(VLOOKUP(A1750,'national-winners'!$A$2:$B$13,2,0)=H1750,"W","L")</f>
        <v>L</v>
      </c>
      <c r="Q1750">
        <f>MATCH(C1750,'state-winning-votes'!A:A,0)</f>
        <v>10</v>
      </c>
      <c r="R1750">
        <f>MATCH(A1750,'state-winning-votes'!$A$2:$L$2,0)</f>
        <v>7</v>
      </c>
      <c r="S1750" cm="1">
        <f t="array" ref="S1750">INDEX('state-winning-votes'!$A$1:$L$53,$Q1750,$R1750)</f>
        <v>158220</v>
      </c>
      <c r="T1750">
        <f>INDEX('state-winning-votes'!$A$1:$L$53,MATCH($C1750,'state-winning-votes'!$A:$A,0),MATCH($A1750,'state-winning-votes'!$A$2:$L$2,0))</f>
        <v>158220</v>
      </c>
      <c r="U1750" t="str">
        <f t="shared" si="82"/>
        <v>Clinton, Bill</v>
      </c>
      <c r="V1750" t="str">
        <f>_xlfn.XLOOKUP(INDEX('state-winning-votes'!$A$1:$L$53,MATCH($C1750,'state-winning-votes'!$A:$A,0),MATCH($A1750,'state-winning-votes'!$A$2:$L$2,0)),$L:$L,$H:$H)</f>
        <v>Clinton, Bill</v>
      </c>
      <c r="W1750" t="str">
        <f>VLOOKUP(A1750,'national-winners'!$A$2:$B$13,2,0)</f>
        <v>Clinton, Bill</v>
      </c>
      <c r="X1750" t="str">
        <f t="shared" si="83"/>
        <v xml:space="preserve"> Bill Clinton (W)</v>
      </c>
    </row>
    <row r="1751" spans="1:24" x14ac:dyDescent="0.25">
      <c r="A1751">
        <v>1996</v>
      </c>
      <c r="B1751" t="s">
        <v>57</v>
      </c>
      <c r="C1751" t="s">
        <v>58</v>
      </c>
      <c r="D1751">
        <v>11</v>
      </c>
      <c r="E1751">
        <v>53</v>
      </c>
      <c r="F1751">
        <v>55</v>
      </c>
      <c r="G1751" t="s">
        <v>16</v>
      </c>
      <c r="H1751" t="s">
        <v>236</v>
      </c>
      <c r="I1751" t="str">
        <f t="shared" si="81"/>
        <v>Hagelin, John(L)</v>
      </c>
      <c r="J1751" t="s">
        <v>237</v>
      </c>
      <c r="K1751" t="b">
        <v>0</v>
      </c>
      <c r="L1751">
        <v>283</v>
      </c>
      <c r="M1751">
        <v>185726</v>
      </c>
      <c r="N1751">
        <v>20171015</v>
      </c>
      <c r="O1751" t="s">
        <v>19</v>
      </c>
      <c r="P1751" t="str">
        <f>IF(VLOOKUP(A1751,'national-winners'!$A$2:$B$13,2,0)=H1751,"W","L")</f>
        <v>L</v>
      </c>
      <c r="Q1751">
        <f>MATCH(C1751,'state-winning-votes'!A:A,0)</f>
        <v>10</v>
      </c>
      <c r="R1751">
        <f>MATCH(A1751,'state-winning-votes'!$A$2:$L$2,0)</f>
        <v>7</v>
      </c>
      <c r="S1751" cm="1">
        <f t="array" ref="S1751">INDEX('state-winning-votes'!$A$1:$L$53,$Q1751,$R1751)</f>
        <v>158220</v>
      </c>
      <c r="T1751">
        <f>INDEX('state-winning-votes'!$A$1:$L$53,MATCH($C1751,'state-winning-votes'!$A:$A,0),MATCH($A1751,'state-winning-votes'!$A$2:$L$2,0))</f>
        <v>158220</v>
      </c>
      <c r="U1751" t="str">
        <f t="shared" si="82"/>
        <v>Clinton, Bill</v>
      </c>
      <c r="V1751" t="str">
        <f>_xlfn.XLOOKUP(INDEX('state-winning-votes'!$A$1:$L$53,MATCH($C1751,'state-winning-votes'!$A:$A,0),MATCH($A1751,'state-winning-votes'!$A$2:$L$2,0)),$L:$L,$H:$H)</f>
        <v>Clinton, Bill</v>
      </c>
      <c r="W1751" t="str">
        <f>VLOOKUP(A1751,'national-winners'!$A$2:$B$13,2,0)</f>
        <v>Clinton, Bill</v>
      </c>
      <c r="X1751" t="str">
        <f t="shared" si="83"/>
        <v xml:space="preserve"> Bill Clinton (W)</v>
      </c>
    </row>
    <row r="1752" spans="1:24" x14ac:dyDescent="0.25">
      <c r="A1752">
        <v>1996</v>
      </c>
      <c r="B1752" t="s">
        <v>57</v>
      </c>
      <c r="C1752" t="s">
        <v>58</v>
      </c>
      <c r="D1752">
        <v>11</v>
      </c>
      <c r="E1752">
        <v>53</v>
      </c>
      <c r="F1752">
        <v>55</v>
      </c>
      <c r="G1752" t="s">
        <v>16</v>
      </c>
      <c r="H1752" t="s">
        <v>284</v>
      </c>
      <c r="I1752" t="str">
        <f t="shared" si="81"/>
        <v>Harris, James(L)</v>
      </c>
      <c r="J1752" t="s">
        <v>37</v>
      </c>
      <c r="K1752" t="b">
        <v>0</v>
      </c>
      <c r="L1752">
        <v>257</v>
      </c>
      <c r="M1752">
        <v>185726</v>
      </c>
      <c r="N1752">
        <v>20171015</v>
      </c>
      <c r="O1752" t="s">
        <v>19</v>
      </c>
      <c r="P1752" t="str">
        <f>IF(VLOOKUP(A1752,'national-winners'!$A$2:$B$13,2,0)=H1752,"W","L")</f>
        <v>L</v>
      </c>
      <c r="Q1752">
        <f>MATCH(C1752,'state-winning-votes'!A:A,0)</f>
        <v>10</v>
      </c>
      <c r="R1752">
        <f>MATCH(A1752,'state-winning-votes'!$A$2:$L$2,0)</f>
        <v>7</v>
      </c>
      <c r="S1752" cm="1">
        <f t="array" ref="S1752">INDEX('state-winning-votes'!$A$1:$L$53,$Q1752,$R1752)</f>
        <v>158220</v>
      </c>
      <c r="T1752">
        <f>INDEX('state-winning-votes'!$A$1:$L$53,MATCH($C1752,'state-winning-votes'!$A:$A,0),MATCH($A1752,'state-winning-votes'!$A$2:$L$2,0))</f>
        <v>158220</v>
      </c>
      <c r="U1752" t="str">
        <f t="shared" si="82"/>
        <v>Clinton, Bill</v>
      </c>
      <c r="V1752" t="str">
        <f>_xlfn.XLOOKUP(INDEX('state-winning-votes'!$A$1:$L$53,MATCH($C1752,'state-winning-votes'!$A:$A,0),MATCH($A1752,'state-winning-votes'!$A$2:$L$2,0)),$L:$L,$H:$H)</f>
        <v>Clinton, Bill</v>
      </c>
      <c r="W1752" t="str">
        <f>VLOOKUP(A1752,'national-winners'!$A$2:$B$13,2,0)</f>
        <v>Clinton, Bill</v>
      </c>
      <c r="X1752" t="str">
        <f t="shared" si="83"/>
        <v xml:space="preserve"> Bill Clinton (W)</v>
      </c>
    </row>
    <row r="1753" spans="1:24" x14ac:dyDescent="0.25">
      <c r="A1753">
        <v>1996</v>
      </c>
      <c r="B1753" t="s">
        <v>60</v>
      </c>
      <c r="C1753" t="s">
        <v>61</v>
      </c>
      <c r="D1753">
        <v>12</v>
      </c>
      <c r="E1753">
        <v>59</v>
      </c>
      <c r="F1753">
        <v>43</v>
      </c>
      <c r="G1753" t="s">
        <v>16</v>
      </c>
      <c r="H1753" t="s">
        <v>230</v>
      </c>
      <c r="I1753" t="str">
        <f t="shared" si="81"/>
        <v>Clinton, Bill(W)</v>
      </c>
      <c r="J1753" t="s">
        <v>18</v>
      </c>
      <c r="K1753" t="b">
        <v>0</v>
      </c>
      <c r="L1753">
        <v>2546870</v>
      </c>
      <c r="M1753">
        <v>5303154</v>
      </c>
      <c r="N1753">
        <v>20171015</v>
      </c>
      <c r="O1753" t="s">
        <v>19</v>
      </c>
      <c r="P1753" t="str">
        <f>IF(VLOOKUP(A1753,'national-winners'!$A$2:$B$13,2,0)=H1753,"W","L")</f>
        <v>W</v>
      </c>
      <c r="Q1753">
        <f>MATCH(C1753,'state-winning-votes'!A:A,0)</f>
        <v>12</v>
      </c>
      <c r="R1753">
        <f>MATCH(A1753,'state-winning-votes'!$A$2:$L$2,0)</f>
        <v>7</v>
      </c>
      <c r="S1753" cm="1">
        <f t="array" ref="S1753">INDEX('state-winning-votes'!$A$1:$L$53,$Q1753,$R1753)</f>
        <v>2546870</v>
      </c>
      <c r="T1753">
        <f>INDEX('state-winning-votes'!$A$1:$L$53,MATCH($C1753,'state-winning-votes'!$A:$A,0),MATCH($A1753,'state-winning-votes'!$A$2:$L$2,0))</f>
        <v>2546870</v>
      </c>
      <c r="U1753" t="str">
        <f t="shared" si="82"/>
        <v>Clinton, Bill</v>
      </c>
      <c r="V1753" t="str">
        <f>_xlfn.XLOOKUP(INDEX('state-winning-votes'!$A$1:$L$53,MATCH($C1753,'state-winning-votes'!$A:$A,0),MATCH($A1753,'state-winning-votes'!$A$2:$L$2,0)),$L:$L,$H:$H)</f>
        <v>Clinton, Bill</v>
      </c>
      <c r="W1753" t="str">
        <f>VLOOKUP(A1753,'national-winners'!$A$2:$B$13,2,0)</f>
        <v>Clinton, Bill</v>
      </c>
      <c r="X1753" t="str">
        <f t="shared" si="83"/>
        <v xml:space="preserve"> Bill Clinton (W)</v>
      </c>
    </row>
    <row r="1754" spans="1:24" x14ac:dyDescent="0.25">
      <c r="A1754">
        <v>1996</v>
      </c>
      <c r="B1754" t="s">
        <v>60</v>
      </c>
      <c r="C1754" t="s">
        <v>61</v>
      </c>
      <c r="D1754">
        <v>12</v>
      </c>
      <c r="E1754">
        <v>59</v>
      </c>
      <c r="F1754">
        <v>43</v>
      </c>
      <c r="G1754" t="s">
        <v>16</v>
      </c>
      <c r="H1754" t="s">
        <v>270</v>
      </c>
      <c r="I1754" t="str">
        <f t="shared" si="81"/>
        <v>Dole, Robert(L)</v>
      </c>
      <c r="J1754" t="s">
        <v>21</v>
      </c>
      <c r="K1754" t="b">
        <v>0</v>
      </c>
      <c r="L1754">
        <v>2244536</v>
      </c>
      <c r="M1754">
        <v>5303154</v>
      </c>
      <c r="N1754">
        <v>20171015</v>
      </c>
      <c r="O1754" t="s">
        <v>19</v>
      </c>
      <c r="P1754" t="str">
        <f>IF(VLOOKUP(A1754,'national-winners'!$A$2:$B$13,2,0)=H1754,"W","L")</f>
        <v>L</v>
      </c>
      <c r="Q1754">
        <f>MATCH(C1754,'state-winning-votes'!A:A,0)</f>
        <v>12</v>
      </c>
      <c r="R1754">
        <f>MATCH(A1754,'state-winning-votes'!$A$2:$L$2,0)</f>
        <v>7</v>
      </c>
      <c r="S1754" cm="1">
        <f t="array" ref="S1754">INDEX('state-winning-votes'!$A$1:$L$53,$Q1754,$R1754)</f>
        <v>2546870</v>
      </c>
      <c r="T1754">
        <f>INDEX('state-winning-votes'!$A$1:$L$53,MATCH($C1754,'state-winning-votes'!$A:$A,0),MATCH($A1754,'state-winning-votes'!$A$2:$L$2,0))</f>
        <v>2546870</v>
      </c>
      <c r="U1754" t="str">
        <f t="shared" si="82"/>
        <v>Clinton, Bill</v>
      </c>
      <c r="V1754" t="str">
        <f>_xlfn.XLOOKUP(INDEX('state-winning-votes'!$A$1:$L$53,MATCH($C1754,'state-winning-votes'!$A:$A,0),MATCH($A1754,'state-winning-votes'!$A$2:$L$2,0)),$L:$L,$H:$H)</f>
        <v>Clinton, Bill</v>
      </c>
      <c r="W1754" t="str">
        <f>VLOOKUP(A1754,'national-winners'!$A$2:$B$13,2,0)</f>
        <v>Clinton, Bill</v>
      </c>
      <c r="X1754" t="str">
        <f t="shared" si="83"/>
        <v xml:space="preserve"> Bill Clinton (W)</v>
      </c>
    </row>
    <row r="1755" spans="1:24" x14ac:dyDescent="0.25">
      <c r="A1755">
        <v>1996</v>
      </c>
      <c r="B1755" t="s">
        <v>60</v>
      </c>
      <c r="C1755" t="s">
        <v>61</v>
      </c>
      <c r="D1755">
        <v>12</v>
      </c>
      <c r="E1755">
        <v>59</v>
      </c>
      <c r="F1755">
        <v>43</v>
      </c>
      <c r="G1755" t="s">
        <v>16</v>
      </c>
      <c r="H1755" t="s">
        <v>231</v>
      </c>
      <c r="I1755" t="str">
        <f t="shared" si="81"/>
        <v>Perot, Ross(L)</v>
      </c>
      <c r="J1755" t="s">
        <v>272</v>
      </c>
      <c r="K1755" t="b">
        <v>0</v>
      </c>
      <c r="L1755">
        <v>483870</v>
      </c>
      <c r="M1755">
        <v>5303154</v>
      </c>
      <c r="N1755">
        <v>20171015</v>
      </c>
      <c r="O1755" t="s">
        <v>19</v>
      </c>
      <c r="P1755" t="str">
        <f>IF(VLOOKUP(A1755,'national-winners'!$A$2:$B$13,2,0)=H1755,"W","L")</f>
        <v>L</v>
      </c>
      <c r="Q1755">
        <f>MATCH(C1755,'state-winning-votes'!A:A,0)</f>
        <v>12</v>
      </c>
      <c r="R1755">
        <f>MATCH(A1755,'state-winning-votes'!$A$2:$L$2,0)</f>
        <v>7</v>
      </c>
      <c r="S1755" cm="1">
        <f t="array" ref="S1755">INDEX('state-winning-votes'!$A$1:$L$53,$Q1755,$R1755)</f>
        <v>2546870</v>
      </c>
      <c r="T1755">
        <f>INDEX('state-winning-votes'!$A$1:$L$53,MATCH($C1755,'state-winning-votes'!$A:$A,0),MATCH($A1755,'state-winning-votes'!$A$2:$L$2,0))</f>
        <v>2546870</v>
      </c>
      <c r="U1755" t="str">
        <f t="shared" si="82"/>
        <v>Clinton, Bill</v>
      </c>
      <c r="V1755" t="str">
        <f>_xlfn.XLOOKUP(INDEX('state-winning-votes'!$A$1:$L$53,MATCH($C1755,'state-winning-votes'!$A:$A,0),MATCH($A1755,'state-winning-votes'!$A$2:$L$2,0)),$L:$L,$H:$H)</f>
        <v>Clinton, Bill</v>
      </c>
      <c r="W1755" t="str">
        <f>VLOOKUP(A1755,'national-winners'!$A$2:$B$13,2,0)</f>
        <v>Clinton, Bill</v>
      </c>
      <c r="X1755" t="str">
        <f t="shared" si="83"/>
        <v xml:space="preserve"> Bill Clinton (W)</v>
      </c>
    </row>
    <row r="1756" spans="1:24" x14ac:dyDescent="0.25">
      <c r="A1756">
        <v>1996</v>
      </c>
      <c r="B1756" t="s">
        <v>60</v>
      </c>
      <c r="C1756" t="s">
        <v>61</v>
      </c>
      <c r="D1756">
        <v>12</v>
      </c>
      <c r="E1756">
        <v>59</v>
      </c>
      <c r="F1756">
        <v>43</v>
      </c>
      <c r="G1756" t="s">
        <v>16</v>
      </c>
      <c r="H1756" t="s">
        <v>271</v>
      </c>
      <c r="I1756" t="str">
        <f t="shared" si="81"/>
        <v>Browne, Harry(L)</v>
      </c>
      <c r="J1756" t="s">
        <v>29</v>
      </c>
      <c r="K1756" t="b">
        <v>0</v>
      </c>
      <c r="L1756">
        <v>23326</v>
      </c>
      <c r="M1756">
        <v>5303154</v>
      </c>
      <c r="N1756">
        <v>20171015</v>
      </c>
      <c r="O1756" t="s">
        <v>19</v>
      </c>
      <c r="P1756" t="str">
        <f>IF(VLOOKUP(A1756,'national-winners'!$A$2:$B$13,2,0)=H1756,"W","L")</f>
        <v>L</v>
      </c>
      <c r="Q1756">
        <f>MATCH(C1756,'state-winning-votes'!A:A,0)</f>
        <v>12</v>
      </c>
      <c r="R1756">
        <f>MATCH(A1756,'state-winning-votes'!$A$2:$L$2,0)</f>
        <v>7</v>
      </c>
      <c r="S1756" cm="1">
        <f t="array" ref="S1756">INDEX('state-winning-votes'!$A$1:$L$53,$Q1756,$R1756)</f>
        <v>2546870</v>
      </c>
      <c r="T1756">
        <f>INDEX('state-winning-votes'!$A$1:$L$53,MATCH($C1756,'state-winning-votes'!$A:$A,0),MATCH($A1756,'state-winning-votes'!$A$2:$L$2,0))</f>
        <v>2546870</v>
      </c>
      <c r="U1756" t="str">
        <f t="shared" si="82"/>
        <v>Clinton, Bill</v>
      </c>
      <c r="V1756" t="str">
        <f>_xlfn.XLOOKUP(INDEX('state-winning-votes'!$A$1:$L$53,MATCH($C1756,'state-winning-votes'!$A:$A,0),MATCH($A1756,'state-winning-votes'!$A$2:$L$2,0)),$L:$L,$H:$H)</f>
        <v>Clinton, Bill</v>
      </c>
      <c r="W1756" t="str">
        <f>VLOOKUP(A1756,'national-winners'!$A$2:$B$13,2,0)</f>
        <v>Clinton, Bill</v>
      </c>
      <c r="X1756" t="str">
        <f t="shared" si="83"/>
        <v xml:space="preserve"> Bill Clinton (W)</v>
      </c>
    </row>
    <row r="1757" spans="1:24" x14ac:dyDescent="0.25">
      <c r="A1757">
        <v>1996</v>
      </c>
      <c r="B1757" t="s">
        <v>60</v>
      </c>
      <c r="C1757" t="s">
        <v>61</v>
      </c>
      <c r="D1757">
        <v>12</v>
      </c>
      <c r="E1757">
        <v>59</v>
      </c>
      <c r="F1757">
        <v>43</v>
      </c>
      <c r="G1757" t="s">
        <v>16</v>
      </c>
      <c r="I1757" t="str">
        <f t="shared" si="81"/>
        <v>(L)</v>
      </c>
      <c r="K1757" t="b">
        <v>1</v>
      </c>
      <c r="L1757">
        <v>4552</v>
      </c>
      <c r="M1757">
        <v>5303154</v>
      </c>
      <c r="N1757">
        <v>20171015</v>
      </c>
      <c r="O1757" t="s">
        <v>19</v>
      </c>
      <c r="P1757" t="str">
        <f>IF(VLOOKUP(A1757,'national-winners'!$A$2:$B$13,2,0)=H1757,"W","L")</f>
        <v>L</v>
      </c>
      <c r="Q1757">
        <f>MATCH(C1757,'state-winning-votes'!A:A,0)</f>
        <v>12</v>
      </c>
      <c r="R1757">
        <f>MATCH(A1757,'state-winning-votes'!$A$2:$L$2,0)</f>
        <v>7</v>
      </c>
      <c r="S1757" cm="1">
        <f t="array" ref="S1757">INDEX('state-winning-votes'!$A$1:$L$53,$Q1757,$R1757)</f>
        <v>2546870</v>
      </c>
      <c r="T1757">
        <f>INDEX('state-winning-votes'!$A$1:$L$53,MATCH($C1757,'state-winning-votes'!$A:$A,0),MATCH($A1757,'state-winning-votes'!$A$2:$L$2,0))</f>
        <v>2546870</v>
      </c>
      <c r="U1757" t="str">
        <f t="shared" si="82"/>
        <v>Clinton, Bill</v>
      </c>
      <c r="V1757" t="str">
        <f>_xlfn.XLOOKUP(INDEX('state-winning-votes'!$A$1:$L$53,MATCH($C1757,'state-winning-votes'!$A:$A,0),MATCH($A1757,'state-winning-votes'!$A$2:$L$2,0)),$L:$L,$H:$H)</f>
        <v>Clinton, Bill</v>
      </c>
      <c r="W1757" t="str">
        <f>VLOOKUP(A1757,'national-winners'!$A$2:$B$13,2,0)</f>
        <v>Clinton, Bill</v>
      </c>
      <c r="X1757" t="str">
        <f t="shared" si="83"/>
        <v xml:space="preserve"> Bill Clinton (W)</v>
      </c>
    </row>
    <row r="1758" spans="1:24" x14ac:dyDescent="0.25">
      <c r="A1758">
        <v>1996</v>
      </c>
      <c r="B1758" t="s">
        <v>62</v>
      </c>
      <c r="C1758" t="s">
        <v>63</v>
      </c>
      <c r="D1758">
        <v>13</v>
      </c>
      <c r="E1758">
        <v>58</v>
      </c>
      <c r="F1758">
        <v>44</v>
      </c>
      <c r="G1758" t="s">
        <v>16</v>
      </c>
      <c r="H1758" t="s">
        <v>270</v>
      </c>
      <c r="I1758" t="str">
        <f t="shared" si="81"/>
        <v>Dole, Robert(L)</v>
      </c>
      <c r="J1758" t="s">
        <v>21</v>
      </c>
      <c r="K1758" t="b">
        <v>0</v>
      </c>
      <c r="L1758">
        <v>1080843</v>
      </c>
      <c r="M1758">
        <v>2298899</v>
      </c>
      <c r="N1758">
        <v>20171015</v>
      </c>
      <c r="O1758" t="s">
        <v>19</v>
      </c>
      <c r="P1758" t="str">
        <f>IF(VLOOKUP(A1758,'national-winners'!$A$2:$B$13,2,0)=H1758,"W","L")</f>
        <v>L</v>
      </c>
      <c r="Q1758">
        <f>MATCH(C1758,'state-winning-votes'!A:A,0)</f>
        <v>13</v>
      </c>
      <c r="R1758">
        <f>MATCH(A1758,'state-winning-votes'!$A$2:$L$2,0)</f>
        <v>7</v>
      </c>
      <c r="S1758" cm="1">
        <f t="array" ref="S1758">INDEX('state-winning-votes'!$A$1:$L$53,$Q1758,$R1758)</f>
        <v>1080843</v>
      </c>
      <c r="T1758">
        <f>INDEX('state-winning-votes'!$A$1:$L$53,MATCH($C1758,'state-winning-votes'!$A:$A,0),MATCH($A1758,'state-winning-votes'!$A$2:$L$2,0))</f>
        <v>1080843</v>
      </c>
      <c r="U1758" t="str">
        <f t="shared" si="82"/>
        <v>Dole, Robert</v>
      </c>
      <c r="V1758" t="str">
        <f>_xlfn.XLOOKUP(INDEX('state-winning-votes'!$A$1:$L$53,MATCH($C1758,'state-winning-votes'!$A:$A,0),MATCH($A1758,'state-winning-votes'!$A$2:$L$2,0)),$L:$L,$H:$H)</f>
        <v>Dole, Robert</v>
      </c>
      <c r="W1758" t="str">
        <f>VLOOKUP(A1758,'national-winners'!$A$2:$B$13,2,0)</f>
        <v>Clinton, Bill</v>
      </c>
      <c r="X1758" t="str">
        <f t="shared" si="83"/>
        <v xml:space="preserve"> Robert Dole (W)</v>
      </c>
    </row>
    <row r="1759" spans="1:24" x14ac:dyDescent="0.25">
      <c r="A1759">
        <v>1996</v>
      </c>
      <c r="B1759" t="s">
        <v>62</v>
      </c>
      <c r="C1759" t="s">
        <v>63</v>
      </c>
      <c r="D1759">
        <v>13</v>
      </c>
      <c r="E1759">
        <v>58</v>
      </c>
      <c r="F1759">
        <v>44</v>
      </c>
      <c r="G1759" t="s">
        <v>16</v>
      </c>
      <c r="H1759" t="s">
        <v>230</v>
      </c>
      <c r="I1759" t="str">
        <f t="shared" si="81"/>
        <v>Clinton, Bill(W)</v>
      </c>
      <c r="J1759" t="s">
        <v>18</v>
      </c>
      <c r="K1759" t="b">
        <v>0</v>
      </c>
      <c r="L1759">
        <v>1053849</v>
      </c>
      <c r="M1759">
        <v>2298899</v>
      </c>
      <c r="N1759">
        <v>20171015</v>
      </c>
      <c r="O1759" t="s">
        <v>19</v>
      </c>
      <c r="P1759" t="str">
        <f>IF(VLOOKUP(A1759,'national-winners'!$A$2:$B$13,2,0)=H1759,"W","L")</f>
        <v>W</v>
      </c>
      <c r="Q1759">
        <f>MATCH(C1759,'state-winning-votes'!A:A,0)</f>
        <v>13</v>
      </c>
      <c r="R1759">
        <f>MATCH(A1759,'state-winning-votes'!$A$2:$L$2,0)</f>
        <v>7</v>
      </c>
      <c r="S1759" cm="1">
        <f t="array" ref="S1759">INDEX('state-winning-votes'!$A$1:$L$53,$Q1759,$R1759)</f>
        <v>1080843</v>
      </c>
      <c r="T1759">
        <f>INDEX('state-winning-votes'!$A$1:$L$53,MATCH($C1759,'state-winning-votes'!$A:$A,0),MATCH($A1759,'state-winning-votes'!$A$2:$L$2,0))</f>
        <v>1080843</v>
      </c>
      <c r="U1759" t="str">
        <f t="shared" si="82"/>
        <v>Dole, Robert</v>
      </c>
      <c r="V1759" t="str">
        <f>_xlfn.XLOOKUP(INDEX('state-winning-votes'!$A$1:$L$53,MATCH($C1759,'state-winning-votes'!$A:$A,0),MATCH($A1759,'state-winning-votes'!$A$2:$L$2,0)),$L:$L,$H:$H)</f>
        <v>Dole, Robert</v>
      </c>
      <c r="W1759" t="str">
        <f>VLOOKUP(A1759,'national-winners'!$A$2:$B$13,2,0)</f>
        <v>Clinton, Bill</v>
      </c>
      <c r="X1759" t="str">
        <f t="shared" si="83"/>
        <v xml:space="preserve"> Robert Dole (W)</v>
      </c>
    </row>
    <row r="1760" spans="1:24" x14ac:dyDescent="0.25">
      <c r="A1760">
        <v>1996</v>
      </c>
      <c r="B1760" t="s">
        <v>62</v>
      </c>
      <c r="C1760" t="s">
        <v>63</v>
      </c>
      <c r="D1760">
        <v>13</v>
      </c>
      <c r="E1760">
        <v>58</v>
      </c>
      <c r="F1760">
        <v>44</v>
      </c>
      <c r="G1760" t="s">
        <v>16</v>
      </c>
      <c r="H1760" t="s">
        <v>231</v>
      </c>
      <c r="I1760" t="str">
        <f t="shared" si="81"/>
        <v>Perot, Ross(L)</v>
      </c>
      <c r="J1760" t="s">
        <v>272</v>
      </c>
      <c r="K1760" t="b">
        <v>0</v>
      </c>
      <c r="L1760">
        <v>146337</v>
      </c>
      <c r="M1760">
        <v>2298899</v>
      </c>
      <c r="N1760">
        <v>20171015</v>
      </c>
      <c r="O1760" t="s">
        <v>19</v>
      </c>
      <c r="P1760" t="str">
        <f>IF(VLOOKUP(A1760,'national-winners'!$A$2:$B$13,2,0)=H1760,"W","L")</f>
        <v>L</v>
      </c>
      <c r="Q1760">
        <f>MATCH(C1760,'state-winning-votes'!A:A,0)</f>
        <v>13</v>
      </c>
      <c r="R1760">
        <f>MATCH(A1760,'state-winning-votes'!$A$2:$L$2,0)</f>
        <v>7</v>
      </c>
      <c r="S1760" cm="1">
        <f t="array" ref="S1760">INDEX('state-winning-votes'!$A$1:$L$53,$Q1760,$R1760)</f>
        <v>1080843</v>
      </c>
      <c r="T1760">
        <f>INDEX('state-winning-votes'!$A$1:$L$53,MATCH($C1760,'state-winning-votes'!$A:$A,0),MATCH($A1760,'state-winning-votes'!$A$2:$L$2,0))</f>
        <v>1080843</v>
      </c>
      <c r="U1760" t="str">
        <f t="shared" si="82"/>
        <v>Dole, Robert</v>
      </c>
      <c r="V1760" t="str">
        <f>_xlfn.XLOOKUP(INDEX('state-winning-votes'!$A$1:$L$53,MATCH($C1760,'state-winning-votes'!$A:$A,0),MATCH($A1760,'state-winning-votes'!$A$2:$L$2,0)),$L:$L,$H:$H)</f>
        <v>Dole, Robert</v>
      </c>
      <c r="W1760" t="str">
        <f>VLOOKUP(A1760,'national-winners'!$A$2:$B$13,2,0)</f>
        <v>Clinton, Bill</v>
      </c>
      <c r="X1760" t="str">
        <f t="shared" si="83"/>
        <v xml:space="preserve"> Robert Dole (W)</v>
      </c>
    </row>
    <row r="1761" spans="1:24" x14ac:dyDescent="0.25">
      <c r="A1761">
        <v>1996</v>
      </c>
      <c r="B1761" t="s">
        <v>62</v>
      </c>
      <c r="C1761" t="s">
        <v>63</v>
      </c>
      <c r="D1761">
        <v>13</v>
      </c>
      <c r="E1761">
        <v>58</v>
      </c>
      <c r="F1761">
        <v>44</v>
      </c>
      <c r="G1761" t="s">
        <v>16</v>
      </c>
      <c r="H1761" t="s">
        <v>271</v>
      </c>
      <c r="I1761" t="str">
        <f t="shared" si="81"/>
        <v>Browne, Harry(L)</v>
      </c>
      <c r="J1761" t="s">
        <v>29</v>
      </c>
      <c r="K1761" t="b">
        <v>0</v>
      </c>
      <c r="L1761">
        <v>17870</v>
      </c>
      <c r="M1761">
        <v>2298899</v>
      </c>
      <c r="N1761">
        <v>20171015</v>
      </c>
      <c r="O1761" t="s">
        <v>19</v>
      </c>
      <c r="P1761" t="str">
        <f>IF(VLOOKUP(A1761,'national-winners'!$A$2:$B$13,2,0)=H1761,"W","L")</f>
        <v>L</v>
      </c>
      <c r="Q1761">
        <f>MATCH(C1761,'state-winning-votes'!A:A,0)</f>
        <v>13</v>
      </c>
      <c r="R1761">
        <f>MATCH(A1761,'state-winning-votes'!$A$2:$L$2,0)</f>
        <v>7</v>
      </c>
      <c r="S1761" cm="1">
        <f t="array" ref="S1761">INDEX('state-winning-votes'!$A$1:$L$53,$Q1761,$R1761)</f>
        <v>1080843</v>
      </c>
      <c r="T1761">
        <f>INDEX('state-winning-votes'!$A$1:$L$53,MATCH($C1761,'state-winning-votes'!$A:$A,0),MATCH($A1761,'state-winning-votes'!$A$2:$L$2,0))</f>
        <v>1080843</v>
      </c>
      <c r="U1761" t="str">
        <f t="shared" si="82"/>
        <v>Dole, Robert</v>
      </c>
      <c r="V1761" t="str">
        <f>_xlfn.XLOOKUP(INDEX('state-winning-votes'!$A$1:$L$53,MATCH($C1761,'state-winning-votes'!$A:$A,0),MATCH($A1761,'state-winning-votes'!$A$2:$L$2,0)),$L:$L,$H:$H)</f>
        <v>Dole, Robert</v>
      </c>
      <c r="W1761" t="str">
        <f>VLOOKUP(A1761,'national-winners'!$A$2:$B$13,2,0)</f>
        <v>Clinton, Bill</v>
      </c>
      <c r="X1761" t="str">
        <f t="shared" si="83"/>
        <v xml:space="preserve"> Robert Dole (W)</v>
      </c>
    </row>
    <row r="1762" spans="1:24" x14ac:dyDescent="0.25">
      <c r="A1762">
        <v>1996</v>
      </c>
      <c r="B1762" t="s">
        <v>64</v>
      </c>
      <c r="C1762" t="s">
        <v>65</v>
      </c>
      <c r="D1762">
        <v>15</v>
      </c>
      <c r="E1762">
        <v>95</v>
      </c>
      <c r="F1762">
        <v>82</v>
      </c>
      <c r="G1762" t="s">
        <v>16</v>
      </c>
      <c r="H1762" t="s">
        <v>230</v>
      </c>
      <c r="I1762" t="str">
        <f t="shared" si="81"/>
        <v>Clinton, Bill(W)</v>
      </c>
      <c r="J1762" t="s">
        <v>18</v>
      </c>
      <c r="K1762" t="b">
        <v>0</v>
      </c>
      <c r="L1762">
        <v>205012</v>
      </c>
      <c r="M1762">
        <v>360120</v>
      </c>
      <c r="N1762">
        <v>20171015</v>
      </c>
      <c r="O1762" t="s">
        <v>19</v>
      </c>
      <c r="P1762" t="str">
        <f>IF(VLOOKUP(A1762,'national-winners'!$A$2:$B$13,2,0)=H1762,"W","L")</f>
        <v>W</v>
      </c>
      <c r="Q1762">
        <f>MATCH(C1762,'state-winning-votes'!A:A,0)</f>
        <v>14</v>
      </c>
      <c r="R1762">
        <f>MATCH(A1762,'state-winning-votes'!$A$2:$L$2,0)</f>
        <v>7</v>
      </c>
      <c r="S1762" cm="1">
        <f t="array" ref="S1762">INDEX('state-winning-votes'!$A$1:$L$53,$Q1762,$R1762)</f>
        <v>205012</v>
      </c>
      <c r="T1762">
        <f>INDEX('state-winning-votes'!$A$1:$L$53,MATCH($C1762,'state-winning-votes'!$A:$A,0),MATCH($A1762,'state-winning-votes'!$A$2:$L$2,0))</f>
        <v>205012</v>
      </c>
      <c r="U1762" t="str">
        <f t="shared" si="82"/>
        <v>Clinton, Bill</v>
      </c>
      <c r="V1762" t="str">
        <f>_xlfn.XLOOKUP(INDEX('state-winning-votes'!$A$1:$L$53,MATCH($C1762,'state-winning-votes'!$A:$A,0),MATCH($A1762,'state-winning-votes'!$A$2:$L$2,0)),$L:$L,$H:$H)</f>
        <v>Clinton, Bill</v>
      </c>
      <c r="W1762" t="str">
        <f>VLOOKUP(A1762,'national-winners'!$A$2:$B$13,2,0)</f>
        <v>Clinton, Bill</v>
      </c>
      <c r="X1762" t="str">
        <f t="shared" si="83"/>
        <v xml:space="preserve"> Bill Clinton (W)</v>
      </c>
    </row>
    <row r="1763" spans="1:24" x14ac:dyDescent="0.25">
      <c r="A1763">
        <v>1996</v>
      </c>
      <c r="B1763" t="s">
        <v>64</v>
      </c>
      <c r="C1763" t="s">
        <v>65</v>
      </c>
      <c r="D1763">
        <v>15</v>
      </c>
      <c r="E1763">
        <v>95</v>
      </c>
      <c r="F1763">
        <v>82</v>
      </c>
      <c r="G1763" t="s">
        <v>16</v>
      </c>
      <c r="H1763" t="s">
        <v>270</v>
      </c>
      <c r="I1763" t="str">
        <f t="shared" si="81"/>
        <v>Dole, Robert(L)</v>
      </c>
      <c r="J1763" t="s">
        <v>21</v>
      </c>
      <c r="K1763" t="b">
        <v>0</v>
      </c>
      <c r="L1763">
        <v>113943</v>
      </c>
      <c r="M1763">
        <v>360120</v>
      </c>
      <c r="N1763">
        <v>20171015</v>
      </c>
      <c r="O1763" t="s">
        <v>19</v>
      </c>
      <c r="P1763" t="str">
        <f>IF(VLOOKUP(A1763,'national-winners'!$A$2:$B$13,2,0)=H1763,"W","L")</f>
        <v>L</v>
      </c>
      <c r="Q1763">
        <f>MATCH(C1763,'state-winning-votes'!A:A,0)</f>
        <v>14</v>
      </c>
      <c r="R1763">
        <f>MATCH(A1763,'state-winning-votes'!$A$2:$L$2,0)</f>
        <v>7</v>
      </c>
      <c r="S1763" cm="1">
        <f t="array" ref="S1763">INDEX('state-winning-votes'!$A$1:$L$53,$Q1763,$R1763)</f>
        <v>205012</v>
      </c>
      <c r="T1763">
        <f>INDEX('state-winning-votes'!$A$1:$L$53,MATCH($C1763,'state-winning-votes'!$A:$A,0),MATCH($A1763,'state-winning-votes'!$A$2:$L$2,0))</f>
        <v>205012</v>
      </c>
      <c r="U1763" t="str">
        <f t="shared" si="82"/>
        <v>Clinton, Bill</v>
      </c>
      <c r="V1763" t="str">
        <f>_xlfn.XLOOKUP(INDEX('state-winning-votes'!$A$1:$L$53,MATCH($C1763,'state-winning-votes'!$A:$A,0),MATCH($A1763,'state-winning-votes'!$A$2:$L$2,0)),$L:$L,$H:$H)</f>
        <v>Clinton, Bill</v>
      </c>
      <c r="W1763" t="str">
        <f>VLOOKUP(A1763,'national-winners'!$A$2:$B$13,2,0)</f>
        <v>Clinton, Bill</v>
      </c>
      <c r="X1763" t="str">
        <f t="shared" si="83"/>
        <v xml:space="preserve"> Bill Clinton (W)</v>
      </c>
    </row>
    <row r="1764" spans="1:24" x14ac:dyDescent="0.25">
      <c r="A1764">
        <v>1996</v>
      </c>
      <c r="B1764" t="s">
        <v>64</v>
      </c>
      <c r="C1764" t="s">
        <v>65</v>
      </c>
      <c r="D1764">
        <v>15</v>
      </c>
      <c r="E1764">
        <v>95</v>
      </c>
      <c r="F1764">
        <v>82</v>
      </c>
      <c r="G1764" t="s">
        <v>16</v>
      </c>
      <c r="H1764" t="s">
        <v>231</v>
      </c>
      <c r="I1764" t="str">
        <f t="shared" si="81"/>
        <v>Perot, Ross(L)</v>
      </c>
      <c r="J1764" t="s">
        <v>272</v>
      </c>
      <c r="K1764" t="b">
        <v>0</v>
      </c>
      <c r="L1764">
        <v>27358</v>
      </c>
      <c r="M1764">
        <v>360120</v>
      </c>
      <c r="N1764">
        <v>20171015</v>
      </c>
      <c r="O1764" t="s">
        <v>19</v>
      </c>
      <c r="P1764" t="str">
        <f>IF(VLOOKUP(A1764,'national-winners'!$A$2:$B$13,2,0)=H1764,"W","L")</f>
        <v>L</v>
      </c>
      <c r="Q1764">
        <f>MATCH(C1764,'state-winning-votes'!A:A,0)</f>
        <v>14</v>
      </c>
      <c r="R1764">
        <f>MATCH(A1764,'state-winning-votes'!$A$2:$L$2,0)</f>
        <v>7</v>
      </c>
      <c r="S1764" cm="1">
        <f t="array" ref="S1764">INDEX('state-winning-votes'!$A$1:$L$53,$Q1764,$R1764)</f>
        <v>205012</v>
      </c>
      <c r="T1764">
        <f>INDEX('state-winning-votes'!$A$1:$L$53,MATCH($C1764,'state-winning-votes'!$A:$A,0),MATCH($A1764,'state-winning-votes'!$A$2:$L$2,0))</f>
        <v>205012</v>
      </c>
      <c r="U1764" t="str">
        <f t="shared" si="82"/>
        <v>Clinton, Bill</v>
      </c>
      <c r="V1764" t="str">
        <f>_xlfn.XLOOKUP(INDEX('state-winning-votes'!$A$1:$L$53,MATCH($C1764,'state-winning-votes'!$A:$A,0),MATCH($A1764,'state-winning-votes'!$A$2:$L$2,0)),$L:$L,$H:$H)</f>
        <v>Clinton, Bill</v>
      </c>
      <c r="W1764" t="str">
        <f>VLOOKUP(A1764,'national-winners'!$A$2:$B$13,2,0)</f>
        <v>Clinton, Bill</v>
      </c>
      <c r="X1764" t="str">
        <f t="shared" si="83"/>
        <v xml:space="preserve"> Bill Clinton (W)</v>
      </c>
    </row>
    <row r="1765" spans="1:24" x14ac:dyDescent="0.25">
      <c r="A1765">
        <v>1996</v>
      </c>
      <c r="B1765" t="s">
        <v>64</v>
      </c>
      <c r="C1765" t="s">
        <v>65</v>
      </c>
      <c r="D1765">
        <v>15</v>
      </c>
      <c r="E1765">
        <v>95</v>
      </c>
      <c r="F1765">
        <v>82</v>
      </c>
      <c r="G1765" t="s">
        <v>16</v>
      </c>
      <c r="H1765" t="s">
        <v>273</v>
      </c>
      <c r="I1765" t="str">
        <f t="shared" si="81"/>
        <v>Nader, Ralph(L)</v>
      </c>
      <c r="J1765" t="s">
        <v>274</v>
      </c>
      <c r="K1765" t="b">
        <v>0</v>
      </c>
      <c r="L1765">
        <v>10386</v>
      </c>
      <c r="M1765">
        <v>360120</v>
      </c>
      <c r="N1765">
        <v>20171015</v>
      </c>
      <c r="O1765" t="s">
        <v>19</v>
      </c>
      <c r="P1765" t="str">
        <f>IF(VLOOKUP(A1765,'national-winners'!$A$2:$B$13,2,0)=H1765,"W","L")</f>
        <v>L</v>
      </c>
      <c r="Q1765">
        <f>MATCH(C1765,'state-winning-votes'!A:A,0)</f>
        <v>14</v>
      </c>
      <c r="R1765">
        <f>MATCH(A1765,'state-winning-votes'!$A$2:$L$2,0)</f>
        <v>7</v>
      </c>
      <c r="S1765" cm="1">
        <f t="array" ref="S1765">INDEX('state-winning-votes'!$A$1:$L$53,$Q1765,$R1765)</f>
        <v>205012</v>
      </c>
      <c r="T1765">
        <f>INDEX('state-winning-votes'!$A$1:$L$53,MATCH($C1765,'state-winning-votes'!$A:$A,0),MATCH($A1765,'state-winning-votes'!$A$2:$L$2,0))</f>
        <v>205012</v>
      </c>
      <c r="U1765" t="str">
        <f t="shared" si="82"/>
        <v>Clinton, Bill</v>
      </c>
      <c r="V1765" t="str">
        <f>_xlfn.XLOOKUP(INDEX('state-winning-votes'!$A$1:$L$53,MATCH($C1765,'state-winning-votes'!$A:$A,0),MATCH($A1765,'state-winning-votes'!$A$2:$L$2,0)),$L:$L,$H:$H)</f>
        <v>Clinton, Bill</v>
      </c>
      <c r="W1765" t="str">
        <f>VLOOKUP(A1765,'national-winners'!$A$2:$B$13,2,0)</f>
        <v>Clinton, Bill</v>
      </c>
      <c r="X1765" t="str">
        <f t="shared" si="83"/>
        <v xml:space="preserve"> Bill Clinton (W)</v>
      </c>
    </row>
    <row r="1766" spans="1:24" x14ac:dyDescent="0.25">
      <c r="A1766">
        <v>1996</v>
      </c>
      <c r="B1766" t="s">
        <v>64</v>
      </c>
      <c r="C1766" t="s">
        <v>65</v>
      </c>
      <c r="D1766">
        <v>15</v>
      </c>
      <c r="E1766">
        <v>95</v>
      </c>
      <c r="F1766">
        <v>82</v>
      </c>
      <c r="G1766" t="s">
        <v>16</v>
      </c>
      <c r="H1766" t="s">
        <v>271</v>
      </c>
      <c r="I1766" t="str">
        <f t="shared" si="81"/>
        <v>Browne, Harry(L)</v>
      </c>
      <c r="J1766" t="s">
        <v>29</v>
      </c>
      <c r="K1766" t="b">
        <v>0</v>
      </c>
      <c r="L1766">
        <v>2493</v>
      </c>
      <c r="M1766">
        <v>360120</v>
      </c>
      <c r="N1766">
        <v>20171015</v>
      </c>
      <c r="O1766" t="s">
        <v>19</v>
      </c>
      <c r="P1766" t="str">
        <f>IF(VLOOKUP(A1766,'national-winners'!$A$2:$B$13,2,0)=H1766,"W","L")</f>
        <v>L</v>
      </c>
      <c r="Q1766">
        <f>MATCH(C1766,'state-winning-votes'!A:A,0)</f>
        <v>14</v>
      </c>
      <c r="R1766">
        <f>MATCH(A1766,'state-winning-votes'!$A$2:$L$2,0)</f>
        <v>7</v>
      </c>
      <c r="S1766" cm="1">
        <f t="array" ref="S1766">INDEX('state-winning-votes'!$A$1:$L$53,$Q1766,$R1766)</f>
        <v>205012</v>
      </c>
      <c r="T1766">
        <f>INDEX('state-winning-votes'!$A$1:$L$53,MATCH($C1766,'state-winning-votes'!$A:$A,0),MATCH($A1766,'state-winning-votes'!$A$2:$L$2,0))</f>
        <v>205012</v>
      </c>
      <c r="U1766" t="str">
        <f t="shared" si="82"/>
        <v>Clinton, Bill</v>
      </c>
      <c r="V1766" t="str">
        <f>_xlfn.XLOOKUP(INDEX('state-winning-votes'!$A$1:$L$53,MATCH($C1766,'state-winning-votes'!$A:$A,0),MATCH($A1766,'state-winning-votes'!$A$2:$L$2,0)),$L:$L,$H:$H)</f>
        <v>Clinton, Bill</v>
      </c>
      <c r="W1766" t="str">
        <f>VLOOKUP(A1766,'national-winners'!$A$2:$B$13,2,0)</f>
        <v>Clinton, Bill</v>
      </c>
      <c r="X1766" t="str">
        <f t="shared" si="83"/>
        <v xml:space="preserve"> Bill Clinton (W)</v>
      </c>
    </row>
    <row r="1767" spans="1:24" x14ac:dyDescent="0.25">
      <c r="A1767">
        <v>1996</v>
      </c>
      <c r="B1767" t="s">
        <v>64</v>
      </c>
      <c r="C1767" t="s">
        <v>65</v>
      </c>
      <c r="D1767">
        <v>15</v>
      </c>
      <c r="E1767">
        <v>95</v>
      </c>
      <c r="F1767">
        <v>82</v>
      </c>
      <c r="G1767" t="s">
        <v>16</v>
      </c>
      <c r="H1767" t="s">
        <v>236</v>
      </c>
      <c r="I1767" t="str">
        <f t="shared" si="81"/>
        <v>Hagelin, John(L)</v>
      </c>
      <c r="J1767" t="s">
        <v>237</v>
      </c>
      <c r="K1767" t="b">
        <v>0</v>
      </c>
      <c r="L1767">
        <v>570</v>
      </c>
      <c r="M1767">
        <v>360120</v>
      </c>
      <c r="N1767">
        <v>20171015</v>
      </c>
      <c r="O1767" t="s">
        <v>19</v>
      </c>
      <c r="P1767" t="str">
        <f>IF(VLOOKUP(A1767,'national-winners'!$A$2:$B$13,2,0)=H1767,"W","L")</f>
        <v>L</v>
      </c>
      <c r="Q1767">
        <f>MATCH(C1767,'state-winning-votes'!A:A,0)</f>
        <v>14</v>
      </c>
      <c r="R1767">
        <f>MATCH(A1767,'state-winning-votes'!$A$2:$L$2,0)</f>
        <v>7</v>
      </c>
      <c r="S1767" cm="1">
        <f t="array" ref="S1767">INDEX('state-winning-votes'!$A$1:$L$53,$Q1767,$R1767)</f>
        <v>205012</v>
      </c>
      <c r="T1767">
        <f>INDEX('state-winning-votes'!$A$1:$L$53,MATCH($C1767,'state-winning-votes'!$A:$A,0),MATCH($A1767,'state-winning-votes'!$A$2:$L$2,0))</f>
        <v>205012</v>
      </c>
      <c r="U1767" t="str">
        <f t="shared" si="82"/>
        <v>Clinton, Bill</v>
      </c>
      <c r="V1767" t="str">
        <f>_xlfn.XLOOKUP(INDEX('state-winning-votes'!$A$1:$L$53,MATCH($C1767,'state-winning-votes'!$A:$A,0),MATCH($A1767,'state-winning-votes'!$A$2:$L$2,0)),$L:$L,$H:$H)</f>
        <v>Clinton, Bill</v>
      </c>
      <c r="W1767" t="str">
        <f>VLOOKUP(A1767,'national-winners'!$A$2:$B$13,2,0)</f>
        <v>Clinton, Bill</v>
      </c>
      <c r="X1767" t="str">
        <f t="shared" si="83"/>
        <v xml:space="preserve"> Bill Clinton (W)</v>
      </c>
    </row>
    <row r="1768" spans="1:24" x14ac:dyDescent="0.25">
      <c r="A1768">
        <v>1996</v>
      </c>
      <c r="B1768" t="s">
        <v>64</v>
      </c>
      <c r="C1768" t="s">
        <v>65</v>
      </c>
      <c r="D1768">
        <v>15</v>
      </c>
      <c r="E1768">
        <v>95</v>
      </c>
      <c r="F1768">
        <v>82</v>
      </c>
      <c r="G1768" t="s">
        <v>16</v>
      </c>
      <c r="H1768" t="s">
        <v>238</v>
      </c>
      <c r="I1768" t="str">
        <f t="shared" si="81"/>
        <v>Phillips, Howard(L)</v>
      </c>
      <c r="J1768" t="s">
        <v>275</v>
      </c>
      <c r="K1768" t="b">
        <v>0</v>
      </c>
      <c r="L1768">
        <v>358</v>
      </c>
      <c r="M1768">
        <v>360120</v>
      </c>
      <c r="N1768">
        <v>20171015</v>
      </c>
      <c r="O1768" t="s">
        <v>19</v>
      </c>
      <c r="P1768" t="str">
        <f>IF(VLOOKUP(A1768,'national-winners'!$A$2:$B$13,2,0)=H1768,"W","L")</f>
        <v>L</v>
      </c>
      <c r="Q1768">
        <f>MATCH(C1768,'state-winning-votes'!A:A,0)</f>
        <v>14</v>
      </c>
      <c r="R1768">
        <f>MATCH(A1768,'state-winning-votes'!$A$2:$L$2,0)</f>
        <v>7</v>
      </c>
      <c r="S1768" cm="1">
        <f t="array" ref="S1768">INDEX('state-winning-votes'!$A$1:$L$53,$Q1768,$R1768)</f>
        <v>205012</v>
      </c>
      <c r="T1768">
        <f>INDEX('state-winning-votes'!$A$1:$L$53,MATCH($C1768,'state-winning-votes'!$A:$A,0),MATCH($A1768,'state-winning-votes'!$A$2:$L$2,0))</f>
        <v>205012</v>
      </c>
      <c r="U1768" t="str">
        <f t="shared" si="82"/>
        <v>Clinton, Bill</v>
      </c>
      <c r="V1768" t="str">
        <f>_xlfn.XLOOKUP(INDEX('state-winning-votes'!$A$1:$L$53,MATCH($C1768,'state-winning-votes'!$A:$A,0),MATCH($A1768,'state-winning-votes'!$A$2:$L$2,0)),$L:$L,$H:$H)</f>
        <v>Clinton, Bill</v>
      </c>
      <c r="W1768" t="str">
        <f>VLOOKUP(A1768,'national-winners'!$A$2:$B$13,2,0)</f>
        <v>Clinton, Bill</v>
      </c>
      <c r="X1768" t="str">
        <f t="shared" si="83"/>
        <v xml:space="preserve"> Bill Clinton (W)</v>
      </c>
    </row>
    <row r="1769" spans="1:24" x14ac:dyDescent="0.25">
      <c r="A1769">
        <v>1996</v>
      </c>
      <c r="B1769" t="s">
        <v>66</v>
      </c>
      <c r="C1769" t="s">
        <v>67</v>
      </c>
      <c r="D1769">
        <v>16</v>
      </c>
      <c r="E1769">
        <v>82</v>
      </c>
      <c r="F1769">
        <v>63</v>
      </c>
      <c r="G1769" t="s">
        <v>16</v>
      </c>
      <c r="H1769" t="s">
        <v>270</v>
      </c>
      <c r="I1769" t="str">
        <f t="shared" si="81"/>
        <v>Dole, Robert(L)</v>
      </c>
      <c r="J1769" t="s">
        <v>21</v>
      </c>
      <c r="K1769" t="b">
        <v>0</v>
      </c>
      <c r="L1769">
        <v>256595</v>
      </c>
      <c r="M1769">
        <v>491711</v>
      </c>
      <c r="N1769">
        <v>20171015</v>
      </c>
      <c r="O1769" t="s">
        <v>19</v>
      </c>
      <c r="P1769" t="str">
        <f>IF(VLOOKUP(A1769,'national-winners'!$A$2:$B$13,2,0)=H1769,"W","L")</f>
        <v>L</v>
      </c>
      <c r="Q1769">
        <f>MATCH(C1769,'state-winning-votes'!A:A,0)</f>
        <v>16</v>
      </c>
      <c r="R1769">
        <f>MATCH(A1769,'state-winning-votes'!$A$2:$L$2,0)</f>
        <v>7</v>
      </c>
      <c r="S1769" cm="1">
        <f t="array" ref="S1769">INDEX('state-winning-votes'!$A$1:$L$53,$Q1769,$R1769)</f>
        <v>256595</v>
      </c>
      <c r="T1769">
        <f>INDEX('state-winning-votes'!$A$1:$L$53,MATCH($C1769,'state-winning-votes'!$A:$A,0),MATCH($A1769,'state-winning-votes'!$A$2:$L$2,0))</f>
        <v>256595</v>
      </c>
      <c r="U1769" t="str">
        <f t="shared" si="82"/>
        <v>Dole, Robert</v>
      </c>
      <c r="V1769" t="str">
        <f>_xlfn.XLOOKUP(INDEX('state-winning-votes'!$A$1:$L$53,MATCH($C1769,'state-winning-votes'!$A:$A,0),MATCH($A1769,'state-winning-votes'!$A$2:$L$2,0)),$L:$L,$H:$H)</f>
        <v>Dole, Robert</v>
      </c>
      <c r="W1769" t="str">
        <f>VLOOKUP(A1769,'national-winners'!$A$2:$B$13,2,0)</f>
        <v>Clinton, Bill</v>
      </c>
      <c r="X1769" t="str">
        <f t="shared" si="83"/>
        <v xml:space="preserve"> Robert Dole (W)</v>
      </c>
    </row>
    <row r="1770" spans="1:24" x14ac:dyDescent="0.25">
      <c r="A1770">
        <v>1996</v>
      </c>
      <c r="B1770" t="s">
        <v>66</v>
      </c>
      <c r="C1770" t="s">
        <v>67</v>
      </c>
      <c r="D1770">
        <v>16</v>
      </c>
      <c r="E1770">
        <v>82</v>
      </c>
      <c r="F1770">
        <v>63</v>
      </c>
      <c r="G1770" t="s">
        <v>16</v>
      </c>
      <c r="H1770" t="s">
        <v>230</v>
      </c>
      <c r="I1770" t="str">
        <f t="shared" si="81"/>
        <v>Clinton, Bill(W)</v>
      </c>
      <c r="J1770" t="s">
        <v>18</v>
      </c>
      <c r="K1770" t="b">
        <v>0</v>
      </c>
      <c r="L1770">
        <v>165443</v>
      </c>
      <c r="M1770">
        <v>491711</v>
      </c>
      <c r="N1770">
        <v>20171015</v>
      </c>
      <c r="O1770" t="s">
        <v>19</v>
      </c>
      <c r="P1770" t="str">
        <f>IF(VLOOKUP(A1770,'national-winners'!$A$2:$B$13,2,0)=H1770,"W","L")</f>
        <v>W</v>
      </c>
      <c r="Q1770">
        <f>MATCH(C1770,'state-winning-votes'!A:A,0)</f>
        <v>16</v>
      </c>
      <c r="R1770">
        <f>MATCH(A1770,'state-winning-votes'!$A$2:$L$2,0)</f>
        <v>7</v>
      </c>
      <c r="S1770" cm="1">
        <f t="array" ref="S1770">INDEX('state-winning-votes'!$A$1:$L$53,$Q1770,$R1770)</f>
        <v>256595</v>
      </c>
      <c r="T1770">
        <f>INDEX('state-winning-votes'!$A$1:$L$53,MATCH($C1770,'state-winning-votes'!$A:$A,0),MATCH($A1770,'state-winning-votes'!$A$2:$L$2,0))</f>
        <v>256595</v>
      </c>
      <c r="U1770" t="str">
        <f t="shared" si="82"/>
        <v>Dole, Robert</v>
      </c>
      <c r="V1770" t="str">
        <f>_xlfn.XLOOKUP(INDEX('state-winning-votes'!$A$1:$L$53,MATCH($C1770,'state-winning-votes'!$A:$A,0),MATCH($A1770,'state-winning-votes'!$A$2:$L$2,0)),$L:$L,$H:$H)</f>
        <v>Dole, Robert</v>
      </c>
      <c r="W1770" t="str">
        <f>VLOOKUP(A1770,'national-winners'!$A$2:$B$13,2,0)</f>
        <v>Clinton, Bill</v>
      </c>
      <c r="X1770" t="str">
        <f t="shared" si="83"/>
        <v xml:space="preserve"> Robert Dole (W)</v>
      </c>
    </row>
    <row r="1771" spans="1:24" x14ac:dyDescent="0.25">
      <c r="A1771">
        <v>1996</v>
      </c>
      <c r="B1771" t="s">
        <v>66</v>
      </c>
      <c r="C1771" t="s">
        <v>67</v>
      </c>
      <c r="D1771">
        <v>16</v>
      </c>
      <c r="E1771">
        <v>82</v>
      </c>
      <c r="F1771">
        <v>63</v>
      </c>
      <c r="G1771" t="s">
        <v>16</v>
      </c>
      <c r="H1771" t="s">
        <v>231</v>
      </c>
      <c r="I1771" t="str">
        <f t="shared" si="81"/>
        <v>Perot, Ross(L)</v>
      </c>
      <c r="J1771" t="s">
        <v>272</v>
      </c>
      <c r="K1771" t="b">
        <v>0</v>
      </c>
      <c r="L1771">
        <v>62518</v>
      </c>
      <c r="M1771">
        <v>491711</v>
      </c>
      <c r="N1771">
        <v>20171015</v>
      </c>
      <c r="O1771" t="s">
        <v>19</v>
      </c>
      <c r="P1771" t="str">
        <f>IF(VLOOKUP(A1771,'national-winners'!$A$2:$B$13,2,0)=H1771,"W","L")</f>
        <v>L</v>
      </c>
      <c r="Q1771">
        <f>MATCH(C1771,'state-winning-votes'!A:A,0)</f>
        <v>16</v>
      </c>
      <c r="R1771">
        <f>MATCH(A1771,'state-winning-votes'!$A$2:$L$2,0)</f>
        <v>7</v>
      </c>
      <c r="S1771" cm="1">
        <f t="array" ref="S1771">INDEX('state-winning-votes'!$A$1:$L$53,$Q1771,$R1771)</f>
        <v>256595</v>
      </c>
      <c r="T1771">
        <f>INDEX('state-winning-votes'!$A$1:$L$53,MATCH($C1771,'state-winning-votes'!$A:$A,0),MATCH($A1771,'state-winning-votes'!$A$2:$L$2,0))</f>
        <v>256595</v>
      </c>
      <c r="U1771" t="str">
        <f t="shared" si="82"/>
        <v>Dole, Robert</v>
      </c>
      <c r="V1771" t="str">
        <f>_xlfn.XLOOKUP(INDEX('state-winning-votes'!$A$1:$L$53,MATCH($C1771,'state-winning-votes'!$A:$A,0),MATCH($A1771,'state-winning-votes'!$A$2:$L$2,0)),$L:$L,$H:$H)</f>
        <v>Dole, Robert</v>
      </c>
      <c r="W1771" t="str">
        <f>VLOOKUP(A1771,'national-winners'!$A$2:$B$13,2,0)</f>
        <v>Clinton, Bill</v>
      </c>
      <c r="X1771" t="str">
        <f t="shared" si="83"/>
        <v xml:space="preserve"> Robert Dole (W)</v>
      </c>
    </row>
    <row r="1772" spans="1:24" x14ac:dyDescent="0.25">
      <c r="A1772">
        <v>1996</v>
      </c>
      <c r="B1772" t="s">
        <v>66</v>
      </c>
      <c r="C1772" t="s">
        <v>67</v>
      </c>
      <c r="D1772">
        <v>16</v>
      </c>
      <c r="E1772">
        <v>82</v>
      </c>
      <c r="F1772">
        <v>63</v>
      </c>
      <c r="G1772" t="s">
        <v>16</v>
      </c>
      <c r="H1772" t="s">
        <v>271</v>
      </c>
      <c r="I1772" t="str">
        <f t="shared" si="81"/>
        <v>Browne, Harry(L)</v>
      </c>
      <c r="J1772" t="s">
        <v>29</v>
      </c>
      <c r="K1772" t="b">
        <v>0</v>
      </c>
      <c r="L1772">
        <v>3325</v>
      </c>
      <c r="M1772">
        <v>491711</v>
      </c>
      <c r="N1772">
        <v>20171015</v>
      </c>
      <c r="O1772" t="s">
        <v>19</v>
      </c>
      <c r="P1772" t="str">
        <f>IF(VLOOKUP(A1772,'national-winners'!$A$2:$B$13,2,0)=H1772,"W","L")</f>
        <v>L</v>
      </c>
      <c r="Q1772">
        <f>MATCH(C1772,'state-winning-votes'!A:A,0)</f>
        <v>16</v>
      </c>
      <c r="R1772">
        <f>MATCH(A1772,'state-winning-votes'!$A$2:$L$2,0)</f>
        <v>7</v>
      </c>
      <c r="S1772" cm="1">
        <f t="array" ref="S1772">INDEX('state-winning-votes'!$A$1:$L$53,$Q1772,$R1772)</f>
        <v>256595</v>
      </c>
      <c r="T1772">
        <f>INDEX('state-winning-votes'!$A$1:$L$53,MATCH($C1772,'state-winning-votes'!$A:$A,0),MATCH($A1772,'state-winning-votes'!$A$2:$L$2,0))</f>
        <v>256595</v>
      </c>
      <c r="U1772" t="str">
        <f t="shared" si="82"/>
        <v>Dole, Robert</v>
      </c>
      <c r="V1772" t="str">
        <f>_xlfn.XLOOKUP(INDEX('state-winning-votes'!$A$1:$L$53,MATCH($C1772,'state-winning-votes'!$A:$A,0),MATCH($A1772,'state-winning-votes'!$A$2:$L$2,0)),$L:$L,$H:$H)</f>
        <v>Dole, Robert</v>
      </c>
      <c r="W1772" t="str">
        <f>VLOOKUP(A1772,'national-winners'!$A$2:$B$13,2,0)</f>
        <v>Clinton, Bill</v>
      </c>
      <c r="X1772" t="str">
        <f t="shared" si="83"/>
        <v xml:space="preserve"> Robert Dole (W)</v>
      </c>
    </row>
    <row r="1773" spans="1:24" x14ac:dyDescent="0.25">
      <c r="A1773">
        <v>1996</v>
      </c>
      <c r="B1773" t="s">
        <v>66</v>
      </c>
      <c r="C1773" t="s">
        <v>67</v>
      </c>
      <c r="D1773">
        <v>16</v>
      </c>
      <c r="E1773">
        <v>82</v>
      </c>
      <c r="F1773">
        <v>63</v>
      </c>
      <c r="G1773" t="s">
        <v>16</v>
      </c>
      <c r="H1773" t="s">
        <v>238</v>
      </c>
      <c r="I1773" t="str">
        <f t="shared" si="81"/>
        <v>Phillips, Howard(L)</v>
      </c>
      <c r="J1773" t="s">
        <v>275</v>
      </c>
      <c r="K1773" t="b">
        <v>0</v>
      </c>
      <c r="L1773">
        <v>2230</v>
      </c>
      <c r="M1773">
        <v>491711</v>
      </c>
      <c r="N1773">
        <v>20171015</v>
      </c>
      <c r="O1773" t="s">
        <v>19</v>
      </c>
      <c r="P1773" t="str">
        <f>IF(VLOOKUP(A1773,'national-winners'!$A$2:$B$13,2,0)=H1773,"W","L")</f>
        <v>L</v>
      </c>
      <c r="Q1773">
        <f>MATCH(C1773,'state-winning-votes'!A:A,0)</f>
        <v>16</v>
      </c>
      <c r="R1773">
        <f>MATCH(A1773,'state-winning-votes'!$A$2:$L$2,0)</f>
        <v>7</v>
      </c>
      <c r="S1773" cm="1">
        <f t="array" ref="S1773">INDEX('state-winning-votes'!$A$1:$L$53,$Q1773,$R1773)</f>
        <v>256595</v>
      </c>
      <c r="T1773">
        <f>INDEX('state-winning-votes'!$A$1:$L$53,MATCH($C1773,'state-winning-votes'!$A:$A,0),MATCH($A1773,'state-winning-votes'!$A$2:$L$2,0))</f>
        <v>256595</v>
      </c>
      <c r="U1773" t="str">
        <f t="shared" si="82"/>
        <v>Dole, Robert</v>
      </c>
      <c r="V1773" t="str">
        <f>_xlfn.XLOOKUP(INDEX('state-winning-votes'!$A$1:$L$53,MATCH($C1773,'state-winning-votes'!$A:$A,0),MATCH($A1773,'state-winning-votes'!$A$2:$L$2,0)),$L:$L,$H:$H)</f>
        <v>Dole, Robert</v>
      </c>
      <c r="W1773" t="str">
        <f>VLOOKUP(A1773,'national-winners'!$A$2:$B$13,2,0)</f>
        <v>Clinton, Bill</v>
      </c>
      <c r="X1773" t="str">
        <f t="shared" si="83"/>
        <v xml:space="preserve"> Robert Dole (W)</v>
      </c>
    </row>
    <row r="1774" spans="1:24" x14ac:dyDescent="0.25">
      <c r="A1774">
        <v>1996</v>
      </c>
      <c r="B1774" t="s">
        <v>66</v>
      </c>
      <c r="C1774" t="s">
        <v>67</v>
      </c>
      <c r="D1774">
        <v>16</v>
      </c>
      <c r="E1774">
        <v>82</v>
      </c>
      <c r="F1774">
        <v>63</v>
      </c>
      <c r="G1774" t="s">
        <v>16</v>
      </c>
      <c r="H1774" t="s">
        <v>236</v>
      </c>
      <c r="I1774" t="str">
        <f t="shared" si="81"/>
        <v>Hagelin, John(L)</v>
      </c>
      <c r="J1774" t="s">
        <v>237</v>
      </c>
      <c r="K1774" t="b">
        <v>0</v>
      </c>
      <c r="L1774">
        <v>1600</v>
      </c>
      <c r="M1774">
        <v>491711</v>
      </c>
      <c r="N1774">
        <v>20171015</v>
      </c>
      <c r="O1774" t="s">
        <v>19</v>
      </c>
      <c r="P1774" t="str">
        <f>IF(VLOOKUP(A1774,'national-winners'!$A$2:$B$13,2,0)=H1774,"W","L")</f>
        <v>L</v>
      </c>
      <c r="Q1774">
        <f>MATCH(C1774,'state-winning-votes'!A:A,0)</f>
        <v>16</v>
      </c>
      <c r="R1774">
        <f>MATCH(A1774,'state-winning-votes'!$A$2:$L$2,0)</f>
        <v>7</v>
      </c>
      <c r="S1774" cm="1">
        <f t="array" ref="S1774">INDEX('state-winning-votes'!$A$1:$L$53,$Q1774,$R1774)</f>
        <v>256595</v>
      </c>
      <c r="T1774">
        <f>INDEX('state-winning-votes'!$A$1:$L$53,MATCH($C1774,'state-winning-votes'!$A:$A,0),MATCH($A1774,'state-winning-votes'!$A$2:$L$2,0))</f>
        <v>256595</v>
      </c>
      <c r="U1774" t="str">
        <f t="shared" si="82"/>
        <v>Dole, Robert</v>
      </c>
      <c r="V1774" t="str">
        <f>_xlfn.XLOOKUP(INDEX('state-winning-votes'!$A$1:$L$53,MATCH($C1774,'state-winning-votes'!$A:$A,0),MATCH($A1774,'state-winning-votes'!$A$2:$L$2,0)),$L:$L,$H:$H)</f>
        <v>Dole, Robert</v>
      </c>
      <c r="W1774" t="str">
        <f>VLOOKUP(A1774,'national-winners'!$A$2:$B$13,2,0)</f>
        <v>Clinton, Bill</v>
      </c>
      <c r="X1774" t="str">
        <f t="shared" si="83"/>
        <v xml:space="preserve"> Robert Dole (W)</v>
      </c>
    </row>
    <row r="1775" spans="1:24" x14ac:dyDescent="0.25">
      <c r="A1775">
        <v>1996</v>
      </c>
      <c r="B1775" t="s">
        <v>68</v>
      </c>
      <c r="C1775" t="s">
        <v>69</v>
      </c>
      <c r="D1775">
        <v>17</v>
      </c>
      <c r="E1775">
        <v>33</v>
      </c>
      <c r="F1775">
        <v>21</v>
      </c>
      <c r="G1775" t="s">
        <v>16</v>
      </c>
      <c r="H1775" t="s">
        <v>230</v>
      </c>
      <c r="I1775" t="str">
        <f t="shared" si="81"/>
        <v>Clinton, Bill(W)</v>
      </c>
      <c r="J1775" t="s">
        <v>18</v>
      </c>
      <c r="K1775" t="b">
        <v>0</v>
      </c>
      <c r="L1775">
        <v>2341744</v>
      </c>
      <c r="M1775">
        <v>4311391</v>
      </c>
      <c r="N1775">
        <v>20171015</v>
      </c>
      <c r="O1775" t="s">
        <v>19</v>
      </c>
      <c r="P1775" t="str">
        <f>IF(VLOOKUP(A1775,'national-winners'!$A$2:$B$13,2,0)=H1775,"W","L")</f>
        <v>W</v>
      </c>
      <c r="Q1775">
        <f>MATCH(C1775,'state-winning-votes'!A:A,0)</f>
        <v>17</v>
      </c>
      <c r="R1775">
        <f>MATCH(A1775,'state-winning-votes'!$A$2:$L$2,0)</f>
        <v>7</v>
      </c>
      <c r="S1775" cm="1">
        <f t="array" ref="S1775">INDEX('state-winning-votes'!$A$1:$L$53,$Q1775,$R1775)</f>
        <v>2341744</v>
      </c>
      <c r="T1775">
        <f>INDEX('state-winning-votes'!$A$1:$L$53,MATCH($C1775,'state-winning-votes'!$A:$A,0),MATCH($A1775,'state-winning-votes'!$A$2:$L$2,0))</f>
        <v>2341744</v>
      </c>
      <c r="U1775" t="str">
        <f t="shared" si="82"/>
        <v>Clinton, Bill</v>
      </c>
      <c r="V1775" t="str">
        <f>_xlfn.XLOOKUP(INDEX('state-winning-votes'!$A$1:$L$53,MATCH($C1775,'state-winning-votes'!$A:$A,0),MATCH($A1775,'state-winning-votes'!$A$2:$L$2,0)),$L:$L,$H:$H)</f>
        <v>Clinton, Bill</v>
      </c>
      <c r="W1775" t="str">
        <f>VLOOKUP(A1775,'national-winners'!$A$2:$B$13,2,0)</f>
        <v>Clinton, Bill</v>
      </c>
      <c r="X1775" t="str">
        <f t="shared" si="83"/>
        <v xml:space="preserve"> Bill Clinton (W)</v>
      </c>
    </row>
    <row r="1776" spans="1:24" x14ac:dyDescent="0.25">
      <c r="A1776">
        <v>1996</v>
      </c>
      <c r="B1776" t="s">
        <v>68</v>
      </c>
      <c r="C1776" t="s">
        <v>69</v>
      </c>
      <c r="D1776">
        <v>17</v>
      </c>
      <c r="E1776">
        <v>33</v>
      </c>
      <c r="F1776">
        <v>21</v>
      </c>
      <c r="G1776" t="s">
        <v>16</v>
      </c>
      <c r="H1776" t="s">
        <v>270</v>
      </c>
      <c r="I1776" t="str">
        <f t="shared" si="81"/>
        <v>Dole, Robert(L)</v>
      </c>
      <c r="J1776" t="s">
        <v>21</v>
      </c>
      <c r="K1776" t="b">
        <v>0</v>
      </c>
      <c r="L1776">
        <v>1587021</v>
      </c>
      <c r="M1776">
        <v>4311391</v>
      </c>
      <c r="N1776">
        <v>20171015</v>
      </c>
      <c r="O1776" t="s">
        <v>19</v>
      </c>
      <c r="P1776" t="str">
        <f>IF(VLOOKUP(A1776,'national-winners'!$A$2:$B$13,2,0)=H1776,"W","L")</f>
        <v>L</v>
      </c>
      <c r="Q1776">
        <f>MATCH(C1776,'state-winning-votes'!A:A,0)</f>
        <v>17</v>
      </c>
      <c r="R1776">
        <f>MATCH(A1776,'state-winning-votes'!$A$2:$L$2,0)</f>
        <v>7</v>
      </c>
      <c r="S1776" cm="1">
        <f t="array" ref="S1776">INDEX('state-winning-votes'!$A$1:$L$53,$Q1776,$R1776)</f>
        <v>2341744</v>
      </c>
      <c r="T1776">
        <f>INDEX('state-winning-votes'!$A$1:$L$53,MATCH($C1776,'state-winning-votes'!$A:$A,0),MATCH($A1776,'state-winning-votes'!$A$2:$L$2,0))</f>
        <v>2341744</v>
      </c>
      <c r="U1776" t="str">
        <f t="shared" si="82"/>
        <v>Clinton, Bill</v>
      </c>
      <c r="V1776" t="str">
        <f>_xlfn.XLOOKUP(INDEX('state-winning-votes'!$A$1:$L$53,MATCH($C1776,'state-winning-votes'!$A:$A,0),MATCH($A1776,'state-winning-votes'!$A$2:$L$2,0)),$L:$L,$H:$H)</f>
        <v>Clinton, Bill</v>
      </c>
      <c r="W1776" t="str">
        <f>VLOOKUP(A1776,'national-winners'!$A$2:$B$13,2,0)</f>
        <v>Clinton, Bill</v>
      </c>
      <c r="X1776" t="str">
        <f t="shared" si="83"/>
        <v xml:space="preserve"> Bill Clinton (W)</v>
      </c>
    </row>
    <row r="1777" spans="1:24" x14ac:dyDescent="0.25">
      <c r="A1777">
        <v>1996</v>
      </c>
      <c r="B1777" t="s">
        <v>68</v>
      </c>
      <c r="C1777" t="s">
        <v>69</v>
      </c>
      <c r="D1777">
        <v>17</v>
      </c>
      <c r="E1777">
        <v>33</v>
      </c>
      <c r="F1777">
        <v>21</v>
      </c>
      <c r="G1777" t="s">
        <v>16</v>
      </c>
      <c r="H1777" t="s">
        <v>231</v>
      </c>
      <c r="I1777" t="str">
        <f t="shared" si="81"/>
        <v>Perot, Ross(L)</v>
      </c>
      <c r="J1777" t="s">
        <v>272</v>
      </c>
      <c r="K1777" t="b">
        <v>0</v>
      </c>
      <c r="L1777">
        <v>346408</v>
      </c>
      <c r="M1777">
        <v>4311391</v>
      </c>
      <c r="N1777">
        <v>20171015</v>
      </c>
      <c r="O1777" t="s">
        <v>19</v>
      </c>
      <c r="P1777" t="str">
        <f>IF(VLOOKUP(A1777,'national-winners'!$A$2:$B$13,2,0)=H1777,"W","L")</f>
        <v>L</v>
      </c>
      <c r="Q1777">
        <f>MATCH(C1777,'state-winning-votes'!A:A,0)</f>
        <v>17</v>
      </c>
      <c r="R1777">
        <f>MATCH(A1777,'state-winning-votes'!$A$2:$L$2,0)</f>
        <v>7</v>
      </c>
      <c r="S1777" cm="1">
        <f t="array" ref="S1777">INDEX('state-winning-votes'!$A$1:$L$53,$Q1777,$R1777)</f>
        <v>2341744</v>
      </c>
      <c r="T1777">
        <f>INDEX('state-winning-votes'!$A$1:$L$53,MATCH($C1777,'state-winning-votes'!$A:$A,0),MATCH($A1777,'state-winning-votes'!$A$2:$L$2,0))</f>
        <v>2341744</v>
      </c>
      <c r="U1777" t="str">
        <f t="shared" si="82"/>
        <v>Clinton, Bill</v>
      </c>
      <c r="V1777" t="str">
        <f>_xlfn.XLOOKUP(INDEX('state-winning-votes'!$A$1:$L$53,MATCH($C1777,'state-winning-votes'!$A:$A,0),MATCH($A1777,'state-winning-votes'!$A$2:$L$2,0)),$L:$L,$H:$H)</f>
        <v>Clinton, Bill</v>
      </c>
      <c r="W1777" t="str">
        <f>VLOOKUP(A1777,'national-winners'!$A$2:$B$13,2,0)</f>
        <v>Clinton, Bill</v>
      </c>
      <c r="X1777" t="str">
        <f t="shared" si="83"/>
        <v xml:space="preserve"> Bill Clinton (W)</v>
      </c>
    </row>
    <row r="1778" spans="1:24" x14ac:dyDescent="0.25">
      <c r="A1778">
        <v>1996</v>
      </c>
      <c r="B1778" t="s">
        <v>68</v>
      </c>
      <c r="C1778" t="s">
        <v>69</v>
      </c>
      <c r="D1778">
        <v>17</v>
      </c>
      <c r="E1778">
        <v>33</v>
      </c>
      <c r="F1778">
        <v>21</v>
      </c>
      <c r="G1778" t="s">
        <v>16</v>
      </c>
      <c r="H1778" t="s">
        <v>271</v>
      </c>
      <c r="I1778" t="str">
        <f t="shared" si="81"/>
        <v>Browne, Harry(L)</v>
      </c>
      <c r="J1778" t="s">
        <v>29</v>
      </c>
      <c r="K1778" t="b">
        <v>0</v>
      </c>
      <c r="L1778">
        <v>22548</v>
      </c>
      <c r="M1778">
        <v>4311391</v>
      </c>
      <c r="N1778">
        <v>20171015</v>
      </c>
      <c r="O1778" t="s">
        <v>19</v>
      </c>
      <c r="P1778" t="str">
        <f>IF(VLOOKUP(A1778,'national-winners'!$A$2:$B$13,2,0)=H1778,"W","L")</f>
        <v>L</v>
      </c>
      <c r="Q1778">
        <f>MATCH(C1778,'state-winning-votes'!A:A,0)</f>
        <v>17</v>
      </c>
      <c r="R1778">
        <f>MATCH(A1778,'state-winning-votes'!$A$2:$L$2,0)</f>
        <v>7</v>
      </c>
      <c r="S1778" cm="1">
        <f t="array" ref="S1778">INDEX('state-winning-votes'!$A$1:$L$53,$Q1778,$R1778)</f>
        <v>2341744</v>
      </c>
      <c r="T1778">
        <f>INDEX('state-winning-votes'!$A$1:$L$53,MATCH($C1778,'state-winning-votes'!$A:$A,0),MATCH($A1778,'state-winning-votes'!$A$2:$L$2,0))</f>
        <v>2341744</v>
      </c>
      <c r="U1778" t="str">
        <f t="shared" si="82"/>
        <v>Clinton, Bill</v>
      </c>
      <c r="V1778" t="str">
        <f>_xlfn.XLOOKUP(INDEX('state-winning-votes'!$A$1:$L$53,MATCH($C1778,'state-winning-votes'!$A:$A,0),MATCH($A1778,'state-winning-votes'!$A$2:$L$2,0)),$L:$L,$H:$H)</f>
        <v>Clinton, Bill</v>
      </c>
      <c r="W1778" t="str">
        <f>VLOOKUP(A1778,'national-winners'!$A$2:$B$13,2,0)</f>
        <v>Clinton, Bill</v>
      </c>
      <c r="X1778" t="str">
        <f t="shared" si="83"/>
        <v xml:space="preserve"> Bill Clinton (W)</v>
      </c>
    </row>
    <row r="1779" spans="1:24" x14ac:dyDescent="0.25">
      <c r="A1779">
        <v>1996</v>
      </c>
      <c r="B1779" t="s">
        <v>68</v>
      </c>
      <c r="C1779" t="s">
        <v>69</v>
      </c>
      <c r="D1779">
        <v>17</v>
      </c>
      <c r="E1779">
        <v>33</v>
      </c>
      <c r="F1779">
        <v>21</v>
      </c>
      <c r="G1779" t="s">
        <v>16</v>
      </c>
      <c r="H1779" t="s">
        <v>238</v>
      </c>
      <c r="I1779" t="str">
        <f t="shared" si="81"/>
        <v>Phillips, Howard(L)</v>
      </c>
      <c r="J1779" t="s">
        <v>275</v>
      </c>
      <c r="K1779" t="b">
        <v>0</v>
      </c>
      <c r="L1779">
        <v>7606</v>
      </c>
      <c r="M1779">
        <v>4311391</v>
      </c>
      <c r="N1779">
        <v>20171015</v>
      </c>
      <c r="O1779" t="s">
        <v>19</v>
      </c>
      <c r="P1779" t="str">
        <f>IF(VLOOKUP(A1779,'national-winners'!$A$2:$B$13,2,0)=H1779,"W","L")</f>
        <v>L</v>
      </c>
      <c r="Q1779">
        <f>MATCH(C1779,'state-winning-votes'!A:A,0)</f>
        <v>17</v>
      </c>
      <c r="R1779">
        <f>MATCH(A1779,'state-winning-votes'!$A$2:$L$2,0)</f>
        <v>7</v>
      </c>
      <c r="S1779" cm="1">
        <f t="array" ref="S1779">INDEX('state-winning-votes'!$A$1:$L$53,$Q1779,$R1779)</f>
        <v>2341744</v>
      </c>
      <c r="T1779">
        <f>INDEX('state-winning-votes'!$A$1:$L$53,MATCH($C1779,'state-winning-votes'!$A:$A,0),MATCH($A1779,'state-winning-votes'!$A$2:$L$2,0))</f>
        <v>2341744</v>
      </c>
      <c r="U1779" t="str">
        <f t="shared" si="82"/>
        <v>Clinton, Bill</v>
      </c>
      <c r="V1779" t="str">
        <f>_xlfn.XLOOKUP(INDEX('state-winning-votes'!$A$1:$L$53,MATCH($C1779,'state-winning-votes'!$A:$A,0),MATCH($A1779,'state-winning-votes'!$A$2:$L$2,0)),$L:$L,$H:$H)</f>
        <v>Clinton, Bill</v>
      </c>
      <c r="W1779" t="str">
        <f>VLOOKUP(A1779,'national-winners'!$A$2:$B$13,2,0)</f>
        <v>Clinton, Bill</v>
      </c>
      <c r="X1779" t="str">
        <f t="shared" si="83"/>
        <v xml:space="preserve"> Bill Clinton (W)</v>
      </c>
    </row>
    <row r="1780" spans="1:24" x14ac:dyDescent="0.25">
      <c r="A1780">
        <v>1996</v>
      </c>
      <c r="B1780" t="s">
        <v>68</v>
      </c>
      <c r="C1780" t="s">
        <v>69</v>
      </c>
      <c r="D1780">
        <v>17</v>
      </c>
      <c r="E1780">
        <v>33</v>
      </c>
      <c r="F1780">
        <v>21</v>
      </c>
      <c r="G1780" t="s">
        <v>16</v>
      </c>
      <c r="H1780" t="s">
        <v>236</v>
      </c>
      <c r="I1780" t="str">
        <f t="shared" si="81"/>
        <v>Hagelin, John(L)</v>
      </c>
      <c r="J1780" t="s">
        <v>237</v>
      </c>
      <c r="K1780" t="b">
        <v>0</v>
      </c>
      <c r="L1780">
        <v>4606</v>
      </c>
      <c r="M1780">
        <v>4311391</v>
      </c>
      <c r="N1780">
        <v>20171015</v>
      </c>
      <c r="O1780" t="s">
        <v>19</v>
      </c>
      <c r="P1780" t="str">
        <f>IF(VLOOKUP(A1780,'national-winners'!$A$2:$B$13,2,0)=H1780,"W","L")</f>
        <v>L</v>
      </c>
      <c r="Q1780">
        <f>MATCH(C1780,'state-winning-votes'!A:A,0)</f>
        <v>17</v>
      </c>
      <c r="R1780">
        <f>MATCH(A1780,'state-winning-votes'!$A$2:$L$2,0)</f>
        <v>7</v>
      </c>
      <c r="S1780" cm="1">
        <f t="array" ref="S1780">INDEX('state-winning-votes'!$A$1:$L$53,$Q1780,$R1780)</f>
        <v>2341744</v>
      </c>
      <c r="T1780">
        <f>INDEX('state-winning-votes'!$A$1:$L$53,MATCH($C1780,'state-winning-votes'!$A:$A,0),MATCH($A1780,'state-winning-votes'!$A$2:$L$2,0))</f>
        <v>2341744</v>
      </c>
      <c r="U1780" t="str">
        <f t="shared" si="82"/>
        <v>Clinton, Bill</v>
      </c>
      <c r="V1780" t="str">
        <f>_xlfn.XLOOKUP(INDEX('state-winning-votes'!$A$1:$L$53,MATCH($C1780,'state-winning-votes'!$A:$A,0),MATCH($A1780,'state-winning-votes'!$A$2:$L$2,0)),$L:$L,$H:$H)</f>
        <v>Clinton, Bill</v>
      </c>
      <c r="W1780" t="str">
        <f>VLOOKUP(A1780,'national-winners'!$A$2:$B$13,2,0)</f>
        <v>Clinton, Bill</v>
      </c>
      <c r="X1780" t="str">
        <f t="shared" si="83"/>
        <v xml:space="preserve"> Bill Clinton (W)</v>
      </c>
    </row>
    <row r="1781" spans="1:24" x14ac:dyDescent="0.25">
      <c r="A1781">
        <v>1996</v>
      </c>
      <c r="B1781" t="s">
        <v>68</v>
      </c>
      <c r="C1781" t="s">
        <v>69</v>
      </c>
      <c r="D1781">
        <v>17</v>
      </c>
      <c r="E1781">
        <v>33</v>
      </c>
      <c r="F1781">
        <v>21</v>
      </c>
      <c r="G1781" t="s">
        <v>16</v>
      </c>
      <c r="I1781" t="str">
        <f t="shared" si="81"/>
        <v>(L)</v>
      </c>
      <c r="K1781" t="b">
        <v>1</v>
      </c>
      <c r="L1781">
        <v>1458</v>
      </c>
      <c r="M1781">
        <v>4311391</v>
      </c>
      <c r="N1781">
        <v>20171015</v>
      </c>
      <c r="O1781" t="s">
        <v>19</v>
      </c>
      <c r="P1781" t="str">
        <f>IF(VLOOKUP(A1781,'national-winners'!$A$2:$B$13,2,0)=H1781,"W","L")</f>
        <v>L</v>
      </c>
      <c r="Q1781">
        <f>MATCH(C1781,'state-winning-votes'!A:A,0)</f>
        <v>17</v>
      </c>
      <c r="R1781">
        <f>MATCH(A1781,'state-winning-votes'!$A$2:$L$2,0)</f>
        <v>7</v>
      </c>
      <c r="S1781" cm="1">
        <f t="array" ref="S1781">INDEX('state-winning-votes'!$A$1:$L$53,$Q1781,$R1781)</f>
        <v>2341744</v>
      </c>
      <c r="T1781">
        <f>INDEX('state-winning-votes'!$A$1:$L$53,MATCH($C1781,'state-winning-votes'!$A:$A,0),MATCH($A1781,'state-winning-votes'!$A$2:$L$2,0))</f>
        <v>2341744</v>
      </c>
      <c r="U1781" t="str">
        <f t="shared" si="82"/>
        <v>Clinton, Bill</v>
      </c>
      <c r="V1781" t="str">
        <f>_xlfn.XLOOKUP(INDEX('state-winning-votes'!$A$1:$L$53,MATCH($C1781,'state-winning-votes'!$A:$A,0),MATCH($A1781,'state-winning-votes'!$A$2:$L$2,0)),$L:$L,$H:$H)</f>
        <v>Clinton, Bill</v>
      </c>
      <c r="W1781" t="str">
        <f>VLOOKUP(A1781,'national-winners'!$A$2:$B$13,2,0)</f>
        <v>Clinton, Bill</v>
      </c>
      <c r="X1781" t="str">
        <f t="shared" si="83"/>
        <v xml:space="preserve"> Bill Clinton (W)</v>
      </c>
    </row>
    <row r="1782" spans="1:24" x14ac:dyDescent="0.25">
      <c r="A1782">
        <v>1996</v>
      </c>
      <c r="B1782" t="s">
        <v>71</v>
      </c>
      <c r="C1782" t="s">
        <v>72</v>
      </c>
      <c r="D1782">
        <v>18</v>
      </c>
      <c r="E1782">
        <v>32</v>
      </c>
      <c r="F1782">
        <v>22</v>
      </c>
      <c r="G1782" t="s">
        <v>16</v>
      </c>
      <c r="H1782" t="s">
        <v>270</v>
      </c>
      <c r="I1782" t="str">
        <f t="shared" si="81"/>
        <v>Dole, Robert(L)</v>
      </c>
      <c r="J1782" t="s">
        <v>21</v>
      </c>
      <c r="K1782" t="b">
        <v>0</v>
      </c>
      <c r="L1782">
        <v>1006693</v>
      </c>
      <c r="M1782">
        <v>2135431</v>
      </c>
      <c r="N1782">
        <v>20171015</v>
      </c>
      <c r="O1782" t="s">
        <v>19</v>
      </c>
      <c r="P1782" t="str">
        <f>IF(VLOOKUP(A1782,'national-winners'!$A$2:$B$13,2,0)=H1782,"W","L")</f>
        <v>L</v>
      </c>
      <c r="Q1782">
        <f>MATCH(C1782,'state-winning-votes'!A:A,0)</f>
        <v>18</v>
      </c>
      <c r="R1782">
        <f>MATCH(A1782,'state-winning-votes'!$A$2:$L$2,0)</f>
        <v>7</v>
      </c>
      <c r="S1782" cm="1">
        <f t="array" ref="S1782">INDEX('state-winning-votes'!$A$1:$L$53,$Q1782,$R1782)</f>
        <v>1006693</v>
      </c>
      <c r="T1782">
        <f>INDEX('state-winning-votes'!$A$1:$L$53,MATCH($C1782,'state-winning-votes'!$A:$A,0),MATCH($A1782,'state-winning-votes'!$A$2:$L$2,0))</f>
        <v>1006693</v>
      </c>
      <c r="U1782" t="str">
        <f t="shared" si="82"/>
        <v>Dole, Robert</v>
      </c>
      <c r="V1782" t="str">
        <f>_xlfn.XLOOKUP(INDEX('state-winning-votes'!$A$1:$L$53,MATCH($C1782,'state-winning-votes'!$A:$A,0),MATCH($A1782,'state-winning-votes'!$A$2:$L$2,0)),$L:$L,$H:$H)</f>
        <v>Dole, Robert</v>
      </c>
      <c r="W1782" t="str">
        <f>VLOOKUP(A1782,'national-winners'!$A$2:$B$13,2,0)</f>
        <v>Clinton, Bill</v>
      </c>
      <c r="X1782" t="str">
        <f t="shared" si="83"/>
        <v xml:space="preserve"> Robert Dole (W)</v>
      </c>
    </row>
    <row r="1783" spans="1:24" x14ac:dyDescent="0.25">
      <c r="A1783">
        <v>1996</v>
      </c>
      <c r="B1783" t="s">
        <v>71</v>
      </c>
      <c r="C1783" t="s">
        <v>72</v>
      </c>
      <c r="D1783">
        <v>18</v>
      </c>
      <c r="E1783">
        <v>32</v>
      </c>
      <c r="F1783">
        <v>22</v>
      </c>
      <c r="G1783" t="s">
        <v>16</v>
      </c>
      <c r="H1783" t="s">
        <v>230</v>
      </c>
      <c r="I1783" t="str">
        <f t="shared" si="81"/>
        <v>Clinton, Bill(W)</v>
      </c>
      <c r="J1783" t="s">
        <v>18</v>
      </c>
      <c r="K1783" t="b">
        <v>0</v>
      </c>
      <c r="L1783">
        <v>887424</v>
      </c>
      <c r="M1783">
        <v>2135431</v>
      </c>
      <c r="N1783">
        <v>20171015</v>
      </c>
      <c r="O1783" t="s">
        <v>19</v>
      </c>
      <c r="P1783" t="str">
        <f>IF(VLOOKUP(A1783,'national-winners'!$A$2:$B$13,2,0)=H1783,"W","L")</f>
        <v>W</v>
      </c>
      <c r="Q1783">
        <f>MATCH(C1783,'state-winning-votes'!A:A,0)</f>
        <v>18</v>
      </c>
      <c r="R1783">
        <f>MATCH(A1783,'state-winning-votes'!$A$2:$L$2,0)</f>
        <v>7</v>
      </c>
      <c r="S1783" cm="1">
        <f t="array" ref="S1783">INDEX('state-winning-votes'!$A$1:$L$53,$Q1783,$R1783)</f>
        <v>1006693</v>
      </c>
      <c r="T1783">
        <f>INDEX('state-winning-votes'!$A$1:$L$53,MATCH($C1783,'state-winning-votes'!$A:$A,0),MATCH($A1783,'state-winning-votes'!$A$2:$L$2,0))</f>
        <v>1006693</v>
      </c>
      <c r="U1783" t="str">
        <f t="shared" si="82"/>
        <v>Dole, Robert</v>
      </c>
      <c r="V1783" t="str">
        <f>_xlfn.XLOOKUP(INDEX('state-winning-votes'!$A$1:$L$53,MATCH($C1783,'state-winning-votes'!$A:$A,0),MATCH($A1783,'state-winning-votes'!$A$2:$L$2,0)),$L:$L,$H:$H)</f>
        <v>Dole, Robert</v>
      </c>
      <c r="W1783" t="str">
        <f>VLOOKUP(A1783,'national-winners'!$A$2:$B$13,2,0)</f>
        <v>Clinton, Bill</v>
      </c>
      <c r="X1783" t="str">
        <f t="shared" si="83"/>
        <v xml:space="preserve"> Robert Dole (W)</v>
      </c>
    </row>
    <row r="1784" spans="1:24" x14ac:dyDescent="0.25">
      <c r="A1784">
        <v>1996</v>
      </c>
      <c r="B1784" t="s">
        <v>71</v>
      </c>
      <c r="C1784" t="s">
        <v>72</v>
      </c>
      <c r="D1784">
        <v>18</v>
      </c>
      <c r="E1784">
        <v>32</v>
      </c>
      <c r="F1784">
        <v>22</v>
      </c>
      <c r="G1784" t="s">
        <v>16</v>
      </c>
      <c r="H1784" t="s">
        <v>231</v>
      </c>
      <c r="I1784" t="str">
        <f t="shared" si="81"/>
        <v>Perot, Ross(L)</v>
      </c>
      <c r="J1784" t="s">
        <v>272</v>
      </c>
      <c r="K1784" t="b">
        <v>0</v>
      </c>
      <c r="L1784">
        <v>224299</v>
      </c>
      <c r="M1784">
        <v>2135431</v>
      </c>
      <c r="N1784">
        <v>20171015</v>
      </c>
      <c r="O1784" t="s">
        <v>19</v>
      </c>
      <c r="P1784" t="str">
        <f>IF(VLOOKUP(A1784,'national-winners'!$A$2:$B$13,2,0)=H1784,"W","L")</f>
        <v>L</v>
      </c>
      <c r="Q1784">
        <f>MATCH(C1784,'state-winning-votes'!A:A,0)</f>
        <v>18</v>
      </c>
      <c r="R1784">
        <f>MATCH(A1784,'state-winning-votes'!$A$2:$L$2,0)</f>
        <v>7</v>
      </c>
      <c r="S1784" cm="1">
        <f t="array" ref="S1784">INDEX('state-winning-votes'!$A$1:$L$53,$Q1784,$R1784)</f>
        <v>1006693</v>
      </c>
      <c r="T1784">
        <f>INDEX('state-winning-votes'!$A$1:$L$53,MATCH($C1784,'state-winning-votes'!$A:$A,0),MATCH($A1784,'state-winning-votes'!$A$2:$L$2,0))</f>
        <v>1006693</v>
      </c>
      <c r="U1784" t="str">
        <f t="shared" si="82"/>
        <v>Dole, Robert</v>
      </c>
      <c r="V1784" t="str">
        <f>_xlfn.XLOOKUP(INDEX('state-winning-votes'!$A$1:$L$53,MATCH($C1784,'state-winning-votes'!$A:$A,0),MATCH($A1784,'state-winning-votes'!$A$2:$L$2,0)),$L:$L,$H:$H)</f>
        <v>Dole, Robert</v>
      </c>
      <c r="W1784" t="str">
        <f>VLOOKUP(A1784,'national-winners'!$A$2:$B$13,2,0)</f>
        <v>Clinton, Bill</v>
      </c>
      <c r="X1784" t="str">
        <f t="shared" si="83"/>
        <v xml:space="preserve"> Robert Dole (W)</v>
      </c>
    </row>
    <row r="1785" spans="1:24" x14ac:dyDescent="0.25">
      <c r="A1785">
        <v>1996</v>
      </c>
      <c r="B1785" t="s">
        <v>71</v>
      </c>
      <c r="C1785" t="s">
        <v>72</v>
      </c>
      <c r="D1785">
        <v>18</v>
      </c>
      <c r="E1785">
        <v>32</v>
      </c>
      <c r="F1785">
        <v>22</v>
      </c>
      <c r="G1785" t="s">
        <v>16</v>
      </c>
      <c r="H1785" t="s">
        <v>271</v>
      </c>
      <c r="I1785" t="str">
        <f t="shared" si="81"/>
        <v>Browne, Harry(L)</v>
      </c>
      <c r="J1785" t="s">
        <v>29</v>
      </c>
      <c r="K1785" t="b">
        <v>0</v>
      </c>
      <c r="L1785">
        <v>15632</v>
      </c>
      <c r="M1785">
        <v>2135431</v>
      </c>
      <c r="N1785">
        <v>20171015</v>
      </c>
      <c r="O1785" t="s">
        <v>19</v>
      </c>
      <c r="P1785" t="str">
        <f>IF(VLOOKUP(A1785,'national-winners'!$A$2:$B$13,2,0)=H1785,"W","L")</f>
        <v>L</v>
      </c>
      <c r="Q1785">
        <f>MATCH(C1785,'state-winning-votes'!A:A,0)</f>
        <v>18</v>
      </c>
      <c r="R1785">
        <f>MATCH(A1785,'state-winning-votes'!$A$2:$L$2,0)</f>
        <v>7</v>
      </c>
      <c r="S1785" cm="1">
        <f t="array" ref="S1785">INDEX('state-winning-votes'!$A$1:$L$53,$Q1785,$R1785)</f>
        <v>1006693</v>
      </c>
      <c r="T1785">
        <f>INDEX('state-winning-votes'!$A$1:$L$53,MATCH($C1785,'state-winning-votes'!$A:$A,0),MATCH($A1785,'state-winning-votes'!$A$2:$L$2,0))</f>
        <v>1006693</v>
      </c>
      <c r="U1785" t="str">
        <f t="shared" si="82"/>
        <v>Dole, Robert</v>
      </c>
      <c r="V1785" t="str">
        <f>_xlfn.XLOOKUP(INDEX('state-winning-votes'!$A$1:$L$53,MATCH($C1785,'state-winning-votes'!$A:$A,0),MATCH($A1785,'state-winning-votes'!$A$2:$L$2,0)),$L:$L,$H:$H)</f>
        <v>Dole, Robert</v>
      </c>
      <c r="W1785" t="str">
        <f>VLOOKUP(A1785,'national-winners'!$A$2:$B$13,2,0)</f>
        <v>Clinton, Bill</v>
      </c>
      <c r="X1785" t="str">
        <f t="shared" si="83"/>
        <v xml:space="preserve"> Robert Dole (W)</v>
      </c>
    </row>
    <row r="1786" spans="1:24" x14ac:dyDescent="0.25">
      <c r="A1786">
        <v>1996</v>
      </c>
      <c r="B1786" t="s">
        <v>71</v>
      </c>
      <c r="C1786" t="s">
        <v>72</v>
      </c>
      <c r="D1786">
        <v>18</v>
      </c>
      <c r="E1786">
        <v>32</v>
      </c>
      <c r="F1786">
        <v>22</v>
      </c>
      <c r="G1786" t="s">
        <v>16</v>
      </c>
      <c r="I1786" t="str">
        <f t="shared" si="81"/>
        <v>(L)</v>
      </c>
      <c r="K1786" t="b">
        <v>1</v>
      </c>
      <c r="L1786">
        <v>1383</v>
      </c>
      <c r="M1786">
        <v>2135431</v>
      </c>
      <c r="N1786">
        <v>20171015</v>
      </c>
      <c r="O1786" t="s">
        <v>19</v>
      </c>
      <c r="P1786" t="str">
        <f>IF(VLOOKUP(A1786,'national-winners'!$A$2:$B$13,2,0)=H1786,"W","L")</f>
        <v>L</v>
      </c>
      <c r="Q1786">
        <f>MATCH(C1786,'state-winning-votes'!A:A,0)</f>
        <v>18</v>
      </c>
      <c r="R1786">
        <f>MATCH(A1786,'state-winning-votes'!$A$2:$L$2,0)</f>
        <v>7</v>
      </c>
      <c r="S1786" cm="1">
        <f t="array" ref="S1786">INDEX('state-winning-votes'!$A$1:$L$53,$Q1786,$R1786)</f>
        <v>1006693</v>
      </c>
      <c r="T1786">
        <f>INDEX('state-winning-votes'!$A$1:$L$53,MATCH($C1786,'state-winning-votes'!$A:$A,0),MATCH($A1786,'state-winning-votes'!$A$2:$L$2,0))</f>
        <v>1006693</v>
      </c>
      <c r="U1786" t="str">
        <f t="shared" si="82"/>
        <v>Dole, Robert</v>
      </c>
      <c r="V1786" t="str">
        <f>_xlfn.XLOOKUP(INDEX('state-winning-votes'!$A$1:$L$53,MATCH($C1786,'state-winning-votes'!$A:$A,0),MATCH($A1786,'state-winning-votes'!$A$2:$L$2,0)),$L:$L,$H:$H)</f>
        <v>Dole, Robert</v>
      </c>
      <c r="W1786" t="str">
        <f>VLOOKUP(A1786,'national-winners'!$A$2:$B$13,2,0)</f>
        <v>Clinton, Bill</v>
      </c>
      <c r="X1786" t="str">
        <f t="shared" si="83"/>
        <v xml:space="preserve"> Robert Dole (W)</v>
      </c>
    </row>
    <row r="1787" spans="1:24" x14ac:dyDescent="0.25">
      <c r="A1787">
        <v>1996</v>
      </c>
      <c r="B1787" t="s">
        <v>73</v>
      </c>
      <c r="C1787" t="s">
        <v>74</v>
      </c>
      <c r="D1787">
        <v>19</v>
      </c>
      <c r="E1787">
        <v>42</v>
      </c>
      <c r="F1787">
        <v>31</v>
      </c>
      <c r="G1787" t="s">
        <v>16</v>
      </c>
      <c r="H1787" t="s">
        <v>230</v>
      </c>
      <c r="I1787" t="str">
        <f t="shared" si="81"/>
        <v>Clinton, Bill(W)</v>
      </c>
      <c r="J1787" t="s">
        <v>18</v>
      </c>
      <c r="K1787" t="b">
        <v>0</v>
      </c>
      <c r="L1787">
        <v>620258</v>
      </c>
      <c r="M1787">
        <v>1234075</v>
      </c>
      <c r="N1787">
        <v>20171015</v>
      </c>
      <c r="O1787" t="s">
        <v>19</v>
      </c>
      <c r="P1787" t="str">
        <f>IF(VLOOKUP(A1787,'national-winners'!$A$2:$B$13,2,0)=H1787,"W","L")</f>
        <v>W</v>
      </c>
      <c r="Q1787">
        <f>MATCH(C1787,'state-winning-votes'!A:A,0)</f>
        <v>15</v>
      </c>
      <c r="R1787">
        <f>MATCH(A1787,'state-winning-votes'!$A$2:$L$2,0)</f>
        <v>7</v>
      </c>
      <c r="S1787" cm="1">
        <f t="array" ref="S1787">INDEX('state-winning-votes'!$A$1:$L$53,$Q1787,$R1787)</f>
        <v>620258</v>
      </c>
      <c r="T1787">
        <f>INDEX('state-winning-votes'!$A$1:$L$53,MATCH($C1787,'state-winning-votes'!$A:$A,0),MATCH($A1787,'state-winning-votes'!$A$2:$L$2,0))</f>
        <v>620258</v>
      </c>
      <c r="U1787" t="str">
        <f t="shared" si="82"/>
        <v>Clinton, Bill</v>
      </c>
      <c r="V1787" t="str">
        <f>_xlfn.XLOOKUP(INDEX('state-winning-votes'!$A$1:$L$53,MATCH($C1787,'state-winning-votes'!$A:$A,0),MATCH($A1787,'state-winning-votes'!$A$2:$L$2,0)),$L:$L,$H:$H)</f>
        <v>Clinton, Bill</v>
      </c>
      <c r="W1787" t="str">
        <f>VLOOKUP(A1787,'national-winners'!$A$2:$B$13,2,0)</f>
        <v>Clinton, Bill</v>
      </c>
      <c r="X1787" t="str">
        <f t="shared" si="83"/>
        <v xml:space="preserve"> Bill Clinton (W)</v>
      </c>
    </row>
    <row r="1788" spans="1:24" x14ac:dyDescent="0.25">
      <c r="A1788">
        <v>1996</v>
      </c>
      <c r="B1788" t="s">
        <v>73</v>
      </c>
      <c r="C1788" t="s">
        <v>74</v>
      </c>
      <c r="D1788">
        <v>19</v>
      </c>
      <c r="E1788">
        <v>42</v>
      </c>
      <c r="F1788">
        <v>31</v>
      </c>
      <c r="G1788" t="s">
        <v>16</v>
      </c>
      <c r="H1788" t="s">
        <v>270</v>
      </c>
      <c r="I1788" t="str">
        <f t="shared" si="81"/>
        <v>Dole, Robert(L)</v>
      </c>
      <c r="J1788" t="s">
        <v>21</v>
      </c>
      <c r="K1788" t="b">
        <v>0</v>
      </c>
      <c r="L1788">
        <v>492644</v>
      </c>
      <c r="M1788">
        <v>1234075</v>
      </c>
      <c r="N1788">
        <v>20171015</v>
      </c>
      <c r="O1788" t="s">
        <v>19</v>
      </c>
      <c r="P1788" t="str">
        <f>IF(VLOOKUP(A1788,'national-winners'!$A$2:$B$13,2,0)=H1788,"W","L")</f>
        <v>L</v>
      </c>
      <c r="Q1788">
        <f>MATCH(C1788,'state-winning-votes'!A:A,0)</f>
        <v>15</v>
      </c>
      <c r="R1788">
        <f>MATCH(A1788,'state-winning-votes'!$A$2:$L$2,0)</f>
        <v>7</v>
      </c>
      <c r="S1788" cm="1">
        <f t="array" ref="S1788">INDEX('state-winning-votes'!$A$1:$L$53,$Q1788,$R1788)</f>
        <v>620258</v>
      </c>
      <c r="T1788">
        <f>INDEX('state-winning-votes'!$A$1:$L$53,MATCH($C1788,'state-winning-votes'!$A:$A,0),MATCH($A1788,'state-winning-votes'!$A$2:$L$2,0))</f>
        <v>620258</v>
      </c>
      <c r="U1788" t="str">
        <f t="shared" si="82"/>
        <v>Clinton, Bill</v>
      </c>
      <c r="V1788" t="str">
        <f>_xlfn.XLOOKUP(INDEX('state-winning-votes'!$A$1:$L$53,MATCH($C1788,'state-winning-votes'!$A:$A,0),MATCH($A1788,'state-winning-votes'!$A$2:$L$2,0)),$L:$L,$H:$H)</f>
        <v>Clinton, Bill</v>
      </c>
      <c r="W1788" t="str">
        <f>VLOOKUP(A1788,'national-winners'!$A$2:$B$13,2,0)</f>
        <v>Clinton, Bill</v>
      </c>
      <c r="X1788" t="str">
        <f t="shared" si="83"/>
        <v xml:space="preserve"> Bill Clinton (W)</v>
      </c>
    </row>
    <row r="1789" spans="1:24" x14ac:dyDescent="0.25">
      <c r="A1789">
        <v>1996</v>
      </c>
      <c r="B1789" t="s">
        <v>73</v>
      </c>
      <c r="C1789" t="s">
        <v>74</v>
      </c>
      <c r="D1789">
        <v>19</v>
      </c>
      <c r="E1789">
        <v>42</v>
      </c>
      <c r="F1789">
        <v>31</v>
      </c>
      <c r="G1789" t="s">
        <v>16</v>
      </c>
      <c r="H1789" t="s">
        <v>231</v>
      </c>
      <c r="I1789" t="str">
        <f t="shared" si="81"/>
        <v>Perot, Ross(L)</v>
      </c>
      <c r="J1789" t="s">
        <v>272</v>
      </c>
      <c r="K1789" t="b">
        <v>0</v>
      </c>
      <c r="L1789">
        <v>105159</v>
      </c>
      <c r="M1789">
        <v>1234075</v>
      </c>
      <c r="N1789">
        <v>20171015</v>
      </c>
      <c r="O1789" t="s">
        <v>19</v>
      </c>
      <c r="P1789" t="str">
        <f>IF(VLOOKUP(A1789,'national-winners'!$A$2:$B$13,2,0)=H1789,"W","L")</f>
        <v>L</v>
      </c>
      <c r="Q1789">
        <f>MATCH(C1789,'state-winning-votes'!A:A,0)</f>
        <v>15</v>
      </c>
      <c r="R1789">
        <f>MATCH(A1789,'state-winning-votes'!$A$2:$L$2,0)</f>
        <v>7</v>
      </c>
      <c r="S1789" cm="1">
        <f t="array" ref="S1789">INDEX('state-winning-votes'!$A$1:$L$53,$Q1789,$R1789)</f>
        <v>620258</v>
      </c>
      <c r="T1789">
        <f>INDEX('state-winning-votes'!$A$1:$L$53,MATCH($C1789,'state-winning-votes'!$A:$A,0),MATCH($A1789,'state-winning-votes'!$A$2:$L$2,0))</f>
        <v>620258</v>
      </c>
      <c r="U1789" t="str">
        <f t="shared" si="82"/>
        <v>Clinton, Bill</v>
      </c>
      <c r="V1789" t="str">
        <f>_xlfn.XLOOKUP(INDEX('state-winning-votes'!$A$1:$L$53,MATCH($C1789,'state-winning-votes'!$A:$A,0),MATCH($A1789,'state-winning-votes'!$A$2:$L$2,0)),$L:$L,$H:$H)</f>
        <v>Clinton, Bill</v>
      </c>
      <c r="W1789" t="str">
        <f>VLOOKUP(A1789,'national-winners'!$A$2:$B$13,2,0)</f>
        <v>Clinton, Bill</v>
      </c>
      <c r="X1789" t="str">
        <f t="shared" si="83"/>
        <v xml:space="preserve"> Bill Clinton (W)</v>
      </c>
    </row>
    <row r="1790" spans="1:24" x14ac:dyDescent="0.25">
      <c r="A1790">
        <v>1996</v>
      </c>
      <c r="B1790" t="s">
        <v>73</v>
      </c>
      <c r="C1790" t="s">
        <v>74</v>
      </c>
      <c r="D1790">
        <v>19</v>
      </c>
      <c r="E1790">
        <v>42</v>
      </c>
      <c r="F1790">
        <v>31</v>
      </c>
      <c r="G1790" t="s">
        <v>16</v>
      </c>
      <c r="H1790" t="s">
        <v>273</v>
      </c>
      <c r="I1790" t="str">
        <f t="shared" si="81"/>
        <v>Nader, Ralph(L)</v>
      </c>
      <c r="J1790" t="s">
        <v>274</v>
      </c>
      <c r="K1790" t="b">
        <v>0</v>
      </c>
      <c r="L1790">
        <v>6550</v>
      </c>
      <c r="M1790">
        <v>1234075</v>
      </c>
      <c r="N1790">
        <v>20171015</v>
      </c>
      <c r="O1790" t="s">
        <v>19</v>
      </c>
      <c r="P1790" t="str">
        <f>IF(VLOOKUP(A1790,'national-winners'!$A$2:$B$13,2,0)=H1790,"W","L")</f>
        <v>L</v>
      </c>
      <c r="Q1790">
        <f>MATCH(C1790,'state-winning-votes'!A:A,0)</f>
        <v>15</v>
      </c>
      <c r="R1790">
        <f>MATCH(A1790,'state-winning-votes'!$A$2:$L$2,0)</f>
        <v>7</v>
      </c>
      <c r="S1790" cm="1">
        <f t="array" ref="S1790">INDEX('state-winning-votes'!$A$1:$L$53,$Q1790,$R1790)</f>
        <v>620258</v>
      </c>
      <c r="T1790">
        <f>INDEX('state-winning-votes'!$A$1:$L$53,MATCH($C1790,'state-winning-votes'!$A:$A,0),MATCH($A1790,'state-winning-votes'!$A$2:$L$2,0))</f>
        <v>620258</v>
      </c>
      <c r="U1790" t="str">
        <f t="shared" si="82"/>
        <v>Clinton, Bill</v>
      </c>
      <c r="V1790" t="str">
        <f>_xlfn.XLOOKUP(INDEX('state-winning-votes'!$A$1:$L$53,MATCH($C1790,'state-winning-votes'!$A:$A,0),MATCH($A1790,'state-winning-votes'!$A$2:$L$2,0)),$L:$L,$H:$H)</f>
        <v>Clinton, Bill</v>
      </c>
      <c r="W1790" t="str">
        <f>VLOOKUP(A1790,'national-winners'!$A$2:$B$13,2,0)</f>
        <v>Clinton, Bill</v>
      </c>
      <c r="X1790" t="str">
        <f t="shared" si="83"/>
        <v xml:space="preserve"> Bill Clinton (W)</v>
      </c>
    </row>
    <row r="1791" spans="1:24" x14ac:dyDescent="0.25">
      <c r="A1791">
        <v>1996</v>
      </c>
      <c r="B1791" t="s">
        <v>73</v>
      </c>
      <c r="C1791" t="s">
        <v>74</v>
      </c>
      <c r="D1791">
        <v>19</v>
      </c>
      <c r="E1791">
        <v>42</v>
      </c>
      <c r="F1791">
        <v>31</v>
      </c>
      <c r="G1791" t="s">
        <v>16</v>
      </c>
      <c r="H1791" t="s">
        <v>236</v>
      </c>
      <c r="I1791" t="str">
        <f t="shared" si="81"/>
        <v>Hagelin, John(L)</v>
      </c>
      <c r="J1791" t="s">
        <v>237</v>
      </c>
      <c r="K1791" t="b">
        <v>0</v>
      </c>
      <c r="L1791">
        <v>3349</v>
      </c>
      <c r="M1791">
        <v>1234075</v>
      </c>
      <c r="N1791">
        <v>20171015</v>
      </c>
      <c r="O1791" t="s">
        <v>19</v>
      </c>
      <c r="P1791" t="str">
        <f>IF(VLOOKUP(A1791,'national-winners'!$A$2:$B$13,2,0)=H1791,"W","L")</f>
        <v>L</v>
      </c>
      <c r="Q1791">
        <f>MATCH(C1791,'state-winning-votes'!A:A,0)</f>
        <v>15</v>
      </c>
      <c r="R1791">
        <f>MATCH(A1791,'state-winning-votes'!$A$2:$L$2,0)</f>
        <v>7</v>
      </c>
      <c r="S1791" cm="1">
        <f t="array" ref="S1791">INDEX('state-winning-votes'!$A$1:$L$53,$Q1791,$R1791)</f>
        <v>620258</v>
      </c>
      <c r="T1791">
        <f>INDEX('state-winning-votes'!$A$1:$L$53,MATCH($C1791,'state-winning-votes'!$A:$A,0),MATCH($A1791,'state-winning-votes'!$A$2:$L$2,0))</f>
        <v>620258</v>
      </c>
      <c r="U1791" t="str">
        <f t="shared" si="82"/>
        <v>Clinton, Bill</v>
      </c>
      <c r="V1791" t="str">
        <f>_xlfn.XLOOKUP(INDEX('state-winning-votes'!$A$1:$L$53,MATCH($C1791,'state-winning-votes'!$A:$A,0),MATCH($A1791,'state-winning-votes'!$A$2:$L$2,0)),$L:$L,$H:$H)</f>
        <v>Clinton, Bill</v>
      </c>
      <c r="W1791" t="str">
        <f>VLOOKUP(A1791,'national-winners'!$A$2:$B$13,2,0)</f>
        <v>Clinton, Bill</v>
      </c>
      <c r="X1791" t="str">
        <f t="shared" si="83"/>
        <v xml:space="preserve"> Bill Clinton (W)</v>
      </c>
    </row>
    <row r="1792" spans="1:24" x14ac:dyDescent="0.25">
      <c r="A1792">
        <v>1996</v>
      </c>
      <c r="B1792" t="s">
        <v>73</v>
      </c>
      <c r="C1792" t="s">
        <v>74</v>
      </c>
      <c r="D1792">
        <v>19</v>
      </c>
      <c r="E1792">
        <v>42</v>
      </c>
      <c r="F1792">
        <v>31</v>
      </c>
      <c r="G1792" t="s">
        <v>16</v>
      </c>
      <c r="H1792" t="s">
        <v>271</v>
      </c>
      <c r="I1792" t="str">
        <f t="shared" si="81"/>
        <v>Browne, Harry(L)</v>
      </c>
      <c r="J1792" t="s">
        <v>29</v>
      </c>
      <c r="K1792" t="b">
        <v>0</v>
      </c>
      <c r="L1792">
        <v>2315</v>
      </c>
      <c r="M1792">
        <v>1234075</v>
      </c>
      <c r="N1792">
        <v>20171015</v>
      </c>
      <c r="O1792" t="s">
        <v>19</v>
      </c>
      <c r="P1792" t="str">
        <f>IF(VLOOKUP(A1792,'national-winners'!$A$2:$B$13,2,0)=H1792,"W","L")</f>
        <v>L</v>
      </c>
      <c r="Q1792">
        <f>MATCH(C1792,'state-winning-votes'!A:A,0)</f>
        <v>15</v>
      </c>
      <c r="R1792">
        <f>MATCH(A1792,'state-winning-votes'!$A$2:$L$2,0)</f>
        <v>7</v>
      </c>
      <c r="S1792" cm="1">
        <f t="array" ref="S1792">INDEX('state-winning-votes'!$A$1:$L$53,$Q1792,$R1792)</f>
        <v>620258</v>
      </c>
      <c r="T1792">
        <f>INDEX('state-winning-votes'!$A$1:$L$53,MATCH($C1792,'state-winning-votes'!$A:$A,0),MATCH($A1792,'state-winning-votes'!$A$2:$L$2,0))</f>
        <v>620258</v>
      </c>
      <c r="U1792" t="str">
        <f t="shared" si="82"/>
        <v>Clinton, Bill</v>
      </c>
      <c r="V1792" t="str">
        <f>_xlfn.XLOOKUP(INDEX('state-winning-votes'!$A$1:$L$53,MATCH($C1792,'state-winning-votes'!$A:$A,0),MATCH($A1792,'state-winning-votes'!$A$2:$L$2,0)),$L:$L,$H:$H)</f>
        <v>Clinton, Bill</v>
      </c>
      <c r="W1792" t="str">
        <f>VLOOKUP(A1792,'national-winners'!$A$2:$B$13,2,0)</f>
        <v>Clinton, Bill</v>
      </c>
      <c r="X1792" t="str">
        <f t="shared" si="83"/>
        <v xml:space="preserve"> Bill Clinton (W)</v>
      </c>
    </row>
    <row r="1793" spans="1:24" x14ac:dyDescent="0.25">
      <c r="A1793">
        <v>1996</v>
      </c>
      <c r="B1793" t="s">
        <v>73</v>
      </c>
      <c r="C1793" t="s">
        <v>74</v>
      </c>
      <c r="D1793">
        <v>19</v>
      </c>
      <c r="E1793">
        <v>42</v>
      </c>
      <c r="F1793">
        <v>31</v>
      </c>
      <c r="G1793" t="s">
        <v>16</v>
      </c>
      <c r="H1793" t="s">
        <v>238</v>
      </c>
      <c r="I1793" t="str">
        <f t="shared" si="81"/>
        <v>Phillips, Howard(L)</v>
      </c>
      <c r="J1793" t="s">
        <v>275</v>
      </c>
      <c r="K1793" t="b">
        <v>0</v>
      </c>
      <c r="L1793">
        <v>2229</v>
      </c>
      <c r="M1793">
        <v>1234075</v>
      </c>
      <c r="N1793">
        <v>20171015</v>
      </c>
      <c r="O1793" t="s">
        <v>19</v>
      </c>
      <c r="P1793" t="str">
        <f>IF(VLOOKUP(A1793,'national-winners'!$A$2:$B$13,2,0)=H1793,"W","L")</f>
        <v>L</v>
      </c>
      <c r="Q1793">
        <f>MATCH(C1793,'state-winning-votes'!A:A,0)</f>
        <v>15</v>
      </c>
      <c r="R1793">
        <f>MATCH(A1793,'state-winning-votes'!$A$2:$L$2,0)</f>
        <v>7</v>
      </c>
      <c r="S1793" cm="1">
        <f t="array" ref="S1793">INDEX('state-winning-votes'!$A$1:$L$53,$Q1793,$R1793)</f>
        <v>620258</v>
      </c>
      <c r="T1793">
        <f>INDEX('state-winning-votes'!$A$1:$L$53,MATCH($C1793,'state-winning-votes'!$A:$A,0),MATCH($A1793,'state-winning-votes'!$A$2:$L$2,0))</f>
        <v>620258</v>
      </c>
      <c r="U1793" t="str">
        <f t="shared" si="82"/>
        <v>Clinton, Bill</v>
      </c>
      <c r="V1793" t="str">
        <f>_xlfn.XLOOKUP(INDEX('state-winning-votes'!$A$1:$L$53,MATCH($C1793,'state-winning-votes'!$A:$A,0),MATCH($A1793,'state-winning-votes'!$A$2:$L$2,0)),$L:$L,$H:$H)</f>
        <v>Clinton, Bill</v>
      </c>
      <c r="W1793" t="str">
        <f>VLOOKUP(A1793,'national-winners'!$A$2:$B$13,2,0)</f>
        <v>Clinton, Bill</v>
      </c>
      <c r="X1793" t="str">
        <f t="shared" si="83"/>
        <v xml:space="preserve"> Bill Clinton (W)</v>
      </c>
    </row>
    <row r="1794" spans="1:24" x14ac:dyDescent="0.25">
      <c r="A1794">
        <v>1996</v>
      </c>
      <c r="B1794" t="s">
        <v>73</v>
      </c>
      <c r="C1794" t="s">
        <v>74</v>
      </c>
      <c r="D1794">
        <v>19</v>
      </c>
      <c r="E1794">
        <v>42</v>
      </c>
      <c r="F1794">
        <v>31</v>
      </c>
      <c r="G1794" t="s">
        <v>16</v>
      </c>
      <c r="H1794" t="s">
        <v>52</v>
      </c>
      <c r="I1794" t="str">
        <f t="shared" si="81"/>
        <v>Scattering(L)</v>
      </c>
      <c r="K1794" t="b">
        <v>0</v>
      </c>
      <c r="L1794">
        <v>1240</v>
      </c>
      <c r="M1794">
        <v>1234075</v>
      </c>
      <c r="N1794">
        <v>20171015</v>
      </c>
      <c r="O1794" t="s">
        <v>19</v>
      </c>
      <c r="P1794" t="str">
        <f>IF(VLOOKUP(A1794,'national-winners'!$A$2:$B$13,2,0)=H1794,"W","L")</f>
        <v>L</v>
      </c>
      <c r="Q1794">
        <f>MATCH(C1794,'state-winning-votes'!A:A,0)</f>
        <v>15</v>
      </c>
      <c r="R1794">
        <f>MATCH(A1794,'state-winning-votes'!$A$2:$L$2,0)</f>
        <v>7</v>
      </c>
      <c r="S1794" cm="1">
        <f t="array" ref="S1794">INDEX('state-winning-votes'!$A$1:$L$53,$Q1794,$R1794)</f>
        <v>620258</v>
      </c>
      <c r="T1794">
        <f>INDEX('state-winning-votes'!$A$1:$L$53,MATCH($C1794,'state-winning-votes'!$A:$A,0),MATCH($A1794,'state-winning-votes'!$A$2:$L$2,0))</f>
        <v>620258</v>
      </c>
      <c r="U1794" t="str">
        <f t="shared" si="82"/>
        <v>Clinton, Bill</v>
      </c>
      <c r="V1794" t="str">
        <f>_xlfn.XLOOKUP(INDEX('state-winning-votes'!$A$1:$L$53,MATCH($C1794,'state-winning-votes'!$A:$A,0),MATCH($A1794,'state-winning-votes'!$A$2:$L$2,0)),$L:$L,$H:$H)</f>
        <v>Clinton, Bill</v>
      </c>
      <c r="W1794" t="str">
        <f>VLOOKUP(A1794,'national-winners'!$A$2:$B$13,2,0)</f>
        <v>Clinton, Bill</v>
      </c>
      <c r="X1794" t="str">
        <f t="shared" si="83"/>
        <v xml:space="preserve"> Bill Clinton (W)</v>
      </c>
    </row>
    <row r="1795" spans="1:24" x14ac:dyDescent="0.25">
      <c r="A1795">
        <v>1996</v>
      </c>
      <c r="B1795" t="s">
        <v>73</v>
      </c>
      <c r="C1795" t="s">
        <v>74</v>
      </c>
      <c r="D1795">
        <v>19</v>
      </c>
      <c r="E1795">
        <v>42</v>
      </c>
      <c r="F1795">
        <v>31</v>
      </c>
      <c r="G1795" t="s">
        <v>16</v>
      </c>
      <c r="H1795" t="s">
        <v>284</v>
      </c>
      <c r="I1795" t="str">
        <f t="shared" ref="I1795:I1858" si="84">H1795&amp;"("&amp;P1795&amp;")"</f>
        <v>Harris, James(L)</v>
      </c>
      <c r="J1795" t="s">
        <v>37</v>
      </c>
      <c r="K1795" t="b">
        <v>0</v>
      </c>
      <c r="L1795">
        <v>331</v>
      </c>
      <c r="M1795">
        <v>1234075</v>
      </c>
      <c r="N1795">
        <v>20171015</v>
      </c>
      <c r="O1795" t="s">
        <v>19</v>
      </c>
      <c r="P1795" t="str">
        <f>IF(VLOOKUP(A1795,'national-winners'!$A$2:$B$13,2,0)=H1795,"W","L")</f>
        <v>L</v>
      </c>
      <c r="Q1795">
        <f>MATCH(C1795,'state-winning-votes'!A:A,0)</f>
        <v>15</v>
      </c>
      <c r="R1795">
        <f>MATCH(A1795,'state-winning-votes'!$A$2:$L$2,0)</f>
        <v>7</v>
      </c>
      <c r="S1795" cm="1">
        <f t="array" ref="S1795">INDEX('state-winning-votes'!$A$1:$L$53,$Q1795,$R1795)</f>
        <v>620258</v>
      </c>
      <c r="T1795">
        <f>INDEX('state-winning-votes'!$A$1:$L$53,MATCH($C1795,'state-winning-votes'!$A:$A,0),MATCH($A1795,'state-winning-votes'!$A$2:$L$2,0))</f>
        <v>620258</v>
      </c>
      <c r="U1795" t="str">
        <f t="shared" ref="U1795:U1858" si="85">_xlfn.XLOOKUP(T1795,L:L,H:H)</f>
        <v>Clinton, Bill</v>
      </c>
      <c r="V1795" t="str">
        <f>_xlfn.XLOOKUP(INDEX('state-winning-votes'!$A$1:$L$53,MATCH($C1795,'state-winning-votes'!$A:$A,0),MATCH($A1795,'state-winning-votes'!$A$2:$L$2,0)),$L:$L,$H:$H)</f>
        <v>Clinton, Bill</v>
      </c>
      <c r="W1795" t="str">
        <f>VLOOKUP(A1795,'national-winners'!$A$2:$B$13,2,0)</f>
        <v>Clinton, Bill</v>
      </c>
      <c r="X1795" t="str">
        <f t="shared" ref="X1795:X1858" si="86">IFERROR(RIGHT(V1795,LEN(V1795)-SEARCH(",",V1795))&amp;" "&amp;LEFT(V1795,SEARCH(",",V1795)-1)&amp;" (W)","NULL")</f>
        <v xml:space="preserve"> Bill Clinton (W)</v>
      </c>
    </row>
    <row r="1796" spans="1:24" x14ac:dyDescent="0.25">
      <c r="A1796">
        <v>1996</v>
      </c>
      <c r="B1796" t="s">
        <v>78</v>
      </c>
      <c r="C1796" t="s">
        <v>79</v>
      </c>
      <c r="D1796">
        <v>20</v>
      </c>
      <c r="E1796">
        <v>47</v>
      </c>
      <c r="F1796">
        <v>32</v>
      </c>
      <c r="G1796" t="s">
        <v>16</v>
      </c>
      <c r="H1796" t="s">
        <v>270</v>
      </c>
      <c r="I1796" t="str">
        <f t="shared" si="84"/>
        <v>Dole, Robert(L)</v>
      </c>
      <c r="J1796" t="s">
        <v>21</v>
      </c>
      <c r="K1796" t="b">
        <v>0</v>
      </c>
      <c r="L1796">
        <v>583245</v>
      </c>
      <c r="M1796">
        <v>1074300</v>
      </c>
      <c r="N1796">
        <v>20171015</v>
      </c>
      <c r="O1796" t="s">
        <v>19</v>
      </c>
      <c r="P1796" t="str">
        <f>IF(VLOOKUP(A1796,'national-winners'!$A$2:$B$13,2,0)=H1796,"W","L")</f>
        <v>L</v>
      </c>
      <c r="Q1796">
        <f>MATCH(C1796,'state-winning-votes'!A:A,0)</f>
        <v>19</v>
      </c>
      <c r="R1796">
        <f>MATCH(A1796,'state-winning-votes'!$A$2:$L$2,0)</f>
        <v>7</v>
      </c>
      <c r="S1796" cm="1">
        <f t="array" ref="S1796">INDEX('state-winning-votes'!$A$1:$L$53,$Q1796,$R1796)</f>
        <v>583245</v>
      </c>
      <c r="T1796">
        <f>INDEX('state-winning-votes'!$A$1:$L$53,MATCH($C1796,'state-winning-votes'!$A:$A,0),MATCH($A1796,'state-winning-votes'!$A$2:$L$2,0))</f>
        <v>583245</v>
      </c>
      <c r="U1796" t="str">
        <f t="shared" si="85"/>
        <v>Dole, Robert</v>
      </c>
      <c r="V1796" t="str">
        <f>_xlfn.XLOOKUP(INDEX('state-winning-votes'!$A$1:$L$53,MATCH($C1796,'state-winning-votes'!$A:$A,0),MATCH($A1796,'state-winning-votes'!$A$2:$L$2,0)),$L:$L,$H:$H)</f>
        <v>Dole, Robert</v>
      </c>
      <c r="W1796" t="str">
        <f>VLOOKUP(A1796,'national-winners'!$A$2:$B$13,2,0)</f>
        <v>Clinton, Bill</v>
      </c>
      <c r="X1796" t="str">
        <f t="shared" si="86"/>
        <v xml:space="preserve"> Robert Dole (W)</v>
      </c>
    </row>
    <row r="1797" spans="1:24" x14ac:dyDescent="0.25">
      <c r="A1797">
        <v>1996</v>
      </c>
      <c r="B1797" t="s">
        <v>78</v>
      </c>
      <c r="C1797" t="s">
        <v>79</v>
      </c>
      <c r="D1797">
        <v>20</v>
      </c>
      <c r="E1797">
        <v>47</v>
      </c>
      <c r="F1797">
        <v>32</v>
      </c>
      <c r="G1797" t="s">
        <v>16</v>
      </c>
      <c r="H1797" t="s">
        <v>230</v>
      </c>
      <c r="I1797" t="str">
        <f t="shared" si="84"/>
        <v>Clinton, Bill(W)</v>
      </c>
      <c r="J1797" t="s">
        <v>18</v>
      </c>
      <c r="K1797" t="b">
        <v>0</v>
      </c>
      <c r="L1797">
        <v>387659</v>
      </c>
      <c r="M1797">
        <v>1074300</v>
      </c>
      <c r="N1797">
        <v>20171015</v>
      </c>
      <c r="O1797" t="s">
        <v>19</v>
      </c>
      <c r="P1797" t="str">
        <f>IF(VLOOKUP(A1797,'national-winners'!$A$2:$B$13,2,0)=H1797,"W","L")</f>
        <v>W</v>
      </c>
      <c r="Q1797">
        <f>MATCH(C1797,'state-winning-votes'!A:A,0)</f>
        <v>19</v>
      </c>
      <c r="R1797">
        <f>MATCH(A1797,'state-winning-votes'!$A$2:$L$2,0)</f>
        <v>7</v>
      </c>
      <c r="S1797" cm="1">
        <f t="array" ref="S1797">INDEX('state-winning-votes'!$A$1:$L$53,$Q1797,$R1797)</f>
        <v>583245</v>
      </c>
      <c r="T1797">
        <f>INDEX('state-winning-votes'!$A$1:$L$53,MATCH($C1797,'state-winning-votes'!$A:$A,0),MATCH($A1797,'state-winning-votes'!$A$2:$L$2,0))</f>
        <v>583245</v>
      </c>
      <c r="U1797" t="str">
        <f t="shared" si="85"/>
        <v>Dole, Robert</v>
      </c>
      <c r="V1797" t="str">
        <f>_xlfn.XLOOKUP(INDEX('state-winning-votes'!$A$1:$L$53,MATCH($C1797,'state-winning-votes'!$A:$A,0),MATCH($A1797,'state-winning-votes'!$A$2:$L$2,0)),$L:$L,$H:$H)</f>
        <v>Dole, Robert</v>
      </c>
      <c r="W1797" t="str">
        <f>VLOOKUP(A1797,'national-winners'!$A$2:$B$13,2,0)</f>
        <v>Clinton, Bill</v>
      </c>
      <c r="X1797" t="str">
        <f t="shared" si="86"/>
        <v xml:space="preserve"> Robert Dole (W)</v>
      </c>
    </row>
    <row r="1798" spans="1:24" x14ac:dyDescent="0.25">
      <c r="A1798">
        <v>1996</v>
      </c>
      <c r="B1798" t="s">
        <v>78</v>
      </c>
      <c r="C1798" t="s">
        <v>79</v>
      </c>
      <c r="D1798">
        <v>20</v>
      </c>
      <c r="E1798">
        <v>47</v>
      </c>
      <c r="F1798">
        <v>32</v>
      </c>
      <c r="G1798" t="s">
        <v>16</v>
      </c>
      <c r="H1798" t="s">
        <v>231</v>
      </c>
      <c r="I1798" t="str">
        <f t="shared" si="84"/>
        <v>Perot, Ross(L)</v>
      </c>
      <c r="J1798" t="s">
        <v>272</v>
      </c>
      <c r="K1798" t="b">
        <v>0</v>
      </c>
      <c r="L1798">
        <v>92639</v>
      </c>
      <c r="M1798">
        <v>1074300</v>
      </c>
      <c r="N1798">
        <v>20171015</v>
      </c>
      <c r="O1798" t="s">
        <v>19</v>
      </c>
      <c r="P1798" t="str">
        <f>IF(VLOOKUP(A1798,'national-winners'!$A$2:$B$13,2,0)=H1798,"W","L")</f>
        <v>L</v>
      </c>
      <c r="Q1798">
        <f>MATCH(C1798,'state-winning-votes'!A:A,0)</f>
        <v>19</v>
      </c>
      <c r="R1798">
        <f>MATCH(A1798,'state-winning-votes'!$A$2:$L$2,0)</f>
        <v>7</v>
      </c>
      <c r="S1798" cm="1">
        <f t="array" ref="S1798">INDEX('state-winning-votes'!$A$1:$L$53,$Q1798,$R1798)</f>
        <v>583245</v>
      </c>
      <c r="T1798">
        <f>INDEX('state-winning-votes'!$A$1:$L$53,MATCH($C1798,'state-winning-votes'!$A:$A,0),MATCH($A1798,'state-winning-votes'!$A$2:$L$2,0))</f>
        <v>583245</v>
      </c>
      <c r="U1798" t="str">
        <f t="shared" si="85"/>
        <v>Dole, Robert</v>
      </c>
      <c r="V1798" t="str">
        <f>_xlfn.XLOOKUP(INDEX('state-winning-votes'!$A$1:$L$53,MATCH($C1798,'state-winning-votes'!$A:$A,0),MATCH($A1798,'state-winning-votes'!$A$2:$L$2,0)),$L:$L,$H:$H)</f>
        <v>Dole, Robert</v>
      </c>
      <c r="W1798" t="str">
        <f>VLOOKUP(A1798,'national-winners'!$A$2:$B$13,2,0)</f>
        <v>Clinton, Bill</v>
      </c>
      <c r="X1798" t="str">
        <f t="shared" si="86"/>
        <v xml:space="preserve"> Robert Dole (W)</v>
      </c>
    </row>
    <row r="1799" spans="1:24" x14ac:dyDescent="0.25">
      <c r="A1799">
        <v>1996</v>
      </c>
      <c r="B1799" t="s">
        <v>78</v>
      </c>
      <c r="C1799" t="s">
        <v>79</v>
      </c>
      <c r="D1799">
        <v>20</v>
      </c>
      <c r="E1799">
        <v>47</v>
      </c>
      <c r="F1799">
        <v>32</v>
      </c>
      <c r="G1799" t="s">
        <v>16</v>
      </c>
      <c r="I1799" t="str">
        <f t="shared" si="84"/>
        <v>(L)</v>
      </c>
      <c r="J1799" t="s">
        <v>35</v>
      </c>
      <c r="K1799" t="b">
        <v>0</v>
      </c>
      <c r="L1799">
        <v>5174</v>
      </c>
      <c r="M1799">
        <v>1074300</v>
      </c>
      <c r="N1799">
        <v>20171015</v>
      </c>
      <c r="O1799" t="s">
        <v>19</v>
      </c>
      <c r="P1799" t="str">
        <f>IF(VLOOKUP(A1799,'national-winners'!$A$2:$B$13,2,0)=H1799,"W","L")</f>
        <v>L</v>
      </c>
      <c r="Q1799">
        <f>MATCH(C1799,'state-winning-votes'!A:A,0)</f>
        <v>19</v>
      </c>
      <c r="R1799">
        <f>MATCH(A1799,'state-winning-votes'!$A$2:$L$2,0)</f>
        <v>7</v>
      </c>
      <c r="S1799" cm="1">
        <f t="array" ref="S1799">INDEX('state-winning-votes'!$A$1:$L$53,$Q1799,$R1799)</f>
        <v>583245</v>
      </c>
      <c r="T1799">
        <f>INDEX('state-winning-votes'!$A$1:$L$53,MATCH($C1799,'state-winning-votes'!$A:$A,0),MATCH($A1799,'state-winning-votes'!$A$2:$L$2,0))</f>
        <v>583245</v>
      </c>
      <c r="U1799" t="str">
        <f t="shared" si="85"/>
        <v>Dole, Robert</v>
      </c>
      <c r="V1799" t="str">
        <f>_xlfn.XLOOKUP(INDEX('state-winning-votes'!$A$1:$L$53,MATCH($C1799,'state-winning-votes'!$A:$A,0),MATCH($A1799,'state-winning-votes'!$A$2:$L$2,0)),$L:$L,$H:$H)</f>
        <v>Dole, Robert</v>
      </c>
      <c r="W1799" t="str">
        <f>VLOOKUP(A1799,'national-winners'!$A$2:$B$13,2,0)</f>
        <v>Clinton, Bill</v>
      </c>
      <c r="X1799" t="str">
        <f t="shared" si="86"/>
        <v xml:space="preserve"> Robert Dole (W)</v>
      </c>
    </row>
    <row r="1800" spans="1:24" x14ac:dyDescent="0.25">
      <c r="A1800">
        <v>1996</v>
      </c>
      <c r="B1800" t="s">
        <v>78</v>
      </c>
      <c r="C1800" t="s">
        <v>79</v>
      </c>
      <c r="D1800">
        <v>20</v>
      </c>
      <c r="E1800">
        <v>47</v>
      </c>
      <c r="F1800">
        <v>32</v>
      </c>
      <c r="G1800" t="s">
        <v>16</v>
      </c>
      <c r="H1800" t="s">
        <v>271</v>
      </c>
      <c r="I1800" t="str">
        <f t="shared" si="84"/>
        <v>Browne, Harry(L)</v>
      </c>
      <c r="J1800" t="s">
        <v>29</v>
      </c>
      <c r="K1800" t="b">
        <v>0</v>
      </c>
      <c r="L1800">
        <v>4557</v>
      </c>
      <c r="M1800">
        <v>1074300</v>
      </c>
      <c r="N1800">
        <v>20171015</v>
      </c>
      <c r="O1800" t="s">
        <v>19</v>
      </c>
      <c r="P1800" t="str">
        <f>IF(VLOOKUP(A1800,'national-winners'!$A$2:$B$13,2,0)=H1800,"W","L")</f>
        <v>L</v>
      </c>
      <c r="Q1800">
        <f>MATCH(C1800,'state-winning-votes'!A:A,0)</f>
        <v>19</v>
      </c>
      <c r="R1800">
        <f>MATCH(A1800,'state-winning-votes'!$A$2:$L$2,0)</f>
        <v>7</v>
      </c>
      <c r="S1800" cm="1">
        <f t="array" ref="S1800">INDEX('state-winning-votes'!$A$1:$L$53,$Q1800,$R1800)</f>
        <v>583245</v>
      </c>
      <c r="T1800">
        <f>INDEX('state-winning-votes'!$A$1:$L$53,MATCH($C1800,'state-winning-votes'!$A:$A,0),MATCH($A1800,'state-winning-votes'!$A$2:$L$2,0))</f>
        <v>583245</v>
      </c>
      <c r="U1800" t="str">
        <f t="shared" si="85"/>
        <v>Dole, Robert</v>
      </c>
      <c r="V1800" t="str">
        <f>_xlfn.XLOOKUP(INDEX('state-winning-votes'!$A$1:$L$53,MATCH($C1800,'state-winning-votes'!$A:$A,0),MATCH($A1800,'state-winning-votes'!$A$2:$L$2,0)),$L:$L,$H:$H)</f>
        <v>Dole, Robert</v>
      </c>
      <c r="W1800" t="str">
        <f>VLOOKUP(A1800,'national-winners'!$A$2:$B$13,2,0)</f>
        <v>Clinton, Bill</v>
      </c>
      <c r="X1800" t="str">
        <f t="shared" si="86"/>
        <v xml:space="preserve"> Robert Dole (W)</v>
      </c>
    </row>
    <row r="1801" spans="1:24" x14ac:dyDescent="0.25">
      <c r="A1801">
        <v>1996</v>
      </c>
      <c r="B1801" t="s">
        <v>78</v>
      </c>
      <c r="C1801" t="s">
        <v>79</v>
      </c>
      <c r="D1801">
        <v>20</v>
      </c>
      <c r="E1801">
        <v>47</v>
      </c>
      <c r="F1801">
        <v>32</v>
      </c>
      <c r="G1801" t="s">
        <v>16</v>
      </c>
      <c r="I1801" t="str">
        <f t="shared" si="84"/>
        <v>(L)</v>
      </c>
      <c r="K1801" t="b">
        <v>1</v>
      </c>
      <c r="L1801">
        <v>1026</v>
      </c>
      <c r="M1801">
        <v>1074300</v>
      </c>
      <c r="N1801">
        <v>20171015</v>
      </c>
      <c r="O1801" t="s">
        <v>19</v>
      </c>
      <c r="P1801" t="str">
        <f>IF(VLOOKUP(A1801,'national-winners'!$A$2:$B$13,2,0)=H1801,"W","L")</f>
        <v>L</v>
      </c>
      <c r="Q1801">
        <f>MATCH(C1801,'state-winning-votes'!A:A,0)</f>
        <v>19</v>
      </c>
      <c r="R1801">
        <f>MATCH(A1801,'state-winning-votes'!$A$2:$L$2,0)</f>
        <v>7</v>
      </c>
      <c r="S1801" cm="1">
        <f t="array" ref="S1801">INDEX('state-winning-votes'!$A$1:$L$53,$Q1801,$R1801)</f>
        <v>583245</v>
      </c>
      <c r="T1801">
        <f>INDEX('state-winning-votes'!$A$1:$L$53,MATCH($C1801,'state-winning-votes'!$A:$A,0),MATCH($A1801,'state-winning-votes'!$A$2:$L$2,0))</f>
        <v>583245</v>
      </c>
      <c r="U1801" t="str">
        <f t="shared" si="85"/>
        <v>Dole, Robert</v>
      </c>
      <c r="V1801" t="str">
        <f>_xlfn.XLOOKUP(INDEX('state-winning-votes'!$A$1:$L$53,MATCH($C1801,'state-winning-votes'!$A:$A,0),MATCH($A1801,'state-winning-votes'!$A$2:$L$2,0)),$L:$L,$H:$H)</f>
        <v>Dole, Robert</v>
      </c>
      <c r="W1801" t="str">
        <f>VLOOKUP(A1801,'national-winners'!$A$2:$B$13,2,0)</f>
        <v>Clinton, Bill</v>
      </c>
      <c r="X1801" t="str">
        <f t="shared" si="86"/>
        <v xml:space="preserve"> Robert Dole (W)</v>
      </c>
    </row>
    <row r="1802" spans="1:24" x14ac:dyDescent="0.25">
      <c r="A1802">
        <v>1996</v>
      </c>
      <c r="B1802" t="s">
        <v>81</v>
      </c>
      <c r="C1802" t="s">
        <v>82</v>
      </c>
      <c r="D1802">
        <v>21</v>
      </c>
      <c r="E1802">
        <v>61</v>
      </c>
      <c r="F1802">
        <v>51</v>
      </c>
      <c r="G1802" t="s">
        <v>16</v>
      </c>
      <c r="H1802" t="s">
        <v>230</v>
      </c>
      <c r="I1802" t="str">
        <f t="shared" si="84"/>
        <v>Clinton, Bill(W)</v>
      </c>
      <c r="J1802" t="s">
        <v>18</v>
      </c>
      <c r="K1802" t="b">
        <v>0</v>
      </c>
      <c r="L1802">
        <v>636614</v>
      </c>
      <c r="M1802">
        <v>1388708</v>
      </c>
      <c r="N1802">
        <v>20171015</v>
      </c>
      <c r="O1802" t="s">
        <v>19</v>
      </c>
      <c r="P1802" t="str">
        <f>IF(VLOOKUP(A1802,'national-winners'!$A$2:$B$13,2,0)=H1802,"W","L")</f>
        <v>W</v>
      </c>
      <c r="Q1802">
        <f>MATCH(C1802,'state-winning-votes'!A:A,0)</f>
        <v>20</v>
      </c>
      <c r="R1802">
        <f>MATCH(A1802,'state-winning-votes'!$A$2:$L$2,0)</f>
        <v>7</v>
      </c>
      <c r="S1802" cm="1">
        <f t="array" ref="S1802">INDEX('state-winning-votes'!$A$1:$L$53,$Q1802,$R1802)</f>
        <v>636614</v>
      </c>
      <c r="T1802">
        <f>INDEX('state-winning-votes'!$A$1:$L$53,MATCH($C1802,'state-winning-votes'!$A:$A,0),MATCH($A1802,'state-winning-votes'!$A$2:$L$2,0))</f>
        <v>636614</v>
      </c>
      <c r="U1802" t="str">
        <f t="shared" si="85"/>
        <v>Clinton, Bill</v>
      </c>
      <c r="V1802" t="str">
        <f>_xlfn.XLOOKUP(INDEX('state-winning-votes'!$A$1:$L$53,MATCH($C1802,'state-winning-votes'!$A:$A,0),MATCH($A1802,'state-winning-votes'!$A$2:$L$2,0)),$L:$L,$H:$H)</f>
        <v>Clinton, Bill</v>
      </c>
      <c r="W1802" t="str">
        <f>VLOOKUP(A1802,'national-winners'!$A$2:$B$13,2,0)</f>
        <v>Clinton, Bill</v>
      </c>
      <c r="X1802" t="str">
        <f t="shared" si="86"/>
        <v xml:space="preserve"> Bill Clinton (W)</v>
      </c>
    </row>
    <row r="1803" spans="1:24" x14ac:dyDescent="0.25">
      <c r="A1803">
        <v>1996</v>
      </c>
      <c r="B1803" t="s">
        <v>81</v>
      </c>
      <c r="C1803" t="s">
        <v>82</v>
      </c>
      <c r="D1803">
        <v>21</v>
      </c>
      <c r="E1803">
        <v>61</v>
      </c>
      <c r="F1803">
        <v>51</v>
      </c>
      <c r="G1803" t="s">
        <v>16</v>
      </c>
      <c r="H1803" t="s">
        <v>270</v>
      </c>
      <c r="I1803" t="str">
        <f t="shared" si="84"/>
        <v>Dole, Robert(L)</v>
      </c>
      <c r="J1803" t="s">
        <v>21</v>
      </c>
      <c r="K1803" t="b">
        <v>0</v>
      </c>
      <c r="L1803">
        <v>623283</v>
      </c>
      <c r="M1803">
        <v>1388708</v>
      </c>
      <c r="N1803">
        <v>20171015</v>
      </c>
      <c r="O1803" t="s">
        <v>19</v>
      </c>
      <c r="P1803" t="str">
        <f>IF(VLOOKUP(A1803,'national-winners'!$A$2:$B$13,2,0)=H1803,"W","L")</f>
        <v>L</v>
      </c>
      <c r="Q1803">
        <f>MATCH(C1803,'state-winning-votes'!A:A,0)</f>
        <v>20</v>
      </c>
      <c r="R1803">
        <f>MATCH(A1803,'state-winning-votes'!$A$2:$L$2,0)</f>
        <v>7</v>
      </c>
      <c r="S1803" cm="1">
        <f t="array" ref="S1803">INDEX('state-winning-votes'!$A$1:$L$53,$Q1803,$R1803)</f>
        <v>636614</v>
      </c>
      <c r="T1803">
        <f>INDEX('state-winning-votes'!$A$1:$L$53,MATCH($C1803,'state-winning-votes'!$A:$A,0),MATCH($A1803,'state-winning-votes'!$A$2:$L$2,0))</f>
        <v>636614</v>
      </c>
      <c r="U1803" t="str">
        <f t="shared" si="85"/>
        <v>Clinton, Bill</v>
      </c>
      <c r="V1803" t="str">
        <f>_xlfn.XLOOKUP(INDEX('state-winning-votes'!$A$1:$L$53,MATCH($C1803,'state-winning-votes'!$A:$A,0),MATCH($A1803,'state-winning-votes'!$A$2:$L$2,0)),$L:$L,$H:$H)</f>
        <v>Clinton, Bill</v>
      </c>
      <c r="W1803" t="str">
        <f>VLOOKUP(A1803,'national-winners'!$A$2:$B$13,2,0)</f>
        <v>Clinton, Bill</v>
      </c>
      <c r="X1803" t="str">
        <f t="shared" si="86"/>
        <v xml:space="preserve"> Bill Clinton (W)</v>
      </c>
    </row>
    <row r="1804" spans="1:24" x14ac:dyDescent="0.25">
      <c r="A1804">
        <v>1996</v>
      </c>
      <c r="B1804" t="s">
        <v>81</v>
      </c>
      <c r="C1804" t="s">
        <v>82</v>
      </c>
      <c r="D1804">
        <v>21</v>
      </c>
      <c r="E1804">
        <v>61</v>
      </c>
      <c r="F1804">
        <v>51</v>
      </c>
      <c r="G1804" t="s">
        <v>16</v>
      </c>
      <c r="H1804" t="s">
        <v>231</v>
      </c>
      <c r="I1804" t="str">
        <f t="shared" si="84"/>
        <v>Perot, Ross(L)</v>
      </c>
      <c r="J1804" t="s">
        <v>272</v>
      </c>
      <c r="K1804" t="b">
        <v>0</v>
      </c>
      <c r="L1804">
        <v>120396</v>
      </c>
      <c r="M1804">
        <v>1388708</v>
      </c>
      <c r="N1804">
        <v>20171015</v>
      </c>
      <c r="O1804" t="s">
        <v>19</v>
      </c>
      <c r="P1804" t="str">
        <f>IF(VLOOKUP(A1804,'national-winners'!$A$2:$B$13,2,0)=H1804,"W","L")</f>
        <v>L</v>
      </c>
      <c r="Q1804">
        <f>MATCH(C1804,'state-winning-votes'!A:A,0)</f>
        <v>20</v>
      </c>
      <c r="R1804">
        <f>MATCH(A1804,'state-winning-votes'!$A$2:$L$2,0)</f>
        <v>7</v>
      </c>
      <c r="S1804" cm="1">
        <f t="array" ref="S1804">INDEX('state-winning-votes'!$A$1:$L$53,$Q1804,$R1804)</f>
        <v>636614</v>
      </c>
      <c r="T1804">
        <f>INDEX('state-winning-votes'!$A$1:$L$53,MATCH($C1804,'state-winning-votes'!$A:$A,0),MATCH($A1804,'state-winning-votes'!$A$2:$L$2,0))</f>
        <v>636614</v>
      </c>
      <c r="U1804" t="str">
        <f t="shared" si="85"/>
        <v>Clinton, Bill</v>
      </c>
      <c r="V1804" t="str">
        <f>_xlfn.XLOOKUP(INDEX('state-winning-votes'!$A$1:$L$53,MATCH($C1804,'state-winning-votes'!$A:$A,0),MATCH($A1804,'state-winning-votes'!$A$2:$L$2,0)),$L:$L,$H:$H)</f>
        <v>Clinton, Bill</v>
      </c>
      <c r="W1804" t="str">
        <f>VLOOKUP(A1804,'national-winners'!$A$2:$B$13,2,0)</f>
        <v>Clinton, Bill</v>
      </c>
      <c r="X1804" t="str">
        <f t="shared" si="86"/>
        <v xml:space="preserve"> Bill Clinton (W)</v>
      </c>
    </row>
    <row r="1805" spans="1:24" x14ac:dyDescent="0.25">
      <c r="A1805">
        <v>1996</v>
      </c>
      <c r="B1805" t="s">
        <v>81</v>
      </c>
      <c r="C1805" t="s">
        <v>82</v>
      </c>
      <c r="D1805">
        <v>21</v>
      </c>
      <c r="E1805">
        <v>61</v>
      </c>
      <c r="F1805">
        <v>51</v>
      </c>
      <c r="G1805" t="s">
        <v>16</v>
      </c>
      <c r="H1805" t="s">
        <v>271</v>
      </c>
      <c r="I1805" t="str">
        <f t="shared" si="84"/>
        <v>Browne, Harry(L)</v>
      </c>
      <c r="J1805" t="s">
        <v>29</v>
      </c>
      <c r="K1805" t="b">
        <v>0</v>
      </c>
      <c r="L1805">
        <v>4009</v>
      </c>
      <c r="M1805">
        <v>1388708</v>
      </c>
      <c r="N1805">
        <v>20171015</v>
      </c>
      <c r="O1805" t="s">
        <v>19</v>
      </c>
      <c r="P1805" t="str">
        <f>IF(VLOOKUP(A1805,'national-winners'!$A$2:$B$13,2,0)=H1805,"W","L")</f>
        <v>L</v>
      </c>
      <c r="Q1805">
        <f>MATCH(C1805,'state-winning-votes'!A:A,0)</f>
        <v>20</v>
      </c>
      <c r="R1805">
        <f>MATCH(A1805,'state-winning-votes'!$A$2:$L$2,0)</f>
        <v>7</v>
      </c>
      <c r="S1805" cm="1">
        <f t="array" ref="S1805">INDEX('state-winning-votes'!$A$1:$L$53,$Q1805,$R1805)</f>
        <v>636614</v>
      </c>
      <c r="T1805">
        <f>INDEX('state-winning-votes'!$A$1:$L$53,MATCH($C1805,'state-winning-votes'!$A:$A,0),MATCH($A1805,'state-winning-votes'!$A$2:$L$2,0))</f>
        <v>636614</v>
      </c>
      <c r="U1805" t="str">
        <f t="shared" si="85"/>
        <v>Clinton, Bill</v>
      </c>
      <c r="V1805" t="str">
        <f>_xlfn.XLOOKUP(INDEX('state-winning-votes'!$A$1:$L$53,MATCH($C1805,'state-winning-votes'!$A:$A,0),MATCH($A1805,'state-winning-votes'!$A$2:$L$2,0)),$L:$L,$H:$H)</f>
        <v>Clinton, Bill</v>
      </c>
      <c r="W1805" t="str">
        <f>VLOOKUP(A1805,'national-winners'!$A$2:$B$13,2,0)</f>
        <v>Clinton, Bill</v>
      </c>
      <c r="X1805" t="str">
        <f t="shared" si="86"/>
        <v xml:space="preserve"> Bill Clinton (W)</v>
      </c>
    </row>
    <row r="1806" spans="1:24" x14ac:dyDescent="0.25">
      <c r="A1806">
        <v>1996</v>
      </c>
      <c r="B1806" t="s">
        <v>81</v>
      </c>
      <c r="C1806" t="s">
        <v>82</v>
      </c>
      <c r="D1806">
        <v>21</v>
      </c>
      <c r="E1806">
        <v>61</v>
      </c>
      <c r="F1806">
        <v>51</v>
      </c>
      <c r="G1806" t="s">
        <v>16</v>
      </c>
      <c r="H1806" t="s">
        <v>238</v>
      </c>
      <c r="I1806" t="str">
        <f t="shared" si="84"/>
        <v>Phillips, Howard(L)</v>
      </c>
      <c r="J1806" t="s">
        <v>275</v>
      </c>
      <c r="K1806" t="b">
        <v>0</v>
      </c>
      <c r="L1806">
        <v>2204</v>
      </c>
      <c r="M1806">
        <v>1388708</v>
      </c>
      <c r="N1806">
        <v>20171015</v>
      </c>
      <c r="O1806" t="s">
        <v>19</v>
      </c>
      <c r="P1806" t="str">
        <f>IF(VLOOKUP(A1806,'national-winners'!$A$2:$B$13,2,0)=H1806,"W","L")</f>
        <v>L</v>
      </c>
      <c r="Q1806">
        <f>MATCH(C1806,'state-winning-votes'!A:A,0)</f>
        <v>20</v>
      </c>
      <c r="R1806">
        <f>MATCH(A1806,'state-winning-votes'!$A$2:$L$2,0)</f>
        <v>7</v>
      </c>
      <c r="S1806" cm="1">
        <f t="array" ref="S1806">INDEX('state-winning-votes'!$A$1:$L$53,$Q1806,$R1806)</f>
        <v>636614</v>
      </c>
      <c r="T1806">
        <f>INDEX('state-winning-votes'!$A$1:$L$53,MATCH($C1806,'state-winning-votes'!$A:$A,0),MATCH($A1806,'state-winning-votes'!$A$2:$L$2,0))</f>
        <v>636614</v>
      </c>
      <c r="U1806" t="str">
        <f t="shared" si="85"/>
        <v>Clinton, Bill</v>
      </c>
      <c r="V1806" t="str">
        <f>_xlfn.XLOOKUP(INDEX('state-winning-votes'!$A$1:$L$53,MATCH($C1806,'state-winning-votes'!$A:$A,0),MATCH($A1806,'state-winning-votes'!$A$2:$L$2,0)),$L:$L,$H:$H)</f>
        <v>Clinton, Bill</v>
      </c>
      <c r="W1806" t="str">
        <f>VLOOKUP(A1806,'national-winners'!$A$2:$B$13,2,0)</f>
        <v>Clinton, Bill</v>
      </c>
      <c r="X1806" t="str">
        <f t="shared" si="86"/>
        <v xml:space="preserve"> Bill Clinton (W)</v>
      </c>
    </row>
    <row r="1807" spans="1:24" x14ac:dyDescent="0.25">
      <c r="A1807">
        <v>1996</v>
      </c>
      <c r="B1807" t="s">
        <v>81</v>
      </c>
      <c r="C1807" t="s">
        <v>82</v>
      </c>
      <c r="D1807">
        <v>21</v>
      </c>
      <c r="E1807">
        <v>61</v>
      </c>
      <c r="F1807">
        <v>51</v>
      </c>
      <c r="G1807" t="s">
        <v>16</v>
      </c>
      <c r="H1807" t="s">
        <v>236</v>
      </c>
      <c r="I1807" t="str">
        <f t="shared" si="84"/>
        <v>Hagelin, John(L)</v>
      </c>
      <c r="J1807" t="s">
        <v>237</v>
      </c>
      <c r="K1807" t="b">
        <v>0</v>
      </c>
      <c r="L1807">
        <v>1493</v>
      </c>
      <c r="M1807">
        <v>1388708</v>
      </c>
      <c r="N1807">
        <v>20171015</v>
      </c>
      <c r="O1807" t="s">
        <v>19</v>
      </c>
      <c r="P1807" t="str">
        <f>IF(VLOOKUP(A1807,'national-winners'!$A$2:$B$13,2,0)=H1807,"W","L")</f>
        <v>L</v>
      </c>
      <c r="Q1807">
        <f>MATCH(C1807,'state-winning-votes'!A:A,0)</f>
        <v>20</v>
      </c>
      <c r="R1807">
        <f>MATCH(A1807,'state-winning-votes'!$A$2:$L$2,0)</f>
        <v>7</v>
      </c>
      <c r="S1807" cm="1">
        <f t="array" ref="S1807">INDEX('state-winning-votes'!$A$1:$L$53,$Q1807,$R1807)</f>
        <v>636614</v>
      </c>
      <c r="T1807">
        <f>INDEX('state-winning-votes'!$A$1:$L$53,MATCH($C1807,'state-winning-votes'!$A:$A,0),MATCH($A1807,'state-winning-votes'!$A$2:$L$2,0))</f>
        <v>636614</v>
      </c>
      <c r="U1807" t="str">
        <f t="shared" si="85"/>
        <v>Clinton, Bill</v>
      </c>
      <c r="V1807" t="str">
        <f>_xlfn.XLOOKUP(INDEX('state-winning-votes'!$A$1:$L$53,MATCH($C1807,'state-winning-votes'!$A:$A,0),MATCH($A1807,'state-winning-votes'!$A$2:$L$2,0)),$L:$L,$H:$H)</f>
        <v>Clinton, Bill</v>
      </c>
      <c r="W1807" t="str">
        <f>VLOOKUP(A1807,'national-winners'!$A$2:$B$13,2,0)</f>
        <v>Clinton, Bill</v>
      </c>
      <c r="X1807" t="str">
        <f t="shared" si="86"/>
        <v xml:space="preserve"> Bill Clinton (W)</v>
      </c>
    </row>
    <row r="1808" spans="1:24" x14ac:dyDescent="0.25">
      <c r="A1808">
        <v>1996</v>
      </c>
      <c r="B1808" t="s">
        <v>81</v>
      </c>
      <c r="C1808" t="s">
        <v>82</v>
      </c>
      <c r="D1808">
        <v>21</v>
      </c>
      <c r="E1808">
        <v>61</v>
      </c>
      <c r="F1808">
        <v>51</v>
      </c>
      <c r="G1808" t="s">
        <v>16</v>
      </c>
      <c r="I1808" t="str">
        <f t="shared" si="84"/>
        <v>(L)</v>
      </c>
      <c r="K1808" t="b">
        <v>1</v>
      </c>
      <c r="L1808">
        <v>709</v>
      </c>
      <c r="M1808">
        <v>1388708</v>
      </c>
      <c r="N1808">
        <v>20171015</v>
      </c>
      <c r="O1808" t="s">
        <v>19</v>
      </c>
      <c r="P1808" t="str">
        <f>IF(VLOOKUP(A1808,'national-winners'!$A$2:$B$13,2,0)=H1808,"W","L")</f>
        <v>L</v>
      </c>
      <c r="Q1808">
        <f>MATCH(C1808,'state-winning-votes'!A:A,0)</f>
        <v>20</v>
      </c>
      <c r="R1808">
        <f>MATCH(A1808,'state-winning-votes'!$A$2:$L$2,0)</f>
        <v>7</v>
      </c>
      <c r="S1808" cm="1">
        <f t="array" ref="S1808">INDEX('state-winning-votes'!$A$1:$L$53,$Q1808,$R1808)</f>
        <v>636614</v>
      </c>
      <c r="T1808">
        <f>INDEX('state-winning-votes'!$A$1:$L$53,MATCH($C1808,'state-winning-votes'!$A:$A,0),MATCH($A1808,'state-winning-votes'!$A$2:$L$2,0))</f>
        <v>636614</v>
      </c>
      <c r="U1808" t="str">
        <f t="shared" si="85"/>
        <v>Clinton, Bill</v>
      </c>
      <c r="V1808" t="str">
        <f>_xlfn.XLOOKUP(INDEX('state-winning-votes'!$A$1:$L$53,MATCH($C1808,'state-winning-votes'!$A:$A,0),MATCH($A1808,'state-winning-votes'!$A$2:$L$2,0)),$L:$L,$H:$H)</f>
        <v>Clinton, Bill</v>
      </c>
      <c r="W1808" t="str">
        <f>VLOOKUP(A1808,'national-winners'!$A$2:$B$13,2,0)</f>
        <v>Clinton, Bill</v>
      </c>
      <c r="X1808" t="str">
        <f t="shared" si="86"/>
        <v xml:space="preserve"> Bill Clinton (W)</v>
      </c>
    </row>
    <row r="1809" spans="1:24" x14ac:dyDescent="0.25">
      <c r="A1809">
        <v>1996</v>
      </c>
      <c r="B1809" t="s">
        <v>83</v>
      </c>
      <c r="C1809" t="s">
        <v>84</v>
      </c>
      <c r="D1809">
        <v>22</v>
      </c>
      <c r="E1809">
        <v>72</v>
      </c>
      <c r="F1809">
        <v>45</v>
      </c>
      <c r="G1809" t="s">
        <v>16</v>
      </c>
      <c r="H1809" t="s">
        <v>230</v>
      </c>
      <c r="I1809" t="str">
        <f t="shared" si="84"/>
        <v>Clinton, Bill(W)</v>
      </c>
      <c r="J1809" t="s">
        <v>18</v>
      </c>
      <c r="K1809" t="b">
        <v>0</v>
      </c>
      <c r="L1809">
        <v>927837</v>
      </c>
      <c r="M1809">
        <v>1783959</v>
      </c>
      <c r="N1809">
        <v>20171015</v>
      </c>
      <c r="O1809" t="s">
        <v>19</v>
      </c>
      <c r="P1809" t="str">
        <f>IF(VLOOKUP(A1809,'national-winners'!$A$2:$B$13,2,0)=H1809,"W","L")</f>
        <v>W</v>
      </c>
      <c r="Q1809">
        <f>MATCH(C1809,'state-winning-votes'!A:A,0)</f>
        <v>21</v>
      </c>
      <c r="R1809">
        <f>MATCH(A1809,'state-winning-votes'!$A$2:$L$2,0)</f>
        <v>7</v>
      </c>
      <c r="S1809" cm="1">
        <f t="array" ref="S1809">INDEX('state-winning-votes'!$A$1:$L$53,$Q1809,$R1809)</f>
        <v>927837</v>
      </c>
      <c r="T1809">
        <f>INDEX('state-winning-votes'!$A$1:$L$53,MATCH($C1809,'state-winning-votes'!$A:$A,0),MATCH($A1809,'state-winning-votes'!$A$2:$L$2,0))</f>
        <v>927837</v>
      </c>
      <c r="U1809" t="str">
        <f t="shared" si="85"/>
        <v>Clinton, Bill</v>
      </c>
      <c r="V1809" t="str">
        <f>_xlfn.XLOOKUP(INDEX('state-winning-votes'!$A$1:$L$53,MATCH($C1809,'state-winning-votes'!$A:$A,0),MATCH($A1809,'state-winning-votes'!$A$2:$L$2,0)),$L:$L,$H:$H)</f>
        <v>Clinton, Bill</v>
      </c>
      <c r="W1809" t="str">
        <f>VLOOKUP(A1809,'national-winners'!$A$2:$B$13,2,0)</f>
        <v>Clinton, Bill</v>
      </c>
      <c r="X1809" t="str">
        <f t="shared" si="86"/>
        <v xml:space="preserve"> Bill Clinton (W)</v>
      </c>
    </row>
    <row r="1810" spans="1:24" x14ac:dyDescent="0.25">
      <c r="A1810">
        <v>1996</v>
      </c>
      <c r="B1810" t="s">
        <v>83</v>
      </c>
      <c r="C1810" t="s">
        <v>84</v>
      </c>
      <c r="D1810">
        <v>22</v>
      </c>
      <c r="E1810">
        <v>72</v>
      </c>
      <c r="F1810">
        <v>45</v>
      </c>
      <c r="G1810" t="s">
        <v>16</v>
      </c>
      <c r="H1810" t="s">
        <v>270</v>
      </c>
      <c r="I1810" t="str">
        <f t="shared" si="84"/>
        <v>Dole, Robert(L)</v>
      </c>
      <c r="J1810" t="s">
        <v>21</v>
      </c>
      <c r="K1810" t="b">
        <v>0</v>
      </c>
      <c r="L1810">
        <v>712586</v>
      </c>
      <c r="M1810">
        <v>1783959</v>
      </c>
      <c r="N1810">
        <v>20171015</v>
      </c>
      <c r="O1810" t="s">
        <v>19</v>
      </c>
      <c r="P1810" t="str">
        <f>IF(VLOOKUP(A1810,'national-winners'!$A$2:$B$13,2,0)=H1810,"W","L")</f>
        <v>L</v>
      </c>
      <c r="Q1810">
        <f>MATCH(C1810,'state-winning-votes'!A:A,0)</f>
        <v>21</v>
      </c>
      <c r="R1810">
        <f>MATCH(A1810,'state-winning-votes'!$A$2:$L$2,0)</f>
        <v>7</v>
      </c>
      <c r="S1810" cm="1">
        <f t="array" ref="S1810">INDEX('state-winning-votes'!$A$1:$L$53,$Q1810,$R1810)</f>
        <v>927837</v>
      </c>
      <c r="T1810">
        <f>INDEX('state-winning-votes'!$A$1:$L$53,MATCH($C1810,'state-winning-votes'!$A:$A,0),MATCH($A1810,'state-winning-votes'!$A$2:$L$2,0))</f>
        <v>927837</v>
      </c>
      <c r="U1810" t="str">
        <f t="shared" si="85"/>
        <v>Clinton, Bill</v>
      </c>
      <c r="V1810" t="str">
        <f>_xlfn.XLOOKUP(INDEX('state-winning-votes'!$A$1:$L$53,MATCH($C1810,'state-winning-votes'!$A:$A,0),MATCH($A1810,'state-winning-votes'!$A$2:$L$2,0)),$L:$L,$H:$H)</f>
        <v>Clinton, Bill</v>
      </c>
      <c r="W1810" t="str">
        <f>VLOOKUP(A1810,'national-winners'!$A$2:$B$13,2,0)</f>
        <v>Clinton, Bill</v>
      </c>
      <c r="X1810" t="str">
        <f t="shared" si="86"/>
        <v xml:space="preserve"> Bill Clinton (W)</v>
      </c>
    </row>
    <row r="1811" spans="1:24" x14ac:dyDescent="0.25">
      <c r="A1811">
        <v>1996</v>
      </c>
      <c r="B1811" t="s">
        <v>83</v>
      </c>
      <c r="C1811" t="s">
        <v>84</v>
      </c>
      <c r="D1811">
        <v>22</v>
      </c>
      <c r="E1811">
        <v>72</v>
      </c>
      <c r="F1811">
        <v>45</v>
      </c>
      <c r="G1811" t="s">
        <v>16</v>
      </c>
      <c r="H1811" t="s">
        <v>231</v>
      </c>
      <c r="I1811" t="str">
        <f t="shared" si="84"/>
        <v>Perot, Ross(L)</v>
      </c>
      <c r="J1811" t="s">
        <v>272</v>
      </c>
      <c r="K1811" t="b">
        <v>0</v>
      </c>
      <c r="L1811">
        <v>123293</v>
      </c>
      <c r="M1811">
        <v>1783959</v>
      </c>
      <c r="N1811">
        <v>20171015</v>
      </c>
      <c r="O1811" t="s">
        <v>19</v>
      </c>
      <c r="P1811" t="str">
        <f>IF(VLOOKUP(A1811,'national-winners'!$A$2:$B$13,2,0)=H1811,"W","L")</f>
        <v>L</v>
      </c>
      <c r="Q1811">
        <f>MATCH(C1811,'state-winning-votes'!A:A,0)</f>
        <v>21</v>
      </c>
      <c r="R1811">
        <f>MATCH(A1811,'state-winning-votes'!$A$2:$L$2,0)</f>
        <v>7</v>
      </c>
      <c r="S1811" cm="1">
        <f t="array" ref="S1811">INDEX('state-winning-votes'!$A$1:$L$53,$Q1811,$R1811)</f>
        <v>927837</v>
      </c>
      <c r="T1811">
        <f>INDEX('state-winning-votes'!$A$1:$L$53,MATCH($C1811,'state-winning-votes'!$A:$A,0),MATCH($A1811,'state-winning-votes'!$A$2:$L$2,0))</f>
        <v>927837</v>
      </c>
      <c r="U1811" t="str">
        <f t="shared" si="85"/>
        <v>Clinton, Bill</v>
      </c>
      <c r="V1811" t="str">
        <f>_xlfn.XLOOKUP(INDEX('state-winning-votes'!$A$1:$L$53,MATCH($C1811,'state-winning-votes'!$A:$A,0),MATCH($A1811,'state-winning-votes'!$A$2:$L$2,0)),$L:$L,$H:$H)</f>
        <v>Clinton, Bill</v>
      </c>
      <c r="W1811" t="str">
        <f>VLOOKUP(A1811,'national-winners'!$A$2:$B$13,2,0)</f>
        <v>Clinton, Bill</v>
      </c>
      <c r="X1811" t="str">
        <f t="shared" si="86"/>
        <v xml:space="preserve"> Bill Clinton (W)</v>
      </c>
    </row>
    <row r="1812" spans="1:24" x14ac:dyDescent="0.25">
      <c r="A1812">
        <v>1996</v>
      </c>
      <c r="B1812" t="s">
        <v>83</v>
      </c>
      <c r="C1812" t="s">
        <v>84</v>
      </c>
      <c r="D1812">
        <v>22</v>
      </c>
      <c r="E1812">
        <v>72</v>
      </c>
      <c r="F1812">
        <v>45</v>
      </c>
      <c r="G1812" t="s">
        <v>16</v>
      </c>
      <c r="H1812" t="s">
        <v>271</v>
      </c>
      <c r="I1812" t="str">
        <f t="shared" si="84"/>
        <v>Browne, Harry(L)</v>
      </c>
      <c r="J1812" t="s">
        <v>29</v>
      </c>
      <c r="K1812" t="b">
        <v>0</v>
      </c>
      <c r="L1812">
        <v>7499</v>
      </c>
      <c r="M1812">
        <v>1783959</v>
      </c>
      <c r="N1812">
        <v>20171015</v>
      </c>
      <c r="O1812" t="s">
        <v>19</v>
      </c>
      <c r="P1812" t="str">
        <f>IF(VLOOKUP(A1812,'national-winners'!$A$2:$B$13,2,0)=H1812,"W","L")</f>
        <v>L</v>
      </c>
      <c r="Q1812">
        <f>MATCH(C1812,'state-winning-votes'!A:A,0)</f>
        <v>21</v>
      </c>
      <c r="R1812">
        <f>MATCH(A1812,'state-winning-votes'!$A$2:$L$2,0)</f>
        <v>7</v>
      </c>
      <c r="S1812" cm="1">
        <f t="array" ref="S1812">INDEX('state-winning-votes'!$A$1:$L$53,$Q1812,$R1812)</f>
        <v>927837</v>
      </c>
      <c r="T1812">
        <f>INDEX('state-winning-votes'!$A$1:$L$53,MATCH($C1812,'state-winning-votes'!$A:$A,0),MATCH($A1812,'state-winning-votes'!$A$2:$L$2,0))</f>
        <v>927837</v>
      </c>
      <c r="U1812" t="str">
        <f t="shared" si="85"/>
        <v>Clinton, Bill</v>
      </c>
      <c r="V1812" t="str">
        <f>_xlfn.XLOOKUP(INDEX('state-winning-votes'!$A$1:$L$53,MATCH($C1812,'state-winning-votes'!$A:$A,0),MATCH($A1812,'state-winning-votes'!$A$2:$L$2,0)),$L:$L,$H:$H)</f>
        <v>Clinton, Bill</v>
      </c>
      <c r="W1812" t="str">
        <f>VLOOKUP(A1812,'national-winners'!$A$2:$B$13,2,0)</f>
        <v>Clinton, Bill</v>
      </c>
      <c r="X1812" t="str">
        <f t="shared" si="86"/>
        <v xml:space="preserve"> Bill Clinton (W)</v>
      </c>
    </row>
    <row r="1813" spans="1:24" x14ac:dyDescent="0.25">
      <c r="A1813">
        <v>1996</v>
      </c>
      <c r="B1813" t="s">
        <v>83</v>
      </c>
      <c r="C1813" t="s">
        <v>84</v>
      </c>
      <c r="D1813">
        <v>22</v>
      </c>
      <c r="E1813">
        <v>72</v>
      </c>
      <c r="F1813">
        <v>45</v>
      </c>
      <c r="G1813" t="s">
        <v>16</v>
      </c>
      <c r="H1813" t="s">
        <v>273</v>
      </c>
      <c r="I1813" t="str">
        <f t="shared" si="84"/>
        <v>Nader, Ralph(L)</v>
      </c>
      <c r="J1813" t="s">
        <v>285</v>
      </c>
      <c r="K1813" t="b">
        <v>0</v>
      </c>
      <c r="L1813">
        <v>4719</v>
      </c>
      <c r="M1813">
        <v>1783959</v>
      </c>
      <c r="N1813">
        <v>20171015</v>
      </c>
      <c r="O1813" t="s">
        <v>19</v>
      </c>
      <c r="P1813" t="str">
        <f>IF(VLOOKUP(A1813,'national-winners'!$A$2:$B$13,2,0)=H1813,"W","L")</f>
        <v>L</v>
      </c>
      <c r="Q1813">
        <f>MATCH(C1813,'state-winning-votes'!A:A,0)</f>
        <v>21</v>
      </c>
      <c r="R1813">
        <f>MATCH(A1813,'state-winning-votes'!$A$2:$L$2,0)</f>
        <v>7</v>
      </c>
      <c r="S1813" cm="1">
        <f t="array" ref="S1813">INDEX('state-winning-votes'!$A$1:$L$53,$Q1813,$R1813)</f>
        <v>927837</v>
      </c>
      <c r="T1813">
        <f>INDEX('state-winning-votes'!$A$1:$L$53,MATCH($C1813,'state-winning-votes'!$A:$A,0),MATCH($A1813,'state-winning-votes'!$A$2:$L$2,0))</f>
        <v>927837</v>
      </c>
      <c r="U1813" t="str">
        <f t="shared" si="85"/>
        <v>Clinton, Bill</v>
      </c>
      <c r="V1813" t="str">
        <f>_xlfn.XLOOKUP(INDEX('state-winning-votes'!$A$1:$L$53,MATCH($C1813,'state-winning-votes'!$A:$A,0),MATCH($A1813,'state-winning-votes'!$A$2:$L$2,0)),$L:$L,$H:$H)</f>
        <v>Clinton, Bill</v>
      </c>
      <c r="W1813" t="str">
        <f>VLOOKUP(A1813,'national-winners'!$A$2:$B$13,2,0)</f>
        <v>Clinton, Bill</v>
      </c>
      <c r="X1813" t="str">
        <f t="shared" si="86"/>
        <v xml:space="preserve"> Bill Clinton (W)</v>
      </c>
    </row>
    <row r="1814" spans="1:24" x14ac:dyDescent="0.25">
      <c r="A1814">
        <v>1996</v>
      </c>
      <c r="B1814" t="s">
        <v>83</v>
      </c>
      <c r="C1814" t="s">
        <v>84</v>
      </c>
      <c r="D1814">
        <v>22</v>
      </c>
      <c r="E1814">
        <v>72</v>
      </c>
      <c r="F1814">
        <v>45</v>
      </c>
      <c r="G1814" t="s">
        <v>16</v>
      </c>
      <c r="H1814" t="s">
        <v>238</v>
      </c>
      <c r="I1814" t="str">
        <f t="shared" si="84"/>
        <v>Phillips, Howard(L)</v>
      </c>
      <c r="J1814" t="s">
        <v>275</v>
      </c>
      <c r="K1814" t="b">
        <v>0</v>
      </c>
      <c r="L1814">
        <v>3366</v>
      </c>
      <c r="M1814">
        <v>1783959</v>
      </c>
      <c r="N1814">
        <v>20171015</v>
      </c>
      <c r="O1814" t="s">
        <v>19</v>
      </c>
      <c r="P1814" t="str">
        <f>IF(VLOOKUP(A1814,'national-winners'!$A$2:$B$13,2,0)=H1814,"W","L")</f>
        <v>L</v>
      </c>
      <c r="Q1814">
        <f>MATCH(C1814,'state-winning-votes'!A:A,0)</f>
        <v>21</v>
      </c>
      <c r="R1814">
        <f>MATCH(A1814,'state-winning-votes'!$A$2:$L$2,0)</f>
        <v>7</v>
      </c>
      <c r="S1814" cm="1">
        <f t="array" ref="S1814">INDEX('state-winning-votes'!$A$1:$L$53,$Q1814,$R1814)</f>
        <v>927837</v>
      </c>
      <c r="T1814">
        <f>INDEX('state-winning-votes'!$A$1:$L$53,MATCH($C1814,'state-winning-votes'!$A:$A,0),MATCH($A1814,'state-winning-votes'!$A$2:$L$2,0))</f>
        <v>927837</v>
      </c>
      <c r="U1814" t="str">
        <f t="shared" si="85"/>
        <v>Clinton, Bill</v>
      </c>
      <c r="V1814" t="str">
        <f>_xlfn.XLOOKUP(INDEX('state-winning-votes'!$A$1:$L$53,MATCH($C1814,'state-winning-votes'!$A:$A,0),MATCH($A1814,'state-winning-votes'!$A$2:$L$2,0)),$L:$L,$H:$H)</f>
        <v>Clinton, Bill</v>
      </c>
      <c r="W1814" t="str">
        <f>VLOOKUP(A1814,'national-winners'!$A$2:$B$13,2,0)</f>
        <v>Clinton, Bill</v>
      </c>
      <c r="X1814" t="str">
        <f t="shared" si="86"/>
        <v xml:space="preserve"> Bill Clinton (W)</v>
      </c>
    </row>
    <row r="1815" spans="1:24" x14ac:dyDescent="0.25">
      <c r="A1815">
        <v>1996</v>
      </c>
      <c r="B1815" t="s">
        <v>83</v>
      </c>
      <c r="C1815" t="s">
        <v>84</v>
      </c>
      <c r="D1815">
        <v>22</v>
      </c>
      <c r="E1815">
        <v>72</v>
      </c>
      <c r="F1815">
        <v>45</v>
      </c>
      <c r="G1815" t="s">
        <v>16</v>
      </c>
      <c r="H1815" t="s">
        <v>236</v>
      </c>
      <c r="I1815" t="str">
        <f t="shared" si="84"/>
        <v>Hagelin, John(L)</v>
      </c>
      <c r="J1815" t="s">
        <v>237</v>
      </c>
      <c r="K1815" t="b">
        <v>0</v>
      </c>
      <c r="L1815">
        <v>2981</v>
      </c>
      <c r="M1815">
        <v>1783959</v>
      </c>
      <c r="N1815">
        <v>20171015</v>
      </c>
      <c r="O1815" t="s">
        <v>19</v>
      </c>
      <c r="P1815" t="str">
        <f>IF(VLOOKUP(A1815,'national-winners'!$A$2:$B$13,2,0)=H1815,"W","L")</f>
        <v>L</v>
      </c>
      <c r="Q1815">
        <f>MATCH(C1815,'state-winning-votes'!A:A,0)</f>
        <v>21</v>
      </c>
      <c r="R1815">
        <f>MATCH(A1815,'state-winning-votes'!$A$2:$L$2,0)</f>
        <v>7</v>
      </c>
      <c r="S1815" cm="1">
        <f t="array" ref="S1815">INDEX('state-winning-votes'!$A$1:$L$53,$Q1815,$R1815)</f>
        <v>927837</v>
      </c>
      <c r="T1815">
        <f>INDEX('state-winning-votes'!$A$1:$L$53,MATCH($C1815,'state-winning-votes'!$A:$A,0),MATCH($A1815,'state-winning-votes'!$A$2:$L$2,0))</f>
        <v>927837</v>
      </c>
      <c r="U1815" t="str">
        <f t="shared" si="85"/>
        <v>Clinton, Bill</v>
      </c>
      <c r="V1815" t="str">
        <f>_xlfn.XLOOKUP(INDEX('state-winning-votes'!$A$1:$L$53,MATCH($C1815,'state-winning-votes'!$A:$A,0),MATCH($A1815,'state-winning-votes'!$A$2:$L$2,0)),$L:$L,$H:$H)</f>
        <v>Clinton, Bill</v>
      </c>
      <c r="W1815" t="str">
        <f>VLOOKUP(A1815,'national-winners'!$A$2:$B$13,2,0)</f>
        <v>Clinton, Bill</v>
      </c>
      <c r="X1815" t="str">
        <f t="shared" si="86"/>
        <v xml:space="preserve"> Bill Clinton (W)</v>
      </c>
    </row>
    <row r="1816" spans="1:24" x14ac:dyDescent="0.25">
      <c r="A1816">
        <v>1996</v>
      </c>
      <c r="B1816" t="s">
        <v>83</v>
      </c>
      <c r="C1816" t="s">
        <v>84</v>
      </c>
      <c r="D1816">
        <v>22</v>
      </c>
      <c r="E1816">
        <v>72</v>
      </c>
      <c r="F1816">
        <v>45</v>
      </c>
      <c r="G1816" t="s">
        <v>16</v>
      </c>
      <c r="H1816" t="s">
        <v>280</v>
      </c>
      <c r="I1816" t="str">
        <f t="shared" si="84"/>
        <v>Moorehead, Monica(L)</v>
      </c>
      <c r="J1816" t="s">
        <v>170</v>
      </c>
      <c r="K1816" t="b">
        <v>0</v>
      </c>
      <c r="L1816">
        <v>1678</v>
      </c>
      <c r="M1816">
        <v>1783959</v>
      </c>
      <c r="N1816">
        <v>20171015</v>
      </c>
      <c r="O1816" t="s">
        <v>19</v>
      </c>
      <c r="P1816" t="str">
        <f>IF(VLOOKUP(A1816,'national-winners'!$A$2:$B$13,2,0)=H1816,"W","L")</f>
        <v>L</v>
      </c>
      <c r="Q1816">
        <f>MATCH(C1816,'state-winning-votes'!A:A,0)</f>
        <v>21</v>
      </c>
      <c r="R1816">
        <f>MATCH(A1816,'state-winning-votes'!$A$2:$L$2,0)</f>
        <v>7</v>
      </c>
      <c r="S1816" cm="1">
        <f t="array" ref="S1816">INDEX('state-winning-votes'!$A$1:$L$53,$Q1816,$R1816)</f>
        <v>927837</v>
      </c>
      <c r="T1816">
        <f>INDEX('state-winning-votes'!$A$1:$L$53,MATCH($C1816,'state-winning-votes'!$A:$A,0),MATCH($A1816,'state-winning-votes'!$A$2:$L$2,0))</f>
        <v>927837</v>
      </c>
      <c r="U1816" t="str">
        <f t="shared" si="85"/>
        <v>Clinton, Bill</v>
      </c>
      <c r="V1816" t="str">
        <f>_xlfn.XLOOKUP(INDEX('state-winning-votes'!$A$1:$L$53,MATCH($C1816,'state-winning-votes'!$A:$A,0),MATCH($A1816,'state-winning-votes'!$A$2:$L$2,0)),$L:$L,$H:$H)</f>
        <v>Clinton, Bill</v>
      </c>
      <c r="W1816" t="str">
        <f>VLOOKUP(A1816,'national-winners'!$A$2:$B$13,2,0)</f>
        <v>Clinton, Bill</v>
      </c>
      <c r="X1816" t="str">
        <f t="shared" si="86"/>
        <v xml:space="preserve"> Bill Clinton (W)</v>
      </c>
    </row>
    <row r="1817" spans="1:24" x14ac:dyDescent="0.25">
      <c r="A1817">
        <v>1996</v>
      </c>
      <c r="B1817" t="s">
        <v>85</v>
      </c>
      <c r="C1817" t="s">
        <v>86</v>
      </c>
      <c r="D1817">
        <v>23</v>
      </c>
      <c r="E1817">
        <v>11</v>
      </c>
      <c r="F1817">
        <v>2</v>
      </c>
      <c r="G1817" t="s">
        <v>16</v>
      </c>
      <c r="H1817" t="s">
        <v>230</v>
      </c>
      <c r="I1817" t="str">
        <f t="shared" si="84"/>
        <v>Clinton, Bill(W)</v>
      </c>
      <c r="J1817" t="s">
        <v>18</v>
      </c>
      <c r="K1817" t="b">
        <v>0</v>
      </c>
      <c r="L1817">
        <v>312788</v>
      </c>
      <c r="M1817">
        <v>605897</v>
      </c>
      <c r="N1817">
        <v>20171015</v>
      </c>
      <c r="O1817" t="s">
        <v>19</v>
      </c>
      <c r="P1817" t="str">
        <f>IF(VLOOKUP(A1817,'national-winners'!$A$2:$B$13,2,0)=H1817,"W","L")</f>
        <v>W</v>
      </c>
      <c r="Q1817">
        <f>MATCH(C1817,'state-winning-votes'!A:A,0)</f>
        <v>24</v>
      </c>
      <c r="R1817">
        <f>MATCH(A1817,'state-winning-votes'!$A$2:$L$2,0)</f>
        <v>7</v>
      </c>
      <c r="S1817" cm="1">
        <f t="array" ref="S1817">INDEX('state-winning-votes'!$A$1:$L$53,$Q1817,$R1817)</f>
        <v>312788</v>
      </c>
      <c r="T1817">
        <f>INDEX('state-winning-votes'!$A$1:$L$53,MATCH($C1817,'state-winning-votes'!$A:$A,0),MATCH($A1817,'state-winning-votes'!$A$2:$L$2,0))</f>
        <v>312788</v>
      </c>
      <c r="U1817" t="str">
        <f t="shared" si="85"/>
        <v>Clinton, Bill</v>
      </c>
      <c r="V1817" t="str">
        <f>_xlfn.XLOOKUP(INDEX('state-winning-votes'!$A$1:$L$53,MATCH($C1817,'state-winning-votes'!$A:$A,0),MATCH($A1817,'state-winning-votes'!$A$2:$L$2,0)),$L:$L,$H:$H)</f>
        <v>Clinton, Bill</v>
      </c>
      <c r="W1817" t="str">
        <f>VLOOKUP(A1817,'national-winners'!$A$2:$B$13,2,0)</f>
        <v>Clinton, Bill</v>
      </c>
      <c r="X1817" t="str">
        <f t="shared" si="86"/>
        <v xml:space="preserve"> Bill Clinton (W)</v>
      </c>
    </row>
    <row r="1818" spans="1:24" x14ac:dyDescent="0.25">
      <c r="A1818">
        <v>1996</v>
      </c>
      <c r="B1818" t="s">
        <v>85</v>
      </c>
      <c r="C1818" t="s">
        <v>86</v>
      </c>
      <c r="D1818">
        <v>23</v>
      </c>
      <c r="E1818">
        <v>11</v>
      </c>
      <c r="F1818">
        <v>2</v>
      </c>
      <c r="G1818" t="s">
        <v>16</v>
      </c>
      <c r="H1818" t="s">
        <v>270</v>
      </c>
      <c r="I1818" t="str">
        <f t="shared" si="84"/>
        <v>Dole, Robert(L)</v>
      </c>
      <c r="J1818" t="s">
        <v>21</v>
      </c>
      <c r="K1818" t="b">
        <v>0</v>
      </c>
      <c r="L1818">
        <v>186378</v>
      </c>
      <c r="M1818">
        <v>605897</v>
      </c>
      <c r="N1818">
        <v>20171015</v>
      </c>
      <c r="O1818" t="s">
        <v>19</v>
      </c>
      <c r="P1818" t="str">
        <f>IF(VLOOKUP(A1818,'national-winners'!$A$2:$B$13,2,0)=H1818,"W","L")</f>
        <v>L</v>
      </c>
      <c r="Q1818">
        <f>MATCH(C1818,'state-winning-votes'!A:A,0)</f>
        <v>24</v>
      </c>
      <c r="R1818">
        <f>MATCH(A1818,'state-winning-votes'!$A$2:$L$2,0)</f>
        <v>7</v>
      </c>
      <c r="S1818" cm="1">
        <f t="array" ref="S1818">INDEX('state-winning-votes'!$A$1:$L$53,$Q1818,$R1818)</f>
        <v>312788</v>
      </c>
      <c r="T1818">
        <f>INDEX('state-winning-votes'!$A$1:$L$53,MATCH($C1818,'state-winning-votes'!$A:$A,0),MATCH($A1818,'state-winning-votes'!$A$2:$L$2,0))</f>
        <v>312788</v>
      </c>
      <c r="U1818" t="str">
        <f t="shared" si="85"/>
        <v>Clinton, Bill</v>
      </c>
      <c r="V1818" t="str">
        <f>_xlfn.XLOOKUP(INDEX('state-winning-votes'!$A$1:$L$53,MATCH($C1818,'state-winning-votes'!$A:$A,0),MATCH($A1818,'state-winning-votes'!$A$2:$L$2,0)),$L:$L,$H:$H)</f>
        <v>Clinton, Bill</v>
      </c>
      <c r="W1818" t="str">
        <f>VLOOKUP(A1818,'national-winners'!$A$2:$B$13,2,0)</f>
        <v>Clinton, Bill</v>
      </c>
      <c r="X1818" t="str">
        <f t="shared" si="86"/>
        <v xml:space="preserve"> Bill Clinton (W)</v>
      </c>
    </row>
    <row r="1819" spans="1:24" x14ac:dyDescent="0.25">
      <c r="A1819">
        <v>1996</v>
      </c>
      <c r="B1819" t="s">
        <v>85</v>
      </c>
      <c r="C1819" t="s">
        <v>86</v>
      </c>
      <c r="D1819">
        <v>23</v>
      </c>
      <c r="E1819">
        <v>11</v>
      </c>
      <c r="F1819">
        <v>2</v>
      </c>
      <c r="G1819" t="s">
        <v>16</v>
      </c>
      <c r="H1819" t="s">
        <v>231</v>
      </c>
      <c r="I1819" t="str">
        <f t="shared" si="84"/>
        <v>Perot, Ross(L)</v>
      </c>
      <c r="J1819" t="s">
        <v>272</v>
      </c>
      <c r="K1819" t="b">
        <v>0</v>
      </c>
      <c r="L1819">
        <v>85970</v>
      </c>
      <c r="M1819">
        <v>605897</v>
      </c>
      <c r="N1819">
        <v>20171015</v>
      </c>
      <c r="O1819" t="s">
        <v>19</v>
      </c>
      <c r="P1819" t="str">
        <f>IF(VLOOKUP(A1819,'national-winners'!$A$2:$B$13,2,0)=H1819,"W","L")</f>
        <v>L</v>
      </c>
      <c r="Q1819">
        <f>MATCH(C1819,'state-winning-votes'!A:A,0)</f>
        <v>24</v>
      </c>
      <c r="R1819">
        <f>MATCH(A1819,'state-winning-votes'!$A$2:$L$2,0)</f>
        <v>7</v>
      </c>
      <c r="S1819" cm="1">
        <f t="array" ref="S1819">INDEX('state-winning-votes'!$A$1:$L$53,$Q1819,$R1819)</f>
        <v>312788</v>
      </c>
      <c r="T1819">
        <f>INDEX('state-winning-votes'!$A$1:$L$53,MATCH($C1819,'state-winning-votes'!$A:$A,0),MATCH($A1819,'state-winning-votes'!$A$2:$L$2,0))</f>
        <v>312788</v>
      </c>
      <c r="U1819" t="str">
        <f t="shared" si="85"/>
        <v>Clinton, Bill</v>
      </c>
      <c r="V1819" t="str">
        <f>_xlfn.XLOOKUP(INDEX('state-winning-votes'!$A$1:$L$53,MATCH($C1819,'state-winning-votes'!$A:$A,0),MATCH($A1819,'state-winning-votes'!$A$2:$L$2,0)),$L:$L,$H:$H)</f>
        <v>Clinton, Bill</v>
      </c>
      <c r="W1819" t="str">
        <f>VLOOKUP(A1819,'national-winners'!$A$2:$B$13,2,0)</f>
        <v>Clinton, Bill</v>
      </c>
      <c r="X1819" t="str">
        <f t="shared" si="86"/>
        <v xml:space="preserve"> Bill Clinton (W)</v>
      </c>
    </row>
    <row r="1820" spans="1:24" x14ac:dyDescent="0.25">
      <c r="A1820">
        <v>1996</v>
      </c>
      <c r="B1820" t="s">
        <v>85</v>
      </c>
      <c r="C1820" t="s">
        <v>86</v>
      </c>
      <c r="D1820">
        <v>23</v>
      </c>
      <c r="E1820">
        <v>11</v>
      </c>
      <c r="F1820">
        <v>2</v>
      </c>
      <c r="G1820" t="s">
        <v>16</v>
      </c>
      <c r="H1820" t="s">
        <v>273</v>
      </c>
      <c r="I1820" t="str">
        <f t="shared" si="84"/>
        <v>Nader, Ralph(L)</v>
      </c>
      <c r="J1820" t="s">
        <v>274</v>
      </c>
      <c r="K1820" t="b">
        <v>0</v>
      </c>
      <c r="L1820">
        <v>15279</v>
      </c>
      <c r="M1820">
        <v>605897</v>
      </c>
      <c r="N1820">
        <v>20171015</v>
      </c>
      <c r="O1820" t="s">
        <v>19</v>
      </c>
      <c r="P1820" t="str">
        <f>IF(VLOOKUP(A1820,'national-winners'!$A$2:$B$13,2,0)=H1820,"W","L")</f>
        <v>L</v>
      </c>
      <c r="Q1820">
        <f>MATCH(C1820,'state-winning-votes'!A:A,0)</f>
        <v>24</v>
      </c>
      <c r="R1820">
        <f>MATCH(A1820,'state-winning-votes'!$A$2:$L$2,0)</f>
        <v>7</v>
      </c>
      <c r="S1820" cm="1">
        <f t="array" ref="S1820">INDEX('state-winning-votes'!$A$1:$L$53,$Q1820,$R1820)</f>
        <v>312788</v>
      </c>
      <c r="T1820">
        <f>INDEX('state-winning-votes'!$A$1:$L$53,MATCH($C1820,'state-winning-votes'!$A:$A,0),MATCH($A1820,'state-winning-votes'!$A$2:$L$2,0))</f>
        <v>312788</v>
      </c>
      <c r="U1820" t="str">
        <f t="shared" si="85"/>
        <v>Clinton, Bill</v>
      </c>
      <c r="V1820" t="str">
        <f>_xlfn.XLOOKUP(INDEX('state-winning-votes'!$A$1:$L$53,MATCH($C1820,'state-winning-votes'!$A:$A,0),MATCH($A1820,'state-winning-votes'!$A$2:$L$2,0)),$L:$L,$H:$H)</f>
        <v>Clinton, Bill</v>
      </c>
      <c r="W1820" t="str">
        <f>VLOOKUP(A1820,'national-winners'!$A$2:$B$13,2,0)</f>
        <v>Clinton, Bill</v>
      </c>
      <c r="X1820" t="str">
        <f t="shared" si="86"/>
        <v xml:space="preserve"> Bill Clinton (W)</v>
      </c>
    </row>
    <row r="1821" spans="1:24" x14ac:dyDescent="0.25">
      <c r="A1821">
        <v>1996</v>
      </c>
      <c r="B1821" t="s">
        <v>85</v>
      </c>
      <c r="C1821" t="s">
        <v>86</v>
      </c>
      <c r="D1821">
        <v>23</v>
      </c>
      <c r="E1821">
        <v>11</v>
      </c>
      <c r="F1821">
        <v>2</v>
      </c>
      <c r="G1821" t="s">
        <v>16</v>
      </c>
      <c r="H1821" t="s">
        <v>271</v>
      </c>
      <c r="I1821" t="str">
        <f t="shared" si="84"/>
        <v>Browne, Harry(L)</v>
      </c>
      <c r="J1821" t="s">
        <v>29</v>
      </c>
      <c r="K1821" t="b">
        <v>0</v>
      </c>
      <c r="L1821">
        <v>2996</v>
      </c>
      <c r="M1821">
        <v>605897</v>
      </c>
      <c r="N1821">
        <v>20171015</v>
      </c>
      <c r="O1821" t="s">
        <v>19</v>
      </c>
      <c r="P1821" t="str">
        <f>IF(VLOOKUP(A1821,'national-winners'!$A$2:$B$13,2,0)=H1821,"W","L")</f>
        <v>L</v>
      </c>
      <c r="Q1821">
        <f>MATCH(C1821,'state-winning-votes'!A:A,0)</f>
        <v>24</v>
      </c>
      <c r="R1821">
        <f>MATCH(A1821,'state-winning-votes'!$A$2:$L$2,0)</f>
        <v>7</v>
      </c>
      <c r="S1821" cm="1">
        <f t="array" ref="S1821">INDEX('state-winning-votes'!$A$1:$L$53,$Q1821,$R1821)</f>
        <v>312788</v>
      </c>
      <c r="T1821">
        <f>INDEX('state-winning-votes'!$A$1:$L$53,MATCH($C1821,'state-winning-votes'!$A:$A,0),MATCH($A1821,'state-winning-votes'!$A$2:$L$2,0))</f>
        <v>312788</v>
      </c>
      <c r="U1821" t="str">
        <f t="shared" si="85"/>
        <v>Clinton, Bill</v>
      </c>
      <c r="V1821" t="str">
        <f>_xlfn.XLOOKUP(INDEX('state-winning-votes'!$A$1:$L$53,MATCH($C1821,'state-winning-votes'!$A:$A,0),MATCH($A1821,'state-winning-votes'!$A$2:$L$2,0)),$L:$L,$H:$H)</f>
        <v>Clinton, Bill</v>
      </c>
      <c r="W1821" t="str">
        <f>VLOOKUP(A1821,'national-winners'!$A$2:$B$13,2,0)</f>
        <v>Clinton, Bill</v>
      </c>
      <c r="X1821" t="str">
        <f t="shared" si="86"/>
        <v xml:space="preserve"> Bill Clinton (W)</v>
      </c>
    </row>
    <row r="1822" spans="1:24" x14ac:dyDescent="0.25">
      <c r="A1822">
        <v>1996</v>
      </c>
      <c r="B1822" t="s">
        <v>85</v>
      </c>
      <c r="C1822" t="s">
        <v>86</v>
      </c>
      <c r="D1822">
        <v>23</v>
      </c>
      <c r="E1822">
        <v>11</v>
      </c>
      <c r="F1822">
        <v>2</v>
      </c>
      <c r="G1822" t="s">
        <v>16</v>
      </c>
      <c r="H1822" t="s">
        <v>238</v>
      </c>
      <c r="I1822" t="str">
        <f t="shared" si="84"/>
        <v>Phillips, Howard(L)</v>
      </c>
      <c r="J1822" t="s">
        <v>275</v>
      </c>
      <c r="K1822" t="b">
        <v>0</v>
      </c>
      <c r="L1822">
        <v>1517</v>
      </c>
      <c r="M1822">
        <v>605897</v>
      </c>
      <c r="N1822">
        <v>20171015</v>
      </c>
      <c r="O1822" t="s">
        <v>19</v>
      </c>
      <c r="P1822" t="str">
        <f>IF(VLOOKUP(A1822,'national-winners'!$A$2:$B$13,2,0)=H1822,"W","L")</f>
        <v>L</v>
      </c>
      <c r="Q1822">
        <f>MATCH(C1822,'state-winning-votes'!A:A,0)</f>
        <v>24</v>
      </c>
      <c r="R1822">
        <f>MATCH(A1822,'state-winning-votes'!$A$2:$L$2,0)</f>
        <v>7</v>
      </c>
      <c r="S1822" cm="1">
        <f t="array" ref="S1822">INDEX('state-winning-votes'!$A$1:$L$53,$Q1822,$R1822)</f>
        <v>312788</v>
      </c>
      <c r="T1822">
        <f>INDEX('state-winning-votes'!$A$1:$L$53,MATCH($C1822,'state-winning-votes'!$A:$A,0),MATCH($A1822,'state-winning-votes'!$A$2:$L$2,0))</f>
        <v>312788</v>
      </c>
      <c r="U1822" t="str">
        <f t="shared" si="85"/>
        <v>Clinton, Bill</v>
      </c>
      <c r="V1822" t="str">
        <f>_xlfn.XLOOKUP(INDEX('state-winning-votes'!$A$1:$L$53,MATCH($C1822,'state-winning-votes'!$A:$A,0),MATCH($A1822,'state-winning-votes'!$A$2:$L$2,0)),$L:$L,$H:$H)</f>
        <v>Clinton, Bill</v>
      </c>
      <c r="W1822" t="str">
        <f>VLOOKUP(A1822,'national-winners'!$A$2:$B$13,2,0)</f>
        <v>Clinton, Bill</v>
      </c>
      <c r="X1822" t="str">
        <f t="shared" si="86"/>
        <v xml:space="preserve"> Bill Clinton (W)</v>
      </c>
    </row>
    <row r="1823" spans="1:24" x14ac:dyDescent="0.25">
      <c r="A1823">
        <v>1996</v>
      </c>
      <c r="B1823" t="s">
        <v>85</v>
      </c>
      <c r="C1823" t="s">
        <v>86</v>
      </c>
      <c r="D1823">
        <v>23</v>
      </c>
      <c r="E1823">
        <v>11</v>
      </c>
      <c r="F1823">
        <v>2</v>
      </c>
      <c r="G1823" t="s">
        <v>16</v>
      </c>
      <c r="H1823" t="s">
        <v>236</v>
      </c>
      <c r="I1823" t="str">
        <f t="shared" si="84"/>
        <v>Hagelin, John(L)</v>
      </c>
      <c r="J1823" t="s">
        <v>237</v>
      </c>
      <c r="K1823" t="b">
        <v>0</v>
      </c>
      <c r="L1823">
        <v>825</v>
      </c>
      <c r="M1823">
        <v>605897</v>
      </c>
      <c r="N1823">
        <v>20171015</v>
      </c>
      <c r="O1823" t="s">
        <v>19</v>
      </c>
      <c r="P1823" t="str">
        <f>IF(VLOOKUP(A1823,'national-winners'!$A$2:$B$13,2,0)=H1823,"W","L")</f>
        <v>L</v>
      </c>
      <c r="Q1823">
        <f>MATCH(C1823,'state-winning-votes'!A:A,0)</f>
        <v>24</v>
      </c>
      <c r="R1823">
        <f>MATCH(A1823,'state-winning-votes'!$A$2:$L$2,0)</f>
        <v>7</v>
      </c>
      <c r="S1823" cm="1">
        <f t="array" ref="S1823">INDEX('state-winning-votes'!$A$1:$L$53,$Q1823,$R1823)</f>
        <v>312788</v>
      </c>
      <c r="T1823">
        <f>INDEX('state-winning-votes'!$A$1:$L$53,MATCH($C1823,'state-winning-votes'!$A:$A,0),MATCH($A1823,'state-winning-votes'!$A$2:$L$2,0))</f>
        <v>312788</v>
      </c>
      <c r="U1823" t="str">
        <f t="shared" si="85"/>
        <v>Clinton, Bill</v>
      </c>
      <c r="V1823" t="str">
        <f>_xlfn.XLOOKUP(INDEX('state-winning-votes'!$A$1:$L$53,MATCH($C1823,'state-winning-votes'!$A:$A,0),MATCH($A1823,'state-winning-votes'!$A$2:$L$2,0)),$L:$L,$H:$H)</f>
        <v>Clinton, Bill</v>
      </c>
      <c r="W1823" t="str">
        <f>VLOOKUP(A1823,'national-winners'!$A$2:$B$13,2,0)</f>
        <v>Clinton, Bill</v>
      </c>
      <c r="X1823" t="str">
        <f t="shared" si="86"/>
        <v xml:space="preserve"> Bill Clinton (W)</v>
      </c>
    </row>
    <row r="1824" spans="1:24" x14ac:dyDescent="0.25">
      <c r="A1824">
        <v>1996</v>
      </c>
      <c r="B1824" t="s">
        <v>85</v>
      </c>
      <c r="C1824" t="s">
        <v>86</v>
      </c>
      <c r="D1824">
        <v>23</v>
      </c>
      <c r="E1824">
        <v>11</v>
      </c>
      <c r="F1824">
        <v>2</v>
      </c>
      <c r="G1824" t="s">
        <v>16</v>
      </c>
      <c r="H1824" t="s">
        <v>59</v>
      </c>
      <c r="I1824" t="str">
        <f t="shared" si="84"/>
        <v>Other(L)</v>
      </c>
      <c r="K1824" t="b">
        <v>0</v>
      </c>
      <c r="L1824">
        <v>144</v>
      </c>
      <c r="M1824">
        <v>605897</v>
      </c>
      <c r="N1824">
        <v>20171015</v>
      </c>
      <c r="O1824" t="s">
        <v>19</v>
      </c>
      <c r="P1824" t="str">
        <f>IF(VLOOKUP(A1824,'national-winners'!$A$2:$B$13,2,0)=H1824,"W","L")</f>
        <v>L</v>
      </c>
      <c r="Q1824">
        <f>MATCH(C1824,'state-winning-votes'!A:A,0)</f>
        <v>24</v>
      </c>
      <c r="R1824">
        <f>MATCH(A1824,'state-winning-votes'!$A$2:$L$2,0)</f>
        <v>7</v>
      </c>
      <c r="S1824" cm="1">
        <f t="array" ref="S1824">INDEX('state-winning-votes'!$A$1:$L$53,$Q1824,$R1824)</f>
        <v>312788</v>
      </c>
      <c r="T1824">
        <f>INDEX('state-winning-votes'!$A$1:$L$53,MATCH($C1824,'state-winning-votes'!$A:$A,0),MATCH($A1824,'state-winning-votes'!$A$2:$L$2,0))</f>
        <v>312788</v>
      </c>
      <c r="U1824" t="str">
        <f t="shared" si="85"/>
        <v>Clinton, Bill</v>
      </c>
      <c r="V1824" t="str">
        <f>_xlfn.XLOOKUP(INDEX('state-winning-votes'!$A$1:$L$53,MATCH($C1824,'state-winning-votes'!$A:$A,0),MATCH($A1824,'state-winning-votes'!$A$2:$L$2,0)),$L:$L,$H:$H)</f>
        <v>Clinton, Bill</v>
      </c>
      <c r="W1824" t="str">
        <f>VLOOKUP(A1824,'national-winners'!$A$2:$B$13,2,0)</f>
        <v>Clinton, Bill</v>
      </c>
      <c r="X1824" t="str">
        <f t="shared" si="86"/>
        <v xml:space="preserve"> Bill Clinton (W)</v>
      </c>
    </row>
    <row r="1825" spans="1:24" x14ac:dyDescent="0.25">
      <c r="A1825">
        <v>1996</v>
      </c>
      <c r="B1825" t="s">
        <v>87</v>
      </c>
      <c r="C1825" t="s">
        <v>88</v>
      </c>
      <c r="D1825">
        <v>24</v>
      </c>
      <c r="E1825">
        <v>52</v>
      </c>
      <c r="F1825">
        <v>52</v>
      </c>
      <c r="G1825" t="s">
        <v>16</v>
      </c>
      <c r="H1825" t="s">
        <v>230</v>
      </c>
      <c r="I1825" t="str">
        <f t="shared" si="84"/>
        <v>Clinton, Bill(W)</v>
      </c>
      <c r="J1825" t="s">
        <v>18</v>
      </c>
      <c r="K1825" t="b">
        <v>0</v>
      </c>
      <c r="L1825">
        <v>966207</v>
      </c>
      <c r="M1825">
        <v>1780870</v>
      </c>
      <c r="N1825">
        <v>20171015</v>
      </c>
      <c r="O1825" t="s">
        <v>19</v>
      </c>
      <c r="P1825" t="str">
        <f>IF(VLOOKUP(A1825,'national-winners'!$A$2:$B$13,2,0)=H1825,"W","L")</f>
        <v>W</v>
      </c>
      <c r="Q1825">
        <f>MATCH(C1825,'state-winning-votes'!A:A,0)</f>
        <v>23</v>
      </c>
      <c r="R1825">
        <f>MATCH(A1825,'state-winning-votes'!$A$2:$L$2,0)</f>
        <v>7</v>
      </c>
      <c r="S1825" cm="1">
        <f t="array" ref="S1825">INDEX('state-winning-votes'!$A$1:$L$53,$Q1825,$R1825)</f>
        <v>966207</v>
      </c>
      <c r="T1825">
        <f>INDEX('state-winning-votes'!$A$1:$L$53,MATCH($C1825,'state-winning-votes'!$A:$A,0),MATCH($A1825,'state-winning-votes'!$A$2:$L$2,0))</f>
        <v>966207</v>
      </c>
      <c r="U1825" t="str">
        <f t="shared" si="85"/>
        <v>Clinton, Bill</v>
      </c>
      <c r="V1825" t="str">
        <f>_xlfn.XLOOKUP(INDEX('state-winning-votes'!$A$1:$L$53,MATCH($C1825,'state-winning-votes'!$A:$A,0),MATCH($A1825,'state-winning-votes'!$A$2:$L$2,0)),$L:$L,$H:$H)</f>
        <v>Clinton, Bill</v>
      </c>
      <c r="W1825" t="str">
        <f>VLOOKUP(A1825,'national-winners'!$A$2:$B$13,2,0)</f>
        <v>Clinton, Bill</v>
      </c>
      <c r="X1825" t="str">
        <f t="shared" si="86"/>
        <v xml:space="preserve"> Bill Clinton (W)</v>
      </c>
    </row>
    <row r="1826" spans="1:24" x14ac:dyDescent="0.25">
      <c r="A1826">
        <v>1996</v>
      </c>
      <c r="B1826" t="s">
        <v>87</v>
      </c>
      <c r="C1826" t="s">
        <v>88</v>
      </c>
      <c r="D1826">
        <v>24</v>
      </c>
      <c r="E1826">
        <v>52</v>
      </c>
      <c r="F1826">
        <v>52</v>
      </c>
      <c r="G1826" t="s">
        <v>16</v>
      </c>
      <c r="H1826" t="s">
        <v>270</v>
      </c>
      <c r="I1826" t="str">
        <f t="shared" si="84"/>
        <v>Dole, Robert(L)</v>
      </c>
      <c r="J1826" t="s">
        <v>21</v>
      </c>
      <c r="K1826" t="b">
        <v>0</v>
      </c>
      <c r="L1826">
        <v>681530</v>
      </c>
      <c r="M1826">
        <v>1780870</v>
      </c>
      <c r="N1826">
        <v>20171015</v>
      </c>
      <c r="O1826" t="s">
        <v>19</v>
      </c>
      <c r="P1826" t="str">
        <f>IF(VLOOKUP(A1826,'national-winners'!$A$2:$B$13,2,0)=H1826,"W","L")</f>
        <v>L</v>
      </c>
      <c r="Q1826">
        <f>MATCH(C1826,'state-winning-votes'!A:A,0)</f>
        <v>23</v>
      </c>
      <c r="R1826">
        <f>MATCH(A1826,'state-winning-votes'!$A$2:$L$2,0)</f>
        <v>7</v>
      </c>
      <c r="S1826" cm="1">
        <f t="array" ref="S1826">INDEX('state-winning-votes'!$A$1:$L$53,$Q1826,$R1826)</f>
        <v>966207</v>
      </c>
      <c r="T1826">
        <f>INDEX('state-winning-votes'!$A$1:$L$53,MATCH($C1826,'state-winning-votes'!$A:$A,0),MATCH($A1826,'state-winning-votes'!$A$2:$L$2,0))</f>
        <v>966207</v>
      </c>
      <c r="U1826" t="str">
        <f t="shared" si="85"/>
        <v>Clinton, Bill</v>
      </c>
      <c r="V1826" t="str">
        <f>_xlfn.XLOOKUP(INDEX('state-winning-votes'!$A$1:$L$53,MATCH($C1826,'state-winning-votes'!$A:$A,0),MATCH($A1826,'state-winning-votes'!$A$2:$L$2,0)),$L:$L,$H:$H)</f>
        <v>Clinton, Bill</v>
      </c>
      <c r="W1826" t="str">
        <f>VLOOKUP(A1826,'national-winners'!$A$2:$B$13,2,0)</f>
        <v>Clinton, Bill</v>
      </c>
      <c r="X1826" t="str">
        <f t="shared" si="86"/>
        <v xml:space="preserve"> Bill Clinton (W)</v>
      </c>
    </row>
    <row r="1827" spans="1:24" x14ac:dyDescent="0.25">
      <c r="A1827">
        <v>1996</v>
      </c>
      <c r="B1827" t="s">
        <v>87</v>
      </c>
      <c r="C1827" t="s">
        <v>88</v>
      </c>
      <c r="D1827">
        <v>24</v>
      </c>
      <c r="E1827">
        <v>52</v>
      </c>
      <c r="F1827">
        <v>52</v>
      </c>
      <c r="G1827" t="s">
        <v>16</v>
      </c>
      <c r="H1827" t="s">
        <v>231</v>
      </c>
      <c r="I1827" t="str">
        <f t="shared" si="84"/>
        <v>Perot, Ross(L)</v>
      </c>
      <c r="J1827" t="s">
        <v>272</v>
      </c>
      <c r="K1827" t="b">
        <v>0</v>
      </c>
      <c r="L1827">
        <v>115812</v>
      </c>
      <c r="M1827">
        <v>1780870</v>
      </c>
      <c r="N1827">
        <v>20171015</v>
      </c>
      <c r="O1827" t="s">
        <v>19</v>
      </c>
      <c r="P1827" t="str">
        <f>IF(VLOOKUP(A1827,'national-winners'!$A$2:$B$13,2,0)=H1827,"W","L")</f>
        <v>L</v>
      </c>
      <c r="Q1827">
        <f>MATCH(C1827,'state-winning-votes'!A:A,0)</f>
        <v>23</v>
      </c>
      <c r="R1827">
        <f>MATCH(A1827,'state-winning-votes'!$A$2:$L$2,0)</f>
        <v>7</v>
      </c>
      <c r="S1827" cm="1">
        <f t="array" ref="S1827">INDEX('state-winning-votes'!$A$1:$L$53,$Q1827,$R1827)</f>
        <v>966207</v>
      </c>
      <c r="T1827">
        <f>INDEX('state-winning-votes'!$A$1:$L$53,MATCH($C1827,'state-winning-votes'!$A:$A,0),MATCH($A1827,'state-winning-votes'!$A$2:$L$2,0))</f>
        <v>966207</v>
      </c>
      <c r="U1827" t="str">
        <f t="shared" si="85"/>
        <v>Clinton, Bill</v>
      </c>
      <c r="V1827" t="str">
        <f>_xlfn.XLOOKUP(INDEX('state-winning-votes'!$A$1:$L$53,MATCH($C1827,'state-winning-votes'!$A:$A,0),MATCH($A1827,'state-winning-votes'!$A$2:$L$2,0)),$L:$L,$H:$H)</f>
        <v>Clinton, Bill</v>
      </c>
      <c r="W1827" t="str">
        <f>VLOOKUP(A1827,'national-winners'!$A$2:$B$13,2,0)</f>
        <v>Clinton, Bill</v>
      </c>
      <c r="X1827" t="str">
        <f t="shared" si="86"/>
        <v xml:space="preserve"> Bill Clinton (W)</v>
      </c>
    </row>
    <row r="1828" spans="1:24" x14ac:dyDescent="0.25">
      <c r="A1828">
        <v>1996</v>
      </c>
      <c r="B1828" t="s">
        <v>87</v>
      </c>
      <c r="C1828" t="s">
        <v>88</v>
      </c>
      <c r="D1828">
        <v>24</v>
      </c>
      <c r="E1828">
        <v>52</v>
      </c>
      <c r="F1828">
        <v>52</v>
      </c>
      <c r="G1828" t="s">
        <v>16</v>
      </c>
      <c r="H1828" t="s">
        <v>271</v>
      </c>
      <c r="I1828" t="str">
        <f t="shared" si="84"/>
        <v>Browne, Harry(L)</v>
      </c>
      <c r="J1828" t="s">
        <v>29</v>
      </c>
      <c r="K1828" t="b">
        <v>0</v>
      </c>
      <c r="L1828">
        <v>8765</v>
      </c>
      <c r="M1828">
        <v>1780870</v>
      </c>
      <c r="N1828">
        <v>20171015</v>
      </c>
      <c r="O1828" t="s">
        <v>19</v>
      </c>
      <c r="P1828" t="str">
        <f>IF(VLOOKUP(A1828,'national-winners'!$A$2:$B$13,2,0)=H1828,"W","L")</f>
        <v>L</v>
      </c>
      <c r="Q1828">
        <f>MATCH(C1828,'state-winning-votes'!A:A,0)</f>
        <v>23</v>
      </c>
      <c r="R1828">
        <f>MATCH(A1828,'state-winning-votes'!$A$2:$L$2,0)</f>
        <v>7</v>
      </c>
      <c r="S1828" cm="1">
        <f t="array" ref="S1828">INDEX('state-winning-votes'!$A$1:$L$53,$Q1828,$R1828)</f>
        <v>966207</v>
      </c>
      <c r="T1828">
        <f>INDEX('state-winning-votes'!$A$1:$L$53,MATCH($C1828,'state-winning-votes'!$A:$A,0),MATCH($A1828,'state-winning-votes'!$A$2:$L$2,0))</f>
        <v>966207</v>
      </c>
      <c r="U1828" t="str">
        <f t="shared" si="85"/>
        <v>Clinton, Bill</v>
      </c>
      <c r="V1828" t="str">
        <f>_xlfn.XLOOKUP(INDEX('state-winning-votes'!$A$1:$L$53,MATCH($C1828,'state-winning-votes'!$A:$A,0),MATCH($A1828,'state-winning-votes'!$A$2:$L$2,0)),$L:$L,$H:$H)</f>
        <v>Clinton, Bill</v>
      </c>
      <c r="W1828" t="str">
        <f>VLOOKUP(A1828,'national-winners'!$A$2:$B$13,2,0)</f>
        <v>Clinton, Bill</v>
      </c>
      <c r="X1828" t="str">
        <f t="shared" si="86"/>
        <v xml:space="preserve"> Bill Clinton (W)</v>
      </c>
    </row>
    <row r="1829" spans="1:24" x14ac:dyDescent="0.25">
      <c r="A1829">
        <v>1996</v>
      </c>
      <c r="B1829" t="s">
        <v>87</v>
      </c>
      <c r="C1829" t="s">
        <v>88</v>
      </c>
      <c r="D1829">
        <v>24</v>
      </c>
      <c r="E1829">
        <v>52</v>
      </c>
      <c r="F1829">
        <v>52</v>
      </c>
      <c r="G1829" t="s">
        <v>16</v>
      </c>
      <c r="H1829" t="s">
        <v>238</v>
      </c>
      <c r="I1829" t="str">
        <f t="shared" si="84"/>
        <v>Phillips, Howard(L)</v>
      </c>
      <c r="J1829" t="s">
        <v>275</v>
      </c>
      <c r="K1829" t="b">
        <v>0</v>
      </c>
      <c r="L1829">
        <v>3402</v>
      </c>
      <c r="M1829">
        <v>1780870</v>
      </c>
      <c r="N1829">
        <v>20171015</v>
      </c>
      <c r="O1829" t="s">
        <v>19</v>
      </c>
      <c r="P1829" t="str">
        <f>IF(VLOOKUP(A1829,'national-winners'!$A$2:$B$13,2,0)=H1829,"W","L")</f>
        <v>L</v>
      </c>
      <c r="Q1829">
        <f>MATCH(C1829,'state-winning-votes'!A:A,0)</f>
        <v>23</v>
      </c>
      <c r="R1829">
        <f>MATCH(A1829,'state-winning-votes'!$A$2:$L$2,0)</f>
        <v>7</v>
      </c>
      <c r="S1829" cm="1">
        <f t="array" ref="S1829">INDEX('state-winning-votes'!$A$1:$L$53,$Q1829,$R1829)</f>
        <v>966207</v>
      </c>
      <c r="T1829">
        <f>INDEX('state-winning-votes'!$A$1:$L$53,MATCH($C1829,'state-winning-votes'!$A:$A,0),MATCH($A1829,'state-winning-votes'!$A$2:$L$2,0))</f>
        <v>966207</v>
      </c>
      <c r="U1829" t="str">
        <f t="shared" si="85"/>
        <v>Clinton, Bill</v>
      </c>
      <c r="V1829" t="str">
        <f>_xlfn.XLOOKUP(INDEX('state-winning-votes'!$A$1:$L$53,MATCH($C1829,'state-winning-votes'!$A:$A,0),MATCH($A1829,'state-winning-votes'!$A$2:$L$2,0)),$L:$L,$H:$H)</f>
        <v>Clinton, Bill</v>
      </c>
      <c r="W1829" t="str">
        <f>VLOOKUP(A1829,'national-winners'!$A$2:$B$13,2,0)</f>
        <v>Clinton, Bill</v>
      </c>
      <c r="X1829" t="str">
        <f t="shared" si="86"/>
        <v xml:space="preserve"> Bill Clinton (W)</v>
      </c>
    </row>
    <row r="1830" spans="1:24" x14ac:dyDescent="0.25">
      <c r="A1830">
        <v>1996</v>
      </c>
      <c r="B1830" t="s">
        <v>87</v>
      </c>
      <c r="C1830" t="s">
        <v>88</v>
      </c>
      <c r="D1830">
        <v>24</v>
      </c>
      <c r="E1830">
        <v>52</v>
      </c>
      <c r="F1830">
        <v>52</v>
      </c>
      <c r="G1830" t="s">
        <v>16</v>
      </c>
      <c r="I1830" t="str">
        <f t="shared" si="84"/>
        <v>(L)</v>
      </c>
      <c r="K1830" t="b">
        <v>1</v>
      </c>
      <c r="L1830">
        <v>2637</v>
      </c>
      <c r="M1830">
        <v>1780870</v>
      </c>
      <c r="N1830">
        <v>20171015</v>
      </c>
      <c r="O1830" t="s">
        <v>19</v>
      </c>
      <c r="P1830" t="str">
        <f>IF(VLOOKUP(A1830,'national-winners'!$A$2:$B$13,2,0)=H1830,"W","L")</f>
        <v>L</v>
      </c>
      <c r="Q1830">
        <f>MATCH(C1830,'state-winning-votes'!A:A,0)</f>
        <v>23</v>
      </c>
      <c r="R1830">
        <f>MATCH(A1830,'state-winning-votes'!$A$2:$L$2,0)</f>
        <v>7</v>
      </c>
      <c r="S1830" cm="1">
        <f t="array" ref="S1830">INDEX('state-winning-votes'!$A$1:$L$53,$Q1830,$R1830)</f>
        <v>966207</v>
      </c>
      <c r="T1830">
        <f>INDEX('state-winning-votes'!$A$1:$L$53,MATCH($C1830,'state-winning-votes'!$A:$A,0),MATCH($A1830,'state-winning-votes'!$A$2:$L$2,0))</f>
        <v>966207</v>
      </c>
      <c r="U1830" t="str">
        <f t="shared" si="85"/>
        <v>Clinton, Bill</v>
      </c>
      <c r="V1830" t="str">
        <f>_xlfn.XLOOKUP(INDEX('state-winning-votes'!$A$1:$L$53,MATCH($C1830,'state-winning-votes'!$A:$A,0),MATCH($A1830,'state-winning-votes'!$A$2:$L$2,0)),$L:$L,$H:$H)</f>
        <v>Clinton, Bill</v>
      </c>
      <c r="W1830" t="str">
        <f>VLOOKUP(A1830,'national-winners'!$A$2:$B$13,2,0)</f>
        <v>Clinton, Bill</v>
      </c>
      <c r="X1830" t="str">
        <f t="shared" si="86"/>
        <v xml:space="preserve"> Bill Clinton (W)</v>
      </c>
    </row>
    <row r="1831" spans="1:24" x14ac:dyDescent="0.25">
      <c r="A1831">
        <v>1996</v>
      </c>
      <c r="B1831" t="s">
        <v>87</v>
      </c>
      <c r="C1831" t="s">
        <v>88</v>
      </c>
      <c r="D1831">
        <v>24</v>
      </c>
      <c r="E1831">
        <v>52</v>
      </c>
      <c r="F1831">
        <v>52</v>
      </c>
      <c r="G1831" t="s">
        <v>16</v>
      </c>
      <c r="H1831" t="s">
        <v>236</v>
      </c>
      <c r="I1831" t="str">
        <f t="shared" si="84"/>
        <v>Hagelin, John(L)</v>
      </c>
      <c r="J1831" t="s">
        <v>237</v>
      </c>
      <c r="K1831" t="b">
        <v>0</v>
      </c>
      <c r="L1831">
        <v>2517</v>
      </c>
      <c r="M1831">
        <v>1780870</v>
      </c>
      <c r="N1831">
        <v>20171015</v>
      </c>
      <c r="O1831" t="s">
        <v>19</v>
      </c>
      <c r="P1831" t="str">
        <f>IF(VLOOKUP(A1831,'national-winners'!$A$2:$B$13,2,0)=H1831,"W","L")</f>
        <v>L</v>
      </c>
      <c r="Q1831">
        <f>MATCH(C1831,'state-winning-votes'!A:A,0)</f>
        <v>23</v>
      </c>
      <c r="R1831">
        <f>MATCH(A1831,'state-winning-votes'!$A$2:$L$2,0)</f>
        <v>7</v>
      </c>
      <c r="S1831" cm="1">
        <f t="array" ref="S1831">INDEX('state-winning-votes'!$A$1:$L$53,$Q1831,$R1831)</f>
        <v>966207</v>
      </c>
      <c r="T1831">
        <f>INDEX('state-winning-votes'!$A$1:$L$53,MATCH($C1831,'state-winning-votes'!$A:$A,0),MATCH($A1831,'state-winning-votes'!$A$2:$L$2,0))</f>
        <v>966207</v>
      </c>
      <c r="U1831" t="str">
        <f t="shared" si="85"/>
        <v>Clinton, Bill</v>
      </c>
      <c r="V1831" t="str">
        <f>_xlfn.XLOOKUP(INDEX('state-winning-votes'!$A$1:$L$53,MATCH($C1831,'state-winning-votes'!$A:$A,0),MATCH($A1831,'state-winning-votes'!$A$2:$L$2,0)),$L:$L,$H:$H)</f>
        <v>Clinton, Bill</v>
      </c>
      <c r="W1831" t="str">
        <f>VLOOKUP(A1831,'national-winners'!$A$2:$B$13,2,0)</f>
        <v>Clinton, Bill</v>
      </c>
      <c r="X1831" t="str">
        <f t="shared" si="86"/>
        <v xml:space="preserve"> Bill Clinton (W)</v>
      </c>
    </row>
    <row r="1832" spans="1:24" x14ac:dyDescent="0.25">
      <c r="A1832">
        <v>1996</v>
      </c>
      <c r="B1832" t="s">
        <v>89</v>
      </c>
      <c r="C1832" t="s">
        <v>90</v>
      </c>
      <c r="D1832">
        <v>25</v>
      </c>
      <c r="E1832">
        <v>14</v>
      </c>
      <c r="F1832">
        <v>3</v>
      </c>
      <c r="G1832" t="s">
        <v>16</v>
      </c>
      <c r="H1832" t="s">
        <v>230</v>
      </c>
      <c r="I1832" t="str">
        <f t="shared" si="84"/>
        <v>Clinton, Bill(W)</v>
      </c>
      <c r="J1832" t="s">
        <v>18</v>
      </c>
      <c r="K1832" t="b">
        <v>0</v>
      </c>
      <c r="L1832">
        <v>1571509</v>
      </c>
      <c r="M1832">
        <v>2556459</v>
      </c>
      <c r="N1832">
        <v>20171015</v>
      </c>
      <c r="O1832" t="s">
        <v>19</v>
      </c>
      <c r="P1832" t="str">
        <f>IF(VLOOKUP(A1832,'national-winners'!$A$2:$B$13,2,0)=H1832,"W","L")</f>
        <v>W</v>
      </c>
      <c r="Q1832">
        <f>MATCH(C1832,'state-winning-votes'!A:A,0)</f>
        <v>22</v>
      </c>
      <c r="R1832">
        <f>MATCH(A1832,'state-winning-votes'!$A$2:$L$2,0)</f>
        <v>7</v>
      </c>
      <c r="S1832" cm="1">
        <f t="array" ref="S1832">INDEX('state-winning-votes'!$A$1:$L$53,$Q1832,$R1832)</f>
        <v>1571509</v>
      </c>
      <c r="T1832">
        <f>INDEX('state-winning-votes'!$A$1:$L$53,MATCH($C1832,'state-winning-votes'!$A:$A,0),MATCH($A1832,'state-winning-votes'!$A$2:$L$2,0))</f>
        <v>1571509</v>
      </c>
      <c r="U1832" t="str">
        <f t="shared" si="85"/>
        <v>Clinton, Bill</v>
      </c>
      <c r="V1832" t="str">
        <f>_xlfn.XLOOKUP(INDEX('state-winning-votes'!$A$1:$L$53,MATCH($C1832,'state-winning-votes'!$A:$A,0),MATCH($A1832,'state-winning-votes'!$A$2:$L$2,0)),$L:$L,$H:$H)</f>
        <v>Clinton, Bill</v>
      </c>
      <c r="W1832" t="str">
        <f>VLOOKUP(A1832,'national-winners'!$A$2:$B$13,2,0)</f>
        <v>Clinton, Bill</v>
      </c>
      <c r="X1832" t="str">
        <f t="shared" si="86"/>
        <v xml:space="preserve"> Bill Clinton (W)</v>
      </c>
    </row>
    <row r="1833" spans="1:24" x14ac:dyDescent="0.25">
      <c r="A1833">
        <v>1996</v>
      </c>
      <c r="B1833" t="s">
        <v>89</v>
      </c>
      <c r="C1833" t="s">
        <v>90</v>
      </c>
      <c r="D1833">
        <v>25</v>
      </c>
      <c r="E1833">
        <v>14</v>
      </c>
      <c r="F1833">
        <v>3</v>
      </c>
      <c r="G1833" t="s">
        <v>16</v>
      </c>
      <c r="H1833" t="s">
        <v>270</v>
      </c>
      <c r="I1833" t="str">
        <f t="shared" si="84"/>
        <v>Dole, Robert(L)</v>
      </c>
      <c r="J1833" t="s">
        <v>21</v>
      </c>
      <c r="K1833" t="b">
        <v>0</v>
      </c>
      <c r="L1833">
        <v>718058</v>
      </c>
      <c r="M1833">
        <v>2556459</v>
      </c>
      <c r="N1833">
        <v>20171015</v>
      </c>
      <c r="O1833" t="s">
        <v>19</v>
      </c>
      <c r="P1833" t="str">
        <f>IF(VLOOKUP(A1833,'national-winners'!$A$2:$B$13,2,0)=H1833,"W","L")</f>
        <v>L</v>
      </c>
      <c r="Q1833">
        <f>MATCH(C1833,'state-winning-votes'!A:A,0)</f>
        <v>22</v>
      </c>
      <c r="R1833">
        <f>MATCH(A1833,'state-winning-votes'!$A$2:$L$2,0)</f>
        <v>7</v>
      </c>
      <c r="S1833" cm="1">
        <f t="array" ref="S1833">INDEX('state-winning-votes'!$A$1:$L$53,$Q1833,$R1833)</f>
        <v>1571509</v>
      </c>
      <c r="T1833">
        <f>INDEX('state-winning-votes'!$A$1:$L$53,MATCH($C1833,'state-winning-votes'!$A:$A,0),MATCH($A1833,'state-winning-votes'!$A$2:$L$2,0))</f>
        <v>1571509</v>
      </c>
      <c r="U1833" t="str">
        <f t="shared" si="85"/>
        <v>Clinton, Bill</v>
      </c>
      <c r="V1833" t="str">
        <f>_xlfn.XLOOKUP(INDEX('state-winning-votes'!$A$1:$L$53,MATCH($C1833,'state-winning-votes'!$A:$A,0),MATCH($A1833,'state-winning-votes'!$A$2:$L$2,0)),$L:$L,$H:$H)</f>
        <v>Clinton, Bill</v>
      </c>
      <c r="W1833" t="str">
        <f>VLOOKUP(A1833,'national-winners'!$A$2:$B$13,2,0)</f>
        <v>Clinton, Bill</v>
      </c>
      <c r="X1833" t="str">
        <f t="shared" si="86"/>
        <v xml:space="preserve"> Bill Clinton (W)</v>
      </c>
    </row>
    <row r="1834" spans="1:24" x14ac:dyDescent="0.25">
      <c r="A1834">
        <v>1996</v>
      </c>
      <c r="B1834" t="s">
        <v>89</v>
      </c>
      <c r="C1834" t="s">
        <v>90</v>
      </c>
      <c r="D1834">
        <v>25</v>
      </c>
      <c r="E1834">
        <v>14</v>
      </c>
      <c r="F1834">
        <v>3</v>
      </c>
      <c r="G1834" t="s">
        <v>16</v>
      </c>
      <c r="H1834" t="s">
        <v>231</v>
      </c>
      <c r="I1834" t="str">
        <f t="shared" si="84"/>
        <v>Perot, Ross(L)</v>
      </c>
      <c r="J1834" t="s">
        <v>272</v>
      </c>
      <c r="K1834" t="b">
        <v>0</v>
      </c>
      <c r="L1834">
        <v>227206</v>
      </c>
      <c r="M1834">
        <v>2556459</v>
      </c>
      <c r="N1834">
        <v>20171015</v>
      </c>
      <c r="O1834" t="s">
        <v>19</v>
      </c>
      <c r="P1834" t="str">
        <f>IF(VLOOKUP(A1834,'national-winners'!$A$2:$B$13,2,0)=H1834,"W","L")</f>
        <v>L</v>
      </c>
      <c r="Q1834">
        <f>MATCH(C1834,'state-winning-votes'!A:A,0)</f>
        <v>22</v>
      </c>
      <c r="R1834">
        <f>MATCH(A1834,'state-winning-votes'!$A$2:$L$2,0)</f>
        <v>7</v>
      </c>
      <c r="S1834" cm="1">
        <f t="array" ref="S1834">INDEX('state-winning-votes'!$A$1:$L$53,$Q1834,$R1834)</f>
        <v>1571509</v>
      </c>
      <c r="T1834">
        <f>INDEX('state-winning-votes'!$A$1:$L$53,MATCH($C1834,'state-winning-votes'!$A:$A,0),MATCH($A1834,'state-winning-votes'!$A$2:$L$2,0))</f>
        <v>1571509</v>
      </c>
      <c r="U1834" t="str">
        <f t="shared" si="85"/>
        <v>Clinton, Bill</v>
      </c>
      <c r="V1834" t="str">
        <f>_xlfn.XLOOKUP(INDEX('state-winning-votes'!$A$1:$L$53,MATCH($C1834,'state-winning-votes'!$A:$A,0),MATCH($A1834,'state-winning-votes'!$A$2:$L$2,0)),$L:$L,$H:$H)</f>
        <v>Clinton, Bill</v>
      </c>
      <c r="W1834" t="str">
        <f>VLOOKUP(A1834,'national-winners'!$A$2:$B$13,2,0)</f>
        <v>Clinton, Bill</v>
      </c>
      <c r="X1834" t="str">
        <f t="shared" si="86"/>
        <v xml:space="preserve"> Bill Clinton (W)</v>
      </c>
    </row>
    <row r="1835" spans="1:24" x14ac:dyDescent="0.25">
      <c r="A1835">
        <v>1996</v>
      </c>
      <c r="B1835" t="s">
        <v>89</v>
      </c>
      <c r="C1835" t="s">
        <v>90</v>
      </c>
      <c r="D1835">
        <v>25</v>
      </c>
      <c r="E1835">
        <v>14</v>
      </c>
      <c r="F1835">
        <v>3</v>
      </c>
      <c r="G1835" t="s">
        <v>16</v>
      </c>
      <c r="H1835" t="s">
        <v>271</v>
      </c>
      <c r="I1835" t="str">
        <f t="shared" si="84"/>
        <v>Browne, Harry(L)</v>
      </c>
      <c r="J1835" t="s">
        <v>29</v>
      </c>
      <c r="K1835" t="b">
        <v>0</v>
      </c>
      <c r="L1835">
        <v>20424</v>
      </c>
      <c r="M1835">
        <v>2556459</v>
      </c>
      <c r="N1835">
        <v>20171015</v>
      </c>
      <c r="O1835" t="s">
        <v>19</v>
      </c>
      <c r="P1835" t="str">
        <f>IF(VLOOKUP(A1835,'national-winners'!$A$2:$B$13,2,0)=H1835,"W","L")</f>
        <v>L</v>
      </c>
      <c r="Q1835">
        <f>MATCH(C1835,'state-winning-votes'!A:A,0)</f>
        <v>22</v>
      </c>
      <c r="R1835">
        <f>MATCH(A1835,'state-winning-votes'!$A$2:$L$2,0)</f>
        <v>7</v>
      </c>
      <c r="S1835" cm="1">
        <f t="array" ref="S1835">INDEX('state-winning-votes'!$A$1:$L$53,$Q1835,$R1835)</f>
        <v>1571509</v>
      </c>
      <c r="T1835">
        <f>INDEX('state-winning-votes'!$A$1:$L$53,MATCH($C1835,'state-winning-votes'!$A:$A,0),MATCH($A1835,'state-winning-votes'!$A$2:$L$2,0))</f>
        <v>1571509</v>
      </c>
      <c r="U1835" t="str">
        <f t="shared" si="85"/>
        <v>Clinton, Bill</v>
      </c>
      <c r="V1835" t="str">
        <f>_xlfn.XLOOKUP(INDEX('state-winning-votes'!$A$1:$L$53,MATCH($C1835,'state-winning-votes'!$A:$A,0),MATCH($A1835,'state-winning-votes'!$A$2:$L$2,0)),$L:$L,$H:$H)</f>
        <v>Clinton, Bill</v>
      </c>
      <c r="W1835" t="str">
        <f>VLOOKUP(A1835,'national-winners'!$A$2:$B$13,2,0)</f>
        <v>Clinton, Bill</v>
      </c>
      <c r="X1835" t="str">
        <f t="shared" si="86"/>
        <v xml:space="preserve"> Bill Clinton (W)</v>
      </c>
    </row>
    <row r="1836" spans="1:24" x14ac:dyDescent="0.25">
      <c r="A1836">
        <v>1996</v>
      </c>
      <c r="B1836" t="s">
        <v>89</v>
      </c>
      <c r="C1836" t="s">
        <v>90</v>
      </c>
      <c r="D1836">
        <v>25</v>
      </c>
      <c r="E1836">
        <v>14</v>
      </c>
      <c r="F1836">
        <v>3</v>
      </c>
      <c r="G1836" t="s">
        <v>16</v>
      </c>
      <c r="H1836" t="s">
        <v>59</v>
      </c>
      <c r="I1836" t="str">
        <f t="shared" si="84"/>
        <v>Other(L)</v>
      </c>
      <c r="K1836" t="b">
        <v>0</v>
      </c>
      <c r="L1836">
        <v>6180</v>
      </c>
      <c r="M1836">
        <v>2556459</v>
      </c>
      <c r="N1836">
        <v>20171015</v>
      </c>
      <c r="O1836" t="s">
        <v>19</v>
      </c>
      <c r="P1836" t="str">
        <f>IF(VLOOKUP(A1836,'national-winners'!$A$2:$B$13,2,0)=H1836,"W","L")</f>
        <v>L</v>
      </c>
      <c r="Q1836">
        <f>MATCH(C1836,'state-winning-votes'!A:A,0)</f>
        <v>22</v>
      </c>
      <c r="R1836">
        <f>MATCH(A1836,'state-winning-votes'!$A$2:$L$2,0)</f>
        <v>7</v>
      </c>
      <c r="S1836" cm="1">
        <f t="array" ref="S1836">INDEX('state-winning-votes'!$A$1:$L$53,$Q1836,$R1836)</f>
        <v>1571509</v>
      </c>
      <c r="T1836">
        <f>INDEX('state-winning-votes'!$A$1:$L$53,MATCH($C1836,'state-winning-votes'!$A:$A,0),MATCH($A1836,'state-winning-votes'!$A$2:$L$2,0))</f>
        <v>1571509</v>
      </c>
      <c r="U1836" t="str">
        <f t="shared" si="85"/>
        <v>Clinton, Bill</v>
      </c>
      <c r="V1836" t="str">
        <f>_xlfn.XLOOKUP(INDEX('state-winning-votes'!$A$1:$L$53,MATCH($C1836,'state-winning-votes'!$A:$A,0),MATCH($A1836,'state-winning-votes'!$A$2:$L$2,0)),$L:$L,$H:$H)</f>
        <v>Clinton, Bill</v>
      </c>
      <c r="W1836" t="str">
        <f>VLOOKUP(A1836,'national-winners'!$A$2:$B$13,2,0)</f>
        <v>Clinton, Bill</v>
      </c>
      <c r="X1836" t="str">
        <f t="shared" si="86"/>
        <v xml:space="preserve"> Bill Clinton (W)</v>
      </c>
    </row>
    <row r="1837" spans="1:24" x14ac:dyDescent="0.25">
      <c r="A1837">
        <v>1996</v>
      </c>
      <c r="B1837" t="s">
        <v>89</v>
      </c>
      <c r="C1837" t="s">
        <v>90</v>
      </c>
      <c r="D1837">
        <v>25</v>
      </c>
      <c r="E1837">
        <v>14</v>
      </c>
      <c r="F1837">
        <v>3</v>
      </c>
      <c r="G1837" t="s">
        <v>16</v>
      </c>
      <c r="H1837" t="s">
        <v>236</v>
      </c>
      <c r="I1837" t="str">
        <f t="shared" si="84"/>
        <v>Hagelin, John(L)</v>
      </c>
      <c r="J1837" t="s">
        <v>237</v>
      </c>
      <c r="K1837" t="b">
        <v>0</v>
      </c>
      <c r="L1837">
        <v>5183</v>
      </c>
      <c r="M1837">
        <v>2556459</v>
      </c>
      <c r="N1837">
        <v>20171015</v>
      </c>
      <c r="O1837" t="s">
        <v>19</v>
      </c>
      <c r="P1837" t="str">
        <f>IF(VLOOKUP(A1837,'national-winners'!$A$2:$B$13,2,0)=H1837,"W","L")</f>
        <v>L</v>
      </c>
      <c r="Q1837">
        <f>MATCH(C1837,'state-winning-votes'!A:A,0)</f>
        <v>22</v>
      </c>
      <c r="R1837">
        <f>MATCH(A1837,'state-winning-votes'!$A$2:$L$2,0)</f>
        <v>7</v>
      </c>
      <c r="S1837" cm="1">
        <f t="array" ref="S1837">INDEX('state-winning-votes'!$A$1:$L$53,$Q1837,$R1837)</f>
        <v>1571509</v>
      </c>
      <c r="T1837">
        <f>INDEX('state-winning-votes'!$A$1:$L$53,MATCH($C1837,'state-winning-votes'!$A:$A,0),MATCH($A1837,'state-winning-votes'!$A$2:$L$2,0))</f>
        <v>1571509</v>
      </c>
      <c r="U1837" t="str">
        <f t="shared" si="85"/>
        <v>Clinton, Bill</v>
      </c>
      <c r="V1837" t="str">
        <f>_xlfn.XLOOKUP(INDEX('state-winning-votes'!$A$1:$L$53,MATCH($C1837,'state-winning-votes'!$A:$A,0),MATCH($A1837,'state-winning-votes'!$A$2:$L$2,0)),$L:$L,$H:$H)</f>
        <v>Clinton, Bill</v>
      </c>
      <c r="W1837" t="str">
        <f>VLOOKUP(A1837,'national-winners'!$A$2:$B$13,2,0)</f>
        <v>Clinton, Bill</v>
      </c>
      <c r="X1837" t="str">
        <f t="shared" si="86"/>
        <v xml:space="preserve"> Bill Clinton (W)</v>
      </c>
    </row>
    <row r="1838" spans="1:24" x14ac:dyDescent="0.25">
      <c r="A1838">
        <v>1996</v>
      </c>
      <c r="B1838" t="s">
        <v>89</v>
      </c>
      <c r="C1838" t="s">
        <v>90</v>
      </c>
      <c r="D1838">
        <v>25</v>
      </c>
      <c r="E1838">
        <v>14</v>
      </c>
      <c r="F1838">
        <v>3</v>
      </c>
      <c r="G1838" t="s">
        <v>16</v>
      </c>
      <c r="I1838" t="str">
        <f t="shared" si="84"/>
        <v>(L)</v>
      </c>
      <c r="K1838" t="b">
        <v>1</v>
      </c>
      <c r="L1838">
        <v>4623</v>
      </c>
      <c r="M1838">
        <v>2556459</v>
      </c>
      <c r="N1838">
        <v>20171015</v>
      </c>
      <c r="O1838" t="s">
        <v>19</v>
      </c>
      <c r="P1838" t="str">
        <f>IF(VLOOKUP(A1838,'national-winners'!$A$2:$B$13,2,0)=H1838,"W","L")</f>
        <v>L</v>
      </c>
      <c r="Q1838">
        <f>MATCH(C1838,'state-winning-votes'!A:A,0)</f>
        <v>22</v>
      </c>
      <c r="R1838">
        <f>MATCH(A1838,'state-winning-votes'!$A$2:$L$2,0)</f>
        <v>7</v>
      </c>
      <c r="S1838" cm="1">
        <f t="array" ref="S1838">INDEX('state-winning-votes'!$A$1:$L$53,$Q1838,$R1838)</f>
        <v>1571509</v>
      </c>
      <c r="T1838">
        <f>INDEX('state-winning-votes'!$A$1:$L$53,MATCH($C1838,'state-winning-votes'!$A:$A,0),MATCH($A1838,'state-winning-votes'!$A$2:$L$2,0))</f>
        <v>1571509</v>
      </c>
      <c r="U1838" t="str">
        <f t="shared" si="85"/>
        <v>Clinton, Bill</v>
      </c>
      <c r="V1838" t="str">
        <f>_xlfn.XLOOKUP(INDEX('state-winning-votes'!$A$1:$L$53,MATCH($C1838,'state-winning-votes'!$A:$A,0),MATCH($A1838,'state-winning-votes'!$A$2:$L$2,0)),$L:$L,$H:$H)</f>
        <v>Clinton, Bill</v>
      </c>
      <c r="W1838" t="str">
        <f>VLOOKUP(A1838,'national-winners'!$A$2:$B$13,2,0)</f>
        <v>Clinton, Bill</v>
      </c>
      <c r="X1838" t="str">
        <f t="shared" si="86"/>
        <v xml:space="preserve"> Bill Clinton (W)</v>
      </c>
    </row>
    <row r="1839" spans="1:24" x14ac:dyDescent="0.25">
      <c r="A1839">
        <v>1996</v>
      </c>
      <c r="B1839" t="s">
        <v>89</v>
      </c>
      <c r="C1839" t="s">
        <v>90</v>
      </c>
      <c r="D1839">
        <v>25</v>
      </c>
      <c r="E1839">
        <v>14</v>
      </c>
      <c r="F1839">
        <v>3</v>
      </c>
      <c r="G1839" t="s">
        <v>16</v>
      </c>
      <c r="H1839" t="s">
        <v>280</v>
      </c>
      <c r="I1839" t="str">
        <f t="shared" si="84"/>
        <v>Moorehead, Monica(L)</v>
      </c>
      <c r="J1839" t="s">
        <v>170</v>
      </c>
      <c r="K1839" t="b">
        <v>0</v>
      </c>
      <c r="L1839">
        <v>3276</v>
      </c>
      <c r="M1839">
        <v>2556459</v>
      </c>
      <c r="N1839">
        <v>20171015</v>
      </c>
      <c r="O1839" t="s">
        <v>19</v>
      </c>
      <c r="P1839" t="str">
        <f>IF(VLOOKUP(A1839,'national-winners'!$A$2:$B$13,2,0)=H1839,"W","L")</f>
        <v>L</v>
      </c>
      <c r="Q1839">
        <f>MATCH(C1839,'state-winning-votes'!A:A,0)</f>
        <v>22</v>
      </c>
      <c r="R1839">
        <f>MATCH(A1839,'state-winning-votes'!$A$2:$L$2,0)</f>
        <v>7</v>
      </c>
      <c r="S1839" cm="1">
        <f t="array" ref="S1839">INDEX('state-winning-votes'!$A$1:$L$53,$Q1839,$R1839)</f>
        <v>1571509</v>
      </c>
      <c r="T1839">
        <f>INDEX('state-winning-votes'!$A$1:$L$53,MATCH($C1839,'state-winning-votes'!$A:$A,0),MATCH($A1839,'state-winning-votes'!$A$2:$L$2,0))</f>
        <v>1571509</v>
      </c>
      <c r="U1839" t="str">
        <f t="shared" si="85"/>
        <v>Clinton, Bill</v>
      </c>
      <c r="V1839" t="str">
        <f>_xlfn.XLOOKUP(INDEX('state-winning-votes'!$A$1:$L$53,MATCH($C1839,'state-winning-votes'!$A:$A,0),MATCH($A1839,'state-winning-votes'!$A$2:$L$2,0)),$L:$L,$H:$H)</f>
        <v>Clinton, Bill</v>
      </c>
      <c r="W1839" t="str">
        <f>VLOOKUP(A1839,'national-winners'!$A$2:$B$13,2,0)</f>
        <v>Clinton, Bill</v>
      </c>
      <c r="X1839" t="str">
        <f t="shared" si="86"/>
        <v xml:space="preserve"> Bill Clinton (W)</v>
      </c>
    </row>
    <row r="1840" spans="1:24" x14ac:dyDescent="0.25">
      <c r="A1840">
        <v>1996</v>
      </c>
      <c r="B1840" t="s">
        <v>91</v>
      </c>
      <c r="C1840" t="s">
        <v>92</v>
      </c>
      <c r="D1840">
        <v>26</v>
      </c>
      <c r="E1840">
        <v>34</v>
      </c>
      <c r="F1840">
        <v>23</v>
      </c>
      <c r="G1840" t="s">
        <v>16</v>
      </c>
      <c r="H1840" t="s">
        <v>230</v>
      </c>
      <c r="I1840" t="str">
        <f t="shared" si="84"/>
        <v>Clinton, Bill(W)</v>
      </c>
      <c r="J1840" t="s">
        <v>18</v>
      </c>
      <c r="K1840" t="b">
        <v>0</v>
      </c>
      <c r="L1840">
        <v>1989653</v>
      </c>
      <c r="M1840">
        <v>3848844</v>
      </c>
      <c r="N1840">
        <v>20171015</v>
      </c>
      <c r="O1840" t="s">
        <v>19</v>
      </c>
      <c r="P1840" t="str">
        <f>IF(VLOOKUP(A1840,'national-winners'!$A$2:$B$13,2,0)=H1840,"W","L")</f>
        <v>W</v>
      </c>
      <c r="Q1840">
        <f>MATCH(C1840,'state-winning-votes'!A:A,0)</f>
        <v>25</v>
      </c>
      <c r="R1840">
        <f>MATCH(A1840,'state-winning-votes'!$A$2:$L$2,0)</f>
        <v>7</v>
      </c>
      <c r="S1840" cm="1">
        <f t="array" ref="S1840">INDEX('state-winning-votes'!$A$1:$L$53,$Q1840,$R1840)</f>
        <v>1989653</v>
      </c>
      <c r="T1840">
        <f>INDEX('state-winning-votes'!$A$1:$L$53,MATCH($C1840,'state-winning-votes'!$A:$A,0),MATCH($A1840,'state-winning-votes'!$A$2:$L$2,0))</f>
        <v>1989653</v>
      </c>
      <c r="U1840" t="str">
        <f t="shared" si="85"/>
        <v>Clinton, Bill</v>
      </c>
      <c r="V1840" t="str">
        <f>_xlfn.XLOOKUP(INDEX('state-winning-votes'!$A$1:$L$53,MATCH($C1840,'state-winning-votes'!$A:$A,0),MATCH($A1840,'state-winning-votes'!$A$2:$L$2,0)),$L:$L,$H:$H)</f>
        <v>Clinton, Bill</v>
      </c>
      <c r="W1840" t="str">
        <f>VLOOKUP(A1840,'national-winners'!$A$2:$B$13,2,0)</f>
        <v>Clinton, Bill</v>
      </c>
      <c r="X1840" t="str">
        <f t="shared" si="86"/>
        <v xml:space="preserve"> Bill Clinton (W)</v>
      </c>
    </row>
    <row r="1841" spans="1:24" x14ac:dyDescent="0.25">
      <c r="A1841">
        <v>1996</v>
      </c>
      <c r="B1841" t="s">
        <v>91</v>
      </c>
      <c r="C1841" t="s">
        <v>92</v>
      </c>
      <c r="D1841">
        <v>26</v>
      </c>
      <c r="E1841">
        <v>34</v>
      </c>
      <c r="F1841">
        <v>23</v>
      </c>
      <c r="G1841" t="s">
        <v>16</v>
      </c>
      <c r="H1841" t="s">
        <v>270</v>
      </c>
      <c r="I1841" t="str">
        <f t="shared" si="84"/>
        <v>Dole, Robert(L)</v>
      </c>
      <c r="J1841" t="s">
        <v>21</v>
      </c>
      <c r="K1841" t="b">
        <v>0</v>
      </c>
      <c r="L1841">
        <v>1481212</v>
      </c>
      <c r="M1841">
        <v>3848844</v>
      </c>
      <c r="N1841">
        <v>20171015</v>
      </c>
      <c r="O1841" t="s">
        <v>19</v>
      </c>
      <c r="P1841" t="str">
        <f>IF(VLOOKUP(A1841,'national-winners'!$A$2:$B$13,2,0)=H1841,"W","L")</f>
        <v>L</v>
      </c>
      <c r="Q1841">
        <f>MATCH(C1841,'state-winning-votes'!A:A,0)</f>
        <v>25</v>
      </c>
      <c r="R1841">
        <f>MATCH(A1841,'state-winning-votes'!$A$2:$L$2,0)</f>
        <v>7</v>
      </c>
      <c r="S1841" cm="1">
        <f t="array" ref="S1841">INDEX('state-winning-votes'!$A$1:$L$53,$Q1841,$R1841)</f>
        <v>1989653</v>
      </c>
      <c r="T1841">
        <f>INDEX('state-winning-votes'!$A$1:$L$53,MATCH($C1841,'state-winning-votes'!$A:$A,0),MATCH($A1841,'state-winning-votes'!$A$2:$L$2,0))</f>
        <v>1989653</v>
      </c>
      <c r="U1841" t="str">
        <f t="shared" si="85"/>
        <v>Clinton, Bill</v>
      </c>
      <c r="V1841" t="str">
        <f>_xlfn.XLOOKUP(INDEX('state-winning-votes'!$A$1:$L$53,MATCH($C1841,'state-winning-votes'!$A:$A,0),MATCH($A1841,'state-winning-votes'!$A$2:$L$2,0)),$L:$L,$H:$H)</f>
        <v>Clinton, Bill</v>
      </c>
      <c r="W1841" t="str">
        <f>VLOOKUP(A1841,'national-winners'!$A$2:$B$13,2,0)</f>
        <v>Clinton, Bill</v>
      </c>
      <c r="X1841" t="str">
        <f t="shared" si="86"/>
        <v xml:space="preserve"> Bill Clinton (W)</v>
      </c>
    </row>
    <row r="1842" spans="1:24" x14ac:dyDescent="0.25">
      <c r="A1842">
        <v>1996</v>
      </c>
      <c r="B1842" t="s">
        <v>91</v>
      </c>
      <c r="C1842" t="s">
        <v>92</v>
      </c>
      <c r="D1842">
        <v>26</v>
      </c>
      <c r="E1842">
        <v>34</v>
      </c>
      <c r="F1842">
        <v>23</v>
      </c>
      <c r="G1842" t="s">
        <v>16</v>
      </c>
      <c r="H1842" t="s">
        <v>231</v>
      </c>
      <c r="I1842" t="str">
        <f t="shared" si="84"/>
        <v>Perot, Ross(L)</v>
      </c>
      <c r="J1842" t="s">
        <v>272</v>
      </c>
      <c r="K1842" t="b">
        <v>0</v>
      </c>
      <c r="L1842">
        <v>336670</v>
      </c>
      <c r="M1842">
        <v>3848844</v>
      </c>
      <c r="N1842">
        <v>20171015</v>
      </c>
      <c r="O1842" t="s">
        <v>19</v>
      </c>
      <c r="P1842" t="str">
        <f>IF(VLOOKUP(A1842,'national-winners'!$A$2:$B$13,2,0)=H1842,"W","L")</f>
        <v>L</v>
      </c>
      <c r="Q1842">
        <f>MATCH(C1842,'state-winning-votes'!A:A,0)</f>
        <v>25</v>
      </c>
      <c r="R1842">
        <f>MATCH(A1842,'state-winning-votes'!$A$2:$L$2,0)</f>
        <v>7</v>
      </c>
      <c r="S1842" cm="1">
        <f t="array" ref="S1842">INDEX('state-winning-votes'!$A$1:$L$53,$Q1842,$R1842)</f>
        <v>1989653</v>
      </c>
      <c r="T1842">
        <f>INDEX('state-winning-votes'!$A$1:$L$53,MATCH($C1842,'state-winning-votes'!$A:$A,0),MATCH($A1842,'state-winning-votes'!$A$2:$L$2,0))</f>
        <v>1989653</v>
      </c>
      <c r="U1842" t="str">
        <f t="shared" si="85"/>
        <v>Clinton, Bill</v>
      </c>
      <c r="V1842" t="str">
        <f>_xlfn.XLOOKUP(INDEX('state-winning-votes'!$A$1:$L$53,MATCH($C1842,'state-winning-votes'!$A:$A,0),MATCH($A1842,'state-winning-votes'!$A$2:$L$2,0)),$L:$L,$H:$H)</f>
        <v>Clinton, Bill</v>
      </c>
      <c r="W1842" t="str">
        <f>VLOOKUP(A1842,'national-winners'!$A$2:$B$13,2,0)</f>
        <v>Clinton, Bill</v>
      </c>
      <c r="X1842" t="str">
        <f t="shared" si="86"/>
        <v xml:space="preserve"> Bill Clinton (W)</v>
      </c>
    </row>
    <row r="1843" spans="1:24" x14ac:dyDescent="0.25">
      <c r="A1843">
        <v>1996</v>
      </c>
      <c r="B1843" t="s">
        <v>91</v>
      </c>
      <c r="C1843" t="s">
        <v>92</v>
      </c>
      <c r="D1843">
        <v>26</v>
      </c>
      <c r="E1843">
        <v>34</v>
      </c>
      <c r="F1843">
        <v>23</v>
      </c>
      <c r="G1843" t="s">
        <v>16</v>
      </c>
      <c r="H1843" t="s">
        <v>271</v>
      </c>
      <c r="I1843" t="str">
        <f t="shared" si="84"/>
        <v>Browne, Harry(L)</v>
      </c>
      <c r="J1843" t="s">
        <v>29</v>
      </c>
      <c r="K1843" t="b">
        <v>0</v>
      </c>
      <c r="L1843">
        <v>27670</v>
      </c>
      <c r="M1843">
        <v>3848844</v>
      </c>
      <c r="N1843">
        <v>20171015</v>
      </c>
      <c r="O1843" t="s">
        <v>19</v>
      </c>
      <c r="P1843" t="str">
        <f>IF(VLOOKUP(A1843,'national-winners'!$A$2:$B$13,2,0)=H1843,"W","L")</f>
        <v>L</v>
      </c>
      <c r="Q1843">
        <f>MATCH(C1843,'state-winning-votes'!A:A,0)</f>
        <v>25</v>
      </c>
      <c r="R1843">
        <f>MATCH(A1843,'state-winning-votes'!$A$2:$L$2,0)</f>
        <v>7</v>
      </c>
      <c r="S1843" cm="1">
        <f t="array" ref="S1843">INDEX('state-winning-votes'!$A$1:$L$53,$Q1843,$R1843)</f>
        <v>1989653</v>
      </c>
      <c r="T1843">
        <f>INDEX('state-winning-votes'!$A$1:$L$53,MATCH($C1843,'state-winning-votes'!$A:$A,0),MATCH($A1843,'state-winning-votes'!$A$2:$L$2,0))</f>
        <v>1989653</v>
      </c>
      <c r="U1843" t="str">
        <f t="shared" si="85"/>
        <v>Clinton, Bill</v>
      </c>
      <c r="V1843" t="str">
        <f>_xlfn.XLOOKUP(INDEX('state-winning-votes'!$A$1:$L$53,MATCH($C1843,'state-winning-votes'!$A:$A,0),MATCH($A1843,'state-winning-votes'!$A$2:$L$2,0)),$L:$L,$H:$H)</f>
        <v>Clinton, Bill</v>
      </c>
      <c r="W1843" t="str">
        <f>VLOOKUP(A1843,'national-winners'!$A$2:$B$13,2,0)</f>
        <v>Clinton, Bill</v>
      </c>
      <c r="X1843" t="str">
        <f t="shared" si="86"/>
        <v xml:space="preserve"> Bill Clinton (W)</v>
      </c>
    </row>
    <row r="1844" spans="1:24" x14ac:dyDescent="0.25">
      <c r="A1844">
        <v>1996</v>
      </c>
      <c r="B1844" t="s">
        <v>91</v>
      </c>
      <c r="C1844" t="s">
        <v>92</v>
      </c>
      <c r="D1844">
        <v>26</v>
      </c>
      <c r="E1844">
        <v>34</v>
      </c>
      <c r="F1844">
        <v>23</v>
      </c>
      <c r="G1844" t="s">
        <v>16</v>
      </c>
      <c r="I1844" t="str">
        <f t="shared" si="84"/>
        <v>(L)</v>
      </c>
      <c r="K1844" t="b">
        <v>1</v>
      </c>
      <c r="L1844">
        <v>4678</v>
      </c>
      <c r="M1844">
        <v>3848844</v>
      </c>
      <c r="N1844">
        <v>20171015</v>
      </c>
      <c r="O1844" t="s">
        <v>19</v>
      </c>
      <c r="P1844" t="str">
        <f>IF(VLOOKUP(A1844,'national-winners'!$A$2:$B$13,2,0)=H1844,"W","L")</f>
        <v>L</v>
      </c>
      <c r="Q1844">
        <f>MATCH(C1844,'state-winning-votes'!A:A,0)</f>
        <v>25</v>
      </c>
      <c r="R1844">
        <f>MATCH(A1844,'state-winning-votes'!$A$2:$L$2,0)</f>
        <v>7</v>
      </c>
      <c r="S1844" cm="1">
        <f t="array" ref="S1844">INDEX('state-winning-votes'!$A$1:$L$53,$Q1844,$R1844)</f>
        <v>1989653</v>
      </c>
      <c r="T1844">
        <f>INDEX('state-winning-votes'!$A$1:$L$53,MATCH($C1844,'state-winning-votes'!$A:$A,0),MATCH($A1844,'state-winning-votes'!$A$2:$L$2,0))</f>
        <v>1989653</v>
      </c>
      <c r="U1844" t="str">
        <f t="shared" si="85"/>
        <v>Clinton, Bill</v>
      </c>
      <c r="V1844" t="str">
        <f>_xlfn.XLOOKUP(INDEX('state-winning-votes'!$A$1:$L$53,MATCH($C1844,'state-winning-votes'!$A:$A,0),MATCH($A1844,'state-winning-votes'!$A$2:$L$2,0)),$L:$L,$H:$H)</f>
        <v>Clinton, Bill</v>
      </c>
      <c r="W1844" t="str">
        <f>VLOOKUP(A1844,'national-winners'!$A$2:$B$13,2,0)</f>
        <v>Clinton, Bill</v>
      </c>
      <c r="X1844" t="str">
        <f t="shared" si="86"/>
        <v xml:space="preserve"> Bill Clinton (W)</v>
      </c>
    </row>
    <row r="1845" spans="1:24" x14ac:dyDescent="0.25">
      <c r="A1845">
        <v>1996</v>
      </c>
      <c r="B1845" t="s">
        <v>91</v>
      </c>
      <c r="C1845" t="s">
        <v>92</v>
      </c>
      <c r="D1845">
        <v>26</v>
      </c>
      <c r="E1845">
        <v>34</v>
      </c>
      <c r="F1845">
        <v>23</v>
      </c>
      <c r="G1845" t="s">
        <v>16</v>
      </c>
      <c r="H1845" t="s">
        <v>236</v>
      </c>
      <c r="I1845" t="str">
        <f t="shared" si="84"/>
        <v>Hagelin, John(L)</v>
      </c>
      <c r="J1845" t="s">
        <v>237</v>
      </c>
      <c r="K1845" t="b">
        <v>0</v>
      </c>
      <c r="L1845">
        <v>4254</v>
      </c>
      <c r="M1845">
        <v>3848844</v>
      </c>
      <c r="N1845">
        <v>20171015</v>
      </c>
      <c r="O1845" t="s">
        <v>19</v>
      </c>
      <c r="P1845" t="str">
        <f>IF(VLOOKUP(A1845,'national-winners'!$A$2:$B$13,2,0)=H1845,"W","L")</f>
        <v>L</v>
      </c>
      <c r="Q1845">
        <f>MATCH(C1845,'state-winning-votes'!A:A,0)</f>
        <v>25</v>
      </c>
      <c r="R1845">
        <f>MATCH(A1845,'state-winning-votes'!$A$2:$L$2,0)</f>
        <v>7</v>
      </c>
      <c r="S1845" cm="1">
        <f t="array" ref="S1845">INDEX('state-winning-votes'!$A$1:$L$53,$Q1845,$R1845)</f>
        <v>1989653</v>
      </c>
      <c r="T1845">
        <f>INDEX('state-winning-votes'!$A$1:$L$53,MATCH($C1845,'state-winning-votes'!$A:$A,0),MATCH($A1845,'state-winning-votes'!$A$2:$L$2,0))</f>
        <v>1989653</v>
      </c>
      <c r="U1845" t="str">
        <f t="shared" si="85"/>
        <v>Clinton, Bill</v>
      </c>
      <c r="V1845" t="str">
        <f>_xlfn.XLOOKUP(INDEX('state-winning-votes'!$A$1:$L$53,MATCH($C1845,'state-winning-votes'!$A:$A,0),MATCH($A1845,'state-winning-votes'!$A$2:$L$2,0)),$L:$L,$H:$H)</f>
        <v>Clinton, Bill</v>
      </c>
      <c r="W1845" t="str">
        <f>VLOOKUP(A1845,'national-winners'!$A$2:$B$13,2,0)</f>
        <v>Clinton, Bill</v>
      </c>
      <c r="X1845" t="str">
        <f t="shared" si="86"/>
        <v xml:space="preserve"> Bill Clinton (W)</v>
      </c>
    </row>
    <row r="1846" spans="1:24" x14ac:dyDescent="0.25">
      <c r="A1846">
        <v>1996</v>
      </c>
      <c r="B1846" t="s">
        <v>91</v>
      </c>
      <c r="C1846" t="s">
        <v>92</v>
      </c>
      <c r="D1846">
        <v>26</v>
      </c>
      <c r="E1846">
        <v>34</v>
      </c>
      <c r="F1846">
        <v>23</v>
      </c>
      <c r="G1846" t="s">
        <v>16</v>
      </c>
      <c r="H1846" t="s">
        <v>280</v>
      </c>
      <c r="I1846" t="str">
        <f t="shared" si="84"/>
        <v>Moorehead, Monica(L)</v>
      </c>
      <c r="J1846" t="s">
        <v>170</v>
      </c>
      <c r="K1846" t="b">
        <v>0</v>
      </c>
      <c r="L1846">
        <v>3153</v>
      </c>
      <c r="M1846">
        <v>3848844</v>
      </c>
      <c r="N1846">
        <v>20171015</v>
      </c>
      <c r="O1846" t="s">
        <v>19</v>
      </c>
      <c r="P1846" t="str">
        <f>IF(VLOOKUP(A1846,'national-winners'!$A$2:$B$13,2,0)=H1846,"W","L")</f>
        <v>L</v>
      </c>
      <c r="Q1846">
        <f>MATCH(C1846,'state-winning-votes'!A:A,0)</f>
        <v>25</v>
      </c>
      <c r="R1846">
        <f>MATCH(A1846,'state-winning-votes'!$A$2:$L$2,0)</f>
        <v>7</v>
      </c>
      <c r="S1846" cm="1">
        <f t="array" ref="S1846">INDEX('state-winning-votes'!$A$1:$L$53,$Q1846,$R1846)</f>
        <v>1989653</v>
      </c>
      <c r="T1846">
        <f>INDEX('state-winning-votes'!$A$1:$L$53,MATCH($C1846,'state-winning-votes'!$A:$A,0),MATCH($A1846,'state-winning-votes'!$A$2:$L$2,0))</f>
        <v>1989653</v>
      </c>
      <c r="U1846" t="str">
        <f t="shared" si="85"/>
        <v>Clinton, Bill</v>
      </c>
      <c r="V1846" t="str">
        <f>_xlfn.XLOOKUP(INDEX('state-winning-votes'!$A$1:$L$53,MATCH($C1846,'state-winning-votes'!$A:$A,0),MATCH($A1846,'state-winning-votes'!$A$2:$L$2,0)),$L:$L,$H:$H)</f>
        <v>Clinton, Bill</v>
      </c>
      <c r="W1846" t="str">
        <f>VLOOKUP(A1846,'national-winners'!$A$2:$B$13,2,0)</f>
        <v>Clinton, Bill</v>
      </c>
      <c r="X1846" t="str">
        <f t="shared" si="86"/>
        <v xml:space="preserve"> Bill Clinton (W)</v>
      </c>
    </row>
    <row r="1847" spans="1:24" x14ac:dyDescent="0.25">
      <c r="A1847">
        <v>1996</v>
      </c>
      <c r="B1847" t="s">
        <v>91</v>
      </c>
      <c r="C1847" t="s">
        <v>92</v>
      </c>
      <c r="D1847">
        <v>26</v>
      </c>
      <c r="E1847">
        <v>34</v>
      </c>
      <c r="F1847">
        <v>23</v>
      </c>
      <c r="G1847" t="s">
        <v>16</v>
      </c>
      <c r="H1847" t="s">
        <v>286</v>
      </c>
      <c r="I1847" t="str">
        <f t="shared" si="84"/>
        <v>White, Jerome ""Jerry""(L)</v>
      </c>
      <c r="J1847" t="s">
        <v>287</v>
      </c>
      <c r="K1847" t="b">
        <v>0</v>
      </c>
      <c r="L1847">
        <v>1554</v>
      </c>
      <c r="M1847">
        <v>3848844</v>
      </c>
      <c r="N1847">
        <v>20171015</v>
      </c>
      <c r="O1847" t="s">
        <v>19</v>
      </c>
      <c r="P1847" t="str">
        <f>IF(VLOOKUP(A1847,'national-winners'!$A$2:$B$13,2,0)=H1847,"W","L")</f>
        <v>L</v>
      </c>
      <c r="Q1847">
        <f>MATCH(C1847,'state-winning-votes'!A:A,0)</f>
        <v>25</v>
      </c>
      <c r="R1847">
        <f>MATCH(A1847,'state-winning-votes'!$A$2:$L$2,0)</f>
        <v>7</v>
      </c>
      <c r="S1847" cm="1">
        <f t="array" ref="S1847">INDEX('state-winning-votes'!$A$1:$L$53,$Q1847,$R1847)</f>
        <v>1989653</v>
      </c>
      <c r="T1847">
        <f>INDEX('state-winning-votes'!$A$1:$L$53,MATCH($C1847,'state-winning-votes'!$A:$A,0),MATCH($A1847,'state-winning-votes'!$A$2:$L$2,0))</f>
        <v>1989653</v>
      </c>
      <c r="U1847" t="str">
        <f t="shared" si="85"/>
        <v>Clinton, Bill</v>
      </c>
      <c r="V1847" t="str">
        <f>_xlfn.XLOOKUP(INDEX('state-winning-votes'!$A$1:$L$53,MATCH($C1847,'state-winning-votes'!$A:$A,0),MATCH($A1847,'state-winning-votes'!$A$2:$L$2,0)),$L:$L,$H:$H)</f>
        <v>Clinton, Bill</v>
      </c>
      <c r="W1847" t="str">
        <f>VLOOKUP(A1847,'national-winners'!$A$2:$B$13,2,0)</f>
        <v>Clinton, Bill</v>
      </c>
      <c r="X1847" t="str">
        <f t="shared" si="86"/>
        <v xml:space="preserve"> Bill Clinton (W)</v>
      </c>
    </row>
    <row r="1848" spans="1:24" x14ac:dyDescent="0.25">
      <c r="A1848">
        <v>1996</v>
      </c>
      <c r="B1848" t="s">
        <v>94</v>
      </c>
      <c r="C1848" t="s">
        <v>95</v>
      </c>
      <c r="D1848">
        <v>27</v>
      </c>
      <c r="E1848">
        <v>41</v>
      </c>
      <c r="F1848">
        <v>33</v>
      </c>
      <c r="G1848" t="s">
        <v>16</v>
      </c>
      <c r="H1848" t="s">
        <v>230</v>
      </c>
      <c r="I1848" t="str">
        <f t="shared" si="84"/>
        <v>Clinton, Bill(W)</v>
      </c>
      <c r="J1848" t="s">
        <v>18</v>
      </c>
      <c r="K1848" t="b">
        <v>0</v>
      </c>
      <c r="L1848">
        <v>1120380</v>
      </c>
      <c r="M1848">
        <v>2192492</v>
      </c>
      <c r="N1848">
        <v>20171015</v>
      </c>
      <c r="O1848" t="s">
        <v>19</v>
      </c>
      <c r="P1848" t="str">
        <f>IF(VLOOKUP(A1848,'national-winners'!$A$2:$B$13,2,0)=H1848,"W","L")</f>
        <v>W</v>
      </c>
      <c r="Q1848">
        <f>MATCH(C1848,'state-winning-votes'!A:A,0)</f>
        <v>26</v>
      </c>
      <c r="R1848">
        <f>MATCH(A1848,'state-winning-votes'!$A$2:$L$2,0)</f>
        <v>7</v>
      </c>
      <c r="S1848" cm="1">
        <f t="array" ref="S1848">INDEX('state-winning-votes'!$A$1:$L$53,$Q1848,$R1848)</f>
        <v>1120380</v>
      </c>
      <c r="T1848">
        <f>INDEX('state-winning-votes'!$A$1:$L$53,MATCH($C1848,'state-winning-votes'!$A:$A,0),MATCH($A1848,'state-winning-votes'!$A$2:$L$2,0))</f>
        <v>1120380</v>
      </c>
      <c r="U1848" t="str">
        <f t="shared" si="85"/>
        <v>Clinton, Bill</v>
      </c>
      <c r="V1848" t="str">
        <f>_xlfn.XLOOKUP(INDEX('state-winning-votes'!$A$1:$L$53,MATCH($C1848,'state-winning-votes'!$A:$A,0),MATCH($A1848,'state-winning-votes'!$A$2:$L$2,0)),$L:$L,$H:$H)</f>
        <v>Clinton, Bill</v>
      </c>
      <c r="W1848" t="str">
        <f>VLOOKUP(A1848,'national-winners'!$A$2:$B$13,2,0)</f>
        <v>Clinton, Bill</v>
      </c>
      <c r="X1848" t="str">
        <f t="shared" si="86"/>
        <v xml:space="preserve"> Bill Clinton (W)</v>
      </c>
    </row>
    <row r="1849" spans="1:24" x14ac:dyDescent="0.25">
      <c r="A1849">
        <v>1996</v>
      </c>
      <c r="B1849" t="s">
        <v>94</v>
      </c>
      <c r="C1849" t="s">
        <v>95</v>
      </c>
      <c r="D1849">
        <v>27</v>
      </c>
      <c r="E1849">
        <v>41</v>
      </c>
      <c r="F1849">
        <v>33</v>
      </c>
      <c r="G1849" t="s">
        <v>16</v>
      </c>
      <c r="H1849" t="s">
        <v>270</v>
      </c>
      <c r="I1849" t="str">
        <f t="shared" si="84"/>
        <v>Dole, Robert(L)</v>
      </c>
      <c r="J1849" t="s">
        <v>21</v>
      </c>
      <c r="K1849" t="b">
        <v>0</v>
      </c>
      <c r="L1849">
        <v>766395</v>
      </c>
      <c r="M1849">
        <v>2192492</v>
      </c>
      <c r="N1849">
        <v>20171015</v>
      </c>
      <c r="O1849" t="s">
        <v>19</v>
      </c>
      <c r="P1849" t="str">
        <f>IF(VLOOKUP(A1849,'national-winners'!$A$2:$B$13,2,0)=H1849,"W","L")</f>
        <v>L</v>
      </c>
      <c r="Q1849">
        <f>MATCH(C1849,'state-winning-votes'!A:A,0)</f>
        <v>26</v>
      </c>
      <c r="R1849">
        <f>MATCH(A1849,'state-winning-votes'!$A$2:$L$2,0)</f>
        <v>7</v>
      </c>
      <c r="S1849" cm="1">
        <f t="array" ref="S1849">INDEX('state-winning-votes'!$A$1:$L$53,$Q1849,$R1849)</f>
        <v>1120380</v>
      </c>
      <c r="T1849">
        <f>INDEX('state-winning-votes'!$A$1:$L$53,MATCH($C1849,'state-winning-votes'!$A:$A,0),MATCH($A1849,'state-winning-votes'!$A$2:$L$2,0))</f>
        <v>1120380</v>
      </c>
      <c r="U1849" t="str">
        <f t="shared" si="85"/>
        <v>Clinton, Bill</v>
      </c>
      <c r="V1849" t="str">
        <f>_xlfn.XLOOKUP(INDEX('state-winning-votes'!$A$1:$L$53,MATCH($C1849,'state-winning-votes'!$A:$A,0),MATCH($A1849,'state-winning-votes'!$A$2:$L$2,0)),$L:$L,$H:$H)</f>
        <v>Clinton, Bill</v>
      </c>
      <c r="W1849" t="str">
        <f>VLOOKUP(A1849,'national-winners'!$A$2:$B$13,2,0)</f>
        <v>Clinton, Bill</v>
      </c>
      <c r="X1849" t="str">
        <f t="shared" si="86"/>
        <v xml:space="preserve"> Bill Clinton (W)</v>
      </c>
    </row>
    <row r="1850" spans="1:24" x14ac:dyDescent="0.25">
      <c r="A1850">
        <v>1996</v>
      </c>
      <c r="B1850" t="s">
        <v>94</v>
      </c>
      <c r="C1850" t="s">
        <v>95</v>
      </c>
      <c r="D1850">
        <v>27</v>
      </c>
      <c r="E1850">
        <v>41</v>
      </c>
      <c r="F1850">
        <v>33</v>
      </c>
      <c r="G1850" t="s">
        <v>16</v>
      </c>
      <c r="H1850" t="s">
        <v>231</v>
      </c>
      <c r="I1850" t="str">
        <f t="shared" si="84"/>
        <v>Perot, Ross(L)</v>
      </c>
      <c r="J1850" t="s">
        <v>272</v>
      </c>
      <c r="K1850" t="b">
        <v>0</v>
      </c>
      <c r="L1850">
        <v>257698</v>
      </c>
      <c r="M1850">
        <v>2192492</v>
      </c>
      <c r="N1850">
        <v>20171015</v>
      </c>
      <c r="O1850" t="s">
        <v>19</v>
      </c>
      <c r="P1850" t="str">
        <f>IF(VLOOKUP(A1850,'national-winners'!$A$2:$B$13,2,0)=H1850,"W","L")</f>
        <v>L</v>
      </c>
      <c r="Q1850">
        <f>MATCH(C1850,'state-winning-votes'!A:A,0)</f>
        <v>26</v>
      </c>
      <c r="R1850">
        <f>MATCH(A1850,'state-winning-votes'!$A$2:$L$2,0)</f>
        <v>7</v>
      </c>
      <c r="S1850" cm="1">
        <f t="array" ref="S1850">INDEX('state-winning-votes'!$A$1:$L$53,$Q1850,$R1850)</f>
        <v>1120380</v>
      </c>
      <c r="T1850">
        <f>INDEX('state-winning-votes'!$A$1:$L$53,MATCH($C1850,'state-winning-votes'!$A:$A,0),MATCH($A1850,'state-winning-votes'!$A$2:$L$2,0))</f>
        <v>1120380</v>
      </c>
      <c r="U1850" t="str">
        <f t="shared" si="85"/>
        <v>Clinton, Bill</v>
      </c>
      <c r="V1850" t="str">
        <f>_xlfn.XLOOKUP(INDEX('state-winning-votes'!$A$1:$L$53,MATCH($C1850,'state-winning-votes'!$A:$A,0),MATCH($A1850,'state-winning-votes'!$A$2:$L$2,0)),$L:$L,$H:$H)</f>
        <v>Clinton, Bill</v>
      </c>
      <c r="W1850" t="str">
        <f>VLOOKUP(A1850,'national-winners'!$A$2:$B$13,2,0)</f>
        <v>Clinton, Bill</v>
      </c>
      <c r="X1850" t="str">
        <f t="shared" si="86"/>
        <v xml:space="preserve"> Bill Clinton (W)</v>
      </c>
    </row>
    <row r="1851" spans="1:24" x14ac:dyDescent="0.25">
      <c r="A1851">
        <v>1996</v>
      </c>
      <c r="B1851" t="s">
        <v>94</v>
      </c>
      <c r="C1851" t="s">
        <v>95</v>
      </c>
      <c r="D1851">
        <v>27</v>
      </c>
      <c r="E1851">
        <v>41</v>
      </c>
      <c r="F1851">
        <v>33</v>
      </c>
      <c r="G1851" t="s">
        <v>16</v>
      </c>
      <c r="H1851" t="s">
        <v>273</v>
      </c>
      <c r="I1851" t="str">
        <f t="shared" si="84"/>
        <v>Nader, Ralph(L)</v>
      </c>
      <c r="J1851" t="s">
        <v>274</v>
      </c>
      <c r="K1851" t="b">
        <v>0</v>
      </c>
      <c r="L1851">
        <v>24906</v>
      </c>
      <c r="M1851">
        <v>2192492</v>
      </c>
      <c r="N1851">
        <v>20171015</v>
      </c>
      <c r="O1851" t="s">
        <v>19</v>
      </c>
      <c r="P1851" t="str">
        <f>IF(VLOOKUP(A1851,'national-winners'!$A$2:$B$13,2,0)=H1851,"W","L")</f>
        <v>L</v>
      </c>
      <c r="Q1851">
        <f>MATCH(C1851,'state-winning-votes'!A:A,0)</f>
        <v>26</v>
      </c>
      <c r="R1851">
        <f>MATCH(A1851,'state-winning-votes'!$A$2:$L$2,0)</f>
        <v>7</v>
      </c>
      <c r="S1851" cm="1">
        <f t="array" ref="S1851">INDEX('state-winning-votes'!$A$1:$L$53,$Q1851,$R1851)</f>
        <v>1120380</v>
      </c>
      <c r="T1851">
        <f>INDEX('state-winning-votes'!$A$1:$L$53,MATCH($C1851,'state-winning-votes'!$A:$A,0),MATCH($A1851,'state-winning-votes'!$A$2:$L$2,0))</f>
        <v>1120380</v>
      </c>
      <c r="U1851" t="str">
        <f t="shared" si="85"/>
        <v>Clinton, Bill</v>
      </c>
      <c r="V1851" t="str">
        <f>_xlfn.XLOOKUP(INDEX('state-winning-votes'!$A$1:$L$53,MATCH($C1851,'state-winning-votes'!$A:$A,0),MATCH($A1851,'state-winning-votes'!$A$2:$L$2,0)),$L:$L,$H:$H)</f>
        <v>Clinton, Bill</v>
      </c>
      <c r="W1851" t="str">
        <f>VLOOKUP(A1851,'national-winners'!$A$2:$B$13,2,0)</f>
        <v>Clinton, Bill</v>
      </c>
      <c r="X1851" t="str">
        <f t="shared" si="86"/>
        <v xml:space="preserve"> Bill Clinton (W)</v>
      </c>
    </row>
    <row r="1852" spans="1:24" x14ac:dyDescent="0.25">
      <c r="A1852">
        <v>1996</v>
      </c>
      <c r="B1852" t="s">
        <v>94</v>
      </c>
      <c r="C1852" t="s">
        <v>95</v>
      </c>
      <c r="D1852">
        <v>27</v>
      </c>
      <c r="E1852">
        <v>41</v>
      </c>
      <c r="F1852">
        <v>33</v>
      </c>
      <c r="G1852" t="s">
        <v>16</v>
      </c>
      <c r="H1852" t="s">
        <v>271</v>
      </c>
      <c r="I1852" t="str">
        <f t="shared" si="84"/>
        <v>Browne, Harry(L)</v>
      </c>
      <c r="J1852" t="s">
        <v>29</v>
      </c>
      <c r="K1852" t="b">
        <v>0</v>
      </c>
      <c r="L1852">
        <v>8271</v>
      </c>
      <c r="M1852">
        <v>2192492</v>
      </c>
      <c r="N1852">
        <v>20171015</v>
      </c>
      <c r="O1852" t="s">
        <v>19</v>
      </c>
      <c r="P1852" t="str">
        <f>IF(VLOOKUP(A1852,'national-winners'!$A$2:$B$13,2,0)=H1852,"W","L")</f>
        <v>L</v>
      </c>
      <c r="Q1852">
        <f>MATCH(C1852,'state-winning-votes'!A:A,0)</f>
        <v>26</v>
      </c>
      <c r="R1852">
        <f>MATCH(A1852,'state-winning-votes'!$A$2:$L$2,0)</f>
        <v>7</v>
      </c>
      <c r="S1852" cm="1">
        <f t="array" ref="S1852">INDEX('state-winning-votes'!$A$1:$L$53,$Q1852,$R1852)</f>
        <v>1120380</v>
      </c>
      <c r="T1852">
        <f>INDEX('state-winning-votes'!$A$1:$L$53,MATCH($C1852,'state-winning-votes'!$A:$A,0),MATCH($A1852,'state-winning-votes'!$A$2:$L$2,0))</f>
        <v>1120380</v>
      </c>
      <c r="U1852" t="str">
        <f t="shared" si="85"/>
        <v>Clinton, Bill</v>
      </c>
      <c r="V1852" t="str">
        <f>_xlfn.XLOOKUP(INDEX('state-winning-votes'!$A$1:$L$53,MATCH($C1852,'state-winning-votes'!$A:$A,0),MATCH($A1852,'state-winning-votes'!$A$2:$L$2,0)),$L:$L,$H:$H)</f>
        <v>Clinton, Bill</v>
      </c>
      <c r="W1852" t="str">
        <f>VLOOKUP(A1852,'national-winners'!$A$2:$B$13,2,0)</f>
        <v>Clinton, Bill</v>
      </c>
      <c r="X1852" t="str">
        <f t="shared" si="86"/>
        <v xml:space="preserve"> Bill Clinton (W)</v>
      </c>
    </row>
    <row r="1853" spans="1:24" x14ac:dyDescent="0.25">
      <c r="A1853">
        <v>1996</v>
      </c>
      <c r="B1853" t="s">
        <v>94</v>
      </c>
      <c r="C1853" t="s">
        <v>95</v>
      </c>
      <c r="D1853">
        <v>27</v>
      </c>
      <c r="E1853">
        <v>41</v>
      </c>
      <c r="F1853">
        <v>33</v>
      </c>
      <c r="G1853" t="s">
        <v>16</v>
      </c>
      <c r="H1853" t="s">
        <v>288</v>
      </c>
      <c r="I1853" t="str">
        <f t="shared" si="84"/>
        <v>Peron, Dennis(L)</v>
      </c>
      <c r="J1853" t="s">
        <v>222</v>
      </c>
      <c r="K1853" t="b">
        <v>0</v>
      </c>
      <c r="L1853">
        <v>4898</v>
      </c>
      <c r="M1853">
        <v>2192492</v>
      </c>
      <c r="N1853">
        <v>20171015</v>
      </c>
      <c r="O1853" t="s">
        <v>19</v>
      </c>
      <c r="P1853" t="str">
        <f>IF(VLOOKUP(A1853,'national-winners'!$A$2:$B$13,2,0)=H1853,"W","L")</f>
        <v>L</v>
      </c>
      <c r="Q1853">
        <f>MATCH(C1853,'state-winning-votes'!A:A,0)</f>
        <v>26</v>
      </c>
      <c r="R1853">
        <f>MATCH(A1853,'state-winning-votes'!$A$2:$L$2,0)</f>
        <v>7</v>
      </c>
      <c r="S1853" cm="1">
        <f t="array" ref="S1853">INDEX('state-winning-votes'!$A$1:$L$53,$Q1853,$R1853)</f>
        <v>1120380</v>
      </c>
      <c r="T1853">
        <f>INDEX('state-winning-votes'!$A$1:$L$53,MATCH($C1853,'state-winning-votes'!$A:$A,0),MATCH($A1853,'state-winning-votes'!$A$2:$L$2,0))</f>
        <v>1120380</v>
      </c>
      <c r="U1853" t="str">
        <f t="shared" si="85"/>
        <v>Clinton, Bill</v>
      </c>
      <c r="V1853" t="str">
        <f>_xlfn.XLOOKUP(INDEX('state-winning-votes'!$A$1:$L$53,MATCH($C1853,'state-winning-votes'!$A:$A,0),MATCH($A1853,'state-winning-votes'!$A$2:$L$2,0)),$L:$L,$H:$H)</f>
        <v>Clinton, Bill</v>
      </c>
      <c r="W1853" t="str">
        <f>VLOOKUP(A1853,'national-winners'!$A$2:$B$13,2,0)</f>
        <v>Clinton, Bill</v>
      </c>
      <c r="X1853" t="str">
        <f t="shared" si="86"/>
        <v xml:space="preserve"> Bill Clinton (W)</v>
      </c>
    </row>
    <row r="1854" spans="1:24" x14ac:dyDescent="0.25">
      <c r="A1854">
        <v>1996</v>
      </c>
      <c r="B1854" t="s">
        <v>94</v>
      </c>
      <c r="C1854" t="s">
        <v>95</v>
      </c>
      <c r="D1854">
        <v>27</v>
      </c>
      <c r="E1854">
        <v>41</v>
      </c>
      <c r="F1854">
        <v>33</v>
      </c>
      <c r="G1854" t="s">
        <v>16</v>
      </c>
      <c r="H1854" t="s">
        <v>238</v>
      </c>
      <c r="I1854" t="str">
        <f t="shared" si="84"/>
        <v>Phillips, Howard(L)</v>
      </c>
      <c r="J1854" t="s">
        <v>275</v>
      </c>
      <c r="K1854" t="b">
        <v>0</v>
      </c>
      <c r="L1854">
        <v>3415</v>
      </c>
      <c r="M1854">
        <v>2192492</v>
      </c>
      <c r="N1854">
        <v>20171015</v>
      </c>
      <c r="O1854" t="s">
        <v>19</v>
      </c>
      <c r="P1854" t="str">
        <f>IF(VLOOKUP(A1854,'national-winners'!$A$2:$B$13,2,0)=H1854,"W","L")</f>
        <v>L</v>
      </c>
      <c r="Q1854">
        <f>MATCH(C1854,'state-winning-votes'!A:A,0)</f>
        <v>26</v>
      </c>
      <c r="R1854">
        <f>MATCH(A1854,'state-winning-votes'!$A$2:$L$2,0)</f>
        <v>7</v>
      </c>
      <c r="S1854" cm="1">
        <f t="array" ref="S1854">INDEX('state-winning-votes'!$A$1:$L$53,$Q1854,$R1854)</f>
        <v>1120380</v>
      </c>
      <c r="T1854">
        <f>INDEX('state-winning-votes'!$A$1:$L$53,MATCH($C1854,'state-winning-votes'!$A:$A,0),MATCH($A1854,'state-winning-votes'!$A$2:$L$2,0))</f>
        <v>1120380</v>
      </c>
      <c r="U1854" t="str">
        <f t="shared" si="85"/>
        <v>Clinton, Bill</v>
      </c>
      <c r="V1854" t="str">
        <f>_xlfn.XLOOKUP(INDEX('state-winning-votes'!$A$1:$L$53,MATCH($C1854,'state-winning-votes'!$A:$A,0),MATCH($A1854,'state-winning-votes'!$A$2:$L$2,0)),$L:$L,$H:$H)</f>
        <v>Clinton, Bill</v>
      </c>
      <c r="W1854" t="str">
        <f>VLOOKUP(A1854,'national-winners'!$A$2:$B$13,2,0)</f>
        <v>Clinton, Bill</v>
      </c>
      <c r="X1854" t="str">
        <f t="shared" si="86"/>
        <v xml:space="preserve"> Bill Clinton (W)</v>
      </c>
    </row>
    <row r="1855" spans="1:24" x14ac:dyDescent="0.25">
      <c r="A1855">
        <v>1996</v>
      </c>
      <c r="B1855" t="s">
        <v>94</v>
      </c>
      <c r="C1855" t="s">
        <v>95</v>
      </c>
      <c r="D1855">
        <v>27</v>
      </c>
      <c r="E1855">
        <v>41</v>
      </c>
      <c r="F1855">
        <v>33</v>
      </c>
      <c r="G1855" t="s">
        <v>16</v>
      </c>
      <c r="I1855" t="str">
        <f t="shared" si="84"/>
        <v>(L)</v>
      </c>
      <c r="K1855" t="b">
        <v>1</v>
      </c>
      <c r="L1855">
        <v>2903</v>
      </c>
      <c r="M1855">
        <v>2192492</v>
      </c>
      <c r="N1855">
        <v>20171015</v>
      </c>
      <c r="O1855" t="s">
        <v>19</v>
      </c>
      <c r="P1855" t="str">
        <f>IF(VLOOKUP(A1855,'national-winners'!$A$2:$B$13,2,0)=H1855,"W","L")</f>
        <v>L</v>
      </c>
      <c r="Q1855">
        <f>MATCH(C1855,'state-winning-votes'!A:A,0)</f>
        <v>26</v>
      </c>
      <c r="R1855">
        <f>MATCH(A1855,'state-winning-votes'!$A$2:$L$2,0)</f>
        <v>7</v>
      </c>
      <c r="S1855" cm="1">
        <f t="array" ref="S1855">INDEX('state-winning-votes'!$A$1:$L$53,$Q1855,$R1855)</f>
        <v>1120380</v>
      </c>
      <c r="T1855">
        <f>INDEX('state-winning-votes'!$A$1:$L$53,MATCH($C1855,'state-winning-votes'!$A:$A,0),MATCH($A1855,'state-winning-votes'!$A$2:$L$2,0))</f>
        <v>1120380</v>
      </c>
      <c r="U1855" t="str">
        <f t="shared" si="85"/>
        <v>Clinton, Bill</v>
      </c>
      <c r="V1855" t="str">
        <f>_xlfn.XLOOKUP(INDEX('state-winning-votes'!$A$1:$L$53,MATCH($C1855,'state-winning-votes'!$A:$A,0),MATCH($A1855,'state-winning-votes'!$A$2:$L$2,0)),$L:$L,$H:$H)</f>
        <v>Clinton, Bill</v>
      </c>
      <c r="W1855" t="str">
        <f>VLOOKUP(A1855,'national-winners'!$A$2:$B$13,2,0)</f>
        <v>Clinton, Bill</v>
      </c>
      <c r="X1855" t="str">
        <f t="shared" si="86"/>
        <v xml:space="preserve"> Bill Clinton (W)</v>
      </c>
    </row>
    <row r="1856" spans="1:24" x14ac:dyDescent="0.25">
      <c r="A1856">
        <v>1996</v>
      </c>
      <c r="B1856" t="s">
        <v>94</v>
      </c>
      <c r="C1856" t="s">
        <v>95</v>
      </c>
      <c r="D1856">
        <v>27</v>
      </c>
      <c r="E1856">
        <v>41</v>
      </c>
      <c r="F1856">
        <v>33</v>
      </c>
      <c r="G1856" t="s">
        <v>16</v>
      </c>
      <c r="H1856" t="s">
        <v>236</v>
      </c>
      <c r="I1856" t="str">
        <f t="shared" si="84"/>
        <v>Hagelin, John(L)</v>
      </c>
      <c r="J1856" t="s">
        <v>237</v>
      </c>
      <c r="K1856" t="b">
        <v>0</v>
      </c>
      <c r="L1856">
        <v>1808</v>
      </c>
      <c r="M1856">
        <v>2192492</v>
      </c>
      <c r="N1856">
        <v>20171015</v>
      </c>
      <c r="O1856" t="s">
        <v>19</v>
      </c>
      <c r="P1856" t="str">
        <f>IF(VLOOKUP(A1856,'national-winners'!$A$2:$B$13,2,0)=H1856,"W","L")</f>
        <v>L</v>
      </c>
      <c r="Q1856">
        <f>MATCH(C1856,'state-winning-votes'!A:A,0)</f>
        <v>26</v>
      </c>
      <c r="R1856">
        <f>MATCH(A1856,'state-winning-votes'!$A$2:$L$2,0)</f>
        <v>7</v>
      </c>
      <c r="S1856" cm="1">
        <f t="array" ref="S1856">INDEX('state-winning-votes'!$A$1:$L$53,$Q1856,$R1856)</f>
        <v>1120380</v>
      </c>
      <c r="T1856">
        <f>INDEX('state-winning-votes'!$A$1:$L$53,MATCH($C1856,'state-winning-votes'!$A:$A,0),MATCH($A1856,'state-winning-votes'!$A$2:$L$2,0))</f>
        <v>1120380</v>
      </c>
      <c r="U1856" t="str">
        <f t="shared" si="85"/>
        <v>Clinton, Bill</v>
      </c>
      <c r="V1856" t="str">
        <f>_xlfn.XLOOKUP(INDEX('state-winning-votes'!$A$1:$L$53,MATCH($C1856,'state-winning-votes'!$A:$A,0),MATCH($A1856,'state-winning-votes'!$A$2:$L$2,0)),$L:$L,$H:$H)</f>
        <v>Clinton, Bill</v>
      </c>
      <c r="W1856" t="str">
        <f>VLOOKUP(A1856,'national-winners'!$A$2:$B$13,2,0)</f>
        <v>Clinton, Bill</v>
      </c>
      <c r="X1856" t="str">
        <f t="shared" si="86"/>
        <v xml:space="preserve"> Bill Clinton (W)</v>
      </c>
    </row>
    <row r="1857" spans="1:24" x14ac:dyDescent="0.25">
      <c r="A1857">
        <v>1996</v>
      </c>
      <c r="B1857" t="s">
        <v>94</v>
      </c>
      <c r="C1857" t="s">
        <v>95</v>
      </c>
      <c r="D1857">
        <v>27</v>
      </c>
      <c r="E1857">
        <v>41</v>
      </c>
      <c r="F1857">
        <v>33</v>
      </c>
      <c r="G1857" t="s">
        <v>16</v>
      </c>
      <c r="H1857" t="s">
        <v>289</v>
      </c>
      <c r="I1857" t="str">
        <f t="shared" si="84"/>
        <v>Birrenback, John(L)</v>
      </c>
      <c r="J1857" t="s">
        <v>290</v>
      </c>
      <c r="K1857" t="b">
        <v>0</v>
      </c>
      <c r="L1857">
        <v>787</v>
      </c>
      <c r="M1857">
        <v>2192492</v>
      </c>
      <c r="N1857">
        <v>20171015</v>
      </c>
      <c r="O1857" t="s">
        <v>19</v>
      </c>
      <c r="P1857" t="str">
        <f>IF(VLOOKUP(A1857,'national-winners'!$A$2:$B$13,2,0)=H1857,"W","L")</f>
        <v>L</v>
      </c>
      <c r="Q1857">
        <f>MATCH(C1857,'state-winning-votes'!A:A,0)</f>
        <v>26</v>
      </c>
      <c r="R1857">
        <f>MATCH(A1857,'state-winning-votes'!$A$2:$L$2,0)</f>
        <v>7</v>
      </c>
      <c r="S1857" cm="1">
        <f t="array" ref="S1857">INDEX('state-winning-votes'!$A$1:$L$53,$Q1857,$R1857)</f>
        <v>1120380</v>
      </c>
      <c r="T1857">
        <f>INDEX('state-winning-votes'!$A$1:$L$53,MATCH($C1857,'state-winning-votes'!$A:$A,0),MATCH($A1857,'state-winning-votes'!$A$2:$L$2,0))</f>
        <v>1120380</v>
      </c>
      <c r="U1857" t="str">
        <f t="shared" si="85"/>
        <v>Clinton, Bill</v>
      </c>
      <c r="V1857" t="str">
        <f>_xlfn.XLOOKUP(INDEX('state-winning-votes'!$A$1:$L$53,MATCH($C1857,'state-winning-votes'!$A:$A,0),MATCH($A1857,'state-winning-votes'!$A$2:$L$2,0)),$L:$L,$H:$H)</f>
        <v>Clinton, Bill</v>
      </c>
      <c r="W1857" t="str">
        <f>VLOOKUP(A1857,'national-winners'!$A$2:$B$13,2,0)</f>
        <v>Clinton, Bill</v>
      </c>
      <c r="X1857" t="str">
        <f t="shared" si="86"/>
        <v xml:space="preserve"> Bill Clinton (W)</v>
      </c>
    </row>
    <row r="1858" spans="1:24" x14ac:dyDescent="0.25">
      <c r="A1858">
        <v>1996</v>
      </c>
      <c r="B1858" t="s">
        <v>94</v>
      </c>
      <c r="C1858" t="s">
        <v>95</v>
      </c>
      <c r="D1858">
        <v>27</v>
      </c>
      <c r="E1858">
        <v>41</v>
      </c>
      <c r="F1858">
        <v>33</v>
      </c>
      <c r="G1858" t="s">
        <v>16</v>
      </c>
      <c r="H1858" t="s">
        <v>284</v>
      </c>
      <c r="I1858" t="str">
        <f t="shared" si="84"/>
        <v>Harris, James(L)</v>
      </c>
      <c r="J1858" t="s">
        <v>37</v>
      </c>
      <c r="K1858" t="b">
        <v>0</v>
      </c>
      <c r="L1858">
        <v>684</v>
      </c>
      <c r="M1858">
        <v>2192492</v>
      </c>
      <c r="N1858">
        <v>20171015</v>
      </c>
      <c r="O1858" t="s">
        <v>19</v>
      </c>
      <c r="P1858" t="str">
        <f>IF(VLOOKUP(A1858,'national-winners'!$A$2:$B$13,2,0)=H1858,"W","L")</f>
        <v>L</v>
      </c>
      <c r="Q1858">
        <f>MATCH(C1858,'state-winning-votes'!A:A,0)</f>
        <v>26</v>
      </c>
      <c r="R1858">
        <f>MATCH(A1858,'state-winning-votes'!$A$2:$L$2,0)</f>
        <v>7</v>
      </c>
      <c r="S1858" cm="1">
        <f t="array" ref="S1858">INDEX('state-winning-votes'!$A$1:$L$53,$Q1858,$R1858)</f>
        <v>1120380</v>
      </c>
      <c r="T1858">
        <f>INDEX('state-winning-votes'!$A$1:$L$53,MATCH($C1858,'state-winning-votes'!$A:$A,0),MATCH($A1858,'state-winning-votes'!$A$2:$L$2,0))</f>
        <v>1120380</v>
      </c>
      <c r="U1858" t="str">
        <f t="shared" si="85"/>
        <v>Clinton, Bill</v>
      </c>
      <c r="V1858" t="str">
        <f>_xlfn.XLOOKUP(INDEX('state-winning-votes'!$A$1:$L$53,MATCH($C1858,'state-winning-votes'!$A:$A,0),MATCH($A1858,'state-winning-votes'!$A$2:$L$2,0)),$L:$L,$H:$H)</f>
        <v>Clinton, Bill</v>
      </c>
      <c r="W1858" t="str">
        <f>VLOOKUP(A1858,'national-winners'!$A$2:$B$13,2,0)</f>
        <v>Clinton, Bill</v>
      </c>
      <c r="X1858" t="str">
        <f t="shared" si="86"/>
        <v xml:space="preserve"> Bill Clinton (W)</v>
      </c>
    </row>
    <row r="1859" spans="1:24" x14ac:dyDescent="0.25">
      <c r="A1859">
        <v>1996</v>
      </c>
      <c r="B1859" t="s">
        <v>94</v>
      </c>
      <c r="C1859" t="s">
        <v>95</v>
      </c>
      <c r="D1859">
        <v>27</v>
      </c>
      <c r="E1859">
        <v>41</v>
      </c>
      <c r="F1859">
        <v>33</v>
      </c>
      <c r="G1859" t="s">
        <v>16</v>
      </c>
      <c r="H1859" t="s">
        <v>286</v>
      </c>
      <c r="I1859" t="str">
        <f t="shared" ref="I1859:I1922" si="87">H1859&amp;"("&amp;P1859&amp;")"</f>
        <v>White, Jerome ""Jerry""(L)</v>
      </c>
      <c r="J1859" t="s">
        <v>287</v>
      </c>
      <c r="K1859" t="b">
        <v>0</v>
      </c>
      <c r="L1859">
        <v>347</v>
      </c>
      <c r="M1859">
        <v>2192492</v>
      </c>
      <c r="N1859">
        <v>20171015</v>
      </c>
      <c r="O1859" t="s">
        <v>19</v>
      </c>
      <c r="P1859" t="str">
        <f>IF(VLOOKUP(A1859,'national-winners'!$A$2:$B$13,2,0)=H1859,"W","L")</f>
        <v>L</v>
      </c>
      <c r="Q1859">
        <f>MATCH(C1859,'state-winning-votes'!A:A,0)</f>
        <v>26</v>
      </c>
      <c r="R1859">
        <f>MATCH(A1859,'state-winning-votes'!$A$2:$L$2,0)</f>
        <v>7</v>
      </c>
      <c r="S1859" cm="1">
        <f t="array" ref="S1859">INDEX('state-winning-votes'!$A$1:$L$53,$Q1859,$R1859)</f>
        <v>1120380</v>
      </c>
      <c r="T1859">
        <f>INDEX('state-winning-votes'!$A$1:$L$53,MATCH($C1859,'state-winning-votes'!$A:$A,0),MATCH($A1859,'state-winning-votes'!$A$2:$L$2,0))</f>
        <v>1120380</v>
      </c>
      <c r="U1859" t="str">
        <f t="shared" ref="U1859:U1922" si="88">_xlfn.XLOOKUP(T1859,L:L,H:H)</f>
        <v>Clinton, Bill</v>
      </c>
      <c r="V1859" t="str">
        <f>_xlfn.XLOOKUP(INDEX('state-winning-votes'!$A$1:$L$53,MATCH($C1859,'state-winning-votes'!$A:$A,0),MATCH($A1859,'state-winning-votes'!$A$2:$L$2,0)),$L:$L,$H:$H)</f>
        <v>Clinton, Bill</v>
      </c>
      <c r="W1859" t="str">
        <f>VLOOKUP(A1859,'national-winners'!$A$2:$B$13,2,0)</f>
        <v>Clinton, Bill</v>
      </c>
      <c r="X1859" t="str">
        <f t="shared" ref="X1859:X1922" si="89">IFERROR(RIGHT(V1859,LEN(V1859)-SEARCH(",",V1859))&amp;" "&amp;LEFT(V1859,SEARCH(",",V1859)-1)&amp;" (W)","NULL")</f>
        <v xml:space="preserve"> Bill Clinton (W)</v>
      </c>
    </row>
    <row r="1860" spans="1:24" x14ac:dyDescent="0.25">
      <c r="A1860">
        <v>1996</v>
      </c>
      <c r="B1860" t="s">
        <v>101</v>
      </c>
      <c r="C1860" t="s">
        <v>102</v>
      </c>
      <c r="D1860">
        <v>28</v>
      </c>
      <c r="E1860">
        <v>64</v>
      </c>
      <c r="F1860">
        <v>46</v>
      </c>
      <c r="G1860" t="s">
        <v>16</v>
      </c>
      <c r="H1860" t="s">
        <v>270</v>
      </c>
      <c r="I1860" t="str">
        <f t="shared" si="87"/>
        <v>Dole, Robert(L)</v>
      </c>
      <c r="J1860" t="s">
        <v>21</v>
      </c>
      <c r="K1860" t="b">
        <v>0</v>
      </c>
      <c r="L1860">
        <v>439838</v>
      </c>
      <c r="M1860">
        <v>893857</v>
      </c>
      <c r="N1860">
        <v>20171015</v>
      </c>
      <c r="O1860" t="s">
        <v>19</v>
      </c>
      <c r="P1860" t="str">
        <f>IF(VLOOKUP(A1860,'national-winners'!$A$2:$B$13,2,0)=H1860,"W","L")</f>
        <v>L</v>
      </c>
      <c r="Q1860">
        <f>MATCH(C1860,'state-winning-votes'!A:A,0)</f>
        <v>28</v>
      </c>
      <c r="R1860">
        <f>MATCH(A1860,'state-winning-votes'!$A$2:$L$2,0)</f>
        <v>7</v>
      </c>
      <c r="S1860" cm="1">
        <f t="array" ref="S1860">INDEX('state-winning-votes'!$A$1:$L$53,$Q1860,$R1860)</f>
        <v>439838</v>
      </c>
      <c r="T1860">
        <f>INDEX('state-winning-votes'!$A$1:$L$53,MATCH($C1860,'state-winning-votes'!$A:$A,0),MATCH($A1860,'state-winning-votes'!$A$2:$L$2,0))</f>
        <v>439838</v>
      </c>
      <c r="U1860" t="str">
        <f t="shared" si="88"/>
        <v>Dole, Robert</v>
      </c>
      <c r="V1860" t="str">
        <f>_xlfn.XLOOKUP(INDEX('state-winning-votes'!$A$1:$L$53,MATCH($C1860,'state-winning-votes'!$A:$A,0),MATCH($A1860,'state-winning-votes'!$A$2:$L$2,0)),$L:$L,$H:$H)</f>
        <v>Dole, Robert</v>
      </c>
      <c r="W1860" t="str">
        <f>VLOOKUP(A1860,'national-winners'!$A$2:$B$13,2,0)</f>
        <v>Clinton, Bill</v>
      </c>
      <c r="X1860" t="str">
        <f t="shared" si="89"/>
        <v xml:space="preserve"> Robert Dole (W)</v>
      </c>
    </row>
    <row r="1861" spans="1:24" x14ac:dyDescent="0.25">
      <c r="A1861">
        <v>1996</v>
      </c>
      <c r="B1861" t="s">
        <v>101</v>
      </c>
      <c r="C1861" t="s">
        <v>102</v>
      </c>
      <c r="D1861">
        <v>28</v>
      </c>
      <c r="E1861">
        <v>64</v>
      </c>
      <c r="F1861">
        <v>46</v>
      </c>
      <c r="G1861" t="s">
        <v>16</v>
      </c>
      <c r="H1861" t="s">
        <v>230</v>
      </c>
      <c r="I1861" t="str">
        <f t="shared" si="87"/>
        <v>Clinton, Bill(W)</v>
      </c>
      <c r="J1861" t="s">
        <v>18</v>
      </c>
      <c r="K1861" t="b">
        <v>0</v>
      </c>
      <c r="L1861">
        <v>394022</v>
      </c>
      <c r="M1861">
        <v>893857</v>
      </c>
      <c r="N1861">
        <v>20171015</v>
      </c>
      <c r="O1861" t="s">
        <v>19</v>
      </c>
      <c r="P1861" t="str">
        <f>IF(VLOOKUP(A1861,'national-winners'!$A$2:$B$13,2,0)=H1861,"W","L")</f>
        <v>W</v>
      </c>
      <c r="Q1861">
        <f>MATCH(C1861,'state-winning-votes'!A:A,0)</f>
        <v>28</v>
      </c>
      <c r="R1861">
        <f>MATCH(A1861,'state-winning-votes'!$A$2:$L$2,0)</f>
        <v>7</v>
      </c>
      <c r="S1861" cm="1">
        <f t="array" ref="S1861">INDEX('state-winning-votes'!$A$1:$L$53,$Q1861,$R1861)</f>
        <v>439838</v>
      </c>
      <c r="T1861">
        <f>INDEX('state-winning-votes'!$A$1:$L$53,MATCH($C1861,'state-winning-votes'!$A:$A,0),MATCH($A1861,'state-winning-votes'!$A$2:$L$2,0))</f>
        <v>439838</v>
      </c>
      <c r="U1861" t="str">
        <f t="shared" si="88"/>
        <v>Dole, Robert</v>
      </c>
      <c r="V1861" t="str">
        <f>_xlfn.XLOOKUP(INDEX('state-winning-votes'!$A$1:$L$53,MATCH($C1861,'state-winning-votes'!$A:$A,0),MATCH($A1861,'state-winning-votes'!$A$2:$L$2,0)),$L:$L,$H:$H)</f>
        <v>Dole, Robert</v>
      </c>
      <c r="W1861" t="str">
        <f>VLOOKUP(A1861,'national-winners'!$A$2:$B$13,2,0)</f>
        <v>Clinton, Bill</v>
      </c>
      <c r="X1861" t="str">
        <f t="shared" si="89"/>
        <v xml:space="preserve"> Robert Dole (W)</v>
      </c>
    </row>
    <row r="1862" spans="1:24" x14ac:dyDescent="0.25">
      <c r="A1862">
        <v>1996</v>
      </c>
      <c r="B1862" t="s">
        <v>101</v>
      </c>
      <c r="C1862" t="s">
        <v>102</v>
      </c>
      <c r="D1862">
        <v>28</v>
      </c>
      <c r="E1862">
        <v>64</v>
      </c>
      <c r="F1862">
        <v>46</v>
      </c>
      <c r="G1862" t="s">
        <v>16</v>
      </c>
      <c r="I1862" t="str">
        <f t="shared" si="87"/>
        <v>(L)</v>
      </c>
      <c r="J1862" t="s">
        <v>35</v>
      </c>
      <c r="K1862" t="b">
        <v>0</v>
      </c>
      <c r="L1862">
        <v>53427</v>
      </c>
      <c r="M1862">
        <v>893857</v>
      </c>
      <c r="N1862">
        <v>20171015</v>
      </c>
      <c r="O1862" t="s">
        <v>19</v>
      </c>
      <c r="P1862" t="str">
        <f>IF(VLOOKUP(A1862,'national-winners'!$A$2:$B$13,2,0)=H1862,"W","L")</f>
        <v>L</v>
      </c>
      <c r="Q1862">
        <f>MATCH(C1862,'state-winning-votes'!A:A,0)</f>
        <v>28</v>
      </c>
      <c r="R1862">
        <f>MATCH(A1862,'state-winning-votes'!$A$2:$L$2,0)</f>
        <v>7</v>
      </c>
      <c r="S1862" cm="1">
        <f t="array" ref="S1862">INDEX('state-winning-votes'!$A$1:$L$53,$Q1862,$R1862)</f>
        <v>439838</v>
      </c>
      <c r="T1862">
        <f>INDEX('state-winning-votes'!$A$1:$L$53,MATCH($C1862,'state-winning-votes'!$A:$A,0),MATCH($A1862,'state-winning-votes'!$A$2:$L$2,0))</f>
        <v>439838</v>
      </c>
      <c r="U1862" t="str">
        <f t="shared" si="88"/>
        <v>Dole, Robert</v>
      </c>
      <c r="V1862" t="str">
        <f>_xlfn.XLOOKUP(INDEX('state-winning-votes'!$A$1:$L$53,MATCH($C1862,'state-winning-votes'!$A:$A,0),MATCH($A1862,'state-winning-votes'!$A$2:$L$2,0)),$L:$L,$H:$H)</f>
        <v>Dole, Robert</v>
      </c>
      <c r="W1862" t="str">
        <f>VLOOKUP(A1862,'national-winners'!$A$2:$B$13,2,0)</f>
        <v>Clinton, Bill</v>
      </c>
      <c r="X1862" t="str">
        <f t="shared" si="89"/>
        <v xml:space="preserve"> Robert Dole (W)</v>
      </c>
    </row>
    <row r="1863" spans="1:24" x14ac:dyDescent="0.25">
      <c r="A1863">
        <v>1996</v>
      </c>
      <c r="B1863" t="s">
        <v>101</v>
      </c>
      <c r="C1863" t="s">
        <v>102</v>
      </c>
      <c r="D1863">
        <v>28</v>
      </c>
      <c r="E1863">
        <v>64</v>
      </c>
      <c r="F1863">
        <v>46</v>
      </c>
      <c r="G1863" t="s">
        <v>16</v>
      </c>
      <c r="H1863" t="s">
        <v>271</v>
      </c>
      <c r="I1863" t="str">
        <f t="shared" si="87"/>
        <v>Browne, Harry(L)</v>
      </c>
      <c r="J1863" t="s">
        <v>29</v>
      </c>
      <c r="K1863" t="b">
        <v>0</v>
      </c>
      <c r="L1863">
        <v>2809</v>
      </c>
      <c r="M1863">
        <v>893857</v>
      </c>
      <c r="N1863">
        <v>20171015</v>
      </c>
      <c r="O1863" t="s">
        <v>19</v>
      </c>
      <c r="P1863" t="str">
        <f>IF(VLOOKUP(A1863,'national-winners'!$A$2:$B$13,2,0)=H1863,"W","L")</f>
        <v>L</v>
      </c>
      <c r="Q1863">
        <f>MATCH(C1863,'state-winning-votes'!A:A,0)</f>
        <v>28</v>
      </c>
      <c r="R1863">
        <f>MATCH(A1863,'state-winning-votes'!$A$2:$L$2,0)</f>
        <v>7</v>
      </c>
      <c r="S1863" cm="1">
        <f t="array" ref="S1863">INDEX('state-winning-votes'!$A$1:$L$53,$Q1863,$R1863)</f>
        <v>439838</v>
      </c>
      <c r="T1863">
        <f>INDEX('state-winning-votes'!$A$1:$L$53,MATCH($C1863,'state-winning-votes'!$A:$A,0),MATCH($A1863,'state-winning-votes'!$A$2:$L$2,0))</f>
        <v>439838</v>
      </c>
      <c r="U1863" t="str">
        <f t="shared" si="88"/>
        <v>Dole, Robert</v>
      </c>
      <c r="V1863" t="str">
        <f>_xlfn.XLOOKUP(INDEX('state-winning-votes'!$A$1:$L$53,MATCH($C1863,'state-winning-votes'!$A:$A,0),MATCH($A1863,'state-winning-votes'!$A$2:$L$2,0)),$L:$L,$H:$H)</f>
        <v>Dole, Robert</v>
      </c>
      <c r="W1863" t="str">
        <f>VLOOKUP(A1863,'national-winners'!$A$2:$B$13,2,0)</f>
        <v>Clinton, Bill</v>
      </c>
      <c r="X1863" t="str">
        <f t="shared" si="89"/>
        <v xml:space="preserve"> Robert Dole (W)</v>
      </c>
    </row>
    <row r="1864" spans="1:24" x14ac:dyDescent="0.25">
      <c r="A1864">
        <v>1996</v>
      </c>
      <c r="B1864" t="s">
        <v>101</v>
      </c>
      <c r="C1864" t="s">
        <v>102</v>
      </c>
      <c r="D1864">
        <v>28</v>
      </c>
      <c r="E1864">
        <v>64</v>
      </c>
      <c r="F1864">
        <v>46</v>
      </c>
      <c r="G1864" t="s">
        <v>16</v>
      </c>
      <c r="H1864" t="s">
        <v>238</v>
      </c>
      <c r="I1864" t="str">
        <f t="shared" si="87"/>
        <v>Phillips, Howard(L)</v>
      </c>
      <c r="J1864" t="s">
        <v>275</v>
      </c>
      <c r="K1864" t="b">
        <v>0</v>
      </c>
      <c r="L1864">
        <v>2314</v>
      </c>
      <c r="M1864">
        <v>893857</v>
      </c>
      <c r="N1864">
        <v>20171015</v>
      </c>
      <c r="O1864" t="s">
        <v>19</v>
      </c>
      <c r="P1864" t="str">
        <f>IF(VLOOKUP(A1864,'national-winners'!$A$2:$B$13,2,0)=H1864,"W","L")</f>
        <v>L</v>
      </c>
      <c r="Q1864">
        <f>MATCH(C1864,'state-winning-votes'!A:A,0)</f>
        <v>28</v>
      </c>
      <c r="R1864">
        <f>MATCH(A1864,'state-winning-votes'!$A$2:$L$2,0)</f>
        <v>7</v>
      </c>
      <c r="S1864" cm="1">
        <f t="array" ref="S1864">INDEX('state-winning-votes'!$A$1:$L$53,$Q1864,$R1864)</f>
        <v>439838</v>
      </c>
      <c r="T1864">
        <f>INDEX('state-winning-votes'!$A$1:$L$53,MATCH($C1864,'state-winning-votes'!$A:$A,0),MATCH($A1864,'state-winning-votes'!$A$2:$L$2,0))</f>
        <v>439838</v>
      </c>
      <c r="U1864" t="str">
        <f t="shared" si="88"/>
        <v>Dole, Robert</v>
      </c>
      <c r="V1864" t="str">
        <f>_xlfn.XLOOKUP(INDEX('state-winning-votes'!$A$1:$L$53,MATCH($C1864,'state-winning-votes'!$A:$A,0),MATCH($A1864,'state-winning-votes'!$A$2:$L$2,0)),$L:$L,$H:$H)</f>
        <v>Dole, Robert</v>
      </c>
      <c r="W1864" t="str">
        <f>VLOOKUP(A1864,'national-winners'!$A$2:$B$13,2,0)</f>
        <v>Clinton, Bill</v>
      </c>
      <c r="X1864" t="str">
        <f t="shared" si="89"/>
        <v xml:space="preserve"> Robert Dole (W)</v>
      </c>
    </row>
    <row r="1865" spans="1:24" x14ac:dyDescent="0.25">
      <c r="A1865">
        <v>1996</v>
      </c>
      <c r="B1865" t="s">
        <v>101</v>
      </c>
      <c r="C1865" t="s">
        <v>102</v>
      </c>
      <c r="D1865">
        <v>28</v>
      </c>
      <c r="E1865">
        <v>64</v>
      </c>
      <c r="F1865">
        <v>46</v>
      </c>
      <c r="G1865" t="s">
        <v>16</v>
      </c>
      <c r="H1865" t="s">
        <v>236</v>
      </c>
      <c r="I1865" t="str">
        <f t="shared" si="87"/>
        <v>Hagelin, John(L)</v>
      </c>
      <c r="J1865" t="s">
        <v>237</v>
      </c>
      <c r="K1865" t="b">
        <v>0</v>
      </c>
      <c r="L1865">
        <v>1447</v>
      </c>
      <c r="M1865">
        <v>893857</v>
      </c>
      <c r="N1865">
        <v>20171015</v>
      </c>
      <c r="O1865" t="s">
        <v>19</v>
      </c>
      <c r="P1865" t="str">
        <f>IF(VLOOKUP(A1865,'national-winners'!$A$2:$B$13,2,0)=H1865,"W","L")</f>
        <v>L</v>
      </c>
      <c r="Q1865">
        <f>MATCH(C1865,'state-winning-votes'!A:A,0)</f>
        <v>28</v>
      </c>
      <c r="R1865">
        <f>MATCH(A1865,'state-winning-votes'!$A$2:$L$2,0)</f>
        <v>7</v>
      </c>
      <c r="S1865" cm="1">
        <f t="array" ref="S1865">INDEX('state-winning-votes'!$A$1:$L$53,$Q1865,$R1865)</f>
        <v>439838</v>
      </c>
      <c r="T1865">
        <f>INDEX('state-winning-votes'!$A$1:$L$53,MATCH($C1865,'state-winning-votes'!$A:$A,0),MATCH($A1865,'state-winning-votes'!$A$2:$L$2,0))</f>
        <v>439838</v>
      </c>
      <c r="U1865" t="str">
        <f t="shared" si="88"/>
        <v>Dole, Robert</v>
      </c>
      <c r="V1865" t="str">
        <f>_xlfn.XLOOKUP(INDEX('state-winning-votes'!$A$1:$L$53,MATCH($C1865,'state-winning-votes'!$A:$A,0),MATCH($A1865,'state-winning-votes'!$A$2:$L$2,0)),$L:$L,$H:$H)</f>
        <v>Dole, Robert</v>
      </c>
      <c r="W1865" t="str">
        <f>VLOOKUP(A1865,'national-winners'!$A$2:$B$13,2,0)</f>
        <v>Clinton, Bill</v>
      </c>
      <c r="X1865" t="str">
        <f t="shared" si="89"/>
        <v xml:space="preserve"> Robert Dole (W)</v>
      </c>
    </row>
    <row r="1866" spans="1:24" x14ac:dyDescent="0.25">
      <c r="A1866">
        <v>1996</v>
      </c>
      <c r="B1866" t="s">
        <v>103</v>
      </c>
      <c r="C1866" t="s">
        <v>104</v>
      </c>
      <c r="D1866">
        <v>29</v>
      </c>
      <c r="E1866">
        <v>43</v>
      </c>
      <c r="F1866">
        <v>34</v>
      </c>
      <c r="G1866" t="s">
        <v>16</v>
      </c>
      <c r="H1866" t="s">
        <v>230</v>
      </c>
      <c r="I1866" t="str">
        <f t="shared" si="87"/>
        <v>Clinton, Bill(W)</v>
      </c>
      <c r="J1866" t="s">
        <v>18</v>
      </c>
      <c r="K1866" t="b">
        <v>0</v>
      </c>
      <c r="L1866">
        <v>1025935</v>
      </c>
      <c r="M1866">
        <v>2158065</v>
      </c>
      <c r="N1866">
        <v>20171015</v>
      </c>
      <c r="O1866" t="s">
        <v>19</v>
      </c>
      <c r="P1866" t="str">
        <f>IF(VLOOKUP(A1866,'national-winners'!$A$2:$B$13,2,0)=H1866,"W","L")</f>
        <v>W</v>
      </c>
      <c r="Q1866">
        <f>MATCH(C1866,'state-winning-votes'!A:A,0)</f>
        <v>27</v>
      </c>
      <c r="R1866">
        <f>MATCH(A1866,'state-winning-votes'!$A$2:$L$2,0)</f>
        <v>7</v>
      </c>
      <c r="S1866" cm="1">
        <f t="array" ref="S1866">INDEX('state-winning-votes'!$A$1:$L$53,$Q1866,$R1866)</f>
        <v>1025935</v>
      </c>
      <c r="T1866">
        <f>INDEX('state-winning-votes'!$A$1:$L$53,MATCH($C1866,'state-winning-votes'!$A:$A,0),MATCH($A1866,'state-winning-votes'!$A$2:$L$2,0))</f>
        <v>1025935</v>
      </c>
      <c r="U1866" t="str">
        <f t="shared" si="88"/>
        <v>Clinton, Bill</v>
      </c>
      <c r="V1866" t="str">
        <f>_xlfn.XLOOKUP(INDEX('state-winning-votes'!$A$1:$L$53,MATCH($C1866,'state-winning-votes'!$A:$A,0),MATCH($A1866,'state-winning-votes'!$A$2:$L$2,0)),$L:$L,$H:$H)</f>
        <v>Clinton, Bill</v>
      </c>
      <c r="W1866" t="str">
        <f>VLOOKUP(A1866,'national-winners'!$A$2:$B$13,2,0)</f>
        <v>Clinton, Bill</v>
      </c>
      <c r="X1866" t="str">
        <f t="shared" si="89"/>
        <v xml:space="preserve"> Bill Clinton (W)</v>
      </c>
    </row>
    <row r="1867" spans="1:24" x14ac:dyDescent="0.25">
      <c r="A1867">
        <v>1996</v>
      </c>
      <c r="B1867" t="s">
        <v>103</v>
      </c>
      <c r="C1867" t="s">
        <v>104</v>
      </c>
      <c r="D1867">
        <v>29</v>
      </c>
      <c r="E1867">
        <v>43</v>
      </c>
      <c r="F1867">
        <v>34</v>
      </c>
      <c r="G1867" t="s">
        <v>16</v>
      </c>
      <c r="H1867" t="s">
        <v>270</v>
      </c>
      <c r="I1867" t="str">
        <f t="shared" si="87"/>
        <v>Dole, Robert(L)</v>
      </c>
      <c r="J1867" t="s">
        <v>21</v>
      </c>
      <c r="K1867" t="b">
        <v>0</v>
      </c>
      <c r="L1867">
        <v>890016</v>
      </c>
      <c r="M1867">
        <v>2158065</v>
      </c>
      <c r="N1867">
        <v>20171015</v>
      </c>
      <c r="O1867" t="s">
        <v>19</v>
      </c>
      <c r="P1867" t="str">
        <f>IF(VLOOKUP(A1867,'national-winners'!$A$2:$B$13,2,0)=H1867,"W","L")</f>
        <v>L</v>
      </c>
      <c r="Q1867">
        <f>MATCH(C1867,'state-winning-votes'!A:A,0)</f>
        <v>27</v>
      </c>
      <c r="R1867">
        <f>MATCH(A1867,'state-winning-votes'!$A$2:$L$2,0)</f>
        <v>7</v>
      </c>
      <c r="S1867" cm="1">
        <f t="array" ref="S1867">INDEX('state-winning-votes'!$A$1:$L$53,$Q1867,$R1867)</f>
        <v>1025935</v>
      </c>
      <c r="T1867">
        <f>INDEX('state-winning-votes'!$A$1:$L$53,MATCH($C1867,'state-winning-votes'!$A:$A,0),MATCH($A1867,'state-winning-votes'!$A$2:$L$2,0))</f>
        <v>1025935</v>
      </c>
      <c r="U1867" t="str">
        <f t="shared" si="88"/>
        <v>Clinton, Bill</v>
      </c>
      <c r="V1867" t="str">
        <f>_xlfn.XLOOKUP(INDEX('state-winning-votes'!$A$1:$L$53,MATCH($C1867,'state-winning-votes'!$A:$A,0),MATCH($A1867,'state-winning-votes'!$A$2:$L$2,0)),$L:$L,$H:$H)</f>
        <v>Clinton, Bill</v>
      </c>
      <c r="W1867" t="str">
        <f>VLOOKUP(A1867,'national-winners'!$A$2:$B$13,2,0)</f>
        <v>Clinton, Bill</v>
      </c>
      <c r="X1867" t="str">
        <f t="shared" si="89"/>
        <v xml:space="preserve"> Bill Clinton (W)</v>
      </c>
    </row>
    <row r="1868" spans="1:24" x14ac:dyDescent="0.25">
      <c r="A1868">
        <v>1996</v>
      </c>
      <c r="B1868" t="s">
        <v>103</v>
      </c>
      <c r="C1868" t="s">
        <v>104</v>
      </c>
      <c r="D1868">
        <v>29</v>
      </c>
      <c r="E1868">
        <v>43</v>
      </c>
      <c r="F1868">
        <v>34</v>
      </c>
      <c r="G1868" t="s">
        <v>16</v>
      </c>
      <c r="H1868" t="s">
        <v>231</v>
      </c>
      <c r="I1868" t="str">
        <f t="shared" si="87"/>
        <v>Perot, Ross(L)</v>
      </c>
      <c r="J1868" t="s">
        <v>272</v>
      </c>
      <c r="K1868" t="b">
        <v>0</v>
      </c>
      <c r="L1868">
        <v>217188</v>
      </c>
      <c r="M1868">
        <v>2158065</v>
      </c>
      <c r="N1868">
        <v>20171015</v>
      </c>
      <c r="O1868" t="s">
        <v>19</v>
      </c>
      <c r="P1868" t="str">
        <f>IF(VLOOKUP(A1868,'national-winners'!$A$2:$B$13,2,0)=H1868,"W","L")</f>
        <v>L</v>
      </c>
      <c r="Q1868">
        <f>MATCH(C1868,'state-winning-votes'!A:A,0)</f>
        <v>27</v>
      </c>
      <c r="R1868">
        <f>MATCH(A1868,'state-winning-votes'!$A$2:$L$2,0)</f>
        <v>7</v>
      </c>
      <c r="S1868" cm="1">
        <f t="array" ref="S1868">INDEX('state-winning-votes'!$A$1:$L$53,$Q1868,$R1868)</f>
        <v>1025935</v>
      </c>
      <c r="T1868">
        <f>INDEX('state-winning-votes'!$A$1:$L$53,MATCH($C1868,'state-winning-votes'!$A:$A,0),MATCH($A1868,'state-winning-votes'!$A$2:$L$2,0))</f>
        <v>1025935</v>
      </c>
      <c r="U1868" t="str">
        <f t="shared" si="88"/>
        <v>Clinton, Bill</v>
      </c>
      <c r="V1868" t="str">
        <f>_xlfn.XLOOKUP(INDEX('state-winning-votes'!$A$1:$L$53,MATCH($C1868,'state-winning-votes'!$A:$A,0),MATCH($A1868,'state-winning-votes'!$A$2:$L$2,0)),$L:$L,$H:$H)</f>
        <v>Clinton, Bill</v>
      </c>
      <c r="W1868" t="str">
        <f>VLOOKUP(A1868,'national-winners'!$A$2:$B$13,2,0)</f>
        <v>Clinton, Bill</v>
      </c>
      <c r="X1868" t="str">
        <f t="shared" si="89"/>
        <v xml:space="preserve"> Bill Clinton (W)</v>
      </c>
    </row>
    <row r="1869" spans="1:24" x14ac:dyDescent="0.25">
      <c r="A1869">
        <v>1996</v>
      </c>
      <c r="B1869" t="s">
        <v>103</v>
      </c>
      <c r="C1869" t="s">
        <v>104</v>
      </c>
      <c r="D1869">
        <v>29</v>
      </c>
      <c r="E1869">
        <v>43</v>
      </c>
      <c r="F1869">
        <v>34</v>
      </c>
      <c r="G1869" t="s">
        <v>16</v>
      </c>
      <c r="H1869" t="s">
        <v>238</v>
      </c>
      <c r="I1869" t="str">
        <f t="shared" si="87"/>
        <v>Phillips, Howard(L)</v>
      </c>
      <c r="J1869" t="s">
        <v>275</v>
      </c>
      <c r="K1869" t="b">
        <v>0</v>
      </c>
      <c r="L1869">
        <v>11521</v>
      </c>
      <c r="M1869">
        <v>2158065</v>
      </c>
      <c r="N1869">
        <v>20171015</v>
      </c>
      <c r="O1869" t="s">
        <v>19</v>
      </c>
      <c r="P1869" t="str">
        <f>IF(VLOOKUP(A1869,'national-winners'!$A$2:$B$13,2,0)=H1869,"W","L")</f>
        <v>L</v>
      </c>
      <c r="Q1869">
        <f>MATCH(C1869,'state-winning-votes'!A:A,0)</f>
        <v>27</v>
      </c>
      <c r="R1869">
        <f>MATCH(A1869,'state-winning-votes'!$A$2:$L$2,0)</f>
        <v>7</v>
      </c>
      <c r="S1869" cm="1">
        <f t="array" ref="S1869">INDEX('state-winning-votes'!$A$1:$L$53,$Q1869,$R1869)</f>
        <v>1025935</v>
      </c>
      <c r="T1869">
        <f>INDEX('state-winning-votes'!$A$1:$L$53,MATCH($C1869,'state-winning-votes'!$A:$A,0),MATCH($A1869,'state-winning-votes'!$A$2:$L$2,0))</f>
        <v>1025935</v>
      </c>
      <c r="U1869" t="str">
        <f t="shared" si="88"/>
        <v>Clinton, Bill</v>
      </c>
      <c r="V1869" t="str">
        <f>_xlfn.XLOOKUP(INDEX('state-winning-votes'!$A$1:$L$53,MATCH($C1869,'state-winning-votes'!$A:$A,0),MATCH($A1869,'state-winning-votes'!$A$2:$L$2,0)),$L:$L,$H:$H)</f>
        <v>Clinton, Bill</v>
      </c>
      <c r="W1869" t="str">
        <f>VLOOKUP(A1869,'national-winners'!$A$2:$B$13,2,0)</f>
        <v>Clinton, Bill</v>
      </c>
      <c r="X1869" t="str">
        <f t="shared" si="89"/>
        <v xml:space="preserve"> Bill Clinton (W)</v>
      </c>
    </row>
    <row r="1870" spans="1:24" x14ac:dyDescent="0.25">
      <c r="A1870">
        <v>1996</v>
      </c>
      <c r="B1870" t="s">
        <v>103</v>
      </c>
      <c r="C1870" t="s">
        <v>104</v>
      </c>
      <c r="D1870">
        <v>29</v>
      </c>
      <c r="E1870">
        <v>43</v>
      </c>
      <c r="F1870">
        <v>34</v>
      </c>
      <c r="G1870" t="s">
        <v>16</v>
      </c>
      <c r="H1870" t="s">
        <v>271</v>
      </c>
      <c r="I1870" t="str">
        <f t="shared" si="87"/>
        <v>Browne, Harry(L)</v>
      </c>
      <c r="J1870" t="s">
        <v>29</v>
      </c>
      <c r="K1870" t="b">
        <v>0</v>
      </c>
      <c r="L1870">
        <v>10522</v>
      </c>
      <c r="M1870">
        <v>2158065</v>
      </c>
      <c r="N1870">
        <v>20171015</v>
      </c>
      <c r="O1870" t="s">
        <v>19</v>
      </c>
      <c r="P1870" t="str">
        <f>IF(VLOOKUP(A1870,'national-winners'!$A$2:$B$13,2,0)=H1870,"W","L")</f>
        <v>L</v>
      </c>
      <c r="Q1870">
        <f>MATCH(C1870,'state-winning-votes'!A:A,0)</f>
        <v>27</v>
      </c>
      <c r="R1870">
        <f>MATCH(A1870,'state-winning-votes'!$A$2:$L$2,0)</f>
        <v>7</v>
      </c>
      <c r="S1870" cm="1">
        <f t="array" ref="S1870">INDEX('state-winning-votes'!$A$1:$L$53,$Q1870,$R1870)</f>
        <v>1025935</v>
      </c>
      <c r="T1870">
        <f>INDEX('state-winning-votes'!$A$1:$L$53,MATCH($C1870,'state-winning-votes'!$A:$A,0),MATCH($A1870,'state-winning-votes'!$A$2:$L$2,0))</f>
        <v>1025935</v>
      </c>
      <c r="U1870" t="str">
        <f t="shared" si="88"/>
        <v>Clinton, Bill</v>
      </c>
      <c r="V1870" t="str">
        <f>_xlfn.XLOOKUP(INDEX('state-winning-votes'!$A$1:$L$53,MATCH($C1870,'state-winning-votes'!$A:$A,0),MATCH($A1870,'state-winning-votes'!$A$2:$L$2,0)),$L:$L,$H:$H)</f>
        <v>Clinton, Bill</v>
      </c>
      <c r="W1870" t="str">
        <f>VLOOKUP(A1870,'national-winners'!$A$2:$B$13,2,0)</f>
        <v>Clinton, Bill</v>
      </c>
      <c r="X1870" t="str">
        <f t="shared" si="89"/>
        <v xml:space="preserve"> Bill Clinton (W)</v>
      </c>
    </row>
    <row r="1871" spans="1:24" x14ac:dyDescent="0.25">
      <c r="A1871">
        <v>1996</v>
      </c>
      <c r="B1871" t="s">
        <v>103</v>
      </c>
      <c r="C1871" t="s">
        <v>104</v>
      </c>
      <c r="D1871">
        <v>29</v>
      </c>
      <c r="E1871">
        <v>43</v>
      </c>
      <c r="F1871">
        <v>34</v>
      </c>
      <c r="G1871" t="s">
        <v>16</v>
      </c>
      <c r="H1871" t="s">
        <v>236</v>
      </c>
      <c r="I1871" t="str">
        <f t="shared" si="87"/>
        <v>Hagelin, John(L)</v>
      </c>
      <c r="J1871" t="s">
        <v>237</v>
      </c>
      <c r="K1871" t="b">
        <v>0</v>
      </c>
      <c r="L1871">
        <v>2287</v>
      </c>
      <c r="M1871">
        <v>2158065</v>
      </c>
      <c r="N1871">
        <v>20171015</v>
      </c>
      <c r="O1871" t="s">
        <v>19</v>
      </c>
      <c r="P1871" t="str">
        <f>IF(VLOOKUP(A1871,'national-winners'!$A$2:$B$13,2,0)=H1871,"W","L")</f>
        <v>L</v>
      </c>
      <c r="Q1871">
        <f>MATCH(C1871,'state-winning-votes'!A:A,0)</f>
        <v>27</v>
      </c>
      <c r="R1871">
        <f>MATCH(A1871,'state-winning-votes'!$A$2:$L$2,0)</f>
        <v>7</v>
      </c>
      <c r="S1871" cm="1">
        <f t="array" ref="S1871">INDEX('state-winning-votes'!$A$1:$L$53,$Q1871,$R1871)</f>
        <v>1025935</v>
      </c>
      <c r="T1871">
        <f>INDEX('state-winning-votes'!$A$1:$L$53,MATCH($C1871,'state-winning-votes'!$A:$A,0),MATCH($A1871,'state-winning-votes'!$A$2:$L$2,0))</f>
        <v>1025935</v>
      </c>
      <c r="U1871" t="str">
        <f t="shared" si="88"/>
        <v>Clinton, Bill</v>
      </c>
      <c r="V1871" t="str">
        <f>_xlfn.XLOOKUP(INDEX('state-winning-votes'!$A$1:$L$53,MATCH($C1871,'state-winning-votes'!$A:$A,0),MATCH($A1871,'state-winning-votes'!$A$2:$L$2,0)),$L:$L,$H:$H)</f>
        <v>Clinton, Bill</v>
      </c>
      <c r="W1871" t="str">
        <f>VLOOKUP(A1871,'national-winners'!$A$2:$B$13,2,0)</f>
        <v>Clinton, Bill</v>
      </c>
      <c r="X1871" t="str">
        <f t="shared" si="89"/>
        <v xml:space="preserve"> Bill Clinton (W)</v>
      </c>
    </row>
    <row r="1872" spans="1:24" x14ac:dyDescent="0.25">
      <c r="A1872">
        <v>1996</v>
      </c>
      <c r="B1872" t="s">
        <v>103</v>
      </c>
      <c r="C1872" t="s">
        <v>104</v>
      </c>
      <c r="D1872">
        <v>29</v>
      </c>
      <c r="E1872">
        <v>43</v>
      </c>
      <c r="F1872">
        <v>34</v>
      </c>
      <c r="G1872" t="s">
        <v>16</v>
      </c>
      <c r="I1872" t="str">
        <f t="shared" si="87"/>
        <v>(L)</v>
      </c>
      <c r="J1872" t="s">
        <v>35</v>
      </c>
      <c r="K1872" t="b">
        <v>0</v>
      </c>
      <c r="L1872">
        <v>596</v>
      </c>
      <c r="M1872">
        <v>2158065</v>
      </c>
      <c r="N1872">
        <v>20171015</v>
      </c>
      <c r="O1872" t="s">
        <v>19</v>
      </c>
      <c r="P1872" t="str">
        <f>IF(VLOOKUP(A1872,'national-winners'!$A$2:$B$13,2,0)=H1872,"W","L")</f>
        <v>L</v>
      </c>
      <c r="Q1872">
        <f>MATCH(C1872,'state-winning-votes'!A:A,0)</f>
        <v>27</v>
      </c>
      <c r="R1872">
        <f>MATCH(A1872,'state-winning-votes'!$A$2:$L$2,0)</f>
        <v>7</v>
      </c>
      <c r="S1872" cm="1">
        <f t="array" ref="S1872">INDEX('state-winning-votes'!$A$1:$L$53,$Q1872,$R1872)</f>
        <v>1025935</v>
      </c>
      <c r="T1872">
        <f>INDEX('state-winning-votes'!$A$1:$L$53,MATCH($C1872,'state-winning-votes'!$A:$A,0),MATCH($A1872,'state-winning-votes'!$A$2:$L$2,0))</f>
        <v>1025935</v>
      </c>
      <c r="U1872" t="str">
        <f t="shared" si="88"/>
        <v>Clinton, Bill</v>
      </c>
      <c r="V1872" t="str">
        <f>_xlfn.XLOOKUP(INDEX('state-winning-votes'!$A$1:$L$53,MATCH($C1872,'state-winning-votes'!$A:$A,0),MATCH($A1872,'state-winning-votes'!$A$2:$L$2,0)),$L:$L,$H:$H)</f>
        <v>Clinton, Bill</v>
      </c>
      <c r="W1872" t="str">
        <f>VLOOKUP(A1872,'national-winners'!$A$2:$B$13,2,0)</f>
        <v>Clinton, Bill</v>
      </c>
      <c r="X1872" t="str">
        <f t="shared" si="89"/>
        <v xml:space="preserve"> Bill Clinton (W)</v>
      </c>
    </row>
    <row r="1873" spans="1:24" x14ac:dyDescent="0.25">
      <c r="A1873">
        <v>1996</v>
      </c>
      <c r="B1873" t="s">
        <v>105</v>
      </c>
      <c r="C1873" t="s">
        <v>106</v>
      </c>
      <c r="D1873">
        <v>30</v>
      </c>
      <c r="E1873">
        <v>81</v>
      </c>
      <c r="F1873">
        <v>64</v>
      </c>
      <c r="G1873" t="s">
        <v>16</v>
      </c>
      <c r="H1873" t="s">
        <v>270</v>
      </c>
      <c r="I1873" t="str">
        <f t="shared" si="87"/>
        <v>Dole, Robert(L)</v>
      </c>
      <c r="J1873" t="s">
        <v>21</v>
      </c>
      <c r="K1873" t="b">
        <v>0</v>
      </c>
      <c r="L1873">
        <v>179652</v>
      </c>
      <c r="M1873">
        <v>407083</v>
      </c>
      <c r="N1873">
        <v>20171015</v>
      </c>
      <c r="O1873" t="s">
        <v>19</v>
      </c>
      <c r="P1873" t="str">
        <f>IF(VLOOKUP(A1873,'national-winners'!$A$2:$B$13,2,0)=H1873,"W","L")</f>
        <v>L</v>
      </c>
      <c r="Q1873">
        <f>MATCH(C1873,'state-winning-votes'!A:A,0)</f>
        <v>29</v>
      </c>
      <c r="R1873">
        <f>MATCH(A1873,'state-winning-votes'!$A$2:$L$2,0)</f>
        <v>7</v>
      </c>
      <c r="S1873" cm="1">
        <f t="array" ref="S1873">INDEX('state-winning-votes'!$A$1:$L$53,$Q1873,$R1873)</f>
        <v>179652</v>
      </c>
      <c r="T1873">
        <f>INDEX('state-winning-votes'!$A$1:$L$53,MATCH($C1873,'state-winning-votes'!$A:$A,0),MATCH($A1873,'state-winning-votes'!$A$2:$L$2,0))</f>
        <v>179652</v>
      </c>
      <c r="U1873" t="str">
        <f t="shared" si="88"/>
        <v>Dole, Robert</v>
      </c>
      <c r="V1873" t="str">
        <f>_xlfn.XLOOKUP(INDEX('state-winning-votes'!$A$1:$L$53,MATCH($C1873,'state-winning-votes'!$A:$A,0),MATCH($A1873,'state-winning-votes'!$A$2:$L$2,0)),$L:$L,$H:$H)</f>
        <v>Dole, Robert</v>
      </c>
      <c r="W1873" t="str">
        <f>VLOOKUP(A1873,'national-winners'!$A$2:$B$13,2,0)</f>
        <v>Clinton, Bill</v>
      </c>
      <c r="X1873" t="str">
        <f t="shared" si="89"/>
        <v xml:space="preserve"> Robert Dole (W)</v>
      </c>
    </row>
    <row r="1874" spans="1:24" x14ac:dyDescent="0.25">
      <c r="A1874">
        <v>1996</v>
      </c>
      <c r="B1874" t="s">
        <v>105</v>
      </c>
      <c r="C1874" t="s">
        <v>106</v>
      </c>
      <c r="D1874">
        <v>30</v>
      </c>
      <c r="E1874">
        <v>81</v>
      </c>
      <c r="F1874">
        <v>64</v>
      </c>
      <c r="G1874" t="s">
        <v>16</v>
      </c>
      <c r="H1874" t="s">
        <v>230</v>
      </c>
      <c r="I1874" t="str">
        <f t="shared" si="87"/>
        <v>Clinton, Bill(W)</v>
      </c>
      <c r="J1874" t="s">
        <v>18</v>
      </c>
      <c r="K1874" t="b">
        <v>0</v>
      </c>
      <c r="L1874">
        <v>167922</v>
      </c>
      <c r="M1874">
        <v>407083</v>
      </c>
      <c r="N1874">
        <v>20171015</v>
      </c>
      <c r="O1874" t="s">
        <v>19</v>
      </c>
      <c r="P1874" t="str">
        <f>IF(VLOOKUP(A1874,'national-winners'!$A$2:$B$13,2,0)=H1874,"W","L")</f>
        <v>W</v>
      </c>
      <c r="Q1874">
        <f>MATCH(C1874,'state-winning-votes'!A:A,0)</f>
        <v>29</v>
      </c>
      <c r="R1874">
        <f>MATCH(A1874,'state-winning-votes'!$A$2:$L$2,0)</f>
        <v>7</v>
      </c>
      <c r="S1874" cm="1">
        <f t="array" ref="S1874">INDEX('state-winning-votes'!$A$1:$L$53,$Q1874,$R1874)</f>
        <v>179652</v>
      </c>
      <c r="T1874">
        <f>INDEX('state-winning-votes'!$A$1:$L$53,MATCH($C1874,'state-winning-votes'!$A:$A,0),MATCH($A1874,'state-winning-votes'!$A$2:$L$2,0))</f>
        <v>179652</v>
      </c>
      <c r="U1874" t="str">
        <f t="shared" si="88"/>
        <v>Dole, Robert</v>
      </c>
      <c r="V1874" t="str">
        <f>_xlfn.XLOOKUP(INDEX('state-winning-votes'!$A$1:$L$53,MATCH($C1874,'state-winning-votes'!$A:$A,0),MATCH($A1874,'state-winning-votes'!$A$2:$L$2,0)),$L:$L,$H:$H)</f>
        <v>Dole, Robert</v>
      </c>
      <c r="W1874" t="str">
        <f>VLOOKUP(A1874,'national-winners'!$A$2:$B$13,2,0)</f>
        <v>Clinton, Bill</v>
      </c>
      <c r="X1874" t="str">
        <f t="shared" si="89"/>
        <v xml:space="preserve"> Robert Dole (W)</v>
      </c>
    </row>
    <row r="1875" spans="1:24" x14ac:dyDescent="0.25">
      <c r="A1875">
        <v>1996</v>
      </c>
      <c r="B1875" t="s">
        <v>105</v>
      </c>
      <c r="C1875" t="s">
        <v>106</v>
      </c>
      <c r="D1875">
        <v>30</v>
      </c>
      <c r="E1875">
        <v>81</v>
      </c>
      <c r="F1875">
        <v>64</v>
      </c>
      <c r="G1875" t="s">
        <v>16</v>
      </c>
      <c r="H1875" t="s">
        <v>231</v>
      </c>
      <c r="I1875" t="str">
        <f t="shared" si="87"/>
        <v>Perot, Ross(L)</v>
      </c>
      <c r="J1875" t="s">
        <v>272</v>
      </c>
      <c r="K1875" t="b">
        <v>0</v>
      </c>
      <c r="L1875">
        <v>55229</v>
      </c>
      <c r="M1875">
        <v>407083</v>
      </c>
      <c r="N1875">
        <v>20171015</v>
      </c>
      <c r="O1875" t="s">
        <v>19</v>
      </c>
      <c r="P1875" t="str">
        <f>IF(VLOOKUP(A1875,'national-winners'!$A$2:$B$13,2,0)=H1875,"W","L")</f>
        <v>L</v>
      </c>
      <c r="Q1875">
        <f>MATCH(C1875,'state-winning-votes'!A:A,0)</f>
        <v>29</v>
      </c>
      <c r="R1875">
        <f>MATCH(A1875,'state-winning-votes'!$A$2:$L$2,0)</f>
        <v>7</v>
      </c>
      <c r="S1875" cm="1">
        <f t="array" ref="S1875">INDEX('state-winning-votes'!$A$1:$L$53,$Q1875,$R1875)</f>
        <v>179652</v>
      </c>
      <c r="T1875">
        <f>INDEX('state-winning-votes'!$A$1:$L$53,MATCH($C1875,'state-winning-votes'!$A:$A,0),MATCH($A1875,'state-winning-votes'!$A$2:$L$2,0))</f>
        <v>179652</v>
      </c>
      <c r="U1875" t="str">
        <f t="shared" si="88"/>
        <v>Dole, Robert</v>
      </c>
      <c r="V1875" t="str">
        <f>_xlfn.XLOOKUP(INDEX('state-winning-votes'!$A$1:$L$53,MATCH($C1875,'state-winning-votes'!$A:$A,0),MATCH($A1875,'state-winning-votes'!$A$2:$L$2,0)),$L:$L,$H:$H)</f>
        <v>Dole, Robert</v>
      </c>
      <c r="W1875" t="str">
        <f>VLOOKUP(A1875,'national-winners'!$A$2:$B$13,2,0)</f>
        <v>Clinton, Bill</v>
      </c>
      <c r="X1875" t="str">
        <f t="shared" si="89"/>
        <v xml:space="preserve"> Robert Dole (W)</v>
      </c>
    </row>
    <row r="1876" spans="1:24" x14ac:dyDescent="0.25">
      <c r="A1876">
        <v>1996</v>
      </c>
      <c r="B1876" t="s">
        <v>105</v>
      </c>
      <c r="C1876" t="s">
        <v>106</v>
      </c>
      <c r="D1876">
        <v>30</v>
      </c>
      <c r="E1876">
        <v>81</v>
      </c>
      <c r="F1876">
        <v>64</v>
      </c>
      <c r="G1876" t="s">
        <v>16</v>
      </c>
      <c r="H1876" t="s">
        <v>271</v>
      </c>
      <c r="I1876" t="str">
        <f t="shared" si="87"/>
        <v>Browne, Harry(L)</v>
      </c>
      <c r="J1876" t="s">
        <v>29</v>
      </c>
      <c r="K1876" t="b">
        <v>0</v>
      </c>
      <c r="L1876">
        <v>2526</v>
      </c>
      <c r="M1876">
        <v>407083</v>
      </c>
      <c r="N1876">
        <v>20171015</v>
      </c>
      <c r="O1876" t="s">
        <v>19</v>
      </c>
      <c r="P1876" t="str">
        <f>IF(VLOOKUP(A1876,'national-winners'!$A$2:$B$13,2,0)=H1876,"W","L")</f>
        <v>L</v>
      </c>
      <c r="Q1876">
        <f>MATCH(C1876,'state-winning-votes'!A:A,0)</f>
        <v>29</v>
      </c>
      <c r="R1876">
        <f>MATCH(A1876,'state-winning-votes'!$A$2:$L$2,0)</f>
        <v>7</v>
      </c>
      <c r="S1876" cm="1">
        <f t="array" ref="S1876">INDEX('state-winning-votes'!$A$1:$L$53,$Q1876,$R1876)</f>
        <v>179652</v>
      </c>
      <c r="T1876">
        <f>INDEX('state-winning-votes'!$A$1:$L$53,MATCH($C1876,'state-winning-votes'!$A:$A,0),MATCH($A1876,'state-winning-votes'!$A$2:$L$2,0))</f>
        <v>179652</v>
      </c>
      <c r="U1876" t="str">
        <f t="shared" si="88"/>
        <v>Dole, Robert</v>
      </c>
      <c r="V1876" t="str">
        <f>_xlfn.XLOOKUP(INDEX('state-winning-votes'!$A$1:$L$53,MATCH($C1876,'state-winning-votes'!$A:$A,0),MATCH($A1876,'state-winning-votes'!$A$2:$L$2,0)),$L:$L,$H:$H)</f>
        <v>Dole, Robert</v>
      </c>
      <c r="W1876" t="str">
        <f>VLOOKUP(A1876,'national-winners'!$A$2:$B$13,2,0)</f>
        <v>Clinton, Bill</v>
      </c>
      <c r="X1876" t="str">
        <f t="shared" si="89"/>
        <v xml:space="preserve"> Robert Dole (W)</v>
      </c>
    </row>
    <row r="1877" spans="1:24" x14ac:dyDescent="0.25">
      <c r="A1877">
        <v>1996</v>
      </c>
      <c r="B1877" t="s">
        <v>105</v>
      </c>
      <c r="C1877" t="s">
        <v>106</v>
      </c>
      <c r="D1877">
        <v>30</v>
      </c>
      <c r="E1877">
        <v>81</v>
      </c>
      <c r="F1877">
        <v>64</v>
      </c>
      <c r="G1877" t="s">
        <v>16</v>
      </c>
      <c r="H1877" t="s">
        <v>236</v>
      </c>
      <c r="I1877" t="str">
        <f t="shared" si="87"/>
        <v>Hagelin, John(L)</v>
      </c>
      <c r="J1877" t="s">
        <v>237</v>
      </c>
      <c r="K1877" t="b">
        <v>0</v>
      </c>
      <c r="L1877">
        <v>1754</v>
      </c>
      <c r="M1877">
        <v>407083</v>
      </c>
      <c r="N1877">
        <v>20171015</v>
      </c>
      <c r="O1877" t="s">
        <v>19</v>
      </c>
      <c r="P1877" t="str">
        <f>IF(VLOOKUP(A1877,'national-winners'!$A$2:$B$13,2,0)=H1877,"W","L")</f>
        <v>L</v>
      </c>
      <c r="Q1877">
        <f>MATCH(C1877,'state-winning-votes'!A:A,0)</f>
        <v>29</v>
      </c>
      <c r="R1877">
        <f>MATCH(A1877,'state-winning-votes'!$A$2:$L$2,0)</f>
        <v>7</v>
      </c>
      <c r="S1877" cm="1">
        <f t="array" ref="S1877">INDEX('state-winning-votes'!$A$1:$L$53,$Q1877,$R1877)</f>
        <v>179652</v>
      </c>
      <c r="T1877">
        <f>INDEX('state-winning-votes'!$A$1:$L$53,MATCH($C1877,'state-winning-votes'!$A:$A,0),MATCH($A1877,'state-winning-votes'!$A$2:$L$2,0))</f>
        <v>179652</v>
      </c>
      <c r="U1877" t="str">
        <f t="shared" si="88"/>
        <v>Dole, Robert</v>
      </c>
      <c r="V1877" t="str">
        <f>_xlfn.XLOOKUP(INDEX('state-winning-votes'!$A$1:$L$53,MATCH($C1877,'state-winning-votes'!$A:$A,0),MATCH($A1877,'state-winning-votes'!$A$2:$L$2,0)),$L:$L,$H:$H)</f>
        <v>Dole, Robert</v>
      </c>
      <c r="W1877" t="str">
        <f>VLOOKUP(A1877,'national-winners'!$A$2:$B$13,2,0)</f>
        <v>Clinton, Bill</v>
      </c>
      <c r="X1877" t="str">
        <f t="shared" si="89"/>
        <v xml:space="preserve"> Robert Dole (W)</v>
      </c>
    </row>
    <row r="1878" spans="1:24" x14ac:dyDescent="0.25">
      <c r="A1878">
        <v>1996</v>
      </c>
      <c r="B1878" t="s">
        <v>107</v>
      </c>
      <c r="C1878" t="s">
        <v>108</v>
      </c>
      <c r="D1878">
        <v>31</v>
      </c>
      <c r="E1878">
        <v>46</v>
      </c>
      <c r="F1878">
        <v>35</v>
      </c>
      <c r="G1878" t="s">
        <v>16</v>
      </c>
      <c r="H1878" t="s">
        <v>270</v>
      </c>
      <c r="I1878" t="str">
        <f t="shared" si="87"/>
        <v>Dole, Robert(L)</v>
      </c>
      <c r="J1878" t="s">
        <v>21</v>
      </c>
      <c r="K1878" t="b">
        <v>0</v>
      </c>
      <c r="L1878">
        <v>363467</v>
      </c>
      <c r="M1878">
        <v>677415</v>
      </c>
      <c r="N1878">
        <v>20171015</v>
      </c>
      <c r="O1878" t="s">
        <v>19</v>
      </c>
      <c r="P1878" t="str">
        <f>IF(VLOOKUP(A1878,'national-winners'!$A$2:$B$13,2,0)=H1878,"W","L")</f>
        <v>L</v>
      </c>
      <c r="Q1878">
        <f>MATCH(C1878,'state-winning-votes'!A:A,0)</f>
        <v>32</v>
      </c>
      <c r="R1878">
        <f>MATCH(A1878,'state-winning-votes'!$A$2:$L$2,0)</f>
        <v>7</v>
      </c>
      <c r="S1878" cm="1">
        <f t="array" ref="S1878">INDEX('state-winning-votes'!$A$1:$L$53,$Q1878,$R1878)</f>
        <v>363467</v>
      </c>
      <c r="T1878">
        <f>INDEX('state-winning-votes'!$A$1:$L$53,MATCH($C1878,'state-winning-votes'!$A:$A,0),MATCH($A1878,'state-winning-votes'!$A$2:$L$2,0))</f>
        <v>363467</v>
      </c>
      <c r="U1878" t="str">
        <f t="shared" si="88"/>
        <v>Dole, Robert</v>
      </c>
      <c r="V1878" t="str">
        <f>_xlfn.XLOOKUP(INDEX('state-winning-votes'!$A$1:$L$53,MATCH($C1878,'state-winning-votes'!$A:$A,0),MATCH($A1878,'state-winning-votes'!$A$2:$L$2,0)),$L:$L,$H:$H)</f>
        <v>Dole, Robert</v>
      </c>
      <c r="W1878" t="str">
        <f>VLOOKUP(A1878,'national-winners'!$A$2:$B$13,2,0)</f>
        <v>Clinton, Bill</v>
      </c>
      <c r="X1878" t="str">
        <f t="shared" si="89"/>
        <v xml:space="preserve"> Robert Dole (W)</v>
      </c>
    </row>
    <row r="1879" spans="1:24" x14ac:dyDescent="0.25">
      <c r="A1879">
        <v>1996</v>
      </c>
      <c r="B1879" t="s">
        <v>107</v>
      </c>
      <c r="C1879" t="s">
        <v>108</v>
      </c>
      <c r="D1879">
        <v>31</v>
      </c>
      <c r="E1879">
        <v>46</v>
      </c>
      <c r="F1879">
        <v>35</v>
      </c>
      <c r="G1879" t="s">
        <v>16</v>
      </c>
      <c r="H1879" t="s">
        <v>230</v>
      </c>
      <c r="I1879" t="str">
        <f t="shared" si="87"/>
        <v>Clinton, Bill(W)</v>
      </c>
      <c r="J1879" t="s">
        <v>18</v>
      </c>
      <c r="K1879" t="b">
        <v>0</v>
      </c>
      <c r="L1879">
        <v>236761</v>
      </c>
      <c r="M1879">
        <v>677415</v>
      </c>
      <c r="N1879">
        <v>20171015</v>
      </c>
      <c r="O1879" t="s">
        <v>19</v>
      </c>
      <c r="P1879" t="str">
        <f>IF(VLOOKUP(A1879,'national-winners'!$A$2:$B$13,2,0)=H1879,"W","L")</f>
        <v>W</v>
      </c>
      <c r="Q1879">
        <f>MATCH(C1879,'state-winning-votes'!A:A,0)</f>
        <v>32</v>
      </c>
      <c r="R1879">
        <f>MATCH(A1879,'state-winning-votes'!$A$2:$L$2,0)</f>
        <v>7</v>
      </c>
      <c r="S1879" cm="1">
        <f t="array" ref="S1879">INDEX('state-winning-votes'!$A$1:$L$53,$Q1879,$R1879)</f>
        <v>363467</v>
      </c>
      <c r="T1879">
        <f>INDEX('state-winning-votes'!$A$1:$L$53,MATCH($C1879,'state-winning-votes'!$A:$A,0),MATCH($A1879,'state-winning-votes'!$A$2:$L$2,0))</f>
        <v>363467</v>
      </c>
      <c r="U1879" t="str">
        <f t="shared" si="88"/>
        <v>Dole, Robert</v>
      </c>
      <c r="V1879" t="str">
        <f>_xlfn.XLOOKUP(INDEX('state-winning-votes'!$A$1:$L$53,MATCH($C1879,'state-winning-votes'!$A:$A,0),MATCH($A1879,'state-winning-votes'!$A$2:$L$2,0)),$L:$L,$H:$H)</f>
        <v>Dole, Robert</v>
      </c>
      <c r="W1879" t="str">
        <f>VLOOKUP(A1879,'national-winners'!$A$2:$B$13,2,0)</f>
        <v>Clinton, Bill</v>
      </c>
      <c r="X1879" t="str">
        <f t="shared" si="89"/>
        <v xml:space="preserve"> Robert Dole (W)</v>
      </c>
    </row>
    <row r="1880" spans="1:24" x14ac:dyDescent="0.25">
      <c r="A1880">
        <v>1996</v>
      </c>
      <c r="B1880" t="s">
        <v>107</v>
      </c>
      <c r="C1880" t="s">
        <v>108</v>
      </c>
      <c r="D1880">
        <v>31</v>
      </c>
      <c r="E1880">
        <v>46</v>
      </c>
      <c r="F1880">
        <v>35</v>
      </c>
      <c r="G1880" t="s">
        <v>16</v>
      </c>
      <c r="H1880" t="s">
        <v>231</v>
      </c>
      <c r="I1880" t="str">
        <f t="shared" si="87"/>
        <v>Perot, Ross(L)</v>
      </c>
      <c r="J1880" t="s">
        <v>272</v>
      </c>
      <c r="K1880" t="b">
        <v>0</v>
      </c>
      <c r="L1880">
        <v>71278</v>
      </c>
      <c r="M1880">
        <v>677415</v>
      </c>
      <c r="N1880">
        <v>20171015</v>
      </c>
      <c r="O1880" t="s">
        <v>19</v>
      </c>
      <c r="P1880" t="str">
        <f>IF(VLOOKUP(A1880,'national-winners'!$A$2:$B$13,2,0)=H1880,"W","L")</f>
        <v>L</v>
      </c>
      <c r="Q1880">
        <f>MATCH(C1880,'state-winning-votes'!A:A,0)</f>
        <v>32</v>
      </c>
      <c r="R1880">
        <f>MATCH(A1880,'state-winning-votes'!$A$2:$L$2,0)</f>
        <v>7</v>
      </c>
      <c r="S1880" cm="1">
        <f t="array" ref="S1880">INDEX('state-winning-votes'!$A$1:$L$53,$Q1880,$R1880)</f>
        <v>363467</v>
      </c>
      <c r="T1880">
        <f>INDEX('state-winning-votes'!$A$1:$L$53,MATCH($C1880,'state-winning-votes'!$A:$A,0),MATCH($A1880,'state-winning-votes'!$A$2:$L$2,0))</f>
        <v>363467</v>
      </c>
      <c r="U1880" t="str">
        <f t="shared" si="88"/>
        <v>Dole, Robert</v>
      </c>
      <c r="V1880" t="str">
        <f>_xlfn.XLOOKUP(INDEX('state-winning-votes'!$A$1:$L$53,MATCH($C1880,'state-winning-votes'!$A:$A,0),MATCH($A1880,'state-winning-votes'!$A$2:$L$2,0)),$L:$L,$H:$H)</f>
        <v>Dole, Robert</v>
      </c>
      <c r="W1880" t="str">
        <f>VLOOKUP(A1880,'national-winners'!$A$2:$B$13,2,0)</f>
        <v>Clinton, Bill</v>
      </c>
      <c r="X1880" t="str">
        <f t="shared" si="89"/>
        <v xml:space="preserve"> Robert Dole (W)</v>
      </c>
    </row>
    <row r="1881" spans="1:24" x14ac:dyDescent="0.25">
      <c r="A1881">
        <v>1996</v>
      </c>
      <c r="B1881" t="s">
        <v>107</v>
      </c>
      <c r="C1881" t="s">
        <v>108</v>
      </c>
      <c r="D1881">
        <v>31</v>
      </c>
      <c r="E1881">
        <v>46</v>
      </c>
      <c r="F1881">
        <v>35</v>
      </c>
      <c r="G1881" t="s">
        <v>16</v>
      </c>
      <c r="H1881" t="s">
        <v>271</v>
      </c>
      <c r="I1881" t="str">
        <f t="shared" si="87"/>
        <v>Browne, Harry(L)</v>
      </c>
      <c r="J1881" t="s">
        <v>29</v>
      </c>
      <c r="K1881" t="b">
        <v>0</v>
      </c>
      <c r="L1881">
        <v>2792</v>
      </c>
      <c r="M1881">
        <v>677415</v>
      </c>
      <c r="N1881">
        <v>20171015</v>
      </c>
      <c r="O1881" t="s">
        <v>19</v>
      </c>
      <c r="P1881" t="str">
        <f>IF(VLOOKUP(A1881,'national-winners'!$A$2:$B$13,2,0)=H1881,"W","L")</f>
        <v>L</v>
      </c>
      <c r="Q1881">
        <f>MATCH(C1881,'state-winning-votes'!A:A,0)</f>
        <v>32</v>
      </c>
      <c r="R1881">
        <f>MATCH(A1881,'state-winning-votes'!$A$2:$L$2,0)</f>
        <v>7</v>
      </c>
      <c r="S1881" cm="1">
        <f t="array" ref="S1881">INDEX('state-winning-votes'!$A$1:$L$53,$Q1881,$R1881)</f>
        <v>363467</v>
      </c>
      <c r="T1881">
        <f>INDEX('state-winning-votes'!$A$1:$L$53,MATCH($C1881,'state-winning-votes'!$A:$A,0),MATCH($A1881,'state-winning-votes'!$A$2:$L$2,0))</f>
        <v>363467</v>
      </c>
      <c r="U1881" t="str">
        <f t="shared" si="88"/>
        <v>Dole, Robert</v>
      </c>
      <c r="V1881" t="str">
        <f>_xlfn.XLOOKUP(INDEX('state-winning-votes'!$A$1:$L$53,MATCH($C1881,'state-winning-votes'!$A:$A,0),MATCH($A1881,'state-winning-votes'!$A$2:$L$2,0)),$L:$L,$H:$H)</f>
        <v>Dole, Robert</v>
      </c>
      <c r="W1881" t="str">
        <f>VLOOKUP(A1881,'national-winners'!$A$2:$B$13,2,0)</f>
        <v>Clinton, Bill</v>
      </c>
      <c r="X1881" t="str">
        <f t="shared" si="89"/>
        <v xml:space="preserve"> Robert Dole (W)</v>
      </c>
    </row>
    <row r="1882" spans="1:24" x14ac:dyDescent="0.25">
      <c r="A1882">
        <v>1996</v>
      </c>
      <c r="B1882" t="s">
        <v>107</v>
      </c>
      <c r="C1882" t="s">
        <v>108</v>
      </c>
      <c r="D1882">
        <v>31</v>
      </c>
      <c r="E1882">
        <v>46</v>
      </c>
      <c r="F1882">
        <v>35</v>
      </c>
      <c r="G1882" t="s">
        <v>16</v>
      </c>
      <c r="H1882" t="s">
        <v>238</v>
      </c>
      <c r="I1882" t="str">
        <f t="shared" si="87"/>
        <v>Phillips, Howard(L)</v>
      </c>
      <c r="J1882" t="s">
        <v>275</v>
      </c>
      <c r="K1882" t="b">
        <v>0</v>
      </c>
      <c r="L1882">
        <v>1928</v>
      </c>
      <c r="M1882">
        <v>677415</v>
      </c>
      <c r="N1882">
        <v>20171015</v>
      </c>
      <c r="O1882" t="s">
        <v>19</v>
      </c>
      <c r="P1882" t="str">
        <f>IF(VLOOKUP(A1882,'national-winners'!$A$2:$B$13,2,0)=H1882,"W","L")</f>
        <v>L</v>
      </c>
      <c r="Q1882">
        <f>MATCH(C1882,'state-winning-votes'!A:A,0)</f>
        <v>32</v>
      </c>
      <c r="R1882">
        <f>MATCH(A1882,'state-winning-votes'!$A$2:$L$2,0)</f>
        <v>7</v>
      </c>
      <c r="S1882" cm="1">
        <f t="array" ref="S1882">INDEX('state-winning-votes'!$A$1:$L$53,$Q1882,$R1882)</f>
        <v>363467</v>
      </c>
      <c r="T1882">
        <f>INDEX('state-winning-votes'!$A$1:$L$53,MATCH($C1882,'state-winning-votes'!$A:$A,0),MATCH($A1882,'state-winning-votes'!$A$2:$L$2,0))</f>
        <v>363467</v>
      </c>
      <c r="U1882" t="str">
        <f t="shared" si="88"/>
        <v>Dole, Robert</v>
      </c>
      <c r="V1882" t="str">
        <f>_xlfn.XLOOKUP(INDEX('state-winning-votes'!$A$1:$L$53,MATCH($C1882,'state-winning-votes'!$A:$A,0),MATCH($A1882,'state-winning-votes'!$A$2:$L$2,0)),$L:$L,$H:$H)</f>
        <v>Dole, Robert</v>
      </c>
      <c r="W1882" t="str">
        <f>VLOOKUP(A1882,'national-winners'!$A$2:$B$13,2,0)</f>
        <v>Clinton, Bill</v>
      </c>
      <c r="X1882" t="str">
        <f t="shared" si="89"/>
        <v xml:space="preserve"> Robert Dole (W)</v>
      </c>
    </row>
    <row r="1883" spans="1:24" x14ac:dyDescent="0.25">
      <c r="A1883">
        <v>1996</v>
      </c>
      <c r="B1883" t="s">
        <v>107</v>
      </c>
      <c r="C1883" t="s">
        <v>108</v>
      </c>
      <c r="D1883">
        <v>31</v>
      </c>
      <c r="E1883">
        <v>46</v>
      </c>
      <c r="F1883">
        <v>35</v>
      </c>
      <c r="G1883" t="s">
        <v>16</v>
      </c>
      <c r="H1883" t="s">
        <v>236</v>
      </c>
      <c r="I1883" t="str">
        <f t="shared" si="87"/>
        <v>Hagelin, John(L)</v>
      </c>
      <c r="J1883" t="s">
        <v>237</v>
      </c>
      <c r="K1883" t="b">
        <v>0</v>
      </c>
      <c r="L1883">
        <v>1189</v>
      </c>
      <c r="M1883">
        <v>677415</v>
      </c>
      <c r="N1883">
        <v>20171015</v>
      </c>
      <c r="O1883" t="s">
        <v>19</v>
      </c>
      <c r="P1883" t="str">
        <f>IF(VLOOKUP(A1883,'national-winners'!$A$2:$B$13,2,0)=H1883,"W","L")</f>
        <v>L</v>
      </c>
      <c r="Q1883">
        <f>MATCH(C1883,'state-winning-votes'!A:A,0)</f>
        <v>32</v>
      </c>
      <c r="R1883">
        <f>MATCH(A1883,'state-winning-votes'!$A$2:$L$2,0)</f>
        <v>7</v>
      </c>
      <c r="S1883" cm="1">
        <f t="array" ref="S1883">INDEX('state-winning-votes'!$A$1:$L$53,$Q1883,$R1883)</f>
        <v>363467</v>
      </c>
      <c r="T1883">
        <f>INDEX('state-winning-votes'!$A$1:$L$53,MATCH($C1883,'state-winning-votes'!$A:$A,0),MATCH($A1883,'state-winning-votes'!$A$2:$L$2,0))</f>
        <v>363467</v>
      </c>
      <c r="U1883" t="str">
        <f t="shared" si="88"/>
        <v>Dole, Robert</v>
      </c>
      <c r="V1883" t="str">
        <f>_xlfn.XLOOKUP(INDEX('state-winning-votes'!$A$1:$L$53,MATCH($C1883,'state-winning-votes'!$A:$A,0),MATCH($A1883,'state-winning-votes'!$A$2:$L$2,0)),$L:$L,$H:$H)</f>
        <v>Dole, Robert</v>
      </c>
      <c r="W1883" t="str">
        <f>VLOOKUP(A1883,'national-winners'!$A$2:$B$13,2,0)</f>
        <v>Clinton, Bill</v>
      </c>
      <c r="X1883" t="str">
        <f t="shared" si="89"/>
        <v xml:space="preserve"> Robert Dole (W)</v>
      </c>
    </row>
    <row r="1884" spans="1:24" x14ac:dyDescent="0.25">
      <c r="A1884">
        <v>1996</v>
      </c>
      <c r="B1884" t="s">
        <v>109</v>
      </c>
      <c r="C1884" t="s">
        <v>110</v>
      </c>
      <c r="D1884">
        <v>32</v>
      </c>
      <c r="E1884">
        <v>88</v>
      </c>
      <c r="F1884">
        <v>65</v>
      </c>
      <c r="G1884" t="s">
        <v>16</v>
      </c>
      <c r="H1884" t="s">
        <v>230</v>
      </c>
      <c r="I1884" t="str">
        <f t="shared" si="87"/>
        <v>Clinton, Bill(W)</v>
      </c>
      <c r="J1884" t="s">
        <v>18</v>
      </c>
      <c r="K1884" t="b">
        <v>0</v>
      </c>
      <c r="L1884">
        <v>203974</v>
      </c>
      <c r="M1884">
        <v>464279</v>
      </c>
      <c r="N1884">
        <v>20171015</v>
      </c>
      <c r="O1884" t="s">
        <v>19</v>
      </c>
      <c r="P1884" t="str">
        <f>IF(VLOOKUP(A1884,'national-winners'!$A$2:$B$13,2,0)=H1884,"W","L")</f>
        <v>W</v>
      </c>
      <c r="Q1884">
        <f>MATCH(C1884,'state-winning-votes'!A:A,0)</f>
        <v>36</v>
      </c>
      <c r="R1884">
        <f>MATCH(A1884,'state-winning-votes'!$A$2:$L$2,0)</f>
        <v>7</v>
      </c>
      <c r="S1884" cm="1">
        <f t="array" ref="S1884">INDEX('state-winning-votes'!$A$1:$L$53,$Q1884,$R1884)</f>
        <v>203974</v>
      </c>
      <c r="T1884">
        <f>INDEX('state-winning-votes'!$A$1:$L$53,MATCH($C1884,'state-winning-votes'!$A:$A,0),MATCH($A1884,'state-winning-votes'!$A$2:$L$2,0))</f>
        <v>203974</v>
      </c>
      <c r="U1884" t="str">
        <f t="shared" si="88"/>
        <v>Clinton, Bill</v>
      </c>
      <c r="V1884" t="str">
        <f>_xlfn.XLOOKUP(INDEX('state-winning-votes'!$A$1:$L$53,MATCH($C1884,'state-winning-votes'!$A:$A,0),MATCH($A1884,'state-winning-votes'!$A$2:$L$2,0)),$L:$L,$H:$H)</f>
        <v>Clinton, Bill</v>
      </c>
      <c r="W1884" t="str">
        <f>VLOOKUP(A1884,'national-winners'!$A$2:$B$13,2,0)</f>
        <v>Clinton, Bill</v>
      </c>
      <c r="X1884" t="str">
        <f t="shared" si="89"/>
        <v xml:space="preserve"> Bill Clinton (W)</v>
      </c>
    </row>
    <row r="1885" spans="1:24" x14ac:dyDescent="0.25">
      <c r="A1885">
        <v>1996</v>
      </c>
      <c r="B1885" t="s">
        <v>109</v>
      </c>
      <c r="C1885" t="s">
        <v>110</v>
      </c>
      <c r="D1885">
        <v>32</v>
      </c>
      <c r="E1885">
        <v>88</v>
      </c>
      <c r="F1885">
        <v>65</v>
      </c>
      <c r="G1885" t="s">
        <v>16</v>
      </c>
      <c r="H1885" t="s">
        <v>270</v>
      </c>
      <c r="I1885" t="str">
        <f t="shared" si="87"/>
        <v>Dole, Robert(L)</v>
      </c>
      <c r="J1885" t="s">
        <v>21</v>
      </c>
      <c r="K1885" t="b">
        <v>0</v>
      </c>
      <c r="L1885">
        <v>199244</v>
      </c>
      <c r="M1885">
        <v>464279</v>
      </c>
      <c r="N1885">
        <v>20171015</v>
      </c>
      <c r="O1885" t="s">
        <v>19</v>
      </c>
      <c r="P1885" t="str">
        <f>IF(VLOOKUP(A1885,'national-winners'!$A$2:$B$13,2,0)=H1885,"W","L")</f>
        <v>L</v>
      </c>
      <c r="Q1885">
        <f>MATCH(C1885,'state-winning-votes'!A:A,0)</f>
        <v>36</v>
      </c>
      <c r="R1885">
        <f>MATCH(A1885,'state-winning-votes'!$A$2:$L$2,0)</f>
        <v>7</v>
      </c>
      <c r="S1885" cm="1">
        <f t="array" ref="S1885">INDEX('state-winning-votes'!$A$1:$L$53,$Q1885,$R1885)</f>
        <v>203974</v>
      </c>
      <c r="T1885">
        <f>INDEX('state-winning-votes'!$A$1:$L$53,MATCH($C1885,'state-winning-votes'!$A:$A,0),MATCH($A1885,'state-winning-votes'!$A$2:$L$2,0))</f>
        <v>203974</v>
      </c>
      <c r="U1885" t="str">
        <f t="shared" si="88"/>
        <v>Clinton, Bill</v>
      </c>
      <c r="V1885" t="str">
        <f>_xlfn.XLOOKUP(INDEX('state-winning-votes'!$A$1:$L$53,MATCH($C1885,'state-winning-votes'!$A:$A,0),MATCH($A1885,'state-winning-votes'!$A$2:$L$2,0)),$L:$L,$H:$H)</f>
        <v>Clinton, Bill</v>
      </c>
      <c r="W1885" t="str">
        <f>VLOOKUP(A1885,'national-winners'!$A$2:$B$13,2,0)</f>
        <v>Clinton, Bill</v>
      </c>
      <c r="X1885" t="str">
        <f t="shared" si="89"/>
        <v xml:space="preserve"> Bill Clinton (W)</v>
      </c>
    </row>
    <row r="1886" spans="1:24" x14ac:dyDescent="0.25">
      <c r="A1886">
        <v>1996</v>
      </c>
      <c r="B1886" t="s">
        <v>109</v>
      </c>
      <c r="C1886" t="s">
        <v>110</v>
      </c>
      <c r="D1886">
        <v>32</v>
      </c>
      <c r="E1886">
        <v>88</v>
      </c>
      <c r="F1886">
        <v>65</v>
      </c>
      <c r="G1886" t="s">
        <v>16</v>
      </c>
      <c r="H1886" t="s">
        <v>231</v>
      </c>
      <c r="I1886" t="str">
        <f t="shared" si="87"/>
        <v>Perot, Ross(L)</v>
      </c>
      <c r="J1886" t="s">
        <v>272</v>
      </c>
      <c r="K1886" t="b">
        <v>0</v>
      </c>
      <c r="L1886">
        <v>43986</v>
      </c>
      <c r="M1886">
        <v>464279</v>
      </c>
      <c r="N1886">
        <v>20171015</v>
      </c>
      <c r="O1886" t="s">
        <v>19</v>
      </c>
      <c r="P1886" t="str">
        <f>IF(VLOOKUP(A1886,'national-winners'!$A$2:$B$13,2,0)=H1886,"W","L")</f>
        <v>L</v>
      </c>
      <c r="Q1886">
        <f>MATCH(C1886,'state-winning-votes'!A:A,0)</f>
        <v>36</v>
      </c>
      <c r="R1886">
        <f>MATCH(A1886,'state-winning-votes'!$A$2:$L$2,0)</f>
        <v>7</v>
      </c>
      <c r="S1886" cm="1">
        <f t="array" ref="S1886">INDEX('state-winning-votes'!$A$1:$L$53,$Q1886,$R1886)</f>
        <v>203974</v>
      </c>
      <c r="T1886">
        <f>INDEX('state-winning-votes'!$A$1:$L$53,MATCH($C1886,'state-winning-votes'!$A:$A,0),MATCH($A1886,'state-winning-votes'!$A$2:$L$2,0))</f>
        <v>203974</v>
      </c>
      <c r="U1886" t="str">
        <f t="shared" si="88"/>
        <v>Clinton, Bill</v>
      </c>
      <c r="V1886" t="str">
        <f>_xlfn.XLOOKUP(INDEX('state-winning-votes'!$A$1:$L$53,MATCH($C1886,'state-winning-votes'!$A:$A,0),MATCH($A1886,'state-winning-votes'!$A$2:$L$2,0)),$L:$L,$H:$H)</f>
        <v>Clinton, Bill</v>
      </c>
      <c r="W1886" t="str">
        <f>VLOOKUP(A1886,'national-winners'!$A$2:$B$13,2,0)</f>
        <v>Clinton, Bill</v>
      </c>
      <c r="X1886" t="str">
        <f t="shared" si="89"/>
        <v xml:space="preserve"> Bill Clinton (W)</v>
      </c>
    </row>
    <row r="1887" spans="1:24" x14ac:dyDescent="0.25">
      <c r="A1887">
        <v>1996</v>
      </c>
      <c r="B1887" t="s">
        <v>109</v>
      </c>
      <c r="C1887" t="s">
        <v>110</v>
      </c>
      <c r="D1887">
        <v>32</v>
      </c>
      <c r="E1887">
        <v>88</v>
      </c>
      <c r="F1887">
        <v>65</v>
      </c>
      <c r="G1887" t="s">
        <v>16</v>
      </c>
      <c r="H1887" t="s">
        <v>291</v>
      </c>
      <c r="I1887" t="str">
        <f t="shared" si="87"/>
        <v>None Of The Above(L)</v>
      </c>
      <c r="K1887" t="b">
        <v>0</v>
      </c>
      <c r="L1887">
        <v>5608</v>
      </c>
      <c r="M1887">
        <v>464279</v>
      </c>
      <c r="N1887">
        <v>20171015</v>
      </c>
      <c r="O1887" t="s">
        <v>19</v>
      </c>
      <c r="P1887" t="str">
        <f>IF(VLOOKUP(A1887,'national-winners'!$A$2:$B$13,2,0)=H1887,"W","L")</f>
        <v>L</v>
      </c>
      <c r="Q1887">
        <f>MATCH(C1887,'state-winning-votes'!A:A,0)</f>
        <v>36</v>
      </c>
      <c r="R1887">
        <f>MATCH(A1887,'state-winning-votes'!$A$2:$L$2,0)</f>
        <v>7</v>
      </c>
      <c r="S1887" cm="1">
        <f t="array" ref="S1887">INDEX('state-winning-votes'!$A$1:$L$53,$Q1887,$R1887)</f>
        <v>203974</v>
      </c>
      <c r="T1887">
        <f>INDEX('state-winning-votes'!$A$1:$L$53,MATCH($C1887,'state-winning-votes'!$A:$A,0),MATCH($A1887,'state-winning-votes'!$A$2:$L$2,0))</f>
        <v>203974</v>
      </c>
      <c r="U1887" t="str">
        <f t="shared" si="88"/>
        <v>Clinton, Bill</v>
      </c>
      <c r="V1887" t="str">
        <f>_xlfn.XLOOKUP(INDEX('state-winning-votes'!$A$1:$L$53,MATCH($C1887,'state-winning-votes'!$A:$A,0),MATCH($A1887,'state-winning-votes'!$A$2:$L$2,0)),$L:$L,$H:$H)</f>
        <v>Clinton, Bill</v>
      </c>
      <c r="W1887" t="str">
        <f>VLOOKUP(A1887,'national-winners'!$A$2:$B$13,2,0)</f>
        <v>Clinton, Bill</v>
      </c>
      <c r="X1887" t="str">
        <f t="shared" si="89"/>
        <v xml:space="preserve"> Bill Clinton (W)</v>
      </c>
    </row>
    <row r="1888" spans="1:24" x14ac:dyDescent="0.25">
      <c r="A1888">
        <v>1996</v>
      </c>
      <c r="B1888" t="s">
        <v>109</v>
      </c>
      <c r="C1888" t="s">
        <v>110</v>
      </c>
      <c r="D1888">
        <v>32</v>
      </c>
      <c r="E1888">
        <v>88</v>
      </c>
      <c r="F1888">
        <v>65</v>
      </c>
      <c r="G1888" t="s">
        <v>16</v>
      </c>
      <c r="H1888" t="s">
        <v>273</v>
      </c>
      <c r="I1888" t="str">
        <f t="shared" si="87"/>
        <v>Nader, Ralph(L)</v>
      </c>
      <c r="J1888" t="s">
        <v>274</v>
      </c>
      <c r="K1888" t="b">
        <v>0</v>
      </c>
      <c r="L1888">
        <v>4730</v>
      </c>
      <c r="M1888">
        <v>464279</v>
      </c>
      <c r="N1888">
        <v>20171015</v>
      </c>
      <c r="O1888" t="s">
        <v>19</v>
      </c>
      <c r="P1888" t="str">
        <f>IF(VLOOKUP(A1888,'national-winners'!$A$2:$B$13,2,0)=H1888,"W","L")</f>
        <v>L</v>
      </c>
      <c r="Q1888">
        <f>MATCH(C1888,'state-winning-votes'!A:A,0)</f>
        <v>36</v>
      </c>
      <c r="R1888">
        <f>MATCH(A1888,'state-winning-votes'!$A$2:$L$2,0)</f>
        <v>7</v>
      </c>
      <c r="S1888" cm="1">
        <f t="array" ref="S1888">INDEX('state-winning-votes'!$A$1:$L$53,$Q1888,$R1888)</f>
        <v>203974</v>
      </c>
      <c r="T1888">
        <f>INDEX('state-winning-votes'!$A$1:$L$53,MATCH($C1888,'state-winning-votes'!$A:$A,0),MATCH($A1888,'state-winning-votes'!$A$2:$L$2,0))</f>
        <v>203974</v>
      </c>
      <c r="U1888" t="str">
        <f t="shared" si="88"/>
        <v>Clinton, Bill</v>
      </c>
      <c r="V1888" t="str">
        <f>_xlfn.XLOOKUP(INDEX('state-winning-votes'!$A$1:$L$53,MATCH($C1888,'state-winning-votes'!$A:$A,0),MATCH($A1888,'state-winning-votes'!$A$2:$L$2,0)),$L:$L,$H:$H)</f>
        <v>Clinton, Bill</v>
      </c>
      <c r="W1888" t="str">
        <f>VLOOKUP(A1888,'national-winners'!$A$2:$B$13,2,0)</f>
        <v>Clinton, Bill</v>
      </c>
      <c r="X1888" t="str">
        <f t="shared" si="89"/>
        <v xml:space="preserve"> Bill Clinton (W)</v>
      </c>
    </row>
    <row r="1889" spans="1:24" x14ac:dyDescent="0.25">
      <c r="A1889">
        <v>1996</v>
      </c>
      <c r="B1889" t="s">
        <v>109</v>
      </c>
      <c r="C1889" t="s">
        <v>110</v>
      </c>
      <c r="D1889">
        <v>32</v>
      </c>
      <c r="E1889">
        <v>88</v>
      </c>
      <c r="F1889">
        <v>65</v>
      </c>
      <c r="G1889" t="s">
        <v>16</v>
      </c>
      <c r="H1889" t="s">
        <v>271</v>
      </c>
      <c r="I1889" t="str">
        <f t="shared" si="87"/>
        <v>Browne, Harry(L)</v>
      </c>
      <c r="J1889" t="s">
        <v>29</v>
      </c>
      <c r="K1889" t="b">
        <v>0</v>
      </c>
      <c r="L1889">
        <v>4460</v>
      </c>
      <c r="M1889">
        <v>464279</v>
      </c>
      <c r="N1889">
        <v>20171015</v>
      </c>
      <c r="O1889" t="s">
        <v>19</v>
      </c>
      <c r="P1889" t="str">
        <f>IF(VLOOKUP(A1889,'national-winners'!$A$2:$B$13,2,0)=H1889,"W","L")</f>
        <v>L</v>
      </c>
      <c r="Q1889">
        <f>MATCH(C1889,'state-winning-votes'!A:A,0)</f>
        <v>36</v>
      </c>
      <c r="R1889">
        <f>MATCH(A1889,'state-winning-votes'!$A$2:$L$2,0)</f>
        <v>7</v>
      </c>
      <c r="S1889" cm="1">
        <f t="array" ref="S1889">INDEX('state-winning-votes'!$A$1:$L$53,$Q1889,$R1889)</f>
        <v>203974</v>
      </c>
      <c r="T1889">
        <f>INDEX('state-winning-votes'!$A$1:$L$53,MATCH($C1889,'state-winning-votes'!$A:$A,0),MATCH($A1889,'state-winning-votes'!$A$2:$L$2,0))</f>
        <v>203974</v>
      </c>
      <c r="U1889" t="str">
        <f t="shared" si="88"/>
        <v>Clinton, Bill</v>
      </c>
      <c r="V1889" t="str">
        <f>_xlfn.XLOOKUP(INDEX('state-winning-votes'!$A$1:$L$53,MATCH($C1889,'state-winning-votes'!$A:$A,0),MATCH($A1889,'state-winning-votes'!$A$2:$L$2,0)),$L:$L,$H:$H)</f>
        <v>Clinton, Bill</v>
      </c>
      <c r="W1889" t="str">
        <f>VLOOKUP(A1889,'national-winners'!$A$2:$B$13,2,0)</f>
        <v>Clinton, Bill</v>
      </c>
      <c r="X1889" t="str">
        <f t="shared" si="89"/>
        <v xml:space="preserve"> Bill Clinton (W)</v>
      </c>
    </row>
    <row r="1890" spans="1:24" x14ac:dyDescent="0.25">
      <c r="A1890">
        <v>1996</v>
      </c>
      <c r="B1890" t="s">
        <v>109</v>
      </c>
      <c r="C1890" t="s">
        <v>110</v>
      </c>
      <c r="D1890">
        <v>32</v>
      </c>
      <c r="E1890">
        <v>88</v>
      </c>
      <c r="F1890">
        <v>65</v>
      </c>
      <c r="G1890" t="s">
        <v>16</v>
      </c>
      <c r="H1890" t="s">
        <v>238</v>
      </c>
      <c r="I1890" t="str">
        <f t="shared" si="87"/>
        <v>Phillips, Howard(L)</v>
      </c>
      <c r="J1890" t="s">
        <v>258</v>
      </c>
      <c r="K1890" t="b">
        <v>0</v>
      </c>
      <c r="L1890">
        <v>1732</v>
      </c>
      <c r="M1890">
        <v>464279</v>
      </c>
      <c r="N1890">
        <v>20171015</v>
      </c>
      <c r="O1890" t="s">
        <v>19</v>
      </c>
      <c r="P1890" t="str">
        <f>IF(VLOOKUP(A1890,'national-winners'!$A$2:$B$13,2,0)=H1890,"W","L")</f>
        <v>L</v>
      </c>
      <c r="Q1890">
        <f>MATCH(C1890,'state-winning-votes'!A:A,0)</f>
        <v>36</v>
      </c>
      <c r="R1890">
        <f>MATCH(A1890,'state-winning-votes'!$A$2:$L$2,0)</f>
        <v>7</v>
      </c>
      <c r="S1890" cm="1">
        <f t="array" ref="S1890">INDEX('state-winning-votes'!$A$1:$L$53,$Q1890,$R1890)</f>
        <v>203974</v>
      </c>
      <c r="T1890">
        <f>INDEX('state-winning-votes'!$A$1:$L$53,MATCH($C1890,'state-winning-votes'!$A:$A,0),MATCH($A1890,'state-winning-votes'!$A$2:$L$2,0))</f>
        <v>203974</v>
      </c>
      <c r="U1890" t="str">
        <f t="shared" si="88"/>
        <v>Clinton, Bill</v>
      </c>
      <c r="V1890" t="str">
        <f>_xlfn.XLOOKUP(INDEX('state-winning-votes'!$A$1:$L$53,MATCH($C1890,'state-winning-votes'!$A:$A,0),MATCH($A1890,'state-winning-votes'!$A$2:$L$2,0)),$L:$L,$H:$H)</f>
        <v>Clinton, Bill</v>
      </c>
      <c r="W1890" t="str">
        <f>VLOOKUP(A1890,'national-winners'!$A$2:$B$13,2,0)</f>
        <v>Clinton, Bill</v>
      </c>
      <c r="X1890" t="str">
        <f t="shared" si="89"/>
        <v xml:space="preserve"> Bill Clinton (W)</v>
      </c>
    </row>
    <row r="1891" spans="1:24" x14ac:dyDescent="0.25">
      <c r="A1891">
        <v>1996</v>
      </c>
      <c r="B1891" t="s">
        <v>109</v>
      </c>
      <c r="C1891" t="s">
        <v>110</v>
      </c>
      <c r="D1891">
        <v>32</v>
      </c>
      <c r="E1891">
        <v>88</v>
      </c>
      <c r="F1891">
        <v>65</v>
      </c>
      <c r="G1891" t="s">
        <v>16</v>
      </c>
      <c r="H1891" t="s">
        <v>236</v>
      </c>
      <c r="I1891" t="str">
        <f t="shared" si="87"/>
        <v>Hagelin, John(L)</v>
      </c>
      <c r="J1891" t="s">
        <v>237</v>
      </c>
      <c r="K1891" t="b">
        <v>0</v>
      </c>
      <c r="L1891">
        <v>545</v>
      </c>
      <c r="M1891">
        <v>464279</v>
      </c>
      <c r="N1891">
        <v>20171015</v>
      </c>
      <c r="O1891" t="s">
        <v>19</v>
      </c>
      <c r="P1891" t="str">
        <f>IF(VLOOKUP(A1891,'national-winners'!$A$2:$B$13,2,0)=H1891,"W","L")</f>
        <v>L</v>
      </c>
      <c r="Q1891">
        <f>MATCH(C1891,'state-winning-votes'!A:A,0)</f>
        <v>36</v>
      </c>
      <c r="R1891">
        <f>MATCH(A1891,'state-winning-votes'!$A$2:$L$2,0)</f>
        <v>7</v>
      </c>
      <c r="S1891" cm="1">
        <f t="array" ref="S1891">INDEX('state-winning-votes'!$A$1:$L$53,$Q1891,$R1891)</f>
        <v>203974</v>
      </c>
      <c r="T1891">
        <f>INDEX('state-winning-votes'!$A$1:$L$53,MATCH($C1891,'state-winning-votes'!$A:$A,0),MATCH($A1891,'state-winning-votes'!$A$2:$L$2,0))</f>
        <v>203974</v>
      </c>
      <c r="U1891" t="str">
        <f t="shared" si="88"/>
        <v>Clinton, Bill</v>
      </c>
      <c r="V1891" t="str">
        <f>_xlfn.XLOOKUP(INDEX('state-winning-votes'!$A$1:$L$53,MATCH($C1891,'state-winning-votes'!$A:$A,0),MATCH($A1891,'state-winning-votes'!$A$2:$L$2,0)),$L:$L,$H:$H)</f>
        <v>Clinton, Bill</v>
      </c>
      <c r="W1891" t="str">
        <f>VLOOKUP(A1891,'national-winners'!$A$2:$B$13,2,0)</f>
        <v>Clinton, Bill</v>
      </c>
      <c r="X1891" t="str">
        <f t="shared" si="89"/>
        <v xml:space="preserve"> Bill Clinton (W)</v>
      </c>
    </row>
    <row r="1892" spans="1:24" x14ac:dyDescent="0.25">
      <c r="A1892">
        <v>1996</v>
      </c>
      <c r="B1892" t="s">
        <v>111</v>
      </c>
      <c r="C1892" t="s">
        <v>112</v>
      </c>
      <c r="D1892">
        <v>33</v>
      </c>
      <c r="E1892">
        <v>12</v>
      </c>
      <c r="F1892">
        <v>4</v>
      </c>
      <c r="G1892" t="s">
        <v>16</v>
      </c>
      <c r="H1892" t="s">
        <v>230</v>
      </c>
      <c r="I1892" t="str">
        <f t="shared" si="87"/>
        <v>Clinton, Bill(W)</v>
      </c>
      <c r="J1892" t="s">
        <v>18</v>
      </c>
      <c r="K1892" t="b">
        <v>0</v>
      </c>
      <c r="L1892">
        <v>246166</v>
      </c>
      <c r="M1892">
        <v>496597</v>
      </c>
      <c r="N1892">
        <v>20171015</v>
      </c>
      <c r="O1892" t="s">
        <v>19</v>
      </c>
      <c r="P1892" t="str">
        <f>IF(VLOOKUP(A1892,'national-winners'!$A$2:$B$13,2,0)=H1892,"W","L")</f>
        <v>W</v>
      </c>
      <c r="Q1892">
        <f>MATCH(C1892,'state-winning-votes'!A:A,0)</f>
        <v>33</v>
      </c>
      <c r="R1892">
        <f>MATCH(A1892,'state-winning-votes'!$A$2:$L$2,0)</f>
        <v>7</v>
      </c>
      <c r="S1892" cm="1">
        <f t="array" ref="S1892">INDEX('state-winning-votes'!$A$1:$L$53,$Q1892,$R1892)</f>
        <v>246166</v>
      </c>
      <c r="T1892">
        <f>INDEX('state-winning-votes'!$A$1:$L$53,MATCH($C1892,'state-winning-votes'!$A:$A,0),MATCH($A1892,'state-winning-votes'!$A$2:$L$2,0))</f>
        <v>246166</v>
      </c>
      <c r="U1892" t="str">
        <f t="shared" si="88"/>
        <v>Clinton, Bill</v>
      </c>
      <c r="V1892" t="str">
        <f>_xlfn.XLOOKUP(INDEX('state-winning-votes'!$A$1:$L$53,MATCH($C1892,'state-winning-votes'!$A:$A,0),MATCH($A1892,'state-winning-votes'!$A$2:$L$2,0)),$L:$L,$H:$H)</f>
        <v>Clinton, Bill</v>
      </c>
      <c r="W1892" t="str">
        <f>VLOOKUP(A1892,'national-winners'!$A$2:$B$13,2,0)</f>
        <v>Clinton, Bill</v>
      </c>
      <c r="X1892" t="str">
        <f t="shared" si="89"/>
        <v xml:space="preserve"> Bill Clinton (W)</v>
      </c>
    </row>
    <row r="1893" spans="1:24" x14ac:dyDescent="0.25">
      <c r="A1893">
        <v>1996</v>
      </c>
      <c r="B1893" t="s">
        <v>111</v>
      </c>
      <c r="C1893" t="s">
        <v>112</v>
      </c>
      <c r="D1893">
        <v>33</v>
      </c>
      <c r="E1893">
        <v>12</v>
      </c>
      <c r="F1893">
        <v>4</v>
      </c>
      <c r="G1893" t="s">
        <v>16</v>
      </c>
      <c r="H1893" t="s">
        <v>270</v>
      </c>
      <c r="I1893" t="str">
        <f t="shared" si="87"/>
        <v>Dole, Robert(L)</v>
      </c>
      <c r="J1893" t="s">
        <v>21</v>
      </c>
      <c r="K1893" t="b">
        <v>0</v>
      </c>
      <c r="L1893">
        <v>196486</v>
      </c>
      <c r="M1893">
        <v>496597</v>
      </c>
      <c r="N1893">
        <v>20171015</v>
      </c>
      <c r="O1893" t="s">
        <v>19</v>
      </c>
      <c r="P1893" t="str">
        <f>IF(VLOOKUP(A1893,'national-winners'!$A$2:$B$13,2,0)=H1893,"W","L")</f>
        <v>L</v>
      </c>
      <c r="Q1893">
        <f>MATCH(C1893,'state-winning-votes'!A:A,0)</f>
        <v>33</v>
      </c>
      <c r="R1893">
        <f>MATCH(A1893,'state-winning-votes'!$A$2:$L$2,0)</f>
        <v>7</v>
      </c>
      <c r="S1893" cm="1">
        <f t="array" ref="S1893">INDEX('state-winning-votes'!$A$1:$L$53,$Q1893,$R1893)</f>
        <v>246166</v>
      </c>
      <c r="T1893">
        <f>INDEX('state-winning-votes'!$A$1:$L$53,MATCH($C1893,'state-winning-votes'!$A:$A,0),MATCH($A1893,'state-winning-votes'!$A$2:$L$2,0))</f>
        <v>246166</v>
      </c>
      <c r="U1893" t="str">
        <f t="shared" si="88"/>
        <v>Clinton, Bill</v>
      </c>
      <c r="V1893" t="str">
        <f>_xlfn.XLOOKUP(INDEX('state-winning-votes'!$A$1:$L$53,MATCH($C1893,'state-winning-votes'!$A:$A,0),MATCH($A1893,'state-winning-votes'!$A$2:$L$2,0)),$L:$L,$H:$H)</f>
        <v>Clinton, Bill</v>
      </c>
      <c r="W1893" t="str">
        <f>VLOOKUP(A1893,'national-winners'!$A$2:$B$13,2,0)</f>
        <v>Clinton, Bill</v>
      </c>
      <c r="X1893" t="str">
        <f t="shared" si="89"/>
        <v xml:space="preserve"> Bill Clinton (W)</v>
      </c>
    </row>
    <row r="1894" spans="1:24" x14ac:dyDescent="0.25">
      <c r="A1894">
        <v>1996</v>
      </c>
      <c r="B1894" t="s">
        <v>111</v>
      </c>
      <c r="C1894" t="s">
        <v>112</v>
      </c>
      <c r="D1894">
        <v>33</v>
      </c>
      <c r="E1894">
        <v>12</v>
      </c>
      <c r="F1894">
        <v>4</v>
      </c>
      <c r="G1894" t="s">
        <v>16</v>
      </c>
      <c r="H1894" t="s">
        <v>231</v>
      </c>
      <c r="I1894" t="str">
        <f t="shared" si="87"/>
        <v>Perot, Ross(L)</v>
      </c>
      <c r="J1894" t="s">
        <v>272</v>
      </c>
      <c r="K1894" t="b">
        <v>0</v>
      </c>
      <c r="L1894">
        <v>48387</v>
      </c>
      <c r="M1894">
        <v>496597</v>
      </c>
      <c r="N1894">
        <v>20171015</v>
      </c>
      <c r="O1894" t="s">
        <v>19</v>
      </c>
      <c r="P1894" t="str">
        <f>IF(VLOOKUP(A1894,'national-winners'!$A$2:$B$13,2,0)=H1894,"W","L")</f>
        <v>L</v>
      </c>
      <c r="Q1894">
        <f>MATCH(C1894,'state-winning-votes'!A:A,0)</f>
        <v>33</v>
      </c>
      <c r="R1894">
        <f>MATCH(A1894,'state-winning-votes'!$A$2:$L$2,0)</f>
        <v>7</v>
      </c>
      <c r="S1894" cm="1">
        <f t="array" ref="S1894">INDEX('state-winning-votes'!$A$1:$L$53,$Q1894,$R1894)</f>
        <v>246166</v>
      </c>
      <c r="T1894">
        <f>INDEX('state-winning-votes'!$A$1:$L$53,MATCH($C1894,'state-winning-votes'!$A:$A,0),MATCH($A1894,'state-winning-votes'!$A$2:$L$2,0))</f>
        <v>246166</v>
      </c>
      <c r="U1894" t="str">
        <f t="shared" si="88"/>
        <v>Clinton, Bill</v>
      </c>
      <c r="V1894" t="str">
        <f>_xlfn.XLOOKUP(INDEX('state-winning-votes'!$A$1:$L$53,MATCH($C1894,'state-winning-votes'!$A:$A,0),MATCH($A1894,'state-winning-votes'!$A$2:$L$2,0)),$L:$L,$H:$H)</f>
        <v>Clinton, Bill</v>
      </c>
      <c r="W1894" t="str">
        <f>VLOOKUP(A1894,'national-winners'!$A$2:$B$13,2,0)</f>
        <v>Clinton, Bill</v>
      </c>
      <c r="X1894" t="str">
        <f t="shared" si="89"/>
        <v xml:space="preserve"> Bill Clinton (W)</v>
      </c>
    </row>
    <row r="1895" spans="1:24" x14ac:dyDescent="0.25">
      <c r="A1895">
        <v>1996</v>
      </c>
      <c r="B1895" t="s">
        <v>111</v>
      </c>
      <c r="C1895" t="s">
        <v>112</v>
      </c>
      <c r="D1895">
        <v>33</v>
      </c>
      <c r="E1895">
        <v>12</v>
      </c>
      <c r="F1895">
        <v>4</v>
      </c>
      <c r="G1895" t="s">
        <v>16</v>
      </c>
      <c r="H1895" t="s">
        <v>271</v>
      </c>
      <c r="I1895" t="str">
        <f t="shared" si="87"/>
        <v>Browne, Harry(L)</v>
      </c>
      <c r="J1895" t="s">
        <v>29</v>
      </c>
      <c r="K1895" t="b">
        <v>0</v>
      </c>
      <c r="L1895">
        <v>4214</v>
      </c>
      <c r="M1895">
        <v>496597</v>
      </c>
      <c r="N1895">
        <v>20171015</v>
      </c>
      <c r="O1895" t="s">
        <v>19</v>
      </c>
      <c r="P1895" t="str">
        <f>IF(VLOOKUP(A1895,'national-winners'!$A$2:$B$13,2,0)=H1895,"W","L")</f>
        <v>L</v>
      </c>
      <c r="Q1895">
        <f>MATCH(C1895,'state-winning-votes'!A:A,0)</f>
        <v>33</v>
      </c>
      <c r="R1895">
        <f>MATCH(A1895,'state-winning-votes'!$A$2:$L$2,0)</f>
        <v>7</v>
      </c>
      <c r="S1895" cm="1">
        <f t="array" ref="S1895">INDEX('state-winning-votes'!$A$1:$L$53,$Q1895,$R1895)</f>
        <v>246166</v>
      </c>
      <c r="T1895">
        <f>INDEX('state-winning-votes'!$A$1:$L$53,MATCH($C1895,'state-winning-votes'!$A:$A,0),MATCH($A1895,'state-winning-votes'!$A$2:$L$2,0))</f>
        <v>246166</v>
      </c>
      <c r="U1895" t="str">
        <f t="shared" si="88"/>
        <v>Clinton, Bill</v>
      </c>
      <c r="V1895" t="str">
        <f>_xlfn.XLOOKUP(INDEX('state-winning-votes'!$A$1:$L$53,MATCH($C1895,'state-winning-votes'!$A:$A,0),MATCH($A1895,'state-winning-votes'!$A$2:$L$2,0)),$L:$L,$H:$H)</f>
        <v>Clinton, Bill</v>
      </c>
      <c r="W1895" t="str">
        <f>VLOOKUP(A1895,'national-winners'!$A$2:$B$13,2,0)</f>
        <v>Clinton, Bill</v>
      </c>
      <c r="X1895" t="str">
        <f t="shared" si="89"/>
        <v xml:space="preserve"> Bill Clinton (W)</v>
      </c>
    </row>
    <row r="1896" spans="1:24" x14ac:dyDescent="0.25">
      <c r="A1896">
        <v>1996</v>
      </c>
      <c r="B1896" t="s">
        <v>111</v>
      </c>
      <c r="C1896" t="s">
        <v>112</v>
      </c>
      <c r="D1896">
        <v>33</v>
      </c>
      <c r="E1896">
        <v>12</v>
      </c>
      <c r="F1896">
        <v>4</v>
      </c>
      <c r="G1896" t="s">
        <v>16</v>
      </c>
      <c r="H1896" t="s">
        <v>238</v>
      </c>
      <c r="I1896" t="str">
        <f t="shared" si="87"/>
        <v>Phillips, Howard(L)</v>
      </c>
      <c r="J1896" t="s">
        <v>275</v>
      </c>
      <c r="K1896" t="b">
        <v>0</v>
      </c>
      <c r="L1896">
        <v>1344</v>
      </c>
      <c r="M1896">
        <v>496597</v>
      </c>
      <c r="N1896">
        <v>20171015</v>
      </c>
      <c r="O1896" t="s">
        <v>19</v>
      </c>
      <c r="P1896" t="str">
        <f>IF(VLOOKUP(A1896,'national-winners'!$A$2:$B$13,2,0)=H1896,"W","L")</f>
        <v>L</v>
      </c>
      <c r="Q1896">
        <f>MATCH(C1896,'state-winning-votes'!A:A,0)</f>
        <v>33</v>
      </c>
      <c r="R1896">
        <f>MATCH(A1896,'state-winning-votes'!$A$2:$L$2,0)</f>
        <v>7</v>
      </c>
      <c r="S1896" cm="1">
        <f t="array" ref="S1896">INDEX('state-winning-votes'!$A$1:$L$53,$Q1896,$R1896)</f>
        <v>246166</v>
      </c>
      <c r="T1896">
        <f>INDEX('state-winning-votes'!$A$1:$L$53,MATCH($C1896,'state-winning-votes'!$A:$A,0),MATCH($A1896,'state-winning-votes'!$A$2:$L$2,0))</f>
        <v>246166</v>
      </c>
      <c r="U1896" t="str">
        <f t="shared" si="88"/>
        <v>Clinton, Bill</v>
      </c>
      <c r="V1896" t="str">
        <f>_xlfn.XLOOKUP(INDEX('state-winning-votes'!$A$1:$L$53,MATCH($C1896,'state-winning-votes'!$A:$A,0),MATCH($A1896,'state-winning-votes'!$A$2:$L$2,0)),$L:$L,$H:$H)</f>
        <v>Clinton, Bill</v>
      </c>
      <c r="W1896" t="str">
        <f>VLOOKUP(A1896,'national-winners'!$A$2:$B$13,2,0)</f>
        <v>Clinton, Bill</v>
      </c>
      <c r="X1896" t="str">
        <f t="shared" si="89"/>
        <v xml:space="preserve"> Bill Clinton (W)</v>
      </c>
    </row>
    <row r="1897" spans="1:24" x14ac:dyDescent="0.25">
      <c r="A1897">
        <v>1996</v>
      </c>
      <c r="B1897" t="s">
        <v>113</v>
      </c>
      <c r="C1897" t="s">
        <v>114</v>
      </c>
      <c r="D1897">
        <v>34</v>
      </c>
      <c r="E1897">
        <v>22</v>
      </c>
      <c r="F1897">
        <v>12</v>
      </c>
      <c r="G1897" t="s">
        <v>16</v>
      </c>
      <c r="H1897" t="s">
        <v>230</v>
      </c>
      <c r="I1897" t="str">
        <f t="shared" si="87"/>
        <v>Clinton, Bill(W)</v>
      </c>
      <c r="J1897" t="s">
        <v>18</v>
      </c>
      <c r="K1897" t="b">
        <v>0</v>
      </c>
      <c r="L1897">
        <v>1652361</v>
      </c>
      <c r="M1897">
        <v>3075860</v>
      </c>
      <c r="N1897">
        <v>20171015</v>
      </c>
      <c r="O1897" t="s">
        <v>19</v>
      </c>
      <c r="P1897" t="str">
        <f>IF(VLOOKUP(A1897,'national-winners'!$A$2:$B$13,2,0)=H1897,"W","L")</f>
        <v>W</v>
      </c>
      <c r="Q1897">
        <f>MATCH(C1897,'state-winning-votes'!A:A,0)</f>
        <v>34</v>
      </c>
      <c r="R1897">
        <f>MATCH(A1897,'state-winning-votes'!$A$2:$L$2,0)</f>
        <v>7</v>
      </c>
      <c r="S1897" cm="1">
        <f t="array" ref="S1897">INDEX('state-winning-votes'!$A$1:$L$53,$Q1897,$R1897)</f>
        <v>1652361</v>
      </c>
      <c r="T1897">
        <f>INDEX('state-winning-votes'!$A$1:$L$53,MATCH($C1897,'state-winning-votes'!$A:$A,0),MATCH($A1897,'state-winning-votes'!$A$2:$L$2,0))</f>
        <v>1652361</v>
      </c>
      <c r="U1897" t="str">
        <f t="shared" si="88"/>
        <v>Clinton, Bill</v>
      </c>
      <c r="V1897" t="str">
        <f>_xlfn.XLOOKUP(INDEX('state-winning-votes'!$A$1:$L$53,MATCH($C1897,'state-winning-votes'!$A:$A,0),MATCH($A1897,'state-winning-votes'!$A$2:$L$2,0)),$L:$L,$H:$H)</f>
        <v>Clinton, Bill</v>
      </c>
      <c r="W1897" t="str">
        <f>VLOOKUP(A1897,'national-winners'!$A$2:$B$13,2,0)</f>
        <v>Clinton, Bill</v>
      </c>
      <c r="X1897" t="str">
        <f t="shared" si="89"/>
        <v xml:space="preserve"> Bill Clinton (W)</v>
      </c>
    </row>
    <row r="1898" spans="1:24" x14ac:dyDescent="0.25">
      <c r="A1898">
        <v>1996</v>
      </c>
      <c r="B1898" t="s">
        <v>113</v>
      </c>
      <c r="C1898" t="s">
        <v>114</v>
      </c>
      <c r="D1898">
        <v>34</v>
      </c>
      <c r="E1898">
        <v>22</v>
      </c>
      <c r="F1898">
        <v>12</v>
      </c>
      <c r="G1898" t="s">
        <v>16</v>
      </c>
      <c r="H1898" t="s">
        <v>270</v>
      </c>
      <c r="I1898" t="str">
        <f t="shared" si="87"/>
        <v>Dole, Robert(L)</v>
      </c>
      <c r="J1898" t="s">
        <v>21</v>
      </c>
      <c r="K1898" t="b">
        <v>0</v>
      </c>
      <c r="L1898">
        <v>1103099</v>
      </c>
      <c r="M1898">
        <v>3075860</v>
      </c>
      <c r="N1898">
        <v>20171015</v>
      </c>
      <c r="O1898" t="s">
        <v>19</v>
      </c>
      <c r="P1898" t="str">
        <f>IF(VLOOKUP(A1898,'national-winners'!$A$2:$B$13,2,0)=H1898,"W","L")</f>
        <v>L</v>
      </c>
      <c r="Q1898">
        <f>MATCH(C1898,'state-winning-votes'!A:A,0)</f>
        <v>34</v>
      </c>
      <c r="R1898">
        <f>MATCH(A1898,'state-winning-votes'!$A$2:$L$2,0)</f>
        <v>7</v>
      </c>
      <c r="S1898" cm="1">
        <f t="array" ref="S1898">INDEX('state-winning-votes'!$A$1:$L$53,$Q1898,$R1898)</f>
        <v>1652361</v>
      </c>
      <c r="T1898">
        <f>INDEX('state-winning-votes'!$A$1:$L$53,MATCH($C1898,'state-winning-votes'!$A:$A,0),MATCH($A1898,'state-winning-votes'!$A$2:$L$2,0))</f>
        <v>1652361</v>
      </c>
      <c r="U1898" t="str">
        <f t="shared" si="88"/>
        <v>Clinton, Bill</v>
      </c>
      <c r="V1898" t="str">
        <f>_xlfn.XLOOKUP(INDEX('state-winning-votes'!$A$1:$L$53,MATCH($C1898,'state-winning-votes'!$A:$A,0),MATCH($A1898,'state-winning-votes'!$A$2:$L$2,0)),$L:$L,$H:$H)</f>
        <v>Clinton, Bill</v>
      </c>
      <c r="W1898" t="str">
        <f>VLOOKUP(A1898,'national-winners'!$A$2:$B$13,2,0)</f>
        <v>Clinton, Bill</v>
      </c>
      <c r="X1898" t="str">
        <f t="shared" si="89"/>
        <v xml:space="preserve"> Bill Clinton (W)</v>
      </c>
    </row>
    <row r="1899" spans="1:24" x14ac:dyDescent="0.25">
      <c r="A1899">
        <v>1996</v>
      </c>
      <c r="B1899" t="s">
        <v>113</v>
      </c>
      <c r="C1899" t="s">
        <v>114</v>
      </c>
      <c r="D1899">
        <v>34</v>
      </c>
      <c r="E1899">
        <v>22</v>
      </c>
      <c r="F1899">
        <v>12</v>
      </c>
      <c r="G1899" t="s">
        <v>16</v>
      </c>
      <c r="I1899" t="str">
        <f t="shared" si="87"/>
        <v>(L)</v>
      </c>
      <c r="J1899" t="s">
        <v>35</v>
      </c>
      <c r="K1899" t="b">
        <v>0</v>
      </c>
      <c r="L1899">
        <v>320400</v>
      </c>
      <c r="M1899">
        <v>3075860</v>
      </c>
      <c r="N1899">
        <v>20171015</v>
      </c>
      <c r="O1899" t="s">
        <v>19</v>
      </c>
      <c r="P1899" t="str">
        <f>IF(VLOOKUP(A1899,'national-winners'!$A$2:$B$13,2,0)=H1899,"W","L")</f>
        <v>L</v>
      </c>
      <c r="Q1899">
        <f>MATCH(C1899,'state-winning-votes'!A:A,0)</f>
        <v>34</v>
      </c>
      <c r="R1899">
        <f>MATCH(A1899,'state-winning-votes'!$A$2:$L$2,0)</f>
        <v>7</v>
      </c>
      <c r="S1899" cm="1">
        <f t="array" ref="S1899">INDEX('state-winning-votes'!$A$1:$L$53,$Q1899,$R1899)</f>
        <v>1652361</v>
      </c>
      <c r="T1899">
        <f>INDEX('state-winning-votes'!$A$1:$L$53,MATCH($C1899,'state-winning-votes'!$A:$A,0),MATCH($A1899,'state-winning-votes'!$A$2:$L$2,0))</f>
        <v>1652361</v>
      </c>
      <c r="U1899" t="str">
        <f t="shared" si="88"/>
        <v>Clinton, Bill</v>
      </c>
      <c r="V1899" t="str">
        <f>_xlfn.XLOOKUP(INDEX('state-winning-votes'!$A$1:$L$53,MATCH($C1899,'state-winning-votes'!$A:$A,0),MATCH($A1899,'state-winning-votes'!$A$2:$L$2,0)),$L:$L,$H:$H)</f>
        <v>Clinton, Bill</v>
      </c>
      <c r="W1899" t="str">
        <f>VLOOKUP(A1899,'national-winners'!$A$2:$B$13,2,0)</f>
        <v>Clinton, Bill</v>
      </c>
      <c r="X1899" t="str">
        <f t="shared" si="89"/>
        <v xml:space="preserve"> Bill Clinton (W)</v>
      </c>
    </row>
    <row r="1900" spans="1:24" x14ac:dyDescent="0.25">
      <c r="A1900">
        <v>1996</v>
      </c>
      <c r="B1900" t="s">
        <v>115</v>
      </c>
      <c r="C1900" t="s">
        <v>116</v>
      </c>
      <c r="D1900">
        <v>35</v>
      </c>
      <c r="E1900">
        <v>85</v>
      </c>
      <c r="F1900">
        <v>66</v>
      </c>
      <c r="G1900" t="s">
        <v>16</v>
      </c>
      <c r="H1900" t="s">
        <v>230</v>
      </c>
      <c r="I1900" t="str">
        <f t="shared" si="87"/>
        <v>Clinton, Bill(W)</v>
      </c>
      <c r="J1900" t="s">
        <v>18</v>
      </c>
      <c r="K1900" t="b">
        <v>0</v>
      </c>
      <c r="L1900">
        <v>273495</v>
      </c>
      <c r="M1900">
        <v>556074</v>
      </c>
      <c r="N1900">
        <v>20171015</v>
      </c>
      <c r="O1900" t="s">
        <v>19</v>
      </c>
      <c r="P1900" t="str">
        <f>IF(VLOOKUP(A1900,'national-winners'!$A$2:$B$13,2,0)=H1900,"W","L")</f>
        <v>W</v>
      </c>
      <c r="Q1900">
        <f>MATCH(C1900,'state-winning-votes'!A:A,0)</f>
        <v>35</v>
      </c>
      <c r="R1900">
        <f>MATCH(A1900,'state-winning-votes'!$A$2:$L$2,0)</f>
        <v>7</v>
      </c>
      <c r="S1900" cm="1">
        <f t="array" ref="S1900">INDEX('state-winning-votes'!$A$1:$L$53,$Q1900,$R1900)</f>
        <v>273495</v>
      </c>
      <c r="T1900">
        <f>INDEX('state-winning-votes'!$A$1:$L$53,MATCH($C1900,'state-winning-votes'!$A:$A,0),MATCH($A1900,'state-winning-votes'!$A$2:$L$2,0))</f>
        <v>273495</v>
      </c>
      <c r="U1900" t="str">
        <f t="shared" si="88"/>
        <v>Clinton, Bill</v>
      </c>
      <c r="V1900" t="str">
        <f>_xlfn.XLOOKUP(INDEX('state-winning-votes'!$A$1:$L$53,MATCH($C1900,'state-winning-votes'!$A:$A,0),MATCH($A1900,'state-winning-votes'!$A$2:$L$2,0)),$L:$L,$H:$H)</f>
        <v>Clinton, Bill</v>
      </c>
      <c r="W1900" t="str">
        <f>VLOOKUP(A1900,'national-winners'!$A$2:$B$13,2,0)</f>
        <v>Clinton, Bill</v>
      </c>
      <c r="X1900" t="str">
        <f t="shared" si="89"/>
        <v xml:space="preserve"> Bill Clinton (W)</v>
      </c>
    </row>
    <row r="1901" spans="1:24" x14ac:dyDescent="0.25">
      <c r="A1901">
        <v>1996</v>
      </c>
      <c r="B1901" t="s">
        <v>115</v>
      </c>
      <c r="C1901" t="s">
        <v>116</v>
      </c>
      <c r="D1901">
        <v>35</v>
      </c>
      <c r="E1901">
        <v>85</v>
      </c>
      <c r="F1901">
        <v>66</v>
      </c>
      <c r="G1901" t="s">
        <v>16</v>
      </c>
      <c r="H1901" t="s">
        <v>270</v>
      </c>
      <c r="I1901" t="str">
        <f t="shared" si="87"/>
        <v>Dole, Robert(L)</v>
      </c>
      <c r="J1901" t="s">
        <v>21</v>
      </c>
      <c r="K1901" t="b">
        <v>0</v>
      </c>
      <c r="L1901">
        <v>232751</v>
      </c>
      <c r="M1901">
        <v>556074</v>
      </c>
      <c r="N1901">
        <v>20171015</v>
      </c>
      <c r="O1901" t="s">
        <v>19</v>
      </c>
      <c r="P1901" t="str">
        <f>IF(VLOOKUP(A1901,'national-winners'!$A$2:$B$13,2,0)=H1901,"W","L")</f>
        <v>L</v>
      </c>
      <c r="Q1901">
        <f>MATCH(C1901,'state-winning-votes'!A:A,0)</f>
        <v>35</v>
      </c>
      <c r="R1901">
        <f>MATCH(A1901,'state-winning-votes'!$A$2:$L$2,0)</f>
        <v>7</v>
      </c>
      <c r="S1901" cm="1">
        <f t="array" ref="S1901">INDEX('state-winning-votes'!$A$1:$L$53,$Q1901,$R1901)</f>
        <v>273495</v>
      </c>
      <c r="T1901">
        <f>INDEX('state-winning-votes'!$A$1:$L$53,MATCH($C1901,'state-winning-votes'!$A:$A,0),MATCH($A1901,'state-winning-votes'!$A$2:$L$2,0))</f>
        <v>273495</v>
      </c>
      <c r="U1901" t="str">
        <f t="shared" si="88"/>
        <v>Clinton, Bill</v>
      </c>
      <c r="V1901" t="str">
        <f>_xlfn.XLOOKUP(INDEX('state-winning-votes'!$A$1:$L$53,MATCH($C1901,'state-winning-votes'!$A:$A,0),MATCH($A1901,'state-winning-votes'!$A$2:$L$2,0)),$L:$L,$H:$H)</f>
        <v>Clinton, Bill</v>
      </c>
      <c r="W1901" t="str">
        <f>VLOOKUP(A1901,'national-winners'!$A$2:$B$13,2,0)</f>
        <v>Clinton, Bill</v>
      </c>
      <c r="X1901" t="str">
        <f t="shared" si="89"/>
        <v xml:space="preserve"> Bill Clinton (W)</v>
      </c>
    </row>
    <row r="1902" spans="1:24" x14ac:dyDescent="0.25">
      <c r="A1902">
        <v>1996</v>
      </c>
      <c r="B1902" t="s">
        <v>115</v>
      </c>
      <c r="C1902" t="s">
        <v>116</v>
      </c>
      <c r="D1902">
        <v>35</v>
      </c>
      <c r="E1902">
        <v>85</v>
      </c>
      <c r="F1902">
        <v>66</v>
      </c>
      <c r="G1902" t="s">
        <v>16</v>
      </c>
      <c r="H1902" t="s">
        <v>231</v>
      </c>
      <c r="I1902" t="str">
        <f t="shared" si="87"/>
        <v>Perot, Ross(L)</v>
      </c>
      <c r="J1902" t="s">
        <v>272</v>
      </c>
      <c r="K1902" t="b">
        <v>0</v>
      </c>
      <c r="L1902">
        <v>32257</v>
      </c>
      <c r="M1902">
        <v>556074</v>
      </c>
      <c r="N1902">
        <v>20171015</v>
      </c>
      <c r="O1902" t="s">
        <v>19</v>
      </c>
      <c r="P1902" t="str">
        <f>IF(VLOOKUP(A1902,'national-winners'!$A$2:$B$13,2,0)=H1902,"W","L")</f>
        <v>L</v>
      </c>
      <c r="Q1902">
        <f>MATCH(C1902,'state-winning-votes'!A:A,0)</f>
        <v>35</v>
      </c>
      <c r="R1902">
        <f>MATCH(A1902,'state-winning-votes'!$A$2:$L$2,0)</f>
        <v>7</v>
      </c>
      <c r="S1902" cm="1">
        <f t="array" ref="S1902">INDEX('state-winning-votes'!$A$1:$L$53,$Q1902,$R1902)</f>
        <v>273495</v>
      </c>
      <c r="T1902">
        <f>INDEX('state-winning-votes'!$A$1:$L$53,MATCH($C1902,'state-winning-votes'!$A:$A,0),MATCH($A1902,'state-winning-votes'!$A$2:$L$2,0))</f>
        <v>273495</v>
      </c>
      <c r="U1902" t="str">
        <f t="shared" si="88"/>
        <v>Clinton, Bill</v>
      </c>
      <c r="V1902" t="str">
        <f>_xlfn.XLOOKUP(INDEX('state-winning-votes'!$A$1:$L$53,MATCH($C1902,'state-winning-votes'!$A:$A,0),MATCH($A1902,'state-winning-votes'!$A$2:$L$2,0)),$L:$L,$H:$H)</f>
        <v>Clinton, Bill</v>
      </c>
      <c r="W1902" t="str">
        <f>VLOOKUP(A1902,'national-winners'!$A$2:$B$13,2,0)</f>
        <v>Clinton, Bill</v>
      </c>
      <c r="X1902" t="str">
        <f t="shared" si="89"/>
        <v xml:space="preserve"> Bill Clinton (W)</v>
      </c>
    </row>
    <row r="1903" spans="1:24" x14ac:dyDescent="0.25">
      <c r="A1903">
        <v>1996</v>
      </c>
      <c r="B1903" t="s">
        <v>115</v>
      </c>
      <c r="C1903" t="s">
        <v>116</v>
      </c>
      <c r="D1903">
        <v>35</v>
      </c>
      <c r="E1903">
        <v>85</v>
      </c>
      <c r="F1903">
        <v>66</v>
      </c>
      <c r="G1903" t="s">
        <v>16</v>
      </c>
      <c r="H1903" t="s">
        <v>273</v>
      </c>
      <c r="I1903" t="str">
        <f t="shared" si="87"/>
        <v>Nader, Ralph(L)</v>
      </c>
      <c r="J1903" t="s">
        <v>274</v>
      </c>
      <c r="K1903" t="b">
        <v>0</v>
      </c>
      <c r="L1903">
        <v>13218</v>
      </c>
      <c r="M1903">
        <v>556074</v>
      </c>
      <c r="N1903">
        <v>20171015</v>
      </c>
      <c r="O1903" t="s">
        <v>19</v>
      </c>
      <c r="P1903" t="str">
        <f>IF(VLOOKUP(A1903,'national-winners'!$A$2:$B$13,2,0)=H1903,"W","L")</f>
        <v>L</v>
      </c>
      <c r="Q1903">
        <f>MATCH(C1903,'state-winning-votes'!A:A,0)</f>
        <v>35</v>
      </c>
      <c r="R1903">
        <f>MATCH(A1903,'state-winning-votes'!$A$2:$L$2,0)</f>
        <v>7</v>
      </c>
      <c r="S1903" cm="1">
        <f t="array" ref="S1903">INDEX('state-winning-votes'!$A$1:$L$53,$Q1903,$R1903)</f>
        <v>273495</v>
      </c>
      <c r="T1903">
        <f>INDEX('state-winning-votes'!$A$1:$L$53,MATCH($C1903,'state-winning-votes'!$A:$A,0),MATCH($A1903,'state-winning-votes'!$A$2:$L$2,0))</f>
        <v>273495</v>
      </c>
      <c r="U1903" t="str">
        <f t="shared" si="88"/>
        <v>Clinton, Bill</v>
      </c>
      <c r="V1903" t="str">
        <f>_xlfn.XLOOKUP(INDEX('state-winning-votes'!$A$1:$L$53,MATCH($C1903,'state-winning-votes'!$A:$A,0),MATCH($A1903,'state-winning-votes'!$A$2:$L$2,0)),$L:$L,$H:$H)</f>
        <v>Clinton, Bill</v>
      </c>
      <c r="W1903" t="str">
        <f>VLOOKUP(A1903,'national-winners'!$A$2:$B$13,2,0)</f>
        <v>Clinton, Bill</v>
      </c>
      <c r="X1903" t="str">
        <f t="shared" si="89"/>
        <v xml:space="preserve"> Bill Clinton (W)</v>
      </c>
    </row>
    <row r="1904" spans="1:24" x14ac:dyDescent="0.25">
      <c r="A1904">
        <v>1996</v>
      </c>
      <c r="B1904" t="s">
        <v>115</v>
      </c>
      <c r="C1904" t="s">
        <v>116</v>
      </c>
      <c r="D1904">
        <v>35</v>
      </c>
      <c r="E1904">
        <v>85</v>
      </c>
      <c r="F1904">
        <v>66</v>
      </c>
      <c r="G1904" t="s">
        <v>16</v>
      </c>
      <c r="H1904" t="s">
        <v>271</v>
      </c>
      <c r="I1904" t="str">
        <f t="shared" si="87"/>
        <v>Browne, Harry(L)</v>
      </c>
      <c r="J1904" t="s">
        <v>29</v>
      </c>
      <c r="K1904" t="b">
        <v>0</v>
      </c>
      <c r="L1904">
        <v>2996</v>
      </c>
      <c r="M1904">
        <v>556074</v>
      </c>
      <c r="N1904">
        <v>20171015</v>
      </c>
      <c r="O1904" t="s">
        <v>19</v>
      </c>
      <c r="P1904" t="str">
        <f>IF(VLOOKUP(A1904,'national-winners'!$A$2:$B$13,2,0)=H1904,"W","L")</f>
        <v>L</v>
      </c>
      <c r="Q1904">
        <f>MATCH(C1904,'state-winning-votes'!A:A,0)</f>
        <v>35</v>
      </c>
      <c r="R1904">
        <f>MATCH(A1904,'state-winning-votes'!$A$2:$L$2,0)</f>
        <v>7</v>
      </c>
      <c r="S1904" cm="1">
        <f t="array" ref="S1904">INDEX('state-winning-votes'!$A$1:$L$53,$Q1904,$R1904)</f>
        <v>273495</v>
      </c>
      <c r="T1904">
        <f>INDEX('state-winning-votes'!$A$1:$L$53,MATCH($C1904,'state-winning-votes'!$A:$A,0),MATCH($A1904,'state-winning-votes'!$A$2:$L$2,0))</f>
        <v>273495</v>
      </c>
      <c r="U1904" t="str">
        <f t="shared" si="88"/>
        <v>Clinton, Bill</v>
      </c>
      <c r="V1904" t="str">
        <f>_xlfn.XLOOKUP(INDEX('state-winning-votes'!$A$1:$L$53,MATCH($C1904,'state-winning-votes'!$A:$A,0),MATCH($A1904,'state-winning-votes'!$A$2:$L$2,0)),$L:$L,$H:$H)</f>
        <v>Clinton, Bill</v>
      </c>
      <c r="W1904" t="str">
        <f>VLOOKUP(A1904,'national-winners'!$A$2:$B$13,2,0)</f>
        <v>Clinton, Bill</v>
      </c>
      <c r="X1904" t="str">
        <f t="shared" si="89"/>
        <v xml:space="preserve"> Bill Clinton (W)</v>
      </c>
    </row>
    <row r="1905" spans="1:24" x14ac:dyDescent="0.25">
      <c r="A1905">
        <v>1996</v>
      </c>
      <c r="B1905" t="s">
        <v>115</v>
      </c>
      <c r="C1905" t="s">
        <v>116</v>
      </c>
      <c r="D1905">
        <v>35</v>
      </c>
      <c r="E1905">
        <v>85</v>
      </c>
      <c r="F1905">
        <v>66</v>
      </c>
      <c r="G1905" t="s">
        <v>16</v>
      </c>
      <c r="H1905" t="s">
        <v>238</v>
      </c>
      <c r="I1905" t="str">
        <f t="shared" si="87"/>
        <v>Phillips, Howard(L)</v>
      </c>
      <c r="J1905" t="s">
        <v>275</v>
      </c>
      <c r="K1905" t="b">
        <v>0</v>
      </c>
      <c r="L1905">
        <v>713</v>
      </c>
      <c r="M1905">
        <v>556074</v>
      </c>
      <c r="N1905">
        <v>20171015</v>
      </c>
      <c r="O1905" t="s">
        <v>19</v>
      </c>
      <c r="P1905" t="str">
        <f>IF(VLOOKUP(A1905,'national-winners'!$A$2:$B$13,2,0)=H1905,"W","L")</f>
        <v>L</v>
      </c>
      <c r="Q1905">
        <f>MATCH(C1905,'state-winning-votes'!A:A,0)</f>
        <v>35</v>
      </c>
      <c r="R1905">
        <f>MATCH(A1905,'state-winning-votes'!$A$2:$L$2,0)</f>
        <v>7</v>
      </c>
      <c r="S1905" cm="1">
        <f t="array" ref="S1905">INDEX('state-winning-votes'!$A$1:$L$53,$Q1905,$R1905)</f>
        <v>273495</v>
      </c>
      <c r="T1905">
        <f>INDEX('state-winning-votes'!$A$1:$L$53,MATCH($C1905,'state-winning-votes'!$A:$A,0),MATCH($A1905,'state-winning-votes'!$A$2:$L$2,0))</f>
        <v>273495</v>
      </c>
      <c r="U1905" t="str">
        <f t="shared" si="88"/>
        <v>Clinton, Bill</v>
      </c>
      <c r="V1905" t="str">
        <f>_xlfn.XLOOKUP(INDEX('state-winning-votes'!$A$1:$L$53,MATCH($C1905,'state-winning-votes'!$A:$A,0),MATCH($A1905,'state-winning-votes'!$A$2:$L$2,0)),$L:$L,$H:$H)</f>
        <v>Clinton, Bill</v>
      </c>
      <c r="W1905" t="str">
        <f>VLOOKUP(A1905,'national-winners'!$A$2:$B$13,2,0)</f>
        <v>Clinton, Bill</v>
      </c>
      <c r="X1905" t="str">
        <f t="shared" si="89"/>
        <v xml:space="preserve"> Bill Clinton (W)</v>
      </c>
    </row>
    <row r="1906" spans="1:24" x14ac:dyDescent="0.25">
      <c r="A1906">
        <v>1996</v>
      </c>
      <c r="B1906" t="s">
        <v>115</v>
      </c>
      <c r="C1906" t="s">
        <v>116</v>
      </c>
      <c r="D1906">
        <v>35</v>
      </c>
      <c r="E1906">
        <v>85</v>
      </c>
      <c r="F1906">
        <v>66</v>
      </c>
      <c r="G1906" t="s">
        <v>16</v>
      </c>
      <c r="H1906" t="s">
        <v>236</v>
      </c>
      <c r="I1906" t="str">
        <f t="shared" si="87"/>
        <v>Hagelin, John(L)</v>
      </c>
      <c r="J1906" t="s">
        <v>237</v>
      </c>
      <c r="K1906" t="b">
        <v>0</v>
      </c>
      <c r="L1906">
        <v>644</v>
      </c>
      <c r="M1906">
        <v>556074</v>
      </c>
      <c r="N1906">
        <v>20171015</v>
      </c>
      <c r="O1906" t="s">
        <v>19</v>
      </c>
      <c r="P1906" t="str">
        <f>IF(VLOOKUP(A1906,'national-winners'!$A$2:$B$13,2,0)=H1906,"W","L")</f>
        <v>L</v>
      </c>
      <c r="Q1906">
        <f>MATCH(C1906,'state-winning-votes'!A:A,0)</f>
        <v>35</v>
      </c>
      <c r="R1906">
        <f>MATCH(A1906,'state-winning-votes'!$A$2:$L$2,0)</f>
        <v>7</v>
      </c>
      <c r="S1906" cm="1">
        <f t="array" ref="S1906">INDEX('state-winning-votes'!$A$1:$L$53,$Q1906,$R1906)</f>
        <v>273495</v>
      </c>
      <c r="T1906">
        <f>INDEX('state-winning-votes'!$A$1:$L$53,MATCH($C1906,'state-winning-votes'!$A:$A,0),MATCH($A1906,'state-winning-votes'!$A$2:$L$2,0))</f>
        <v>273495</v>
      </c>
      <c r="U1906" t="str">
        <f t="shared" si="88"/>
        <v>Clinton, Bill</v>
      </c>
      <c r="V1906" t="str">
        <f>_xlfn.XLOOKUP(INDEX('state-winning-votes'!$A$1:$L$53,MATCH($C1906,'state-winning-votes'!$A:$A,0),MATCH($A1906,'state-winning-votes'!$A$2:$L$2,0)),$L:$L,$H:$H)</f>
        <v>Clinton, Bill</v>
      </c>
      <c r="W1906" t="str">
        <f>VLOOKUP(A1906,'national-winners'!$A$2:$B$13,2,0)</f>
        <v>Clinton, Bill</v>
      </c>
      <c r="X1906" t="str">
        <f t="shared" si="89"/>
        <v xml:space="preserve"> Bill Clinton (W)</v>
      </c>
    </row>
    <row r="1907" spans="1:24" x14ac:dyDescent="0.25">
      <c r="A1907">
        <v>1996</v>
      </c>
      <c r="B1907" t="s">
        <v>117</v>
      </c>
      <c r="C1907" t="s">
        <v>118</v>
      </c>
      <c r="D1907">
        <v>36</v>
      </c>
      <c r="E1907">
        <v>21</v>
      </c>
      <c r="F1907">
        <v>13</v>
      </c>
      <c r="G1907" t="s">
        <v>16</v>
      </c>
      <c r="H1907" t="s">
        <v>230</v>
      </c>
      <c r="I1907" t="str">
        <f t="shared" si="87"/>
        <v>Clinton, Bill(W)</v>
      </c>
      <c r="J1907" t="s">
        <v>18</v>
      </c>
      <c r="K1907" t="b">
        <v>0</v>
      </c>
      <c r="L1907">
        <v>3649630</v>
      </c>
      <c r="M1907">
        <v>6439129</v>
      </c>
      <c r="N1907">
        <v>20171015</v>
      </c>
      <c r="O1907" t="s">
        <v>19</v>
      </c>
      <c r="P1907" t="str">
        <f>IF(VLOOKUP(A1907,'national-winners'!$A$2:$B$13,2,0)=H1907,"W","L")</f>
        <v>W</v>
      </c>
      <c r="Q1907">
        <f>MATCH(C1907,'state-winning-votes'!A:A,0)</f>
        <v>37</v>
      </c>
      <c r="R1907">
        <f>MATCH(A1907,'state-winning-votes'!$A$2:$L$2,0)</f>
        <v>7</v>
      </c>
      <c r="S1907" cm="1">
        <f t="array" ref="S1907">INDEX('state-winning-votes'!$A$1:$L$53,$Q1907,$R1907)</f>
        <v>3649630</v>
      </c>
      <c r="T1907">
        <f>INDEX('state-winning-votes'!$A$1:$L$53,MATCH($C1907,'state-winning-votes'!$A:$A,0),MATCH($A1907,'state-winning-votes'!$A$2:$L$2,0))</f>
        <v>3649630</v>
      </c>
      <c r="U1907" t="str">
        <f t="shared" si="88"/>
        <v>Clinton, Bill</v>
      </c>
      <c r="V1907" t="str">
        <f>_xlfn.XLOOKUP(INDEX('state-winning-votes'!$A$1:$L$53,MATCH($C1907,'state-winning-votes'!$A:$A,0),MATCH($A1907,'state-winning-votes'!$A$2:$L$2,0)),$L:$L,$H:$H)</f>
        <v>Clinton, Bill</v>
      </c>
      <c r="W1907" t="str">
        <f>VLOOKUP(A1907,'national-winners'!$A$2:$B$13,2,0)</f>
        <v>Clinton, Bill</v>
      </c>
      <c r="X1907" t="str">
        <f t="shared" si="89"/>
        <v xml:space="preserve"> Bill Clinton (W)</v>
      </c>
    </row>
    <row r="1908" spans="1:24" x14ac:dyDescent="0.25">
      <c r="A1908">
        <v>1996</v>
      </c>
      <c r="B1908" t="s">
        <v>117</v>
      </c>
      <c r="C1908" t="s">
        <v>118</v>
      </c>
      <c r="D1908">
        <v>36</v>
      </c>
      <c r="E1908">
        <v>21</v>
      </c>
      <c r="F1908">
        <v>13</v>
      </c>
      <c r="G1908" t="s">
        <v>16</v>
      </c>
      <c r="H1908" t="s">
        <v>270</v>
      </c>
      <c r="I1908" t="str">
        <f t="shared" si="87"/>
        <v>Dole, Robert(L)</v>
      </c>
      <c r="J1908" t="s">
        <v>21</v>
      </c>
      <c r="K1908" t="b">
        <v>0</v>
      </c>
      <c r="L1908">
        <v>1738707</v>
      </c>
      <c r="M1908">
        <v>6439129</v>
      </c>
      <c r="N1908">
        <v>20171015</v>
      </c>
      <c r="O1908" t="s">
        <v>19</v>
      </c>
      <c r="P1908" t="str">
        <f>IF(VLOOKUP(A1908,'national-winners'!$A$2:$B$13,2,0)=H1908,"W","L")</f>
        <v>L</v>
      </c>
      <c r="Q1908">
        <f>MATCH(C1908,'state-winning-votes'!A:A,0)</f>
        <v>37</v>
      </c>
      <c r="R1908">
        <f>MATCH(A1908,'state-winning-votes'!$A$2:$L$2,0)</f>
        <v>7</v>
      </c>
      <c r="S1908" cm="1">
        <f t="array" ref="S1908">INDEX('state-winning-votes'!$A$1:$L$53,$Q1908,$R1908)</f>
        <v>3649630</v>
      </c>
      <c r="T1908">
        <f>INDEX('state-winning-votes'!$A$1:$L$53,MATCH($C1908,'state-winning-votes'!$A:$A,0),MATCH($A1908,'state-winning-votes'!$A$2:$L$2,0))</f>
        <v>3649630</v>
      </c>
      <c r="U1908" t="str">
        <f t="shared" si="88"/>
        <v>Clinton, Bill</v>
      </c>
      <c r="V1908" t="str">
        <f>_xlfn.XLOOKUP(INDEX('state-winning-votes'!$A$1:$L$53,MATCH($C1908,'state-winning-votes'!$A:$A,0),MATCH($A1908,'state-winning-votes'!$A$2:$L$2,0)),$L:$L,$H:$H)</f>
        <v>Clinton, Bill</v>
      </c>
      <c r="W1908" t="str">
        <f>VLOOKUP(A1908,'national-winners'!$A$2:$B$13,2,0)</f>
        <v>Clinton, Bill</v>
      </c>
      <c r="X1908" t="str">
        <f t="shared" si="89"/>
        <v xml:space="preserve"> Bill Clinton (W)</v>
      </c>
    </row>
    <row r="1909" spans="1:24" x14ac:dyDescent="0.25">
      <c r="A1909">
        <v>1996</v>
      </c>
      <c r="B1909" t="s">
        <v>117</v>
      </c>
      <c r="C1909" t="s">
        <v>118</v>
      </c>
      <c r="D1909">
        <v>36</v>
      </c>
      <c r="E1909">
        <v>21</v>
      </c>
      <c r="F1909">
        <v>13</v>
      </c>
      <c r="G1909" t="s">
        <v>16</v>
      </c>
      <c r="H1909" t="s">
        <v>231</v>
      </c>
      <c r="I1909" t="str">
        <f t="shared" si="87"/>
        <v>Perot, Ross(L)</v>
      </c>
      <c r="J1909" t="s">
        <v>292</v>
      </c>
      <c r="K1909" t="b">
        <v>0</v>
      </c>
      <c r="L1909">
        <v>503458</v>
      </c>
      <c r="M1909">
        <v>6439129</v>
      </c>
      <c r="N1909">
        <v>20171015</v>
      </c>
      <c r="O1909" t="s">
        <v>19</v>
      </c>
      <c r="P1909" t="str">
        <f>IF(VLOOKUP(A1909,'national-winners'!$A$2:$B$13,2,0)=H1909,"W","L")</f>
        <v>L</v>
      </c>
      <c r="Q1909">
        <f>MATCH(C1909,'state-winning-votes'!A:A,0)</f>
        <v>37</v>
      </c>
      <c r="R1909">
        <f>MATCH(A1909,'state-winning-votes'!$A$2:$L$2,0)</f>
        <v>7</v>
      </c>
      <c r="S1909" cm="1">
        <f t="array" ref="S1909">INDEX('state-winning-votes'!$A$1:$L$53,$Q1909,$R1909)</f>
        <v>3649630</v>
      </c>
      <c r="T1909">
        <f>INDEX('state-winning-votes'!$A$1:$L$53,MATCH($C1909,'state-winning-votes'!$A:$A,0),MATCH($A1909,'state-winning-votes'!$A$2:$L$2,0))</f>
        <v>3649630</v>
      </c>
      <c r="U1909" t="str">
        <f t="shared" si="88"/>
        <v>Clinton, Bill</v>
      </c>
      <c r="V1909" t="str">
        <f>_xlfn.XLOOKUP(INDEX('state-winning-votes'!$A$1:$L$53,MATCH($C1909,'state-winning-votes'!$A:$A,0),MATCH($A1909,'state-winning-votes'!$A$2:$L$2,0)),$L:$L,$H:$H)</f>
        <v>Clinton, Bill</v>
      </c>
      <c r="W1909" t="str">
        <f>VLOOKUP(A1909,'national-winners'!$A$2:$B$13,2,0)</f>
        <v>Clinton, Bill</v>
      </c>
      <c r="X1909" t="str">
        <f t="shared" si="89"/>
        <v xml:space="preserve"> Bill Clinton (W)</v>
      </c>
    </row>
    <row r="1910" spans="1:24" x14ac:dyDescent="0.25">
      <c r="A1910">
        <v>1996</v>
      </c>
      <c r="B1910" t="s">
        <v>117</v>
      </c>
      <c r="C1910" t="s">
        <v>118</v>
      </c>
      <c r="D1910">
        <v>36</v>
      </c>
      <c r="E1910">
        <v>21</v>
      </c>
      <c r="F1910">
        <v>13</v>
      </c>
      <c r="G1910" t="s">
        <v>16</v>
      </c>
      <c r="H1910" t="s">
        <v>270</v>
      </c>
      <c r="I1910" t="str">
        <f t="shared" si="87"/>
        <v>Dole, Robert(L)</v>
      </c>
      <c r="J1910" t="s">
        <v>80</v>
      </c>
      <c r="K1910" t="b">
        <v>0</v>
      </c>
      <c r="L1910">
        <v>183392</v>
      </c>
      <c r="M1910">
        <v>6439129</v>
      </c>
      <c r="N1910">
        <v>20171015</v>
      </c>
      <c r="O1910" t="s">
        <v>19</v>
      </c>
      <c r="P1910" t="str">
        <f>IF(VLOOKUP(A1910,'national-winners'!$A$2:$B$13,2,0)=H1910,"W","L")</f>
        <v>L</v>
      </c>
      <c r="Q1910">
        <f>MATCH(C1910,'state-winning-votes'!A:A,0)</f>
        <v>37</v>
      </c>
      <c r="R1910">
        <f>MATCH(A1910,'state-winning-votes'!$A$2:$L$2,0)</f>
        <v>7</v>
      </c>
      <c r="S1910" cm="1">
        <f t="array" ref="S1910">INDEX('state-winning-votes'!$A$1:$L$53,$Q1910,$R1910)</f>
        <v>3649630</v>
      </c>
      <c r="T1910">
        <f>INDEX('state-winning-votes'!$A$1:$L$53,MATCH($C1910,'state-winning-votes'!$A:$A,0),MATCH($A1910,'state-winning-votes'!$A$2:$L$2,0))</f>
        <v>3649630</v>
      </c>
      <c r="U1910" t="str">
        <f t="shared" si="88"/>
        <v>Clinton, Bill</v>
      </c>
      <c r="V1910" t="str">
        <f>_xlfn.XLOOKUP(INDEX('state-winning-votes'!$A$1:$L$53,MATCH($C1910,'state-winning-votes'!$A:$A,0),MATCH($A1910,'state-winning-votes'!$A$2:$L$2,0)),$L:$L,$H:$H)</f>
        <v>Clinton, Bill</v>
      </c>
      <c r="W1910" t="str">
        <f>VLOOKUP(A1910,'national-winners'!$A$2:$B$13,2,0)</f>
        <v>Clinton, Bill</v>
      </c>
      <c r="X1910" t="str">
        <f t="shared" si="89"/>
        <v xml:space="preserve"> Bill Clinton (W)</v>
      </c>
    </row>
    <row r="1911" spans="1:24" x14ac:dyDescent="0.25">
      <c r="A1911">
        <v>1996</v>
      </c>
      <c r="B1911" t="s">
        <v>117</v>
      </c>
      <c r="C1911" t="s">
        <v>118</v>
      </c>
      <c r="D1911">
        <v>36</v>
      </c>
      <c r="E1911">
        <v>21</v>
      </c>
      <c r="F1911">
        <v>13</v>
      </c>
      <c r="G1911" t="s">
        <v>16</v>
      </c>
      <c r="H1911" t="s">
        <v>246</v>
      </c>
      <c r="I1911" t="str">
        <f t="shared" si="87"/>
        <v>Blank Vote/Scattering(L)</v>
      </c>
      <c r="K1911" t="b">
        <v>0</v>
      </c>
      <c r="L1911">
        <v>123000</v>
      </c>
      <c r="M1911">
        <v>6439129</v>
      </c>
      <c r="N1911">
        <v>20171015</v>
      </c>
      <c r="O1911" t="s">
        <v>19</v>
      </c>
      <c r="P1911" t="str">
        <f>IF(VLOOKUP(A1911,'national-winners'!$A$2:$B$13,2,0)=H1911,"W","L")</f>
        <v>L</v>
      </c>
      <c r="Q1911">
        <f>MATCH(C1911,'state-winning-votes'!A:A,0)</f>
        <v>37</v>
      </c>
      <c r="R1911">
        <f>MATCH(A1911,'state-winning-votes'!$A$2:$L$2,0)</f>
        <v>7</v>
      </c>
      <c r="S1911" cm="1">
        <f t="array" ref="S1911">INDEX('state-winning-votes'!$A$1:$L$53,$Q1911,$R1911)</f>
        <v>3649630</v>
      </c>
      <c r="T1911">
        <f>INDEX('state-winning-votes'!$A$1:$L$53,MATCH($C1911,'state-winning-votes'!$A:$A,0),MATCH($A1911,'state-winning-votes'!$A$2:$L$2,0))</f>
        <v>3649630</v>
      </c>
      <c r="U1911" t="str">
        <f t="shared" si="88"/>
        <v>Clinton, Bill</v>
      </c>
      <c r="V1911" t="str">
        <f>_xlfn.XLOOKUP(INDEX('state-winning-votes'!$A$1:$L$53,MATCH($C1911,'state-winning-votes'!$A:$A,0),MATCH($A1911,'state-winning-votes'!$A$2:$L$2,0)),$L:$L,$H:$H)</f>
        <v>Clinton, Bill</v>
      </c>
      <c r="W1911" t="str">
        <f>VLOOKUP(A1911,'national-winners'!$A$2:$B$13,2,0)</f>
        <v>Clinton, Bill</v>
      </c>
      <c r="X1911" t="str">
        <f t="shared" si="89"/>
        <v xml:space="preserve"> Bill Clinton (W)</v>
      </c>
    </row>
    <row r="1912" spans="1:24" x14ac:dyDescent="0.25">
      <c r="A1912">
        <v>1996</v>
      </c>
      <c r="B1912" t="s">
        <v>117</v>
      </c>
      <c r="C1912" t="s">
        <v>118</v>
      </c>
      <c r="D1912">
        <v>36</v>
      </c>
      <c r="E1912">
        <v>21</v>
      </c>
      <c r="F1912">
        <v>13</v>
      </c>
      <c r="G1912" t="s">
        <v>16</v>
      </c>
      <c r="H1912" t="s">
        <v>230</v>
      </c>
      <c r="I1912" t="str">
        <f t="shared" si="87"/>
        <v>Clinton, Bill(W)</v>
      </c>
      <c r="J1912" t="s">
        <v>119</v>
      </c>
      <c r="K1912" t="b">
        <v>0</v>
      </c>
      <c r="L1912">
        <v>106547</v>
      </c>
      <c r="M1912">
        <v>6439129</v>
      </c>
      <c r="N1912">
        <v>20171015</v>
      </c>
      <c r="O1912" t="s">
        <v>19</v>
      </c>
      <c r="P1912" t="str">
        <f>IF(VLOOKUP(A1912,'national-winners'!$A$2:$B$13,2,0)=H1912,"W","L")</f>
        <v>W</v>
      </c>
      <c r="Q1912">
        <f>MATCH(C1912,'state-winning-votes'!A:A,0)</f>
        <v>37</v>
      </c>
      <c r="R1912">
        <f>MATCH(A1912,'state-winning-votes'!$A$2:$L$2,0)</f>
        <v>7</v>
      </c>
      <c r="S1912" cm="1">
        <f t="array" ref="S1912">INDEX('state-winning-votes'!$A$1:$L$53,$Q1912,$R1912)</f>
        <v>3649630</v>
      </c>
      <c r="T1912">
        <f>INDEX('state-winning-votes'!$A$1:$L$53,MATCH($C1912,'state-winning-votes'!$A:$A,0),MATCH($A1912,'state-winning-votes'!$A$2:$L$2,0))</f>
        <v>3649630</v>
      </c>
      <c r="U1912" t="str">
        <f t="shared" si="88"/>
        <v>Clinton, Bill</v>
      </c>
      <c r="V1912" t="str">
        <f>_xlfn.XLOOKUP(INDEX('state-winning-votes'!$A$1:$L$53,MATCH($C1912,'state-winning-votes'!$A:$A,0),MATCH($A1912,'state-winning-votes'!$A$2:$L$2,0)),$L:$L,$H:$H)</f>
        <v>Clinton, Bill</v>
      </c>
      <c r="W1912" t="str">
        <f>VLOOKUP(A1912,'national-winners'!$A$2:$B$13,2,0)</f>
        <v>Clinton, Bill</v>
      </c>
      <c r="X1912" t="str">
        <f t="shared" si="89"/>
        <v xml:space="preserve"> Bill Clinton (W)</v>
      </c>
    </row>
    <row r="1913" spans="1:24" x14ac:dyDescent="0.25">
      <c r="A1913">
        <v>1996</v>
      </c>
      <c r="B1913" t="s">
        <v>117</v>
      </c>
      <c r="C1913" t="s">
        <v>118</v>
      </c>
      <c r="D1913">
        <v>36</v>
      </c>
      <c r="E1913">
        <v>21</v>
      </c>
      <c r="F1913">
        <v>13</v>
      </c>
      <c r="G1913" t="s">
        <v>16</v>
      </c>
      <c r="H1913" t="s">
        <v>273</v>
      </c>
      <c r="I1913" t="str">
        <f t="shared" si="87"/>
        <v>Nader, Ralph(L)</v>
      </c>
      <c r="J1913" t="s">
        <v>274</v>
      </c>
      <c r="K1913" t="b">
        <v>0</v>
      </c>
      <c r="L1913">
        <v>75956</v>
      </c>
      <c r="M1913">
        <v>6439129</v>
      </c>
      <c r="N1913">
        <v>20171015</v>
      </c>
      <c r="O1913" t="s">
        <v>19</v>
      </c>
      <c r="P1913" t="str">
        <f>IF(VLOOKUP(A1913,'national-winners'!$A$2:$B$13,2,0)=H1913,"W","L")</f>
        <v>L</v>
      </c>
      <c r="Q1913">
        <f>MATCH(C1913,'state-winning-votes'!A:A,0)</f>
        <v>37</v>
      </c>
      <c r="R1913">
        <f>MATCH(A1913,'state-winning-votes'!$A$2:$L$2,0)</f>
        <v>7</v>
      </c>
      <c r="S1913" cm="1">
        <f t="array" ref="S1913">INDEX('state-winning-votes'!$A$1:$L$53,$Q1913,$R1913)</f>
        <v>3649630</v>
      </c>
      <c r="T1913">
        <f>INDEX('state-winning-votes'!$A$1:$L$53,MATCH($C1913,'state-winning-votes'!$A:$A,0),MATCH($A1913,'state-winning-votes'!$A$2:$L$2,0))</f>
        <v>3649630</v>
      </c>
      <c r="U1913" t="str">
        <f t="shared" si="88"/>
        <v>Clinton, Bill</v>
      </c>
      <c r="V1913" t="str">
        <f>_xlfn.XLOOKUP(INDEX('state-winning-votes'!$A$1:$L$53,MATCH($C1913,'state-winning-votes'!$A:$A,0),MATCH($A1913,'state-winning-votes'!$A$2:$L$2,0)),$L:$L,$H:$H)</f>
        <v>Clinton, Bill</v>
      </c>
      <c r="W1913" t="str">
        <f>VLOOKUP(A1913,'national-winners'!$A$2:$B$13,2,0)</f>
        <v>Clinton, Bill</v>
      </c>
      <c r="X1913" t="str">
        <f t="shared" si="89"/>
        <v xml:space="preserve"> Bill Clinton (W)</v>
      </c>
    </row>
    <row r="1914" spans="1:24" x14ac:dyDescent="0.25">
      <c r="A1914">
        <v>1996</v>
      </c>
      <c r="B1914" t="s">
        <v>117</v>
      </c>
      <c r="C1914" t="s">
        <v>118</v>
      </c>
      <c r="D1914">
        <v>36</v>
      </c>
      <c r="E1914">
        <v>21</v>
      </c>
      <c r="F1914">
        <v>13</v>
      </c>
      <c r="G1914" t="s">
        <v>16</v>
      </c>
      <c r="H1914" t="s">
        <v>238</v>
      </c>
      <c r="I1914" t="str">
        <f t="shared" si="87"/>
        <v>Phillips, Howard(L)</v>
      </c>
      <c r="J1914" t="s">
        <v>180</v>
      </c>
      <c r="K1914" t="b">
        <v>0</v>
      </c>
      <c r="L1914">
        <v>23580</v>
      </c>
      <c r="M1914">
        <v>6439129</v>
      </c>
      <c r="N1914">
        <v>20171015</v>
      </c>
      <c r="O1914" t="s">
        <v>19</v>
      </c>
      <c r="P1914" t="str">
        <f>IF(VLOOKUP(A1914,'national-winners'!$A$2:$B$13,2,0)=H1914,"W","L")</f>
        <v>L</v>
      </c>
      <c r="Q1914">
        <f>MATCH(C1914,'state-winning-votes'!A:A,0)</f>
        <v>37</v>
      </c>
      <c r="R1914">
        <f>MATCH(A1914,'state-winning-votes'!$A$2:$L$2,0)</f>
        <v>7</v>
      </c>
      <c r="S1914" cm="1">
        <f t="array" ref="S1914">INDEX('state-winning-votes'!$A$1:$L$53,$Q1914,$R1914)</f>
        <v>3649630</v>
      </c>
      <c r="T1914">
        <f>INDEX('state-winning-votes'!$A$1:$L$53,MATCH($C1914,'state-winning-votes'!$A:$A,0),MATCH($A1914,'state-winning-votes'!$A$2:$L$2,0))</f>
        <v>3649630</v>
      </c>
      <c r="U1914" t="str">
        <f t="shared" si="88"/>
        <v>Clinton, Bill</v>
      </c>
      <c r="V1914" t="str">
        <f>_xlfn.XLOOKUP(INDEX('state-winning-votes'!$A$1:$L$53,MATCH($C1914,'state-winning-votes'!$A:$A,0),MATCH($A1914,'state-winning-votes'!$A$2:$L$2,0)),$L:$L,$H:$H)</f>
        <v>Clinton, Bill</v>
      </c>
      <c r="W1914" t="str">
        <f>VLOOKUP(A1914,'national-winners'!$A$2:$B$13,2,0)</f>
        <v>Clinton, Bill</v>
      </c>
      <c r="X1914" t="str">
        <f t="shared" si="89"/>
        <v xml:space="preserve"> Bill Clinton (W)</v>
      </c>
    </row>
    <row r="1915" spans="1:24" x14ac:dyDescent="0.25">
      <c r="A1915">
        <v>1996</v>
      </c>
      <c r="B1915" t="s">
        <v>117</v>
      </c>
      <c r="C1915" t="s">
        <v>118</v>
      </c>
      <c r="D1915">
        <v>36</v>
      </c>
      <c r="E1915">
        <v>21</v>
      </c>
      <c r="F1915">
        <v>13</v>
      </c>
      <c r="G1915" t="s">
        <v>16</v>
      </c>
      <c r="H1915" t="s">
        <v>271</v>
      </c>
      <c r="I1915" t="str">
        <f t="shared" si="87"/>
        <v>Browne, Harry(L)</v>
      </c>
      <c r="J1915" t="s">
        <v>29</v>
      </c>
      <c r="K1915" t="b">
        <v>0</v>
      </c>
      <c r="L1915">
        <v>12220</v>
      </c>
      <c r="M1915">
        <v>6439129</v>
      </c>
      <c r="N1915">
        <v>20171015</v>
      </c>
      <c r="O1915" t="s">
        <v>19</v>
      </c>
      <c r="P1915" t="str">
        <f>IF(VLOOKUP(A1915,'national-winners'!$A$2:$B$13,2,0)=H1915,"W","L")</f>
        <v>L</v>
      </c>
      <c r="Q1915">
        <f>MATCH(C1915,'state-winning-votes'!A:A,0)</f>
        <v>37</v>
      </c>
      <c r="R1915">
        <f>MATCH(A1915,'state-winning-votes'!$A$2:$L$2,0)</f>
        <v>7</v>
      </c>
      <c r="S1915" cm="1">
        <f t="array" ref="S1915">INDEX('state-winning-votes'!$A$1:$L$53,$Q1915,$R1915)</f>
        <v>3649630</v>
      </c>
      <c r="T1915">
        <f>INDEX('state-winning-votes'!$A$1:$L$53,MATCH($C1915,'state-winning-votes'!$A:$A,0),MATCH($A1915,'state-winning-votes'!$A$2:$L$2,0))</f>
        <v>3649630</v>
      </c>
      <c r="U1915" t="str">
        <f t="shared" si="88"/>
        <v>Clinton, Bill</v>
      </c>
      <c r="V1915" t="str">
        <f>_xlfn.XLOOKUP(INDEX('state-winning-votes'!$A$1:$L$53,MATCH($C1915,'state-winning-votes'!$A:$A,0),MATCH($A1915,'state-winning-votes'!$A$2:$L$2,0)),$L:$L,$H:$H)</f>
        <v>Clinton, Bill</v>
      </c>
      <c r="W1915" t="str">
        <f>VLOOKUP(A1915,'national-winners'!$A$2:$B$13,2,0)</f>
        <v>Clinton, Bill</v>
      </c>
      <c r="X1915" t="str">
        <f t="shared" si="89"/>
        <v xml:space="preserve"> Bill Clinton (W)</v>
      </c>
    </row>
    <row r="1916" spans="1:24" x14ac:dyDescent="0.25">
      <c r="A1916">
        <v>1996</v>
      </c>
      <c r="B1916" t="s">
        <v>117</v>
      </c>
      <c r="C1916" t="s">
        <v>118</v>
      </c>
      <c r="D1916">
        <v>36</v>
      </c>
      <c r="E1916">
        <v>21</v>
      </c>
      <c r="F1916">
        <v>13</v>
      </c>
      <c r="G1916" t="s">
        <v>16</v>
      </c>
      <c r="H1916" t="s">
        <v>270</v>
      </c>
      <c r="I1916" t="str">
        <f t="shared" si="87"/>
        <v>Dole, Robert(L)</v>
      </c>
      <c r="J1916" t="s">
        <v>293</v>
      </c>
      <c r="K1916" t="b">
        <v>0</v>
      </c>
      <c r="L1916">
        <v>11393</v>
      </c>
      <c r="M1916">
        <v>6439129</v>
      </c>
      <c r="N1916">
        <v>20171015</v>
      </c>
      <c r="O1916" t="s">
        <v>19</v>
      </c>
      <c r="P1916" t="str">
        <f>IF(VLOOKUP(A1916,'national-winners'!$A$2:$B$13,2,0)=H1916,"W","L")</f>
        <v>L</v>
      </c>
      <c r="Q1916">
        <f>MATCH(C1916,'state-winning-votes'!A:A,0)</f>
        <v>37</v>
      </c>
      <c r="R1916">
        <f>MATCH(A1916,'state-winning-votes'!$A$2:$L$2,0)</f>
        <v>7</v>
      </c>
      <c r="S1916" cm="1">
        <f t="array" ref="S1916">INDEX('state-winning-votes'!$A$1:$L$53,$Q1916,$R1916)</f>
        <v>3649630</v>
      </c>
      <c r="T1916">
        <f>INDEX('state-winning-votes'!$A$1:$L$53,MATCH($C1916,'state-winning-votes'!$A:$A,0),MATCH($A1916,'state-winning-votes'!$A$2:$L$2,0))</f>
        <v>3649630</v>
      </c>
      <c r="U1916" t="str">
        <f t="shared" si="88"/>
        <v>Clinton, Bill</v>
      </c>
      <c r="V1916" t="str">
        <f>_xlfn.XLOOKUP(INDEX('state-winning-votes'!$A$1:$L$53,MATCH($C1916,'state-winning-votes'!$A:$A,0),MATCH($A1916,'state-winning-votes'!$A$2:$L$2,0)),$L:$L,$H:$H)</f>
        <v>Clinton, Bill</v>
      </c>
      <c r="W1916" t="str">
        <f>VLOOKUP(A1916,'national-winners'!$A$2:$B$13,2,0)</f>
        <v>Clinton, Bill</v>
      </c>
      <c r="X1916" t="str">
        <f t="shared" si="89"/>
        <v xml:space="preserve"> Bill Clinton (W)</v>
      </c>
    </row>
    <row r="1917" spans="1:24" x14ac:dyDescent="0.25">
      <c r="A1917">
        <v>1996</v>
      </c>
      <c r="B1917" t="s">
        <v>117</v>
      </c>
      <c r="C1917" t="s">
        <v>118</v>
      </c>
      <c r="D1917">
        <v>36</v>
      </c>
      <c r="E1917">
        <v>21</v>
      </c>
      <c r="F1917">
        <v>13</v>
      </c>
      <c r="G1917" t="s">
        <v>16</v>
      </c>
      <c r="H1917" t="s">
        <v>236</v>
      </c>
      <c r="I1917" t="str">
        <f t="shared" si="87"/>
        <v>Hagelin, John(L)</v>
      </c>
      <c r="J1917" t="s">
        <v>237</v>
      </c>
      <c r="K1917" t="b">
        <v>0</v>
      </c>
      <c r="L1917">
        <v>5011</v>
      </c>
      <c r="M1917">
        <v>6439129</v>
      </c>
      <c r="N1917">
        <v>20171015</v>
      </c>
      <c r="O1917" t="s">
        <v>19</v>
      </c>
      <c r="P1917" t="str">
        <f>IF(VLOOKUP(A1917,'national-winners'!$A$2:$B$13,2,0)=H1917,"W","L")</f>
        <v>L</v>
      </c>
      <c r="Q1917">
        <f>MATCH(C1917,'state-winning-votes'!A:A,0)</f>
        <v>37</v>
      </c>
      <c r="R1917">
        <f>MATCH(A1917,'state-winning-votes'!$A$2:$L$2,0)</f>
        <v>7</v>
      </c>
      <c r="S1917" cm="1">
        <f t="array" ref="S1917">INDEX('state-winning-votes'!$A$1:$L$53,$Q1917,$R1917)</f>
        <v>3649630</v>
      </c>
      <c r="T1917">
        <f>INDEX('state-winning-votes'!$A$1:$L$53,MATCH($C1917,'state-winning-votes'!$A:$A,0),MATCH($A1917,'state-winning-votes'!$A$2:$L$2,0))</f>
        <v>3649630</v>
      </c>
      <c r="U1917" t="str">
        <f t="shared" si="88"/>
        <v>Clinton, Bill</v>
      </c>
      <c r="V1917" t="str">
        <f>_xlfn.XLOOKUP(INDEX('state-winning-votes'!$A$1:$L$53,MATCH($C1917,'state-winning-votes'!$A:$A,0),MATCH($A1917,'state-winning-votes'!$A$2:$L$2,0)),$L:$L,$H:$H)</f>
        <v>Clinton, Bill</v>
      </c>
      <c r="W1917" t="str">
        <f>VLOOKUP(A1917,'national-winners'!$A$2:$B$13,2,0)</f>
        <v>Clinton, Bill</v>
      </c>
      <c r="X1917" t="str">
        <f t="shared" si="89"/>
        <v xml:space="preserve"> Bill Clinton (W)</v>
      </c>
    </row>
    <row r="1918" spans="1:24" x14ac:dyDescent="0.25">
      <c r="A1918">
        <v>1996</v>
      </c>
      <c r="B1918" t="s">
        <v>117</v>
      </c>
      <c r="C1918" t="s">
        <v>118</v>
      </c>
      <c r="D1918">
        <v>36</v>
      </c>
      <c r="E1918">
        <v>21</v>
      </c>
      <c r="F1918">
        <v>13</v>
      </c>
      <c r="G1918" t="s">
        <v>16</v>
      </c>
      <c r="H1918" t="s">
        <v>280</v>
      </c>
      <c r="I1918" t="str">
        <f t="shared" si="87"/>
        <v>Moorehead, Monica(L)</v>
      </c>
      <c r="J1918" t="s">
        <v>170</v>
      </c>
      <c r="K1918" t="b">
        <v>0</v>
      </c>
      <c r="L1918">
        <v>3473</v>
      </c>
      <c r="M1918">
        <v>6439129</v>
      </c>
      <c r="N1918">
        <v>20171015</v>
      </c>
      <c r="O1918" t="s">
        <v>19</v>
      </c>
      <c r="P1918" t="str">
        <f>IF(VLOOKUP(A1918,'national-winners'!$A$2:$B$13,2,0)=H1918,"W","L")</f>
        <v>L</v>
      </c>
      <c r="Q1918">
        <f>MATCH(C1918,'state-winning-votes'!A:A,0)</f>
        <v>37</v>
      </c>
      <c r="R1918">
        <f>MATCH(A1918,'state-winning-votes'!$A$2:$L$2,0)</f>
        <v>7</v>
      </c>
      <c r="S1918" cm="1">
        <f t="array" ref="S1918">INDEX('state-winning-votes'!$A$1:$L$53,$Q1918,$R1918)</f>
        <v>3649630</v>
      </c>
      <c r="T1918">
        <f>INDEX('state-winning-votes'!$A$1:$L$53,MATCH($C1918,'state-winning-votes'!$A:$A,0),MATCH($A1918,'state-winning-votes'!$A$2:$L$2,0))</f>
        <v>3649630</v>
      </c>
      <c r="U1918" t="str">
        <f t="shared" si="88"/>
        <v>Clinton, Bill</v>
      </c>
      <c r="V1918" t="str">
        <f>_xlfn.XLOOKUP(INDEX('state-winning-votes'!$A$1:$L$53,MATCH($C1918,'state-winning-votes'!$A:$A,0),MATCH($A1918,'state-winning-votes'!$A$2:$L$2,0)),$L:$L,$H:$H)</f>
        <v>Clinton, Bill</v>
      </c>
      <c r="W1918" t="str">
        <f>VLOOKUP(A1918,'national-winners'!$A$2:$B$13,2,0)</f>
        <v>Clinton, Bill</v>
      </c>
      <c r="X1918" t="str">
        <f t="shared" si="89"/>
        <v xml:space="preserve"> Bill Clinton (W)</v>
      </c>
    </row>
    <row r="1919" spans="1:24" x14ac:dyDescent="0.25">
      <c r="A1919">
        <v>1996</v>
      </c>
      <c r="B1919" t="s">
        <v>117</v>
      </c>
      <c r="C1919" t="s">
        <v>118</v>
      </c>
      <c r="D1919">
        <v>36</v>
      </c>
      <c r="E1919">
        <v>21</v>
      </c>
      <c r="F1919">
        <v>13</v>
      </c>
      <c r="G1919" t="s">
        <v>16</v>
      </c>
      <c r="H1919" t="s">
        <v>284</v>
      </c>
      <c r="I1919" t="str">
        <f t="shared" si="87"/>
        <v>Harris, James(L)</v>
      </c>
      <c r="J1919" t="s">
        <v>37</v>
      </c>
      <c r="K1919" t="b">
        <v>0</v>
      </c>
      <c r="L1919">
        <v>2762</v>
      </c>
      <c r="M1919">
        <v>6439129</v>
      </c>
      <c r="N1919">
        <v>20171015</v>
      </c>
      <c r="O1919" t="s">
        <v>19</v>
      </c>
      <c r="P1919" t="str">
        <f>IF(VLOOKUP(A1919,'national-winners'!$A$2:$B$13,2,0)=H1919,"W","L")</f>
        <v>L</v>
      </c>
      <c r="Q1919">
        <f>MATCH(C1919,'state-winning-votes'!A:A,0)</f>
        <v>37</v>
      </c>
      <c r="R1919">
        <f>MATCH(A1919,'state-winning-votes'!$A$2:$L$2,0)</f>
        <v>7</v>
      </c>
      <c r="S1919" cm="1">
        <f t="array" ref="S1919">INDEX('state-winning-votes'!$A$1:$L$53,$Q1919,$R1919)</f>
        <v>3649630</v>
      </c>
      <c r="T1919">
        <f>INDEX('state-winning-votes'!$A$1:$L$53,MATCH($C1919,'state-winning-votes'!$A:$A,0),MATCH($A1919,'state-winning-votes'!$A$2:$L$2,0))</f>
        <v>3649630</v>
      </c>
      <c r="U1919" t="str">
        <f t="shared" si="88"/>
        <v>Clinton, Bill</v>
      </c>
      <c r="V1919" t="str">
        <f>_xlfn.XLOOKUP(INDEX('state-winning-votes'!$A$1:$L$53,MATCH($C1919,'state-winning-votes'!$A:$A,0),MATCH($A1919,'state-winning-votes'!$A$2:$L$2,0)),$L:$L,$H:$H)</f>
        <v>Clinton, Bill</v>
      </c>
      <c r="W1919" t="str">
        <f>VLOOKUP(A1919,'national-winners'!$A$2:$B$13,2,0)</f>
        <v>Clinton, Bill</v>
      </c>
      <c r="X1919" t="str">
        <f t="shared" si="89"/>
        <v xml:space="preserve"> Bill Clinton (W)</v>
      </c>
    </row>
    <row r="1920" spans="1:24" x14ac:dyDescent="0.25">
      <c r="A1920">
        <v>1996</v>
      </c>
      <c r="B1920" t="s">
        <v>122</v>
      </c>
      <c r="C1920" t="s">
        <v>123</v>
      </c>
      <c r="D1920">
        <v>37</v>
      </c>
      <c r="E1920">
        <v>56</v>
      </c>
      <c r="F1920">
        <v>47</v>
      </c>
      <c r="G1920" t="s">
        <v>16</v>
      </c>
      <c r="H1920" t="s">
        <v>270</v>
      </c>
      <c r="I1920" t="str">
        <f t="shared" si="87"/>
        <v>Dole, Robert(L)</v>
      </c>
      <c r="J1920" t="s">
        <v>21</v>
      </c>
      <c r="K1920" t="b">
        <v>0</v>
      </c>
      <c r="L1920">
        <v>1225938</v>
      </c>
      <c r="M1920">
        <v>2515807</v>
      </c>
      <c r="N1920">
        <v>20171015</v>
      </c>
      <c r="O1920" t="s">
        <v>19</v>
      </c>
      <c r="P1920" t="str">
        <f>IF(VLOOKUP(A1920,'national-winners'!$A$2:$B$13,2,0)=H1920,"W","L")</f>
        <v>L</v>
      </c>
      <c r="Q1920">
        <f>MATCH(C1920,'state-winning-votes'!A:A,0)</f>
        <v>30</v>
      </c>
      <c r="R1920">
        <f>MATCH(A1920,'state-winning-votes'!$A$2:$L$2,0)</f>
        <v>7</v>
      </c>
      <c r="S1920" cm="1">
        <f t="array" ref="S1920">INDEX('state-winning-votes'!$A$1:$L$53,$Q1920,$R1920)</f>
        <v>1225938</v>
      </c>
      <c r="T1920">
        <f>INDEX('state-winning-votes'!$A$1:$L$53,MATCH($C1920,'state-winning-votes'!$A:$A,0),MATCH($A1920,'state-winning-votes'!$A$2:$L$2,0))</f>
        <v>1225938</v>
      </c>
      <c r="U1920" t="str">
        <f t="shared" si="88"/>
        <v>Dole, Robert</v>
      </c>
      <c r="V1920" t="str">
        <f>_xlfn.XLOOKUP(INDEX('state-winning-votes'!$A$1:$L$53,MATCH($C1920,'state-winning-votes'!$A:$A,0),MATCH($A1920,'state-winning-votes'!$A$2:$L$2,0)),$L:$L,$H:$H)</f>
        <v>Dole, Robert</v>
      </c>
      <c r="W1920" t="str">
        <f>VLOOKUP(A1920,'national-winners'!$A$2:$B$13,2,0)</f>
        <v>Clinton, Bill</v>
      </c>
      <c r="X1920" t="str">
        <f t="shared" si="89"/>
        <v xml:space="preserve"> Robert Dole (W)</v>
      </c>
    </row>
    <row r="1921" spans="1:24" x14ac:dyDescent="0.25">
      <c r="A1921">
        <v>1996</v>
      </c>
      <c r="B1921" t="s">
        <v>122</v>
      </c>
      <c r="C1921" t="s">
        <v>123</v>
      </c>
      <c r="D1921">
        <v>37</v>
      </c>
      <c r="E1921">
        <v>56</v>
      </c>
      <c r="F1921">
        <v>47</v>
      </c>
      <c r="G1921" t="s">
        <v>16</v>
      </c>
      <c r="H1921" t="s">
        <v>230</v>
      </c>
      <c r="I1921" t="str">
        <f t="shared" si="87"/>
        <v>Clinton, Bill(W)</v>
      </c>
      <c r="J1921" t="s">
        <v>18</v>
      </c>
      <c r="K1921" t="b">
        <v>0</v>
      </c>
      <c r="L1921">
        <v>1107849</v>
      </c>
      <c r="M1921">
        <v>2515807</v>
      </c>
      <c r="N1921">
        <v>20171015</v>
      </c>
      <c r="O1921" t="s">
        <v>19</v>
      </c>
      <c r="P1921" t="str">
        <f>IF(VLOOKUP(A1921,'national-winners'!$A$2:$B$13,2,0)=H1921,"W","L")</f>
        <v>W</v>
      </c>
      <c r="Q1921">
        <f>MATCH(C1921,'state-winning-votes'!A:A,0)</f>
        <v>30</v>
      </c>
      <c r="R1921">
        <f>MATCH(A1921,'state-winning-votes'!$A$2:$L$2,0)</f>
        <v>7</v>
      </c>
      <c r="S1921" cm="1">
        <f t="array" ref="S1921">INDEX('state-winning-votes'!$A$1:$L$53,$Q1921,$R1921)</f>
        <v>1225938</v>
      </c>
      <c r="T1921">
        <f>INDEX('state-winning-votes'!$A$1:$L$53,MATCH($C1921,'state-winning-votes'!$A:$A,0),MATCH($A1921,'state-winning-votes'!$A$2:$L$2,0))</f>
        <v>1225938</v>
      </c>
      <c r="U1921" t="str">
        <f t="shared" si="88"/>
        <v>Dole, Robert</v>
      </c>
      <c r="V1921" t="str">
        <f>_xlfn.XLOOKUP(INDEX('state-winning-votes'!$A$1:$L$53,MATCH($C1921,'state-winning-votes'!$A:$A,0),MATCH($A1921,'state-winning-votes'!$A$2:$L$2,0)),$L:$L,$H:$H)</f>
        <v>Dole, Robert</v>
      </c>
      <c r="W1921" t="str">
        <f>VLOOKUP(A1921,'national-winners'!$A$2:$B$13,2,0)</f>
        <v>Clinton, Bill</v>
      </c>
      <c r="X1921" t="str">
        <f t="shared" si="89"/>
        <v xml:space="preserve"> Robert Dole (W)</v>
      </c>
    </row>
    <row r="1922" spans="1:24" x14ac:dyDescent="0.25">
      <c r="A1922">
        <v>1996</v>
      </c>
      <c r="B1922" t="s">
        <v>122</v>
      </c>
      <c r="C1922" t="s">
        <v>123</v>
      </c>
      <c r="D1922">
        <v>37</v>
      </c>
      <c r="E1922">
        <v>56</v>
      </c>
      <c r="F1922">
        <v>47</v>
      </c>
      <c r="G1922" t="s">
        <v>16</v>
      </c>
      <c r="H1922" t="s">
        <v>231</v>
      </c>
      <c r="I1922" t="str">
        <f t="shared" si="87"/>
        <v>Perot, Ross(L)</v>
      </c>
      <c r="J1922" t="s">
        <v>272</v>
      </c>
      <c r="K1922" t="b">
        <v>0</v>
      </c>
      <c r="L1922">
        <v>168059</v>
      </c>
      <c r="M1922">
        <v>2515807</v>
      </c>
      <c r="N1922">
        <v>20171015</v>
      </c>
      <c r="O1922" t="s">
        <v>19</v>
      </c>
      <c r="P1922" t="str">
        <f>IF(VLOOKUP(A1922,'national-winners'!$A$2:$B$13,2,0)=H1922,"W","L")</f>
        <v>L</v>
      </c>
      <c r="Q1922">
        <f>MATCH(C1922,'state-winning-votes'!A:A,0)</f>
        <v>30</v>
      </c>
      <c r="R1922">
        <f>MATCH(A1922,'state-winning-votes'!$A$2:$L$2,0)</f>
        <v>7</v>
      </c>
      <c r="S1922" cm="1">
        <f t="array" ref="S1922">INDEX('state-winning-votes'!$A$1:$L$53,$Q1922,$R1922)</f>
        <v>1225938</v>
      </c>
      <c r="T1922">
        <f>INDEX('state-winning-votes'!$A$1:$L$53,MATCH($C1922,'state-winning-votes'!$A:$A,0),MATCH($A1922,'state-winning-votes'!$A$2:$L$2,0))</f>
        <v>1225938</v>
      </c>
      <c r="U1922" t="str">
        <f t="shared" si="88"/>
        <v>Dole, Robert</v>
      </c>
      <c r="V1922" t="str">
        <f>_xlfn.XLOOKUP(INDEX('state-winning-votes'!$A$1:$L$53,MATCH($C1922,'state-winning-votes'!$A:$A,0),MATCH($A1922,'state-winning-votes'!$A$2:$L$2,0)),$L:$L,$H:$H)</f>
        <v>Dole, Robert</v>
      </c>
      <c r="W1922" t="str">
        <f>VLOOKUP(A1922,'national-winners'!$A$2:$B$13,2,0)</f>
        <v>Clinton, Bill</v>
      </c>
      <c r="X1922" t="str">
        <f t="shared" si="89"/>
        <v xml:space="preserve"> Robert Dole (W)</v>
      </c>
    </row>
    <row r="1923" spans="1:24" x14ac:dyDescent="0.25">
      <c r="A1923">
        <v>1996</v>
      </c>
      <c r="B1923" t="s">
        <v>122</v>
      </c>
      <c r="C1923" t="s">
        <v>123</v>
      </c>
      <c r="D1923">
        <v>37</v>
      </c>
      <c r="E1923">
        <v>56</v>
      </c>
      <c r="F1923">
        <v>47</v>
      </c>
      <c r="G1923" t="s">
        <v>16</v>
      </c>
      <c r="H1923" t="s">
        <v>271</v>
      </c>
      <c r="I1923" t="str">
        <f t="shared" ref="I1923:I1986" si="90">H1923&amp;"("&amp;P1923&amp;")"</f>
        <v>Browne, Harry(L)</v>
      </c>
      <c r="J1923" t="s">
        <v>29</v>
      </c>
      <c r="K1923" t="b">
        <v>0</v>
      </c>
      <c r="L1923">
        <v>8740</v>
      </c>
      <c r="M1923">
        <v>2515807</v>
      </c>
      <c r="N1923">
        <v>20171015</v>
      </c>
      <c r="O1923" t="s">
        <v>19</v>
      </c>
      <c r="P1923" t="str">
        <f>IF(VLOOKUP(A1923,'national-winners'!$A$2:$B$13,2,0)=H1923,"W","L")</f>
        <v>L</v>
      </c>
      <c r="Q1923">
        <f>MATCH(C1923,'state-winning-votes'!A:A,0)</f>
        <v>30</v>
      </c>
      <c r="R1923">
        <f>MATCH(A1923,'state-winning-votes'!$A$2:$L$2,0)</f>
        <v>7</v>
      </c>
      <c r="S1923" cm="1">
        <f t="array" ref="S1923">INDEX('state-winning-votes'!$A$1:$L$53,$Q1923,$R1923)</f>
        <v>1225938</v>
      </c>
      <c r="T1923">
        <f>INDEX('state-winning-votes'!$A$1:$L$53,MATCH($C1923,'state-winning-votes'!$A:$A,0),MATCH($A1923,'state-winning-votes'!$A$2:$L$2,0))</f>
        <v>1225938</v>
      </c>
      <c r="U1923" t="str">
        <f t="shared" ref="U1923:U1986" si="91">_xlfn.XLOOKUP(T1923,L:L,H:H)</f>
        <v>Dole, Robert</v>
      </c>
      <c r="V1923" t="str">
        <f>_xlfn.XLOOKUP(INDEX('state-winning-votes'!$A$1:$L$53,MATCH($C1923,'state-winning-votes'!$A:$A,0),MATCH($A1923,'state-winning-votes'!$A$2:$L$2,0)),$L:$L,$H:$H)</f>
        <v>Dole, Robert</v>
      </c>
      <c r="W1923" t="str">
        <f>VLOOKUP(A1923,'national-winners'!$A$2:$B$13,2,0)</f>
        <v>Clinton, Bill</v>
      </c>
      <c r="X1923" t="str">
        <f t="shared" ref="X1923:X1986" si="92">IFERROR(RIGHT(V1923,LEN(V1923)-SEARCH(",",V1923))&amp;" "&amp;LEFT(V1923,SEARCH(",",V1923)-1)&amp;" (W)","NULL")</f>
        <v xml:space="preserve"> Robert Dole (W)</v>
      </c>
    </row>
    <row r="1924" spans="1:24" x14ac:dyDescent="0.25">
      <c r="A1924">
        <v>1996</v>
      </c>
      <c r="B1924" t="s">
        <v>122</v>
      </c>
      <c r="C1924" t="s">
        <v>123</v>
      </c>
      <c r="D1924">
        <v>37</v>
      </c>
      <c r="E1924">
        <v>56</v>
      </c>
      <c r="F1924">
        <v>47</v>
      </c>
      <c r="G1924" t="s">
        <v>16</v>
      </c>
      <c r="H1924" t="s">
        <v>236</v>
      </c>
      <c r="I1924" t="str">
        <f t="shared" si="90"/>
        <v>Hagelin, John(L)</v>
      </c>
      <c r="J1924" t="s">
        <v>237</v>
      </c>
      <c r="K1924" t="b">
        <v>0</v>
      </c>
      <c r="L1924">
        <v>2771</v>
      </c>
      <c r="M1924">
        <v>2515807</v>
      </c>
      <c r="N1924">
        <v>20171015</v>
      </c>
      <c r="O1924" t="s">
        <v>19</v>
      </c>
      <c r="P1924" t="str">
        <f>IF(VLOOKUP(A1924,'national-winners'!$A$2:$B$13,2,0)=H1924,"W","L")</f>
        <v>L</v>
      </c>
      <c r="Q1924">
        <f>MATCH(C1924,'state-winning-votes'!A:A,0)</f>
        <v>30</v>
      </c>
      <c r="R1924">
        <f>MATCH(A1924,'state-winning-votes'!$A$2:$L$2,0)</f>
        <v>7</v>
      </c>
      <c r="S1924" cm="1">
        <f t="array" ref="S1924">INDEX('state-winning-votes'!$A$1:$L$53,$Q1924,$R1924)</f>
        <v>1225938</v>
      </c>
      <c r="T1924">
        <f>INDEX('state-winning-votes'!$A$1:$L$53,MATCH($C1924,'state-winning-votes'!$A:$A,0),MATCH($A1924,'state-winning-votes'!$A$2:$L$2,0))</f>
        <v>1225938</v>
      </c>
      <c r="U1924" t="str">
        <f t="shared" si="91"/>
        <v>Dole, Robert</v>
      </c>
      <c r="V1924" t="str">
        <f>_xlfn.XLOOKUP(INDEX('state-winning-votes'!$A$1:$L$53,MATCH($C1924,'state-winning-votes'!$A:$A,0),MATCH($A1924,'state-winning-votes'!$A$2:$L$2,0)),$L:$L,$H:$H)</f>
        <v>Dole, Robert</v>
      </c>
      <c r="W1924" t="str">
        <f>VLOOKUP(A1924,'national-winners'!$A$2:$B$13,2,0)</f>
        <v>Clinton, Bill</v>
      </c>
      <c r="X1924" t="str">
        <f t="shared" si="92"/>
        <v xml:space="preserve"> Robert Dole (W)</v>
      </c>
    </row>
    <row r="1925" spans="1:24" x14ac:dyDescent="0.25">
      <c r="A1925">
        <v>1996</v>
      </c>
      <c r="B1925" t="s">
        <v>122</v>
      </c>
      <c r="C1925" t="s">
        <v>123</v>
      </c>
      <c r="D1925">
        <v>37</v>
      </c>
      <c r="E1925">
        <v>56</v>
      </c>
      <c r="F1925">
        <v>47</v>
      </c>
      <c r="G1925" t="s">
        <v>16</v>
      </c>
      <c r="I1925" t="str">
        <f t="shared" si="90"/>
        <v>(L)</v>
      </c>
      <c r="K1925" t="b">
        <v>1</v>
      </c>
      <c r="L1925">
        <v>2450</v>
      </c>
      <c r="M1925">
        <v>2515807</v>
      </c>
      <c r="N1925">
        <v>20171015</v>
      </c>
      <c r="O1925" t="s">
        <v>19</v>
      </c>
      <c r="P1925" t="str">
        <f>IF(VLOOKUP(A1925,'national-winners'!$A$2:$B$13,2,0)=H1925,"W","L")</f>
        <v>L</v>
      </c>
      <c r="Q1925">
        <f>MATCH(C1925,'state-winning-votes'!A:A,0)</f>
        <v>30</v>
      </c>
      <c r="R1925">
        <f>MATCH(A1925,'state-winning-votes'!$A$2:$L$2,0)</f>
        <v>7</v>
      </c>
      <c r="S1925" cm="1">
        <f t="array" ref="S1925">INDEX('state-winning-votes'!$A$1:$L$53,$Q1925,$R1925)</f>
        <v>1225938</v>
      </c>
      <c r="T1925">
        <f>INDEX('state-winning-votes'!$A$1:$L$53,MATCH($C1925,'state-winning-votes'!$A:$A,0),MATCH($A1925,'state-winning-votes'!$A$2:$L$2,0))</f>
        <v>1225938</v>
      </c>
      <c r="U1925" t="str">
        <f t="shared" si="91"/>
        <v>Dole, Robert</v>
      </c>
      <c r="V1925" t="str">
        <f>_xlfn.XLOOKUP(INDEX('state-winning-votes'!$A$1:$L$53,MATCH($C1925,'state-winning-votes'!$A:$A,0),MATCH($A1925,'state-winning-votes'!$A$2:$L$2,0)),$L:$L,$H:$H)</f>
        <v>Dole, Robert</v>
      </c>
      <c r="W1925" t="str">
        <f>VLOOKUP(A1925,'national-winners'!$A$2:$B$13,2,0)</f>
        <v>Clinton, Bill</v>
      </c>
      <c r="X1925" t="str">
        <f t="shared" si="92"/>
        <v xml:space="preserve"> Robert Dole (W)</v>
      </c>
    </row>
    <row r="1926" spans="1:24" x14ac:dyDescent="0.25">
      <c r="A1926">
        <v>1996</v>
      </c>
      <c r="B1926" t="s">
        <v>124</v>
      </c>
      <c r="C1926" t="s">
        <v>125</v>
      </c>
      <c r="D1926">
        <v>38</v>
      </c>
      <c r="E1926">
        <v>44</v>
      </c>
      <c r="F1926">
        <v>36</v>
      </c>
      <c r="G1926" t="s">
        <v>16</v>
      </c>
      <c r="H1926" t="s">
        <v>270</v>
      </c>
      <c r="I1926" t="str">
        <f t="shared" si="90"/>
        <v>Dole, Robert(L)</v>
      </c>
      <c r="J1926" t="s">
        <v>21</v>
      </c>
      <c r="K1926" t="b">
        <v>0</v>
      </c>
      <c r="L1926">
        <v>125050</v>
      </c>
      <c r="M1926">
        <v>266411</v>
      </c>
      <c r="N1926">
        <v>20171015</v>
      </c>
      <c r="O1926" t="s">
        <v>19</v>
      </c>
      <c r="P1926" t="str">
        <f>IF(VLOOKUP(A1926,'national-winners'!$A$2:$B$13,2,0)=H1926,"W","L")</f>
        <v>L</v>
      </c>
      <c r="Q1926">
        <f>MATCH(C1926,'state-winning-votes'!A:A,0)</f>
        <v>31</v>
      </c>
      <c r="R1926">
        <f>MATCH(A1926,'state-winning-votes'!$A$2:$L$2,0)</f>
        <v>7</v>
      </c>
      <c r="S1926" cm="1">
        <f t="array" ref="S1926">INDEX('state-winning-votes'!$A$1:$L$53,$Q1926,$R1926)</f>
        <v>125050</v>
      </c>
      <c r="T1926">
        <f>INDEX('state-winning-votes'!$A$1:$L$53,MATCH($C1926,'state-winning-votes'!$A:$A,0),MATCH($A1926,'state-winning-votes'!$A$2:$L$2,0))</f>
        <v>125050</v>
      </c>
      <c r="U1926" t="str">
        <f t="shared" si="91"/>
        <v>Dole, Robert</v>
      </c>
      <c r="V1926" t="str">
        <f>_xlfn.XLOOKUP(INDEX('state-winning-votes'!$A$1:$L$53,MATCH($C1926,'state-winning-votes'!$A:$A,0),MATCH($A1926,'state-winning-votes'!$A$2:$L$2,0)),$L:$L,$H:$H)</f>
        <v>Dole, Robert</v>
      </c>
      <c r="W1926" t="str">
        <f>VLOOKUP(A1926,'national-winners'!$A$2:$B$13,2,0)</f>
        <v>Clinton, Bill</v>
      </c>
      <c r="X1926" t="str">
        <f t="shared" si="92"/>
        <v xml:space="preserve"> Robert Dole (W)</v>
      </c>
    </row>
    <row r="1927" spans="1:24" x14ac:dyDescent="0.25">
      <c r="A1927">
        <v>1996</v>
      </c>
      <c r="B1927" t="s">
        <v>124</v>
      </c>
      <c r="C1927" t="s">
        <v>125</v>
      </c>
      <c r="D1927">
        <v>38</v>
      </c>
      <c r="E1927">
        <v>44</v>
      </c>
      <c r="F1927">
        <v>36</v>
      </c>
      <c r="G1927" t="s">
        <v>16</v>
      </c>
      <c r="H1927" t="s">
        <v>230</v>
      </c>
      <c r="I1927" t="str">
        <f t="shared" si="90"/>
        <v>Clinton, Bill(W)</v>
      </c>
      <c r="J1927" t="s">
        <v>18</v>
      </c>
      <c r="K1927" t="b">
        <v>0</v>
      </c>
      <c r="L1927">
        <v>106905</v>
      </c>
      <c r="M1927">
        <v>266411</v>
      </c>
      <c r="N1927">
        <v>20171015</v>
      </c>
      <c r="O1927" t="s">
        <v>19</v>
      </c>
      <c r="P1927" t="str">
        <f>IF(VLOOKUP(A1927,'national-winners'!$A$2:$B$13,2,0)=H1927,"W","L")</f>
        <v>W</v>
      </c>
      <c r="Q1927">
        <f>MATCH(C1927,'state-winning-votes'!A:A,0)</f>
        <v>31</v>
      </c>
      <c r="R1927">
        <f>MATCH(A1927,'state-winning-votes'!$A$2:$L$2,0)</f>
        <v>7</v>
      </c>
      <c r="S1927" cm="1">
        <f t="array" ref="S1927">INDEX('state-winning-votes'!$A$1:$L$53,$Q1927,$R1927)</f>
        <v>125050</v>
      </c>
      <c r="T1927">
        <f>INDEX('state-winning-votes'!$A$1:$L$53,MATCH($C1927,'state-winning-votes'!$A:$A,0),MATCH($A1927,'state-winning-votes'!$A$2:$L$2,0))</f>
        <v>125050</v>
      </c>
      <c r="U1927" t="str">
        <f t="shared" si="91"/>
        <v>Dole, Robert</v>
      </c>
      <c r="V1927" t="str">
        <f>_xlfn.XLOOKUP(INDEX('state-winning-votes'!$A$1:$L$53,MATCH($C1927,'state-winning-votes'!$A:$A,0),MATCH($A1927,'state-winning-votes'!$A$2:$L$2,0)),$L:$L,$H:$H)</f>
        <v>Dole, Robert</v>
      </c>
      <c r="W1927" t="str">
        <f>VLOOKUP(A1927,'national-winners'!$A$2:$B$13,2,0)</f>
        <v>Clinton, Bill</v>
      </c>
      <c r="X1927" t="str">
        <f t="shared" si="92"/>
        <v xml:space="preserve"> Robert Dole (W)</v>
      </c>
    </row>
    <row r="1928" spans="1:24" x14ac:dyDescent="0.25">
      <c r="A1928">
        <v>1996</v>
      </c>
      <c r="B1928" t="s">
        <v>124</v>
      </c>
      <c r="C1928" t="s">
        <v>125</v>
      </c>
      <c r="D1928">
        <v>38</v>
      </c>
      <c r="E1928">
        <v>44</v>
      </c>
      <c r="F1928">
        <v>36</v>
      </c>
      <c r="G1928" t="s">
        <v>16</v>
      </c>
      <c r="H1928" t="s">
        <v>231</v>
      </c>
      <c r="I1928" t="str">
        <f t="shared" si="90"/>
        <v>Perot, Ross(L)</v>
      </c>
      <c r="J1928" t="s">
        <v>272</v>
      </c>
      <c r="K1928" t="b">
        <v>0</v>
      </c>
      <c r="L1928">
        <v>32515</v>
      </c>
      <c r="M1928">
        <v>266411</v>
      </c>
      <c r="N1928">
        <v>20171015</v>
      </c>
      <c r="O1928" t="s">
        <v>19</v>
      </c>
      <c r="P1928" t="str">
        <f>IF(VLOOKUP(A1928,'national-winners'!$A$2:$B$13,2,0)=H1928,"W","L")</f>
        <v>L</v>
      </c>
      <c r="Q1928">
        <f>MATCH(C1928,'state-winning-votes'!A:A,0)</f>
        <v>31</v>
      </c>
      <c r="R1928">
        <f>MATCH(A1928,'state-winning-votes'!$A$2:$L$2,0)</f>
        <v>7</v>
      </c>
      <c r="S1928" cm="1">
        <f t="array" ref="S1928">INDEX('state-winning-votes'!$A$1:$L$53,$Q1928,$R1928)</f>
        <v>125050</v>
      </c>
      <c r="T1928">
        <f>INDEX('state-winning-votes'!$A$1:$L$53,MATCH($C1928,'state-winning-votes'!$A:$A,0),MATCH($A1928,'state-winning-votes'!$A$2:$L$2,0))</f>
        <v>125050</v>
      </c>
      <c r="U1928" t="str">
        <f t="shared" si="91"/>
        <v>Dole, Robert</v>
      </c>
      <c r="V1928" t="str">
        <f>_xlfn.XLOOKUP(INDEX('state-winning-votes'!$A$1:$L$53,MATCH($C1928,'state-winning-votes'!$A:$A,0),MATCH($A1928,'state-winning-votes'!$A$2:$L$2,0)),$L:$L,$H:$H)</f>
        <v>Dole, Robert</v>
      </c>
      <c r="W1928" t="str">
        <f>VLOOKUP(A1928,'national-winners'!$A$2:$B$13,2,0)</f>
        <v>Clinton, Bill</v>
      </c>
      <c r="X1928" t="str">
        <f t="shared" si="92"/>
        <v xml:space="preserve"> Robert Dole (W)</v>
      </c>
    </row>
    <row r="1929" spans="1:24" x14ac:dyDescent="0.25">
      <c r="A1929">
        <v>1996</v>
      </c>
      <c r="B1929" t="s">
        <v>124</v>
      </c>
      <c r="C1929" t="s">
        <v>125</v>
      </c>
      <c r="D1929">
        <v>38</v>
      </c>
      <c r="E1929">
        <v>44</v>
      </c>
      <c r="F1929">
        <v>36</v>
      </c>
      <c r="G1929" t="s">
        <v>16</v>
      </c>
      <c r="H1929" t="s">
        <v>271</v>
      </c>
      <c r="I1929" t="str">
        <f t="shared" si="90"/>
        <v>Browne, Harry(L)</v>
      </c>
      <c r="J1929" t="s">
        <v>29</v>
      </c>
      <c r="K1929" t="b">
        <v>0</v>
      </c>
      <c r="L1929">
        <v>847</v>
      </c>
      <c r="M1929">
        <v>266411</v>
      </c>
      <c r="N1929">
        <v>20171015</v>
      </c>
      <c r="O1929" t="s">
        <v>19</v>
      </c>
      <c r="P1929" t="str">
        <f>IF(VLOOKUP(A1929,'national-winners'!$A$2:$B$13,2,0)=H1929,"W","L")</f>
        <v>L</v>
      </c>
      <c r="Q1929">
        <f>MATCH(C1929,'state-winning-votes'!A:A,0)</f>
        <v>31</v>
      </c>
      <c r="R1929">
        <f>MATCH(A1929,'state-winning-votes'!$A$2:$L$2,0)</f>
        <v>7</v>
      </c>
      <c r="S1929" cm="1">
        <f t="array" ref="S1929">INDEX('state-winning-votes'!$A$1:$L$53,$Q1929,$R1929)</f>
        <v>125050</v>
      </c>
      <c r="T1929">
        <f>INDEX('state-winning-votes'!$A$1:$L$53,MATCH($C1929,'state-winning-votes'!$A:$A,0),MATCH($A1929,'state-winning-votes'!$A$2:$L$2,0))</f>
        <v>125050</v>
      </c>
      <c r="U1929" t="str">
        <f t="shared" si="91"/>
        <v>Dole, Robert</v>
      </c>
      <c r="V1929" t="str">
        <f>_xlfn.XLOOKUP(INDEX('state-winning-votes'!$A$1:$L$53,MATCH($C1929,'state-winning-votes'!$A:$A,0),MATCH($A1929,'state-winning-votes'!$A$2:$L$2,0)),$L:$L,$H:$H)</f>
        <v>Dole, Robert</v>
      </c>
      <c r="W1929" t="str">
        <f>VLOOKUP(A1929,'national-winners'!$A$2:$B$13,2,0)</f>
        <v>Clinton, Bill</v>
      </c>
      <c r="X1929" t="str">
        <f t="shared" si="92"/>
        <v xml:space="preserve"> Robert Dole (W)</v>
      </c>
    </row>
    <row r="1930" spans="1:24" x14ac:dyDescent="0.25">
      <c r="A1930">
        <v>1996</v>
      </c>
      <c r="B1930" t="s">
        <v>124</v>
      </c>
      <c r="C1930" t="s">
        <v>125</v>
      </c>
      <c r="D1930">
        <v>38</v>
      </c>
      <c r="E1930">
        <v>44</v>
      </c>
      <c r="F1930">
        <v>36</v>
      </c>
      <c r="G1930" t="s">
        <v>16</v>
      </c>
      <c r="H1930" t="s">
        <v>238</v>
      </c>
      <c r="I1930" t="str">
        <f t="shared" si="90"/>
        <v>Phillips, Howard(L)</v>
      </c>
      <c r="J1930" t="s">
        <v>294</v>
      </c>
      <c r="K1930" t="b">
        <v>0</v>
      </c>
      <c r="L1930">
        <v>745</v>
      </c>
      <c r="M1930">
        <v>266411</v>
      </c>
      <c r="N1930">
        <v>20171015</v>
      </c>
      <c r="O1930" t="s">
        <v>19</v>
      </c>
      <c r="P1930" t="str">
        <f>IF(VLOOKUP(A1930,'national-winners'!$A$2:$B$13,2,0)=H1930,"W","L")</f>
        <v>L</v>
      </c>
      <c r="Q1930">
        <f>MATCH(C1930,'state-winning-votes'!A:A,0)</f>
        <v>31</v>
      </c>
      <c r="R1930">
        <f>MATCH(A1930,'state-winning-votes'!$A$2:$L$2,0)</f>
        <v>7</v>
      </c>
      <c r="S1930" cm="1">
        <f t="array" ref="S1930">INDEX('state-winning-votes'!$A$1:$L$53,$Q1930,$R1930)</f>
        <v>125050</v>
      </c>
      <c r="T1930">
        <f>INDEX('state-winning-votes'!$A$1:$L$53,MATCH($C1930,'state-winning-votes'!$A:$A,0),MATCH($A1930,'state-winning-votes'!$A$2:$L$2,0))</f>
        <v>125050</v>
      </c>
      <c r="U1930" t="str">
        <f t="shared" si="91"/>
        <v>Dole, Robert</v>
      </c>
      <c r="V1930" t="str">
        <f>_xlfn.XLOOKUP(INDEX('state-winning-votes'!$A$1:$L$53,MATCH($C1930,'state-winning-votes'!$A:$A,0),MATCH($A1930,'state-winning-votes'!$A$2:$L$2,0)),$L:$L,$H:$H)</f>
        <v>Dole, Robert</v>
      </c>
      <c r="W1930" t="str">
        <f>VLOOKUP(A1930,'national-winners'!$A$2:$B$13,2,0)</f>
        <v>Clinton, Bill</v>
      </c>
      <c r="X1930" t="str">
        <f t="shared" si="92"/>
        <v xml:space="preserve"> Robert Dole (W)</v>
      </c>
    </row>
    <row r="1931" spans="1:24" x14ac:dyDescent="0.25">
      <c r="A1931">
        <v>1996</v>
      </c>
      <c r="B1931" t="s">
        <v>124</v>
      </c>
      <c r="C1931" t="s">
        <v>125</v>
      </c>
      <c r="D1931">
        <v>38</v>
      </c>
      <c r="E1931">
        <v>44</v>
      </c>
      <c r="F1931">
        <v>36</v>
      </c>
      <c r="G1931" t="s">
        <v>16</v>
      </c>
      <c r="H1931" t="s">
        <v>236</v>
      </c>
      <c r="I1931" t="str">
        <f t="shared" si="90"/>
        <v>Hagelin, John(L)</v>
      </c>
      <c r="J1931" t="s">
        <v>237</v>
      </c>
      <c r="K1931" t="b">
        <v>0</v>
      </c>
      <c r="L1931">
        <v>349</v>
      </c>
      <c r="M1931">
        <v>266411</v>
      </c>
      <c r="N1931">
        <v>20171015</v>
      </c>
      <c r="O1931" t="s">
        <v>19</v>
      </c>
      <c r="P1931" t="str">
        <f>IF(VLOOKUP(A1931,'national-winners'!$A$2:$B$13,2,0)=H1931,"W","L")</f>
        <v>L</v>
      </c>
      <c r="Q1931">
        <f>MATCH(C1931,'state-winning-votes'!A:A,0)</f>
        <v>31</v>
      </c>
      <c r="R1931">
        <f>MATCH(A1931,'state-winning-votes'!$A$2:$L$2,0)</f>
        <v>7</v>
      </c>
      <c r="S1931" cm="1">
        <f t="array" ref="S1931">INDEX('state-winning-votes'!$A$1:$L$53,$Q1931,$R1931)</f>
        <v>125050</v>
      </c>
      <c r="T1931">
        <f>INDEX('state-winning-votes'!$A$1:$L$53,MATCH($C1931,'state-winning-votes'!$A:$A,0),MATCH($A1931,'state-winning-votes'!$A$2:$L$2,0))</f>
        <v>125050</v>
      </c>
      <c r="U1931" t="str">
        <f t="shared" si="91"/>
        <v>Dole, Robert</v>
      </c>
      <c r="V1931" t="str">
        <f>_xlfn.XLOOKUP(INDEX('state-winning-votes'!$A$1:$L$53,MATCH($C1931,'state-winning-votes'!$A:$A,0),MATCH($A1931,'state-winning-votes'!$A$2:$L$2,0)),$L:$L,$H:$H)</f>
        <v>Dole, Robert</v>
      </c>
      <c r="W1931" t="str">
        <f>VLOOKUP(A1931,'national-winners'!$A$2:$B$13,2,0)</f>
        <v>Clinton, Bill</v>
      </c>
      <c r="X1931" t="str">
        <f t="shared" si="92"/>
        <v xml:space="preserve"> Robert Dole (W)</v>
      </c>
    </row>
    <row r="1932" spans="1:24" x14ac:dyDescent="0.25">
      <c r="A1932">
        <v>1996</v>
      </c>
      <c r="B1932" t="s">
        <v>126</v>
      </c>
      <c r="C1932" t="s">
        <v>127</v>
      </c>
      <c r="D1932">
        <v>39</v>
      </c>
      <c r="E1932">
        <v>31</v>
      </c>
      <c r="F1932">
        <v>24</v>
      </c>
      <c r="G1932" t="s">
        <v>16</v>
      </c>
      <c r="H1932" t="s">
        <v>230</v>
      </c>
      <c r="I1932" t="str">
        <f t="shared" si="90"/>
        <v>Clinton, Bill(W)</v>
      </c>
      <c r="J1932" t="s">
        <v>18</v>
      </c>
      <c r="K1932" t="b">
        <v>0</v>
      </c>
      <c r="L1932">
        <v>2148222</v>
      </c>
      <c r="M1932">
        <v>4534434</v>
      </c>
      <c r="N1932">
        <v>20171015</v>
      </c>
      <c r="O1932" t="s">
        <v>19</v>
      </c>
      <c r="P1932" t="str">
        <f>IF(VLOOKUP(A1932,'national-winners'!$A$2:$B$13,2,0)=H1932,"W","L")</f>
        <v>W</v>
      </c>
      <c r="Q1932">
        <f>MATCH(C1932,'state-winning-votes'!A:A,0)</f>
        <v>38</v>
      </c>
      <c r="R1932">
        <f>MATCH(A1932,'state-winning-votes'!$A$2:$L$2,0)</f>
        <v>7</v>
      </c>
      <c r="S1932" cm="1">
        <f t="array" ref="S1932">INDEX('state-winning-votes'!$A$1:$L$53,$Q1932,$R1932)</f>
        <v>2148222</v>
      </c>
      <c r="T1932">
        <f>INDEX('state-winning-votes'!$A$1:$L$53,MATCH($C1932,'state-winning-votes'!$A:$A,0),MATCH($A1932,'state-winning-votes'!$A$2:$L$2,0))</f>
        <v>2148222</v>
      </c>
      <c r="U1932" t="str">
        <f t="shared" si="91"/>
        <v>Clinton, Bill</v>
      </c>
      <c r="V1932" t="str">
        <f>_xlfn.XLOOKUP(INDEX('state-winning-votes'!$A$1:$L$53,MATCH($C1932,'state-winning-votes'!$A:$A,0),MATCH($A1932,'state-winning-votes'!$A$2:$L$2,0)),$L:$L,$H:$H)</f>
        <v>Clinton, Bill</v>
      </c>
      <c r="W1932" t="str">
        <f>VLOOKUP(A1932,'national-winners'!$A$2:$B$13,2,0)</f>
        <v>Clinton, Bill</v>
      </c>
      <c r="X1932" t="str">
        <f t="shared" si="92"/>
        <v xml:space="preserve"> Bill Clinton (W)</v>
      </c>
    </row>
    <row r="1933" spans="1:24" x14ac:dyDescent="0.25">
      <c r="A1933">
        <v>1996</v>
      </c>
      <c r="B1933" t="s">
        <v>126</v>
      </c>
      <c r="C1933" t="s">
        <v>127</v>
      </c>
      <c r="D1933">
        <v>39</v>
      </c>
      <c r="E1933">
        <v>31</v>
      </c>
      <c r="F1933">
        <v>24</v>
      </c>
      <c r="G1933" t="s">
        <v>16</v>
      </c>
      <c r="H1933" t="s">
        <v>270</v>
      </c>
      <c r="I1933" t="str">
        <f t="shared" si="90"/>
        <v>Dole, Robert(L)</v>
      </c>
      <c r="J1933" t="s">
        <v>21</v>
      </c>
      <c r="K1933" t="b">
        <v>0</v>
      </c>
      <c r="L1933">
        <v>1859883</v>
      </c>
      <c r="M1933">
        <v>4534434</v>
      </c>
      <c r="N1933">
        <v>20171015</v>
      </c>
      <c r="O1933" t="s">
        <v>19</v>
      </c>
      <c r="P1933" t="str">
        <f>IF(VLOOKUP(A1933,'national-winners'!$A$2:$B$13,2,0)=H1933,"W","L")</f>
        <v>L</v>
      </c>
      <c r="Q1933">
        <f>MATCH(C1933,'state-winning-votes'!A:A,0)</f>
        <v>38</v>
      </c>
      <c r="R1933">
        <f>MATCH(A1933,'state-winning-votes'!$A$2:$L$2,0)</f>
        <v>7</v>
      </c>
      <c r="S1933" cm="1">
        <f t="array" ref="S1933">INDEX('state-winning-votes'!$A$1:$L$53,$Q1933,$R1933)</f>
        <v>2148222</v>
      </c>
      <c r="T1933">
        <f>INDEX('state-winning-votes'!$A$1:$L$53,MATCH($C1933,'state-winning-votes'!$A:$A,0),MATCH($A1933,'state-winning-votes'!$A$2:$L$2,0))</f>
        <v>2148222</v>
      </c>
      <c r="U1933" t="str">
        <f t="shared" si="91"/>
        <v>Clinton, Bill</v>
      </c>
      <c r="V1933" t="str">
        <f>_xlfn.XLOOKUP(INDEX('state-winning-votes'!$A$1:$L$53,MATCH($C1933,'state-winning-votes'!$A:$A,0),MATCH($A1933,'state-winning-votes'!$A$2:$L$2,0)),$L:$L,$H:$H)</f>
        <v>Clinton, Bill</v>
      </c>
      <c r="W1933" t="str">
        <f>VLOOKUP(A1933,'national-winners'!$A$2:$B$13,2,0)</f>
        <v>Clinton, Bill</v>
      </c>
      <c r="X1933" t="str">
        <f t="shared" si="92"/>
        <v xml:space="preserve"> Bill Clinton (W)</v>
      </c>
    </row>
    <row r="1934" spans="1:24" x14ac:dyDescent="0.25">
      <c r="A1934">
        <v>1996</v>
      </c>
      <c r="B1934" t="s">
        <v>126</v>
      </c>
      <c r="C1934" t="s">
        <v>127</v>
      </c>
      <c r="D1934">
        <v>39</v>
      </c>
      <c r="E1934">
        <v>31</v>
      </c>
      <c r="F1934">
        <v>24</v>
      </c>
      <c r="G1934" t="s">
        <v>16</v>
      </c>
      <c r="H1934" t="s">
        <v>231</v>
      </c>
      <c r="I1934" t="str">
        <f t="shared" si="90"/>
        <v>Perot, Ross(L)</v>
      </c>
      <c r="J1934" t="s">
        <v>272</v>
      </c>
      <c r="K1934" t="b">
        <v>0</v>
      </c>
      <c r="L1934">
        <v>483207</v>
      </c>
      <c r="M1934">
        <v>4534434</v>
      </c>
      <c r="N1934">
        <v>20171015</v>
      </c>
      <c r="O1934" t="s">
        <v>19</v>
      </c>
      <c r="P1934" t="str">
        <f>IF(VLOOKUP(A1934,'national-winners'!$A$2:$B$13,2,0)=H1934,"W","L")</f>
        <v>L</v>
      </c>
      <c r="Q1934">
        <f>MATCH(C1934,'state-winning-votes'!A:A,0)</f>
        <v>38</v>
      </c>
      <c r="R1934">
        <f>MATCH(A1934,'state-winning-votes'!$A$2:$L$2,0)</f>
        <v>7</v>
      </c>
      <c r="S1934" cm="1">
        <f t="array" ref="S1934">INDEX('state-winning-votes'!$A$1:$L$53,$Q1934,$R1934)</f>
        <v>2148222</v>
      </c>
      <c r="T1934">
        <f>INDEX('state-winning-votes'!$A$1:$L$53,MATCH($C1934,'state-winning-votes'!$A:$A,0),MATCH($A1934,'state-winning-votes'!$A$2:$L$2,0))</f>
        <v>2148222</v>
      </c>
      <c r="U1934" t="str">
        <f t="shared" si="91"/>
        <v>Clinton, Bill</v>
      </c>
      <c r="V1934" t="str">
        <f>_xlfn.XLOOKUP(INDEX('state-winning-votes'!$A$1:$L$53,MATCH($C1934,'state-winning-votes'!$A:$A,0),MATCH($A1934,'state-winning-votes'!$A$2:$L$2,0)),$L:$L,$H:$H)</f>
        <v>Clinton, Bill</v>
      </c>
      <c r="W1934" t="str">
        <f>VLOOKUP(A1934,'national-winners'!$A$2:$B$13,2,0)</f>
        <v>Clinton, Bill</v>
      </c>
      <c r="X1934" t="str">
        <f t="shared" si="92"/>
        <v xml:space="preserve"> Bill Clinton (W)</v>
      </c>
    </row>
    <row r="1935" spans="1:24" x14ac:dyDescent="0.25">
      <c r="A1935">
        <v>1996</v>
      </c>
      <c r="B1935" t="s">
        <v>126</v>
      </c>
      <c r="C1935" t="s">
        <v>127</v>
      </c>
      <c r="D1935">
        <v>39</v>
      </c>
      <c r="E1935">
        <v>31</v>
      </c>
      <c r="F1935">
        <v>24</v>
      </c>
      <c r="G1935" t="s">
        <v>16</v>
      </c>
      <c r="H1935" t="s">
        <v>271</v>
      </c>
      <c r="I1935" t="str">
        <f t="shared" si="90"/>
        <v>Browne, Harry(L)</v>
      </c>
      <c r="J1935" t="s">
        <v>29</v>
      </c>
      <c r="K1935" t="b">
        <v>0</v>
      </c>
      <c r="L1935">
        <v>12851</v>
      </c>
      <c r="M1935">
        <v>4534434</v>
      </c>
      <c r="N1935">
        <v>20171015</v>
      </c>
      <c r="O1935" t="s">
        <v>19</v>
      </c>
      <c r="P1935" t="str">
        <f>IF(VLOOKUP(A1935,'national-winners'!$A$2:$B$13,2,0)=H1935,"W","L")</f>
        <v>L</v>
      </c>
      <c r="Q1935">
        <f>MATCH(C1935,'state-winning-votes'!A:A,0)</f>
        <v>38</v>
      </c>
      <c r="R1935">
        <f>MATCH(A1935,'state-winning-votes'!$A$2:$L$2,0)</f>
        <v>7</v>
      </c>
      <c r="S1935" cm="1">
        <f t="array" ref="S1935">INDEX('state-winning-votes'!$A$1:$L$53,$Q1935,$R1935)</f>
        <v>2148222</v>
      </c>
      <c r="T1935">
        <f>INDEX('state-winning-votes'!$A$1:$L$53,MATCH($C1935,'state-winning-votes'!$A:$A,0),MATCH($A1935,'state-winning-votes'!$A$2:$L$2,0))</f>
        <v>2148222</v>
      </c>
      <c r="U1935" t="str">
        <f t="shared" si="91"/>
        <v>Clinton, Bill</v>
      </c>
      <c r="V1935" t="str">
        <f>_xlfn.XLOOKUP(INDEX('state-winning-votes'!$A$1:$L$53,MATCH($C1935,'state-winning-votes'!$A:$A,0),MATCH($A1935,'state-winning-votes'!$A$2:$L$2,0)),$L:$L,$H:$H)</f>
        <v>Clinton, Bill</v>
      </c>
      <c r="W1935" t="str">
        <f>VLOOKUP(A1935,'national-winners'!$A$2:$B$13,2,0)</f>
        <v>Clinton, Bill</v>
      </c>
      <c r="X1935" t="str">
        <f t="shared" si="92"/>
        <v xml:space="preserve"> Bill Clinton (W)</v>
      </c>
    </row>
    <row r="1936" spans="1:24" x14ac:dyDescent="0.25">
      <c r="A1936">
        <v>1996</v>
      </c>
      <c r="B1936" t="s">
        <v>126</v>
      </c>
      <c r="C1936" t="s">
        <v>127</v>
      </c>
      <c r="D1936">
        <v>39</v>
      </c>
      <c r="E1936">
        <v>31</v>
      </c>
      <c r="F1936">
        <v>24</v>
      </c>
      <c r="G1936" t="s">
        <v>16</v>
      </c>
      <c r="H1936" t="s">
        <v>280</v>
      </c>
      <c r="I1936" t="str">
        <f t="shared" si="90"/>
        <v>Moorehead, Monica(L)</v>
      </c>
      <c r="J1936" t="s">
        <v>170</v>
      </c>
      <c r="K1936" t="b">
        <v>0</v>
      </c>
      <c r="L1936">
        <v>10813</v>
      </c>
      <c r="M1936">
        <v>4534434</v>
      </c>
      <c r="N1936">
        <v>20171015</v>
      </c>
      <c r="O1936" t="s">
        <v>19</v>
      </c>
      <c r="P1936" t="str">
        <f>IF(VLOOKUP(A1936,'national-winners'!$A$2:$B$13,2,0)=H1936,"W","L")</f>
        <v>L</v>
      </c>
      <c r="Q1936">
        <f>MATCH(C1936,'state-winning-votes'!A:A,0)</f>
        <v>38</v>
      </c>
      <c r="R1936">
        <f>MATCH(A1936,'state-winning-votes'!$A$2:$L$2,0)</f>
        <v>7</v>
      </c>
      <c r="S1936" cm="1">
        <f t="array" ref="S1936">INDEX('state-winning-votes'!$A$1:$L$53,$Q1936,$R1936)</f>
        <v>2148222</v>
      </c>
      <c r="T1936">
        <f>INDEX('state-winning-votes'!$A$1:$L$53,MATCH($C1936,'state-winning-votes'!$A:$A,0),MATCH($A1936,'state-winning-votes'!$A$2:$L$2,0))</f>
        <v>2148222</v>
      </c>
      <c r="U1936" t="str">
        <f t="shared" si="91"/>
        <v>Clinton, Bill</v>
      </c>
      <c r="V1936" t="str">
        <f>_xlfn.XLOOKUP(INDEX('state-winning-votes'!$A$1:$L$53,MATCH($C1936,'state-winning-votes'!$A:$A,0),MATCH($A1936,'state-winning-votes'!$A$2:$L$2,0)),$L:$L,$H:$H)</f>
        <v>Clinton, Bill</v>
      </c>
      <c r="W1936" t="str">
        <f>VLOOKUP(A1936,'national-winners'!$A$2:$B$13,2,0)</f>
        <v>Clinton, Bill</v>
      </c>
      <c r="X1936" t="str">
        <f t="shared" si="92"/>
        <v xml:space="preserve"> Bill Clinton (W)</v>
      </c>
    </row>
    <row r="1937" spans="1:24" x14ac:dyDescent="0.25">
      <c r="A1937">
        <v>1996</v>
      </c>
      <c r="B1937" t="s">
        <v>126</v>
      </c>
      <c r="C1937" t="s">
        <v>127</v>
      </c>
      <c r="D1937">
        <v>39</v>
      </c>
      <c r="E1937">
        <v>31</v>
      </c>
      <c r="F1937">
        <v>24</v>
      </c>
      <c r="G1937" t="s">
        <v>16</v>
      </c>
      <c r="H1937" t="s">
        <v>236</v>
      </c>
      <c r="I1937" t="str">
        <f t="shared" si="90"/>
        <v>Hagelin, John(L)</v>
      </c>
      <c r="J1937" t="s">
        <v>237</v>
      </c>
      <c r="K1937" t="b">
        <v>0</v>
      </c>
      <c r="L1937">
        <v>9120</v>
      </c>
      <c r="M1937">
        <v>4534434</v>
      </c>
      <c r="N1937">
        <v>20171015</v>
      </c>
      <c r="O1937" t="s">
        <v>19</v>
      </c>
      <c r="P1937" t="str">
        <f>IF(VLOOKUP(A1937,'national-winners'!$A$2:$B$13,2,0)=H1937,"W","L")</f>
        <v>L</v>
      </c>
      <c r="Q1937">
        <f>MATCH(C1937,'state-winning-votes'!A:A,0)</f>
        <v>38</v>
      </c>
      <c r="R1937">
        <f>MATCH(A1937,'state-winning-votes'!$A$2:$L$2,0)</f>
        <v>7</v>
      </c>
      <c r="S1937" cm="1">
        <f t="array" ref="S1937">INDEX('state-winning-votes'!$A$1:$L$53,$Q1937,$R1937)</f>
        <v>2148222</v>
      </c>
      <c r="T1937">
        <f>INDEX('state-winning-votes'!$A$1:$L$53,MATCH($C1937,'state-winning-votes'!$A:$A,0),MATCH($A1937,'state-winning-votes'!$A$2:$L$2,0))</f>
        <v>2148222</v>
      </c>
      <c r="U1937" t="str">
        <f t="shared" si="91"/>
        <v>Clinton, Bill</v>
      </c>
      <c r="V1937" t="str">
        <f>_xlfn.XLOOKUP(INDEX('state-winning-votes'!$A$1:$L$53,MATCH($C1937,'state-winning-votes'!$A:$A,0),MATCH($A1937,'state-winning-votes'!$A$2:$L$2,0)),$L:$L,$H:$H)</f>
        <v>Clinton, Bill</v>
      </c>
      <c r="W1937" t="str">
        <f>VLOOKUP(A1937,'national-winners'!$A$2:$B$13,2,0)</f>
        <v>Clinton, Bill</v>
      </c>
      <c r="X1937" t="str">
        <f t="shared" si="92"/>
        <v xml:space="preserve"> Bill Clinton (W)</v>
      </c>
    </row>
    <row r="1938" spans="1:24" x14ac:dyDescent="0.25">
      <c r="A1938">
        <v>1996</v>
      </c>
      <c r="B1938" t="s">
        <v>126</v>
      </c>
      <c r="C1938" t="s">
        <v>127</v>
      </c>
      <c r="D1938">
        <v>39</v>
      </c>
      <c r="E1938">
        <v>31</v>
      </c>
      <c r="F1938">
        <v>24</v>
      </c>
      <c r="G1938" t="s">
        <v>16</v>
      </c>
      <c r="H1938" t="s">
        <v>238</v>
      </c>
      <c r="I1938" t="str">
        <f t="shared" si="90"/>
        <v>Phillips, Howard(L)</v>
      </c>
      <c r="J1938" t="s">
        <v>275</v>
      </c>
      <c r="K1938" t="b">
        <v>0</v>
      </c>
      <c r="L1938">
        <v>7361</v>
      </c>
      <c r="M1938">
        <v>4534434</v>
      </c>
      <c r="N1938">
        <v>20171015</v>
      </c>
      <c r="O1938" t="s">
        <v>19</v>
      </c>
      <c r="P1938" t="str">
        <f>IF(VLOOKUP(A1938,'national-winners'!$A$2:$B$13,2,0)=H1938,"W","L")</f>
        <v>L</v>
      </c>
      <c r="Q1938">
        <f>MATCH(C1938,'state-winning-votes'!A:A,0)</f>
        <v>38</v>
      </c>
      <c r="R1938">
        <f>MATCH(A1938,'state-winning-votes'!$A$2:$L$2,0)</f>
        <v>7</v>
      </c>
      <c r="S1938" cm="1">
        <f t="array" ref="S1938">INDEX('state-winning-votes'!$A$1:$L$53,$Q1938,$R1938)</f>
        <v>2148222</v>
      </c>
      <c r="T1938">
        <f>INDEX('state-winning-votes'!$A$1:$L$53,MATCH($C1938,'state-winning-votes'!$A:$A,0),MATCH($A1938,'state-winning-votes'!$A$2:$L$2,0))</f>
        <v>2148222</v>
      </c>
      <c r="U1938" t="str">
        <f t="shared" si="91"/>
        <v>Clinton, Bill</v>
      </c>
      <c r="V1938" t="str">
        <f>_xlfn.XLOOKUP(INDEX('state-winning-votes'!$A$1:$L$53,MATCH($C1938,'state-winning-votes'!$A:$A,0),MATCH($A1938,'state-winning-votes'!$A$2:$L$2,0)),$L:$L,$H:$H)</f>
        <v>Clinton, Bill</v>
      </c>
      <c r="W1938" t="str">
        <f>VLOOKUP(A1938,'national-winners'!$A$2:$B$13,2,0)</f>
        <v>Clinton, Bill</v>
      </c>
      <c r="X1938" t="str">
        <f t="shared" si="92"/>
        <v xml:space="preserve"> Bill Clinton (W)</v>
      </c>
    </row>
    <row r="1939" spans="1:24" x14ac:dyDescent="0.25">
      <c r="A1939">
        <v>1996</v>
      </c>
      <c r="B1939" t="s">
        <v>126</v>
      </c>
      <c r="C1939" t="s">
        <v>127</v>
      </c>
      <c r="D1939">
        <v>39</v>
      </c>
      <c r="E1939">
        <v>31</v>
      </c>
      <c r="F1939">
        <v>24</v>
      </c>
      <c r="G1939" t="s">
        <v>16</v>
      </c>
      <c r="H1939" t="s">
        <v>273</v>
      </c>
      <c r="I1939" t="str">
        <f t="shared" si="90"/>
        <v>Nader, Ralph(L)</v>
      </c>
      <c r="J1939" t="s">
        <v>274</v>
      </c>
      <c r="K1939" t="b">
        <v>0</v>
      </c>
      <c r="L1939">
        <v>2962</v>
      </c>
      <c r="M1939">
        <v>4534434</v>
      </c>
      <c r="N1939">
        <v>20171015</v>
      </c>
      <c r="O1939" t="s">
        <v>19</v>
      </c>
      <c r="P1939" t="str">
        <f>IF(VLOOKUP(A1939,'national-winners'!$A$2:$B$13,2,0)=H1939,"W","L")</f>
        <v>L</v>
      </c>
      <c r="Q1939">
        <f>MATCH(C1939,'state-winning-votes'!A:A,0)</f>
        <v>38</v>
      </c>
      <c r="R1939">
        <f>MATCH(A1939,'state-winning-votes'!$A$2:$L$2,0)</f>
        <v>7</v>
      </c>
      <c r="S1939" cm="1">
        <f t="array" ref="S1939">INDEX('state-winning-votes'!$A$1:$L$53,$Q1939,$R1939)</f>
        <v>2148222</v>
      </c>
      <c r="T1939">
        <f>INDEX('state-winning-votes'!$A$1:$L$53,MATCH($C1939,'state-winning-votes'!$A:$A,0),MATCH($A1939,'state-winning-votes'!$A$2:$L$2,0))</f>
        <v>2148222</v>
      </c>
      <c r="U1939" t="str">
        <f t="shared" si="91"/>
        <v>Clinton, Bill</v>
      </c>
      <c r="V1939" t="str">
        <f>_xlfn.XLOOKUP(INDEX('state-winning-votes'!$A$1:$L$53,MATCH($C1939,'state-winning-votes'!$A:$A,0),MATCH($A1939,'state-winning-votes'!$A$2:$L$2,0)),$L:$L,$H:$H)</f>
        <v>Clinton, Bill</v>
      </c>
      <c r="W1939" t="str">
        <f>VLOOKUP(A1939,'national-winners'!$A$2:$B$13,2,0)</f>
        <v>Clinton, Bill</v>
      </c>
      <c r="X1939" t="str">
        <f t="shared" si="92"/>
        <v xml:space="preserve"> Bill Clinton (W)</v>
      </c>
    </row>
    <row r="1940" spans="1:24" x14ac:dyDescent="0.25">
      <c r="A1940">
        <v>1996</v>
      </c>
      <c r="B1940" t="s">
        <v>126</v>
      </c>
      <c r="C1940" t="s">
        <v>127</v>
      </c>
      <c r="D1940">
        <v>39</v>
      </c>
      <c r="E1940">
        <v>31</v>
      </c>
      <c r="F1940">
        <v>24</v>
      </c>
      <c r="G1940" t="s">
        <v>16</v>
      </c>
      <c r="H1940" t="s">
        <v>59</v>
      </c>
      <c r="I1940" t="str">
        <f t="shared" si="90"/>
        <v>Other(L)</v>
      </c>
      <c r="K1940" t="b">
        <v>0</v>
      </c>
      <c r="L1940">
        <v>15</v>
      </c>
      <c r="M1940">
        <v>4534434</v>
      </c>
      <c r="N1940">
        <v>20171015</v>
      </c>
      <c r="O1940" t="s">
        <v>19</v>
      </c>
      <c r="P1940" t="str">
        <f>IF(VLOOKUP(A1940,'national-winners'!$A$2:$B$13,2,0)=H1940,"W","L")</f>
        <v>L</v>
      </c>
      <c r="Q1940">
        <f>MATCH(C1940,'state-winning-votes'!A:A,0)</f>
        <v>38</v>
      </c>
      <c r="R1940">
        <f>MATCH(A1940,'state-winning-votes'!$A$2:$L$2,0)</f>
        <v>7</v>
      </c>
      <c r="S1940" cm="1">
        <f t="array" ref="S1940">INDEX('state-winning-votes'!$A$1:$L$53,$Q1940,$R1940)</f>
        <v>2148222</v>
      </c>
      <c r="T1940">
        <f>INDEX('state-winning-votes'!$A$1:$L$53,MATCH($C1940,'state-winning-votes'!$A:$A,0),MATCH($A1940,'state-winning-votes'!$A$2:$L$2,0))</f>
        <v>2148222</v>
      </c>
      <c r="U1940" t="str">
        <f t="shared" si="91"/>
        <v>Clinton, Bill</v>
      </c>
      <c r="V1940" t="str">
        <f>_xlfn.XLOOKUP(INDEX('state-winning-votes'!$A$1:$L$53,MATCH($C1940,'state-winning-votes'!$A:$A,0),MATCH($A1940,'state-winning-votes'!$A$2:$L$2,0)),$L:$L,$H:$H)</f>
        <v>Clinton, Bill</v>
      </c>
      <c r="W1940" t="str">
        <f>VLOOKUP(A1940,'national-winners'!$A$2:$B$13,2,0)</f>
        <v>Clinton, Bill</v>
      </c>
      <c r="X1940" t="str">
        <f t="shared" si="92"/>
        <v xml:space="preserve"> Bill Clinton (W)</v>
      </c>
    </row>
    <row r="1941" spans="1:24" x14ac:dyDescent="0.25">
      <c r="A1941">
        <v>1996</v>
      </c>
      <c r="B1941" t="s">
        <v>128</v>
      </c>
      <c r="C1941" t="s">
        <v>129</v>
      </c>
      <c r="D1941">
        <v>40</v>
      </c>
      <c r="E1941">
        <v>73</v>
      </c>
      <c r="F1941">
        <v>53</v>
      </c>
      <c r="G1941" t="s">
        <v>16</v>
      </c>
      <c r="H1941" t="s">
        <v>270</v>
      </c>
      <c r="I1941" t="str">
        <f t="shared" si="90"/>
        <v>Dole, Robert(L)</v>
      </c>
      <c r="J1941" t="s">
        <v>21</v>
      </c>
      <c r="K1941" t="b">
        <v>0</v>
      </c>
      <c r="L1941">
        <v>582315</v>
      </c>
      <c r="M1941">
        <v>1206713</v>
      </c>
      <c r="N1941">
        <v>20171015</v>
      </c>
      <c r="O1941" t="s">
        <v>19</v>
      </c>
      <c r="P1941" t="str">
        <f>IF(VLOOKUP(A1941,'national-winners'!$A$2:$B$13,2,0)=H1941,"W","L")</f>
        <v>L</v>
      </c>
      <c r="Q1941">
        <f>MATCH(C1941,'state-winning-votes'!A:A,0)</f>
        <v>39</v>
      </c>
      <c r="R1941">
        <f>MATCH(A1941,'state-winning-votes'!$A$2:$L$2,0)</f>
        <v>7</v>
      </c>
      <c r="S1941" cm="1">
        <f t="array" ref="S1941">INDEX('state-winning-votes'!$A$1:$L$53,$Q1941,$R1941)</f>
        <v>582315</v>
      </c>
      <c r="T1941">
        <f>INDEX('state-winning-votes'!$A$1:$L$53,MATCH($C1941,'state-winning-votes'!$A:$A,0),MATCH($A1941,'state-winning-votes'!$A$2:$L$2,0))</f>
        <v>582315</v>
      </c>
      <c r="U1941" t="str">
        <f t="shared" si="91"/>
        <v>Dole, Robert</v>
      </c>
      <c r="V1941" t="str">
        <f>_xlfn.XLOOKUP(INDEX('state-winning-votes'!$A$1:$L$53,MATCH($C1941,'state-winning-votes'!$A:$A,0),MATCH($A1941,'state-winning-votes'!$A$2:$L$2,0)),$L:$L,$H:$H)</f>
        <v>Dole, Robert</v>
      </c>
      <c r="W1941" t="str">
        <f>VLOOKUP(A1941,'national-winners'!$A$2:$B$13,2,0)</f>
        <v>Clinton, Bill</v>
      </c>
      <c r="X1941" t="str">
        <f t="shared" si="92"/>
        <v xml:space="preserve"> Robert Dole (W)</v>
      </c>
    </row>
    <row r="1942" spans="1:24" x14ac:dyDescent="0.25">
      <c r="A1942">
        <v>1996</v>
      </c>
      <c r="B1942" t="s">
        <v>128</v>
      </c>
      <c r="C1942" t="s">
        <v>129</v>
      </c>
      <c r="D1942">
        <v>40</v>
      </c>
      <c r="E1942">
        <v>73</v>
      </c>
      <c r="F1942">
        <v>53</v>
      </c>
      <c r="G1942" t="s">
        <v>16</v>
      </c>
      <c r="H1942" t="s">
        <v>230</v>
      </c>
      <c r="I1942" t="str">
        <f t="shared" si="90"/>
        <v>Clinton, Bill(W)</v>
      </c>
      <c r="J1942" t="s">
        <v>18</v>
      </c>
      <c r="K1942" t="b">
        <v>0</v>
      </c>
      <c r="L1942">
        <v>488105</v>
      </c>
      <c r="M1942">
        <v>1206713</v>
      </c>
      <c r="N1942">
        <v>20171015</v>
      </c>
      <c r="O1942" t="s">
        <v>19</v>
      </c>
      <c r="P1942" t="str">
        <f>IF(VLOOKUP(A1942,'national-winners'!$A$2:$B$13,2,0)=H1942,"W","L")</f>
        <v>W</v>
      </c>
      <c r="Q1942">
        <f>MATCH(C1942,'state-winning-votes'!A:A,0)</f>
        <v>39</v>
      </c>
      <c r="R1942">
        <f>MATCH(A1942,'state-winning-votes'!$A$2:$L$2,0)</f>
        <v>7</v>
      </c>
      <c r="S1942" cm="1">
        <f t="array" ref="S1942">INDEX('state-winning-votes'!$A$1:$L$53,$Q1942,$R1942)</f>
        <v>582315</v>
      </c>
      <c r="T1942">
        <f>INDEX('state-winning-votes'!$A$1:$L$53,MATCH($C1942,'state-winning-votes'!$A:$A,0),MATCH($A1942,'state-winning-votes'!$A$2:$L$2,0))</f>
        <v>582315</v>
      </c>
      <c r="U1942" t="str">
        <f t="shared" si="91"/>
        <v>Dole, Robert</v>
      </c>
      <c r="V1942" t="str">
        <f>_xlfn.XLOOKUP(INDEX('state-winning-votes'!$A$1:$L$53,MATCH($C1942,'state-winning-votes'!$A:$A,0),MATCH($A1942,'state-winning-votes'!$A$2:$L$2,0)),$L:$L,$H:$H)</f>
        <v>Dole, Robert</v>
      </c>
      <c r="W1942" t="str">
        <f>VLOOKUP(A1942,'national-winners'!$A$2:$B$13,2,0)</f>
        <v>Clinton, Bill</v>
      </c>
      <c r="X1942" t="str">
        <f t="shared" si="92"/>
        <v xml:space="preserve"> Robert Dole (W)</v>
      </c>
    </row>
    <row r="1943" spans="1:24" x14ac:dyDescent="0.25">
      <c r="A1943">
        <v>1996</v>
      </c>
      <c r="B1943" t="s">
        <v>128</v>
      </c>
      <c r="C1943" t="s">
        <v>129</v>
      </c>
      <c r="D1943">
        <v>40</v>
      </c>
      <c r="E1943">
        <v>73</v>
      </c>
      <c r="F1943">
        <v>53</v>
      </c>
      <c r="G1943" t="s">
        <v>16</v>
      </c>
      <c r="H1943" t="s">
        <v>231</v>
      </c>
      <c r="I1943" t="str">
        <f t="shared" si="90"/>
        <v>Perot, Ross(L)</v>
      </c>
      <c r="J1943" t="s">
        <v>272</v>
      </c>
      <c r="K1943" t="b">
        <v>0</v>
      </c>
      <c r="L1943">
        <v>130788</v>
      </c>
      <c r="M1943">
        <v>1206713</v>
      </c>
      <c r="N1943">
        <v>20171015</v>
      </c>
      <c r="O1943" t="s">
        <v>19</v>
      </c>
      <c r="P1943" t="str">
        <f>IF(VLOOKUP(A1943,'national-winners'!$A$2:$B$13,2,0)=H1943,"W","L")</f>
        <v>L</v>
      </c>
      <c r="Q1943">
        <f>MATCH(C1943,'state-winning-votes'!A:A,0)</f>
        <v>39</v>
      </c>
      <c r="R1943">
        <f>MATCH(A1943,'state-winning-votes'!$A$2:$L$2,0)</f>
        <v>7</v>
      </c>
      <c r="S1943" cm="1">
        <f t="array" ref="S1943">INDEX('state-winning-votes'!$A$1:$L$53,$Q1943,$R1943)</f>
        <v>582315</v>
      </c>
      <c r="T1943">
        <f>INDEX('state-winning-votes'!$A$1:$L$53,MATCH($C1943,'state-winning-votes'!$A:$A,0),MATCH($A1943,'state-winning-votes'!$A$2:$L$2,0))</f>
        <v>582315</v>
      </c>
      <c r="U1943" t="str">
        <f t="shared" si="91"/>
        <v>Dole, Robert</v>
      </c>
      <c r="V1943" t="str">
        <f>_xlfn.XLOOKUP(INDEX('state-winning-votes'!$A$1:$L$53,MATCH($C1943,'state-winning-votes'!$A:$A,0),MATCH($A1943,'state-winning-votes'!$A$2:$L$2,0)),$L:$L,$H:$H)</f>
        <v>Dole, Robert</v>
      </c>
      <c r="W1943" t="str">
        <f>VLOOKUP(A1943,'national-winners'!$A$2:$B$13,2,0)</f>
        <v>Clinton, Bill</v>
      </c>
      <c r="X1943" t="str">
        <f t="shared" si="92"/>
        <v xml:space="preserve"> Robert Dole (W)</v>
      </c>
    </row>
    <row r="1944" spans="1:24" x14ac:dyDescent="0.25">
      <c r="A1944">
        <v>1996</v>
      </c>
      <c r="B1944" t="s">
        <v>128</v>
      </c>
      <c r="C1944" t="s">
        <v>129</v>
      </c>
      <c r="D1944">
        <v>40</v>
      </c>
      <c r="E1944">
        <v>73</v>
      </c>
      <c r="F1944">
        <v>53</v>
      </c>
      <c r="G1944" t="s">
        <v>16</v>
      </c>
      <c r="H1944" t="s">
        <v>271</v>
      </c>
      <c r="I1944" t="str">
        <f t="shared" si="90"/>
        <v>Browne, Harry(L)</v>
      </c>
      <c r="J1944" t="s">
        <v>29</v>
      </c>
      <c r="K1944" t="b">
        <v>0</v>
      </c>
      <c r="L1944">
        <v>5505</v>
      </c>
      <c r="M1944">
        <v>1206713</v>
      </c>
      <c r="N1944">
        <v>20171015</v>
      </c>
      <c r="O1944" t="s">
        <v>19</v>
      </c>
      <c r="P1944" t="str">
        <f>IF(VLOOKUP(A1944,'national-winners'!$A$2:$B$13,2,0)=H1944,"W","L")</f>
        <v>L</v>
      </c>
      <c r="Q1944">
        <f>MATCH(C1944,'state-winning-votes'!A:A,0)</f>
        <v>39</v>
      </c>
      <c r="R1944">
        <f>MATCH(A1944,'state-winning-votes'!$A$2:$L$2,0)</f>
        <v>7</v>
      </c>
      <c r="S1944" cm="1">
        <f t="array" ref="S1944">INDEX('state-winning-votes'!$A$1:$L$53,$Q1944,$R1944)</f>
        <v>582315</v>
      </c>
      <c r="T1944">
        <f>INDEX('state-winning-votes'!$A$1:$L$53,MATCH($C1944,'state-winning-votes'!$A:$A,0),MATCH($A1944,'state-winning-votes'!$A$2:$L$2,0))</f>
        <v>582315</v>
      </c>
      <c r="U1944" t="str">
        <f t="shared" si="91"/>
        <v>Dole, Robert</v>
      </c>
      <c r="V1944" t="str">
        <f>_xlfn.XLOOKUP(INDEX('state-winning-votes'!$A$1:$L$53,MATCH($C1944,'state-winning-votes'!$A:$A,0),MATCH($A1944,'state-winning-votes'!$A$2:$L$2,0)),$L:$L,$H:$H)</f>
        <v>Dole, Robert</v>
      </c>
      <c r="W1944" t="str">
        <f>VLOOKUP(A1944,'national-winners'!$A$2:$B$13,2,0)</f>
        <v>Clinton, Bill</v>
      </c>
      <c r="X1944" t="str">
        <f t="shared" si="92"/>
        <v xml:space="preserve"> Robert Dole (W)</v>
      </c>
    </row>
    <row r="1945" spans="1:24" x14ac:dyDescent="0.25">
      <c r="A1945">
        <v>1996</v>
      </c>
      <c r="B1945" t="s">
        <v>130</v>
      </c>
      <c r="C1945" t="s">
        <v>131</v>
      </c>
      <c r="D1945">
        <v>41</v>
      </c>
      <c r="E1945">
        <v>92</v>
      </c>
      <c r="F1945">
        <v>72</v>
      </c>
      <c r="G1945" t="s">
        <v>16</v>
      </c>
      <c r="H1945" t="s">
        <v>230</v>
      </c>
      <c r="I1945" t="str">
        <f t="shared" si="90"/>
        <v>Clinton, Bill(W)</v>
      </c>
      <c r="J1945" t="s">
        <v>18</v>
      </c>
      <c r="K1945" t="b">
        <v>0</v>
      </c>
      <c r="L1945">
        <v>649641</v>
      </c>
      <c r="M1945">
        <v>1377760</v>
      </c>
      <c r="N1945">
        <v>20171015</v>
      </c>
      <c r="O1945" t="s">
        <v>19</v>
      </c>
      <c r="P1945" t="str">
        <f>IF(VLOOKUP(A1945,'national-winners'!$A$2:$B$13,2,0)=H1945,"W","L")</f>
        <v>W</v>
      </c>
      <c r="Q1945">
        <f>MATCH(C1945,'state-winning-votes'!A:A,0)</f>
        <v>40</v>
      </c>
      <c r="R1945">
        <f>MATCH(A1945,'state-winning-votes'!$A$2:$L$2,0)</f>
        <v>7</v>
      </c>
      <c r="S1945" cm="1">
        <f t="array" ref="S1945">INDEX('state-winning-votes'!$A$1:$L$53,$Q1945,$R1945)</f>
        <v>649641</v>
      </c>
      <c r="T1945">
        <f>INDEX('state-winning-votes'!$A$1:$L$53,MATCH($C1945,'state-winning-votes'!$A:$A,0),MATCH($A1945,'state-winning-votes'!$A$2:$L$2,0))</f>
        <v>649641</v>
      </c>
      <c r="U1945" t="str">
        <f t="shared" si="91"/>
        <v>Clinton, Bill</v>
      </c>
      <c r="V1945" t="str">
        <f>_xlfn.XLOOKUP(INDEX('state-winning-votes'!$A$1:$L$53,MATCH($C1945,'state-winning-votes'!$A:$A,0),MATCH($A1945,'state-winning-votes'!$A$2:$L$2,0)),$L:$L,$H:$H)</f>
        <v>Clinton, Bill</v>
      </c>
      <c r="W1945" t="str">
        <f>VLOOKUP(A1945,'national-winners'!$A$2:$B$13,2,0)</f>
        <v>Clinton, Bill</v>
      </c>
      <c r="X1945" t="str">
        <f t="shared" si="92"/>
        <v xml:space="preserve"> Bill Clinton (W)</v>
      </c>
    </row>
    <row r="1946" spans="1:24" x14ac:dyDescent="0.25">
      <c r="A1946">
        <v>1996</v>
      </c>
      <c r="B1946" t="s">
        <v>130</v>
      </c>
      <c r="C1946" t="s">
        <v>131</v>
      </c>
      <c r="D1946">
        <v>41</v>
      </c>
      <c r="E1946">
        <v>92</v>
      </c>
      <c r="F1946">
        <v>72</v>
      </c>
      <c r="G1946" t="s">
        <v>16</v>
      </c>
      <c r="H1946" t="s">
        <v>270</v>
      </c>
      <c r="I1946" t="str">
        <f t="shared" si="90"/>
        <v>Dole, Robert(L)</v>
      </c>
      <c r="J1946" t="s">
        <v>21</v>
      </c>
      <c r="K1946" t="b">
        <v>0</v>
      </c>
      <c r="L1946">
        <v>538152</v>
      </c>
      <c r="M1946">
        <v>1377760</v>
      </c>
      <c r="N1946">
        <v>20171015</v>
      </c>
      <c r="O1946" t="s">
        <v>19</v>
      </c>
      <c r="P1946" t="str">
        <f>IF(VLOOKUP(A1946,'national-winners'!$A$2:$B$13,2,0)=H1946,"W","L")</f>
        <v>L</v>
      </c>
      <c r="Q1946">
        <f>MATCH(C1946,'state-winning-votes'!A:A,0)</f>
        <v>40</v>
      </c>
      <c r="R1946">
        <f>MATCH(A1946,'state-winning-votes'!$A$2:$L$2,0)</f>
        <v>7</v>
      </c>
      <c r="S1946" cm="1">
        <f t="array" ref="S1946">INDEX('state-winning-votes'!$A$1:$L$53,$Q1946,$R1946)</f>
        <v>649641</v>
      </c>
      <c r="T1946">
        <f>INDEX('state-winning-votes'!$A$1:$L$53,MATCH($C1946,'state-winning-votes'!$A:$A,0),MATCH($A1946,'state-winning-votes'!$A$2:$L$2,0))</f>
        <v>649641</v>
      </c>
      <c r="U1946" t="str">
        <f t="shared" si="91"/>
        <v>Clinton, Bill</v>
      </c>
      <c r="V1946" t="str">
        <f>_xlfn.XLOOKUP(INDEX('state-winning-votes'!$A$1:$L$53,MATCH($C1946,'state-winning-votes'!$A:$A,0),MATCH($A1946,'state-winning-votes'!$A$2:$L$2,0)),$L:$L,$H:$H)</f>
        <v>Clinton, Bill</v>
      </c>
      <c r="W1946" t="str">
        <f>VLOOKUP(A1946,'national-winners'!$A$2:$B$13,2,0)</f>
        <v>Clinton, Bill</v>
      </c>
      <c r="X1946" t="str">
        <f t="shared" si="92"/>
        <v xml:space="preserve"> Bill Clinton (W)</v>
      </c>
    </row>
    <row r="1947" spans="1:24" x14ac:dyDescent="0.25">
      <c r="A1947">
        <v>1996</v>
      </c>
      <c r="B1947" t="s">
        <v>130</v>
      </c>
      <c r="C1947" t="s">
        <v>131</v>
      </c>
      <c r="D1947">
        <v>41</v>
      </c>
      <c r="E1947">
        <v>92</v>
      </c>
      <c r="F1947">
        <v>72</v>
      </c>
      <c r="G1947" t="s">
        <v>16</v>
      </c>
      <c r="H1947" t="s">
        <v>231</v>
      </c>
      <c r="I1947" t="str">
        <f t="shared" si="90"/>
        <v>Perot, Ross(L)</v>
      </c>
      <c r="J1947" t="s">
        <v>272</v>
      </c>
      <c r="K1947" t="b">
        <v>0</v>
      </c>
      <c r="L1947">
        <v>121221</v>
      </c>
      <c r="M1947">
        <v>1377760</v>
      </c>
      <c r="N1947">
        <v>20171015</v>
      </c>
      <c r="O1947" t="s">
        <v>19</v>
      </c>
      <c r="P1947" t="str">
        <f>IF(VLOOKUP(A1947,'national-winners'!$A$2:$B$13,2,0)=H1947,"W","L")</f>
        <v>L</v>
      </c>
      <c r="Q1947">
        <f>MATCH(C1947,'state-winning-votes'!A:A,0)</f>
        <v>40</v>
      </c>
      <c r="R1947">
        <f>MATCH(A1947,'state-winning-votes'!$A$2:$L$2,0)</f>
        <v>7</v>
      </c>
      <c r="S1947" cm="1">
        <f t="array" ref="S1947">INDEX('state-winning-votes'!$A$1:$L$53,$Q1947,$R1947)</f>
        <v>649641</v>
      </c>
      <c r="T1947">
        <f>INDEX('state-winning-votes'!$A$1:$L$53,MATCH($C1947,'state-winning-votes'!$A:$A,0),MATCH($A1947,'state-winning-votes'!$A$2:$L$2,0))</f>
        <v>649641</v>
      </c>
      <c r="U1947" t="str">
        <f t="shared" si="91"/>
        <v>Clinton, Bill</v>
      </c>
      <c r="V1947" t="str">
        <f>_xlfn.XLOOKUP(INDEX('state-winning-votes'!$A$1:$L$53,MATCH($C1947,'state-winning-votes'!$A:$A,0),MATCH($A1947,'state-winning-votes'!$A$2:$L$2,0)),$L:$L,$H:$H)</f>
        <v>Clinton, Bill</v>
      </c>
      <c r="W1947" t="str">
        <f>VLOOKUP(A1947,'national-winners'!$A$2:$B$13,2,0)</f>
        <v>Clinton, Bill</v>
      </c>
      <c r="X1947" t="str">
        <f t="shared" si="92"/>
        <v xml:space="preserve"> Bill Clinton (W)</v>
      </c>
    </row>
    <row r="1948" spans="1:24" x14ac:dyDescent="0.25">
      <c r="A1948">
        <v>1996</v>
      </c>
      <c r="B1948" t="s">
        <v>130</v>
      </c>
      <c r="C1948" t="s">
        <v>131</v>
      </c>
      <c r="D1948">
        <v>41</v>
      </c>
      <c r="E1948">
        <v>92</v>
      </c>
      <c r="F1948">
        <v>72</v>
      </c>
      <c r="G1948" t="s">
        <v>16</v>
      </c>
      <c r="H1948" t="s">
        <v>273</v>
      </c>
      <c r="I1948" t="str">
        <f t="shared" si="90"/>
        <v>Nader, Ralph(L)</v>
      </c>
      <c r="J1948" t="s">
        <v>274</v>
      </c>
      <c r="K1948" t="b">
        <v>0</v>
      </c>
      <c r="L1948">
        <v>49415</v>
      </c>
      <c r="M1948">
        <v>1377760</v>
      </c>
      <c r="N1948">
        <v>20171015</v>
      </c>
      <c r="O1948" t="s">
        <v>19</v>
      </c>
      <c r="P1948" t="str">
        <f>IF(VLOOKUP(A1948,'national-winners'!$A$2:$B$13,2,0)=H1948,"W","L")</f>
        <v>L</v>
      </c>
      <c r="Q1948">
        <f>MATCH(C1948,'state-winning-votes'!A:A,0)</f>
        <v>40</v>
      </c>
      <c r="R1948">
        <f>MATCH(A1948,'state-winning-votes'!$A$2:$L$2,0)</f>
        <v>7</v>
      </c>
      <c r="S1948" cm="1">
        <f t="array" ref="S1948">INDEX('state-winning-votes'!$A$1:$L$53,$Q1948,$R1948)</f>
        <v>649641</v>
      </c>
      <c r="T1948">
        <f>INDEX('state-winning-votes'!$A$1:$L$53,MATCH($C1948,'state-winning-votes'!$A:$A,0),MATCH($A1948,'state-winning-votes'!$A$2:$L$2,0))</f>
        <v>649641</v>
      </c>
      <c r="U1948" t="str">
        <f t="shared" si="91"/>
        <v>Clinton, Bill</v>
      </c>
      <c r="V1948" t="str">
        <f>_xlfn.XLOOKUP(INDEX('state-winning-votes'!$A$1:$L$53,MATCH($C1948,'state-winning-votes'!$A:$A,0),MATCH($A1948,'state-winning-votes'!$A$2:$L$2,0)),$L:$L,$H:$H)</f>
        <v>Clinton, Bill</v>
      </c>
      <c r="W1948" t="str">
        <f>VLOOKUP(A1948,'national-winners'!$A$2:$B$13,2,0)</f>
        <v>Clinton, Bill</v>
      </c>
      <c r="X1948" t="str">
        <f t="shared" si="92"/>
        <v xml:space="preserve"> Bill Clinton (W)</v>
      </c>
    </row>
    <row r="1949" spans="1:24" x14ac:dyDescent="0.25">
      <c r="A1949">
        <v>1996</v>
      </c>
      <c r="B1949" t="s">
        <v>130</v>
      </c>
      <c r="C1949" t="s">
        <v>131</v>
      </c>
      <c r="D1949">
        <v>41</v>
      </c>
      <c r="E1949">
        <v>92</v>
      </c>
      <c r="F1949">
        <v>72</v>
      </c>
      <c r="G1949" t="s">
        <v>16</v>
      </c>
      <c r="H1949" t="s">
        <v>271</v>
      </c>
      <c r="I1949" t="str">
        <f t="shared" si="90"/>
        <v>Browne, Harry(L)</v>
      </c>
      <c r="J1949" t="s">
        <v>29</v>
      </c>
      <c r="K1949" t="b">
        <v>0</v>
      </c>
      <c r="L1949">
        <v>8903</v>
      </c>
      <c r="M1949">
        <v>1377760</v>
      </c>
      <c r="N1949">
        <v>20171015</v>
      </c>
      <c r="O1949" t="s">
        <v>19</v>
      </c>
      <c r="P1949" t="str">
        <f>IF(VLOOKUP(A1949,'national-winners'!$A$2:$B$13,2,0)=H1949,"W","L")</f>
        <v>L</v>
      </c>
      <c r="Q1949">
        <f>MATCH(C1949,'state-winning-votes'!A:A,0)</f>
        <v>40</v>
      </c>
      <c r="R1949">
        <f>MATCH(A1949,'state-winning-votes'!$A$2:$L$2,0)</f>
        <v>7</v>
      </c>
      <c r="S1949" cm="1">
        <f t="array" ref="S1949">INDEX('state-winning-votes'!$A$1:$L$53,$Q1949,$R1949)</f>
        <v>649641</v>
      </c>
      <c r="T1949">
        <f>INDEX('state-winning-votes'!$A$1:$L$53,MATCH($C1949,'state-winning-votes'!$A:$A,0),MATCH($A1949,'state-winning-votes'!$A$2:$L$2,0))</f>
        <v>649641</v>
      </c>
      <c r="U1949" t="str">
        <f t="shared" si="91"/>
        <v>Clinton, Bill</v>
      </c>
      <c r="V1949" t="str">
        <f>_xlfn.XLOOKUP(INDEX('state-winning-votes'!$A$1:$L$53,MATCH($C1949,'state-winning-votes'!$A:$A,0),MATCH($A1949,'state-winning-votes'!$A$2:$L$2,0)),$L:$L,$H:$H)</f>
        <v>Clinton, Bill</v>
      </c>
      <c r="W1949" t="str">
        <f>VLOOKUP(A1949,'national-winners'!$A$2:$B$13,2,0)</f>
        <v>Clinton, Bill</v>
      </c>
      <c r="X1949" t="str">
        <f t="shared" si="92"/>
        <v xml:space="preserve"> Bill Clinton (W)</v>
      </c>
    </row>
    <row r="1950" spans="1:24" x14ac:dyDescent="0.25">
      <c r="A1950">
        <v>1996</v>
      </c>
      <c r="B1950" t="s">
        <v>130</v>
      </c>
      <c r="C1950" t="s">
        <v>131</v>
      </c>
      <c r="D1950">
        <v>41</v>
      </c>
      <c r="E1950">
        <v>92</v>
      </c>
      <c r="F1950">
        <v>72</v>
      </c>
      <c r="G1950" t="s">
        <v>16</v>
      </c>
      <c r="H1950" t="s">
        <v>238</v>
      </c>
      <c r="I1950" t="str">
        <f t="shared" si="90"/>
        <v>Phillips, Howard(L)</v>
      </c>
      <c r="J1950" t="s">
        <v>275</v>
      </c>
      <c r="K1950" t="b">
        <v>0</v>
      </c>
      <c r="L1950">
        <v>3379</v>
      </c>
      <c r="M1950">
        <v>1377760</v>
      </c>
      <c r="N1950">
        <v>20171015</v>
      </c>
      <c r="O1950" t="s">
        <v>19</v>
      </c>
      <c r="P1950" t="str">
        <f>IF(VLOOKUP(A1950,'national-winners'!$A$2:$B$13,2,0)=H1950,"W","L")</f>
        <v>L</v>
      </c>
      <c r="Q1950">
        <f>MATCH(C1950,'state-winning-votes'!A:A,0)</f>
        <v>40</v>
      </c>
      <c r="R1950">
        <f>MATCH(A1950,'state-winning-votes'!$A$2:$L$2,0)</f>
        <v>7</v>
      </c>
      <c r="S1950" cm="1">
        <f t="array" ref="S1950">INDEX('state-winning-votes'!$A$1:$L$53,$Q1950,$R1950)</f>
        <v>649641</v>
      </c>
      <c r="T1950">
        <f>INDEX('state-winning-votes'!$A$1:$L$53,MATCH($C1950,'state-winning-votes'!$A:$A,0),MATCH($A1950,'state-winning-votes'!$A$2:$L$2,0))</f>
        <v>649641</v>
      </c>
      <c r="U1950" t="str">
        <f t="shared" si="91"/>
        <v>Clinton, Bill</v>
      </c>
      <c r="V1950" t="str">
        <f>_xlfn.XLOOKUP(INDEX('state-winning-votes'!$A$1:$L$53,MATCH($C1950,'state-winning-votes'!$A:$A,0),MATCH($A1950,'state-winning-votes'!$A$2:$L$2,0)),$L:$L,$H:$H)</f>
        <v>Clinton, Bill</v>
      </c>
      <c r="W1950" t="str">
        <f>VLOOKUP(A1950,'national-winners'!$A$2:$B$13,2,0)</f>
        <v>Clinton, Bill</v>
      </c>
      <c r="X1950" t="str">
        <f t="shared" si="92"/>
        <v xml:space="preserve"> Bill Clinton (W)</v>
      </c>
    </row>
    <row r="1951" spans="1:24" x14ac:dyDescent="0.25">
      <c r="A1951">
        <v>1996</v>
      </c>
      <c r="B1951" t="s">
        <v>130</v>
      </c>
      <c r="C1951" t="s">
        <v>131</v>
      </c>
      <c r="D1951">
        <v>41</v>
      </c>
      <c r="E1951">
        <v>92</v>
      </c>
      <c r="F1951">
        <v>72</v>
      </c>
      <c r="G1951" t="s">
        <v>16</v>
      </c>
      <c r="H1951" t="s">
        <v>236</v>
      </c>
      <c r="I1951" t="str">
        <f t="shared" si="90"/>
        <v>Hagelin, John(L)</v>
      </c>
      <c r="J1951" t="s">
        <v>237</v>
      </c>
      <c r="K1951" t="b">
        <v>0</v>
      </c>
      <c r="L1951">
        <v>2798</v>
      </c>
      <c r="M1951">
        <v>1377760</v>
      </c>
      <c r="N1951">
        <v>20171015</v>
      </c>
      <c r="O1951" t="s">
        <v>19</v>
      </c>
      <c r="P1951" t="str">
        <f>IF(VLOOKUP(A1951,'national-winners'!$A$2:$B$13,2,0)=H1951,"W","L")</f>
        <v>L</v>
      </c>
      <c r="Q1951">
        <f>MATCH(C1951,'state-winning-votes'!A:A,0)</f>
        <v>40</v>
      </c>
      <c r="R1951">
        <f>MATCH(A1951,'state-winning-votes'!$A$2:$L$2,0)</f>
        <v>7</v>
      </c>
      <c r="S1951" cm="1">
        <f t="array" ref="S1951">INDEX('state-winning-votes'!$A$1:$L$53,$Q1951,$R1951)</f>
        <v>649641</v>
      </c>
      <c r="T1951">
        <f>INDEX('state-winning-votes'!$A$1:$L$53,MATCH($C1951,'state-winning-votes'!$A:$A,0),MATCH($A1951,'state-winning-votes'!$A$2:$L$2,0))</f>
        <v>649641</v>
      </c>
      <c r="U1951" t="str">
        <f t="shared" si="91"/>
        <v>Clinton, Bill</v>
      </c>
      <c r="V1951" t="str">
        <f>_xlfn.XLOOKUP(INDEX('state-winning-votes'!$A$1:$L$53,MATCH($C1951,'state-winning-votes'!$A:$A,0),MATCH($A1951,'state-winning-votes'!$A$2:$L$2,0)),$L:$L,$H:$H)</f>
        <v>Clinton, Bill</v>
      </c>
      <c r="W1951" t="str">
        <f>VLOOKUP(A1951,'national-winners'!$A$2:$B$13,2,0)</f>
        <v>Clinton, Bill</v>
      </c>
      <c r="X1951" t="str">
        <f t="shared" si="92"/>
        <v xml:space="preserve"> Bill Clinton (W)</v>
      </c>
    </row>
    <row r="1952" spans="1:24" x14ac:dyDescent="0.25">
      <c r="A1952">
        <v>1996</v>
      </c>
      <c r="B1952" t="s">
        <v>130</v>
      </c>
      <c r="C1952" t="s">
        <v>131</v>
      </c>
      <c r="D1952">
        <v>41</v>
      </c>
      <c r="E1952">
        <v>92</v>
      </c>
      <c r="F1952">
        <v>72</v>
      </c>
      <c r="G1952" t="s">
        <v>16</v>
      </c>
      <c r="H1952" t="s">
        <v>59</v>
      </c>
      <c r="I1952" t="str">
        <f t="shared" si="90"/>
        <v>Other(L)</v>
      </c>
      <c r="K1952" t="b">
        <v>0</v>
      </c>
      <c r="L1952">
        <v>2329</v>
      </c>
      <c r="M1952">
        <v>1377760</v>
      </c>
      <c r="N1952">
        <v>20171015</v>
      </c>
      <c r="O1952" t="s">
        <v>19</v>
      </c>
      <c r="P1952" t="str">
        <f>IF(VLOOKUP(A1952,'national-winners'!$A$2:$B$13,2,0)=H1952,"W","L")</f>
        <v>L</v>
      </c>
      <c r="Q1952">
        <f>MATCH(C1952,'state-winning-votes'!A:A,0)</f>
        <v>40</v>
      </c>
      <c r="R1952">
        <f>MATCH(A1952,'state-winning-votes'!$A$2:$L$2,0)</f>
        <v>7</v>
      </c>
      <c r="S1952" cm="1">
        <f t="array" ref="S1952">INDEX('state-winning-votes'!$A$1:$L$53,$Q1952,$R1952)</f>
        <v>649641</v>
      </c>
      <c r="T1952">
        <f>INDEX('state-winning-votes'!$A$1:$L$53,MATCH($C1952,'state-winning-votes'!$A:$A,0),MATCH($A1952,'state-winning-votes'!$A$2:$L$2,0))</f>
        <v>649641</v>
      </c>
      <c r="U1952" t="str">
        <f t="shared" si="91"/>
        <v>Clinton, Bill</v>
      </c>
      <c r="V1952" t="str">
        <f>_xlfn.XLOOKUP(INDEX('state-winning-votes'!$A$1:$L$53,MATCH($C1952,'state-winning-votes'!$A:$A,0),MATCH($A1952,'state-winning-votes'!$A$2:$L$2,0)),$L:$L,$H:$H)</f>
        <v>Clinton, Bill</v>
      </c>
      <c r="W1952" t="str">
        <f>VLOOKUP(A1952,'national-winners'!$A$2:$B$13,2,0)</f>
        <v>Clinton, Bill</v>
      </c>
      <c r="X1952" t="str">
        <f t="shared" si="92"/>
        <v xml:space="preserve"> Bill Clinton (W)</v>
      </c>
    </row>
    <row r="1953" spans="1:24" x14ac:dyDescent="0.25">
      <c r="A1953">
        <v>1996</v>
      </c>
      <c r="B1953" t="s">
        <v>130</v>
      </c>
      <c r="C1953" t="s">
        <v>131</v>
      </c>
      <c r="D1953">
        <v>41</v>
      </c>
      <c r="E1953">
        <v>92</v>
      </c>
      <c r="F1953">
        <v>72</v>
      </c>
      <c r="G1953" t="s">
        <v>16</v>
      </c>
      <c r="H1953" t="s">
        <v>281</v>
      </c>
      <c r="I1953" t="str">
        <f t="shared" si="90"/>
        <v>Hollis, Mary Cal(L)</v>
      </c>
      <c r="J1953" t="s">
        <v>100</v>
      </c>
      <c r="K1953" t="b">
        <v>0</v>
      </c>
      <c r="L1953">
        <v>1922</v>
      </c>
      <c r="M1953">
        <v>1377760</v>
      </c>
      <c r="N1953">
        <v>20171015</v>
      </c>
      <c r="O1953" t="s">
        <v>19</v>
      </c>
      <c r="P1953" t="str">
        <f>IF(VLOOKUP(A1953,'national-winners'!$A$2:$B$13,2,0)=H1953,"W","L")</f>
        <v>L</v>
      </c>
      <c r="Q1953">
        <f>MATCH(C1953,'state-winning-votes'!A:A,0)</f>
        <v>40</v>
      </c>
      <c r="R1953">
        <f>MATCH(A1953,'state-winning-votes'!$A$2:$L$2,0)</f>
        <v>7</v>
      </c>
      <c r="S1953" cm="1">
        <f t="array" ref="S1953">INDEX('state-winning-votes'!$A$1:$L$53,$Q1953,$R1953)</f>
        <v>649641</v>
      </c>
      <c r="T1953">
        <f>INDEX('state-winning-votes'!$A$1:$L$53,MATCH($C1953,'state-winning-votes'!$A:$A,0),MATCH($A1953,'state-winning-votes'!$A$2:$L$2,0))</f>
        <v>649641</v>
      </c>
      <c r="U1953" t="str">
        <f t="shared" si="91"/>
        <v>Clinton, Bill</v>
      </c>
      <c r="V1953" t="str">
        <f>_xlfn.XLOOKUP(INDEX('state-winning-votes'!$A$1:$L$53,MATCH($C1953,'state-winning-votes'!$A:$A,0),MATCH($A1953,'state-winning-votes'!$A$2:$L$2,0)),$L:$L,$H:$H)</f>
        <v>Clinton, Bill</v>
      </c>
      <c r="W1953" t="str">
        <f>VLOOKUP(A1953,'national-winners'!$A$2:$B$13,2,0)</f>
        <v>Clinton, Bill</v>
      </c>
      <c r="X1953" t="str">
        <f t="shared" si="92"/>
        <v xml:space="preserve"> Bill Clinton (W)</v>
      </c>
    </row>
    <row r="1954" spans="1:24" x14ac:dyDescent="0.25">
      <c r="A1954">
        <v>1996</v>
      </c>
      <c r="B1954" t="s">
        <v>132</v>
      </c>
      <c r="C1954" t="s">
        <v>133</v>
      </c>
      <c r="D1954">
        <v>42</v>
      </c>
      <c r="E1954">
        <v>23</v>
      </c>
      <c r="F1954">
        <v>14</v>
      </c>
      <c r="G1954" t="s">
        <v>16</v>
      </c>
      <c r="H1954" t="s">
        <v>230</v>
      </c>
      <c r="I1954" t="str">
        <f t="shared" si="90"/>
        <v>Clinton, Bill(W)</v>
      </c>
      <c r="J1954" t="s">
        <v>18</v>
      </c>
      <c r="K1954" t="b">
        <v>0</v>
      </c>
      <c r="L1954">
        <v>2215819</v>
      </c>
      <c r="M1954">
        <v>4501307</v>
      </c>
      <c r="N1954">
        <v>20171015</v>
      </c>
      <c r="O1954" t="s">
        <v>19</v>
      </c>
      <c r="P1954" t="str">
        <f>IF(VLOOKUP(A1954,'national-winners'!$A$2:$B$13,2,0)=H1954,"W","L")</f>
        <v>W</v>
      </c>
      <c r="Q1954">
        <f>MATCH(C1954,'state-winning-votes'!A:A,0)</f>
        <v>41</v>
      </c>
      <c r="R1954">
        <f>MATCH(A1954,'state-winning-votes'!$A$2:$L$2,0)</f>
        <v>7</v>
      </c>
      <c r="S1954" cm="1">
        <f t="array" ref="S1954">INDEX('state-winning-votes'!$A$1:$L$53,$Q1954,$R1954)</f>
        <v>2215819</v>
      </c>
      <c r="T1954">
        <f>INDEX('state-winning-votes'!$A$1:$L$53,MATCH($C1954,'state-winning-votes'!$A:$A,0),MATCH($A1954,'state-winning-votes'!$A$2:$L$2,0))</f>
        <v>2215819</v>
      </c>
      <c r="U1954" t="str">
        <f t="shared" si="91"/>
        <v>Clinton, Bill</v>
      </c>
      <c r="V1954" t="str">
        <f>_xlfn.XLOOKUP(INDEX('state-winning-votes'!$A$1:$L$53,MATCH($C1954,'state-winning-votes'!$A:$A,0),MATCH($A1954,'state-winning-votes'!$A$2:$L$2,0)),$L:$L,$H:$H)</f>
        <v>Clinton, Bill</v>
      </c>
      <c r="W1954" t="str">
        <f>VLOOKUP(A1954,'national-winners'!$A$2:$B$13,2,0)</f>
        <v>Clinton, Bill</v>
      </c>
      <c r="X1954" t="str">
        <f t="shared" si="92"/>
        <v xml:space="preserve"> Bill Clinton (W)</v>
      </c>
    </row>
    <row r="1955" spans="1:24" x14ac:dyDescent="0.25">
      <c r="A1955">
        <v>1996</v>
      </c>
      <c r="B1955" t="s">
        <v>132</v>
      </c>
      <c r="C1955" t="s">
        <v>133</v>
      </c>
      <c r="D1955">
        <v>42</v>
      </c>
      <c r="E1955">
        <v>23</v>
      </c>
      <c r="F1955">
        <v>14</v>
      </c>
      <c r="G1955" t="s">
        <v>16</v>
      </c>
      <c r="H1955" t="s">
        <v>270</v>
      </c>
      <c r="I1955" t="str">
        <f t="shared" si="90"/>
        <v>Dole, Robert(L)</v>
      </c>
      <c r="J1955" t="s">
        <v>21</v>
      </c>
      <c r="K1955" t="b">
        <v>0</v>
      </c>
      <c r="L1955">
        <v>1801169</v>
      </c>
      <c r="M1955">
        <v>4501307</v>
      </c>
      <c r="N1955">
        <v>20171015</v>
      </c>
      <c r="O1955" t="s">
        <v>19</v>
      </c>
      <c r="P1955" t="str">
        <f>IF(VLOOKUP(A1955,'national-winners'!$A$2:$B$13,2,0)=H1955,"W","L")</f>
        <v>L</v>
      </c>
      <c r="Q1955">
        <f>MATCH(C1955,'state-winning-votes'!A:A,0)</f>
        <v>41</v>
      </c>
      <c r="R1955">
        <f>MATCH(A1955,'state-winning-votes'!$A$2:$L$2,0)</f>
        <v>7</v>
      </c>
      <c r="S1955" cm="1">
        <f t="array" ref="S1955">INDEX('state-winning-votes'!$A$1:$L$53,$Q1955,$R1955)</f>
        <v>2215819</v>
      </c>
      <c r="T1955">
        <f>INDEX('state-winning-votes'!$A$1:$L$53,MATCH($C1955,'state-winning-votes'!$A:$A,0),MATCH($A1955,'state-winning-votes'!$A$2:$L$2,0))</f>
        <v>2215819</v>
      </c>
      <c r="U1955" t="str">
        <f t="shared" si="91"/>
        <v>Clinton, Bill</v>
      </c>
      <c r="V1955" t="str">
        <f>_xlfn.XLOOKUP(INDEX('state-winning-votes'!$A$1:$L$53,MATCH($C1955,'state-winning-votes'!$A:$A,0),MATCH($A1955,'state-winning-votes'!$A$2:$L$2,0)),$L:$L,$H:$H)</f>
        <v>Clinton, Bill</v>
      </c>
      <c r="W1955" t="str">
        <f>VLOOKUP(A1955,'national-winners'!$A$2:$B$13,2,0)</f>
        <v>Clinton, Bill</v>
      </c>
      <c r="X1955" t="str">
        <f t="shared" si="92"/>
        <v xml:space="preserve"> Bill Clinton (W)</v>
      </c>
    </row>
    <row r="1956" spans="1:24" x14ac:dyDescent="0.25">
      <c r="A1956">
        <v>1996</v>
      </c>
      <c r="B1956" t="s">
        <v>132</v>
      </c>
      <c r="C1956" t="s">
        <v>133</v>
      </c>
      <c r="D1956">
        <v>42</v>
      </c>
      <c r="E1956">
        <v>23</v>
      </c>
      <c r="F1956">
        <v>14</v>
      </c>
      <c r="G1956" t="s">
        <v>16</v>
      </c>
      <c r="H1956" t="s">
        <v>231</v>
      </c>
      <c r="I1956" t="str">
        <f t="shared" si="90"/>
        <v>Perot, Ross(L)</v>
      </c>
      <c r="J1956" t="s">
        <v>272</v>
      </c>
      <c r="K1956" t="b">
        <v>0</v>
      </c>
      <c r="L1956">
        <v>430984</v>
      </c>
      <c r="M1956">
        <v>4501307</v>
      </c>
      <c r="N1956">
        <v>20171015</v>
      </c>
      <c r="O1956" t="s">
        <v>19</v>
      </c>
      <c r="P1956" t="str">
        <f>IF(VLOOKUP(A1956,'national-winners'!$A$2:$B$13,2,0)=H1956,"W","L")</f>
        <v>L</v>
      </c>
      <c r="Q1956">
        <f>MATCH(C1956,'state-winning-votes'!A:A,0)</f>
        <v>41</v>
      </c>
      <c r="R1956">
        <f>MATCH(A1956,'state-winning-votes'!$A$2:$L$2,0)</f>
        <v>7</v>
      </c>
      <c r="S1956" cm="1">
        <f t="array" ref="S1956">INDEX('state-winning-votes'!$A$1:$L$53,$Q1956,$R1956)</f>
        <v>2215819</v>
      </c>
      <c r="T1956">
        <f>INDEX('state-winning-votes'!$A$1:$L$53,MATCH($C1956,'state-winning-votes'!$A:$A,0),MATCH($A1956,'state-winning-votes'!$A$2:$L$2,0))</f>
        <v>2215819</v>
      </c>
      <c r="U1956" t="str">
        <f t="shared" si="91"/>
        <v>Clinton, Bill</v>
      </c>
      <c r="V1956" t="str">
        <f>_xlfn.XLOOKUP(INDEX('state-winning-votes'!$A$1:$L$53,MATCH($C1956,'state-winning-votes'!$A:$A,0),MATCH($A1956,'state-winning-votes'!$A$2:$L$2,0)),$L:$L,$H:$H)</f>
        <v>Clinton, Bill</v>
      </c>
      <c r="W1956" t="str">
        <f>VLOOKUP(A1956,'national-winners'!$A$2:$B$13,2,0)</f>
        <v>Clinton, Bill</v>
      </c>
      <c r="X1956" t="str">
        <f t="shared" si="92"/>
        <v xml:space="preserve"> Bill Clinton (W)</v>
      </c>
    </row>
    <row r="1957" spans="1:24" x14ac:dyDescent="0.25">
      <c r="A1957">
        <v>1996</v>
      </c>
      <c r="B1957" t="s">
        <v>132</v>
      </c>
      <c r="C1957" t="s">
        <v>133</v>
      </c>
      <c r="D1957">
        <v>42</v>
      </c>
      <c r="E1957">
        <v>23</v>
      </c>
      <c r="F1957">
        <v>14</v>
      </c>
      <c r="G1957" t="s">
        <v>16</v>
      </c>
      <c r="H1957" t="s">
        <v>271</v>
      </c>
      <c r="I1957" t="str">
        <f t="shared" si="90"/>
        <v>Browne, Harry(L)</v>
      </c>
      <c r="J1957" t="s">
        <v>29</v>
      </c>
      <c r="K1957" t="b">
        <v>0</v>
      </c>
      <c r="L1957">
        <v>28000</v>
      </c>
      <c r="M1957">
        <v>4501307</v>
      </c>
      <c r="N1957">
        <v>20171015</v>
      </c>
      <c r="O1957" t="s">
        <v>19</v>
      </c>
      <c r="P1957" t="str">
        <f>IF(VLOOKUP(A1957,'national-winners'!$A$2:$B$13,2,0)=H1957,"W","L")</f>
        <v>L</v>
      </c>
      <c r="Q1957">
        <f>MATCH(C1957,'state-winning-votes'!A:A,0)</f>
        <v>41</v>
      </c>
      <c r="R1957">
        <f>MATCH(A1957,'state-winning-votes'!$A$2:$L$2,0)</f>
        <v>7</v>
      </c>
      <c r="S1957" cm="1">
        <f t="array" ref="S1957">INDEX('state-winning-votes'!$A$1:$L$53,$Q1957,$R1957)</f>
        <v>2215819</v>
      </c>
      <c r="T1957">
        <f>INDEX('state-winning-votes'!$A$1:$L$53,MATCH($C1957,'state-winning-votes'!$A:$A,0),MATCH($A1957,'state-winning-votes'!$A$2:$L$2,0))</f>
        <v>2215819</v>
      </c>
      <c r="U1957" t="str">
        <f t="shared" si="91"/>
        <v>Clinton, Bill</v>
      </c>
      <c r="V1957" t="str">
        <f>_xlfn.XLOOKUP(INDEX('state-winning-votes'!$A$1:$L$53,MATCH($C1957,'state-winning-votes'!$A:$A,0),MATCH($A1957,'state-winning-votes'!$A$2:$L$2,0)),$L:$L,$H:$H)</f>
        <v>Clinton, Bill</v>
      </c>
      <c r="W1957" t="str">
        <f>VLOOKUP(A1957,'national-winners'!$A$2:$B$13,2,0)</f>
        <v>Clinton, Bill</v>
      </c>
      <c r="X1957" t="str">
        <f t="shared" si="92"/>
        <v xml:space="preserve"> Bill Clinton (W)</v>
      </c>
    </row>
    <row r="1958" spans="1:24" x14ac:dyDescent="0.25">
      <c r="A1958">
        <v>1996</v>
      </c>
      <c r="B1958" t="s">
        <v>132</v>
      </c>
      <c r="C1958" t="s">
        <v>133</v>
      </c>
      <c r="D1958">
        <v>42</v>
      </c>
      <c r="E1958">
        <v>23</v>
      </c>
      <c r="F1958">
        <v>14</v>
      </c>
      <c r="G1958" t="s">
        <v>16</v>
      </c>
      <c r="H1958" t="s">
        <v>238</v>
      </c>
      <c r="I1958" t="str">
        <f t="shared" si="90"/>
        <v>Phillips, Howard(L)</v>
      </c>
      <c r="J1958" t="s">
        <v>134</v>
      </c>
      <c r="K1958" t="b">
        <v>0</v>
      </c>
      <c r="L1958">
        <v>19552</v>
      </c>
      <c r="M1958">
        <v>4501307</v>
      </c>
      <c r="N1958">
        <v>20171015</v>
      </c>
      <c r="O1958" t="s">
        <v>19</v>
      </c>
      <c r="P1958" t="str">
        <f>IF(VLOOKUP(A1958,'national-winners'!$A$2:$B$13,2,0)=H1958,"W","L")</f>
        <v>L</v>
      </c>
      <c r="Q1958">
        <f>MATCH(C1958,'state-winning-votes'!A:A,0)</f>
        <v>41</v>
      </c>
      <c r="R1958">
        <f>MATCH(A1958,'state-winning-votes'!$A$2:$L$2,0)</f>
        <v>7</v>
      </c>
      <c r="S1958" cm="1">
        <f t="array" ref="S1958">INDEX('state-winning-votes'!$A$1:$L$53,$Q1958,$R1958)</f>
        <v>2215819</v>
      </c>
      <c r="T1958">
        <f>INDEX('state-winning-votes'!$A$1:$L$53,MATCH($C1958,'state-winning-votes'!$A:$A,0),MATCH($A1958,'state-winning-votes'!$A$2:$L$2,0))</f>
        <v>2215819</v>
      </c>
      <c r="U1958" t="str">
        <f t="shared" si="91"/>
        <v>Clinton, Bill</v>
      </c>
      <c r="V1958" t="str">
        <f>_xlfn.XLOOKUP(INDEX('state-winning-votes'!$A$1:$L$53,MATCH($C1958,'state-winning-votes'!$A:$A,0),MATCH($A1958,'state-winning-votes'!$A$2:$L$2,0)),$L:$L,$H:$H)</f>
        <v>Clinton, Bill</v>
      </c>
      <c r="W1958" t="str">
        <f>VLOOKUP(A1958,'national-winners'!$A$2:$B$13,2,0)</f>
        <v>Clinton, Bill</v>
      </c>
      <c r="X1958" t="str">
        <f t="shared" si="92"/>
        <v xml:space="preserve"> Bill Clinton (W)</v>
      </c>
    </row>
    <row r="1959" spans="1:24" x14ac:dyDescent="0.25">
      <c r="A1959">
        <v>1996</v>
      </c>
      <c r="B1959" t="s">
        <v>132</v>
      </c>
      <c r="C1959" t="s">
        <v>133</v>
      </c>
      <c r="D1959">
        <v>42</v>
      </c>
      <c r="E1959">
        <v>23</v>
      </c>
      <c r="F1959">
        <v>14</v>
      </c>
      <c r="G1959" t="s">
        <v>16</v>
      </c>
      <c r="H1959" t="s">
        <v>236</v>
      </c>
      <c r="I1959" t="str">
        <f t="shared" si="90"/>
        <v>Hagelin, John(L)</v>
      </c>
      <c r="J1959" t="s">
        <v>237</v>
      </c>
      <c r="K1959" t="b">
        <v>0</v>
      </c>
      <c r="L1959">
        <v>5783</v>
      </c>
      <c r="M1959">
        <v>4501307</v>
      </c>
      <c r="N1959">
        <v>20171015</v>
      </c>
      <c r="O1959" t="s">
        <v>19</v>
      </c>
      <c r="P1959" t="str">
        <f>IF(VLOOKUP(A1959,'national-winners'!$A$2:$B$13,2,0)=H1959,"W","L")</f>
        <v>L</v>
      </c>
      <c r="Q1959">
        <f>MATCH(C1959,'state-winning-votes'!A:A,0)</f>
        <v>41</v>
      </c>
      <c r="R1959">
        <f>MATCH(A1959,'state-winning-votes'!$A$2:$L$2,0)</f>
        <v>7</v>
      </c>
      <c r="S1959" cm="1">
        <f t="array" ref="S1959">INDEX('state-winning-votes'!$A$1:$L$53,$Q1959,$R1959)</f>
        <v>2215819</v>
      </c>
      <c r="T1959">
        <f>INDEX('state-winning-votes'!$A$1:$L$53,MATCH($C1959,'state-winning-votes'!$A:$A,0),MATCH($A1959,'state-winning-votes'!$A$2:$L$2,0))</f>
        <v>2215819</v>
      </c>
      <c r="U1959" t="str">
        <f t="shared" si="91"/>
        <v>Clinton, Bill</v>
      </c>
      <c r="V1959" t="str">
        <f>_xlfn.XLOOKUP(INDEX('state-winning-votes'!$A$1:$L$53,MATCH($C1959,'state-winning-votes'!$A:$A,0),MATCH($A1959,'state-winning-votes'!$A$2:$L$2,0)),$L:$L,$H:$H)</f>
        <v>Clinton, Bill</v>
      </c>
      <c r="W1959" t="str">
        <f>VLOOKUP(A1959,'national-winners'!$A$2:$B$13,2,0)</f>
        <v>Clinton, Bill</v>
      </c>
      <c r="X1959" t="str">
        <f t="shared" si="92"/>
        <v xml:space="preserve"> Bill Clinton (W)</v>
      </c>
    </row>
    <row r="1960" spans="1:24" x14ac:dyDescent="0.25">
      <c r="A1960">
        <v>1996</v>
      </c>
      <c r="B1960" t="s">
        <v>135</v>
      </c>
      <c r="C1960" t="s">
        <v>136</v>
      </c>
      <c r="D1960">
        <v>44</v>
      </c>
      <c r="E1960">
        <v>15</v>
      </c>
      <c r="F1960">
        <v>5</v>
      </c>
      <c r="G1960" t="s">
        <v>16</v>
      </c>
      <c r="H1960" t="s">
        <v>230</v>
      </c>
      <c r="I1960" t="str">
        <f t="shared" si="90"/>
        <v>Clinton, Bill(W)</v>
      </c>
      <c r="J1960" t="s">
        <v>18</v>
      </c>
      <c r="K1960" t="b">
        <v>0</v>
      </c>
      <c r="L1960">
        <v>233050</v>
      </c>
      <c r="M1960">
        <v>390247</v>
      </c>
      <c r="N1960">
        <v>20171015</v>
      </c>
      <c r="O1960" t="s">
        <v>19</v>
      </c>
      <c r="P1960" t="str">
        <f>IF(VLOOKUP(A1960,'national-winners'!$A$2:$B$13,2,0)=H1960,"W","L")</f>
        <v>W</v>
      </c>
      <c r="Q1960">
        <f>MATCH(C1960,'state-winning-votes'!A:A,0)</f>
        <v>42</v>
      </c>
      <c r="R1960">
        <f>MATCH(A1960,'state-winning-votes'!$A$2:$L$2,0)</f>
        <v>7</v>
      </c>
      <c r="S1960" cm="1">
        <f t="array" ref="S1960">INDEX('state-winning-votes'!$A$1:$L$53,$Q1960,$R1960)</f>
        <v>233050</v>
      </c>
      <c r="T1960">
        <f>INDEX('state-winning-votes'!$A$1:$L$53,MATCH($C1960,'state-winning-votes'!$A:$A,0),MATCH($A1960,'state-winning-votes'!$A$2:$L$2,0))</f>
        <v>233050</v>
      </c>
      <c r="U1960" t="str">
        <f t="shared" si="91"/>
        <v>Clinton, Bill</v>
      </c>
      <c r="V1960" t="str">
        <f>_xlfn.XLOOKUP(INDEX('state-winning-votes'!$A$1:$L$53,MATCH($C1960,'state-winning-votes'!$A:$A,0),MATCH($A1960,'state-winning-votes'!$A$2:$L$2,0)),$L:$L,$H:$H)</f>
        <v>Clinton, Bill</v>
      </c>
      <c r="W1960" t="str">
        <f>VLOOKUP(A1960,'national-winners'!$A$2:$B$13,2,0)</f>
        <v>Clinton, Bill</v>
      </c>
      <c r="X1960" t="str">
        <f t="shared" si="92"/>
        <v xml:space="preserve"> Bill Clinton (W)</v>
      </c>
    </row>
    <row r="1961" spans="1:24" x14ac:dyDescent="0.25">
      <c r="A1961">
        <v>1996</v>
      </c>
      <c r="B1961" t="s">
        <v>135</v>
      </c>
      <c r="C1961" t="s">
        <v>136</v>
      </c>
      <c r="D1961">
        <v>44</v>
      </c>
      <c r="E1961">
        <v>15</v>
      </c>
      <c r="F1961">
        <v>5</v>
      </c>
      <c r="G1961" t="s">
        <v>16</v>
      </c>
      <c r="H1961" t="s">
        <v>270</v>
      </c>
      <c r="I1961" t="str">
        <f t="shared" si="90"/>
        <v>Dole, Robert(L)</v>
      </c>
      <c r="J1961" t="s">
        <v>21</v>
      </c>
      <c r="K1961" t="b">
        <v>0</v>
      </c>
      <c r="L1961">
        <v>104683</v>
      </c>
      <c r="M1961">
        <v>390247</v>
      </c>
      <c r="N1961">
        <v>20171015</v>
      </c>
      <c r="O1961" t="s">
        <v>19</v>
      </c>
      <c r="P1961" t="str">
        <f>IF(VLOOKUP(A1961,'national-winners'!$A$2:$B$13,2,0)=H1961,"W","L")</f>
        <v>L</v>
      </c>
      <c r="Q1961">
        <f>MATCH(C1961,'state-winning-votes'!A:A,0)</f>
        <v>42</v>
      </c>
      <c r="R1961">
        <f>MATCH(A1961,'state-winning-votes'!$A$2:$L$2,0)</f>
        <v>7</v>
      </c>
      <c r="S1961" cm="1">
        <f t="array" ref="S1961">INDEX('state-winning-votes'!$A$1:$L$53,$Q1961,$R1961)</f>
        <v>233050</v>
      </c>
      <c r="T1961">
        <f>INDEX('state-winning-votes'!$A$1:$L$53,MATCH($C1961,'state-winning-votes'!$A:$A,0),MATCH($A1961,'state-winning-votes'!$A$2:$L$2,0))</f>
        <v>233050</v>
      </c>
      <c r="U1961" t="str">
        <f t="shared" si="91"/>
        <v>Clinton, Bill</v>
      </c>
      <c r="V1961" t="str">
        <f>_xlfn.XLOOKUP(INDEX('state-winning-votes'!$A$1:$L$53,MATCH($C1961,'state-winning-votes'!$A:$A,0),MATCH($A1961,'state-winning-votes'!$A$2:$L$2,0)),$L:$L,$H:$H)</f>
        <v>Clinton, Bill</v>
      </c>
      <c r="W1961" t="str">
        <f>VLOOKUP(A1961,'national-winners'!$A$2:$B$13,2,0)</f>
        <v>Clinton, Bill</v>
      </c>
      <c r="X1961" t="str">
        <f t="shared" si="92"/>
        <v xml:space="preserve"> Bill Clinton (W)</v>
      </c>
    </row>
    <row r="1962" spans="1:24" x14ac:dyDescent="0.25">
      <c r="A1962">
        <v>1996</v>
      </c>
      <c r="B1962" t="s">
        <v>135</v>
      </c>
      <c r="C1962" t="s">
        <v>136</v>
      </c>
      <c r="D1962">
        <v>44</v>
      </c>
      <c r="E1962">
        <v>15</v>
      </c>
      <c r="F1962">
        <v>5</v>
      </c>
      <c r="G1962" t="s">
        <v>16</v>
      </c>
      <c r="H1962" t="s">
        <v>231</v>
      </c>
      <c r="I1962" t="str">
        <f t="shared" si="90"/>
        <v>Perot, Ross(L)</v>
      </c>
      <c r="J1962" t="s">
        <v>272</v>
      </c>
      <c r="K1962" t="b">
        <v>0</v>
      </c>
      <c r="L1962">
        <v>43723</v>
      </c>
      <c r="M1962">
        <v>390247</v>
      </c>
      <c r="N1962">
        <v>20171015</v>
      </c>
      <c r="O1962" t="s">
        <v>19</v>
      </c>
      <c r="P1962" t="str">
        <f>IF(VLOOKUP(A1962,'national-winners'!$A$2:$B$13,2,0)=H1962,"W","L")</f>
        <v>L</v>
      </c>
      <c r="Q1962">
        <f>MATCH(C1962,'state-winning-votes'!A:A,0)</f>
        <v>42</v>
      </c>
      <c r="R1962">
        <f>MATCH(A1962,'state-winning-votes'!$A$2:$L$2,0)</f>
        <v>7</v>
      </c>
      <c r="S1962" cm="1">
        <f t="array" ref="S1962">INDEX('state-winning-votes'!$A$1:$L$53,$Q1962,$R1962)</f>
        <v>233050</v>
      </c>
      <c r="T1962">
        <f>INDEX('state-winning-votes'!$A$1:$L$53,MATCH($C1962,'state-winning-votes'!$A:$A,0),MATCH($A1962,'state-winning-votes'!$A$2:$L$2,0))</f>
        <v>233050</v>
      </c>
      <c r="U1962" t="str">
        <f t="shared" si="91"/>
        <v>Clinton, Bill</v>
      </c>
      <c r="V1962" t="str">
        <f>_xlfn.XLOOKUP(INDEX('state-winning-votes'!$A$1:$L$53,MATCH($C1962,'state-winning-votes'!$A:$A,0),MATCH($A1962,'state-winning-votes'!$A$2:$L$2,0)),$L:$L,$H:$H)</f>
        <v>Clinton, Bill</v>
      </c>
      <c r="W1962" t="str">
        <f>VLOOKUP(A1962,'national-winners'!$A$2:$B$13,2,0)</f>
        <v>Clinton, Bill</v>
      </c>
      <c r="X1962" t="str">
        <f t="shared" si="92"/>
        <v xml:space="preserve"> Bill Clinton (W)</v>
      </c>
    </row>
    <row r="1963" spans="1:24" x14ac:dyDescent="0.25">
      <c r="A1963">
        <v>1996</v>
      </c>
      <c r="B1963" t="s">
        <v>135</v>
      </c>
      <c r="C1963" t="s">
        <v>136</v>
      </c>
      <c r="D1963">
        <v>44</v>
      </c>
      <c r="E1963">
        <v>15</v>
      </c>
      <c r="F1963">
        <v>5</v>
      </c>
      <c r="G1963" t="s">
        <v>16</v>
      </c>
      <c r="H1963" t="s">
        <v>273</v>
      </c>
      <c r="I1963" t="str">
        <f t="shared" si="90"/>
        <v>Nader, Ralph(L)</v>
      </c>
      <c r="J1963" t="s">
        <v>274</v>
      </c>
      <c r="K1963" t="b">
        <v>0</v>
      </c>
      <c r="L1963">
        <v>6040</v>
      </c>
      <c r="M1963">
        <v>390247</v>
      </c>
      <c r="N1963">
        <v>20171015</v>
      </c>
      <c r="O1963" t="s">
        <v>19</v>
      </c>
      <c r="P1963" t="str">
        <f>IF(VLOOKUP(A1963,'national-winners'!$A$2:$B$13,2,0)=H1963,"W","L")</f>
        <v>L</v>
      </c>
      <c r="Q1963">
        <f>MATCH(C1963,'state-winning-votes'!A:A,0)</f>
        <v>42</v>
      </c>
      <c r="R1963">
        <f>MATCH(A1963,'state-winning-votes'!$A$2:$L$2,0)</f>
        <v>7</v>
      </c>
      <c r="S1963" cm="1">
        <f t="array" ref="S1963">INDEX('state-winning-votes'!$A$1:$L$53,$Q1963,$R1963)</f>
        <v>233050</v>
      </c>
      <c r="T1963">
        <f>INDEX('state-winning-votes'!$A$1:$L$53,MATCH($C1963,'state-winning-votes'!$A:$A,0),MATCH($A1963,'state-winning-votes'!$A$2:$L$2,0))</f>
        <v>233050</v>
      </c>
      <c r="U1963" t="str">
        <f t="shared" si="91"/>
        <v>Clinton, Bill</v>
      </c>
      <c r="V1963" t="str">
        <f>_xlfn.XLOOKUP(INDEX('state-winning-votes'!$A$1:$L$53,MATCH($C1963,'state-winning-votes'!$A:$A,0),MATCH($A1963,'state-winning-votes'!$A$2:$L$2,0)),$L:$L,$H:$H)</f>
        <v>Clinton, Bill</v>
      </c>
      <c r="W1963" t="str">
        <f>VLOOKUP(A1963,'national-winners'!$A$2:$B$13,2,0)</f>
        <v>Clinton, Bill</v>
      </c>
      <c r="X1963" t="str">
        <f t="shared" si="92"/>
        <v xml:space="preserve"> Bill Clinton (W)</v>
      </c>
    </row>
    <row r="1964" spans="1:24" x14ac:dyDescent="0.25">
      <c r="A1964">
        <v>1996</v>
      </c>
      <c r="B1964" t="s">
        <v>135</v>
      </c>
      <c r="C1964" t="s">
        <v>136</v>
      </c>
      <c r="D1964">
        <v>44</v>
      </c>
      <c r="E1964">
        <v>15</v>
      </c>
      <c r="F1964">
        <v>5</v>
      </c>
      <c r="G1964" t="s">
        <v>16</v>
      </c>
      <c r="H1964" t="s">
        <v>271</v>
      </c>
      <c r="I1964" t="str">
        <f t="shared" si="90"/>
        <v>Browne, Harry(L)</v>
      </c>
      <c r="J1964" t="s">
        <v>29</v>
      </c>
      <c r="K1964" t="b">
        <v>0</v>
      </c>
      <c r="L1964">
        <v>1109</v>
      </c>
      <c r="M1964">
        <v>390247</v>
      </c>
      <c r="N1964">
        <v>20171015</v>
      </c>
      <c r="O1964" t="s">
        <v>19</v>
      </c>
      <c r="P1964" t="str">
        <f>IF(VLOOKUP(A1964,'national-winners'!$A$2:$B$13,2,0)=H1964,"W","L")</f>
        <v>L</v>
      </c>
      <c r="Q1964">
        <f>MATCH(C1964,'state-winning-votes'!A:A,0)</f>
        <v>42</v>
      </c>
      <c r="R1964">
        <f>MATCH(A1964,'state-winning-votes'!$A$2:$L$2,0)</f>
        <v>7</v>
      </c>
      <c r="S1964" cm="1">
        <f t="array" ref="S1964">INDEX('state-winning-votes'!$A$1:$L$53,$Q1964,$R1964)</f>
        <v>233050</v>
      </c>
      <c r="T1964">
        <f>INDEX('state-winning-votes'!$A$1:$L$53,MATCH($C1964,'state-winning-votes'!$A:$A,0),MATCH($A1964,'state-winning-votes'!$A$2:$L$2,0))</f>
        <v>233050</v>
      </c>
      <c r="U1964" t="str">
        <f t="shared" si="91"/>
        <v>Clinton, Bill</v>
      </c>
      <c r="V1964" t="str">
        <f>_xlfn.XLOOKUP(INDEX('state-winning-votes'!$A$1:$L$53,MATCH($C1964,'state-winning-votes'!$A:$A,0),MATCH($A1964,'state-winning-votes'!$A$2:$L$2,0)),$L:$L,$H:$H)</f>
        <v>Clinton, Bill</v>
      </c>
      <c r="W1964" t="str">
        <f>VLOOKUP(A1964,'national-winners'!$A$2:$B$13,2,0)</f>
        <v>Clinton, Bill</v>
      </c>
      <c r="X1964" t="str">
        <f t="shared" si="92"/>
        <v xml:space="preserve"> Bill Clinton (W)</v>
      </c>
    </row>
    <row r="1965" spans="1:24" x14ac:dyDescent="0.25">
      <c r="A1965">
        <v>1996</v>
      </c>
      <c r="B1965" t="s">
        <v>135</v>
      </c>
      <c r="C1965" t="s">
        <v>136</v>
      </c>
      <c r="D1965">
        <v>44</v>
      </c>
      <c r="E1965">
        <v>15</v>
      </c>
      <c r="F1965">
        <v>5</v>
      </c>
      <c r="G1965" t="s">
        <v>16</v>
      </c>
      <c r="H1965" t="s">
        <v>238</v>
      </c>
      <c r="I1965" t="str">
        <f t="shared" si="90"/>
        <v>Phillips, Howard(L)</v>
      </c>
      <c r="J1965" t="s">
        <v>275</v>
      </c>
      <c r="K1965" t="b">
        <v>0</v>
      </c>
      <c r="L1965">
        <v>1021</v>
      </c>
      <c r="M1965">
        <v>390247</v>
      </c>
      <c r="N1965">
        <v>20171015</v>
      </c>
      <c r="O1965" t="s">
        <v>19</v>
      </c>
      <c r="P1965" t="str">
        <f>IF(VLOOKUP(A1965,'national-winners'!$A$2:$B$13,2,0)=H1965,"W","L")</f>
        <v>L</v>
      </c>
      <c r="Q1965">
        <f>MATCH(C1965,'state-winning-votes'!A:A,0)</f>
        <v>42</v>
      </c>
      <c r="R1965">
        <f>MATCH(A1965,'state-winning-votes'!$A$2:$L$2,0)</f>
        <v>7</v>
      </c>
      <c r="S1965" cm="1">
        <f t="array" ref="S1965">INDEX('state-winning-votes'!$A$1:$L$53,$Q1965,$R1965)</f>
        <v>233050</v>
      </c>
      <c r="T1965">
        <f>INDEX('state-winning-votes'!$A$1:$L$53,MATCH($C1965,'state-winning-votes'!$A:$A,0),MATCH($A1965,'state-winning-votes'!$A$2:$L$2,0))</f>
        <v>233050</v>
      </c>
      <c r="U1965" t="str">
        <f t="shared" si="91"/>
        <v>Clinton, Bill</v>
      </c>
      <c r="V1965" t="str">
        <f>_xlfn.XLOOKUP(INDEX('state-winning-votes'!$A$1:$L$53,MATCH($C1965,'state-winning-votes'!$A:$A,0),MATCH($A1965,'state-winning-votes'!$A$2:$L$2,0)),$L:$L,$H:$H)</f>
        <v>Clinton, Bill</v>
      </c>
      <c r="W1965" t="str">
        <f>VLOOKUP(A1965,'national-winners'!$A$2:$B$13,2,0)</f>
        <v>Clinton, Bill</v>
      </c>
      <c r="X1965" t="str">
        <f t="shared" si="92"/>
        <v xml:space="preserve"> Bill Clinton (W)</v>
      </c>
    </row>
    <row r="1966" spans="1:24" x14ac:dyDescent="0.25">
      <c r="A1966">
        <v>1996</v>
      </c>
      <c r="B1966" t="s">
        <v>135</v>
      </c>
      <c r="C1966" t="s">
        <v>136</v>
      </c>
      <c r="D1966">
        <v>44</v>
      </c>
      <c r="E1966">
        <v>15</v>
      </c>
      <c r="F1966">
        <v>5</v>
      </c>
      <c r="G1966" t="s">
        <v>16</v>
      </c>
      <c r="H1966" t="s">
        <v>236</v>
      </c>
      <c r="I1966" t="str">
        <f t="shared" si="90"/>
        <v>Hagelin, John(L)</v>
      </c>
      <c r="J1966" t="s">
        <v>237</v>
      </c>
      <c r="K1966" t="b">
        <v>0</v>
      </c>
      <c r="L1966">
        <v>435</v>
      </c>
      <c r="M1966">
        <v>390247</v>
      </c>
      <c r="N1966">
        <v>20171015</v>
      </c>
      <c r="O1966" t="s">
        <v>19</v>
      </c>
      <c r="P1966" t="str">
        <f>IF(VLOOKUP(A1966,'national-winners'!$A$2:$B$13,2,0)=H1966,"W","L")</f>
        <v>L</v>
      </c>
      <c r="Q1966">
        <f>MATCH(C1966,'state-winning-votes'!A:A,0)</f>
        <v>42</v>
      </c>
      <c r="R1966">
        <f>MATCH(A1966,'state-winning-votes'!$A$2:$L$2,0)</f>
        <v>7</v>
      </c>
      <c r="S1966" cm="1">
        <f t="array" ref="S1966">INDEX('state-winning-votes'!$A$1:$L$53,$Q1966,$R1966)</f>
        <v>233050</v>
      </c>
      <c r="T1966">
        <f>INDEX('state-winning-votes'!$A$1:$L$53,MATCH($C1966,'state-winning-votes'!$A:$A,0),MATCH($A1966,'state-winning-votes'!$A$2:$L$2,0))</f>
        <v>233050</v>
      </c>
      <c r="U1966" t="str">
        <f t="shared" si="91"/>
        <v>Clinton, Bill</v>
      </c>
      <c r="V1966" t="str">
        <f>_xlfn.XLOOKUP(INDEX('state-winning-votes'!$A$1:$L$53,MATCH($C1966,'state-winning-votes'!$A:$A,0),MATCH($A1966,'state-winning-votes'!$A$2:$L$2,0)),$L:$L,$H:$H)</f>
        <v>Clinton, Bill</v>
      </c>
      <c r="W1966" t="str">
        <f>VLOOKUP(A1966,'national-winners'!$A$2:$B$13,2,0)</f>
        <v>Clinton, Bill</v>
      </c>
      <c r="X1966" t="str">
        <f t="shared" si="92"/>
        <v xml:space="preserve"> Bill Clinton (W)</v>
      </c>
    </row>
    <row r="1967" spans="1:24" x14ac:dyDescent="0.25">
      <c r="A1967">
        <v>1996</v>
      </c>
      <c r="B1967" t="s">
        <v>135</v>
      </c>
      <c r="C1967" t="s">
        <v>136</v>
      </c>
      <c r="D1967">
        <v>44</v>
      </c>
      <c r="E1967">
        <v>15</v>
      </c>
      <c r="F1967">
        <v>5</v>
      </c>
      <c r="G1967" t="s">
        <v>16</v>
      </c>
      <c r="H1967" t="s">
        <v>280</v>
      </c>
      <c r="I1967" t="str">
        <f t="shared" si="90"/>
        <v>Moorehead, Monica(L)</v>
      </c>
      <c r="J1967" t="s">
        <v>170</v>
      </c>
      <c r="K1967" t="b">
        <v>0</v>
      </c>
      <c r="L1967">
        <v>186</v>
      </c>
      <c r="M1967">
        <v>390247</v>
      </c>
      <c r="N1967">
        <v>20171015</v>
      </c>
      <c r="O1967" t="s">
        <v>19</v>
      </c>
      <c r="P1967" t="str">
        <f>IF(VLOOKUP(A1967,'national-winners'!$A$2:$B$13,2,0)=H1967,"W","L")</f>
        <v>L</v>
      </c>
      <c r="Q1967">
        <f>MATCH(C1967,'state-winning-votes'!A:A,0)</f>
        <v>42</v>
      </c>
      <c r="R1967">
        <f>MATCH(A1967,'state-winning-votes'!$A$2:$L$2,0)</f>
        <v>7</v>
      </c>
      <c r="S1967" cm="1">
        <f t="array" ref="S1967">INDEX('state-winning-votes'!$A$1:$L$53,$Q1967,$R1967)</f>
        <v>233050</v>
      </c>
      <c r="T1967">
        <f>INDEX('state-winning-votes'!$A$1:$L$53,MATCH($C1967,'state-winning-votes'!$A:$A,0),MATCH($A1967,'state-winning-votes'!$A$2:$L$2,0))</f>
        <v>233050</v>
      </c>
      <c r="U1967" t="str">
        <f t="shared" si="91"/>
        <v>Clinton, Bill</v>
      </c>
      <c r="V1967" t="str">
        <f>_xlfn.XLOOKUP(INDEX('state-winning-votes'!$A$1:$L$53,MATCH($C1967,'state-winning-votes'!$A:$A,0),MATCH($A1967,'state-winning-votes'!$A$2:$L$2,0)),$L:$L,$H:$H)</f>
        <v>Clinton, Bill</v>
      </c>
      <c r="W1967" t="str">
        <f>VLOOKUP(A1967,'national-winners'!$A$2:$B$13,2,0)</f>
        <v>Clinton, Bill</v>
      </c>
      <c r="X1967" t="str">
        <f t="shared" si="92"/>
        <v xml:space="preserve"> Bill Clinton (W)</v>
      </c>
    </row>
    <row r="1968" spans="1:24" x14ac:dyDescent="0.25">
      <c r="A1968">
        <v>1996</v>
      </c>
      <c r="B1968" t="s">
        <v>137</v>
      </c>
      <c r="C1968" t="s">
        <v>138</v>
      </c>
      <c r="D1968">
        <v>45</v>
      </c>
      <c r="E1968">
        <v>57</v>
      </c>
      <c r="F1968">
        <v>48</v>
      </c>
      <c r="G1968" t="s">
        <v>16</v>
      </c>
      <c r="H1968" t="s">
        <v>270</v>
      </c>
      <c r="I1968" t="str">
        <f t="shared" si="90"/>
        <v>Dole, Robert(L)</v>
      </c>
      <c r="J1968" t="s">
        <v>21</v>
      </c>
      <c r="K1968" t="b">
        <v>0</v>
      </c>
      <c r="L1968">
        <v>573339</v>
      </c>
      <c r="M1968">
        <v>1150182</v>
      </c>
      <c r="N1968">
        <v>20171015</v>
      </c>
      <c r="O1968" t="s">
        <v>19</v>
      </c>
      <c r="P1968" t="str">
        <f>IF(VLOOKUP(A1968,'national-winners'!$A$2:$B$13,2,0)=H1968,"W","L")</f>
        <v>L</v>
      </c>
      <c r="Q1968">
        <f>MATCH(C1968,'state-winning-votes'!A:A,0)</f>
        <v>43</v>
      </c>
      <c r="R1968">
        <f>MATCH(A1968,'state-winning-votes'!$A$2:$L$2,0)</f>
        <v>7</v>
      </c>
      <c r="S1968" cm="1">
        <f t="array" ref="S1968">INDEX('state-winning-votes'!$A$1:$L$53,$Q1968,$R1968)</f>
        <v>573339</v>
      </c>
      <c r="T1968">
        <f>INDEX('state-winning-votes'!$A$1:$L$53,MATCH($C1968,'state-winning-votes'!$A:$A,0),MATCH($A1968,'state-winning-votes'!$A$2:$L$2,0))</f>
        <v>573339</v>
      </c>
      <c r="U1968" t="str">
        <f t="shared" si="91"/>
        <v>Dole, Robert</v>
      </c>
      <c r="V1968" t="str">
        <f>_xlfn.XLOOKUP(INDEX('state-winning-votes'!$A$1:$L$53,MATCH($C1968,'state-winning-votes'!$A:$A,0),MATCH($A1968,'state-winning-votes'!$A$2:$L$2,0)),$L:$L,$H:$H)</f>
        <v>Dole, Robert</v>
      </c>
      <c r="W1968" t="str">
        <f>VLOOKUP(A1968,'national-winners'!$A$2:$B$13,2,0)</f>
        <v>Clinton, Bill</v>
      </c>
      <c r="X1968" t="str">
        <f t="shared" si="92"/>
        <v xml:space="preserve"> Robert Dole (W)</v>
      </c>
    </row>
    <row r="1969" spans="1:24" x14ac:dyDescent="0.25">
      <c r="A1969">
        <v>1996</v>
      </c>
      <c r="B1969" t="s">
        <v>137</v>
      </c>
      <c r="C1969" t="s">
        <v>138</v>
      </c>
      <c r="D1969">
        <v>45</v>
      </c>
      <c r="E1969">
        <v>57</v>
      </c>
      <c r="F1969">
        <v>48</v>
      </c>
      <c r="G1969" t="s">
        <v>16</v>
      </c>
      <c r="H1969" t="s">
        <v>230</v>
      </c>
      <c r="I1969" t="str">
        <f t="shared" si="90"/>
        <v>Clinton, Bill(W)</v>
      </c>
      <c r="J1969" t="s">
        <v>18</v>
      </c>
      <c r="K1969" t="b">
        <v>0</v>
      </c>
      <c r="L1969">
        <v>506152</v>
      </c>
      <c r="M1969">
        <v>1150182</v>
      </c>
      <c r="N1969">
        <v>20171015</v>
      </c>
      <c r="O1969" t="s">
        <v>19</v>
      </c>
      <c r="P1969" t="str">
        <f>IF(VLOOKUP(A1969,'national-winners'!$A$2:$B$13,2,0)=H1969,"W","L")</f>
        <v>W</v>
      </c>
      <c r="Q1969">
        <f>MATCH(C1969,'state-winning-votes'!A:A,0)</f>
        <v>43</v>
      </c>
      <c r="R1969">
        <f>MATCH(A1969,'state-winning-votes'!$A$2:$L$2,0)</f>
        <v>7</v>
      </c>
      <c r="S1969" cm="1">
        <f t="array" ref="S1969">INDEX('state-winning-votes'!$A$1:$L$53,$Q1969,$R1969)</f>
        <v>573339</v>
      </c>
      <c r="T1969">
        <f>INDEX('state-winning-votes'!$A$1:$L$53,MATCH($C1969,'state-winning-votes'!$A:$A,0),MATCH($A1969,'state-winning-votes'!$A$2:$L$2,0))</f>
        <v>573339</v>
      </c>
      <c r="U1969" t="str">
        <f t="shared" si="91"/>
        <v>Dole, Robert</v>
      </c>
      <c r="V1969" t="str">
        <f>_xlfn.XLOOKUP(INDEX('state-winning-votes'!$A$1:$L$53,MATCH($C1969,'state-winning-votes'!$A:$A,0),MATCH($A1969,'state-winning-votes'!$A$2:$L$2,0)),$L:$L,$H:$H)</f>
        <v>Dole, Robert</v>
      </c>
      <c r="W1969" t="str">
        <f>VLOOKUP(A1969,'national-winners'!$A$2:$B$13,2,0)</f>
        <v>Clinton, Bill</v>
      </c>
      <c r="X1969" t="str">
        <f t="shared" si="92"/>
        <v xml:space="preserve"> Robert Dole (W)</v>
      </c>
    </row>
    <row r="1970" spans="1:24" x14ac:dyDescent="0.25">
      <c r="A1970">
        <v>1996</v>
      </c>
      <c r="B1970" t="s">
        <v>137</v>
      </c>
      <c r="C1970" t="s">
        <v>138</v>
      </c>
      <c r="D1970">
        <v>45</v>
      </c>
      <c r="E1970">
        <v>57</v>
      </c>
      <c r="F1970">
        <v>48</v>
      </c>
      <c r="G1970" t="s">
        <v>16</v>
      </c>
      <c r="H1970" t="s">
        <v>231</v>
      </c>
      <c r="I1970" t="str">
        <f t="shared" si="90"/>
        <v>Perot, Ross(L)</v>
      </c>
      <c r="J1970" t="s">
        <v>295</v>
      </c>
      <c r="K1970" t="b">
        <v>0</v>
      </c>
      <c r="L1970">
        <v>36913</v>
      </c>
      <c r="M1970">
        <v>1150182</v>
      </c>
      <c r="N1970">
        <v>20171015</v>
      </c>
      <c r="O1970" t="s">
        <v>19</v>
      </c>
      <c r="P1970" t="str">
        <f>IF(VLOOKUP(A1970,'national-winners'!$A$2:$B$13,2,0)=H1970,"W","L")</f>
        <v>L</v>
      </c>
      <c r="Q1970">
        <f>MATCH(C1970,'state-winning-votes'!A:A,0)</f>
        <v>43</v>
      </c>
      <c r="R1970">
        <f>MATCH(A1970,'state-winning-votes'!$A$2:$L$2,0)</f>
        <v>7</v>
      </c>
      <c r="S1970" cm="1">
        <f t="array" ref="S1970">INDEX('state-winning-votes'!$A$1:$L$53,$Q1970,$R1970)</f>
        <v>573339</v>
      </c>
      <c r="T1970">
        <f>INDEX('state-winning-votes'!$A$1:$L$53,MATCH($C1970,'state-winning-votes'!$A:$A,0),MATCH($A1970,'state-winning-votes'!$A$2:$L$2,0))</f>
        <v>573339</v>
      </c>
      <c r="U1970" t="str">
        <f t="shared" si="91"/>
        <v>Dole, Robert</v>
      </c>
      <c r="V1970" t="str">
        <f>_xlfn.XLOOKUP(INDEX('state-winning-votes'!$A$1:$L$53,MATCH($C1970,'state-winning-votes'!$A:$A,0),MATCH($A1970,'state-winning-votes'!$A$2:$L$2,0)),$L:$L,$H:$H)</f>
        <v>Dole, Robert</v>
      </c>
      <c r="W1970" t="str">
        <f>VLOOKUP(A1970,'national-winners'!$A$2:$B$13,2,0)</f>
        <v>Clinton, Bill</v>
      </c>
      <c r="X1970" t="str">
        <f t="shared" si="92"/>
        <v xml:space="preserve"> Robert Dole (W)</v>
      </c>
    </row>
    <row r="1971" spans="1:24" x14ac:dyDescent="0.25">
      <c r="A1971">
        <v>1996</v>
      </c>
      <c r="B1971" t="s">
        <v>137</v>
      </c>
      <c r="C1971" t="s">
        <v>138</v>
      </c>
      <c r="D1971">
        <v>45</v>
      </c>
      <c r="E1971">
        <v>57</v>
      </c>
      <c r="F1971">
        <v>48</v>
      </c>
      <c r="G1971" t="s">
        <v>16</v>
      </c>
      <c r="H1971" t="s">
        <v>231</v>
      </c>
      <c r="I1971" t="str">
        <f t="shared" si="90"/>
        <v>Perot, Ross(L)</v>
      </c>
      <c r="J1971" t="s">
        <v>272</v>
      </c>
      <c r="K1971" t="b">
        <v>0</v>
      </c>
      <c r="L1971">
        <v>27464</v>
      </c>
      <c r="M1971">
        <v>1150182</v>
      </c>
      <c r="N1971">
        <v>20171015</v>
      </c>
      <c r="O1971" t="s">
        <v>19</v>
      </c>
      <c r="P1971" t="str">
        <f>IF(VLOOKUP(A1971,'national-winners'!$A$2:$B$13,2,0)=H1971,"W","L")</f>
        <v>L</v>
      </c>
      <c r="Q1971">
        <f>MATCH(C1971,'state-winning-votes'!A:A,0)</f>
        <v>43</v>
      </c>
      <c r="R1971">
        <f>MATCH(A1971,'state-winning-votes'!$A$2:$L$2,0)</f>
        <v>7</v>
      </c>
      <c r="S1971" cm="1">
        <f t="array" ref="S1971">INDEX('state-winning-votes'!$A$1:$L$53,$Q1971,$R1971)</f>
        <v>573339</v>
      </c>
      <c r="T1971">
        <f>INDEX('state-winning-votes'!$A$1:$L$53,MATCH($C1971,'state-winning-votes'!$A:$A,0),MATCH($A1971,'state-winning-votes'!$A$2:$L$2,0))</f>
        <v>573339</v>
      </c>
      <c r="U1971" t="str">
        <f t="shared" si="91"/>
        <v>Dole, Robert</v>
      </c>
      <c r="V1971" t="str">
        <f>_xlfn.XLOOKUP(INDEX('state-winning-votes'!$A$1:$L$53,MATCH($C1971,'state-winning-votes'!$A:$A,0),MATCH($A1971,'state-winning-votes'!$A$2:$L$2,0)),$L:$L,$H:$H)</f>
        <v>Dole, Robert</v>
      </c>
      <c r="W1971" t="str">
        <f>VLOOKUP(A1971,'national-winners'!$A$2:$B$13,2,0)</f>
        <v>Clinton, Bill</v>
      </c>
      <c r="X1971" t="str">
        <f t="shared" si="92"/>
        <v xml:space="preserve"> Robert Dole (W)</v>
      </c>
    </row>
    <row r="1972" spans="1:24" x14ac:dyDescent="0.25">
      <c r="A1972">
        <v>1996</v>
      </c>
      <c r="B1972" t="s">
        <v>137</v>
      </c>
      <c r="C1972" t="s">
        <v>138</v>
      </c>
      <c r="D1972">
        <v>45</v>
      </c>
      <c r="E1972">
        <v>57</v>
      </c>
      <c r="F1972">
        <v>48</v>
      </c>
      <c r="G1972" t="s">
        <v>16</v>
      </c>
      <c r="H1972" t="s">
        <v>271</v>
      </c>
      <c r="I1972" t="str">
        <f t="shared" si="90"/>
        <v>Browne, Harry(L)</v>
      </c>
      <c r="J1972" t="s">
        <v>29</v>
      </c>
      <c r="K1972" t="b">
        <v>0</v>
      </c>
      <c r="L1972">
        <v>4271</v>
      </c>
      <c r="M1972">
        <v>1150182</v>
      </c>
      <c r="N1972">
        <v>20171015</v>
      </c>
      <c r="O1972" t="s">
        <v>19</v>
      </c>
      <c r="P1972" t="str">
        <f>IF(VLOOKUP(A1972,'national-winners'!$A$2:$B$13,2,0)=H1972,"W","L")</f>
        <v>L</v>
      </c>
      <c r="Q1972">
        <f>MATCH(C1972,'state-winning-votes'!A:A,0)</f>
        <v>43</v>
      </c>
      <c r="R1972">
        <f>MATCH(A1972,'state-winning-votes'!$A$2:$L$2,0)</f>
        <v>7</v>
      </c>
      <c r="S1972" cm="1">
        <f t="array" ref="S1972">INDEX('state-winning-votes'!$A$1:$L$53,$Q1972,$R1972)</f>
        <v>573339</v>
      </c>
      <c r="T1972">
        <f>INDEX('state-winning-votes'!$A$1:$L$53,MATCH($C1972,'state-winning-votes'!$A:$A,0),MATCH($A1972,'state-winning-votes'!$A$2:$L$2,0))</f>
        <v>573339</v>
      </c>
      <c r="U1972" t="str">
        <f t="shared" si="91"/>
        <v>Dole, Robert</v>
      </c>
      <c r="V1972" t="str">
        <f>_xlfn.XLOOKUP(INDEX('state-winning-votes'!$A$1:$L$53,MATCH($C1972,'state-winning-votes'!$A:$A,0),MATCH($A1972,'state-winning-votes'!$A$2:$L$2,0)),$L:$L,$H:$H)</f>
        <v>Dole, Robert</v>
      </c>
      <c r="W1972" t="str">
        <f>VLOOKUP(A1972,'national-winners'!$A$2:$B$13,2,0)</f>
        <v>Clinton, Bill</v>
      </c>
      <c r="X1972" t="str">
        <f t="shared" si="92"/>
        <v xml:space="preserve"> Robert Dole (W)</v>
      </c>
    </row>
    <row r="1973" spans="1:24" x14ac:dyDescent="0.25">
      <c r="A1973">
        <v>1996</v>
      </c>
      <c r="B1973" t="s">
        <v>137</v>
      </c>
      <c r="C1973" t="s">
        <v>138</v>
      </c>
      <c r="D1973">
        <v>45</v>
      </c>
      <c r="E1973">
        <v>57</v>
      </c>
      <c r="F1973">
        <v>48</v>
      </c>
      <c r="G1973" t="s">
        <v>16</v>
      </c>
      <c r="H1973" t="s">
        <v>238</v>
      </c>
      <c r="I1973" t="str">
        <f t="shared" si="90"/>
        <v>Phillips, Howard(L)</v>
      </c>
      <c r="J1973" t="s">
        <v>275</v>
      </c>
      <c r="K1973" t="b">
        <v>0</v>
      </c>
      <c r="L1973">
        <v>2043</v>
      </c>
      <c r="M1973">
        <v>1150182</v>
      </c>
      <c r="N1973">
        <v>20171015</v>
      </c>
      <c r="O1973" t="s">
        <v>19</v>
      </c>
      <c r="P1973" t="str">
        <f>IF(VLOOKUP(A1973,'national-winners'!$A$2:$B$13,2,0)=H1973,"W","L")</f>
        <v>L</v>
      </c>
      <c r="Q1973">
        <f>MATCH(C1973,'state-winning-votes'!A:A,0)</f>
        <v>43</v>
      </c>
      <c r="R1973">
        <f>MATCH(A1973,'state-winning-votes'!$A$2:$L$2,0)</f>
        <v>7</v>
      </c>
      <c r="S1973" cm="1">
        <f t="array" ref="S1973">INDEX('state-winning-votes'!$A$1:$L$53,$Q1973,$R1973)</f>
        <v>573339</v>
      </c>
      <c r="T1973">
        <f>INDEX('state-winning-votes'!$A$1:$L$53,MATCH($C1973,'state-winning-votes'!$A:$A,0),MATCH($A1973,'state-winning-votes'!$A$2:$L$2,0))</f>
        <v>573339</v>
      </c>
      <c r="U1973" t="str">
        <f t="shared" si="91"/>
        <v>Dole, Robert</v>
      </c>
      <c r="V1973" t="str">
        <f>_xlfn.XLOOKUP(INDEX('state-winning-votes'!$A$1:$L$53,MATCH($C1973,'state-winning-votes'!$A:$A,0),MATCH($A1973,'state-winning-votes'!$A$2:$L$2,0)),$L:$L,$H:$H)</f>
        <v>Dole, Robert</v>
      </c>
      <c r="W1973" t="str">
        <f>VLOOKUP(A1973,'national-winners'!$A$2:$B$13,2,0)</f>
        <v>Clinton, Bill</v>
      </c>
      <c r="X1973" t="str">
        <f t="shared" si="92"/>
        <v xml:space="preserve"> Robert Dole (W)</v>
      </c>
    </row>
    <row r="1974" spans="1:24" x14ac:dyDescent="0.25">
      <c r="A1974">
        <v>1996</v>
      </c>
      <c r="B1974" t="s">
        <v>139</v>
      </c>
      <c r="C1974" t="s">
        <v>140</v>
      </c>
      <c r="D1974">
        <v>46</v>
      </c>
      <c r="E1974">
        <v>45</v>
      </c>
      <c r="F1974">
        <v>37</v>
      </c>
      <c r="G1974" t="s">
        <v>16</v>
      </c>
      <c r="H1974" t="s">
        <v>270</v>
      </c>
      <c r="I1974" t="str">
        <f t="shared" si="90"/>
        <v>Dole, Robert(L)</v>
      </c>
      <c r="J1974" t="s">
        <v>21</v>
      </c>
      <c r="K1974" t="b">
        <v>0</v>
      </c>
      <c r="L1974">
        <v>150543</v>
      </c>
      <c r="M1974">
        <v>323826</v>
      </c>
      <c r="N1974">
        <v>20171015</v>
      </c>
      <c r="O1974" t="s">
        <v>19</v>
      </c>
      <c r="P1974" t="str">
        <f>IF(VLOOKUP(A1974,'national-winners'!$A$2:$B$13,2,0)=H1974,"W","L")</f>
        <v>L</v>
      </c>
      <c r="Q1974">
        <f>MATCH(C1974,'state-winning-votes'!A:A,0)</f>
        <v>44</v>
      </c>
      <c r="R1974">
        <f>MATCH(A1974,'state-winning-votes'!$A$2:$L$2,0)</f>
        <v>7</v>
      </c>
      <c r="S1974" cm="1">
        <f t="array" ref="S1974">INDEX('state-winning-votes'!$A$1:$L$53,$Q1974,$R1974)</f>
        <v>150543</v>
      </c>
      <c r="T1974">
        <f>INDEX('state-winning-votes'!$A$1:$L$53,MATCH($C1974,'state-winning-votes'!$A:$A,0),MATCH($A1974,'state-winning-votes'!$A$2:$L$2,0))</f>
        <v>150543</v>
      </c>
      <c r="U1974" t="str">
        <f t="shared" si="91"/>
        <v>Dole, Robert</v>
      </c>
      <c r="V1974" t="str">
        <f>_xlfn.XLOOKUP(INDEX('state-winning-votes'!$A$1:$L$53,MATCH($C1974,'state-winning-votes'!$A:$A,0),MATCH($A1974,'state-winning-votes'!$A$2:$L$2,0)),$L:$L,$H:$H)</f>
        <v>Dole, Robert</v>
      </c>
      <c r="W1974" t="str">
        <f>VLOOKUP(A1974,'national-winners'!$A$2:$B$13,2,0)</f>
        <v>Clinton, Bill</v>
      </c>
      <c r="X1974" t="str">
        <f t="shared" si="92"/>
        <v xml:space="preserve"> Robert Dole (W)</v>
      </c>
    </row>
    <row r="1975" spans="1:24" x14ac:dyDescent="0.25">
      <c r="A1975">
        <v>1996</v>
      </c>
      <c r="B1975" t="s">
        <v>139</v>
      </c>
      <c r="C1975" t="s">
        <v>140</v>
      </c>
      <c r="D1975">
        <v>46</v>
      </c>
      <c r="E1975">
        <v>45</v>
      </c>
      <c r="F1975">
        <v>37</v>
      </c>
      <c r="G1975" t="s">
        <v>16</v>
      </c>
      <c r="H1975" t="s">
        <v>230</v>
      </c>
      <c r="I1975" t="str">
        <f t="shared" si="90"/>
        <v>Clinton, Bill(W)</v>
      </c>
      <c r="J1975" t="s">
        <v>18</v>
      </c>
      <c r="K1975" t="b">
        <v>0</v>
      </c>
      <c r="L1975">
        <v>139333</v>
      </c>
      <c r="M1975">
        <v>323826</v>
      </c>
      <c r="N1975">
        <v>20171015</v>
      </c>
      <c r="O1975" t="s">
        <v>19</v>
      </c>
      <c r="P1975" t="str">
        <f>IF(VLOOKUP(A1975,'national-winners'!$A$2:$B$13,2,0)=H1975,"W","L")</f>
        <v>W</v>
      </c>
      <c r="Q1975">
        <f>MATCH(C1975,'state-winning-votes'!A:A,0)</f>
        <v>44</v>
      </c>
      <c r="R1975">
        <f>MATCH(A1975,'state-winning-votes'!$A$2:$L$2,0)</f>
        <v>7</v>
      </c>
      <c r="S1975" cm="1">
        <f t="array" ref="S1975">INDEX('state-winning-votes'!$A$1:$L$53,$Q1975,$R1975)</f>
        <v>150543</v>
      </c>
      <c r="T1975">
        <f>INDEX('state-winning-votes'!$A$1:$L$53,MATCH($C1975,'state-winning-votes'!$A:$A,0),MATCH($A1975,'state-winning-votes'!$A$2:$L$2,0))</f>
        <v>150543</v>
      </c>
      <c r="U1975" t="str">
        <f t="shared" si="91"/>
        <v>Dole, Robert</v>
      </c>
      <c r="V1975" t="str">
        <f>_xlfn.XLOOKUP(INDEX('state-winning-votes'!$A$1:$L$53,MATCH($C1975,'state-winning-votes'!$A:$A,0),MATCH($A1975,'state-winning-votes'!$A$2:$L$2,0)),$L:$L,$H:$H)</f>
        <v>Dole, Robert</v>
      </c>
      <c r="W1975" t="str">
        <f>VLOOKUP(A1975,'national-winners'!$A$2:$B$13,2,0)</f>
        <v>Clinton, Bill</v>
      </c>
      <c r="X1975" t="str">
        <f t="shared" si="92"/>
        <v xml:space="preserve"> Robert Dole (W)</v>
      </c>
    </row>
    <row r="1976" spans="1:24" x14ac:dyDescent="0.25">
      <c r="A1976">
        <v>1996</v>
      </c>
      <c r="B1976" t="s">
        <v>139</v>
      </c>
      <c r="C1976" t="s">
        <v>140</v>
      </c>
      <c r="D1976">
        <v>46</v>
      </c>
      <c r="E1976">
        <v>45</v>
      </c>
      <c r="F1976">
        <v>37</v>
      </c>
      <c r="G1976" t="s">
        <v>16</v>
      </c>
      <c r="I1976" t="str">
        <f t="shared" si="90"/>
        <v>(L)</v>
      </c>
      <c r="J1976" t="s">
        <v>35</v>
      </c>
      <c r="K1976" t="b">
        <v>0</v>
      </c>
      <c r="L1976">
        <v>32478</v>
      </c>
      <c r="M1976">
        <v>323826</v>
      </c>
      <c r="N1976">
        <v>20171015</v>
      </c>
      <c r="O1976" t="s">
        <v>19</v>
      </c>
      <c r="P1976" t="str">
        <f>IF(VLOOKUP(A1976,'national-winners'!$A$2:$B$13,2,0)=H1976,"W","L")</f>
        <v>L</v>
      </c>
      <c r="Q1976">
        <f>MATCH(C1976,'state-winning-votes'!A:A,0)</f>
        <v>44</v>
      </c>
      <c r="R1976">
        <f>MATCH(A1976,'state-winning-votes'!$A$2:$L$2,0)</f>
        <v>7</v>
      </c>
      <c r="S1976" cm="1">
        <f t="array" ref="S1976">INDEX('state-winning-votes'!$A$1:$L$53,$Q1976,$R1976)</f>
        <v>150543</v>
      </c>
      <c r="T1976">
        <f>INDEX('state-winning-votes'!$A$1:$L$53,MATCH($C1976,'state-winning-votes'!$A:$A,0),MATCH($A1976,'state-winning-votes'!$A$2:$L$2,0))</f>
        <v>150543</v>
      </c>
      <c r="U1976" t="str">
        <f t="shared" si="91"/>
        <v>Dole, Robert</v>
      </c>
      <c r="V1976" t="str">
        <f>_xlfn.XLOOKUP(INDEX('state-winning-votes'!$A$1:$L$53,MATCH($C1976,'state-winning-votes'!$A:$A,0),MATCH($A1976,'state-winning-votes'!$A$2:$L$2,0)),$L:$L,$H:$H)</f>
        <v>Dole, Robert</v>
      </c>
      <c r="W1976" t="str">
        <f>VLOOKUP(A1976,'national-winners'!$A$2:$B$13,2,0)</f>
        <v>Clinton, Bill</v>
      </c>
      <c r="X1976" t="str">
        <f t="shared" si="92"/>
        <v xml:space="preserve"> Robert Dole (W)</v>
      </c>
    </row>
    <row r="1977" spans="1:24" x14ac:dyDescent="0.25">
      <c r="A1977">
        <v>1996</v>
      </c>
      <c r="B1977" t="s">
        <v>139</v>
      </c>
      <c r="C1977" t="s">
        <v>140</v>
      </c>
      <c r="D1977">
        <v>46</v>
      </c>
      <c r="E1977">
        <v>45</v>
      </c>
      <c r="F1977">
        <v>37</v>
      </c>
      <c r="G1977" t="s">
        <v>16</v>
      </c>
      <c r="H1977" t="s">
        <v>271</v>
      </c>
      <c r="I1977" t="str">
        <f t="shared" si="90"/>
        <v>Browne, Harry(L)</v>
      </c>
      <c r="J1977" t="s">
        <v>29</v>
      </c>
      <c r="K1977" t="b">
        <v>0</v>
      </c>
      <c r="L1977">
        <v>1472</v>
      </c>
      <c r="M1977">
        <v>323826</v>
      </c>
      <c r="N1977">
        <v>20171015</v>
      </c>
      <c r="O1977" t="s">
        <v>19</v>
      </c>
      <c r="P1977" t="str">
        <f>IF(VLOOKUP(A1977,'national-winners'!$A$2:$B$13,2,0)=H1977,"W","L")</f>
        <v>L</v>
      </c>
      <c r="Q1977">
        <f>MATCH(C1977,'state-winning-votes'!A:A,0)</f>
        <v>44</v>
      </c>
      <c r="R1977">
        <f>MATCH(A1977,'state-winning-votes'!$A$2:$L$2,0)</f>
        <v>7</v>
      </c>
      <c r="S1977" cm="1">
        <f t="array" ref="S1977">INDEX('state-winning-votes'!$A$1:$L$53,$Q1977,$R1977)</f>
        <v>150543</v>
      </c>
      <c r="T1977">
        <f>INDEX('state-winning-votes'!$A$1:$L$53,MATCH($C1977,'state-winning-votes'!$A:$A,0),MATCH($A1977,'state-winning-votes'!$A$2:$L$2,0))</f>
        <v>150543</v>
      </c>
      <c r="U1977" t="str">
        <f t="shared" si="91"/>
        <v>Dole, Robert</v>
      </c>
      <c r="V1977" t="str">
        <f>_xlfn.XLOOKUP(INDEX('state-winning-votes'!$A$1:$L$53,MATCH($C1977,'state-winning-votes'!$A:$A,0),MATCH($A1977,'state-winning-votes'!$A$2:$L$2,0)),$L:$L,$H:$H)</f>
        <v>Dole, Robert</v>
      </c>
      <c r="W1977" t="str">
        <f>VLOOKUP(A1977,'national-winners'!$A$2:$B$13,2,0)</f>
        <v>Clinton, Bill</v>
      </c>
      <c r="X1977" t="str">
        <f t="shared" si="92"/>
        <v xml:space="preserve"> Robert Dole (W)</v>
      </c>
    </row>
    <row r="1978" spans="1:24" x14ac:dyDescent="0.25">
      <c r="A1978">
        <v>1996</v>
      </c>
      <c r="B1978" t="s">
        <v>141</v>
      </c>
      <c r="C1978" t="s">
        <v>142</v>
      </c>
      <c r="D1978">
        <v>47</v>
      </c>
      <c r="E1978">
        <v>62</v>
      </c>
      <c r="F1978">
        <v>54</v>
      </c>
      <c r="G1978" t="s">
        <v>16</v>
      </c>
      <c r="H1978" t="s">
        <v>230</v>
      </c>
      <c r="I1978" t="str">
        <f t="shared" si="90"/>
        <v>Clinton, Bill(W)</v>
      </c>
      <c r="J1978" t="s">
        <v>18</v>
      </c>
      <c r="K1978" t="b">
        <v>0</v>
      </c>
      <c r="L1978">
        <v>909146</v>
      </c>
      <c r="M1978">
        <v>1894105</v>
      </c>
      <c r="N1978">
        <v>20171015</v>
      </c>
      <c r="O1978" t="s">
        <v>19</v>
      </c>
      <c r="P1978" t="str">
        <f>IF(VLOOKUP(A1978,'national-winners'!$A$2:$B$13,2,0)=H1978,"W","L")</f>
        <v>W</v>
      </c>
      <c r="Q1978">
        <f>MATCH(C1978,'state-winning-votes'!A:A,0)</f>
        <v>45</v>
      </c>
      <c r="R1978">
        <f>MATCH(A1978,'state-winning-votes'!$A$2:$L$2,0)</f>
        <v>7</v>
      </c>
      <c r="S1978" cm="1">
        <f t="array" ref="S1978">INDEX('state-winning-votes'!$A$1:$L$53,$Q1978,$R1978)</f>
        <v>909146</v>
      </c>
      <c r="T1978">
        <f>INDEX('state-winning-votes'!$A$1:$L$53,MATCH($C1978,'state-winning-votes'!$A:$A,0),MATCH($A1978,'state-winning-votes'!$A$2:$L$2,0))</f>
        <v>909146</v>
      </c>
      <c r="U1978" t="str">
        <f t="shared" si="91"/>
        <v>Clinton, Bill</v>
      </c>
      <c r="V1978" t="str">
        <f>_xlfn.XLOOKUP(INDEX('state-winning-votes'!$A$1:$L$53,MATCH($C1978,'state-winning-votes'!$A:$A,0),MATCH($A1978,'state-winning-votes'!$A$2:$L$2,0)),$L:$L,$H:$H)</f>
        <v>Clinton, Bill</v>
      </c>
      <c r="W1978" t="str">
        <f>VLOOKUP(A1978,'national-winners'!$A$2:$B$13,2,0)</f>
        <v>Clinton, Bill</v>
      </c>
      <c r="X1978" t="str">
        <f t="shared" si="92"/>
        <v xml:space="preserve"> Bill Clinton (W)</v>
      </c>
    </row>
    <row r="1979" spans="1:24" x14ac:dyDescent="0.25">
      <c r="A1979">
        <v>1996</v>
      </c>
      <c r="B1979" t="s">
        <v>141</v>
      </c>
      <c r="C1979" t="s">
        <v>142</v>
      </c>
      <c r="D1979">
        <v>47</v>
      </c>
      <c r="E1979">
        <v>62</v>
      </c>
      <c r="F1979">
        <v>54</v>
      </c>
      <c r="G1979" t="s">
        <v>16</v>
      </c>
      <c r="H1979" t="s">
        <v>270</v>
      </c>
      <c r="I1979" t="str">
        <f t="shared" si="90"/>
        <v>Dole, Robert(L)</v>
      </c>
      <c r="J1979" t="s">
        <v>21</v>
      </c>
      <c r="K1979" t="b">
        <v>0</v>
      </c>
      <c r="L1979">
        <v>863530</v>
      </c>
      <c r="M1979">
        <v>1894105</v>
      </c>
      <c r="N1979">
        <v>20171015</v>
      </c>
      <c r="O1979" t="s">
        <v>19</v>
      </c>
      <c r="P1979" t="str">
        <f>IF(VLOOKUP(A1979,'national-winners'!$A$2:$B$13,2,0)=H1979,"W","L")</f>
        <v>L</v>
      </c>
      <c r="Q1979">
        <f>MATCH(C1979,'state-winning-votes'!A:A,0)</f>
        <v>45</v>
      </c>
      <c r="R1979">
        <f>MATCH(A1979,'state-winning-votes'!$A$2:$L$2,0)</f>
        <v>7</v>
      </c>
      <c r="S1979" cm="1">
        <f t="array" ref="S1979">INDEX('state-winning-votes'!$A$1:$L$53,$Q1979,$R1979)</f>
        <v>909146</v>
      </c>
      <c r="T1979">
        <f>INDEX('state-winning-votes'!$A$1:$L$53,MATCH($C1979,'state-winning-votes'!$A:$A,0),MATCH($A1979,'state-winning-votes'!$A$2:$L$2,0))</f>
        <v>909146</v>
      </c>
      <c r="U1979" t="str">
        <f t="shared" si="91"/>
        <v>Clinton, Bill</v>
      </c>
      <c r="V1979" t="str">
        <f>_xlfn.XLOOKUP(INDEX('state-winning-votes'!$A$1:$L$53,MATCH($C1979,'state-winning-votes'!$A:$A,0),MATCH($A1979,'state-winning-votes'!$A$2:$L$2,0)),$L:$L,$H:$H)</f>
        <v>Clinton, Bill</v>
      </c>
      <c r="W1979" t="str">
        <f>VLOOKUP(A1979,'national-winners'!$A$2:$B$13,2,0)</f>
        <v>Clinton, Bill</v>
      </c>
      <c r="X1979" t="str">
        <f t="shared" si="92"/>
        <v xml:space="preserve"> Bill Clinton (W)</v>
      </c>
    </row>
    <row r="1980" spans="1:24" x14ac:dyDescent="0.25">
      <c r="A1980">
        <v>1996</v>
      </c>
      <c r="B1980" t="s">
        <v>141</v>
      </c>
      <c r="C1980" t="s">
        <v>142</v>
      </c>
      <c r="D1980">
        <v>47</v>
      </c>
      <c r="E1980">
        <v>62</v>
      </c>
      <c r="F1980">
        <v>54</v>
      </c>
      <c r="G1980" t="s">
        <v>16</v>
      </c>
      <c r="I1980" t="str">
        <f t="shared" si="90"/>
        <v>(L)</v>
      </c>
      <c r="J1980" t="s">
        <v>35</v>
      </c>
      <c r="K1980" t="b">
        <v>0</v>
      </c>
      <c r="L1980">
        <v>121239</v>
      </c>
      <c r="M1980">
        <v>1894105</v>
      </c>
      <c r="N1980">
        <v>20171015</v>
      </c>
      <c r="O1980" t="s">
        <v>19</v>
      </c>
      <c r="P1980" t="str">
        <f>IF(VLOOKUP(A1980,'national-winners'!$A$2:$B$13,2,0)=H1980,"W","L")</f>
        <v>L</v>
      </c>
      <c r="Q1980">
        <f>MATCH(C1980,'state-winning-votes'!A:A,0)</f>
        <v>45</v>
      </c>
      <c r="R1980">
        <f>MATCH(A1980,'state-winning-votes'!$A$2:$L$2,0)</f>
        <v>7</v>
      </c>
      <c r="S1980" cm="1">
        <f t="array" ref="S1980">INDEX('state-winning-votes'!$A$1:$L$53,$Q1980,$R1980)</f>
        <v>909146</v>
      </c>
      <c r="T1980">
        <f>INDEX('state-winning-votes'!$A$1:$L$53,MATCH($C1980,'state-winning-votes'!$A:$A,0),MATCH($A1980,'state-winning-votes'!$A$2:$L$2,0))</f>
        <v>909146</v>
      </c>
      <c r="U1980" t="str">
        <f t="shared" si="91"/>
        <v>Clinton, Bill</v>
      </c>
      <c r="V1980" t="str">
        <f>_xlfn.XLOOKUP(INDEX('state-winning-votes'!$A$1:$L$53,MATCH($C1980,'state-winning-votes'!$A:$A,0),MATCH($A1980,'state-winning-votes'!$A$2:$L$2,0)),$L:$L,$H:$H)</f>
        <v>Clinton, Bill</v>
      </c>
      <c r="W1980" t="str">
        <f>VLOOKUP(A1980,'national-winners'!$A$2:$B$13,2,0)</f>
        <v>Clinton, Bill</v>
      </c>
      <c r="X1980" t="str">
        <f t="shared" si="92"/>
        <v xml:space="preserve"> Bill Clinton (W)</v>
      </c>
    </row>
    <row r="1981" spans="1:24" x14ac:dyDescent="0.25">
      <c r="A1981">
        <v>1996</v>
      </c>
      <c r="B1981" t="s">
        <v>141</v>
      </c>
      <c r="C1981" t="s">
        <v>142</v>
      </c>
      <c r="D1981">
        <v>47</v>
      </c>
      <c r="E1981">
        <v>62</v>
      </c>
      <c r="F1981">
        <v>54</v>
      </c>
      <c r="G1981" t="s">
        <v>16</v>
      </c>
      <c r="I1981" t="str">
        <f t="shared" si="90"/>
        <v>(L)</v>
      </c>
      <c r="K1981" t="b">
        <v>1</v>
      </c>
      <c r="L1981">
        <v>190</v>
      </c>
      <c r="M1981">
        <v>1894105</v>
      </c>
      <c r="N1981">
        <v>20171015</v>
      </c>
      <c r="O1981" t="s">
        <v>19</v>
      </c>
      <c r="P1981" t="str">
        <f>IF(VLOOKUP(A1981,'national-winners'!$A$2:$B$13,2,0)=H1981,"W","L")</f>
        <v>L</v>
      </c>
      <c r="Q1981">
        <f>MATCH(C1981,'state-winning-votes'!A:A,0)</f>
        <v>45</v>
      </c>
      <c r="R1981">
        <f>MATCH(A1981,'state-winning-votes'!$A$2:$L$2,0)</f>
        <v>7</v>
      </c>
      <c r="S1981" cm="1">
        <f t="array" ref="S1981">INDEX('state-winning-votes'!$A$1:$L$53,$Q1981,$R1981)</f>
        <v>909146</v>
      </c>
      <c r="T1981">
        <f>INDEX('state-winning-votes'!$A$1:$L$53,MATCH($C1981,'state-winning-votes'!$A:$A,0),MATCH($A1981,'state-winning-votes'!$A$2:$L$2,0))</f>
        <v>909146</v>
      </c>
      <c r="U1981" t="str">
        <f t="shared" si="91"/>
        <v>Clinton, Bill</v>
      </c>
      <c r="V1981" t="str">
        <f>_xlfn.XLOOKUP(INDEX('state-winning-votes'!$A$1:$L$53,MATCH($C1981,'state-winning-votes'!$A:$A,0),MATCH($A1981,'state-winning-votes'!$A$2:$L$2,0)),$L:$L,$H:$H)</f>
        <v>Clinton, Bill</v>
      </c>
      <c r="W1981" t="str">
        <f>VLOOKUP(A1981,'national-winners'!$A$2:$B$13,2,0)</f>
        <v>Clinton, Bill</v>
      </c>
      <c r="X1981" t="str">
        <f t="shared" si="92"/>
        <v xml:space="preserve"> Bill Clinton (W)</v>
      </c>
    </row>
    <row r="1982" spans="1:24" x14ac:dyDescent="0.25">
      <c r="A1982">
        <v>1996</v>
      </c>
      <c r="B1982" t="s">
        <v>143</v>
      </c>
      <c r="C1982" t="s">
        <v>144</v>
      </c>
      <c r="D1982">
        <v>48</v>
      </c>
      <c r="E1982">
        <v>74</v>
      </c>
      <c r="F1982">
        <v>49</v>
      </c>
      <c r="G1982" t="s">
        <v>16</v>
      </c>
      <c r="H1982" t="s">
        <v>270</v>
      </c>
      <c r="I1982" t="str">
        <f t="shared" si="90"/>
        <v>Dole, Robert(L)</v>
      </c>
      <c r="J1982" t="s">
        <v>21</v>
      </c>
      <c r="K1982" t="b">
        <v>0</v>
      </c>
      <c r="L1982">
        <v>2736167</v>
      </c>
      <c r="M1982">
        <v>5611644</v>
      </c>
      <c r="N1982">
        <v>20171015</v>
      </c>
      <c r="O1982" t="s">
        <v>19</v>
      </c>
      <c r="P1982" t="str">
        <f>IF(VLOOKUP(A1982,'national-winners'!$A$2:$B$13,2,0)=H1982,"W","L")</f>
        <v>L</v>
      </c>
      <c r="Q1982">
        <f>MATCH(C1982,'state-winning-votes'!A:A,0)</f>
        <v>46</v>
      </c>
      <c r="R1982">
        <f>MATCH(A1982,'state-winning-votes'!$A$2:$L$2,0)</f>
        <v>7</v>
      </c>
      <c r="S1982" cm="1">
        <f t="array" ref="S1982">INDEX('state-winning-votes'!$A$1:$L$53,$Q1982,$R1982)</f>
        <v>2736167</v>
      </c>
      <c r="T1982">
        <f>INDEX('state-winning-votes'!$A$1:$L$53,MATCH($C1982,'state-winning-votes'!$A:$A,0),MATCH($A1982,'state-winning-votes'!$A$2:$L$2,0))</f>
        <v>2736167</v>
      </c>
      <c r="U1982" t="str">
        <f t="shared" si="91"/>
        <v>Dole, Robert</v>
      </c>
      <c r="V1982" t="str">
        <f>_xlfn.XLOOKUP(INDEX('state-winning-votes'!$A$1:$L$53,MATCH($C1982,'state-winning-votes'!$A:$A,0),MATCH($A1982,'state-winning-votes'!$A$2:$L$2,0)),$L:$L,$H:$H)</f>
        <v>Dole, Robert</v>
      </c>
      <c r="W1982" t="str">
        <f>VLOOKUP(A1982,'national-winners'!$A$2:$B$13,2,0)</f>
        <v>Clinton, Bill</v>
      </c>
      <c r="X1982" t="str">
        <f t="shared" si="92"/>
        <v xml:space="preserve"> Robert Dole (W)</v>
      </c>
    </row>
    <row r="1983" spans="1:24" x14ac:dyDescent="0.25">
      <c r="A1983">
        <v>1996</v>
      </c>
      <c r="B1983" t="s">
        <v>143</v>
      </c>
      <c r="C1983" t="s">
        <v>144</v>
      </c>
      <c r="D1983">
        <v>48</v>
      </c>
      <c r="E1983">
        <v>74</v>
      </c>
      <c r="F1983">
        <v>49</v>
      </c>
      <c r="G1983" t="s">
        <v>16</v>
      </c>
      <c r="H1983" t="s">
        <v>230</v>
      </c>
      <c r="I1983" t="str">
        <f t="shared" si="90"/>
        <v>Clinton, Bill(W)</v>
      </c>
      <c r="J1983" t="s">
        <v>18</v>
      </c>
      <c r="K1983" t="b">
        <v>0</v>
      </c>
      <c r="L1983">
        <v>2459683</v>
      </c>
      <c r="M1983">
        <v>5611644</v>
      </c>
      <c r="N1983">
        <v>20171015</v>
      </c>
      <c r="O1983" t="s">
        <v>19</v>
      </c>
      <c r="P1983" t="str">
        <f>IF(VLOOKUP(A1983,'national-winners'!$A$2:$B$13,2,0)=H1983,"W","L")</f>
        <v>W</v>
      </c>
      <c r="Q1983">
        <f>MATCH(C1983,'state-winning-votes'!A:A,0)</f>
        <v>46</v>
      </c>
      <c r="R1983">
        <f>MATCH(A1983,'state-winning-votes'!$A$2:$L$2,0)</f>
        <v>7</v>
      </c>
      <c r="S1983" cm="1">
        <f t="array" ref="S1983">INDEX('state-winning-votes'!$A$1:$L$53,$Q1983,$R1983)</f>
        <v>2736167</v>
      </c>
      <c r="T1983">
        <f>INDEX('state-winning-votes'!$A$1:$L$53,MATCH($C1983,'state-winning-votes'!$A:$A,0),MATCH($A1983,'state-winning-votes'!$A$2:$L$2,0))</f>
        <v>2736167</v>
      </c>
      <c r="U1983" t="str">
        <f t="shared" si="91"/>
        <v>Dole, Robert</v>
      </c>
      <c r="V1983" t="str">
        <f>_xlfn.XLOOKUP(INDEX('state-winning-votes'!$A$1:$L$53,MATCH($C1983,'state-winning-votes'!$A:$A,0),MATCH($A1983,'state-winning-votes'!$A$2:$L$2,0)),$L:$L,$H:$H)</f>
        <v>Dole, Robert</v>
      </c>
      <c r="W1983" t="str">
        <f>VLOOKUP(A1983,'national-winners'!$A$2:$B$13,2,0)</f>
        <v>Clinton, Bill</v>
      </c>
      <c r="X1983" t="str">
        <f t="shared" si="92"/>
        <v xml:space="preserve"> Robert Dole (W)</v>
      </c>
    </row>
    <row r="1984" spans="1:24" x14ac:dyDescent="0.25">
      <c r="A1984">
        <v>1996</v>
      </c>
      <c r="B1984" t="s">
        <v>143</v>
      </c>
      <c r="C1984" t="s">
        <v>144</v>
      </c>
      <c r="D1984">
        <v>48</v>
      </c>
      <c r="E1984">
        <v>74</v>
      </c>
      <c r="F1984">
        <v>49</v>
      </c>
      <c r="G1984" t="s">
        <v>16</v>
      </c>
      <c r="H1984" t="s">
        <v>231</v>
      </c>
      <c r="I1984" t="str">
        <f t="shared" si="90"/>
        <v>Perot, Ross(L)</v>
      </c>
      <c r="J1984" t="s">
        <v>35</v>
      </c>
      <c r="K1984" t="b">
        <v>0</v>
      </c>
      <c r="L1984">
        <v>378537</v>
      </c>
      <c r="M1984">
        <v>5611644</v>
      </c>
      <c r="N1984">
        <v>20171015</v>
      </c>
      <c r="O1984" t="s">
        <v>19</v>
      </c>
      <c r="P1984" t="str">
        <f>IF(VLOOKUP(A1984,'national-winners'!$A$2:$B$13,2,0)=H1984,"W","L")</f>
        <v>L</v>
      </c>
      <c r="Q1984">
        <f>MATCH(C1984,'state-winning-votes'!A:A,0)</f>
        <v>46</v>
      </c>
      <c r="R1984">
        <f>MATCH(A1984,'state-winning-votes'!$A$2:$L$2,0)</f>
        <v>7</v>
      </c>
      <c r="S1984" cm="1">
        <f t="array" ref="S1984">INDEX('state-winning-votes'!$A$1:$L$53,$Q1984,$R1984)</f>
        <v>2736167</v>
      </c>
      <c r="T1984">
        <f>INDEX('state-winning-votes'!$A$1:$L$53,MATCH($C1984,'state-winning-votes'!$A:$A,0),MATCH($A1984,'state-winning-votes'!$A$2:$L$2,0))</f>
        <v>2736167</v>
      </c>
      <c r="U1984" t="str">
        <f t="shared" si="91"/>
        <v>Dole, Robert</v>
      </c>
      <c r="V1984" t="str">
        <f>_xlfn.XLOOKUP(INDEX('state-winning-votes'!$A$1:$L$53,MATCH($C1984,'state-winning-votes'!$A:$A,0),MATCH($A1984,'state-winning-votes'!$A$2:$L$2,0)),$L:$L,$H:$H)</f>
        <v>Dole, Robert</v>
      </c>
      <c r="W1984" t="str">
        <f>VLOOKUP(A1984,'national-winners'!$A$2:$B$13,2,0)</f>
        <v>Clinton, Bill</v>
      </c>
      <c r="X1984" t="str">
        <f t="shared" si="92"/>
        <v xml:space="preserve"> Robert Dole (W)</v>
      </c>
    </row>
    <row r="1985" spans="1:24" x14ac:dyDescent="0.25">
      <c r="A1985">
        <v>1996</v>
      </c>
      <c r="B1985" t="s">
        <v>143</v>
      </c>
      <c r="C1985" t="s">
        <v>144</v>
      </c>
      <c r="D1985">
        <v>48</v>
      </c>
      <c r="E1985">
        <v>74</v>
      </c>
      <c r="F1985">
        <v>49</v>
      </c>
      <c r="G1985" t="s">
        <v>16</v>
      </c>
      <c r="H1985" t="s">
        <v>271</v>
      </c>
      <c r="I1985" t="str">
        <f t="shared" si="90"/>
        <v>Browne, Harry(L)</v>
      </c>
      <c r="J1985" t="s">
        <v>29</v>
      </c>
      <c r="K1985" t="b">
        <v>0</v>
      </c>
      <c r="L1985">
        <v>20256</v>
      </c>
      <c r="M1985">
        <v>5611644</v>
      </c>
      <c r="N1985">
        <v>20171015</v>
      </c>
      <c r="O1985" t="s">
        <v>19</v>
      </c>
      <c r="P1985" t="str">
        <f>IF(VLOOKUP(A1985,'national-winners'!$A$2:$B$13,2,0)=H1985,"W","L")</f>
        <v>L</v>
      </c>
      <c r="Q1985">
        <f>MATCH(C1985,'state-winning-votes'!A:A,0)</f>
        <v>46</v>
      </c>
      <c r="R1985">
        <f>MATCH(A1985,'state-winning-votes'!$A$2:$L$2,0)</f>
        <v>7</v>
      </c>
      <c r="S1985" cm="1">
        <f t="array" ref="S1985">INDEX('state-winning-votes'!$A$1:$L$53,$Q1985,$R1985)</f>
        <v>2736167</v>
      </c>
      <c r="T1985">
        <f>INDEX('state-winning-votes'!$A$1:$L$53,MATCH($C1985,'state-winning-votes'!$A:$A,0),MATCH($A1985,'state-winning-votes'!$A$2:$L$2,0))</f>
        <v>2736167</v>
      </c>
      <c r="U1985" t="str">
        <f t="shared" si="91"/>
        <v>Dole, Robert</v>
      </c>
      <c r="V1985" t="str">
        <f>_xlfn.XLOOKUP(INDEX('state-winning-votes'!$A$1:$L$53,MATCH($C1985,'state-winning-votes'!$A:$A,0),MATCH($A1985,'state-winning-votes'!$A$2:$L$2,0)),$L:$L,$H:$H)</f>
        <v>Dole, Robert</v>
      </c>
      <c r="W1985" t="str">
        <f>VLOOKUP(A1985,'national-winners'!$A$2:$B$13,2,0)</f>
        <v>Clinton, Bill</v>
      </c>
      <c r="X1985" t="str">
        <f t="shared" si="92"/>
        <v xml:space="preserve"> Robert Dole (W)</v>
      </c>
    </row>
    <row r="1986" spans="1:24" x14ac:dyDescent="0.25">
      <c r="A1986">
        <v>1996</v>
      </c>
      <c r="B1986" t="s">
        <v>143</v>
      </c>
      <c r="C1986" t="s">
        <v>144</v>
      </c>
      <c r="D1986">
        <v>48</v>
      </c>
      <c r="E1986">
        <v>74</v>
      </c>
      <c r="F1986">
        <v>49</v>
      </c>
      <c r="G1986" t="s">
        <v>16</v>
      </c>
      <c r="H1986" t="s">
        <v>238</v>
      </c>
      <c r="I1986" t="str">
        <f t="shared" si="90"/>
        <v>Phillips, Howard(L)</v>
      </c>
      <c r="J1986" t="s">
        <v>275</v>
      </c>
      <c r="K1986" t="b">
        <v>0</v>
      </c>
      <c r="L1986">
        <v>7472</v>
      </c>
      <c r="M1986">
        <v>5611644</v>
      </c>
      <c r="N1986">
        <v>20171015</v>
      </c>
      <c r="O1986" t="s">
        <v>19</v>
      </c>
      <c r="P1986" t="str">
        <f>IF(VLOOKUP(A1986,'national-winners'!$A$2:$B$13,2,0)=H1986,"W","L")</f>
        <v>L</v>
      </c>
      <c r="Q1986">
        <f>MATCH(C1986,'state-winning-votes'!A:A,0)</f>
        <v>46</v>
      </c>
      <c r="R1986">
        <f>MATCH(A1986,'state-winning-votes'!$A$2:$L$2,0)</f>
        <v>7</v>
      </c>
      <c r="S1986" cm="1">
        <f t="array" ref="S1986">INDEX('state-winning-votes'!$A$1:$L$53,$Q1986,$R1986)</f>
        <v>2736167</v>
      </c>
      <c r="T1986">
        <f>INDEX('state-winning-votes'!$A$1:$L$53,MATCH($C1986,'state-winning-votes'!$A:$A,0),MATCH($A1986,'state-winning-votes'!$A$2:$L$2,0))</f>
        <v>2736167</v>
      </c>
      <c r="U1986" t="str">
        <f t="shared" si="91"/>
        <v>Dole, Robert</v>
      </c>
      <c r="V1986" t="str">
        <f>_xlfn.XLOOKUP(INDEX('state-winning-votes'!$A$1:$L$53,MATCH($C1986,'state-winning-votes'!$A:$A,0),MATCH($A1986,'state-winning-votes'!$A$2:$L$2,0)),$L:$L,$H:$H)</f>
        <v>Dole, Robert</v>
      </c>
      <c r="W1986" t="str">
        <f>VLOOKUP(A1986,'national-winners'!$A$2:$B$13,2,0)</f>
        <v>Clinton, Bill</v>
      </c>
      <c r="X1986" t="str">
        <f t="shared" si="92"/>
        <v xml:space="preserve"> Robert Dole (W)</v>
      </c>
    </row>
    <row r="1987" spans="1:24" x14ac:dyDescent="0.25">
      <c r="A1987">
        <v>1996</v>
      </c>
      <c r="B1987" t="s">
        <v>143</v>
      </c>
      <c r="C1987" t="s">
        <v>144</v>
      </c>
      <c r="D1987">
        <v>48</v>
      </c>
      <c r="E1987">
        <v>74</v>
      </c>
      <c r="F1987">
        <v>49</v>
      </c>
      <c r="G1987" t="s">
        <v>16</v>
      </c>
      <c r="I1987" t="str">
        <f t="shared" ref="I1987:I2050" si="93">H1987&amp;"("&amp;P1987&amp;")"</f>
        <v>(L)</v>
      </c>
      <c r="K1987" t="b">
        <v>1</v>
      </c>
      <c r="L1987">
        <v>5107</v>
      </c>
      <c r="M1987">
        <v>5611644</v>
      </c>
      <c r="N1987">
        <v>20171015</v>
      </c>
      <c r="O1987" t="s">
        <v>19</v>
      </c>
      <c r="P1987" t="str">
        <f>IF(VLOOKUP(A1987,'national-winners'!$A$2:$B$13,2,0)=H1987,"W","L")</f>
        <v>L</v>
      </c>
      <c r="Q1987">
        <f>MATCH(C1987,'state-winning-votes'!A:A,0)</f>
        <v>46</v>
      </c>
      <c r="R1987">
        <f>MATCH(A1987,'state-winning-votes'!$A$2:$L$2,0)</f>
        <v>7</v>
      </c>
      <c r="S1987" cm="1">
        <f t="array" ref="S1987">INDEX('state-winning-votes'!$A$1:$L$53,$Q1987,$R1987)</f>
        <v>2736167</v>
      </c>
      <c r="T1987">
        <f>INDEX('state-winning-votes'!$A$1:$L$53,MATCH($C1987,'state-winning-votes'!$A:$A,0),MATCH($A1987,'state-winning-votes'!$A$2:$L$2,0))</f>
        <v>2736167</v>
      </c>
      <c r="U1987" t="str">
        <f t="shared" ref="U1987:U2050" si="94">_xlfn.XLOOKUP(T1987,L:L,H:H)</f>
        <v>Dole, Robert</v>
      </c>
      <c r="V1987" t="str">
        <f>_xlfn.XLOOKUP(INDEX('state-winning-votes'!$A$1:$L$53,MATCH($C1987,'state-winning-votes'!$A:$A,0),MATCH($A1987,'state-winning-votes'!$A$2:$L$2,0)),$L:$L,$H:$H)</f>
        <v>Dole, Robert</v>
      </c>
      <c r="W1987" t="str">
        <f>VLOOKUP(A1987,'national-winners'!$A$2:$B$13,2,0)</f>
        <v>Clinton, Bill</v>
      </c>
      <c r="X1987" t="str">
        <f t="shared" ref="X1987:X2050" si="95">IFERROR(RIGHT(V1987,LEN(V1987)-SEARCH(",",V1987))&amp;" "&amp;LEFT(V1987,SEARCH(",",V1987)-1)&amp;" (W)","NULL")</f>
        <v xml:space="preserve"> Robert Dole (W)</v>
      </c>
    </row>
    <row r="1988" spans="1:24" x14ac:dyDescent="0.25">
      <c r="A1988">
        <v>1996</v>
      </c>
      <c r="B1988" t="s">
        <v>143</v>
      </c>
      <c r="C1988" t="s">
        <v>144</v>
      </c>
      <c r="D1988">
        <v>48</v>
      </c>
      <c r="E1988">
        <v>74</v>
      </c>
      <c r="F1988">
        <v>49</v>
      </c>
      <c r="G1988" t="s">
        <v>16</v>
      </c>
      <c r="H1988" t="s">
        <v>236</v>
      </c>
      <c r="I1988" t="str">
        <f t="shared" si="93"/>
        <v>Hagelin, John(L)</v>
      </c>
      <c r="J1988" t="s">
        <v>237</v>
      </c>
      <c r="K1988" t="b">
        <v>0</v>
      </c>
      <c r="L1988">
        <v>4422</v>
      </c>
      <c r="M1988">
        <v>5611644</v>
      </c>
      <c r="N1988">
        <v>20171015</v>
      </c>
      <c r="O1988" t="s">
        <v>19</v>
      </c>
      <c r="P1988" t="str">
        <f>IF(VLOOKUP(A1988,'national-winners'!$A$2:$B$13,2,0)=H1988,"W","L")</f>
        <v>L</v>
      </c>
      <c r="Q1988">
        <f>MATCH(C1988,'state-winning-votes'!A:A,0)</f>
        <v>46</v>
      </c>
      <c r="R1988">
        <f>MATCH(A1988,'state-winning-votes'!$A$2:$L$2,0)</f>
        <v>7</v>
      </c>
      <c r="S1988" cm="1">
        <f t="array" ref="S1988">INDEX('state-winning-votes'!$A$1:$L$53,$Q1988,$R1988)</f>
        <v>2736167</v>
      </c>
      <c r="T1988">
        <f>INDEX('state-winning-votes'!$A$1:$L$53,MATCH($C1988,'state-winning-votes'!$A:$A,0),MATCH($A1988,'state-winning-votes'!$A$2:$L$2,0))</f>
        <v>2736167</v>
      </c>
      <c r="U1988" t="str">
        <f t="shared" si="94"/>
        <v>Dole, Robert</v>
      </c>
      <c r="V1988" t="str">
        <f>_xlfn.XLOOKUP(INDEX('state-winning-votes'!$A$1:$L$53,MATCH($C1988,'state-winning-votes'!$A:$A,0),MATCH($A1988,'state-winning-votes'!$A$2:$L$2,0)),$L:$L,$H:$H)</f>
        <v>Dole, Robert</v>
      </c>
      <c r="W1988" t="str">
        <f>VLOOKUP(A1988,'national-winners'!$A$2:$B$13,2,0)</f>
        <v>Clinton, Bill</v>
      </c>
      <c r="X1988" t="str">
        <f t="shared" si="95"/>
        <v xml:space="preserve"> Robert Dole (W)</v>
      </c>
    </row>
    <row r="1989" spans="1:24" x14ac:dyDescent="0.25">
      <c r="A1989">
        <v>1996</v>
      </c>
      <c r="B1989" t="s">
        <v>145</v>
      </c>
      <c r="C1989" t="s">
        <v>146</v>
      </c>
      <c r="D1989">
        <v>49</v>
      </c>
      <c r="E1989">
        <v>87</v>
      </c>
      <c r="F1989">
        <v>67</v>
      </c>
      <c r="G1989" t="s">
        <v>16</v>
      </c>
      <c r="H1989" t="s">
        <v>270</v>
      </c>
      <c r="I1989" t="str">
        <f t="shared" si="93"/>
        <v>Dole, Robert(L)</v>
      </c>
      <c r="J1989" t="s">
        <v>21</v>
      </c>
      <c r="K1989" t="b">
        <v>0</v>
      </c>
      <c r="L1989">
        <v>361911</v>
      </c>
      <c r="M1989">
        <v>665629</v>
      </c>
      <c r="N1989">
        <v>20171015</v>
      </c>
      <c r="O1989" t="s">
        <v>19</v>
      </c>
      <c r="P1989" t="str">
        <f>IF(VLOOKUP(A1989,'national-winners'!$A$2:$B$13,2,0)=H1989,"W","L")</f>
        <v>L</v>
      </c>
      <c r="Q1989">
        <f>MATCH(C1989,'state-winning-votes'!A:A,0)</f>
        <v>47</v>
      </c>
      <c r="R1989">
        <f>MATCH(A1989,'state-winning-votes'!$A$2:$L$2,0)</f>
        <v>7</v>
      </c>
      <c r="S1989" cm="1">
        <f t="array" ref="S1989">INDEX('state-winning-votes'!$A$1:$L$53,$Q1989,$R1989)</f>
        <v>361911</v>
      </c>
      <c r="T1989">
        <f>INDEX('state-winning-votes'!$A$1:$L$53,MATCH($C1989,'state-winning-votes'!$A:$A,0),MATCH($A1989,'state-winning-votes'!$A$2:$L$2,0))</f>
        <v>361911</v>
      </c>
      <c r="U1989" t="str">
        <f t="shared" si="94"/>
        <v>Dole, Robert</v>
      </c>
      <c r="V1989" t="str">
        <f>_xlfn.XLOOKUP(INDEX('state-winning-votes'!$A$1:$L$53,MATCH($C1989,'state-winning-votes'!$A:$A,0),MATCH($A1989,'state-winning-votes'!$A$2:$L$2,0)),$L:$L,$H:$H)</f>
        <v>Dole, Robert</v>
      </c>
      <c r="W1989" t="str">
        <f>VLOOKUP(A1989,'national-winners'!$A$2:$B$13,2,0)</f>
        <v>Clinton, Bill</v>
      </c>
      <c r="X1989" t="str">
        <f t="shared" si="95"/>
        <v xml:space="preserve"> Robert Dole (W)</v>
      </c>
    </row>
    <row r="1990" spans="1:24" x14ac:dyDescent="0.25">
      <c r="A1990">
        <v>1996</v>
      </c>
      <c r="B1990" t="s">
        <v>145</v>
      </c>
      <c r="C1990" t="s">
        <v>146</v>
      </c>
      <c r="D1990">
        <v>49</v>
      </c>
      <c r="E1990">
        <v>87</v>
      </c>
      <c r="F1990">
        <v>67</v>
      </c>
      <c r="G1990" t="s">
        <v>16</v>
      </c>
      <c r="H1990" t="s">
        <v>230</v>
      </c>
      <c r="I1990" t="str">
        <f t="shared" si="93"/>
        <v>Clinton, Bill(W)</v>
      </c>
      <c r="J1990" t="s">
        <v>18</v>
      </c>
      <c r="K1990" t="b">
        <v>0</v>
      </c>
      <c r="L1990">
        <v>221633</v>
      </c>
      <c r="M1990">
        <v>665629</v>
      </c>
      <c r="N1990">
        <v>20171015</v>
      </c>
      <c r="O1990" t="s">
        <v>19</v>
      </c>
      <c r="P1990" t="str">
        <f>IF(VLOOKUP(A1990,'national-winners'!$A$2:$B$13,2,0)=H1990,"W","L")</f>
        <v>W</v>
      </c>
      <c r="Q1990">
        <f>MATCH(C1990,'state-winning-votes'!A:A,0)</f>
        <v>47</v>
      </c>
      <c r="R1990">
        <f>MATCH(A1990,'state-winning-votes'!$A$2:$L$2,0)</f>
        <v>7</v>
      </c>
      <c r="S1990" cm="1">
        <f t="array" ref="S1990">INDEX('state-winning-votes'!$A$1:$L$53,$Q1990,$R1990)</f>
        <v>361911</v>
      </c>
      <c r="T1990">
        <f>INDEX('state-winning-votes'!$A$1:$L$53,MATCH($C1990,'state-winning-votes'!$A:$A,0),MATCH($A1990,'state-winning-votes'!$A$2:$L$2,0))</f>
        <v>361911</v>
      </c>
      <c r="U1990" t="str">
        <f t="shared" si="94"/>
        <v>Dole, Robert</v>
      </c>
      <c r="V1990" t="str">
        <f>_xlfn.XLOOKUP(INDEX('state-winning-votes'!$A$1:$L$53,MATCH($C1990,'state-winning-votes'!$A:$A,0),MATCH($A1990,'state-winning-votes'!$A$2:$L$2,0)),$L:$L,$H:$H)</f>
        <v>Dole, Robert</v>
      </c>
      <c r="W1990" t="str">
        <f>VLOOKUP(A1990,'national-winners'!$A$2:$B$13,2,0)</f>
        <v>Clinton, Bill</v>
      </c>
      <c r="X1990" t="str">
        <f t="shared" si="95"/>
        <v xml:space="preserve"> Robert Dole (W)</v>
      </c>
    </row>
    <row r="1991" spans="1:24" x14ac:dyDescent="0.25">
      <c r="A1991">
        <v>1996</v>
      </c>
      <c r="B1991" t="s">
        <v>145</v>
      </c>
      <c r="C1991" t="s">
        <v>146</v>
      </c>
      <c r="D1991">
        <v>49</v>
      </c>
      <c r="E1991">
        <v>87</v>
      </c>
      <c r="F1991">
        <v>67</v>
      </c>
      <c r="G1991" t="s">
        <v>16</v>
      </c>
      <c r="H1991" t="s">
        <v>231</v>
      </c>
      <c r="I1991" t="str">
        <f t="shared" si="93"/>
        <v>Perot, Ross(L)</v>
      </c>
      <c r="J1991" t="s">
        <v>272</v>
      </c>
      <c r="K1991" t="b">
        <v>0</v>
      </c>
      <c r="L1991">
        <v>66461</v>
      </c>
      <c r="M1991">
        <v>665629</v>
      </c>
      <c r="N1991">
        <v>20171015</v>
      </c>
      <c r="O1991" t="s">
        <v>19</v>
      </c>
      <c r="P1991" t="str">
        <f>IF(VLOOKUP(A1991,'national-winners'!$A$2:$B$13,2,0)=H1991,"W","L")</f>
        <v>L</v>
      </c>
      <c r="Q1991">
        <f>MATCH(C1991,'state-winning-votes'!A:A,0)</f>
        <v>47</v>
      </c>
      <c r="R1991">
        <f>MATCH(A1991,'state-winning-votes'!$A$2:$L$2,0)</f>
        <v>7</v>
      </c>
      <c r="S1991" cm="1">
        <f t="array" ref="S1991">INDEX('state-winning-votes'!$A$1:$L$53,$Q1991,$R1991)</f>
        <v>361911</v>
      </c>
      <c r="T1991">
        <f>INDEX('state-winning-votes'!$A$1:$L$53,MATCH($C1991,'state-winning-votes'!$A:$A,0),MATCH($A1991,'state-winning-votes'!$A$2:$L$2,0))</f>
        <v>361911</v>
      </c>
      <c r="U1991" t="str">
        <f t="shared" si="94"/>
        <v>Dole, Robert</v>
      </c>
      <c r="V1991" t="str">
        <f>_xlfn.XLOOKUP(INDEX('state-winning-votes'!$A$1:$L$53,MATCH($C1991,'state-winning-votes'!$A:$A,0),MATCH($A1991,'state-winning-votes'!$A$2:$L$2,0)),$L:$L,$H:$H)</f>
        <v>Dole, Robert</v>
      </c>
      <c r="W1991" t="str">
        <f>VLOOKUP(A1991,'national-winners'!$A$2:$B$13,2,0)</f>
        <v>Clinton, Bill</v>
      </c>
      <c r="X1991" t="str">
        <f t="shared" si="95"/>
        <v xml:space="preserve"> Robert Dole (W)</v>
      </c>
    </row>
    <row r="1992" spans="1:24" x14ac:dyDescent="0.25">
      <c r="A1992">
        <v>1996</v>
      </c>
      <c r="B1992" t="s">
        <v>145</v>
      </c>
      <c r="C1992" t="s">
        <v>146</v>
      </c>
      <c r="D1992">
        <v>49</v>
      </c>
      <c r="E1992">
        <v>87</v>
      </c>
      <c r="F1992">
        <v>67</v>
      </c>
      <c r="G1992" t="s">
        <v>16</v>
      </c>
      <c r="H1992" t="s">
        <v>273</v>
      </c>
      <c r="I1992" t="str">
        <f t="shared" si="93"/>
        <v>Nader, Ralph(L)</v>
      </c>
      <c r="J1992" t="s">
        <v>274</v>
      </c>
      <c r="K1992" t="b">
        <v>0</v>
      </c>
      <c r="L1992">
        <v>4615</v>
      </c>
      <c r="M1992">
        <v>665629</v>
      </c>
      <c r="N1992">
        <v>20171015</v>
      </c>
      <c r="O1992" t="s">
        <v>19</v>
      </c>
      <c r="P1992" t="str">
        <f>IF(VLOOKUP(A1992,'national-winners'!$A$2:$B$13,2,0)=H1992,"W","L")</f>
        <v>L</v>
      </c>
      <c r="Q1992">
        <f>MATCH(C1992,'state-winning-votes'!A:A,0)</f>
        <v>47</v>
      </c>
      <c r="R1992">
        <f>MATCH(A1992,'state-winning-votes'!$A$2:$L$2,0)</f>
        <v>7</v>
      </c>
      <c r="S1992" cm="1">
        <f t="array" ref="S1992">INDEX('state-winning-votes'!$A$1:$L$53,$Q1992,$R1992)</f>
        <v>361911</v>
      </c>
      <c r="T1992">
        <f>INDEX('state-winning-votes'!$A$1:$L$53,MATCH($C1992,'state-winning-votes'!$A:$A,0),MATCH($A1992,'state-winning-votes'!$A$2:$L$2,0))</f>
        <v>361911</v>
      </c>
      <c r="U1992" t="str">
        <f t="shared" si="94"/>
        <v>Dole, Robert</v>
      </c>
      <c r="V1992" t="str">
        <f>_xlfn.XLOOKUP(INDEX('state-winning-votes'!$A$1:$L$53,MATCH($C1992,'state-winning-votes'!$A:$A,0),MATCH($A1992,'state-winning-votes'!$A$2:$L$2,0)),$L:$L,$H:$H)</f>
        <v>Dole, Robert</v>
      </c>
      <c r="W1992" t="str">
        <f>VLOOKUP(A1992,'national-winners'!$A$2:$B$13,2,0)</f>
        <v>Clinton, Bill</v>
      </c>
      <c r="X1992" t="str">
        <f t="shared" si="95"/>
        <v xml:space="preserve"> Robert Dole (W)</v>
      </c>
    </row>
    <row r="1993" spans="1:24" x14ac:dyDescent="0.25">
      <c r="A1993">
        <v>1996</v>
      </c>
      <c r="B1993" t="s">
        <v>145</v>
      </c>
      <c r="C1993" t="s">
        <v>146</v>
      </c>
      <c r="D1993">
        <v>49</v>
      </c>
      <c r="E1993">
        <v>87</v>
      </c>
      <c r="F1993">
        <v>67</v>
      </c>
      <c r="G1993" t="s">
        <v>16</v>
      </c>
      <c r="H1993" t="s">
        <v>271</v>
      </c>
      <c r="I1993" t="str">
        <f t="shared" si="93"/>
        <v>Browne, Harry(L)</v>
      </c>
      <c r="J1993" t="s">
        <v>29</v>
      </c>
      <c r="K1993" t="b">
        <v>0</v>
      </c>
      <c r="L1993">
        <v>4129</v>
      </c>
      <c r="M1993">
        <v>665629</v>
      </c>
      <c r="N1993">
        <v>20171015</v>
      </c>
      <c r="O1993" t="s">
        <v>19</v>
      </c>
      <c r="P1993" t="str">
        <f>IF(VLOOKUP(A1993,'national-winners'!$A$2:$B$13,2,0)=H1993,"W","L")</f>
        <v>L</v>
      </c>
      <c r="Q1993">
        <f>MATCH(C1993,'state-winning-votes'!A:A,0)</f>
        <v>47</v>
      </c>
      <c r="R1993">
        <f>MATCH(A1993,'state-winning-votes'!$A$2:$L$2,0)</f>
        <v>7</v>
      </c>
      <c r="S1993" cm="1">
        <f t="array" ref="S1993">INDEX('state-winning-votes'!$A$1:$L$53,$Q1993,$R1993)</f>
        <v>361911</v>
      </c>
      <c r="T1993">
        <f>INDEX('state-winning-votes'!$A$1:$L$53,MATCH($C1993,'state-winning-votes'!$A:$A,0),MATCH($A1993,'state-winning-votes'!$A$2:$L$2,0))</f>
        <v>361911</v>
      </c>
      <c r="U1993" t="str">
        <f t="shared" si="94"/>
        <v>Dole, Robert</v>
      </c>
      <c r="V1993" t="str">
        <f>_xlfn.XLOOKUP(INDEX('state-winning-votes'!$A$1:$L$53,MATCH($C1993,'state-winning-votes'!$A:$A,0),MATCH($A1993,'state-winning-votes'!$A$2:$L$2,0)),$L:$L,$H:$H)</f>
        <v>Dole, Robert</v>
      </c>
      <c r="W1993" t="str">
        <f>VLOOKUP(A1993,'national-winners'!$A$2:$B$13,2,0)</f>
        <v>Clinton, Bill</v>
      </c>
      <c r="X1993" t="str">
        <f t="shared" si="95"/>
        <v xml:space="preserve"> Robert Dole (W)</v>
      </c>
    </row>
    <row r="1994" spans="1:24" x14ac:dyDescent="0.25">
      <c r="A1994">
        <v>1996</v>
      </c>
      <c r="B1994" t="s">
        <v>145</v>
      </c>
      <c r="C1994" t="s">
        <v>146</v>
      </c>
      <c r="D1994">
        <v>49</v>
      </c>
      <c r="E1994">
        <v>87</v>
      </c>
      <c r="F1994">
        <v>67</v>
      </c>
      <c r="G1994" t="s">
        <v>16</v>
      </c>
      <c r="H1994" t="s">
        <v>238</v>
      </c>
      <c r="I1994" t="str">
        <f t="shared" si="93"/>
        <v>Phillips, Howard(L)</v>
      </c>
      <c r="J1994" t="s">
        <v>275</v>
      </c>
      <c r="K1994" t="b">
        <v>0</v>
      </c>
      <c r="L1994">
        <v>2601</v>
      </c>
      <c r="M1994">
        <v>665629</v>
      </c>
      <c r="N1994">
        <v>20171015</v>
      </c>
      <c r="O1994" t="s">
        <v>19</v>
      </c>
      <c r="P1994" t="str">
        <f>IF(VLOOKUP(A1994,'national-winners'!$A$2:$B$13,2,0)=H1994,"W","L")</f>
        <v>L</v>
      </c>
      <c r="Q1994">
        <f>MATCH(C1994,'state-winning-votes'!A:A,0)</f>
        <v>47</v>
      </c>
      <c r="R1994">
        <f>MATCH(A1994,'state-winning-votes'!$A$2:$L$2,0)</f>
        <v>7</v>
      </c>
      <c r="S1994" cm="1">
        <f t="array" ref="S1994">INDEX('state-winning-votes'!$A$1:$L$53,$Q1994,$R1994)</f>
        <v>361911</v>
      </c>
      <c r="T1994">
        <f>INDEX('state-winning-votes'!$A$1:$L$53,MATCH($C1994,'state-winning-votes'!$A:$A,0),MATCH($A1994,'state-winning-votes'!$A$2:$L$2,0))</f>
        <v>361911</v>
      </c>
      <c r="U1994" t="str">
        <f t="shared" si="94"/>
        <v>Dole, Robert</v>
      </c>
      <c r="V1994" t="str">
        <f>_xlfn.XLOOKUP(INDEX('state-winning-votes'!$A$1:$L$53,MATCH($C1994,'state-winning-votes'!$A:$A,0),MATCH($A1994,'state-winning-votes'!$A$2:$L$2,0)),$L:$L,$H:$H)</f>
        <v>Dole, Robert</v>
      </c>
      <c r="W1994" t="str">
        <f>VLOOKUP(A1994,'national-winners'!$A$2:$B$13,2,0)</f>
        <v>Clinton, Bill</v>
      </c>
      <c r="X1994" t="str">
        <f t="shared" si="95"/>
        <v xml:space="preserve"> Robert Dole (W)</v>
      </c>
    </row>
    <row r="1995" spans="1:24" x14ac:dyDescent="0.25">
      <c r="A1995">
        <v>1996</v>
      </c>
      <c r="B1995" t="s">
        <v>145</v>
      </c>
      <c r="C1995" t="s">
        <v>146</v>
      </c>
      <c r="D1995">
        <v>49</v>
      </c>
      <c r="E1995">
        <v>87</v>
      </c>
      <c r="F1995">
        <v>67</v>
      </c>
      <c r="G1995" t="s">
        <v>16</v>
      </c>
      <c r="H1995" t="s">
        <v>283</v>
      </c>
      <c r="I1995" t="str">
        <f t="shared" si="93"/>
        <v>Templin, Diane(L)</v>
      </c>
      <c r="J1995" t="s">
        <v>258</v>
      </c>
      <c r="K1995" t="b">
        <v>0</v>
      </c>
      <c r="L1995">
        <v>1290</v>
      </c>
      <c r="M1995">
        <v>665629</v>
      </c>
      <c r="N1995">
        <v>20171015</v>
      </c>
      <c r="O1995" t="s">
        <v>19</v>
      </c>
      <c r="P1995" t="str">
        <f>IF(VLOOKUP(A1995,'national-winners'!$A$2:$B$13,2,0)=H1995,"W","L")</f>
        <v>L</v>
      </c>
      <c r="Q1995">
        <f>MATCH(C1995,'state-winning-votes'!A:A,0)</f>
        <v>47</v>
      </c>
      <c r="R1995">
        <f>MATCH(A1995,'state-winning-votes'!$A$2:$L$2,0)</f>
        <v>7</v>
      </c>
      <c r="S1995" cm="1">
        <f t="array" ref="S1995">INDEX('state-winning-votes'!$A$1:$L$53,$Q1995,$R1995)</f>
        <v>361911</v>
      </c>
      <c r="T1995">
        <f>INDEX('state-winning-votes'!$A$1:$L$53,MATCH($C1995,'state-winning-votes'!$A:$A,0),MATCH($A1995,'state-winning-votes'!$A$2:$L$2,0))</f>
        <v>361911</v>
      </c>
      <c r="U1995" t="str">
        <f t="shared" si="94"/>
        <v>Dole, Robert</v>
      </c>
      <c r="V1995" t="str">
        <f>_xlfn.XLOOKUP(INDEX('state-winning-votes'!$A$1:$L$53,MATCH($C1995,'state-winning-votes'!$A:$A,0),MATCH($A1995,'state-winning-votes'!$A$2:$L$2,0)),$L:$L,$H:$H)</f>
        <v>Dole, Robert</v>
      </c>
      <c r="W1995" t="str">
        <f>VLOOKUP(A1995,'national-winners'!$A$2:$B$13,2,0)</f>
        <v>Clinton, Bill</v>
      </c>
      <c r="X1995" t="str">
        <f t="shared" si="95"/>
        <v xml:space="preserve"> Robert Dole (W)</v>
      </c>
    </row>
    <row r="1996" spans="1:24" x14ac:dyDescent="0.25">
      <c r="A1996">
        <v>1996</v>
      </c>
      <c r="B1996" t="s">
        <v>145</v>
      </c>
      <c r="C1996" t="s">
        <v>146</v>
      </c>
      <c r="D1996">
        <v>49</v>
      </c>
      <c r="E1996">
        <v>87</v>
      </c>
      <c r="F1996">
        <v>67</v>
      </c>
      <c r="G1996" t="s">
        <v>16</v>
      </c>
      <c r="H1996" t="s">
        <v>296</v>
      </c>
      <c r="I1996" t="str">
        <f t="shared" si="93"/>
        <v>Crane, Peter(L)</v>
      </c>
      <c r="J1996" t="s">
        <v>35</v>
      </c>
      <c r="K1996" t="b">
        <v>0</v>
      </c>
      <c r="L1996">
        <v>1101</v>
      </c>
      <c r="M1996">
        <v>665629</v>
      </c>
      <c r="N1996">
        <v>20171015</v>
      </c>
      <c r="O1996" t="s">
        <v>19</v>
      </c>
      <c r="P1996" t="str">
        <f>IF(VLOOKUP(A1996,'national-winners'!$A$2:$B$13,2,0)=H1996,"W","L")</f>
        <v>L</v>
      </c>
      <c r="Q1996">
        <f>MATCH(C1996,'state-winning-votes'!A:A,0)</f>
        <v>47</v>
      </c>
      <c r="R1996">
        <f>MATCH(A1996,'state-winning-votes'!$A$2:$L$2,0)</f>
        <v>7</v>
      </c>
      <c r="S1996" cm="1">
        <f t="array" ref="S1996">INDEX('state-winning-votes'!$A$1:$L$53,$Q1996,$R1996)</f>
        <v>361911</v>
      </c>
      <c r="T1996">
        <f>INDEX('state-winning-votes'!$A$1:$L$53,MATCH($C1996,'state-winning-votes'!$A:$A,0),MATCH($A1996,'state-winning-votes'!$A$2:$L$2,0))</f>
        <v>361911</v>
      </c>
      <c r="U1996" t="str">
        <f t="shared" si="94"/>
        <v>Dole, Robert</v>
      </c>
      <c r="V1996" t="str">
        <f>_xlfn.XLOOKUP(INDEX('state-winning-votes'!$A$1:$L$53,MATCH($C1996,'state-winning-votes'!$A:$A,0),MATCH($A1996,'state-winning-votes'!$A$2:$L$2,0)),$L:$L,$H:$H)</f>
        <v>Dole, Robert</v>
      </c>
      <c r="W1996" t="str">
        <f>VLOOKUP(A1996,'national-winners'!$A$2:$B$13,2,0)</f>
        <v>Clinton, Bill</v>
      </c>
      <c r="X1996" t="str">
        <f t="shared" si="95"/>
        <v xml:space="preserve"> Robert Dole (W)</v>
      </c>
    </row>
    <row r="1997" spans="1:24" x14ac:dyDescent="0.25">
      <c r="A1997">
        <v>1996</v>
      </c>
      <c r="B1997" t="s">
        <v>145</v>
      </c>
      <c r="C1997" t="s">
        <v>146</v>
      </c>
      <c r="D1997">
        <v>49</v>
      </c>
      <c r="E1997">
        <v>87</v>
      </c>
      <c r="F1997">
        <v>67</v>
      </c>
      <c r="G1997" t="s">
        <v>16</v>
      </c>
      <c r="H1997" t="s">
        <v>236</v>
      </c>
      <c r="I1997" t="str">
        <f t="shared" si="93"/>
        <v>Hagelin, John(L)</v>
      </c>
      <c r="J1997" t="s">
        <v>237</v>
      </c>
      <c r="K1997" t="b">
        <v>0</v>
      </c>
      <c r="L1997">
        <v>1085</v>
      </c>
      <c r="M1997">
        <v>665629</v>
      </c>
      <c r="N1997">
        <v>20171015</v>
      </c>
      <c r="O1997" t="s">
        <v>19</v>
      </c>
      <c r="P1997" t="str">
        <f>IF(VLOOKUP(A1997,'national-winners'!$A$2:$B$13,2,0)=H1997,"W","L")</f>
        <v>L</v>
      </c>
      <c r="Q1997">
        <f>MATCH(C1997,'state-winning-votes'!A:A,0)</f>
        <v>47</v>
      </c>
      <c r="R1997">
        <f>MATCH(A1997,'state-winning-votes'!$A$2:$L$2,0)</f>
        <v>7</v>
      </c>
      <c r="S1997" cm="1">
        <f t="array" ref="S1997">INDEX('state-winning-votes'!$A$1:$L$53,$Q1997,$R1997)</f>
        <v>361911</v>
      </c>
      <c r="T1997">
        <f>INDEX('state-winning-votes'!$A$1:$L$53,MATCH($C1997,'state-winning-votes'!$A:$A,0),MATCH($A1997,'state-winning-votes'!$A$2:$L$2,0))</f>
        <v>361911</v>
      </c>
      <c r="U1997" t="str">
        <f t="shared" si="94"/>
        <v>Dole, Robert</v>
      </c>
      <c r="V1997" t="str">
        <f>_xlfn.XLOOKUP(INDEX('state-winning-votes'!$A$1:$L$53,MATCH($C1997,'state-winning-votes'!$A:$A,0),MATCH($A1997,'state-winning-votes'!$A$2:$L$2,0)),$L:$L,$H:$H)</f>
        <v>Dole, Robert</v>
      </c>
      <c r="W1997" t="str">
        <f>VLOOKUP(A1997,'national-winners'!$A$2:$B$13,2,0)</f>
        <v>Clinton, Bill</v>
      </c>
      <c r="X1997" t="str">
        <f t="shared" si="95"/>
        <v xml:space="preserve"> Robert Dole (W)</v>
      </c>
    </row>
    <row r="1998" spans="1:24" x14ac:dyDescent="0.25">
      <c r="A1998">
        <v>1996</v>
      </c>
      <c r="B1998" t="s">
        <v>145</v>
      </c>
      <c r="C1998" t="s">
        <v>146</v>
      </c>
      <c r="D1998">
        <v>49</v>
      </c>
      <c r="E1998">
        <v>87</v>
      </c>
      <c r="F1998">
        <v>67</v>
      </c>
      <c r="G1998" t="s">
        <v>16</v>
      </c>
      <c r="H1998" t="s">
        <v>280</v>
      </c>
      <c r="I1998" t="str">
        <f t="shared" si="93"/>
        <v>Moorehead, Monica(L)</v>
      </c>
      <c r="J1998" t="s">
        <v>170</v>
      </c>
      <c r="K1998" t="b">
        <v>0</v>
      </c>
      <c r="L1998">
        <v>298</v>
      </c>
      <c r="M1998">
        <v>665629</v>
      </c>
      <c r="N1998">
        <v>20171015</v>
      </c>
      <c r="O1998" t="s">
        <v>19</v>
      </c>
      <c r="P1998" t="str">
        <f>IF(VLOOKUP(A1998,'national-winners'!$A$2:$B$13,2,0)=H1998,"W","L")</f>
        <v>L</v>
      </c>
      <c r="Q1998">
        <f>MATCH(C1998,'state-winning-votes'!A:A,0)</f>
        <v>47</v>
      </c>
      <c r="R1998">
        <f>MATCH(A1998,'state-winning-votes'!$A$2:$L$2,0)</f>
        <v>7</v>
      </c>
      <c r="S1998" cm="1">
        <f t="array" ref="S1998">INDEX('state-winning-votes'!$A$1:$L$53,$Q1998,$R1998)</f>
        <v>361911</v>
      </c>
      <c r="T1998">
        <f>INDEX('state-winning-votes'!$A$1:$L$53,MATCH($C1998,'state-winning-votes'!$A:$A,0),MATCH($A1998,'state-winning-votes'!$A$2:$L$2,0))</f>
        <v>361911</v>
      </c>
      <c r="U1998" t="str">
        <f t="shared" si="94"/>
        <v>Dole, Robert</v>
      </c>
      <c r="V1998" t="str">
        <f>_xlfn.XLOOKUP(INDEX('state-winning-votes'!$A$1:$L$53,MATCH($C1998,'state-winning-votes'!$A:$A,0),MATCH($A1998,'state-winning-votes'!$A$2:$L$2,0)),$L:$L,$H:$H)</f>
        <v>Dole, Robert</v>
      </c>
      <c r="W1998" t="str">
        <f>VLOOKUP(A1998,'national-winners'!$A$2:$B$13,2,0)</f>
        <v>Clinton, Bill</v>
      </c>
      <c r="X1998" t="str">
        <f t="shared" si="95"/>
        <v xml:space="preserve"> Robert Dole (W)</v>
      </c>
    </row>
    <row r="1999" spans="1:24" x14ac:dyDescent="0.25">
      <c r="A1999">
        <v>1996</v>
      </c>
      <c r="B1999" t="s">
        <v>145</v>
      </c>
      <c r="C1999" t="s">
        <v>146</v>
      </c>
      <c r="D1999">
        <v>49</v>
      </c>
      <c r="E1999">
        <v>87</v>
      </c>
      <c r="F1999">
        <v>67</v>
      </c>
      <c r="G1999" t="s">
        <v>16</v>
      </c>
      <c r="H1999" t="s">
        <v>284</v>
      </c>
      <c r="I1999" t="str">
        <f t="shared" si="93"/>
        <v>Harris, James(L)</v>
      </c>
      <c r="J1999" t="s">
        <v>37</v>
      </c>
      <c r="K1999" t="b">
        <v>0</v>
      </c>
      <c r="L1999">
        <v>235</v>
      </c>
      <c r="M1999">
        <v>665629</v>
      </c>
      <c r="N1999">
        <v>20171015</v>
      </c>
      <c r="O1999" t="s">
        <v>19</v>
      </c>
      <c r="P1999" t="str">
        <f>IF(VLOOKUP(A1999,'national-winners'!$A$2:$B$13,2,0)=H1999,"W","L")</f>
        <v>L</v>
      </c>
      <c r="Q1999">
        <f>MATCH(C1999,'state-winning-votes'!A:A,0)</f>
        <v>47</v>
      </c>
      <c r="R1999">
        <f>MATCH(A1999,'state-winning-votes'!$A$2:$L$2,0)</f>
        <v>7</v>
      </c>
      <c r="S1999" cm="1">
        <f t="array" ref="S1999">INDEX('state-winning-votes'!$A$1:$L$53,$Q1999,$R1999)</f>
        <v>361911</v>
      </c>
      <c r="T1999">
        <f>INDEX('state-winning-votes'!$A$1:$L$53,MATCH($C1999,'state-winning-votes'!$A:$A,0),MATCH($A1999,'state-winning-votes'!$A$2:$L$2,0))</f>
        <v>361911</v>
      </c>
      <c r="U1999" t="str">
        <f t="shared" si="94"/>
        <v>Dole, Robert</v>
      </c>
      <c r="V1999" t="str">
        <f>_xlfn.XLOOKUP(INDEX('state-winning-votes'!$A$1:$L$53,MATCH($C1999,'state-winning-votes'!$A:$A,0),MATCH($A1999,'state-winning-votes'!$A$2:$L$2,0)),$L:$L,$H:$H)</f>
        <v>Dole, Robert</v>
      </c>
      <c r="W1999" t="str">
        <f>VLOOKUP(A1999,'national-winners'!$A$2:$B$13,2,0)</f>
        <v>Clinton, Bill</v>
      </c>
      <c r="X1999" t="str">
        <f t="shared" si="95"/>
        <v xml:space="preserve"> Robert Dole (W)</v>
      </c>
    </row>
    <row r="2000" spans="1:24" x14ac:dyDescent="0.25">
      <c r="A2000">
        <v>1996</v>
      </c>
      <c r="B2000" t="s">
        <v>145</v>
      </c>
      <c r="C2000" t="s">
        <v>146</v>
      </c>
      <c r="D2000">
        <v>49</v>
      </c>
      <c r="E2000">
        <v>87</v>
      </c>
      <c r="F2000">
        <v>67</v>
      </c>
      <c r="G2000" t="s">
        <v>16</v>
      </c>
      <c r="I2000" t="str">
        <f t="shared" si="93"/>
        <v>(L)</v>
      </c>
      <c r="K2000" t="b">
        <v>1</v>
      </c>
      <c r="L2000">
        <v>159</v>
      </c>
      <c r="M2000">
        <v>665629</v>
      </c>
      <c r="N2000">
        <v>20171015</v>
      </c>
      <c r="O2000" t="s">
        <v>19</v>
      </c>
      <c r="P2000" t="str">
        <f>IF(VLOOKUP(A2000,'national-winners'!$A$2:$B$13,2,0)=H2000,"W","L")</f>
        <v>L</v>
      </c>
      <c r="Q2000">
        <f>MATCH(C2000,'state-winning-votes'!A:A,0)</f>
        <v>47</v>
      </c>
      <c r="R2000">
        <f>MATCH(A2000,'state-winning-votes'!$A$2:$L$2,0)</f>
        <v>7</v>
      </c>
      <c r="S2000" cm="1">
        <f t="array" ref="S2000">INDEX('state-winning-votes'!$A$1:$L$53,$Q2000,$R2000)</f>
        <v>361911</v>
      </c>
      <c r="T2000">
        <f>INDEX('state-winning-votes'!$A$1:$L$53,MATCH($C2000,'state-winning-votes'!$A:$A,0),MATCH($A2000,'state-winning-votes'!$A$2:$L$2,0))</f>
        <v>361911</v>
      </c>
      <c r="U2000" t="str">
        <f t="shared" si="94"/>
        <v>Dole, Robert</v>
      </c>
      <c r="V2000" t="str">
        <f>_xlfn.XLOOKUP(INDEX('state-winning-votes'!$A$1:$L$53,MATCH($C2000,'state-winning-votes'!$A:$A,0),MATCH($A2000,'state-winning-votes'!$A$2:$L$2,0)),$L:$L,$H:$H)</f>
        <v>Dole, Robert</v>
      </c>
      <c r="W2000" t="str">
        <f>VLOOKUP(A2000,'national-winners'!$A$2:$B$13,2,0)</f>
        <v>Clinton, Bill</v>
      </c>
      <c r="X2000" t="str">
        <f t="shared" si="95"/>
        <v xml:space="preserve"> Robert Dole (W)</v>
      </c>
    </row>
    <row r="2001" spans="1:24" x14ac:dyDescent="0.25">
      <c r="A2001">
        <v>1996</v>
      </c>
      <c r="B2001" t="s">
        <v>145</v>
      </c>
      <c r="C2001" t="s">
        <v>146</v>
      </c>
      <c r="D2001">
        <v>49</v>
      </c>
      <c r="E2001">
        <v>87</v>
      </c>
      <c r="F2001">
        <v>67</v>
      </c>
      <c r="G2001" t="s">
        <v>16</v>
      </c>
      <c r="H2001" t="s">
        <v>197</v>
      </c>
      <c r="I2001" t="str">
        <f t="shared" si="93"/>
        <v>Dodge, Earl(L)</v>
      </c>
      <c r="J2001" t="s">
        <v>25</v>
      </c>
      <c r="K2001" t="b">
        <v>0</v>
      </c>
      <c r="L2001">
        <v>111</v>
      </c>
      <c r="M2001">
        <v>665629</v>
      </c>
      <c r="N2001">
        <v>20171015</v>
      </c>
      <c r="O2001" t="s">
        <v>19</v>
      </c>
      <c r="P2001" t="str">
        <f>IF(VLOOKUP(A2001,'national-winners'!$A$2:$B$13,2,0)=H2001,"W","L")</f>
        <v>L</v>
      </c>
      <c r="Q2001">
        <f>MATCH(C2001,'state-winning-votes'!A:A,0)</f>
        <v>47</v>
      </c>
      <c r="R2001">
        <f>MATCH(A2001,'state-winning-votes'!$A$2:$L$2,0)</f>
        <v>7</v>
      </c>
      <c r="S2001" cm="1">
        <f t="array" ref="S2001">INDEX('state-winning-votes'!$A$1:$L$53,$Q2001,$R2001)</f>
        <v>361911</v>
      </c>
      <c r="T2001">
        <f>INDEX('state-winning-votes'!$A$1:$L$53,MATCH($C2001,'state-winning-votes'!$A:$A,0),MATCH($A2001,'state-winning-votes'!$A$2:$L$2,0))</f>
        <v>361911</v>
      </c>
      <c r="U2001" t="str">
        <f t="shared" si="94"/>
        <v>Dole, Robert</v>
      </c>
      <c r="V2001" t="str">
        <f>_xlfn.XLOOKUP(INDEX('state-winning-votes'!$A$1:$L$53,MATCH($C2001,'state-winning-votes'!$A:$A,0),MATCH($A2001,'state-winning-votes'!$A$2:$L$2,0)),$L:$L,$H:$H)</f>
        <v>Dole, Robert</v>
      </c>
      <c r="W2001" t="str">
        <f>VLOOKUP(A2001,'national-winners'!$A$2:$B$13,2,0)</f>
        <v>Clinton, Bill</v>
      </c>
      <c r="X2001" t="str">
        <f t="shared" si="95"/>
        <v xml:space="preserve"> Robert Dole (W)</v>
      </c>
    </row>
    <row r="2002" spans="1:24" x14ac:dyDescent="0.25">
      <c r="A2002">
        <v>1996</v>
      </c>
      <c r="B2002" t="s">
        <v>148</v>
      </c>
      <c r="C2002" t="s">
        <v>149</v>
      </c>
      <c r="D2002">
        <v>50</v>
      </c>
      <c r="E2002">
        <v>13</v>
      </c>
      <c r="F2002">
        <v>6</v>
      </c>
      <c r="G2002" t="s">
        <v>16</v>
      </c>
      <c r="H2002" t="s">
        <v>230</v>
      </c>
      <c r="I2002" t="str">
        <f t="shared" si="93"/>
        <v>Clinton, Bill(W)</v>
      </c>
      <c r="J2002" t="s">
        <v>18</v>
      </c>
      <c r="K2002" t="b">
        <v>0</v>
      </c>
      <c r="L2002">
        <v>137894</v>
      </c>
      <c r="M2002">
        <v>258449</v>
      </c>
      <c r="N2002">
        <v>20171015</v>
      </c>
      <c r="O2002" t="s">
        <v>19</v>
      </c>
      <c r="P2002" t="str">
        <f>IF(VLOOKUP(A2002,'national-winners'!$A$2:$B$13,2,0)=H2002,"W","L")</f>
        <v>W</v>
      </c>
      <c r="Q2002">
        <f>MATCH(C2002,'state-winning-votes'!A:A,0)</f>
        <v>49</v>
      </c>
      <c r="R2002">
        <f>MATCH(A2002,'state-winning-votes'!$A$2:$L$2,0)</f>
        <v>7</v>
      </c>
      <c r="S2002" cm="1">
        <f t="array" ref="S2002">INDEX('state-winning-votes'!$A$1:$L$53,$Q2002,$R2002)</f>
        <v>137894</v>
      </c>
      <c r="T2002">
        <f>INDEX('state-winning-votes'!$A$1:$L$53,MATCH($C2002,'state-winning-votes'!$A:$A,0),MATCH($A2002,'state-winning-votes'!$A$2:$L$2,0))</f>
        <v>137894</v>
      </c>
      <c r="U2002" t="str">
        <f t="shared" si="94"/>
        <v>Clinton, Bill</v>
      </c>
      <c r="V2002" t="str">
        <f>_xlfn.XLOOKUP(INDEX('state-winning-votes'!$A$1:$L$53,MATCH($C2002,'state-winning-votes'!$A:$A,0),MATCH($A2002,'state-winning-votes'!$A$2:$L$2,0)),$L:$L,$H:$H)</f>
        <v>Clinton, Bill</v>
      </c>
      <c r="W2002" t="str">
        <f>VLOOKUP(A2002,'national-winners'!$A$2:$B$13,2,0)</f>
        <v>Clinton, Bill</v>
      </c>
      <c r="X2002" t="str">
        <f t="shared" si="95"/>
        <v xml:space="preserve"> Bill Clinton (W)</v>
      </c>
    </row>
    <row r="2003" spans="1:24" x14ac:dyDescent="0.25">
      <c r="A2003">
        <v>1996</v>
      </c>
      <c r="B2003" t="s">
        <v>148</v>
      </c>
      <c r="C2003" t="s">
        <v>149</v>
      </c>
      <c r="D2003">
        <v>50</v>
      </c>
      <c r="E2003">
        <v>13</v>
      </c>
      <c r="F2003">
        <v>6</v>
      </c>
      <c r="G2003" t="s">
        <v>16</v>
      </c>
      <c r="H2003" t="s">
        <v>270</v>
      </c>
      <c r="I2003" t="str">
        <f t="shared" si="93"/>
        <v>Dole, Robert(L)</v>
      </c>
      <c r="J2003" t="s">
        <v>21</v>
      </c>
      <c r="K2003" t="b">
        <v>0</v>
      </c>
      <c r="L2003">
        <v>80352</v>
      </c>
      <c r="M2003">
        <v>258449</v>
      </c>
      <c r="N2003">
        <v>20171015</v>
      </c>
      <c r="O2003" t="s">
        <v>19</v>
      </c>
      <c r="P2003" t="str">
        <f>IF(VLOOKUP(A2003,'national-winners'!$A$2:$B$13,2,0)=H2003,"W","L")</f>
        <v>L</v>
      </c>
      <c r="Q2003">
        <f>MATCH(C2003,'state-winning-votes'!A:A,0)</f>
        <v>49</v>
      </c>
      <c r="R2003">
        <f>MATCH(A2003,'state-winning-votes'!$A$2:$L$2,0)</f>
        <v>7</v>
      </c>
      <c r="S2003" cm="1">
        <f t="array" ref="S2003">INDEX('state-winning-votes'!$A$1:$L$53,$Q2003,$R2003)</f>
        <v>137894</v>
      </c>
      <c r="T2003">
        <f>INDEX('state-winning-votes'!$A$1:$L$53,MATCH($C2003,'state-winning-votes'!$A:$A,0),MATCH($A2003,'state-winning-votes'!$A$2:$L$2,0))</f>
        <v>137894</v>
      </c>
      <c r="U2003" t="str">
        <f t="shared" si="94"/>
        <v>Clinton, Bill</v>
      </c>
      <c r="V2003" t="str">
        <f>_xlfn.XLOOKUP(INDEX('state-winning-votes'!$A$1:$L$53,MATCH($C2003,'state-winning-votes'!$A:$A,0),MATCH($A2003,'state-winning-votes'!$A$2:$L$2,0)),$L:$L,$H:$H)</f>
        <v>Clinton, Bill</v>
      </c>
      <c r="W2003" t="str">
        <f>VLOOKUP(A2003,'national-winners'!$A$2:$B$13,2,0)</f>
        <v>Clinton, Bill</v>
      </c>
      <c r="X2003" t="str">
        <f t="shared" si="95"/>
        <v xml:space="preserve"> Bill Clinton (W)</v>
      </c>
    </row>
    <row r="2004" spans="1:24" x14ac:dyDescent="0.25">
      <c r="A2004">
        <v>1996</v>
      </c>
      <c r="B2004" t="s">
        <v>148</v>
      </c>
      <c r="C2004" t="s">
        <v>149</v>
      </c>
      <c r="D2004">
        <v>50</v>
      </c>
      <c r="E2004">
        <v>13</v>
      </c>
      <c r="F2004">
        <v>6</v>
      </c>
      <c r="G2004" t="s">
        <v>16</v>
      </c>
      <c r="H2004" t="s">
        <v>231</v>
      </c>
      <c r="I2004" t="str">
        <f t="shared" si="93"/>
        <v>Perot, Ross(L)</v>
      </c>
      <c r="J2004" t="s">
        <v>272</v>
      </c>
      <c r="K2004" t="b">
        <v>0</v>
      </c>
      <c r="L2004">
        <v>31024</v>
      </c>
      <c r="M2004">
        <v>258449</v>
      </c>
      <c r="N2004">
        <v>20171015</v>
      </c>
      <c r="O2004" t="s">
        <v>19</v>
      </c>
      <c r="P2004" t="str">
        <f>IF(VLOOKUP(A2004,'national-winners'!$A$2:$B$13,2,0)=H2004,"W","L")</f>
        <v>L</v>
      </c>
      <c r="Q2004">
        <f>MATCH(C2004,'state-winning-votes'!A:A,0)</f>
        <v>49</v>
      </c>
      <c r="R2004">
        <f>MATCH(A2004,'state-winning-votes'!$A$2:$L$2,0)</f>
        <v>7</v>
      </c>
      <c r="S2004" cm="1">
        <f t="array" ref="S2004">INDEX('state-winning-votes'!$A$1:$L$53,$Q2004,$R2004)</f>
        <v>137894</v>
      </c>
      <c r="T2004">
        <f>INDEX('state-winning-votes'!$A$1:$L$53,MATCH($C2004,'state-winning-votes'!$A:$A,0),MATCH($A2004,'state-winning-votes'!$A$2:$L$2,0))</f>
        <v>137894</v>
      </c>
      <c r="U2004" t="str">
        <f t="shared" si="94"/>
        <v>Clinton, Bill</v>
      </c>
      <c r="V2004" t="str">
        <f>_xlfn.XLOOKUP(INDEX('state-winning-votes'!$A$1:$L$53,MATCH($C2004,'state-winning-votes'!$A:$A,0),MATCH($A2004,'state-winning-votes'!$A$2:$L$2,0)),$L:$L,$H:$H)</f>
        <v>Clinton, Bill</v>
      </c>
      <c r="W2004" t="str">
        <f>VLOOKUP(A2004,'national-winners'!$A$2:$B$13,2,0)</f>
        <v>Clinton, Bill</v>
      </c>
      <c r="X2004" t="str">
        <f t="shared" si="95"/>
        <v xml:space="preserve"> Bill Clinton (W)</v>
      </c>
    </row>
    <row r="2005" spans="1:24" x14ac:dyDescent="0.25">
      <c r="A2005">
        <v>1996</v>
      </c>
      <c r="B2005" t="s">
        <v>148</v>
      </c>
      <c r="C2005" t="s">
        <v>149</v>
      </c>
      <c r="D2005">
        <v>50</v>
      </c>
      <c r="E2005">
        <v>13</v>
      </c>
      <c r="F2005">
        <v>6</v>
      </c>
      <c r="G2005" t="s">
        <v>16</v>
      </c>
      <c r="H2005" t="s">
        <v>273</v>
      </c>
      <c r="I2005" t="str">
        <f t="shared" si="93"/>
        <v>Nader, Ralph(L)</v>
      </c>
      <c r="J2005" t="s">
        <v>274</v>
      </c>
      <c r="K2005" t="b">
        <v>0</v>
      </c>
      <c r="L2005">
        <v>5585</v>
      </c>
      <c r="M2005">
        <v>258449</v>
      </c>
      <c r="N2005">
        <v>20171015</v>
      </c>
      <c r="O2005" t="s">
        <v>19</v>
      </c>
      <c r="P2005" t="str">
        <f>IF(VLOOKUP(A2005,'national-winners'!$A$2:$B$13,2,0)=H2005,"W","L")</f>
        <v>L</v>
      </c>
      <c r="Q2005">
        <f>MATCH(C2005,'state-winning-votes'!A:A,0)</f>
        <v>49</v>
      </c>
      <c r="R2005">
        <f>MATCH(A2005,'state-winning-votes'!$A$2:$L$2,0)</f>
        <v>7</v>
      </c>
      <c r="S2005" cm="1">
        <f t="array" ref="S2005">INDEX('state-winning-votes'!$A$1:$L$53,$Q2005,$R2005)</f>
        <v>137894</v>
      </c>
      <c r="T2005">
        <f>INDEX('state-winning-votes'!$A$1:$L$53,MATCH($C2005,'state-winning-votes'!$A:$A,0),MATCH($A2005,'state-winning-votes'!$A$2:$L$2,0))</f>
        <v>137894</v>
      </c>
      <c r="U2005" t="str">
        <f t="shared" si="94"/>
        <v>Clinton, Bill</v>
      </c>
      <c r="V2005" t="str">
        <f>_xlfn.XLOOKUP(INDEX('state-winning-votes'!$A$1:$L$53,MATCH($C2005,'state-winning-votes'!$A:$A,0),MATCH($A2005,'state-winning-votes'!$A$2:$L$2,0)),$L:$L,$H:$H)</f>
        <v>Clinton, Bill</v>
      </c>
      <c r="W2005" t="str">
        <f>VLOOKUP(A2005,'national-winners'!$A$2:$B$13,2,0)</f>
        <v>Clinton, Bill</v>
      </c>
      <c r="X2005" t="str">
        <f t="shared" si="95"/>
        <v xml:space="preserve"> Bill Clinton (W)</v>
      </c>
    </row>
    <row r="2006" spans="1:24" x14ac:dyDescent="0.25">
      <c r="A2006">
        <v>1996</v>
      </c>
      <c r="B2006" t="s">
        <v>148</v>
      </c>
      <c r="C2006" t="s">
        <v>149</v>
      </c>
      <c r="D2006">
        <v>50</v>
      </c>
      <c r="E2006">
        <v>13</v>
      </c>
      <c r="F2006">
        <v>6</v>
      </c>
      <c r="G2006" t="s">
        <v>16</v>
      </c>
      <c r="H2006" t="s">
        <v>271</v>
      </c>
      <c r="I2006" t="str">
        <f t="shared" si="93"/>
        <v>Browne, Harry(L)</v>
      </c>
      <c r="J2006" t="s">
        <v>29</v>
      </c>
      <c r="K2006" t="b">
        <v>0</v>
      </c>
      <c r="L2006">
        <v>1183</v>
      </c>
      <c r="M2006">
        <v>258449</v>
      </c>
      <c r="N2006">
        <v>20171015</v>
      </c>
      <c r="O2006" t="s">
        <v>19</v>
      </c>
      <c r="P2006" t="str">
        <f>IF(VLOOKUP(A2006,'national-winners'!$A$2:$B$13,2,0)=H2006,"W","L")</f>
        <v>L</v>
      </c>
      <c r="Q2006">
        <f>MATCH(C2006,'state-winning-votes'!A:A,0)</f>
        <v>49</v>
      </c>
      <c r="R2006">
        <f>MATCH(A2006,'state-winning-votes'!$A$2:$L$2,0)</f>
        <v>7</v>
      </c>
      <c r="S2006" cm="1">
        <f t="array" ref="S2006">INDEX('state-winning-votes'!$A$1:$L$53,$Q2006,$R2006)</f>
        <v>137894</v>
      </c>
      <c r="T2006">
        <f>INDEX('state-winning-votes'!$A$1:$L$53,MATCH($C2006,'state-winning-votes'!$A:$A,0),MATCH($A2006,'state-winning-votes'!$A$2:$L$2,0))</f>
        <v>137894</v>
      </c>
      <c r="U2006" t="str">
        <f t="shared" si="94"/>
        <v>Clinton, Bill</v>
      </c>
      <c r="V2006" t="str">
        <f>_xlfn.XLOOKUP(INDEX('state-winning-votes'!$A$1:$L$53,MATCH($C2006,'state-winning-votes'!$A:$A,0),MATCH($A2006,'state-winning-votes'!$A$2:$L$2,0)),$L:$L,$H:$H)</f>
        <v>Clinton, Bill</v>
      </c>
      <c r="W2006" t="str">
        <f>VLOOKUP(A2006,'national-winners'!$A$2:$B$13,2,0)</f>
        <v>Clinton, Bill</v>
      </c>
      <c r="X2006" t="str">
        <f t="shared" si="95"/>
        <v xml:space="preserve"> Bill Clinton (W)</v>
      </c>
    </row>
    <row r="2007" spans="1:24" x14ac:dyDescent="0.25">
      <c r="A2007">
        <v>1996</v>
      </c>
      <c r="B2007" t="s">
        <v>148</v>
      </c>
      <c r="C2007" t="s">
        <v>149</v>
      </c>
      <c r="D2007">
        <v>50</v>
      </c>
      <c r="E2007">
        <v>13</v>
      </c>
      <c r="F2007">
        <v>6</v>
      </c>
      <c r="G2007" t="s">
        <v>16</v>
      </c>
      <c r="I2007" t="str">
        <f t="shared" si="93"/>
        <v>(L)</v>
      </c>
      <c r="K2007" t="b">
        <v>1</v>
      </c>
      <c r="L2007">
        <v>560</v>
      </c>
      <c r="M2007">
        <v>258449</v>
      </c>
      <c r="N2007">
        <v>20171015</v>
      </c>
      <c r="O2007" t="s">
        <v>19</v>
      </c>
      <c r="P2007" t="str">
        <f>IF(VLOOKUP(A2007,'national-winners'!$A$2:$B$13,2,0)=H2007,"W","L")</f>
        <v>L</v>
      </c>
      <c r="Q2007">
        <f>MATCH(C2007,'state-winning-votes'!A:A,0)</f>
        <v>49</v>
      </c>
      <c r="R2007">
        <f>MATCH(A2007,'state-winning-votes'!$A$2:$L$2,0)</f>
        <v>7</v>
      </c>
      <c r="S2007" cm="1">
        <f t="array" ref="S2007">INDEX('state-winning-votes'!$A$1:$L$53,$Q2007,$R2007)</f>
        <v>137894</v>
      </c>
      <c r="T2007">
        <f>INDEX('state-winning-votes'!$A$1:$L$53,MATCH($C2007,'state-winning-votes'!$A:$A,0),MATCH($A2007,'state-winning-votes'!$A$2:$L$2,0))</f>
        <v>137894</v>
      </c>
      <c r="U2007" t="str">
        <f t="shared" si="94"/>
        <v>Clinton, Bill</v>
      </c>
      <c r="V2007" t="str">
        <f>_xlfn.XLOOKUP(INDEX('state-winning-votes'!$A$1:$L$53,MATCH($C2007,'state-winning-votes'!$A:$A,0),MATCH($A2007,'state-winning-votes'!$A$2:$L$2,0)),$L:$L,$H:$H)</f>
        <v>Clinton, Bill</v>
      </c>
      <c r="W2007" t="str">
        <f>VLOOKUP(A2007,'national-winners'!$A$2:$B$13,2,0)</f>
        <v>Clinton, Bill</v>
      </c>
      <c r="X2007" t="str">
        <f t="shared" si="95"/>
        <v xml:space="preserve"> Bill Clinton (W)</v>
      </c>
    </row>
    <row r="2008" spans="1:24" x14ac:dyDescent="0.25">
      <c r="A2008">
        <v>1996</v>
      </c>
      <c r="B2008" t="s">
        <v>148</v>
      </c>
      <c r="C2008" t="s">
        <v>149</v>
      </c>
      <c r="D2008">
        <v>50</v>
      </c>
      <c r="E2008">
        <v>13</v>
      </c>
      <c r="F2008">
        <v>6</v>
      </c>
      <c r="G2008" t="s">
        <v>16</v>
      </c>
      <c r="H2008" t="s">
        <v>236</v>
      </c>
      <c r="I2008" t="str">
        <f t="shared" si="93"/>
        <v>Hagelin, John(L)</v>
      </c>
      <c r="J2008" t="s">
        <v>237</v>
      </c>
      <c r="K2008" t="b">
        <v>0</v>
      </c>
      <c r="L2008">
        <v>498</v>
      </c>
      <c r="M2008">
        <v>258449</v>
      </c>
      <c r="N2008">
        <v>20171015</v>
      </c>
      <c r="O2008" t="s">
        <v>19</v>
      </c>
      <c r="P2008" t="str">
        <f>IF(VLOOKUP(A2008,'national-winners'!$A$2:$B$13,2,0)=H2008,"W","L")</f>
        <v>L</v>
      </c>
      <c r="Q2008">
        <f>MATCH(C2008,'state-winning-votes'!A:A,0)</f>
        <v>49</v>
      </c>
      <c r="R2008">
        <f>MATCH(A2008,'state-winning-votes'!$A$2:$L$2,0)</f>
        <v>7</v>
      </c>
      <c r="S2008" cm="1">
        <f t="array" ref="S2008">INDEX('state-winning-votes'!$A$1:$L$53,$Q2008,$R2008)</f>
        <v>137894</v>
      </c>
      <c r="T2008">
        <f>INDEX('state-winning-votes'!$A$1:$L$53,MATCH($C2008,'state-winning-votes'!$A:$A,0),MATCH($A2008,'state-winning-votes'!$A$2:$L$2,0))</f>
        <v>137894</v>
      </c>
      <c r="U2008" t="str">
        <f t="shared" si="94"/>
        <v>Clinton, Bill</v>
      </c>
      <c r="V2008" t="str">
        <f>_xlfn.XLOOKUP(INDEX('state-winning-votes'!$A$1:$L$53,MATCH($C2008,'state-winning-votes'!$A:$A,0),MATCH($A2008,'state-winning-votes'!$A$2:$L$2,0)),$L:$L,$H:$H)</f>
        <v>Clinton, Bill</v>
      </c>
      <c r="W2008" t="str">
        <f>VLOOKUP(A2008,'national-winners'!$A$2:$B$13,2,0)</f>
        <v>Clinton, Bill</v>
      </c>
      <c r="X2008" t="str">
        <f t="shared" si="95"/>
        <v xml:space="preserve"> Bill Clinton (W)</v>
      </c>
    </row>
    <row r="2009" spans="1:24" x14ac:dyDescent="0.25">
      <c r="A2009">
        <v>1996</v>
      </c>
      <c r="B2009" t="s">
        <v>148</v>
      </c>
      <c r="C2009" t="s">
        <v>149</v>
      </c>
      <c r="D2009">
        <v>50</v>
      </c>
      <c r="E2009">
        <v>13</v>
      </c>
      <c r="F2009">
        <v>6</v>
      </c>
      <c r="G2009" t="s">
        <v>16</v>
      </c>
      <c r="H2009" t="s">
        <v>288</v>
      </c>
      <c r="I2009" t="str">
        <f t="shared" si="93"/>
        <v>Peron, Dennis(L)</v>
      </c>
      <c r="J2009" t="s">
        <v>222</v>
      </c>
      <c r="K2009" t="b">
        <v>0</v>
      </c>
      <c r="L2009">
        <v>480</v>
      </c>
      <c r="M2009">
        <v>258449</v>
      </c>
      <c r="N2009">
        <v>20171015</v>
      </c>
      <c r="O2009" t="s">
        <v>19</v>
      </c>
      <c r="P2009" t="str">
        <f>IF(VLOOKUP(A2009,'national-winners'!$A$2:$B$13,2,0)=H2009,"W","L")</f>
        <v>L</v>
      </c>
      <c r="Q2009">
        <f>MATCH(C2009,'state-winning-votes'!A:A,0)</f>
        <v>49</v>
      </c>
      <c r="R2009">
        <f>MATCH(A2009,'state-winning-votes'!$A$2:$L$2,0)</f>
        <v>7</v>
      </c>
      <c r="S2009" cm="1">
        <f t="array" ref="S2009">INDEX('state-winning-votes'!$A$1:$L$53,$Q2009,$R2009)</f>
        <v>137894</v>
      </c>
      <c r="T2009">
        <f>INDEX('state-winning-votes'!$A$1:$L$53,MATCH($C2009,'state-winning-votes'!$A:$A,0),MATCH($A2009,'state-winning-votes'!$A$2:$L$2,0))</f>
        <v>137894</v>
      </c>
      <c r="U2009" t="str">
        <f t="shared" si="94"/>
        <v>Clinton, Bill</v>
      </c>
      <c r="V2009" t="str">
        <f>_xlfn.XLOOKUP(INDEX('state-winning-votes'!$A$1:$L$53,MATCH($C2009,'state-winning-votes'!$A:$A,0),MATCH($A2009,'state-winning-votes'!$A$2:$L$2,0)),$L:$L,$H:$H)</f>
        <v>Clinton, Bill</v>
      </c>
      <c r="W2009" t="str">
        <f>VLOOKUP(A2009,'national-winners'!$A$2:$B$13,2,0)</f>
        <v>Clinton, Bill</v>
      </c>
      <c r="X2009" t="str">
        <f t="shared" si="95"/>
        <v xml:space="preserve"> Bill Clinton (W)</v>
      </c>
    </row>
    <row r="2010" spans="1:24" x14ac:dyDescent="0.25">
      <c r="A2010">
        <v>1996</v>
      </c>
      <c r="B2010" t="s">
        <v>148</v>
      </c>
      <c r="C2010" t="s">
        <v>149</v>
      </c>
      <c r="D2010">
        <v>50</v>
      </c>
      <c r="E2010">
        <v>13</v>
      </c>
      <c r="F2010">
        <v>6</v>
      </c>
      <c r="G2010" t="s">
        <v>16</v>
      </c>
      <c r="H2010" t="s">
        <v>238</v>
      </c>
      <c r="I2010" t="str">
        <f t="shared" si="93"/>
        <v>Phillips, Howard(L)</v>
      </c>
      <c r="J2010" t="s">
        <v>275</v>
      </c>
      <c r="K2010" t="b">
        <v>0</v>
      </c>
      <c r="L2010">
        <v>382</v>
      </c>
      <c r="M2010">
        <v>258449</v>
      </c>
      <c r="N2010">
        <v>20171015</v>
      </c>
      <c r="O2010" t="s">
        <v>19</v>
      </c>
      <c r="P2010" t="str">
        <f>IF(VLOOKUP(A2010,'national-winners'!$A$2:$B$13,2,0)=H2010,"W","L")</f>
        <v>L</v>
      </c>
      <c r="Q2010">
        <f>MATCH(C2010,'state-winning-votes'!A:A,0)</f>
        <v>49</v>
      </c>
      <c r="R2010">
        <f>MATCH(A2010,'state-winning-votes'!$A$2:$L$2,0)</f>
        <v>7</v>
      </c>
      <c r="S2010" cm="1">
        <f t="array" ref="S2010">INDEX('state-winning-votes'!$A$1:$L$53,$Q2010,$R2010)</f>
        <v>137894</v>
      </c>
      <c r="T2010">
        <f>INDEX('state-winning-votes'!$A$1:$L$53,MATCH($C2010,'state-winning-votes'!$A:$A,0),MATCH($A2010,'state-winning-votes'!$A$2:$L$2,0))</f>
        <v>137894</v>
      </c>
      <c r="U2010" t="str">
        <f t="shared" si="94"/>
        <v>Clinton, Bill</v>
      </c>
      <c r="V2010" t="str">
        <f>_xlfn.XLOOKUP(INDEX('state-winning-votes'!$A$1:$L$53,MATCH($C2010,'state-winning-votes'!$A:$A,0),MATCH($A2010,'state-winning-votes'!$A$2:$L$2,0)),$L:$L,$H:$H)</f>
        <v>Clinton, Bill</v>
      </c>
      <c r="W2010" t="str">
        <f>VLOOKUP(A2010,'national-winners'!$A$2:$B$13,2,0)</f>
        <v>Clinton, Bill</v>
      </c>
      <c r="X2010" t="str">
        <f t="shared" si="95"/>
        <v xml:space="preserve"> Bill Clinton (W)</v>
      </c>
    </row>
    <row r="2011" spans="1:24" x14ac:dyDescent="0.25">
      <c r="A2011">
        <v>1996</v>
      </c>
      <c r="B2011" t="s">
        <v>148</v>
      </c>
      <c r="C2011" t="s">
        <v>149</v>
      </c>
      <c r="D2011">
        <v>50</v>
      </c>
      <c r="E2011">
        <v>13</v>
      </c>
      <c r="F2011">
        <v>6</v>
      </c>
      <c r="G2011" t="s">
        <v>16</v>
      </c>
      <c r="H2011" t="s">
        <v>281</v>
      </c>
      <c r="I2011" t="str">
        <f t="shared" si="93"/>
        <v>Hollis, Mary Cal(L)</v>
      </c>
      <c r="J2011" t="s">
        <v>229</v>
      </c>
      <c r="K2011" t="b">
        <v>0</v>
      </c>
      <c r="L2011">
        <v>292</v>
      </c>
      <c r="M2011">
        <v>258449</v>
      </c>
      <c r="N2011">
        <v>20171015</v>
      </c>
      <c r="O2011" t="s">
        <v>19</v>
      </c>
      <c r="P2011" t="str">
        <f>IF(VLOOKUP(A2011,'national-winners'!$A$2:$B$13,2,0)=H2011,"W","L")</f>
        <v>L</v>
      </c>
      <c r="Q2011">
        <f>MATCH(C2011,'state-winning-votes'!A:A,0)</f>
        <v>49</v>
      </c>
      <c r="R2011">
        <f>MATCH(A2011,'state-winning-votes'!$A$2:$L$2,0)</f>
        <v>7</v>
      </c>
      <c r="S2011" cm="1">
        <f t="array" ref="S2011">INDEX('state-winning-votes'!$A$1:$L$53,$Q2011,$R2011)</f>
        <v>137894</v>
      </c>
      <c r="T2011">
        <f>INDEX('state-winning-votes'!$A$1:$L$53,MATCH($C2011,'state-winning-votes'!$A:$A,0),MATCH($A2011,'state-winning-votes'!$A$2:$L$2,0))</f>
        <v>137894</v>
      </c>
      <c r="U2011" t="str">
        <f t="shared" si="94"/>
        <v>Clinton, Bill</v>
      </c>
      <c r="V2011" t="str">
        <f>_xlfn.XLOOKUP(INDEX('state-winning-votes'!$A$1:$L$53,MATCH($C2011,'state-winning-votes'!$A:$A,0),MATCH($A2011,'state-winning-votes'!$A$2:$L$2,0)),$L:$L,$H:$H)</f>
        <v>Clinton, Bill</v>
      </c>
      <c r="W2011" t="str">
        <f>VLOOKUP(A2011,'national-winners'!$A$2:$B$13,2,0)</f>
        <v>Clinton, Bill</v>
      </c>
      <c r="X2011" t="str">
        <f t="shared" si="95"/>
        <v xml:space="preserve"> Bill Clinton (W)</v>
      </c>
    </row>
    <row r="2012" spans="1:24" x14ac:dyDescent="0.25">
      <c r="A2012">
        <v>1996</v>
      </c>
      <c r="B2012" t="s">
        <v>148</v>
      </c>
      <c r="C2012" t="s">
        <v>149</v>
      </c>
      <c r="D2012">
        <v>50</v>
      </c>
      <c r="E2012">
        <v>13</v>
      </c>
      <c r="F2012">
        <v>6</v>
      </c>
      <c r="G2012" t="s">
        <v>16</v>
      </c>
      <c r="H2012" t="s">
        <v>284</v>
      </c>
      <c r="I2012" t="str">
        <f t="shared" si="93"/>
        <v>Harris, James(L)</v>
      </c>
      <c r="J2012" t="s">
        <v>37</v>
      </c>
      <c r="K2012" t="b">
        <v>0</v>
      </c>
      <c r="L2012">
        <v>199</v>
      </c>
      <c r="M2012">
        <v>258449</v>
      </c>
      <c r="N2012">
        <v>20171015</v>
      </c>
      <c r="O2012" t="s">
        <v>19</v>
      </c>
      <c r="P2012" t="str">
        <f>IF(VLOOKUP(A2012,'national-winners'!$A$2:$B$13,2,0)=H2012,"W","L")</f>
        <v>L</v>
      </c>
      <c r="Q2012">
        <f>MATCH(C2012,'state-winning-votes'!A:A,0)</f>
        <v>49</v>
      </c>
      <c r="R2012">
        <f>MATCH(A2012,'state-winning-votes'!$A$2:$L$2,0)</f>
        <v>7</v>
      </c>
      <c r="S2012" cm="1">
        <f t="array" ref="S2012">INDEX('state-winning-votes'!$A$1:$L$53,$Q2012,$R2012)</f>
        <v>137894</v>
      </c>
      <c r="T2012">
        <f>INDEX('state-winning-votes'!$A$1:$L$53,MATCH($C2012,'state-winning-votes'!$A:$A,0),MATCH($A2012,'state-winning-votes'!$A$2:$L$2,0))</f>
        <v>137894</v>
      </c>
      <c r="U2012" t="str">
        <f t="shared" si="94"/>
        <v>Clinton, Bill</v>
      </c>
      <c r="V2012" t="str">
        <f>_xlfn.XLOOKUP(INDEX('state-winning-votes'!$A$1:$L$53,MATCH($C2012,'state-winning-votes'!$A:$A,0),MATCH($A2012,'state-winning-votes'!$A$2:$L$2,0)),$L:$L,$H:$H)</f>
        <v>Clinton, Bill</v>
      </c>
      <c r="W2012" t="str">
        <f>VLOOKUP(A2012,'national-winners'!$A$2:$B$13,2,0)</f>
        <v>Clinton, Bill</v>
      </c>
      <c r="X2012" t="str">
        <f t="shared" si="95"/>
        <v xml:space="preserve"> Bill Clinton (W)</v>
      </c>
    </row>
    <row r="2013" spans="1:24" x14ac:dyDescent="0.25">
      <c r="A2013">
        <v>1996</v>
      </c>
      <c r="B2013" t="s">
        <v>150</v>
      </c>
      <c r="C2013" t="s">
        <v>151</v>
      </c>
      <c r="D2013">
        <v>51</v>
      </c>
      <c r="E2013">
        <v>54</v>
      </c>
      <c r="F2013">
        <v>40</v>
      </c>
      <c r="G2013" t="s">
        <v>16</v>
      </c>
      <c r="H2013" t="s">
        <v>270</v>
      </c>
      <c r="I2013" t="str">
        <f t="shared" si="93"/>
        <v>Dole, Robert(L)</v>
      </c>
      <c r="J2013" t="s">
        <v>21</v>
      </c>
      <c r="K2013" t="b">
        <v>0</v>
      </c>
      <c r="L2013">
        <v>1138350</v>
      </c>
      <c r="M2013">
        <v>2416642</v>
      </c>
      <c r="N2013">
        <v>20171015</v>
      </c>
      <c r="O2013" t="s">
        <v>19</v>
      </c>
      <c r="P2013" t="str">
        <f>IF(VLOOKUP(A2013,'national-winners'!$A$2:$B$13,2,0)=H2013,"W","L")</f>
        <v>L</v>
      </c>
      <c r="Q2013">
        <f>MATCH(C2013,'state-winning-votes'!A:A,0)</f>
        <v>48</v>
      </c>
      <c r="R2013">
        <f>MATCH(A2013,'state-winning-votes'!$A$2:$L$2,0)</f>
        <v>7</v>
      </c>
      <c r="S2013" cm="1">
        <f t="array" ref="S2013">INDEX('state-winning-votes'!$A$1:$L$53,$Q2013,$R2013)</f>
        <v>1138350</v>
      </c>
      <c r="T2013">
        <f>INDEX('state-winning-votes'!$A$1:$L$53,MATCH($C2013,'state-winning-votes'!$A:$A,0),MATCH($A2013,'state-winning-votes'!$A$2:$L$2,0))</f>
        <v>1138350</v>
      </c>
      <c r="U2013" t="str">
        <f t="shared" si="94"/>
        <v>Dole, Robert</v>
      </c>
      <c r="V2013" t="str">
        <f>_xlfn.XLOOKUP(INDEX('state-winning-votes'!$A$1:$L$53,MATCH($C2013,'state-winning-votes'!$A:$A,0),MATCH($A2013,'state-winning-votes'!$A$2:$L$2,0)),$L:$L,$H:$H)</f>
        <v>Dole, Robert</v>
      </c>
      <c r="W2013" t="str">
        <f>VLOOKUP(A2013,'national-winners'!$A$2:$B$13,2,0)</f>
        <v>Clinton, Bill</v>
      </c>
      <c r="X2013" t="str">
        <f t="shared" si="95"/>
        <v xml:space="preserve"> Robert Dole (W)</v>
      </c>
    </row>
    <row r="2014" spans="1:24" x14ac:dyDescent="0.25">
      <c r="A2014">
        <v>1996</v>
      </c>
      <c r="B2014" t="s">
        <v>150</v>
      </c>
      <c r="C2014" t="s">
        <v>151</v>
      </c>
      <c r="D2014">
        <v>51</v>
      </c>
      <c r="E2014">
        <v>54</v>
      </c>
      <c r="F2014">
        <v>40</v>
      </c>
      <c r="G2014" t="s">
        <v>16</v>
      </c>
      <c r="H2014" t="s">
        <v>230</v>
      </c>
      <c r="I2014" t="str">
        <f t="shared" si="93"/>
        <v>Clinton, Bill(W)</v>
      </c>
      <c r="J2014" t="s">
        <v>18</v>
      </c>
      <c r="K2014" t="b">
        <v>0</v>
      </c>
      <c r="L2014">
        <v>1091060</v>
      </c>
      <c r="M2014">
        <v>2416642</v>
      </c>
      <c r="N2014">
        <v>20171015</v>
      </c>
      <c r="O2014" t="s">
        <v>19</v>
      </c>
      <c r="P2014" t="str">
        <f>IF(VLOOKUP(A2014,'national-winners'!$A$2:$B$13,2,0)=H2014,"W","L")</f>
        <v>W</v>
      </c>
      <c r="Q2014">
        <f>MATCH(C2014,'state-winning-votes'!A:A,0)</f>
        <v>48</v>
      </c>
      <c r="R2014">
        <f>MATCH(A2014,'state-winning-votes'!$A$2:$L$2,0)</f>
        <v>7</v>
      </c>
      <c r="S2014" cm="1">
        <f t="array" ref="S2014">INDEX('state-winning-votes'!$A$1:$L$53,$Q2014,$R2014)</f>
        <v>1138350</v>
      </c>
      <c r="T2014">
        <f>INDEX('state-winning-votes'!$A$1:$L$53,MATCH($C2014,'state-winning-votes'!$A:$A,0),MATCH($A2014,'state-winning-votes'!$A$2:$L$2,0))</f>
        <v>1138350</v>
      </c>
      <c r="U2014" t="str">
        <f t="shared" si="94"/>
        <v>Dole, Robert</v>
      </c>
      <c r="V2014" t="str">
        <f>_xlfn.XLOOKUP(INDEX('state-winning-votes'!$A$1:$L$53,MATCH($C2014,'state-winning-votes'!$A:$A,0),MATCH($A2014,'state-winning-votes'!$A$2:$L$2,0)),$L:$L,$H:$H)</f>
        <v>Dole, Robert</v>
      </c>
      <c r="W2014" t="str">
        <f>VLOOKUP(A2014,'national-winners'!$A$2:$B$13,2,0)</f>
        <v>Clinton, Bill</v>
      </c>
      <c r="X2014" t="str">
        <f t="shared" si="95"/>
        <v xml:space="preserve"> Robert Dole (W)</v>
      </c>
    </row>
    <row r="2015" spans="1:24" x14ac:dyDescent="0.25">
      <c r="A2015">
        <v>1996</v>
      </c>
      <c r="B2015" t="s">
        <v>150</v>
      </c>
      <c r="C2015" t="s">
        <v>151</v>
      </c>
      <c r="D2015">
        <v>51</v>
      </c>
      <c r="E2015">
        <v>54</v>
      </c>
      <c r="F2015">
        <v>40</v>
      </c>
      <c r="G2015" t="s">
        <v>16</v>
      </c>
      <c r="H2015" t="s">
        <v>231</v>
      </c>
      <c r="I2015" t="str">
        <f t="shared" si="93"/>
        <v>Perot, Ross(L)</v>
      </c>
      <c r="J2015" t="s">
        <v>272</v>
      </c>
      <c r="K2015" t="b">
        <v>0</v>
      </c>
      <c r="L2015">
        <v>159861</v>
      </c>
      <c r="M2015">
        <v>2416642</v>
      </c>
      <c r="N2015">
        <v>20171015</v>
      </c>
      <c r="O2015" t="s">
        <v>19</v>
      </c>
      <c r="P2015" t="str">
        <f>IF(VLOOKUP(A2015,'national-winners'!$A$2:$B$13,2,0)=H2015,"W","L")</f>
        <v>L</v>
      </c>
      <c r="Q2015">
        <f>MATCH(C2015,'state-winning-votes'!A:A,0)</f>
        <v>48</v>
      </c>
      <c r="R2015">
        <f>MATCH(A2015,'state-winning-votes'!$A$2:$L$2,0)</f>
        <v>7</v>
      </c>
      <c r="S2015" cm="1">
        <f t="array" ref="S2015">INDEX('state-winning-votes'!$A$1:$L$53,$Q2015,$R2015)</f>
        <v>1138350</v>
      </c>
      <c r="T2015">
        <f>INDEX('state-winning-votes'!$A$1:$L$53,MATCH($C2015,'state-winning-votes'!$A:$A,0),MATCH($A2015,'state-winning-votes'!$A$2:$L$2,0))</f>
        <v>1138350</v>
      </c>
      <c r="U2015" t="str">
        <f t="shared" si="94"/>
        <v>Dole, Robert</v>
      </c>
      <c r="V2015" t="str">
        <f>_xlfn.XLOOKUP(INDEX('state-winning-votes'!$A$1:$L$53,MATCH($C2015,'state-winning-votes'!$A:$A,0),MATCH($A2015,'state-winning-votes'!$A$2:$L$2,0)),$L:$L,$H:$H)</f>
        <v>Dole, Robert</v>
      </c>
      <c r="W2015" t="str">
        <f>VLOOKUP(A2015,'national-winners'!$A$2:$B$13,2,0)</f>
        <v>Clinton, Bill</v>
      </c>
      <c r="X2015" t="str">
        <f t="shared" si="95"/>
        <v xml:space="preserve"> Robert Dole (W)</v>
      </c>
    </row>
    <row r="2016" spans="1:24" x14ac:dyDescent="0.25">
      <c r="A2016">
        <v>1996</v>
      </c>
      <c r="B2016" t="s">
        <v>150</v>
      </c>
      <c r="C2016" t="s">
        <v>151</v>
      </c>
      <c r="D2016">
        <v>51</v>
      </c>
      <c r="E2016">
        <v>54</v>
      </c>
      <c r="F2016">
        <v>40</v>
      </c>
      <c r="G2016" t="s">
        <v>16</v>
      </c>
      <c r="H2016" t="s">
        <v>238</v>
      </c>
      <c r="I2016" t="str">
        <f t="shared" si="93"/>
        <v>Phillips, Howard(L)</v>
      </c>
      <c r="J2016" t="s">
        <v>275</v>
      </c>
      <c r="K2016" t="b">
        <v>0</v>
      </c>
      <c r="L2016">
        <v>13687</v>
      </c>
      <c r="M2016">
        <v>2416642</v>
      </c>
      <c r="N2016">
        <v>20171015</v>
      </c>
      <c r="O2016" t="s">
        <v>19</v>
      </c>
      <c r="P2016" t="str">
        <f>IF(VLOOKUP(A2016,'national-winners'!$A$2:$B$13,2,0)=H2016,"W","L")</f>
        <v>L</v>
      </c>
      <c r="Q2016">
        <f>MATCH(C2016,'state-winning-votes'!A:A,0)</f>
        <v>48</v>
      </c>
      <c r="R2016">
        <f>MATCH(A2016,'state-winning-votes'!$A$2:$L$2,0)</f>
        <v>7</v>
      </c>
      <c r="S2016" cm="1">
        <f t="array" ref="S2016">INDEX('state-winning-votes'!$A$1:$L$53,$Q2016,$R2016)</f>
        <v>1138350</v>
      </c>
      <c r="T2016">
        <f>INDEX('state-winning-votes'!$A$1:$L$53,MATCH($C2016,'state-winning-votes'!$A:$A,0),MATCH($A2016,'state-winning-votes'!$A$2:$L$2,0))</f>
        <v>1138350</v>
      </c>
      <c r="U2016" t="str">
        <f t="shared" si="94"/>
        <v>Dole, Robert</v>
      </c>
      <c r="V2016" t="str">
        <f>_xlfn.XLOOKUP(INDEX('state-winning-votes'!$A$1:$L$53,MATCH($C2016,'state-winning-votes'!$A:$A,0),MATCH($A2016,'state-winning-votes'!$A$2:$L$2,0)),$L:$L,$H:$H)</f>
        <v>Dole, Robert</v>
      </c>
      <c r="W2016" t="str">
        <f>VLOOKUP(A2016,'national-winners'!$A$2:$B$13,2,0)</f>
        <v>Clinton, Bill</v>
      </c>
      <c r="X2016" t="str">
        <f t="shared" si="95"/>
        <v xml:space="preserve"> Robert Dole (W)</v>
      </c>
    </row>
    <row r="2017" spans="1:24" x14ac:dyDescent="0.25">
      <c r="A2017">
        <v>1996</v>
      </c>
      <c r="B2017" t="s">
        <v>150</v>
      </c>
      <c r="C2017" t="s">
        <v>151</v>
      </c>
      <c r="D2017">
        <v>51</v>
      </c>
      <c r="E2017">
        <v>54</v>
      </c>
      <c r="F2017">
        <v>40</v>
      </c>
      <c r="G2017" t="s">
        <v>16</v>
      </c>
      <c r="H2017" t="s">
        <v>271</v>
      </c>
      <c r="I2017" t="str">
        <f t="shared" si="93"/>
        <v>Browne, Harry(L)</v>
      </c>
      <c r="J2017" t="s">
        <v>29</v>
      </c>
      <c r="K2017" t="b">
        <v>0</v>
      </c>
      <c r="L2017">
        <v>9174</v>
      </c>
      <c r="M2017">
        <v>2416642</v>
      </c>
      <c r="N2017">
        <v>20171015</v>
      </c>
      <c r="O2017" t="s">
        <v>19</v>
      </c>
      <c r="P2017" t="str">
        <f>IF(VLOOKUP(A2017,'national-winners'!$A$2:$B$13,2,0)=H2017,"W","L")</f>
        <v>L</v>
      </c>
      <c r="Q2017">
        <f>MATCH(C2017,'state-winning-votes'!A:A,0)</f>
        <v>48</v>
      </c>
      <c r="R2017">
        <f>MATCH(A2017,'state-winning-votes'!$A$2:$L$2,0)</f>
        <v>7</v>
      </c>
      <c r="S2017" cm="1">
        <f t="array" ref="S2017">INDEX('state-winning-votes'!$A$1:$L$53,$Q2017,$R2017)</f>
        <v>1138350</v>
      </c>
      <c r="T2017">
        <f>INDEX('state-winning-votes'!$A$1:$L$53,MATCH($C2017,'state-winning-votes'!$A:$A,0),MATCH($A2017,'state-winning-votes'!$A$2:$L$2,0))</f>
        <v>1138350</v>
      </c>
      <c r="U2017" t="str">
        <f t="shared" si="94"/>
        <v>Dole, Robert</v>
      </c>
      <c r="V2017" t="str">
        <f>_xlfn.XLOOKUP(INDEX('state-winning-votes'!$A$1:$L$53,MATCH($C2017,'state-winning-votes'!$A:$A,0),MATCH($A2017,'state-winning-votes'!$A$2:$L$2,0)),$L:$L,$H:$H)</f>
        <v>Dole, Robert</v>
      </c>
      <c r="W2017" t="str">
        <f>VLOOKUP(A2017,'national-winners'!$A$2:$B$13,2,0)</f>
        <v>Clinton, Bill</v>
      </c>
      <c r="X2017" t="str">
        <f t="shared" si="95"/>
        <v xml:space="preserve"> Robert Dole (W)</v>
      </c>
    </row>
    <row r="2018" spans="1:24" x14ac:dyDescent="0.25">
      <c r="A2018">
        <v>1996</v>
      </c>
      <c r="B2018" t="s">
        <v>150</v>
      </c>
      <c r="C2018" t="s">
        <v>151</v>
      </c>
      <c r="D2018">
        <v>51</v>
      </c>
      <c r="E2018">
        <v>54</v>
      </c>
      <c r="F2018">
        <v>40</v>
      </c>
      <c r="G2018" t="s">
        <v>16</v>
      </c>
      <c r="H2018" t="s">
        <v>236</v>
      </c>
      <c r="I2018" t="str">
        <f t="shared" si="93"/>
        <v>Hagelin, John(L)</v>
      </c>
      <c r="J2018" t="s">
        <v>237</v>
      </c>
      <c r="K2018" t="b">
        <v>0</v>
      </c>
      <c r="L2018">
        <v>4510</v>
      </c>
      <c r="M2018">
        <v>2416642</v>
      </c>
      <c r="N2018">
        <v>20171015</v>
      </c>
      <c r="O2018" t="s">
        <v>19</v>
      </c>
      <c r="P2018" t="str">
        <f>IF(VLOOKUP(A2018,'national-winners'!$A$2:$B$13,2,0)=H2018,"W","L")</f>
        <v>L</v>
      </c>
      <c r="Q2018">
        <f>MATCH(C2018,'state-winning-votes'!A:A,0)</f>
        <v>48</v>
      </c>
      <c r="R2018">
        <f>MATCH(A2018,'state-winning-votes'!$A$2:$L$2,0)</f>
        <v>7</v>
      </c>
      <c r="S2018" cm="1">
        <f t="array" ref="S2018">INDEX('state-winning-votes'!$A$1:$L$53,$Q2018,$R2018)</f>
        <v>1138350</v>
      </c>
      <c r="T2018">
        <f>INDEX('state-winning-votes'!$A$1:$L$53,MATCH($C2018,'state-winning-votes'!$A:$A,0),MATCH($A2018,'state-winning-votes'!$A$2:$L$2,0))</f>
        <v>1138350</v>
      </c>
      <c r="U2018" t="str">
        <f t="shared" si="94"/>
        <v>Dole, Robert</v>
      </c>
      <c r="V2018" t="str">
        <f>_xlfn.XLOOKUP(INDEX('state-winning-votes'!$A$1:$L$53,MATCH($C2018,'state-winning-votes'!$A:$A,0),MATCH($A2018,'state-winning-votes'!$A$2:$L$2,0)),$L:$L,$H:$H)</f>
        <v>Dole, Robert</v>
      </c>
      <c r="W2018" t="str">
        <f>VLOOKUP(A2018,'national-winners'!$A$2:$B$13,2,0)</f>
        <v>Clinton, Bill</v>
      </c>
      <c r="X2018" t="str">
        <f t="shared" si="95"/>
        <v xml:space="preserve"> Robert Dole (W)</v>
      </c>
    </row>
    <row r="2019" spans="1:24" x14ac:dyDescent="0.25">
      <c r="A2019">
        <v>1996</v>
      </c>
      <c r="B2019" t="s">
        <v>152</v>
      </c>
      <c r="C2019" t="s">
        <v>153</v>
      </c>
      <c r="D2019">
        <v>53</v>
      </c>
      <c r="E2019">
        <v>91</v>
      </c>
      <c r="F2019">
        <v>73</v>
      </c>
      <c r="G2019" t="s">
        <v>16</v>
      </c>
      <c r="H2019" t="s">
        <v>230</v>
      </c>
      <c r="I2019" t="str">
        <f t="shared" si="93"/>
        <v>Clinton, Bill(W)</v>
      </c>
      <c r="J2019" t="s">
        <v>18</v>
      </c>
      <c r="K2019" t="b">
        <v>0</v>
      </c>
      <c r="L2019">
        <v>1123323</v>
      </c>
      <c r="M2019">
        <v>2253837</v>
      </c>
      <c r="N2019">
        <v>20171015</v>
      </c>
      <c r="O2019" t="s">
        <v>19</v>
      </c>
      <c r="P2019" t="str">
        <f>IF(VLOOKUP(A2019,'national-winners'!$A$2:$B$13,2,0)=H2019,"W","L")</f>
        <v>W</v>
      </c>
      <c r="Q2019">
        <f>MATCH(C2019,'state-winning-votes'!A:A,0)</f>
        <v>50</v>
      </c>
      <c r="R2019">
        <f>MATCH(A2019,'state-winning-votes'!$A$2:$L$2,0)</f>
        <v>7</v>
      </c>
      <c r="S2019" cm="1">
        <f t="array" ref="S2019">INDEX('state-winning-votes'!$A$1:$L$53,$Q2019,$R2019)</f>
        <v>1123323</v>
      </c>
      <c r="T2019">
        <f>INDEX('state-winning-votes'!$A$1:$L$53,MATCH($C2019,'state-winning-votes'!$A:$A,0),MATCH($A2019,'state-winning-votes'!$A$2:$L$2,0))</f>
        <v>1123323</v>
      </c>
      <c r="U2019" t="str">
        <f t="shared" si="94"/>
        <v>Clinton, Bill</v>
      </c>
      <c r="V2019" t="str">
        <f>_xlfn.XLOOKUP(INDEX('state-winning-votes'!$A$1:$L$53,MATCH($C2019,'state-winning-votes'!$A:$A,0),MATCH($A2019,'state-winning-votes'!$A$2:$L$2,0)),$L:$L,$H:$H)</f>
        <v>Clinton, Bill</v>
      </c>
      <c r="W2019" t="str">
        <f>VLOOKUP(A2019,'national-winners'!$A$2:$B$13,2,0)</f>
        <v>Clinton, Bill</v>
      </c>
      <c r="X2019" t="str">
        <f t="shared" si="95"/>
        <v xml:space="preserve"> Bill Clinton (W)</v>
      </c>
    </row>
    <row r="2020" spans="1:24" x14ac:dyDescent="0.25">
      <c r="A2020">
        <v>1996</v>
      </c>
      <c r="B2020" t="s">
        <v>152</v>
      </c>
      <c r="C2020" t="s">
        <v>153</v>
      </c>
      <c r="D2020">
        <v>53</v>
      </c>
      <c r="E2020">
        <v>91</v>
      </c>
      <c r="F2020">
        <v>73</v>
      </c>
      <c r="G2020" t="s">
        <v>16</v>
      </c>
      <c r="H2020" t="s">
        <v>270</v>
      </c>
      <c r="I2020" t="str">
        <f t="shared" si="93"/>
        <v>Dole, Robert(L)</v>
      </c>
      <c r="J2020" t="s">
        <v>21</v>
      </c>
      <c r="K2020" t="b">
        <v>0</v>
      </c>
      <c r="L2020">
        <v>840712</v>
      </c>
      <c r="M2020">
        <v>2253837</v>
      </c>
      <c r="N2020">
        <v>20171015</v>
      </c>
      <c r="O2020" t="s">
        <v>19</v>
      </c>
      <c r="P2020" t="str">
        <f>IF(VLOOKUP(A2020,'national-winners'!$A$2:$B$13,2,0)=H2020,"W","L")</f>
        <v>L</v>
      </c>
      <c r="Q2020">
        <f>MATCH(C2020,'state-winning-votes'!A:A,0)</f>
        <v>50</v>
      </c>
      <c r="R2020">
        <f>MATCH(A2020,'state-winning-votes'!$A$2:$L$2,0)</f>
        <v>7</v>
      </c>
      <c r="S2020" cm="1">
        <f t="array" ref="S2020">INDEX('state-winning-votes'!$A$1:$L$53,$Q2020,$R2020)</f>
        <v>1123323</v>
      </c>
      <c r="T2020">
        <f>INDEX('state-winning-votes'!$A$1:$L$53,MATCH($C2020,'state-winning-votes'!$A:$A,0),MATCH($A2020,'state-winning-votes'!$A$2:$L$2,0))</f>
        <v>1123323</v>
      </c>
      <c r="U2020" t="str">
        <f t="shared" si="94"/>
        <v>Clinton, Bill</v>
      </c>
      <c r="V2020" t="str">
        <f>_xlfn.XLOOKUP(INDEX('state-winning-votes'!$A$1:$L$53,MATCH($C2020,'state-winning-votes'!$A:$A,0),MATCH($A2020,'state-winning-votes'!$A$2:$L$2,0)),$L:$L,$H:$H)</f>
        <v>Clinton, Bill</v>
      </c>
      <c r="W2020" t="str">
        <f>VLOOKUP(A2020,'national-winners'!$A$2:$B$13,2,0)</f>
        <v>Clinton, Bill</v>
      </c>
      <c r="X2020" t="str">
        <f t="shared" si="95"/>
        <v xml:space="preserve"> Bill Clinton (W)</v>
      </c>
    </row>
    <row r="2021" spans="1:24" x14ac:dyDescent="0.25">
      <c r="A2021">
        <v>1996</v>
      </c>
      <c r="B2021" t="s">
        <v>152</v>
      </c>
      <c r="C2021" t="s">
        <v>153</v>
      </c>
      <c r="D2021">
        <v>53</v>
      </c>
      <c r="E2021">
        <v>91</v>
      </c>
      <c r="F2021">
        <v>73</v>
      </c>
      <c r="G2021" t="s">
        <v>16</v>
      </c>
      <c r="H2021" t="s">
        <v>231</v>
      </c>
      <c r="I2021" t="str">
        <f t="shared" si="93"/>
        <v>Perot, Ross(L)</v>
      </c>
      <c r="J2021" t="s">
        <v>272</v>
      </c>
      <c r="K2021" t="b">
        <v>0</v>
      </c>
      <c r="L2021">
        <v>201003</v>
      </c>
      <c r="M2021">
        <v>2253837</v>
      </c>
      <c r="N2021">
        <v>20171015</v>
      </c>
      <c r="O2021" t="s">
        <v>19</v>
      </c>
      <c r="P2021" t="str">
        <f>IF(VLOOKUP(A2021,'national-winners'!$A$2:$B$13,2,0)=H2021,"W","L")</f>
        <v>L</v>
      </c>
      <c r="Q2021">
        <f>MATCH(C2021,'state-winning-votes'!A:A,0)</f>
        <v>50</v>
      </c>
      <c r="R2021">
        <f>MATCH(A2021,'state-winning-votes'!$A$2:$L$2,0)</f>
        <v>7</v>
      </c>
      <c r="S2021" cm="1">
        <f t="array" ref="S2021">INDEX('state-winning-votes'!$A$1:$L$53,$Q2021,$R2021)</f>
        <v>1123323</v>
      </c>
      <c r="T2021">
        <f>INDEX('state-winning-votes'!$A$1:$L$53,MATCH($C2021,'state-winning-votes'!$A:$A,0),MATCH($A2021,'state-winning-votes'!$A$2:$L$2,0))</f>
        <v>1123323</v>
      </c>
      <c r="U2021" t="str">
        <f t="shared" si="94"/>
        <v>Clinton, Bill</v>
      </c>
      <c r="V2021" t="str">
        <f>_xlfn.XLOOKUP(INDEX('state-winning-votes'!$A$1:$L$53,MATCH($C2021,'state-winning-votes'!$A:$A,0),MATCH($A2021,'state-winning-votes'!$A$2:$L$2,0)),$L:$L,$H:$H)</f>
        <v>Clinton, Bill</v>
      </c>
      <c r="W2021" t="str">
        <f>VLOOKUP(A2021,'national-winners'!$A$2:$B$13,2,0)</f>
        <v>Clinton, Bill</v>
      </c>
      <c r="X2021" t="str">
        <f t="shared" si="95"/>
        <v xml:space="preserve"> Bill Clinton (W)</v>
      </c>
    </row>
    <row r="2022" spans="1:24" x14ac:dyDescent="0.25">
      <c r="A2022">
        <v>1996</v>
      </c>
      <c r="B2022" t="s">
        <v>152</v>
      </c>
      <c r="C2022" t="s">
        <v>153</v>
      </c>
      <c r="D2022">
        <v>53</v>
      </c>
      <c r="E2022">
        <v>91</v>
      </c>
      <c r="F2022">
        <v>73</v>
      </c>
      <c r="G2022" t="s">
        <v>16</v>
      </c>
      <c r="I2022" t="str">
        <f t="shared" si="93"/>
        <v>(L)</v>
      </c>
      <c r="J2022" t="s">
        <v>35</v>
      </c>
      <c r="K2022" t="b">
        <v>0</v>
      </c>
      <c r="L2022">
        <v>62696</v>
      </c>
      <c r="M2022">
        <v>2253837</v>
      </c>
      <c r="N2022">
        <v>20171015</v>
      </c>
      <c r="O2022" t="s">
        <v>19</v>
      </c>
      <c r="P2022" t="str">
        <f>IF(VLOOKUP(A2022,'national-winners'!$A$2:$B$13,2,0)=H2022,"W","L")</f>
        <v>L</v>
      </c>
      <c r="Q2022">
        <f>MATCH(C2022,'state-winning-votes'!A:A,0)</f>
        <v>50</v>
      </c>
      <c r="R2022">
        <f>MATCH(A2022,'state-winning-votes'!$A$2:$L$2,0)</f>
        <v>7</v>
      </c>
      <c r="S2022" cm="1">
        <f t="array" ref="S2022">INDEX('state-winning-votes'!$A$1:$L$53,$Q2022,$R2022)</f>
        <v>1123323</v>
      </c>
      <c r="T2022">
        <f>INDEX('state-winning-votes'!$A$1:$L$53,MATCH($C2022,'state-winning-votes'!$A:$A,0),MATCH($A2022,'state-winning-votes'!$A$2:$L$2,0))</f>
        <v>1123323</v>
      </c>
      <c r="U2022" t="str">
        <f t="shared" si="94"/>
        <v>Clinton, Bill</v>
      </c>
      <c r="V2022" t="str">
        <f>_xlfn.XLOOKUP(INDEX('state-winning-votes'!$A$1:$L$53,MATCH($C2022,'state-winning-votes'!$A:$A,0),MATCH($A2022,'state-winning-votes'!$A$2:$L$2,0)),$L:$L,$H:$H)</f>
        <v>Clinton, Bill</v>
      </c>
      <c r="W2022" t="str">
        <f>VLOOKUP(A2022,'national-winners'!$A$2:$B$13,2,0)</f>
        <v>Clinton, Bill</v>
      </c>
      <c r="X2022" t="str">
        <f t="shared" si="95"/>
        <v xml:space="preserve"> Bill Clinton (W)</v>
      </c>
    </row>
    <row r="2023" spans="1:24" x14ac:dyDescent="0.25">
      <c r="A2023">
        <v>1996</v>
      </c>
      <c r="B2023" t="s">
        <v>152</v>
      </c>
      <c r="C2023" t="s">
        <v>153</v>
      </c>
      <c r="D2023">
        <v>53</v>
      </c>
      <c r="E2023">
        <v>91</v>
      </c>
      <c r="F2023">
        <v>73</v>
      </c>
      <c r="G2023" t="s">
        <v>16</v>
      </c>
      <c r="H2023" t="s">
        <v>271</v>
      </c>
      <c r="I2023" t="str">
        <f t="shared" si="93"/>
        <v>Browne, Harry(L)</v>
      </c>
      <c r="J2023" t="s">
        <v>29</v>
      </c>
      <c r="K2023" t="b">
        <v>0</v>
      </c>
      <c r="L2023">
        <v>12522</v>
      </c>
      <c r="M2023">
        <v>2253837</v>
      </c>
      <c r="N2023">
        <v>20171015</v>
      </c>
      <c r="O2023" t="s">
        <v>19</v>
      </c>
      <c r="P2023" t="str">
        <f>IF(VLOOKUP(A2023,'national-winners'!$A$2:$B$13,2,0)=H2023,"W","L")</f>
        <v>L</v>
      </c>
      <c r="Q2023">
        <f>MATCH(C2023,'state-winning-votes'!A:A,0)</f>
        <v>50</v>
      </c>
      <c r="R2023">
        <f>MATCH(A2023,'state-winning-votes'!$A$2:$L$2,0)</f>
        <v>7</v>
      </c>
      <c r="S2023" cm="1">
        <f t="array" ref="S2023">INDEX('state-winning-votes'!$A$1:$L$53,$Q2023,$R2023)</f>
        <v>1123323</v>
      </c>
      <c r="T2023">
        <f>INDEX('state-winning-votes'!$A$1:$L$53,MATCH($C2023,'state-winning-votes'!$A:$A,0),MATCH($A2023,'state-winning-votes'!$A$2:$L$2,0))</f>
        <v>1123323</v>
      </c>
      <c r="U2023" t="str">
        <f t="shared" si="94"/>
        <v>Clinton, Bill</v>
      </c>
      <c r="V2023" t="str">
        <f>_xlfn.XLOOKUP(INDEX('state-winning-votes'!$A$1:$L$53,MATCH($C2023,'state-winning-votes'!$A:$A,0),MATCH($A2023,'state-winning-votes'!$A$2:$L$2,0)),$L:$L,$H:$H)</f>
        <v>Clinton, Bill</v>
      </c>
      <c r="W2023" t="str">
        <f>VLOOKUP(A2023,'national-winners'!$A$2:$B$13,2,0)</f>
        <v>Clinton, Bill</v>
      </c>
      <c r="X2023" t="str">
        <f t="shared" si="95"/>
        <v xml:space="preserve"> Bill Clinton (W)</v>
      </c>
    </row>
    <row r="2024" spans="1:24" x14ac:dyDescent="0.25">
      <c r="A2024">
        <v>1996</v>
      </c>
      <c r="B2024" t="s">
        <v>152</v>
      </c>
      <c r="C2024" t="s">
        <v>153</v>
      </c>
      <c r="D2024">
        <v>53</v>
      </c>
      <c r="E2024">
        <v>91</v>
      </c>
      <c r="F2024">
        <v>73</v>
      </c>
      <c r="G2024" t="s">
        <v>16</v>
      </c>
      <c r="H2024" t="s">
        <v>236</v>
      </c>
      <c r="I2024" t="str">
        <f t="shared" si="93"/>
        <v>Hagelin, John(L)</v>
      </c>
      <c r="J2024" t="s">
        <v>237</v>
      </c>
      <c r="K2024" t="b">
        <v>0</v>
      </c>
      <c r="L2024">
        <v>6076</v>
      </c>
      <c r="M2024">
        <v>2253837</v>
      </c>
      <c r="N2024">
        <v>20171015</v>
      </c>
      <c r="O2024" t="s">
        <v>19</v>
      </c>
      <c r="P2024" t="str">
        <f>IF(VLOOKUP(A2024,'national-winners'!$A$2:$B$13,2,0)=H2024,"W","L")</f>
        <v>L</v>
      </c>
      <c r="Q2024">
        <f>MATCH(C2024,'state-winning-votes'!A:A,0)</f>
        <v>50</v>
      </c>
      <c r="R2024">
        <f>MATCH(A2024,'state-winning-votes'!$A$2:$L$2,0)</f>
        <v>7</v>
      </c>
      <c r="S2024" cm="1">
        <f t="array" ref="S2024">INDEX('state-winning-votes'!$A$1:$L$53,$Q2024,$R2024)</f>
        <v>1123323</v>
      </c>
      <c r="T2024">
        <f>INDEX('state-winning-votes'!$A$1:$L$53,MATCH($C2024,'state-winning-votes'!$A:$A,0),MATCH($A2024,'state-winning-votes'!$A$2:$L$2,0))</f>
        <v>1123323</v>
      </c>
      <c r="U2024" t="str">
        <f t="shared" si="94"/>
        <v>Clinton, Bill</v>
      </c>
      <c r="V2024" t="str">
        <f>_xlfn.XLOOKUP(INDEX('state-winning-votes'!$A$1:$L$53,MATCH($C2024,'state-winning-votes'!$A:$A,0),MATCH($A2024,'state-winning-votes'!$A$2:$L$2,0)),$L:$L,$H:$H)</f>
        <v>Clinton, Bill</v>
      </c>
      <c r="W2024" t="str">
        <f>VLOOKUP(A2024,'national-winners'!$A$2:$B$13,2,0)</f>
        <v>Clinton, Bill</v>
      </c>
      <c r="X2024" t="str">
        <f t="shared" si="95"/>
        <v xml:space="preserve"> Bill Clinton (W)</v>
      </c>
    </row>
    <row r="2025" spans="1:24" x14ac:dyDescent="0.25">
      <c r="A2025">
        <v>1996</v>
      </c>
      <c r="B2025" t="s">
        <v>152</v>
      </c>
      <c r="C2025" t="s">
        <v>153</v>
      </c>
      <c r="D2025">
        <v>53</v>
      </c>
      <c r="E2025">
        <v>91</v>
      </c>
      <c r="F2025">
        <v>73</v>
      </c>
      <c r="G2025" t="s">
        <v>16</v>
      </c>
      <c r="H2025" t="s">
        <v>238</v>
      </c>
      <c r="I2025" t="str">
        <f t="shared" si="93"/>
        <v>Phillips, Howard(L)</v>
      </c>
      <c r="J2025" t="s">
        <v>275</v>
      </c>
      <c r="K2025" t="b">
        <v>0</v>
      </c>
      <c r="L2025">
        <v>4578</v>
      </c>
      <c r="M2025">
        <v>2253837</v>
      </c>
      <c r="N2025">
        <v>20171015</v>
      </c>
      <c r="O2025" t="s">
        <v>19</v>
      </c>
      <c r="P2025" t="str">
        <f>IF(VLOOKUP(A2025,'national-winners'!$A$2:$B$13,2,0)=H2025,"W","L")</f>
        <v>L</v>
      </c>
      <c r="Q2025">
        <f>MATCH(C2025,'state-winning-votes'!A:A,0)</f>
        <v>50</v>
      </c>
      <c r="R2025">
        <f>MATCH(A2025,'state-winning-votes'!$A$2:$L$2,0)</f>
        <v>7</v>
      </c>
      <c r="S2025" cm="1">
        <f t="array" ref="S2025">INDEX('state-winning-votes'!$A$1:$L$53,$Q2025,$R2025)</f>
        <v>1123323</v>
      </c>
      <c r="T2025">
        <f>INDEX('state-winning-votes'!$A$1:$L$53,MATCH($C2025,'state-winning-votes'!$A:$A,0),MATCH($A2025,'state-winning-votes'!$A$2:$L$2,0))</f>
        <v>1123323</v>
      </c>
      <c r="U2025" t="str">
        <f t="shared" si="94"/>
        <v>Clinton, Bill</v>
      </c>
      <c r="V2025" t="str">
        <f>_xlfn.XLOOKUP(INDEX('state-winning-votes'!$A$1:$L$53,MATCH($C2025,'state-winning-votes'!$A:$A,0),MATCH($A2025,'state-winning-votes'!$A$2:$L$2,0)),$L:$L,$H:$H)</f>
        <v>Clinton, Bill</v>
      </c>
      <c r="W2025" t="str">
        <f>VLOOKUP(A2025,'national-winners'!$A$2:$B$13,2,0)</f>
        <v>Clinton, Bill</v>
      </c>
      <c r="X2025" t="str">
        <f t="shared" si="95"/>
        <v xml:space="preserve"> Bill Clinton (W)</v>
      </c>
    </row>
    <row r="2026" spans="1:24" x14ac:dyDescent="0.25">
      <c r="A2026">
        <v>1996</v>
      </c>
      <c r="B2026" t="s">
        <v>152</v>
      </c>
      <c r="C2026" t="s">
        <v>153</v>
      </c>
      <c r="D2026">
        <v>53</v>
      </c>
      <c r="E2026">
        <v>91</v>
      </c>
      <c r="F2026">
        <v>73</v>
      </c>
      <c r="G2026" t="s">
        <v>16</v>
      </c>
      <c r="H2026" t="s">
        <v>280</v>
      </c>
      <c r="I2026" t="str">
        <f t="shared" si="93"/>
        <v>Moorehead, Monica(L)</v>
      </c>
      <c r="J2026" t="s">
        <v>170</v>
      </c>
      <c r="K2026" t="b">
        <v>0</v>
      </c>
      <c r="L2026">
        <v>2189</v>
      </c>
      <c r="M2026">
        <v>2253837</v>
      </c>
      <c r="N2026">
        <v>20171015</v>
      </c>
      <c r="O2026" t="s">
        <v>19</v>
      </c>
      <c r="P2026" t="str">
        <f>IF(VLOOKUP(A2026,'national-winners'!$A$2:$B$13,2,0)=H2026,"W","L")</f>
        <v>L</v>
      </c>
      <c r="Q2026">
        <f>MATCH(C2026,'state-winning-votes'!A:A,0)</f>
        <v>50</v>
      </c>
      <c r="R2026">
        <f>MATCH(A2026,'state-winning-votes'!$A$2:$L$2,0)</f>
        <v>7</v>
      </c>
      <c r="S2026" cm="1">
        <f t="array" ref="S2026">INDEX('state-winning-votes'!$A$1:$L$53,$Q2026,$R2026)</f>
        <v>1123323</v>
      </c>
      <c r="T2026">
        <f>INDEX('state-winning-votes'!$A$1:$L$53,MATCH($C2026,'state-winning-votes'!$A:$A,0),MATCH($A2026,'state-winning-votes'!$A$2:$L$2,0))</f>
        <v>1123323</v>
      </c>
      <c r="U2026" t="str">
        <f t="shared" si="94"/>
        <v>Clinton, Bill</v>
      </c>
      <c r="V2026" t="str">
        <f>_xlfn.XLOOKUP(INDEX('state-winning-votes'!$A$1:$L$53,MATCH($C2026,'state-winning-votes'!$A:$A,0),MATCH($A2026,'state-winning-votes'!$A$2:$L$2,0)),$L:$L,$H:$H)</f>
        <v>Clinton, Bill</v>
      </c>
      <c r="W2026" t="str">
        <f>VLOOKUP(A2026,'national-winners'!$A$2:$B$13,2,0)</f>
        <v>Clinton, Bill</v>
      </c>
      <c r="X2026" t="str">
        <f t="shared" si="95"/>
        <v xml:space="preserve"> Bill Clinton (W)</v>
      </c>
    </row>
    <row r="2027" spans="1:24" x14ac:dyDescent="0.25">
      <c r="A2027">
        <v>1996</v>
      </c>
      <c r="B2027" t="s">
        <v>152</v>
      </c>
      <c r="C2027" t="s">
        <v>153</v>
      </c>
      <c r="D2027">
        <v>53</v>
      </c>
      <c r="E2027">
        <v>91</v>
      </c>
      <c r="F2027">
        <v>73</v>
      </c>
      <c r="G2027" t="s">
        <v>16</v>
      </c>
      <c r="H2027" t="s">
        <v>284</v>
      </c>
      <c r="I2027" t="str">
        <f t="shared" si="93"/>
        <v>Harris, James(L)</v>
      </c>
      <c r="J2027" t="s">
        <v>37</v>
      </c>
      <c r="K2027" t="b">
        <v>0</v>
      </c>
      <c r="L2027">
        <v>738</v>
      </c>
      <c r="M2027">
        <v>2253837</v>
      </c>
      <c r="N2027">
        <v>20171015</v>
      </c>
      <c r="O2027" t="s">
        <v>19</v>
      </c>
      <c r="P2027" t="str">
        <f>IF(VLOOKUP(A2027,'national-winners'!$A$2:$B$13,2,0)=H2027,"W","L")</f>
        <v>L</v>
      </c>
      <c r="Q2027">
        <f>MATCH(C2027,'state-winning-votes'!A:A,0)</f>
        <v>50</v>
      </c>
      <c r="R2027">
        <f>MATCH(A2027,'state-winning-votes'!$A$2:$L$2,0)</f>
        <v>7</v>
      </c>
      <c r="S2027" cm="1">
        <f t="array" ref="S2027">INDEX('state-winning-votes'!$A$1:$L$53,$Q2027,$R2027)</f>
        <v>1123323</v>
      </c>
      <c r="T2027">
        <f>INDEX('state-winning-votes'!$A$1:$L$53,MATCH($C2027,'state-winning-votes'!$A:$A,0),MATCH($A2027,'state-winning-votes'!$A$2:$L$2,0))</f>
        <v>1123323</v>
      </c>
      <c r="U2027" t="str">
        <f t="shared" si="94"/>
        <v>Clinton, Bill</v>
      </c>
      <c r="V2027" t="str">
        <f>_xlfn.XLOOKUP(INDEX('state-winning-votes'!$A$1:$L$53,MATCH($C2027,'state-winning-votes'!$A:$A,0),MATCH($A2027,'state-winning-votes'!$A$2:$L$2,0)),$L:$L,$H:$H)</f>
        <v>Clinton, Bill</v>
      </c>
      <c r="W2027" t="str">
        <f>VLOOKUP(A2027,'national-winners'!$A$2:$B$13,2,0)</f>
        <v>Clinton, Bill</v>
      </c>
      <c r="X2027" t="str">
        <f t="shared" si="95"/>
        <v xml:space="preserve"> Bill Clinton (W)</v>
      </c>
    </row>
    <row r="2028" spans="1:24" x14ac:dyDescent="0.25">
      <c r="A2028">
        <v>1996</v>
      </c>
      <c r="B2028" t="s">
        <v>154</v>
      </c>
      <c r="C2028" t="s">
        <v>155</v>
      </c>
      <c r="D2028">
        <v>54</v>
      </c>
      <c r="E2028">
        <v>55</v>
      </c>
      <c r="F2028">
        <v>56</v>
      </c>
      <c r="G2028" t="s">
        <v>16</v>
      </c>
      <c r="H2028" t="s">
        <v>230</v>
      </c>
      <c r="I2028" t="str">
        <f t="shared" si="93"/>
        <v>Clinton, Bill(W)</v>
      </c>
      <c r="J2028" t="s">
        <v>18</v>
      </c>
      <c r="K2028" t="b">
        <v>0</v>
      </c>
      <c r="L2028">
        <v>327812</v>
      </c>
      <c r="M2028">
        <v>636459</v>
      </c>
      <c r="N2028">
        <v>20171015</v>
      </c>
      <c r="O2028" t="s">
        <v>19</v>
      </c>
      <c r="P2028" t="str">
        <f>IF(VLOOKUP(A2028,'national-winners'!$A$2:$B$13,2,0)=H2028,"W","L")</f>
        <v>W</v>
      </c>
      <c r="Q2028">
        <f>MATCH(C2028,'state-winning-votes'!A:A,0)</f>
        <v>52</v>
      </c>
      <c r="R2028">
        <f>MATCH(A2028,'state-winning-votes'!$A$2:$L$2,0)</f>
        <v>7</v>
      </c>
      <c r="S2028" cm="1">
        <f t="array" ref="S2028">INDEX('state-winning-votes'!$A$1:$L$53,$Q2028,$R2028)</f>
        <v>327812</v>
      </c>
      <c r="T2028">
        <f>INDEX('state-winning-votes'!$A$1:$L$53,MATCH($C2028,'state-winning-votes'!$A:$A,0),MATCH($A2028,'state-winning-votes'!$A$2:$L$2,0))</f>
        <v>327812</v>
      </c>
      <c r="U2028" t="str">
        <f t="shared" si="94"/>
        <v>Clinton, Bill</v>
      </c>
      <c r="V2028" t="str">
        <f>_xlfn.XLOOKUP(INDEX('state-winning-votes'!$A$1:$L$53,MATCH($C2028,'state-winning-votes'!$A:$A,0),MATCH($A2028,'state-winning-votes'!$A$2:$L$2,0)),$L:$L,$H:$H)</f>
        <v>Clinton, Bill</v>
      </c>
      <c r="W2028" t="str">
        <f>VLOOKUP(A2028,'national-winners'!$A$2:$B$13,2,0)</f>
        <v>Clinton, Bill</v>
      </c>
      <c r="X2028" t="str">
        <f t="shared" si="95"/>
        <v xml:space="preserve"> Bill Clinton (W)</v>
      </c>
    </row>
    <row r="2029" spans="1:24" x14ac:dyDescent="0.25">
      <c r="A2029">
        <v>1996</v>
      </c>
      <c r="B2029" t="s">
        <v>154</v>
      </c>
      <c r="C2029" t="s">
        <v>155</v>
      </c>
      <c r="D2029">
        <v>54</v>
      </c>
      <c r="E2029">
        <v>55</v>
      </c>
      <c r="F2029">
        <v>56</v>
      </c>
      <c r="G2029" t="s">
        <v>16</v>
      </c>
      <c r="H2029" t="s">
        <v>270</v>
      </c>
      <c r="I2029" t="str">
        <f t="shared" si="93"/>
        <v>Dole, Robert(L)</v>
      </c>
      <c r="J2029" t="s">
        <v>21</v>
      </c>
      <c r="K2029" t="b">
        <v>0</v>
      </c>
      <c r="L2029">
        <v>233946</v>
      </c>
      <c r="M2029">
        <v>636459</v>
      </c>
      <c r="N2029">
        <v>20171015</v>
      </c>
      <c r="O2029" t="s">
        <v>19</v>
      </c>
      <c r="P2029" t="str">
        <f>IF(VLOOKUP(A2029,'national-winners'!$A$2:$B$13,2,0)=H2029,"W","L")</f>
        <v>L</v>
      </c>
      <c r="Q2029">
        <f>MATCH(C2029,'state-winning-votes'!A:A,0)</f>
        <v>52</v>
      </c>
      <c r="R2029">
        <f>MATCH(A2029,'state-winning-votes'!$A$2:$L$2,0)</f>
        <v>7</v>
      </c>
      <c r="S2029" cm="1">
        <f t="array" ref="S2029">INDEX('state-winning-votes'!$A$1:$L$53,$Q2029,$R2029)</f>
        <v>327812</v>
      </c>
      <c r="T2029">
        <f>INDEX('state-winning-votes'!$A$1:$L$53,MATCH($C2029,'state-winning-votes'!$A:$A,0),MATCH($A2029,'state-winning-votes'!$A$2:$L$2,0))</f>
        <v>327812</v>
      </c>
      <c r="U2029" t="str">
        <f t="shared" si="94"/>
        <v>Clinton, Bill</v>
      </c>
      <c r="V2029" t="str">
        <f>_xlfn.XLOOKUP(INDEX('state-winning-votes'!$A$1:$L$53,MATCH($C2029,'state-winning-votes'!$A:$A,0),MATCH($A2029,'state-winning-votes'!$A$2:$L$2,0)),$L:$L,$H:$H)</f>
        <v>Clinton, Bill</v>
      </c>
      <c r="W2029" t="str">
        <f>VLOOKUP(A2029,'national-winners'!$A$2:$B$13,2,0)</f>
        <v>Clinton, Bill</v>
      </c>
      <c r="X2029" t="str">
        <f t="shared" si="95"/>
        <v xml:space="preserve"> Bill Clinton (W)</v>
      </c>
    </row>
    <row r="2030" spans="1:24" x14ac:dyDescent="0.25">
      <c r="A2030">
        <v>1996</v>
      </c>
      <c r="B2030" t="s">
        <v>154</v>
      </c>
      <c r="C2030" t="s">
        <v>155</v>
      </c>
      <c r="D2030">
        <v>54</v>
      </c>
      <c r="E2030">
        <v>55</v>
      </c>
      <c r="F2030">
        <v>56</v>
      </c>
      <c r="G2030" t="s">
        <v>16</v>
      </c>
      <c r="H2030" t="s">
        <v>231</v>
      </c>
      <c r="I2030" t="str">
        <f t="shared" si="93"/>
        <v>Perot, Ross(L)</v>
      </c>
      <c r="J2030" t="s">
        <v>272</v>
      </c>
      <c r="K2030" t="b">
        <v>0</v>
      </c>
      <c r="L2030">
        <v>71639</v>
      </c>
      <c r="M2030">
        <v>636459</v>
      </c>
      <c r="N2030">
        <v>20171015</v>
      </c>
      <c r="O2030" t="s">
        <v>19</v>
      </c>
      <c r="P2030" t="str">
        <f>IF(VLOOKUP(A2030,'national-winners'!$A$2:$B$13,2,0)=H2030,"W","L")</f>
        <v>L</v>
      </c>
      <c r="Q2030">
        <f>MATCH(C2030,'state-winning-votes'!A:A,0)</f>
        <v>52</v>
      </c>
      <c r="R2030">
        <f>MATCH(A2030,'state-winning-votes'!$A$2:$L$2,0)</f>
        <v>7</v>
      </c>
      <c r="S2030" cm="1">
        <f t="array" ref="S2030">INDEX('state-winning-votes'!$A$1:$L$53,$Q2030,$R2030)</f>
        <v>327812</v>
      </c>
      <c r="T2030">
        <f>INDEX('state-winning-votes'!$A$1:$L$53,MATCH($C2030,'state-winning-votes'!$A:$A,0),MATCH($A2030,'state-winning-votes'!$A$2:$L$2,0))</f>
        <v>327812</v>
      </c>
      <c r="U2030" t="str">
        <f t="shared" si="94"/>
        <v>Clinton, Bill</v>
      </c>
      <c r="V2030" t="str">
        <f>_xlfn.XLOOKUP(INDEX('state-winning-votes'!$A$1:$L$53,MATCH($C2030,'state-winning-votes'!$A:$A,0),MATCH($A2030,'state-winning-votes'!$A$2:$L$2,0)),$L:$L,$H:$H)</f>
        <v>Clinton, Bill</v>
      </c>
      <c r="W2030" t="str">
        <f>VLOOKUP(A2030,'national-winners'!$A$2:$B$13,2,0)</f>
        <v>Clinton, Bill</v>
      </c>
      <c r="X2030" t="str">
        <f t="shared" si="95"/>
        <v xml:space="preserve"> Bill Clinton (W)</v>
      </c>
    </row>
    <row r="2031" spans="1:24" x14ac:dyDescent="0.25">
      <c r="A2031">
        <v>1996</v>
      </c>
      <c r="B2031" t="s">
        <v>154</v>
      </c>
      <c r="C2031" t="s">
        <v>155</v>
      </c>
      <c r="D2031">
        <v>54</v>
      </c>
      <c r="E2031">
        <v>55</v>
      </c>
      <c r="F2031">
        <v>56</v>
      </c>
      <c r="G2031" t="s">
        <v>16</v>
      </c>
      <c r="H2031" t="s">
        <v>271</v>
      </c>
      <c r="I2031" t="str">
        <f t="shared" si="93"/>
        <v>Browne, Harry(L)</v>
      </c>
      <c r="J2031" t="s">
        <v>29</v>
      </c>
      <c r="K2031" t="b">
        <v>0</v>
      </c>
      <c r="L2031">
        <v>3062</v>
      </c>
      <c r="M2031">
        <v>636459</v>
      </c>
      <c r="N2031">
        <v>20171015</v>
      </c>
      <c r="O2031" t="s">
        <v>19</v>
      </c>
      <c r="P2031" t="str">
        <f>IF(VLOOKUP(A2031,'national-winners'!$A$2:$B$13,2,0)=H2031,"W","L")</f>
        <v>L</v>
      </c>
      <c r="Q2031">
        <f>MATCH(C2031,'state-winning-votes'!A:A,0)</f>
        <v>52</v>
      </c>
      <c r="R2031">
        <f>MATCH(A2031,'state-winning-votes'!$A$2:$L$2,0)</f>
        <v>7</v>
      </c>
      <c r="S2031" cm="1">
        <f t="array" ref="S2031">INDEX('state-winning-votes'!$A$1:$L$53,$Q2031,$R2031)</f>
        <v>327812</v>
      </c>
      <c r="T2031">
        <f>INDEX('state-winning-votes'!$A$1:$L$53,MATCH($C2031,'state-winning-votes'!$A:$A,0),MATCH($A2031,'state-winning-votes'!$A$2:$L$2,0))</f>
        <v>327812</v>
      </c>
      <c r="U2031" t="str">
        <f t="shared" si="94"/>
        <v>Clinton, Bill</v>
      </c>
      <c r="V2031" t="str">
        <f>_xlfn.XLOOKUP(INDEX('state-winning-votes'!$A$1:$L$53,MATCH($C2031,'state-winning-votes'!$A:$A,0),MATCH($A2031,'state-winning-votes'!$A$2:$L$2,0)),$L:$L,$H:$H)</f>
        <v>Clinton, Bill</v>
      </c>
      <c r="W2031" t="str">
        <f>VLOOKUP(A2031,'national-winners'!$A$2:$B$13,2,0)</f>
        <v>Clinton, Bill</v>
      </c>
      <c r="X2031" t="str">
        <f t="shared" si="95"/>
        <v xml:space="preserve"> Bill Clinton (W)</v>
      </c>
    </row>
    <row r="2032" spans="1:24" x14ac:dyDescent="0.25">
      <c r="A2032">
        <v>1996</v>
      </c>
      <c r="B2032" t="s">
        <v>156</v>
      </c>
      <c r="C2032" t="s">
        <v>157</v>
      </c>
      <c r="D2032">
        <v>55</v>
      </c>
      <c r="E2032">
        <v>35</v>
      </c>
      <c r="F2032">
        <v>25</v>
      </c>
      <c r="G2032" t="s">
        <v>16</v>
      </c>
      <c r="H2032" t="s">
        <v>230</v>
      </c>
      <c r="I2032" t="str">
        <f t="shared" si="93"/>
        <v>Clinton, Bill(W)</v>
      </c>
      <c r="J2032" t="s">
        <v>18</v>
      </c>
      <c r="K2032" t="b">
        <v>0</v>
      </c>
      <c r="L2032">
        <v>1071971</v>
      </c>
      <c r="M2032">
        <v>2196169</v>
      </c>
      <c r="N2032">
        <v>20171015</v>
      </c>
      <c r="O2032" t="s">
        <v>19</v>
      </c>
      <c r="P2032" t="str">
        <f>IF(VLOOKUP(A2032,'national-winners'!$A$2:$B$13,2,0)=H2032,"W","L")</f>
        <v>W</v>
      </c>
      <c r="Q2032">
        <f>MATCH(C2032,'state-winning-votes'!A:A,0)</f>
        <v>51</v>
      </c>
      <c r="R2032">
        <f>MATCH(A2032,'state-winning-votes'!$A$2:$L$2,0)</f>
        <v>7</v>
      </c>
      <c r="S2032" cm="1">
        <f t="array" ref="S2032">INDEX('state-winning-votes'!$A$1:$L$53,$Q2032,$R2032)</f>
        <v>1071971</v>
      </c>
      <c r="T2032">
        <f>INDEX('state-winning-votes'!$A$1:$L$53,MATCH($C2032,'state-winning-votes'!$A:$A,0),MATCH($A2032,'state-winning-votes'!$A$2:$L$2,0))</f>
        <v>1071971</v>
      </c>
      <c r="U2032" t="str">
        <f t="shared" si="94"/>
        <v>Clinton, Bill</v>
      </c>
      <c r="V2032" t="str">
        <f>_xlfn.XLOOKUP(INDEX('state-winning-votes'!$A$1:$L$53,MATCH($C2032,'state-winning-votes'!$A:$A,0),MATCH($A2032,'state-winning-votes'!$A$2:$L$2,0)),$L:$L,$H:$H)</f>
        <v>Clinton, Bill</v>
      </c>
      <c r="W2032" t="str">
        <f>VLOOKUP(A2032,'national-winners'!$A$2:$B$13,2,0)</f>
        <v>Clinton, Bill</v>
      </c>
      <c r="X2032" t="str">
        <f t="shared" si="95"/>
        <v xml:space="preserve"> Bill Clinton (W)</v>
      </c>
    </row>
    <row r="2033" spans="1:24" x14ac:dyDescent="0.25">
      <c r="A2033">
        <v>1996</v>
      </c>
      <c r="B2033" t="s">
        <v>156</v>
      </c>
      <c r="C2033" t="s">
        <v>157</v>
      </c>
      <c r="D2033">
        <v>55</v>
      </c>
      <c r="E2033">
        <v>35</v>
      </c>
      <c r="F2033">
        <v>25</v>
      </c>
      <c r="G2033" t="s">
        <v>16</v>
      </c>
      <c r="H2033" t="s">
        <v>270</v>
      </c>
      <c r="I2033" t="str">
        <f t="shared" si="93"/>
        <v>Dole, Robert(L)</v>
      </c>
      <c r="J2033" t="s">
        <v>21</v>
      </c>
      <c r="K2033" t="b">
        <v>0</v>
      </c>
      <c r="L2033">
        <v>845029</v>
      </c>
      <c r="M2033">
        <v>2196169</v>
      </c>
      <c r="N2033">
        <v>20171015</v>
      </c>
      <c r="O2033" t="s">
        <v>19</v>
      </c>
      <c r="P2033" t="str">
        <f>IF(VLOOKUP(A2033,'national-winners'!$A$2:$B$13,2,0)=H2033,"W","L")</f>
        <v>L</v>
      </c>
      <c r="Q2033">
        <f>MATCH(C2033,'state-winning-votes'!A:A,0)</f>
        <v>51</v>
      </c>
      <c r="R2033">
        <f>MATCH(A2033,'state-winning-votes'!$A$2:$L$2,0)</f>
        <v>7</v>
      </c>
      <c r="S2033" cm="1">
        <f t="array" ref="S2033">INDEX('state-winning-votes'!$A$1:$L$53,$Q2033,$R2033)</f>
        <v>1071971</v>
      </c>
      <c r="T2033">
        <f>INDEX('state-winning-votes'!$A$1:$L$53,MATCH($C2033,'state-winning-votes'!$A:$A,0),MATCH($A2033,'state-winning-votes'!$A$2:$L$2,0))</f>
        <v>1071971</v>
      </c>
      <c r="U2033" t="str">
        <f t="shared" si="94"/>
        <v>Clinton, Bill</v>
      </c>
      <c r="V2033" t="str">
        <f>_xlfn.XLOOKUP(INDEX('state-winning-votes'!$A$1:$L$53,MATCH($C2033,'state-winning-votes'!$A:$A,0),MATCH($A2033,'state-winning-votes'!$A$2:$L$2,0)),$L:$L,$H:$H)</f>
        <v>Clinton, Bill</v>
      </c>
      <c r="W2033" t="str">
        <f>VLOOKUP(A2033,'national-winners'!$A$2:$B$13,2,0)</f>
        <v>Clinton, Bill</v>
      </c>
      <c r="X2033" t="str">
        <f t="shared" si="95"/>
        <v xml:space="preserve"> Bill Clinton (W)</v>
      </c>
    </row>
    <row r="2034" spans="1:24" x14ac:dyDescent="0.25">
      <c r="A2034">
        <v>1996</v>
      </c>
      <c r="B2034" t="s">
        <v>156</v>
      </c>
      <c r="C2034" t="s">
        <v>157</v>
      </c>
      <c r="D2034">
        <v>55</v>
      </c>
      <c r="E2034">
        <v>35</v>
      </c>
      <c r="F2034">
        <v>25</v>
      </c>
      <c r="G2034" t="s">
        <v>16</v>
      </c>
      <c r="H2034" t="s">
        <v>231</v>
      </c>
      <c r="I2034" t="str">
        <f t="shared" si="93"/>
        <v>Perot, Ross(L)</v>
      </c>
      <c r="J2034" t="s">
        <v>272</v>
      </c>
      <c r="K2034" t="b">
        <v>0</v>
      </c>
      <c r="L2034">
        <v>227339</v>
      </c>
      <c r="M2034">
        <v>2196169</v>
      </c>
      <c r="N2034">
        <v>20171015</v>
      </c>
      <c r="O2034" t="s">
        <v>19</v>
      </c>
      <c r="P2034" t="str">
        <f>IF(VLOOKUP(A2034,'national-winners'!$A$2:$B$13,2,0)=H2034,"W","L")</f>
        <v>L</v>
      </c>
      <c r="Q2034">
        <f>MATCH(C2034,'state-winning-votes'!A:A,0)</f>
        <v>51</v>
      </c>
      <c r="R2034">
        <f>MATCH(A2034,'state-winning-votes'!$A$2:$L$2,0)</f>
        <v>7</v>
      </c>
      <c r="S2034" cm="1">
        <f t="array" ref="S2034">INDEX('state-winning-votes'!$A$1:$L$53,$Q2034,$R2034)</f>
        <v>1071971</v>
      </c>
      <c r="T2034">
        <f>INDEX('state-winning-votes'!$A$1:$L$53,MATCH($C2034,'state-winning-votes'!$A:$A,0),MATCH($A2034,'state-winning-votes'!$A$2:$L$2,0))</f>
        <v>1071971</v>
      </c>
      <c r="U2034" t="str">
        <f t="shared" si="94"/>
        <v>Clinton, Bill</v>
      </c>
      <c r="V2034" t="str">
        <f>_xlfn.XLOOKUP(INDEX('state-winning-votes'!$A$1:$L$53,MATCH($C2034,'state-winning-votes'!$A:$A,0),MATCH($A2034,'state-winning-votes'!$A$2:$L$2,0)),$L:$L,$H:$H)</f>
        <v>Clinton, Bill</v>
      </c>
      <c r="W2034" t="str">
        <f>VLOOKUP(A2034,'national-winners'!$A$2:$B$13,2,0)</f>
        <v>Clinton, Bill</v>
      </c>
      <c r="X2034" t="str">
        <f t="shared" si="95"/>
        <v xml:space="preserve"> Bill Clinton (W)</v>
      </c>
    </row>
    <row r="2035" spans="1:24" x14ac:dyDescent="0.25">
      <c r="A2035">
        <v>1996</v>
      </c>
      <c r="B2035" t="s">
        <v>156</v>
      </c>
      <c r="C2035" t="s">
        <v>157</v>
      </c>
      <c r="D2035">
        <v>55</v>
      </c>
      <c r="E2035">
        <v>35</v>
      </c>
      <c r="F2035">
        <v>25</v>
      </c>
      <c r="G2035" t="s">
        <v>16</v>
      </c>
      <c r="I2035" t="str">
        <f t="shared" si="93"/>
        <v>(L)</v>
      </c>
      <c r="J2035" t="s">
        <v>35</v>
      </c>
      <c r="K2035" t="b">
        <v>0</v>
      </c>
      <c r="L2035">
        <v>32766</v>
      </c>
      <c r="M2035">
        <v>2196169</v>
      </c>
      <c r="N2035">
        <v>20171015</v>
      </c>
      <c r="O2035" t="s">
        <v>19</v>
      </c>
      <c r="P2035" t="str">
        <f>IF(VLOOKUP(A2035,'national-winners'!$A$2:$B$13,2,0)=H2035,"W","L")</f>
        <v>L</v>
      </c>
      <c r="Q2035">
        <f>MATCH(C2035,'state-winning-votes'!A:A,0)</f>
        <v>51</v>
      </c>
      <c r="R2035">
        <f>MATCH(A2035,'state-winning-votes'!$A$2:$L$2,0)</f>
        <v>7</v>
      </c>
      <c r="S2035" cm="1">
        <f t="array" ref="S2035">INDEX('state-winning-votes'!$A$1:$L$53,$Q2035,$R2035)</f>
        <v>1071971</v>
      </c>
      <c r="T2035">
        <f>INDEX('state-winning-votes'!$A$1:$L$53,MATCH($C2035,'state-winning-votes'!$A:$A,0),MATCH($A2035,'state-winning-votes'!$A$2:$L$2,0))</f>
        <v>1071971</v>
      </c>
      <c r="U2035" t="str">
        <f t="shared" si="94"/>
        <v>Clinton, Bill</v>
      </c>
      <c r="V2035" t="str">
        <f>_xlfn.XLOOKUP(INDEX('state-winning-votes'!$A$1:$L$53,MATCH($C2035,'state-winning-votes'!$A:$A,0),MATCH($A2035,'state-winning-votes'!$A$2:$L$2,0)),$L:$L,$H:$H)</f>
        <v>Clinton, Bill</v>
      </c>
      <c r="W2035" t="str">
        <f>VLOOKUP(A2035,'national-winners'!$A$2:$B$13,2,0)</f>
        <v>Clinton, Bill</v>
      </c>
      <c r="X2035" t="str">
        <f t="shared" si="95"/>
        <v xml:space="preserve"> Bill Clinton (W)</v>
      </c>
    </row>
    <row r="2036" spans="1:24" x14ac:dyDescent="0.25">
      <c r="A2036">
        <v>1996</v>
      </c>
      <c r="B2036" t="s">
        <v>156</v>
      </c>
      <c r="C2036" t="s">
        <v>157</v>
      </c>
      <c r="D2036">
        <v>55</v>
      </c>
      <c r="E2036">
        <v>35</v>
      </c>
      <c r="F2036">
        <v>25</v>
      </c>
      <c r="G2036" t="s">
        <v>16</v>
      </c>
      <c r="H2036" t="s">
        <v>238</v>
      </c>
      <c r="I2036" t="str">
        <f t="shared" si="93"/>
        <v>Phillips, Howard(L)</v>
      </c>
      <c r="J2036" t="s">
        <v>275</v>
      </c>
      <c r="K2036" t="b">
        <v>0</v>
      </c>
      <c r="L2036">
        <v>8811</v>
      </c>
      <c r="M2036">
        <v>2196169</v>
      </c>
      <c r="N2036">
        <v>20171015</v>
      </c>
      <c r="O2036" t="s">
        <v>19</v>
      </c>
      <c r="P2036" t="str">
        <f>IF(VLOOKUP(A2036,'national-winners'!$A$2:$B$13,2,0)=H2036,"W","L")</f>
        <v>L</v>
      </c>
      <c r="Q2036">
        <f>MATCH(C2036,'state-winning-votes'!A:A,0)</f>
        <v>51</v>
      </c>
      <c r="R2036">
        <f>MATCH(A2036,'state-winning-votes'!$A$2:$L$2,0)</f>
        <v>7</v>
      </c>
      <c r="S2036" cm="1">
        <f t="array" ref="S2036">INDEX('state-winning-votes'!$A$1:$L$53,$Q2036,$R2036)</f>
        <v>1071971</v>
      </c>
      <c r="T2036">
        <f>INDEX('state-winning-votes'!$A$1:$L$53,MATCH($C2036,'state-winning-votes'!$A:$A,0),MATCH($A2036,'state-winning-votes'!$A$2:$L$2,0))</f>
        <v>1071971</v>
      </c>
      <c r="U2036" t="str">
        <f t="shared" si="94"/>
        <v>Clinton, Bill</v>
      </c>
      <c r="V2036" t="str">
        <f>_xlfn.XLOOKUP(INDEX('state-winning-votes'!$A$1:$L$53,MATCH($C2036,'state-winning-votes'!$A:$A,0),MATCH($A2036,'state-winning-votes'!$A$2:$L$2,0)),$L:$L,$H:$H)</f>
        <v>Clinton, Bill</v>
      </c>
      <c r="W2036" t="str">
        <f>VLOOKUP(A2036,'national-winners'!$A$2:$B$13,2,0)</f>
        <v>Clinton, Bill</v>
      </c>
      <c r="X2036" t="str">
        <f t="shared" si="95"/>
        <v xml:space="preserve"> Bill Clinton (W)</v>
      </c>
    </row>
    <row r="2037" spans="1:24" x14ac:dyDescent="0.25">
      <c r="A2037">
        <v>1996</v>
      </c>
      <c r="B2037" t="s">
        <v>156</v>
      </c>
      <c r="C2037" t="s">
        <v>157</v>
      </c>
      <c r="D2037">
        <v>55</v>
      </c>
      <c r="E2037">
        <v>35</v>
      </c>
      <c r="F2037">
        <v>25</v>
      </c>
      <c r="G2037" t="s">
        <v>16</v>
      </c>
      <c r="H2037" t="s">
        <v>271</v>
      </c>
      <c r="I2037" t="str">
        <f t="shared" si="93"/>
        <v>Browne, Harry(L)</v>
      </c>
      <c r="J2037" t="s">
        <v>29</v>
      </c>
      <c r="K2037" t="b">
        <v>0</v>
      </c>
      <c r="L2037">
        <v>7929</v>
      </c>
      <c r="M2037">
        <v>2196169</v>
      </c>
      <c r="N2037">
        <v>20171015</v>
      </c>
      <c r="O2037" t="s">
        <v>19</v>
      </c>
      <c r="P2037" t="str">
        <f>IF(VLOOKUP(A2037,'national-winners'!$A$2:$B$13,2,0)=H2037,"W","L")</f>
        <v>L</v>
      </c>
      <c r="Q2037">
        <f>MATCH(C2037,'state-winning-votes'!A:A,0)</f>
        <v>51</v>
      </c>
      <c r="R2037">
        <f>MATCH(A2037,'state-winning-votes'!$A$2:$L$2,0)</f>
        <v>7</v>
      </c>
      <c r="S2037" cm="1">
        <f t="array" ref="S2037">INDEX('state-winning-votes'!$A$1:$L$53,$Q2037,$R2037)</f>
        <v>1071971</v>
      </c>
      <c r="T2037">
        <f>INDEX('state-winning-votes'!$A$1:$L$53,MATCH($C2037,'state-winning-votes'!$A:$A,0),MATCH($A2037,'state-winning-votes'!$A$2:$L$2,0))</f>
        <v>1071971</v>
      </c>
      <c r="U2037" t="str">
        <f t="shared" si="94"/>
        <v>Clinton, Bill</v>
      </c>
      <c r="V2037" t="str">
        <f>_xlfn.XLOOKUP(INDEX('state-winning-votes'!$A$1:$L$53,MATCH($C2037,'state-winning-votes'!$A:$A,0),MATCH($A2037,'state-winning-votes'!$A$2:$L$2,0)),$L:$L,$H:$H)</f>
        <v>Clinton, Bill</v>
      </c>
      <c r="W2037" t="str">
        <f>VLOOKUP(A2037,'national-winners'!$A$2:$B$13,2,0)</f>
        <v>Clinton, Bill</v>
      </c>
      <c r="X2037" t="str">
        <f t="shared" si="95"/>
        <v xml:space="preserve"> Bill Clinton (W)</v>
      </c>
    </row>
    <row r="2038" spans="1:24" x14ac:dyDescent="0.25">
      <c r="A2038">
        <v>1996</v>
      </c>
      <c r="B2038" t="s">
        <v>156</v>
      </c>
      <c r="C2038" t="s">
        <v>157</v>
      </c>
      <c r="D2038">
        <v>55</v>
      </c>
      <c r="E2038">
        <v>35</v>
      </c>
      <c r="F2038">
        <v>25</v>
      </c>
      <c r="G2038" t="s">
        <v>16</v>
      </c>
      <c r="H2038" t="s">
        <v>52</v>
      </c>
      <c r="I2038" t="str">
        <f t="shared" si="93"/>
        <v>Scattering(L)</v>
      </c>
      <c r="K2038" t="b">
        <v>0</v>
      </c>
      <c r="L2038">
        <v>2324</v>
      </c>
      <c r="M2038">
        <v>2196169</v>
      </c>
      <c r="N2038">
        <v>20171015</v>
      </c>
      <c r="O2038" t="s">
        <v>19</v>
      </c>
      <c r="P2038" t="str">
        <f>IF(VLOOKUP(A2038,'national-winners'!$A$2:$B$13,2,0)=H2038,"W","L")</f>
        <v>L</v>
      </c>
      <c r="Q2038">
        <f>MATCH(C2038,'state-winning-votes'!A:A,0)</f>
        <v>51</v>
      </c>
      <c r="R2038">
        <f>MATCH(A2038,'state-winning-votes'!$A$2:$L$2,0)</f>
        <v>7</v>
      </c>
      <c r="S2038" cm="1">
        <f t="array" ref="S2038">INDEX('state-winning-votes'!$A$1:$L$53,$Q2038,$R2038)</f>
        <v>1071971</v>
      </c>
      <c r="T2038">
        <f>INDEX('state-winning-votes'!$A$1:$L$53,MATCH($C2038,'state-winning-votes'!$A:$A,0),MATCH($A2038,'state-winning-votes'!$A$2:$L$2,0))</f>
        <v>1071971</v>
      </c>
      <c r="U2038" t="str">
        <f t="shared" si="94"/>
        <v>Clinton, Bill</v>
      </c>
      <c r="V2038" t="str">
        <f>_xlfn.XLOOKUP(INDEX('state-winning-votes'!$A$1:$L$53,MATCH($C2038,'state-winning-votes'!$A:$A,0),MATCH($A2038,'state-winning-votes'!$A$2:$L$2,0)),$L:$L,$H:$H)</f>
        <v>Clinton, Bill</v>
      </c>
      <c r="W2038" t="str">
        <f>VLOOKUP(A2038,'national-winners'!$A$2:$B$13,2,0)</f>
        <v>Clinton, Bill</v>
      </c>
      <c r="X2038" t="str">
        <f t="shared" si="95"/>
        <v xml:space="preserve"> Bill Clinton (W)</v>
      </c>
    </row>
    <row r="2039" spans="1:24" x14ac:dyDescent="0.25">
      <c r="A2039">
        <v>1996</v>
      </c>
      <c r="B2039" t="s">
        <v>158</v>
      </c>
      <c r="C2039" t="s">
        <v>159</v>
      </c>
      <c r="D2039">
        <v>56</v>
      </c>
      <c r="E2039">
        <v>83</v>
      </c>
      <c r="F2039">
        <v>68</v>
      </c>
      <c r="G2039" t="s">
        <v>16</v>
      </c>
      <c r="H2039" t="s">
        <v>270</v>
      </c>
      <c r="I2039" t="str">
        <f t="shared" si="93"/>
        <v>Dole, Robert(L)</v>
      </c>
      <c r="J2039" t="s">
        <v>21</v>
      </c>
      <c r="K2039" t="b">
        <v>0</v>
      </c>
      <c r="L2039">
        <v>105388</v>
      </c>
      <c r="M2039">
        <v>211571</v>
      </c>
      <c r="N2039">
        <v>20171015</v>
      </c>
      <c r="O2039" t="s">
        <v>19</v>
      </c>
      <c r="P2039" t="str">
        <f>IF(VLOOKUP(A2039,'national-winners'!$A$2:$B$13,2,0)=H2039,"W","L")</f>
        <v>L</v>
      </c>
      <c r="Q2039">
        <f>MATCH(C2039,'state-winning-votes'!A:A,0)</f>
        <v>53</v>
      </c>
      <c r="R2039">
        <f>MATCH(A2039,'state-winning-votes'!$A$2:$L$2,0)</f>
        <v>7</v>
      </c>
      <c r="S2039" cm="1">
        <f t="array" ref="S2039">INDEX('state-winning-votes'!$A$1:$L$53,$Q2039,$R2039)</f>
        <v>105388</v>
      </c>
      <c r="T2039">
        <f>INDEX('state-winning-votes'!$A$1:$L$53,MATCH($C2039,'state-winning-votes'!$A:$A,0),MATCH($A2039,'state-winning-votes'!$A$2:$L$2,0))</f>
        <v>105388</v>
      </c>
      <c r="U2039" t="str">
        <f t="shared" si="94"/>
        <v>Dole, Robert</v>
      </c>
      <c r="V2039" t="str">
        <f>_xlfn.XLOOKUP(INDEX('state-winning-votes'!$A$1:$L$53,MATCH($C2039,'state-winning-votes'!$A:$A,0),MATCH($A2039,'state-winning-votes'!$A$2:$L$2,0)),$L:$L,$H:$H)</f>
        <v>Dole, Robert</v>
      </c>
      <c r="W2039" t="str">
        <f>VLOOKUP(A2039,'national-winners'!$A$2:$B$13,2,0)</f>
        <v>Clinton, Bill</v>
      </c>
      <c r="X2039" t="str">
        <f t="shared" si="95"/>
        <v xml:space="preserve"> Robert Dole (W)</v>
      </c>
    </row>
    <row r="2040" spans="1:24" x14ac:dyDescent="0.25">
      <c r="A2040">
        <v>1996</v>
      </c>
      <c r="B2040" t="s">
        <v>158</v>
      </c>
      <c r="C2040" t="s">
        <v>159</v>
      </c>
      <c r="D2040">
        <v>56</v>
      </c>
      <c r="E2040">
        <v>83</v>
      </c>
      <c r="F2040">
        <v>68</v>
      </c>
      <c r="G2040" t="s">
        <v>16</v>
      </c>
      <c r="H2040" t="s">
        <v>230</v>
      </c>
      <c r="I2040" t="str">
        <f t="shared" si="93"/>
        <v>Clinton, Bill(W)</v>
      </c>
      <c r="J2040" t="s">
        <v>18</v>
      </c>
      <c r="K2040" t="b">
        <v>0</v>
      </c>
      <c r="L2040">
        <v>77934</v>
      </c>
      <c r="M2040">
        <v>211571</v>
      </c>
      <c r="N2040">
        <v>20171015</v>
      </c>
      <c r="O2040" t="s">
        <v>19</v>
      </c>
      <c r="P2040" t="str">
        <f>IF(VLOOKUP(A2040,'national-winners'!$A$2:$B$13,2,0)=H2040,"W","L")</f>
        <v>W</v>
      </c>
      <c r="Q2040">
        <f>MATCH(C2040,'state-winning-votes'!A:A,0)</f>
        <v>53</v>
      </c>
      <c r="R2040">
        <f>MATCH(A2040,'state-winning-votes'!$A$2:$L$2,0)</f>
        <v>7</v>
      </c>
      <c r="S2040" cm="1">
        <f t="array" ref="S2040">INDEX('state-winning-votes'!$A$1:$L$53,$Q2040,$R2040)</f>
        <v>105388</v>
      </c>
      <c r="T2040">
        <f>INDEX('state-winning-votes'!$A$1:$L$53,MATCH($C2040,'state-winning-votes'!$A:$A,0),MATCH($A2040,'state-winning-votes'!$A$2:$L$2,0))</f>
        <v>105388</v>
      </c>
      <c r="U2040" t="str">
        <f t="shared" si="94"/>
        <v>Dole, Robert</v>
      </c>
      <c r="V2040" t="str">
        <f>_xlfn.XLOOKUP(INDEX('state-winning-votes'!$A$1:$L$53,MATCH($C2040,'state-winning-votes'!$A:$A,0),MATCH($A2040,'state-winning-votes'!$A$2:$L$2,0)),$L:$L,$H:$H)</f>
        <v>Dole, Robert</v>
      </c>
      <c r="W2040" t="str">
        <f>VLOOKUP(A2040,'national-winners'!$A$2:$B$13,2,0)</f>
        <v>Clinton, Bill</v>
      </c>
      <c r="X2040" t="str">
        <f t="shared" si="95"/>
        <v xml:space="preserve"> Robert Dole (W)</v>
      </c>
    </row>
    <row r="2041" spans="1:24" x14ac:dyDescent="0.25">
      <c r="A2041">
        <v>1996</v>
      </c>
      <c r="B2041" t="s">
        <v>158</v>
      </c>
      <c r="C2041" t="s">
        <v>159</v>
      </c>
      <c r="D2041">
        <v>56</v>
      </c>
      <c r="E2041">
        <v>83</v>
      </c>
      <c r="F2041">
        <v>68</v>
      </c>
      <c r="G2041" t="s">
        <v>16</v>
      </c>
      <c r="H2041" t="s">
        <v>231</v>
      </c>
      <c r="I2041" t="str">
        <f t="shared" si="93"/>
        <v>Perot, Ross(L)</v>
      </c>
      <c r="J2041" t="s">
        <v>35</v>
      </c>
      <c r="K2041" t="b">
        <v>0</v>
      </c>
      <c r="L2041">
        <v>25928</v>
      </c>
      <c r="M2041">
        <v>211571</v>
      </c>
      <c r="N2041">
        <v>20171015</v>
      </c>
      <c r="O2041" t="s">
        <v>19</v>
      </c>
      <c r="P2041" t="str">
        <f>IF(VLOOKUP(A2041,'national-winners'!$A$2:$B$13,2,0)=H2041,"W","L")</f>
        <v>L</v>
      </c>
      <c r="Q2041">
        <f>MATCH(C2041,'state-winning-votes'!A:A,0)</f>
        <v>53</v>
      </c>
      <c r="R2041">
        <f>MATCH(A2041,'state-winning-votes'!$A$2:$L$2,0)</f>
        <v>7</v>
      </c>
      <c r="S2041" cm="1">
        <f t="array" ref="S2041">INDEX('state-winning-votes'!$A$1:$L$53,$Q2041,$R2041)</f>
        <v>105388</v>
      </c>
      <c r="T2041">
        <f>INDEX('state-winning-votes'!$A$1:$L$53,MATCH($C2041,'state-winning-votes'!$A:$A,0),MATCH($A2041,'state-winning-votes'!$A$2:$L$2,0))</f>
        <v>105388</v>
      </c>
      <c r="U2041" t="str">
        <f t="shared" si="94"/>
        <v>Dole, Robert</v>
      </c>
      <c r="V2041" t="str">
        <f>_xlfn.XLOOKUP(INDEX('state-winning-votes'!$A$1:$L$53,MATCH($C2041,'state-winning-votes'!$A:$A,0),MATCH($A2041,'state-winning-votes'!$A$2:$L$2,0)),$L:$L,$H:$H)</f>
        <v>Dole, Robert</v>
      </c>
      <c r="W2041" t="str">
        <f>VLOOKUP(A2041,'national-winners'!$A$2:$B$13,2,0)</f>
        <v>Clinton, Bill</v>
      </c>
      <c r="X2041" t="str">
        <f t="shared" si="95"/>
        <v xml:space="preserve"> Robert Dole (W)</v>
      </c>
    </row>
    <row r="2042" spans="1:24" x14ac:dyDescent="0.25">
      <c r="A2042">
        <v>1996</v>
      </c>
      <c r="B2042" t="s">
        <v>158</v>
      </c>
      <c r="C2042" t="s">
        <v>159</v>
      </c>
      <c r="D2042">
        <v>56</v>
      </c>
      <c r="E2042">
        <v>83</v>
      </c>
      <c r="F2042">
        <v>68</v>
      </c>
      <c r="G2042" t="s">
        <v>16</v>
      </c>
      <c r="H2042" t="s">
        <v>271</v>
      </c>
      <c r="I2042" t="str">
        <f t="shared" si="93"/>
        <v>Browne, Harry(L)</v>
      </c>
      <c r="J2042" t="s">
        <v>29</v>
      </c>
      <c r="K2042" t="b">
        <v>0</v>
      </c>
      <c r="L2042">
        <v>1739</v>
      </c>
      <c r="M2042">
        <v>211571</v>
      </c>
      <c r="N2042">
        <v>20171015</v>
      </c>
      <c r="O2042" t="s">
        <v>19</v>
      </c>
      <c r="P2042" t="str">
        <f>IF(VLOOKUP(A2042,'national-winners'!$A$2:$B$13,2,0)=H2042,"W","L")</f>
        <v>L</v>
      </c>
      <c r="Q2042">
        <f>MATCH(C2042,'state-winning-votes'!A:A,0)</f>
        <v>53</v>
      </c>
      <c r="R2042">
        <f>MATCH(A2042,'state-winning-votes'!$A$2:$L$2,0)</f>
        <v>7</v>
      </c>
      <c r="S2042" cm="1">
        <f t="array" ref="S2042">INDEX('state-winning-votes'!$A$1:$L$53,$Q2042,$R2042)</f>
        <v>105388</v>
      </c>
      <c r="T2042">
        <f>INDEX('state-winning-votes'!$A$1:$L$53,MATCH($C2042,'state-winning-votes'!$A:$A,0),MATCH($A2042,'state-winning-votes'!$A$2:$L$2,0))</f>
        <v>105388</v>
      </c>
      <c r="U2042" t="str">
        <f t="shared" si="94"/>
        <v>Dole, Robert</v>
      </c>
      <c r="V2042" t="str">
        <f>_xlfn.XLOOKUP(INDEX('state-winning-votes'!$A$1:$L$53,MATCH($C2042,'state-winning-votes'!$A:$A,0),MATCH($A2042,'state-winning-votes'!$A$2:$L$2,0)),$L:$L,$H:$H)</f>
        <v>Dole, Robert</v>
      </c>
      <c r="W2042" t="str">
        <f>VLOOKUP(A2042,'national-winners'!$A$2:$B$13,2,0)</f>
        <v>Clinton, Bill</v>
      </c>
      <c r="X2042" t="str">
        <f t="shared" si="95"/>
        <v xml:space="preserve"> Robert Dole (W)</v>
      </c>
    </row>
    <row r="2043" spans="1:24" x14ac:dyDescent="0.25">
      <c r="A2043">
        <v>1996</v>
      </c>
      <c r="B2043" t="s">
        <v>158</v>
      </c>
      <c r="C2043" t="s">
        <v>159</v>
      </c>
      <c r="D2043">
        <v>56</v>
      </c>
      <c r="E2043">
        <v>83</v>
      </c>
      <c r="F2043">
        <v>68</v>
      </c>
      <c r="G2043" t="s">
        <v>16</v>
      </c>
      <c r="H2043" t="s">
        <v>236</v>
      </c>
      <c r="I2043" t="str">
        <f t="shared" si="93"/>
        <v>Hagelin, John(L)</v>
      </c>
      <c r="J2043" t="s">
        <v>237</v>
      </c>
      <c r="K2043" t="b">
        <v>0</v>
      </c>
      <c r="L2043">
        <v>582</v>
      </c>
      <c r="M2043">
        <v>211571</v>
      </c>
      <c r="N2043">
        <v>20171015</v>
      </c>
      <c r="O2043" t="s">
        <v>19</v>
      </c>
      <c r="P2043" t="str">
        <f>IF(VLOOKUP(A2043,'national-winners'!$A$2:$B$13,2,0)=H2043,"W","L")</f>
        <v>L</v>
      </c>
      <c r="Q2043">
        <f>MATCH(C2043,'state-winning-votes'!A:A,0)</f>
        <v>53</v>
      </c>
      <c r="R2043">
        <f>MATCH(A2043,'state-winning-votes'!$A$2:$L$2,0)</f>
        <v>7</v>
      </c>
      <c r="S2043" cm="1">
        <f t="array" ref="S2043">INDEX('state-winning-votes'!$A$1:$L$53,$Q2043,$R2043)</f>
        <v>105388</v>
      </c>
      <c r="T2043">
        <f>INDEX('state-winning-votes'!$A$1:$L$53,MATCH($C2043,'state-winning-votes'!$A:$A,0),MATCH($A2043,'state-winning-votes'!$A$2:$L$2,0))</f>
        <v>105388</v>
      </c>
      <c r="U2043" t="str">
        <f t="shared" si="94"/>
        <v>Dole, Robert</v>
      </c>
      <c r="V2043" t="str">
        <f>_xlfn.XLOOKUP(INDEX('state-winning-votes'!$A$1:$L$53,MATCH($C2043,'state-winning-votes'!$A:$A,0),MATCH($A2043,'state-winning-votes'!$A$2:$L$2,0)),$L:$L,$H:$H)</f>
        <v>Dole, Robert</v>
      </c>
      <c r="W2043" t="str">
        <f>VLOOKUP(A2043,'national-winners'!$A$2:$B$13,2,0)</f>
        <v>Clinton, Bill</v>
      </c>
      <c r="X2043" t="str">
        <f t="shared" si="95"/>
        <v xml:space="preserve"> Robert Dole (W)</v>
      </c>
    </row>
    <row r="2044" spans="1:24" x14ac:dyDescent="0.25">
      <c r="A2044">
        <v>2000</v>
      </c>
      <c r="B2044" t="s">
        <v>14</v>
      </c>
      <c r="C2044" t="s">
        <v>15</v>
      </c>
      <c r="D2044">
        <v>1</v>
      </c>
      <c r="E2044">
        <v>63</v>
      </c>
      <c r="F2044">
        <v>41</v>
      </c>
      <c r="G2044" t="s">
        <v>16</v>
      </c>
      <c r="H2044" t="s">
        <v>297</v>
      </c>
      <c r="I2044" t="str">
        <f t="shared" si="93"/>
        <v>Bush, George W.(W)</v>
      </c>
      <c r="J2044" t="s">
        <v>21</v>
      </c>
      <c r="K2044" t="b">
        <v>0</v>
      </c>
      <c r="L2044">
        <v>941173</v>
      </c>
      <c r="M2044">
        <v>1666272</v>
      </c>
      <c r="N2044">
        <v>20171015</v>
      </c>
      <c r="O2044" t="s">
        <v>19</v>
      </c>
      <c r="P2044" t="str">
        <f>IF(VLOOKUP(A2044,'national-winners'!$A$2:$B$13,2,0)=H2044,"W","L")</f>
        <v>W</v>
      </c>
      <c r="Q2044">
        <f>MATCH(C2044,'state-winning-votes'!A:A,0)</f>
        <v>4</v>
      </c>
      <c r="R2044">
        <f>MATCH(A2044,'state-winning-votes'!$A$2:$L$2,0)</f>
        <v>8</v>
      </c>
      <c r="S2044" cm="1">
        <f t="array" ref="S2044">INDEX('state-winning-votes'!$A$1:$L$53,$Q2044,$R2044)</f>
        <v>941173</v>
      </c>
      <c r="T2044">
        <f>INDEX('state-winning-votes'!$A$1:$L$53,MATCH($C2044,'state-winning-votes'!$A:$A,0),MATCH($A2044,'state-winning-votes'!$A$2:$L$2,0))</f>
        <v>941173</v>
      </c>
      <c r="U2044" t="str">
        <f t="shared" si="94"/>
        <v>Bush, George W.</v>
      </c>
      <c r="V2044" t="str">
        <f>_xlfn.XLOOKUP(INDEX('state-winning-votes'!$A$1:$L$53,MATCH($C2044,'state-winning-votes'!$A:$A,0),MATCH($A2044,'state-winning-votes'!$A$2:$L$2,0)),$L:$L,$H:$H)</f>
        <v>Bush, George W.</v>
      </c>
      <c r="W2044" t="str">
        <f>VLOOKUP(A2044,'national-winners'!$A$2:$B$13,2,0)</f>
        <v>Bush, George W.</v>
      </c>
      <c r="X2044" t="str">
        <f t="shared" si="95"/>
        <v xml:space="preserve"> George W. Bush (W)</v>
      </c>
    </row>
    <row r="2045" spans="1:24" x14ac:dyDescent="0.25">
      <c r="A2045">
        <v>2000</v>
      </c>
      <c r="B2045" t="s">
        <v>14</v>
      </c>
      <c r="C2045" t="s">
        <v>15</v>
      </c>
      <c r="D2045">
        <v>1</v>
      </c>
      <c r="E2045">
        <v>63</v>
      </c>
      <c r="F2045">
        <v>41</v>
      </c>
      <c r="G2045" t="s">
        <v>16</v>
      </c>
      <c r="H2045" t="s">
        <v>298</v>
      </c>
      <c r="I2045" t="str">
        <f t="shared" si="93"/>
        <v>Gore, Al(L)</v>
      </c>
      <c r="J2045" t="s">
        <v>18</v>
      </c>
      <c r="K2045" t="b">
        <v>0</v>
      </c>
      <c r="L2045">
        <v>692611</v>
      </c>
      <c r="M2045">
        <v>1666272</v>
      </c>
      <c r="N2045">
        <v>20171015</v>
      </c>
      <c r="O2045" t="s">
        <v>19</v>
      </c>
      <c r="P2045" t="str">
        <f>IF(VLOOKUP(A2045,'national-winners'!$A$2:$B$13,2,0)=H2045,"W","L")</f>
        <v>L</v>
      </c>
      <c r="Q2045">
        <f>MATCH(C2045,'state-winning-votes'!A:A,0)</f>
        <v>4</v>
      </c>
      <c r="R2045">
        <f>MATCH(A2045,'state-winning-votes'!$A$2:$L$2,0)</f>
        <v>8</v>
      </c>
      <c r="S2045" cm="1">
        <f t="array" ref="S2045">INDEX('state-winning-votes'!$A$1:$L$53,$Q2045,$R2045)</f>
        <v>941173</v>
      </c>
      <c r="T2045">
        <f>INDEX('state-winning-votes'!$A$1:$L$53,MATCH($C2045,'state-winning-votes'!$A:$A,0),MATCH($A2045,'state-winning-votes'!$A$2:$L$2,0))</f>
        <v>941173</v>
      </c>
      <c r="U2045" t="str">
        <f t="shared" si="94"/>
        <v>Bush, George W.</v>
      </c>
      <c r="V2045" t="str">
        <f>_xlfn.XLOOKUP(INDEX('state-winning-votes'!$A$1:$L$53,MATCH($C2045,'state-winning-votes'!$A:$A,0),MATCH($A2045,'state-winning-votes'!$A$2:$L$2,0)),$L:$L,$H:$H)</f>
        <v>Bush, George W.</v>
      </c>
      <c r="W2045" t="str">
        <f>VLOOKUP(A2045,'national-winners'!$A$2:$B$13,2,0)</f>
        <v>Bush, George W.</v>
      </c>
      <c r="X2045" t="str">
        <f t="shared" si="95"/>
        <v xml:space="preserve"> George W. Bush (W)</v>
      </c>
    </row>
    <row r="2046" spans="1:24" x14ac:dyDescent="0.25">
      <c r="A2046">
        <v>2000</v>
      </c>
      <c r="B2046" t="s">
        <v>14</v>
      </c>
      <c r="C2046" t="s">
        <v>15</v>
      </c>
      <c r="D2046">
        <v>1</v>
      </c>
      <c r="E2046">
        <v>63</v>
      </c>
      <c r="F2046">
        <v>41</v>
      </c>
      <c r="G2046" t="s">
        <v>16</v>
      </c>
      <c r="I2046" t="str">
        <f t="shared" si="93"/>
        <v>(L)</v>
      </c>
      <c r="J2046" t="s">
        <v>35</v>
      </c>
      <c r="K2046" t="b">
        <v>0</v>
      </c>
      <c r="L2046">
        <v>25896</v>
      </c>
      <c r="M2046">
        <v>1666272</v>
      </c>
      <c r="N2046">
        <v>20171015</v>
      </c>
      <c r="O2046" t="s">
        <v>19</v>
      </c>
      <c r="P2046" t="str">
        <f>IF(VLOOKUP(A2046,'national-winners'!$A$2:$B$13,2,0)=H2046,"W","L")</f>
        <v>L</v>
      </c>
      <c r="Q2046">
        <f>MATCH(C2046,'state-winning-votes'!A:A,0)</f>
        <v>4</v>
      </c>
      <c r="R2046">
        <f>MATCH(A2046,'state-winning-votes'!$A$2:$L$2,0)</f>
        <v>8</v>
      </c>
      <c r="S2046" cm="1">
        <f t="array" ref="S2046">INDEX('state-winning-votes'!$A$1:$L$53,$Q2046,$R2046)</f>
        <v>941173</v>
      </c>
      <c r="T2046">
        <f>INDEX('state-winning-votes'!$A$1:$L$53,MATCH($C2046,'state-winning-votes'!$A:$A,0),MATCH($A2046,'state-winning-votes'!$A$2:$L$2,0))</f>
        <v>941173</v>
      </c>
      <c r="U2046" t="str">
        <f t="shared" si="94"/>
        <v>Bush, George W.</v>
      </c>
      <c r="V2046" t="str">
        <f>_xlfn.XLOOKUP(INDEX('state-winning-votes'!$A$1:$L$53,MATCH($C2046,'state-winning-votes'!$A:$A,0),MATCH($A2046,'state-winning-votes'!$A$2:$L$2,0)),$L:$L,$H:$H)</f>
        <v>Bush, George W.</v>
      </c>
      <c r="W2046" t="str">
        <f>VLOOKUP(A2046,'national-winners'!$A$2:$B$13,2,0)</f>
        <v>Bush, George W.</v>
      </c>
      <c r="X2046" t="str">
        <f t="shared" si="95"/>
        <v xml:space="preserve"> George W. Bush (W)</v>
      </c>
    </row>
    <row r="2047" spans="1:24" x14ac:dyDescent="0.25">
      <c r="A2047">
        <v>2000</v>
      </c>
      <c r="B2047" t="s">
        <v>14</v>
      </c>
      <c r="C2047" t="s">
        <v>15</v>
      </c>
      <c r="D2047">
        <v>1</v>
      </c>
      <c r="E2047">
        <v>63</v>
      </c>
      <c r="F2047">
        <v>41</v>
      </c>
      <c r="G2047" t="s">
        <v>16</v>
      </c>
      <c r="H2047" t="s">
        <v>271</v>
      </c>
      <c r="I2047" t="str">
        <f t="shared" si="93"/>
        <v>Browne, Harry(L)</v>
      </c>
      <c r="J2047" t="s">
        <v>29</v>
      </c>
      <c r="K2047" t="b">
        <v>0</v>
      </c>
      <c r="L2047">
        <v>5893</v>
      </c>
      <c r="M2047">
        <v>1666272</v>
      </c>
      <c r="N2047">
        <v>20171015</v>
      </c>
      <c r="O2047" t="s">
        <v>19</v>
      </c>
      <c r="P2047" t="str">
        <f>IF(VLOOKUP(A2047,'national-winners'!$A$2:$B$13,2,0)=H2047,"W","L")</f>
        <v>L</v>
      </c>
      <c r="Q2047">
        <f>MATCH(C2047,'state-winning-votes'!A:A,0)</f>
        <v>4</v>
      </c>
      <c r="R2047">
        <f>MATCH(A2047,'state-winning-votes'!$A$2:$L$2,0)</f>
        <v>8</v>
      </c>
      <c r="S2047" cm="1">
        <f t="array" ref="S2047">INDEX('state-winning-votes'!$A$1:$L$53,$Q2047,$R2047)</f>
        <v>941173</v>
      </c>
      <c r="T2047">
        <f>INDEX('state-winning-votes'!$A$1:$L$53,MATCH($C2047,'state-winning-votes'!$A:$A,0),MATCH($A2047,'state-winning-votes'!$A$2:$L$2,0))</f>
        <v>941173</v>
      </c>
      <c r="U2047" t="str">
        <f t="shared" si="94"/>
        <v>Bush, George W.</v>
      </c>
      <c r="V2047" t="str">
        <f>_xlfn.XLOOKUP(INDEX('state-winning-votes'!$A$1:$L$53,MATCH($C2047,'state-winning-votes'!$A:$A,0),MATCH($A2047,'state-winning-votes'!$A$2:$L$2,0)),$L:$L,$H:$H)</f>
        <v>Bush, George W.</v>
      </c>
      <c r="W2047" t="str">
        <f>VLOOKUP(A2047,'national-winners'!$A$2:$B$13,2,0)</f>
        <v>Bush, George W.</v>
      </c>
      <c r="X2047" t="str">
        <f t="shared" si="95"/>
        <v xml:space="preserve"> George W. Bush (W)</v>
      </c>
    </row>
    <row r="2048" spans="1:24" x14ac:dyDescent="0.25">
      <c r="A2048">
        <v>2000</v>
      </c>
      <c r="B2048" t="s">
        <v>14</v>
      </c>
      <c r="C2048" t="s">
        <v>15</v>
      </c>
      <c r="D2048">
        <v>1</v>
      </c>
      <c r="E2048">
        <v>63</v>
      </c>
      <c r="F2048">
        <v>41</v>
      </c>
      <c r="G2048" t="s">
        <v>16</v>
      </c>
      <c r="I2048" t="str">
        <f t="shared" si="93"/>
        <v>(L)</v>
      </c>
      <c r="K2048" t="b">
        <v>1</v>
      </c>
      <c r="L2048">
        <v>699</v>
      </c>
      <c r="M2048">
        <v>1666272</v>
      </c>
      <c r="N2048">
        <v>20171015</v>
      </c>
      <c r="O2048" t="s">
        <v>19</v>
      </c>
      <c r="P2048" t="str">
        <f>IF(VLOOKUP(A2048,'national-winners'!$A$2:$B$13,2,0)=H2048,"W","L")</f>
        <v>L</v>
      </c>
      <c r="Q2048">
        <f>MATCH(C2048,'state-winning-votes'!A:A,0)</f>
        <v>4</v>
      </c>
      <c r="R2048">
        <f>MATCH(A2048,'state-winning-votes'!$A$2:$L$2,0)</f>
        <v>8</v>
      </c>
      <c r="S2048" cm="1">
        <f t="array" ref="S2048">INDEX('state-winning-votes'!$A$1:$L$53,$Q2048,$R2048)</f>
        <v>941173</v>
      </c>
      <c r="T2048">
        <f>INDEX('state-winning-votes'!$A$1:$L$53,MATCH($C2048,'state-winning-votes'!$A:$A,0),MATCH($A2048,'state-winning-votes'!$A$2:$L$2,0))</f>
        <v>941173</v>
      </c>
      <c r="U2048" t="str">
        <f t="shared" si="94"/>
        <v>Bush, George W.</v>
      </c>
      <c r="V2048" t="str">
        <f>_xlfn.XLOOKUP(INDEX('state-winning-votes'!$A$1:$L$53,MATCH($C2048,'state-winning-votes'!$A:$A,0),MATCH($A2048,'state-winning-votes'!$A$2:$L$2,0)),$L:$L,$H:$H)</f>
        <v>Bush, George W.</v>
      </c>
      <c r="W2048" t="str">
        <f>VLOOKUP(A2048,'national-winners'!$A$2:$B$13,2,0)</f>
        <v>Bush, George W.</v>
      </c>
      <c r="X2048" t="str">
        <f t="shared" si="95"/>
        <v xml:space="preserve"> George W. Bush (W)</v>
      </c>
    </row>
    <row r="2049" spans="1:24" x14ac:dyDescent="0.25">
      <c r="A2049">
        <v>2000</v>
      </c>
      <c r="B2049" t="s">
        <v>30</v>
      </c>
      <c r="C2049" t="s">
        <v>31</v>
      </c>
      <c r="D2049">
        <v>2</v>
      </c>
      <c r="E2049">
        <v>94</v>
      </c>
      <c r="F2049">
        <v>81</v>
      </c>
      <c r="G2049" t="s">
        <v>16</v>
      </c>
      <c r="H2049" t="s">
        <v>297</v>
      </c>
      <c r="I2049" t="str">
        <f t="shared" si="93"/>
        <v>Bush, George W.(W)</v>
      </c>
      <c r="J2049" t="s">
        <v>21</v>
      </c>
      <c r="K2049" t="b">
        <v>0</v>
      </c>
      <c r="L2049">
        <v>167398</v>
      </c>
      <c r="M2049">
        <v>285560</v>
      </c>
      <c r="N2049">
        <v>20171015</v>
      </c>
      <c r="O2049" t="s">
        <v>19</v>
      </c>
      <c r="P2049" t="str">
        <f>IF(VLOOKUP(A2049,'national-winners'!$A$2:$B$13,2,0)=H2049,"W","L")</f>
        <v>W</v>
      </c>
      <c r="Q2049">
        <f>MATCH(C2049,'state-winning-votes'!A:A,0)</f>
        <v>3</v>
      </c>
      <c r="R2049">
        <f>MATCH(A2049,'state-winning-votes'!$A$2:$L$2,0)</f>
        <v>8</v>
      </c>
      <c r="S2049" cm="1">
        <f t="array" ref="S2049">INDEX('state-winning-votes'!$A$1:$L$53,$Q2049,$R2049)</f>
        <v>167398</v>
      </c>
      <c r="T2049">
        <f>INDEX('state-winning-votes'!$A$1:$L$53,MATCH($C2049,'state-winning-votes'!$A:$A,0),MATCH($A2049,'state-winning-votes'!$A$2:$L$2,0))</f>
        <v>167398</v>
      </c>
      <c r="U2049" t="str">
        <f t="shared" si="94"/>
        <v>Bush, George W.</v>
      </c>
      <c r="V2049" t="str">
        <f>_xlfn.XLOOKUP(INDEX('state-winning-votes'!$A$1:$L$53,MATCH($C2049,'state-winning-votes'!$A:$A,0),MATCH($A2049,'state-winning-votes'!$A$2:$L$2,0)),$L:$L,$H:$H)</f>
        <v>Bush, George W.</v>
      </c>
      <c r="W2049" t="str">
        <f>VLOOKUP(A2049,'national-winners'!$A$2:$B$13,2,0)</f>
        <v>Bush, George W.</v>
      </c>
      <c r="X2049" t="str">
        <f t="shared" si="95"/>
        <v xml:space="preserve"> George W. Bush (W)</v>
      </c>
    </row>
    <row r="2050" spans="1:24" x14ac:dyDescent="0.25">
      <c r="A2050">
        <v>2000</v>
      </c>
      <c r="B2050" t="s">
        <v>30</v>
      </c>
      <c r="C2050" t="s">
        <v>31</v>
      </c>
      <c r="D2050">
        <v>2</v>
      </c>
      <c r="E2050">
        <v>94</v>
      </c>
      <c r="F2050">
        <v>81</v>
      </c>
      <c r="G2050" t="s">
        <v>16</v>
      </c>
      <c r="H2050" t="s">
        <v>298</v>
      </c>
      <c r="I2050" t="str">
        <f t="shared" si="93"/>
        <v>Gore, Al(L)</v>
      </c>
      <c r="J2050" t="s">
        <v>18</v>
      </c>
      <c r="K2050" t="b">
        <v>0</v>
      </c>
      <c r="L2050">
        <v>79004</v>
      </c>
      <c r="M2050">
        <v>285560</v>
      </c>
      <c r="N2050">
        <v>20171015</v>
      </c>
      <c r="O2050" t="s">
        <v>19</v>
      </c>
      <c r="P2050" t="str">
        <f>IF(VLOOKUP(A2050,'national-winners'!$A$2:$B$13,2,0)=H2050,"W","L")</f>
        <v>L</v>
      </c>
      <c r="Q2050">
        <f>MATCH(C2050,'state-winning-votes'!A:A,0)</f>
        <v>3</v>
      </c>
      <c r="R2050">
        <f>MATCH(A2050,'state-winning-votes'!$A$2:$L$2,0)</f>
        <v>8</v>
      </c>
      <c r="S2050" cm="1">
        <f t="array" ref="S2050">INDEX('state-winning-votes'!$A$1:$L$53,$Q2050,$R2050)</f>
        <v>167398</v>
      </c>
      <c r="T2050">
        <f>INDEX('state-winning-votes'!$A$1:$L$53,MATCH($C2050,'state-winning-votes'!$A:$A,0),MATCH($A2050,'state-winning-votes'!$A$2:$L$2,0))</f>
        <v>167398</v>
      </c>
      <c r="U2050" t="str">
        <f t="shared" si="94"/>
        <v>Bush, George W.</v>
      </c>
      <c r="V2050" t="str">
        <f>_xlfn.XLOOKUP(INDEX('state-winning-votes'!$A$1:$L$53,MATCH($C2050,'state-winning-votes'!$A:$A,0),MATCH($A2050,'state-winning-votes'!$A$2:$L$2,0)),$L:$L,$H:$H)</f>
        <v>Bush, George W.</v>
      </c>
      <c r="W2050" t="str">
        <f>VLOOKUP(A2050,'national-winners'!$A$2:$B$13,2,0)</f>
        <v>Bush, George W.</v>
      </c>
      <c r="X2050" t="str">
        <f t="shared" si="95"/>
        <v xml:space="preserve"> George W. Bush (W)</v>
      </c>
    </row>
    <row r="2051" spans="1:24" x14ac:dyDescent="0.25">
      <c r="A2051">
        <v>2000</v>
      </c>
      <c r="B2051" t="s">
        <v>30</v>
      </c>
      <c r="C2051" t="s">
        <v>31</v>
      </c>
      <c r="D2051">
        <v>2</v>
      </c>
      <c r="E2051">
        <v>94</v>
      </c>
      <c r="F2051">
        <v>81</v>
      </c>
      <c r="G2051" t="s">
        <v>16</v>
      </c>
      <c r="H2051" t="s">
        <v>273</v>
      </c>
      <c r="I2051" t="str">
        <f t="shared" ref="I2051:I2114" si="96">H2051&amp;"("&amp;P2051&amp;")"</f>
        <v>Nader, Ralph(L)</v>
      </c>
      <c r="J2051" t="s">
        <v>274</v>
      </c>
      <c r="K2051" t="b">
        <v>0</v>
      </c>
      <c r="L2051">
        <v>28747</v>
      </c>
      <c r="M2051">
        <v>285560</v>
      </c>
      <c r="N2051">
        <v>20171015</v>
      </c>
      <c r="O2051" t="s">
        <v>19</v>
      </c>
      <c r="P2051" t="str">
        <f>IF(VLOOKUP(A2051,'national-winners'!$A$2:$B$13,2,0)=H2051,"W","L")</f>
        <v>L</v>
      </c>
      <c r="Q2051">
        <f>MATCH(C2051,'state-winning-votes'!A:A,0)</f>
        <v>3</v>
      </c>
      <c r="R2051">
        <f>MATCH(A2051,'state-winning-votes'!$A$2:$L$2,0)</f>
        <v>8</v>
      </c>
      <c r="S2051" cm="1">
        <f t="array" ref="S2051">INDEX('state-winning-votes'!$A$1:$L$53,$Q2051,$R2051)</f>
        <v>167398</v>
      </c>
      <c r="T2051">
        <f>INDEX('state-winning-votes'!$A$1:$L$53,MATCH($C2051,'state-winning-votes'!$A:$A,0),MATCH($A2051,'state-winning-votes'!$A$2:$L$2,0))</f>
        <v>167398</v>
      </c>
      <c r="U2051" t="str">
        <f t="shared" ref="U2051:U2114" si="97">_xlfn.XLOOKUP(T2051,L:L,H:H)</f>
        <v>Bush, George W.</v>
      </c>
      <c r="V2051" t="str">
        <f>_xlfn.XLOOKUP(INDEX('state-winning-votes'!$A$1:$L$53,MATCH($C2051,'state-winning-votes'!$A:$A,0),MATCH($A2051,'state-winning-votes'!$A$2:$L$2,0)),$L:$L,$H:$H)</f>
        <v>Bush, George W.</v>
      </c>
      <c r="W2051" t="str">
        <f>VLOOKUP(A2051,'national-winners'!$A$2:$B$13,2,0)</f>
        <v>Bush, George W.</v>
      </c>
      <c r="X2051" t="str">
        <f t="shared" ref="X2051:X2114" si="98">IFERROR(RIGHT(V2051,LEN(V2051)-SEARCH(",",V2051))&amp;" "&amp;LEFT(V2051,SEARCH(",",V2051)-1)&amp;" (W)","NULL")</f>
        <v xml:space="preserve"> George W. Bush (W)</v>
      </c>
    </row>
    <row r="2052" spans="1:24" x14ac:dyDescent="0.25">
      <c r="A2052">
        <v>2000</v>
      </c>
      <c r="B2052" t="s">
        <v>30</v>
      </c>
      <c r="C2052" t="s">
        <v>31</v>
      </c>
      <c r="D2052">
        <v>2</v>
      </c>
      <c r="E2052">
        <v>94</v>
      </c>
      <c r="F2052">
        <v>81</v>
      </c>
      <c r="G2052" t="s">
        <v>16</v>
      </c>
      <c r="H2052" t="s">
        <v>299</v>
      </c>
      <c r="I2052" t="str">
        <f t="shared" si="96"/>
        <v>Buchanan, Patrick ""Pat""(L)</v>
      </c>
      <c r="J2052" t="s">
        <v>272</v>
      </c>
      <c r="K2052" t="b">
        <v>0</v>
      </c>
      <c r="L2052">
        <v>5192</v>
      </c>
      <c r="M2052">
        <v>285560</v>
      </c>
      <c r="N2052">
        <v>20171015</v>
      </c>
      <c r="O2052" t="s">
        <v>19</v>
      </c>
      <c r="P2052" t="str">
        <f>IF(VLOOKUP(A2052,'national-winners'!$A$2:$B$13,2,0)=H2052,"W","L")</f>
        <v>L</v>
      </c>
      <c r="Q2052">
        <f>MATCH(C2052,'state-winning-votes'!A:A,0)</f>
        <v>3</v>
      </c>
      <c r="R2052">
        <f>MATCH(A2052,'state-winning-votes'!$A$2:$L$2,0)</f>
        <v>8</v>
      </c>
      <c r="S2052" cm="1">
        <f t="array" ref="S2052">INDEX('state-winning-votes'!$A$1:$L$53,$Q2052,$R2052)</f>
        <v>167398</v>
      </c>
      <c r="T2052">
        <f>INDEX('state-winning-votes'!$A$1:$L$53,MATCH($C2052,'state-winning-votes'!$A:$A,0),MATCH($A2052,'state-winning-votes'!$A$2:$L$2,0))</f>
        <v>167398</v>
      </c>
      <c r="U2052" t="str">
        <f t="shared" si="97"/>
        <v>Bush, George W.</v>
      </c>
      <c r="V2052" t="str">
        <f>_xlfn.XLOOKUP(INDEX('state-winning-votes'!$A$1:$L$53,MATCH($C2052,'state-winning-votes'!$A:$A,0),MATCH($A2052,'state-winning-votes'!$A$2:$L$2,0)),$L:$L,$H:$H)</f>
        <v>Bush, George W.</v>
      </c>
      <c r="W2052" t="str">
        <f>VLOOKUP(A2052,'national-winners'!$A$2:$B$13,2,0)</f>
        <v>Bush, George W.</v>
      </c>
      <c r="X2052" t="str">
        <f t="shared" si="98"/>
        <v xml:space="preserve"> George W. Bush (W)</v>
      </c>
    </row>
    <row r="2053" spans="1:24" x14ac:dyDescent="0.25">
      <c r="A2053">
        <v>2000</v>
      </c>
      <c r="B2053" t="s">
        <v>30</v>
      </c>
      <c r="C2053" t="s">
        <v>31</v>
      </c>
      <c r="D2053">
        <v>2</v>
      </c>
      <c r="E2053">
        <v>94</v>
      </c>
      <c r="F2053">
        <v>81</v>
      </c>
      <c r="G2053" t="s">
        <v>16</v>
      </c>
      <c r="H2053" t="s">
        <v>271</v>
      </c>
      <c r="I2053" t="str">
        <f t="shared" si="96"/>
        <v>Browne, Harry(L)</v>
      </c>
      <c r="J2053" t="s">
        <v>29</v>
      </c>
      <c r="K2053" t="b">
        <v>0</v>
      </c>
      <c r="L2053">
        <v>2636</v>
      </c>
      <c r="M2053">
        <v>285560</v>
      </c>
      <c r="N2053">
        <v>20171015</v>
      </c>
      <c r="O2053" t="s">
        <v>19</v>
      </c>
      <c r="P2053" t="str">
        <f>IF(VLOOKUP(A2053,'national-winners'!$A$2:$B$13,2,0)=H2053,"W","L")</f>
        <v>L</v>
      </c>
      <c r="Q2053">
        <f>MATCH(C2053,'state-winning-votes'!A:A,0)</f>
        <v>3</v>
      </c>
      <c r="R2053">
        <f>MATCH(A2053,'state-winning-votes'!$A$2:$L$2,0)</f>
        <v>8</v>
      </c>
      <c r="S2053" cm="1">
        <f t="array" ref="S2053">INDEX('state-winning-votes'!$A$1:$L$53,$Q2053,$R2053)</f>
        <v>167398</v>
      </c>
      <c r="T2053">
        <f>INDEX('state-winning-votes'!$A$1:$L$53,MATCH($C2053,'state-winning-votes'!$A:$A,0),MATCH($A2053,'state-winning-votes'!$A$2:$L$2,0))</f>
        <v>167398</v>
      </c>
      <c r="U2053" t="str">
        <f t="shared" si="97"/>
        <v>Bush, George W.</v>
      </c>
      <c r="V2053" t="str">
        <f>_xlfn.XLOOKUP(INDEX('state-winning-votes'!$A$1:$L$53,MATCH($C2053,'state-winning-votes'!$A:$A,0),MATCH($A2053,'state-winning-votes'!$A$2:$L$2,0)),$L:$L,$H:$H)</f>
        <v>Bush, George W.</v>
      </c>
      <c r="W2053" t="str">
        <f>VLOOKUP(A2053,'national-winners'!$A$2:$B$13,2,0)</f>
        <v>Bush, George W.</v>
      </c>
      <c r="X2053" t="str">
        <f t="shared" si="98"/>
        <v xml:space="preserve"> George W. Bush (W)</v>
      </c>
    </row>
    <row r="2054" spans="1:24" x14ac:dyDescent="0.25">
      <c r="A2054">
        <v>2000</v>
      </c>
      <c r="B2054" t="s">
        <v>30</v>
      </c>
      <c r="C2054" t="s">
        <v>31</v>
      </c>
      <c r="D2054">
        <v>2</v>
      </c>
      <c r="E2054">
        <v>94</v>
      </c>
      <c r="F2054">
        <v>81</v>
      </c>
      <c r="G2054" t="s">
        <v>16</v>
      </c>
      <c r="I2054" t="str">
        <f t="shared" si="96"/>
        <v>(L)</v>
      </c>
      <c r="K2054" t="b">
        <v>1</v>
      </c>
      <c r="L2054">
        <v>1068</v>
      </c>
      <c r="M2054">
        <v>285560</v>
      </c>
      <c r="N2054">
        <v>20171015</v>
      </c>
      <c r="O2054" t="s">
        <v>19</v>
      </c>
      <c r="P2054" t="str">
        <f>IF(VLOOKUP(A2054,'national-winners'!$A$2:$B$13,2,0)=H2054,"W","L")</f>
        <v>L</v>
      </c>
      <c r="Q2054">
        <f>MATCH(C2054,'state-winning-votes'!A:A,0)</f>
        <v>3</v>
      </c>
      <c r="R2054">
        <f>MATCH(A2054,'state-winning-votes'!$A$2:$L$2,0)</f>
        <v>8</v>
      </c>
      <c r="S2054" cm="1">
        <f t="array" ref="S2054">INDEX('state-winning-votes'!$A$1:$L$53,$Q2054,$R2054)</f>
        <v>167398</v>
      </c>
      <c r="T2054">
        <f>INDEX('state-winning-votes'!$A$1:$L$53,MATCH($C2054,'state-winning-votes'!$A:$A,0),MATCH($A2054,'state-winning-votes'!$A$2:$L$2,0))</f>
        <v>167398</v>
      </c>
      <c r="U2054" t="str">
        <f t="shared" si="97"/>
        <v>Bush, George W.</v>
      </c>
      <c r="V2054" t="str">
        <f>_xlfn.XLOOKUP(INDEX('state-winning-votes'!$A$1:$L$53,MATCH($C2054,'state-winning-votes'!$A:$A,0),MATCH($A2054,'state-winning-votes'!$A$2:$L$2,0)),$L:$L,$H:$H)</f>
        <v>Bush, George W.</v>
      </c>
      <c r="W2054" t="str">
        <f>VLOOKUP(A2054,'national-winners'!$A$2:$B$13,2,0)</f>
        <v>Bush, George W.</v>
      </c>
      <c r="X2054" t="str">
        <f t="shared" si="98"/>
        <v xml:space="preserve"> George W. Bush (W)</v>
      </c>
    </row>
    <row r="2055" spans="1:24" x14ac:dyDescent="0.25">
      <c r="A2055">
        <v>2000</v>
      </c>
      <c r="B2055" t="s">
        <v>30</v>
      </c>
      <c r="C2055" t="s">
        <v>31</v>
      </c>
      <c r="D2055">
        <v>2</v>
      </c>
      <c r="E2055">
        <v>94</v>
      </c>
      <c r="F2055">
        <v>81</v>
      </c>
      <c r="G2055" t="s">
        <v>16</v>
      </c>
      <c r="H2055" t="s">
        <v>236</v>
      </c>
      <c r="I2055" t="str">
        <f t="shared" si="96"/>
        <v>Hagelin, John(L)</v>
      </c>
      <c r="J2055" t="s">
        <v>237</v>
      </c>
      <c r="K2055" t="b">
        <v>0</v>
      </c>
      <c r="L2055">
        <v>919</v>
      </c>
      <c r="M2055">
        <v>285560</v>
      </c>
      <c r="N2055">
        <v>20171015</v>
      </c>
      <c r="O2055" t="s">
        <v>19</v>
      </c>
      <c r="P2055" t="str">
        <f>IF(VLOOKUP(A2055,'national-winners'!$A$2:$B$13,2,0)=H2055,"W","L")</f>
        <v>L</v>
      </c>
      <c r="Q2055">
        <f>MATCH(C2055,'state-winning-votes'!A:A,0)</f>
        <v>3</v>
      </c>
      <c r="R2055">
        <f>MATCH(A2055,'state-winning-votes'!$A$2:$L$2,0)</f>
        <v>8</v>
      </c>
      <c r="S2055" cm="1">
        <f t="array" ref="S2055">INDEX('state-winning-votes'!$A$1:$L$53,$Q2055,$R2055)</f>
        <v>167398</v>
      </c>
      <c r="T2055">
        <f>INDEX('state-winning-votes'!$A$1:$L$53,MATCH($C2055,'state-winning-votes'!$A:$A,0),MATCH($A2055,'state-winning-votes'!$A$2:$L$2,0))</f>
        <v>167398</v>
      </c>
      <c r="U2055" t="str">
        <f t="shared" si="97"/>
        <v>Bush, George W.</v>
      </c>
      <c r="V2055" t="str">
        <f>_xlfn.XLOOKUP(INDEX('state-winning-votes'!$A$1:$L$53,MATCH($C2055,'state-winning-votes'!$A:$A,0),MATCH($A2055,'state-winning-votes'!$A$2:$L$2,0)),$L:$L,$H:$H)</f>
        <v>Bush, George W.</v>
      </c>
      <c r="W2055" t="str">
        <f>VLOOKUP(A2055,'national-winners'!$A$2:$B$13,2,0)</f>
        <v>Bush, George W.</v>
      </c>
      <c r="X2055" t="str">
        <f t="shared" si="98"/>
        <v xml:space="preserve"> George W. Bush (W)</v>
      </c>
    </row>
    <row r="2056" spans="1:24" x14ac:dyDescent="0.25">
      <c r="A2056">
        <v>2000</v>
      </c>
      <c r="B2056" t="s">
        <v>30</v>
      </c>
      <c r="C2056" t="s">
        <v>31</v>
      </c>
      <c r="D2056">
        <v>2</v>
      </c>
      <c r="E2056">
        <v>94</v>
      </c>
      <c r="F2056">
        <v>81</v>
      </c>
      <c r="G2056" t="s">
        <v>16</v>
      </c>
      <c r="H2056" t="s">
        <v>238</v>
      </c>
      <c r="I2056" t="str">
        <f t="shared" si="96"/>
        <v>Phillips, Howard(L)</v>
      </c>
      <c r="J2056" t="s">
        <v>134</v>
      </c>
      <c r="K2056" t="b">
        <v>0</v>
      </c>
      <c r="L2056">
        <v>596</v>
      </c>
      <c r="M2056">
        <v>285560</v>
      </c>
      <c r="N2056">
        <v>20171015</v>
      </c>
      <c r="O2056" t="s">
        <v>19</v>
      </c>
      <c r="P2056" t="str">
        <f>IF(VLOOKUP(A2056,'national-winners'!$A$2:$B$13,2,0)=H2056,"W","L")</f>
        <v>L</v>
      </c>
      <c r="Q2056">
        <f>MATCH(C2056,'state-winning-votes'!A:A,0)</f>
        <v>3</v>
      </c>
      <c r="R2056">
        <f>MATCH(A2056,'state-winning-votes'!$A$2:$L$2,0)</f>
        <v>8</v>
      </c>
      <c r="S2056" cm="1">
        <f t="array" ref="S2056">INDEX('state-winning-votes'!$A$1:$L$53,$Q2056,$R2056)</f>
        <v>167398</v>
      </c>
      <c r="T2056">
        <f>INDEX('state-winning-votes'!$A$1:$L$53,MATCH($C2056,'state-winning-votes'!$A:$A,0),MATCH($A2056,'state-winning-votes'!$A$2:$L$2,0))</f>
        <v>167398</v>
      </c>
      <c r="U2056" t="str">
        <f t="shared" si="97"/>
        <v>Bush, George W.</v>
      </c>
      <c r="V2056" t="str">
        <f>_xlfn.XLOOKUP(INDEX('state-winning-votes'!$A$1:$L$53,MATCH($C2056,'state-winning-votes'!$A:$A,0),MATCH($A2056,'state-winning-votes'!$A$2:$L$2,0)),$L:$L,$H:$H)</f>
        <v>Bush, George W.</v>
      </c>
      <c r="W2056" t="str">
        <f>VLOOKUP(A2056,'national-winners'!$A$2:$B$13,2,0)</f>
        <v>Bush, George W.</v>
      </c>
      <c r="X2056" t="str">
        <f t="shared" si="98"/>
        <v xml:space="preserve"> George W. Bush (W)</v>
      </c>
    </row>
    <row r="2057" spans="1:24" x14ac:dyDescent="0.25">
      <c r="A2057">
        <v>2000</v>
      </c>
      <c r="B2057" t="s">
        <v>32</v>
      </c>
      <c r="C2057" t="s">
        <v>33</v>
      </c>
      <c r="D2057">
        <v>4</v>
      </c>
      <c r="E2057">
        <v>86</v>
      </c>
      <c r="F2057">
        <v>61</v>
      </c>
      <c r="G2057" t="s">
        <v>16</v>
      </c>
      <c r="H2057" t="s">
        <v>297</v>
      </c>
      <c r="I2057" t="str">
        <f t="shared" si="96"/>
        <v>Bush, George W.(W)</v>
      </c>
      <c r="J2057" t="s">
        <v>21</v>
      </c>
      <c r="K2057" t="b">
        <v>0</v>
      </c>
      <c r="L2057">
        <v>781652</v>
      </c>
      <c r="M2057">
        <v>1532016</v>
      </c>
      <c r="N2057">
        <v>20171015</v>
      </c>
      <c r="O2057" t="s">
        <v>19</v>
      </c>
      <c r="P2057" t="str">
        <f>IF(VLOOKUP(A2057,'national-winners'!$A$2:$B$13,2,0)=H2057,"W","L")</f>
        <v>W</v>
      </c>
      <c r="Q2057">
        <f>MATCH(C2057,'state-winning-votes'!A:A,0)</f>
        <v>6</v>
      </c>
      <c r="R2057">
        <f>MATCH(A2057,'state-winning-votes'!$A$2:$L$2,0)</f>
        <v>8</v>
      </c>
      <c r="S2057" cm="1">
        <f t="array" ref="S2057">INDEX('state-winning-votes'!$A$1:$L$53,$Q2057,$R2057)</f>
        <v>781652</v>
      </c>
      <c r="T2057">
        <f>INDEX('state-winning-votes'!$A$1:$L$53,MATCH($C2057,'state-winning-votes'!$A:$A,0),MATCH($A2057,'state-winning-votes'!$A$2:$L$2,0))</f>
        <v>781652</v>
      </c>
      <c r="U2057" t="str">
        <f t="shared" si="97"/>
        <v>Bush, George W.</v>
      </c>
      <c r="V2057" t="str">
        <f>_xlfn.XLOOKUP(INDEX('state-winning-votes'!$A$1:$L$53,MATCH($C2057,'state-winning-votes'!$A:$A,0),MATCH($A2057,'state-winning-votes'!$A$2:$L$2,0)),$L:$L,$H:$H)</f>
        <v>Bush, George W.</v>
      </c>
      <c r="W2057" t="str">
        <f>VLOOKUP(A2057,'national-winners'!$A$2:$B$13,2,0)</f>
        <v>Bush, George W.</v>
      </c>
      <c r="X2057" t="str">
        <f t="shared" si="98"/>
        <v xml:space="preserve"> George W. Bush (W)</v>
      </c>
    </row>
    <row r="2058" spans="1:24" x14ac:dyDescent="0.25">
      <c r="A2058">
        <v>2000</v>
      </c>
      <c r="B2058" t="s">
        <v>32</v>
      </c>
      <c r="C2058" t="s">
        <v>33</v>
      </c>
      <c r="D2058">
        <v>4</v>
      </c>
      <c r="E2058">
        <v>86</v>
      </c>
      <c r="F2058">
        <v>61</v>
      </c>
      <c r="G2058" t="s">
        <v>16</v>
      </c>
      <c r="H2058" t="s">
        <v>298</v>
      </c>
      <c r="I2058" t="str">
        <f t="shared" si="96"/>
        <v>Gore, Al(L)</v>
      </c>
      <c r="J2058" t="s">
        <v>18</v>
      </c>
      <c r="K2058" t="b">
        <v>0</v>
      </c>
      <c r="L2058">
        <v>685341</v>
      </c>
      <c r="M2058">
        <v>1532016</v>
      </c>
      <c r="N2058">
        <v>20171015</v>
      </c>
      <c r="O2058" t="s">
        <v>19</v>
      </c>
      <c r="P2058" t="str">
        <f>IF(VLOOKUP(A2058,'national-winners'!$A$2:$B$13,2,0)=H2058,"W","L")</f>
        <v>L</v>
      </c>
      <c r="Q2058">
        <f>MATCH(C2058,'state-winning-votes'!A:A,0)</f>
        <v>6</v>
      </c>
      <c r="R2058">
        <f>MATCH(A2058,'state-winning-votes'!$A$2:$L$2,0)</f>
        <v>8</v>
      </c>
      <c r="S2058" cm="1">
        <f t="array" ref="S2058">INDEX('state-winning-votes'!$A$1:$L$53,$Q2058,$R2058)</f>
        <v>781652</v>
      </c>
      <c r="T2058">
        <f>INDEX('state-winning-votes'!$A$1:$L$53,MATCH($C2058,'state-winning-votes'!$A:$A,0),MATCH($A2058,'state-winning-votes'!$A$2:$L$2,0))</f>
        <v>781652</v>
      </c>
      <c r="U2058" t="str">
        <f t="shared" si="97"/>
        <v>Bush, George W.</v>
      </c>
      <c r="V2058" t="str">
        <f>_xlfn.XLOOKUP(INDEX('state-winning-votes'!$A$1:$L$53,MATCH($C2058,'state-winning-votes'!$A:$A,0),MATCH($A2058,'state-winning-votes'!$A$2:$L$2,0)),$L:$L,$H:$H)</f>
        <v>Bush, George W.</v>
      </c>
      <c r="W2058" t="str">
        <f>VLOOKUP(A2058,'national-winners'!$A$2:$B$13,2,0)</f>
        <v>Bush, George W.</v>
      </c>
      <c r="X2058" t="str">
        <f t="shared" si="98"/>
        <v xml:space="preserve"> George W. Bush (W)</v>
      </c>
    </row>
    <row r="2059" spans="1:24" x14ac:dyDescent="0.25">
      <c r="A2059">
        <v>2000</v>
      </c>
      <c r="B2059" t="s">
        <v>32</v>
      </c>
      <c r="C2059" t="s">
        <v>33</v>
      </c>
      <c r="D2059">
        <v>4</v>
      </c>
      <c r="E2059">
        <v>86</v>
      </c>
      <c r="F2059">
        <v>61</v>
      </c>
      <c r="G2059" t="s">
        <v>16</v>
      </c>
      <c r="H2059" t="s">
        <v>273</v>
      </c>
      <c r="I2059" t="str">
        <f t="shared" si="96"/>
        <v>Nader, Ralph(L)</v>
      </c>
      <c r="J2059" t="s">
        <v>274</v>
      </c>
      <c r="K2059" t="b">
        <v>0</v>
      </c>
      <c r="L2059">
        <v>45645</v>
      </c>
      <c r="M2059">
        <v>1532016</v>
      </c>
      <c r="N2059">
        <v>20171015</v>
      </c>
      <c r="O2059" t="s">
        <v>19</v>
      </c>
      <c r="P2059" t="str">
        <f>IF(VLOOKUP(A2059,'national-winners'!$A$2:$B$13,2,0)=H2059,"W","L")</f>
        <v>L</v>
      </c>
      <c r="Q2059">
        <f>MATCH(C2059,'state-winning-votes'!A:A,0)</f>
        <v>6</v>
      </c>
      <c r="R2059">
        <f>MATCH(A2059,'state-winning-votes'!$A$2:$L$2,0)</f>
        <v>8</v>
      </c>
      <c r="S2059" cm="1">
        <f t="array" ref="S2059">INDEX('state-winning-votes'!$A$1:$L$53,$Q2059,$R2059)</f>
        <v>781652</v>
      </c>
      <c r="T2059">
        <f>INDEX('state-winning-votes'!$A$1:$L$53,MATCH($C2059,'state-winning-votes'!$A:$A,0),MATCH($A2059,'state-winning-votes'!$A$2:$L$2,0))</f>
        <v>781652</v>
      </c>
      <c r="U2059" t="str">
        <f t="shared" si="97"/>
        <v>Bush, George W.</v>
      </c>
      <c r="V2059" t="str">
        <f>_xlfn.XLOOKUP(INDEX('state-winning-votes'!$A$1:$L$53,MATCH($C2059,'state-winning-votes'!$A:$A,0),MATCH($A2059,'state-winning-votes'!$A$2:$L$2,0)),$L:$L,$H:$H)</f>
        <v>Bush, George W.</v>
      </c>
      <c r="W2059" t="str">
        <f>VLOOKUP(A2059,'national-winners'!$A$2:$B$13,2,0)</f>
        <v>Bush, George W.</v>
      </c>
      <c r="X2059" t="str">
        <f t="shared" si="98"/>
        <v xml:space="preserve"> George W. Bush (W)</v>
      </c>
    </row>
    <row r="2060" spans="1:24" x14ac:dyDescent="0.25">
      <c r="A2060">
        <v>2000</v>
      </c>
      <c r="B2060" t="s">
        <v>32</v>
      </c>
      <c r="C2060" t="s">
        <v>33</v>
      </c>
      <c r="D2060">
        <v>4</v>
      </c>
      <c r="E2060">
        <v>86</v>
      </c>
      <c r="F2060">
        <v>61</v>
      </c>
      <c r="G2060" t="s">
        <v>16</v>
      </c>
      <c r="H2060" t="s">
        <v>299</v>
      </c>
      <c r="I2060" t="str">
        <f t="shared" si="96"/>
        <v>Buchanan, Patrick ""Pat""(L)</v>
      </c>
      <c r="J2060" t="s">
        <v>272</v>
      </c>
      <c r="K2060" t="b">
        <v>0</v>
      </c>
      <c r="L2060">
        <v>12373</v>
      </c>
      <c r="M2060">
        <v>1532016</v>
      </c>
      <c r="N2060">
        <v>20171015</v>
      </c>
      <c r="O2060" t="s">
        <v>19</v>
      </c>
      <c r="P2060" t="str">
        <f>IF(VLOOKUP(A2060,'national-winners'!$A$2:$B$13,2,0)=H2060,"W","L")</f>
        <v>L</v>
      </c>
      <c r="Q2060">
        <f>MATCH(C2060,'state-winning-votes'!A:A,0)</f>
        <v>6</v>
      </c>
      <c r="R2060">
        <f>MATCH(A2060,'state-winning-votes'!$A$2:$L$2,0)</f>
        <v>8</v>
      </c>
      <c r="S2060" cm="1">
        <f t="array" ref="S2060">INDEX('state-winning-votes'!$A$1:$L$53,$Q2060,$R2060)</f>
        <v>781652</v>
      </c>
      <c r="T2060">
        <f>INDEX('state-winning-votes'!$A$1:$L$53,MATCH($C2060,'state-winning-votes'!$A:$A,0),MATCH($A2060,'state-winning-votes'!$A$2:$L$2,0))</f>
        <v>781652</v>
      </c>
      <c r="U2060" t="str">
        <f t="shared" si="97"/>
        <v>Bush, George W.</v>
      </c>
      <c r="V2060" t="str">
        <f>_xlfn.XLOOKUP(INDEX('state-winning-votes'!$A$1:$L$53,MATCH($C2060,'state-winning-votes'!$A:$A,0),MATCH($A2060,'state-winning-votes'!$A$2:$L$2,0)),$L:$L,$H:$H)</f>
        <v>Bush, George W.</v>
      </c>
      <c r="W2060" t="str">
        <f>VLOOKUP(A2060,'national-winners'!$A$2:$B$13,2,0)</f>
        <v>Bush, George W.</v>
      </c>
      <c r="X2060" t="str">
        <f t="shared" si="98"/>
        <v xml:space="preserve"> George W. Bush (W)</v>
      </c>
    </row>
    <row r="2061" spans="1:24" x14ac:dyDescent="0.25">
      <c r="A2061">
        <v>2000</v>
      </c>
      <c r="B2061" t="s">
        <v>32</v>
      </c>
      <c r="C2061" t="s">
        <v>33</v>
      </c>
      <c r="D2061">
        <v>4</v>
      </c>
      <c r="E2061">
        <v>86</v>
      </c>
      <c r="F2061">
        <v>61</v>
      </c>
      <c r="G2061" t="s">
        <v>16</v>
      </c>
      <c r="H2061" t="s">
        <v>300</v>
      </c>
      <c r="I2061" t="str">
        <f t="shared" si="96"/>
        <v>L. Neil, Smith(L)</v>
      </c>
      <c r="J2061" t="s">
        <v>29</v>
      </c>
      <c r="K2061" t="b">
        <v>0</v>
      </c>
      <c r="L2061">
        <v>5775</v>
      </c>
      <c r="M2061">
        <v>1532016</v>
      </c>
      <c r="N2061">
        <v>20171015</v>
      </c>
      <c r="O2061" t="s">
        <v>19</v>
      </c>
      <c r="P2061" t="str">
        <f>IF(VLOOKUP(A2061,'national-winners'!$A$2:$B$13,2,0)=H2061,"W","L")</f>
        <v>L</v>
      </c>
      <c r="Q2061">
        <f>MATCH(C2061,'state-winning-votes'!A:A,0)</f>
        <v>6</v>
      </c>
      <c r="R2061">
        <f>MATCH(A2061,'state-winning-votes'!$A$2:$L$2,0)</f>
        <v>8</v>
      </c>
      <c r="S2061" cm="1">
        <f t="array" ref="S2061">INDEX('state-winning-votes'!$A$1:$L$53,$Q2061,$R2061)</f>
        <v>781652</v>
      </c>
      <c r="T2061">
        <f>INDEX('state-winning-votes'!$A$1:$L$53,MATCH($C2061,'state-winning-votes'!$A:$A,0),MATCH($A2061,'state-winning-votes'!$A$2:$L$2,0))</f>
        <v>781652</v>
      </c>
      <c r="U2061" t="str">
        <f t="shared" si="97"/>
        <v>Bush, George W.</v>
      </c>
      <c r="V2061" t="str">
        <f>_xlfn.XLOOKUP(INDEX('state-winning-votes'!$A$1:$L$53,MATCH($C2061,'state-winning-votes'!$A:$A,0),MATCH($A2061,'state-winning-votes'!$A$2:$L$2,0)),$L:$L,$H:$H)</f>
        <v>Bush, George W.</v>
      </c>
      <c r="W2061" t="str">
        <f>VLOOKUP(A2061,'national-winners'!$A$2:$B$13,2,0)</f>
        <v>Bush, George W.</v>
      </c>
      <c r="X2061" t="str">
        <f t="shared" si="98"/>
        <v xml:space="preserve"> George W. Bush (W)</v>
      </c>
    </row>
    <row r="2062" spans="1:24" x14ac:dyDescent="0.25">
      <c r="A2062">
        <v>2000</v>
      </c>
      <c r="B2062" t="s">
        <v>32</v>
      </c>
      <c r="C2062" t="s">
        <v>33</v>
      </c>
      <c r="D2062">
        <v>4</v>
      </c>
      <c r="E2062">
        <v>86</v>
      </c>
      <c r="F2062">
        <v>61</v>
      </c>
      <c r="G2062" t="s">
        <v>16</v>
      </c>
      <c r="H2062" t="s">
        <v>236</v>
      </c>
      <c r="I2062" t="str">
        <f t="shared" si="96"/>
        <v>Hagelin, John(L)</v>
      </c>
      <c r="J2062" t="s">
        <v>237</v>
      </c>
      <c r="K2062" t="b">
        <v>0</v>
      </c>
      <c r="L2062">
        <v>1120</v>
      </c>
      <c r="M2062">
        <v>1532016</v>
      </c>
      <c r="N2062">
        <v>20171015</v>
      </c>
      <c r="O2062" t="s">
        <v>19</v>
      </c>
      <c r="P2062" t="str">
        <f>IF(VLOOKUP(A2062,'national-winners'!$A$2:$B$13,2,0)=H2062,"W","L")</f>
        <v>L</v>
      </c>
      <c r="Q2062">
        <f>MATCH(C2062,'state-winning-votes'!A:A,0)</f>
        <v>6</v>
      </c>
      <c r="R2062">
        <f>MATCH(A2062,'state-winning-votes'!$A$2:$L$2,0)</f>
        <v>8</v>
      </c>
      <c r="S2062" cm="1">
        <f t="array" ref="S2062">INDEX('state-winning-votes'!$A$1:$L$53,$Q2062,$R2062)</f>
        <v>781652</v>
      </c>
      <c r="T2062">
        <f>INDEX('state-winning-votes'!$A$1:$L$53,MATCH($C2062,'state-winning-votes'!$A:$A,0),MATCH($A2062,'state-winning-votes'!$A$2:$L$2,0))</f>
        <v>781652</v>
      </c>
      <c r="U2062" t="str">
        <f t="shared" si="97"/>
        <v>Bush, George W.</v>
      </c>
      <c r="V2062" t="str">
        <f>_xlfn.XLOOKUP(INDEX('state-winning-votes'!$A$1:$L$53,MATCH($C2062,'state-winning-votes'!$A:$A,0),MATCH($A2062,'state-winning-votes'!$A$2:$L$2,0)),$L:$L,$H:$H)</f>
        <v>Bush, George W.</v>
      </c>
      <c r="W2062" t="str">
        <f>VLOOKUP(A2062,'national-winners'!$A$2:$B$13,2,0)</f>
        <v>Bush, George W.</v>
      </c>
      <c r="X2062" t="str">
        <f t="shared" si="98"/>
        <v xml:space="preserve"> George W. Bush (W)</v>
      </c>
    </row>
    <row r="2063" spans="1:24" x14ac:dyDescent="0.25">
      <c r="A2063">
        <v>2000</v>
      </c>
      <c r="B2063" t="s">
        <v>32</v>
      </c>
      <c r="C2063" t="s">
        <v>33</v>
      </c>
      <c r="D2063">
        <v>4</v>
      </c>
      <c r="E2063">
        <v>86</v>
      </c>
      <c r="F2063">
        <v>61</v>
      </c>
      <c r="G2063" t="s">
        <v>16</v>
      </c>
      <c r="I2063" t="str">
        <f t="shared" si="96"/>
        <v>(L)</v>
      </c>
      <c r="K2063" t="b">
        <v>1</v>
      </c>
      <c r="L2063">
        <v>110</v>
      </c>
      <c r="M2063">
        <v>1532016</v>
      </c>
      <c r="N2063">
        <v>20171015</v>
      </c>
      <c r="O2063" t="s">
        <v>19</v>
      </c>
      <c r="P2063" t="str">
        <f>IF(VLOOKUP(A2063,'national-winners'!$A$2:$B$13,2,0)=H2063,"W","L")</f>
        <v>L</v>
      </c>
      <c r="Q2063">
        <f>MATCH(C2063,'state-winning-votes'!A:A,0)</f>
        <v>6</v>
      </c>
      <c r="R2063">
        <f>MATCH(A2063,'state-winning-votes'!$A$2:$L$2,0)</f>
        <v>8</v>
      </c>
      <c r="S2063" cm="1">
        <f t="array" ref="S2063">INDEX('state-winning-votes'!$A$1:$L$53,$Q2063,$R2063)</f>
        <v>781652</v>
      </c>
      <c r="T2063">
        <f>INDEX('state-winning-votes'!$A$1:$L$53,MATCH($C2063,'state-winning-votes'!$A:$A,0),MATCH($A2063,'state-winning-votes'!$A$2:$L$2,0))</f>
        <v>781652</v>
      </c>
      <c r="U2063" t="str">
        <f t="shared" si="97"/>
        <v>Bush, George W.</v>
      </c>
      <c r="V2063" t="str">
        <f>_xlfn.XLOOKUP(INDEX('state-winning-votes'!$A$1:$L$53,MATCH($C2063,'state-winning-votes'!$A:$A,0),MATCH($A2063,'state-winning-votes'!$A$2:$L$2,0)),$L:$L,$H:$H)</f>
        <v>Bush, George W.</v>
      </c>
      <c r="W2063" t="str">
        <f>VLOOKUP(A2063,'national-winners'!$A$2:$B$13,2,0)</f>
        <v>Bush, George W.</v>
      </c>
      <c r="X2063" t="str">
        <f t="shared" si="98"/>
        <v xml:space="preserve"> George W. Bush (W)</v>
      </c>
    </row>
    <row r="2064" spans="1:24" x14ac:dyDescent="0.25">
      <c r="A2064">
        <v>2000</v>
      </c>
      <c r="B2064" t="s">
        <v>40</v>
      </c>
      <c r="C2064" t="s">
        <v>41</v>
      </c>
      <c r="D2064">
        <v>5</v>
      </c>
      <c r="E2064">
        <v>71</v>
      </c>
      <c r="F2064">
        <v>42</v>
      </c>
      <c r="G2064" t="s">
        <v>16</v>
      </c>
      <c r="H2064" t="s">
        <v>297</v>
      </c>
      <c r="I2064" t="str">
        <f t="shared" si="96"/>
        <v>Bush, George W.(W)</v>
      </c>
      <c r="J2064" t="s">
        <v>21</v>
      </c>
      <c r="K2064" t="b">
        <v>0</v>
      </c>
      <c r="L2064">
        <v>472940</v>
      </c>
      <c r="M2064">
        <v>921781</v>
      </c>
      <c r="N2064">
        <v>20171015</v>
      </c>
      <c r="O2064" t="s">
        <v>19</v>
      </c>
      <c r="P2064" t="str">
        <f>IF(VLOOKUP(A2064,'national-winners'!$A$2:$B$13,2,0)=H2064,"W","L")</f>
        <v>W</v>
      </c>
      <c r="Q2064">
        <f>MATCH(C2064,'state-winning-votes'!A:A,0)</f>
        <v>5</v>
      </c>
      <c r="R2064">
        <f>MATCH(A2064,'state-winning-votes'!$A$2:$L$2,0)</f>
        <v>8</v>
      </c>
      <c r="S2064" cm="1">
        <f t="array" ref="S2064">INDEX('state-winning-votes'!$A$1:$L$53,$Q2064,$R2064)</f>
        <v>472940</v>
      </c>
      <c r="T2064">
        <f>INDEX('state-winning-votes'!$A$1:$L$53,MATCH($C2064,'state-winning-votes'!$A:$A,0),MATCH($A2064,'state-winning-votes'!$A$2:$L$2,0))</f>
        <v>472940</v>
      </c>
      <c r="U2064" t="str">
        <f t="shared" si="97"/>
        <v>Bush, George W.</v>
      </c>
      <c r="V2064" t="str">
        <f>_xlfn.XLOOKUP(INDEX('state-winning-votes'!$A$1:$L$53,MATCH($C2064,'state-winning-votes'!$A:$A,0),MATCH($A2064,'state-winning-votes'!$A$2:$L$2,0)),$L:$L,$H:$H)</f>
        <v>Bush, George W.</v>
      </c>
      <c r="W2064" t="str">
        <f>VLOOKUP(A2064,'national-winners'!$A$2:$B$13,2,0)</f>
        <v>Bush, George W.</v>
      </c>
      <c r="X2064" t="str">
        <f t="shared" si="98"/>
        <v xml:space="preserve"> George W. Bush (W)</v>
      </c>
    </row>
    <row r="2065" spans="1:24" x14ac:dyDescent="0.25">
      <c r="A2065">
        <v>2000</v>
      </c>
      <c r="B2065" t="s">
        <v>40</v>
      </c>
      <c r="C2065" t="s">
        <v>41</v>
      </c>
      <c r="D2065">
        <v>5</v>
      </c>
      <c r="E2065">
        <v>71</v>
      </c>
      <c r="F2065">
        <v>42</v>
      </c>
      <c r="G2065" t="s">
        <v>16</v>
      </c>
      <c r="H2065" t="s">
        <v>298</v>
      </c>
      <c r="I2065" t="str">
        <f t="shared" si="96"/>
        <v>Gore, Al(L)</v>
      </c>
      <c r="J2065" t="s">
        <v>18</v>
      </c>
      <c r="K2065" t="b">
        <v>0</v>
      </c>
      <c r="L2065">
        <v>422768</v>
      </c>
      <c r="M2065">
        <v>921781</v>
      </c>
      <c r="N2065">
        <v>20171015</v>
      </c>
      <c r="O2065" t="s">
        <v>19</v>
      </c>
      <c r="P2065" t="str">
        <f>IF(VLOOKUP(A2065,'national-winners'!$A$2:$B$13,2,0)=H2065,"W","L")</f>
        <v>L</v>
      </c>
      <c r="Q2065">
        <f>MATCH(C2065,'state-winning-votes'!A:A,0)</f>
        <v>5</v>
      </c>
      <c r="R2065">
        <f>MATCH(A2065,'state-winning-votes'!$A$2:$L$2,0)</f>
        <v>8</v>
      </c>
      <c r="S2065" cm="1">
        <f t="array" ref="S2065">INDEX('state-winning-votes'!$A$1:$L$53,$Q2065,$R2065)</f>
        <v>472940</v>
      </c>
      <c r="T2065">
        <f>INDEX('state-winning-votes'!$A$1:$L$53,MATCH($C2065,'state-winning-votes'!$A:$A,0),MATCH($A2065,'state-winning-votes'!$A$2:$L$2,0))</f>
        <v>472940</v>
      </c>
      <c r="U2065" t="str">
        <f t="shared" si="97"/>
        <v>Bush, George W.</v>
      </c>
      <c r="V2065" t="str">
        <f>_xlfn.XLOOKUP(INDEX('state-winning-votes'!$A$1:$L$53,MATCH($C2065,'state-winning-votes'!$A:$A,0),MATCH($A2065,'state-winning-votes'!$A$2:$L$2,0)),$L:$L,$H:$H)</f>
        <v>Bush, George W.</v>
      </c>
      <c r="W2065" t="str">
        <f>VLOOKUP(A2065,'national-winners'!$A$2:$B$13,2,0)</f>
        <v>Bush, George W.</v>
      </c>
      <c r="X2065" t="str">
        <f t="shared" si="98"/>
        <v xml:space="preserve"> George W. Bush (W)</v>
      </c>
    </row>
    <row r="2066" spans="1:24" x14ac:dyDescent="0.25">
      <c r="A2066">
        <v>2000</v>
      </c>
      <c r="B2066" t="s">
        <v>40</v>
      </c>
      <c r="C2066" t="s">
        <v>41</v>
      </c>
      <c r="D2066">
        <v>5</v>
      </c>
      <c r="E2066">
        <v>71</v>
      </c>
      <c r="F2066">
        <v>42</v>
      </c>
      <c r="G2066" t="s">
        <v>16</v>
      </c>
      <c r="H2066" t="s">
        <v>273</v>
      </c>
      <c r="I2066" t="str">
        <f t="shared" si="96"/>
        <v>Nader, Ralph(L)</v>
      </c>
      <c r="J2066" t="s">
        <v>274</v>
      </c>
      <c r="K2066" t="b">
        <v>0</v>
      </c>
      <c r="L2066">
        <v>13421</v>
      </c>
      <c r="M2066">
        <v>921781</v>
      </c>
      <c r="N2066">
        <v>20171015</v>
      </c>
      <c r="O2066" t="s">
        <v>19</v>
      </c>
      <c r="P2066" t="str">
        <f>IF(VLOOKUP(A2066,'national-winners'!$A$2:$B$13,2,0)=H2066,"W","L")</f>
        <v>L</v>
      </c>
      <c r="Q2066">
        <f>MATCH(C2066,'state-winning-votes'!A:A,0)</f>
        <v>5</v>
      </c>
      <c r="R2066">
        <f>MATCH(A2066,'state-winning-votes'!$A$2:$L$2,0)</f>
        <v>8</v>
      </c>
      <c r="S2066" cm="1">
        <f t="array" ref="S2066">INDEX('state-winning-votes'!$A$1:$L$53,$Q2066,$R2066)</f>
        <v>472940</v>
      </c>
      <c r="T2066">
        <f>INDEX('state-winning-votes'!$A$1:$L$53,MATCH($C2066,'state-winning-votes'!$A:$A,0),MATCH($A2066,'state-winning-votes'!$A$2:$L$2,0))</f>
        <v>472940</v>
      </c>
      <c r="U2066" t="str">
        <f t="shared" si="97"/>
        <v>Bush, George W.</v>
      </c>
      <c r="V2066" t="str">
        <f>_xlfn.XLOOKUP(INDEX('state-winning-votes'!$A$1:$L$53,MATCH($C2066,'state-winning-votes'!$A:$A,0),MATCH($A2066,'state-winning-votes'!$A$2:$L$2,0)),$L:$L,$H:$H)</f>
        <v>Bush, George W.</v>
      </c>
      <c r="W2066" t="str">
        <f>VLOOKUP(A2066,'national-winners'!$A$2:$B$13,2,0)</f>
        <v>Bush, George W.</v>
      </c>
      <c r="X2066" t="str">
        <f t="shared" si="98"/>
        <v xml:space="preserve"> George W. Bush (W)</v>
      </c>
    </row>
    <row r="2067" spans="1:24" x14ac:dyDescent="0.25">
      <c r="A2067">
        <v>2000</v>
      </c>
      <c r="B2067" t="s">
        <v>40</v>
      </c>
      <c r="C2067" t="s">
        <v>41</v>
      </c>
      <c r="D2067">
        <v>5</v>
      </c>
      <c r="E2067">
        <v>71</v>
      </c>
      <c r="F2067">
        <v>42</v>
      </c>
      <c r="G2067" t="s">
        <v>16</v>
      </c>
      <c r="H2067" t="s">
        <v>299</v>
      </c>
      <c r="I2067" t="str">
        <f t="shared" si="96"/>
        <v>Buchanan, Patrick ""Pat""(L)</v>
      </c>
      <c r="J2067" t="s">
        <v>272</v>
      </c>
      <c r="K2067" t="b">
        <v>0</v>
      </c>
      <c r="L2067">
        <v>7358</v>
      </c>
      <c r="M2067">
        <v>921781</v>
      </c>
      <c r="N2067">
        <v>20171015</v>
      </c>
      <c r="O2067" t="s">
        <v>19</v>
      </c>
      <c r="P2067" t="str">
        <f>IF(VLOOKUP(A2067,'national-winners'!$A$2:$B$13,2,0)=H2067,"W","L")</f>
        <v>L</v>
      </c>
      <c r="Q2067">
        <f>MATCH(C2067,'state-winning-votes'!A:A,0)</f>
        <v>5</v>
      </c>
      <c r="R2067">
        <f>MATCH(A2067,'state-winning-votes'!$A$2:$L$2,0)</f>
        <v>8</v>
      </c>
      <c r="S2067" cm="1">
        <f t="array" ref="S2067">INDEX('state-winning-votes'!$A$1:$L$53,$Q2067,$R2067)</f>
        <v>472940</v>
      </c>
      <c r="T2067">
        <f>INDEX('state-winning-votes'!$A$1:$L$53,MATCH($C2067,'state-winning-votes'!$A:$A,0),MATCH($A2067,'state-winning-votes'!$A$2:$L$2,0))</f>
        <v>472940</v>
      </c>
      <c r="U2067" t="str">
        <f t="shared" si="97"/>
        <v>Bush, George W.</v>
      </c>
      <c r="V2067" t="str">
        <f>_xlfn.XLOOKUP(INDEX('state-winning-votes'!$A$1:$L$53,MATCH($C2067,'state-winning-votes'!$A:$A,0),MATCH($A2067,'state-winning-votes'!$A$2:$L$2,0)),$L:$L,$H:$H)</f>
        <v>Bush, George W.</v>
      </c>
      <c r="W2067" t="str">
        <f>VLOOKUP(A2067,'national-winners'!$A$2:$B$13,2,0)</f>
        <v>Bush, George W.</v>
      </c>
      <c r="X2067" t="str">
        <f t="shared" si="98"/>
        <v xml:space="preserve"> George W. Bush (W)</v>
      </c>
    </row>
    <row r="2068" spans="1:24" x14ac:dyDescent="0.25">
      <c r="A2068">
        <v>2000</v>
      </c>
      <c r="B2068" t="s">
        <v>40</v>
      </c>
      <c r="C2068" t="s">
        <v>41</v>
      </c>
      <c r="D2068">
        <v>5</v>
      </c>
      <c r="E2068">
        <v>71</v>
      </c>
      <c r="F2068">
        <v>42</v>
      </c>
      <c r="G2068" t="s">
        <v>16</v>
      </c>
      <c r="H2068" t="s">
        <v>271</v>
      </c>
      <c r="I2068" t="str">
        <f t="shared" si="96"/>
        <v>Browne, Harry(L)</v>
      </c>
      <c r="J2068" t="s">
        <v>29</v>
      </c>
      <c r="K2068" t="b">
        <v>0</v>
      </c>
      <c r="L2068">
        <v>2781</v>
      </c>
      <c r="M2068">
        <v>921781</v>
      </c>
      <c r="N2068">
        <v>20171015</v>
      </c>
      <c r="O2068" t="s">
        <v>19</v>
      </c>
      <c r="P2068" t="str">
        <f>IF(VLOOKUP(A2068,'national-winners'!$A$2:$B$13,2,0)=H2068,"W","L")</f>
        <v>L</v>
      </c>
      <c r="Q2068">
        <f>MATCH(C2068,'state-winning-votes'!A:A,0)</f>
        <v>5</v>
      </c>
      <c r="R2068">
        <f>MATCH(A2068,'state-winning-votes'!$A$2:$L$2,0)</f>
        <v>8</v>
      </c>
      <c r="S2068" cm="1">
        <f t="array" ref="S2068">INDEX('state-winning-votes'!$A$1:$L$53,$Q2068,$R2068)</f>
        <v>472940</v>
      </c>
      <c r="T2068">
        <f>INDEX('state-winning-votes'!$A$1:$L$53,MATCH($C2068,'state-winning-votes'!$A:$A,0),MATCH($A2068,'state-winning-votes'!$A$2:$L$2,0))</f>
        <v>472940</v>
      </c>
      <c r="U2068" t="str">
        <f t="shared" si="97"/>
        <v>Bush, George W.</v>
      </c>
      <c r="V2068" t="str">
        <f>_xlfn.XLOOKUP(INDEX('state-winning-votes'!$A$1:$L$53,MATCH($C2068,'state-winning-votes'!$A:$A,0),MATCH($A2068,'state-winning-votes'!$A$2:$L$2,0)),$L:$L,$H:$H)</f>
        <v>Bush, George W.</v>
      </c>
      <c r="W2068" t="str">
        <f>VLOOKUP(A2068,'national-winners'!$A$2:$B$13,2,0)</f>
        <v>Bush, George W.</v>
      </c>
      <c r="X2068" t="str">
        <f t="shared" si="98"/>
        <v xml:space="preserve"> George W. Bush (W)</v>
      </c>
    </row>
    <row r="2069" spans="1:24" x14ac:dyDescent="0.25">
      <c r="A2069">
        <v>2000</v>
      </c>
      <c r="B2069" t="s">
        <v>40</v>
      </c>
      <c r="C2069" t="s">
        <v>41</v>
      </c>
      <c r="D2069">
        <v>5</v>
      </c>
      <c r="E2069">
        <v>71</v>
      </c>
      <c r="F2069">
        <v>42</v>
      </c>
      <c r="G2069" t="s">
        <v>16</v>
      </c>
      <c r="H2069" t="s">
        <v>238</v>
      </c>
      <c r="I2069" t="str">
        <f t="shared" si="96"/>
        <v>Phillips, Howard(L)</v>
      </c>
      <c r="J2069" t="s">
        <v>134</v>
      </c>
      <c r="K2069" t="b">
        <v>0</v>
      </c>
      <c r="L2069">
        <v>1415</v>
      </c>
      <c r="M2069">
        <v>921781</v>
      </c>
      <c r="N2069">
        <v>20171015</v>
      </c>
      <c r="O2069" t="s">
        <v>19</v>
      </c>
      <c r="P2069" t="str">
        <f>IF(VLOOKUP(A2069,'national-winners'!$A$2:$B$13,2,0)=H2069,"W","L")</f>
        <v>L</v>
      </c>
      <c r="Q2069">
        <f>MATCH(C2069,'state-winning-votes'!A:A,0)</f>
        <v>5</v>
      </c>
      <c r="R2069">
        <f>MATCH(A2069,'state-winning-votes'!$A$2:$L$2,0)</f>
        <v>8</v>
      </c>
      <c r="S2069" cm="1">
        <f t="array" ref="S2069">INDEX('state-winning-votes'!$A$1:$L$53,$Q2069,$R2069)</f>
        <v>472940</v>
      </c>
      <c r="T2069">
        <f>INDEX('state-winning-votes'!$A$1:$L$53,MATCH($C2069,'state-winning-votes'!$A:$A,0),MATCH($A2069,'state-winning-votes'!$A$2:$L$2,0))</f>
        <v>472940</v>
      </c>
      <c r="U2069" t="str">
        <f t="shared" si="97"/>
        <v>Bush, George W.</v>
      </c>
      <c r="V2069" t="str">
        <f>_xlfn.XLOOKUP(INDEX('state-winning-votes'!$A$1:$L$53,MATCH($C2069,'state-winning-votes'!$A:$A,0),MATCH($A2069,'state-winning-votes'!$A$2:$L$2,0)),$L:$L,$H:$H)</f>
        <v>Bush, George W.</v>
      </c>
      <c r="W2069" t="str">
        <f>VLOOKUP(A2069,'national-winners'!$A$2:$B$13,2,0)</f>
        <v>Bush, George W.</v>
      </c>
      <c r="X2069" t="str">
        <f t="shared" si="98"/>
        <v xml:space="preserve"> George W. Bush (W)</v>
      </c>
    </row>
    <row r="2070" spans="1:24" x14ac:dyDescent="0.25">
      <c r="A2070">
        <v>2000</v>
      </c>
      <c r="B2070" t="s">
        <v>40</v>
      </c>
      <c r="C2070" t="s">
        <v>41</v>
      </c>
      <c r="D2070">
        <v>5</v>
      </c>
      <c r="E2070">
        <v>71</v>
      </c>
      <c r="F2070">
        <v>42</v>
      </c>
      <c r="G2070" t="s">
        <v>16</v>
      </c>
      <c r="H2070" t="s">
        <v>236</v>
      </c>
      <c r="I2070" t="str">
        <f t="shared" si="96"/>
        <v>Hagelin, John(L)</v>
      </c>
      <c r="J2070" t="s">
        <v>237</v>
      </c>
      <c r="K2070" t="b">
        <v>0</v>
      </c>
      <c r="L2070">
        <v>1098</v>
      </c>
      <c r="M2070">
        <v>921781</v>
      </c>
      <c r="N2070">
        <v>20171015</v>
      </c>
      <c r="O2070" t="s">
        <v>19</v>
      </c>
      <c r="P2070" t="str">
        <f>IF(VLOOKUP(A2070,'national-winners'!$A$2:$B$13,2,0)=H2070,"W","L")</f>
        <v>L</v>
      </c>
      <c r="Q2070">
        <f>MATCH(C2070,'state-winning-votes'!A:A,0)</f>
        <v>5</v>
      </c>
      <c r="R2070">
        <f>MATCH(A2070,'state-winning-votes'!$A$2:$L$2,0)</f>
        <v>8</v>
      </c>
      <c r="S2070" cm="1">
        <f t="array" ref="S2070">INDEX('state-winning-votes'!$A$1:$L$53,$Q2070,$R2070)</f>
        <v>472940</v>
      </c>
      <c r="T2070">
        <f>INDEX('state-winning-votes'!$A$1:$L$53,MATCH($C2070,'state-winning-votes'!$A:$A,0),MATCH($A2070,'state-winning-votes'!$A$2:$L$2,0))</f>
        <v>472940</v>
      </c>
      <c r="U2070" t="str">
        <f t="shared" si="97"/>
        <v>Bush, George W.</v>
      </c>
      <c r="V2070" t="str">
        <f>_xlfn.XLOOKUP(INDEX('state-winning-votes'!$A$1:$L$53,MATCH($C2070,'state-winning-votes'!$A:$A,0),MATCH($A2070,'state-winning-votes'!$A$2:$L$2,0)),$L:$L,$H:$H)</f>
        <v>Bush, George W.</v>
      </c>
      <c r="W2070" t="str">
        <f>VLOOKUP(A2070,'national-winners'!$A$2:$B$13,2,0)</f>
        <v>Bush, George W.</v>
      </c>
      <c r="X2070" t="str">
        <f t="shared" si="98"/>
        <v xml:space="preserve"> George W. Bush (W)</v>
      </c>
    </row>
    <row r="2071" spans="1:24" x14ac:dyDescent="0.25">
      <c r="A2071">
        <v>2000</v>
      </c>
      <c r="B2071" t="s">
        <v>42</v>
      </c>
      <c r="C2071" t="s">
        <v>43</v>
      </c>
      <c r="D2071">
        <v>6</v>
      </c>
      <c r="E2071">
        <v>93</v>
      </c>
      <c r="F2071">
        <v>71</v>
      </c>
      <c r="G2071" t="s">
        <v>16</v>
      </c>
      <c r="H2071" t="s">
        <v>298</v>
      </c>
      <c r="I2071" t="str">
        <f t="shared" si="96"/>
        <v>Gore, Al(L)</v>
      </c>
      <c r="J2071" t="s">
        <v>18</v>
      </c>
      <c r="K2071" t="b">
        <v>0</v>
      </c>
      <c r="L2071">
        <v>5861203</v>
      </c>
      <c r="M2071">
        <v>10965822</v>
      </c>
      <c r="N2071">
        <v>20171015</v>
      </c>
      <c r="O2071" t="s">
        <v>19</v>
      </c>
      <c r="P2071" t="str">
        <f>IF(VLOOKUP(A2071,'national-winners'!$A$2:$B$13,2,0)=H2071,"W","L")</f>
        <v>L</v>
      </c>
      <c r="Q2071">
        <f>MATCH(C2071,'state-winning-votes'!A:A,0)</f>
        <v>7</v>
      </c>
      <c r="R2071">
        <f>MATCH(A2071,'state-winning-votes'!$A$2:$L$2,0)</f>
        <v>8</v>
      </c>
      <c r="S2071" cm="1">
        <f t="array" ref="S2071">INDEX('state-winning-votes'!$A$1:$L$53,$Q2071,$R2071)</f>
        <v>5861203</v>
      </c>
      <c r="T2071">
        <f>INDEX('state-winning-votes'!$A$1:$L$53,MATCH($C2071,'state-winning-votes'!$A:$A,0),MATCH($A2071,'state-winning-votes'!$A$2:$L$2,0))</f>
        <v>5861203</v>
      </c>
      <c r="U2071" t="str">
        <f t="shared" si="97"/>
        <v>Gore, Al</v>
      </c>
      <c r="V2071" t="str">
        <f>_xlfn.XLOOKUP(INDEX('state-winning-votes'!$A$1:$L$53,MATCH($C2071,'state-winning-votes'!$A:$A,0),MATCH($A2071,'state-winning-votes'!$A$2:$L$2,0)),$L:$L,$H:$H)</f>
        <v>Gore, Al</v>
      </c>
      <c r="W2071" t="str">
        <f>VLOOKUP(A2071,'national-winners'!$A$2:$B$13,2,0)</f>
        <v>Bush, George W.</v>
      </c>
      <c r="X2071" t="str">
        <f t="shared" si="98"/>
        <v xml:space="preserve"> Al Gore (W)</v>
      </c>
    </row>
    <row r="2072" spans="1:24" x14ac:dyDescent="0.25">
      <c r="A2072">
        <v>2000</v>
      </c>
      <c r="B2072" t="s">
        <v>42</v>
      </c>
      <c r="C2072" t="s">
        <v>43</v>
      </c>
      <c r="D2072">
        <v>6</v>
      </c>
      <c r="E2072">
        <v>93</v>
      </c>
      <c r="F2072">
        <v>71</v>
      </c>
      <c r="G2072" t="s">
        <v>16</v>
      </c>
      <c r="H2072" t="s">
        <v>297</v>
      </c>
      <c r="I2072" t="str">
        <f t="shared" si="96"/>
        <v>Bush, George W.(W)</v>
      </c>
      <c r="J2072" t="s">
        <v>21</v>
      </c>
      <c r="K2072" t="b">
        <v>0</v>
      </c>
      <c r="L2072">
        <v>4567429</v>
      </c>
      <c r="M2072">
        <v>10965822</v>
      </c>
      <c r="N2072">
        <v>20171015</v>
      </c>
      <c r="O2072" t="s">
        <v>19</v>
      </c>
      <c r="P2072" t="str">
        <f>IF(VLOOKUP(A2072,'national-winners'!$A$2:$B$13,2,0)=H2072,"W","L")</f>
        <v>W</v>
      </c>
      <c r="Q2072">
        <f>MATCH(C2072,'state-winning-votes'!A:A,0)</f>
        <v>7</v>
      </c>
      <c r="R2072">
        <f>MATCH(A2072,'state-winning-votes'!$A$2:$L$2,0)</f>
        <v>8</v>
      </c>
      <c r="S2072" cm="1">
        <f t="array" ref="S2072">INDEX('state-winning-votes'!$A$1:$L$53,$Q2072,$R2072)</f>
        <v>5861203</v>
      </c>
      <c r="T2072">
        <f>INDEX('state-winning-votes'!$A$1:$L$53,MATCH($C2072,'state-winning-votes'!$A:$A,0),MATCH($A2072,'state-winning-votes'!$A$2:$L$2,0))</f>
        <v>5861203</v>
      </c>
      <c r="U2072" t="str">
        <f t="shared" si="97"/>
        <v>Gore, Al</v>
      </c>
      <c r="V2072" t="str">
        <f>_xlfn.XLOOKUP(INDEX('state-winning-votes'!$A$1:$L$53,MATCH($C2072,'state-winning-votes'!$A:$A,0),MATCH($A2072,'state-winning-votes'!$A$2:$L$2,0)),$L:$L,$H:$H)</f>
        <v>Gore, Al</v>
      </c>
      <c r="W2072" t="str">
        <f>VLOOKUP(A2072,'national-winners'!$A$2:$B$13,2,0)</f>
        <v>Bush, George W.</v>
      </c>
      <c r="X2072" t="str">
        <f t="shared" si="98"/>
        <v xml:space="preserve"> Al Gore (W)</v>
      </c>
    </row>
    <row r="2073" spans="1:24" x14ac:dyDescent="0.25">
      <c r="A2073">
        <v>2000</v>
      </c>
      <c r="B2073" t="s">
        <v>42</v>
      </c>
      <c r="C2073" t="s">
        <v>43</v>
      </c>
      <c r="D2073">
        <v>6</v>
      </c>
      <c r="E2073">
        <v>93</v>
      </c>
      <c r="F2073">
        <v>71</v>
      </c>
      <c r="G2073" t="s">
        <v>16</v>
      </c>
      <c r="H2073" t="s">
        <v>273</v>
      </c>
      <c r="I2073" t="str">
        <f t="shared" si="96"/>
        <v>Nader, Ralph(L)</v>
      </c>
      <c r="J2073" t="s">
        <v>274</v>
      </c>
      <c r="K2073" t="b">
        <v>0</v>
      </c>
      <c r="L2073">
        <v>418707</v>
      </c>
      <c r="M2073">
        <v>10965822</v>
      </c>
      <c r="N2073">
        <v>20171015</v>
      </c>
      <c r="O2073" t="s">
        <v>19</v>
      </c>
      <c r="P2073" t="str">
        <f>IF(VLOOKUP(A2073,'national-winners'!$A$2:$B$13,2,0)=H2073,"W","L")</f>
        <v>L</v>
      </c>
      <c r="Q2073">
        <f>MATCH(C2073,'state-winning-votes'!A:A,0)</f>
        <v>7</v>
      </c>
      <c r="R2073">
        <f>MATCH(A2073,'state-winning-votes'!$A$2:$L$2,0)</f>
        <v>8</v>
      </c>
      <c r="S2073" cm="1">
        <f t="array" ref="S2073">INDEX('state-winning-votes'!$A$1:$L$53,$Q2073,$R2073)</f>
        <v>5861203</v>
      </c>
      <c r="T2073">
        <f>INDEX('state-winning-votes'!$A$1:$L$53,MATCH($C2073,'state-winning-votes'!$A:$A,0),MATCH($A2073,'state-winning-votes'!$A$2:$L$2,0))</f>
        <v>5861203</v>
      </c>
      <c r="U2073" t="str">
        <f t="shared" si="97"/>
        <v>Gore, Al</v>
      </c>
      <c r="V2073" t="str">
        <f>_xlfn.XLOOKUP(INDEX('state-winning-votes'!$A$1:$L$53,MATCH($C2073,'state-winning-votes'!$A:$A,0),MATCH($A2073,'state-winning-votes'!$A$2:$L$2,0)),$L:$L,$H:$H)</f>
        <v>Gore, Al</v>
      </c>
      <c r="W2073" t="str">
        <f>VLOOKUP(A2073,'national-winners'!$A$2:$B$13,2,0)</f>
        <v>Bush, George W.</v>
      </c>
      <c r="X2073" t="str">
        <f t="shared" si="98"/>
        <v xml:space="preserve"> Al Gore (W)</v>
      </c>
    </row>
    <row r="2074" spans="1:24" x14ac:dyDescent="0.25">
      <c r="A2074">
        <v>2000</v>
      </c>
      <c r="B2074" t="s">
        <v>42</v>
      </c>
      <c r="C2074" t="s">
        <v>43</v>
      </c>
      <c r="D2074">
        <v>6</v>
      </c>
      <c r="E2074">
        <v>93</v>
      </c>
      <c r="F2074">
        <v>71</v>
      </c>
      <c r="G2074" t="s">
        <v>16</v>
      </c>
      <c r="H2074" t="s">
        <v>271</v>
      </c>
      <c r="I2074" t="str">
        <f t="shared" si="96"/>
        <v>Browne, Harry(L)</v>
      </c>
      <c r="J2074" t="s">
        <v>29</v>
      </c>
      <c r="K2074" t="b">
        <v>0</v>
      </c>
      <c r="L2074">
        <v>45520</v>
      </c>
      <c r="M2074">
        <v>10965822</v>
      </c>
      <c r="N2074">
        <v>20171015</v>
      </c>
      <c r="O2074" t="s">
        <v>19</v>
      </c>
      <c r="P2074" t="str">
        <f>IF(VLOOKUP(A2074,'national-winners'!$A$2:$B$13,2,0)=H2074,"W","L")</f>
        <v>L</v>
      </c>
      <c r="Q2074">
        <f>MATCH(C2074,'state-winning-votes'!A:A,0)</f>
        <v>7</v>
      </c>
      <c r="R2074">
        <f>MATCH(A2074,'state-winning-votes'!$A$2:$L$2,0)</f>
        <v>8</v>
      </c>
      <c r="S2074" cm="1">
        <f t="array" ref="S2074">INDEX('state-winning-votes'!$A$1:$L$53,$Q2074,$R2074)</f>
        <v>5861203</v>
      </c>
      <c r="T2074">
        <f>INDEX('state-winning-votes'!$A$1:$L$53,MATCH($C2074,'state-winning-votes'!$A:$A,0),MATCH($A2074,'state-winning-votes'!$A$2:$L$2,0))</f>
        <v>5861203</v>
      </c>
      <c r="U2074" t="str">
        <f t="shared" si="97"/>
        <v>Gore, Al</v>
      </c>
      <c r="V2074" t="str">
        <f>_xlfn.XLOOKUP(INDEX('state-winning-votes'!$A$1:$L$53,MATCH($C2074,'state-winning-votes'!$A:$A,0),MATCH($A2074,'state-winning-votes'!$A$2:$L$2,0)),$L:$L,$H:$H)</f>
        <v>Gore, Al</v>
      </c>
      <c r="W2074" t="str">
        <f>VLOOKUP(A2074,'national-winners'!$A$2:$B$13,2,0)</f>
        <v>Bush, George W.</v>
      </c>
      <c r="X2074" t="str">
        <f t="shared" si="98"/>
        <v xml:space="preserve"> Al Gore (W)</v>
      </c>
    </row>
    <row r="2075" spans="1:24" x14ac:dyDescent="0.25">
      <c r="A2075">
        <v>2000</v>
      </c>
      <c r="B2075" t="s">
        <v>42</v>
      </c>
      <c r="C2075" t="s">
        <v>43</v>
      </c>
      <c r="D2075">
        <v>6</v>
      </c>
      <c r="E2075">
        <v>93</v>
      </c>
      <c r="F2075">
        <v>71</v>
      </c>
      <c r="G2075" t="s">
        <v>16</v>
      </c>
      <c r="H2075" t="s">
        <v>299</v>
      </c>
      <c r="I2075" t="str">
        <f t="shared" si="96"/>
        <v>Buchanan, Patrick ""Pat""(L)</v>
      </c>
      <c r="J2075" t="s">
        <v>272</v>
      </c>
      <c r="K2075" t="b">
        <v>0</v>
      </c>
      <c r="L2075">
        <v>44987</v>
      </c>
      <c r="M2075">
        <v>10965822</v>
      </c>
      <c r="N2075">
        <v>20171015</v>
      </c>
      <c r="O2075" t="s">
        <v>19</v>
      </c>
      <c r="P2075" t="str">
        <f>IF(VLOOKUP(A2075,'national-winners'!$A$2:$B$13,2,0)=H2075,"W","L")</f>
        <v>L</v>
      </c>
      <c r="Q2075">
        <f>MATCH(C2075,'state-winning-votes'!A:A,0)</f>
        <v>7</v>
      </c>
      <c r="R2075">
        <f>MATCH(A2075,'state-winning-votes'!$A$2:$L$2,0)</f>
        <v>8</v>
      </c>
      <c r="S2075" cm="1">
        <f t="array" ref="S2075">INDEX('state-winning-votes'!$A$1:$L$53,$Q2075,$R2075)</f>
        <v>5861203</v>
      </c>
      <c r="T2075">
        <f>INDEX('state-winning-votes'!$A$1:$L$53,MATCH($C2075,'state-winning-votes'!$A:$A,0),MATCH($A2075,'state-winning-votes'!$A$2:$L$2,0))</f>
        <v>5861203</v>
      </c>
      <c r="U2075" t="str">
        <f t="shared" si="97"/>
        <v>Gore, Al</v>
      </c>
      <c r="V2075" t="str">
        <f>_xlfn.XLOOKUP(INDEX('state-winning-votes'!$A$1:$L$53,MATCH($C2075,'state-winning-votes'!$A:$A,0),MATCH($A2075,'state-winning-votes'!$A$2:$L$2,0)),$L:$L,$H:$H)</f>
        <v>Gore, Al</v>
      </c>
      <c r="W2075" t="str">
        <f>VLOOKUP(A2075,'national-winners'!$A$2:$B$13,2,0)</f>
        <v>Bush, George W.</v>
      </c>
      <c r="X2075" t="str">
        <f t="shared" si="98"/>
        <v xml:space="preserve"> Al Gore (W)</v>
      </c>
    </row>
    <row r="2076" spans="1:24" x14ac:dyDescent="0.25">
      <c r="A2076">
        <v>2000</v>
      </c>
      <c r="B2076" t="s">
        <v>42</v>
      </c>
      <c r="C2076" t="s">
        <v>43</v>
      </c>
      <c r="D2076">
        <v>6</v>
      </c>
      <c r="E2076">
        <v>93</v>
      </c>
      <c r="F2076">
        <v>71</v>
      </c>
      <c r="G2076" t="s">
        <v>16</v>
      </c>
      <c r="H2076" t="s">
        <v>238</v>
      </c>
      <c r="I2076" t="str">
        <f t="shared" si="96"/>
        <v>Phillips, Howard(L)</v>
      </c>
      <c r="J2076" t="s">
        <v>23</v>
      </c>
      <c r="K2076" t="b">
        <v>0</v>
      </c>
      <c r="L2076">
        <v>17042</v>
      </c>
      <c r="M2076">
        <v>10965822</v>
      </c>
      <c r="N2076">
        <v>20171015</v>
      </c>
      <c r="O2076" t="s">
        <v>19</v>
      </c>
      <c r="P2076" t="str">
        <f>IF(VLOOKUP(A2076,'national-winners'!$A$2:$B$13,2,0)=H2076,"W","L")</f>
        <v>L</v>
      </c>
      <c r="Q2076">
        <f>MATCH(C2076,'state-winning-votes'!A:A,0)</f>
        <v>7</v>
      </c>
      <c r="R2076">
        <f>MATCH(A2076,'state-winning-votes'!$A$2:$L$2,0)</f>
        <v>8</v>
      </c>
      <c r="S2076" cm="1">
        <f t="array" ref="S2076">INDEX('state-winning-votes'!$A$1:$L$53,$Q2076,$R2076)</f>
        <v>5861203</v>
      </c>
      <c r="T2076">
        <f>INDEX('state-winning-votes'!$A$1:$L$53,MATCH($C2076,'state-winning-votes'!$A:$A,0),MATCH($A2076,'state-winning-votes'!$A$2:$L$2,0))</f>
        <v>5861203</v>
      </c>
      <c r="U2076" t="str">
        <f t="shared" si="97"/>
        <v>Gore, Al</v>
      </c>
      <c r="V2076" t="str">
        <f>_xlfn.XLOOKUP(INDEX('state-winning-votes'!$A$1:$L$53,MATCH($C2076,'state-winning-votes'!$A:$A,0),MATCH($A2076,'state-winning-votes'!$A$2:$L$2,0)),$L:$L,$H:$H)</f>
        <v>Gore, Al</v>
      </c>
      <c r="W2076" t="str">
        <f>VLOOKUP(A2076,'national-winners'!$A$2:$B$13,2,0)</f>
        <v>Bush, George W.</v>
      </c>
      <c r="X2076" t="str">
        <f t="shared" si="98"/>
        <v xml:space="preserve"> Al Gore (W)</v>
      </c>
    </row>
    <row r="2077" spans="1:24" x14ac:dyDescent="0.25">
      <c r="A2077">
        <v>2000</v>
      </c>
      <c r="B2077" t="s">
        <v>42</v>
      </c>
      <c r="C2077" t="s">
        <v>43</v>
      </c>
      <c r="D2077">
        <v>6</v>
      </c>
      <c r="E2077">
        <v>93</v>
      </c>
      <c r="F2077">
        <v>71</v>
      </c>
      <c r="G2077" t="s">
        <v>16</v>
      </c>
      <c r="H2077" t="s">
        <v>236</v>
      </c>
      <c r="I2077" t="str">
        <f t="shared" si="96"/>
        <v>Hagelin, John(L)</v>
      </c>
      <c r="J2077" t="s">
        <v>237</v>
      </c>
      <c r="K2077" t="b">
        <v>0</v>
      </c>
      <c r="L2077">
        <v>10934</v>
      </c>
      <c r="M2077">
        <v>10965822</v>
      </c>
      <c r="N2077">
        <v>20171015</v>
      </c>
      <c r="O2077" t="s">
        <v>19</v>
      </c>
      <c r="P2077" t="str">
        <f>IF(VLOOKUP(A2077,'national-winners'!$A$2:$B$13,2,0)=H2077,"W","L")</f>
        <v>L</v>
      </c>
      <c r="Q2077">
        <f>MATCH(C2077,'state-winning-votes'!A:A,0)</f>
        <v>7</v>
      </c>
      <c r="R2077">
        <f>MATCH(A2077,'state-winning-votes'!$A$2:$L$2,0)</f>
        <v>8</v>
      </c>
      <c r="S2077" cm="1">
        <f t="array" ref="S2077">INDEX('state-winning-votes'!$A$1:$L$53,$Q2077,$R2077)</f>
        <v>5861203</v>
      </c>
      <c r="T2077">
        <f>INDEX('state-winning-votes'!$A$1:$L$53,MATCH($C2077,'state-winning-votes'!$A:$A,0),MATCH($A2077,'state-winning-votes'!$A$2:$L$2,0))</f>
        <v>5861203</v>
      </c>
      <c r="U2077" t="str">
        <f t="shared" si="97"/>
        <v>Gore, Al</v>
      </c>
      <c r="V2077" t="str">
        <f>_xlfn.XLOOKUP(INDEX('state-winning-votes'!$A$1:$L$53,MATCH($C2077,'state-winning-votes'!$A:$A,0),MATCH($A2077,'state-winning-votes'!$A$2:$L$2,0)),$L:$L,$H:$H)</f>
        <v>Gore, Al</v>
      </c>
      <c r="W2077" t="str">
        <f>VLOOKUP(A2077,'national-winners'!$A$2:$B$13,2,0)</f>
        <v>Bush, George W.</v>
      </c>
      <c r="X2077" t="str">
        <f t="shared" si="98"/>
        <v xml:space="preserve"> Al Gore (W)</v>
      </c>
    </row>
    <row r="2078" spans="1:24" x14ac:dyDescent="0.25">
      <c r="A2078">
        <v>2000</v>
      </c>
      <c r="B2078" t="s">
        <v>46</v>
      </c>
      <c r="C2078" t="s">
        <v>47</v>
      </c>
      <c r="D2078">
        <v>8</v>
      </c>
      <c r="E2078">
        <v>84</v>
      </c>
      <c r="F2078">
        <v>62</v>
      </c>
      <c r="G2078" t="s">
        <v>16</v>
      </c>
      <c r="H2078" t="s">
        <v>297</v>
      </c>
      <c r="I2078" t="str">
        <f t="shared" si="96"/>
        <v>Bush, George W.(W)</v>
      </c>
      <c r="J2078" t="s">
        <v>21</v>
      </c>
      <c r="K2078" t="b">
        <v>0</v>
      </c>
      <c r="L2078">
        <v>883748</v>
      </c>
      <c r="M2078">
        <v>1741368</v>
      </c>
      <c r="N2078">
        <v>20171015</v>
      </c>
      <c r="O2078" t="s">
        <v>19</v>
      </c>
      <c r="P2078" t="str">
        <f>IF(VLOOKUP(A2078,'national-winners'!$A$2:$B$13,2,0)=H2078,"W","L")</f>
        <v>W</v>
      </c>
      <c r="Q2078">
        <f>MATCH(C2078,'state-winning-votes'!A:A,0)</f>
        <v>8</v>
      </c>
      <c r="R2078">
        <f>MATCH(A2078,'state-winning-votes'!$A$2:$L$2,0)</f>
        <v>8</v>
      </c>
      <c r="S2078" cm="1">
        <f t="array" ref="S2078">INDEX('state-winning-votes'!$A$1:$L$53,$Q2078,$R2078)</f>
        <v>883748</v>
      </c>
      <c r="T2078">
        <f>INDEX('state-winning-votes'!$A$1:$L$53,MATCH($C2078,'state-winning-votes'!$A:$A,0),MATCH($A2078,'state-winning-votes'!$A$2:$L$2,0))</f>
        <v>883748</v>
      </c>
      <c r="U2078" t="str">
        <f t="shared" si="97"/>
        <v>Bush, George W.</v>
      </c>
      <c r="V2078" t="str">
        <f>_xlfn.XLOOKUP(INDEX('state-winning-votes'!$A$1:$L$53,MATCH($C2078,'state-winning-votes'!$A:$A,0),MATCH($A2078,'state-winning-votes'!$A$2:$L$2,0)),$L:$L,$H:$H)</f>
        <v>Bush, George W.</v>
      </c>
      <c r="W2078" t="str">
        <f>VLOOKUP(A2078,'national-winners'!$A$2:$B$13,2,0)</f>
        <v>Bush, George W.</v>
      </c>
      <c r="X2078" t="str">
        <f t="shared" si="98"/>
        <v xml:space="preserve"> George W. Bush (W)</v>
      </c>
    </row>
    <row r="2079" spans="1:24" x14ac:dyDescent="0.25">
      <c r="A2079">
        <v>2000</v>
      </c>
      <c r="B2079" t="s">
        <v>46</v>
      </c>
      <c r="C2079" t="s">
        <v>47</v>
      </c>
      <c r="D2079">
        <v>8</v>
      </c>
      <c r="E2079">
        <v>84</v>
      </c>
      <c r="F2079">
        <v>62</v>
      </c>
      <c r="G2079" t="s">
        <v>16</v>
      </c>
      <c r="H2079" t="s">
        <v>298</v>
      </c>
      <c r="I2079" t="str">
        <f t="shared" si="96"/>
        <v>Gore, Al(L)</v>
      </c>
      <c r="J2079" t="s">
        <v>18</v>
      </c>
      <c r="K2079" t="b">
        <v>0</v>
      </c>
      <c r="L2079">
        <v>738227</v>
      </c>
      <c r="M2079">
        <v>1741368</v>
      </c>
      <c r="N2079">
        <v>20171015</v>
      </c>
      <c r="O2079" t="s">
        <v>19</v>
      </c>
      <c r="P2079" t="str">
        <f>IF(VLOOKUP(A2079,'national-winners'!$A$2:$B$13,2,0)=H2079,"W","L")</f>
        <v>L</v>
      </c>
      <c r="Q2079">
        <f>MATCH(C2079,'state-winning-votes'!A:A,0)</f>
        <v>8</v>
      </c>
      <c r="R2079">
        <f>MATCH(A2079,'state-winning-votes'!$A$2:$L$2,0)</f>
        <v>8</v>
      </c>
      <c r="S2079" cm="1">
        <f t="array" ref="S2079">INDEX('state-winning-votes'!$A$1:$L$53,$Q2079,$R2079)</f>
        <v>883748</v>
      </c>
      <c r="T2079">
        <f>INDEX('state-winning-votes'!$A$1:$L$53,MATCH($C2079,'state-winning-votes'!$A:$A,0),MATCH($A2079,'state-winning-votes'!$A$2:$L$2,0))</f>
        <v>883748</v>
      </c>
      <c r="U2079" t="str">
        <f t="shared" si="97"/>
        <v>Bush, George W.</v>
      </c>
      <c r="V2079" t="str">
        <f>_xlfn.XLOOKUP(INDEX('state-winning-votes'!$A$1:$L$53,MATCH($C2079,'state-winning-votes'!$A:$A,0),MATCH($A2079,'state-winning-votes'!$A$2:$L$2,0)),$L:$L,$H:$H)</f>
        <v>Bush, George W.</v>
      </c>
      <c r="W2079" t="str">
        <f>VLOOKUP(A2079,'national-winners'!$A$2:$B$13,2,0)</f>
        <v>Bush, George W.</v>
      </c>
      <c r="X2079" t="str">
        <f t="shared" si="98"/>
        <v xml:space="preserve"> George W. Bush (W)</v>
      </c>
    </row>
    <row r="2080" spans="1:24" x14ac:dyDescent="0.25">
      <c r="A2080">
        <v>2000</v>
      </c>
      <c r="B2080" t="s">
        <v>46</v>
      </c>
      <c r="C2080" t="s">
        <v>47</v>
      </c>
      <c r="D2080">
        <v>8</v>
      </c>
      <c r="E2080">
        <v>84</v>
      </c>
      <c r="F2080">
        <v>62</v>
      </c>
      <c r="G2080" t="s">
        <v>16</v>
      </c>
      <c r="H2080" t="s">
        <v>273</v>
      </c>
      <c r="I2080" t="str">
        <f t="shared" si="96"/>
        <v>Nader, Ralph(L)</v>
      </c>
      <c r="J2080" t="s">
        <v>274</v>
      </c>
      <c r="K2080" t="b">
        <v>0</v>
      </c>
      <c r="L2080">
        <v>91434</v>
      </c>
      <c r="M2080">
        <v>1741368</v>
      </c>
      <c r="N2080">
        <v>20171015</v>
      </c>
      <c r="O2080" t="s">
        <v>19</v>
      </c>
      <c r="P2080" t="str">
        <f>IF(VLOOKUP(A2080,'national-winners'!$A$2:$B$13,2,0)=H2080,"W","L")</f>
        <v>L</v>
      </c>
      <c r="Q2080">
        <f>MATCH(C2080,'state-winning-votes'!A:A,0)</f>
        <v>8</v>
      </c>
      <c r="R2080">
        <f>MATCH(A2080,'state-winning-votes'!$A$2:$L$2,0)</f>
        <v>8</v>
      </c>
      <c r="S2080" cm="1">
        <f t="array" ref="S2080">INDEX('state-winning-votes'!$A$1:$L$53,$Q2080,$R2080)</f>
        <v>883748</v>
      </c>
      <c r="T2080">
        <f>INDEX('state-winning-votes'!$A$1:$L$53,MATCH($C2080,'state-winning-votes'!$A:$A,0),MATCH($A2080,'state-winning-votes'!$A$2:$L$2,0))</f>
        <v>883748</v>
      </c>
      <c r="U2080" t="str">
        <f t="shared" si="97"/>
        <v>Bush, George W.</v>
      </c>
      <c r="V2080" t="str">
        <f>_xlfn.XLOOKUP(INDEX('state-winning-votes'!$A$1:$L$53,MATCH($C2080,'state-winning-votes'!$A:$A,0),MATCH($A2080,'state-winning-votes'!$A$2:$L$2,0)),$L:$L,$H:$H)</f>
        <v>Bush, George W.</v>
      </c>
      <c r="W2080" t="str">
        <f>VLOOKUP(A2080,'national-winners'!$A$2:$B$13,2,0)</f>
        <v>Bush, George W.</v>
      </c>
      <c r="X2080" t="str">
        <f t="shared" si="98"/>
        <v xml:space="preserve"> George W. Bush (W)</v>
      </c>
    </row>
    <row r="2081" spans="1:24" x14ac:dyDescent="0.25">
      <c r="A2081">
        <v>2000</v>
      </c>
      <c r="B2081" t="s">
        <v>46</v>
      </c>
      <c r="C2081" t="s">
        <v>47</v>
      </c>
      <c r="D2081">
        <v>8</v>
      </c>
      <c r="E2081">
        <v>84</v>
      </c>
      <c r="F2081">
        <v>62</v>
      </c>
      <c r="G2081" t="s">
        <v>16</v>
      </c>
      <c r="H2081" t="s">
        <v>271</v>
      </c>
      <c r="I2081" t="str">
        <f t="shared" si="96"/>
        <v>Browne, Harry(L)</v>
      </c>
      <c r="J2081" t="s">
        <v>29</v>
      </c>
      <c r="K2081" t="b">
        <v>0</v>
      </c>
      <c r="L2081">
        <v>12799</v>
      </c>
      <c r="M2081">
        <v>1741368</v>
      </c>
      <c r="N2081">
        <v>20171015</v>
      </c>
      <c r="O2081" t="s">
        <v>19</v>
      </c>
      <c r="P2081" t="str">
        <f>IF(VLOOKUP(A2081,'national-winners'!$A$2:$B$13,2,0)=H2081,"W","L")</f>
        <v>L</v>
      </c>
      <c r="Q2081">
        <f>MATCH(C2081,'state-winning-votes'!A:A,0)</f>
        <v>8</v>
      </c>
      <c r="R2081">
        <f>MATCH(A2081,'state-winning-votes'!$A$2:$L$2,0)</f>
        <v>8</v>
      </c>
      <c r="S2081" cm="1">
        <f t="array" ref="S2081">INDEX('state-winning-votes'!$A$1:$L$53,$Q2081,$R2081)</f>
        <v>883748</v>
      </c>
      <c r="T2081">
        <f>INDEX('state-winning-votes'!$A$1:$L$53,MATCH($C2081,'state-winning-votes'!$A:$A,0),MATCH($A2081,'state-winning-votes'!$A$2:$L$2,0))</f>
        <v>883748</v>
      </c>
      <c r="U2081" t="str">
        <f t="shared" si="97"/>
        <v>Bush, George W.</v>
      </c>
      <c r="V2081" t="str">
        <f>_xlfn.XLOOKUP(INDEX('state-winning-votes'!$A$1:$L$53,MATCH($C2081,'state-winning-votes'!$A:$A,0),MATCH($A2081,'state-winning-votes'!$A$2:$L$2,0)),$L:$L,$H:$H)</f>
        <v>Bush, George W.</v>
      </c>
      <c r="W2081" t="str">
        <f>VLOOKUP(A2081,'national-winners'!$A$2:$B$13,2,0)</f>
        <v>Bush, George W.</v>
      </c>
      <c r="X2081" t="str">
        <f t="shared" si="98"/>
        <v xml:space="preserve"> George W. Bush (W)</v>
      </c>
    </row>
    <row r="2082" spans="1:24" x14ac:dyDescent="0.25">
      <c r="A2082">
        <v>2000</v>
      </c>
      <c r="B2082" t="s">
        <v>46</v>
      </c>
      <c r="C2082" t="s">
        <v>47</v>
      </c>
      <c r="D2082">
        <v>8</v>
      </c>
      <c r="E2082">
        <v>84</v>
      </c>
      <c r="F2082">
        <v>62</v>
      </c>
      <c r="G2082" t="s">
        <v>16</v>
      </c>
      <c r="H2082" t="s">
        <v>236</v>
      </c>
      <c r="I2082" t="str">
        <f t="shared" si="96"/>
        <v>Hagelin, John(L)</v>
      </c>
      <c r="J2082" t="s">
        <v>293</v>
      </c>
      <c r="K2082" t="b">
        <v>0</v>
      </c>
      <c r="L2082">
        <v>10465</v>
      </c>
      <c r="M2082">
        <v>1741368</v>
      </c>
      <c r="N2082">
        <v>20171015</v>
      </c>
      <c r="O2082" t="s">
        <v>19</v>
      </c>
      <c r="P2082" t="str">
        <f>IF(VLOOKUP(A2082,'national-winners'!$A$2:$B$13,2,0)=H2082,"W","L")</f>
        <v>L</v>
      </c>
      <c r="Q2082">
        <f>MATCH(C2082,'state-winning-votes'!A:A,0)</f>
        <v>8</v>
      </c>
      <c r="R2082">
        <f>MATCH(A2082,'state-winning-votes'!$A$2:$L$2,0)</f>
        <v>8</v>
      </c>
      <c r="S2082" cm="1">
        <f t="array" ref="S2082">INDEX('state-winning-votes'!$A$1:$L$53,$Q2082,$R2082)</f>
        <v>883748</v>
      </c>
      <c r="T2082">
        <f>INDEX('state-winning-votes'!$A$1:$L$53,MATCH($C2082,'state-winning-votes'!$A:$A,0),MATCH($A2082,'state-winning-votes'!$A$2:$L$2,0))</f>
        <v>883748</v>
      </c>
      <c r="U2082" t="str">
        <f t="shared" si="97"/>
        <v>Bush, George W.</v>
      </c>
      <c r="V2082" t="str">
        <f>_xlfn.XLOOKUP(INDEX('state-winning-votes'!$A$1:$L$53,MATCH($C2082,'state-winning-votes'!$A:$A,0),MATCH($A2082,'state-winning-votes'!$A$2:$L$2,0)),$L:$L,$H:$H)</f>
        <v>Bush, George W.</v>
      </c>
      <c r="W2082" t="str">
        <f>VLOOKUP(A2082,'national-winners'!$A$2:$B$13,2,0)</f>
        <v>Bush, George W.</v>
      </c>
      <c r="X2082" t="str">
        <f t="shared" si="98"/>
        <v xml:space="preserve"> George W. Bush (W)</v>
      </c>
    </row>
    <row r="2083" spans="1:24" x14ac:dyDescent="0.25">
      <c r="A2083">
        <v>2000</v>
      </c>
      <c r="B2083" t="s">
        <v>46</v>
      </c>
      <c r="C2083" t="s">
        <v>47</v>
      </c>
      <c r="D2083">
        <v>8</v>
      </c>
      <c r="E2083">
        <v>84</v>
      </c>
      <c r="F2083">
        <v>62</v>
      </c>
      <c r="G2083" t="s">
        <v>16</v>
      </c>
      <c r="H2083" t="s">
        <v>236</v>
      </c>
      <c r="I2083" t="str">
        <f t="shared" si="96"/>
        <v>Hagelin, John(L)</v>
      </c>
      <c r="J2083" t="s">
        <v>237</v>
      </c>
      <c r="K2083" t="b">
        <v>0</v>
      </c>
      <c r="L2083">
        <v>2240</v>
      </c>
      <c r="M2083">
        <v>1741368</v>
      </c>
      <c r="N2083">
        <v>20171015</v>
      </c>
      <c r="O2083" t="s">
        <v>19</v>
      </c>
      <c r="P2083" t="str">
        <f>IF(VLOOKUP(A2083,'national-winners'!$A$2:$B$13,2,0)=H2083,"W","L")</f>
        <v>L</v>
      </c>
      <c r="Q2083">
        <f>MATCH(C2083,'state-winning-votes'!A:A,0)</f>
        <v>8</v>
      </c>
      <c r="R2083">
        <f>MATCH(A2083,'state-winning-votes'!$A$2:$L$2,0)</f>
        <v>8</v>
      </c>
      <c r="S2083" cm="1">
        <f t="array" ref="S2083">INDEX('state-winning-votes'!$A$1:$L$53,$Q2083,$R2083)</f>
        <v>883748</v>
      </c>
      <c r="T2083">
        <f>INDEX('state-winning-votes'!$A$1:$L$53,MATCH($C2083,'state-winning-votes'!$A:$A,0),MATCH($A2083,'state-winning-votes'!$A$2:$L$2,0))</f>
        <v>883748</v>
      </c>
      <c r="U2083" t="str">
        <f t="shared" si="97"/>
        <v>Bush, George W.</v>
      </c>
      <c r="V2083" t="str">
        <f>_xlfn.XLOOKUP(INDEX('state-winning-votes'!$A$1:$L$53,MATCH($C2083,'state-winning-votes'!$A:$A,0),MATCH($A2083,'state-winning-votes'!$A$2:$L$2,0)),$L:$L,$H:$H)</f>
        <v>Bush, George W.</v>
      </c>
      <c r="W2083" t="str">
        <f>VLOOKUP(A2083,'national-winners'!$A$2:$B$13,2,0)</f>
        <v>Bush, George W.</v>
      </c>
      <c r="X2083" t="str">
        <f t="shared" si="98"/>
        <v xml:space="preserve"> George W. Bush (W)</v>
      </c>
    </row>
    <row r="2084" spans="1:24" x14ac:dyDescent="0.25">
      <c r="A2084">
        <v>2000</v>
      </c>
      <c r="B2084" t="s">
        <v>46</v>
      </c>
      <c r="C2084" t="s">
        <v>47</v>
      </c>
      <c r="D2084">
        <v>8</v>
      </c>
      <c r="E2084">
        <v>84</v>
      </c>
      <c r="F2084">
        <v>62</v>
      </c>
      <c r="G2084" t="s">
        <v>16</v>
      </c>
      <c r="H2084" t="s">
        <v>238</v>
      </c>
      <c r="I2084" t="str">
        <f t="shared" si="96"/>
        <v>Phillips, Howard(L)</v>
      </c>
      <c r="J2084" t="s">
        <v>134</v>
      </c>
      <c r="K2084" t="b">
        <v>0</v>
      </c>
      <c r="L2084">
        <v>1319</v>
      </c>
      <c r="M2084">
        <v>1741368</v>
      </c>
      <c r="N2084">
        <v>20171015</v>
      </c>
      <c r="O2084" t="s">
        <v>19</v>
      </c>
      <c r="P2084" t="str">
        <f>IF(VLOOKUP(A2084,'national-winners'!$A$2:$B$13,2,0)=H2084,"W","L")</f>
        <v>L</v>
      </c>
      <c r="Q2084">
        <f>MATCH(C2084,'state-winning-votes'!A:A,0)</f>
        <v>8</v>
      </c>
      <c r="R2084">
        <f>MATCH(A2084,'state-winning-votes'!$A$2:$L$2,0)</f>
        <v>8</v>
      </c>
      <c r="S2084" cm="1">
        <f t="array" ref="S2084">INDEX('state-winning-votes'!$A$1:$L$53,$Q2084,$R2084)</f>
        <v>883748</v>
      </c>
      <c r="T2084">
        <f>INDEX('state-winning-votes'!$A$1:$L$53,MATCH($C2084,'state-winning-votes'!$A:$A,0),MATCH($A2084,'state-winning-votes'!$A$2:$L$2,0))</f>
        <v>883748</v>
      </c>
      <c r="U2084" t="str">
        <f t="shared" si="97"/>
        <v>Bush, George W.</v>
      </c>
      <c r="V2084" t="str">
        <f>_xlfn.XLOOKUP(INDEX('state-winning-votes'!$A$1:$L$53,MATCH($C2084,'state-winning-votes'!$A:$A,0),MATCH($A2084,'state-winning-votes'!$A$2:$L$2,0)),$L:$L,$H:$H)</f>
        <v>Bush, George W.</v>
      </c>
      <c r="W2084" t="str">
        <f>VLOOKUP(A2084,'national-winners'!$A$2:$B$13,2,0)</f>
        <v>Bush, George W.</v>
      </c>
      <c r="X2084" t="str">
        <f t="shared" si="98"/>
        <v xml:space="preserve"> George W. Bush (W)</v>
      </c>
    </row>
    <row r="2085" spans="1:24" x14ac:dyDescent="0.25">
      <c r="A2085">
        <v>2000</v>
      </c>
      <c r="B2085" t="s">
        <v>46</v>
      </c>
      <c r="C2085" t="s">
        <v>47</v>
      </c>
      <c r="D2085">
        <v>8</v>
      </c>
      <c r="E2085">
        <v>84</v>
      </c>
      <c r="F2085">
        <v>62</v>
      </c>
      <c r="G2085" t="s">
        <v>16</v>
      </c>
      <c r="H2085" t="s">
        <v>166</v>
      </c>
      <c r="I2085" t="str">
        <f t="shared" si="96"/>
        <v>McReynolds, David(L)</v>
      </c>
      <c r="J2085" t="s">
        <v>100</v>
      </c>
      <c r="K2085" t="b">
        <v>0</v>
      </c>
      <c r="L2085">
        <v>712</v>
      </c>
      <c r="M2085">
        <v>1741368</v>
      </c>
      <c r="N2085">
        <v>20171015</v>
      </c>
      <c r="O2085" t="s">
        <v>19</v>
      </c>
      <c r="P2085" t="str">
        <f>IF(VLOOKUP(A2085,'national-winners'!$A$2:$B$13,2,0)=H2085,"W","L")</f>
        <v>L</v>
      </c>
      <c r="Q2085">
        <f>MATCH(C2085,'state-winning-votes'!A:A,0)</f>
        <v>8</v>
      </c>
      <c r="R2085">
        <f>MATCH(A2085,'state-winning-votes'!$A$2:$L$2,0)</f>
        <v>8</v>
      </c>
      <c r="S2085" cm="1">
        <f t="array" ref="S2085">INDEX('state-winning-votes'!$A$1:$L$53,$Q2085,$R2085)</f>
        <v>883748</v>
      </c>
      <c r="T2085">
        <f>INDEX('state-winning-votes'!$A$1:$L$53,MATCH($C2085,'state-winning-votes'!$A:$A,0),MATCH($A2085,'state-winning-votes'!$A$2:$L$2,0))</f>
        <v>883748</v>
      </c>
      <c r="U2085" t="str">
        <f t="shared" si="97"/>
        <v>Bush, George W.</v>
      </c>
      <c r="V2085" t="str">
        <f>_xlfn.XLOOKUP(INDEX('state-winning-votes'!$A$1:$L$53,MATCH($C2085,'state-winning-votes'!$A:$A,0),MATCH($A2085,'state-winning-votes'!$A$2:$L$2,0)),$L:$L,$H:$H)</f>
        <v>Bush, George W.</v>
      </c>
      <c r="W2085" t="str">
        <f>VLOOKUP(A2085,'national-winners'!$A$2:$B$13,2,0)</f>
        <v>Bush, George W.</v>
      </c>
      <c r="X2085" t="str">
        <f t="shared" si="98"/>
        <v xml:space="preserve"> George W. Bush (W)</v>
      </c>
    </row>
    <row r="2086" spans="1:24" x14ac:dyDescent="0.25">
      <c r="A2086">
        <v>2000</v>
      </c>
      <c r="B2086" t="s">
        <v>46</v>
      </c>
      <c r="C2086" t="s">
        <v>47</v>
      </c>
      <c r="D2086">
        <v>8</v>
      </c>
      <c r="E2086">
        <v>84</v>
      </c>
      <c r="F2086">
        <v>62</v>
      </c>
      <c r="G2086" t="s">
        <v>16</v>
      </c>
      <c r="H2086" t="s">
        <v>284</v>
      </c>
      <c r="I2086" t="str">
        <f t="shared" si="96"/>
        <v>Harris, James(L)</v>
      </c>
      <c r="J2086" t="s">
        <v>37</v>
      </c>
      <c r="K2086" t="b">
        <v>0</v>
      </c>
      <c r="L2086">
        <v>216</v>
      </c>
      <c r="M2086">
        <v>1741368</v>
      </c>
      <c r="N2086">
        <v>20171015</v>
      </c>
      <c r="O2086" t="s">
        <v>19</v>
      </c>
      <c r="P2086" t="str">
        <f>IF(VLOOKUP(A2086,'national-winners'!$A$2:$B$13,2,0)=H2086,"W","L")</f>
        <v>L</v>
      </c>
      <c r="Q2086">
        <f>MATCH(C2086,'state-winning-votes'!A:A,0)</f>
        <v>8</v>
      </c>
      <c r="R2086">
        <f>MATCH(A2086,'state-winning-votes'!$A$2:$L$2,0)</f>
        <v>8</v>
      </c>
      <c r="S2086" cm="1">
        <f t="array" ref="S2086">INDEX('state-winning-votes'!$A$1:$L$53,$Q2086,$R2086)</f>
        <v>883748</v>
      </c>
      <c r="T2086">
        <f>INDEX('state-winning-votes'!$A$1:$L$53,MATCH($C2086,'state-winning-votes'!$A:$A,0),MATCH($A2086,'state-winning-votes'!$A$2:$L$2,0))</f>
        <v>883748</v>
      </c>
      <c r="U2086" t="str">
        <f t="shared" si="97"/>
        <v>Bush, George W.</v>
      </c>
      <c r="V2086" t="str">
        <f>_xlfn.XLOOKUP(INDEX('state-winning-votes'!$A$1:$L$53,MATCH($C2086,'state-winning-votes'!$A:$A,0),MATCH($A2086,'state-winning-votes'!$A$2:$L$2,0)),$L:$L,$H:$H)</f>
        <v>Bush, George W.</v>
      </c>
      <c r="W2086" t="str">
        <f>VLOOKUP(A2086,'national-winners'!$A$2:$B$13,2,0)</f>
        <v>Bush, George W.</v>
      </c>
      <c r="X2086" t="str">
        <f t="shared" si="98"/>
        <v xml:space="preserve"> George W. Bush (W)</v>
      </c>
    </row>
    <row r="2087" spans="1:24" x14ac:dyDescent="0.25">
      <c r="A2087">
        <v>2000</v>
      </c>
      <c r="B2087" t="s">
        <v>46</v>
      </c>
      <c r="C2087" t="s">
        <v>47</v>
      </c>
      <c r="D2087">
        <v>8</v>
      </c>
      <c r="E2087">
        <v>84</v>
      </c>
      <c r="F2087">
        <v>62</v>
      </c>
      <c r="G2087" t="s">
        <v>16</v>
      </c>
      <c r="H2087" t="s">
        <v>197</v>
      </c>
      <c r="I2087" t="str">
        <f t="shared" si="96"/>
        <v>Dodge, Earl(L)</v>
      </c>
      <c r="J2087" t="s">
        <v>25</v>
      </c>
      <c r="K2087" t="b">
        <v>0</v>
      </c>
      <c r="L2087">
        <v>208</v>
      </c>
      <c r="M2087">
        <v>1741368</v>
      </c>
      <c r="N2087">
        <v>20171015</v>
      </c>
      <c r="O2087" t="s">
        <v>19</v>
      </c>
      <c r="P2087" t="str">
        <f>IF(VLOOKUP(A2087,'national-winners'!$A$2:$B$13,2,0)=H2087,"W","L")</f>
        <v>L</v>
      </c>
      <c r="Q2087">
        <f>MATCH(C2087,'state-winning-votes'!A:A,0)</f>
        <v>8</v>
      </c>
      <c r="R2087">
        <f>MATCH(A2087,'state-winning-votes'!$A$2:$L$2,0)</f>
        <v>8</v>
      </c>
      <c r="S2087" cm="1">
        <f t="array" ref="S2087">INDEX('state-winning-votes'!$A$1:$L$53,$Q2087,$R2087)</f>
        <v>883748</v>
      </c>
      <c r="T2087">
        <f>INDEX('state-winning-votes'!$A$1:$L$53,MATCH($C2087,'state-winning-votes'!$A:$A,0),MATCH($A2087,'state-winning-votes'!$A$2:$L$2,0))</f>
        <v>883748</v>
      </c>
      <c r="U2087" t="str">
        <f t="shared" si="97"/>
        <v>Bush, George W.</v>
      </c>
      <c r="V2087" t="str">
        <f>_xlfn.XLOOKUP(INDEX('state-winning-votes'!$A$1:$L$53,MATCH($C2087,'state-winning-votes'!$A:$A,0),MATCH($A2087,'state-winning-votes'!$A$2:$L$2,0)),$L:$L,$H:$H)</f>
        <v>Bush, George W.</v>
      </c>
      <c r="W2087" t="str">
        <f>VLOOKUP(A2087,'national-winners'!$A$2:$B$13,2,0)</f>
        <v>Bush, George W.</v>
      </c>
      <c r="X2087" t="str">
        <f t="shared" si="98"/>
        <v xml:space="preserve"> George W. Bush (W)</v>
      </c>
    </row>
    <row r="2088" spans="1:24" x14ac:dyDescent="0.25">
      <c r="A2088">
        <v>2000</v>
      </c>
      <c r="B2088" t="s">
        <v>50</v>
      </c>
      <c r="C2088" t="s">
        <v>51</v>
      </c>
      <c r="D2088">
        <v>9</v>
      </c>
      <c r="E2088">
        <v>16</v>
      </c>
      <c r="F2088">
        <v>1</v>
      </c>
      <c r="G2088" t="s">
        <v>16</v>
      </c>
      <c r="H2088" t="s">
        <v>298</v>
      </c>
      <c r="I2088" t="str">
        <f t="shared" si="96"/>
        <v>Gore, Al(L)</v>
      </c>
      <c r="J2088" t="s">
        <v>18</v>
      </c>
      <c r="K2088" t="b">
        <v>0</v>
      </c>
      <c r="L2088">
        <v>816015</v>
      </c>
      <c r="M2088">
        <v>1459525</v>
      </c>
      <c r="N2088">
        <v>20171015</v>
      </c>
      <c r="O2088" t="s">
        <v>19</v>
      </c>
      <c r="P2088" t="str">
        <f>IF(VLOOKUP(A2088,'national-winners'!$A$2:$B$13,2,0)=H2088,"W","L")</f>
        <v>L</v>
      </c>
      <c r="Q2088">
        <f>MATCH(C2088,'state-winning-votes'!A:A,0)</f>
        <v>9</v>
      </c>
      <c r="R2088">
        <f>MATCH(A2088,'state-winning-votes'!$A$2:$L$2,0)</f>
        <v>8</v>
      </c>
      <c r="S2088" cm="1">
        <f t="array" ref="S2088">INDEX('state-winning-votes'!$A$1:$L$53,$Q2088,$R2088)</f>
        <v>816015</v>
      </c>
      <c r="T2088">
        <f>INDEX('state-winning-votes'!$A$1:$L$53,MATCH($C2088,'state-winning-votes'!$A:$A,0),MATCH($A2088,'state-winning-votes'!$A$2:$L$2,0))</f>
        <v>816015</v>
      </c>
      <c r="U2088" t="str">
        <f t="shared" si="97"/>
        <v>Gore, Al</v>
      </c>
      <c r="V2088" t="str">
        <f>_xlfn.XLOOKUP(INDEX('state-winning-votes'!$A$1:$L$53,MATCH($C2088,'state-winning-votes'!$A:$A,0),MATCH($A2088,'state-winning-votes'!$A$2:$L$2,0)),$L:$L,$H:$H)</f>
        <v>Gore, Al</v>
      </c>
      <c r="W2088" t="str">
        <f>VLOOKUP(A2088,'national-winners'!$A$2:$B$13,2,0)</f>
        <v>Bush, George W.</v>
      </c>
      <c r="X2088" t="str">
        <f t="shared" si="98"/>
        <v xml:space="preserve"> Al Gore (W)</v>
      </c>
    </row>
    <row r="2089" spans="1:24" x14ac:dyDescent="0.25">
      <c r="A2089">
        <v>2000</v>
      </c>
      <c r="B2089" t="s">
        <v>50</v>
      </c>
      <c r="C2089" t="s">
        <v>51</v>
      </c>
      <c r="D2089">
        <v>9</v>
      </c>
      <c r="E2089">
        <v>16</v>
      </c>
      <c r="F2089">
        <v>1</v>
      </c>
      <c r="G2089" t="s">
        <v>16</v>
      </c>
      <c r="H2089" t="s">
        <v>297</v>
      </c>
      <c r="I2089" t="str">
        <f t="shared" si="96"/>
        <v>Bush, George W.(W)</v>
      </c>
      <c r="J2089" t="s">
        <v>21</v>
      </c>
      <c r="K2089" t="b">
        <v>0</v>
      </c>
      <c r="L2089">
        <v>561094</v>
      </c>
      <c r="M2089">
        <v>1459525</v>
      </c>
      <c r="N2089">
        <v>20171015</v>
      </c>
      <c r="O2089" t="s">
        <v>19</v>
      </c>
      <c r="P2089" t="str">
        <f>IF(VLOOKUP(A2089,'national-winners'!$A$2:$B$13,2,0)=H2089,"W","L")</f>
        <v>W</v>
      </c>
      <c r="Q2089">
        <f>MATCH(C2089,'state-winning-votes'!A:A,0)</f>
        <v>9</v>
      </c>
      <c r="R2089">
        <f>MATCH(A2089,'state-winning-votes'!$A$2:$L$2,0)</f>
        <v>8</v>
      </c>
      <c r="S2089" cm="1">
        <f t="array" ref="S2089">INDEX('state-winning-votes'!$A$1:$L$53,$Q2089,$R2089)</f>
        <v>816015</v>
      </c>
      <c r="T2089">
        <f>INDEX('state-winning-votes'!$A$1:$L$53,MATCH($C2089,'state-winning-votes'!$A:$A,0),MATCH($A2089,'state-winning-votes'!$A$2:$L$2,0))</f>
        <v>816015</v>
      </c>
      <c r="U2089" t="str">
        <f t="shared" si="97"/>
        <v>Gore, Al</v>
      </c>
      <c r="V2089" t="str">
        <f>_xlfn.XLOOKUP(INDEX('state-winning-votes'!$A$1:$L$53,MATCH($C2089,'state-winning-votes'!$A:$A,0),MATCH($A2089,'state-winning-votes'!$A$2:$L$2,0)),$L:$L,$H:$H)</f>
        <v>Gore, Al</v>
      </c>
      <c r="W2089" t="str">
        <f>VLOOKUP(A2089,'national-winners'!$A$2:$B$13,2,0)</f>
        <v>Bush, George W.</v>
      </c>
      <c r="X2089" t="str">
        <f t="shared" si="98"/>
        <v xml:space="preserve"> Al Gore (W)</v>
      </c>
    </row>
    <row r="2090" spans="1:24" x14ac:dyDescent="0.25">
      <c r="A2090">
        <v>2000</v>
      </c>
      <c r="B2090" t="s">
        <v>50</v>
      </c>
      <c r="C2090" t="s">
        <v>51</v>
      </c>
      <c r="D2090">
        <v>9</v>
      </c>
      <c r="E2090">
        <v>16</v>
      </c>
      <c r="F2090">
        <v>1</v>
      </c>
      <c r="G2090" t="s">
        <v>16</v>
      </c>
      <c r="H2090" t="s">
        <v>273</v>
      </c>
      <c r="I2090" t="str">
        <f t="shared" si="96"/>
        <v>Nader, Ralph(L)</v>
      </c>
      <c r="J2090" t="s">
        <v>274</v>
      </c>
      <c r="K2090" t="b">
        <v>0</v>
      </c>
      <c r="L2090">
        <v>64452</v>
      </c>
      <c r="M2090">
        <v>1459525</v>
      </c>
      <c r="N2090">
        <v>20171015</v>
      </c>
      <c r="O2090" t="s">
        <v>19</v>
      </c>
      <c r="P2090" t="str">
        <f>IF(VLOOKUP(A2090,'national-winners'!$A$2:$B$13,2,0)=H2090,"W","L")</f>
        <v>L</v>
      </c>
      <c r="Q2090">
        <f>MATCH(C2090,'state-winning-votes'!A:A,0)</f>
        <v>9</v>
      </c>
      <c r="R2090">
        <f>MATCH(A2090,'state-winning-votes'!$A$2:$L$2,0)</f>
        <v>8</v>
      </c>
      <c r="S2090" cm="1">
        <f t="array" ref="S2090">INDEX('state-winning-votes'!$A$1:$L$53,$Q2090,$R2090)</f>
        <v>816015</v>
      </c>
      <c r="T2090">
        <f>INDEX('state-winning-votes'!$A$1:$L$53,MATCH($C2090,'state-winning-votes'!$A:$A,0),MATCH($A2090,'state-winning-votes'!$A$2:$L$2,0))</f>
        <v>816015</v>
      </c>
      <c r="U2090" t="str">
        <f t="shared" si="97"/>
        <v>Gore, Al</v>
      </c>
      <c r="V2090" t="str">
        <f>_xlfn.XLOOKUP(INDEX('state-winning-votes'!$A$1:$L$53,MATCH($C2090,'state-winning-votes'!$A:$A,0),MATCH($A2090,'state-winning-votes'!$A$2:$L$2,0)),$L:$L,$H:$H)</f>
        <v>Gore, Al</v>
      </c>
      <c r="W2090" t="str">
        <f>VLOOKUP(A2090,'national-winners'!$A$2:$B$13,2,0)</f>
        <v>Bush, George W.</v>
      </c>
      <c r="X2090" t="str">
        <f t="shared" si="98"/>
        <v xml:space="preserve"> Al Gore (W)</v>
      </c>
    </row>
    <row r="2091" spans="1:24" x14ac:dyDescent="0.25">
      <c r="A2091">
        <v>2000</v>
      </c>
      <c r="B2091" t="s">
        <v>50</v>
      </c>
      <c r="C2091" t="s">
        <v>51</v>
      </c>
      <c r="D2091">
        <v>9</v>
      </c>
      <c r="E2091">
        <v>16</v>
      </c>
      <c r="F2091">
        <v>1</v>
      </c>
      <c r="G2091" t="s">
        <v>16</v>
      </c>
      <c r="H2091" t="s">
        <v>238</v>
      </c>
      <c r="I2091" t="str">
        <f t="shared" si="96"/>
        <v>Phillips, Howard(L)</v>
      </c>
      <c r="J2091" t="s">
        <v>147</v>
      </c>
      <c r="K2091" t="b">
        <v>0</v>
      </c>
      <c r="L2091">
        <v>9695</v>
      </c>
      <c r="M2091">
        <v>1459525</v>
      </c>
      <c r="N2091">
        <v>20171015</v>
      </c>
      <c r="O2091" t="s">
        <v>19</v>
      </c>
      <c r="P2091" t="str">
        <f>IF(VLOOKUP(A2091,'national-winners'!$A$2:$B$13,2,0)=H2091,"W","L")</f>
        <v>L</v>
      </c>
      <c r="Q2091">
        <f>MATCH(C2091,'state-winning-votes'!A:A,0)</f>
        <v>9</v>
      </c>
      <c r="R2091">
        <f>MATCH(A2091,'state-winning-votes'!$A$2:$L$2,0)</f>
        <v>8</v>
      </c>
      <c r="S2091" cm="1">
        <f t="array" ref="S2091">INDEX('state-winning-votes'!$A$1:$L$53,$Q2091,$R2091)</f>
        <v>816015</v>
      </c>
      <c r="T2091">
        <f>INDEX('state-winning-votes'!$A$1:$L$53,MATCH($C2091,'state-winning-votes'!$A:$A,0),MATCH($A2091,'state-winning-votes'!$A$2:$L$2,0))</f>
        <v>816015</v>
      </c>
      <c r="U2091" t="str">
        <f t="shared" si="97"/>
        <v>Gore, Al</v>
      </c>
      <c r="V2091" t="str">
        <f>_xlfn.XLOOKUP(INDEX('state-winning-votes'!$A$1:$L$53,MATCH($C2091,'state-winning-votes'!$A:$A,0),MATCH($A2091,'state-winning-votes'!$A$2:$L$2,0)),$L:$L,$H:$H)</f>
        <v>Gore, Al</v>
      </c>
      <c r="W2091" t="str">
        <f>VLOOKUP(A2091,'national-winners'!$A$2:$B$13,2,0)</f>
        <v>Bush, George W.</v>
      </c>
      <c r="X2091" t="str">
        <f t="shared" si="98"/>
        <v xml:space="preserve"> Al Gore (W)</v>
      </c>
    </row>
    <row r="2092" spans="1:24" x14ac:dyDescent="0.25">
      <c r="A2092">
        <v>2000</v>
      </c>
      <c r="B2092" t="s">
        <v>50</v>
      </c>
      <c r="C2092" t="s">
        <v>51</v>
      </c>
      <c r="D2092">
        <v>9</v>
      </c>
      <c r="E2092">
        <v>16</v>
      </c>
      <c r="F2092">
        <v>1</v>
      </c>
      <c r="G2092" t="s">
        <v>16</v>
      </c>
      <c r="H2092" t="s">
        <v>299</v>
      </c>
      <c r="I2092" t="str">
        <f t="shared" si="96"/>
        <v>Buchanan, Patrick ""Pat""(L)</v>
      </c>
      <c r="J2092" t="s">
        <v>272</v>
      </c>
      <c r="K2092" t="b">
        <v>0</v>
      </c>
      <c r="L2092">
        <v>4731</v>
      </c>
      <c r="M2092">
        <v>1459525</v>
      </c>
      <c r="N2092">
        <v>20171015</v>
      </c>
      <c r="O2092" t="s">
        <v>19</v>
      </c>
      <c r="P2092" t="str">
        <f>IF(VLOOKUP(A2092,'national-winners'!$A$2:$B$13,2,0)=H2092,"W","L")</f>
        <v>L</v>
      </c>
      <c r="Q2092">
        <f>MATCH(C2092,'state-winning-votes'!A:A,0)</f>
        <v>9</v>
      </c>
      <c r="R2092">
        <f>MATCH(A2092,'state-winning-votes'!$A$2:$L$2,0)</f>
        <v>8</v>
      </c>
      <c r="S2092" cm="1">
        <f t="array" ref="S2092">INDEX('state-winning-votes'!$A$1:$L$53,$Q2092,$R2092)</f>
        <v>816015</v>
      </c>
      <c r="T2092">
        <f>INDEX('state-winning-votes'!$A$1:$L$53,MATCH($C2092,'state-winning-votes'!$A:$A,0),MATCH($A2092,'state-winning-votes'!$A$2:$L$2,0))</f>
        <v>816015</v>
      </c>
      <c r="U2092" t="str">
        <f t="shared" si="97"/>
        <v>Gore, Al</v>
      </c>
      <c r="V2092" t="str">
        <f>_xlfn.XLOOKUP(INDEX('state-winning-votes'!$A$1:$L$53,MATCH($C2092,'state-winning-votes'!$A:$A,0),MATCH($A2092,'state-winning-votes'!$A$2:$L$2,0)),$L:$L,$H:$H)</f>
        <v>Gore, Al</v>
      </c>
      <c r="W2092" t="str">
        <f>VLOOKUP(A2092,'national-winners'!$A$2:$B$13,2,0)</f>
        <v>Bush, George W.</v>
      </c>
      <c r="X2092" t="str">
        <f t="shared" si="98"/>
        <v xml:space="preserve"> Al Gore (W)</v>
      </c>
    </row>
    <row r="2093" spans="1:24" x14ac:dyDescent="0.25">
      <c r="A2093">
        <v>2000</v>
      </c>
      <c r="B2093" t="s">
        <v>50</v>
      </c>
      <c r="C2093" t="s">
        <v>51</v>
      </c>
      <c r="D2093">
        <v>9</v>
      </c>
      <c r="E2093">
        <v>16</v>
      </c>
      <c r="F2093">
        <v>1</v>
      </c>
      <c r="G2093" t="s">
        <v>16</v>
      </c>
      <c r="H2093" t="s">
        <v>271</v>
      </c>
      <c r="I2093" t="str">
        <f t="shared" si="96"/>
        <v>Browne, Harry(L)</v>
      </c>
      <c r="J2093" t="s">
        <v>29</v>
      </c>
      <c r="K2093" t="b">
        <v>0</v>
      </c>
      <c r="L2093">
        <v>3484</v>
      </c>
      <c r="M2093">
        <v>1459525</v>
      </c>
      <c r="N2093">
        <v>20171015</v>
      </c>
      <c r="O2093" t="s">
        <v>19</v>
      </c>
      <c r="P2093" t="str">
        <f>IF(VLOOKUP(A2093,'national-winners'!$A$2:$B$13,2,0)=H2093,"W","L")</f>
        <v>L</v>
      </c>
      <c r="Q2093">
        <f>MATCH(C2093,'state-winning-votes'!A:A,0)</f>
        <v>9</v>
      </c>
      <c r="R2093">
        <f>MATCH(A2093,'state-winning-votes'!$A$2:$L$2,0)</f>
        <v>8</v>
      </c>
      <c r="S2093" cm="1">
        <f t="array" ref="S2093">INDEX('state-winning-votes'!$A$1:$L$53,$Q2093,$R2093)</f>
        <v>816015</v>
      </c>
      <c r="T2093">
        <f>INDEX('state-winning-votes'!$A$1:$L$53,MATCH($C2093,'state-winning-votes'!$A:$A,0),MATCH($A2093,'state-winning-votes'!$A$2:$L$2,0))</f>
        <v>816015</v>
      </c>
      <c r="U2093" t="str">
        <f t="shared" si="97"/>
        <v>Gore, Al</v>
      </c>
      <c r="V2093" t="str">
        <f>_xlfn.XLOOKUP(INDEX('state-winning-votes'!$A$1:$L$53,MATCH($C2093,'state-winning-votes'!$A:$A,0),MATCH($A2093,'state-winning-votes'!$A$2:$L$2,0)),$L:$L,$H:$H)</f>
        <v>Gore, Al</v>
      </c>
      <c r="W2093" t="str">
        <f>VLOOKUP(A2093,'national-winners'!$A$2:$B$13,2,0)</f>
        <v>Bush, George W.</v>
      </c>
      <c r="X2093" t="str">
        <f t="shared" si="98"/>
        <v xml:space="preserve"> Al Gore (W)</v>
      </c>
    </row>
    <row r="2094" spans="1:24" x14ac:dyDescent="0.25">
      <c r="A2094">
        <v>2000</v>
      </c>
      <c r="B2094" t="s">
        <v>50</v>
      </c>
      <c r="C2094" t="s">
        <v>51</v>
      </c>
      <c r="D2094">
        <v>9</v>
      </c>
      <c r="E2094">
        <v>16</v>
      </c>
      <c r="F2094">
        <v>1</v>
      </c>
      <c r="G2094" t="s">
        <v>16</v>
      </c>
      <c r="I2094" t="str">
        <f t="shared" si="96"/>
        <v>(L)</v>
      </c>
      <c r="K2094" t="b">
        <v>1</v>
      </c>
      <c r="L2094">
        <v>54</v>
      </c>
      <c r="M2094">
        <v>1459525</v>
      </c>
      <c r="N2094">
        <v>20171015</v>
      </c>
      <c r="O2094" t="s">
        <v>19</v>
      </c>
      <c r="P2094" t="str">
        <f>IF(VLOOKUP(A2094,'national-winners'!$A$2:$B$13,2,0)=H2094,"W","L")</f>
        <v>L</v>
      </c>
      <c r="Q2094">
        <f>MATCH(C2094,'state-winning-votes'!A:A,0)</f>
        <v>9</v>
      </c>
      <c r="R2094">
        <f>MATCH(A2094,'state-winning-votes'!$A$2:$L$2,0)</f>
        <v>8</v>
      </c>
      <c r="S2094" cm="1">
        <f t="array" ref="S2094">INDEX('state-winning-votes'!$A$1:$L$53,$Q2094,$R2094)</f>
        <v>816015</v>
      </c>
      <c r="T2094">
        <f>INDEX('state-winning-votes'!$A$1:$L$53,MATCH($C2094,'state-winning-votes'!$A:$A,0),MATCH($A2094,'state-winning-votes'!$A$2:$L$2,0))</f>
        <v>816015</v>
      </c>
      <c r="U2094" t="str">
        <f t="shared" si="97"/>
        <v>Gore, Al</v>
      </c>
      <c r="V2094" t="str">
        <f>_xlfn.XLOOKUP(INDEX('state-winning-votes'!$A$1:$L$53,MATCH($C2094,'state-winning-votes'!$A:$A,0),MATCH($A2094,'state-winning-votes'!$A$2:$L$2,0)),$L:$L,$H:$H)</f>
        <v>Gore, Al</v>
      </c>
      <c r="W2094" t="str">
        <f>VLOOKUP(A2094,'national-winners'!$A$2:$B$13,2,0)</f>
        <v>Bush, George W.</v>
      </c>
      <c r="X2094" t="str">
        <f t="shared" si="98"/>
        <v xml:space="preserve"> Al Gore (W)</v>
      </c>
    </row>
    <row r="2095" spans="1:24" x14ac:dyDescent="0.25">
      <c r="A2095">
        <v>2000</v>
      </c>
      <c r="B2095" t="s">
        <v>53</v>
      </c>
      <c r="C2095" t="s">
        <v>54</v>
      </c>
      <c r="D2095">
        <v>10</v>
      </c>
      <c r="E2095">
        <v>51</v>
      </c>
      <c r="F2095">
        <v>11</v>
      </c>
      <c r="G2095" t="s">
        <v>16</v>
      </c>
      <c r="H2095" t="s">
        <v>298</v>
      </c>
      <c r="I2095" t="str">
        <f t="shared" si="96"/>
        <v>Gore, Al(L)</v>
      </c>
      <c r="J2095" t="s">
        <v>18</v>
      </c>
      <c r="K2095" t="b">
        <v>0</v>
      </c>
      <c r="L2095">
        <v>180068</v>
      </c>
      <c r="M2095">
        <v>327529</v>
      </c>
      <c r="N2095">
        <v>20171015</v>
      </c>
      <c r="O2095" t="s">
        <v>19</v>
      </c>
      <c r="P2095" t="str">
        <f>IF(VLOOKUP(A2095,'national-winners'!$A$2:$B$13,2,0)=H2095,"W","L")</f>
        <v>L</v>
      </c>
      <c r="Q2095">
        <f>MATCH(C2095,'state-winning-votes'!A:A,0)</f>
        <v>11</v>
      </c>
      <c r="R2095">
        <f>MATCH(A2095,'state-winning-votes'!$A$2:$L$2,0)</f>
        <v>8</v>
      </c>
      <c r="S2095" cm="1">
        <f t="array" ref="S2095">INDEX('state-winning-votes'!$A$1:$L$53,$Q2095,$R2095)</f>
        <v>180068</v>
      </c>
      <c r="T2095">
        <f>INDEX('state-winning-votes'!$A$1:$L$53,MATCH($C2095,'state-winning-votes'!$A:$A,0),MATCH($A2095,'state-winning-votes'!$A$2:$L$2,0))</f>
        <v>180068</v>
      </c>
      <c r="U2095" t="str">
        <f t="shared" si="97"/>
        <v>Gore, Al</v>
      </c>
      <c r="V2095" t="str">
        <f>_xlfn.XLOOKUP(INDEX('state-winning-votes'!$A$1:$L$53,MATCH($C2095,'state-winning-votes'!$A:$A,0),MATCH($A2095,'state-winning-votes'!$A$2:$L$2,0)),$L:$L,$H:$H)</f>
        <v>Gore, Al</v>
      </c>
      <c r="W2095" t="str">
        <f>VLOOKUP(A2095,'national-winners'!$A$2:$B$13,2,0)</f>
        <v>Bush, George W.</v>
      </c>
      <c r="X2095" t="str">
        <f t="shared" si="98"/>
        <v xml:space="preserve"> Al Gore (W)</v>
      </c>
    </row>
    <row r="2096" spans="1:24" x14ac:dyDescent="0.25">
      <c r="A2096">
        <v>2000</v>
      </c>
      <c r="B2096" t="s">
        <v>53</v>
      </c>
      <c r="C2096" t="s">
        <v>54</v>
      </c>
      <c r="D2096">
        <v>10</v>
      </c>
      <c r="E2096">
        <v>51</v>
      </c>
      <c r="F2096">
        <v>11</v>
      </c>
      <c r="G2096" t="s">
        <v>16</v>
      </c>
      <c r="H2096" t="s">
        <v>297</v>
      </c>
      <c r="I2096" t="str">
        <f t="shared" si="96"/>
        <v>Bush, George W.(W)</v>
      </c>
      <c r="J2096" t="s">
        <v>21</v>
      </c>
      <c r="K2096" t="b">
        <v>0</v>
      </c>
      <c r="L2096">
        <v>137288</v>
      </c>
      <c r="M2096">
        <v>327529</v>
      </c>
      <c r="N2096">
        <v>20171015</v>
      </c>
      <c r="O2096" t="s">
        <v>19</v>
      </c>
      <c r="P2096" t="str">
        <f>IF(VLOOKUP(A2096,'national-winners'!$A$2:$B$13,2,0)=H2096,"W","L")</f>
        <v>W</v>
      </c>
      <c r="Q2096">
        <f>MATCH(C2096,'state-winning-votes'!A:A,0)</f>
        <v>11</v>
      </c>
      <c r="R2096">
        <f>MATCH(A2096,'state-winning-votes'!$A$2:$L$2,0)</f>
        <v>8</v>
      </c>
      <c r="S2096" cm="1">
        <f t="array" ref="S2096">INDEX('state-winning-votes'!$A$1:$L$53,$Q2096,$R2096)</f>
        <v>180068</v>
      </c>
      <c r="T2096">
        <f>INDEX('state-winning-votes'!$A$1:$L$53,MATCH($C2096,'state-winning-votes'!$A:$A,0),MATCH($A2096,'state-winning-votes'!$A$2:$L$2,0))</f>
        <v>180068</v>
      </c>
      <c r="U2096" t="str">
        <f t="shared" si="97"/>
        <v>Gore, Al</v>
      </c>
      <c r="V2096" t="str">
        <f>_xlfn.XLOOKUP(INDEX('state-winning-votes'!$A$1:$L$53,MATCH($C2096,'state-winning-votes'!$A:$A,0),MATCH($A2096,'state-winning-votes'!$A$2:$L$2,0)),$L:$L,$H:$H)</f>
        <v>Gore, Al</v>
      </c>
      <c r="W2096" t="str">
        <f>VLOOKUP(A2096,'national-winners'!$A$2:$B$13,2,0)</f>
        <v>Bush, George W.</v>
      </c>
      <c r="X2096" t="str">
        <f t="shared" si="98"/>
        <v xml:space="preserve"> Al Gore (W)</v>
      </c>
    </row>
    <row r="2097" spans="1:24" x14ac:dyDescent="0.25">
      <c r="A2097">
        <v>2000</v>
      </c>
      <c r="B2097" t="s">
        <v>53</v>
      </c>
      <c r="C2097" t="s">
        <v>54</v>
      </c>
      <c r="D2097">
        <v>10</v>
      </c>
      <c r="E2097">
        <v>51</v>
      </c>
      <c r="F2097">
        <v>11</v>
      </c>
      <c r="G2097" t="s">
        <v>16</v>
      </c>
      <c r="H2097" t="s">
        <v>273</v>
      </c>
      <c r="I2097" t="str">
        <f t="shared" si="96"/>
        <v>Nader, Ralph(L)</v>
      </c>
      <c r="J2097" t="s">
        <v>274</v>
      </c>
      <c r="K2097" t="b">
        <v>0</v>
      </c>
      <c r="L2097">
        <v>8307</v>
      </c>
      <c r="M2097">
        <v>327529</v>
      </c>
      <c r="N2097">
        <v>20171015</v>
      </c>
      <c r="O2097" t="s">
        <v>19</v>
      </c>
      <c r="P2097" t="str">
        <f>IF(VLOOKUP(A2097,'national-winners'!$A$2:$B$13,2,0)=H2097,"W","L")</f>
        <v>L</v>
      </c>
      <c r="Q2097">
        <f>MATCH(C2097,'state-winning-votes'!A:A,0)</f>
        <v>11</v>
      </c>
      <c r="R2097">
        <f>MATCH(A2097,'state-winning-votes'!$A$2:$L$2,0)</f>
        <v>8</v>
      </c>
      <c r="S2097" cm="1">
        <f t="array" ref="S2097">INDEX('state-winning-votes'!$A$1:$L$53,$Q2097,$R2097)</f>
        <v>180068</v>
      </c>
      <c r="T2097">
        <f>INDEX('state-winning-votes'!$A$1:$L$53,MATCH($C2097,'state-winning-votes'!$A:$A,0),MATCH($A2097,'state-winning-votes'!$A$2:$L$2,0))</f>
        <v>180068</v>
      </c>
      <c r="U2097" t="str">
        <f t="shared" si="97"/>
        <v>Gore, Al</v>
      </c>
      <c r="V2097" t="str">
        <f>_xlfn.XLOOKUP(INDEX('state-winning-votes'!$A$1:$L$53,MATCH($C2097,'state-winning-votes'!$A:$A,0),MATCH($A2097,'state-winning-votes'!$A$2:$L$2,0)),$L:$L,$H:$H)</f>
        <v>Gore, Al</v>
      </c>
      <c r="W2097" t="str">
        <f>VLOOKUP(A2097,'national-winners'!$A$2:$B$13,2,0)</f>
        <v>Bush, George W.</v>
      </c>
      <c r="X2097" t="str">
        <f t="shared" si="98"/>
        <v xml:space="preserve"> Al Gore (W)</v>
      </c>
    </row>
    <row r="2098" spans="1:24" x14ac:dyDescent="0.25">
      <c r="A2098">
        <v>2000</v>
      </c>
      <c r="B2098" t="s">
        <v>53</v>
      </c>
      <c r="C2098" t="s">
        <v>54</v>
      </c>
      <c r="D2098">
        <v>10</v>
      </c>
      <c r="E2098">
        <v>51</v>
      </c>
      <c r="F2098">
        <v>11</v>
      </c>
      <c r="G2098" t="s">
        <v>16</v>
      </c>
      <c r="H2098" t="s">
        <v>299</v>
      </c>
      <c r="I2098" t="str">
        <f t="shared" si="96"/>
        <v>Buchanan, Patrick ""Pat""(L)</v>
      </c>
      <c r="J2098" t="s">
        <v>272</v>
      </c>
      <c r="K2098" t="b">
        <v>0</v>
      </c>
      <c r="L2098">
        <v>777</v>
      </c>
      <c r="M2098">
        <v>327529</v>
      </c>
      <c r="N2098">
        <v>20171015</v>
      </c>
      <c r="O2098" t="s">
        <v>19</v>
      </c>
      <c r="P2098" t="str">
        <f>IF(VLOOKUP(A2098,'national-winners'!$A$2:$B$13,2,0)=H2098,"W","L")</f>
        <v>L</v>
      </c>
      <c r="Q2098">
        <f>MATCH(C2098,'state-winning-votes'!A:A,0)</f>
        <v>11</v>
      </c>
      <c r="R2098">
        <f>MATCH(A2098,'state-winning-votes'!$A$2:$L$2,0)</f>
        <v>8</v>
      </c>
      <c r="S2098" cm="1">
        <f t="array" ref="S2098">INDEX('state-winning-votes'!$A$1:$L$53,$Q2098,$R2098)</f>
        <v>180068</v>
      </c>
      <c r="T2098">
        <f>INDEX('state-winning-votes'!$A$1:$L$53,MATCH($C2098,'state-winning-votes'!$A:$A,0),MATCH($A2098,'state-winning-votes'!$A$2:$L$2,0))</f>
        <v>180068</v>
      </c>
      <c r="U2098" t="str">
        <f t="shared" si="97"/>
        <v>Gore, Al</v>
      </c>
      <c r="V2098" t="str">
        <f>_xlfn.XLOOKUP(INDEX('state-winning-votes'!$A$1:$L$53,MATCH($C2098,'state-winning-votes'!$A:$A,0),MATCH($A2098,'state-winning-votes'!$A$2:$L$2,0)),$L:$L,$H:$H)</f>
        <v>Gore, Al</v>
      </c>
      <c r="W2098" t="str">
        <f>VLOOKUP(A2098,'national-winners'!$A$2:$B$13,2,0)</f>
        <v>Bush, George W.</v>
      </c>
      <c r="X2098" t="str">
        <f t="shared" si="98"/>
        <v xml:space="preserve"> Al Gore (W)</v>
      </c>
    </row>
    <row r="2099" spans="1:24" x14ac:dyDescent="0.25">
      <c r="A2099">
        <v>2000</v>
      </c>
      <c r="B2099" t="s">
        <v>53</v>
      </c>
      <c r="C2099" t="s">
        <v>54</v>
      </c>
      <c r="D2099">
        <v>10</v>
      </c>
      <c r="E2099">
        <v>51</v>
      </c>
      <c r="F2099">
        <v>11</v>
      </c>
      <c r="G2099" t="s">
        <v>16</v>
      </c>
      <c r="H2099" t="s">
        <v>271</v>
      </c>
      <c r="I2099" t="str">
        <f t="shared" si="96"/>
        <v>Browne, Harry(L)</v>
      </c>
      <c r="J2099" t="s">
        <v>29</v>
      </c>
      <c r="K2099" t="b">
        <v>0</v>
      </c>
      <c r="L2099">
        <v>774</v>
      </c>
      <c r="M2099">
        <v>327529</v>
      </c>
      <c r="N2099">
        <v>20171015</v>
      </c>
      <c r="O2099" t="s">
        <v>19</v>
      </c>
      <c r="P2099" t="str">
        <f>IF(VLOOKUP(A2099,'national-winners'!$A$2:$B$13,2,0)=H2099,"W","L")</f>
        <v>L</v>
      </c>
      <c r="Q2099">
        <f>MATCH(C2099,'state-winning-votes'!A:A,0)</f>
        <v>11</v>
      </c>
      <c r="R2099">
        <f>MATCH(A2099,'state-winning-votes'!$A$2:$L$2,0)</f>
        <v>8</v>
      </c>
      <c r="S2099" cm="1">
        <f t="array" ref="S2099">INDEX('state-winning-votes'!$A$1:$L$53,$Q2099,$R2099)</f>
        <v>180068</v>
      </c>
      <c r="T2099">
        <f>INDEX('state-winning-votes'!$A$1:$L$53,MATCH($C2099,'state-winning-votes'!$A:$A,0),MATCH($A2099,'state-winning-votes'!$A$2:$L$2,0))</f>
        <v>180068</v>
      </c>
      <c r="U2099" t="str">
        <f t="shared" si="97"/>
        <v>Gore, Al</v>
      </c>
      <c r="V2099" t="str">
        <f>_xlfn.XLOOKUP(INDEX('state-winning-votes'!$A$1:$L$53,MATCH($C2099,'state-winning-votes'!$A:$A,0),MATCH($A2099,'state-winning-votes'!$A$2:$L$2,0)),$L:$L,$H:$H)</f>
        <v>Gore, Al</v>
      </c>
      <c r="W2099" t="str">
        <f>VLOOKUP(A2099,'national-winners'!$A$2:$B$13,2,0)</f>
        <v>Bush, George W.</v>
      </c>
      <c r="X2099" t="str">
        <f t="shared" si="98"/>
        <v xml:space="preserve"> Al Gore (W)</v>
      </c>
    </row>
    <row r="2100" spans="1:24" x14ac:dyDescent="0.25">
      <c r="A2100">
        <v>2000</v>
      </c>
      <c r="B2100" t="s">
        <v>53</v>
      </c>
      <c r="C2100" t="s">
        <v>54</v>
      </c>
      <c r="D2100">
        <v>10</v>
      </c>
      <c r="E2100">
        <v>51</v>
      </c>
      <c r="F2100">
        <v>11</v>
      </c>
      <c r="G2100" t="s">
        <v>16</v>
      </c>
      <c r="H2100" t="s">
        <v>238</v>
      </c>
      <c r="I2100" t="str">
        <f t="shared" si="96"/>
        <v>Phillips, Howard(L)</v>
      </c>
      <c r="J2100" t="s">
        <v>134</v>
      </c>
      <c r="K2100" t="b">
        <v>0</v>
      </c>
      <c r="L2100">
        <v>208</v>
      </c>
      <c r="M2100">
        <v>327529</v>
      </c>
      <c r="N2100">
        <v>20171015</v>
      </c>
      <c r="O2100" t="s">
        <v>19</v>
      </c>
      <c r="P2100" t="str">
        <f>IF(VLOOKUP(A2100,'national-winners'!$A$2:$B$13,2,0)=H2100,"W","L")</f>
        <v>L</v>
      </c>
      <c r="Q2100">
        <f>MATCH(C2100,'state-winning-votes'!A:A,0)</f>
        <v>11</v>
      </c>
      <c r="R2100">
        <f>MATCH(A2100,'state-winning-votes'!$A$2:$L$2,0)</f>
        <v>8</v>
      </c>
      <c r="S2100" cm="1">
        <f t="array" ref="S2100">INDEX('state-winning-votes'!$A$1:$L$53,$Q2100,$R2100)</f>
        <v>180068</v>
      </c>
      <c r="T2100">
        <f>INDEX('state-winning-votes'!$A$1:$L$53,MATCH($C2100,'state-winning-votes'!$A:$A,0),MATCH($A2100,'state-winning-votes'!$A$2:$L$2,0))</f>
        <v>180068</v>
      </c>
      <c r="U2100" t="str">
        <f t="shared" si="97"/>
        <v>Gore, Al</v>
      </c>
      <c r="V2100" t="str">
        <f>_xlfn.XLOOKUP(INDEX('state-winning-votes'!$A$1:$L$53,MATCH($C2100,'state-winning-votes'!$A:$A,0),MATCH($A2100,'state-winning-votes'!$A$2:$L$2,0)),$L:$L,$H:$H)</f>
        <v>Gore, Al</v>
      </c>
      <c r="W2100" t="str">
        <f>VLOOKUP(A2100,'national-winners'!$A$2:$B$13,2,0)</f>
        <v>Bush, George W.</v>
      </c>
      <c r="X2100" t="str">
        <f t="shared" si="98"/>
        <v xml:space="preserve"> Al Gore (W)</v>
      </c>
    </row>
    <row r="2101" spans="1:24" x14ac:dyDescent="0.25">
      <c r="A2101">
        <v>2000</v>
      </c>
      <c r="B2101" t="s">
        <v>53</v>
      </c>
      <c r="C2101" t="s">
        <v>54</v>
      </c>
      <c r="D2101">
        <v>10</v>
      </c>
      <c r="E2101">
        <v>51</v>
      </c>
      <c r="F2101">
        <v>11</v>
      </c>
      <c r="G2101" t="s">
        <v>16</v>
      </c>
      <c r="H2101" t="s">
        <v>236</v>
      </c>
      <c r="I2101" t="str">
        <f t="shared" si="96"/>
        <v>Hagelin, John(L)</v>
      </c>
      <c r="J2101" t="s">
        <v>237</v>
      </c>
      <c r="K2101" t="b">
        <v>0</v>
      </c>
      <c r="L2101">
        <v>107</v>
      </c>
      <c r="M2101">
        <v>327529</v>
      </c>
      <c r="N2101">
        <v>20171015</v>
      </c>
      <c r="O2101" t="s">
        <v>19</v>
      </c>
      <c r="P2101" t="str">
        <f>IF(VLOOKUP(A2101,'national-winners'!$A$2:$B$13,2,0)=H2101,"W","L")</f>
        <v>L</v>
      </c>
      <c r="Q2101">
        <f>MATCH(C2101,'state-winning-votes'!A:A,0)</f>
        <v>11</v>
      </c>
      <c r="R2101">
        <f>MATCH(A2101,'state-winning-votes'!$A$2:$L$2,0)</f>
        <v>8</v>
      </c>
      <c r="S2101" cm="1">
        <f t="array" ref="S2101">INDEX('state-winning-votes'!$A$1:$L$53,$Q2101,$R2101)</f>
        <v>180068</v>
      </c>
      <c r="T2101">
        <f>INDEX('state-winning-votes'!$A$1:$L$53,MATCH($C2101,'state-winning-votes'!$A:$A,0),MATCH($A2101,'state-winning-votes'!$A$2:$L$2,0))</f>
        <v>180068</v>
      </c>
      <c r="U2101" t="str">
        <f t="shared" si="97"/>
        <v>Gore, Al</v>
      </c>
      <c r="V2101" t="str">
        <f>_xlfn.XLOOKUP(INDEX('state-winning-votes'!$A$1:$L$53,MATCH($C2101,'state-winning-votes'!$A:$A,0),MATCH($A2101,'state-winning-votes'!$A$2:$L$2,0)),$L:$L,$H:$H)</f>
        <v>Gore, Al</v>
      </c>
      <c r="W2101" t="str">
        <f>VLOOKUP(A2101,'national-winners'!$A$2:$B$13,2,0)</f>
        <v>Bush, George W.</v>
      </c>
      <c r="X2101" t="str">
        <f t="shared" si="98"/>
        <v xml:space="preserve"> Al Gore (W)</v>
      </c>
    </row>
    <row r="2102" spans="1:24" x14ac:dyDescent="0.25">
      <c r="A2102">
        <v>2000</v>
      </c>
      <c r="B2102" t="s">
        <v>57</v>
      </c>
      <c r="C2102" t="s">
        <v>58</v>
      </c>
      <c r="D2102">
        <v>11</v>
      </c>
      <c r="E2102">
        <v>53</v>
      </c>
      <c r="F2102">
        <v>55</v>
      </c>
      <c r="G2102" t="s">
        <v>16</v>
      </c>
      <c r="H2102" t="s">
        <v>298</v>
      </c>
      <c r="I2102" t="str">
        <f t="shared" si="96"/>
        <v>Gore, Al(L)</v>
      </c>
      <c r="J2102" t="s">
        <v>18</v>
      </c>
      <c r="K2102" t="b">
        <v>0</v>
      </c>
      <c r="L2102">
        <v>171923</v>
      </c>
      <c r="M2102">
        <v>201894</v>
      </c>
      <c r="N2102">
        <v>20171015</v>
      </c>
      <c r="O2102" t="s">
        <v>19</v>
      </c>
      <c r="P2102" t="str">
        <f>IF(VLOOKUP(A2102,'national-winners'!$A$2:$B$13,2,0)=H2102,"W","L")</f>
        <v>L</v>
      </c>
      <c r="Q2102">
        <f>MATCH(C2102,'state-winning-votes'!A:A,0)</f>
        <v>10</v>
      </c>
      <c r="R2102">
        <f>MATCH(A2102,'state-winning-votes'!$A$2:$L$2,0)</f>
        <v>8</v>
      </c>
      <c r="S2102" cm="1">
        <f t="array" ref="S2102">INDEX('state-winning-votes'!$A$1:$L$53,$Q2102,$R2102)</f>
        <v>171923</v>
      </c>
      <c r="T2102">
        <f>INDEX('state-winning-votes'!$A$1:$L$53,MATCH($C2102,'state-winning-votes'!$A:$A,0),MATCH($A2102,'state-winning-votes'!$A$2:$L$2,0))</f>
        <v>171923</v>
      </c>
      <c r="U2102" t="str">
        <f t="shared" si="97"/>
        <v>Gore, Al</v>
      </c>
      <c r="V2102" t="str">
        <f>_xlfn.XLOOKUP(INDEX('state-winning-votes'!$A$1:$L$53,MATCH($C2102,'state-winning-votes'!$A:$A,0),MATCH($A2102,'state-winning-votes'!$A$2:$L$2,0)),$L:$L,$H:$H)</f>
        <v>Gore, Al</v>
      </c>
      <c r="W2102" t="str">
        <f>VLOOKUP(A2102,'national-winners'!$A$2:$B$13,2,0)</f>
        <v>Bush, George W.</v>
      </c>
      <c r="X2102" t="str">
        <f t="shared" si="98"/>
        <v xml:space="preserve"> Al Gore (W)</v>
      </c>
    </row>
    <row r="2103" spans="1:24" x14ac:dyDescent="0.25">
      <c r="A2103">
        <v>2000</v>
      </c>
      <c r="B2103" t="s">
        <v>57</v>
      </c>
      <c r="C2103" t="s">
        <v>58</v>
      </c>
      <c r="D2103">
        <v>11</v>
      </c>
      <c r="E2103">
        <v>53</v>
      </c>
      <c r="F2103">
        <v>55</v>
      </c>
      <c r="G2103" t="s">
        <v>16</v>
      </c>
      <c r="H2103" t="s">
        <v>297</v>
      </c>
      <c r="I2103" t="str">
        <f t="shared" si="96"/>
        <v>Bush, George W.(W)</v>
      </c>
      <c r="J2103" t="s">
        <v>21</v>
      </c>
      <c r="K2103" t="b">
        <v>0</v>
      </c>
      <c r="L2103">
        <v>18073</v>
      </c>
      <c r="M2103">
        <v>201894</v>
      </c>
      <c r="N2103">
        <v>20171015</v>
      </c>
      <c r="O2103" t="s">
        <v>19</v>
      </c>
      <c r="P2103" t="str">
        <f>IF(VLOOKUP(A2103,'national-winners'!$A$2:$B$13,2,0)=H2103,"W","L")</f>
        <v>W</v>
      </c>
      <c r="Q2103">
        <f>MATCH(C2103,'state-winning-votes'!A:A,0)</f>
        <v>10</v>
      </c>
      <c r="R2103">
        <f>MATCH(A2103,'state-winning-votes'!$A$2:$L$2,0)</f>
        <v>8</v>
      </c>
      <c r="S2103" cm="1">
        <f t="array" ref="S2103">INDEX('state-winning-votes'!$A$1:$L$53,$Q2103,$R2103)</f>
        <v>171923</v>
      </c>
      <c r="T2103">
        <f>INDEX('state-winning-votes'!$A$1:$L$53,MATCH($C2103,'state-winning-votes'!$A:$A,0),MATCH($A2103,'state-winning-votes'!$A$2:$L$2,0))</f>
        <v>171923</v>
      </c>
      <c r="U2103" t="str">
        <f t="shared" si="97"/>
        <v>Gore, Al</v>
      </c>
      <c r="V2103" t="str">
        <f>_xlfn.XLOOKUP(INDEX('state-winning-votes'!$A$1:$L$53,MATCH($C2103,'state-winning-votes'!$A:$A,0),MATCH($A2103,'state-winning-votes'!$A$2:$L$2,0)),$L:$L,$H:$H)</f>
        <v>Gore, Al</v>
      </c>
      <c r="W2103" t="str">
        <f>VLOOKUP(A2103,'national-winners'!$A$2:$B$13,2,0)</f>
        <v>Bush, George W.</v>
      </c>
      <c r="X2103" t="str">
        <f t="shared" si="98"/>
        <v xml:space="preserve"> Al Gore (W)</v>
      </c>
    </row>
    <row r="2104" spans="1:24" x14ac:dyDescent="0.25">
      <c r="A2104">
        <v>2000</v>
      </c>
      <c r="B2104" t="s">
        <v>57</v>
      </c>
      <c r="C2104" t="s">
        <v>58</v>
      </c>
      <c r="D2104">
        <v>11</v>
      </c>
      <c r="E2104">
        <v>53</v>
      </c>
      <c r="F2104">
        <v>55</v>
      </c>
      <c r="G2104" t="s">
        <v>16</v>
      </c>
      <c r="H2104" t="s">
        <v>273</v>
      </c>
      <c r="I2104" t="str">
        <f t="shared" si="96"/>
        <v>Nader, Ralph(L)</v>
      </c>
      <c r="J2104" t="s">
        <v>274</v>
      </c>
      <c r="K2104" t="b">
        <v>0</v>
      </c>
      <c r="L2104">
        <v>10576</v>
      </c>
      <c r="M2104">
        <v>201894</v>
      </c>
      <c r="N2104">
        <v>20171015</v>
      </c>
      <c r="O2104" t="s">
        <v>19</v>
      </c>
      <c r="P2104" t="str">
        <f>IF(VLOOKUP(A2104,'national-winners'!$A$2:$B$13,2,0)=H2104,"W","L")</f>
        <v>L</v>
      </c>
      <c r="Q2104">
        <f>MATCH(C2104,'state-winning-votes'!A:A,0)</f>
        <v>10</v>
      </c>
      <c r="R2104">
        <f>MATCH(A2104,'state-winning-votes'!$A$2:$L$2,0)</f>
        <v>8</v>
      </c>
      <c r="S2104" cm="1">
        <f t="array" ref="S2104">INDEX('state-winning-votes'!$A$1:$L$53,$Q2104,$R2104)</f>
        <v>171923</v>
      </c>
      <c r="T2104">
        <f>INDEX('state-winning-votes'!$A$1:$L$53,MATCH($C2104,'state-winning-votes'!$A:$A,0),MATCH($A2104,'state-winning-votes'!$A$2:$L$2,0))</f>
        <v>171923</v>
      </c>
      <c r="U2104" t="str">
        <f t="shared" si="97"/>
        <v>Gore, Al</v>
      </c>
      <c r="V2104" t="str">
        <f>_xlfn.XLOOKUP(INDEX('state-winning-votes'!$A$1:$L$53,MATCH($C2104,'state-winning-votes'!$A:$A,0),MATCH($A2104,'state-winning-votes'!$A$2:$L$2,0)),$L:$L,$H:$H)</f>
        <v>Gore, Al</v>
      </c>
      <c r="W2104" t="str">
        <f>VLOOKUP(A2104,'national-winners'!$A$2:$B$13,2,0)</f>
        <v>Bush, George W.</v>
      </c>
      <c r="X2104" t="str">
        <f t="shared" si="98"/>
        <v xml:space="preserve"> Al Gore (W)</v>
      </c>
    </row>
    <row r="2105" spans="1:24" x14ac:dyDescent="0.25">
      <c r="A2105">
        <v>2000</v>
      </c>
      <c r="B2105" t="s">
        <v>57</v>
      </c>
      <c r="C2105" t="s">
        <v>58</v>
      </c>
      <c r="D2105">
        <v>11</v>
      </c>
      <c r="E2105">
        <v>53</v>
      </c>
      <c r="F2105">
        <v>55</v>
      </c>
      <c r="G2105" t="s">
        <v>16</v>
      </c>
      <c r="H2105" t="s">
        <v>271</v>
      </c>
      <c r="I2105" t="str">
        <f t="shared" si="96"/>
        <v>Browne, Harry(L)</v>
      </c>
      <c r="J2105" t="s">
        <v>29</v>
      </c>
      <c r="K2105" t="b">
        <v>0</v>
      </c>
      <c r="L2105">
        <v>669</v>
      </c>
      <c r="M2105">
        <v>201894</v>
      </c>
      <c r="N2105">
        <v>20171015</v>
      </c>
      <c r="O2105" t="s">
        <v>19</v>
      </c>
      <c r="P2105" t="str">
        <f>IF(VLOOKUP(A2105,'national-winners'!$A$2:$B$13,2,0)=H2105,"W","L")</f>
        <v>L</v>
      </c>
      <c r="Q2105">
        <f>MATCH(C2105,'state-winning-votes'!A:A,0)</f>
        <v>10</v>
      </c>
      <c r="R2105">
        <f>MATCH(A2105,'state-winning-votes'!$A$2:$L$2,0)</f>
        <v>8</v>
      </c>
      <c r="S2105" cm="1">
        <f t="array" ref="S2105">INDEX('state-winning-votes'!$A$1:$L$53,$Q2105,$R2105)</f>
        <v>171923</v>
      </c>
      <c r="T2105">
        <f>INDEX('state-winning-votes'!$A$1:$L$53,MATCH($C2105,'state-winning-votes'!$A:$A,0),MATCH($A2105,'state-winning-votes'!$A$2:$L$2,0))</f>
        <v>171923</v>
      </c>
      <c r="U2105" t="str">
        <f t="shared" si="97"/>
        <v>Gore, Al</v>
      </c>
      <c r="V2105" t="str">
        <f>_xlfn.XLOOKUP(INDEX('state-winning-votes'!$A$1:$L$53,MATCH($C2105,'state-winning-votes'!$A:$A,0),MATCH($A2105,'state-winning-votes'!$A$2:$L$2,0)),$L:$L,$H:$H)</f>
        <v>Gore, Al</v>
      </c>
      <c r="W2105" t="str">
        <f>VLOOKUP(A2105,'national-winners'!$A$2:$B$13,2,0)</f>
        <v>Bush, George W.</v>
      </c>
      <c r="X2105" t="str">
        <f t="shared" si="98"/>
        <v xml:space="preserve"> Al Gore (W)</v>
      </c>
    </row>
    <row r="2106" spans="1:24" x14ac:dyDescent="0.25">
      <c r="A2106">
        <v>2000</v>
      </c>
      <c r="B2106" t="s">
        <v>57</v>
      </c>
      <c r="C2106" t="s">
        <v>58</v>
      </c>
      <c r="D2106">
        <v>11</v>
      </c>
      <c r="E2106">
        <v>53</v>
      </c>
      <c r="F2106">
        <v>55</v>
      </c>
      <c r="G2106" t="s">
        <v>16</v>
      </c>
      <c r="I2106" t="str">
        <f t="shared" si="96"/>
        <v>(L)</v>
      </c>
      <c r="K2106" t="b">
        <v>1</v>
      </c>
      <c r="L2106">
        <v>539</v>
      </c>
      <c r="M2106">
        <v>201894</v>
      </c>
      <c r="N2106">
        <v>20171015</v>
      </c>
      <c r="O2106" t="s">
        <v>19</v>
      </c>
      <c r="P2106" t="str">
        <f>IF(VLOOKUP(A2106,'national-winners'!$A$2:$B$13,2,0)=H2106,"W","L")</f>
        <v>L</v>
      </c>
      <c r="Q2106">
        <f>MATCH(C2106,'state-winning-votes'!A:A,0)</f>
        <v>10</v>
      </c>
      <c r="R2106">
        <f>MATCH(A2106,'state-winning-votes'!$A$2:$L$2,0)</f>
        <v>8</v>
      </c>
      <c r="S2106" cm="1">
        <f t="array" ref="S2106">INDEX('state-winning-votes'!$A$1:$L$53,$Q2106,$R2106)</f>
        <v>171923</v>
      </c>
      <c r="T2106">
        <f>INDEX('state-winning-votes'!$A$1:$L$53,MATCH($C2106,'state-winning-votes'!$A:$A,0),MATCH($A2106,'state-winning-votes'!$A$2:$L$2,0))</f>
        <v>171923</v>
      </c>
      <c r="U2106" t="str">
        <f t="shared" si="97"/>
        <v>Gore, Al</v>
      </c>
      <c r="V2106" t="str">
        <f>_xlfn.XLOOKUP(INDEX('state-winning-votes'!$A$1:$L$53,MATCH($C2106,'state-winning-votes'!$A:$A,0),MATCH($A2106,'state-winning-votes'!$A$2:$L$2,0)),$L:$L,$H:$H)</f>
        <v>Gore, Al</v>
      </c>
      <c r="W2106" t="str">
        <f>VLOOKUP(A2106,'national-winners'!$A$2:$B$13,2,0)</f>
        <v>Bush, George W.</v>
      </c>
      <c r="X2106" t="str">
        <f t="shared" si="98"/>
        <v xml:space="preserve"> Al Gore (W)</v>
      </c>
    </row>
    <row r="2107" spans="1:24" x14ac:dyDescent="0.25">
      <c r="A2107">
        <v>2000</v>
      </c>
      <c r="B2107" t="s">
        <v>57</v>
      </c>
      <c r="C2107" t="s">
        <v>58</v>
      </c>
      <c r="D2107">
        <v>11</v>
      </c>
      <c r="E2107">
        <v>53</v>
      </c>
      <c r="F2107">
        <v>55</v>
      </c>
      <c r="G2107" t="s">
        <v>16</v>
      </c>
      <c r="H2107" t="s">
        <v>284</v>
      </c>
      <c r="I2107" t="str">
        <f t="shared" si="96"/>
        <v>Harris, James(L)</v>
      </c>
      <c r="J2107" t="s">
        <v>37</v>
      </c>
      <c r="K2107" t="b">
        <v>0</v>
      </c>
      <c r="L2107">
        <v>114</v>
      </c>
      <c r="M2107">
        <v>201894</v>
      </c>
      <c r="N2107">
        <v>20171015</v>
      </c>
      <c r="O2107" t="s">
        <v>19</v>
      </c>
      <c r="P2107" t="str">
        <f>IF(VLOOKUP(A2107,'national-winners'!$A$2:$B$13,2,0)=H2107,"W","L")</f>
        <v>L</v>
      </c>
      <c r="Q2107">
        <f>MATCH(C2107,'state-winning-votes'!A:A,0)</f>
        <v>10</v>
      </c>
      <c r="R2107">
        <f>MATCH(A2107,'state-winning-votes'!$A$2:$L$2,0)</f>
        <v>8</v>
      </c>
      <c r="S2107" cm="1">
        <f t="array" ref="S2107">INDEX('state-winning-votes'!$A$1:$L$53,$Q2107,$R2107)</f>
        <v>171923</v>
      </c>
      <c r="T2107">
        <f>INDEX('state-winning-votes'!$A$1:$L$53,MATCH($C2107,'state-winning-votes'!$A:$A,0),MATCH($A2107,'state-winning-votes'!$A$2:$L$2,0))</f>
        <v>171923</v>
      </c>
      <c r="U2107" t="str">
        <f t="shared" si="97"/>
        <v>Gore, Al</v>
      </c>
      <c r="V2107" t="str">
        <f>_xlfn.XLOOKUP(INDEX('state-winning-votes'!$A$1:$L$53,MATCH($C2107,'state-winning-votes'!$A:$A,0),MATCH($A2107,'state-winning-votes'!$A$2:$L$2,0)),$L:$L,$H:$H)</f>
        <v>Gore, Al</v>
      </c>
      <c r="W2107" t="str">
        <f>VLOOKUP(A2107,'national-winners'!$A$2:$B$13,2,0)</f>
        <v>Bush, George W.</v>
      </c>
      <c r="X2107" t="str">
        <f t="shared" si="98"/>
        <v xml:space="preserve"> Al Gore (W)</v>
      </c>
    </row>
    <row r="2108" spans="1:24" x14ac:dyDescent="0.25">
      <c r="A2108">
        <v>2000</v>
      </c>
      <c r="B2108" t="s">
        <v>60</v>
      </c>
      <c r="C2108" t="s">
        <v>61</v>
      </c>
      <c r="D2108">
        <v>12</v>
      </c>
      <c r="E2108">
        <v>59</v>
      </c>
      <c r="F2108">
        <v>43</v>
      </c>
      <c r="G2108" t="s">
        <v>16</v>
      </c>
      <c r="H2108" t="s">
        <v>297</v>
      </c>
      <c r="I2108" t="str">
        <f t="shared" si="96"/>
        <v>Bush, George W.(W)</v>
      </c>
      <c r="J2108" t="s">
        <v>21</v>
      </c>
      <c r="K2108" t="b">
        <v>0</v>
      </c>
      <c r="L2108">
        <v>2912790</v>
      </c>
      <c r="M2108">
        <v>5963110</v>
      </c>
      <c r="N2108">
        <v>20171015</v>
      </c>
      <c r="O2108" t="s">
        <v>19</v>
      </c>
      <c r="P2108" t="str">
        <f>IF(VLOOKUP(A2108,'national-winners'!$A$2:$B$13,2,0)=H2108,"W","L")</f>
        <v>W</v>
      </c>
      <c r="Q2108">
        <f>MATCH(C2108,'state-winning-votes'!A:A,0)</f>
        <v>12</v>
      </c>
      <c r="R2108">
        <f>MATCH(A2108,'state-winning-votes'!$A$2:$L$2,0)</f>
        <v>8</v>
      </c>
      <c r="S2108" cm="1">
        <f t="array" ref="S2108">INDEX('state-winning-votes'!$A$1:$L$53,$Q2108,$R2108)</f>
        <v>2912790</v>
      </c>
      <c r="T2108">
        <f>INDEX('state-winning-votes'!$A$1:$L$53,MATCH($C2108,'state-winning-votes'!$A:$A,0),MATCH($A2108,'state-winning-votes'!$A$2:$L$2,0))</f>
        <v>2912790</v>
      </c>
      <c r="U2108" t="str">
        <f t="shared" si="97"/>
        <v>Bush, George W.</v>
      </c>
      <c r="V2108" t="str">
        <f>_xlfn.XLOOKUP(INDEX('state-winning-votes'!$A$1:$L$53,MATCH($C2108,'state-winning-votes'!$A:$A,0),MATCH($A2108,'state-winning-votes'!$A$2:$L$2,0)),$L:$L,$H:$H)</f>
        <v>Bush, George W.</v>
      </c>
      <c r="W2108" t="str">
        <f>VLOOKUP(A2108,'national-winners'!$A$2:$B$13,2,0)</f>
        <v>Bush, George W.</v>
      </c>
      <c r="X2108" t="str">
        <f t="shared" si="98"/>
        <v xml:space="preserve"> George W. Bush (W)</v>
      </c>
    </row>
    <row r="2109" spans="1:24" x14ac:dyDescent="0.25">
      <c r="A2109">
        <v>2000</v>
      </c>
      <c r="B2109" t="s">
        <v>60</v>
      </c>
      <c r="C2109" t="s">
        <v>61</v>
      </c>
      <c r="D2109">
        <v>12</v>
      </c>
      <c r="E2109">
        <v>59</v>
      </c>
      <c r="F2109">
        <v>43</v>
      </c>
      <c r="G2109" t="s">
        <v>16</v>
      </c>
      <c r="H2109" t="s">
        <v>298</v>
      </c>
      <c r="I2109" t="str">
        <f t="shared" si="96"/>
        <v>Gore, Al(L)</v>
      </c>
      <c r="J2109" t="s">
        <v>18</v>
      </c>
      <c r="K2109" t="b">
        <v>0</v>
      </c>
      <c r="L2109">
        <v>2912253</v>
      </c>
      <c r="M2109">
        <v>5963110</v>
      </c>
      <c r="N2109">
        <v>20171015</v>
      </c>
      <c r="O2109" t="s">
        <v>19</v>
      </c>
      <c r="P2109" t="str">
        <f>IF(VLOOKUP(A2109,'national-winners'!$A$2:$B$13,2,0)=H2109,"W","L")</f>
        <v>L</v>
      </c>
      <c r="Q2109">
        <f>MATCH(C2109,'state-winning-votes'!A:A,0)</f>
        <v>12</v>
      </c>
      <c r="R2109">
        <f>MATCH(A2109,'state-winning-votes'!$A$2:$L$2,0)</f>
        <v>8</v>
      </c>
      <c r="S2109" cm="1">
        <f t="array" ref="S2109">INDEX('state-winning-votes'!$A$1:$L$53,$Q2109,$R2109)</f>
        <v>2912790</v>
      </c>
      <c r="T2109">
        <f>INDEX('state-winning-votes'!$A$1:$L$53,MATCH($C2109,'state-winning-votes'!$A:$A,0),MATCH($A2109,'state-winning-votes'!$A$2:$L$2,0))</f>
        <v>2912790</v>
      </c>
      <c r="U2109" t="str">
        <f t="shared" si="97"/>
        <v>Bush, George W.</v>
      </c>
      <c r="V2109" t="str">
        <f>_xlfn.XLOOKUP(INDEX('state-winning-votes'!$A$1:$L$53,MATCH($C2109,'state-winning-votes'!$A:$A,0),MATCH($A2109,'state-winning-votes'!$A$2:$L$2,0)),$L:$L,$H:$H)</f>
        <v>Bush, George W.</v>
      </c>
      <c r="W2109" t="str">
        <f>VLOOKUP(A2109,'national-winners'!$A$2:$B$13,2,0)</f>
        <v>Bush, George W.</v>
      </c>
      <c r="X2109" t="str">
        <f t="shared" si="98"/>
        <v xml:space="preserve"> George W. Bush (W)</v>
      </c>
    </row>
    <row r="2110" spans="1:24" x14ac:dyDescent="0.25">
      <c r="A2110">
        <v>2000</v>
      </c>
      <c r="B2110" t="s">
        <v>60</v>
      </c>
      <c r="C2110" t="s">
        <v>61</v>
      </c>
      <c r="D2110">
        <v>12</v>
      </c>
      <c r="E2110">
        <v>59</v>
      </c>
      <c r="F2110">
        <v>43</v>
      </c>
      <c r="G2110" t="s">
        <v>16</v>
      </c>
      <c r="H2110" t="s">
        <v>273</v>
      </c>
      <c r="I2110" t="str">
        <f t="shared" si="96"/>
        <v>Nader, Ralph(L)</v>
      </c>
      <c r="J2110" t="s">
        <v>274</v>
      </c>
      <c r="K2110" t="b">
        <v>0</v>
      </c>
      <c r="L2110">
        <v>97488</v>
      </c>
      <c r="M2110">
        <v>5963110</v>
      </c>
      <c r="N2110">
        <v>20171015</v>
      </c>
      <c r="O2110" t="s">
        <v>19</v>
      </c>
      <c r="P2110" t="str">
        <f>IF(VLOOKUP(A2110,'national-winners'!$A$2:$B$13,2,0)=H2110,"W","L")</f>
        <v>L</v>
      </c>
      <c r="Q2110">
        <f>MATCH(C2110,'state-winning-votes'!A:A,0)</f>
        <v>12</v>
      </c>
      <c r="R2110">
        <f>MATCH(A2110,'state-winning-votes'!$A$2:$L$2,0)</f>
        <v>8</v>
      </c>
      <c r="S2110" cm="1">
        <f t="array" ref="S2110">INDEX('state-winning-votes'!$A$1:$L$53,$Q2110,$R2110)</f>
        <v>2912790</v>
      </c>
      <c r="T2110">
        <f>INDEX('state-winning-votes'!$A$1:$L$53,MATCH($C2110,'state-winning-votes'!$A:$A,0),MATCH($A2110,'state-winning-votes'!$A$2:$L$2,0))</f>
        <v>2912790</v>
      </c>
      <c r="U2110" t="str">
        <f t="shared" si="97"/>
        <v>Bush, George W.</v>
      </c>
      <c r="V2110" t="str">
        <f>_xlfn.XLOOKUP(INDEX('state-winning-votes'!$A$1:$L$53,MATCH($C2110,'state-winning-votes'!$A:$A,0),MATCH($A2110,'state-winning-votes'!$A$2:$L$2,0)),$L:$L,$H:$H)</f>
        <v>Bush, George W.</v>
      </c>
      <c r="W2110" t="str">
        <f>VLOOKUP(A2110,'national-winners'!$A$2:$B$13,2,0)</f>
        <v>Bush, George W.</v>
      </c>
      <c r="X2110" t="str">
        <f t="shared" si="98"/>
        <v xml:space="preserve"> George W. Bush (W)</v>
      </c>
    </row>
    <row r="2111" spans="1:24" x14ac:dyDescent="0.25">
      <c r="A2111">
        <v>2000</v>
      </c>
      <c r="B2111" t="s">
        <v>60</v>
      </c>
      <c r="C2111" t="s">
        <v>61</v>
      </c>
      <c r="D2111">
        <v>12</v>
      </c>
      <c r="E2111">
        <v>59</v>
      </c>
      <c r="F2111">
        <v>43</v>
      </c>
      <c r="G2111" t="s">
        <v>16</v>
      </c>
      <c r="H2111" t="s">
        <v>299</v>
      </c>
      <c r="I2111" t="str">
        <f t="shared" si="96"/>
        <v>Buchanan, Patrick ""Pat""(L)</v>
      </c>
      <c r="J2111" t="s">
        <v>272</v>
      </c>
      <c r="K2111" t="b">
        <v>0</v>
      </c>
      <c r="L2111">
        <v>17484</v>
      </c>
      <c r="M2111">
        <v>5963110</v>
      </c>
      <c r="N2111">
        <v>20171015</v>
      </c>
      <c r="O2111" t="s">
        <v>19</v>
      </c>
      <c r="P2111" t="str">
        <f>IF(VLOOKUP(A2111,'national-winners'!$A$2:$B$13,2,0)=H2111,"W","L")</f>
        <v>L</v>
      </c>
      <c r="Q2111">
        <f>MATCH(C2111,'state-winning-votes'!A:A,0)</f>
        <v>12</v>
      </c>
      <c r="R2111">
        <f>MATCH(A2111,'state-winning-votes'!$A$2:$L$2,0)</f>
        <v>8</v>
      </c>
      <c r="S2111" cm="1">
        <f t="array" ref="S2111">INDEX('state-winning-votes'!$A$1:$L$53,$Q2111,$R2111)</f>
        <v>2912790</v>
      </c>
      <c r="T2111">
        <f>INDEX('state-winning-votes'!$A$1:$L$53,MATCH($C2111,'state-winning-votes'!$A:$A,0),MATCH($A2111,'state-winning-votes'!$A$2:$L$2,0))</f>
        <v>2912790</v>
      </c>
      <c r="U2111" t="str">
        <f t="shared" si="97"/>
        <v>Bush, George W.</v>
      </c>
      <c r="V2111" t="str">
        <f>_xlfn.XLOOKUP(INDEX('state-winning-votes'!$A$1:$L$53,MATCH($C2111,'state-winning-votes'!$A:$A,0),MATCH($A2111,'state-winning-votes'!$A$2:$L$2,0)),$L:$L,$H:$H)</f>
        <v>Bush, George W.</v>
      </c>
      <c r="W2111" t="str">
        <f>VLOOKUP(A2111,'national-winners'!$A$2:$B$13,2,0)</f>
        <v>Bush, George W.</v>
      </c>
      <c r="X2111" t="str">
        <f t="shared" si="98"/>
        <v xml:space="preserve"> George W. Bush (W)</v>
      </c>
    </row>
    <row r="2112" spans="1:24" x14ac:dyDescent="0.25">
      <c r="A2112">
        <v>2000</v>
      </c>
      <c r="B2112" t="s">
        <v>60</v>
      </c>
      <c r="C2112" t="s">
        <v>61</v>
      </c>
      <c r="D2112">
        <v>12</v>
      </c>
      <c r="E2112">
        <v>59</v>
      </c>
      <c r="F2112">
        <v>43</v>
      </c>
      <c r="G2112" t="s">
        <v>16</v>
      </c>
      <c r="H2112" t="s">
        <v>271</v>
      </c>
      <c r="I2112" t="str">
        <f t="shared" si="96"/>
        <v>Browne, Harry(L)</v>
      </c>
      <c r="J2112" t="s">
        <v>29</v>
      </c>
      <c r="K2112" t="b">
        <v>0</v>
      </c>
      <c r="L2112">
        <v>16415</v>
      </c>
      <c r="M2112">
        <v>5963110</v>
      </c>
      <c r="N2112">
        <v>20171015</v>
      </c>
      <c r="O2112" t="s">
        <v>19</v>
      </c>
      <c r="P2112" t="str">
        <f>IF(VLOOKUP(A2112,'national-winners'!$A$2:$B$13,2,0)=H2112,"W","L")</f>
        <v>L</v>
      </c>
      <c r="Q2112">
        <f>MATCH(C2112,'state-winning-votes'!A:A,0)</f>
        <v>12</v>
      </c>
      <c r="R2112">
        <f>MATCH(A2112,'state-winning-votes'!$A$2:$L$2,0)</f>
        <v>8</v>
      </c>
      <c r="S2112" cm="1">
        <f t="array" ref="S2112">INDEX('state-winning-votes'!$A$1:$L$53,$Q2112,$R2112)</f>
        <v>2912790</v>
      </c>
      <c r="T2112">
        <f>INDEX('state-winning-votes'!$A$1:$L$53,MATCH($C2112,'state-winning-votes'!$A:$A,0),MATCH($A2112,'state-winning-votes'!$A$2:$L$2,0))</f>
        <v>2912790</v>
      </c>
      <c r="U2112" t="str">
        <f t="shared" si="97"/>
        <v>Bush, George W.</v>
      </c>
      <c r="V2112" t="str">
        <f>_xlfn.XLOOKUP(INDEX('state-winning-votes'!$A$1:$L$53,MATCH($C2112,'state-winning-votes'!$A:$A,0),MATCH($A2112,'state-winning-votes'!$A$2:$L$2,0)),$L:$L,$H:$H)</f>
        <v>Bush, George W.</v>
      </c>
      <c r="W2112" t="str">
        <f>VLOOKUP(A2112,'national-winners'!$A$2:$B$13,2,0)</f>
        <v>Bush, George W.</v>
      </c>
      <c r="X2112" t="str">
        <f t="shared" si="98"/>
        <v xml:space="preserve"> George W. Bush (W)</v>
      </c>
    </row>
    <row r="2113" spans="1:24" x14ac:dyDescent="0.25">
      <c r="A2113">
        <v>2000</v>
      </c>
      <c r="B2113" t="s">
        <v>60</v>
      </c>
      <c r="C2113" t="s">
        <v>61</v>
      </c>
      <c r="D2113">
        <v>12</v>
      </c>
      <c r="E2113">
        <v>59</v>
      </c>
      <c r="F2113">
        <v>43</v>
      </c>
      <c r="G2113" t="s">
        <v>16</v>
      </c>
      <c r="H2113" t="s">
        <v>236</v>
      </c>
      <c r="I2113" t="str">
        <f t="shared" si="96"/>
        <v>Hagelin, John(L)</v>
      </c>
      <c r="J2113" t="s">
        <v>237</v>
      </c>
      <c r="K2113" t="b">
        <v>0</v>
      </c>
      <c r="L2113">
        <v>2281</v>
      </c>
      <c r="M2113">
        <v>5963110</v>
      </c>
      <c r="N2113">
        <v>20171015</v>
      </c>
      <c r="O2113" t="s">
        <v>19</v>
      </c>
      <c r="P2113" t="str">
        <f>IF(VLOOKUP(A2113,'national-winners'!$A$2:$B$13,2,0)=H2113,"W","L")</f>
        <v>L</v>
      </c>
      <c r="Q2113">
        <f>MATCH(C2113,'state-winning-votes'!A:A,0)</f>
        <v>12</v>
      </c>
      <c r="R2113">
        <f>MATCH(A2113,'state-winning-votes'!$A$2:$L$2,0)</f>
        <v>8</v>
      </c>
      <c r="S2113" cm="1">
        <f t="array" ref="S2113">INDEX('state-winning-votes'!$A$1:$L$53,$Q2113,$R2113)</f>
        <v>2912790</v>
      </c>
      <c r="T2113">
        <f>INDEX('state-winning-votes'!$A$1:$L$53,MATCH($C2113,'state-winning-votes'!$A:$A,0),MATCH($A2113,'state-winning-votes'!$A$2:$L$2,0))</f>
        <v>2912790</v>
      </c>
      <c r="U2113" t="str">
        <f t="shared" si="97"/>
        <v>Bush, George W.</v>
      </c>
      <c r="V2113" t="str">
        <f>_xlfn.XLOOKUP(INDEX('state-winning-votes'!$A$1:$L$53,MATCH($C2113,'state-winning-votes'!$A:$A,0),MATCH($A2113,'state-winning-votes'!$A$2:$L$2,0)),$L:$L,$H:$H)</f>
        <v>Bush, George W.</v>
      </c>
      <c r="W2113" t="str">
        <f>VLOOKUP(A2113,'national-winners'!$A$2:$B$13,2,0)</f>
        <v>Bush, George W.</v>
      </c>
      <c r="X2113" t="str">
        <f t="shared" si="98"/>
        <v xml:space="preserve"> George W. Bush (W)</v>
      </c>
    </row>
    <row r="2114" spans="1:24" x14ac:dyDescent="0.25">
      <c r="A2114">
        <v>2000</v>
      </c>
      <c r="B2114" t="s">
        <v>60</v>
      </c>
      <c r="C2114" t="s">
        <v>61</v>
      </c>
      <c r="D2114">
        <v>12</v>
      </c>
      <c r="E2114">
        <v>59</v>
      </c>
      <c r="F2114">
        <v>43</v>
      </c>
      <c r="G2114" t="s">
        <v>16</v>
      </c>
      <c r="H2114" t="s">
        <v>280</v>
      </c>
      <c r="I2114" t="str">
        <f t="shared" si="96"/>
        <v>Moorehead, Monica(L)</v>
      </c>
      <c r="J2114" t="s">
        <v>170</v>
      </c>
      <c r="K2114" t="b">
        <v>0</v>
      </c>
      <c r="L2114">
        <v>1804</v>
      </c>
      <c r="M2114">
        <v>5963110</v>
      </c>
      <c r="N2114">
        <v>20171015</v>
      </c>
      <c r="O2114" t="s">
        <v>19</v>
      </c>
      <c r="P2114" t="str">
        <f>IF(VLOOKUP(A2114,'national-winners'!$A$2:$B$13,2,0)=H2114,"W","L")</f>
        <v>L</v>
      </c>
      <c r="Q2114">
        <f>MATCH(C2114,'state-winning-votes'!A:A,0)</f>
        <v>12</v>
      </c>
      <c r="R2114">
        <f>MATCH(A2114,'state-winning-votes'!$A$2:$L$2,0)</f>
        <v>8</v>
      </c>
      <c r="S2114" cm="1">
        <f t="array" ref="S2114">INDEX('state-winning-votes'!$A$1:$L$53,$Q2114,$R2114)</f>
        <v>2912790</v>
      </c>
      <c r="T2114">
        <f>INDEX('state-winning-votes'!$A$1:$L$53,MATCH($C2114,'state-winning-votes'!$A:$A,0),MATCH($A2114,'state-winning-votes'!$A$2:$L$2,0))</f>
        <v>2912790</v>
      </c>
      <c r="U2114" t="str">
        <f t="shared" si="97"/>
        <v>Bush, George W.</v>
      </c>
      <c r="V2114" t="str">
        <f>_xlfn.XLOOKUP(INDEX('state-winning-votes'!$A$1:$L$53,MATCH($C2114,'state-winning-votes'!$A:$A,0),MATCH($A2114,'state-winning-votes'!$A$2:$L$2,0)),$L:$L,$H:$H)</f>
        <v>Bush, George W.</v>
      </c>
      <c r="W2114" t="str">
        <f>VLOOKUP(A2114,'national-winners'!$A$2:$B$13,2,0)</f>
        <v>Bush, George W.</v>
      </c>
      <c r="X2114" t="str">
        <f t="shared" si="98"/>
        <v xml:space="preserve"> George W. Bush (W)</v>
      </c>
    </row>
    <row r="2115" spans="1:24" x14ac:dyDescent="0.25">
      <c r="A2115">
        <v>2000</v>
      </c>
      <c r="B2115" t="s">
        <v>60</v>
      </c>
      <c r="C2115" t="s">
        <v>61</v>
      </c>
      <c r="D2115">
        <v>12</v>
      </c>
      <c r="E2115">
        <v>59</v>
      </c>
      <c r="F2115">
        <v>43</v>
      </c>
      <c r="G2115" t="s">
        <v>16</v>
      </c>
      <c r="H2115" t="s">
        <v>238</v>
      </c>
      <c r="I2115" t="str">
        <f t="shared" ref="I2115:I2178" si="99">H2115&amp;"("&amp;P2115&amp;")"</f>
        <v>Phillips, Howard(L)</v>
      </c>
      <c r="J2115" t="s">
        <v>134</v>
      </c>
      <c r="K2115" t="b">
        <v>0</v>
      </c>
      <c r="L2115">
        <v>1371</v>
      </c>
      <c r="M2115">
        <v>5963110</v>
      </c>
      <c r="N2115">
        <v>20171015</v>
      </c>
      <c r="O2115" t="s">
        <v>19</v>
      </c>
      <c r="P2115" t="str">
        <f>IF(VLOOKUP(A2115,'national-winners'!$A$2:$B$13,2,0)=H2115,"W","L")</f>
        <v>L</v>
      </c>
      <c r="Q2115">
        <f>MATCH(C2115,'state-winning-votes'!A:A,0)</f>
        <v>12</v>
      </c>
      <c r="R2115">
        <f>MATCH(A2115,'state-winning-votes'!$A$2:$L$2,0)</f>
        <v>8</v>
      </c>
      <c r="S2115" cm="1">
        <f t="array" ref="S2115">INDEX('state-winning-votes'!$A$1:$L$53,$Q2115,$R2115)</f>
        <v>2912790</v>
      </c>
      <c r="T2115">
        <f>INDEX('state-winning-votes'!$A$1:$L$53,MATCH($C2115,'state-winning-votes'!$A:$A,0),MATCH($A2115,'state-winning-votes'!$A$2:$L$2,0))</f>
        <v>2912790</v>
      </c>
      <c r="U2115" t="str">
        <f t="shared" ref="U2115:U2178" si="100">_xlfn.XLOOKUP(T2115,L:L,H:H)</f>
        <v>Bush, George W.</v>
      </c>
      <c r="V2115" t="str">
        <f>_xlfn.XLOOKUP(INDEX('state-winning-votes'!$A$1:$L$53,MATCH($C2115,'state-winning-votes'!$A:$A,0),MATCH($A2115,'state-winning-votes'!$A$2:$L$2,0)),$L:$L,$H:$H)</f>
        <v>Bush, George W.</v>
      </c>
      <c r="W2115" t="str">
        <f>VLOOKUP(A2115,'national-winners'!$A$2:$B$13,2,0)</f>
        <v>Bush, George W.</v>
      </c>
      <c r="X2115" t="str">
        <f t="shared" ref="X2115:X2178" si="101">IFERROR(RIGHT(V2115,LEN(V2115)-SEARCH(",",V2115))&amp;" "&amp;LEFT(V2115,SEARCH(",",V2115)-1)&amp;" (W)","NULL")</f>
        <v xml:space="preserve"> George W. Bush (W)</v>
      </c>
    </row>
    <row r="2116" spans="1:24" x14ac:dyDescent="0.25">
      <c r="A2116">
        <v>2000</v>
      </c>
      <c r="B2116" t="s">
        <v>60</v>
      </c>
      <c r="C2116" t="s">
        <v>61</v>
      </c>
      <c r="D2116">
        <v>12</v>
      </c>
      <c r="E2116">
        <v>59</v>
      </c>
      <c r="F2116">
        <v>43</v>
      </c>
      <c r="G2116" t="s">
        <v>16</v>
      </c>
      <c r="H2116" t="s">
        <v>166</v>
      </c>
      <c r="I2116" t="str">
        <f t="shared" si="99"/>
        <v>McReynolds, David(L)</v>
      </c>
      <c r="J2116" t="s">
        <v>100</v>
      </c>
      <c r="K2116" t="b">
        <v>0</v>
      </c>
      <c r="L2116">
        <v>622</v>
      </c>
      <c r="M2116">
        <v>5963110</v>
      </c>
      <c r="N2116">
        <v>20171015</v>
      </c>
      <c r="O2116" t="s">
        <v>19</v>
      </c>
      <c r="P2116" t="str">
        <f>IF(VLOOKUP(A2116,'national-winners'!$A$2:$B$13,2,0)=H2116,"W","L")</f>
        <v>L</v>
      </c>
      <c r="Q2116">
        <f>MATCH(C2116,'state-winning-votes'!A:A,0)</f>
        <v>12</v>
      </c>
      <c r="R2116">
        <f>MATCH(A2116,'state-winning-votes'!$A$2:$L$2,0)</f>
        <v>8</v>
      </c>
      <c r="S2116" cm="1">
        <f t="array" ref="S2116">INDEX('state-winning-votes'!$A$1:$L$53,$Q2116,$R2116)</f>
        <v>2912790</v>
      </c>
      <c r="T2116">
        <f>INDEX('state-winning-votes'!$A$1:$L$53,MATCH($C2116,'state-winning-votes'!$A:$A,0),MATCH($A2116,'state-winning-votes'!$A$2:$L$2,0))</f>
        <v>2912790</v>
      </c>
      <c r="U2116" t="str">
        <f t="shared" si="100"/>
        <v>Bush, George W.</v>
      </c>
      <c r="V2116" t="str">
        <f>_xlfn.XLOOKUP(INDEX('state-winning-votes'!$A$1:$L$53,MATCH($C2116,'state-winning-votes'!$A:$A,0),MATCH($A2116,'state-winning-votes'!$A$2:$L$2,0)),$L:$L,$H:$H)</f>
        <v>Bush, George W.</v>
      </c>
      <c r="W2116" t="str">
        <f>VLOOKUP(A2116,'national-winners'!$A$2:$B$13,2,0)</f>
        <v>Bush, George W.</v>
      </c>
      <c r="X2116" t="str">
        <f t="shared" si="101"/>
        <v xml:space="preserve"> George W. Bush (W)</v>
      </c>
    </row>
    <row r="2117" spans="1:24" x14ac:dyDescent="0.25">
      <c r="A2117">
        <v>2000</v>
      </c>
      <c r="B2117" t="s">
        <v>60</v>
      </c>
      <c r="C2117" t="s">
        <v>61</v>
      </c>
      <c r="D2117">
        <v>12</v>
      </c>
      <c r="E2117">
        <v>59</v>
      </c>
      <c r="F2117">
        <v>43</v>
      </c>
      <c r="G2117" t="s">
        <v>16</v>
      </c>
      <c r="H2117" t="s">
        <v>284</v>
      </c>
      <c r="I2117" t="str">
        <f t="shared" si="99"/>
        <v>Harris, James(L)</v>
      </c>
      <c r="J2117" t="s">
        <v>37</v>
      </c>
      <c r="K2117" t="b">
        <v>0</v>
      </c>
      <c r="L2117">
        <v>562</v>
      </c>
      <c r="M2117">
        <v>5963110</v>
      </c>
      <c r="N2117">
        <v>20171015</v>
      </c>
      <c r="O2117" t="s">
        <v>19</v>
      </c>
      <c r="P2117" t="str">
        <f>IF(VLOOKUP(A2117,'national-winners'!$A$2:$B$13,2,0)=H2117,"W","L")</f>
        <v>L</v>
      </c>
      <c r="Q2117">
        <f>MATCH(C2117,'state-winning-votes'!A:A,0)</f>
        <v>12</v>
      </c>
      <c r="R2117">
        <f>MATCH(A2117,'state-winning-votes'!$A$2:$L$2,0)</f>
        <v>8</v>
      </c>
      <c r="S2117" cm="1">
        <f t="array" ref="S2117">INDEX('state-winning-votes'!$A$1:$L$53,$Q2117,$R2117)</f>
        <v>2912790</v>
      </c>
      <c r="T2117">
        <f>INDEX('state-winning-votes'!$A$1:$L$53,MATCH($C2117,'state-winning-votes'!$A:$A,0),MATCH($A2117,'state-winning-votes'!$A$2:$L$2,0))</f>
        <v>2912790</v>
      </c>
      <c r="U2117" t="str">
        <f t="shared" si="100"/>
        <v>Bush, George W.</v>
      </c>
      <c r="V2117" t="str">
        <f>_xlfn.XLOOKUP(INDEX('state-winning-votes'!$A$1:$L$53,MATCH($C2117,'state-winning-votes'!$A:$A,0),MATCH($A2117,'state-winning-votes'!$A$2:$L$2,0)),$L:$L,$H:$H)</f>
        <v>Bush, George W.</v>
      </c>
      <c r="W2117" t="str">
        <f>VLOOKUP(A2117,'national-winners'!$A$2:$B$13,2,0)</f>
        <v>Bush, George W.</v>
      </c>
      <c r="X2117" t="str">
        <f t="shared" si="101"/>
        <v xml:space="preserve"> George W. Bush (W)</v>
      </c>
    </row>
    <row r="2118" spans="1:24" x14ac:dyDescent="0.25">
      <c r="A2118">
        <v>2000</v>
      </c>
      <c r="B2118" t="s">
        <v>60</v>
      </c>
      <c r="C2118" t="s">
        <v>61</v>
      </c>
      <c r="D2118">
        <v>12</v>
      </c>
      <c r="E2118">
        <v>59</v>
      </c>
      <c r="F2118">
        <v>43</v>
      </c>
      <c r="G2118" t="s">
        <v>16</v>
      </c>
      <c r="I2118" t="str">
        <f t="shared" si="99"/>
        <v>(L)</v>
      </c>
      <c r="K2118" t="b">
        <v>1</v>
      </c>
      <c r="L2118">
        <v>40</v>
      </c>
      <c r="M2118">
        <v>5963110</v>
      </c>
      <c r="N2118">
        <v>20171015</v>
      </c>
      <c r="O2118" t="s">
        <v>19</v>
      </c>
      <c r="P2118" t="str">
        <f>IF(VLOOKUP(A2118,'national-winners'!$A$2:$B$13,2,0)=H2118,"W","L")</f>
        <v>L</v>
      </c>
      <c r="Q2118">
        <f>MATCH(C2118,'state-winning-votes'!A:A,0)</f>
        <v>12</v>
      </c>
      <c r="R2118">
        <f>MATCH(A2118,'state-winning-votes'!$A$2:$L$2,0)</f>
        <v>8</v>
      </c>
      <c r="S2118" cm="1">
        <f t="array" ref="S2118">INDEX('state-winning-votes'!$A$1:$L$53,$Q2118,$R2118)</f>
        <v>2912790</v>
      </c>
      <c r="T2118">
        <f>INDEX('state-winning-votes'!$A$1:$L$53,MATCH($C2118,'state-winning-votes'!$A:$A,0),MATCH($A2118,'state-winning-votes'!$A$2:$L$2,0))</f>
        <v>2912790</v>
      </c>
      <c r="U2118" t="str">
        <f t="shared" si="100"/>
        <v>Bush, George W.</v>
      </c>
      <c r="V2118" t="str">
        <f>_xlfn.XLOOKUP(INDEX('state-winning-votes'!$A$1:$L$53,MATCH($C2118,'state-winning-votes'!$A:$A,0),MATCH($A2118,'state-winning-votes'!$A$2:$L$2,0)),$L:$L,$H:$H)</f>
        <v>Bush, George W.</v>
      </c>
      <c r="W2118" t="str">
        <f>VLOOKUP(A2118,'national-winners'!$A$2:$B$13,2,0)</f>
        <v>Bush, George W.</v>
      </c>
      <c r="X2118" t="str">
        <f t="shared" si="101"/>
        <v xml:space="preserve"> George W. Bush (W)</v>
      </c>
    </row>
    <row r="2119" spans="1:24" x14ac:dyDescent="0.25">
      <c r="A2119">
        <v>2000</v>
      </c>
      <c r="B2119" t="s">
        <v>62</v>
      </c>
      <c r="C2119" t="s">
        <v>63</v>
      </c>
      <c r="D2119">
        <v>13</v>
      </c>
      <c r="E2119">
        <v>58</v>
      </c>
      <c r="F2119">
        <v>44</v>
      </c>
      <c r="G2119" t="s">
        <v>16</v>
      </c>
      <c r="H2119" t="s">
        <v>297</v>
      </c>
      <c r="I2119" t="str">
        <f t="shared" si="99"/>
        <v>Bush, George W.(W)</v>
      </c>
      <c r="J2119" t="s">
        <v>21</v>
      </c>
      <c r="K2119" t="b">
        <v>0</v>
      </c>
      <c r="L2119">
        <v>1419720</v>
      </c>
      <c r="M2119">
        <v>2583208</v>
      </c>
      <c r="N2119">
        <v>20171015</v>
      </c>
      <c r="O2119" t="s">
        <v>19</v>
      </c>
      <c r="P2119" t="str">
        <f>IF(VLOOKUP(A2119,'national-winners'!$A$2:$B$13,2,0)=H2119,"W","L")</f>
        <v>W</v>
      </c>
      <c r="Q2119">
        <f>MATCH(C2119,'state-winning-votes'!A:A,0)</f>
        <v>13</v>
      </c>
      <c r="R2119">
        <f>MATCH(A2119,'state-winning-votes'!$A$2:$L$2,0)</f>
        <v>8</v>
      </c>
      <c r="S2119" cm="1">
        <f t="array" ref="S2119">INDEX('state-winning-votes'!$A$1:$L$53,$Q2119,$R2119)</f>
        <v>1419720</v>
      </c>
      <c r="T2119">
        <f>INDEX('state-winning-votes'!$A$1:$L$53,MATCH($C2119,'state-winning-votes'!$A:$A,0),MATCH($A2119,'state-winning-votes'!$A$2:$L$2,0))</f>
        <v>1419720</v>
      </c>
      <c r="U2119" t="str">
        <f t="shared" si="100"/>
        <v>Bush, George W.</v>
      </c>
      <c r="V2119" t="str">
        <f>_xlfn.XLOOKUP(INDEX('state-winning-votes'!$A$1:$L$53,MATCH($C2119,'state-winning-votes'!$A:$A,0),MATCH($A2119,'state-winning-votes'!$A$2:$L$2,0)),$L:$L,$H:$H)</f>
        <v>Bush, George W.</v>
      </c>
      <c r="W2119" t="str">
        <f>VLOOKUP(A2119,'national-winners'!$A$2:$B$13,2,0)</f>
        <v>Bush, George W.</v>
      </c>
      <c r="X2119" t="str">
        <f t="shared" si="101"/>
        <v xml:space="preserve"> George W. Bush (W)</v>
      </c>
    </row>
    <row r="2120" spans="1:24" x14ac:dyDescent="0.25">
      <c r="A2120">
        <v>2000</v>
      </c>
      <c r="B2120" t="s">
        <v>62</v>
      </c>
      <c r="C2120" t="s">
        <v>63</v>
      </c>
      <c r="D2120">
        <v>13</v>
      </c>
      <c r="E2120">
        <v>58</v>
      </c>
      <c r="F2120">
        <v>44</v>
      </c>
      <c r="G2120" t="s">
        <v>16</v>
      </c>
      <c r="H2120" t="s">
        <v>298</v>
      </c>
      <c r="I2120" t="str">
        <f t="shared" si="99"/>
        <v>Gore, Al(L)</v>
      </c>
      <c r="J2120" t="s">
        <v>18</v>
      </c>
      <c r="K2120" t="b">
        <v>0</v>
      </c>
      <c r="L2120">
        <v>1116230</v>
      </c>
      <c r="M2120">
        <v>2583208</v>
      </c>
      <c r="N2120">
        <v>20171015</v>
      </c>
      <c r="O2120" t="s">
        <v>19</v>
      </c>
      <c r="P2120" t="str">
        <f>IF(VLOOKUP(A2120,'national-winners'!$A$2:$B$13,2,0)=H2120,"W","L")</f>
        <v>L</v>
      </c>
      <c r="Q2120">
        <f>MATCH(C2120,'state-winning-votes'!A:A,0)</f>
        <v>13</v>
      </c>
      <c r="R2120">
        <f>MATCH(A2120,'state-winning-votes'!$A$2:$L$2,0)</f>
        <v>8</v>
      </c>
      <c r="S2120" cm="1">
        <f t="array" ref="S2120">INDEX('state-winning-votes'!$A$1:$L$53,$Q2120,$R2120)</f>
        <v>1419720</v>
      </c>
      <c r="T2120">
        <f>INDEX('state-winning-votes'!$A$1:$L$53,MATCH($C2120,'state-winning-votes'!$A:$A,0),MATCH($A2120,'state-winning-votes'!$A$2:$L$2,0))</f>
        <v>1419720</v>
      </c>
      <c r="U2120" t="str">
        <f t="shared" si="100"/>
        <v>Bush, George W.</v>
      </c>
      <c r="V2120" t="str">
        <f>_xlfn.XLOOKUP(INDEX('state-winning-votes'!$A$1:$L$53,MATCH($C2120,'state-winning-votes'!$A:$A,0),MATCH($A2120,'state-winning-votes'!$A$2:$L$2,0)),$L:$L,$H:$H)</f>
        <v>Bush, George W.</v>
      </c>
      <c r="W2120" t="str">
        <f>VLOOKUP(A2120,'national-winners'!$A$2:$B$13,2,0)</f>
        <v>Bush, George W.</v>
      </c>
      <c r="X2120" t="str">
        <f t="shared" si="101"/>
        <v xml:space="preserve"> George W. Bush (W)</v>
      </c>
    </row>
    <row r="2121" spans="1:24" x14ac:dyDescent="0.25">
      <c r="A2121">
        <v>2000</v>
      </c>
      <c r="B2121" t="s">
        <v>62</v>
      </c>
      <c r="C2121" t="s">
        <v>63</v>
      </c>
      <c r="D2121">
        <v>13</v>
      </c>
      <c r="E2121">
        <v>58</v>
      </c>
      <c r="F2121">
        <v>44</v>
      </c>
      <c r="G2121" t="s">
        <v>16</v>
      </c>
      <c r="H2121" t="s">
        <v>271</v>
      </c>
      <c r="I2121" t="str">
        <f t="shared" si="99"/>
        <v>Browne, Harry(L)</v>
      </c>
      <c r="J2121" t="s">
        <v>29</v>
      </c>
      <c r="K2121" t="b">
        <v>0</v>
      </c>
      <c r="L2121">
        <v>36332</v>
      </c>
      <c r="M2121">
        <v>2583208</v>
      </c>
      <c r="N2121">
        <v>20171015</v>
      </c>
      <c r="O2121" t="s">
        <v>19</v>
      </c>
      <c r="P2121" t="str">
        <f>IF(VLOOKUP(A2121,'national-winners'!$A$2:$B$13,2,0)=H2121,"W","L")</f>
        <v>L</v>
      </c>
      <c r="Q2121">
        <f>MATCH(C2121,'state-winning-votes'!A:A,0)</f>
        <v>13</v>
      </c>
      <c r="R2121">
        <f>MATCH(A2121,'state-winning-votes'!$A$2:$L$2,0)</f>
        <v>8</v>
      </c>
      <c r="S2121" cm="1">
        <f t="array" ref="S2121">INDEX('state-winning-votes'!$A$1:$L$53,$Q2121,$R2121)</f>
        <v>1419720</v>
      </c>
      <c r="T2121">
        <f>INDEX('state-winning-votes'!$A$1:$L$53,MATCH($C2121,'state-winning-votes'!$A:$A,0),MATCH($A2121,'state-winning-votes'!$A$2:$L$2,0))</f>
        <v>1419720</v>
      </c>
      <c r="U2121" t="str">
        <f t="shared" si="100"/>
        <v>Bush, George W.</v>
      </c>
      <c r="V2121" t="str">
        <f>_xlfn.XLOOKUP(INDEX('state-winning-votes'!$A$1:$L$53,MATCH($C2121,'state-winning-votes'!$A:$A,0),MATCH($A2121,'state-winning-votes'!$A$2:$L$2,0)),$L:$L,$H:$H)</f>
        <v>Bush, George W.</v>
      </c>
      <c r="W2121" t="str">
        <f>VLOOKUP(A2121,'national-winners'!$A$2:$B$13,2,0)</f>
        <v>Bush, George W.</v>
      </c>
      <c r="X2121" t="str">
        <f t="shared" si="101"/>
        <v xml:space="preserve"> George W. Bush (W)</v>
      </c>
    </row>
    <row r="2122" spans="1:24" x14ac:dyDescent="0.25">
      <c r="A2122">
        <v>2000</v>
      </c>
      <c r="B2122" t="s">
        <v>62</v>
      </c>
      <c r="C2122" t="s">
        <v>63</v>
      </c>
      <c r="D2122">
        <v>13</v>
      </c>
      <c r="E2122">
        <v>58</v>
      </c>
      <c r="F2122">
        <v>44</v>
      </c>
      <c r="G2122" t="s">
        <v>16</v>
      </c>
      <c r="H2122" t="s">
        <v>299</v>
      </c>
      <c r="I2122" t="str">
        <f t="shared" si="99"/>
        <v>Buchanan, Patrick ""Pat""(L)</v>
      </c>
      <c r="J2122" t="s">
        <v>35</v>
      </c>
      <c r="K2122" t="b">
        <v>0</v>
      </c>
      <c r="L2122">
        <v>10926</v>
      </c>
      <c r="M2122">
        <v>2583208</v>
      </c>
      <c r="N2122">
        <v>20171015</v>
      </c>
      <c r="O2122" t="s">
        <v>19</v>
      </c>
      <c r="P2122" t="str">
        <f>IF(VLOOKUP(A2122,'national-winners'!$A$2:$B$13,2,0)=H2122,"W","L")</f>
        <v>L</v>
      </c>
      <c r="Q2122">
        <f>MATCH(C2122,'state-winning-votes'!A:A,0)</f>
        <v>13</v>
      </c>
      <c r="R2122">
        <f>MATCH(A2122,'state-winning-votes'!$A$2:$L$2,0)</f>
        <v>8</v>
      </c>
      <c r="S2122" cm="1">
        <f t="array" ref="S2122">INDEX('state-winning-votes'!$A$1:$L$53,$Q2122,$R2122)</f>
        <v>1419720</v>
      </c>
      <c r="T2122">
        <f>INDEX('state-winning-votes'!$A$1:$L$53,MATCH($C2122,'state-winning-votes'!$A:$A,0),MATCH($A2122,'state-winning-votes'!$A$2:$L$2,0))</f>
        <v>1419720</v>
      </c>
      <c r="U2122" t="str">
        <f t="shared" si="100"/>
        <v>Bush, George W.</v>
      </c>
      <c r="V2122" t="str">
        <f>_xlfn.XLOOKUP(INDEX('state-winning-votes'!$A$1:$L$53,MATCH($C2122,'state-winning-votes'!$A:$A,0),MATCH($A2122,'state-winning-votes'!$A$2:$L$2,0)),$L:$L,$H:$H)</f>
        <v>Bush, George W.</v>
      </c>
      <c r="W2122" t="str">
        <f>VLOOKUP(A2122,'national-winners'!$A$2:$B$13,2,0)</f>
        <v>Bush, George W.</v>
      </c>
      <c r="X2122" t="str">
        <f t="shared" si="101"/>
        <v xml:space="preserve"> George W. Bush (W)</v>
      </c>
    </row>
    <row r="2123" spans="1:24" x14ac:dyDescent="0.25">
      <c r="A2123">
        <v>2000</v>
      </c>
      <c r="B2123" t="s">
        <v>64</v>
      </c>
      <c r="C2123" t="s">
        <v>65</v>
      </c>
      <c r="D2123">
        <v>15</v>
      </c>
      <c r="E2123">
        <v>95</v>
      </c>
      <c r="F2123">
        <v>82</v>
      </c>
      <c r="G2123" t="s">
        <v>16</v>
      </c>
      <c r="H2123" t="s">
        <v>298</v>
      </c>
      <c r="I2123" t="str">
        <f t="shared" si="99"/>
        <v>Gore, Al(L)</v>
      </c>
      <c r="J2123" t="s">
        <v>18</v>
      </c>
      <c r="K2123" t="b">
        <v>0</v>
      </c>
      <c r="L2123">
        <v>205286</v>
      </c>
      <c r="M2123">
        <v>367951</v>
      </c>
      <c r="N2123">
        <v>20171015</v>
      </c>
      <c r="O2123" t="s">
        <v>19</v>
      </c>
      <c r="P2123" t="str">
        <f>IF(VLOOKUP(A2123,'national-winners'!$A$2:$B$13,2,0)=H2123,"W","L")</f>
        <v>L</v>
      </c>
      <c r="Q2123">
        <f>MATCH(C2123,'state-winning-votes'!A:A,0)</f>
        <v>14</v>
      </c>
      <c r="R2123">
        <f>MATCH(A2123,'state-winning-votes'!$A$2:$L$2,0)</f>
        <v>8</v>
      </c>
      <c r="S2123" cm="1">
        <f t="array" ref="S2123">INDEX('state-winning-votes'!$A$1:$L$53,$Q2123,$R2123)</f>
        <v>205286</v>
      </c>
      <c r="T2123">
        <f>INDEX('state-winning-votes'!$A$1:$L$53,MATCH($C2123,'state-winning-votes'!$A:$A,0),MATCH($A2123,'state-winning-votes'!$A$2:$L$2,0))</f>
        <v>205286</v>
      </c>
      <c r="U2123" t="str">
        <f t="shared" si="100"/>
        <v>Gore, Al</v>
      </c>
      <c r="V2123" t="str">
        <f>_xlfn.XLOOKUP(INDEX('state-winning-votes'!$A$1:$L$53,MATCH($C2123,'state-winning-votes'!$A:$A,0),MATCH($A2123,'state-winning-votes'!$A$2:$L$2,0)),$L:$L,$H:$H)</f>
        <v>Gore, Al</v>
      </c>
      <c r="W2123" t="str">
        <f>VLOOKUP(A2123,'national-winners'!$A$2:$B$13,2,0)</f>
        <v>Bush, George W.</v>
      </c>
      <c r="X2123" t="str">
        <f t="shared" si="101"/>
        <v xml:space="preserve"> Al Gore (W)</v>
      </c>
    </row>
    <row r="2124" spans="1:24" x14ac:dyDescent="0.25">
      <c r="A2124">
        <v>2000</v>
      </c>
      <c r="B2124" t="s">
        <v>64</v>
      </c>
      <c r="C2124" t="s">
        <v>65</v>
      </c>
      <c r="D2124">
        <v>15</v>
      </c>
      <c r="E2124">
        <v>95</v>
      </c>
      <c r="F2124">
        <v>82</v>
      </c>
      <c r="G2124" t="s">
        <v>16</v>
      </c>
      <c r="H2124" t="s">
        <v>297</v>
      </c>
      <c r="I2124" t="str">
        <f t="shared" si="99"/>
        <v>Bush, George W.(W)</v>
      </c>
      <c r="J2124" t="s">
        <v>21</v>
      </c>
      <c r="K2124" t="b">
        <v>0</v>
      </c>
      <c r="L2124">
        <v>137845</v>
      </c>
      <c r="M2124">
        <v>367951</v>
      </c>
      <c r="N2124">
        <v>20171015</v>
      </c>
      <c r="O2124" t="s">
        <v>19</v>
      </c>
      <c r="P2124" t="str">
        <f>IF(VLOOKUP(A2124,'national-winners'!$A$2:$B$13,2,0)=H2124,"W","L")</f>
        <v>W</v>
      </c>
      <c r="Q2124">
        <f>MATCH(C2124,'state-winning-votes'!A:A,0)</f>
        <v>14</v>
      </c>
      <c r="R2124">
        <f>MATCH(A2124,'state-winning-votes'!$A$2:$L$2,0)</f>
        <v>8</v>
      </c>
      <c r="S2124" cm="1">
        <f t="array" ref="S2124">INDEX('state-winning-votes'!$A$1:$L$53,$Q2124,$R2124)</f>
        <v>205286</v>
      </c>
      <c r="T2124">
        <f>INDEX('state-winning-votes'!$A$1:$L$53,MATCH($C2124,'state-winning-votes'!$A:$A,0),MATCH($A2124,'state-winning-votes'!$A$2:$L$2,0))</f>
        <v>205286</v>
      </c>
      <c r="U2124" t="str">
        <f t="shared" si="100"/>
        <v>Gore, Al</v>
      </c>
      <c r="V2124" t="str">
        <f>_xlfn.XLOOKUP(INDEX('state-winning-votes'!$A$1:$L$53,MATCH($C2124,'state-winning-votes'!$A:$A,0),MATCH($A2124,'state-winning-votes'!$A$2:$L$2,0)),$L:$L,$H:$H)</f>
        <v>Gore, Al</v>
      </c>
      <c r="W2124" t="str">
        <f>VLOOKUP(A2124,'national-winners'!$A$2:$B$13,2,0)</f>
        <v>Bush, George W.</v>
      </c>
      <c r="X2124" t="str">
        <f t="shared" si="101"/>
        <v xml:space="preserve"> Al Gore (W)</v>
      </c>
    </row>
    <row r="2125" spans="1:24" x14ac:dyDescent="0.25">
      <c r="A2125">
        <v>2000</v>
      </c>
      <c r="B2125" t="s">
        <v>64</v>
      </c>
      <c r="C2125" t="s">
        <v>65</v>
      </c>
      <c r="D2125">
        <v>15</v>
      </c>
      <c r="E2125">
        <v>95</v>
      </c>
      <c r="F2125">
        <v>82</v>
      </c>
      <c r="G2125" t="s">
        <v>16</v>
      </c>
      <c r="H2125" t="s">
        <v>273</v>
      </c>
      <c r="I2125" t="str">
        <f t="shared" si="99"/>
        <v>Nader, Ralph(L)</v>
      </c>
      <c r="J2125" t="s">
        <v>274</v>
      </c>
      <c r="K2125" t="b">
        <v>0</v>
      </c>
      <c r="L2125">
        <v>21623</v>
      </c>
      <c r="M2125">
        <v>367951</v>
      </c>
      <c r="N2125">
        <v>20171015</v>
      </c>
      <c r="O2125" t="s">
        <v>19</v>
      </c>
      <c r="P2125" t="str">
        <f>IF(VLOOKUP(A2125,'national-winners'!$A$2:$B$13,2,0)=H2125,"W","L")</f>
        <v>L</v>
      </c>
      <c r="Q2125">
        <f>MATCH(C2125,'state-winning-votes'!A:A,0)</f>
        <v>14</v>
      </c>
      <c r="R2125">
        <f>MATCH(A2125,'state-winning-votes'!$A$2:$L$2,0)</f>
        <v>8</v>
      </c>
      <c r="S2125" cm="1">
        <f t="array" ref="S2125">INDEX('state-winning-votes'!$A$1:$L$53,$Q2125,$R2125)</f>
        <v>205286</v>
      </c>
      <c r="T2125">
        <f>INDEX('state-winning-votes'!$A$1:$L$53,MATCH($C2125,'state-winning-votes'!$A:$A,0),MATCH($A2125,'state-winning-votes'!$A$2:$L$2,0))</f>
        <v>205286</v>
      </c>
      <c r="U2125" t="str">
        <f t="shared" si="100"/>
        <v>Gore, Al</v>
      </c>
      <c r="V2125" t="str">
        <f>_xlfn.XLOOKUP(INDEX('state-winning-votes'!$A$1:$L$53,MATCH($C2125,'state-winning-votes'!$A:$A,0),MATCH($A2125,'state-winning-votes'!$A$2:$L$2,0)),$L:$L,$H:$H)</f>
        <v>Gore, Al</v>
      </c>
      <c r="W2125" t="str">
        <f>VLOOKUP(A2125,'national-winners'!$A$2:$B$13,2,0)</f>
        <v>Bush, George W.</v>
      </c>
      <c r="X2125" t="str">
        <f t="shared" si="101"/>
        <v xml:space="preserve"> Al Gore (W)</v>
      </c>
    </row>
    <row r="2126" spans="1:24" x14ac:dyDescent="0.25">
      <c r="A2126">
        <v>2000</v>
      </c>
      <c r="B2126" t="s">
        <v>64</v>
      </c>
      <c r="C2126" t="s">
        <v>65</v>
      </c>
      <c r="D2126">
        <v>15</v>
      </c>
      <c r="E2126">
        <v>95</v>
      </c>
      <c r="F2126">
        <v>82</v>
      </c>
      <c r="G2126" t="s">
        <v>16</v>
      </c>
      <c r="H2126" t="s">
        <v>271</v>
      </c>
      <c r="I2126" t="str">
        <f t="shared" si="99"/>
        <v>Browne, Harry(L)</v>
      </c>
      <c r="J2126" t="s">
        <v>29</v>
      </c>
      <c r="K2126" t="b">
        <v>0</v>
      </c>
      <c r="L2126">
        <v>1477</v>
      </c>
      <c r="M2126">
        <v>367951</v>
      </c>
      <c r="N2126">
        <v>20171015</v>
      </c>
      <c r="O2126" t="s">
        <v>19</v>
      </c>
      <c r="P2126" t="str">
        <f>IF(VLOOKUP(A2126,'national-winners'!$A$2:$B$13,2,0)=H2126,"W","L")</f>
        <v>L</v>
      </c>
      <c r="Q2126">
        <f>MATCH(C2126,'state-winning-votes'!A:A,0)</f>
        <v>14</v>
      </c>
      <c r="R2126">
        <f>MATCH(A2126,'state-winning-votes'!$A$2:$L$2,0)</f>
        <v>8</v>
      </c>
      <c r="S2126" cm="1">
        <f t="array" ref="S2126">INDEX('state-winning-votes'!$A$1:$L$53,$Q2126,$R2126)</f>
        <v>205286</v>
      </c>
      <c r="T2126">
        <f>INDEX('state-winning-votes'!$A$1:$L$53,MATCH($C2126,'state-winning-votes'!$A:$A,0),MATCH($A2126,'state-winning-votes'!$A$2:$L$2,0))</f>
        <v>205286</v>
      </c>
      <c r="U2126" t="str">
        <f t="shared" si="100"/>
        <v>Gore, Al</v>
      </c>
      <c r="V2126" t="str">
        <f>_xlfn.XLOOKUP(INDEX('state-winning-votes'!$A$1:$L$53,MATCH($C2126,'state-winning-votes'!$A:$A,0),MATCH($A2126,'state-winning-votes'!$A$2:$L$2,0)),$L:$L,$H:$H)</f>
        <v>Gore, Al</v>
      </c>
      <c r="W2126" t="str">
        <f>VLOOKUP(A2126,'national-winners'!$A$2:$B$13,2,0)</f>
        <v>Bush, George W.</v>
      </c>
      <c r="X2126" t="str">
        <f t="shared" si="101"/>
        <v xml:space="preserve"> Al Gore (W)</v>
      </c>
    </row>
    <row r="2127" spans="1:24" x14ac:dyDescent="0.25">
      <c r="A2127">
        <v>2000</v>
      </c>
      <c r="B2127" t="s">
        <v>64</v>
      </c>
      <c r="C2127" t="s">
        <v>65</v>
      </c>
      <c r="D2127">
        <v>15</v>
      </c>
      <c r="E2127">
        <v>95</v>
      </c>
      <c r="F2127">
        <v>82</v>
      </c>
      <c r="G2127" t="s">
        <v>16</v>
      </c>
      <c r="H2127" t="s">
        <v>299</v>
      </c>
      <c r="I2127" t="str">
        <f t="shared" si="99"/>
        <v>Buchanan, Patrick ""Pat""(L)</v>
      </c>
      <c r="J2127" t="s">
        <v>272</v>
      </c>
      <c r="K2127" t="b">
        <v>0</v>
      </c>
      <c r="L2127">
        <v>1071</v>
      </c>
      <c r="M2127">
        <v>367951</v>
      </c>
      <c r="N2127">
        <v>20171015</v>
      </c>
      <c r="O2127" t="s">
        <v>19</v>
      </c>
      <c r="P2127" t="str">
        <f>IF(VLOOKUP(A2127,'national-winners'!$A$2:$B$13,2,0)=H2127,"W","L")</f>
        <v>L</v>
      </c>
      <c r="Q2127">
        <f>MATCH(C2127,'state-winning-votes'!A:A,0)</f>
        <v>14</v>
      </c>
      <c r="R2127">
        <f>MATCH(A2127,'state-winning-votes'!$A$2:$L$2,0)</f>
        <v>8</v>
      </c>
      <c r="S2127" cm="1">
        <f t="array" ref="S2127">INDEX('state-winning-votes'!$A$1:$L$53,$Q2127,$R2127)</f>
        <v>205286</v>
      </c>
      <c r="T2127">
        <f>INDEX('state-winning-votes'!$A$1:$L$53,MATCH($C2127,'state-winning-votes'!$A:$A,0),MATCH($A2127,'state-winning-votes'!$A$2:$L$2,0))</f>
        <v>205286</v>
      </c>
      <c r="U2127" t="str">
        <f t="shared" si="100"/>
        <v>Gore, Al</v>
      </c>
      <c r="V2127" t="str">
        <f>_xlfn.XLOOKUP(INDEX('state-winning-votes'!$A$1:$L$53,MATCH($C2127,'state-winning-votes'!$A:$A,0),MATCH($A2127,'state-winning-votes'!$A$2:$L$2,0)),$L:$L,$H:$H)</f>
        <v>Gore, Al</v>
      </c>
      <c r="W2127" t="str">
        <f>VLOOKUP(A2127,'national-winners'!$A$2:$B$13,2,0)</f>
        <v>Bush, George W.</v>
      </c>
      <c r="X2127" t="str">
        <f t="shared" si="101"/>
        <v xml:space="preserve"> Al Gore (W)</v>
      </c>
    </row>
    <row r="2128" spans="1:24" x14ac:dyDescent="0.25">
      <c r="A2128">
        <v>2000</v>
      </c>
      <c r="B2128" t="s">
        <v>64</v>
      </c>
      <c r="C2128" t="s">
        <v>65</v>
      </c>
      <c r="D2128">
        <v>15</v>
      </c>
      <c r="E2128">
        <v>95</v>
      </c>
      <c r="F2128">
        <v>82</v>
      </c>
      <c r="G2128" t="s">
        <v>16</v>
      </c>
      <c r="H2128" t="s">
        <v>238</v>
      </c>
      <c r="I2128" t="str">
        <f t="shared" si="99"/>
        <v>Phillips, Howard(L)</v>
      </c>
      <c r="J2128" t="s">
        <v>134</v>
      </c>
      <c r="K2128" t="b">
        <v>0</v>
      </c>
      <c r="L2128">
        <v>343</v>
      </c>
      <c r="M2128">
        <v>367951</v>
      </c>
      <c r="N2128">
        <v>20171015</v>
      </c>
      <c r="O2128" t="s">
        <v>19</v>
      </c>
      <c r="P2128" t="str">
        <f>IF(VLOOKUP(A2128,'national-winners'!$A$2:$B$13,2,0)=H2128,"W","L")</f>
        <v>L</v>
      </c>
      <c r="Q2128">
        <f>MATCH(C2128,'state-winning-votes'!A:A,0)</f>
        <v>14</v>
      </c>
      <c r="R2128">
        <f>MATCH(A2128,'state-winning-votes'!$A$2:$L$2,0)</f>
        <v>8</v>
      </c>
      <c r="S2128" cm="1">
        <f t="array" ref="S2128">INDEX('state-winning-votes'!$A$1:$L$53,$Q2128,$R2128)</f>
        <v>205286</v>
      </c>
      <c r="T2128">
        <f>INDEX('state-winning-votes'!$A$1:$L$53,MATCH($C2128,'state-winning-votes'!$A:$A,0),MATCH($A2128,'state-winning-votes'!$A$2:$L$2,0))</f>
        <v>205286</v>
      </c>
      <c r="U2128" t="str">
        <f t="shared" si="100"/>
        <v>Gore, Al</v>
      </c>
      <c r="V2128" t="str">
        <f>_xlfn.XLOOKUP(INDEX('state-winning-votes'!$A$1:$L$53,MATCH($C2128,'state-winning-votes'!$A:$A,0),MATCH($A2128,'state-winning-votes'!$A$2:$L$2,0)),$L:$L,$H:$H)</f>
        <v>Gore, Al</v>
      </c>
      <c r="W2128" t="str">
        <f>VLOOKUP(A2128,'national-winners'!$A$2:$B$13,2,0)</f>
        <v>Bush, George W.</v>
      </c>
      <c r="X2128" t="str">
        <f t="shared" si="101"/>
        <v xml:space="preserve"> Al Gore (W)</v>
      </c>
    </row>
    <row r="2129" spans="1:24" x14ac:dyDescent="0.25">
      <c r="A2129">
        <v>2000</v>
      </c>
      <c r="B2129" t="s">
        <v>64</v>
      </c>
      <c r="C2129" t="s">
        <v>65</v>
      </c>
      <c r="D2129">
        <v>15</v>
      </c>
      <c r="E2129">
        <v>95</v>
      </c>
      <c r="F2129">
        <v>82</v>
      </c>
      <c r="G2129" t="s">
        <v>16</v>
      </c>
      <c r="H2129" t="s">
        <v>236</v>
      </c>
      <c r="I2129" t="str">
        <f t="shared" si="99"/>
        <v>Hagelin, John(L)</v>
      </c>
      <c r="J2129" t="s">
        <v>237</v>
      </c>
      <c r="K2129" t="b">
        <v>0</v>
      </c>
      <c r="L2129">
        <v>306</v>
      </c>
      <c r="M2129">
        <v>367951</v>
      </c>
      <c r="N2129">
        <v>20171015</v>
      </c>
      <c r="O2129" t="s">
        <v>19</v>
      </c>
      <c r="P2129" t="str">
        <f>IF(VLOOKUP(A2129,'national-winners'!$A$2:$B$13,2,0)=H2129,"W","L")</f>
        <v>L</v>
      </c>
      <c r="Q2129">
        <f>MATCH(C2129,'state-winning-votes'!A:A,0)</f>
        <v>14</v>
      </c>
      <c r="R2129">
        <f>MATCH(A2129,'state-winning-votes'!$A$2:$L$2,0)</f>
        <v>8</v>
      </c>
      <c r="S2129" cm="1">
        <f t="array" ref="S2129">INDEX('state-winning-votes'!$A$1:$L$53,$Q2129,$R2129)</f>
        <v>205286</v>
      </c>
      <c r="T2129">
        <f>INDEX('state-winning-votes'!$A$1:$L$53,MATCH($C2129,'state-winning-votes'!$A:$A,0),MATCH($A2129,'state-winning-votes'!$A$2:$L$2,0))</f>
        <v>205286</v>
      </c>
      <c r="U2129" t="str">
        <f t="shared" si="100"/>
        <v>Gore, Al</v>
      </c>
      <c r="V2129" t="str">
        <f>_xlfn.XLOOKUP(INDEX('state-winning-votes'!$A$1:$L$53,MATCH($C2129,'state-winning-votes'!$A:$A,0),MATCH($A2129,'state-winning-votes'!$A$2:$L$2,0)),$L:$L,$H:$H)</f>
        <v>Gore, Al</v>
      </c>
      <c r="W2129" t="str">
        <f>VLOOKUP(A2129,'national-winners'!$A$2:$B$13,2,0)</f>
        <v>Bush, George W.</v>
      </c>
      <c r="X2129" t="str">
        <f t="shared" si="101"/>
        <v xml:space="preserve"> Al Gore (W)</v>
      </c>
    </row>
    <row r="2130" spans="1:24" x14ac:dyDescent="0.25">
      <c r="A2130">
        <v>2000</v>
      </c>
      <c r="B2130" t="s">
        <v>66</v>
      </c>
      <c r="C2130" t="s">
        <v>67</v>
      </c>
      <c r="D2130">
        <v>16</v>
      </c>
      <c r="E2130">
        <v>82</v>
      </c>
      <c r="F2130">
        <v>63</v>
      </c>
      <c r="G2130" t="s">
        <v>16</v>
      </c>
      <c r="H2130" t="s">
        <v>297</v>
      </c>
      <c r="I2130" t="str">
        <f t="shared" si="99"/>
        <v>Bush, George W.(W)</v>
      </c>
      <c r="J2130" t="s">
        <v>21</v>
      </c>
      <c r="K2130" t="b">
        <v>0</v>
      </c>
      <c r="L2130">
        <v>336937</v>
      </c>
      <c r="M2130">
        <v>501615</v>
      </c>
      <c r="N2130">
        <v>20171015</v>
      </c>
      <c r="O2130" t="s">
        <v>19</v>
      </c>
      <c r="P2130" t="str">
        <f>IF(VLOOKUP(A2130,'national-winners'!$A$2:$B$13,2,0)=H2130,"W","L")</f>
        <v>W</v>
      </c>
      <c r="Q2130">
        <f>MATCH(C2130,'state-winning-votes'!A:A,0)</f>
        <v>16</v>
      </c>
      <c r="R2130">
        <f>MATCH(A2130,'state-winning-votes'!$A$2:$L$2,0)</f>
        <v>8</v>
      </c>
      <c r="S2130" cm="1">
        <f t="array" ref="S2130">INDEX('state-winning-votes'!$A$1:$L$53,$Q2130,$R2130)</f>
        <v>336937</v>
      </c>
      <c r="T2130">
        <f>INDEX('state-winning-votes'!$A$1:$L$53,MATCH($C2130,'state-winning-votes'!$A:$A,0),MATCH($A2130,'state-winning-votes'!$A$2:$L$2,0))</f>
        <v>336937</v>
      </c>
      <c r="U2130" t="str">
        <f t="shared" si="100"/>
        <v>Bush, George W.</v>
      </c>
      <c r="V2130" t="str">
        <f>_xlfn.XLOOKUP(INDEX('state-winning-votes'!$A$1:$L$53,MATCH($C2130,'state-winning-votes'!$A:$A,0),MATCH($A2130,'state-winning-votes'!$A$2:$L$2,0)),$L:$L,$H:$H)</f>
        <v>Bush, George W.</v>
      </c>
      <c r="W2130" t="str">
        <f>VLOOKUP(A2130,'national-winners'!$A$2:$B$13,2,0)</f>
        <v>Bush, George W.</v>
      </c>
      <c r="X2130" t="str">
        <f t="shared" si="101"/>
        <v xml:space="preserve"> George W. Bush (W)</v>
      </c>
    </row>
    <row r="2131" spans="1:24" x14ac:dyDescent="0.25">
      <c r="A2131">
        <v>2000</v>
      </c>
      <c r="B2131" t="s">
        <v>66</v>
      </c>
      <c r="C2131" t="s">
        <v>67</v>
      </c>
      <c r="D2131">
        <v>16</v>
      </c>
      <c r="E2131">
        <v>82</v>
      </c>
      <c r="F2131">
        <v>63</v>
      </c>
      <c r="G2131" t="s">
        <v>16</v>
      </c>
      <c r="H2131" t="s">
        <v>298</v>
      </c>
      <c r="I2131" t="str">
        <f t="shared" si="99"/>
        <v>Gore, Al(L)</v>
      </c>
      <c r="J2131" t="s">
        <v>18</v>
      </c>
      <c r="K2131" t="b">
        <v>0</v>
      </c>
      <c r="L2131">
        <v>138637</v>
      </c>
      <c r="M2131">
        <v>501615</v>
      </c>
      <c r="N2131">
        <v>20171015</v>
      </c>
      <c r="O2131" t="s">
        <v>19</v>
      </c>
      <c r="P2131" t="str">
        <f>IF(VLOOKUP(A2131,'national-winners'!$A$2:$B$13,2,0)=H2131,"W","L")</f>
        <v>L</v>
      </c>
      <c r="Q2131">
        <f>MATCH(C2131,'state-winning-votes'!A:A,0)</f>
        <v>16</v>
      </c>
      <c r="R2131">
        <f>MATCH(A2131,'state-winning-votes'!$A$2:$L$2,0)</f>
        <v>8</v>
      </c>
      <c r="S2131" cm="1">
        <f t="array" ref="S2131">INDEX('state-winning-votes'!$A$1:$L$53,$Q2131,$R2131)</f>
        <v>336937</v>
      </c>
      <c r="T2131">
        <f>INDEX('state-winning-votes'!$A$1:$L$53,MATCH($C2131,'state-winning-votes'!$A:$A,0),MATCH($A2131,'state-winning-votes'!$A$2:$L$2,0))</f>
        <v>336937</v>
      </c>
      <c r="U2131" t="str">
        <f t="shared" si="100"/>
        <v>Bush, George W.</v>
      </c>
      <c r="V2131" t="str">
        <f>_xlfn.XLOOKUP(INDEX('state-winning-votes'!$A$1:$L$53,MATCH($C2131,'state-winning-votes'!$A:$A,0),MATCH($A2131,'state-winning-votes'!$A$2:$L$2,0)),$L:$L,$H:$H)</f>
        <v>Bush, George W.</v>
      </c>
      <c r="W2131" t="str">
        <f>VLOOKUP(A2131,'national-winners'!$A$2:$B$13,2,0)</f>
        <v>Bush, George W.</v>
      </c>
      <c r="X2131" t="str">
        <f t="shared" si="101"/>
        <v xml:space="preserve"> George W. Bush (W)</v>
      </c>
    </row>
    <row r="2132" spans="1:24" x14ac:dyDescent="0.25">
      <c r="A2132">
        <v>2000</v>
      </c>
      <c r="B2132" t="s">
        <v>66</v>
      </c>
      <c r="C2132" t="s">
        <v>67</v>
      </c>
      <c r="D2132">
        <v>16</v>
      </c>
      <c r="E2132">
        <v>82</v>
      </c>
      <c r="F2132">
        <v>63</v>
      </c>
      <c r="G2132" t="s">
        <v>16</v>
      </c>
      <c r="H2132" t="s">
        <v>273</v>
      </c>
      <c r="I2132" t="str">
        <f t="shared" si="99"/>
        <v>Nader, Ralph(L)</v>
      </c>
      <c r="J2132" t="s">
        <v>274</v>
      </c>
      <c r="K2132" t="b">
        <v>1</v>
      </c>
      <c r="L2132">
        <v>12292</v>
      </c>
      <c r="M2132">
        <v>501615</v>
      </c>
      <c r="N2132">
        <v>20171015</v>
      </c>
      <c r="O2132" t="s">
        <v>19</v>
      </c>
      <c r="P2132" t="str">
        <f>IF(VLOOKUP(A2132,'national-winners'!$A$2:$B$13,2,0)=H2132,"W","L")</f>
        <v>L</v>
      </c>
      <c r="Q2132">
        <f>MATCH(C2132,'state-winning-votes'!A:A,0)</f>
        <v>16</v>
      </c>
      <c r="R2132">
        <f>MATCH(A2132,'state-winning-votes'!$A$2:$L$2,0)</f>
        <v>8</v>
      </c>
      <c r="S2132" cm="1">
        <f t="array" ref="S2132">INDEX('state-winning-votes'!$A$1:$L$53,$Q2132,$R2132)</f>
        <v>336937</v>
      </c>
      <c r="T2132">
        <f>INDEX('state-winning-votes'!$A$1:$L$53,MATCH($C2132,'state-winning-votes'!$A:$A,0),MATCH($A2132,'state-winning-votes'!$A$2:$L$2,0))</f>
        <v>336937</v>
      </c>
      <c r="U2132" t="str">
        <f t="shared" si="100"/>
        <v>Bush, George W.</v>
      </c>
      <c r="V2132" t="str">
        <f>_xlfn.XLOOKUP(INDEX('state-winning-votes'!$A$1:$L$53,MATCH($C2132,'state-winning-votes'!$A:$A,0),MATCH($A2132,'state-winning-votes'!$A$2:$L$2,0)),$L:$L,$H:$H)</f>
        <v>Bush, George W.</v>
      </c>
      <c r="W2132" t="str">
        <f>VLOOKUP(A2132,'national-winners'!$A$2:$B$13,2,0)</f>
        <v>Bush, George W.</v>
      </c>
      <c r="X2132" t="str">
        <f t="shared" si="101"/>
        <v xml:space="preserve"> George W. Bush (W)</v>
      </c>
    </row>
    <row r="2133" spans="1:24" x14ac:dyDescent="0.25">
      <c r="A2133">
        <v>2000</v>
      </c>
      <c r="B2133" t="s">
        <v>66</v>
      </c>
      <c r="C2133" t="s">
        <v>67</v>
      </c>
      <c r="D2133">
        <v>16</v>
      </c>
      <c r="E2133">
        <v>82</v>
      </c>
      <c r="F2133">
        <v>63</v>
      </c>
      <c r="G2133" t="s">
        <v>16</v>
      </c>
      <c r="H2133" t="s">
        <v>299</v>
      </c>
      <c r="I2133" t="str">
        <f t="shared" si="99"/>
        <v>Buchanan, Patrick ""Pat""(L)</v>
      </c>
      <c r="J2133" t="s">
        <v>272</v>
      </c>
      <c r="K2133" t="b">
        <v>0</v>
      </c>
      <c r="L2133">
        <v>7615</v>
      </c>
      <c r="M2133">
        <v>501615</v>
      </c>
      <c r="N2133">
        <v>20171015</v>
      </c>
      <c r="O2133" t="s">
        <v>19</v>
      </c>
      <c r="P2133" t="str">
        <f>IF(VLOOKUP(A2133,'national-winners'!$A$2:$B$13,2,0)=H2133,"W","L")</f>
        <v>L</v>
      </c>
      <c r="Q2133">
        <f>MATCH(C2133,'state-winning-votes'!A:A,0)</f>
        <v>16</v>
      </c>
      <c r="R2133">
        <f>MATCH(A2133,'state-winning-votes'!$A$2:$L$2,0)</f>
        <v>8</v>
      </c>
      <c r="S2133" cm="1">
        <f t="array" ref="S2133">INDEX('state-winning-votes'!$A$1:$L$53,$Q2133,$R2133)</f>
        <v>336937</v>
      </c>
      <c r="T2133">
        <f>INDEX('state-winning-votes'!$A$1:$L$53,MATCH($C2133,'state-winning-votes'!$A:$A,0),MATCH($A2133,'state-winning-votes'!$A$2:$L$2,0))</f>
        <v>336937</v>
      </c>
      <c r="U2133" t="str">
        <f t="shared" si="100"/>
        <v>Bush, George W.</v>
      </c>
      <c r="V2133" t="str">
        <f>_xlfn.XLOOKUP(INDEX('state-winning-votes'!$A$1:$L$53,MATCH($C2133,'state-winning-votes'!$A:$A,0),MATCH($A2133,'state-winning-votes'!$A$2:$L$2,0)),$L:$L,$H:$H)</f>
        <v>Bush, George W.</v>
      </c>
      <c r="W2133" t="str">
        <f>VLOOKUP(A2133,'national-winners'!$A$2:$B$13,2,0)</f>
        <v>Bush, George W.</v>
      </c>
      <c r="X2133" t="str">
        <f t="shared" si="101"/>
        <v xml:space="preserve"> George W. Bush (W)</v>
      </c>
    </row>
    <row r="2134" spans="1:24" x14ac:dyDescent="0.25">
      <c r="A2134">
        <v>2000</v>
      </c>
      <c r="B2134" t="s">
        <v>66</v>
      </c>
      <c r="C2134" t="s">
        <v>67</v>
      </c>
      <c r="D2134">
        <v>16</v>
      </c>
      <c r="E2134">
        <v>82</v>
      </c>
      <c r="F2134">
        <v>63</v>
      </c>
      <c r="G2134" t="s">
        <v>16</v>
      </c>
      <c r="H2134" t="s">
        <v>271</v>
      </c>
      <c r="I2134" t="str">
        <f t="shared" si="99"/>
        <v>Browne, Harry(L)</v>
      </c>
      <c r="J2134" t="s">
        <v>29</v>
      </c>
      <c r="K2134" t="b">
        <v>0</v>
      </c>
      <c r="L2134">
        <v>3488</v>
      </c>
      <c r="M2134">
        <v>501615</v>
      </c>
      <c r="N2134">
        <v>20171015</v>
      </c>
      <c r="O2134" t="s">
        <v>19</v>
      </c>
      <c r="P2134" t="str">
        <f>IF(VLOOKUP(A2134,'national-winners'!$A$2:$B$13,2,0)=H2134,"W","L")</f>
        <v>L</v>
      </c>
      <c r="Q2134">
        <f>MATCH(C2134,'state-winning-votes'!A:A,0)</f>
        <v>16</v>
      </c>
      <c r="R2134">
        <f>MATCH(A2134,'state-winning-votes'!$A$2:$L$2,0)</f>
        <v>8</v>
      </c>
      <c r="S2134" cm="1">
        <f t="array" ref="S2134">INDEX('state-winning-votes'!$A$1:$L$53,$Q2134,$R2134)</f>
        <v>336937</v>
      </c>
      <c r="T2134">
        <f>INDEX('state-winning-votes'!$A$1:$L$53,MATCH($C2134,'state-winning-votes'!$A:$A,0),MATCH($A2134,'state-winning-votes'!$A$2:$L$2,0))</f>
        <v>336937</v>
      </c>
      <c r="U2134" t="str">
        <f t="shared" si="100"/>
        <v>Bush, George W.</v>
      </c>
      <c r="V2134" t="str">
        <f>_xlfn.XLOOKUP(INDEX('state-winning-votes'!$A$1:$L$53,MATCH($C2134,'state-winning-votes'!$A:$A,0),MATCH($A2134,'state-winning-votes'!$A$2:$L$2,0)),$L:$L,$H:$H)</f>
        <v>Bush, George W.</v>
      </c>
      <c r="W2134" t="str">
        <f>VLOOKUP(A2134,'national-winners'!$A$2:$B$13,2,0)</f>
        <v>Bush, George W.</v>
      </c>
      <c r="X2134" t="str">
        <f t="shared" si="101"/>
        <v xml:space="preserve"> George W. Bush (W)</v>
      </c>
    </row>
    <row r="2135" spans="1:24" x14ac:dyDescent="0.25">
      <c r="A2135">
        <v>2000</v>
      </c>
      <c r="B2135" t="s">
        <v>66</v>
      </c>
      <c r="C2135" t="s">
        <v>67</v>
      </c>
      <c r="D2135">
        <v>16</v>
      </c>
      <c r="E2135">
        <v>82</v>
      </c>
      <c r="F2135">
        <v>63</v>
      </c>
      <c r="G2135" t="s">
        <v>16</v>
      </c>
      <c r="H2135" t="s">
        <v>238</v>
      </c>
      <c r="I2135" t="str">
        <f t="shared" si="99"/>
        <v>Phillips, Howard(L)</v>
      </c>
      <c r="J2135" t="s">
        <v>134</v>
      </c>
      <c r="K2135" t="b">
        <v>0</v>
      </c>
      <c r="L2135">
        <v>1469</v>
      </c>
      <c r="M2135">
        <v>501615</v>
      </c>
      <c r="N2135">
        <v>20171015</v>
      </c>
      <c r="O2135" t="s">
        <v>19</v>
      </c>
      <c r="P2135" t="str">
        <f>IF(VLOOKUP(A2135,'national-winners'!$A$2:$B$13,2,0)=H2135,"W","L")</f>
        <v>L</v>
      </c>
      <c r="Q2135">
        <f>MATCH(C2135,'state-winning-votes'!A:A,0)</f>
        <v>16</v>
      </c>
      <c r="R2135">
        <f>MATCH(A2135,'state-winning-votes'!$A$2:$L$2,0)</f>
        <v>8</v>
      </c>
      <c r="S2135" cm="1">
        <f t="array" ref="S2135">INDEX('state-winning-votes'!$A$1:$L$53,$Q2135,$R2135)</f>
        <v>336937</v>
      </c>
      <c r="T2135">
        <f>INDEX('state-winning-votes'!$A$1:$L$53,MATCH($C2135,'state-winning-votes'!$A:$A,0),MATCH($A2135,'state-winning-votes'!$A$2:$L$2,0))</f>
        <v>336937</v>
      </c>
      <c r="U2135" t="str">
        <f t="shared" si="100"/>
        <v>Bush, George W.</v>
      </c>
      <c r="V2135" t="str">
        <f>_xlfn.XLOOKUP(INDEX('state-winning-votes'!$A$1:$L$53,MATCH($C2135,'state-winning-votes'!$A:$A,0),MATCH($A2135,'state-winning-votes'!$A$2:$L$2,0)),$L:$L,$H:$H)</f>
        <v>Bush, George W.</v>
      </c>
      <c r="W2135" t="str">
        <f>VLOOKUP(A2135,'national-winners'!$A$2:$B$13,2,0)</f>
        <v>Bush, George W.</v>
      </c>
      <c r="X2135" t="str">
        <f t="shared" si="101"/>
        <v xml:space="preserve"> George W. Bush (W)</v>
      </c>
    </row>
    <row r="2136" spans="1:24" x14ac:dyDescent="0.25">
      <c r="A2136">
        <v>2000</v>
      </c>
      <c r="B2136" t="s">
        <v>66</v>
      </c>
      <c r="C2136" t="s">
        <v>67</v>
      </c>
      <c r="D2136">
        <v>16</v>
      </c>
      <c r="E2136">
        <v>82</v>
      </c>
      <c r="F2136">
        <v>63</v>
      </c>
      <c r="G2136" t="s">
        <v>16</v>
      </c>
      <c r="H2136" t="s">
        <v>236</v>
      </c>
      <c r="I2136" t="str">
        <f t="shared" si="99"/>
        <v>Hagelin, John(L)</v>
      </c>
      <c r="J2136" t="s">
        <v>237</v>
      </c>
      <c r="K2136" t="b">
        <v>0</v>
      </c>
      <c r="L2136">
        <v>1177</v>
      </c>
      <c r="M2136">
        <v>501615</v>
      </c>
      <c r="N2136">
        <v>20171015</v>
      </c>
      <c r="O2136" t="s">
        <v>19</v>
      </c>
      <c r="P2136" t="str">
        <f>IF(VLOOKUP(A2136,'national-winners'!$A$2:$B$13,2,0)=H2136,"W","L")</f>
        <v>L</v>
      </c>
      <c r="Q2136">
        <f>MATCH(C2136,'state-winning-votes'!A:A,0)</f>
        <v>16</v>
      </c>
      <c r="R2136">
        <f>MATCH(A2136,'state-winning-votes'!$A$2:$L$2,0)</f>
        <v>8</v>
      </c>
      <c r="S2136" cm="1">
        <f t="array" ref="S2136">INDEX('state-winning-votes'!$A$1:$L$53,$Q2136,$R2136)</f>
        <v>336937</v>
      </c>
      <c r="T2136">
        <f>INDEX('state-winning-votes'!$A$1:$L$53,MATCH($C2136,'state-winning-votes'!$A:$A,0),MATCH($A2136,'state-winning-votes'!$A$2:$L$2,0))</f>
        <v>336937</v>
      </c>
      <c r="U2136" t="str">
        <f t="shared" si="100"/>
        <v>Bush, George W.</v>
      </c>
      <c r="V2136" t="str">
        <f>_xlfn.XLOOKUP(INDEX('state-winning-votes'!$A$1:$L$53,MATCH($C2136,'state-winning-votes'!$A:$A,0),MATCH($A2136,'state-winning-votes'!$A$2:$L$2,0)),$L:$L,$H:$H)</f>
        <v>Bush, George W.</v>
      </c>
      <c r="W2136" t="str">
        <f>VLOOKUP(A2136,'national-winners'!$A$2:$B$13,2,0)</f>
        <v>Bush, George W.</v>
      </c>
      <c r="X2136" t="str">
        <f t="shared" si="101"/>
        <v xml:space="preserve"> George W. Bush (W)</v>
      </c>
    </row>
    <row r="2137" spans="1:24" x14ac:dyDescent="0.25">
      <c r="A2137">
        <v>2000</v>
      </c>
      <c r="B2137" t="s">
        <v>68</v>
      </c>
      <c r="C2137" t="s">
        <v>69</v>
      </c>
      <c r="D2137">
        <v>17</v>
      </c>
      <c r="E2137">
        <v>33</v>
      </c>
      <c r="F2137">
        <v>21</v>
      </c>
      <c r="G2137" t="s">
        <v>16</v>
      </c>
      <c r="H2137" t="s">
        <v>298</v>
      </c>
      <c r="I2137" t="str">
        <f t="shared" si="99"/>
        <v>Gore, Al(L)</v>
      </c>
      <c r="J2137" t="s">
        <v>18</v>
      </c>
      <c r="K2137" t="b">
        <v>0</v>
      </c>
      <c r="L2137">
        <v>2589026</v>
      </c>
      <c r="M2137">
        <v>4742108</v>
      </c>
      <c r="N2137">
        <v>20171015</v>
      </c>
      <c r="O2137" t="s">
        <v>19</v>
      </c>
      <c r="P2137" t="str">
        <f>IF(VLOOKUP(A2137,'national-winners'!$A$2:$B$13,2,0)=H2137,"W","L")</f>
        <v>L</v>
      </c>
      <c r="Q2137">
        <f>MATCH(C2137,'state-winning-votes'!A:A,0)</f>
        <v>17</v>
      </c>
      <c r="R2137">
        <f>MATCH(A2137,'state-winning-votes'!$A$2:$L$2,0)</f>
        <v>8</v>
      </c>
      <c r="S2137" cm="1">
        <f t="array" ref="S2137">INDEX('state-winning-votes'!$A$1:$L$53,$Q2137,$R2137)</f>
        <v>2589026</v>
      </c>
      <c r="T2137">
        <f>INDEX('state-winning-votes'!$A$1:$L$53,MATCH($C2137,'state-winning-votes'!$A:$A,0),MATCH($A2137,'state-winning-votes'!$A$2:$L$2,0))</f>
        <v>2589026</v>
      </c>
      <c r="U2137" t="str">
        <f t="shared" si="100"/>
        <v>Gore, Al</v>
      </c>
      <c r="V2137" t="str">
        <f>_xlfn.XLOOKUP(INDEX('state-winning-votes'!$A$1:$L$53,MATCH($C2137,'state-winning-votes'!$A:$A,0),MATCH($A2137,'state-winning-votes'!$A$2:$L$2,0)),$L:$L,$H:$H)</f>
        <v>Gore, Al</v>
      </c>
      <c r="W2137" t="str">
        <f>VLOOKUP(A2137,'national-winners'!$A$2:$B$13,2,0)</f>
        <v>Bush, George W.</v>
      </c>
      <c r="X2137" t="str">
        <f t="shared" si="101"/>
        <v xml:space="preserve"> Al Gore (W)</v>
      </c>
    </row>
    <row r="2138" spans="1:24" x14ac:dyDescent="0.25">
      <c r="A2138">
        <v>2000</v>
      </c>
      <c r="B2138" t="s">
        <v>68</v>
      </c>
      <c r="C2138" t="s">
        <v>69</v>
      </c>
      <c r="D2138">
        <v>17</v>
      </c>
      <c r="E2138">
        <v>33</v>
      </c>
      <c r="F2138">
        <v>21</v>
      </c>
      <c r="G2138" t="s">
        <v>16</v>
      </c>
      <c r="H2138" t="s">
        <v>297</v>
      </c>
      <c r="I2138" t="str">
        <f t="shared" si="99"/>
        <v>Bush, George W.(W)</v>
      </c>
      <c r="J2138" t="s">
        <v>21</v>
      </c>
      <c r="K2138" t="b">
        <v>0</v>
      </c>
      <c r="L2138">
        <v>2019421</v>
      </c>
      <c r="M2138">
        <v>4742108</v>
      </c>
      <c r="N2138">
        <v>20171015</v>
      </c>
      <c r="O2138" t="s">
        <v>19</v>
      </c>
      <c r="P2138" t="str">
        <f>IF(VLOOKUP(A2138,'national-winners'!$A$2:$B$13,2,0)=H2138,"W","L")</f>
        <v>W</v>
      </c>
      <c r="Q2138">
        <f>MATCH(C2138,'state-winning-votes'!A:A,0)</f>
        <v>17</v>
      </c>
      <c r="R2138">
        <f>MATCH(A2138,'state-winning-votes'!$A$2:$L$2,0)</f>
        <v>8</v>
      </c>
      <c r="S2138" cm="1">
        <f t="array" ref="S2138">INDEX('state-winning-votes'!$A$1:$L$53,$Q2138,$R2138)</f>
        <v>2589026</v>
      </c>
      <c r="T2138">
        <f>INDEX('state-winning-votes'!$A$1:$L$53,MATCH($C2138,'state-winning-votes'!$A:$A,0),MATCH($A2138,'state-winning-votes'!$A$2:$L$2,0))</f>
        <v>2589026</v>
      </c>
      <c r="U2138" t="str">
        <f t="shared" si="100"/>
        <v>Gore, Al</v>
      </c>
      <c r="V2138" t="str">
        <f>_xlfn.XLOOKUP(INDEX('state-winning-votes'!$A$1:$L$53,MATCH($C2138,'state-winning-votes'!$A:$A,0),MATCH($A2138,'state-winning-votes'!$A$2:$L$2,0)),$L:$L,$H:$H)</f>
        <v>Gore, Al</v>
      </c>
      <c r="W2138" t="str">
        <f>VLOOKUP(A2138,'national-winners'!$A$2:$B$13,2,0)</f>
        <v>Bush, George W.</v>
      </c>
      <c r="X2138" t="str">
        <f t="shared" si="101"/>
        <v xml:space="preserve"> Al Gore (W)</v>
      </c>
    </row>
    <row r="2139" spans="1:24" x14ac:dyDescent="0.25">
      <c r="A2139">
        <v>2000</v>
      </c>
      <c r="B2139" t="s">
        <v>68</v>
      </c>
      <c r="C2139" t="s">
        <v>69</v>
      </c>
      <c r="D2139">
        <v>17</v>
      </c>
      <c r="E2139">
        <v>33</v>
      </c>
      <c r="F2139">
        <v>21</v>
      </c>
      <c r="G2139" t="s">
        <v>16</v>
      </c>
      <c r="H2139" t="s">
        <v>273</v>
      </c>
      <c r="I2139" t="str">
        <f t="shared" si="99"/>
        <v>Nader, Ralph(L)</v>
      </c>
      <c r="J2139" t="s">
        <v>274</v>
      </c>
      <c r="K2139" t="b">
        <v>0</v>
      </c>
      <c r="L2139">
        <v>103759</v>
      </c>
      <c r="M2139">
        <v>4742108</v>
      </c>
      <c r="N2139">
        <v>20171015</v>
      </c>
      <c r="O2139" t="s">
        <v>19</v>
      </c>
      <c r="P2139" t="str">
        <f>IF(VLOOKUP(A2139,'national-winners'!$A$2:$B$13,2,0)=H2139,"W","L")</f>
        <v>L</v>
      </c>
      <c r="Q2139">
        <f>MATCH(C2139,'state-winning-votes'!A:A,0)</f>
        <v>17</v>
      </c>
      <c r="R2139">
        <f>MATCH(A2139,'state-winning-votes'!$A$2:$L$2,0)</f>
        <v>8</v>
      </c>
      <c r="S2139" cm="1">
        <f t="array" ref="S2139">INDEX('state-winning-votes'!$A$1:$L$53,$Q2139,$R2139)</f>
        <v>2589026</v>
      </c>
      <c r="T2139">
        <f>INDEX('state-winning-votes'!$A$1:$L$53,MATCH($C2139,'state-winning-votes'!$A:$A,0),MATCH($A2139,'state-winning-votes'!$A$2:$L$2,0))</f>
        <v>2589026</v>
      </c>
      <c r="U2139" t="str">
        <f t="shared" si="100"/>
        <v>Gore, Al</v>
      </c>
      <c r="V2139" t="str">
        <f>_xlfn.XLOOKUP(INDEX('state-winning-votes'!$A$1:$L$53,MATCH($C2139,'state-winning-votes'!$A:$A,0),MATCH($A2139,'state-winning-votes'!$A$2:$L$2,0)),$L:$L,$H:$H)</f>
        <v>Gore, Al</v>
      </c>
      <c r="W2139" t="str">
        <f>VLOOKUP(A2139,'national-winners'!$A$2:$B$13,2,0)</f>
        <v>Bush, George W.</v>
      </c>
      <c r="X2139" t="str">
        <f t="shared" si="101"/>
        <v xml:space="preserve"> Al Gore (W)</v>
      </c>
    </row>
    <row r="2140" spans="1:24" x14ac:dyDescent="0.25">
      <c r="A2140">
        <v>2000</v>
      </c>
      <c r="B2140" t="s">
        <v>68</v>
      </c>
      <c r="C2140" t="s">
        <v>69</v>
      </c>
      <c r="D2140">
        <v>17</v>
      </c>
      <c r="E2140">
        <v>33</v>
      </c>
      <c r="F2140">
        <v>21</v>
      </c>
      <c r="G2140" t="s">
        <v>16</v>
      </c>
      <c r="I2140" t="str">
        <f t="shared" si="99"/>
        <v>(L)</v>
      </c>
      <c r="J2140" t="s">
        <v>35</v>
      </c>
      <c r="K2140" t="b">
        <v>0</v>
      </c>
      <c r="L2140">
        <v>16106</v>
      </c>
      <c r="M2140">
        <v>4742108</v>
      </c>
      <c r="N2140">
        <v>20171015</v>
      </c>
      <c r="O2140" t="s">
        <v>19</v>
      </c>
      <c r="P2140" t="str">
        <f>IF(VLOOKUP(A2140,'national-winners'!$A$2:$B$13,2,0)=H2140,"W","L")</f>
        <v>L</v>
      </c>
      <c r="Q2140">
        <f>MATCH(C2140,'state-winning-votes'!A:A,0)</f>
        <v>17</v>
      </c>
      <c r="R2140">
        <f>MATCH(A2140,'state-winning-votes'!$A$2:$L$2,0)</f>
        <v>8</v>
      </c>
      <c r="S2140" cm="1">
        <f t="array" ref="S2140">INDEX('state-winning-votes'!$A$1:$L$53,$Q2140,$R2140)</f>
        <v>2589026</v>
      </c>
      <c r="T2140">
        <f>INDEX('state-winning-votes'!$A$1:$L$53,MATCH($C2140,'state-winning-votes'!$A:$A,0),MATCH($A2140,'state-winning-votes'!$A$2:$L$2,0))</f>
        <v>2589026</v>
      </c>
      <c r="U2140" t="str">
        <f t="shared" si="100"/>
        <v>Gore, Al</v>
      </c>
      <c r="V2140" t="str">
        <f>_xlfn.XLOOKUP(INDEX('state-winning-votes'!$A$1:$L$53,MATCH($C2140,'state-winning-votes'!$A:$A,0),MATCH($A2140,'state-winning-votes'!$A$2:$L$2,0)),$L:$L,$H:$H)</f>
        <v>Gore, Al</v>
      </c>
      <c r="W2140" t="str">
        <f>VLOOKUP(A2140,'national-winners'!$A$2:$B$13,2,0)</f>
        <v>Bush, George W.</v>
      </c>
      <c r="X2140" t="str">
        <f t="shared" si="101"/>
        <v xml:space="preserve"> Al Gore (W)</v>
      </c>
    </row>
    <row r="2141" spans="1:24" x14ac:dyDescent="0.25">
      <c r="A2141">
        <v>2000</v>
      </c>
      <c r="B2141" t="s">
        <v>68</v>
      </c>
      <c r="C2141" t="s">
        <v>69</v>
      </c>
      <c r="D2141">
        <v>17</v>
      </c>
      <c r="E2141">
        <v>33</v>
      </c>
      <c r="F2141">
        <v>21</v>
      </c>
      <c r="G2141" t="s">
        <v>16</v>
      </c>
      <c r="H2141" t="s">
        <v>271</v>
      </c>
      <c r="I2141" t="str">
        <f t="shared" si="99"/>
        <v>Browne, Harry(L)</v>
      </c>
      <c r="J2141" t="s">
        <v>29</v>
      </c>
      <c r="K2141" t="b">
        <v>0</v>
      </c>
      <c r="L2141">
        <v>11623</v>
      </c>
      <c r="M2141">
        <v>4742108</v>
      </c>
      <c r="N2141">
        <v>20171015</v>
      </c>
      <c r="O2141" t="s">
        <v>19</v>
      </c>
      <c r="P2141" t="str">
        <f>IF(VLOOKUP(A2141,'national-winners'!$A$2:$B$13,2,0)=H2141,"W","L")</f>
        <v>L</v>
      </c>
      <c r="Q2141">
        <f>MATCH(C2141,'state-winning-votes'!A:A,0)</f>
        <v>17</v>
      </c>
      <c r="R2141">
        <f>MATCH(A2141,'state-winning-votes'!$A$2:$L$2,0)</f>
        <v>8</v>
      </c>
      <c r="S2141" cm="1">
        <f t="array" ref="S2141">INDEX('state-winning-votes'!$A$1:$L$53,$Q2141,$R2141)</f>
        <v>2589026</v>
      </c>
      <c r="T2141">
        <f>INDEX('state-winning-votes'!$A$1:$L$53,MATCH($C2141,'state-winning-votes'!$A:$A,0),MATCH($A2141,'state-winning-votes'!$A$2:$L$2,0))</f>
        <v>2589026</v>
      </c>
      <c r="U2141" t="str">
        <f t="shared" si="100"/>
        <v>Gore, Al</v>
      </c>
      <c r="V2141" t="str">
        <f>_xlfn.XLOOKUP(INDEX('state-winning-votes'!$A$1:$L$53,MATCH($C2141,'state-winning-votes'!$A:$A,0),MATCH($A2141,'state-winning-votes'!$A$2:$L$2,0)),$L:$L,$H:$H)</f>
        <v>Gore, Al</v>
      </c>
      <c r="W2141" t="str">
        <f>VLOOKUP(A2141,'national-winners'!$A$2:$B$13,2,0)</f>
        <v>Bush, George W.</v>
      </c>
      <c r="X2141" t="str">
        <f t="shared" si="101"/>
        <v xml:space="preserve"> Al Gore (W)</v>
      </c>
    </row>
    <row r="2142" spans="1:24" x14ac:dyDescent="0.25">
      <c r="A2142">
        <v>2000</v>
      </c>
      <c r="B2142" t="s">
        <v>68</v>
      </c>
      <c r="C2142" t="s">
        <v>69</v>
      </c>
      <c r="D2142">
        <v>17</v>
      </c>
      <c r="E2142">
        <v>33</v>
      </c>
      <c r="F2142">
        <v>21</v>
      </c>
      <c r="G2142" t="s">
        <v>16</v>
      </c>
      <c r="H2142" t="s">
        <v>299</v>
      </c>
      <c r="I2142" t="str">
        <f t="shared" si="99"/>
        <v>Buchanan, Patrick ""Pat""(L)</v>
      </c>
      <c r="J2142" t="s">
        <v>272</v>
      </c>
      <c r="K2142" t="b">
        <v>0</v>
      </c>
      <c r="L2142">
        <v>2127</v>
      </c>
      <c r="M2142">
        <v>4742108</v>
      </c>
      <c r="N2142">
        <v>20171015</v>
      </c>
      <c r="O2142" t="s">
        <v>19</v>
      </c>
      <c r="P2142" t="str">
        <f>IF(VLOOKUP(A2142,'national-winners'!$A$2:$B$13,2,0)=H2142,"W","L")</f>
        <v>L</v>
      </c>
      <c r="Q2142">
        <f>MATCH(C2142,'state-winning-votes'!A:A,0)</f>
        <v>17</v>
      </c>
      <c r="R2142">
        <f>MATCH(A2142,'state-winning-votes'!$A$2:$L$2,0)</f>
        <v>8</v>
      </c>
      <c r="S2142" cm="1">
        <f t="array" ref="S2142">INDEX('state-winning-votes'!$A$1:$L$53,$Q2142,$R2142)</f>
        <v>2589026</v>
      </c>
      <c r="T2142">
        <f>INDEX('state-winning-votes'!$A$1:$L$53,MATCH($C2142,'state-winning-votes'!$A:$A,0),MATCH($A2142,'state-winning-votes'!$A$2:$L$2,0))</f>
        <v>2589026</v>
      </c>
      <c r="U2142" t="str">
        <f t="shared" si="100"/>
        <v>Gore, Al</v>
      </c>
      <c r="V2142" t="str">
        <f>_xlfn.XLOOKUP(INDEX('state-winning-votes'!$A$1:$L$53,MATCH($C2142,'state-winning-votes'!$A:$A,0),MATCH($A2142,'state-winning-votes'!$A$2:$L$2,0)),$L:$L,$H:$H)</f>
        <v>Gore, Al</v>
      </c>
      <c r="W2142" t="str">
        <f>VLOOKUP(A2142,'national-winners'!$A$2:$B$13,2,0)</f>
        <v>Bush, George W.</v>
      </c>
      <c r="X2142" t="str">
        <f t="shared" si="101"/>
        <v xml:space="preserve"> Al Gore (W)</v>
      </c>
    </row>
    <row r="2143" spans="1:24" x14ac:dyDescent="0.25">
      <c r="A2143">
        <v>2000</v>
      </c>
      <c r="B2143" t="s">
        <v>68</v>
      </c>
      <c r="C2143" t="s">
        <v>69</v>
      </c>
      <c r="D2143">
        <v>17</v>
      </c>
      <c r="E2143">
        <v>33</v>
      </c>
      <c r="F2143">
        <v>21</v>
      </c>
      <c r="G2143" t="s">
        <v>16</v>
      </c>
      <c r="I2143" t="str">
        <f t="shared" si="99"/>
        <v>(L)</v>
      </c>
      <c r="K2143" t="b">
        <v>1</v>
      </c>
      <c r="L2143">
        <v>46</v>
      </c>
      <c r="M2143">
        <v>4742108</v>
      </c>
      <c r="N2143">
        <v>20171015</v>
      </c>
      <c r="O2143" t="s">
        <v>19</v>
      </c>
      <c r="P2143" t="str">
        <f>IF(VLOOKUP(A2143,'national-winners'!$A$2:$B$13,2,0)=H2143,"W","L")</f>
        <v>L</v>
      </c>
      <c r="Q2143">
        <f>MATCH(C2143,'state-winning-votes'!A:A,0)</f>
        <v>17</v>
      </c>
      <c r="R2143">
        <f>MATCH(A2143,'state-winning-votes'!$A$2:$L$2,0)</f>
        <v>8</v>
      </c>
      <c r="S2143" cm="1">
        <f t="array" ref="S2143">INDEX('state-winning-votes'!$A$1:$L$53,$Q2143,$R2143)</f>
        <v>2589026</v>
      </c>
      <c r="T2143">
        <f>INDEX('state-winning-votes'!$A$1:$L$53,MATCH($C2143,'state-winning-votes'!$A:$A,0),MATCH($A2143,'state-winning-votes'!$A$2:$L$2,0))</f>
        <v>2589026</v>
      </c>
      <c r="U2143" t="str">
        <f t="shared" si="100"/>
        <v>Gore, Al</v>
      </c>
      <c r="V2143" t="str">
        <f>_xlfn.XLOOKUP(INDEX('state-winning-votes'!$A$1:$L$53,MATCH($C2143,'state-winning-votes'!$A:$A,0),MATCH($A2143,'state-winning-votes'!$A$2:$L$2,0)),$L:$L,$H:$H)</f>
        <v>Gore, Al</v>
      </c>
      <c r="W2143" t="str">
        <f>VLOOKUP(A2143,'national-winners'!$A$2:$B$13,2,0)</f>
        <v>Bush, George W.</v>
      </c>
      <c r="X2143" t="str">
        <f t="shared" si="101"/>
        <v xml:space="preserve"> Al Gore (W)</v>
      </c>
    </row>
    <row r="2144" spans="1:24" x14ac:dyDescent="0.25">
      <c r="A2144">
        <v>2000</v>
      </c>
      <c r="B2144" t="s">
        <v>71</v>
      </c>
      <c r="C2144" t="s">
        <v>72</v>
      </c>
      <c r="D2144">
        <v>18</v>
      </c>
      <c r="E2144">
        <v>32</v>
      </c>
      <c r="F2144">
        <v>22</v>
      </c>
      <c r="G2144" t="s">
        <v>16</v>
      </c>
      <c r="H2144" t="s">
        <v>297</v>
      </c>
      <c r="I2144" t="str">
        <f t="shared" si="99"/>
        <v>Bush, George W.(W)</v>
      </c>
      <c r="J2144" t="s">
        <v>21</v>
      </c>
      <c r="K2144" t="b">
        <v>0</v>
      </c>
      <c r="L2144">
        <v>1245836</v>
      </c>
      <c r="M2144">
        <v>2199302</v>
      </c>
      <c r="N2144">
        <v>20171015</v>
      </c>
      <c r="O2144" t="s">
        <v>19</v>
      </c>
      <c r="P2144" t="str">
        <f>IF(VLOOKUP(A2144,'national-winners'!$A$2:$B$13,2,0)=H2144,"W","L")</f>
        <v>W</v>
      </c>
      <c r="Q2144">
        <f>MATCH(C2144,'state-winning-votes'!A:A,0)</f>
        <v>18</v>
      </c>
      <c r="R2144">
        <f>MATCH(A2144,'state-winning-votes'!$A$2:$L$2,0)</f>
        <v>8</v>
      </c>
      <c r="S2144" cm="1">
        <f t="array" ref="S2144">INDEX('state-winning-votes'!$A$1:$L$53,$Q2144,$R2144)</f>
        <v>1245836</v>
      </c>
      <c r="T2144">
        <f>INDEX('state-winning-votes'!$A$1:$L$53,MATCH($C2144,'state-winning-votes'!$A:$A,0),MATCH($A2144,'state-winning-votes'!$A$2:$L$2,0))</f>
        <v>1245836</v>
      </c>
      <c r="U2144" t="str">
        <f t="shared" si="100"/>
        <v>Bush, George W.</v>
      </c>
      <c r="V2144" t="str">
        <f>_xlfn.XLOOKUP(INDEX('state-winning-votes'!$A$1:$L$53,MATCH($C2144,'state-winning-votes'!$A:$A,0),MATCH($A2144,'state-winning-votes'!$A$2:$L$2,0)),$L:$L,$H:$H)</f>
        <v>Bush, George W.</v>
      </c>
      <c r="W2144" t="str">
        <f>VLOOKUP(A2144,'national-winners'!$A$2:$B$13,2,0)</f>
        <v>Bush, George W.</v>
      </c>
      <c r="X2144" t="str">
        <f t="shared" si="101"/>
        <v xml:space="preserve"> George W. Bush (W)</v>
      </c>
    </row>
    <row r="2145" spans="1:24" x14ac:dyDescent="0.25">
      <c r="A2145">
        <v>2000</v>
      </c>
      <c r="B2145" t="s">
        <v>71</v>
      </c>
      <c r="C2145" t="s">
        <v>72</v>
      </c>
      <c r="D2145">
        <v>18</v>
      </c>
      <c r="E2145">
        <v>32</v>
      </c>
      <c r="F2145">
        <v>22</v>
      </c>
      <c r="G2145" t="s">
        <v>16</v>
      </c>
      <c r="H2145" t="s">
        <v>298</v>
      </c>
      <c r="I2145" t="str">
        <f t="shared" si="99"/>
        <v>Gore, Al(L)</v>
      </c>
      <c r="J2145" t="s">
        <v>18</v>
      </c>
      <c r="K2145" t="b">
        <v>0</v>
      </c>
      <c r="L2145">
        <v>901980</v>
      </c>
      <c r="M2145">
        <v>2199302</v>
      </c>
      <c r="N2145">
        <v>20171015</v>
      </c>
      <c r="O2145" t="s">
        <v>19</v>
      </c>
      <c r="P2145" t="str">
        <f>IF(VLOOKUP(A2145,'national-winners'!$A$2:$B$13,2,0)=H2145,"W","L")</f>
        <v>L</v>
      </c>
      <c r="Q2145">
        <f>MATCH(C2145,'state-winning-votes'!A:A,0)</f>
        <v>18</v>
      </c>
      <c r="R2145">
        <f>MATCH(A2145,'state-winning-votes'!$A$2:$L$2,0)</f>
        <v>8</v>
      </c>
      <c r="S2145" cm="1">
        <f t="array" ref="S2145">INDEX('state-winning-votes'!$A$1:$L$53,$Q2145,$R2145)</f>
        <v>1245836</v>
      </c>
      <c r="T2145">
        <f>INDEX('state-winning-votes'!$A$1:$L$53,MATCH($C2145,'state-winning-votes'!$A:$A,0),MATCH($A2145,'state-winning-votes'!$A$2:$L$2,0))</f>
        <v>1245836</v>
      </c>
      <c r="U2145" t="str">
        <f t="shared" si="100"/>
        <v>Bush, George W.</v>
      </c>
      <c r="V2145" t="str">
        <f>_xlfn.XLOOKUP(INDEX('state-winning-votes'!$A$1:$L$53,MATCH($C2145,'state-winning-votes'!$A:$A,0),MATCH($A2145,'state-winning-votes'!$A$2:$L$2,0)),$L:$L,$H:$H)</f>
        <v>Bush, George W.</v>
      </c>
      <c r="W2145" t="str">
        <f>VLOOKUP(A2145,'national-winners'!$A$2:$B$13,2,0)</f>
        <v>Bush, George W.</v>
      </c>
      <c r="X2145" t="str">
        <f t="shared" si="101"/>
        <v xml:space="preserve"> George W. Bush (W)</v>
      </c>
    </row>
    <row r="2146" spans="1:24" x14ac:dyDescent="0.25">
      <c r="A2146">
        <v>2000</v>
      </c>
      <c r="B2146" t="s">
        <v>71</v>
      </c>
      <c r="C2146" t="s">
        <v>72</v>
      </c>
      <c r="D2146">
        <v>18</v>
      </c>
      <c r="E2146">
        <v>32</v>
      </c>
      <c r="F2146">
        <v>22</v>
      </c>
      <c r="G2146" t="s">
        <v>16</v>
      </c>
      <c r="I2146" t="str">
        <f t="shared" si="99"/>
        <v>(L)</v>
      </c>
      <c r="K2146" t="b">
        <v>1</v>
      </c>
      <c r="L2146">
        <v>18997</v>
      </c>
      <c r="M2146">
        <v>2199302</v>
      </c>
      <c r="N2146">
        <v>20171015</v>
      </c>
      <c r="O2146" t="s">
        <v>19</v>
      </c>
      <c r="P2146" t="str">
        <f>IF(VLOOKUP(A2146,'national-winners'!$A$2:$B$13,2,0)=H2146,"W","L")</f>
        <v>L</v>
      </c>
      <c r="Q2146">
        <f>MATCH(C2146,'state-winning-votes'!A:A,0)</f>
        <v>18</v>
      </c>
      <c r="R2146">
        <f>MATCH(A2146,'state-winning-votes'!$A$2:$L$2,0)</f>
        <v>8</v>
      </c>
      <c r="S2146" cm="1">
        <f t="array" ref="S2146">INDEX('state-winning-votes'!$A$1:$L$53,$Q2146,$R2146)</f>
        <v>1245836</v>
      </c>
      <c r="T2146">
        <f>INDEX('state-winning-votes'!$A$1:$L$53,MATCH($C2146,'state-winning-votes'!$A:$A,0),MATCH($A2146,'state-winning-votes'!$A$2:$L$2,0))</f>
        <v>1245836</v>
      </c>
      <c r="U2146" t="str">
        <f t="shared" si="100"/>
        <v>Bush, George W.</v>
      </c>
      <c r="V2146" t="str">
        <f>_xlfn.XLOOKUP(INDEX('state-winning-votes'!$A$1:$L$53,MATCH($C2146,'state-winning-votes'!$A:$A,0),MATCH($A2146,'state-winning-votes'!$A$2:$L$2,0)),$L:$L,$H:$H)</f>
        <v>Bush, George W.</v>
      </c>
      <c r="W2146" t="str">
        <f>VLOOKUP(A2146,'national-winners'!$A$2:$B$13,2,0)</f>
        <v>Bush, George W.</v>
      </c>
      <c r="X2146" t="str">
        <f t="shared" si="101"/>
        <v xml:space="preserve"> George W. Bush (W)</v>
      </c>
    </row>
    <row r="2147" spans="1:24" x14ac:dyDescent="0.25">
      <c r="A2147">
        <v>2000</v>
      </c>
      <c r="B2147" t="s">
        <v>71</v>
      </c>
      <c r="C2147" t="s">
        <v>72</v>
      </c>
      <c r="D2147">
        <v>18</v>
      </c>
      <c r="E2147">
        <v>32</v>
      </c>
      <c r="F2147">
        <v>22</v>
      </c>
      <c r="G2147" t="s">
        <v>16</v>
      </c>
      <c r="H2147" t="s">
        <v>299</v>
      </c>
      <c r="I2147" t="str">
        <f t="shared" si="99"/>
        <v>Buchanan, Patrick ""Pat""(L)</v>
      </c>
      <c r="J2147" t="s">
        <v>35</v>
      </c>
      <c r="K2147" t="b">
        <v>0</v>
      </c>
      <c r="L2147">
        <v>16959</v>
      </c>
      <c r="M2147">
        <v>2199302</v>
      </c>
      <c r="N2147">
        <v>20171015</v>
      </c>
      <c r="O2147" t="s">
        <v>19</v>
      </c>
      <c r="P2147" t="str">
        <f>IF(VLOOKUP(A2147,'national-winners'!$A$2:$B$13,2,0)=H2147,"W","L")</f>
        <v>L</v>
      </c>
      <c r="Q2147">
        <f>MATCH(C2147,'state-winning-votes'!A:A,0)</f>
        <v>18</v>
      </c>
      <c r="R2147">
        <f>MATCH(A2147,'state-winning-votes'!$A$2:$L$2,0)</f>
        <v>8</v>
      </c>
      <c r="S2147" cm="1">
        <f t="array" ref="S2147">INDEX('state-winning-votes'!$A$1:$L$53,$Q2147,$R2147)</f>
        <v>1245836</v>
      </c>
      <c r="T2147">
        <f>INDEX('state-winning-votes'!$A$1:$L$53,MATCH($C2147,'state-winning-votes'!$A:$A,0),MATCH($A2147,'state-winning-votes'!$A$2:$L$2,0))</f>
        <v>1245836</v>
      </c>
      <c r="U2147" t="str">
        <f t="shared" si="100"/>
        <v>Bush, George W.</v>
      </c>
      <c r="V2147" t="str">
        <f>_xlfn.XLOOKUP(INDEX('state-winning-votes'!$A$1:$L$53,MATCH($C2147,'state-winning-votes'!$A:$A,0),MATCH($A2147,'state-winning-votes'!$A$2:$L$2,0)),$L:$L,$H:$H)</f>
        <v>Bush, George W.</v>
      </c>
      <c r="W2147" t="str">
        <f>VLOOKUP(A2147,'national-winners'!$A$2:$B$13,2,0)</f>
        <v>Bush, George W.</v>
      </c>
      <c r="X2147" t="str">
        <f t="shared" si="101"/>
        <v xml:space="preserve"> George W. Bush (W)</v>
      </c>
    </row>
    <row r="2148" spans="1:24" x14ac:dyDescent="0.25">
      <c r="A2148">
        <v>2000</v>
      </c>
      <c r="B2148" t="s">
        <v>71</v>
      </c>
      <c r="C2148" t="s">
        <v>72</v>
      </c>
      <c r="D2148">
        <v>18</v>
      </c>
      <c r="E2148">
        <v>32</v>
      </c>
      <c r="F2148">
        <v>22</v>
      </c>
      <c r="G2148" t="s">
        <v>16</v>
      </c>
      <c r="H2148" t="s">
        <v>271</v>
      </c>
      <c r="I2148" t="str">
        <f t="shared" si="99"/>
        <v>Browne, Harry(L)</v>
      </c>
      <c r="J2148" t="s">
        <v>29</v>
      </c>
      <c r="K2148" t="b">
        <v>0</v>
      </c>
      <c r="L2148">
        <v>15530</v>
      </c>
      <c r="M2148">
        <v>2199302</v>
      </c>
      <c r="N2148">
        <v>20171015</v>
      </c>
      <c r="O2148" t="s">
        <v>19</v>
      </c>
      <c r="P2148" t="str">
        <f>IF(VLOOKUP(A2148,'national-winners'!$A$2:$B$13,2,0)=H2148,"W","L")</f>
        <v>L</v>
      </c>
      <c r="Q2148">
        <f>MATCH(C2148,'state-winning-votes'!A:A,0)</f>
        <v>18</v>
      </c>
      <c r="R2148">
        <f>MATCH(A2148,'state-winning-votes'!$A$2:$L$2,0)</f>
        <v>8</v>
      </c>
      <c r="S2148" cm="1">
        <f t="array" ref="S2148">INDEX('state-winning-votes'!$A$1:$L$53,$Q2148,$R2148)</f>
        <v>1245836</v>
      </c>
      <c r="T2148">
        <f>INDEX('state-winning-votes'!$A$1:$L$53,MATCH($C2148,'state-winning-votes'!$A:$A,0),MATCH($A2148,'state-winning-votes'!$A$2:$L$2,0))</f>
        <v>1245836</v>
      </c>
      <c r="U2148" t="str">
        <f t="shared" si="100"/>
        <v>Bush, George W.</v>
      </c>
      <c r="V2148" t="str">
        <f>_xlfn.XLOOKUP(INDEX('state-winning-votes'!$A$1:$L$53,MATCH($C2148,'state-winning-votes'!$A:$A,0),MATCH($A2148,'state-winning-votes'!$A$2:$L$2,0)),$L:$L,$H:$H)</f>
        <v>Bush, George W.</v>
      </c>
      <c r="W2148" t="str">
        <f>VLOOKUP(A2148,'national-winners'!$A$2:$B$13,2,0)</f>
        <v>Bush, George W.</v>
      </c>
      <c r="X2148" t="str">
        <f t="shared" si="101"/>
        <v xml:space="preserve"> George W. Bush (W)</v>
      </c>
    </row>
    <row r="2149" spans="1:24" x14ac:dyDescent="0.25">
      <c r="A2149">
        <v>2000</v>
      </c>
      <c r="B2149" t="s">
        <v>73</v>
      </c>
      <c r="C2149" t="s">
        <v>74</v>
      </c>
      <c r="D2149">
        <v>19</v>
      </c>
      <c r="E2149">
        <v>42</v>
      </c>
      <c r="F2149">
        <v>31</v>
      </c>
      <c r="G2149" t="s">
        <v>16</v>
      </c>
      <c r="H2149" t="s">
        <v>298</v>
      </c>
      <c r="I2149" t="str">
        <f t="shared" si="99"/>
        <v>Gore, Al(L)</v>
      </c>
      <c r="J2149" t="s">
        <v>18</v>
      </c>
      <c r="K2149" t="b">
        <v>0</v>
      </c>
      <c r="L2149">
        <v>638517</v>
      </c>
      <c r="M2149">
        <v>1353022</v>
      </c>
      <c r="N2149">
        <v>20171015</v>
      </c>
      <c r="O2149" t="s">
        <v>19</v>
      </c>
      <c r="P2149" t="str">
        <f>IF(VLOOKUP(A2149,'national-winners'!$A$2:$B$13,2,0)=H2149,"W","L")</f>
        <v>L</v>
      </c>
      <c r="Q2149">
        <f>MATCH(C2149,'state-winning-votes'!A:A,0)</f>
        <v>15</v>
      </c>
      <c r="R2149">
        <f>MATCH(A2149,'state-winning-votes'!$A$2:$L$2,0)</f>
        <v>8</v>
      </c>
      <c r="S2149" cm="1">
        <f t="array" ref="S2149">INDEX('state-winning-votes'!$A$1:$L$53,$Q2149,$R2149)</f>
        <v>638517</v>
      </c>
      <c r="T2149">
        <f>INDEX('state-winning-votes'!$A$1:$L$53,MATCH($C2149,'state-winning-votes'!$A:$A,0),MATCH($A2149,'state-winning-votes'!$A$2:$L$2,0))</f>
        <v>638517</v>
      </c>
      <c r="U2149" t="str">
        <f t="shared" si="100"/>
        <v>Gore, Al</v>
      </c>
      <c r="V2149" t="str">
        <f>_xlfn.XLOOKUP(INDEX('state-winning-votes'!$A$1:$L$53,MATCH($C2149,'state-winning-votes'!$A:$A,0),MATCH($A2149,'state-winning-votes'!$A$2:$L$2,0)),$L:$L,$H:$H)</f>
        <v>Gore, Al</v>
      </c>
      <c r="W2149" t="str">
        <f>VLOOKUP(A2149,'national-winners'!$A$2:$B$13,2,0)</f>
        <v>Bush, George W.</v>
      </c>
      <c r="X2149" t="str">
        <f t="shared" si="101"/>
        <v xml:space="preserve"> Al Gore (W)</v>
      </c>
    </row>
    <row r="2150" spans="1:24" x14ac:dyDescent="0.25">
      <c r="A2150">
        <v>2000</v>
      </c>
      <c r="B2150" t="s">
        <v>73</v>
      </c>
      <c r="C2150" t="s">
        <v>74</v>
      </c>
      <c r="D2150">
        <v>19</v>
      </c>
      <c r="E2150">
        <v>42</v>
      </c>
      <c r="F2150">
        <v>31</v>
      </c>
      <c r="G2150" t="s">
        <v>16</v>
      </c>
      <c r="H2150" t="s">
        <v>297</v>
      </c>
      <c r="I2150" t="str">
        <f t="shared" si="99"/>
        <v>Bush, George W.(W)</v>
      </c>
      <c r="J2150" t="s">
        <v>21</v>
      </c>
      <c r="K2150" t="b">
        <v>0</v>
      </c>
      <c r="L2150">
        <v>634373</v>
      </c>
      <c r="M2150">
        <v>1353022</v>
      </c>
      <c r="N2150">
        <v>20171015</v>
      </c>
      <c r="O2150" t="s">
        <v>19</v>
      </c>
      <c r="P2150" t="str">
        <f>IF(VLOOKUP(A2150,'national-winners'!$A$2:$B$13,2,0)=H2150,"W","L")</f>
        <v>W</v>
      </c>
      <c r="Q2150">
        <f>MATCH(C2150,'state-winning-votes'!A:A,0)</f>
        <v>15</v>
      </c>
      <c r="R2150">
        <f>MATCH(A2150,'state-winning-votes'!$A$2:$L$2,0)</f>
        <v>8</v>
      </c>
      <c r="S2150" cm="1">
        <f t="array" ref="S2150">INDEX('state-winning-votes'!$A$1:$L$53,$Q2150,$R2150)</f>
        <v>638517</v>
      </c>
      <c r="T2150">
        <f>INDEX('state-winning-votes'!$A$1:$L$53,MATCH($C2150,'state-winning-votes'!$A:$A,0),MATCH($A2150,'state-winning-votes'!$A$2:$L$2,0))</f>
        <v>638517</v>
      </c>
      <c r="U2150" t="str">
        <f t="shared" si="100"/>
        <v>Gore, Al</v>
      </c>
      <c r="V2150" t="str">
        <f>_xlfn.XLOOKUP(INDEX('state-winning-votes'!$A$1:$L$53,MATCH($C2150,'state-winning-votes'!$A:$A,0),MATCH($A2150,'state-winning-votes'!$A$2:$L$2,0)),$L:$L,$H:$H)</f>
        <v>Gore, Al</v>
      </c>
      <c r="W2150" t="str">
        <f>VLOOKUP(A2150,'national-winners'!$A$2:$B$13,2,0)</f>
        <v>Bush, George W.</v>
      </c>
      <c r="X2150" t="str">
        <f t="shared" si="101"/>
        <v xml:space="preserve"> Al Gore (W)</v>
      </c>
    </row>
    <row r="2151" spans="1:24" x14ac:dyDescent="0.25">
      <c r="A2151">
        <v>2000</v>
      </c>
      <c r="B2151" t="s">
        <v>73</v>
      </c>
      <c r="C2151" t="s">
        <v>74</v>
      </c>
      <c r="D2151">
        <v>19</v>
      </c>
      <c r="E2151">
        <v>42</v>
      </c>
      <c r="F2151">
        <v>31</v>
      </c>
      <c r="G2151" t="s">
        <v>16</v>
      </c>
      <c r="I2151" t="str">
        <f t="shared" si="99"/>
        <v>(L)</v>
      </c>
      <c r="J2151" t="s">
        <v>35</v>
      </c>
      <c r="K2151" t="b">
        <v>0</v>
      </c>
      <c r="L2151">
        <v>37459</v>
      </c>
      <c r="M2151">
        <v>1353022</v>
      </c>
      <c r="N2151">
        <v>20171015</v>
      </c>
      <c r="O2151" t="s">
        <v>19</v>
      </c>
      <c r="P2151" t="str">
        <f>IF(VLOOKUP(A2151,'national-winners'!$A$2:$B$13,2,0)=H2151,"W","L")</f>
        <v>L</v>
      </c>
      <c r="Q2151">
        <f>MATCH(C2151,'state-winning-votes'!A:A,0)</f>
        <v>15</v>
      </c>
      <c r="R2151">
        <f>MATCH(A2151,'state-winning-votes'!$A$2:$L$2,0)</f>
        <v>8</v>
      </c>
      <c r="S2151" cm="1">
        <f t="array" ref="S2151">INDEX('state-winning-votes'!$A$1:$L$53,$Q2151,$R2151)</f>
        <v>638517</v>
      </c>
      <c r="T2151">
        <f>INDEX('state-winning-votes'!$A$1:$L$53,MATCH($C2151,'state-winning-votes'!$A:$A,0),MATCH($A2151,'state-winning-votes'!$A$2:$L$2,0))</f>
        <v>638517</v>
      </c>
      <c r="U2151" t="str">
        <f t="shared" si="100"/>
        <v>Gore, Al</v>
      </c>
      <c r="V2151" t="str">
        <f>_xlfn.XLOOKUP(INDEX('state-winning-votes'!$A$1:$L$53,MATCH($C2151,'state-winning-votes'!$A:$A,0),MATCH($A2151,'state-winning-votes'!$A$2:$L$2,0)),$L:$L,$H:$H)</f>
        <v>Gore, Al</v>
      </c>
      <c r="W2151" t="str">
        <f>VLOOKUP(A2151,'national-winners'!$A$2:$B$13,2,0)</f>
        <v>Bush, George W.</v>
      </c>
      <c r="X2151" t="str">
        <f t="shared" si="101"/>
        <v xml:space="preserve"> Al Gore (W)</v>
      </c>
    </row>
    <row r="2152" spans="1:24" x14ac:dyDescent="0.25">
      <c r="A2152">
        <v>2000</v>
      </c>
      <c r="B2152" t="s">
        <v>73</v>
      </c>
      <c r="C2152" t="s">
        <v>74</v>
      </c>
      <c r="D2152">
        <v>19</v>
      </c>
      <c r="E2152">
        <v>42</v>
      </c>
      <c r="F2152">
        <v>31</v>
      </c>
      <c r="G2152" t="s">
        <v>16</v>
      </c>
      <c r="H2152" t="s">
        <v>273</v>
      </c>
      <c r="I2152" t="str">
        <f t="shared" si="99"/>
        <v>Nader, Ralph(L)</v>
      </c>
      <c r="J2152" t="s">
        <v>274</v>
      </c>
      <c r="K2152" t="b">
        <v>0</v>
      </c>
      <c r="L2152">
        <v>29374</v>
      </c>
      <c r="M2152">
        <v>1353022</v>
      </c>
      <c r="N2152">
        <v>20171015</v>
      </c>
      <c r="O2152" t="s">
        <v>19</v>
      </c>
      <c r="P2152" t="str">
        <f>IF(VLOOKUP(A2152,'national-winners'!$A$2:$B$13,2,0)=H2152,"W","L")</f>
        <v>L</v>
      </c>
      <c r="Q2152">
        <f>MATCH(C2152,'state-winning-votes'!A:A,0)</f>
        <v>15</v>
      </c>
      <c r="R2152">
        <f>MATCH(A2152,'state-winning-votes'!$A$2:$L$2,0)</f>
        <v>8</v>
      </c>
      <c r="S2152" cm="1">
        <f t="array" ref="S2152">INDEX('state-winning-votes'!$A$1:$L$53,$Q2152,$R2152)</f>
        <v>638517</v>
      </c>
      <c r="T2152">
        <f>INDEX('state-winning-votes'!$A$1:$L$53,MATCH($C2152,'state-winning-votes'!$A:$A,0),MATCH($A2152,'state-winning-votes'!$A$2:$L$2,0))</f>
        <v>638517</v>
      </c>
      <c r="U2152" t="str">
        <f t="shared" si="100"/>
        <v>Gore, Al</v>
      </c>
      <c r="V2152" t="str">
        <f>_xlfn.XLOOKUP(INDEX('state-winning-votes'!$A$1:$L$53,MATCH($C2152,'state-winning-votes'!$A:$A,0),MATCH($A2152,'state-winning-votes'!$A$2:$L$2,0)),$L:$L,$H:$H)</f>
        <v>Gore, Al</v>
      </c>
      <c r="W2152" t="str">
        <f>VLOOKUP(A2152,'national-winners'!$A$2:$B$13,2,0)</f>
        <v>Bush, George W.</v>
      </c>
      <c r="X2152" t="str">
        <f t="shared" si="101"/>
        <v xml:space="preserve"> Al Gore (W)</v>
      </c>
    </row>
    <row r="2153" spans="1:24" x14ac:dyDescent="0.25">
      <c r="A2153">
        <v>2000</v>
      </c>
      <c r="B2153" t="s">
        <v>73</v>
      </c>
      <c r="C2153" t="s">
        <v>74</v>
      </c>
      <c r="D2153">
        <v>19</v>
      </c>
      <c r="E2153">
        <v>42</v>
      </c>
      <c r="F2153">
        <v>31</v>
      </c>
      <c r="G2153" t="s">
        <v>16</v>
      </c>
      <c r="H2153" t="s">
        <v>299</v>
      </c>
      <c r="I2153" t="str">
        <f t="shared" si="99"/>
        <v>Buchanan, Patrick ""Pat""(L)</v>
      </c>
      <c r="J2153" t="s">
        <v>272</v>
      </c>
      <c r="K2153" t="b">
        <v>0</v>
      </c>
      <c r="L2153">
        <v>5731</v>
      </c>
      <c r="M2153">
        <v>1353022</v>
      </c>
      <c r="N2153">
        <v>20171015</v>
      </c>
      <c r="O2153" t="s">
        <v>19</v>
      </c>
      <c r="P2153" t="str">
        <f>IF(VLOOKUP(A2153,'national-winners'!$A$2:$B$13,2,0)=H2153,"W","L")</f>
        <v>L</v>
      </c>
      <c r="Q2153">
        <f>MATCH(C2153,'state-winning-votes'!A:A,0)</f>
        <v>15</v>
      </c>
      <c r="R2153">
        <f>MATCH(A2153,'state-winning-votes'!$A$2:$L$2,0)</f>
        <v>8</v>
      </c>
      <c r="S2153" cm="1">
        <f t="array" ref="S2153">INDEX('state-winning-votes'!$A$1:$L$53,$Q2153,$R2153)</f>
        <v>638517</v>
      </c>
      <c r="T2153">
        <f>INDEX('state-winning-votes'!$A$1:$L$53,MATCH($C2153,'state-winning-votes'!$A:$A,0),MATCH($A2153,'state-winning-votes'!$A$2:$L$2,0))</f>
        <v>638517</v>
      </c>
      <c r="U2153" t="str">
        <f t="shared" si="100"/>
        <v>Gore, Al</v>
      </c>
      <c r="V2153" t="str">
        <f>_xlfn.XLOOKUP(INDEX('state-winning-votes'!$A$1:$L$53,MATCH($C2153,'state-winning-votes'!$A:$A,0),MATCH($A2153,'state-winning-votes'!$A$2:$L$2,0)),$L:$L,$H:$H)</f>
        <v>Gore, Al</v>
      </c>
      <c r="W2153" t="str">
        <f>VLOOKUP(A2153,'national-winners'!$A$2:$B$13,2,0)</f>
        <v>Bush, George W.</v>
      </c>
      <c r="X2153" t="str">
        <f t="shared" si="101"/>
        <v xml:space="preserve"> Al Gore (W)</v>
      </c>
    </row>
    <row r="2154" spans="1:24" x14ac:dyDescent="0.25">
      <c r="A2154">
        <v>2000</v>
      </c>
      <c r="B2154" t="s">
        <v>73</v>
      </c>
      <c r="C2154" t="s">
        <v>74</v>
      </c>
      <c r="D2154">
        <v>19</v>
      </c>
      <c r="E2154">
        <v>42</v>
      </c>
      <c r="F2154">
        <v>31</v>
      </c>
      <c r="G2154" t="s">
        <v>16</v>
      </c>
      <c r="H2154" t="s">
        <v>271</v>
      </c>
      <c r="I2154" t="str">
        <f t="shared" si="99"/>
        <v>Browne, Harry(L)</v>
      </c>
      <c r="J2154" t="s">
        <v>29</v>
      </c>
      <c r="K2154" t="b">
        <v>0</v>
      </c>
      <c r="L2154">
        <v>3209</v>
      </c>
      <c r="M2154">
        <v>1353022</v>
      </c>
      <c r="N2154">
        <v>20171015</v>
      </c>
      <c r="O2154" t="s">
        <v>19</v>
      </c>
      <c r="P2154" t="str">
        <f>IF(VLOOKUP(A2154,'national-winners'!$A$2:$B$13,2,0)=H2154,"W","L")</f>
        <v>L</v>
      </c>
      <c r="Q2154">
        <f>MATCH(C2154,'state-winning-votes'!A:A,0)</f>
        <v>15</v>
      </c>
      <c r="R2154">
        <f>MATCH(A2154,'state-winning-votes'!$A$2:$L$2,0)</f>
        <v>8</v>
      </c>
      <c r="S2154" cm="1">
        <f t="array" ref="S2154">INDEX('state-winning-votes'!$A$1:$L$53,$Q2154,$R2154)</f>
        <v>638517</v>
      </c>
      <c r="T2154">
        <f>INDEX('state-winning-votes'!$A$1:$L$53,MATCH($C2154,'state-winning-votes'!$A:$A,0),MATCH($A2154,'state-winning-votes'!$A$2:$L$2,0))</f>
        <v>638517</v>
      </c>
      <c r="U2154" t="str">
        <f t="shared" si="100"/>
        <v>Gore, Al</v>
      </c>
      <c r="V2154" t="str">
        <f>_xlfn.XLOOKUP(INDEX('state-winning-votes'!$A$1:$L$53,MATCH($C2154,'state-winning-votes'!$A:$A,0),MATCH($A2154,'state-winning-votes'!$A$2:$L$2,0)),$L:$L,$H:$H)</f>
        <v>Gore, Al</v>
      </c>
      <c r="W2154" t="str">
        <f>VLOOKUP(A2154,'national-winners'!$A$2:$B$13,2,0)</f>
        <v>Bush, George W.</v>
      </c>
      <c r="X2154" t="str">
        <f t="shared" si="101"/>
        <v xml:space="preserve"> Al Gore (W)</v>
      </c>
    </row>
    <row r="2155" spans="1:24" x14ac:dyDescent="0.25">
      <c r="A2155">
        <v>2000</v>
      </c>
      <c r="B2155" t="s">
        <v>73</v>
      </c>
      <c r="C2155" t="s">
        <v>74</v>
      </c>
      <c r="D2155">
        <v>19</v>
      </c>
      <c r="E2155">
        <v>42</v>
      </c>
      <c r="F2155">
        <v>31</v>
      </c>
      <c r="G2155" t="s">
        <v>16</v>
      </c>
      <c r="H2155" t="s">
        <v>236</v>
      </c>
      <c r="I2155" t="str">
        <f t="shared" si="99"/>
        <v>Hagelin, John(L)</v>
      </c>
      <c r="J2155" t="s">
        <v>176</v>
      </c>
      <c r="K2155" t="b">
        <v>0</v>
      </c>
      <c r="L2155">
        <v>2281</v>
      </c>
      <c r="M2155">
        <v>1353022</v>
      </c>
      <c r="N2155">
        <v>20171015</v>
      </c>
      <c r="O2155" t="s">
        <v>19</v>
      </c>
      <c r="P2155" t="str">
        <f>IF(VLOOKUP(A2155,'national-winners'!$A$2:$B$13,2,0)=H2155,"W","L")</f>
        <v>L</v>
      </c>
      <c r="Q2155">
        <f>MATCH(C2155,'state-winning-votes'!A:A,0)</f>
        <v>15</v>
      </c>
      <c r="R2155">
        <f>MATCH(A2155,'state-winning-votes'!$A$2:$L$2,0)</f>
        <v>8</v>
      </c>
      <c r="S2155" cm="1">
        <f t="array" ref="S2155">INDEX('state-winning-votes'!$A$1:$L$53,$Q2155,$R2155)</f>
        <v>638517</v>
      </c>
      <c r="T2155">
        <f>INDEX('state-winning-votes'!$A$1:$L$53,MATCH($C2155,'state-winning-votes'!$A:$A,0),MATCH($A2155,'state-winning-votes'!$A$2:$L$2,0))</f>
        <v>638517</v>
      </c>
      <c r="U2155" t="str">
        <f t="shared" si="100"/>
        <v>Gore, Al</v>
      </c>
      <c r="V2155" t="str">
        <f>_xlfn.XLOOKUP(INDEX('state-winning-votes'!$A$1:$L$53,MATCH($C2155,'state-winning-votes'!$A:$A,0),MATCH($A2155,'state-winning-votes'!$A$2:$L$2,0)),$L:$L,$H:$H)</f>
        <v>Gore, Al</v>
      </c>
      <c r="W2155" t="str">
        <f>VLOOKUP(A2155,'national-winners'!$A$2:$B$13,2,0)</f>
        <v>Bush, George W.</v>
      </c>
      <c r="X2155" t="str">
        <f t="shared" si="101"/>
        <v xml:space="preserve"> Al Gore (W)</v>
      </c>
    </row>
    <row r="2156" spans="1:24" x14ac:dyDescent="0.25">
      <c r="A2156">
        <v>2000</v>
      </c>
      <c r="B2156" t="s">
        <v>73</v>
      </c>
      <c r="C2156" t="s">
        <v>74</v>
      </c>
      <c r="D2156">
        <v>19</v>
      </c>
      <c r="E2156">
        <v>42</v>
      </c>
      <c r="F2156">
        <v>31</v>
      </c>
      <c r="G2156" t="s">
        <v>16</v>
      </c>
      <c r="H2156" t="s">
        <v>52</v>
      </c>
      <c r="I2156" t="str">
        <f t="shared" si="99"/>
        <v>Scattering(L)</v>
      </c>
      <c r="K2156" t="b">
        <v>0</v>
      </c>
      <c r="L2156">
        <v>1168</v>
      </c>
      <c r="M2156">
        <v>1353022</v>
      </c>
      <c r="N2156">
        <v>20171015</v>
      </c>
      <c r="O2156" t="s">
        <v>19</v>
      </c>
      <c r="P2156" t="str">
        <f>IF(VLOOKUP(A2156,'national-winners'!$A$2:$B$13,2,0)=H2156,"W","L")</f>
        <v>L</v>
      </c>
      <c r="Q2156">
        <f>MATCH(C2156,'state-winning-votes'!A:A,0)</f>
        <v>15</v>
      </c>
      <c r="R2156">
        <f>MATCH(A2156,'state-winning-votes'!$A$2:$L$2,0)</f>
        <v>8</v>
      </c>
      <c r="S2156" cm="1">
        <f t="array" ref="S2156">INDEX('state-winning-votes'!$A$1:$L$53,$Q2156,$R2156)</f>
        <v>638517</v>
      </c>
      <c r="T2156">
        <f>INDEX('state-winning-votes'!$A$1:$L$53,MATCH($C2156,'state-winning-votes'!$A:$A,0),MATCH($A2156,'state-winning-votes'!$A$2:$L$2,0))</f>
        <v>638517</v>
      </c>
      <c r="U2156" t="str">
        <f t="shared" si="100"/>
        <v>Gore, Al</v>
      </c>
      <c r="V2156" t="str">
        <f>_xlfn.XLOOKUP(INDEX('state-winning-votes'!$A$1:$L$53,MATCH($C2156,'state-winning-votes'!$A:$A,0),MATCH($A2156,'state-winning-votes'!$A$2:$L$2,0)),$L:$L,$H:$H)</f>
        <v>Gore, Al</v>
      </c>
      <c r="W2156" t="str">
        <f>VLOOKUP(A2156,'national-winners'!$A$2:$B$13,2,0)</f>
        <v>Bush, George W.</v>
      </c>
      <c r="X2156" t="str">
        <f t="shared" si="101"/>
        <v xml:space="preserve"> Al Gore (W)</v>
      </c>
    </row>
    <row r="2157" spans="1:24" x14ac:dyDescent="0.25">
      <c r="A2157">
        <v>2000</v>
      </c>
      <c r="B2157" t="s">
        <v>73</v>
      </c>
      <c r="C2157" t="s">
        <v>74</v>
      </c>
      <c r="D2157">
        <v>19</v>
      </c>
      <c r="E2157">
        <v>42</v>
      </c>
      <c r="F2157">
        <v>31</v>
      </c>
      <c r="G2157" t="s">
        <v>16</v>
      </c>
      <c r="H2157" t="s">
        <v>238</v>
      </c>
      <c r="I2157" t="str">
        <f t="shared" si="99"/>
        <v>Phillips, Howard(L)</v>
      </c>
      <c r="J2157" t="s">
        <v>134</v>
      </c>
      <c r="K2157" t="b">
        <v>0</v>
      </c>
      <c r="L2157">
        <v>613</v>
      </c>
      <c r="M2157">
        <v>1353022</v>
      </c>
      <c r="N2157">
        <v>20171015</v>
      </c>
      <c r="O2157" t="s">
        <v>19</v>
      </c>
      <c r="P2157" t="str">
        <f>IF(VLOOKUP(A2157,'national-winners'!$A$2:$B$13,2,0)=H2157,"W","L")</f>
        <v>L</v>
      </c>
      <c r="Q2157">
        <f>MATCH(C2157,'state-winning-votes'!A:A,0)</f>
        <v>15</v>
      </c>
      <c r="R2157">
        <f>MATCH(A2157,'state-winning-votes'!$A$2:$L$2,0)</f>
        <v>8</v>
      </c>
      <c r="S2157" cm="1">
        <f t="array" ref="S2157">INDEX('state-winning-votes'!$A$1:$L$53,$Q2157,$R2157)</f>
        <v>638517</v>
      </c>
      <c r="T2157">
        <f>INDEX('state-winning-votes'!$A$1:$L$53,MATCH($C2157,'state-winning-votes'!$A:$A,0),MATCH($A2157,'state-winning-votes'!$A$2:$L$2,0))</f>
        <v>638517</v>
      </c>
      <c r="U2157" t="str">
        <f t="shared" si="100"/>
        <v>Gore, Al</v>
      </c>
      <c r="V2157" t="str">
        <f>_xlfn.XLOOKUP(INDEX('state-winning-votes'!$A$1:$L$53,MATCH($C2157,'state-winning-votes'!$A:$A,0),MATCH($A2157,'state-winning-votes'!$A$2:$L$2,0)),$L:$L,$H:$H)</f>
        <v>Gore, Al</v>
      </c>
      <c r="W2157" t="str">
        <f>VLOOKUP(A2157,'national-winners'!$A$2:$B$13,2,0)</f>
        <v>Bush, George W.</v>
      </c>
      <c r="X2157" t="str">
        <f t="shared" si="101"/>
        <v xml:space="preserve"> Al Gore (W)</v>
      </c>
    </row>
    <row r="2158" spans="1:24" x14ac:dyDescent="0.25">
      <c r="A2158">
        <v>2000</v>
      </c>
      <c r="B2158" t="s">
        <v>73</v>
      </c>
      <c r="C2158" t="s">
        <v>74</v>
      </c>
      <c r="D2158">
        <v>19</v>
      </c>
      <c r="E2158">
        <v>42</v>
      </c>
      <c r="F2158">
        <v>31</v>
      </c>
      <c r="G2158" t="s">
        <v>16</v>
      </c>
      <c r="H2158" t="s">
        <v>284</v>
      </c>
      <c r="I2158" t="str">
        <f t="shared" si="99"/>
        <v>Harris, James(L)</v>
      </c>
      <c r="J2158" t="s">
        <v>37</v>
      </c>
      <c r="K2158" t="b">
        <v>0</v>
      </c>
      <c r="L2158">
        <v>190</v>
      </c>
      <c r="M2158">
        <v>1353022</v>
      </c>
      <c r="N2158">
        <v>20171015</v>
      </c>
      <c r="O2158" t="s">
        <v>19</v>
      </c>
      <c r="P2158" t="str">
        <f>IF(VLOOKUP(A2158,'national-winners'!$A$2:$B$13,2,0)=H2158,"W","L")</f>
        <v>L</v>
      </c>
      <c r="Q2158">
        <f>MATCH(C2158,'state-winning-votes'!A:A,0)</f>
        <v>15</v>
      </c>
      <c r="R2158">
        <f>MATCH(A2158,'state-winning-votes'!$A$2:$L$2,0)</f>
        <v>8</v>
      </c>
      <c r="S2158" cm="1">
        <f t="array" ref="S2158">INDEX('state-winning-votes'!$A$1:$L$53,$Q2158,$R2158)</f>
        <v>638517</v>
      </c>
      <c r="T2158">
        <f>INDEX('state-winning-votes'!$A$1:$L$53,MATCH($C2158,'state-winning-votes'!$A:$A,0),MATCH($A2158,'state-winning-votes'!$A$2:$L$2,0))</f>
        <v>638517</v>
      </c>
      <c r="U2158" t="str">
        <f t="shared" si="100"/>
        <v>Gore, Al</v>
      </c>
      <c r="V2158" t="str">
        <f>_xlfn.XLOOKUP(INDEX('state-winning-votes'!$A$1:$L$53,MATCH($C2158,'state-winning-votes'!$A:$A,0),MATCH($A2158,'state-winning-votes'!$A$2:$L$2,0)),$L:$L,$H:$H)</f>
        <v>Gore, Al</v>
      </c>
      <c r="W2158" t="str">
        <f>VLOOKUP(A2158,'national-winners'!$A$2:$B$13,2,0)</f>
        <v>Bush, George W.</v>
      </c>
      <c r="X2158" t="str">
        <f t="shared" si="101"/>
        <v xml:space="preserve"> Al Gore (W)</v>
      </c>
    </row>
    <row r="2159" spans="1:24" x14ac:dyDescent="0.25">
      <c r="A2159">
        <v>2000</v>
      </c>
      <c r="B2159" t="s">
        <v>73</v>
      </c>
      <c r="C2159" t="s">
        <v>74</v>
      </c>
      <c r="D2159">
        <v>19</v>
      </c>
      <c r="E2159">
        <v>42</v>
      </c>
      <c r="F2159">
        <v>31</v>
      </c>
      <c r="G2159" t="s">
        <v>16</v>
      </c>
      <c r="H2159" t="s">
        <v>166</v>
      </c>
      <c r="I2159" t="str">
        <f t="shared" si="99"/>
        <v>McReynolds, David(L)</v>
      </c>
      <c r="J2159" t="s">
        <v>100</v>
      </c>
      <c r="K2159" t="b">
        <v>0</v>
      </c>
      <c r="L2159">
        <v>107</v>
      </c>
      <c r="M2159">
        <v>1353022</v>
      </c>
      <c r="N2159">
        <v>20171015</v>
      </c>
      <c r="O2159" t="s">
        <v>19</v>
      </c>
      <c r="P2159" t="str">
        <f>IF(VLOOKUP(A2159,'national-winners'!$A$2:$B$13,2,0)=H2159,"W","L")</f>
        <v>L</v>
      </c>
      <c r="Q2159">
        <f>MATCH(C2159,'state-winning-votes'!A:A,0)</f>
        <v>15</v>
      </c>
      <c r="R2159">
        <f>MATCH(A2159,'state-winning-votes'!$A$2:$L$2,0)</f>
        <v>8</v>
      </c>
      <c r="S2159" cm="1">
        <f t="array" ref="S2159">INDEX('state-winning-votes'!$A$1:$L$53,$Q2159,$R2159)</f>
        <v>638517</v>
      </c>
      <c r="T2159">
        <f>INDEX('state-winning-votes'!$A$1:$L$53,MATCH($C2159,'state-winning-votes'!$A:$A,0),MATCH($A2159,'state-winning-votes'!$A$2:$L$2,0))</f>
        <v>638517</v>
      </c>
      <c r="U2159" t="str">
        <f t="shared" si="100"/>
        <v>Gore, Al</v>
      </c>
      <c r="V2159" t="str">
        <f>_xlfn.XLOOKUP(INDEX('state-winning-votes'!$A$1:$L$53,MATCH($C2159,'state-winning-votes'!$A:$A,0),MATCH($A2159,'state-winning-votes'!$A$2:$L$2,0)),$L:$L,$H:$H)</f>
        <v>Gore, Al</v>
      </c>
      <c r="W2159" t="str">
        <f>VLOOKUP(A2159,'national-winners'!$A$2:$B$13,2,0)</f>
        <v>Bush, George W.</v>
      </c>
      <c r="X2159" t="str">
        <f t="shared" si="101"/>
        <v xml:space="preserve"> Al Gore (W)</v>
      </c>
    </row>
    <row r="2160" spans="1:24" x14ac:dyDescent="0.25">
      <c r="A2160">
        <v>2000</v>
      </c>
      <c r="B2160" t="s">
        <v>78</v>
      </c>
      <c r="C2160" t="s">
        <v>79</v>
      </c>
      <c r="D2160">
        <v>20</v>
      </c>
      <c r="E2160">
        <v>47</v>
      </c>
      <c r="F2160">
        <v>32</v>
      </c>
      <c r="G2160" t="s">
        <v>16</v>
      </c>
      <c r="H2160" t="s">
        <v>297</v>
      </c>
      <c r="I2160" t="str">
        <f t="shared" si="99"/>
        <v>Bush, George W.(W)</v>
      </c>
      <c r="J2160" t="s">
        <v>21</v>
      </c>
      <c r="K2160" t="b">
        <v>0</v>
      </c>
      <c r="L2160">
        <v>622332</v>
      </c>
      <c r="M2160">
        <v>1072216</v>
      </c>
      <c r="N2160">
        <v>20171015</v>
      </c>
      <c r="O2160" t="s">
        <v>19</v>
      </c>
      <c r="P2160" t="str">
        <f>IF(VLOOKUP(A2160,'national-winners'!$A$2:$B$13,2,0)=H2160,"W","L")</f>
        <v>W</v>
      </c>
      <c r="Q2160">
        <f>MATCH(C2160,'state-winning-votes'!A:A,0)</f>
        <v>19</v>
      </c>
      <c r="R2160">
        <f>MATCH(A2160,'state-winning-votes'!$A$2:$L$2,0)</f>
        <v>8</v>
      </c>
      <c r="S2160" cm="1">
        <f t="array" ref="S2160">INDEX('state-winning-votes'!$A$1:$L$53,$Q2160,$R2160)</f>
        <v>622332</v>
      </c>
      <c r="T2160">
        <f>INDEX('state-winning-votes'!$A$1:$L$53,MATCH($C2160,'state-winning-votes'!$A:$A,0),MATCH($A2160,'state-winning-votes'!$A$2:$L$2,0))</f>
        <v>622332</v>
      </c>
      <c r="U2160" t="str">
        <f t="shared" si="100"/>
        <v>Bush, George W.</v>
      </c>
      <c r="V2160" t="str">
        <f>_xlfn.XLOOKUP(INDEX('state-winning-votes'!$A$1:$L$53,MATCH($C2160,'state-winning-votes'!$A:$A,0),MATCH($A2160,'state-winning-votes'!$A$2:$L$2,0)),$L:$L,$H:$H)</f>
        <v>Bush, George W.</v>
      </c>
      <c r="W2160" t="str">
        <f>VLOOKUP(A2160,'national-winners'!$A$2:$B$13,2,0)</f>
        <v>Bush, George W.</v>
      </c>
      <c r="X2160" t="str">
        <f t="shared" si="101"/>
        <v xml:space="preserve"> George W. Bush (W)</v>
      </c>
    </row>
    <row r="2161" spans="1:24" x14ac:dyDescent="0.25">
      <c r="A2161">
        <v>2000</v>
      </c>
      <c r="B2161" t="s">
        <v>78</v>
      </c>
      <c r="C2161" t="s">
        <v>79</v>
      </c>
      <c r="D2161">
        <v>20</v>
      </c>
      <c r="E2161">
        <v>47</v>
      </c>
      <c r="F2161">
        <v>32</v>
      </c>
      <c r="G2161" t="s">
        <v>16</v>
      </c>
      <c r="H2161" t="s">
        <v>298</v>
      </c>
      <c r="I2161" t="str">
        <f t="shared" si="99"/>
        <v>Gore, Al(L)</v>
      </c>
      <c r="J2161" t="s">
        <v>18</v>
      </c>
      <c r="K2161" t="b">
        <v>0</v>
      </c>
      <c r="L2161">
        <v>399276</v>
      </c>
      <c r="M2161">
        <v>1072216</v>
      </c>
      <c r="N2161">
        <v>20171015</v>
      </c>
      <c r="O2161" t="s">
        <v>19</v>
      </c>
      <c r="P2161" t="str">
        <f>IF(VLOOKUP(A2161,'national-winners'!$A$2:$B$13,2,0)=H2161,"W","L")</f>
        <v>L</v>
      </c>
      <c r="Q2161">
        <f>MATCH(C2161,'state-winning-votes'!A:A,0)</f>
        <v>19</v>
      </c>
      <c r="R2161">
        <f>MATCH(A2161,'state-winning-votes'!$A$2:$L$2,0)</f>
        <v>8</v>
      </c>
      <c r="S2161" cm="1">
        <f t="array" ref="S2161">INDEX('state-winning-votes'!$A$1:$L$53,$Q2161,$R2161)</f>
        <v>622332</v>
      </c>
      <c r="T2161">
        <f>INDEX('state-winning-votes'!$A$1:$L$53,MATCH($C2161,'state-winning-votes'!$A:$A,0),MATCH($A2161,'state-winning-votes'!$A$2:$L$2,0))</f>
        <v>622332</v>
      </c>
      <c r="U2161" t="str">
        <f t="shared" si="100"/>
        <v>Bush, George W.</v>
      </c>
      <c r="V2161" t="str">
        <f>_xlfn.XLOOKUP(INDEX('state-winning-votes'!$A$1:$L$53,MATCH($C2161,'state-winning-votes'!$A:$A,0),MATCH($A2161,'state-winning-votes'!$A$2:$L$2,0)),$L:$L,$H:$H)</f>
        <v>Bush, George W.</v>
      </c>
      <c r="W2161" t="str">
        <f>VLOOKUP(A2161,'national-winners'!$A$2:$B$13,2,0)</f>
        <v>Bush, George W.</v>
      </c>
      <c r="X2161" t="str">
        <f t="shared" si="101"/>
        <v xml:space="preserve"> George W. Bush (W)</v>
      </c>
    </row>
    <row r="2162" spans="1:24" x14ac:dyDescent="0.25">
      <c r="A2162">
        <v>2000</v>
      </c>
      <c r="B2162" t="s">
        <v>78</v>
      </c>
      <c r="C2162" t="s">
        <v>79</v>
      </c>
      <c r="D2162">
        <v>20</v>
      </c>
      <c r="E2162">
        <v>47</v>
      </c>
      <c r="F2162">
        <v>32</v>
      </c>
      <c r="G2162" t="s">
        <v>16</v>
      </c>
      <c r="I2162" t="str">
        <f t="shared" si="99"/>
        <v>(L)</v>
      </c>
      <c r="J2162" t="s">
        <v>35</v>
      </c>
      <c r="K2162" t="b">
        <v>0</v>
      </c>
      <c r="L2162">
        <v>37459</v>
      </c>
      <c r="M2162">
        <v>1072216</v>
      </c>
      <c r="N2162">
        <v>20171015</v>
      </c>
      <c r="O2162" t="s">
        <v>19</v>
      </c>
      <c r="P2162" t="str">
        <f>IF(VLOOKUP(A2162,'national-winners'!$A$2:$B$13,2,0)=H2162,"W","L")</f>
        <v>L</v>
      </c>
      <c r="Q2162">
        <f>MATCH(C2162,'state-winning-votes'!A:A,0)</f>
        <v>19</v>
      </c>
      <c r="R2162">
        <f>MATCH(A2162,'state-winning-votes'!$A$2:$L$2,0)</f>
        <v>8</v>
      </c>
      <c r="S2162" cm="1">
        <f t="array" ref="S2162">INDEX('state-winning-votes'!$A$1:$L$53,$Q2162,$R2162)</f>
        <v>622332</v>
      </c>
      <c r="T2162">
        <f>INDEX('state-winning-votes'!$A$1:$L$53,MATCH($C2162,'state-winning-votes'!$A:$A,0),MATCH($A2162,'state-winning-votes'!$A$2:$L$2,0))</f>
        <v>622332</v>
      </c>
      <c r="U2162" t="str">
        <f t="shared" si="100"/>
        <v>Bush, George W.</v>
      </c>
      <c r="V2162" t="str">
        <f>_xlfn.XLOOKUP(INDEX('state-winning-votes'!$A$1:$L$53,MATCH($C2162,'state-winning-votes'!$A:$A,0),MATCH($A2162,'state-winning-votes'!$A$2:$L$2,0)),$L:$L,$H:$H)</f>
        <v>Bush, George W.</v>
      </c>
      <c r="W2162" t="str">
        <f>VLOOKUP(A2162,'national-winners'!$A$2:$B$13,2,0)</f>
        <v>Bush, George W.</v>
      </c>
      <c r="X2162" t="str">
        <f t="shared" si="101"/>
        <v xml:space="preserve"> George W. Bush (W)</v>
      </c>
    </row>
    <row r="2163" spans="1:24" x14ac:dyDescent="0.25">
      <c r="A2163">
        <v>2000</v>
      </c>
      <c r="B2163" t="s">
        <v>78</v>
      </c>
      <c r="C2163" t="s">
        <v>79</v>
      </c>
      <c r="D2163">
        <v>20</v>
      </c>
      <c r="E2163">
        <v>47</v>
      </c>
      <c r="F2163">
        <v>32</v>
      </c>
      <c r="G2163" t="s">
        <v>16</v>
      </c>
      <c r="H2163" t="s">
        <v>299</v>
      </c>
      <c r="I2163" t="str">
        <f t="shared" si="99"/>
        <v>Buchanan, Patrick ""Pat""(L)</v>
      </c>
      <c r="J2163" t="s">
        <v>272</v>
      </c>
      <c r="K2163" t="b">
        <v>0</v>
      </c>
      <c r="L2163">
        <v>7370</v>
      </c>
      <c r="M2163">
        <v>1072216</v>
      </c>
      <c r="N2163">
        <v>20171015</v>
      </c>
      <c r="O2163" t="s">
        <v>19</v>
      </c>
      <c r="P2163" t="str">
        <f>IF(VLOOKUP(A2163,'national-winners'!$A$2:$B$13,2,0)=H2163,"W","L")</f>
        <v>L</v>
      </c>
      <c r="Q2163">
        <f>MATCH(C2163,'state-winning-votes'!A:A,0)</f>
        <v>19</v>
      </c>
      <c r="R2163">
        <f>MATCH(A2163,'state-winning-votes'!$A$2:$L$2,0)</f>
        <v>8</v>
      </c>
      <c r="S2163" cm="1">
        <f t="array" ref="S2163">INDEX('state-winning-votes'!$A$1:$L$53,$Q2163,$R2163)</f>
        <v>622332</v>
      </c>
      <c r="T2163">
        <f>INDEX('state-winning-votes'!$A$1:$L$53,MATCH($C2163,'state-winning-votes'!$A:$A,0),MATCH($A2163,'state-winning-votes'!$A$2:$L$2,0))</f>
        <v>622332</v>
      </c>
      <c r="U2163" t="str">
        <f t="shared" si="100"/>
        <v>Bush, George W.</v>
      </c>
      <c r="V2163" t="str">
        <f>_xlfn.XLOOKUP(INDEX('state-winning-votes'!$A$1:$L$53,MATCH($C2163,'state-winning-votes'!$A:$A,0),MATCH($A2163,'state-winning-votes'!$A$2:$L$2,0)),$L:$L,$H:$H)</f>
        <v>Bush, George W.</v>
      </c>
      <c r="W2163" t="str">
        <f>VLOOKUP(A2163,'national-winners'!$A$2:$B$13,2,0)</f>
        <v>Bush, George W.</v>
      </c>
      <c r="X2163" t="str">
        <f t="shared" si="101"/>
        <v xml:space="preserve"> George W. Bush (W)</v>
      </c>
    </row>
    <row r="2164" spans="1:24" x14ac:dyDescent="0.25">
      <c r="A2164">
        <v>2000</v>
      </c>
      <c r="B2164" t="s">
        <v>78</v>
      </c>
      <c r="C2164" t="s">
        <v>79</v>
      </c>
      <c r="D2164">
        <v>20</v>
      </c>
      <c r="E2164">
        <v>47</v>
      </c>
      <c r="F2164">
        <v>32</v>
      </c>
      <c r="G2164" t="s">
        <v>16</v>
      </c>
      <c r="H2164" t="s">
        <v>271</v>
      </c>
      <c r="I2164" t="str">
        <f t="shared" si="99"/>
        <v>Browne, Harry(L)</v>
      </c>
      <c r="J2164" t="s">
        <v>29</v>
      </c>
      <c r="K2164" t="b">
        <v>0</v>
      </c>
      <c r="L2164">
        <v>4525</v>
      </c>
      <c r="M2164">
        <v>1072216</v>
      </c>
      <c r="N2164">
        <v>20171015</v>
      </c>
      <c r="O2164" t="s">
        <v>19</v>
      </c>
      <c r="P2164" t="str">
        <f>IF(VLOOKUP(A2164,'national-winners'!$A$2:$B$13,2,0)=H2164,"W","L")</f>
        <v>L</v>
      </c>
      <c r="Q2164">
        <f>MATCH(C2164,'state-winning-votes'!A:A,0)</f>
        <v>19</v>
      </c>
      <c r="R2164">
        <f>MATCH(A2164,'state-winning-votes'!$A$2:$L$2,0)</f>
        <v>8</v>
      </c>
      <c r="S2164" cm="1">
        <f t="array" ref="S2164">INDEX('state-winning-votes'!$A$1:$L$53,$Q2164,$R2164)</f>
        <v>622332</v>
      </c>
      <c r="T2164">
        <f>INDEX('state-winning-votes'!$A$1:$L$53,MATCH($C2164,'state-winning-votes'!$A:$A,0),MATCH($A2164,'state-winning-votes'!$A$2:$L$2,0))</f>
        <v>622332</v>
      </c>
      <c r="U2164" t="str">
        <f t="shared" si="100"/>
        <v>Bush, George W.</v>
      </c>
      <c r="V2164" t="str">
        <f>_xlfn.XLOOKUP(INDEX('state-winning-votes'!$A$1:$L$53,MATCH($C2164,'state-winning-votes'!$A:$A,0),MATCH($A2164,'state-winning-votes'!$A$2:$L$2,0)),$L:$L,$H:$H)</f>
        <v>Bush, George W.</v>
      </c>
      <c r="W2164" t="str">
        <f>VLOOKUP(A2164,'national-winners'!$A$2:$B$13,2,0)</f>
        <v>Bush, George W.</v>
      </c>
      <c r="X2164" t="str">
        <f t="shared" si="101"/>
        <v xml:space="preserve"> George W. Bush (W)</v>
      </c>
    </row>
    <row r="2165" spans="1:24" x14ac:dyDescent="0.25">
      <c r="A2165">
        <v>2000</v>
      </c>
      <c r="B2165" t="s">
        <v>78</v>
      </c>
      <c r="C2165" t="s">
        <v>79</v>
      </c>
      <c r="D2165">
        <v>20</v>
      </c>
      <c r="E2165">
        <v>47</v>
      </c>
      <c r="F2165">
        <v>32</v>
      </c>
      <c r="G2165" t="s">
        <v>16</v>
      </c>
      <c r="H2165" t="s">
        <v>238</v>
      </c>
      <c r="I2165" t="str">
        <f t="shared" si="99"/>
        <v>Phillips, Howard(L)</v>
      </c>
      <c r="J2165" t="s">
        <v>134</v>
      </c>
      <c r="K2165" t="b">
        <v>0</v>
      </c>
      <c r="L2165">
        <v>1254</v>
      </c>
      <c r="M2165">
        <v>1072216</v>
      </c>
      <c r="N2165">
        <v>20171015</v>
      </c>
      <c r="O2165" t="s">
        <v>19</v>
      </c>
      <c r="P2165" t="str">
        <f>IF(VLOOKUP(A2165,'national-winners'!$A$2:$B$13,2,0)=H2165,"W","L")</f>
        <v>L</v>
      </c>
      <c r="Q2165">
        <f>MATCH(C2165,'state-winning-votes'!A:A,0)</f>
        <v>19</v>
      </c>
      <c r="R2165">
        <f>MATCH(A2165,'state-winning-votes'!$A$2:$L$2,0)</f>
        <v>8</v>
      </c>
      <c r="S2165" cm="1">
        <f t="array" ref="S2165">INDEX('state-winning-votes'!$A$1:$L$53,$Q2165,$R2165)</f>
        <v>622332</v>
      </c>
      <c r="T2165">
        <f>INDEX('state-winning-votes'!$A$1:$L$53,MATCH($C2165,'state-winning-votes'!$A:$A,0),MATCH($A2165,'state-winning-votes'!$A$2:$L$2,0))</f>
        <v>622332</v>
      </c>
      <c r="U2165" t="str">
        <f t="shared" si="100"/>
        <v>Bush, George W.</v>
      </c>
      <c r="V2165" t="str">
        <f>_xlfn.XLOOKUP(INDEX('state-winning-votes'!$A$1:$L$53,MATCH($C2165,'state-winning-votes'!$A:$A,0),MATCH($A2165,'state-winning-votes'!$A$2:$L$2,0)),$L:$L,$H:$H)</f>
        <v>Bush, George W.</v>
      </c>
      <c r="W2165" t="str">
        <f>VLOOKUP(A2165,'national-winners'!$A$2:$B$13,2,0)</f>
        <v>Bush, George W.</v>
      </c>
      <c r="X2165" t="str">
        <f t="shared" si="101"/>
        <v xml:space="preserve"> George W. Bush (W)</v>
      </c>
    </row>
    <row r="2166" spans="1:24" x14ac:dyDescent="0.25">
      <c r="A2166">
        <v>2000</v>
      </c>
      <c r="B2166" t="s">
        <v>81</v>
      </c>
      <c r="C2166" t="s">
        <v>82</v>
      </c>
      <c r="D2166">
        <v>21</v>
      </c>
      <c r="E2166">
        <v>61</v>
      </c>
      <c r="F2166">
        <v>51</v>
      </c>
      <c r="G2166" t="s">
        <v>16</v>
      </c>
      <c r="H2166" t="s">
        <v>297</v>
      </c>
      <c r="I2166" t="str">
        <f t="shared" si="99"/>
        <v>Bush, George W.(W)</v>
      </c>
      <c r="J2166" t="s">
        <v>21</v>
      </c>
      <c r="K2166" t="b">
        <v>0</v>
      </c>
      <c r="L2166">
        <v>872520</v>
      </c>
      <c r="M2166">
        <v>1544106</v>
      </c>
      <c r="N2166">
        <v>20171015</v>
      </c>
      <c r="O2166" t="s">
        <v>19</v>
      </c>
      <c r="P2166" t="str">
        <f>IF(VLOOKUP(A2166,'national-winners'!$A$2:$B$13,2,0)=H2166,"W","L")</f>
        <v>W</v>
      </c>
      <c r="Q2166">
        <f>MATCH(C2166,'state-winning-votes'!A:A,0)</f>
        <v>20</v>
      </c>
      <c r="R2166">
        <f>MATCH(A2166,'state-winning-votes'!$A$2:$L$2,0)</f>
        <v>8</v>
      </c>
      <c r="S2166" cm="1">
        <f t="array" ref="S2166">INDEX('state-winning-votes'!$A$1:$L$53,$Q2166,$R2166)</f>
        <v>872520</v>
      </c>
      <c r="T2166">
        <f>INDEX('state-winning-votes'!$A$1:$L$53,MATCH($C2166,'state-winning-votes'!$A:$A,0),MATCH($A2166,'state-winning-votes'!$A$2:$L$2,0))</f>
        <v>872520</v>
      </c>
      <c r="U2166" t="str">
        <f t="shared" si="100"/>
        <v>Bush, George W.</v>
      </c>
      <c r="V2166" t="str">
        <f>_xlfn.XLOOKUP(INDEX('state-winning-votes'!$A$1:$L$53,MATCH($C2166,'state-winning-votes'!$A:$A,0),MATCH($A2166,'state-winning-votes'!$A$2:$L$2,0)),$L:$L,$H:$H)</f>
        <v>Bush, George W.</v>
      </c>
      <c r="W2166" t="str">
        <f>VLOOKUP(A2166,'national-winners'!$A$2:$B$13,2,0)</f>
        <v>Bush, George W.</v>
      </c>
      <c r="X2166" t="str">
        <f t="shared" si="101"/>
        <v xml:space="preserve"> George W. Bush (W)</v>
      </c>
    </row>
    <row r="2167" spans="1:24" x14ac:dyDescent="0.25">
      <c r="A2167">
        <v>2000</v>
      </c>
      <c r="B2167" t="s">
        <v>81</v>
      </c>
      <c r="C2167" t="s">
        <v>82</v>
      </c>
      <c r="D2167">
        <v>21</v>
      </c>
      <c r="E2167">
        <v>61</v>
      </c>
      <c r="F2167">
        <v>51</v>
      </c>
      <c r="G2167" t="s">
        <v>16</v>
      </c>
      <c r="H2167" t="s">
        <v>298</v>
      </c>
      <c r="I2167" t="str">
        <f t="shared" si="99"/>
        <v>Gore, Al(L)</v>
      </c>
      <c r="J2167" t="s">
        <v>18</v>
      </c>
      <c r="K2167" t="b">
        <v>0</v>
      </c>
      <c r="L2167">
        <v>638923</v>
      </c>
      <c r="M2167">
        <v>1544106</v>
      </c>
      <c r="N2167">
        <v>20171015</v>
      </c>
      <c r="O2167" t="s">
        <v>19</v>
      </c>
      <c r="P2167" t="str">
        <f>IF(VLOOKUP(A2167,'national-winners'!$A$2:$B$13,2,0)=H2167,"W","L")</f>
        <v>L</v>
      </c>
      <c r="Q2167">
        <f>MATCH(C2167,'state-winning-votes'!A:A,0)</f>
        <v>20</v>
      </c>
      <c r="R2167">
        <f>MATCH(A2167,'state-winning-votes'!$A$2:$L$2,0)</f>
        <v>8</v>
      </c>
      <c r="S2167" cm="1">
        <f t="array" ref="S2167">INDEX('state-winning-votes'!$A$1:$L$53,$Q2167,$R2167)</f>
        <v>872520</v>
      </c>
      <c r="T2167">
        <f>INDEX('state-winning-votes'!$A$1:$L$53,MATCH($C2167,'state-winning-votes'!$A:$A,0),MATCH($A2167,'state-winning-votes'!$A$2:$L$2,0))</f>
        <v>872520</v>
      </c>
      <c r="U2167" t="str">
        <f t="shared" si="100"/>
        <v>Bush, George W.</v>
      </c>
      <c r="V2167" t="str">
        <f>_xlfn.XLOOKUP(INDEX('state-winning-votes'!$A$1:$L$53,MATCH($C2167,'state-winning-votes'!$A:$A,0),MATCH($A2167,'state-winning-votes'!$A$2:$L$2,0)),$L:$L,$H:$H)</f>
        <v>Bush, George W.</v>
      </c>
      <c r="W2167" t="str">
        <f>VLOOKUP(A2167,'national-winners'!$A$2:$B$13,2,0)</f>
        <v>Bush, George W.</v>
      </c>
      <c r="X2167" t="str">
        <f t="shared" si="101"/>
        <v xml:space="preserve"> George W. Bush (W)</v>
      </c>
    </row>
    <row r="2168" spans="1:24" x14ac:dyDescent="0.25">
      <c r="A2168">
        <v>2000</v>
      </c>
      <c r="B2168" t="s">
        <v>81</v>
      </c>
      <c r="C2168" t="s">
        <v>82</v>
      </c>
      <c r="D2168">
        <v>21</v>
      </c>
      <c r="E2168">
        <v>61</v>
      </c>
      <c r="F2168">
        <v>51</v>
      </c>
      <c r="G2168" t="s">
        <v>16</v>
      </c>
      <c r="H2168" t="s">
        <v>273</v>
      </c>
      <c r="I2168" t="str">
        <f t="shared" si="99"/>
        <v>Nader, Ralph(L)</v>
      </c>
      <c r="J2168" t="s">
        <v>274</v>
      </c>
      <c r="K2168" t="b">
        <v>0</v>
      </c>
      <c r="L2168">
        <v>23118</v>
      </c>
      <c r="M2168">
        <v>1544106</v>
      </c>
      <c r="N2168">
        <v>20171015</v>
      </c>
      <c r="O2168" t="s">
        <v>19</v>
      </c>
      <c r="P2168" t="str">
        <f>IF(VLOOKUP(A2168,'national-winners'!$A$2:$B$13,2,0)=H2168,"W","L")</f>
        <v>L</v>
      </c>
      <c r="Q2168">
        <f>MATCH(C2168,'state-winning-votes'!A:A,0)</f>
        <v>20</v>
      </c>
      <c r="R2168">
        <f>MATCH(A2168,'state-winning-votes'!$A$2:$L$2,0)</f>
        <v>8</v>
      </c>
      <c r="S2168" cm="1">
        <f t="array" ref="S2168">INDEX('state-winning-votes'!$A$1:$L$53,$Q2168,$R2168)</f>
        <v>872520</v>
      </c>
      <c r="T2168">
        <f>INDEX('state-winning-votes'!$A$1:$L$53,MATCH($C2168,'state-winning-votes'!$A:$A,0),MATCH($A2168,'state-winning-votes'!$A$2:$L$2,0))</f>
        <v>872520</v>
      </c>
      <c r="U2168" t="str">
        <f t="shared" si="100"/>
        <v>Bush, George W.</v>
      </c>
      <c r="V2168" t="str">
        <f>_xlfn.XLOOKUP(INDEX('state-winning-votes'!$A$1:$L$53,MATCH($C2168,'state-winning-votes'!$A:$A,0),MATCH($A2168,'state-winning-votes'!$A$2:$L$2,0)),$L:$L,$H:$H)</f>
        <v>Bush, George W.</v>
      </c>
      <c r="W2168" t="str">
        <f>VLOOKUP(A2168,'national-winners'!$A$2:$B$13,2,0)</f>
        <v>Bush, George W.</v>
      </c>
      <c r="X2168" t="str">
        <f t="shared" si="101"/>
        <v xml:space="preserve"> George W. Bush (W)</v>
      </c>
    </row>
    <row r="2169" spans="1:24" x14ac:dyDescent="0.25">
      <c r="A2169">
        <v>2000</v>
      </c>
      <c r="B2169" t="s">
        <v>81</v>
      </c>
      <c r="C2169" t="s">
        <v>82</v>
      </c>
      <c r="D2169">
        <v>21</v>
      </c>
      <c r="E2169">
        <v>61</v>
      </c>
      <c r="F2169">
        <v>51</v>
      </c>
      <c r="G2169" t="s">
        <v>16</v>
      </c>
      <c r="H2169" t="s">
        <v>299</v>
      </c>
      <c r="I2169" t="str">
        <f t="shared" si="99"/>
        <v>Buchanan, Patrick ""Pat""(L)</v>
      </c>
      <c r="J2169" t="s">
        <v>272</v>
      </c>
      <c r="K2169" t="b">
        <v>0</v>
      </c>
      <c r="L2169">
        <v>4152</v>
      </c>
      <c r="M2169">
        <v>1544106</v>
      </c>
      <c r="N2169">
        <v>20171015</v>
      </c>
      <c r="O2169" t="s">
        <v>19</v>
      </c>
      <c r="P2169" t="str">
        <f>IF(VLOOKUP(A2169,'national-winners'!$A$2:$B$13,2,0)=H2169,"W","L")</f>
        <v>L</v>
      </c>
      <c r="Q2169">
        <f>MATCH(C2169,'state-winning-votes'!A:A,0)</f>
        <v>20</v>
      </c>
      <c r="R2169">
        <f>MATCH(A2169,'state-winning-votes'!$A$2:$L$2,0)</f>
        <v>8</v>
      </c>
      <c r="S2169" cm="1">
        <f t="array" ref="S2169">INDEX('state-winning-votes'!$A$1:$L$53,$Q2169,$R2169)</f>
        <v>872520</v>
      </c>
      <c r="T2169">
        <f>INDEX('state-winning-votes'!$A$1:$L$53,MATCH($C2169,'state-winning-votes'!$A:$A,0),MATCH($A2169,'state-winning-votes'!$A$2:$L$2,0))</f>
        <v>872520</v>
      </c>
      <c r="U2169" t="str">
        <f t="shared" si="100"/>
        <v>Bush, George W.</v>
      </c>
      <c r="V2169" t="str">
        <f>_xlfn.XLOOKUP(INDEX('state-winning-votes'!$A$1:$L$53,MATCH($C2169,'state-winning-votes'!$A:$A,0),MATCH($A2169,'state-winning-votes'!$A$2:$L$2,0)),$L:$L,$H:$H)</f>
        <v>Bush, George W.</v>
      </c>
      <c r="W2169" t="str">
        <f>VLOOKUP(A2169,'national-winners'!$A$2:$B$13,2,0)</f>
        <v>Bush, George W.</v>
      </c>
      <c r="X2169" t="str">
        <f t="shared" si="101"/>
        <v xml:space="preserve"> George W. Bush (W)</v>
      </c>
    </row>
    <row r="2170" spans="1:24" x14ac:dyDescent="0.25">
      <c r="A2170">
        <v>2000</v>
      </c>
      <c r="B2170" t="s">
        <v>81</v>
      </c>
      <c r="C2170" t="s">
        <v>82</v>
      </c>
      <c r="D2170">
        <v>21</v>
      </c>
      <c r="E2170">
        <v>61</v>
      </c>
      <c r="F2170">
        <v>51</v>
      </c>
      <c r="G2170" t="s">
        <v>16</v>
      </c>
      <c r="H2170" t="s">
        <v>271</v>
      </c>
      <c r="I2170" t="str">
        <f t="shared" si="99"/>
        <v>Browne, Harry(L)</v>
      </c>
      <c r="J2170" t="s">
        <v>29</v>
      </c>
      <c r="K2170" t="b">
        <v>0</v>
      </c>
      <c r="L2170">
        <v>2885</v>
      </c>
      <c r="M2170">
        <v>1544106</v>
      </c>
      <c r="N2170">
        <v>20171015</v>
      </c>
      <c r="O2170" t="s">
        <v>19</v>
      </c>
      <c r="P2170" t="str">
        <f>IF(VLOOKUP(A2170,'national-winners'!$A$2:$B$13,2,0)=H2170,"W","L")</f>
        <v>L</v>
      </c>
      <c r="Q2170">
        <f>MATCH(C2170,'state-winning-votes'!A:A,0)</f>
        <v>20</v>
      </c>
      <c r="R2170">
        <f>MATCH(A2170,'state-winning-votes'!$A$2:$L$2,0)</f>
        <v>8</v>
      </c>
      <c r="S2170" cm="1">
        <f t="array" ref="S2170">INDEX('state-winning-votes'!$A$1:$L$53,$Q2170,$R2170)</f>
        <v>872520</v>
      </c>
      <c r="T2170">
        <f>INDEX('state-winning-votes'!$A$1:$L$53,MATCH($C2170,'state-winning-votes'!$A:$A,0),MATCH($A2170,'state-winning-votes'!$A$2:$L$2,0))</f>
        <v>872520</v>
      </c>
      <c r="U2170" t="str">
        <f t="shared" si="100"/>
        <v>Bush, George W.</v>
      </c>
      <c r="V2170" t="str">
        <f>_xlfn.XLOOKUP(INDEX('state-winning-votes'!$A$1:$L$53,MATCH($C2170,'state-winning-votes'!$A:$A,0),MATCH($A2170,'state-winning-votes'!$A$2:$L$2,0)),$L:$L,$H:$H)</f>
        <v>Bush, George W.</v>
      </c>
      <c r="W2170" t="str">
        <f>VLOOKUP(A2170,'national-winners'!$A$2:$B$13,2,0)</f>
        <v>Bush, George W.</v>
      </c>
      <c r="X2170" t="str">
        <f t="shared" si="101"/>
        <v xml:space="preserve"> George W. Bush (W)</v>
      </c>
    </row>
    <row r="2171" spans="1:24" x14ac:dyDescent="0.25">
      <c r="A2171">
        <v>2000</v>
      </c>
      <c r="B2171" t="s">
        <v>81</v>
      </c>
      <c r="C2171" t="s">
        <v>82</v>
      </c>
      <c r="D2171">
        <v>21</v>
      </c>
      <c r="E2171">
        <v>61</v>
      </c>
      <c r="F2171">
        <v>51</v>
      </c>
      <c r="G2171" t="s">
        <v>16</v>
      </c>
      <c r="H2171" t="s">
        <v>236</v>
      </c>
      <c r="I2171" t="str">
        <f t="shared" si="99"/>
        <v>Hagelin, John(L)</v>
      </c>
      <c r="J2171" t="s">
        <v>237</v>
      </c>
      <c r="K2171" t="b">
        <v>0</v>
      </c>
      <c r="L2171">
        <v>1513</v>
      </c>
      <c r="M2171">
        <v>1544106</v>
      </c>
      <c r="N2171">
        <v>20171015</v>
      </c>
      <c r="O2171" t="s">
        <v>19</v>
      </c>
      <c r="P2171" t="str">
        <f>IF(VLOOKUP(A2171,'national-winners'!$A$2:$B$13,2,0)=H2171,"W","L")</f>
        <v>L</v>
      </c>
      <c r="Q2171">
        <f>MATCH(C2171,'state-winning-votes'!A:A,0)</f>
        <v>20</v>
      </c>
      <c r="R2171">
        <f>MATCH(A2171,'state-winning-votes'!$A$2:$L$2,0)</f>
        <v>8</v>
      </c>
      <c r="S2171" cm="1">
        <f t="array" ref="S2171">INDEX('state-winning-votes'!$A$1:$L$53,$Q2171,$R2171)</f>
        <v>872520</v>
      </c>
      <c r="T2171">
        <f>INDEX('state-winning-votes'!$A$1:$L$53,MATCH($C2171,'state-winning-votes'!$A:$A,0),MATCH($A2171,'state-winning-votes'!$A$2:$L$2,0))</f>
        <v>872520</v>
      </c>
      <c r="U2171" t="str">
        <f t="shared" si="100"/>
        <v>Bush, George W.</v>
      </c>
      <c r="V2171" t="str">
        <f>_xlfn.XLOOKUP(INDEX('state-winning-votes'!$A$1:$L$53,MATCH($C2171,'state-winning-votes'!$A:$A,0),MATCH($A2171,'state-winning-votes'!$A$2:$L$2,0)),$L:$L,$H:$H)</f>
        <v>Bush, George W.</v>
      </c>
      <c r="W2171" t="str">
        <f>VLOOKUP(A2171,'national-winners'!$A$2:$B$13,2,0)</f>
        <v>Bush, George W.</v>
      </c>
      <c r="X2171" t="str">
        <f t="shared" si="101"/>
        <v xml:space="preserve"> George W. Bush (W)</v>
      </c>
    </row>
    <row r="2172" spans="1:24" x14ac:dyDescent="0.25">
      <c r="A2172">
        <v>2000</v>
      </c>
      <c r="B2172" t="s">
        <v>81</v>
      </c>
      <c r="C2172" t="s">
        <v>82</v>
      </c>
      <c r="D2172">
        <v>21</v>
      </c>
      <c r="E2172">
        <v>61</v>
      </c>
      <c r="F2172">
        <v>51</v>
      </c>
      <c r="G2172" t="s">
        <v>16</v>
      </c>
      <c r="I2172" t="str">
        <f t="shared" si="99"/>
        <v>(L)</v>
      </c>
      <c r="J2172" t="s">
        <v>134</v>
      </c>
      <c r="K2172" t="b">
        <v>0</v>
      </c>
      <c r="L2172">
        <v>915</v>
      </c>
      <c r="M2172">
        <v>1544106</v>
      </c>
      <c r="N2172">
        <v>20171015</v>
      </c>
      <c r="O2172" t="s">
        <v>19</v>
      </c>
      <c r="P2172" t="str">
        <f>IF(VLOOKUP(A2172,'national-winners'!$A$2:$B$13,2,0)=H2172,"W","L")</f>
        <v>L</v>
      </c>
      <c r="Q2172">
        <f>MATCH(C2172,'state-winning-votes'!A:A,0)</f>
        <v>20</v>
      </c>
      <c r="R2172">
        <f>MATCH(A2172,'state-winning-votes'!$A$2:$L$2,0)</f>
        <v>8</v>
      </c>
      <c r="S2172" cm="1">
        <f t="array" ref="S2172">INDEX('state-winning-votes'!$A$1:$L$53,$Q2172,$R2172)</f>
        <v>872520</v>
      </c>
      <c r="T2172">
        <f>INDEX('state-winning-votes'!$A$1:$L$53,MATCH($C2172,'state-winning-votes'!$A:$A,0),MATCH($A2172,'state-winning-votes'!$A$2:$L$2,0))</f>
        <v>872520</v>
      </c>
      <c r="U2172" t="str">
        <f t="shared" si="100"/>
        <v>Bush, George W.</v>
      </c>
      <c r="V2172" t="str">
        <f>_xlfn.XLOOKUP(INDEX('state-winning-votes'!$A$1:$L$53,MATCH($C2172,'state-winning-votes'!$A:$A,0),MATCH($A2172,'state-winning-votes'!$A$2:$L$2,0)),$L:$L,$H:$H)</f>
        <v>Bush, George W.</v>
      </c>
      <c r="W2172" t="str">
        <f>VLOOKUP(A2172,'national-winners'!$A$2:$B$13,2,0)</f>
        <v>Bush, George W.</v>
      </c>
      <c r="X2172" t="str">
        <f t="shared" si="101"/>
        <v xml:space="preserve"> George W. Bush (W)</v>
      </c>
    </row>
    <row r="2173" spans="1:24" x14ac:dyDescent="0.25">
      <c r="A2173">
        <v>2000</v>
      </c>
      <c r="B2173" t="s">
        <v>81</v>
      </c>
      <c r="C2173" t="s">
        <v>82</v>
      </c>
      <c r="D2173">
        <v>21</v>
      </c>
      <c r="E2173">
        <v>61</v>
      </c>
      <c r="F2173">
        <v>51</v>
      </c>
      <c r="G2173" t="s">
        <v>16</v>
      </c>
      <c r="I2173" t="str">
        <f t="shared" si="99"/>
        <v>(L)</v>
      </c>
      <c r="K2173" t="b">
        <v>1</v>
      </c>
      <c r="L2173">
        <v>80</v>
      </c>
      <c r="M2173">
        <v>1544106</v>
      </c>
      <c r="N2173">
        <v>20171015</v>
      </c>
      <c r="O2173" t="s">
        <v>19</v>
      </c>
      <c r="P2173" t="str">
        <f>IF(VLOOKUP(A2173,'national-winners'!$A$2:$B$13,2,0)=H2173,"W","L")</f>
        <v>L</v>
      </c>
      <c r="Q2173">
        <f>MATCH(C2173,'state-winning-votes'!A:A,0)</f>
        <v>20</v>
      </c>
      <c r="R2173">
        <f>MATCH(A2173,'state-winning-votes'!$A$2:$L$2,0)</f>
        <v>8</v>
      </c>
      <c r="S2173" cm="1">
        <f t="array" ref="S2173">INDEX('state-winning-votes'!$A$1:$L$53,$Q2173,$R2173)</f>
        <v>872520</v>
      </c>
      <c r="T2173">
        <f>INDEX('state-winning-votes'!$A$1:$L$53,MATCH($C2173,'state-winning-votes'!$A:$A,0),MATCH($A2173,'state-winning-votes'!$A$2:$L$2,0))</f>
        <v>872520</v>
      </c>
      <c r="U2173" t="str">
        <f t="shared" si="100"/>
        <v>Bush, George W.</v>
      </c>
      <c r="V2173" t="str">
        <f>_xlfn.XLOOKUP(INDEX('state-winning-votes'!$A$1:$L$53,MATCH($C2173,'state-winning-votes'!$A:$A,0),MATCH($A2173,'state-winning-votes'!$A$2:$L$2,0)),$L:$L,$H:$H)</f>
        <v>Bush, George W.</v>
      </c>
      <c r="W2173" t="str">
        <f>VLOOKUP(A2173,'national-winners'!$A$2:$B$13,2,0)</f>
        <v>Bush, George W.</v>
      </c>
      <c r="X2173" t="str">
        <f t="shared" si="101"/>
        <v xml:space="preserve"> George W. Bush (W)</v>
      </c>
    </row>
    <row r="2174" spans="1:24" x14ac:dyDescent="0.25">
      <c r="A2174">
        <v>2000</v>
      </c>
      <c r="B2174" t="s">
        <v>83</v>
      </c>
      <c r="C2174" t="s">
        <v>84</v>
      </c>
      <c r="D2174">
        <v>22</v>
      </c>
      <c r="E2174">
        <v>72</v>
      </c>
      <c r="F2174">
        <v>45</v>
      </c>
      <c r="G2174" t="s">
        <v>16</v>
      </c>
      <c r="H2174" t="s">
        <v>297</v>
      </c>
      <c r="I2174" t="str">
        <f t="shared" si="99"/>
        <v>Bush, George W.(W)</v>
      </c>
      <c r="J2174" t="s">
        <v>21</v>
      </c>
      <c r="K2174" t="b">
        <v>0</v>
      </c>
      <c r="L2174">
        <v>927871</v>
      </c>
      <c r="M2174">
        <v>1765656</v>
      </c>
      <c r="N2174">
        <v>20171015</v>
      </c>
      <c r="O2174" t="s">
        <v>19</v>
      </c>
      <c r="P2174" t="str">
        <f>IF(VLOOKUP(A2174,'national-winners'!$A$2:$B$13,2,0)=H2174,"W","L")</f>
        <v>W</v>
      </c>
      <c r="Q2174">
        <f>MATCH(C2174,'state-winning-votes'!A:A,0)</f>
        <v>21</v>
      </c>
      <c r="R2174">
        <f>MATCH(A2174,'state-winning-votes'!$A$2:$L$2,0)</f>
        <v>8</v>
      </c>
      <c r="S2174" cm="1">
        <f t="array" ref="S2174">INDEX('state-winning-votes'!$A$1:$L$53,$Q2174,$R2174)</f>
        <v>927871</v>
      </c>
      <c r="T2174">
        <f>INDEX('state-winning-votes'!$A$1:$L$53,MATCH($C2174,'state-winning-votes'!$A:$A,0),MATCH($A2174,'state-winning-votes'!$A$2:$L$2,0))</f>
        <v>927871</v>
      </c>
      <c r="U2174" t="str">
        <f t="shared" si="100"/>
        <v>Bush, George W.</v>
      </c>
      <c r="V2174" t="str">
        <f>_xlfn.XLOOKUP(INDEX('state-winning-votes'!$A$1:$L$53,MATCH($C2174,'state-winning-votes'!$A:$A,0),MATCH($A2174,'state-winning-votes'!$A$2:$L$2,0)),$L:$L,$H:$H)</f>
        <v>Bush, George W.</v>
      </c>
      <c r="W2174" t="str">
        <f>VLOOKUP(A2174,'national-winners'!$A$2:$B$13,2,0)</f>
        <v>Bush, George W.</v>
      </c>
      <c r="X2174" t="str">
        <f t="shared" si="101"/>
        <v xml:space="preserve"> George W. Bush (W)</v>
      </c>
    </row>
    <row r="2175" spans="1:24" x14ac:dyDescent="0.25">
      <c r="A2175">
        <v>2000</v>
      </c>
      <c r="B2175" t="s">
        <v>83</v>
      </c>
      <c r="C2175" t="s">
        <v>84</v>
      </c>
      <c r="D2175">
        <v>22</v>
      </c>
      <c r="E2175">
        <v>72</v>
      </c>
      <c r="F2175">
        <v>45</v>
      </c>
      <c r="G2175" t="s">
        <v>16</v>
      </c>
      <c r="H2175" t="s">
        <v>298</v>
      </c>
      <c r="I2175" t="str">
        <f t="shared" si="99"/>
        <v>Gore, Al(L)</v>
      </c>
      <c r="J2175" t="s">
        <v>18</v>
      </c>
      <c r="K2175" t="b">
        <v>0</v>
      </c>
      <c r="L2175">
        <v>792344</v>
      </c>
      <c r="M2175">
        <v>1765656</v>
      </c>
      <c r="N2175">
        <v>20171015</v>
      </c>
      <c r="O2175" t="s">
        <v>19</v>
      </c>
      <c r="P2175" t="str">
        <f>IF(VLOOKUP(A2175,'national-winners'!$A$2:$B$13,2,0)=H2175,"W","L")</f>
        <v>L</v>
      </c>
      <c r="Q2175">
        <f>MATCH(C2175,'state-winning-votes'!A:A,0)</f>
        <v>21</v>
      </c>
      <c r="R2175">
        <f>MATCH(A2175,'state-winning-votes'!$A$2:$L$2,0)</f>
        <v>8</v>
      </c>
      <c r="S2175" cm="1">
        <f t="array" ref="S2175">INDEX('state-winning-votes'!$A$1:$L$53,$Q2175,$R2175)</f>
        <v>927871</v>
      </c>
      <c r="T2175">
        <f>INDEX('state-winning-votes'!$A$1:$L$53,MATCH($C2175,'state-winning-votes'!$A:$A,0),MATCH($A2175,'state-winning-votes'!$A$2:$L$2,0))</f>
        <v>927871</v>
      </c>
      <c r="U2175" t="str">
        <f t="shared" si="100"/>
        <v>Bush, George W.</v>
      </c>
      <c r="V2175" t="str">
        <f>_xlfn.XLOOKUP(INDEX('state-winning-votes'!$A$1:$L$53,MATCH($C2175,'state-winning-votes'!$A:$A,0),MATCH($A2175,'state-winning-votes'!$A$2:$L$2,0)),$L:$L,$H:$H)</f>
        <v>Bush, George W.</v>
      </c>
      <c r="W2175" t="str">
        <f>VLOOKUP(A2175,'national-winners'!$A$2:$B$13,2,0)</f>
        <v>Bush, George W.</v>
      </c>
      <c r="X2175" t="str">
        <f t="shared" si="101"/>
        <v xml:space="preserve"> George W. Bush (W)</v>
      </c>
    </row>
    <row r="2176" spans="1:24" x14ac:dyDescent="0.25">
      <c r="A2176">
        <v>2000</v>
      </c>
      <c r="B2176" t="s">
        <v>83</v>
      </c>
      <c r="C2176" t="s">
        <v>84</v>
      </c>
      <c r="D2176">
        <v>22</v>
      </c>
      <c r="E2176">
        <v>72</v>
      </c>
      <c r="F2176">
        <v>45</v>
      </c>
      <c r="G2176" t="s">
        <v>16</v>
      </c>
      <c r="H2176" t="s">
        <v>273</v>
      </c>
      <c r="I2176" t="str">
        <f t="shared" si="99"/>
        <v>Nader, Ralph(L)</v>
      </c>
      <c r="J2176" t="s">
        <v>274</v>
      </c>
      <c r="K2176" t="b">
        <v>0</v>
      </c>
      <c r="L2176">
        <v>20473</v>
      </c>
      <c r="M2176">
        <v>1765656</v>
      </c>
      <c r="N2176">
        <v>20171015</v>
      </c>
      <c r="O2176" t="s">
        <v>19</v>
      </c>
      <c r="P2176" t="str">
        <f>IF(VLOOKUP(A2176,'national-winners'!$A$2:$B$13,2,0)=H2176,"W","L")</f>
        <v>L</v>
      </c>
      <c r="Q2176">
        <f>MATCH(C2176,'state-winning-votes'!A:A,0)</f>
        <v>21</v>
      </c>
      <c r="R2176">
        <f>MATCH(A2176,'state-winning-votes'!$A$2:$L$2,0)</f>
        <v>8</v>
      </c>
      <c r="S2176" cm="1">
        <f t="array" ref="S2176">INDEX('state-winning-votes'!$A$1:$L$53,$Q2176,$R2176)</f>
        <v>927871</v>
      </c>
      <c r="T2176">
        <f>INDEX('state-winning-votes'!$A$1:$L$53,MATCH($C2176,'state-winning-votes'!$A:$A,0),MATCH($A2176,'state-winning-votes'!$A$2:$L$2,0))</f>
        <v>927871</v>
      </c>
      <c r="U2176" t="str">
        <f t="shared" si="100"/>
        <v>Bush, George W.</v>
      </c>
      <c r="V2176" t="str">
        <f>_xlfn.XLOOKUP(INDEX('state-winning-votes'!$A$1:$L$53,MATCH($C2176,'state-winning-votes'!$A:$A,0),MATCH($A2176,'state-winning-votes'!$A$2:$L$2,0)),$L:$L,$H:$H)</f>
        <v>Bush, George W.</v>
      </c>
      <c r="W2176" t="str">
        <f>VLOOKUP(A2176,'national-winners'!$A$2:$B$13,2,0)</f>
        <v>Bush, George W.</v>
      </c>
      <c r="X2176" t="str">
        <f t="shared" si="101"/>
        <v xml:space="preserve"> George W. Bush (W)</v>
      </c>
    </row>
    <row r="2177" spans="1:24" x14ac:dyDescent="0.25">
      <c r="A2177">
        <v>2000</v>
      </c>
      <c r="B2177" t="s">
        <v>83</v>
      </c>
      <c r="C2177" t="s">
        <v>84</v>
      </c>
      <c r="D2177">
        <v>22</v>
      </c>
      <c r="E2177">
        <v>72</v>
      </c>
      <c r="F2177">
        <v>45</v>
      </c>
      <c r="G2177" t="s">
        <v>16</v>
      </c>
      <c r="H2177" t="s">
        <v>299</v>
      </c>
      <c r="I2177" t="str">
        <f t="shared" si="99"/>
        <v>Buchanan, Patrick ""Pat""(L)</v>
      </c>
      <c r="J2177" t="s">
        <v>272</v>
      </c>
      <c r="K2177" t="b">
        <v>0</v>
      </c>
      <c r="L2177">
        <v>14356</v>
      </c>
      <c r="M2177">
        <v>1765656</v>
      </c>
      <c r="N2177">
        <v>20171015</v>
      </c>
      <c r="O2177" t="s">
        <v>19</v>
      </c>
      <c r="P2177" t="str">
        <f>IF(VLOOKUP(A2177,'national-winners'!$A$2:$B$13,2,0)=H2177,"W","L")</f>
        <v>L</v>
      </c>
      <c r="Q2177">
        <f>MATCH(C2177,'state-winning-votes'!A:A,0)</f>
        <v>21</v>
      </c>
      <c r="R2177">
        <f>MATCH(A2177,'state-winning-votes'!$A$2:$L$2,0)</f>
        <v>8</v>
      </c>
      <c r="S2177" cm="1">
        <f t="array" ref="S2177">INDEX('state-winning-votes'!$A$1:$L$53,$Q2177,$R2177)</f>
        <v>927871</v>
      </c>
      <c r="T2177">
        <f>INDEX('state-winning-votes'!$A$1:$L$53,MATCH($C2177,'state-winning-votes'!$A:$A,0),MATCH($A2177,'state-winning-votes'!$A$2:$L$2,0))</f>
        <v>927871</v>
      </c>
      <c r="U2177" t="str">
        <f t="shared" si="100"/>
        <v>Bush, George W.</v>
      </c>
      <c r="V2177" t="str">
        <f>_xlfn.XLOOKUP(INDEX('state-winning-votes'!$A$1:$L$53,MATCH($C2177,'state-winning-votes'!$A:$A,0),MATCH($A2177,'state-winning-votes'!$A$2:$L$2,0)),$L:$L,$H:$H)</f>
        <v>Bush, George W.</v>
      </c>
      <c r="W2177" t="str">
        <f>VLOOKUP(A2177,'national-winners'!$A$2:$B$13,2,0)</f>
        <v>Bush, George W.</v>
      </c>
      <c r="X2177" t="str">
        <f t="shared" si="101"/>
        <v xml:space="preserve"> George W. Bush (W)</v>
      </c>
    </row>
    <row r="2178" spans="1:24" x14ac:dyDescent="0.25">
      <c r="A2178">
        <v>2000</v>
      </c>
      <c r="B2178" t="s">
        <v>83</v>
      </c>
      <c r="C2178" t="s">
        <v>84</v>
      </c>
      <c r="D2178">
        <v>22</v>
      </c>
      <c r="E2178">
        <v>72</v>
      </c>
      <c r="F2178">
        <v>45</v>
      </c>
      <c r="G2178" t="s">
        <v>16</v>
      </c>
      <c r="H2178" t="s">
        <v>238</v>
      </c>
      <c r="I2178" t="str">
        <f t="shared" si="99"/>
        <v>Phillips, Howard(L)</v>
      </c>
      <c r="J2178" t="s">
        <v>134</v>
      </c>
      <c r="K2178" t="b">
        <v>0</v>
      </c>
      <c r="L2178">
        <v>5483</v>
      </c>
      <c r="M2178">
        <v>1765656</v>
      </c>
      <c r="N2178">
        <v>20171015</v>
      </c>
      <c r="O2178" t="s">
        <v>19</v>
      </c>
      <c r="P2178" t="str">
        <f>IF(VLOOKUP(A2178,'national-winners'!$A$2:$B$13,2,0)=H2178,"W","L")</f>
        <v>L</v>
      </c>
      <c r="Q2178">
        <f>MATCH(C2178,'state-winning-votes'!A:A,0)</f>
        <v>21</v>
      </c>
      <c r="R2178">
        <f>MATCH(A2178,'state-winning-votes'!$A$2:$L$2,0)</f>
        <v>8</v>
      </c>
      <c r="S2178" cm="1">
        <f t="array" ref="S2178">INDEX('state-winning-votes'!$A$1:$L$53,$Q2178,$R2178)</f>
        <v>927871</v>
      </c>
      <c r="T2178">
        <f>INDEX('state-winning-votes'!$A$1:$L$53,MATCH($C2178,'state-winning-votes'!$A:$A,0),MATCH($A2178,'state-winning-votes'!$A$2:$L$2,0))</f>
        <v>927871</v>
      </c>
      <c r="U2178" t="str">
        <f t="shared" si="100"/>
        <v>Bush, George W.</v>
      </c>
      <c r="V2178" t="str">
        <f>_xlfn.XLOOKUP(INDEX('state-winning-votes'!$A$1:$L$53,MATCH($C2178,'state-winning-votes'!$A:$A,0),MATCH($A2178,'state-winning-votes'!$A$2:$L$2,0)),$L:$L,$H:$H)</f>
        <v>Bush, George W.</v>
      </c>
      <c r="W2178" t="str">
        <f>VLOOKUP(A2178,'national-winners'!$A$2:$B$13,2,0)</f>
        <v>Bush, George W.</v>
      </c>
      <c r="X2178" t="str">
        <f t="shared" si="101"/>
        <v xml:space="preserve"> George W. Bush (W)</v>
      </c>
    </row>
    <row r="2179" spans="1:24" x14ac:dyDescent="0.25">
      <c r="A2179">
        <v>2000</v>
      </c>
      <c r="B2179" t="s">
        <v>83</v>
      </c>
      <c r="C2179" t="s">
        <v>84</v>
      </c>
      <c r="D2179">
        <v>22</v>
      </c>
      <c r="E2179">
        <v>72</v>
      </c>
      <c r="F2179">
        <v>45</v>
      </c>
      <c r="G2179" t="s">
        <v>16</v>
      </c>
      <c r="H2179" t="s">
        <v>271</v>
      </c>
      <c r="I2179" t="str">
        <f t="shared" ref="I2179:I2242" si="102">H2179&amp;"("&amp;P2179&amp;")"</f>
        <v>Browne, Harry(L)</v>
      </c>
      <c r="J2179" t="s">
        <v>29</v>
      </c>
      <c r="K2179" t="b">
        <v>0</v>
      </c>
      <c r="L2179">
        <v>2951</v>
      </c>
      <c r="M2179">
        <v>1765656</v>
      </c>
      <c r="N2179">
        <v>20171015</v>
      </c>
      <c r="O2179" t="s">
        <v>19</v>
      </c>
      <c r="P2179" t="str">
        <f>IF(VLOOKUP(A2179,'national-winners'!$A$2:$B$13,2,0)=H2179,"W","L")</f>
        <v>L</v>
      </c>
      <c r="Q2179">
        <f>MATCH(C2179,'state-winning-votes'!A:A,0)</f>
        <v>21</v>
      </c>
      <c r="R2179">
        <f>MATCH(A2179,'state-winning-votes'!$A$2:$L$2,0)</f>
        <v>8</v>
      </c>
      <c r="S2179" cm="1">
        <f t="array" ref="S2179">INDEX('state-winning-votes'!$A$1:$L$53,$Q2179,$R2179)</f>
        <v>927871</v>
      </c>
      <c r="T2179">
        <f>INDEX('state-winning-votes'!$A$1:$L$53,MATCH($C2179,'state-winning-votes'!$A:$A,0),MATCH($A2179,'state-winning-votes'!$A$2:$L$2,0))</f>
        <v>927871</v>
      </c>
      <c r="U2179" t="str">
        <f t="shared" ref="U2179:U2242" si="103">_xlfn.XLOOKUP(T2179,L:L,H:H)</f>
        <v>Bush, George W.</v>
      </c>
      <c r="V2179" t="str">
        <f>_xlfn.XLOOKUP(INDEX('state-winning-votes'!$A$1:$L$53,MATCH($C2179,'state-winning-votes'!$A:$A,0),MATCH($A2179,'state-winning-votes'!$A$2:$L$2,0)),$L:$L,$H:$H)</f>
        <v>Bush, George W.</v>
      </c>
      <c r="W2179" t="str">
        <f>VLOOKUP(A2179,'national-winners'!$A$2:$B$13,2,0)</f>
        <v>Bush, George W.</v>
      </c>
      <c r="X2179" t="str">
        <f t="shared" ref="X2179:X2242" si="104">IFERROR(RIGHT(V2179,LEN(V2179)-SEARCH(",",V2179))&amp;" "&amp;LEFT(V2179,SEARCH(",",V2179)-1)&amp;" (W)","NULL")</f>
        <v xml:space="preserve"> George W. Bush (W)</v>
      </c>
    </row>
    <row r="2180" spans="1:24" x14ac:dyDescent="0.25">
      <c r="A2180">
        <v>2000</v>
      </c>
      <c r="B2180" t="s">
        <v>83</v>
      </c>
      <c r="C2180" t="s">
        <v>84</v>
      </c>
      <c r="D2180">
        <v>22</v>
      </c>
      <c r="E2180">
        <v>72</v>
      </c>
      <c r="F2180">
        <v>45</v>
      </c>
      <c r="G2180" t="s">
        <v>16</v>
      </c>
      <c r="H2180" t="s">
        <v>284</v>
      </c>
      <c r="I2180" t="str">
        <f t="shared" si="102"/>
        <v>Harris, James(L)</v>
      </c>
      <c r="J2180" t="s">
        <v>37</v>
      </c>
      <c r="K2180" t="b">
        <v>0</v>
      </c>
      <c r="L2180">
        <v>1103</v>
      </c>
      <c r="M2180">
        <v>1765656</v>
      </c>
      <c r="N2180">
        <v>20171015</v>
      </c>
      <c r="O2180" t="s">
        <v>19</v>
      </c>
      <c r="P2180" t="str">
        <f>IF(VLOOKUP(A2180,'national-winners'!$A$2:$B$13,2,0)=H2180,"W","L")</f>
        <v>L</v>
      </c>
      <c r="Q2180">
        <f>MATCH(C2180,'state-winning-votes'!A:A,0)</f>
        <v>21</v>
      </c>
      <c r="R2180">
        <f>MATCH(A2180,'state-winning-votes'!$A$2:$L$2,0)</f>
        <v>8</v>
      </c>
      <c r="S2180" cm="1">
        <f t="array" ref="S2180">INDEX('state-winning-votes'!$A$1:$L$53,$Q2180,$R2180)</f>
        <v>927871</v>
      </c>
      <c r="T2180">
        <f>INDEX('state-winning-votes'!$A$1:$L$53,MATCH($C2180,'state-winning-votes'!$A:$A,0),MATCH($A2180,'state-winning-votes'!$A$2:$L$2,0))</f>
        <v>927871</v>
      </c>
      <c r="U2180" t="str">
        <f t="shared" si="103"/>
        <v>Bush, George W.</v>
      </c>
      <c r="V2180" t="str">
        <f>_xlfn.XLOOKUP(INDEX('state-winning-votes'!$A$1:$L$53,MATCH($C2180,'state-winning-votes'!$A:$A,0),MATCH($A2180,'state-winning-votes'!$A$2:$L$2,0)),$L:$L,$H:$H)</f>
        <v>Bush, George W.</v>
      </c>
      <c r="W2180" t="str">
        <f>VLOOKUP(A2180,'national-winners'!$A$2:$B$13,2,0)</f>
        <v>Bush, George W.</v>
      </c>
      <c r="X2180" t="str">
        <f t="shared" si="104"/>
        <v xml:space="preserve"> George W. Bush (W)</v>
      </c>
    </row>
    <row r="2181" spans="1:24" x14ac:dyDescent="0.25">
      <c r="A2181">
        <v>2000</v>
      </c>
      <c r="B2181" t="s">
        <v>83</v>
      </c>
      <c r="C2181" t="s">
        <v>84</v>
      </c>
      <c r="D2181">
        <v>22</v>
      </c>
      <c r="E2181">
        <v>72</v>
      </c>
      <c r="F2181">
        <v>45</v>
      </c>
      <c r="G2181" t="s">
        <v>16</v>
      </c>
      <c r="H2181" t="s">
        <v>236</v>
      </c>
      <c r="I2181" t="str">
        <f t="shared" si="102"/>
        <v>Hagelin, John(L)</v>
      </c>
      <c r="J2181" t="s">
        <v>237</v>
      </c>
      <c r="K2181" t="b">
        <v>0</v>
      </c>
      <c r="L2181">
        <v>1075</v>
      </c>
      <c r="M2181">
        <v>1765656</v>
      </c>
      <c r="N2181">
        <v>20171015</v>
      </c>
      <c r="O2181" t="s">
        <v>19</v>
      </c>
      <c r="P2181" t="str">
        <f>IF(VLOOKUP(A2181,'national-winners'!$A$2:$B$13,2,0)=H2181,"W","L")</f>
        <v>L</v>
      </c>
      <c r="Q2181">
        <f>MATCH(C2181,'state-winning-votes'!A:A,0)</f>
        <v>21</v>
      </c>
      <c r="R2181">
        <f>MATCH(A2181,'state-winning-votes'!$A$2:$L$2,0)</f>
        <v>8</v>
      </c>
      <c r="S2181" cm="1">
        <f t="array" ref="S2181">INDEX('state-winning-votes'!$A$1:$L$53,$Q2181,$R2181)</f>
        <v>927871</v>
      </c>
      <c r="T2181">
        <f>INDEX('state-winning-votes'!$A$1:$L$53,MATCH($C2181,'state-winning-votes'!$A:$A,0),MATCH($A2181,'state-winning-votes'!$A$2:$L$2,0))</f>
        <v>927871</v>
      </c>
      <c r="U2181" t="str">
        <f t="shared" si="103"/>
        <v>Bush, George W.</v>
      </c>
      <c r="V2181" t="str">
        <f>_xlfn.XLOOKUP(INDEX('state-winning-votes'!$A$1:$L$53,MATCH($C2181,'state-winning-votes'!$A:$A,0),MATCH($A2181,'state-winning-votes'!$A$2:$L$2,0)),$L:$L,$H:$H)</f>
        <v>Bush, George W.</v>
      </c>
      <c r="W2181" t="str">
        <f>VLOOKUP(A2181,'national-winners'!$A$2:$B$13,2,0)</f>
        <v>Bush, George W.</v>
      </c>
      <c r="X2181" t="str">
        <f t="shared" si="104"/>
        <v xml:space="preserve"> George W. Bush (W)</v>
      </c>
    </row>
    <row r="2182" spans="1:24" x14ac:dyDescent="0.25">
      <c r="A2182">
        <v>2000</v>
      </c>
      <c r="B2182" t="s">
        <v>85</v>
      </c>
      <c r="C2182" t="s">
        <v>86</v>
      </c>
      <c r="D2182">
        <v>23</v>
      </c>
      <c r="E2182">
        <v>11</v>
      </c>
      <c r="F2182">
        <v>2</v>
      </c>
      <c r="G2182" t="s">
        <v>16</v>
      </c>
      <c r="H2182" t="s">
        <v>298</v>
      </c>
      <c r="I2182" t="str">
        <f t="shared" si="102"/>
        <v>Gore, Al(L)</v>
      </c>
      <c r="J2182" t="s">
        <v>18</v>
      </c>
      <c r="K2182" t="b">
        <v>0</v>
      </c>
      <c r="L2182">
        <v>319951</v>
      </c>
      <c r="M2182">
        <v>651817</v>
      </c>
      <c r="N2182">
        <v>20171015</v>
      </c>
      <c r="O2182" t="s">
        <v>19</v>
      </c>
      <c r="P2182" t="str">
        <f>IF(VLOOKUP(A2182,'national-winners'!$A$2:$B$13,2,0)=H2182,"W","L")</f>
        <v>L</v>
      </c>
      <c r="Q2182">
        <f>MATCH(C2182,'state-winning-votes'!A:A,0)</f>
        <v>24</v>
      </c>
      <c r="R2182">
        <f>MATCH(A2182,'state-winning-votes'!$A$2:$L$2,0)</f>
        <v>8</v>
      </c>
      <c r="S2182" cm="1">
        <f t="array" ref="S2182">INDEX('state-winning-votes'!$A$1:$L$53,$Q2182,$R2182)</f>
        <v>319951</v>
      </c>
      <c r="T2182">
        <f>INDEX('state-winning-votes'!$A$1:$L$53,MATCH($C2182,'state-winning-votes'!$A:$A,0),MATCH($A2182,'state-winning-votes'!$A$2:$L$2,0))</f>
        <v>319951</v>
      </c>
      <c r="U2182" t="str">
        <f t="shared" si="103"/>
        <v>Gore, Al</v>
      </c>
      <c r="V2182" t="str">
        <f>_xlfn.XLOOKUP(INDEX('state-winning-votes'!$A$1:$L$53,MATCH($C2182,'state-winning-votes'!$A:$A,0),MATCH($A2182,'state-winning-votes'!$A$2:$L$2,0)),$L:$L,$H:$H)</f>
        <v>Gore, Al</v>
      </c>
      <c r="W2182" t="str">
        <f>VLOOKUP(A2182,'national-winners'!$A$2:$B$13,2,0)</f>
        <v>Bush, George W.</v>
      </c>
      <c r="X2182" t="str">
        <f t="shared" si="104"/>
        <v xml:space="preserve"> Al Gore (W)</v>
      </c>
    </row>
    <row r="2183" spans="1:24" x14ac:dyDescent="0.25">
      <c r="A2183">
        <v>2000</v>
      </c>
      <c r="B2183" t="s">
        <v>85</v>
      </c>
      <c r="C2183" t="s">
        <v>86</v>
      </c>
      <c r="D2183">
        <v>23</v>
      </c>
      <c r="E2183">
        <v>11</v>
      </c>
      <c r="F2183">
        <v>2</v>
      </c>
      <c r="G2183" t="s">
        <v>16</v>
      </c>
      <c r="H2183" t="s">
        <v>297</v>
      </c>
      <c r="I2183" t="str">
        <f t="shared" si="102"/>
        <v>Bush, George W.(W)</v>
      </c>
      <c r="J2183" t="s">
        <v>21</v>
      </c>
      <c r="K2183" t="b">
        <v>0</v>
      </c>
      <c r="L2183">
        <v>286616</v>
      </c>
      <c r="M2183">
        <v>651817</v>
      </c>
      <c r="N2183">
        <v>20171015</v>
      </c>
      <c r="O2183" t="s">
        <v>19</v>
      </c>
      <c r="P2183" t="str">
        <f>IF(VLOOKUP(A2183,'national-winners'!$A$2:$B$13,2,0)=H2183,"W","L")</f>
        <v>W</v>
      </c>
      <c r="Q2183">
        <f>MATCH(C2183,'state-winning-votes'!A:A,0)</f>
        <v>24</v>
      </c>
      <c r="R2183">
        <f>MATCH(A2183,'state-winning-votes'!$A$2:$L$2,0)</f>
        <v>8</v>
      </c>
      <c r="S2183" cm="1">
        <f t="array" ref="S2183">INDEX('state-winning-votes'!$A$1:$L$53,$Q2183,$R2183)</f>
        <v>319951</v>
      </c>
      <c r="T2183">
        <f>INDEX('state-winning-votes'!$A$1:$L$53,MATCH($C2183,'state-winning-votes'!$A:$A,0),MATCH($A2183,'state-winning-votes'!$A$2:$L$2,0))</f>
        <v>319951</v>
      </c>
      <c r="U2183" t="str">
        <f t="shared" si="103"/>
        <v>Gore, Al</v>
      </c>
      <c r="V2183" t="str">
        <f>_xlfn.XLOOKUP(INDEX('state-winning-votes'!$A$1:$L$53,MATCH($C2183,'state-winning-votes'!$A:$A,0),MATCH($A2183,'state-winning-votes'!$A$2:$L$2,0)),$L:$L,$H:$H)</f>
        <v>Gore, Al</v>
      </c>
      <c r="W2183" t="str">
        <f>VLOOKUP(A2183,'national-winners'!$A$2:$B$13,2,0)</f>
        <v>Bush, George W.</v>
      </c>
      <c r="X2183" t="str">
        <f t="shared" si="104"/>
        <v xml:space="preserve"> Al Gore (W)</v>
      </c>
    </row>
    <row r="2184" spans="1:24" x14ac:dyDescent="0.25">
      <c r="A2184">
        <v>2000</v>
      </c>
      <c r="B2184" t="s">
        <v>85</v>
      </c>
      <c r="C2184" t="s">
        <v>86</v>
      </c>
      <c r="D2184">
        <v>23</v>
      </c>
      <c r="E2184">
        <v>11</v>
      </c>
      <c r="F2184">
        <v>2</v>
      </c>
      <c r="G2184" t="s">
        <v>16</v>
      </c>
      <c r="H2184" t="s">
        <v>273</v>
      </c>
      <c r="I2184" t="str">
        <f t="shared" si="102"/>
        <v>Nader, Ralph(L)</v>
      </c>
      <c r="J2184" t="s">
        <v>274</v>
      </c>
      <c r="K2184" t="b">
        <v>0</v>
      </c>
      <c r="L2184">
        <v>37127</v>
      </c>
      <c r="M2184">
        <v>651817</v>
      </c>
      <c r="N2184">
        <v>20171015</v>
      </c>
      <c r="O2184" t="s">
        <v>19</v>
      </c>
      <c r="P2184" t="str">
        <f>IF(VLOOKUP(A2184,'national-winners'!$A$2:$B$13,2,0)=H2184,"W","L")</f>
        <v>L</v>
      </c>
      <c r="Q2184">
        <f>MATCH(C2184,'state-winning-votes'!A:A,0)</f>
        <v>24</v>
      </c>
      <c r="R2184">
        <f>MATCH(A2184,'state-winning-votes'!$A$2:$L$2,0)</f>
        <v>8</v>
      </c>
      <c r="S2184" cm="1">
        <f t="array" ref="S2184">INDEX('state-winning-votes'!$A$1:$L$53,$Q2184,$R2184)</f>
        <v>319951</v>
      </c>
      <c r="T2184">
        <f>INDEX('state-winning-votes'!$A$1:$L$53,MATCH($C2184,'state-winning-votes'!$A:$A,0),MATCH($A2184,'state-winning-votes'!$A$2:$L$2,0))</f>
        <v>319951</v>
      </c>
      <c r="U2184" t="str">
        <f t="shared" si="103"/>
        <v>Gore, Al</v>
      </c>
      <c r="V2184" t="str">
        <f>_xlfn.XLOOKUP(INDEX('state-winning-votes'!$A$1:$L$53,MATCH($C2184,'state-winning-votes'!$A:$A,0),MATCH($A2184,'state-winning-votes'!$A$2:$L$2,0)),$L:$L,$H:$H)</f>
        <v>Gore, Al</v>
      </c>
      <c r="W2184" t="str">
        <f>VLOOKUP(A2184,'national-winners'!$A$2:$B$13,2,0)</f>
        <v>Bush, George W.</v>
      </c>
      <c r="X2184" t="str">
        <f t="shared" si="104"/>
        <v xml:space="preserve"> Al Gore (W)</v>
      </c>
    </row>
    <row r="2185" spans="1:24" x14ac:dyDescent="0.25">
      <c r="A2185">
        <v>2000</v>
      </c>
      <c r="B2185" t="s">
        <v>85</v>
      </c>
      <c r="C2185" t="s">
        <v>86</v>
      </c>
      <c r="D2185">
        <v>23</v>
      </c>
      <c r="E2185">
        <v>11</v>
      </c>
      <c r="F2185">
        <v>2</v>
      </c>
      <c r="G2185" t="s">
        <v>16</v>
      </c>
      <c r="H2185" t="s">
        <v>299</v>
      </c>
      <c r="I2185" t="str">
        <f t="shared" si="102"/>
        <v>Buchanan, Patrick ""Pat""(L)</v>
      </c>
      <c r="J2185" t="s">
        <v>272</v>
      </c>
      <c r="K2185" t="b">
        <v>0</v>
      </c>
      <c r="L2185">
        <v>4443</v>
      </c>
      <c r="M2185">
        <v>651817</v>
      </c>
      <c r="N2185">
        <v>20171015</v>
      </c>
      <c r="O2185" t="s">
        <v>19</v>
      </c>
      <c r="P2185" t="str">
        <f>IF(VLOOKUP(A2185,'national-winners'!$A$2:$B$13,2,0)=H2185,"W","L")</f>
        <v>L</v>
      </c>
      <c r="Q2185">
        <f>MATCH(C2185,'state-winning-votes'!A:A,0)</f>
        <v>24</v>
      </c>
      <c r="R2185">
        <f>MATCH(A2185,'state-winning-votes'!$A$2:$L$2,0)</f>
        <v>8</v>
      </c>
      <c r="S2185" cm="1">
        <f t="array" ref="S2185">INDEX('state-winning-votes'!$A$1:$L$53,$Q2185,$R2185)</f>
        <v>319951</v>
      </c>
      <c r="T2185">
        <f>INDEX('state-winning-votes'!$A$1:$L$53,MATCH($C2185,'state-winning-votes'!$A:$A,0),MATCH($A2185,'state-winning-votes'!$A$2:$L$2,0))</f>
        <v>319951</v>
      </c>
      <c r="U2185" t="str">
        <f t="shared" si="103"/>
        <v>Gore, Al</v>
      </c>
      <c r="V2185" t="str">
        <f>_xlfn.XLOOKUP(INDEX('state-winning-votes'!$A$1:$L$53,MATCH($C2185,'state-winning-votes'!$A:$A,0),MATCH($A2185,'state-winning-votes'!$A$2:$L$2,0)),$L:$L,$H:$H)</f>
        <v>Gore, Al</v>
      </c>
      <c r="W2185" t="str">
        <f>VLOOKUP(A2185,'national-winners'!$A$2:$B$13,2,0)</f>
        <v>Bush, George W.</v>
      </c>
      <c r="X2185" t="str">
        <f t="shared" si="104"/>
        <v xml:space="preserve"> Al Gore (W)</v>
      </c>
    </row>
    <row r="2186" spans="1:24" x14ac:dyDescent="0.25">
      <c r="A2186">
        <v>2000</v>
      </c>
      <c r="B2186" t="s">
        <v>85</v>
      </c>
      <c r="C2186" t="s">
        <v>86</v>
      </c>
      <c r="D2186">
        <v>23</v>
      </c>
      <c r="E2186">
        <v>11</v>
      </c>
      <c r="F2186">
        <v>2</v>
      </c>
      <c r="G2186" t="s">
        <v>16</v>
      </c>
      <c r="H2186" t="s">
        <v>271</v>
      </c>
      <c r="I2186" t="str">
        <f t="shared" si="102"/>
        <v>Browne, Harry(L)</v>
      </c>
      <c r="J2186" t="s">
        <v>29</v>
      </c>
      <c r="K2186" t="b">
        <v>0</v>
      </c>
      <c r="L2186">
        <v>3074</v>
      </c>
      <c r="M2186">
        <v>651817</v>
      </c>
      <c r="N2186">
        <v>20171015</v>
      </c>
      <c r="O2186" t="s">
        <v>19</v>
      </c>
      <c r="P2186" t="str">
        <f>IF(VLOOKUP(A2186,'national-winners'!$A$2:$B$13,2,0)=H2186,"W","L")</f>
        <v>L</v>
      </c>
      <c r="Q2186">
        <f>MATCH(C2186,'state-winning-votes'!A:A,0)</f>
        <v>24</v>
      </c>
      <c r="R2186">
        <f>MATCH(A2186,'state-winning-votes'!$A$2:$L$2,0)</f>
        <v>8</v>
      </c>
      <c r="S2186" cm="1">
        <f t="array" ref="S2186">INDEX('state-winning-votes'!$A$1:$L$53,$Q2186,$R2186)</f>
        <v>319951</v>
      </c>
      <c r="T2186">
        <f>INDEX('state-winning-votes'!$A$1:$L$53,MATCH($C2186,'state-winning-votes'!$A:$A,0),MATCH($A2186,'state-winning-votes'!$A$2:$L$2,0))</f>
        <v>319951</v>
      </c>
      <c r="U2186" t="str">
        <f t="shared" si="103"/>
        <v>Gore, Al</v>
      </c>
      <c r="V2186" t="str">
        <f>_xlfn.XLOOKUP(INDEX('state-winning-votes'!$A$1:$L$53,MATCH($C2186,'state-winning-votes'!$A:$A,0),MATCH($A2186,'state-winning-votes'!$A$2:$L$2,0)),$L:$L,$H:$H)</f>
        <v>Gore, Al</v>
      </c>
      <c r="W2186" t="str">
        <f>VLOOKUP(A2186,'national-winners'!$A$2:$B$13,2,0)</f>
        <v>Bush, George W.</v>
      </c>
      <c r="X2186" t="str">
        <f t="shared" si="104"/>
        <v xml:space="preserve"> Al Gore (W)</v>
      </c>
    </row>
    <row r="2187" spans="1:24" x14ac:dyDescent="0.25">
      <c r="A2187">
        <v>2000</v>
      </c>
      <c r="B2187" t="s">
        <v>85</v>
      </c>
      <c r="C2187" t="s">
        <v>86</v>
      </c>
      <c r="D2187">
        <v>23</v>
      </c>
      <c r="E2187">
        <v>11</v>
      </c>
      <c r="F2187">
        <v>2</v>
      </c>
      <c r="G2187" t="s">
        <v>16</v>
      </c>
      <c r="H2187" t="s">
        <v>238</v>
      </c>
      <c r="I2187" t="str">
        <f t="shared" si="102"/>
        <v>Phillips, Howard(L)</v>
      </c>
      <c r="J2187" t="s">
        <v>134</v>
      </c>
      <c r="K2187" t="b">
        <v>0</v>
      </c>
      <c r="L2187">
        <v>579</v>
      </c>
      <c r="M2187">
        <v>651817</v>
      </c>
      <c r="N2187">
        <v>20171015</v>
      </c>
      <c r="O2187" t="s">
        <v>19</v>
      </c>
      <c r="P2187" t="str">
        <f>IF(VLOOKUP(A2187,'national-winners'!$A$2:$B$13,2,0)=H2187,"W","L")</f>
        <v>L</v>
      </c>
      <c r="Q2187">
        <f>MATCH(C2187,'state-winning-votes'!A:A,0)</f>
        <v>24</v>
      </c>
      <c r="R2187">
        <f>MATCH(A2187,'state-winning-votes'!$A$2:$L$2,0)</f>
        <v>8</v>
      </c>
      <c r="S2187" cm="1">
        <f t="array" ref="S2187">INDEX('state-winning-votes'!$A$1:$L$53,$Q2187,$R2187)</f>
        <v>319951</v>
      </c>
      <c r="T2187">
        <f>INDEX('state-winning-votes'!$A$1:$L$53,MATCH($C2187,'state-winning-votes'!$A:$A,0),MATCH($A2187,'state-winning-votes'!$A$2:$L$2,0))</f>
        <v>319951</v>
      </c>
      <c r="U2187" t="str">
        <f t="shared" si="103"/>
        <v>Gore, Al</v>
      </c>
      <c r="V2187" t="str">
        <f>_xlfn.XLOOKUP(INDEX('state-winning-votes'!$A$1:$L$53,MATCH($C2187,'state-winning-votes'!$A:$A,0),MATCH($A2187,'state-winning-votes'!$A$2:$L$2,0)),$L:$L,$H:$H)</f>
        <v>Gore, Al</v>
      </c>
      <c r="W2187" t="str">
        <f>VLOOKUP(A2187,'national-winners'!$A$2:$B$13,2,0)</f>
        <v>Bush, George W.</v>
      </c>
      <c r="X2187" t="str">
        <f t="shared" si="104"/>
        <v xml:space="preserve"> Al Gore (W)</v>
      </c>
    </row>
    <row r="2188" spans="1:24" x14ac:dyDescent="0.25">
      <c r="A2188">
        <v>2000</v>
      </c>
      <c r="B2188" t="s">
        <v>85</v>
      </c>
      <c r="C2188" t="s">
        <v>86</v>
      </c>
      <c r="D2188">
        <v>23</v>
      </c>
      <c r="E2188">
        <v>11</v>
      </c>
      <c r="F2188">
        <v>2</v>
      </c>
      <c r="G2188" t="s">
        <v>16</v>
      </c>
      <c r="H2188" t="s">
        <v>59</v>
      </c>
      <c r="I2188" t="str">
        <f t="shared" si="102"/>
        <v>Other(L)</v>
      </c>
      <c r="K2188" t="b">
        <v>0</v>
      </c>
      <c r="L2188">
        <v>27</v>
      </c>
      <c r="M2188">
        <v>651817</v>
      </c>
      <c r="N2188">
        <v>20171015</v>
      </c>
      <c r="O2188" t="s">
        <v>19</v>
      </c>
      <c r="P2188" t="str">
        <f>IF(VLOOKUP(A2188,'national-winners'!$A$2:$B$13,2,0)=H2188,"W","L")</f>
        <v>L</v>
      </c>
      <c r="Q2188">
        <f>MATCH(C2188,'state-winning-votes'!A:A,0)</f>
        <v>24</v>
      </c>
      <c r="R2188">
        <f>MATCH(A2188,'state-winning-votes'!$A$2:$L$2,0)</f>
        <v>8</v>
      </c>
      <c r="S2188" cm="1">
        <f t="array" ref="S2188">INDEX('state-winning-votes'!$A$1:$L$53,$Q2188,$R2188)</f>
        <v>319951</v>
      </c>
      <c r="T2188">
        <f>INDEX('state-winning-votes'!$A$1:$L$53,MATCH($C2188,'state-winning-votes'!$A:$A,0),MATCH($A2188,'state-winning-votes'!$A$2:$L$2,0))</f>
        <v>319951</v>
      </c>
      <c r="U2188" t="str">
        <f t="shared" si="103"/>
        <v>Gore, Al</v>
      </c>
      <c r="V2188" t="str">
        <f>_xlfn.XLOOKUP(INDEX('state-winning-votes'!$A$1:$L$53,MATCH($C2188,'state-winning-votes'!$A:$A,0),MATCH($A2188,'state-winning-votes'!$A$2:$L$2,0)),$L:$L,$H:$H)</f>
        <v>Gore, Al</v>
      </c>
      <c r="W2188" t="str">
        <f>VLOOKUP(A2188,'national-winners'!$A$2:$B$13,2,0)</f>
        <v>Bush, George W.</v>
      </c>
      <c r="X2188" t="str">
        <f t="shared" si="104"/>
        <v xml:space="preserve"> Al Gore (W)</v>
      </c>
    </row>
    <row r="2189" spans="1:24" x14ac:dyDescent="0.25">
      <c r="A2189">
        <v>2000</v>
      </c>
      <c r="B2189" t="s">
        <v>87</v>
      </c>
      <c r="C2189" t="s">
        <v>88</v>
      </c>
      <c r="D2189">
        <v>24</v>
      </c>
      <c r="E2189">
        <v>52</v>
      </c>
      <c r="F2189">
        <v>52</v>
      </c>
      <c r="G2189" t="s">
        <v>16</v>
      </c>
      <c r="H2189" t="s">
        <v>298</v>
      </c>
      <c r="I2189" t="str">
        <f t="shared" si="102"/>
        <v>Gore, Al(L)</v>
      </c>
      <c r="J2189" t="s">
        <v>18</v>
      </c>
      <c r="K2189" t="b">
        <v>0</v>
      </c>
      <c r="L2189">
        <v>1144008</v>
      </c>
      <c r="M2189">
        <v>2025212</v>
      </c>
      <c r="N2189">
        <v>20171015</v>
      </c>
      <c r="O2189" t="s">
        <v>19</v>
      </c>
      <c r="P2189" t="str">
        <f>IF(VLOOKUP(A2189,'national-winners'!$A$2:$B$13,2,0)=H2189,"W","L")</f>
        <v>L</v>
      </c>
      <c r="Q2189">
        <f>MATCH(C2189,'state-winning-votes'!A:A,0)</f>
        <v>23</v>
      </c>
      <c r="R2189">
        <f>MATCH(A2189,'state-winning-votes'!$A$2:$L$2,0)</f>
        <v>8</v>
      </c>
      <c r="S2189" cm="1">
        <f t="array" ref="S2189">INDEX('state-winning-votes'!$A$1:$L$53,$Q2189,$R2189)</f>
        <v>1144008</v>
      </c>
      <c r="T2189">
        <f>INDEX('state-winning-votes'!$A$1:$L$53,MATCH($C2189,'state-winning-votes'!$A:$A,0),MATCH($A2189,'state-winning-votes'!$A$2:$L$2,0))</f>
        <v>1144008</v>
      </c>
      <c r="U2189" t="str">
        <f t="shared" si="103"/>
        <v>Gore, Al</v>
      </c>
      <c r="V2189" t="str">
        <f>_xlfn.XLOOKUP(INDEX('state-winning-votes'!$A$1:$L$53,MATCH($C2189,'state-winning-votes'!$A:$A,0),MATCH($A2189,'state-winning-votes'!$A$2:$L$2,0)),$L:$L,$H:$H)</f>
        <v>Gore, Al</v>
      </c>
      <c r="W2189" t="str">
        <f>VLOOKUP(A2189,'national-winners'!$A$2:$B$13,2,0)</f>
        <v>Bush, George W.</v>
      </c>
      <c r="X2189" t="str">
        <f t="shared" si="104"/>
        <v xml:space="preserve"> Al Gore (W)</v>
      </c>
    </row>
    <row r="2190" spans="1:24" x14ac:dyDescent="0.25">
      <c r="A2190">
        <v>2000</v>
      </c>
      <c r="B2190" t="s">
        <v>87</v>
      </c>
      <c r="C2190" t="s">
        <v>88</v>
      </c>
      <c r="D2190">
        <v>24</v>
      </c>
      <c r="E2190">
        <v>52</v>
      </c>
      <c r="F2190">
        <v>52</v>
      </c>
      <c r="G2190" t="s">
        <v>16</v>
      </c>
      <c r="H2190" t="s">
        <v>297</v>
      </c>
      <c r="I2190" t="str">
        <f t="shared" si="102"/>
        <v>Bush, George W.(W)</v>
      </c>
      <c r="J2190" t="s">
        <v>21</v>
      </c>
      <c r="K2190" t="b">
        <v>0</v>
      </c>
      <c r="L2190">
        <v>813827</v>
      </c>
      <c r="M2190">
        <v>2025212</v>
      </c>
      <c r="N2190">
        <v>20171015</v>
      </c>
      <c r="O2190" t="s">
        <v>19</v>
      </c>
      <c r="P2190" t="str">
        <f>IF(VLOOKUP(A2190,'national-winners'!$A$2:$B$13,2,0)=H2190,"W","L")</f>
        <v>W</v>
      </c>
      <c r="Q2190">
        <f>MATCH(C2190,'state-winning-votes'!A:A,0)</f>
        <v>23</v>
      </c>
      <c r="R2190">
        <f>MATCH(A2190,'state-winning-votes'!$A$2:$L$2,0)</f>
        <v>8</v>
      </c>
      <c r="S2190" cm="1">
        <f t="array" ref="S2190">INDEX('state-winning-votes'!$A$1:$L$53,$Q2190,$R2190)</f>
        <v>1144008</v>
      </c>
      <c r="T2190">
        <f>INDEX('state-winning-votes'!$A$1:$L$53,MATCH($C2190,'state-winning-votes'!$A:$A,0),MATCH($A2190,'state-winning-votes'!$A$2:$L$2,0))</f>
        <v>1144008</v>
      </c>
      <c r="U2190" t="str">
        <f t="shared" si="103"/>
        <v>Gore, Al</v>
      </c>
      <c r="V2190" t="str">
        <f>_xlfn.XLOOKUP(INDEX('state-winning-votes'!$A$1:$L$53,MATCH($C2190,'state-winning-votes'!$A:$A,0),MATCH($A2190,'state-winning-votes'!$A$2:$L$2,0)),$L:$L,$H:$H)</f>
        <v>Gore, Al</v>
      </c>
      <c r="W2190" t="str">
        <f>VLOOKUP(A2190,'national-winners'!$A$2:$B$13,2,0)</f>
        <v>Bush, George W.</v>
      </c>
      <c r="X2190" t="str">
        <f t="shared" si="104"/>
        <v xml:space="preserve"> Al Gore (W)</v>
      </c>
    </row>
    <row r="2191" spans="1:24" x14ac:dyDescent="0.25">
      <c r="A2191">
        <v>2000</v>
      </c>
      <c r="B2191" t="s">
        <v>87</v>
      </c>
      <c r="C2191" t="s">
        <v>88</v>
      </c>
      <c r="D2191">
        <v>24</v>
      </c>
      <c r="E2191">
        <v>52</v>
      </c>
      <c r="F2191">
        <v>52</v>
      </c>
      <c r="G2191" t="s">
        <v>16</v>
      </c>
      <c r="H2191" t="s">
        <v>273</v>
      </c>
      <c r="I2191" t="str">
        <f t="shared" si="102"/>
        <v>Nader, Ralph(L)</v>
      </c>
      <c r="J2191" t="s">
        <v>274</v>
      </c>
      <c r="K2191" t="b">
        <v>0</v>
      </c>
      <c r="L2191">
        <v>53768</v>
      </c>
      <c r="M2191">
        <v>2025212</v>
      </c>
      <c r="N2191">
        <v>20171015</v>
      </c>
      <c r="O2191" t="s">
        <v>19</v>
      </c>
      <c r="P2191" t="str">
        <f>IF(VLOOKUP(A2191,'national-winners'!$A$2:$B$13,2,0)=H2191,"W","L")</f>
        <v>L</v>
      </c>
      <c r="Q2191">
        <f>MATCH(C2191,'state-winning-votes'!A:A,0)</f>
        <v>23</v>
      </c>
      <c r="R2191">
        <f>MATCH(A2191,'state-winning-votes'!$A$2:$L$2,0)</f>
        <v>8</v>
      </c>
      <c r="S2191" cm="1">
        <f t="array" ref="S2191">INDEX('state-winning-votes'!$A$1:$L$53,$Q2191,$R2191)</f>
        <v>1144008</v>
      </c>
      <c r="T2191">
        <f>INDEX('state-winning-votes'!$A$1:$L$53,MATCH($C2191,'state-winning-votes'!$A:$A,0),MATCH($A2191,'state-winning-votes'!$A$2:$L$2,0))</f>
        <v>1144008</v>
      </c>
      <c r="U2191" t="str">
        <f t="shared" si="103"/>
        <v>Gore, Al</v>
      </c>
      <c r="V2191" t="str">
        <f>_xlfn.XLOOKUP(INDEX('state-winning-votes'!$A$1:$L$53,MATCH($C2191,'state-winning-votes'!$A:$A,0),MATCH($A2191,'state-winning-votes'!$A$2:$L$2,0)),$L:$L,$H:$H)</f>
        <v>Gore, Al</v>
      </c>
      <c r="W2191" t="str">
        <f>VLOOKUP(A2191,'national-winners'!$A$2:$B$13,2,0)</f>
        <v>Bush, George W.</v>
      </c>
      <c r="X2191" t="str">
        <f t="shared" si="104"/>
        <v xml:space="preserve"> Al Gore (W)</v>
      </c>
    </row>
    <row r="2192" spans="1:24" x14ac:dyDescent="0.25">
      <c r="A2192">
        <v>2000</v>
      </c>
      <c r="B2192" t="s">
        <v>87</v>
      </c>
      <c r="C2192" t="s">
        <v>88</v>
      </c>
      <c r="D2192">
        <v>24</v>
      </c>
      <c r="E2192">
        <v>52</v>
      </c>
      <c r="F2192">
        <v>52</v>
      </c>
      <c r="G2192" t="s">
        <v>16</v>
      </c>
      <c r="H2192" t="s">
        <v>271</v>
      </c>
      <c r="I2192" t="str">
        <f t="shared" si="102"/>
        <v>Browne, Harry(L)</v>
      </c>
      <c r="J2192" t="s">
        <v>29</v>
      </c>
      <c r="K2192" t="b">
        <v>0</v>
      </c>
      <c r="L2192">
        <v>5310</v>
      </c>
      <c r="M2192">
        <v>2025212</v>
      </c>
      <c r="N2192">
        <v>20171015</v>
      </c>
      <c r="O2192" t="s">
        <v>19</v>
      </c>
      <c r="P2192" t="str">
        <f>IF(VLOOKUP(A2192,'national-winners'!$A$2:$B$13,2,0)=H2192,"W","L")</f>
        <v>L</v>
      </c>
      <c r="Q2192">
        <f>MATCH(C2192,'state-winning-votes'!A:A,0)</f>
        <v>23</v>
      </c>
      <c r="R2192">
        <f>MATCH(A2192,'state-winning-votes'!$A$2:$L$2,0)</f>
        <v>8</v>
      </c>
      <c r="S2192" cm="1">
        <f t="array" ref="S2192">INDEX('state-winning-votes'!$A$1:$L$53,$Q2192,$R2192)</f>
        <v>1144008</v>
      </c>
      <c r="T2192">
        <f>INDEX('state-winning-votes'!$A$1:$L$53,MATCH($C2192,'state-winning-votes'!$A:$A,0),MATCH($A2192,'state-winning-votes'!$A$2:$L$2,0))</f>
        <v>1144008</v>
      </c>
      <c r="U2192" t="str">
        <f t="shared" si="103"/>
        <v>Gore, Al</v>
      </c>
      <c r="V2192" t="str">
        <f>_xlfn.XLOOKUP(INDEX('state-winning-votes'!$A$1:$L$53,MATCH($C2192,'state-winning-votes'!$A:$A,0),MATCH($A2192,'state-winning-votes'!$A$2:$L$2,0)),$L:$L,$H:$H)</f>
        <v>Gore, Al</v>
      </c>
      <c r="W2192" t="str">
        <f>VLOOKUP(A2192,'national-winners'!$A$2:$B$13,2,0)</f>
        <v>Bush, George W.</v>
      </c>
      <c r="X2192" t="str">
        <f t="shared" si="104"/>
        <v xml:space="preserve"> Al Gore (W)</v>
      </c>
    </row>
    <row r="2193" spans="1:24" x14ac:dyDescent="0.25">
      <c r="A2193">
        <v>2000</v>
      </c>
      <c r="B2193" t="s">
        <v>87</v>
      </c>
      <c r="C2193" t="s">
        <v>88</v>
      </c>
      <c r="D2193">
        <v>24</v>
      </c>
      <c r="E2193">
        <v>52</v>
      </c>
      <c r="F2193">
        <v>52</v>
      </c>
      <c r="G2193" t="s">
        <v>16</v>
      </c>
      <c r="H2193" t="s">
        <v>299</v>
      </c>
      <c r="I2193" t="str">
        <f t="shared" si="102"/>
        <v>Buchanan, Patrick ""Pat""(L)</v>
      </c>
      <c r="J2193" t="s">
        <v>272</v>
      </c>
      <c r="K2193" t="b">
        <v>0</v>
      </c>
      <c r="L2193">
        <v>4248</v>
      </c>
      <c r="M2193">
        <v>2025212</v>
      </c>
      <c r="N2193">
        <v>20171015</v>
      </c>
      <c r="O2193" t="s">
        <v>19</v>
      </c>
      <c r="P2193" t="str">
        <f>IF(VLOOKUP(A2193,'national-winners'!$A$2:$B$13,2,0)=H2193,"W","L")</f>
        <v>L</v>
      </c>
      <c r="Q2193">
        <f>MATCH(C2193,'state-winning-votes'!A:A,0)</f>
        <v>23</v>
      </c>
      <c r="R2193">
        <f>MATCH(A2193,'state-winning-votes'!$A$2:$L$2,0)</f>
        <v>8</v>
      </c>
      <c r="S2193" cm="1">
        <f t="array" ref="S2193">INDEX('state-winning-votes'!$A$1:$L$53,$Q2193,$R2193)</f>
        <v>1144008</v>
      </c>
      <c r="T2193">
        <f>INDEX('state-winning-votes'!$A$1:$L$53,MATCH($C2193,'state-winning-votes'!$A:$A,0),MATCH($A2193,'state-winning-votes'!$A$2:$L$2,0))</f>
        <v>1144008</v>
      </c>
      <c r="U2193" t="str">
        <f t="shared" si="103"/>
        <v>Gore, Al</v>
      </c>
      <c r="V2193" t="str">
        <f>_xlfn.XLOOKUP(INDEX('state-winning-votes'!$A$1:$L$53,MATCH($C2193,'state-winning-votes'!$A:$A,0),MATCH($A2193,'state-winning-votes'!$A$2:$L$2,0)),$L:$L,$H:$H)</f>
        <v>Gore, Al</v>
      </c>
      <c r="W2193" t="str">
        <f>VLOOKUP(A2193,'national-winners'!$A$2:$B$13,2,0)</f>
        <v>Bush, George W.</v>
      </c>
      <c r="X2193" t="str">
        <f t="shared" si="104"/>
        <v xml:space="preserve"> Al Gore (W)</v>
      </c>
    </row>
    <row r="2194" spans="1:24" x14ac:dyDescent="0.25">
      <c r="A2194">
        <v>2000</v>
      </c>
      <c r="B2194" t="s">
        <v>87</v>
      </c>
      <c r="C2194" t="s">
        <v>88</v>
      </c>
      <c r="D2194">
        <v>24</v>
      </c>
      <c r="E2194">
        <v>52</v>
      </c>
      <c r="F2194">
        <v>52</v>
      </c>
      <c r="G2194" t="s">
        <v>16</v>
      </c>
      <c r="I2194" t="str">
        <f t="shared" si="102"/>
        <v>(L)</v>
      </c>
      <c r="K2194" t="b">
        <v>1</v>
      </c>
      <c r="L2194">
        <v>1656</v>
      </c>
      <c r="M2194">
        <v>2025212</v>
      </c>
      <c r="N2194">
        <v>20171015</v>
      </c>
      <c r="O2194" t="s">
        <v>19</v>
      </c>
      <c r="P2194" t="str">
        <f>IF(VLOOKUP(A2194,'national-winners'!$A$2:$B$13,2,0)=H2194,"W","L")</f>
        <v>L</v>
      </c>
      <c r="Q2194">
        <f>MATCH(C2194,'state-winning-votes'!A:A,0)</f>
        <v>23</v>
      </c>
      <c r="R2194">
        <f>MATCH(A2194,'state-winning-votes'!$A$2:$L$2,0)</f>
        <v>8</v>
      </c>
      <c r="S2194" cm="1">
        <f t="array" ref="S2194">INDEX('state-winning-votes'!$A$1:$L$53,$Q2194,$R2194)</f>
        <v>1144008</v>
      </c>
      <c r="T2194">
        <f>INDEX('state-winning-votes'!$A$1:$L$53,MATCH($C2194,'state-winning-votes'!$A:$A,0),MATCH($A2194,'state-winning-votes'!$A$2:$L$2,0))</f>
        <v>1144008</v>
      </c>
      <c r="U2194" t="str">
        <f t="shared" si="103"/>
        <v>Gore, Al</v>
      </c>
      <c r="V2194" t="str">
        <f>_xlfn.XLOOKUP(INDEX('state-winning-votes'!$A$1:$L$53,MATCH($C2194,'state-winning-votes'!$A:$A,0),MATCH($A2194,'state-winning-votes'!$A$2:$L$2,0)),$L:$L,$H:$H)</f>
        <v>Gore, Al</v>
      </c>
      <c r="W2194" t="str">
        <f>VLOOKUP(A2194,'national-winners'!$A$2:$B$13,2,0)</f>
        <v>Bush, George W.</v>
      </c>
      <c r="X2194" t="str">
        <f t="shared" si="104"/>
        <v xml:space="preserve"> Al Gore (W)</v>
      </c>
    </row>
    <row r="2195" spans="1:24" x14ac:dyDescent="0.25">
      <c r="A2195">
        <v>2000</v>
      </c>
      <c r="B2195" t="s">
        <v>87</v>
      </c>
      <c r="C2195" t="s">
        <v>88</v>
      </c>
      <c r="D2195">
        <v>24</v>
      </c>
      <c r="E2195">
        <v>52</v>
      </c>
      <c r="F2195">
        <v>52</v>
      </c>
      <c r="G2195" t="s">
        <v>16</v>
      </c>
      <c r="H2195" t="s">
        <v>59</v>
      </c>
      <c r="I2195" t="str">
        <f t="shared" si="102"/>
        <v>Other(L)</v>
      </c>
      <c r="K2195" t="b">
        <v>0</v>
      </c>
      <c r="L2195">
        <v>1477</v>
      </c>
      <c r="M2195">
        <v>2025212</v>
      </c>
      <c r="N2195">
        <v>20171015</v>
      </c>
      <c r="O2195" t="s">
        <v>19</v>
      </c>
      <c r="P2195" t="str">
        <f>IF(VLOOKUP(A2195,'national-winners'!$A$2:$B$13,2,0)=H2195,"W","L")</f>
        <v>L</v>
      </c>
      <c r="Q2195">
        <f>MATCH(C2195,'state-winning-votes'!A:A,0)</f>
        <v>23</v>
      </c>
      <c r="R2195">
        <f>MATCH(A2195,'state-winning-votes'!$A$2:$L$2,0)</f>
        <v>8</v>
      </c>
      <c r="S2195" cm="1">
        <f t="array" ref="S2195">INDEX('state-winning-votes'!$A$1:$L$53,$Q2195,$R2195)</f>
        <v>1144008</v>
      </c>
      <c r="T2195">
        <f>INDEX('state-winning-votes'!$A$1:$L$53,MATCH($C2195,'state-winning-votes'!$A:$A,0),MATCH($A2195,'state-winning-votes'!$A$2:$L$2,0))</f>
        <v>1144008</v>
      </c>
      <c r="U2195" t="str">
        <f t="shared" si="103"/>
        <v>Gore, Al</v>
      </c>
      <c r="V2195" t="str">
        <f>_xlfn.XLOOKUP(INDEX('state-winning-votes'!$A$1:$L$53,MATCH($C2195,'state-winning-votes'!$A:$A,0),MATCH($A2195,'state-winning-votes'!$A$2:$L$2,0)),$L:$L,$H:$H)</f>
        <v>Gore, Al</v>
      </c>
      <c r="W2195" t="str">
        <f>VLOOKUP(A2195,'national-winners'!$A$2:$B$13,2,0)</f>
        <v>Bush, George W.</v>
      </c>
      <c r="X2195" t="str">
        <f t="shared" si="104"/>
        <v xml:space="preserve"> Al Gore (W)</v>
      </c>
    </row>
    <row r="2196" spans="1:24" x14ac:dyDescent="0.25">
      <c r="A2196">
        <v>2000</v>
      </c>
      <c r="B2196" t="s">
        <v>87</v>
      </c>
      <c r="C2196" t="s">
        <v>88</v>
      </c>
      <c r="D2196">
        <v>24</v>
      </c>
      <c r="E2196">
        <v>52</v>
      </c>
      <c r="F2196">
        <v>52</v>
      </c>
      <c r="G2196" t="s">
        <v>16</v>
      </c>
      <c r="H2196" t="s">
        <v>238</v>
      </c>
      <c r="I2196" t="str">
        <f t="shared" si="102"/>
        <v>Phillips, Howard(L)</v>
      </c>
      <c r="J2196" t="s">
        <v>134</v>
      </c>
      <c r="K2196" t="b">
        <v>0</v>
      </c>
      <c r="L2196">
        <v>918</v>
      </c>
      <c r="M2196">
        <v>2025212</v>
      </c>
      <c r="N2196">
        <v>20171015</v>
      </c>
      <c r="O2196" t="s">
        <v>19</v>
      </c>
      <c r="P2196" t="str">
        <f>IF(VLOOKUP(A2196,'national-winners'!$A$2:$B$13,2,0)=H2196,"W","L")</f>
        <v>L</v>
      </c>
      <c r="Q2196">
        <f>MATCH(C2196,'state-winning-votes'!A:A,0)</f>
        <v>23</v>
      </c>
      <c r="R2196">
        <f>MATCH(A2196,'state-winning-votes'!$A$2:$L$2,0)</f>
        <v>8</v>
      </c>
      <c r="S2196" cm="1">
        <f t="array" ref="S2196">INDEX('state-winning-votes'!$A$1:$L$53,$Q2196,$R2196)</f>
        <v>1144008</v>
      </c>
      <c r="T2196">
        <f>INDEX('state-winning-votes'!$A$1:$L$53,MATCH($C2196,'state-winning-votes'!$A:$A,0),MATCH($A2196,'state-winning-votes'!$A$2:$L$2,0))</f>
        <v>1144008</v>
      </c>
      <c r="U2196" t="str">
        <f t="shared" si="103"/>
        <v>Gore, Al</v>
      </c>
      <c r="V2196" t="str">
        <f>_xlfn.XLOOKUP(INDEX('state-winning-votes'!$A$1:$L$53,MATCH($C2196,'state-winning-votes'!$A:$A,0),MATCH($A2196,'state-winning-votes'!$A$2:$L$2,0)),$L:$L,$H:$H)</f>
        <v>Gore, Al</v>
      </c>
      <c r="W2196" t="str">
        <f>VLOOKUP(A2196,'national-winners'!$A$2:$B$13,2,0)</f>
        <v>Bush, George W.</v>
      </c>
      <c r="X2196" t="str">
        <f t="shared" si="104"/>
        <v xml:space="preserve"> Al Gore (W)</v>
      </c>
    </row>
    <row r="2197" spans="1:24" x14ac:dyDescent="0.25">
      <c r="A2197">
        <v>2000</v>
      </c>
      <c r="B2197" t="s">
        <v>89</v>
      </c>
      <c r="C2197" t="s">
        <v>90</v>
      </c>
      <c r="D2197">
        <v>25</v>
      </c>
      <c r="E2197">
        <v>14</v>
      </c>
      <c r="F2197">
        <v>3</v>
      </c>
      <c r="G2197" t="s">
        <v>16</v>
      </c>
      <c r="H2197" t="s">
        <v>298</v>
      </c>
      <c r="I2197" t="str">
        <f t="shared" si="102"/>
        <v>Gore, Al(L)</v>
      </c>
      <c r="J2197" t="s">
        <v>18</v>
      </c>
      <c r="K2197" t="b">
        <v>0</v>
      </c>
      <c r="L2197">
        <v>1616487</v>
      </c>
      <c r="M2197">
        <v>2733964</v>
      </c>
      <c r="N2197">
        <v>20171015</v>
      </c>
      <c r="O2197" t="s">
        <v>19</v>
      </c>
      <c r="P2197" t="str">
        <f>IF(VLOOKUP(A2197,'national-winners'!$A$2:$B$13,2,0)=H2197,"W","L")</f>
        <v>L</v>
      </c>
      <c r="Q2197">
        <f>MATCH(C2197,'state-winning-votes'!A:A,0)</f>
        <v>22</v>
      </c>
      <c r="R2197">
        <f>MATCH(A2197,'state-winning-votes'!$A$2:$L$2,0)</f>
        <v>8</v>
      </c>
      <c r="S2197" cm="1">
        <f t="array" ref="S2197">INDEX('state-winning-votes'!$A$1:$L$53,$Q2197,$R2197)</f>
        <v>1616487</v>
      </c>
      <c r="T2197">
        <f>INDEX('state-winning-votes'!$A$1:$L$53,MATCH($C2197,'state-winning-votes'!$A:$A,0),MATCH($A2197,'state-winning-votes'!$A$2:$L$2,0))</f>
        <v>1616487</v>
      </c>
      <c r="U2197" t="str">
        <f t="shared" si="103"/>
        <v>Gore, Al</v>
      </c>
      <c r="V2197" t="str">
        <f>_xlfn.XLOOKUP(INDEX('state-winning-votes'!$A$1:$L$53,MATCH($C2197,'state-winning-votes'!$A:$A,0),MATCH($A2197,'state-winning-votes'!$A$2:$L$2,0)),$L:$L,$H:$H)</f>
        <v>Gore, Al</v>
      </c>
      <c r="W2197" t="str">
        <f>VLOOKUP(A2197,'national-winners'!$A$2:$B$13,2,0)</f>
        <v>Bush, George W.</v>
      </c>
      <c r="X2197" t="str">
        <f t="shared" si="104"/>
        <v xml:space="preserve"> Al Gore (W)</v>
      </c>
    </row>
    <row r="2198" spans="1:24" x14ac:dyDescent="0.25">
      <c r="A2198">
        <v>2000</v>
      </c>
      <c r="B2198" t="s">
        <v>89</v>
      </c>
      <c r="C2198" t="s">
        <v>90</v>
      </c>
      <c r="D2198">
        <v>25</v>
      </c>
      <c r="E2198">
        <v>14</v>
      </c>
      <c r="F2198">
        <v>3</v>
      </c>
      <c r="G2198" t="s">
        <v>16</v>
      </c>
      <c r="H2198" t="s">
        <v>297</v>
      </c>
      <c r="I2198" t="str">
        <f t="shared" si="102"/>
        <v>Bush, George W.(W)</v>
      </c>
      <c r="J2198" t="s">
        <v>21</v>
      </c>
      <c r="K2198" t="b">
        <v>0</v>
      </c>
      <c r="L2198">
        <v>878502</v>
      </c>
      <c r="M2198">
        <v>2733964</v>
      </c>
      <c r="N2198">
        <v>20171015</v>
      </c>
      <c r="O2198" t="s">
        <v>19</v>
      </c>
      <c r="P2198" t="str">
        <f>IF(VLOOKUP(A2198,'national-winners'!$A$2:$B$13,2,0)=H2198,"W","L")</f>
        <v>W</v>
      </c>
      <c r="Q2198">
        <f>MATCH(C2198,'state-winning-votes'!A:A,0)</f>
        <v>22</v>
      </c>
      <c r="R2198">
        <f>MATCH(A2198,'state-winning-votes'!$A$2:$L$2,0)</f>
        <v>8</v>
      </c>
      <c r="S2198" cm="1">
        <f t="array" ref="S2198">INDEX('state-winning-votes'!$A$1:$L$53,$Q2198,$R2198)</f>
        <v>1616487</v>
      </c>
      <c r="T2198">
        <f>INDEX('state-winning-votes'!$A$1:$L$53,MATCH($C2198,'state-winning-votes'!$A:$A,0),MATCH($A2198,'state-winning-votes'!$A$2:$L$2,0))</f>
        <v>1616487</v>
      </c>
      <c r="U2198" t="str">
        <f t="shared" si="103"/>
        <v>Gore, Al</v>
      </c>
      <c r="V2198" t="str">
        <f>_xlfn.XLOOKUP(INDEX('state-winning-votes'!$A$1:$L$53,MATCH($C2198,'state-winning-votes'!$A:$A,0),MATCH($A2198,'state-winning-votes'!$A$2:$L$2,0)),$L:$L,$H:$H)</f>
        <v>Gore, Al</v>
      </c>
      <c r="W2198" t="str">
        <f>VLOOKUP(A2198,'national-winners'!$A$2:$B$13,2,0)</f>
        <v>Bush, George W.</v>
      </c>
      <c r="X2198" t="str">
        <f t="shared" si="104"/>
        <v xml:space="preserve"> Al Gore (W)</v>
      </c>
    </row>
    <row r="2199" spans="1:24" x14ac:dyDescent="0.25">
      <c r="A2199">
        <v>2000</v>
      </c>
      <c r="B2199" t="s">
        <v>89</v>
      </c>
      <c r="C2199" t="s">
        <v>90</v>
      </c>
      <c r="D2199">
        <v>25</v>
      </c>
      <c r="E2199">
        <v>14</v>
      </c>
      <c r="F2199">
        <v>3</v>
      </c>
      <c r="G2199" t="s">
        <v>16</v>
      </c>
      <c r="H2199" t="s">
        <v>273</v>
      </c>
      <c r="I2199" t="str">
        <f t="shared" si="102"/>
        <v>Nader, Ralph(L)</v>
      </c>
      <c r="J2199" t="s">
        <v>274</v>
      </c>
      <c r="K2199" t="b">
        <v>0</v>
      </c>
      <c r="L2199">
        <v>173564</v>
      </c>
      <c r="M2199">
        <v>2733964</v>
      </c>
      <c r="N2199">
        <v>20171015</v>
      </c>
      <c r="O2199" t="s">
        <v>19</v>
      </c>
      <c r="P2199" t="str">
        <f>IF(VLOOKUP(A2199,'national-winners'!$A$2:$B$13,2,0)=H2199,"W","L")</f>
        <v>L</v>
      </c>
      <c r="Q2199">
        <f>MATCH(C2199,'state-winning-votes'!A:A,0)</f>
        <v>22</v>
      </c>
      <c r="R2199">
        <f>MATCH(A2199,'state-winning-votes'!$A$2:$L$2,0)</f>
        <v>8</v>
      </c>
      <c r="S2199" cm="1">
        <f t="array" ref="S2199">INDEX('state-winning-votes'!$A$1:$L$53,$Q2199,$R2199)</f>
        <v>1616487</v>
      </c>
      <c r="T2199">
        <f>INDEX('state-winning-votes'!$A$1:$L$53,MATCH($C2199,'state-winning-votes'!$A:$A,0),MATCH($A2199,'state-winning-votes'!$A$2:$L$2,0))</f>
        <v>1616487</v>
      </c>
      <c r="U2199" t="str">
        <f t="shared" si="103"/>
        <v>Gore, Al</v>
      </c>
      <c r="V2199" t="str">
        <f>_xlfn.XLOOKUP(INDEX('state-winning-votes'!$A$1:$L$53,MATCH($C2199,'state-winning-votes'!$A:$A,0),MATCH($A2199,'state-winning-votes'!$A$2:$L$2,0)),$L:$L,$H:$H)</f>
        <v>Gore, Al</v>
      </c>
      <c r="W2199" t="str">
        <f>VLOOKUP(A2199,'national-winners'!$A$2:$B$13,2,0)</f>
        <v>Bush, George W.</v>
      </c>
      <c r="X2199" t="str">
        <f t="shared" si="104"/>
        <v xml:space="preserve"> Al Gore (W)</v>
      </c>
    </row>
    <row r="2200" spans="1:24" x14ac:dyDescent="0.25">
      <c r="A2200">
        <v>2000</v>
      </c>
      <c r="B2200" t="s">
        <v>89</v>
      </c>
      <c r="C2200" t="s">
        <v>90</v>
      </c>
      <c r="D2200">
        <v>25</v>
      </c>
      <c r="E2200">
        <v>14</v>
      </c>
      <c r="F2200">
        <v>3</v>
      </c>
      <c r="G2200" t="s">
        <v>16</v>
      </c>
      <c r="H2200" t="s">
        <v>246</v>
      </c>
      <c r="I2200" t="str">
        <f t="shared" si="102"/>
        <v>Blank Vote/Scattering(L)</v>
      </c>
      <c r="K2200" t="b">
        <v>0</v>
      </c>
      <c r="L2200">
        <v>31022</v>
      </c>
      <c r="M2200">
        <v>2733964</v>
      </c>
      <c r="N2200">
        <v>20171015</v>
      </c>
      <c r="O2200" t="s">
        <v>19</v>
      </c>
      <c r="P2200" t="str">
        <f>IF(VLOOKUP(A2200,'national-winners'!$A$2:$B$13,2,0)=H2200,"W","L")</f>
        <v>L</v>
      </c>
      <c r="Q2200">
        <f>MATCH(C2200,'state-winning-votes'!A:A,0)</f>
        <v>22</v>
      </c>
      <c r="R2200">
        <f>MATCH(A2200,'state-winning-votes'!$A$2:$L$2,0)</f>
        <v>8</v>
      </c>
      <c r="S2200" cm="1">
        <f t="array" ref="S2200">INDEX('state-winning-votes'!$A$1:$L$53,$Q2200,$R2200)</f>
        <v>1616487</v>
      </c>
      <c r="T2200">
        <f>INDEX('state-winning-votes'!$A$1:$L$53,MATCH($C2200,'state-winning-votes'!$A:$A,0),MATCH($A2200,'state-winning-votes'!$A$2:$L$2,0))</f>
        <v>1616487</v>
      </c>
      <c r="U2200" t="str">
        <f t="shared" si="103"/>
        <v>Gore, Al</v>
      </c>
      <c r="V2200" t="str">
        <f>_xlfn.XLOOKUP(INDEX('state-winning-votes'!$A$1:$L$53,MATCH($C2200,'state-winning-votes'!$A:$A,0),MATCH($A2200,'state-winning-votes'!$A$2:$L$2,0)),$L:$L,$H:$H)</f>
        <v>Gore, Al</v>
      </c>
      <c r="W2200" t="str">
        <f>VLOOKUP(A2200,'national-winners'!$A$2:$B$13,2,0)</f>
        <v>Bush, George W.</v>
      </c>
      <c r="X2200" t="str">
        <f t="shared" si="104"/>
        <v xml:space="preserve"> Al Gore (W)</v>
      </c>
    </row>
    <row r="2201" spans="1:24" x14ac:dyDescent="0.25">
      <c r="A2201">
        <v>2000</v>
      </c>
      <c r="B2201" t="s">
        <v>89</v>
      </c>
      <c r="C2201" t="s">
        <v>90</v>
      </c>
      <c r="D2201">
        <v>25</v>
      </c>
      <c r="E2201">
        <v>14</v>
      </c>
      <c r="F2201">
        <v>3</v>
      </c>
      <c r="G2201" t="s">
        <v>16</v>
      </c>
      <c r="H2201" t="s">
        <v>271</v>
      </c>
      <c r="I2201" t="str">
        <f t="shared" si="102"/>
        <v>Browne, Harry(L)</v>
      </c>
      <c r="J2201" t="s">
        <v>29</v>
      </c>
      <c r="K2201" t="b">
        <v>0</v>
      </c>
      <c r="L2201">
        <v>16366</v>
      </c>
      <c r="M2201">
        <v>2733964</v>
      </c>
      <c r="N2201">
        <v>20171015</v>
      </c>
      <c r="O2201" t="s">
        <v>19</v>
      </c>
      <c r="P2201" t="str">
        <f>IF(VLOOKUP(A2201,'national-winners'!$A$2:$B$13,2,0)=H2201,"W","L")</f>
        <v>L</v>
      </c>
      <c r="Q2201">
        <f>MATCH(C2201,'state-winning-votes'!A:A,0)</f>
        <v>22</v>
      </c>
      <c r="R2201">
        <f>MATCH(A2201,'state-winning-votes'!$A$2:$L$2,0)</f>
        <v>8</v>
      </c>
      <c r="S2201" cm="1">
        <f t="array" ref="S2201">INDEX('state-winning-votes'!$A$1:$L$53,$Q2201,$R2201)</f>
        <v>1616487</v>
      </c>
      <c r="T2201">
        <f>INDEX('state-winning-votes'!$A$1:$L$53,MATCH($C2201,'state-winning-votes'!$A:$A,0),MATCH($A2201,'state-winning-votes'!$A$2:$L$2,0))</f>
        <v>1616487</v>
      </c>
      <c r="U2201" t="str">
        <f t="shared" si="103"/>
        <v>Gore, Al</v>
      </c>
      <c r="V2201" t="str">
        <f>_xlfn.XLOOKUP(INDEX('state-winning-votes'!$A$1:$L$53,MATCH($C2201,'state-winning-votes'!$A:$A,0),MATCH($A2201,'state-winning-votes'!$A$2:$L$2,0)),$L:$L,$H:$H)</f>
        <v>Gore, Al</v>
      </c>
      <c r="W2201" t="str">
        <f>VLOOKUP(A2201,'national-winners'!$A$2:$B$13,2,0)</f>
        <v>Bush, George W.</v>
      </c>
      <c r="X2201" t="str">
        <f t="shared" si="104"/>
        <v xml:space="preserve"> Al Gore (W)</v>
      </c>
    </row>
    <row r="2202" spans="1:24" x14ac:dyDescent="0.25">
      <c r="A2202">
        <v>2000</v>
      </c>
      <c r="B2202" t="s">
        <v>89</v>
      </c>
      <c r="C2202" t="s">
        <v>90</v>
      </c>
      <c r="D2202">
        <v>25</v>
      </c>
      <c r="E2202">
        <v>14</v>
      </c>
      <c r="F2202">
        <v>3</v>
      </c>
      <c r="G2202" t="s">
        <v>16</v>
      </c>
      <c r="H2202" t="s">
        <v>299</v>
      </c>
      <c r="I2202" t="str">
        <f t="shared" si="102"/>
        <v>Buchanan, Patrick ""Pat""(L)</v>
      </c>
      <c r="J2202" t="s">
        <v>272</v>
      </c>
      <c r="K2202" t="b">
        <v>0</v>
      </c>
      <c r="L2202">
        <v>11149</v>
      </c>
      <c r="M2202">
        <v>2733964</v>
      </c>
      <c r="N2202">
        <v>20171015</v>
      </c>
      <c r="O2202" t="s">
        <v>19</v>
      </c>
      <c r="P2202" t="str">
        <f>IF(VLOOKUP(A2202,'national-winners'!$A$2:$B$13,2,0)=H2202,"W","L")</f>
        <v>L</v>
      </c>
      <c r="Q2202">
        <f>MATCH(C2202,'state-winning-votes'!A:A,0)</f>
        <v>22</v>
      </c>
      <c r="R2202">
        <f>MATCH(A2202,'state-winning-votes'!$A$2:$L$2,0)</f>
        <v>8</v>
      </c>
      <c r="S2202" cm="1">
        <f t="array" ref="S2202">INDEX('state-winning-votes'!$A$1:$L$53,$Q2202,$R2202)</f>
        <v>1616487</v>
      </c>
      <c r="T2202">
        <f>INDEX('state-winning-votes'!$A$1:$L$53,MATCH($C2202,'state-winning-votes'!$A:$A,0),MATCH($A2202,'state-winning-votes'!$A$2:$L$2,0))</f>
        <v>1616487</v>
      </c>
      <c r="U2202" t="str">
        <f t="shared" si="103"/>
        <v>Gore, Al</v>
      </c>
      <c r="V2202" t="str">
        <f>_xlfn.XLOOKUP(INDEX('state-winning-votes'!$A$1:$L$53,MATCH($C2202,'state-winning-votes'!$A:$A,0),MATCH($A2202,'state-winning-votes'!$A$2:$L$2,0)),$L:$L,$H:$H)</f>
        <v>Gore, Al</v>
      </c>
      <c r="W2202" t="str">
        <f>VLOOKUP(A2202,'national-winners'!$A$2:$B$13,2,0)</f>
        <v>Bush, George W.</v>
      </c>
      <c r="X2202" t="str">
        <f t="shared" si="104"/>
        <v xml:space="preserve"> Al Gore (W)</v>
      </c>
    </row>
    <row r="2203" spans="1:24" x14ac:dyDescent="0.25">
      <c r="A2203">
        <v>2000</v>
      </c>
      <c r="B2203" t="s">
        <v>89</v>
      </c>
      <c r="C2203" t="s">
        <v>90</v>
      </c>
      <c r="D2203">
        <v>25</v>
      </c>
      <c r="E2203">
        <v>14</v>
      </c>
      <c r="F2203">
        <v>3</v>
      </c>
      <c r="G2203" t="s">
        <v>16</v>
      </c>
      <c r="H2203" t="s">
        <v>59</v>
      </c>
      <c r="I2203" t="str">
        <f t="shared" si="102"/>
        <v>Other(L)</v>
      </c>
      <c r="K2203" t="b">
        <v>0</v>
      </c>
      <c r="L2203">
        <v>3990</v>
      </c>
      <c r="M2203">
        <v>2733964</v>
      </c>
      <c r="N2203">
        <v>20171015</v>
      </c>
      <c r="O2203" t="s">
        <v>19</v>
      </c>
      <c r="P2203" t="str">
        <f>IF(VLOOKUP(A2203,'national-winners'!$A$2:$B$13,2,0)=H2203,"W","L")</f>
        <v>L</v>
      </c>
      <c r="Q2203">
        <f>MATCH(C2203,'state-winning-votes'!A:A,0)</f>
        <v>22</v>
      </c>
      <c r="R2203">
        <f>MATCH(A2203,'state-winning-votes'!$A$2:$L$2,0)</f>
        <v>8</v>
      </c>
      <c r="S2203" cm="1">
        <f t="array" ref="S2203">INDEX('state-winning-votes'!$A$1:$L$53,$Q2203,$R2203)</f>
        <v>1616487</v>
      </c>
      <c r="T2203">
        <f>INDEX('state-winning-votes'!$A$1:$L$53,MATCH($C2203,'state-winning-votes'!$A:$A,0),MATCH($A2203,'state-winning-votes'!$A$2:$L$2,0))</f>
        <v>1616487</v>
      </c>
      <c r="U2203" t="str">
        <f t="shared" si="103"/>
        <v>Gore, Al</v>
      </c>
      <c r="V2203" t="str">
        <f>_xlfn.XLOOKUP(INDEX('state-winning-votes'!$A$1:$L$53,MATCH($C2203,'state-winning-votes'!$A:$A,0),MATCH($A2203,'state-winning-votes'!$A$2:$L$2,0)),$L:$L,$H:$H)</f>
        <v>Gore, Al</v>
      </c>
      <c r="W2203" t="str">
        <f>VLOOKUP(A2203,'national-winners'!$A$2:$B$13,2,0)</f>
        <v>Bush, George W.</v>
      </c>
      <c r="X2203" t="str">
        <f t="shared" si="104"/>
        <v xml:space="preserve"> Al Gore (W)</v>
      </c>
    </row>
    <row r="2204" spans="1:24" x14ac:dyDescent="0.25">
      <c r="A2204">
        <v>2000</v>
      </c>
      <c r="B2204" t="s">
        <v>89</v>
      </c>
      <c r="C2204" t="s">
        <v>90</v>
      </c>
      <c r="D2204">
        <v>25</v>
      </c>
      <c r="E2204">
        <v>14</v>
      </c>
      <c r="F2204">
        <v>3</v>
      </c>
      <c r="G2204" t="s">
        <v>16</v>
      </c>
      <c r="H2204" t="s">
        <v>236</v>
      </c>
      <c r="I2204" t="str">
        <f t="shared" si="102"/>
        <v>Hagelin, John(L)</v>
      </c>
      <c r="J2204" t="s">
        <v>301</v>
      </c>
      <c r="K2204" t="b">
        <v>0</v>
      </c>
      <c r="L2204">
        <v>2884</v>
      </c>
      <c r="M2204">
        <v>2733964</v>
      </c>
      <c r="N2204">
        <v>20171015</v>
      </c>
      <c r="O2204" t="s">
        <v>19</v>
      </c>
      <c r="P2204" t="str">
        <f>IF(VLOOKUP(A2204,'national-winners'!$A$2:$B$13,2,0)=H2204,"W","L")</f>
        <v>L</v>
      </c>
      <c r="Q2204">
        <f>MATCH(C2204,'state-winning-votes'!A:A,0)</f>
        <v>22</v>
      </c>
      <c r="R2204">
        <f>MATCH(A2204,'state-winning-votes'!$A$2:$L$2,0)</f>
        <v>8</v>
      </c>
      <c r="S2204" cm="1">
        <f t="array" ref="S2204">INDEX('state-winning-votes'!$A$1:$L$53,$Q2204,$R2204)</f>
        <v>1616487</v>
      </c>
      <c r="T2204">
        <f>INDEX('state-winning-votes'!$A$1:$L$53,MATCH($C2204,'state-winning-votes'!$A:$A,0),MATCH($A2204,'state-winning-votes'!$A$2:$L$2,0))</f>
        <v>1616487</v>
      </c>
      <c r="U2204" t="str">
        <f t="shared" si="103"/>
        <v>Gore, Al</v>
      </c>
      <c r="V2204" t="str">
        <f>_xlfn.XLOOKUP(INDEX('state-winning-votes'!$A$1:$L$53,MATCH($C2204,'state-winning-votes'!$A:$A,0),MATCH($A2204,'state-winning-votes'!$A$2:$L$2,0)),$L:$L,$H:$H)</f>
        <v>Gore, Al</v>
      </c>
      <c r="W2204" t="str">
        <f>VLOOKUP(A2204,'national-winners'!$A$2:$B$13,2,0)</f>
        <v>Bush, George W.</v>
      </c>
      <c r="X2204" t="str">
        <f t="shared" si="104"/>
        <v xml:space="preserve"> Al Gore (W)</v>
      </c>
    </row>
    <row r="2205" spans="1:24" x14ac:dyDescent="0.25">
      <c r="A2205">
        <v>2000</v>
      </c>
      <c r="B2205" t="s">
        <v>91</v>
      </c>
      <c r="C2205" t="s">
        <v>92</v>
      </c>
      <c r="D2205">
        <v>26</v>
      </c>
      <c r="E2205">
        <v>34</v>
      </c>
      <c r="F2205">
        <v>23</v>
      </c>
      <c r="G2205" t="s">
        <v>16</v>
      </c>
      <c r="H2205" t="s">
        <v>298</v>
      </c>
      <c r="I2205" t="str">
        <f t="shared" si="102"/>
        <v>Gore, Al(L)</v>
      </c>
      <c r="J2205" t="s">
        <v>18</v>
      </c>
      <c r="K2205" t="b">
        <v>0</v>
      </c>
      <c r="L2205">
        <v>2170418</v>
      </c>
      <c r="M2205">
        <v>4232501</v>
      </c>
      <c r="N2205">
        <v>20171015</v>
      </c>
      <c r="O2205" t="s">
        <v>19</v>
      </c>
      <c r="P2205" t="str">
        <f>IF(VLOOKUP(A2205,'national-winners'!$A$2:$B$13,2,0)=H2205,"W","L")</f>
        <v>L</v>
      </c>
      <c r="Q2205">
        <f>MATCH(C2205,'state-winning-votes'!A:A,0)</f>
        <v>25</v>
      </c>
      <c r="R2205">
        <f>MATCH(A2205,'state-winning-votes'!$A$2:$L$2,0)</f>
        <v>8</v>
      </c>
      <c r="S2205" cm="1">
        <f t="array" ref="S2205">INDEX('state-winning-votes'!$A$1:$L$53,$Q2205,$R2205)</f>
        <v>2170418</v>
      </c>
      <c r="T2205">
        <f>INDEX('state-winning-votes'!$A$1:$L$53,MATCH($C2205,'state-winning-votes'!$A:$A,0),MATCH($A2205,'state-winning-votes'!$A$2:$L$2,0))</f>
        <v>2170418</v>
      </c>
      <c r="U2205" t="str">
        <f t="shared" si="103"/>
        <v>Gore, Al</v>
      </c>
      <c r="V2205" t="str">
        <f>_xlfn.XLOOKUP(INDEX('state-winning-votes'!$A$1:$L$53,MATCH($C2205,'state-winning-votes'!$A:$A,0),MATCH($A2205,'state-winning-votes'!$A$2:$L$2,0)),$L:$L,$H:$H)</f>
        <v>Gore, Al</v>
      </c>
      <c r="W2205" t="str">
        <f>VLOOKUP(A2205,'national-winners'!$A$2:$B$13,2,0)</f>
        <v>Bush, George W.</v>
      </c>
      <c r="X2205" t="str">
        <f t="shared" si="104"/>
        <v xml:space="preserve"> Al Gore (W)</v>
      </c>
    </row>
    <row r="2206" spans="1:24" x14ac:dyDescent="0.25">
      <c r="A2206">
        <v>2000</v>
      </c>
      <c r="B2206" t="s">
        <v>91</v>
      </c>
      <c r="C2206" t="s">
        <v>92</v>
      </c>
      <c r="D2206">
        <v>26</v>
      </c>
      <c r="E2206">
        <v>34</v>
      </c>
      <c r="F2206">
        <v>23</v>
      </c>
      <c r="G2206" t="s">
        <v>16</v>
      </c>
      <c r="H2206" t="s">
        <v>297</v>
      </c>
      <c r="I2206" t="str">
        <f t="shared" si="102"/>
        <v>Bush, George W.(W)</v>
      </c>
      <c r="J2206" t="s">
        <v>21</v>
      </c>
      <c r="K2206" t="b">
        <v>0</v>
      </c>
      <c r="L2206">
        <v>1953139</v>
      </c>
      <c r="M2206">
        <v>4232501</v>
      </c>
      <c r="N2206">
        <v>20171015</v>
      </c>
      <c r="O2206" t="s">
        <v>19</v>
      </c>
      <c r="P2206" t="str">
        <f>IF(VLOOKUP(A2206,'national-winners'!$A$2:$B$13,2,0)=H2206,"W","L")</f>
        <v>W</v>
      </c>
      <c r="Q2206">
        <f>MATCH(C2206,'state-winning-votes'!A:A,0)</f>
        <v>25</v>
      </c>
      <c r="R2206">
        <f>MATCH(A2206,'state-winning-votes'!$A$2:$L$2,0)</f>
        <v>8</v>
      </c>
      <c r="S2206" cm="1">
        <f t="array" ref="S2206">INDEX('state-winning-votes'!$A$1:$L$53,$Q2206,$R2206)</f>
        <v>2170418</v>
      </c>
      <c r="T2206">
        <f>INDEX('state-winning-votes'!$A$1:$L$53,MATCH($C2206,'state-winning-votes'!$A:$A,0),MATCH($A2206,'state-winning-votes'!$A$2:$L$2,0))</f>
        <v>2170418</v>
      </c>
      <c r="U2206" t="str">
        <f t="shared" si="103"/>
        <v>Gore, Al</v>
      </c>
      <c r="V2206" t="str">
        <f>_xlfn.XLOOKUP(INDEX('state-winning-votes'!$A$1:$L$53,MATCH($C2206,'state-winning-votes'!$A:$A,0),MATCH($A2206,'state-winning-votes'!$A$2:$L$2,0)),$L:$L,$H:$H)</f>
        <v>Gore, Al</v>
      </c>
      <c r="W2206" t="str">
        <f>VLOOKUP(A2206,'national-winners'!$A$2:$B$13,2,0)</f>
        <v>Bush, George W.</v>
      </c>
      <c r="X2206" t="str">
        <f t="shared" si="104"/>
        <v xml:space="preserve"> Al Gore (W)</v>
      </c>
    </row>
    <row r="2207" spans="1:24" x14ac:dyDescent="0.25">
      <c r="A2207">
        <v>2000</v>
      </c>
      <c r="B2207" t="s">
        <v>91</v>
      </c>
      <c r="C2207" t="s">
        <v>92</v>
      </c>
      <c r="D2207">
        <v>26</v>
      </c>
      <c r="E2207">
        <v>34</v>
      </c>
      <c r="F2207">
        <v>23</v>
      </c>
      <c r="G2207" t="s">
        <v>16</v>
      </c>
      <c r="H2207" t="s">
        <v>273</v>
      </c>
      <c r="I2207" t="str">
        <f t="shared" si="102"/>
        <v>Nader, Ralph(L)</v>
      </c>
      <c r="J2207" t="s">
        <v>274</v>
      </c>
      <c r="K2207" t="b">
        <v>0</v>
      </c>
      <c r="L2207">
        <v>84165</v>
      </c>
      <c r="M2207">
        <v>4232501</v>
      </c>
      <c r="N2207">
        <v>20171015</v>
      </c>
      <c r="O2207" t="s">
        <v>19</v>
      </c>
      <c r="P2207" t="str">
        <f>IF(VLOOKUP(A2207,'national-winners'!$A$2:$B$13,2,0)=H2207,"W","L")</f>
        <v>L</v>
      </c>
      <c r="Q2207">
        <f>MATCH(C2207,'state-winning-votes'!A:A,0)</f>
        <v>25</v>
      </c>
      <c r="R2207">
        <f>MATCH(A2207,'state-winning-votes'!$A$2:$L$2,0)</f>
        <v>8</v>
      </c>
      <c r="S2207" cm="1">
        <f t="array" ref="S2207">INDEX('state-winning-votes'!$A$1:$L$53,$Q2207,$R2207)</f>
        <v>2170418</v>
      </c>
      <c r="T2207">
        <f>INDEX('state-winning-votes'!$A$1:$L$53,MATCH($C2207,'state-winning-votes'!$A:$A,0),MATCH($A2207,'state-winning-votes'!$A$2:$L$2,0))</f>
        <v>2170418</v>
      </c>
      <c r="U2207" t="str">
        <f t="shared" si="103"/>
        <v>Gore, Al</v>
      </c>
      <c r="V2207" t="str">
        <f>_xlfn.XLOOKUP(INDEX('state-winning-votes'!$A$1:$L$53,MATCH($C2207,'state-winning-votes'!$A:$A,0),MATCH($A2207,'state-winning-votes'!$A$2:$L$2,0)),$L:$L,$H:$H)</f>
        <v>Gore, Al</v>
      </c>
      <c r="W2207" t="str">
        <f>VLOOKUP(A2207,'national-winners'!$A$2:$B$13,2,0)</f>
        <v>Bush, George W.</v>
      </c>
      <c r="X2207" t="str">
        <f t="shared" si="104"/>
        <v xml:space="preserve"> Al Gore (W)</v>
      </c>
    </row>
    <row r="2208" spans="1:24" x14ac:dyDescent="0.25">
      <c r="A2208">
        <v>2000</v>
      </c>
      <c r="B2208" t="s">
        <v>91</v>
      </c>
      <c r="C2208" t="s">
        <v>92</v>
      </c>
      <c r="D2208">
        <v>26</v>
      </c>
      <c r="E2208">
        <v>34</v>
      </c>
      <c r="F2208">
        <v>23</v>
      </c>
      <c r="G2208" t="s">
        <v>16</v>
      </c>
      <c r="H2208" t="s">
        <v>271</v>
      </c>
      <c r="I2208" t="str">
        <f t="shared" si="102"/>
        <v>Browne, Harry(L)</v>
      </c>
      <c r="J2208" t="s">
        <v>29</v>
      </c>
      <c r="K2208" t="b">
        <v>0</v>
      </c>
      <c r="L2208">
        <v>16711</v>
      </c>
      <c r="M2208">
        <v>4232501</v>
      </c>
      <c r="N2208">
        <v>20171015</v>
      </c>
      <c r="O2208" t="s">
        <v>19</v>
      </c>
      <c r="P2208" t="str">
        <f>IF(VLOOKUP(A2208,'national-winners'!$A$2:$B$13,2,0)=H2208,"W","L")</f>
        <v>L</v>
      </c>
      <c r="Q2208">
        <f>MATCH(C2208,'state-winning-votes'!A:A,0)</f>
        <v>25</v>
      </c>
      <c r="R2208">
        <f>MATCH(A2208,'state-winning-votes'!$A$2:$L$2,0)</f>
        <v>8</v>
      </c>
      <c r="S2208" cm="1">
        <f t="array" ref="S2208">INDEX('state-winning-votes'!$A$1:$L$53,$Q2208,$R2208)</f>
        <v>2170418</v>
      </c>
      <c r="T2208">
        <f>INDEX('state-winning-votes'!$A$1:$L$53,MATCH($C2208,'state-winning-votes'!$A:$A,0),MATCH($A2208,'state-winning-votes'!$A$2:$L$2,0))</f>
        <v>2170418</v>
      </c>
      <c r="U2208" t="str">
        <f t="shared" si="103"/>
        <v>Gore, Al</v>
      </c>
      <c r="V2208" t="str">
        <f>_xlfn.XLOOKUP(INDEX('state-winning-votes'!$A$1:$L$53,MATCH($C2208,'state-winning-votes'!$A:$A,0),MATCH($A2208,'state-winning-votes'!$A$2:$L$2,0)),$L:$L,$H:$H)</f>
        <v>Gore, Al</v>
      </c>
      <c r="W2208" t="str">
        <f>VLOOKUP(A2208,'national-winners'!$A$2:$B$13,2,0)</f>
        <v>Bush, George W.</v>
      </c>
      <c r="X2208" t="str">
        <f t="shared" si="104"/>
        <v xml:space="preserve"> Al Gore (W)</v>
      </c>
    </row>
    <row r="2209" spans="1:24" x14ac:dyDescent="0.25">
      <c r="A2209">
        <v>2000</v>
      </c>
      <c r="B2209" t="s">
        <v>91</v>
      </c>
      <c r="C2209" t="s">
        <v>92</v>
      </c>
      <c r="D2209">
        <v>26</v>
      </c>
      <c r="E2209">
        <v>34</v>
      </c>
      <c r="F2209">
        <v>23</v>
      </c>
      <c r="G2209" t="s">
        <v>16</v>
      </c>
      <c r="H2209" t="s">
        <v>238</v>
      </c>
      <c r="I2209" t="str">
        <f t="shared" si="102"/>
        <v>Phillips, Howard(L)</v>
      </c>
      <c r="J2209" t="s">
        <v>275</v>
      </c>
      <c r="K2209" t="b">
        <v>0</v>
      </c>
      <c r="L2209">
        <v>3791</v>
      </c>
      <c r="M2209">
        <v>4232501</v>
      </c>
      <c r="N2209">
        <v>20171015</v>
      </c>
      <c r="O2209" t="s">
        <v>19</v>
      </c>
      <c r="P2209" t="str">
        <f>IF(VLOOKUP(A2209,'national-winners'!$A$2:$B$13,2,0)=H2209,"W","L")</f>
        <v>L</v>
      </c>
      <c r="Q2209">
        <f>MATCH(C2209,'state-winning-votes'!A:A,0)</f>
        <v>25</v>
      </c>
      <c r="R2209">
        <f>MATCH(A2209,'state-winning-votes'!$A$2:$L$2,0)</f>
        <v>8</v>
      </c>
      <c r="S2209" cm="1">
        <f t="array" ref="S2209">INDEX('state-winning-votes'!$A$1:$L$53,$Q2209,$R2209)</f>
        <v>2170418</v>
      </c>
      <c r="T2209">
        <f>INDEX('state-winning-votes'!$A$1:$L$53,MATCH($C2209,'state-winning-votes'!$A:$A,0),MATCH($A2209,'state-winning-votes'!$A$2:$L$2,0))</f>
        <v>2170418</v>
      </c>
      <c r="U2209" t="str">
        <f t="shared" si="103"/>
        <v>Gore, Al</v>
      </c>
      <c r="V2209" t="str">
        <f>_xlfn.XLOOKUP(INDEX('state-winning-votes'!$A$1:$L$53,MATCH($C2209,'state-winning-votes'!$A:$A,0),MATCH($A2209,'state-winning-votes'!$A$2:$L$2,0)),$L:$L,$H:$H)</f>
        <v>Gore, Al</v>
      </c>
      <c r="W2209" t="str">
        <f>VLOOKUP(A2209,'national-winners'!$A$2:$B$13,2,0)</f>
        <v>Bush, George W.</v>
      </c>
      <c r="X2209" t="str">
        <f t="shared" si="104"/>
        <v xml:space="preserve"> Al Gore (W)</v>
      </c>
    </row>
    <row r="2210" spans="1:24" x14ac:dyDescent="0.25">
      <c r="A2210">
        <v>2000</v>
      </c>
      <c r="B2210" t="s">
        <v>91</v>
      </c>
      <c r="C2210" t="s">
        <v>92</v>
      </c>
      <c r="D2210">
        <v>26</v>
      </c>
      <c r="E2210">
        <v>34</v>
      </c>
      <c r="F2210">
        <v>23</v>
      </c>
      <c r="G2210" t="s">
        <v>16</v>
      </c>
      <c r="H2210" t="s">
        <v>236</v>
      </c>
      <c r="I2210" t="str">
        <f t="shared" si="102"/>
        <v>Hagelin, John(L)</v>
      </c>
      <c r="J2210" t="s">
        <v>237</v>
      </c>
      <c r="K2210" t="b">
        <v>0</v>
      </c>
      <c r="L2210">
        <v>2426</v>
      </c>
      <c r="M2210">
        <v>4232501</v>
      </c>
      <c r="N2210">
        <v>20171015</v>
      </c>
      <c r="O2210" t="s">
        <v>19</v>
      </c>
      <c r="P2210" t="str">
        <f>IF(VLOOKUP(A2210,'national-winners'!$A$2:$B$13,2,0)=H2210,"W","L")</f>
        <v>L</v>
      </c>
      <c r="Q2210">
        <f>MATCH(C2210,'state-winning-votes'!A:A,0)</f>
        <v>25</v>
      </c>
      <c r="R2210">
        <f>MATCH(A2210,'state-winning-votes'!$A$2:$L$2,0)</f>
        <v>8</v>
      </c>
      <c r="S2210" cm="1">
        <f t="array" ref="S2210">INDEX('state-winning-votes'!$A$1:$L$53,$Q2210,$R2210)</f>
        <v>2170418</v>
      </c>
      <c r="T2210">
        <f>INDEX('state-winning-votes'!$A$1:$L$53,MATCH($C2210,'state-winning-votes'!$A:$A,0),MATCH($A2210,'state-winning-votes'!$A$2:$L$2,0))</f>
        <v>2170418</v>
      </c>
      <c r="U2210" t="str">
        <f t="shared" si="103"/>
        <v>Gore, Al</v>
      </c>
      <c r="V2210" t="str">
        <f>_xlfn.XLOOKUP(INDEX('state-winning-votes'!$A$1:$L$53,MATCH($C2210,'state-winning-votes'!$A:$A,0),MATCH($A2210,'state-winning-votes'!$A$2:$L$2,0)),$L:$L,$H:$H)</f>
        <v>Gore, Al</v>
      </c>
      <c r="W2210" t="str">
        <f>VLOOKUP(A2210,'national-winners'!$A$2:$B$13,2,0)</f>
        <v>Bush, George W.</v>
      </c>
      <c r="X2210" t="str">
        <f t="shared" si="104"/>
        <v xml:space="preserve"> Al Gore (W)</v>
      </c>
    </row>
    <row r="2211" spans="1:24" x14ac:dyDescent="0.25">
      <c r="A2211">
        <v>2000</v>
      </c>
      <c r="B2211" t="s">
        <v>91</v>
      </c>
      <c r="C2211" t="s">
        <v>92</v>
      </c>
      <c r="D2211">
        <v>26</v>
      </c>
      <c r="E2211">
        <v>34</v>
      </c>
      <c r="F2211">
        <v>23</v>
      </c>
      <c r="G2211" t="s">
        <v>16</v>
      </c>
      <c r="I2211" t="str">
        <f t="shared" si="102"/>
        <v>(L)</v>
      </c>
      <c r="K2211" t="b">
        <v>1</v>
      </c>
      <c r="L2211">
        <v>1851</v>
      </c>
      <c r="M2211">
        <v>4232501</v>
      </c>
      <c r="N2211">
        <v>20171015</v>
      </c>
      <c r="O2211" t="s">
        <v>19</v>
      </c>
      <c r="P2211" t="str">
        <f>IF(VLOOKUP(A2211,'national-winners'!$A$2:$B$13,2,0)=H2211,"W","L")</f>
        <v>L</v>
      </c>
      <c r="Q2211">
        <f>MATCH(C2211,'state-winning-votes'!A:A,0)</f>
        <v>25</v>
      </c>
      <c r="R2211">
        <f>MATCH(A2211,'state-winning-votes'!$A$2:$L$2,0)</f>
        <v>8</v>
      </c>
      <c r="S2211" cm="1">
        <f t="array" ref="S2211">INDEX('state-winning-votes'!$A$1:$L$53,$Q2211,$R2211)</f>
        <v>2170418</v>
      </c>
      <c r="T2211">
        <f>INDEX('state-winning-votes'!$A$1:$L$53,MATCH($C2211,'state-winning-votes'!$A:$A,0),MATCH($A2211,'state-winning-votes'!$A$2:$L$2,0))</f>
        <v>2170418</v>
      </c>
      <c r="U2211" t="str">
        <f t="shared" si="103"/>
        <v>Gore, Al</v>
      </c>
      <c r="V2211" t="str">
        <f>_xlfn.XLOOKUP(INDEX('state-winning-votes'!$A$1:$L$53,MATCH($C2211,'state-winning-votes'!$A:$A,0),MATCH($A2211,'state-winning-votes'!$A$2:$L$2,0)),$L:$L,$H:$H)</f>
        <v>Gore, Al</v>
      </c>
      <c r="W2211" t="str">
        <f>VLOOKUP(A2211,'national-winners'!$A$2:$B$13,2,0)</f>
        <v>Bush, George W.</v>
      </c>
      <c r="X2211" t="str">
        <f t="shared" si="104"/>
        <v xml:space="preserve"> Al Gore (W)</v>
      </c>
    </row>
    <row r="2212" spans="1:24" x14ac:dyDescent="0.25">
      <c r="A2212">
        <v>2000</v>
      </c>
      <c r="B2212" t="s">
        <v>94</v>
      </c>
      <c r="C2212" t="s">
        <v>95</v>
      </c>
      <c r="D2212">
        <v>27</v>
      </c>
      <c r="E2212">
        <v>41</v>
      </c>
      <c r="F2212">
        <v>33</v>
      </c>
      <c r="G2212" t="s">
        <v>16</v>
      </c>
      <c r="H2212" t="s">
        <v>298</v>
      </c>
      <c r="I2212" t="str">
        <f t="shared" si="102"/>
        <v>Gore, Al(L)</v>
      </c>
      <c r="J2212" t="s">
        <v>302</v>
      </c>
      <c r="K2212" t="b">
        <v>0</v>
      </c>
      <c r="L2212">
        <v>1168266</v>
      </c>
      <c r="M2212">
        <v>2438685</v>
      </c>
      <c r="N2212">
        <v>20171015</v>
      </c>
      <c r="O2212" t="s">
        <v>19</v>
      </c>
      <c r="P2212" t="str">
        <f>IF(VLOOKUP(A2212,'national-winners'!$A$2:$B$13,2,0)=H2212,"W","L")</f>
        <v>L</v>
      </c>
      <c r="Q2212">
        <f>MATCH(C2212,'state-winning-votes'!A:A,0)</f>
        <v>26</v>
      </c>
      <c r="R2212">
        <f>MATCH(A2212,'state-winning-votes'!$A$2:$L$2,0)</f>
        <v>8</v>
      </c>
      <c r="S2212" cm="1">
        <f t="array" ref="S2212">INDEX('state-winning-votes'!$A$1:$L$53,$Q2212,$R2212)</f>
        <v>1168266</v>
      </c>
      <c r="T2212">
        <f>INDEX('state-winning-votes'!$A$1:$L$53,MATCH($C2212,'state-winning-votes'!$A:$A,0),MATCH($A2212,'state-winning-votes'!$A$2:$L$2,0))</f>
        <v>1168266</v>
      </c>
      <c r="U2212" t="str">
        <f t="shared" si="103"/>
        <v>Gore, Al</v>
      </c>
      <c r="V2212" t="str">
        <f>_xlfn.XLOOKUP(INDEX('state-winning-votes'!$A$1:$L$53,MATCH($C2212,'state-winning-votes'!$A:$A,0),MATCH($A2212,'state-winning-votes'!$A$2:$L$2,0)),$L:$L,$H:$H)</f>
        <v>Gore, Al</v>
      </c>
      <c r="W2212" t="str">
        <f>VLOOKUP(A2212,'national-winners'!$A$2:$B$13,2,0)</f>
        <v>Bush, George W.</v>
      </c>
      <c r="X2212" t="str">
        <f t="shared" si="104"/>
        <v xml:space="preserve"> Al Gore (W)</v>
      </c>
    </row>
    <row r="2213" spans="1:24" x14ac:dyDescent="0.25">
      <c r="A2213">
        <v>2000</v>
      </c>
      <c r="B2213" t="s">
        <v>94</v>
      </c>
      <c r="C2213" t="s">
        <v>95</v>
      </c>
      <c r="D2213">
        <v>27</v>
      </c>
      <c r="E2213">
        <v>41</v>
      </c>
      <c r="F2213">
        <v>33</v>
      </c>
      <c r="G2213" t="s">
        <v>16</v>
      </c>
      <c r="H2213" t="s">
        <v>297</v>
      </c>
      <c r="I2213" t="str">
        <f t="shared" si="102"/>
        <v>Bush, George W.(W)</v>
      </c>
      <c r="J2213" t="s">
        <v>21</v>
      </c>
      <c r="K2213" t="b">
        <v>0</v>
      </c>
      <c r="L2213">
        <v>1109659</v>
      </c>
      <c r="M2213">
        <v>2438685</v>
      </c>
      <c r="N2213">
        <v>20171015</v>
      </c>
      <c r="O2213" t="s">
        <v>19</v>
      </c>
      <c r="P2213" t="str">
        <f>IF(VLOOKUP(A2213,'national-winners'!$A$2:$B$13,2,0)=H2213,"W","L")</f>
        <v>W</v>
      </c>
      <c r="Q2213">
        <f>MATCH(C2213,'state-winning-votes'!A:A,0)</f>
        <v>26</v>
      </c>
      <c r="R2213">
        <f>MATCH(A2213,'state-winning-votes'!$A$2:$L$2,0)</f>
        <v>8</v>
      </c>
      <c r="S2213" cm="1">
        <f t="array" ref="S2213">INDEX('state-winning-votes'!$A$1:$L$53,$Q2213,$R2213)</f>
        <v>1168266</v>
      </c>
      <c r="T2213">
        <f>INDEX('state-winning-votes'!$A$1:$L$53,MATCH($C2213,'state-winning-votes'!$A:$A,0),MATCH($A2213,'state-winning-votes'!$A$2:$L$2,0))</f>
        <v>1168266</v>
      </c>
      <c r="U2213" t="str">
        <f t="shared" si="103"/>
        <v>Gore, Al</v>
      </c>
      <c r="V2213" t="str">
        <f>_xlfn.XLOOKUP(INDEX('state-winning-votes'!$A$1:$L$53,MATCH($C2213,'state-winning-votes'!$A:$A,0),MATCH($A2213,'state-winning-votes'!$A$2:$L$2,0)),$L:$L,$H:$H)</f>
        <v>Gore, Al</v>
      </c>
      <c r="W2213" t="str">
        <f>VLOOKUP(A2213,'national-winners'!$A$2:$B$13,2,0)</f>
        <v>Bush, George W.</v>
      </c>
      <c r="X2213" t="str">
        <f t="shared" si="104"/>
        <v xml:space="preserve"> Al Gore (W)</v>
      </c>
    </row>
    <row r="2214" spans="1:24" x14ac:dyDescent="0.25">
      <c r="A2214">
        <v>2000</v>
      </c>
      <c r="B2214" t="s">
        <v>94</v>
      </c>
      <c r="C2214" t="s">
        <v>95</v>
      </c>
      <c r="D2214">
        <v>27</v>
      </c>
      <c r="E2214">
        <v>41</v>
      </c>
      <c r="F2214">
        <v>33</v>
      </c>
      <c r="G2214" t="s">
        <v>16</v>
      </c>
      <c r="H2214" t="s">
        <v>273</v>
      </c>
      <c r="I2214" t="str">
        <f t="shared" si="102"/>
        <v>Nader, Ralph(L)</v>
      </c>
      <c r="J2214" t="s">
        <v>274</v>
      </c>
      <c r="K2214" t="b">
        <v>0</v>
      </c>
      <c r="L2214">
        <v>126696</v>
      </c>
      <c r="M2214">
        <v>2438685</v>
      </c>
      <c r="N2214">
        <v>20171015</v>
      </c>
      <c r="O2214" t="s">
        <v>19</v>
      </c>
      <c r="P2214" t="str">
        <f>IF(VLOOKUP(A2214,'national-winners'!$A$2:$B$13,2,0)=H2214,"W","L")</f>
        <v>L</v>
      </c>
      <c r="Q2214">
        <f>MATCH(C2214,'state-winning-votes'!A:A,0)</f>
        <v>26</v>
      </c>
      <c r="R2214">
        <f>MATCH(A2214,'state-winning-votes'!$A$2:$L$2,0)</f>
        <v>8</v>
      </c>
      <c r="S2214" cm="1">
        <f t="array" ref="S2214">INDEX('state-winning-votes'!$A$1:$L$53,$Q2214,$R2214)</f>
        <v>1168266</v>
      </c>
      <c r="T2214">
        <f>INDEX('state-winning-votes'!$A$1:$L$53,MATCH($C2214,'state-winning-votes'!$A:$A,0),MATCH($A2214,'state-winning-votes'!$A$2:$L$2,0))</f>
        <v>1168266</v>
      </c>
      <c r="U2214" t="str">
        <f t="shared" si="103"/>
        <v>Gore, Al</v>
      </c>
      <c r="V2214" t="str">
        <f>_xlfn.XLOOKUP(INDEX('state-winning-votes'!$A$1:$L$53,MATCH($C2214,'state-winning-votes'!$A:$A,0),MATCH($A2214,'state-winning-votes'!$A$2:$L$2,0)),$L:$L,$H:$H)</f>
        <v>Gore, Al</v>
      </c>
      <c r="W2214" t="str">
        <f>VLOOKUP(A2214,'national-winners'!$A$2:$B$13,2,0)</f>
        <v>Bush, George W.</v>
      </c>
      <c r="X2214" t="str">
        <f t="shared" si="104"/>
        <v xml:space="preserve"> Al Gore (W)</v>
      </c>
    </row>
    <row r="2215" spans="1:24" x14ac:dyDescent="0.25">
      <c r="A2215">
        <v>2000</v>
      </c>
      <c r="B2215" t="s">
        <v>94</v>
      </c>
      <c r="C2215" t="s">
        <v>95</v>
      </c>
      <c r="D2215">
        <v>27</v>
      </c>
      <c r="E2215">
        <v>41</v>
      </c>
      <c r="F2215">
        <v>33</v>
      </c>
      <c r="G2215" t="s">
        <v>16</v>
      </c>
      <c r="H2215" t="s">
        <v>299</v>
      </c>
      <c r="I2215" t="str">
        <f t="shared" si="102"/>
        <v>Buchanan, Patrick ""Pat""(L)</v>
      </c>
      <c r="J2215" t="s">
        <v>303</v>
      </c>
      <c r="K2215" t="b">
        <v>0</v>
      </c>
      <c r="L2215">
        <v>22166</v>
      </c>
      <c r="M2215">
        <v>2438685</v>
      </c>
      <c r="N2215">
        <v>20171015</v>
      </c>
      <c r="O2215" t="s">
        <v>19</v>
      </c>
      <c r="P2215" t="str">
        <f>IF(VLOOKUP(A2215,'national-winners'!$A$2:$B$13,2,0)=H2215,"W","L")</f>
        <v>L</v>
      </c>
      <c r="Q2215">
        <f>MATCH(C2215,'state-winning-votes'!A:A,0)</f>
        <v>26</v>
      </c>
      <c r="R2215">
        <f>MATCH(A2215,'state-winning-votes'!$A$2:$L$2,0)</f>
        <v>8</v>
      </c>
      <c r="S2215" cm="1">
        <f t="array" ref="S2215">INDEX('state-winning-votes'!$A$1:$L$53,$Q2215,$R2215)</f>
        <v>1168266</v>
      </c>
      <c r="T2215">
        <f>INDEX('state-winning-votes'!$A$1:$L$53,MATCH($C2215,'state-winning-votes'!$A:$A,0),MATCH($A2215,'state-winning-votes'!$A$2:$L$2,0))</f>
        <v>1168266</v>
      </c>
      <c r="U2215" t="str">
        <f t="shared" si="103"/>
        <v>Gore, Al</v>
      </c>
      <c r="V2215" t="str">
        <f>_xlfn.XLOOKUP(INDEX('state-winning-votes'!$A$1:$L$53,MATCH($C2215,'state-winning-votes'!$A:$A,0),MATCH($A2215,'state-winning-votes'!$A$2:$L$2,0)),$L:$L,$H:$H)</f>
        <v>Gore, Al</v>
      </c>
      <c r="W2215" t="str">
        <f>VLOOKUP(A2215,'national-winners'!$A$2:$B$13,2,0)</f>
        <v>Bush, George W.</v>
      </c>
      <c r="X2215" t="str">
        <f t="shared" si="104"/>
        <v xml:space="preserve"> Al Gore (W)</v>
      </c>
    </row>
    <row r="2216" spans="1:24" x14ac:dyDescent="0.25">
      <c r="A2216">
        <v>2000</v>
      </c>
      <c r="B2216" t="s">
        <v>94</v>
      </c>
      <c r="C2216" t="s">
        <v>95</v>
      </c>
      <c r="D2216">
        <v>27</v>
      </c>
      <c r="E2216">
        <v>41</v>
      </c>
      <c r="F2216">
        <v>33</v>
      </c>
      <c r="G2216" t="s">
        <v>16</v>
      </c>
      <c r="H2216" t="s">
        <v>271</v>
      </c>
      <c r="I2216" t="str">
        <f t="shared" si="102"/>
        <v>Browne, Harry(L)</v>
      </c>
      <c r="J2216" t="s">
        <v>29</v>
      </c>
      <c r="K2216" t="b">
        <v>0</v>
      </c>
      <c r="L2216">
        <v>5282</v>
      </c>
      <c r="M2216">
        <v>2438685</v>
      </c>
      <c r="N2216">
        <v>20171015</v>
      </c>
      <c r="O2216" t="s">
        <v>19</v>
      </c>
      <c r="P2216" t="str">
        <f>IF(VLOOKUP(A2216,'national-winners'!$A$2:$B$13,2,0)=H2216,"W","L")</f>
        <v>L</v>
      </c>
      <c r="Q2216">
        <f>MATCH(C2216,'state-winning-votes'!A:A,0)</f>
        <v>26</v>
      </c>
      <c r="R2216">
        <f>MATCH(A2216,'state-winning-votes'!$A$2:$L$2,0)</f>
        <v>8</v>
      </c>
      <c r="S2216" cm="1">
        <f t="array" ref="S2216">INDEX('state-winning-votes'!$A$1:$L$53,$Q2216,$R2216)</f>
        <v>1168266</v>
      </c>
      <c r="T2216">
        <f>INDEX('state-winning-votes'!$A$1:$L$53,MATCH($C2216,'state-winning-votes'!$A:$A,0),MATCH($A2216,'state-winning-votes'!$A$2:$L$2,0))</f>
        <v>1168266</v>
      </c>
      <c r="U2216" t="str">
        <f t="shared" si="103"/>
        <v>Gore, Al</v>
      </c>
      <c r="V2216" t="str">
        <f>_xlfn.XLOOKUP(INDEX('state-winning-votes'!$A$1:$L$53,MATCH($C2216,'state-winning-votes'!$A:$A,0),MATCH($A2216,'state-winning-votes'!$A$2:$L$2,0)),$L:$L,$H:$H)</f>
        <v>Gore, Al</v>
      </c>
      <c r="W2216" t="str">
        <f>VLOOKUP(A2216,'national-winners'!$A$2:$B$13,2,0)</f>
        <v>Bush, George W.</v>
      </c>
      <c r="X2216" t="str">
        <f t="shared" si="104"/>
        <v xml:space="preserve"> Al Gore (W)</v>
      </c>
    </row>
    <row r="2217" spans="1:24" x14ac:dyDescent="0.25">
      <c r="A2217">
        <v>2000</v>
      </c>
      <c r="B2217" t="s">
        <v>94</v>
      </c>
      <c r="C2217" t="s">
        <v>95</v>
      </c>
      <c r="D2217">
        <v>27</v>
      </c>
      <c r="E2217">
        <v>41</v>
      </c>
      <c r="F2217">
        <v>33</v>
      </c>
      <c r="G2217" t="s">
        <v>16</v>
      </c>
      <c r="H2217" t="s">
        <v>238</v>
      </c>
      <c r="I2217" t="str">
        <f t="shared" si="102"/>
        <v>Phillips, Howard(L)</v>
      </c>
      <c r="J2217" t="s">
        <v>134</v>
      </c>
      <c r="K2217" t="b">
        <v>0</v>
      </c>
      <c r="L2217">
        <v>3272</v>
      </c>
      <c r="M2217">
        <v>2438685</v>
      </c>
      <c r="N2217">
        <v>20171015</v>
      </c>
      <c r="O2217" t="s">
        <v>19</v>
      </c>
      <c r="P2217" t="str">
        <f>IF(VLOOKUP(A2217,'national-winners'!$A$2:$B$13,2,0)=H2217,"W","L")</f>
        <v>L</v>
      </c>
      <c r="Q2217">
        <f>MATCH(C2217,'state-winning-votes'!A:A,0)</f>
        <v>26</v>
      </c>
      <c r="R2217">
        <f>MATCH(A2217,'state-winning-votes'!$A$2:$L$2,0)</f>
        <v>8</v>
      </c>
      <c r="S2217" cm="1">
        <f t="array" ref="S2217">INDEX('state-winning-votes'!$A$1:$L$53,$Q2217,$R2217)</f>
        <v>1168266</v>
      </c>
      <c r="T2217">
        <f>INDEX('state-winning-votes'!$A$1:$L$53,MATCH($C2217,'state-winning-votes'!$A:$A,0),MATCH($A2217,'state-winning-votes'!$A$2:$L$2,0))</f>
        <v>1168266</v>
      </c>
      <c r="U2217" t="str">
        <f t="shared" si="103"/>
        <v>Gore, Al</v>
      </c>
      <c r="V2217" t="str">
        <f>_xlfn.XLOOKUP(INDEX('state-winning-votes'!$A$1:$L$53,MATCH($C2217,'state-winning-votes'!$A:$A,0),MATCH($A2217,'state-winning-votes'!$A$2:$L$2,0)),$L:$L,$H:$H)</f>
        <v>Gore, Al</v>
      </c>
      <c r="W2217" t="str">
        <f>VLOOKUP(A2217,'national-winners'!$A$2:$B$13,2,0)</f>
        <v>Bush, George W.</v>
      </c>
      <c r="X2217" t="str">
        <f t="shared" si="104"/>
        <v xml:space="preserve"> Al Gore (W)</v>
      </c>
    </row>
    <row r="2218" spans="1:24" x14ac:dyDescent="0.25">
      <c r="A2218">
        <v>2000</v>
      </c>
      <c r="B2218" t="s">
        <v>94</v>
      </c>
      <c r="C2218" t="s">
        <v>95</v>
      </c>
      <c r="D2218">
        <v>27</v>
      </c>
      <c r="E2218">
        <v>41</v>
      </c>
      <c r="F2218">
        <v>33</v>
      </c>
      <c r="G2218" t="s">
        <v>16</v>
      </c>
      <c r="H2218" t="s">
        <v>299</v>
      </c>
      <c r="I2218" t="str">
        <f t="shared" si="102"/>
        <v>Buchanan, Patrick ""Pat""(L)</v>
      </c>
      <c r="J2218" t="s">
        <v>272</v>
      </c>
      <c r="K2218" t="b">
        <v>0</v>
      </c>
      <c r="L2218">
        <v>2294</v>
      </c>
      <c r="M2218">
        <v>2438685</v>
      </c>
      <c r="N2218">
        <v>20171015</v>
      </c>
      <c r="O2218" t="s">
        <v>19</v>
      </c>
      <c r="P2218" t="str">
        <f>IF(VLOOKUP(A2218,'national-winners'!$A$2:$B$13,2,0)=H2218,"W","L")</f>
        <v>L</v>
      </c>
      <c r="Q2218">
        <f>MATCH(C2218,'state-winning-votes'!A:A,0)</f>
        <v>26</v>
      </c>
      <c r="R2218">
        <f>MATCH(A2218,'state-winning-votes'!$A$2:$L$2,0)</f>
        <v>8</v>
      </c>
      <c r="S2218" cm="1">
        <f t="array" ref="S2218">INDEX('state-winning-votes'!$A$1:$L$53,$Q2218,$R2218)</f>
        <v>1168266</v>
      </c>
      <c r="T2218">
        <f>INDEX('state-winning-votes'!$A$1:$L$53,MATCH($C2218,'state-winning-votes'!$A:$A,0),MATCH($A2218,'state-winning-votes'!$A$2:$L$2,0))</f>
        <v>1168266</v>
      </c>
      <c r="U2218" t="str">
        <f t="shared" si="103"/>
        <v>Gore, Al</v>
      </c>
      <c r="V2218" t="str">
        <f>_xlfn.XLOOKUP(INDEX('state-winning-votes'!$A$1:$L$53,MATCH($C2218,'state-winning-votes'!$A:$A,0),MATCH($A2218,'state-winning-votes'!$A$2:$L$2,0)),$L:$L,$H:$H)</f>
        <v>Gore, Al</v>
      </c>
      <c r="W2218" t="str">
        <f>VLOOKUP(A2218,'national-winners'!$A$2:$B$13,2,0)</f>
        <v>Bush, George W.</v>
      </c>
      <c r="X2218" t="str">
        <f t="shared" si="104"/>
        <v xml:space="preserve"> Al Gore (W)</v>
      </c>
    </row>
    <row r="2219" spans="1:24" x14ac:dyDescent="0.25">
      <c r="A2219">
        <v>2000</v>
      </c>
      <c r="B2219" t="s">
        <v>94</v>
      </c>
      <c r="C2219" t="s">
        <v>95</v>
      </c>
      <c r="D2219">
        <v>27</v>
      </c>
      <c r="E2219">
        <v>41</v>
      </c>
      <c r="F2219">
        <v>33</v>
      </c>
      <c r="G2219" t="s">
        <v>16</v>
      </c>
      <c r="H2219" t="s">
        <v>284</v>
      </c>
      <c r="I2219" t="str">
        <f t="shared" si="102"/>
        <v>Harris, James(L)</v>
      </c>
      <c r="J2219" t="s">
        <v>37</v>
      </c>
      <c r="K2219" t="b">
        <v>0</v>
      </c>
      <c r="L2219">
        <v>1022</v>
      </c>
      <c r="M2219">
        <v>2438685</v>
      </c>
      <c r="N2219">
        <v>20171015</v>
      </c>
      <c r="O2219" t="s">
        <v>19</v>
      </c>
      <c r="P2219" t="str">
        <f>IF(VLOOKUP(A2219,'national-winners'!$A$2:$B$13,2,0)=H2219,"W","L")</f>
        <v>L</v>
      </c>
      <c r="Q2219">
        <f>MATCH(C2219,'state-winning-votes'!A:A,0)</f>
        <v>26</v>
      </c>
      <c r="R2219">
        <f>MATCH(A2219,'state-winning-votes'!$A$2:$L$2,0)</f>
        <v>8</v>
      </c>
      <c r="S2219" cm="1">
        <f t="array" ref="S2219">INDEX('state-winning-votes'!$A$1:$L$53,$Q2219,$R2219)</f>
        <v>1168266</v>
      </c>
      <c r="T2219">
        <f>INDEX('state-winning-votes'!$A$1:$L$53,MATCH($C2219,'state-winning-votes'!$A:$A,0),MATCH($A2219,'state-winning-votes'!$A$2:$L$2,0))</f>
        <v>1168266</v>
      </c>
      <c r="U2219" t="str">
        <f t="shared" si="103"/>
        <v>Gore, Al</v>
      </c>
      <c r="V2219" t="str">
        <f>_xlfn.XLOOKUP(INDEX('state-winning-votes'!$A$1:$L$53,MATCH($C2219,'state-winning-votes'!$A:$A,0),MATCH($A2219,'state-winning-votes'!$A$2:$L$2,0)),$L:$L,$H:$H)</f>
        <v>Gore, Al</v>
      </c>
      <c r="W2219" t="str">
        <f>VLOOKUP(A2219,'national-winners'!$A$2:$B$13,2,0)</f>
        <v>Bush, George W.</v>
      </c>
      <c r="X2219" t="str">
        <f t="shared" si="104"/>
        <v xml:space="preserve"> Al Gore (W)</v>
      </c>
    </row>
    <row r="2220" spans="1:24" x14ac:dyDescent="0.25">
      <c r="A2220">
        <v>2000</v>
      </c>
      <c r="B2220" t="s">
        <v>94</v>
      </c>
      <c r="C2220" t="s">
        <v>95</v>
      </c>
      <c r="D2220">
        <v>27</v>
      </c>
      <c r="E2220">
        <v>41</v>
      </c>
      <c r="F2220">
        <v>33</v>
      </c>
      <c r="G2220" t="s">
        <v>16</v>
      </c>
      <c r="I2220" t="str">
        <f t="shared" si="102"/>
        <v>(L)</v>
      </c>
      <c r="K2220" t="b">
        <v>1</v>
      </c>
      <c r="L2220">
        <v>28</v>
      </c>
      <c r="M2220">
        <v>2438685</v>
      </c>
      <c r="N2220">
        <v>20171015</v>
      </c>
      <c r="O2220" t="s">
        <v>19</v>
      </c>
      <c r="P2220" t="str">
        <f>IF(VLOOKUP(A2220,'national-winners'!$A$2:$B$13,2,0)=H2220,"W","L")</f>
        <v>L</v>
      </c>
      <c r="Q2220">
        <f>MATCH(C2220,'state-winning-votes'!A:A,0)</f>
        <v>26</v>
      </c>
      <c r="R2220">
        <f>MATCH(A2220,'state-winning-votes'!$A$2:$L$2,0)</f>
        <v>8</v>
      </c>
      <c r="S2220" cm="1">
        <f t="array" ref="S2220">INDEX('state-winning-votes'!$A$1:$L$53,$Q2220,$R2220)</f>
        <v>1168266</v>
      </c>
      <c r="T2220">
        <f>INDEX('state-winning-votes'!$A$1:$L$53,MATCH($C2220,'state-winning-votes'!$A:$A,0),MATCH($A2220,'state-winning-votes'!$A$2:$L$2,0))</f>
        <v>1168266</v>
      </c>
      <c r="U2220" t="str">
        <f t="shared" si="103"/>
        <v>Gore, Al</v>
      </c>
      <c r="V2220" t="str">
        <f>_xlfn.XLOOKUP(INDEX('state-winning-votes'!$A$1:$L$53,MATCH($C2220,'state-winning-votes'!$A:$A,0),MATCH($A2220,'state-winning-votes'!$A$2:$L$2,0)),$L:$L,$H:$H)</f>
        <v>Gore, Al</v>
      </c>
      <c r="W2220" t="str">
        <f>VLOOKUP(A2220,'national-winners'!$A$2:$B$13,2,0)</f>
        <v>Bush, George W.</v>
      </c>
      <c r="X2220" t="str">
        <f t="shared" si="104"/>
        <v xml:space="preserve"> Al Gore (W)</v>
      </c>
    </row>
    <row r="2221" spans="1:24" x14ac:dyDescent="0.25">
      <c r="A2221">
        <v>2000</v>
      </c>
      <c r="B2221" t="s">
        <v>101</v>
      </c>
      <c r="C2221" t="s">
        <v>102</v>
      </c>
      <c r="D2221">
        <v>28</v>
      </c>
      <c r="E2221">
        <v>64</v>
      </c>
      <c r="F2221">
        <v>46</v>
      </c>
      <c r="G2221" t="s">
        <v>16</v>
      </c>
      <c r="H2221" t="s">
        <v>297</v>
      </c>
      <c r="I2221" t="str">
        <f t="shared" si="102"/>
        <v>Bush, George W.(W)</v>
      </c>
      <c r="J2221" t="s">
        <v>21</v>
      </c>
      <c r="K2221" t="b">
        <v>0</v>
      </c>
      <c r="L2221">
        <v>572844</v>
      </c>
      <c r="M2221">
        <v>994184</v>
      </c>
      <c r="N2221">
        <v>20171015</v>
      </c>
      <c r="O2221" t="s">
        <v>19</v>
      </c>
      <c r="P2221" t="str">
        <f>IF(VLOOKUP(A2221,'national-winners'!$A$2:$B$13,2,0)=H2221,"W","L")</f>
        <v>W</v>
      </c>
      <c r="Q2221">
        <f>MATCH(C2221,'state-winning-votes'!A:A,0)</f>
        <v>28</v>
      </c>
      <c r="R2221">
        <f>MATCH(A2221,'state-winning-votes'!$A$2:$L$2,0)</f>
        <v>8</v>
      </c>
      <c r="S2221" cm="1">
        <f t="array" ref="S2221">INDEX('state-winning-votes'!$A$1:$L$53,$Q2221,$R2221)</f>
        <v>572844</v>
      </c>
      <c r="T2221">
        <f>INDEX('state-winning-votes'!$A$1:$L$53,MATCH($C2221,'state-winning-votes'!$A:$A,0),MATCH($A2221,'state-winning-votes'!$A$2:$L$2,0))</f>
        <v>572844</v>
      </c>
      <c r="U2221" t="str">
        <f t="shared" si="103"/>
        <v>Bush, George W.</v>
      </c>
      <c r="V2221" t="str">
        <f>_xlfn.XLOOKUP(INDEX('state-winning-votes'!$A$1:$L$53,MATCH($C2221,'state-winning-votes'!$A:$A,0),MATCH($A2221,'state-winning-votes'!$A$2:$L$2,0)),$L:$L,$H:$H)</f>
        <v>Bush, George W.</v>
      </c>
      <c r="W2221" t="str">
        <f>VLOOKUP(A2221,'national-winners'!$A$2:$B$13,2,0)</f>
        <v>Bush, George W.</v>
      </c>
      <c r="X2221" t="str">
        <f t="shared" si="104"/>
        <v xml:space="preserve"> George W. Bush (W)</v>
      </c>
    </row>
    <row r="2222" spans="1:24" x14ac:dyDescent="0.25">
      <c r="A2222">
        <v>2000</v>
      </c>
      <c r="B2222" t="s">
        <v>101</v>
      </c>
      <c r="C2222" t="s">
        <v>102</v>
      </c>
      <c r="D2222">
        <v>28</v>
      </c>
      <c r="E2222">
        <v>64</v>
      </c>
      <c r="F2222">
        <v>46</v>
      </c>
      <c r="G2222" t="s">
        <v>16</v>
      </c>
      <c r="H2222" t="s">
        <v>298</v>
      </c>
      <c r="I2222" t="str">
        <f t="shared" si="102"/>
        <v>Gore, Al(L)</v>
      </c>
      <c r="J2222" t="s">
        <v>18</v>
      </c>
      <c r="K2222" t="b">
        <v>0</v>
      </c>
      <c r="L2222">
        <v>404614</v>
      </c>
      <c r="M2222">
        <v>994184</v>
      </c>
      <c r="N2222">
        <v>20171015</v>
      </c>
      <c r="O2222" t="s">
        <v>19</v>
      </c>
      <c r="P2222" t="str">
        <f>IF(VLOOKUP(A2222,'national-winners'!$A$2:$B$13,2,0)=H2222,"W","L")</f>
        <v>L</v>
      </c>
      <c r="Q2222">
        <f>MATCH(C2222,'state-winning-votes'!A:A,0)</f>
        <v>28</v>
      </c>
      <c r="R2222">
        <f>MATCH(A2222,'state-winning-votes'!$A$2:$L$2,0)</f>
        <v>8</v>
      </c>
      <c r="S2222" cm="1">
        <f t="array" ref="S2222">INDEX('state-winning-votes'!$A$1:$L$53,$Q2222,$R2222)</f>
        <v>572844</v>
      </c>
      <c r="T2222">
        <f>INDEX('state-winning-votes'!$A$1:$L$53,MATCH($C2222,'state-winning-votes'!$A:$A,0),MATCH($A2222,'state-winning-votes'!$A$2:$L$2,0))</f>
        <v>572844</v>
      </c>
      <c r="U2222" t="str">
        <f t="shared" si="103"/>
        <v>Bush, George W.</v>
      </c>
      <c r="V2222" t="str">
        <f>_xlfn.XLOOKUP(INDEX('state-winning-votes'!$A$1:$L$53,MATCH($C2222,'state-winning-votes'!$A:$A,0),MATCH($A2222,'state-winning-votes'!$A$2:$L$2,0)),$L:$L,$H:$H)</f>
        <v>Bush, George W.</v>
      </c>
      <c r="W2222" t="str">
        <f>VLOOKUP(A2222,'national-winners'!$A$2:$B$13,2,0)</f>
        <v>Bush, George W.</v>
      </c>
      <c r="X2222" t="str">
        <f t="shared" si="104"/>
        <v xml:space="preserve"> George W. Bush (W)</v>
      </c>
    </row>
    <row r="2223" spans="1:24" x14ac:dyDescent="0.25">
      <c r="A2223">
        <v>2000</v>
      </c>
      <c r="B2223" t="s">
        <v>101</v>
      </c>
      <c r="C2223" t="s">
        <v>102</v>
      </c>
      <c r="D2223">
        <v>28</v>
      </c>
      <c r="E2223">
        <v>64</v>
      </c>
      <c r="F2223">
        <v>46</v>
      </c>
      <c r="G2223" t="s">
        <v>16</v>
      </c>
      <c r="I2223" t="str">
        <f t="shared" si="102"/>
        <v>(L)</v>
      </c>
      <c r="J2223" t="s">
        <v>35</v>
      </c>
      <c r="K2223" t="b">
        <v>0</v>
      </c>
      <c r="L2223">
        <v>8735</v>
      </c>
      <c r="M2223">
        <v>994184</v>
      </c>
      <c r="N2223">
        <v>20171015</v>
      </c>
      <c r="O2223" t="s">
        <v>19</v>
      </c>
      <c r="P2223" t="str">
        <f>IF(VLOOKUP(A2223,'national-winners'!$A$2:$B$13,2,0)=H2223,"W","L")</f>
        <v>L</v>
      </c>
      <c r="Q2223">
        <f>MATCH(C2223,'state-winning-votes'!A:A,0)</f>
        <v>28</v>
      </c>
      <c r="R2223">
        <f>MATCH(A2223,'state-winning-votes'!$A$2:$L$2,0)</f>
        <v>8</v>
      </c>
      <c r="S2223" cm="1">
        <f t="array" ref="S2223">INDEX('state-winning-votes'!$A$1:$L$53,$Q2223,$R2223)</f>
        <v>572844</v>
      </c>
      <c r="T2223">
        <f>INDEX('state-winning-votes'!$A$1:$L$53,MATCH($C2223,'state-winning-votes'!$A:$A,0),MATCH($A2223,'state-winning-votes'!$A$2:$L$2,0))</f>
        <v>572844</v>
      </c>
      <c r="U2223" t="str">
        <f t="shared" si="103"/>
        <v>Bush, George W.</v>
      </c>
      <c r="V2223" t="str">
        <f>_xlfn.XLOOKUP(INDEX('state-winning-votes'!$A$1:$L$53,MATCH($C2223,'state-winning-votes'!$A:$A,0),MATCH($A2223,'state-winning-votes'!$A$2:$L$2,0)),$L:$L,$H:$H)</f>
        <v>Bush, George W.</v>
      </c>
      <c r="W2223" t="str">
        <f>VLOOKUP(A2223,'national-winners'!$A$2:$B$13,2,0)</f>
        <v>Bush, George W.</v>
      </c>
      <c r="X2223" t="str">
        <f t="shared" si="104"/>
        <v xml:space="preserve"> George W. Bush (W)</v>
      </c>
    </row>
    <row r="2224" spans="1:24" x14ac:dyDescent="0.25">
      <c r="A2224">
        <v>2000</v>
      </c>
      <c r="B2224" t="s">
        <v>101</v>
      </c>
      <c r="C2224" t="s">
        <v>102</v>
      </c>
      <c r="D2224">
        <v>28</v>
      </c>
      <c r="E2224">
        <v>64</v>
      </c>
      <c r="F2224">
        <v>46</v>
      </c>
      <c r="G2224" t="s">
        <v>16</v>
      </c>
      <c r="H2224" t="s">
        <v>238</v>
      </c>
      <c r="I2224" t="str">
        <f t="shared" si="102"/>
        <v>Phillips, Howard(L)</v>
      </c>
      <c r="J2224" t="s">
        <v>134</v>
      </c>
      <c r="K2224" t="b">
        <v>0</v>
      </c>
      <c r="L2224">
        <v>3267</v>
      </c>
      <c r="M2224">
        <v>994184</v>
      </c>
      <c r="N2224">
        <v>20171015</v>
      </c>
      <c r="O2224" t="s">
        <v>19</v>
      </c>
      <c r="P2224" t="str">
        <f>IF(VLOOKUP(A2224,'national-winners'!$A$2:$B$13,2,0)=H2224,"W","L")</f>
        <v>L</v>
      </c>
      <c r="Q2224">
        <f>MATCH(C2224,'state-winning-votes'!A:A,0)</f>
        <v>28</v>
      </c>
      <c r="R2224">
        <f>MATCH(A2224,'state-winning-votes'!$A$2:$L$2,0)</f>
        <v>8</v>
      </c>
      <c r="S2224" cm="1">
        <f t="array" ref="S2224">INDEX('state-winning-votes'!$A$1:$L$53,$Q2224,$R2224)</f>
        <v>572844</v>
      </c>
      <c r="T2224">
        <f>INDEX('state-winning-votes'!$A$1:$L$53,MATCH($C2224,'state-winning-votes'!$A:$A,0),MATCH($A2224,'state-winning-votes'!$A$2:$L$2,0))</f>
        <v>572844</v>
      </c>
      <c r="U2224" t="str">
        <f t="shared" si="103"/>
        <v>Bush, George W.</v>
      </c>
      <c r="V2224" t="str">
        <f>_xlfn.XLOOKUP(INDEX('state-winning-votes'!$A$1:$L$53,MATCH($C2224,'state-winning-votes'!$A:$A,0),MATCH($A2224,'state-winning-votes'!$A$2:$L$2,0)),$L:$L,$H:$H)</f>
        <v>Bush, George W.</v>
      </c>
      <c r="W2224" t="str">
        <f>VLOOKUP(A2224,'national-winners'!$A$2:$B$13,2,0)</f>
        <v>Bush, George W.</v>
      </c>
      <c r="X2224" t="str">
        <f t="shared" si="104"/>
        <v xml:space="preserve"> George W. Bush (W)</v>
      </c>
    </row>
    <row r="2225" spans="1:24" x14ac:dyDescent="0.25">
      <c r="A2225">
        <v>2000</v>
      </c>
      <c r="B2225" t="s">
        <v>101</v>
      </c>
      <c r="C2225" t="s">
        <v>102</v>
      </c>
      <c r="D2225">
        <v>28</v>
      </c>
      <c r="E2225">
        <v>64</v>
      </c>
      <c r="F2225">
        <v>46</v>
      </c>
      <c r="G2225" t="s">
        <v>16</v>
      </c>
      <c r="H2225" t="s">
        <v>299</v>
      </c>
      <c r="I2225" t="str">
        <f t="shared" si="102"/>
        <v>Buchanan, Patrick ""Pat""(L)</v>
      </c>
      <c r="J2225" t="s">
        <v>272</v>
      </c>
      <c r="K2225" t="b">
        <v>0</v>
      </c>
      <c r="L2225">
        <v>2265</v>
      </c>
      <c r="M2225">
        <v>994184</v>
      </c>
      <c r="N2225">
        <v>20171015</v>
      </c>
      <c r="O2225" t="s">
        <v>19</v>
      </c>
      <c r="P2225" t="str">
        <f>IF(VLOOKUP(A2225,'national-winners'!$A$2:$B$13,2,0)=H2225,"W","L")</f>
        <v>L</v>
      </c>
      <c r="Q2225">
        <f>MATCH(C2225,'state-winning-votes'!A:A,0)</f>
        <v>28</v>
      </c>
      <c r="R2225">
        <f>MATCH(A2225,'state-winning-votes'!$A$2:$L$2,0)</f>
        <v>8</v>
      </c>
      <c r="S2225" cm="1">
        <f t="array" ref="S2225">INDEX('state-winning-votes'!$A$1:$L$53,$Q2225,$R2225)</f>
        <v>572844</v>
      </c>
      <c r="T2225">
        <f>INDEX('state-winning-votes'!$A$1:$L$53,MATCH($C2225,'state-winning-votes'!$A:$A,0),MATCH($A2225,'state-winning-votes'!$A$2:$L$2,0))</f>
        <v>572844</v>
      </c>
      <c r="U2225" t="str">
        <f t="shared" si="103"/>
        <v>Bush, George W.</v>
      </c>
      <c r="V2225" t="str">
        <f>_xlfn.XLOOKUP(INDEX('state-winning-votes'!$A$1:$L$53,MATCH($C2225,'state-winning-votes'!$A:$A,0),MATCH($A2225,'state-winning-votes'!$A$2:$L$2,0)),$L:$L,$H:$H)</f>
        <v>Bush, George W.</v>
      </c>
      <c r="W2225" t="str">
        <f>VLOOKUP(A2225,'national-winners'!$A$2:$B$13,2,0)</f>
        <v>Bush, George W.</v>
      </c>
      <c r="X2225" t="str">
        <f t="shared" si="104"/>
        <v xml:space="preserve"> George W. Bush (W)</v>
      </c>
    </row>
    <row r="2226" spans="1:24" x14ac:dyDescent="0.25">
      <c r="A2226">
        <v>2000</v>
      </c>
      <c r="B2226" t="s">
        <v>101</v>
      </c>
      <c r="C2226" t="s">
        <v>102</v>
      </c>
      <c r="D2226">
        <v>28</v>
      </c>
      <c r="E2226">
        <v>64</v>
      </c>
      <c r="F2226">
        <v>46</v>
      </c>
      <c r="G2226" t="s">
        <v>16</v>
      </c>
      <c r="H2226" t="s">
        <v>271</v>
      </c>
      <c r="I2226" t="str">
        <f t="shared" si="102"/>
        <v>Browne, Harry(L)</v>
      </c>
      <c r="J2226" t="s">
        <v>29</v>
      </c>
      <c r="K2226" t="b">
        <v>0</v>
      </c>
      <c r="L2226">
        <v>2009</v>
      </c>
      <c r="M2226">
        <v>994184</v>
      </c>
      <c r="N2226">
        <v>20171015</v>
      </c>
      <c r="O2226" t="s">
        <v>19</v>
      </c>
      <c r="P2226" t="str">
        <f>IF(VLOOKUP(A2226,'national-winners'!$A$2:$B$13,2,0)=H2226,"W","L")</f>
        <v>L</v>
      </c>
      <c r="Q2226">
        <f>MATCH(C2226,'state-winning-votes'!A:A,0)</f>
        <v>28</v>
      </c>
      <c r="R2226">
        <f>MATCH(A2226,'state-winning-votes'!$A$2:$L$2,0)</f>
        <v>8</v>
      </c>
      <c r="S2226" cm="1">
        <f t="array" ref="S2226">INDEX('state-winning-votes'!$A$1:$L$53,$Q2226,$R2226)</f>
        <v>572844</v>
      </c>
      <c r="T2226">
        <f>INDEX('state-winning-votes'!$A$1:$L$53,MATCH($C2226,'state-winning-votes'!$A:$A,0),MATCH($A2226,'state-winning-votes'!$A$2:$L$2,0))</f>
        <v>572844</v>
      </c>
      <c r="U2226" t="str">
        <f t="shared" si="103"/>
        <v>Bush, George W.</v>
      </c>
      <c r="V2226" t="str">
        <f>_xlfn.XLOOKUP(INDEX('state-winning-votes'!$A$1:$L$53,MATCH($C2226,'state-winning-votes'!$A:$A,0),MATCH($A2226,'state-winning-votes'!$A$2:$L$2,0)),$L:$L,$H:$H)</f>
        <v>Bush, George W.</v>
      </c>
      <c r="W2226" t="str">
        <f>VLOOKUP(A2226,'national-winners'!$A$2:$B$13,2,0)</f>
        <v>Bush, George W.</v>
      </c>
      <c r="X2226" t="str">
        <f t="shared" si="104"/>
        <v xml:space="preserve"> George W. Bush (W)</v>
      </c>
    </row>
    <row r="2227" spans="1:24" x14ac:dyDescent="0.25">
      <c r="A2227">
        <v>2000</v>
      </c>
      <c r="B2227" t="s">
        <v>101</v>
      </c>
      <c r="C2227" t="s">
        <v>102</v>
      </c>
      <c r="D2227">
        <v>28</v>
      </c>
      <c r="E2227">
        <v>64</v>
      </c>
      <c r="F2227">
        <v>46</v>
      </c>
      <c r="G2227" t="s">
        <v>16</v>
      </c>
      <c r="H2227" t="s">
        <v>236</v>
      </c>
      <c r="I2227" t="str">
        <f t="shared" si="102"/>
        <v>Hagelin, John(L)</v>
      </c>
      <c r="J2227" t="s">
        <v>237</v>
      </c>
      <c r="K2227" t="b">
        <v>0</v>
      </c>
      <c r="L2227">
        <v>450</v>
      </c>
      <c r="M2227">
        <v>994184</v>
      </c>
      <c r="N2227">
        <v>20171015</v>
      </c>
      <c r="O2227" t="s">
        <v>19</v>
      </c>
      <c r="P2227" t="str">
        <f>IF(VLOOKUP(A2227,'national-winners'!$A$2:$B$13,2,0)=H2227,"W","L")</f>
        <v>L</v>
      </c>
      <c r="Q2227">
        <f>MATCH(C2227,'state-winning-votes'!A:A,0)</f>
        <v>28</v>
      </c>
      <c r="R2227">
        <f>MATCH(A2227,'state-winning-votes'!$A$2:$L$2,0)</f>
        <v>8</v>
      </c>
      <c r="S2227" cm="1">
        <f t="array" ref="S2227">INDEX('state-winning-votes'!$A$1:$L$53,$Q2227,$R2227)</f>
        <v>572844</v>
      </c>
      <c r="T2227">
        <f>INDEX('state-winning-votes'!$A$1:$L$53,MATCH($C2227,'state-winning-votes'!$A:$A,0),MATCH($A2227,'state-winning-votes'!$A$2:$L$2,0))</f>
        <v>572844</v>
      </c>
      <c r="U2227" t="str">
        <f t="shared" si="103"/>
        <v>Bush, George W.</v>
      </c>
      <c r="V2227" t="str">
        <f>_xlfn.XLOOKUP(INDEX('state-winning-votes'!$A$1:$L$53,MATCH($C2227,'state-winning-votes'!$A:$A,0),MATCH($A2227,'state-winning-votes'!$A$2:$L$2,0)),$L:$L,$H:$H)</f>
        <v>Bush, George W.</v>
      </c>
      <c r="W2227" t="str">
        <f>VLOOKUP(A2227,'national-winners'!$A$2:$B$13,2,0)</f>
        <v>Bush, George W.</v>
      </c>
      <c r="X2227" t="str">
        <f t="shared" si="104"/>
        <v xml:space="preserve"> George W. Bush (W)</v>
      </c>
    </row>
    <row r="2228" spans="1:24" x14ac:dyDescent="0.25">
      <c r="A2228">
        <v>2000</v>
      </c>
      <c r="B2228" t="s">
        <v>103</v>
      </c>
      <c r="C2228" t="s">
        <v>104</v>
      </c>
      <c r="D2228">
        <v>29</v>
      </c>
      <c r="E2228">
        <v>43</v>
      </c>
      <c r="F2228">
        <v>34</v>
      </c>
      <c r="G2228" t="s">
        <v>16</v>
      </c>
      <c r="H2228" t="s">
        <v>297</v>
      </c>
      <c r="I2228" t="str">
        <f t="shared" si="102"/>
        <v>Bush, George W.(W)</v>
      </c>
      <c r="J2228" t="s">
        <v>21</v>
      </c>
      <c r="K2228" t="b">
        <v>0</v>
      </c>
      <c r="L2228">
        <v>1189924</v>
      </c>
      <c r="M2228">
        <v>2359892</v>
      </c>
      <c r="N2228">
        <v>20171015</v>
      </c>
      <c r="O2228" t="s">
        <v>19</v>
      </c>
      <c r="P2228" t="str">
        <f>IF(VLOOKUP(A2228,'national-winners'!$A$2:$B$13,2,0)=H2228,"W","L")</f>
        <v>W</v>
      </c>
      <c r="Q2228">
        <f>MATCH(C2228,'state-winning-votes'!A:A,0)</f>
        <v>27</v>
      </c>
      <c r="R2228">
        <f>MATCH(A2228,'state-winning-votes'!$A$2:$L$2,0)</f>
        <v>8</v>
      </c>
      <c r="S2228" cm="1">
        <f t="array" ref="S2228">INDEX('state-winning-votes'!$A$1:$L$53,$Q2228,$R2228)</f>
        <v>1189924</v>
      </c>
      <c r="T2228">
        <f>INDEX('state-winning-votes'!$A$1:$L$53,MATCH($C2228,'state-winning-votes'!$A:$A,0),MATCH($A2228,'state-winning-votes'!$A$2:$L$2,0))</f>
        <v>1189924</v>
      </c>
      <c r="U2228" t="str">
        <f t="shared" si="103"/>
        <v>Bush, George W.</v>
      </c>
      <c r="V2228" t="str">
        <f>_xlfn.XLOOKUP(INDEX('state-winning-votes'!$A$1:$L$53,MATCH($C2228,'state-winning-votes'!$A:$A,0),MATCH($A2228,'state-winning-votes'!$A$2:$L$2,0)),$L:$L,$H:$H)</f>
        <v>Bush, George W.</v>
      </c>
      <c r="W2228" t="str">
        <f>VLOOKUP(A2228,'national-winners'!$A$2:$B$13,2,0)</f>
        <v>Bush, George W.</v>
      </c>
      <c r="X2228" t="str">
        <f t="shared" si="104"/>
        <v xml:space="preserve"> George W. Bush (W)</v>
      </c>
    </row>
    <row r="2229" spans="1:24" x14ac:dyDescent="0.25">
      <c r="A2229">
        <v>2000</v>
      </c>
      <c r="B2229" t="s">
        <v>103</v>
      </c>
      <c r="C2229" t="s">
        <v>104</v>
      </c>
      <c r="D2229">
        <v>29</v>
      </c>
      <c r="E2229">
        <v>43</v>
      </c>
      <c r="F2229">
        <v>34</v>
      </c>
      <c r="G2229" t="s">
        <v>16</v>
      </c>
      <c r="H2229" t="s">
        <v>298</v>
      </c>
      <c r="I2229" t="str">
        <f t="shared" si="102"/>
        <v>Gore, Al(L)</v>
      </c>
      <c r="J2229" t="s">
        <v>18</v>
      </c>
      <c r="K2229" t="b">
        <v>0</v>
      </c>
      <c r="L2229">
        <v>1111138</v>
      </c>
      <c r="M2229">
        <v>2359892</v>
      </c>
      <c r="N2229">
        <v>20171015</v>
      </c>
      <c r="O2229" t="s">
        <v>19</v>
      </c>
      <c r="P2229" t="str">
        <f>IF(VLOOKUP(A2229,'national-winners'!$A$2:$B$13,2,0)=H2229,"W","L")</f>
        <v>L</v>
      </c>
      <c r="Q2229">
        <f>MATCH(C2229,'state-winning-votes'!A:A,0)</f>
        <v>27</v>
      </c>
      <c r="R2229">
        <f>MATCH(A2229,'state-winning-votes'!$A$2:$L$2,0)</f>
        <v>8</v>
      </c>
      <c r="S2229" cm="1">
        <f t="array" ref="S2229">INDEX('state-winning-votes'!$A$1:$L$53,$Q2229,$R2229)</f>
        <v>1189924</v>
      </c>
      <c r="T2229">
        <f>INDEX('state-winning-votes'!$A$1:$L$53,MATCH($C2229,'state-winning-votes'!$A:$A,0),MATCH($A2229,'state-winning-votes'!$A$2:$L$2,0))</f>
        <v>1189924</v>
      </c>
      <c r="U2229" t="str">
        <f t="shared" si="103"/>
        <v>Bush, George W.</v>
      </c>
      <c r="V2229" t="str">
        <f>_xlfn.XLOOKUP(INDEX('state-winning-votes'!$A$1:$L$53,MATCH($C2229,'state-winning-votes'!$A:$A,0),MATCH($A2229,'state-winning-votes'!$A$2:$L$2,0)),$L:$L,$H:$H)</f>
        <v>Bush, George W.</v>
      </c>
      <c r="W2229" t="str">
        <f>VLOOKUP(A2229,'national-winners'!$A$2:$B$13,2,0)</f>
        <v>Bush, George W.</v>
      </c>
      <c r="X2229" t="str">
        <f t="shared" si="104"/>
        <v xml:space="preserve"> George W. Bush (W)</v>
      </c>
    </row>
    <row r="2230" spans="1:24" x14ac:dyDescent="0.25">
      <c r="A2230">
        <v>2000</v>
      </c>
      <c r="B2230" t="s">
        <v>103</v>
      </c>
      <c r="C2230" t="s">
        <v>104</v>
      </c>
      <c r="D2230">
        <v>29</v>
      </c>
      <c r="E2230">
        <v>43</v>
      </c>
      <c r="F2230">
        <v>34</v>
      </c>
      <c r="G2230" t="s">
        <v>16</v>
      </c>
      <c r="H2230" t="s">
        <v>273</v>
      </c>
      <c r="I2230" t="str">
        <f t="shared" si="102"/>
        <v>Nader, Ralph(L)</v>
      </c>
      <c r="J2230" t="s">
        <v>274</v>
      </c>
      <c r="K2230" t="b">
        <v>0</v>
      </c>
      <c r="L2230">
        <v>38515</v>
      </c>
      <c r="M2230">
        <v>2359892</v>
      </c>
      <c r="N2230">
        <v>20171015</v>
      </c>
      <c r="O2230" t="s">
        <v>19</v>
      </c>
      <c r="P2230" t="str">
        <f>IF(VLOOKUP(A2230,'national-winners'!$A$2:$B$13,2,0)=H2230,"W","L")</f>
        <v>L</v>
      </c>
      <c r="Q2230">
        <f>MATCH(C2230,'state-winning-votes'!A:A,0)</f>
        <v>27</v>
      </c>
      <c r="R2230">
        <f>MATCH(A2230,'state-winning-votes'!$A$2:$L$2,0)</f>
        <v>8</v>
      </c>
      <c r="S2230" cm="1">
        <f t="array" ref="S2230">INDEX('state-winning-votes'!$A$1:$L$53,$Q2230,$R2230)</f>
        <v>1189924</v>
      </c>
      <c r="T2230">
        <f>INDEX('state-winning-votes'!$A$1:$L$53,MATCH($C2230,'state-winning-votes'!$A:$A,0),MATCH($A2230,'state-winning-votes'!$A$2:$L$2,0))</f>
        <v>1189924</v>
      </c>
      <c r="U2230" t="str">
        <f t="shared" si="103"/>
        <v>Bush, George W.</v>
      </c>
      <c r="V2230" t="str">
        <f>_xlfn.XLOOKUP(INDEX('state-winning-votes'!$A$1:$L$53,MATCH($C2230,'state-winning-votes'!$A:$A,0),MATCH($A2230,'state-winning-votes'!$A$2:$L$2,0)),$L:$L,$H:$H)</f>
        <v>Bush, George W.</v>
      </c>
      <c r="W2230" t="str">
        <f>VLOOKUP(A2230,'national-winners'!$A$2:$B$13,2,0)</f>
        <v>Bush, George W.</v>
      </c>
      <c r="X2230" t="str">
        <f t="shared" si="104"/>
        <v xml:space="preserve"> George W. Bush (W)</v>
      </c>
    </row>
    <row r="2231" spans="1:24" x14ac:dyDescent="0.25">
      <c r="A2231">
        <v>2000</v>
      </c>
      <c r="B2231" t="s">
        <v>103</v>
      </c>
      <c r="C2231" t="s">
        <v>104</v>
      </c>
      <c r="D2231">
        <v>29</v>
      </c>
      <c r="E2231">
        <v>43</v>
      </c>
      <c r="F2231">
        <v>34</v>
      </c>
      <c r="G2231" t="s">
        <v>16</v>
      </c>
      <c r="H2231" t="s">
        <v>299</v>
      </c>
      <c r="I2231" t="str">
        <f t="shared" si="102"/>
        <v>Buchanan, Patrick ""Pat""(L)</v>
      </c>
      <c r="J2231" t="s">
        <v>272</v>
      </c>
      <c r="K2231" t="b">
        <v>0</v>
      </c>
      <c r="L2231">
        <v>9818</v>
      </c>
      <c r="M2231">
        <v>2359892</v>
      </c>
      <c r="N2231">
        <v>20171015</v>
      </c>
      <c r="O2231" t="s">
        <v>19</v>
      </c>
      <c r="P2231" t="str">
        <f>IF(VLOOKUP(A2231,'national-winners'!$A$2:$B$13,2,0)=H2231,"W","L")</f>
        <v>L</v>
      </c>
      <c r="Q2231">
        <f>MATCH(C2231,'state-winning-votes'!A:A,0)</f>
        <v>27</v>
      </c>
      <c r="R2231">
        <f>MATCH(A2231,'state-winning-votes'!$A$2:$L$2,0)</f>
        <v>8</v>
      </c>
      <c r="S2231" cm="1">
        <f t="array" ref="S2231">INDEX('state-winning-votes'!$A$1:$L$53,$Q2231,$R2231)</f>
        <v>1189924</v>
      </c>
      <c r="T2231">
        <f>INDEX('state-winning-votes'!$A$1:$L$53,MATCH($C2231,'state-winning-votes'!$A:$A,0),MATCH($A2231,'state-winning-votes'!$A$2:$L$2,0))</f>
        <v>1189924</v>
      </c>
      <c r="U2231" t="str">
        <f t="shared" si="103"/>
        <v>Bush, George W.</v>
      </c>
      <c r="V2231" t="str">
        <f>_xlfn.XLOOKUP(INDEX('state-winning-votes'!$A$1:$L$53,MATCH($C2231,'state-winning-votes'!$A:$A,0),MATCH($A2231,'state-winning-votes'!$A$2:$L$2,0)),$L:$L,$H:$H)</f>
        <v>Bush, George W.</v>
      </c>
      <c r="W2231" t="str">
        <f>VLOOKUP(A2231,'national-winners'!$A$2:$B$13,2,0)</f>
        <v>Bush, George W.</v>
      </c>
      <c r="X2231" t="str">
        <f t="shared" si="104"/>
        <v xml:space="preserve"> George W. Bush (W)</v>
      </c>
    </row>
    <row r="2232" spans="1:24" x14ac:dyDescent="0.25">
      <c r="A2232">
        <v>2000</v>
      </c>
      <c r="B2232" t="s">
        <v>103</v>
      </c>
      <c r="C2232" t="s">
        <v>104</v>
      </c>
      <c r="D2232">
        <v>29</v>
      </c>
      <c r="E2232">
        <v>43</v>
      </c>
      <c r="F2232">
        <v>34</v>
      </c>
      <c r="G2232" t="s">
        <v>16</v>
      </c>
      <c r="H2232" t="s">
        <v>271</v>
      </c>
      <c r="I2232" t="str">
        <f t="shared" si="102"/>
        <v>Browne, Harry(L)</v>
      </c>
      <c r="J2232" t="s">
        <v>29</v>
      </c>
      <c r="K2232" t="b">
        <v>0</v>
      </c>
      <c r="L2232">
        <v>7436</v>
      </c>
      <c r="M2232">
        <v>2359892</v>
      </c>
      <c r="N2232">
        <v>20171015</v>
      </c>
      <c r="O2232" t="s">
        <v>19</v>
      </c>
      <c r="P2232" t="str">
        <f>IF(VLOOKUP(A2232,'national-winners'!$A$2:$B$13,2,0)=H2232,"W","L")</f>
        <v>L</v>
      </c>
      <c r="Q2232">
        <f>MATCH(C2232,'state-winning-votes'!A:A,0)</f>
        <v>27</v>
      </c>
      <c r="R2232">
        <f>MATCH(A2232,'state-winning-votes'!$A$2:$L$2,0)</f>
        <v>8</v>
      </c>
      <c r="S2232" cm="1">
        <f t="array" ref="S2232">INDEX('state-winning-votes'!$A$1:$L$53,$Q2232,$R2232)</f>
        <v>1189924</v>
      </c>
      <c r="T2232">
        <f>INDEX('state-winning-votes'!$A$1:$L$53,MATCH($C2232,'state-winning-votes'!$A:$A,0),MATCH($A2232,'state-winning-votes'!$A$2:$L$2,0))</f>
        <v>1189924</v>
      </c>
      <c r="U2232" t="str">
        <f t="shared" si="103"/>
        <v>Bush, George W.</v>
      </c>
      <c r="V2232" t="str">
        <f>_xlfn.XLOOKUP(INDEX('state-winning-votes'!$A$1:$L$53,MATCH($C2232,'state-winning-votes'!$A:$A,0),MATCH($A2232,'state-winning-votes'!$A$2:$L$2,0)),$L:$L,$H:$H)</f>
        <v>Bush, George W.</v>
      </c>
      <c r="W2232" t="str">
        <f>VLOOKUP(A2232,'national-winners'!$A$2:$B$13,2,0)</f>
        <v>Bush, George W.</v>
      </c>
      <c r="X2232" t="str">
        <f t="shared" si="104"/>
        <v xml:space="preserve"> George W. Bush (W)</v>
      </c>
    </row>
    <row r="2233" spans="1:24" x14ac:dyDescent="0.25">
      <c r="A2233">
        <v>2000</v>
      </c>
      <c r="B2233" t="s">
        <v>103</v>
      </c>
      <c r="C2233" t="s">
        <v>104</v>
      </c>
      <c r="D2233">
        <v>29</v>
      </c>
      <c r="E2233">
        <v>43</v>
      </c>
      <c r="F2233">
        <v>34</v>
      </c>
      <c r="G2233" t="s">
        <v>16</v>
      </c>
      <c r="H2233" t="s">
        <v>238</v>
      </c>
      <c r="I2233" t="str">
        <f t="shared" si="102"/>
        <v>Phillips, Howard(L)</v>
      </c>
      <c r="J2233" t="s">
        <v>134</v>
      </c>
      <c r="K2233" t="b">
        <v>0</v>
      </c>
      <c r="L2233">
        <v>1957</v>
      </c>
      <c r="M2233">
        <v>2359892</v>
      </c>
      <c r="N2233">
        <v>20171015</v>
      </c>
      <c r="O2233" t="s">
        <v>19</v>
      </c>
      <c r="P2233" t="str">
        <f>IF(VLOOKUP(A2233,'national-winners'!$A$2:$B$13,2,0)=H2233,"W","L")</f>
        <v>L</v>
      </c>
      <c r="Q2233">
        <f>MATCH(C2233,'state-winning-votes'!A:A,0)</f>
        <v>27</v>
      </c>
      <c r="R2233">
        <f>MATCH(A2233,'state-winning-votes'!$A$2:$L$2,0)</f>
        <v>8</v>
      </c>
      <c r="S2233" cm="1">
        <f t="array" ref="S2233">INDEX('state-winning-votes'!$A$1:$L$53,$Q2233,$R2233)</f>
        <v>1189924</v>
      </c>
      <c r="T2233">
        <f>INDEX('state-winning-votes'!$A$1:$L$53,MATCH($C2233,'state-winning-votes'!$A:$A,0),MATCH($A2233,'state-winning-votes'!$A$2:$L$2,0))</f>
        <v>1189924</v>
      </c>
      <c r="U2233" t="str">
        <f t="shared" si="103"/>
        <v>Bush, George W.</v>
      </c>
      <c r="V2233" t="str">
        <f>_xlfn.XLOOKUP(INDEX('state-winning-votes'!$A$1:$L$53,MATCH($C2233,'state-winning-votes'!$A:$A,0),MATCH($A2233,'state-winning-votes'!$A$2:$L$2,0)),$L:$L,$H:$H)</f>
        <v>Bush, George W.</v>
      </c>
      <c r="W2233" t="str">
        <f>VLOOKUP(A2233,'national-winners'!$A$2:$B$13,2,0)</f>
        <v>Bush, George W.</v>
      </c>
      <c r="X2233" t="str">
        <f t="shared" si="104"/>
        <v xml:space="preserve"> George W. Bush (W)</v>
      </c>
    </row>
    <row r="2234" spans="1:24" x14ac:dyDescent="0.25">
      <c r="A2234">
        <v>2000</v>
      </c>
      <c r="B2234" t="s">
        <v>103</v>
      </c>
      <c r="C2234" t="s">
        <v>104</v>
      </c>
      <c r="D2234">
        <v>29</v>
      </c>
      <c r="E2234">
        <v>43</v>
      </c>
      <c r="F2234">
        <v>34</v>
      </c>
      <c r="G2234" t="s">
        <v>16</v>
      </c>
      <c r="H2234" t="s">
        <v>236</v>
      </c>
      <c r="I2234" t="str">
        <f t="shared" si="102"/>
        <v>Hagelin, John(L)</v>
      </c>
      <c r="J2234" t="s">
        <v>237</v>
      </c>
      <c r="K2234" t="b">
        <v>0</v>
      </c>
      <c r="L2234">
        <v>1104</v>
      </c>
      <c r="M2234">
        <v>2359892</v>
      </c>
      <c r="N2234">
        <v>20171015</v>
      </c>
      <c r="O2234" t="s">
        <v>19</v>
      </c>
      <c r="P2234" t="str">
        <f>IF(VLOOKUP(A2234,'national-winners'!$A$2:$B$13,2,0)=H2234,"W","L")</f>
        <v>L</v>
      </c>
      <c r="Q2234">
        <f>MATCH(C2234,'state-winning-votes'!A:A,0)</f>
        <v>27</v>
      </c>
      <c r="R2234">
        <f>MATCH(A2234,'state-winning-votes'!$A$2:$L$2,0)</f>
        <v>8</v>
      </c>
      <c r="S2234" cm="1">
        <f t="array" ref="S2234">INDEX('state-winning-votes'!$A$1:$L$53,$Q2234,$R2234)</f>
        <v>1189924</v>
      </c>
      <c r="T2234">
        <f>INDEX('state-winning-votes'!$A$1:$L$53,MATCH($C2234,'state-winning-votes'!$A:$A,0),MATCH($A2234,'state-winning-votes'!$A$2:$L$2,0))</f>
        <v>1189924</v>
      </c>
      <c r="U2234" t="str">
        <f t="shared" si="103"/>
        <v>Bush, George W.</v>
      </c>
      <c r="V2234" t="str">
        <f>_xlfn.XLOOKUP(INDEX('state-winning-votes'!$A$1:$L$53,MATCH($C2234,'state-winning-votes'!$A:$A,0),MATCH($A2234,'state-winning-votes'!$A$2:$L$2,0)),$L:$L,$H:$H)</f>
        <v>Bush, George W.</v>
      </c>
      <c r="W2234" t="str">
        <f>VLOOKUP(A2234,'national-winners'!$A$2:$B$13,2,0)</f>
        <v>Bush, George W.</v>
      </c>
      <c r="X2234" t="str">
        <f t="shared" si="104"/>
        <v xml:space="preserve"> George W. Bush (W)</v>
      </c>
    </row>
    <row r="2235" spans="1:24" x14ac:dyDescent="0.25">
      <c r="A2235">
        <v>2000</v>
      </c>
      <c r="B2235" t="s">
        <v>105</v>
      </c>
      <c r="C2235" t="s">
        <v>106</v>
      </c>
      <c r="D2235">
        <v>30</v>
      </c>
      <c r="E2235">
        <v>81</v>
      </c>
      <c r="F2235">
        <v>64</v>
      </c>
      <c r="G2235" t="s">
        <v>16</v>
      </c>
      <c r="H2235" t="s">
        <v>297</v>
      </c>
      <c r="I2235" t="str">
        <f t="shared" si="102"/>
        <v>Bush, George W.(W)</v>
      </c>
      <c r="J2235" t="s">
        <v>21</v>
      </c>
      <c r="K2235" t="b">
        <v>0</v>
      </c>
      <c r="L2235">
        <v>240178</v>
      </c>
      <c r="M2235">
        <v>410986</v>
      </c>
      <c r="N2235">
        <v>20171015</v>
      </c>
      <c r="O2235" t="s">
        <v>19</v>
      </c>
      <c r="P2235" t="str">
        <f>IF(VLOOKUP(A2235,'national-winners'!$A$2:$B$13,2,0)=H2235,"W","L")</f>
        <v>W</v>
      </c>
      <c r="Q2235">
        <f>MATCH(C2235,'state-winning-votes'!A:A,0)</f>
        <v>29</v>
      </c>
      <c r="R2235">
        <f>MATCH(A2235,'state-winning-votes'!$A$2:$L$2,0)</f>
        <v>8</v>
      </c>
      <c r="S2235" cm="1">
        <f t="array" ref="S2235">INDEX('state-winning-votes'!$A$1:$L$53,$Q2235,$R2235)</f>
        <v>240178</v>
      </c>
      <c r="T2235">
        <f>INDEX('state-winning-votes'!$A$1:$L$53,MATCH($C2235,'state-winning-votes'!$A:$A,0),MATCH($A2235,'state-winning-votes'!$A$2:$L$2,0))</f>
        <v>240178</v>
      </c>
      <c r="U2235" t="str">
        <f t="shared" si="103"/>
        <v>Bush, George W.</v>
      </c>
      <c r="V2235" t="str">
        <f>_xlfn.XLOOKUP(INDEX('state-winning-votes'!$A$1:$L$53,MATCH($C2235,'state-winning-votes'!$A:$A,0),MATCH($A2235,'state-winning-votes'!$A$2:$L$2,0)),$L:$L,$H:$H)</f>
        <v>Bush, George W.</v>
      </c>
      <c r="W2235" t="str">
        <f>VLOOKUP(A2235,'national-winners'!$A$2:$B$13,2,0)</f>
        <v>Bush, George W.</v>
      </c>
      <c r="X2235" t="str">
        <f t="shared" si="104"/>
        <v xml:space="preserve"> George W. Bush (W)</v>
      </c>
    </row>
    <row r="2236" spans="1:24" x14ac:dyDescent="0.25">
      <c r="A2236">
        <v>2000</v>
      </c>
      <c r="B2236" t="s">
        <v>105</v>
      </c>
      <c r="C2236" t="s">
        <v>106</v>
      </c>
      <c r="D2236">
        <v>30</v>
      </c>
      <c r="E2236">
        <v>81</v>
      </c>
      <c r="F2236">
        <v>64</v>
      </c>
      <c r="G2236" t="s">
        <v>16</v>
      </c>
      <c r="H2236" t="s">
        <v>298</v>
      </c>
      <c r="I2236" t="str">
        <f t="shared" si="102"/>
        <v>Gore, Al(L)</v>
      </c>
      <c r="J2236" t="s">
        <v>18</v>
      </c>
      <c r="K2236" t="b">
        <v>0</v>
      </c>
      <c r="L2236">
        <v>137126</v>
      </c>
      <c r="M2236">
        <v>410986</v>
      </c>
      <c r="N2236">
        <v>20171015</v>
      </c>
      <c r="O2236" t="s">
        <v>19</v>
      </c>
      <c r="P2236" t="str">
        <f>IF(VLOOKUP(A2236,'national-winners'!$A$2:$B$13,2,0)=H2236,"W","L")</f>
        <v>L</v>
      </c>
      <c r="Q2236">
        <f>MATCH(C2236,'state-winning-votes'!A:A,0)</f>
        <v>29</v>
      </c>
      <c r="R2236">
        <f>MATCH(A2236,'state-winning-votes'!$A$2:$L$2,0)</f>
        <v>8</v>
      </c>
      <c r="S2236" cm="1">
        <f t="array" ref="S2236">INDEX('state-winning-votes'!$A$1:$L$53,$Q2236,$R2236)</f>
        <v>240178</v>
      </c>
      <c r="T2236">
        <f>INDEX('state-winning-votes'!$A$1:$L$53,MATCH($C2236,'state-winning-votes'!$A:$A,0),MATCH($A2236,'state-winning-votes'!$A$2:$L$2,0))</f>
        <v>240178</v>
      </c>
      <c r="U2236" t="str">
        <f t="shared" si="103"/>
        <v>Bush, George W.</v>
      </c>
      <c r="V2236" t="str">
        <f>_xlfn.XLOOKUP(INDEX('state-winning-votes'!$A$1:$L$53,MATCH($C2236,'state-winning-votes'!$A:$A,0),MATCH($A2236,'state-winning-votes'!$A$2:$L$2,0)),$L:$L,$H:$H)</f>
        <v>Bush, George W.</v>
      </c>
      <c r="W2236" t="str">
        <f>VLOOKUP(A2236,'national-winners'!$A$2:$B$13,2,0)</f>
        <v>Bush, George W.</v>
      </c>
      <c r="X2236" t="str">
        <f t="shared" si="104"/>
        <v xml:space="preserve"> George W. Bush (W)</v>
      </c>
    </row>
    <row r="2237" spans="1:24" x14ac:dyDescent="0.25">
      <c r="A2237">
        <v>2000</v>
      </c>
      <c r="B2237" t="s">
        <v>105</v>
      </c>
      <c r="C2237" t="s">
        <v>106</v>
      </c>
      <c r="D2237">
        <v>30</v>
      </c>
      <c r="E2237">
        <v>81</v>
      </c>
      <c r="F2237">
        <v>64</v>
      </c>
      <c r="G2237" t="s">
        <v>16</v>
      </c>
      <c r="H2237" t="s">
        <v>273</v>
      </c>
      <c r="I2237" t="str">
        <f t="shared" si="102"/>
        <v>Nader, Ralph(L)</v>
      </c>
      <c r="J2237" t="s">
        <v>274</v>
      </c>
      <c r="K2237" t="b">
        <v>0</v>
      </c>
      <c r="L2237">
        <v>24437</v>
      </c>
      <c r="M2237">
        <v>410986</v>
      </c>
      <c r="N2237">
        <v>20171015</v>
      </c>
      <c r="O2237" t="s">
        <v>19</v>
      </c>
      <c r="P2237" t="str">
        <f>IF(VLOOKUP(A2237,'national-winners'!$A$2:$B$13,2,0)=H2237,"W","L")</f>
        <v>L</v>
      </c>
      <c r="Q2237">
        <f>MATCH(C2237,'state-winning-votes'!A:A,0)</f>
        <v>29</v>
      </c>
      <c r="R2237">
        <f>MATCH(A2237,'state-winning-votes'!$A$2:$L$2,0)</f>
        <v>8</v>
      </c>
      <c r="S2237" cm="1">
        <f t="array" ref="S2237">INDEX('state-winning-votes'!$A$1:$L$53,$Q2237,$R2237)</f>
        <v>240178</v>
      </c>
      <c r="T2237">
        <f>INDEX('state-winning-votes'!$A$1:$L$53,MATCH($C2237,'state-winning-votes'!$A:$A,0),MATCH($A2237,'state-winning-votes'!$A$2:$L$2,0))</f>
        <v>240178</v>
      </c>
      <c r="U2237" t="str">
        <f t="shared" si="103"/>
        <v>Bush, George W.</v>
      </c>
      <c r="V2237" t="str">
        <f>_xlfn.XLOOKUP(INDEX('state-winning-votes'!$A$1:$L$53,MATCH($C2237,'state-winning-votes'!$A:$A,0),MATCH($A2237,'state-winning-votes'!$A$2:$L$2,0)),$L:$L,$H:$H)</f>
        <v>Bush, George W.</v>
      </c>
      <c r="W2237" t="str">
        <f>VLOOKUP(A2237,'national-winners'!$A$2:$B$13,2,0)</f>
        <v>Bush, George W.</v>
      </c>
      <c r="X2237" t="str">
        <f t="shared" si="104"/>
        <v xml:space="preserve"> George W. Bush (W)</v>
      </c>
    </row>
    <row r="2238" spans="1:24" x14ac:dyDescent="0.25">
      <c r="A2238">
        <v>2000</v>
      </c>
      <c r="B2238" t="s">
        <v>105</v>
      </c>
      <c r="C2238" t="s">
        <v>106</v>
      </c>
      <c r="D2238">
        <v>30</v>
      </c>
      <c r="E2238">
        <v>81</v>
      </c>
      <c r="F2238">
        <v>64</v>
      </c>
      <c r="G2238" t="s">
        <v>16</v>
      </c>
      <c r="H2238" t="s">
        <v>299</v>
      </c>
      <c r="I2238" t="str">
        <f t="shared" si="102"/>
        <v>Buchanan, Patrick ""Pat""(L)</v>
      </c>
      <c r="J2238" t="s">
        <v>272</v>
      </c>
      <c r="K2238" t="b">
        <v>0</v>
      </c>
      <c r="L2238">
        <v>5697</v>
      </c>
      <c r="M2238">
        <v>410986</v>
      </c>
      <c r="N2238">
        <v>20171015</v>
      </c>
      <c r="O2238" t="s">
        <v>19</v>
      </c>
      <c r="P2238" t="str">
        <f>IF(VLOOKUP(A2238,'national-winners'!$A$2:$B$13,2,0)=H2238,"W","L")</f>
        <v>L</v>
      </c>
      <c r="Q2238">
        <f>MATCH(C2238,'state-winning-votes'!A:A,0)</f>
        <v>29</v>
      </c>
      <c r="R2238">
        <f>MATCH(A2238,'state-winning-votes'!$A$2:$L$2,0)</f>
        <v>8</v>
      </c>
      <c r="S2238" cm="1">
        <f t="array" ref="S2238">INDEX('state-winning-votes'!$A$1:$L$53,$Q2238,$R2238)</f>
        <v>240178</v>
      </c>
      <c r="T2238">
        <f>INDEX('state-winning-votes'!$A$1:$L$53,MATCH($C2238,'state-winning-votes'!$A:$A,0),MATCH($A2238,'state-winning-votes'!$A$2:$L$2,0))</f>
        <v>240178</v>
      </c>
      <c r="U2238" t="str">
        <f t="shared" si="103"/>
        <v>Bush, George W.</v>
      </c>
      <c r="V2238" t="str">
        <f>_xlfn.XLOOKUP(INDEX('state-winning-votes'!$A$1:$L$53,MATCH($C2238,'state-winning-votes'!$A:$A,0),MATCH($A2238,'state-winning-votes'!$A$2:$L$2,0)),$L:$L,$H:$H)</f>
        <v>Bush, George W.</v>
      </c>
      <c r="W2238" t="str">
        <f>VLOOKUP(A2238,'national-winners'!$A$2:$B$13,2,0)</f>
        <v>Bush, George W.</v>
      </c>
      <c r="X2238" t="str">
        <f t="shared" si="104"/>
        <v xml:space="preserve"> George W. Bush (W)</v>
      </c>
    </row>
    <row r="2239" spans="1:24" x14ac:dyDescent="0.25">
      <c r="A2239">
        <v>2000</v>
      </c>
      <c r="B2239" t="s">
        <v>105</v>
      </c>
      <c r="C2239" t="s">
        <v>106</v>
      </c>
      <c r="D2239">
        <v>30</v>
      </c>
      <c r="E2239">
        <v>81</v>
      </c>
      <c r="F2239">
        <v>64</v>
      </c>
      <c r="G2239" t="s">
        <v>16</v>
      </c>
      <c r="H2239" t="s">
        <v>271</v>
      </c>
      <c r="I2239" t="str">
        <f t="shared" si="102"/>
        <v>Browne, Harry(L)</v>
      </c>
      <c r="J2239" t="s">
        <v>29</v>
      </c>
      <c r="K2239" t="b">
        <v>0</v>
      </c>
      <c r="L2239">
        <v>1718</v>
      </c>
      <c r="M2239">
        <v>410986</v>
      </c>
      <c r="N2239">
        <v>20171015</v>
      </c>
      <c r="O2239" t="s">
        <v>19</v>
      </c>
      <c r="P2239" t="str">
        <f>IF(VLOOKUP(A2239,'national-winners'!$A$2:$B$13,2,0)=H2239,"W","L")</f>
        <v>L</v>
      </c>
      <c r="Q2239">
        <f>MATCH(C2239,'state-winning-votes'!A:A,0)</f>
        <v>29</v>
      </c>
      <c r="R2239">
        <f>MATCH(A2239,'state-winning-votes'!$A$2:$L$2,0)</f>
        <v>8</v>
      </c>
      <c r="S2239" cm="1">
        <f t="array" ref="S2239">INDEX('state-winning-votes'!$A$1:$L$53,$Q2239,$R2239)</f>
        <v>240178</v>
      </c>
      <c r="T2239">
        <f>INDEX('state-winning-votes'!$A$1:$L$53,MATCH($C2239,'state-winning-votes'!$A:$A,0),MATCH($A2239,'state-winning-votes'!$A$2:$L$2,0))</f>
        <v>240178</v>
      </c>
      <c r="U2239" t="str">
        <f t="shared" si="103"/>
        <v>Bush, George W.</v>
      </c>
      <c r="V2239" t="str">
        <f>_xlfn.XLOOKUP(INDEX('state-winning-votes'!$A$1:$L$53,MATCH($C2239,'state-winning-votes'!$A:$A,0),MATCH($A2239,'state-winning-votes'!$A$2:$L$2,0)),$L:$L,$H:$H)</f>
        <v>Bush, George W.</v>
      </c>
      <c r="W2239" t="str">
        <f>VLOOKUP(A2239,'national-winners'!$A$2:$B$13,2,0)</f>
        <v>Bush, George W.</v>
      </c>
      <c r="X2239" t="str">
        <f t="shared" si="104"/>
        <v xml:space="preserve"> George W. Bush (W)</v>
      </c>
    </row>
    <row r="2240" spans="1:24" x14ac:dyDescent="0.25">
      <c r="A2240">
        <v>2000</v>
      </c>
      <c r="B2240" t="s">
        <v>105</v>
      </c>
      <c r="C2240" t="s">
        <v>106</v>
      </c>
      <c r="D2240">
        <v>30</v>
      </c>
      <c r="E2240">
        <v>81</v>
      </c>
      <c r="F2240">
        <v>64</v>
      </c>
      <c r="G2240" t="s">
        <v>16</v>
      </c>
      <c r="H2240" t="s">
        <v>238</v>
      </c>
      <c r="I2240" t="str">
        <f t="shared" si="102"/>
        <v>Phillips, Howard(L)</v>
      </c>
      <c r="J2240" t="s">
        <v>134</v>
      </c>
      <c r="K2240" t="b">
        <v>0</v>
      </c>
      <c r="L2240">
        <v>1155</v>
      </c>
      <c r="M2240">
        <v>410986</v>
      </c>
      <c r="N2240">
        <v>20171015</v>
      </c>
      <c r="O2240" t="s">
        <v>19</v>
      </c>
      <c r="P2240" t="str">
        <f>IF(VLOOKUP(A2240,'national-winners'!$A$2:$B$13,2,0)=H2240,"W","L")</f>
        <v>L</v>
      </c>
      <c r="Q2240">
        <f>MATCH(C2240,'state-winning-votes'!A:A,0)</f>
        <v>29</v>
      </c>
      <c r="R2240">
        <f>MATCH(A2240,'state-winning-votes'!$A$2:$L$2,0)</f>
        <v>8</v>
      </c>
      <c r="S2240" cm="1">
        <f t="array" ref="S2240">INDEX('state-winning-votes'!$A$1:$L$53,$Q2240,$R2240)</f>
        <v>240178</v>
      </c>
      <c r="T2240">
        <f>INDEX('state-winning-votes'!$A$1:$L$53,MATCH($C2240,'state-winning-votes'!$A:$A,0),MATCH($A2240,'state-winning-votes'!$A$2:$L$2,0))</f>
        <v>240178</v>
      </c>
      <c r="U2240" t="str">
        <f t="shared" si="103"/>
        <v>Bush, George W.</v>
      </c>
      <c r="V2240" t="str">
        <f>_xlfn.XLOOKUP(INDEX('state-winning-votes'!$A$1:$L$53,MATCH($C2240,'state-winning-votes'!$A:$A,0),MATCH($A2240,'state-winning-votes'!$A$2:$L$2,0)),$L:$L,$H:$H)</f>
        <v>Bush, George W.</v>
      </c>
      <c r="W2240" t="str">
        <f>VLOOKUP(A2240,'national-winners'!$A$2:$B$13,2,0)</f>
        <v>Bush, George W.</v>
      </c>
      <c r="X2240" t="str">
        <f t="shared" si="104"/>
        <v xml:space="preserve"> George W. Bush (W)</v>
      </c>
    </row>
    <row r="2241" spans="1:24" x14ac:dyDescent="0.25">
      <c r="A2241">
        <v>2000</v>
      </c>
      <c r="B2241" t="s">
        <v>105</v>
      </c>
      <c r="C2241" t="s">
        <v>106</v>
      </c>
      <c r="D2241">
        <v>30</v>
      </c>
      <c r="E2241">
        <v>81</v>
      </c>
      <c r="F2241">
        <v>64</v>
      </c>
      <c r="G2241" t="s">
        <v>16</v>
      </c>
      <c r="H2241" t="s">
        <v>236</v>
      </c>
      <c r="I2241" t="str">
        <f t="shared" si="102"/>
        <v>Hagelin, John(L)</v>
      </c>
      <c r="J2241" t="s">
        <v>237</v>
      </c>
      <c r="K2241" t="b">
        <v>0</v>
      </c>
      <c r="L2241">
        <v>675</v>
      </c>
      <c r="M2241">
        <v>410986</v>
      </c>
      <c r="N2241">
        <v>20171015</v>
      </c>
      <c r="O2241" t="s">
        <v>19</v>
      </c>
      <c r="P2241" t="str">
        <f>IF(VLOOKUP(A2241,'national-winners'!$A$2:$B$13,2,0)=H2241,"W","L")</f>
        <v>L</v>
      </c>
      <c r="Q2241">
        <f>MATCH(C2241,'state-winning-votes'!A:A,0)</f>
        <v>29</v>
      </c>
      <c r="R2241">
        <f>MATCH(A2241,'state-winning-votes'!$A$2:$L$2,0)</f>
        <v>8</v>
      </c>
      <c r="S2241" cm="1">
        <f t="array" ref="S2241">INDEX('state-winning-votes'!$A$1:$L$53,$Q2241,$R2241)</f>
        <v>240178</v>
      </c>
      <c r="T2241">
        <f>INDEX('state-winning-votes'!$A$1:$L$53,MATCH($C2241,'state-winning-votes'!$A:$A,0),MATCH($A2241,'state-winning-votes'!$A$2:$L$2,0))</f>
        <v>240178</v>
      </c>
      <c r="U2241" t="str">
        <f t="shared" si="103"/>
        <v>Bush, George W.</v>
      </c>
      <c r="V2241" t="str">
        <f>_xlfn.XLOOKUP(INDEX('state-winning-votes'!$A$1:$L$53,MATCH($C2241,'state-winning-votes'!$A:$A,0),MATCH($A2241,'state-winning-votes'!$A$2:$L$2,0)),$L:$L,$H:$H)</f>
        <v>Bush, George W.</v>
      </c>
      <c r="W2241" t="str">
        <f>VLOOKUP(A2241,'national-winners'!$A$2:$B$13,2,0)</f>
        <v>Bush, George W.</v>
      </c>
      <c r="X2241" t="str">
        <f t="shared" si="104"/>
        <v xml:space="preserve"> George W. Bush (W)</v>
      </c>
    </row>
    <row r="2242" spans="1:24" x14ac:dyDescent="0.25">
      <c r="A2242">
        <v>2000</v>
      </c>
      <c r="B2242" t="s">
        <v>107</v>
      </c>
      <c r="C2242" t="s">
        <v>108</v>
      </c>
      <c r="D2242">
        <v>31</v>
      </c>
      <c r="E2242">
        <v>46</v>
      </c>
      <c r="F2242">
        <v>35</v>
      </c>
      <c r="G2242" t="s">
        <v>16</v>
      </c>
      <c r="H2242" t="s">
        <v>297</v>
      </c>
      <c r="I2242" t="str">
        <f t="shared" si="102"/>
        <v>Bush, George W.(W)</v>
      </c>
      <c r="J2242" t="s">
        <v>21</v>
      </c>
      <c r="K2242" t="b">
        <v>0</v>
      </c>
      <c r="L2242">
        <v>433862</v>
      </c>
      <c r="M2242">
        <v>697019</v>
      </c>
      <c r="N2242">
        <v>20171015</v>
      </c>
      <c r="O2242" t="s">
        <v>19</v>
      </c>
      <c r="P2242" t="str">
        <f>IF(VLOOKUP(A2242,'national-winners'!$A$2:$B$13,2,0)=H2242,"W","L")</f>
        <v>W</v>
      </c>
      <c r="Q2242">
        <f>MATCH(C2242,'state-winning-votes'!A:A,0)</f>
        <v>32</v>
      </c>
      <c r="R2242">
        <f>MATCH(A2242,'state-winning-votes'!$A$2:$L$2,0)</f>
        <v>8</v>
      </c>
      <c r="S2242" cm="1">
        <f t="array" ref="S2242">INDEX('state-winning-votes'!$A$1:$L$53,$Q2242,$R2242)</f>
        <v>433862</v>
      </c>
      <c r="T2242">
        <f>INDEX('state-winning-votes'!$A$1:$L$53,MATCH($C2242,'state-winning-votes'!$A:$A,0),MATCH($A2242,'state-winning-votes'!$A$2:$L$2,0))</f>
        <v>433862</v>
      </c>
      <c r="U2242" t="str">
        <f t="shared" si="103"/>
        <v>Bush, George W.</v>
      </c>
      <c r="V2242" t="str">
        <f>_xlfn.XLOOKUP(INDEX('state-winning-votes'!$A$1:$L$53,MATCH($C2242,'state-winning-votes'!$A:$A,0),MATCH($A2242,'state-winning-votes'!$A$2:$L$2,0)),$L:$L,$H:$H)</f>
        <v>Bush, George W.</v>
      </c>
      <c r="W2242" t="str">
        <f>VLOOKUP(A2242,'national-winners'!$A$2:$B$13,2,0)</f>
        <v>Bush, George W.</v>
      </c>
      <c r="X2242" t="str">
        <f t="shared" si="104"/>
        <v xml:space="preserve"> George W. Bush (W)</v>
      </c>
    </row>
    <row r="2243" spans="1:24" x14ac:dyDescent="0.25">
      <c r="A2243">
        <v>2000</v>
      </c>
      <c r="B2243" t="s">
        <v>107</v>
      </c>
      <c r="C2243" t="s">
        <v>108</v>
      </c>
      <c r="D2243">
        <v>31</v>
      </c>
      <c r="E2243">
        <v>46</v>
      </c>
      <c r="F2243">
        <v>35</v>
      </c>
      <c r="G2243" t="s">
        <v>16</v>
      </c>
      <c r="H2243" t="s">
        <v>298</v>
      </c>
      <c r="I2243" t="str">
        <f t="shared" ref="I2243:I2306" si="105">H2243&amp;"("&amp;P2243&amp;")"</f>
        <v>Gore, Al(L)</v>
      </c>
      <c r="J2243" t="s">
        <v>18</v>
      </c>
      <c r="K2243" t="b">
        <v>0</v>
      </c>
      <c r="L2243">
        <v>231780</v>
      </c>
      <c r="M2243">
        <v>697019</v>
      </c>
      <c r="N2243">
        <v>20171015</v>
      </c>
      <c r="O2243" t="s">
        <v>19</v>
      </c>
      <c r="P2243" t="str">
        <f>IF(VLOOKUP(A2243,'national-winners'!$A$2:$B$13,2,0)=H2243,"W","L")</f>
        <v>L</v>
      </c>
      <c r="Q2243">
        <f>MATCH(C2243,'state-winning-votes'!A:A,0)</f>
        <v>32</v>
      </c>
      <c r="R2243">
        <f>MATCH(A2243,'state-winning-votes'!$A$2:$L$2,0)</f>
        <v>8</v>
      </c>
      <c r="S2243" cm="1">
        <f t="array" ref="S2243">INDEX('state-winning-votes'!$A$1:$L$53,$Q2243,$R2243)</f>
        <v>433862</v>
      </c>
      <c r="T2243">
        <f>INDEX('state-winning-votes'!$A$1:$L$53,MATCH($C2243,'state-winning-votes'!$A:$A,0),MATCH($A2243,'state-winning-votes'!$A$2:$L$2,0))</f>
        <v>433862</v>
      </c>
      <c r="U2243" t="str">
        <f t="shared" ref="U2243:U2306" si="106">_xlfn.XLOOKUP(T2243,L:L,H:H)</f>
        <v>Bush, George W.</v>
      </c>
      <c r="V2243" t="str">
        <f>_xlfn.XLOOKUP(INDEX('state-winning-votes'!$A$1:$L$53,MATCH($C2243,'state-winning-votes'!$A:$A,0),MATCH($A2243,'state-winning-votes'!$A$2:$L$2,0)),$L:$L,$H:$H)</f>
        <v>Bush, George W.</v>
      </c>
      <c r="W2243" t="str">
        <f>VLOOKUP(A2243,'national-winners'!$A$2:$B$13,2,0)</f>
        <v>Bush, George W.</v>
      </c>
      <c r="X2243" t="str">
        <f t="shared" ref="X2243:X2306" si="107">IFERROR(RIGHT(V2243,LEN(V2243)-SEARCH(",",V2243))&amp;" "&amp;LEFT(V2243,SEARCH(",",V2243)-1)&amp;" (W)","NULL")</f>
        <v xml:space="preserve"> George W. Bush (W)</v>
      </c>
    </row>
    <row r="2244" spans="1:24" x14ac:dyDescent="0.25">
      <c r="A2244">
        <v>2000</v>
      </c>
      <c r="B2244" t="s">
        <v>107</v>
      </c>
      <c r="C2244" t="s">
        <v>108</v>
      </c>
      <c r="D2244">
        <v>31</v>
      </c>
      <c r="E2244">
        <v>46</v>
      </c>
      <c r="F2244">
        <v>35</v>
      </c>
      <c r="G2244" t="s">
        <v>16</v>
      </c>
      <c r="H2244" t="s">
        <v>273</v>
      </c>
      <c r="I2244" t="str">
        <f t="shared" si="105"/>
        <v>Nader, Ralph(L)</v>
      </c>
      <c r="J2244" t="s">
        <v>274</v>
      </c>
      <c r="K2244" t="b">
        <v>0</v>
      </c>
      <c r="L2244">
        <v>24540</v>
      </c>
      <c r="M2244">
        <v>697019</v>
      </c>
      <c r="N2244">
        <v>20171015</v>
      </c>
      <c r="O2244" t="s">
        <v>19</v>
      </c>
      <c r="P2244" t="str">
        <f>IF(VLOOKUP(A2244,'national-winners'!$A$2:$B$13,2,0)=H2244,"W","L")</f>
        <v>L</v>
      </c>
      <c r="Q2244">
        <f>MATCH(C2244,'state-winning-votes'!A:A,0)</f>
        <v>32</v>
      </c>
      <c r="R2244">
        <f>MATCH(A2244,'state-winning-votes'!$A$2:$L$2,0)</f>
        <v>8</v>
      </c>
      <c r="S2244" cm="1">
        <f t="array" ref="S2244">INDEX('state-winning-votes'!$A$1:$L$53,$Q2244,$R2244)</f>
        <v>433862</v>
      </c>
      <c r="T2244">
        <f>INDEX('state-winning-votes'!$A$1:$L$53,MATCH($C2244,'state-winning-votes'!$A:$A,0),MATCH($A2244,'state-winning-votes'!$A$2:$L$2,0))</f>
        <v>433862</v>
      </c>
      <c r="U2244" t="str">
        <f t="shared" si="106"/>
        <v>Bush, George W.</v>
      </c>
      <c r="V2244" t="str">
        <f>_xlfn.XLOOKUP(INDEX('state-winning-votes'!$A$1:$L$53,MATCH($C2244,'state-winning-votes'!$A:$A,0),MATCH($A2244,'state-winning-votes'!$A$2:$L$2,0)),$L:$L,$H:$H)</f>
        <v>Bush, George W.</v>
      </c>
      <c r="W2244" t="str">
        <f>VLOOKUP(A2244,'national-winners'!$A$2:$B$13,2,0)</f>
        <v>Bush, George W.</v>
      </c>
      <c r="X2244" t="str">
        <f t="shared" si="107"/>
        <v xml:space="preserve"> George W. Bush (W)</v>
      </c>
    </row>
    <row r="2245" spans="1:24" x14ac:dyDescent="0.25">
      <c r="A2245">
        <v>2000</v>
      </c>
      <c r="B2245" t="s">
        <v>107</v>
      </c>
      <c r="C2245" t="s">
        <v>108</v>
      </c>
      <c r="D2245">
        <v>31</v>
      </c>
      <c r="E2245">
        <v>46</v>
      </c>
      <c r="F2245">
        <v>35</v>
      </c>
      <c r="G2245" t="s">
        <v>16</v>
      </c>
      <c r="I2245" t="str">
        <f t="shared" si="105"/>
        <v>(L)</v>
      </c>
      <c r="J2245" t="s">
        <v>176</v>
      </c>
      <c r="K2245" t="b">
        <v>0</v>
      </c>
      <c r="L2245">
        <v>4114</v>
      </c>
      <c r="M2245">
        <v>697019</v>
      </c>
      <c r="N2245">
        <v>20171015</v>
      </c>
      <c r="O2245" t="s">
        <v>19</v>
      </c>
      <c r="P2245" t="str">
        <f>IF(VLOOKUP(A2245,'national-winners'!$A$2:$B$13,2,0)=H2245,"W","L")</f>
        <v>L</v>
      </c>
      <c r="Q2245">
        <f>MATCH(C2245,'state-winning-votes'!A:A,0)</f>
        <v>32</v>
      </c>
      <c r="R2245">
        <f>MATCH(A2245,'state-winning-votes'!$A$2:$L$2,0)</f>
        <v>8</v>
      </c>
      <c r="S2245" cm="1">
        <f t="array" ref="S2245">INDEX('state-winning-votes'!$A$1:$L$53,$Q2245,$R2245)</f>
        <v>433862</v>
      </c>
      <c r="T2245">
        <f>INDEX('state-winning-votes'!$A$1:$L$53,MATCH($C2245,'state-winning-votes'!$A:$A,0),MATCH($A2245,'state-winning-votes'!$A$2:$L$2,0))</f>
        <v>433862</v>
      </c>
      <c r="U2245" t="str">
        <f t="shared" si="106"/>
        <v>Bush, George W.</v>
      </c>
      <c r="V2245" t="str">
        <f>_xlfn.XLOOKUP(INDEX('state-winning-votes'!$A$1:$L$53,MATCH($C2245,'state-winning-votes'!$A:$A,0),MATCH($A2245,'state-winning-votes'!$A$2:$L$2,0)),$L:$L,$H:$H)</f>
        <v>Bush, George W.</v>
      </c>
      <c r="W2245" t="str">
        <f>VLOOKUP(A2245,'national-winners'!$A$2:$B$13,2,0)</f>
        <v>Bush, George W.</v>
      </c>
      <c r="X2245" t="str">
        <f t="shared" si="107"/>
        <v xml:space="preserve"> George W. Bush (W)</v>
      </c>
    </row>
    <row r="2246" spans="1:24" x14ac:dyDescent="0.25">
      <c r="A2246">
        <v>2000</v>
      </c>
      <c r="B2246" t="s">
        <v>107</v>
      </c>
      <c r="C2246" t="s">
        <v>108</v>
      </c>
      <c r="D2246">
        <v>31</v>
      </c>
      <c r="E2246">
        <v>46</v>
      </c>
      <c r="F2246">
        <v>35</v>
      </c>
      <c r="G2246" t="s">
        <v>16</v>
      </c>
      <c r="H2246" t="s">
        <v>271</v>
      </c>
      <c r="I2246" t="str">
        <f t="shared" si="105"/>
        <v>Browne, Harry(L)</v>
      </c>
      <c r="J2246" t="s">
        <v>29</v>
      </c>
      <c r="K2246" t="b">
        <v>0</v>
      </c>
      <c r="L2246">
        <v>2245</v>
      </c>
      <c r="M2246">
        <v>697019</v>
      </c>
      <c r="N2246">
        <v>20171015</v>
      </c>
      <c r="O2246" t="s">
        <v>19</v>
      </c>
      <c r="P2246" t="str">
        <f>IF(VLOOKUP(A2246,'national-winners'!$A$2:$B$13,2,0)=H2246,"W","L")</f>
        <v>L</v>
      </c>
      <c r="Q2246">
        <f>MATCH(C2246,'state-winning-votes'!A:A,0)</f>
        <v>32</v>
      </c>
      <c r="R2246">
        <f>MATCH(A2246,'state-winning-votes'!$A$2:$L$2,0)</f>
        <v>8</v>
      </c>
      <c r="S2246" cm="1">
        <f t="array" ref="S2246">INDEX('state-winning-votes'!$A$1:$L$53,$Q2246,$R2246)</f>
        <v>433862</v>
      </c>
      <c r="T2246">
        <f>INDEX('state-winning-votes'!$A$1:$L$53,MATCH($C2246,'state-winning-votes'!$A:$A,0),MATCH($A2246,'state-winning-votes'!$A$2:$L$2,0))</f>
        <v>433862</v>
      </c>
      <c r="U2246" t="str">
        <f t="shared" si="106"/>
        <v>Bush, George W.</v>
      </c>
      <c r="V2246" t="str">
        <f>_xlfn.XLOOKUP(INDEX('state-winning-votes'!$A$1:$L$53,MATCH($C2246,'state-winning-votes'!$A:$A,0),MATCH($A2246,'state-winning-votes'!$A$2:$L$2,0)),$L:$L,$H:$H)</f>
        <v>Bush, George W.</v>
      </c>
      <c r="W2246" t="str">
        <f>VLOOKUP(A2246,'national-winners'!$A$2:$B$13,2,0)</f>
        <v>Bush, George W.</v>
      </c>
      <c r="X2246" t="str">
        <f t="shared" si="107"/>
        <v xml:space="preserve"> George W. Bush (W)</v>
      </c>
    </row>
    <row r="2247" spans="1:24" x14ac:dyDescent="0.25">
      <c r="A2247">
        <v>2000</v>
      </c>
      <c r="B2247" t="s">
        <v>107</v>
      </c>
      <c r="C2247" t="s">
        <v>108</v>
      </c>
      <c r="D2247">
        <v>31</v>
      </c>
      <c r="E2247">
        <v>46</v>
      </c>
      <c r="F2247">
        <v>35</v>
      </c>
      <c r="G2247" t="s">
        <v>16</v>
      </c>
      <c r="I2247" t="str">
        <f t="shared" si="105"/>
        <v>(L)</v>
      </c>
      <c r="J2247" t="s">
        <v>237</v>
      </c>
      <c r="K2247" t="b">
        <v>0</v>
      </c>
      <c r="L2247">
        <v>478</v>
      </c>
      <c r="M2247">
        <v>967019</v>
      </c>
      <c r="N2247">
        <v>20171015</v>
      </c>
      <c r="O2247" t="s">
        <v>19</v>
      </c>
      <c r="P2247" t="str">
        <f>IF(VLOOKUP(A2247,'national-winners'!$A$2:$B$13,2,0)=H2247,"W","L")</f>
        <v>L</v>
      </c>
      <c r="Q2247">
        <f>MATCH(C2247,'state-winning-votes'!A:A,0)</f>
        <v>32</v>
      </c>
      <c r="R2247">
        <f>MATCH(A2247,'state-winning-votes'!$A$2:$L$2,0)</f>
        <v>8</v>
      </c>
      <c r="S2247" cm="1">
        <f t="array" ref="S2247">INDEX('state-winning-votes'!$A$1:$L$53,$Q2247,$R2247)</f>
        <v>433862</v>
      </c>
      <c r="T2247">
        <f>INDEX('state-winning-votes'!$A$1:$L$53,MATCH($C2247,'state-winning-votes'!$A:$A,0),MATCH($A2247,'state-winning-votes'!$A$2:$L$2,0))</f>
        <v>433862</v>
      </c>
      <c r="U2247" t="str">
        <f t="shared" si="106"/>
        <v>Bush, George W.</v>
      </c>
      <c r="V2247" t="str">
        <f>_xlfn.XLOOKUP(INDEX('state-winning-votes'!$A$1:$L$53,MATCH($C2247,'state-winning-votes'!$A:$A,0),MATCH($A2247,'state-winning-votes'!$A$2:$L$2,0)),$L:$L,$H:$H)</f>
        <v>Bush, George W.</v>
      </c>
      <c r="W2247" t="str">
        <f>VLOOKUP(A2247,'national-winners'!$A$2:$B$13,2,0)</f>
        <v>Bush, George W.</v>
      </c>
      <c r="X2247" t="str">
        <f t="shared" si="107"/>
        <v xml:space="preserve"> George W. Bush (W)</v>
      </c>
    </row>
    <row r="2248" spans="1:24" x14ac:dyDescent="0.25">
      <c r="A2248">
        <v>2000</v>
      </c>
      <c r="B2248" t="s">
        <v>109</v>
      </c>
      <c r="C2248" t="s">
        <v>110</v>
      </c>
      <c r="D2248">
        <v>32</v>
      </c>
      <c r="E2248">
        <v>88</v>
      </c>
      <c r="F2248">
        <v>65</v>
      </c>
      <c r="G2248" t="s">
        <v>16</v>
      </c>
      <c r="H2248" t="s">
        <v>297</v>
      </c>
      <c r="I2248" t="str">
        <f t="shared" si="105"/>
        <v>Bush, George W.(W)</v>
      </c>
      <c r="J2248" t="s">
        <v>21</v>
      </c>
      <c r="K2248" t="b">
        <v>0</v>
      </c>
      <c r="L2248">
        <v>301575</v>
      </c>
      <c r="M2248">
        <v>609426</v>
      </c>
      <c r="N2248">
        <v>20171015</v>
      </c>
      <c r="O2248" t="s">
        <v>19</v>
      </c>
      <c r="P2248" t="str">
        <f>IF(VLOOKUP(A2248,'national-winners'!$A$2:$B$13,2,0)=H2248,"W","L")</f>
        <v>W</v>
      </c>
      <c r="Q2248">
        <f>MATCH(C2248,'state-winning-votes'!A:A,0)</f>
        <v>36</v>
      </c>
      <c r="R2248">
        <f>MATCH(A2248,'state-winning-votes'!$A$2:$L$2,0)</f>
        <v>8</v>
      </c>
      <c r="S2248" cm="1">
        <f t="array" ref="S2248">INDEX('state-winning-votes'!$A$1:$L$53,$Q2248,$R2248)</f>
        <v>301575</v>
      </c>
      <c r="T2248">
        <f>INDEX('state-winning-votes'!$A$1:$L$53,MATCH($C2248,'state-winning-votes'!$A:$A,0),MATCH($A2248,'state-winning-votes'!$A$2:$L$2,0))</f>
        <v>301575</v>
      </c>
      <c r="U2248" t="str">
        <f t="shared" si="106"/>
        <v>Bush, George W.</v>
      </c>
      <c r="V2248" t="str">
        <f>_xlfn.XLOOKUP(INDEX('state-winning-votes'!$A$1:$L$53,MATCH($C2248,'state-winning-votes'!$A:$A,0),MATCH($A2248,'state-winning-votes'!$A$2:$L$2,0)),$L:$L,$H:$H)</f>
        <v>Bush, George W.</v>
      </c>
      <c r="W2248" t="str">
        <f>VLOOKUP(A2248,'national-winners'!$A$2:$B$13,2,0)</f>
        <v>Bush, George W.</v>
      </c>
      <c r="X2248" t="str">
        <f t="shared" si="107"/>
        <v xml:space="preserve"> George W. Bush (W)</v>
      </c>
    </row>
    <row r="2249" spans="1:24" x14ac:dyDescent="0.25">
      <c r="A2249">
        <v>2000</v>
      </c>
      <c r="B2249" t="s">
        <v>109</v>
      </c>
      <c r="C2249" t="s">
        <v>110</v>
      </c>
      <c r="D2249">
        <v>32</v>
      </c>
      <c r="E2249">
        <v>88</v>
      </c>
      <c r="F2249">
        <v>65</v>
      </c>
      <c r="G2249" t="s">
        <v>16</v>
      </c>
      <c r="H2249" t="s">
        <v>298</v>
      </c>
      <c r="I2249" t="str">
        <f t="shared" si="105"/>
        <v>Gore, Al(L)</v>
      </c>
      <c r="J2249" t="s">
        <v>18</v>
      </c>
      <c r="K2249" t="b">
        <v>0</v>
      </c>
      <c r="L2249">
        <v>279978</v>
      </c>
      <c r="M2249">
        <v>609426</v>
      </c>
      <c r="N2249">
        <v>20171015</v>
      </c>
      <c r="O2249" t="s">
        <v>19</v>
      </c>
      <c r="P2249" t="str">
        <f>IF(VLOOKUP(A2249,'national-winners'!$A$2:$B$13,2,0)=H2249,"W","L")</f>
        <v>L</v>
      </c>
      <c r="Q2249">
        <f>MATCH(C2249,'state-winning-votes'!A:A,0)</f>
        <v>36</v>
      </c>
      <c r="R2249">
        <f>MATCH(A2249,'state-winning-votes'!$A$2:$L$2,0)</f>
        <v>8</v>
      </c>
      <c r="S2249" cm="1">
        <f t="array" ref="S2249">INDEX('state-winning-votes'!$A$1:$L$53,$Q2249,$R2249)</f>
        <v>301575</v>
      </c>
      <c r="T2249">
        <f>INDEX('state-winning-votes'!$A$1:$L$53,MATCH($C2249,'state-winning-votes'!$A:$A,0),MATCH($A2249,'state-winning-votes'!$A$2:$L$2,0))</f>
        <v>301575</v>
      </c>
      <c r="U2249" t="str">
        <f t="shared" si="106"/>
        <v>Bush, George W.</v>
      </c>
      <c r="V2249" t="str">
        <f>_xlfn.XLOOKUP(INDEX('state-winning-votes'!$A$1:$L$53,MATCH($C2249,'state-winning-votes'!$A:$A,0),MATCH($A2249,'state-winning-votes'!$A$2:$L$2,0)),$L:$L,$H:$H)</f>
        <v>Bush, George W.</v>
      </c>
      <c r="W2249" t="str">
        <f>VLOOKUP(A2249,'national-winners'!$A$2:$B$13,2,0)</f>
        <v>Bush, George W.</v>
      </c>
      <c r="X2249" t="str">
        <f t="shared" si="107"/>
        <v xml:space="preserve"> George W. Bush (W)</v>
      </c>
    </row>
    <row r="2250" spans="1:24" x14ac:dyDescent="0.25">
      <c r="A2250">
        <v>2000</v>
      </c>
      <c r="B2250" t="s">
        <v>109</v>
      </c>
      <c r="C2250" t="s">
        <v>110</v>
      </c>
      <c r="D2250">
        <v>32</v>
      </c>
      <c r="E2250">
        <v>88</v>
      </c>
      <c r="F2250">
        <v>65</v>
      </c>
      <c r="G2250" t="s">
        <v>16</v>
      </c>
      <c r="H2250" t="s">
        <v>273</v>
      </c>
      <c r="I2250" t="str">
        <f t="shared" si="105"/>
        <v>Nader, Ralph(L)</v>
      </c>
      <c r="J2250" t="s">
        <v>274</v>
      </c>
      <c r="K2250" t="b">
        <v>0</v>
      </c>
      <c r="L2250">
        <v>15008</v>
      </c>
      <c r="M2250">
        <v>609426</v>
      </c>
      <c r="N2250">
        <v>20171015</v>
      </c>
      <c r="O2250" t="s">
        <v>19</v>
      </c>
      <c r="P2250" t="str">
        <f>IF(VLOOKUP(A2250,'national-winners'!$A$2:$B$13,2,0)=H2250,"W","L")</f>
        <v>L</v>
      </c>
      <c r="Q2250">
        <f>MATCH(C2250,'state-winning-votes'!A:A,0)</f>
        <v>36</v>
      </c>
      <c r="R2250">
        <f>MATCH(A2250,'state-winning-votes'!$A$2:$L$2,0)</f>
        <v>8</v>
      </c>
      <c r="S2250" cm="1">
        <f t="array" ref="S2250">INDEX('state-winning-votes'!$A$1:$L$53,$Q2250,$R2250)</f>
        <v>301575</v>
      </c>
      <c r="T2250">
        <f>INDEX('state-winning-votes'!$A$1:$L$53,MATCH($C2250,'state-winning-votes'!$A:$A,0),MATCH($A2250,'state-winning-votes'!$A$2:$L$2,0))</f>
        <v>301575</v>
      </c>
      <c r="U2250" t="str">
        <f t="shared" si="106"/>
        <v>Bush, George W.</v>
      </c>
      <c r="V2250" t="str">
        <f>_xlfn.XLOOKUP(INDEX('state-winning-votes'!$A$1:$L$53,MATCH($C2250,'state-winning-votes'!$A:$A,0),MATCH($A2250,'state-winning-votes'!$A$2:$L$2,0)),$L:$L,$H:$H)</f>
        <v>Bush, George W.</v>
      </c>
      <c r="W2250" t="str">
        <f>VLOOKUP(A2250,'national-winners'!$A$2:$B$13,2,0)</f>
        <v>Bush, George W.</v>
      </c>
      <c r="X2250" t="str">
        <f t="shared" si="107"/>
        <v xml:space="preserve"> George W. Bush (W)</v>
      </c>
    </row>
    <row r="2251" spans="1:24" x14ac:dyDescent="0.25">
      <c r="A2251">
        <v>2000</v>
      </c>
      <c r="B2251" t="s">
        <v>109</v>
      </c>
      <c r="C2251" t="s">
        <v>110</v>
      </c>
      <c r="D2251">
        <v>32</v>
      </c>
      <c r="E2251">
        <v>88</v>
      </c>
      <c r="F2251">
        <v>65</v>
      </c>
      <c r="G2251" t="s">
        <v>16</v>
      </c>
      <c r="H2251" t="s">
        <v>299</v>
      </c>
      <c r="I2251" t="str">
        <f t="shared" si="105"/>
        <v>Buchanan, Patrick ""Pat""(L)</v>
      </c>
      <c r="J2251" t="s">
        <v>304</v>
      </c>
      <c r="K2251" t="b">
        <v>0</v>
      </c>
      <c r="L2251">
        <v>4747</v>
      </c>
      <c r="M2251">
        <v>609426</v>
      </c>
      <c r="N2251">
        <v>20171015</v>
      </c>
      <c r="O2251" t="s">
        <v>19</v>
      </c>
      <c r="P2251" t="str">
        <f>IF(VLOOKUP(A2251,'national-winners'!$A$2:$B$13,2,0)=H2251,"W","L")</f>
        <v>L</v>
      </c>
      <c r="Q2251">
        <f>MATCH(C2251,'state-winning-votes'!A:A,0)</f>
        <v>36</v>
      </c>
      <c r="R2251">
        <f>MATCH(A2251,'state-winning-votes'!$A$2:$L$2,0)</f>
        <v>8</v>
      </c>
      <c r="S2251" cm="1">
        <f t="array" ref="S2251">INDEX('state-winning-votes'!$A$1:$L$53,$Q2251,$R2251)</f>
        <v>301575</v>
      </c>
      <c r="T2251">
        <f>INDEX('state-winning-votes'!$A$1:$L$53,MATCH($C2251,'state-winning-votes'!$A:$A,0),MATCH($A2251,'state-winning-votes'!$A$2:$L$2,0))</f>
        <v>301575</v>
      </c>
      <c r="U2251" t="str">
        <f t="shared" si="106"/>
        <v>Bush, George W.</v>
      </c>
      <c r="V2251" t="str">
        <f>_xlfn.XLOOKUP(INDEX('state-winning-votes'!$A$1:$L$53,MATCH($C2251,'state-winning-votes'!$A:$A,0),MATCH($A2251,'state-winning-votes'!$A$2:$L$2,0)),$L:$L,$H:$H)</f>
        <v>Bush, George W.</v>
      </c>
      <c r="W2251" t="str">
        <f>VLOOKUP(A2251,'national-winners'!$A$2:$B$13,2,0)</f>
        <v>Bush, George W.</v>
      </c>
      <c r="X2251" t="str">
        <f t="shared" si="107"/>
        <v xml:space="preserve"> George W. Bush (W)</v>
      </c>
    </row>
    <row r="2252" spans="1:24" x14ac:dyDescent="0.25">
      <c r="A2252">
        <v>2000</v>
      </c>
      <c r="B2252" t="s">
        <v>109</v>
      </c>
      <c r="C2252" t="s">
        <v>110</v>
      </c>
      <c r="D2252">
        <v>32</v>
      </c>
      <c r="E2252">
        <v>88</v>
      </c>
      <c r="F2252">
        <v>65</v>
      </c>
      <c r="G2252" t="s">
        <v>16</v>
      </c>
      <c r="H2252" t="s">
        <v>305</v>
      </c>
      <c r="I2252" t="str">
        <f t="shared" si="105"/>
        <v>None Of These Candidates(L)</v>
      </c>
      <c r="K2252" t="b">
        <v>0</v>
      </c>
      <c r="L2252">
        <v>3315</v>
      </c>
      <c r="M2252">
        <v>609426</v>
      </c>
      <c r="N2252">
        <v>20171015</v>
      </c>
      <c r="O2252" t="s">
        <v>19</v>
      </c>
      <c r="P2252" t="str">
        <f>IF(VLOOKUP(A2252,'national-winners'!$A$2:$B$13,2,0)=H2252,"W","L")</f>
        <v>L</v>
      </c>
      <c r="Q2252">
        <f>MATCH(C2252,'state-winning-votes'!A:A,0)</f>
        <v>36</v>
      </c>
      <c r="R2252">
        <f>MATCH(A2252,'state-winning-votes'!$A$2:$L$2,0)</f>
        <v>8</v>
      </c>
      <c r="S2252" cm="1">
        <f t="array" ref="S2252">INDEX('state-winning-votes'!$A$1:$L$53,$Q2252,$R2252)</f>
        <v>301575</v>
      </c>
      <c r="T2252">
        <f>INDEX('state-winning-votes'!$A$1:$L$53,MATCH($C2252,'state-winning-votes'!$A:$A,0),MATCH($A2252,'state-winning-votes'!$A$2:$L$2,0))</f>
        <v>301575</v>
      </c>
      <c r="U2252" t="str">
        <f t="shared" si="106"/>
        <v>Bush, George W.</v>
      </c>
      <c r="V2252" t="str">
        <f>_xlfn.XLOOKUP(INDEX('state-winning-votes'!$A$1:$L$53,MATCH($C2252,'state-winning-votes'!$A:$A,0),MATCH($A2252,'state-winning-votes'!$A$2:$L$2,0)),$L:$L,$H:$H)</f>
        <v>Bush, George W.</v>
      </c>
      <c r="W2252" t="str">
        <f>VLOOKUP(A2252,'national-winners'!$A$2:$B$13,2,0)</f>
        <v>Bush, George W.</v>
      </c>
      <c r="X2252" t="str">
        <f t="shared" si="107"/>
        <v xml:space="preserve"> George W. Bush (W)</v>
      </c>
    </row>
    <row r="2253" spans="1:24" x14ac:dyDescent="0.25">
      <c r="A2253">
        <v>2000</v>
      </c>
      <c r="B2253" t="s">
        <v>109</v>
      </c>
      <c r="C2253" t="s">
        <v>110</v>
      </c>
      <c r="D2253">
        <v>32</v>
      </c>
      <c r="E2253">
        <v>88</v>
      </c>
      <c r="F2253">
        <v>65</v>
      </c>
      <c r="G2253" t="s">
        <v>16</v>
      </c>
      <c r="H2253" t="s">
        <v>271</v>
      </c>
      <c r="I2253" t="str">
        <f t="shared" si="105"/>
        <v>Browne, Harry(L)</v>
      </c>
      <c r="J2253" t="s">
        <v>29</v>
      </c>
      <c r="K2253" t="b">
        <v>0</v>
      </c>
      <c r="L2253">
        <v>3311</v>
      </c>
      <c r="M2253">
        <v>609426</v>
      </c>
      <c r="N2253">
        <v>20171015</v>
      </c>
      <c r="O2253" t="s">
        <v>19</v>
      </c>
      <c r="P2253" t="str">
        <f>IF(VLOOKUP(A2253,'national-winners'!$A$2:$B$13,2,0)=H2253,"W","L")</f>
        <v>L</v>
      </c>
      <c r="Q2253">
        <f>MATCH(C2253,'state-winning-votes'!A:A,0)</f>
        <v>36</v>
      </c>
      <c r="R2253">
        <f>MATCH(A2253,'state-winning-votes'!$A$2:$L$2,0)</f>
        <v>8</v>
      </c>
      <c r="S2253" cm="1">
        <f t="array" ref="S2253">INDEX('state-winning-votes'!$A$1:$L$53,$Q2253,$R2253)</f>
        <v>301575</v>
      </c>
      <c r="T2253">
        <f>INDEX('state-winning-votes'!$A$1:$L$53,MATCH($C2253,'state-winning-votes'!$A:$A,0),MATCH($A2253,'state-winning-votes'!$A$2:$L$2,0))</f>
        <v>301575</v>
      </c>
      <c r="U2253" t="str">
        <f t="shared" si="106"/>
        <v>Bush, George W.</v>
      </c>
      <c r="V2253" t="str">
        <f>_xlfn.XLOOKUP(INDEX('state-winning-votes'!$A$1:$L$53,MATCH($C2253,'state-winning-votes'!$A:$A,0),MATCH($A2253,'state-winning-votes'!$A$2:$L$2,0)),$L:$L,$H:$H)</f>
        <v>Bush, George W.</v>
      </c>
      <c r="W2253" t="str">
        <f>VLOOKUP(A2253,'national-winners'!$A$2:$B$13,2,0)</f>
        <v>Bush, George W.</v>
      </c>
      <c r="X2253" t="str">
        <f t="shared" si="107"/>
        <v xml:space="preserve"> George W. Bush (W)</v>
      </c>
    </row>
    <row r="2254" spans="1:24" x14ac:dyDescent="0.25">
      <c r="A2254">
        <v>2000</v>
      </c>
      <c r="B2254" t="s">
        <v>109</v>
      </c>
      <c r="C2254" t="s">
        <v>110</v>
      </c>
      <c r="D2254">
        <v>32</v>
      </c>
      <c r="E2254">
        <v>88</v>
      </c>
      <c r="F2254">
        <v>65</v>
      </c>
      <c r="G2254" t="s">
        <v>16</v>
      </c>
      <c r="H2254" t="s">
        <v>238</v>
      </c>
      <c r="I2254" t="str">
        <f t="shared" si="105"/>
        <v>Phillips, Howard(L)</v>
      </c>
      <c r="J2254" t="s">
        <v>258</v>
      </c>
      <c r="K2254" t="b">
        <v>0</v>
      </c>
      <c r="L2254">
        <v>621</v>
      </c>
      <c r="M2254">
        <v>609426</v>
      </c>
      <c r="N2254">
        <v>20171015</v>
      </c>
      <c r="O2254" t="s">
        <v>19</v>
      </c>
      <c r="P2254" t="str">
        <f>IF(VLOOKUP(A2254,'national-winners'!$A$2:$B$13,2,0)=H2254,"W","L")</f>
        <v>L</v>
      </c>
      <c r="Q2254">
        <f>MATCH(C2254,'state-winning-votes'!A:A,0)</f>
        <v>36</v>
      </c>
      <c r="R2254">
        <f>MATCH(A2254,'state-winning-votes'!$A$2:$L$2,0)</f>
        <v>8</v>
      </c>
      <c r="S2254" cm="1">
        <f t="array" ref="S2254">INDEX('state-winning-votes'!$A$1:$L$53,$Q2254,$R2254)</f>
        <v>301575</v>
      </c>
      <c r="T2254">
        <f>INDEX('state-winning-votes'!$A$1:$L$53,MATCH($C2254,'state-winning-votes'!$A:$A,0),MATCH($A2254,'state-winning-votes'!$A$2:$L$2,0))</f>
        <v>301575</v>
      </c>
      <c r="U2254" t="str">
        <f t="shared" si="106"/>
        <v>Bush, George W.</v>
      </c>
      <c r="V2254" t="str">
        <f>_xlfn.XLOOKUP(INDEX('state-winning-votes'!$A$1:$L$53,MATCH($C2254,'state-winning-votes'!$A:$A,0),MATCH($A2254,'state-winning-votes'!$A$2:$L$2,0)),$L:$L,$H:$H)</f>
        <v>Bush, George W.</v>
      </c>
      <c r="W2254" t="str">
        <f>VLOOKUP(A2254,'national-winners'!$A$2:$B$13,2,0)</f>
        <v>Bush, George W.</v>
      </c>
      <c r="X2254" t="str">
        <f t="shared" si="107"/>
        <v xml:space="preserve"> George W. Bush (W)</v>
      </c>
    </row>
    <row r="2255" spans="1:24" x14ac:dyDescent="0.25">
      <c r="A2255">
        <v>2000</v>
      </c>
      <c r="B2255" t="s">
        <v>109</v>
      </c>
      <c r="C2255" t="s">
        <v>110</v>
      </c>
      <c r="D2255">
        <v>32</v>
      </c>
      <c r="E2255">
        <v>88</v>
      </c>
      <c r="F2255">
        <v>65</v>
      </c>
      <c r="G2255" t="s">
        <v>16</v>
      </c>
      <c r="H2255" t="s">
        <v>236</v>
      </c>
      <c r="I2255" t="str">
        <f t="shared" si="105"/>
        <v>Hagelin, John(L)</v>
      </c>
      <c r="J2255" t="s">
        <v>237</v>
      </c>
      <c r="K2255" t="b">
        <v>0</v>
      </c>
      <c r="L2255">
        <v>415</v>
      </c>
      <c r="M2255">
        <v>609426</v>
      </c>
      <c r="N2255">
        <v>20171015</v>
      </c>
      <c r="O2255" t="s">
        <v>19</v>
      </c>
      <c r="P2255" t="str">
        <f>IF(VLOOKUP(A2255,'national-winners'!$A$2:$B$13,2,0)=H2255,"W","L")</f>
        <v>L</v>
      </c>
      <c r="Q2255">
        <f>MATCH(C2255,'state-winning-votes'!A:A,0)</f>
        <v>36</v>
      </c>
      <c r="R2255">
        <f>MATCH(A2255,'state-winning-votes'!$A$2:$L$2,0)</f>
        <v>8</v>
      </c>
      <c r="S2255" cm="1">
        <f t="array" ref="S2255">INDEX('state-winning-votes'!$A$1:$L$53,$Q2255,$R2255)</f>
        <v>301575</v>
      </c>
      <c r="T2255">
        <f>INDEX('state-winning-votes'!$A$1:$L$53,MATCH($C2255,'state-winning-votes'!$A:$A,0),MATCH($A2255,'state-winning-votes'!$A$2:$L$2,0))</f>
        <v>301575</v>
      </c>
      <c r="U2255" t="str">
        <f t="shared" si="106"/>
        <v>Bush, George W.</v>
      </c>
      <c r="V2255" t="str">
        <f>_xlfn.XLOOKUP(INDEX('state-winning-votes'!$A$1:$L$53,MATCH($C2255,'state-winning-votes'!$A:$A,0),MATCH($A2255,'state-winning-votes'!$A$2:$L$2,0)),$L:$L,$H:$H)</f>
        <v>Bush, George W.</v>
      </c>
      <c r="W2255" t="str">
        <f>VLOOKUP(A2255,'national-winners'!$A$2:$B$13,2,0)</f>
        <v>Bush, George W.</v>
      </c>
      <c r="X2255" t="str">
        <f t="shared" si="107"/>
        <v xml:space="preserve"> George W. Bush (W)</v>
      </c>
    </row>
    <row r="2256" spans="1:24" x14ac:dyDescent="0.25">
      <c r="A2256">
        <v>2000</v>
      </c>
      <c r="B2256" t="s">
        <v>109</v>
      </c>
      <c r="C2256" t="s">
        <v>110</v>
      </c>
      <c r="D2256">
        <v>32</v>
      </c>
      <c r="E2256">
        <v>88</v>
      </c>
      <c r="F2256">
        <v>65</v>
      </c>
      <c r="G2256" t="s">
        <v>16</v>
      </c>
      <c r="H2256" t="s">
        <v>306</v>
      </c>
      <c r="I2256" t="str">
        <f t="shared" si="105"/>
        <v>Blank Vote(L)</v>
      </c>
      <c r="K2256" t="b">
        <v>0</v>
      </c>
      <c r="L2256">
        <v>282</v>
      </c>
      <c r="M2256">
        <v>609426</v>
      </c>
      <c r="N2256">
        <v>20171015</v>
      </c>
      <c r="O2256" t="s">
        <v>19</v>
      </c>
      <c r="P2256" t="str">
        <f>IF(VLOOKUP(A2256,'national-winners'!$A$2:$B$13,2,0)=H2256,"W","L")</f>
        <v>L</v>
      </c>
      <c r="Q2256">
        <f>MATCH(C2256,'state-winning-votes'!A:A,0)</f>
        <v>36</v>
      </c>
      <c r="R2256">
        <f>MATCH(A2256,'state-winning-votes'!$A$2:$L$2,0)</f>
        <v>8</v>
      </c>
      <c r="S2256" cm="1">
        <f t="array" ref="S2256">INDEX('state-winning-votes'!$A$1:$L$53,$Q2256,$R2256)</f>
        <v>301575</v>
      </c>
      <c r="T2256">
        <f>INDEX('state-winning-votes'!$A$1:$L$53,MATCH($C2256,'state-winning-votes'!$A:$A,0),MATCH($A2256,'state-winning-votes'!$A$2:$L$2,0))</f>
        <v>301575</v>
      </c>
      <c r="U2256" t="str">
        <f t="shared" si="106"/>
        <v>Bush, George W.</v>
      </c>
      <c r="V2256" t="str">
        <f>_xlfn.XLOOKUP(INDEX('state-winning-votes'!$A$1:$L$53,MATCH($C2256,'state-winning-votes'!$A:$A,0),MATCH($A2256,'state-winning-votes'!$A$2:$L$2,0)),$L:$L,$H:$H)</f>
        <v>Bush, George W.</v>
      </c>
      <c r="W2256" t="str">
        <f>VLOOKUP(A2256,'national-winners'!$A$2:$B$13,2,0)</f>
        <v>Bush, George W.</v>
      </c>
      <c r="X2256" t="str">
        <f t="shared" si="107"/>
        <v xml:space="preserve"> George W. Bush (W)</v>
      </c>
    </row>
    <row r="2257" spans="1:24" x14ac:dyDescent="0.25">
      <c r="A2257">
        <v>2000</v>
      </c>
      <c r="B2257" t="s">
        <v>109</v>
      </c>
      <c r="C2257" t="s">
        <v>110</v>
      </c>
      <c r="D2257">
        <v>32</v>
      </c>
      <c r="E2257">
        <v>88</v>
      </c>
      <c r="F2257">
        <v>65</v>
      </c>
      <c r="G2257" t="s">
        <v>16</v>
      </c>
      <c r="H2257" t="s">
        <v>307</v>
      </c>
      <c r="I2257" t="str">
        <f t="shared" si="105"/>
        <v>Over Vote(L)</v>
      </c>
      <c r="K2257" t="b">
        <v>0</v>
      </c>
      <c r="L2257">
        <v>174</v>
      </c>
      <c r="M2257">
        <v>609426</v>
      </c>
      <c r="N2257">
        <v>20171015</v>
      </c>
      <c r="O2257" t="s">
        <v>19</v>
      </c>
      <c r="P2257" t="str">
        <f>IF(VLOOKUP(A2257,'national-winners'!$A$2:$B$13,2,0)=H2257,"W","L")</f>
        <v>L</v>
      </c>
      <c r="Q2257">
        <f>MATCH(C2257,'state-winning-votes'!A:A,0)</f>
        <v>36</v>
      </c>
      <c r="R2257">
        <f>MATCH(A2257,'state-winning-votes'!$A$2:$L$2,0)</f>
        <v>8</v>
      </c>
      <c r="S2257" cm="1">
        <f t="array" ref="S2257">INDEX('state-winning-votes'!$A$1:$L$53,$Q2257,$R2257)</f>
        <v>301575</v>
      </c>
      <c r="T2257">
        <f>INDEX('state-winning-votes'!$A$1:$L$53,MATCH($C2257,'state-winning-votes'!$A:$A,0),MATCH($A2257,'state-winning-votes'!$A$2:$L$2,0))</f>
        <v>301575</v>
      </c>
      <c r="U2257" t="str">
        <f t="shared" si="106"/>
        <v>Bush, George W.</v>
      </c>
      <c r="V2257" t="str">
        <f>_xlfn.XLOOKUP(INDEX('state-winning-votes'!$A$1:$L$53,MATCH($C2257,'state-winning-votes'!$A:$A,0),MATCH($A2257,'state-winning-votes'!$A$2:$L$2,0)),$L:$L,$H:$H)</f>
        <v>Bush, George W.</v>
      </c>
      <c r="W2257" t="str">
        <f>VLOOKUP(A2257,'national-winners'!$A$2:$B$13,2,0)</f>
        <v>Bush, George W.</v>
      </c>
      <c r="X2257" t="str">
        <f t="shared" si="107"/>
        <v xml:space="preserve"> George W. Bush (W)</v>
      </c>
    </row>
    <row r="2258" spans="1:24" x14ac:dyDescent="0.25">
      <c r="A2258">
        <v>2000</v>
      </c>
      <c r="B2258" t="s">
        <v>111</v>
      </c>
      <c r="C2258" t="s">
        <v>112</v>
      </c>
      <c r="D2258">
        <v>33</v>
      </c>
      <c r="E2258">
        <v>12</v>
      </c>
      <c r="F2258">
        <v>4</v>
      </c>
      <c r="G2258" t="s">
        <v>16</v>
      </c>
      <c r="H2258" t="s">
        <v>297</v>
      </c>
      <c r="I2258" t="str">
        <f t="shared" si="105"/>
        <v>Bush, George W.(W)</v>
      </c>
      <c r="J2258" t="s">
        <v>21</v>
      </c>
      <c r="K2258" t="b">
        <v>0</v>
      </c>
      <c r="L2258">
        <v>273559</v>
      </c>
      <c r="M2258">
        <v>569081</v>
      </c>
      <c r="N2258">
        <v>20171015</v>
      </c>
      <c r="O2258" t="s">
        <v>19</v>
      </c>
      <c r="P2258" t="str">
        <f>IF(VLOOKUP(A2258,'national-winners'!$A$2:$B$13,2,0)=H2258,"W","L")</f>
        <v>W</v>
      </c>
      <c r="Q2258">
        <f>MATCH(C2258,'state-winning-votes'!A:A,0)</f>
        <v>33</v>
      </c>
      <c r="R2258">
        <f>MATCH(A2258,'state-winning-votes'!$A$2:$L$2,0)</f>
        <v>8</v>
      </c>
      <c r="S2258" cm="1">
        <f t="array" ref="S2258">INDEX('state-winning-votes'!$A$1:$L$53,$Q2258,$R2258)</f>
        <v>273559</v>
      </c>
      <c r="T2258">
        <f>INDEX('state-winning-votes'!$A$1:$L$53,MATCH($C2258,'state-winning-votes'!$A:$A,0),MATCH($A2258,'state-winning-votes'!$A$2:$L$2,0))</f>
        <v>273559</v>
      </c>
      <c r="U2258" t="str">
        <f t="shared" si="106"/>
        <v>Bush, George W.</v>
      </c>
      <c r="V2258" t="str">
        <f>_xlfn.XLOOKUP(INDEX('state-winning-votes'!$A$1:$L$53,MATCH($C2258,'state-winning-votes'!$A:$A,0),MATCH($A2258,'state-winning-votes'!$A$2:$L$2,0)),$L:$L,$H:$H)</f>
        <v>Bush, George W.</v>
      </c>
      <c r="W2258" t="str">
        <f>VLOOKUP(A2258,'national-winners'!$A$2:$B$13,2,0)</f>
        <v>Bush, George W.</v>
      </c>
      <c r="X2258" t="str">
        <f t="shared" si="107"/>
        <v xml:space="preserve"> George W. Bush (W)</v>
      </c>
    </row>
    <row r="2259" spans="1:24" x14ac:dyDescent="0.25">
      <c r="A2259">
        <v>2000</v>
      </c>
      <c r="B2259" t="s">
        <v>111</v>
      </c>
      <c r="C2259" t="s">
        <v>112</v>
      </c>
      <c r="D2259">
        <v>33</v>
      </c>
      <c r="E2259">
        <v>12</v>
      </c>
      <c r="F2259">
        <v>4</v>
      </c>
      <c r="G2259" t="s">
        <v>16</v>
      </c>
      <c r="H2259" t="s">
        <v>298</v>
      </c>
      <c r="I2259" t="str">
        <f t="shared" si="105"/>
        <v>Gore, Al(L)</v>
      </c>
      <c r="J2259" t="s">
        <v>18</v>
      </c>
      <c r="K2259" t="b">
        <v>0</v>
      </c>
      <c r="L2259">
        <v>266348</v>
      </c>
      <c r="M2259">
        <v>569081</v>
      </c>
      <c r="N2259">
        <v>20171015</v>
      </c>
      <c r="O2259" t="s">
        <v>19</v>
      </c>
      <c r="P2259" t="str">
        <f>IF(VLOOKUP(A2259,'national-winners'!$A$2:$B$13,2,0)=H2259,"W","L")</f>
        <v>L</v>
      </c>
      <c r="Q2259">
        <f>MATCH(C2259,'state-winning-votes'!A:A,0)</f>
        <v>33</v>
      </c>
      <c r="R2259">
        <f>MATCH(A2259,'state-winning-votes'!$A$2:$L$2,0)</f>
        <v>8</v>
      </c>
      <c r="S2259" cm="1">
        <f t="array" ref="S2259">INDEX('state-winning-votes'!$A$1:$L$53,$Q2259,$R2259)</f>
        <v>273559</v>
      </c>
      <c r="T2259">
        <f>INDEX('state-winning-votes'!$A$1:$L$53,MATCH($C2259,'state-winning-votes'!$A:$A,0),MATCH($A2259,'state-winning-votes'!$A$2:$L$2,0))</f>
        <v>273559</v>
      </c>
      <c r="U2259" t="str">
        <f t="shared" si="106"/>
        <v>Bush, George W.</v>
      </c>
      <c r="V2259" t="str">
        <f>_xlfn.XLOOKUP(INDEX('state-winning-votes'!$A$1:$L$53,MATCH($C2259,'state-winning-votes'!$A:$A,0),MATCH($A2259,'state-winning-votes'!$A$2:$L$2,0)),$L:$L,$H:$H)</f>
        <v>Bush, George W.</v>
      </c>
      <c r="W2259" t="str">
        <f>VLOOKUP(A2259,'national-winners'!$A$2:$B$13,2,0)</f>
        <v>Bush, George W.</v>
      </c>
      <c r="X2259" t="str">
        <f t="shared" si="107"/>
        <v xml:space="preserve"> George W. Bush (W)</v>
      </c>
    </row>
    <row r="2260" spans="1:24" x14ac:dyDescent="0.25">
      <c r="A2260">
        <v>2000</v>
      </c>
      <c r="B2260" t="s">
        <v>111</v>
      </c>
      <c r="C2260" t="s">
        <v>112</v>
      </c>
      <c r="D2260">
        <v>33</v>
      </c>
      <c r="E2260">
        <v>12</v>
      </c>
      <c r="F2260">
        <v>4</v>
      </c>
      <c r="G2260" t="s">
        <v>16</v>
      </c>
      <c r="H2260" t="s">
        <v>273</v>
      </c>
      <c r="I2260" t="str">
        <f t="shared" si="105"/>
        <v>Nader, Ralph(L)</v>
      </c>
      <c r="J2260" t="s">
        <v>274</v>
      </c>
      <c r="K2260" t="b">
        <v>0</v>
      </c>
      <c r="L2260">
        <v>22198</v>
      </c>
      <c r="M2260">
        <v>569081</v>
      </c>
      <c r="N2260">
        <v>20171015</v>
      </c>
      <c r="O2260" t="s">
        <v>19</v>
      </c>
      <c r="P2260" t="str">
        <f>IF(VLOOKUP(A2260,'national-winners'!$A$2:$B$13,2,0)=H2260,"W","L")</f>
        <v>L</v>
      </c>
      <c r="Q2260">
        <f>MATCH(C2260,'state-winning-votes'!A:A,0)</f>
        <v>33</v>
      </c>
      <c r="R2260">
        <f>MATCH(A2260,'state-winning-votes'!$A$2:$L$2,0)</f>
        <v>8</v>
      </c>
      <c r="S2260" cm="1">
        <f t="array" ref="S2260">INDEX('state-winning-votes'!$A$1:$L$53,$Q2260,$R2260)</f>
        <v>273559</v>
      </c>
      <c r="T2260">
        <f>INDEX('state-winning-votes'!$A$1:$L$53,MATCH($C2260,'state-winning-votes'!$A:$A,0),MATCH($A2260,'state-winning-votes'!$A$2:$L$2,0))</f>
        <v>273559</v>
      </c>
      <c r="U2260" t="str">
        <f t="shared" si="106"/>
        <v>Bush, George W.</v>
      </c>
      <c r="V2260" t="str">
        <f>_xlfn.XLOOKUP(INDEX('state-winning-votes'!$A$1:$L$53,MATCH($C2260,'state-winning-votes'!$A:$A,0),MATCH($A2260,'state-winning-votes'!$A$2:$L$2,0)),$L:$L,$H:$H)</f>
        <v>Bush, George W.</v>
      </c>
      <c r="W2260" t="str">
        <f>VLOOKUP(A2260,'national-winners'!$A$2:$B$13,2,0)</f>
        <v>Bush, George W.</v>
      </c>
      <c r="X2260" t="str">
        <f t="shared" si="107"/>
        <v xml:space="preserve"> George W. Bush (W)</v>
      </c>
    </row>
    <row r="2261" spans="1:24" x14ac:dyDescent="0.25">
      <c r="A2261">
        <v>2000</v>
      </c>
      <c r="B2261" t="s">
        <v>111</v>
      </c>
      <c r="C2261" t="s">
        <v>112</v>
      </c>
      <c r="D2261">
        <v>33</v>
      </c>
      <c r="E2261">
        <v>12</v>
      </c>
      <c r="F2261">
        <v>4</v>
      </c>
      <c r="G2261" t="s">
        <v>16</v>
      </c>
      <c r="H2261" t="s">
        <v>271</v>
      </c>
      <c r="I2261" t="str">
        <f t="shared" si="105"/>
        <v>Browne, Harry(L)</v>
      </c>
      <c r="J2261" t="s">
        <v>29</v>
      </c>
      <c r="K2261" t="b">
        <v>0</v>
      </c>
      <c r="L2261">
        <v>2757</v>
      </c>
      <c r="M2261">
        <v>569081</v>
      </c>
      <c r="N2261">
        <v>20171015</v>
      </c>
      <c r="O2261" t="s">
        <v>19</v>
      </c>
      <c r="P2261" t="str">
        <f>IF(VLOOKUP(A2261,'national-winners'!$A$2:$B$13,2,0)=H2261,"W","L")</f>
        <v>L</v>
      </c>
      <c r="Q2261">
        <f>MATCH(C2261,'state-winning-votes'!A:A,0)</f>
        <v>33</v>
      </c>
      <c r="R2261">
        <f>MATCH(A2261,'state-winning-votes'!$A$2:$L$2,0)</f>
        <v>8</v>
      </c>
      <c r="S2261" cm="1">
        <f t="array" ref="S2261">INDEX('state-winning-votes'!$A$1:$L$53,$Q2261,$R2261)</f>
        <v>273559</v>
      </c>
      <c r="T2261">
        <f>INDEX('state-winning-votes'!$A$1:$L$53,MATCH($C2261,'state-winning-votes'!$A:$A,0),MATCH($A2261,'state-winning-votes'!$A$2:$L$2,0))</f>
        <v>273559</v>
      </c>
      <c r="U2261" t="str">
        <f t="shared" si="106"/>
        <v>Bush, George W.</v>
      </c>
      <c r="V2261" t="str">
        <f>_xlfn.XLOOKUP(INDEX('state-winning-votes'!$A$1:$L$53,MATCH($C2261,'state-winning-votes'!$A:$A,0),MATCH($A2261,'state-winning-votes'!$A$2:$L$2,0)),$L:$L,$H:$H)</f>
        <v>Bush, George W.</v>
      </c>
      <c r="W2261" t="str">
        <f>VLOOKUP(A2261,'national-winners'!$A$2:$B$13,2,0)</f>
        <v>Bush, George W.</v>
      </c>
      <c r="X2261" t="str">
        <f t="shared" si="107"/>
        <v xml:space="preserve"> George W. Bush (W)</v>
      </c>
    </row>
    <row r="2262" spans="1:24" x14ac:dyDescent="0.25">
      <c r="A2262">
        <v>2000</v>
      </c>
      <c r="B2262" t="s">
        <v>111</v>
      </c>
      <c r="C2262" t="s">
        <v>112</v>
      </c>
      <c r="D2262">
        <v>33</v>
      </c>
      <c r="E2262">
        <v>12</v>
      </c>
      <c r="F2262">
        <v>4</v>
      </c>
      <c r="G2262" t="s">
        <v>16</v>
      </c>
      <c r="H2262" t="s">
        <v>299</v>
      </c>
      <c r="I2262" t="str">
        <f t="shared" si="105"/>
        <v>Buchanan, Patrick ""Pat""(L)</v>
      </c>
      <c r="J2262" t="s">
        <v>292</v>
      </c>
      <c r="K2262" t="b">
        <v>0</v>
      </c>
      <c r="L2262">
        <v>2615</v>
      </c>
      <c r="M2262">
        <v>569081</v>
      </c>
      <c r="N2262">
        <v>20171015</v>
      </c>
      <c r="O2262" t="s">
        <v>19</v>
      </c>
      <c r="P2262" t="str">
        <f>IF(VLOOKUP(A2262,'national-winners'!$A$2:$B$13,2,0)=H2262,"W","L")</f>
        <v>L</v>
      </c>
      <c r="Q2262">
        <f>MATCH(C2262,'state-winning-votes'!A:A,0)</f>
        <v>33</v>
      </c>
      <c r="R2262">
        <f>MATCH(A2262,'state-winning-votes'!$A$2:$L$2,0)</f>
        <v>8</v>
      </c>
      <c r="S2262" cm="1">
        <f t="array" ref="S2262">INDEX('state-winning-votes'!$A$1:$L$53,$Q2262,$R2262)</f>
        <v>273559</v>
      </c>
      <c r="T2262">
        <f>INDEX('state-winning-votes'!$A$1:$L$53,MATCH($C2262,'state-winning-votes'!$A:$A,0),MATCH($A2262,'state-winning-votes'!$A$2:$L$2,0))</f>
        <v>273559</v>
      </c>
      <c r="U2262" t="str">
        <f t="shared" si="106"/>
        <v>Bush, George W.</v>
      </c>
      <c r="V2262" t="str">
        <f>_xlfn.XLOOKUP(INDEX('state-winning-votes'!$A$1:$L$53,MATCH($C2262,'state-winning-votes'!$A:$A,0),MATCH($A2262,'state-winning-votes'!$A$2:$L$2,0)),$L:$L,$H:$H)</f>
        <v>Bush, George W.</v>
      </c>
      <c r="W2262" t="str">
        <f>VLOOKUP(A2262,'national-winners'!$A$2:$B$13,2,0)</f>
        <v>Bush, George W.</v>
      </c>
      <c r="X2262" t="str">
        <f t="shared" si="107"/>
        <v xml:space="preserve"> George W. Bush (W)</v>
      </c>
    </row>
    <row r="2263" spans="1:24" x14ac:dyDescent="0.25">
      <c r="A2263">
        <v>2000</v>
      </c>
      <c r="B2263" t="s">
        <v>111</v>
      </c>
      <c r="C2263" t="s">
        <v>112</v>
      </c>
      <c r="D2263">
        <v>33</v>
      </c>
      <c r="E2263">
        <v>12</v>
      </c>
      <c r="F2263">
        <v>4</v>
      </c>
      <c r="G2263" t="s">
        <v>16</v>
      </c>
      <c r="I2263" t="str">
        <f t="shared" si="105"/>
        <v>(L)</v>
      </c>
      <c r="K2263" t="b">
        <v>1</v>
      </c>
      <c r="L2263">
        <v>1276</v>
      </c>
      <c r="M2263">
        <v>569081</v>
      </c>
      <c r="N2263">
        <v>20171015</v>
      </c>
      <c r="O2263" t="s">
        <v>19</v>
      </c>
      <c r="P2263" t="str">
        <f>IF(VLOOKUP(A2263,'national-winners'!$A$2:$B$13,2,0)=H2263,"W","L")</f>
        <v>L</v>
      </c>
      <c r="Q2263">
        <f>MATCH(C2263,'state-winning-votes'!A:A,0)</f>
        <v>33</v>
      </c>
      <c r="R2263">
        <f>MATCH(A2263,'state-winning-votes'!$A$2:$L$2,0)</f>
        <v>8</v>
      </c>
      <c r="S2263" cm="1">
        <f t="array" ref="S2263">INDEX('state-winning-votes'!$A$1:$L$53,$Q2263,$R2263)</f>
        <v>273559</v>
      </c>
      <c r="T2263">
        <f>INDEX('state-winning-votes'!$A$1:$L$53,MATCH($C2263,'state-winning-votes'!$A:$A,0),MATCH($A2263,'state-winning-votes'!$A$2:$L$2,0))</f>
        <v>273559</v>
      </c>
      <c r="U2263" t="str">
        <f t="shared" si="106"/>
        <v>Bush, George W.</v>
      </c>
      <c r="V2263" t="str">
        <f>_xlfn.XLOOKUP(INDEX('state-winning-votes'!$A$1:$L$53,MATCH($C2263,'state-winning-votes'!$A:$A,0),MATCH($A2263,'state-winning-votes'!$A$2:$L$2,0)),$L:$L,$H:$H)</f>
        <v>Bush, George W.</v>
      </c>
      <c r="W2263" t="str">
        <f>VLOOKUP(A2263,'national-winners'!$A$2:$B$13,2,0)</f>
        <v>Bush, George W.</v>
      </c>
      <c r="X2263" t="str">
        <f t="shared" si="107"/>
        <v xml:space="preserve"> George W. Bush (W)</v>
      </c>
    </row>
    <row r="2264" spans="1:24" x14ac:dyDescent="0.25">
      <c r="A2264">
        <v>2000</v>
      </c>
      <c r="B2264" t="s">
        <v>111</v>
      </c>
      <c r="C2264" t="s">
        <v>112</v>
      </c>
      <c r="D2264">
        <v>33</v>
      </c>
      <c r="E2264">
        <v>12</v>
      </c>
      <c r="F2264">
        <v>4</v>
      </c>
      <c r="G2264" t="s">
        <v>16</v>
      </c>
      <c r="I2264" t="str">
        <f t="shared" si="105"/>
        <v>(L)</v>
      </c>
      <c r="J2264" t="s">
        <v>134</v>
      </c>
      <c r="K2264" t="b">
        <v>0</v>
      </c>
      <c r="L2264">
        <v>328</v>
      </c>
      <c r="M2264">
        <v>569081</v>
      </c>
      <c r="N2264">
        <v>20171015</v>
      </c>
      <c r="O2264" t="s">
        <v>19</v>
      </c>
      <c r="P2264" t="str">
        <f>IF(VLOOKUP(A2264,'national-winners'!$A$2:$B$13,2,0)=H2264,"W","L")</f>
        <v>L</v>
      </c>
      <c r="Q2264">
        <f>MATCH(C2264,'state-winning-votes'!A:A,0)</f>
        <v>33</v>
      </c>
      <c r="R2264">
        <f>MATCH(A2264,'state-winning-votes'!$A$2:$L$2,0)</f>
        <v>8</v>
      </c>
      <c r="S2264" cm="1">
        <f t="array" ref="S2264">INDEX('state-winning-votes'!$A$1:$L$53,$Q2264,$R2264)</f>
        <v>273559</v>
      </c>
      <c r="T2264">
        <f>INDEX('state-winning-votes'!$A$1:$L$53,MATCH($C2264,'state-winning-votes'!$A:$A,0),MATCH($A2264,'state-winning-votes'!$A$2:$L$2,0))</f>
        <v>273559</v>
      </c>
      <c r="U2264" t="str">
        <f t="shared" si="106"/>
        <v>Bush, George W.</v>
      </c>
      <c r="V2264" t="str">
        <f>_xlfn.XLOOKUP(INDEX('state-winning-votes'!$A$1:$L$53,MATCH($C2264,'state-winning-votes'!$A:$A,0),MATCH($A2264,'state-winning-votes'!$A$2:$L$2,0)),$L:$L,$H:$H)</f>
        <v>Bush, George W.</v>
      </c>
      <c r="W2264" t="str">
        <f>VLOOKUP(A2264,'national-winners'!$A$2:$B$13,2,0)</f>
        <v>Bush, George W.</v>
      </c>
      <c r="X2264" t="str">
        <f t="shared" si="107"/>
        <v xml:space="preserve"> George W. Bush (W)</v>
      </c>
    </row>
    <row r="2265" spans="1:24" x14ac:dyDescent="0.25">
      <c r="A2265">
        <v>2000</v>
      </c>
      <c r="B2265" t="s">
        <v>113</v>
      </c>
      <c r="C2265" t="s">
        <v>114</v>
      </c>
      <c r="D2265">
        <v>34</v>
      </c>
      <c r="E2265">
        <v>22</v>
      </c>
      <c r="F2265">
        <v>12</v>
      </c>
      <c r="G2265" t="s">
        <v>16</v>
      </c>
      <c r="H2265" t="s">
        <v>298</v>
      </c>
      <c r="I2265" t="str">
        <f t="shared" si="105"/>
        <v>Gore, Al(L)</v>
      </c>
      <c r="J2265" t="s">
        <v>18</v>
      </c>
      <c r="K2265" t="b">
        <v>0</v>
      </c>
      <c r="L2265">
        <v>1788850</v>
      </c>
      <c r="M2265">
        <v>3187226</v>
      </c>
      <c r="N2265">
        <v>20171015</v>
      </c>
      <c r="O2265" t="s">
        <v>19</v>
      </c>
      <c r="P2265" t="str">
        <f>IF(VLOOKUP(A2265,'national-winners'!$A$2:$B$13,2,0)=H2265,"W","L")</f>
        <v>L</v>
      </c>
      <c r="Q2265">
        <f>MATCH(C2265,'state-winning-votes'!A:A,0)</f>
        <v>34</v>
      </c>
      <c r="R2265">
        <f>MATCH(A2265,'state-winning-votes'!$A$2:$L$2,0)</f>
        <v>8</v>
      </c>
      <c r="S2265" cm="1">
        <f t="array" ref="S2265">INDEX('state-winning-votes'!$A$1:$L$53,$Q2265,$R2265)</f>
        <v>1788850</v>
      </c>
      <c r="T2265">
        <f>INDEX('state-winning-votes'!$A$1:$L$53,MATCH($C2265,'state-winning-votes'!$A:$A,0),MATCH($A2265,'state-winning-votes'!$A$2:$L$2,0))</f>
        <v>1788850</v>
      </c>
      <c r="U2265" t="str">
        <f t="shared" si="106"/>
        <v>Gore, Al</v>
      </c>
      <c r="V2265" t="str">
        <f>_xlfn.XLOOKUP(INDEX('state-winning-votes'!$A$1:$L$53,MATCH($C2265,'state-winning-votes'!$A:$A,0),MATCH($A2265,'state-winning-votes'!$A$2:$L$2,0)),$L:$L,$H:$H)</f>
        <v>Gore, Al</v>
      </c>
      <c r="W2265" t="str">
        <f>VLOOKUP(A2265,'national-winners'!$A$2:$B$13,2,0)</f>
        <v>Bush, George W.</v>
      </c>
      <c r="X2265" t="str">
        <f t="shared" si="107"/>
        <v xml:space="preserve"> Al Gore (W)</v>
      </c>
    </row>
    <row r="2266" spans="1:24" x14ac:dyDescent="0.25">
      <c r="A2266">
        <v>2000</v>
      </c>
      <c r="B2266" t="s">
        <v>113</v>
      </c>
      <c r="C2266" t="s">
        <v>114</v>
      </c>
      <c r="D2266">
        <v>34</v>
      </c>
      <c r="E2266">
        <v>22</v>
      </c>
      <c r="F2266">
        <v>12</v>
      </c>
      <c r="G2266" t="s">
        <v>16</v>
      </c>
      <c r="H2266" t="s">
        <v>297</v>
      </c>
      <c r="I2266" t="str">
        <f t="shared" si="105"/>
        <v>Bush, George W.(W)</v>
      </c>
      <c r="J2266" t="s">
        <v>21</v>
      </c>
      <c r="K2266" t="b">
        <v>0</v>
      </c>
      <c r="L2266">
        <v>1284173</v>
      </c>
      <c r="M2266">
        <v>3187226</v>
      </c>
      <c r="N2266">
        <v>20171015</v>
      </c>
      <c r="O2266" t="s">
        <v>19</v>
      </c>
      <c r="P2266" t="str">
        <f>IF(VLOOKUP(A2266,'national-winners'!$A$2:$B$13,2,0)=H2266,"W","L")</f>
        <v>W</v>
      </c>
      <c r="Q2266">
        <f>MATCH(C2266,'state-winning-votes'!A:A,0)</f>
        <v>34</v>
      </c>
      <c r="R2266">
        <f>MATCH(A2266,'state-winning-votes'!$A$2:$L$2,0)</f>
        <v>8</v>
      </c>
      <c r="S2266" cm="1">
        <f t="array" ref="S2266">INDEX('state-winning-votes'!$A$1:$L$53,$Q2266,$R2266)</f>
        <v>1788850</v>
      </c>
      <c r="T2266">
        <f>INDEX('state-winning-votes'!$A$1:$L$53,MATCH($C2266,'state-winning-votes'!$A:$A,0),MATCH($A2266,'state-winning-votes'!$A$2:$L$2,0))</f>
        <v>1788850</v>
      </c>
      <c r="U2266" t="str">
        <f t="shared" si="106"/>
        <v>Gore, Al</v>
      </c>
      <c r="V2266" t="str">
        <f>_xlfn.XLOOKUP(INDEX('state-winning-votes'!$A$1:$L$53,MATCH($C2266,'state-winning-votes'!$A:$A,0),MATCH($A2266,'state-winning-votes'!$A$2:$L$2,0)),$L:$L,$H:$H)</f>
        <v>Gore, Al</v>
      </c>
      <c r="W2266" t="str">
        <f>VLOOKUP(A2266,'national-winners'!$A$2:$B$13,2,0)</f>
        <v>Bush, George W.</v>
      </c>
      <c r="X2266" t="str">
        <f t="shared" si="107"/>
        <v xml:space="preserve"> Al Gore (W)</v>
      </c>
    </row>
    <row r="2267" spans="1:24" x14ac:dyDescent="0.25">
      <c r="A2267">
        <v>2000</v>
      </c>
      <c r="B2267" t="s">
        <v>113</v>
      </c>
      <c r="C2267" t="s">
        <v>114</v>
      </c>
      <c r="D2267">
        <v>34</v>
      </c>
      <c r="E2267">
        <v>22</v>
      </c>
      <c r="F2267">
        <v>12</v>
      </c>
      <c r="G2267" t="s">
        <v>16</v>
      </c>
      <c r="I2267" t="str">
        <f t="shared" si="105"/>
        <v>(L)</v>
      </c>
      <c r="J2267" t="s">
        <v>35</v>
      </c>
      <c r="K2267" t="b">
        <v>0</v>
      </c>
      <c r="L2267">
        <v>114203</v>
      </c>
      <c r="M2267">
        <v>3187226</v>
      </c>
      <c r="N2267">
        <v>20171015</v>
      </c>
      <c r="O2267" t="s">
        <v>19</v>
      </c>
      <c r="P2267" t="str">
        <f>IF(VLOOKUP(A2267,'national-winners'!$A$2:$B$13,2,0)=H2267,"W","L")</f>
        <v>L</v>
      </c>
      <c r="Q2267">
        <f>MATCH(C2267,'state-winning-votes'!A:A,0)</f>
        <v>34</v>
      </c>
      <c r="R2267">
        <f>MATCH(A2267,'state-winning-votes'!$A$2:$L$2,0)</f>
        <v>8</v>
      </c>
      <c r="S2267" cm="1">
        <f t="array" ref="S2267">INDEX('state-winning-votes'!$A$1:$L$53,$Q2267,$R2267)</f>
        <v>1788850</v>
      </c>
      <c r="T2267">
        <f>INDEX('state-winning-votes'!$A$1:$L$53,MATCH($C2267,'state-winning-votes'!$A:$A,0),MATCH($A2267,'state-winning-votes'!$A$2:$L$2,0))</f>
        <v>1788850</v>
      </c>
      <c r="U2267" t="str">
        <f t="shared" si="106"/>
        <v>Gore, Al</v>
      </c>
      <c r="V2267" t="str">
        <f>_xlfn.XLOOKUP(INDEX('state-winning-votes'!$A$1:$L$53,MATCH($C2267,'state-winning-votes'!$A:$A,0),MATCH($A2267,'state-winning-votes'!$A$2:$L$2,0)),$L:$L,$H:$H)</f>
        <v>Gore, Al</v>
      </c>
      <c r="W2267" t="str">
        <f>VLOOKUP(A2267,'national-winners'!$A$2:$B$13,2,0)</f>
        <v>Bush, George W.</v>
      </c>
      <c r="X2267" t="str">
        <f t="shared" si="107"/>
        <v xml:space="preserve"> Al Gore (W)</v>
      </c>
    </row>
    <row r="2268" spans="1:24" x14ac:dyDescent="0.25">
      <c r="A2268">
        <v>2000</v>
      </c>
      <c r="B2268" t="s">
        <v>115</v>
      </c>
      <c r="C2268" t="s">
        <v>116</v>
      </c>
      <c r="D2268">
        <v>35</v>
      </c>
      <c r="E2268">
        <v>85</v>
      </c>
      <c r="F2268">
        <v>66</v>
      </c>
      <c r="G2268" t="s">
        <v>16</v>
      </c>
      <c r="H2268" t="s">
        <v>298</v>
      </c>
      <c r="I2268" t="str">
        <f t="shared" si="105"/>
        <v>Gore, Al(L)</v>
      </c>
      <c r="J2268" t="s">
        <v>18</v>
      </c>
      <c r="K2268" t="b">
        <v>0</v>
      </c>
      <c r="L2268">
        <v>286783</v>
      </c>
      <c r="M2268">
        <v>598605</v>
      </c>
      <c r="N2268">
        <v>20171015</v>
      </c>
      <c r="O2268" t="s">
        <v>19</v>
      </c>
      <c r="P2268" t="str">
        <f>IF(VLOOKUP(A2268,'national-winners'!$A$2:$B$13,2,0)=H2268,"W","L")</f>
        <v>L</v>
      </c>
      <c r="Q2268">
        <f>MATCH(C2268,'state-winning-votes'!A:A,0)</f>
        <v>35</v>
      </c>
      <c r="R2268">
        <f>MATCH(A2268,'state-winning-votes'!$A$2:$L$2,0)</f>
        <v>8</v>
      </c>
      <c r="S2268" cm="1">
        <f t="array" ref="S2268">INDEX('state-winning-votes'!$A$1:$L$53,$Q2268,$R2268)</f>
        <v>286783</v>
      </c>
      <c r="T2268">
        <f>INDEX('state-winning-votes'!$A$1:$L$53,MATCH($C2268,'state-winning-votes'!$A:$A,0),MATCH($A2268,'state-winning-votes'!$A$2:$L$2,0))</f>
        <v>286783</v>
      </c>
      <c r="U2268" t="str">
        <f t="shared" si="106"/>
        <v>Gore, Al</v>
      </c>
      <c r="V2268" t="str">
        <f>_xlfn.XLOOKUP(INDEX('state-winning-votes'!$A$1:$L$53,MATCH($C2268,'state-winning-votes'!$A:$A,0),MATCH($A2268,'state-winning-votes'!$A$2:$L$2,0)),$L:$L,$H:$H)</f>
        <v>Gore, Al</v>
      </c>
      <c r="W2268" t="str">
        <f>VLOOKUP(A2268,'national-winners'!$A$2:$B$13,2,0)</f>
        <v>Bush, George W.</v>
      </c>
      <c r="X2268" t="str">
        <f t="shared" si="107"/>
        <v xml:space="preserve"> Al Gore (W)</v>
      </c>
    </row>
    <row r="2269" spans="1:24" x14ac:dyDescent="0.25">
      <c r="A2269">
        <v>2000</v>
      </c>
      <c r="B2269" t="s">
        <v>115</v>
      </c>
      <c r="C2269" t="s">
        <v>116</v>
      </c>
      <c r="D2269">
        <v>35</v>
      </c>
      <c r="E2269">
        <v>85</v>
      </c>
      <c r="F2269">
        <v>66</v>
      </c>
      <c r="G2269" t="s">
        <v>16</v>
      </c>
      <c r="H2269" t="s">
        <v>297</v>
      </c>
      <c r="I2269" t="str">
        <f t="shared" si="105"/>
        <v>Bush, George W.(W)</v>
      </c>
      <c r="J2269" t="s">
        <v>21</v>
      </c>
      <c r="K2269" t="b">
        <v>0</v>
      </c>
      <c r="L2269">
        <v>286417</v>
      </c>
      <c r="M2269">
        <v>598605</v>
      </c>
      <c r="N2269">
        <v>20171015</v>
      </c>
      <c r="O2269" t="s">
        <v>19</v>
      </c>
      <c r="P2269" t="str">
        <f>IF(VLOOKUP(A2269,'national-winners'!$A$2:$B$13,2,0)=H2269,"W","L")</f>
        <v>W</v>
      </c>
      <c r="Q2269">
        <f>MATCH(C2269,'state-winning-votes'!A:A,0)</f>
        <v>35</v>
      </c>
      <c r="R2269">
        <f>MATCH(A2269,'state-winning-votes'!$A$2:$L$2,0)</f>
        <v>8</v>
      </c>
      <c r="S2269" cm="1">
        <f t="array" ref="S2269">INDEX('state-winning-votes'!$A$1:$L$53,$Q2269,$R2269)</f>
        <v>286783</v>
      </c>
      <c r="T2269">
        <f>INDEX('state-winning-votes'!$A$1:$L$53,MATCH($C2269,'state-winning-votes'!$A:$A,0),MATCH($A2269,'state-winning-votes'!$A$2:$L$2,0))</f>
        <v>286783</v>
      </c>
      <c r="U2269" t="str">
        <f t="shared" si="106"/>
        <v>Gore, Al</v>
      </c>
      <c r="V2269" t="str">
        <f>_xlfn.XLOOKUP(INDEX('state-winning-votes'!$A$1:$L$53,MATCH($C2269,'state-winning-votes'!$A:$A,0),MATCH($A2269,'state-winning-votes'!$A$2:$L$2,0)),$L:$L,$H:$H)</f>
        <v>Gore, Al</v>
      </c>
      <c r="W2269" t="str">
        <f>VLOOKUP(A2269,'national-winners'!$A$2:$B$13,2,0)</f>
        <v>Bush, George W.</v>
      </c>
      <c r="X2269" t="str">
        <f t="shared" si="107"/>
        <v xml:space="preserve"> Al Gore (W)</v>
      </c>
    </row>
    <row r="2270" spans="1:24" x14ac:dyDescent="0.25">
      <c r="A2270">
        <v>2000</v>
      </c>
      <c r="B2270" t="s">
        <v>115</v>
      </c>
      <c r="C2270" t="s">
        <v>116</v>
      </c>
      <c r="D2270">
        <v>35</v>
      </c>
      <c r="E2270">
        <v>85</v>
      </c>
      <c r="F2270">
        <v>66</v>
      </c>
      <c r="G2270" t="s">
        <v>16</v>
      </c>
      <c r="H2270" t="s">
        <v>273</v>
      </c>
      <c r="I2270" t="str">
        <f t="shared" si="105"/>
        <v>Nader, Ralph(L)</v>
      </c>
      <c r="J2270" t="s">
        <v>274</v>
      </c>
      <c r="K2270" t="b">
        <v>0</v>
      </c>
      <c r="L2270">
        <v>21251</v>
      </c>
      <c r="M2270">
        <v>598605</v>
      </c>
      <c r="N2270">
        <v>20171015</v>
      </c>
      <c r="O2270" t="s">
        <v>19</v>
      </c>
      <c r="P2270" t="str">
        <f>IF(VLOOKUP(A2270,'national-winners'!$A$2:$B$13,2,0)=H2270,"W","L")</f>
        <v>L</v>
      </c>
      <c r="Q2270">
        <f>MATCH(C2270,'state-winning-votes'!A:A,0)</f>
        <v>35</v>
      </c>
      <c r="R2270">
        <f>MATCH(A2270,'state-winning-votes'!$A$2:$L$2,0)</f>
        <v>8</v>
      </c>
      <c r="S2270" cm="1">
        <f t="array" ref="S2270">INDEX('state-winning-votes'!$A$1:$L$53,$Q2270,$R2270)</f>
        <v>286783</v>
      </c>
      <c r="T2270">
        <f>INDEX('state-winning-votes'!$A$1:$L$53,MATCH($C2270,'state-winning-votes'!$A:$A,0),MATCH($A2270,'state-winning-votes'!$A$2:$L$2,0))</f>
        <v>286783</v>
      </c>
      <c r="U2270" t="str">
        <f t="shared" si="106"/>
        <v>Gore, Al</v>
      </c>
      <c r="V2270" t="str">
        <f>_xlfn.XLOOKUP(INDEX('state-winning-votes'!$A$1:$L$53,MATCH($C2270,'state-winning-votes'!$A:$A,0),MATCH($A2270,'state-winning-votes'!$A$2:$L$2,0)),$L:$L,$H:$H)</f>
        <v>Gore, Al</v>
      </c>
      <c r="W2270" t="str">
        <f>VLOOKUP(A2270,'national-winners'!$A$2:$B$13,2,0)</f>
        <v>Bush, George W.</v>
      </c>
      <c r="X2270" t="str">
        <f t="shared" si="107"/>
        <v xml:space="preserve"> Al Gore (W)</v>
      </c>
    </row>
    <row r="2271" spans="1:24" x14ac:dyDescent="0.25">
      <c r="A2271">
        <v>2000</v>
      </c>
      <c r="B2271" t="s">
        <v>115</v>
      </c>
      <c r="C2271" t="s">
        <v>116</v>
      </c>
      <c r="D2271">
        <v>35</v>
      </c>
      <c r="E2271">
        <v>85</v>
      </c>
      <c r="F2271">
        <v>66</v>
      </c>
      <c r="G2271" t="s">
        <v>16</v>
      </c>
      <c r="H2271" t="s">
        <v>271</v>
      </c>
      <c r="I2271" t="str">
        <f t="shared" si="105"/>
        <v>Browne, Harry(L)</v>
      </c>
      <c r="J2271" t="s">
        <v>29</v>
      </c>
      <c r="K2271" t="b">
        <v>0</v>
      </c>
      <c r="L2271">
        <v>2058</v>
      </c>
      <c r="M2271">
        <v>598605</v>
      </c>
      <c r="N2271">
        <v>20171015</v>
      </c>
      <c r="O2271" t="s">
        <v>19</v>
      </c>
      <c r="P2271" t="str">
        <f>IF(VLOOKUP(A2271,'national-winners'!$A$2:$B$13,2,0)=H2271,"W","L")</f>
        <v>L</v>
      </c>
      <c r="Q2271">
        <f>MATCH(C2271,'state-winning-votes'!A:A,0)</f>
        <v>35</v>
      </c>
      <c r="R2271">
        <f>MATCH(A2271,'state-winning-votes'!$A$2:$L$2,0)</f>
        <v>8</v>
      </c>
      <c r="S2271" cm="1">
        <f t="array" ref="S2271">INDEX('state-winning-votes'!$A$1:$L$53,$Q2271,$R2271)</f>
        <v>286783</v>
      </c>
      <c r="T2271">
        <f>INDEX('state-winning-votes'!$A$1:$L$53,MATCH($C2271,'state-winning-votes'!$A:$A,0),MATCH($A2271,'state-winning-votes'!$A$2:$L$2,0))</f>
        <v>286783</v>
      </c>
      <c r="U2271" t="str">
        <f t="shared" si="106"/>
        <v>Gore, Al</v>
      </c>
      <c r="V2271" t="str">
        <f>_xlfn.XLOOKUP(INDEX('state-winning-votes'!$A$1:$L$53,MATCH($C2271,'state-winning-votes'!$A:$A,0),MATCH($A2271,'state-winning-votes'!$A$2:$L$2,0)),$L:$L,$H:$H)</f>
        <v>Gore, Al</v>
      </c>
      <c r="W2271" t="str">
        <f>VLOOKUP(A2271,'national-winners'!$A$2:$B$13,2,0)</f>
        <v>Bush, George W.</v>
      </c>
      <c r="X2271" t="str">
        <f t="shared" si="107"/>
        <v xml:space="preserve"> Al Gore (W)</v>
      </c>
    </row>
    <row r="2272" spans="1:24" x14ac:dyDescent="0.25">
      <c r="A2272">
        <v>2000</v>
      </c>
      <c r="B2272" t="s">
        <v>115</v>
      </c>
      <c r="C2272" t="s">
        <v>116</v>
      </c>
      <c r="D2272">
        <v>35</v>
      </c>
      <c r="E2272">
        <v>85</v>
      </c>
      <c r="F2272">
        <v>66</v>
      </c>
      <c r="G2272" t="s">
        <v>16</v>
      </c>
      <c r="H2272" t="s">
        <v>299</v>
      </c>
      <c r="I2272" t="str">
        <f t="shared" si="105"/>
        <v>Buchanan, Patrick ""Pat""(L)</v>
      </c>
      <c r="J2272" t="s">
        <v>272</v>
      </c>
      <c r="K2272" t="b">
        <v>0</v>
      </c>
      <c r="L2272">
        <v>1392</v>
      </c>
      <c r="M2272">
        <v>598605</v>
      </c>
      <c r="N2272">
        <v>20171015</v>
      </c>
      <c r="O2272" t="s">
        <v>19</v>
      </c>
      <c r="P2272" t="str">
        <f>IF(VLOOKUP(A2272,'national-winners'!$A$2:$B$13,2,0)=H2272,"W","L")</f>
        <v>L</v>
      </c>
      <c r="Q2272">
        <f>MATCH(C2272,'state-winning-votes'!A:A,0)</f>
        <v>35</v>
      </c>
      <c r="R2272">
        <f>MATCH(A2272,'state-winning-votes'!$A$2:$L$2,0)</f>
        <v>8</v>
      </c>
      <c r="S2272" cm="1">
        <f t="array" ref="S2272">INDEX('state-winning-votes'!$A$1:$L$53,$Q2272,$R2272)</f>
        <v>286783</v>
      </c>
      <c r="T2272">
        <f>INDEX('state-winning-votes'!$A$1:$L$53,MATCH($C2272,'state-winning-votes'!$A:$A,0),MATCH($A2272,'state-winning-votes'!$A$2:$L$2,0))</f>
        <v>286783</v>
      </c>
      <c r="U2272" t="str">
        <f t="shared" si="106"/>
        <v>Gore, Al</v>
      </c>
      <c r="V2272" t="str">
        <f>_xlfn.XLOOKUP(INDEX('state-winning-votes'!$A$1:$L$53,MATCH($C2272,'state-winning-votes'!$A:$A,0),MATCH($A2272,'state-winning-votes'!$A$2:$L$2,0)),$L:$L,$H:$H)</f>
        <v>Gore, Al</v>
      </c>
      <c r="W2272" t="str">
        <f>VLOOKUP(A2272,'national-winners'!$A$2:$B$13,2,0)</f>
        <v>Bush, George W.</v>
      </c>
      <c r="X2272" t="str">
        <f t="shared" si="107"/>
        <v xml:space="preserve"> Al Gore (W)</v>
      </c>
    </row>
    <row r="2273" spans="1:24" x14ac:dyDescent="0.25">
      <c r="A2273">
        <v>2000</v>
      </c>
      <c r="B2273" t="s">
        <v>115</v>
      </c>
      <c r="C2273" t="s">
        <v>116</v>
      </c>
      <c r="D2273">
        <v>35</v>
      </c>
      <c r="E2273">
        <v>85</v>
      </c>
      <c r="F2273">
        <v>66</v>
      </c>
      <c r="G2273" t="s">
        <v>16</v>
      </c>
      <c r="H2273" t="s">
        <v>236</v>
      </c>
      <c r="I2273" t="str">
        <f t="shared" si="105"/>
        <v>Hagelin, John(L)</v>
      </c>
      <c r="J2273" t="s">
        <v>237</v>
      </c>
      <c r="K2273" t="b">
        <v>0</v>
      </c>
      <c r="L2273">
        <v>361</v>
      </c>
      <c r="M2273">
        <v>598605</v>
      </c>
      <c r="N2273">
        <v>20171015</v>
      </c>
      <c r="O2273" t="s">
        <v>19</v>
      </c>
      <c r="P2273" t="str">
        <f>IF(VLOOKUP(A2273,'national-winners'!$A$2:$B$13,2,0)=H2273,"W","L")</f>
        <v>L</v>
      </c>
      <c r="Q2273">
        <f>MATCH(C2273,'state-winning-votes'!A:A,0)</f>
        <v>35</v>
      </c>
      <c r="R2273">
        <f>MATCH(A2273,'state-winning-votes'!$A$2:$L$2,0)</f>
        <v>8</v>
      </c>
      <c r="S2273" cm="1">
        <f t="array" ref="S2273">INDEX('state-winning-votes'!$A$1:$L$53,$Q2273,$R2273)</f>
        <v>286783</v>
      </c>
      <c r="T2273">
        <f>INDEX('state-winning-votes'!$A$1:$L$53,MATCH($C2273,'state-winning-votes'!$A:$A,0),MATCH($A2273,'state-winning-votes'!$A$2:$L$2,0))</f>
        <v>286783</v>
      </c>
      <c r="U2273" t="str">
        <f t="shared" si="106"/>
        <v>Gore, Al</v>
      </c>
      <c r="V2273" t="str">
        <f>_xlfn.XLOOKUP(INDEX('state-winning-votes'!$A$1:$L$53,MATCH($C2273,'state-winning-votes'!$A:$A,0),MATCH($A2273,'state-winning-votes'!$A$2:$L$2,0)),$L:$L,$H:$H)</f>
        <v>Gore, Al</v>
      </c>
      <c r="W2273" t="str">
        <f>VLOOKUP(A2273,'national-winners'!$A$2:$B$13,2,0)</f>
        <v>Bush, George W.</v>
      </c>
      <c r="X2273" t="str">
        <f t="shared" si="107"/>
        <v xml:space="preserve"> Al Gore (W)</v>
      </c>
    </row>
    <row r="2274" spans="1:24" x14ac:dyDescent="0.25">
      <c r="A2274">
        <v>2000</v>
      </c>
      <c r="B2274" t="s">
        <v>115</v>
      </c>
      <c r="C2274" t="s">
        <v>116</v>
      </c>
      <c r="D2274">
        <v>35</v>
      </c>
      <c r="E2274">
        <v>85</v>
      </c>
      <c r="F2274">
        <v>66</v>
      </c>
      <c r="G2274" t="s">
        <v>16</v>
      </c>
      <c r="H2274" t="s">
        <v>238</v>
      </c>
      <c r="I2274" t="str">
        <f t="shared" si="105"/>
        <v>Phillips, Howard(L)</v>
      </c>
      <c r="J2274" t="s">
        <v>134</v>
      </c>
      <c r="K2274" t="b">
        <v>0</v>
      </c>
      <c r="L2274">
        <v>343</v>
      </c>
      <c r="M2274">
        <v>598605</v>
      </c>
      <c r="N2274">
        <v>20171015</v>
      </c>
      <c r="O2274" t="s">
        <v>19</v>
      </c>
      <c r="P2274" t="str">
        <f>IF(VLOOKUP(A2274,'national-winners'!$A$2:$B$13,2,0)=H2274,"W","L")</f>
        <v>L</v>
      </c>
      <c r="Q2274">
        <f>MATCH(C2274,'state-winning-votes'!A:A,0)</f>
        <v>35</v>
      </c>
      <c r="R2274">
        <f>MATCH(A2274,'state-winning-votes'!$A$2:$L$2,0)</f>
        <v>8</v>
      </c>
      <c r="S2274" cm="1">
        <f t="array" ref="S2274">INDEX('state-winning-votes'!$A$1:$L$53,$Q2274,$R2274)</f>
        <v>286783</v>
      </c>
      <c r="T2274">
        <f>INDEX('state-winning-votes'!$A$1:$L$53,MATCH($C2274,'state-winning-votes'!$A:$A,0),MATCH($A2274,'state-winning-votes'!$A$2:$L$2,0))</f>
        <v>286783</v>
      </c>
      <c r="U2274" t="str">
        <f t="shared" si="106"/>
        <v>Gore, Al</v>
      </c>
      <c r="V2274" t="str">
        <f>_xlfn.XLOOKUP(INDEX('state-winning-votes'!$A$1:$L$53,MATCH($C2274,'state-winning-votes'!$A:$A,0),MATCH($A2274,'state-winning-votes'!$A$2:$L$2,0)),$L:$L,$H:$H)</f>
        <v>Gore, Al</v>
      </c>
      <c r="W2274" t="str">
        <f>VLOOKUP(A2274,'national-winners'!$A$2:$B$13,2,0)</f>
        <v>Bush, George W.</v>
      </c>
      <c r="X2274" t="str">
        <f t="shared" si="107"/>
        <v xml:space="preserve"> Al Gore (W)</v>
      </c>
    </row>
    <row r="2275" spans="1:24" x14ac:dyDescent="0.25">
      <c r="A2275">
        <v>2000</v>
      </c>
      <c r="B2275" t="s">
        <v>117</v>
      </c>
      <c r="C2275" t="s">
        <v>118</v>
      </c>
      <c r="D2275">
        <v>36</v>
      </c>
      <c r="E2275">
        <v>21</v>
      </c>
      <c r="F2275">
        <v>13</v>
      </c>
      <c r="G2275" t="s">
        <v>16</v>
      </c>
      <c r="H2275" t="s">
        <v>298</v>
      </c>
      <c r="I2275" t="str">
        <f t="shared" si="105"/>
        <v>Gore, Al(L)</v>
      </c>
      <c r="J2275" t="s">
        <v>18</v>
      </c>
      <c r="K2275" t="b">
        <v>0</v>
      </c>
      <c r="L2275">
        <v>3942215</v>
      </c>
      <c r="M2275">
        <v>6960215</v>
      </c>
      <c r="N2275">
        <v>20171015</v>
      </c>
      <c r="O2275" t="s">
        <v>19</v>
      </c>
      <c r="P2275" t="str">
        <f>IF(VLOOKUP(A2275,'national-winners'!$A$2:$B$13,2,0)=H2275,"W","L")</f>
        <v>L</v>
      </c>
      <c r="Q2275">
        <f>MATCH(C2275,'state-winning-votes'!A:A,0)</f>
        <v>37</v>
      </c>
      <c r="R2275">
        <f>MATCH(A2275,'state-winning-votes'!$A$2:$L$2,0)</f>
        <v>8</v>
      </c>
      <c r="S2275" cm="1">
        <f t="array" ref="S2275">INDEX('state-winning-votes'!$A$1:$L$53,$Q2275,$R2275)</f>
        <v>3942215</v>
      </c>
      <c r="T2275">
        <f>INDEX('state-winning-votes'!$A$1:$L$53,MATCH($C2275,'state-winning-votes'!$A:$A,0),MATCH($A2275,'state-winning-votes'!$A$2:$L$2,0))</f>
        <v>3942215</v>
      </c>
      <c r="U2275" t="str">
        <f t="shared" si="106"/>
        <v>Gore, Al</v>
      </c>
      <c r="V2275" t="str">
        <f>_xlfn.XLOOKUP(INDEX('state-winning-votes'!$A$1:$L$53,MATCH($C2275,'state-winning-votes'!$A:$A,0),MATCH($A2275,'state-winning-votes'!$A$2:$L$2,0)),$L:$L,$H:$H)</f>
        <v>Gore, Al</v>
      </c>
      <c r="W2275" t="str">
        <f>VLOOKUP(A2275,'national-winners'!$A$2:$B$13,2,0)</f>
        <v>Bush, George W.</v>
      </c>
      <c r="X2275" t="str">
        <f t="shared" si="107"/>
        <v xml:space="preserve"> Al Gore (W)</v>
      </c>
    </row>
    <row r="2276" spans="1:24" x14ac:dyDescent="0.25">
      <c r="A2276">
        <v>2000</v>
      </c>
      <c r="B2276" t="s">
        <v>117</v>
      </c>
      <c r="C2276" t="s">
        <v>118</v>
      </c>
      <c r="D2276">
        <v>36</v>
      </c>
      <c r="E2276">
        <v>21</v>
      </c>
      <c r="F2276">
        <v>13</v>
      </c>
      <c r="G2276" t="s">
        <v>16</v>
      </c>
      <c r="H2276" t="s">
        <v>297</v>
      </c>
      <c r="I2276" t="str">
        <f t="shared" si="105"/>
        <v>Bush, George W.(W)</v>
      </c>
      <c r="J2276" t="s">
        <v>21</v>
      </c>
      <c r="K2276" t="b">
        <v>0</v>
      </c>
      <c r="L2276">
        <v>2258577</v>
      </c>
      <c r="M2276">
        <v>6960215</v>
      </c>
      <c r="N2276">
        <v>20171015</v>
      </c>
      <c r="O2276" t="s">
        <v>19</v>
      </c>
      <c r="P2276" t="str">
        <f>IF(VLOOKUP(A2276,'national-winners'!$A$2:$B$13,2,0)=H2276,"W","L")</f>
        <v>W</v>
      </c>
      <c r="Q2276">
        <f>MATCH(C2276,'state-winning-votes'!A:A,0)</f>
        <v>37</v>
      </c>
      <c r="R2276">
        <f>MATCH(A2276,'state-winning-votes'!$A$2:$L$2,0)</f>
        <v>8</v>
      </c>
      <c r="S2276" cm="1">
        <f t="array" ref="S2276">INDEX('state-winning-votes'!$A$1:$L$53,$Q2276,$R2276)</f>
        <v>3942215</v>
      </c>
      <c r="T2276">
        <f>INDEX('state-winning-votes'!$A$1:$L$53,MATCH($C2276,'state-winning-votes'!$A:$A,0),MATCH($A2276,'state-winning-votes'!$A$2:$L$2,0))</f>
        <v>3942215</v>
      </c>
      <c r="U2276" t="str">
        <f t="shared" si="106"/>
        <v>Gore, Al</v>
      </c>
      <c r="V2276" t="str">
        <f>_xlfn.XLOOKUP(INDEX('state-winning-votes'!$A$1:$L$53,MATCH($C2276,'state-winning-votes'!$A:$A,0),MATCH($A2276,'state-winning-votes'!$A$2:$L$2,0)),$L:$L,$H:$H)</f>
        <v>Gore, Al</v>
      </c>
      <c r="W2276" t="str">
        <f>VLOOKUP(A2276,'national-winners'!$A$2:$B$13,2,0)</f>
        <v>Bush, George W.</v>
      </c>
      <c r="X2276" t="str">
        <f t="shared" si="107"/>
        <v xml:space="preserve"> Al Gore (W)</v>
      </c>
    </row>
    <row r="2277" spans="1:24" x14ac:dyDescent="0.25">
      <c r="A2277">
        <v>2000</v>
      </c>
      <c r="B2277" t="s">
        <v>117</v>
      </c>
      <c r="C2277" t="s">
        <v>118</v>
      </c>
      <c r="D2277">
        <v>36</v>
      </c>
      <c r="E2277">
        <v>21</v>
      </c>
      <c r="F2277">
        <v>13</v>
      </c>
      <c r="G2277" t="s">
        <v>16</v>
      </c>
      <c r="H2277" t="s">
        <v>273</v>
      </c>
      <c r="I2277" t="str">
        <f t="shared" si="105"/>
        <v>Nader, Ralph(L)</v>
      </c>
      <c r="J2277" t="s">
        <v>274</v>
      </c>
      <c r="K2277" t="b">
        <v>0</v>
      </c>
      <c r="L2277">
        <v>244030</v>
      </c>
      <c r="M2277">
        <v>6960215</v>
      </c>
      <c r="N2277">
        <v>20171015</v>
      </c>
      <c r="O2277" t="s">
        <v>19</v>
      </c>
      <c r="P2277" t="str">
        <f>IF(VLOOKUP(A2277,'national-winners'!$A$2:$B$13,2,0)=H2277,"W","L")</f>
        <v>L</v>
      </c>
      <c r="Q2277">
        <f>MATCH(C2277,'state-winning-votes'!A:A,0)</f>
        <v>37</v>
      </c>
      <c r="R2277">
        <f>MATCH(A2277,'state-winning-votes'!$A$2:$L$2,0)</f>
        <v>8</v>
      </c>
      <c r="S2277" cm="1">
        <f t="array" ref="S2277">INDEX('state-winning-votes'!$A$1:$L$53,$Q2277,$R2277)</f>
        <v>3942215</v>
      </c>
      <c r="T2277">
        <f>INDEX('state-winning-votes'!$A$1:$L$53,MATCH($C2277,'state-winning-votes'!$A:$A,0),MATCH($A2277,'state-winning-votes'!$A$2:$L$2,0))</f>
        <v>3942215</v>
      </c>
      <c r="U2277" t="str">
        <f t="shared" si="106"/>
        <v>Gore, Al</v>
      </c>
      <c r="V2277" t="str">
        <f>_xlfn.XLOOKUP(INDEX('state-winning-votes'!$A$1:$L$53,MATCH($C2277,'state-winning-votes'!$A:$A,0),MATCH($A2277,'state-winning-votes'!$A$2:$L$2,0)),$L:$L,$H:$H)</f>
        <v>Gore, Al</v>
      </c>
      <c r="W2277" t="str">
        <f>VLOOKUP(A2277,'national-winners'!$A$2:$B$13,2,0)</f>
        <v>Bush, George W.</v>
      </c>
      <c r="X2277" t="str">
        <f t="shared" si="107"/>
        <v xml:space="preserve"> Al Gore (W)</v>
      </c>
    </row>
    <row r="2278" spans="1:24" x14ac:dyDescent="0.25">
      <c r="A2278">
        <v>2000</v>
      </c>
      <c r="B2278" t="s">
        <v>117</v>
      </c>
      <c r="C2278" t="s">
        <v>118</v>
      </c>
      <c r="D2278">
        <v>36</v>
      </c>
      <c r="E2278">
        <v>21</v>
      </c>
      <c r="F2278">
        <v>13</v>
      </c>
      <c r="G2278" t="s">
        <v>16</v>
      </c>
      <c r="H2278" t="s">
        <v>297</v>
      </c>
      <c r="I2278" t="str">
        <f t="shared" si="105"/>
        <v>Bush, George W.(W)</v>
      </c>
      <c r="J2278" t="s">
        <v>80</v>
      </c>
      <c r="K2278" t="b">
        <v>0</v>
      </c>
      <c r="L2278">
        <v>144797</v>
      </c>
      <c r="M2278">
        <v>6960215</v>
      </c>
      <c r="N2278">
        <v>20171015</v>
      </c>
      <c r="O2278" t="s">
        <v>19</v>
      </c>
      <c r="P2278" t="str">
        <f>IF(VLOOKUP(A2278,'national-winners'!$A$2:$B$13,2,0)=H2278,"W","L")</f>
        <v>W</v>
      </c>
      <c r="Q2278">
        <f>MATCH(C2278,'state-winning-votes'!A:A,0)</f>
        <v>37</v>
      </c>
      <c r="R2278">
        <f>MATCH(A2278,'state-winning-votes'!$A$2:$L$2,0)</f>
        <v>8</v>
      </c>
      <c r="S2278" cm="1">
        <f t="array" ref="S2278">INDEX('state-winning-votes'!$A$1:$L$53,$Q2278,$R2278)</f>
        <v>3942215</v>
      </c>
      <c r="T2278">
        <f>INDEX('state-winning-votes'!$A$1:$L$53,MATCH($C2278,'state-winning-votes'!$A:$A,0),MATCH($A2278,'state-winning-votes'!$A$2:$L$2,0))</f>
        <v>3942215</v>
      </c>
      <c r="U2278" t="str">
        <f t="shared" si="106"/>
        <v>Gore, Al</v>
      </c>
      <c r="V2278" t="str">
        <f>_xlfn.XLOOKUP(INDEX('state-winning-votes'!$A$1:$L$53,MATCH($C2278,'state-winning-votes'!$A:$A,0),MATCH($A2278,'state-winning-votes'!$A$2:$L$2,0)),$L:$L,$H:$H)</f>
        <v>Gore, Al</v>
      </c>
      <c r="W2278" t="str">
        <f>VLOOKUP(A2278,'national-winners'!$A$2:$B$13,2,0)</f>
        <v>Bush, George W.</v>
      </c>
      <c r="X2278" t="str">
        <f t="shared" si="107"/>
        <v xml:space="preserve"> Al Gore (W)</v>
      </c>
    </row>
    <row r="2279" spans="1:24" x14ac:dyDescent="0.25">
      <c r="A2279">
        <v>2000</v>
      </c>
      <c r="B2279" t="s">
        <v>117</v>
      </c>
      <c r="C2279" t="s">
        <v>118</v>
      </c>
      <c r="D2279">
        <v>36</v>
      </c>
      <c r="E2279">
        <v>21</v>
      </c>
      <c r="F2279">
        <v>13</v>
      </c>
      <c r="G2279" t="s">
        <v>16</v>
      </c>
      <c r="H2279" t="s">
        <v>246</v>
      </c>
      <c r="I2279" t="str">
        <f t="shared" si="105"/>
        <v>Blank Vote/Scattering(L)</v>
      </c>
      <c r="K2279" t="b">
        <v>0</v>
      </c>
      <c r="L2279">
        <v>138216</v>
      </c>
      <c r="M2279">
        <v>6960215</v>
      </c>
      <c r="N2279">
        <v>20171015</v>
      </c>
      <c r="O2279" t="s">
        <v>19</v>
      </c>
      <c r="P2279" t="str">
        <f>IF(VLOOKUP(A2279,'national-winners'!$A$2:$B$13,2,0)=H2279,"W","L")</f>
        <v>L</v>
      </c>
      <c r="Q2279">
        <f>MATCH(C2279,'state-winning-votes'!A:A,0)</f>
        <v>37</v>
      </c>
      <c r="R2279">
        <f>MATCH(A2279,'state-winning-votes'!$A$2:$L$2,0)</f>
        <v>8</v>
      </c>
      <c r="S2279" cm="1">
        <f t="array" ref="S2279">INDEX('state-winning-votes'!$A$1:$L$53,$Q2279,$R2279)</f>
        <v>3942215</v>
      </c>
      <c r="T2279">
        <f>INDEX('state-winning-votes'!$A$1:$L$53,MATCH($C2279,'state-winning-votes'!$A:$A,0),MATCH($A2279,'state-winning-votes'!$A$2:$L$2,0))</f>
        <v>3942215</v>
      </c>
      <c r="U2279" t="str">
        <f t="shared" si="106"/>
        <v>Gore, Al</v>
      </c>
      <c r="V2279" t="str">
        <f>_xlfn.XLOOKUP(INDEX('state-winning-votes'!$A$1:$L$53,MATCH($C2279,'state-winning-votes'!$A:$A,0),MATCH($A2279,'state-winning-votes'!$A$2:$L$2,0)),$L:$L,$H:$H)</f>
        <v>Gore, Al</v>
      </c>
      <c r="W2279" t="str">
        <f>VLOOKUP(A2279,'national-winners'!$A$2:$B$13,2,0)</f>
        <v>Bush, George W.</v>
      </c>
      <c r="X2279" t="str">
        <f t="shared" si="107"/>
        <v xml:space="preserve"> Al Gore (W)</v>
      </c>
    </row>
    <row r="2280" spans="1:24" x14ac:dyDescent="0.25">
      <c r="A2280">
        <v>2000</v>
      </c>
      <c r="B2280" t="s">
        <v>117</v>
      </c>
      <c r="C2280" t="s">
        <v>118</v>
      </c>
      <c r="D2280">
        <v>36</v>
      </c>
      <c r="E2280">
        <v>21</v>
      </c>
      <c r="F2280">
        <v>13</v>
      </c>
      <c r="G2280" t="s">
        <v>16</v>
      </c>
      <c r="H2280" t="s">
        <v>298</v>
      </c>
      <c r="I2280" t="str">
        <f t="shared" si="105"/>
        <v>Gore, Al(L)</v>
      </c>
      <c r="J2280" t="s">
        <v>308</v>
      </c>
      <c r="K2280" t="b">
        <v>0</v>
      </c>
      <c r="L2280">
        <v>88395</v>
      </c>
      <c r="M2280">
        <v>6960215</v>
      </c>
      <c r="N2280">
        <v>20171015</v>
      </c>
      <c r="O2280" t="s">
        <v>19</v>
      </c>
      <c r="P2280" t="str">
        <f>IF(VLOOKUP(A2280,'national-winners'!$A$2:$B$13,2,0)=H2280,"W","L")</f>
        <v>L</v>
      </c>
      <c r="Q2280">
        <f>MATCH(C2280,'state-winning-votes'!A:A,0)</f>
        <v>37</v>
      </c>
      <c r="R2280">
        <f>MATCH(A2280,'state-winning-votes'!$A$2:$L$2,0)</f>
        <v>8</v>
      </c>
      <c r="S2280" cm="1">
        <f t="array" ref="S2280">INDEX('state-winning-votes'!$A$1:$L$53,$Q2280,$R2280)</f>
        <v>3942215</v>
      </c>
      <c r="T2280">
        <f>INDEX('state-winning-votes'!$A$1:$L$53,MATCH($C2280,'state-winning-votes'!$A:$A,0),MATCH($A2280,'state-winning-votes'!$A$2:$L$2,0))</f>
        <v>3942215</v>
      </c>
      <c r="U2280" t="str">
        <f t="shared" si="106"/>
        <v>Gore, Al</v>
      </c>
      <c r="V2280" t="str">
        <f>_xlfn.XLOOKUP(INDEX('state-winning-votes'!$A$1:$L$53,MATCH($C2280,'state-winning-votes'!$A:$A,0),MATCH($A2280,'state-winning-votes'!$A$2:$L$2,0)),$L:$L,$H:$H)</f>
        <v>Gore, Al</v>
      </c>
      <c r="W2280" t="str">
        <f>VLOOKUP(A2280,'national-winners'!$A$2:$B$13,2,0)</f>
        <v>Bush, George W.</v>
      </c>
      <c r="X2280" t="str">
        <f t="shared" si="107"/>
        <v xml:space="preserve"> Al Gore (W)</v>
      </c>
    </row>
    <row r="2281" spans="1:24" x14ac:dyDescent="0.25">
      <c r="A2281">
        <v>2000</v>
      </c>
      <c r="B2281" t="s">
        <v>117</v>
      </c>
      <c r="C2281" t="s">
        <v>118</v>
      </c>
      <c r="D2281">
        <v>36</v>
      </c>
      <c r="E2281">
        <v>21</v>
      </c>
      <c r="F2281">
        <v>13</v>
      </c>
      <c r="G2281" t="s">
        <v>16</v>
      </c>
      <c r="H2281" t="s">
        <v>298</v>
      </c>
      <c r="I2281" t="str">
        <f t="shared" si="105"/>
        <v>Gore, Al(L)</v>
      </c>
      <c r="J2281" t="s">
        <v>119</v>
      </c>
      <c r="K2281" t="b">
        <v>0</v>
      </c>
      <c r="L2281">
        <v>77087</v>
      </c>
      <c r="M2281">
        <v>6960215</v>
      </c>
      <c r="N2281">
        <v>20171015</v>
      </c>
      <c r="O2281" t="s">
        <v>19</v>
      </c>
      <c r="P2281" t="str">
        <f>IF(VLOOKUP(A2281,'national-winners'!$A$2:$B$13,2,0)=H2281,"W","L")</f>
        <v>L</v>
      </c>
      <c r="Q2281">
        <f>MATCH(C2281,'state-winning-votes'!A:A,0)</f>
        <v>37</v>
      </c>
      <c r="R2281">
        <f>MATCH(A2281,'state-winning-votes'!$A$2:$L$2,0)</f>
        <v>8</v>
      </c>
      <c r="S2281" cm="1">
        <f t="array" ref="S2281">INDEX('state-winning-votes'!$A$1:$L$53,$Q2281,$R2281)</f>
        <v>3942215</v>
      </c>
      <c r="T2281">
        <f>INDEX('state-winning-votes'!$A$1:$L$53,MATCH($C2281,'state-winning-votes'!$A:$A,0),MATCH($A2281,'state-winning-votes'!$A$2:$L$2,0))</f>
        <v>3942215</v>
      </c>
      <c r="U2281" t="str">
        <f t="shared" si="106"/>
        <v>Gore, Al</v>
      </c>
      <c r="V2281" t="str">
        <f>_xlfn.XLOOKUP(INDEX('state-winning-votes'!$A$1:$L$53,MATCH($C2281,'state-winning-votes'!$A:$A,0),MATCH($A2281,'state-winning-votes'!$A$2:$L$2,0)),$L:$L,$H:$H)</f>
        <v>Gore, Al</v>
      </c>
      <c r="W2281" t="str">
        <f>VLOOKUP(A2281,'national-winners'!$A$2:$B$13,2,0)</f>
        <v>Bush, George W.</v>
      </c>
      <c r="X2281" t="str">
        <f t="shared" si="107"/>
        <v xml:space="preserve"> Al Gore (W)</v>
      </c>
    </row>
    <row r="2282" spans="1:24" x14ac:dyDescent="0.25">
      <c r="A2282">
        <v>2000</v>
      </c>
      <c r="B2282" t="s">
        <v>117</v>
      </c>
      <c r="C2282" t="s">
        <v>118</v>
      </c>
      <c r="D2282">
        <v>36</v>
      </c>
      <c r="E2282">
        <v>21</v>
      </c>
      <c r="F2282">
        <v>13</v>
      </c>
      <c r="G2282" t="s">
        <v>16</v>
      </c>
      <c r="H2282" t="s">
        <v>299</v>
      </c>
      <c r="I2282" t="str">
        <f t="shared" si="105"/>
        <v>Buchanan, Patrick ""Pat""(L)</v>
      </c>
      <c r="J2282" t="s">
        <v>180</v>
      </c>
      <c r="K2282" t="b">
        <v>0</v>
      </c>
      <c r="L2282">
        <v>25175</v>
      </c>
      <c r="M2282">
        <v>6960215</v>
      </c>
      <c r="N2282">
        <v>20171015</v>
      </c>
      <c r="O2282" t="s">
        <v>19</v>
      </c>
      <c r="P2282" t="str">
        <f>IF(VLOOKUP(A2282,'national-winners'!$A$2:$B$13,2,0)=H2282,"W","L")</f>
        <v>L</v>
      </c>
      <c r="Q2282">
        <f>MATCH(C2282,'state-winning-votes'!A:A,0)</f>
        <v>37</v>
      </c>
      <c r="R2282">
        <f>MATCH(A2282,'state-winning-votes'!$A$2:$L$2,0)</f>
        <v>8</v>
      </c>
      <c r="S2282" cm="1">
        <f t="array" ref="S2282">INDEX('state-winning-votes'!$A$1:$L$53,$Q2282,$R2282)</f>
        <v>3942215</v>
      </c>
      <c r="T2282">
        <f>INDEX('state-winning-votes'!$A$1:$L$53,MATCH($C2282,'state-winning-votes'!$A:$A,0),MATCH($A2282,'state-winning-votes'!$A$2:$L$2,0))</f>
        <v>3942215</v>
      </c>
      <c r="U2282" t="str">
        <f t="shared" si="106"/>
        <v>Gore, Al</v>
      </c>
      <c r="V2282" t="str">
        <f>_xlfn.XLOOKUP(INDEX('state-winning-votes'!$A$1:$L$53,MATCH($C2282,'state-winning-votes'!$A:$A,0),MATCH($A2282,'state-winning-votes'!$A$2:$L$2,0)),$L:$L,$H:$H)</f>
        <v>Gore, Al</v>
      </c>
      <c r="W2282" t="str">
        <f>VLOOKUP(A2282,'national-winners'!$A$2:$B$13,2,0)</f>
        <v>Bush, George W.</v>
      </c>
      <c r="X2282" t="str">
        <f t="shared" si="107"/>
        <v xml:space="preserve"> Al Gore (W)</v>
      </c>
    </row>
    <row r="2283" spans="1:24" x14ac:dyDescent="0.25">
      <c r="A2283">
        <v>2000</v>
      </c>
      <c r="B2283" t="s">
        <v>117</v>
      </c>
      <c r="C2283" t="s">
        <v>118</v>
      </c>
      <c r="D2283">
        <v>36</v>
      </c>
      <c r="E2283">
        <v>21</v>
      </c>
      <c r="F2283">
        <v>13</v>
      </c>
      <c r="G2283" t="s">
        <v>16</v>
      </c>
      <c r="H2283" t="s">
        <v>236</v>
      </c>
      <c r="I2283" t="str">
        <f t="shared" si="105"/>
        <v>Hagelin, John(L)</v>
      </c>
      <c r="J2283" t="s">
        <v>292</v>
      </c>
      <c r="K2283" t="b">
        <v>0</v>
      </c>
      <c r="L2283">
        <v>24361</v>
      </c>
      <c r="M2283">
        <v>6960215</v>
      </c>
      <c r="N2283">
        <v>20171015</v>
      </c>
      <c r="O2283" t="s">
        <v>19</v>
      </c>
      <c r="P2283" t="str">
        <f>IF(VLOOKUP(A2283,'national-winners'!$A$2:$B$13,2,0)=H2283,"W","L")</f>
        <v>L</v>
      </c>
      <c r="Q2283">
        <f>MATCH(C2283,'state-winning-votes'!A:A,0)</f>
        <v>37</v>
      </c>
      <c r="R2283">
        <f>MATCH(A2283,'state-winning-votes'!$A$2:$L$2,0)</f>
        <v>8</v>
      </c>
      <c r="S2283" cm="1">
        <f t="array" ref="S2283">INDEX('state-winning-votes'!$A$1:$L$53,$Q2283,$R2283)</f>
        <v>3942215</v>
      </c>
      <c r="T2283">
        <f>INDEX('state-winning-votes'!$A$1:$L$53,MATCH($C2283,'state-winning-votes'!$A:$A,0),MATCH($A2283,'state-winning-votes'!$A$2:$L$2,0))</f>
        <v>3942215</v>
      </c>
      <c r="U2283" t="str">
        <f t="shared" si="106"/>
        <v>Gore, Al</v>
      </c>
      <c r="V2283" t="str">
        <f>_xlfn.XLOOKUP(INDEX('state-winning-votes'!$A$1:$L$53,MATCH($C2283,'state-winning-votes'!$A:$A,0),MATCH($A2283,'state-winning-votes'!$A$2:$L$2,0)),$L:$L,$H:$H)</f>
        <v>Gore, Al</v>
      </c>
      <c r="W2283" t="str">
        <f>VLOOKUP(A2283,'national-winners'!$A$2:$B$13,2,0)</f>
        <v>Bush, George W.</v>
      </c>
      <c r="X2283" t="str">
        <f t="shared" si="107"/>
        <v xml:space="preserve"> Al Gore (W)</v>
      </c>
    </row>
    <row r="2284" spans="1:24" x14ac:dyDescent="0.25">
      <c r="A2284">
        <v>2000</v>
      </c>
      <c r="B2284" t="s">
        <v>117</v>
      </c>
      <c r="C2284" t="s">
        <v>118</v>
      </c>
      <c r="D2284">
        <v>36</v>
      </c>
      <c r="E2284">
        <v>21</v>
      </c>
      <c r="F2284">
        <v>13</v>
      </c>
      <c r="G2284" t="s">
        <v>16</v>
      </c>
      <c r="H2284" t="s">
        <v>271</v>
      </c>
      <c r="I2284" t="str">
        <f t="shared" si="105"/>
        <v>Browne, Harry(L)</v>
      </c>
      <c r="J2284" t="s">
        <v>29</v>
      </c>
      <c r="K2284" t="b">
        <v>0</v>
      </c>
      <c r="L2284">
        <v>7649</v>
      </c>
      <c r="M2284">
        <v>6960215</v>
      </c>
      <c r="N2284">
        <v>20171015</v>
      </c>
      <c r="O2284" t="s">
        <v>19</v>
      </c>
      <c r="P2284" t="str">
        <f>IF(VLOOKUP(A2284,'national-winners'!$A$2:$B$13,2,0)=H2284,"W","L")</f>
        <v>L</v>
      </c>
      <c r="Q2284">
        <f>MATCH(C2284,'state-winning-votes'!A:A,0)</f>
        <v>37</v>
      </c>
      <c r="R2284">
        <f>MATCH(A2284,'state-winning-votes'!$A$2:$L$2,0)</f>
        <v>8</v>
      </c>
      <c r="S2284" cm="1">
        <f t="array" ref="S2284">INDEX('state-winning-votes'!$A$1:$L$53,$Q2284,$R2284)</f>
        <v>3942215</v>
      </c>
      <c r="T2284">
        <f>INDEX('state-winning-votes'!$A$1:$L$53,MATCH($C2284,'state-winning-votes'!$A:$A,0),MATCH($A2284,'state-winning-votes'!$A$2:$L$2,0))</f>
        <v>3942215</v>
      </c>
      <c r="U2284" t="str">
        <f t="shared" si="106"/>
        <v>Gore, Al</v>
      </c>
      <c r="V2284" t="str">
        <f>_xlfn.XLOOKUP(INDEX('state-winning-votes'!$A$1:$L$53,MATCH($C2284,'state-winning-votes'!$A:$A,0),MATCH($A2284,'state-winning-votes'!$A$2:$L$2,0)),$L:$L,$H:$H)</f>
        <v>Gore, Al</v>
      </c>
      <c r="W2284" t="str">
        <f>VLOOKUP(A2284,'national-winners'!$A$2:$B$13,2,0)</f>
        <v>Bush, George W.</v>
      </c>
      <c r="X2284" t="str">
        <f t="shared" si="107"/>
        <v xml:space="preserve"> Al Gore (W)</v>
      </c>
    </row>
    <row r="2285" spans="1:24" x14ac:dyDescent="0.25">
      <c r="A2285">
        <v>2000</v>
      </c>
      <c r="B2285" t="s">
        <v>117</v>
      </c>
      <c r="C2285" t="s">
        <v>118</v>
      </c>
      <c r="D2285">
        <v>36</v>
      </c>
      <c r="E2285">
        <v>21</v>
      </c>
      <c r="F2285">
        <v>13</v>
      </c>
      <c r="G2285" t="s">
        <v>16</v>
      </c>
      <c r="H2285" t="s">
        <v>299</v>
      </c>
      <c r="I2285" t="str">
        <f t="shared" si="105"/>
        <v>Buchanan, Patrick ""Pat""(L)</v>
      </c>
      <c r="J2285" t="s">
        <v>272</v>
      </c>
      <c r="K2285" t="b">
        <v>0</v>
      </c>
      <c r="L2285">
        <v>6424</v>
      </c>
      <c r="M2285">
        <v>6960215</v>
      </c>
      <c r="N2285">
        <v>20171015</v>
      </c>
      <c r="O2285" t="s">
        <v>19</v>
      </c>
      <c r="P2285" t="str">
        <f>IF(VLOOKUP(A2285,'national-winners'!$A$2:$B$13,2,0)=H2285,"W","L")</f>
        <v>L</v>
      </c>
      <c r="Q2285">
        <f>MATCH(C2285,'state-winning-votes'!A:A,0)</f>
        <v>37</v>
      </c>
      <c r="R2285">
        <f>MATCH(A2285,'state-winning-votes'!$A$2:$L$2,0)</f>
        <v>8</v>
      </c>
      <c r="S2285" cm="1">
        <f t="array" ref="S2285">INDEX('state-winning-votes'!$A$1:$L$53,$Q2285,$R2285)</f>
        <v>3942215</v>
      </c>
      <c r="T2285">
        <f>INDEX('state-winning-votes'!$A$1:$L$53,MATCH($C2285,'state-winning-votes'!$A:$A,0),MATCH($A2285,'state-winning-votes'!$A$2:$L$2,0))</f>
        <v>3942215</v>
      </c>
      <c r="U2285" t="str">
        <f t="shared" si="106"/>
        <v>Gore, Al</v>
      </c>
      <c r="V2285" t="str">
        <f>_xlfn.XLOOKUP(INDEX('state-winning-votes'!$A$1:$L$53,MATCH($C2285,'state-winning-votes'!$A:$A,0),MATCH($A2285,'state-winning-votes'!$A$2:$L$2,0)),$L:$L,$H:$H)</f>
        <v>Gore, Al</v>
      </c>
      <c r="W2285" t="str">
        <f>VLOOKUP(A2285,'national-winners'!$A$2:$B$13,2,0)</f>
        <v>Bush, George W.</v>
      </c>
      <c r="X2285" t="str">
        <f t="shared" si="107"/>
        <v xml:space="preserve"> Al Gore (W)</v>
      </c>
    </row>
    <row r="2286" spans="1:24" x14ac:dyDescent="0.25">
      <c r="A2286">
        <v>2000</v>
      </c>
      <c r="B2286" t="s">
        <v>117</v>
      </c>
      <c r="C2286" t="s">
        <v>118</v>
      </c>
      <c r="D2286">
        <v>36</v>
      </c>
      <c r="E2286">
        <v>21</v>
      </c>
      <c r="F2286">
        <v>13</v>
      </c>
      <c r="G2286" t="s">
        <v>16</v>
      </c>
      <c r="H2286" t="s">
        <v>284</v>
      </c>
      <c r="I2286" t="str">
        <f t="shared" si="105"/>
        <v>Harris, James(L)</v>
      </c>
      <c r="J2286" t="s">
        <v>37</v>
      </c>
      <c r="K2286" t="b">
        <v>0</v>
      </c>
      <c r="L2286">
        <v>1789</v>
      </c>
      <c r="M2286">
        <v>6960215</v>
      </c>
      <c r="N2286">
        <v>20171015</v>
      </c>
      <c r="O2286" t="s">
        <v>19</v>
      </c>
      <c r="P2286" t="str">
        <f>IF(VLOOKUP(A2286,'national-winners'!$A$2:$B$13,2,0)=H2286,"W","L")</f>
        <v>L</v>
      </c>
      <c r="Q2286">
        <f>MATCH(C2286,'state-winning-votes'!A:A,0)</f>
        <v>37</v>
      </c>
      <c r="R2286">
        <f>MATCH(A2286,'state-winning-votes'!$A$2:$L$2,0)</f>
        <v>8</v>
      </c>
      <c r="S2286" cm="1">
        <f t="array" ref="S2286">INDEX('state-winning-votes'!$A$1:$L$53,$Q2286,$R2286)</f>
        <v>3942215</v>
      </c>
      <c r="T2286">
        <f>INDEX('state-winning-votes'!$A$1:$L$53,MATCH($C2286,'state-winning-votes'!$A:$A,0),MATCH($A2286,'state-winning-votes'!$A$2:$L$2,0))</f>
        <v>3942215</v>
      </c>
      <c r="U2286" t="str">
        <f t="shared" si="106"/>
        <v>Gore, Al</v>
      </c>
      <c r="V2286" t="str">
        <f>_xlfn.XLOOKUP(INDEX('state-winning-votes'!$A$1:$L$53,MATCH($C2286,'state-winning-votes'!$A:$A,0),MATCH($A2286,'state-winning-votes'!$A$2:$L$2,0)),$L:$L,$H:$H)</f>
        <v>Gore, Al</v>
      </c>
      <c r="W2286" t="str">
        <f>VLOOKUP(A2286,'national-winners'!$A$2:$B$13,2,0)</f>
        <v>Bush, George W.</v>
      </c>
      <c r="X2286" t="str">
        <f t="shared" si="107"/>
        <v xml:space="preserve"> Al Gore (W)</v>
      </c>
    </row>
    <row r="2287" spans="1:24" x14ac:dyDescent="0.25">
      <c r="A2287">
        <v>2000</v>
      </c>
      <c r="B2287" t="s">
        <v>117</v>
      </c>
      <c r="C2287" t="s">
        <v>118</v>
      </c>
      <c r="D2287">
        <v>36</v>
      </c>
      <c r="E2287">
        <v>21</v>
      </c>
      <c r="F2287">
        <v>13</v>
      </c>
      <c r="G2287" t="s">
        <v>16</v>
      </c>
      <c r="H2287" t="s">
        <v>238</v>
      </c>
      <c r="I2287" t="str">
        <f t="shared" si="105"/>
        <v>Phillips, Howard(L)</v>
      </c>
      <c r="J2287" t="s">
        <v>134</v>
      </c>
      <c r="K2287" t="b">
        <v>0</v>
      </c>
      <c r="L2287">
        <v>1498</v>
      </c>
      <c r="M2287">
        <v>6960215</v>
      </c>
      <c r="N2287">
        <v>20171015</v>
      </c>
      <c r="O2287" t="s">
        <v>19</v>
      </c>
      <c r="P2287" t="str">
        <f>IF(VLOOKUP(A2287,'national-winners'!$A$2:$B$13,2,0)=H2287,"W","L")</f>
        <v>L</v>
      </c>
      <c r="Q2287">
        <f>MATCH(C2287,'state-winning-votes'!A:A,0)</f>
        <v>37</v>
      </c>
      <c r="R2287">
        <f>MATCH(A2287,'state-winning-votes'!$A$2:$L$2,0)</f>
        <v>8</v>
      </c>
      <c r="S2287" cm="1">
        <f t="array" ref="S2287">INDEX('state-winning-votes'!$A$1:$L$53,$Q2287,$R2287)</f>
        <v>3942215</v>
      </c>
      <c r="T2287">
        <f>INDEX('state-winning-votes'!$A$1:$L$53,MATCH($C2287,'state-winning-votes'!$A:$A,0),MATCH($A2287,'state-winning-votes'!$A$2:$L$2,0))</f>
        <v>3942215</v>
      </c>
      <c r="U2287" t="str">
        <f t="shared" si="106"/>
        <v>Gore, Al</v>
      </c>
      <c r="V2287" t="str">
        <f>_xlfn.XLOOKUP(INDEX('state-winning-votes'!$A$1:$L$53,MATCH($C2287,'state-winning-votes'!$A:$A,0),MATCH($A2287,'state-winning-votes'!$A$2:$L$2,0)),$L:$L,$H:$H)</f>
        <v>Gore, Al</v>
      </c>
      <c r="W2287" t="str">
        <f>VLOOKUP(A2287,'national-winners'!$A$2:$B$13,2,0)</f>
        <v>Bush, George W.</v>
      </c>
      <c r="X2287" t="str">
        <f t="shared" si="107"/>
        <v xml:space="preserve"> Al Gore (W)</v>
      </c>
    </row>
    <row r="2288" spans="1:24" x14ac:dyDescent="0.25">
      <c r="A2288">
        <v>2000</v>
      </c>
      <c r="B2288" t="s">
        <v>117</v>
      </c>
      <c r="C2288" t="s">
        <v>118</v>
      </c>
      <c r="D2288">
        <v>36</v>
      </c>
      <c r="E2288">
        <v>21</v>
      </c>
      <c r="F2288">
        <v>13</v>
      </c>
      <c r="G2288" t="s">
        <v>16</v>
      </c>
      <c r="I2288" t="str">
        <f t="shared" si="105"/>
        <v>(L)</v>
      </c>
      <c r="J2288" t="s">
        <v>100</v>
      </c>
      <c r="K2288" t="b">
        <v>1</v>
      </c>
      <c r="L2288">
        <v>2</v>
      </c>
      <c r="M2288">
        <v>6960215</v>
      </c>
      <c r="N2288">
        <v>20171015</v>
      </c>
      <c r="O2288" t="s">
        <v>19</v>
      </c>
      <c r="P2288" t="str">
        <f>IF(VLOOKUP(A2288,'national-winners'!$A$2:$B$13,2,0)=H2288,"W","L")</f>
        <v>L</v>
      </c>
      <c r="Q2288">
        <f>MATCH(C2288,'state-winning-votes'!A:A,0)</f>
        <v>37</v>
      </c>
      <c r="R2288">
        <f>MATCH(A2288,'state-winning-votes'!$A$2:$L$2,0)</f>
        <v>8</v>
      </c>
      <c r="S2288" cm="1">
        <f t="array" ref="S2288">INDEX('state-winning-votes'!$A$1:$L$53,$Q2288,$R2288)</f>
        <v>3942215</v>
      </c>
      <c r="T2288">
        <f>INDEX('state-winning-votes'!$A$1:$L$53,MATCH($C2288,'state-winning-votes'!$A:$A,0),MATCH($A2288,'state-winning-votes'!$A$2:$L$2,0))</f>
        <v>3942215</v>
      </c>
      <c r="U2288" t="str">
        <f t="shared" si="106"/>
        <v>Gore, Al</v>
      </c>
      <c r="V2288" t="str">
        <f>_xlfn.XLOOKUP(INDEX('state-winning-votes'!$A$1:$L$53,MATCH($C2288,'state-winning-votes'!$A:$A,0),MATCH($A2288,'state-winning-votes'!$A$2:$L$2,0)),$L:$L,$H:$H)</f>
        <v>Gore, Al</v>
      </c>
      <c r="W2288" t="str">
        <f>VLOOKUP(A2288,'national-winners'!$A$2:$B$13,2,0)</f>
        <v>Bush, George W.</v>
      </c>
      <c r="X2288" t="str">
        <f t="shared" si="107"/>
        <v xml:space="preserve"> Al Gore (W)</v>
      </c>
    </row>
    <row r="2289" spans="1:24" x14ac:dyDescent="0.25">
      <c r="A2289">
        <v>2000</v>
      </c>
      <c r="B2289" t="s">
        <v>122</v>
      </c>
      <c r="C2289" t="s">
        <v>123</v>
      </c>
      <c r="D2289">
        <v>37</v>
      </c>
      <c r="E2289">
        <v>56</v>
      </c>
      <c r="F2289">
        <v>47</v>
      </c>
      <c r="G2289" t="s">
        <v>16</v>
      </c>
      <c r="H2289" t="s">
        <v>297</v>
      </c>
      <c r="I2289" t="str">
        <f t="shared" si="105"/>
        <v>Bush, George W.(W)</v>
      </c>
      <c r="J2289" t="s">
        <v>21</v>
      </c>
      <c r="K2289" t="b">
        <v>0</v>
      </c>
      <c r="L2289">
        <v>1631163</v>
      </c>
      <c r="M2289">
        <v>2914990</v>
      </c>
      <c r="N2289">
        <v>20171015</v>
      </c>
      <c r="O2289" t="s">
        <v>19</v>
      </c>
      <c r="P2289" t="str">
        <f>IF(VLOOKUP(A2289,'national-winners'!$A$2:$B$13,2,0)=H2289,"W","L")</f>
        <v>W</v>
      </c>
      <c r="Q2289">
        <f>MATCH(C2289,'state-winning-votes'!A:A,0)</f>
        <v>30</v>
      </c>
      <c r="R2289">
        <f>MATCH(A2289,'state-winning-votes'!$A$2:$L$2,0)</f>
        <v>8</v>
      </c>
      <c r="S2289" cm="1">
        <f t="array" ref="S2289">INDEX('state-winning-votes'!$A$1:$L$53,$Q2289,$R2289)</f>
        <v>1631163</v>
      </c>
      <c r="T2289">
        <f>INDEX('state-winning-votes'!$A$1:$L$53,MATCH($C2289,'state-winning-votes'!$A:$A,0),MATCH($A2289,'state-winning-votes'!$A$2:$L$2,0))</f>
        <v>1631163</v>
      </c>
      <c r="U2289" t="str">
        <f t="shared" si="106"/>
        <v>Bush, George W.</v>
      </c>
      <c r="V2289" t="str">
        <f>_xlfn.XLOOKUP(INDEX('state-winning-votes'!$A$1:$L$53,MATCH($C2289,'state-winning-votes'!$A:$A,0),MATCH($A2289,'state-winning-votes'!$A$2:$L$2,0)),$L:$L,$H:$H)</f>
        <v>Bush, George W.</v>
      </c>
      <c r="W2289" t="str">
        <f>VLOOKUP(A2289,'national-winners'!$A$2:$B$13,2,0)</f>
        <v>Bush, George W.</v>
      </c>
      <c r="X2289" t="str">
        <f t="shared" si="107"/>
        <v xml:space="preserve"> George W. Bush (W)</v>
      </c>
    </row>
    <row r="2290" spans="1:24" x14ac:dyDescent="0.25">
      <c r="A2290">
        <v>2000</v>
      </c>
      <c r="B2290" t="s">
        <v>122</v>
      </c>
      <c r="C2290" t="s">
        <v>123</v>
      </c>
      <c r="D2290">
        <v>37</v>
      </c>
      <c r="E2290">
        <v>56</v>
      </c>
      <c r="F2290">
        <v>47</v>
      </c>
      <c r="G2290" t="s">
        <v>16</v>
      </c>
      <c r="H2290" t="s">
        <v>298</v>
      </c>
      <c r="I2290" t="str">
        <f t="shared" si="105"/>
        <v>Gore, Al(L)</v>
      </c>
      <c r="J2290" t="s">
        <v>18</v>
      </c>
      <c r="K2290" t="b">
        <v>0</v>
      </c>
      <c r="L2290">
        <v>1257692</v>
      </c>
      <c r="M2290">
        <v>2914990</v>
      </c>
      <c r="N2290">
        <v>20171015</v>
      </c>
      <c r="O2290" t="s">
        <v>19</v>
      </c>
      <c r="P2290" t="str">
        <f>IF(VLOOKUP(A2290,'national-winners'!$A$2:$B$13,2,0)=H2290,"W","L")</f>
        <v>L</v>
      </c>
      <c r="Q2290">
        <f>MATCH(C2290,'state-winning-votes'!A:A,0)</f>
        <v>30</v>
      </c>
      <c r="R2290">
        <f>MATCH(A2290,'state-winning-votes'!$A$2:$L$2,0)</f>
        <v>8</v>
      </c>
      <c r="S2290" cm="1">
        <f t="array" ref="S2290">INDEX('state-winning-votes'!$A$1:$L$53,$Q2290,$R2290)</f>
        <v>1631163</v>
      </c>
      <c r="T2290">
        <f>INDEX('state-winning-votes'!$A$1:$L$53,MATCH($C2290,'state-winning-votes'!$A:$A,0),MATCH($A2290,'state-winning-votes'!$A$2:$L$2,0))</f>
        <v>1631163</v>
      </c>
      <c r="U2290" t="str">
        <f t="shared" si="106"/>
        <v>Bush, George W.</v>
      </c>
      <c r="V2290" t="str">
        <f>_xlfn.XLOOKUP(INDEX('state-winning-votes'!$A$1:$L$53,MATCH($C2290,'state-winning-votes'!$A:$A,0),MATCH($A2290,'state-winning-votes'!$A$2:$L$2,0)),$L:$L,$H:$H)</f>
        <v>Bush, George W.</v>
      </c>
      <c r="W2290" t="str">
        <f>VLOOKUP(A2290,'national-winners'!$A$2:$B$13,2,0)</f>
        <v>Bush, George W.</v>
      </c>
      <c r="X2290" t="str">
        <f t="shared" si="107"/>
        <v xml:space="preserve"> George W. Bush (W)</v>
      </c>
    </row>
    <row r="2291" spans="1:24" x14ac:dyDescent="0.25">
      <c r="A2291">
        <v>2000</v>
      </c>
      <c r="B2291" t="s">
        <v>122</v>
      </c>
      <c r="C2291" t="s">
        <v>123</v>
      </c>
      <c r="D2291">
        <v>37</v>
      </c>
      <c r="E2291">
        <v>56</v>
      </c>
      <c r="F2291">
        <v>47</v>
      </c>
      <c r="G2291" t="s">
        <v>16</v>
      </c>
      <c r="H2291" t="s">
        <v>271</v>
      </c>
      <c r="I2291" t="str">
        <f t="shared" si="105"/>
        <v>Browne, Harry(L)</v>
      </c>
      <c r="J2291" t="s">
        <v>29</v>
      </c>
      <c r="K2291" t="b">
        <v>0</v>
      </c>
      <c r="L2291">
        <v>13891</v>
      </c>
      <c r="M2291">
        <v>2914990</v>
      </c>
      <c r="N2291">
        <v>20171015</v>
      </c>
      <c r="O2291" t="s">
        <v>19</v>
      </c>
      <c r="P2291" t="str">
        <f>IF(VLOOKUP(A2291,'national-winners'!$A$2:$B$13,2,0)=H2291,"W","L")</f>
        <v>L</v>
      </c>
      <c r="Q2291">
        <f>MATCH(C2291,'state-winning-votes'!A:A,0)</f>
        <v>30</v>
      </c>
      <c r="R2291">
        <f>MATCH(A2291,'state-winning-votes'!$A$2:$L$2,0)</f>
        <v>8</v>
      </c>
      <c r="S2291" cm="1">
        <f t="array" ref="S2291">INDEX('state-winning-votes'!$A$1:$L$53,$Q2291,$R2291)</f>
        <v>1631163</v>
      </c>
      <c r="T2291">
        <f>INDEX('state-winning-votes'!$A$1:$L$53,MATCH($C2291,'state-winning-votes'!$A:$A,0),MATCH($A2291,'state-winning-votes'!$A$2:$L$2,0))</f>
        <v>1631163</v>
      </c>
      <c r="U2291" t="str">
        <f t="shared" si="106"/>
        <v>Bush, George W.</v>
      </c>
      <c r="V2291" t="str">
        <f>_xlfn.XLOOKUP(INDEX('state-winning-votes'!$A$1:$L$53,MATCH($C2291,'state-winning-votes'!$A:$A,0),MATCH($A2291,'state-winning-votes'!$A$2:$L$2,0)),$L:$L,$H:$H)</f>
        <v>Bush, George W.</v>
      </c>
      <c r="W2291" t="str">
        <f>VLOOKUP(A2291,'national-winners'!$A$2:$B$13,2,0)</f>
        <v>Bush, George W.</v>
      </c>
      <c r="X2291" t="str">
        <f t="shared" si="107"/>
        <v xml:space="preserve"> George W. Bush (W)</v>
      </c>
    </row>
    <row r="2292" spans="1:24" x14ac:dyDescent="0.25">
      <c r="A2292">
        <v>2000</v>
      </c>
      <c r="B2292" t="s">
        <v>122</v>
      </c>
      <c r="C2292" t="s">
        <v>123</v>
      </c>
      <c r="D2292">
        <v>37</v>
      </c>
      <c r="E2292">
        <v>56</v>
      </c>
      <c r="F2292">
        <v>47</v>
      </c>
      <c r="G2292" t="s">
        <v>16</v>
      </c>
      <c r="H2292" t="s">
        <v>299</v>
      </c>
      <c r="I2292" t="str">
        <f t="shared" si="105"/>
        <v>Buchanan, Patrick ""Pat""(L)</v>
      </c>
      <c r="J2292" t="s">
        <v>272</v>
      </c>
      <c r="K2292" t="b">
        <v>0</v>
      </c>
      <c r="L2292">
        <v>8874</v>
      </c>
      <c r="M2292">
        <v>2914990</v>
      </c>
      <c r="N2292">
        <v>20171015</v>
      </c>
      <c r="O2292" t="s">
        <v>19</v>
      </c>
      <c r="P2292" t="str">
        <f>IF(VLOOKUP(A2292,'national-winners'!$A$2:$B$13,2,0)=H2292,"W","L")</f>
        <v>L</v>
      </c>
      <c r="Q2292">
        <f>MATCH(C2292,'state-winning-votes'!A:A,0)</f>
        <v>30</v>
      </c>
      <c r="R2292">
        <f>MATCH(A2292,'state-winning-votes'!$A$2:$L$2,0)</f>
        <v>8</v>
      </c>
      <c r="S2292" cm="1">
        <f t="array" ref="S2292">INDEX('state-winning-votes'!$A$1:$L$53,$Q2292,$R2292)</f>
        <v>1631163</v>
      </c>
      <c r="T2292">
        <f>INDEX('state-winning-votes'!$A$1:$L$53,MATCH($C2292,'state-winning-votes'!$A:$A,0),MATCH($A2292,'state-winning-votes'!$A$2:$L$2,0))</f>
        <v>1631163</v>
      </c>
      <c r="U2292" t="str">
        <f t="shared" si="106"/>
        <v>Bush, George W.</v>
      </c>
      <c r="V2292" t="str">
        <f>_xlfn.XLOOKUP(INDEX('state-winning-votes'!$A$1:$L$53,MATCH($C2292,'state-winning-votes'!$A:$A,0),MATCH($A2292,'state-winning-votes'!$A$2:$L$2,0)),$L:$L,$H:$H)</f>
        <v>Bush, George W.</v>
      </c>
      <c r="W2292" t="str">
        <f>VLOOKUP(A2292,'national-winners'!$A$2:$B$13,2,0)</f>
        <v>Bush, George W.</v>
      </c>
      <c r="X2292" t="str">
        <f t="shared" si="107"/>
        <v xml:space="preserve"> George W. Bush (W)</v>
      </c>
    </row>
    <row r="2293" spans="1:24" x14ac:dyDescent="0.25">
      <c r="A2293">
        <v>2000</v>
      </c>
      <c r="B2293" t="s">
        <v>122</v>
      </c>
      <c r="C2293" t="s">
        <v>123</v>
      </c>
      <c r="D2293">
        <v>37</v>
      </c>
      <c r="E2293">
        <v>56</v>
      </c>
      <c r="F2293">
        <v>47</v>
      </c>
      <c r="G2293" t="s">
        <v>16</v>
      </c>
      <c r="H2293" t="s">
        <v>309</v>
      </c>
      <c r="I2293" t="str">
        <f t="shared" si="105"/>
        <v>Not Designated(L)</v>
      </c>
      <c r="J2293" t="s">
        <v>100</v>
      </c>
      <c r="K2293" t="b">
        <v>0</v>
      </c>
      <c r="L2293">
        <v>3370</v>
      </c>
      <c r="M2293">
        <v>2914990</v>
      </c>
      <c r="N2293">
        <v>20171015</v>
      </c>
      <c r="O2293" t="s">
        <v>19</v>
      </c>
      <c r="P2293" t="str">
        <f>IF(VLOOKUP(A2293,'national-winners'!$A$2:$B$13,2,0)=H2293,"W","L")</f>
        <v>L</v>
      </c>
      <c r="Q2293">
        <f>MATCH(C2293,'state-winning-votes'!A:A,0)</f>
        <v>30</v>
      </c>
      <c r="R2293">
        <f>MATCH(A2293,'state-winning-votes'!$A$2:$L$2,0)</f>
        <v>8</v>
      </c>
      <c r="S2293" cm="1">
        <f t="array" ref="S2293">INDEX('state-winning-votes'!$A$1:$L$53,$Q2293,$R2293)</f>
        <v>1631163</v>
      </c>
      <c r="T2293">
        <f>INDEX('state-winning-votes'!$A$1:$L$53,MATCH($C2293,'state-winning-votes'!$A:$A,0),MATCH($A2293,'state-winning-votes'!$A$2:$L$2,0))</f>
        <v>1631163</v>
      </c>
      <c r="U2293" t="str">
        <f t="shared" si="106"/>
        <v>Bush, George W.</v>
      </c>
      <c r="V2293" t="str">
        <f>_xlfn.XLOOKUP(INDEX('state-winning-votes'!$A$1:$L$53,MATCH($C2293,'state-winning-votes'!$A:$A,0),MATCH($A2293,'state-winning-votes'!$A$2:$L$2,0)),$L:$L,$H:$H)</f>
        <v>Bush, George W.</v>
      </c>
      <c r="W2293" t="str">
        <f>VLOOKUP(A2293,'national-winners'!$A$2:$B$13,2,0)</f>
        <v>Bush, George W.</v>
      </c>
      <c r="X2293" t="str">
        <f t="shared" si="107"/>
        <v xml:space="preserve"> George W. Bush (W)</v>
      </c>
    </row>
    <row r="2294" spans="1:24" x14ac:dyDescent="0.25">
      <c r="A2294">
        <v>2000</v>
      </c>
      <c r="B2294" t="s">
        <v>124</v>
      </c>
      <c r="C2294" t="s">
        <v>125</v>
      </c>
      <c r="D2294">
        <v>38</v>
      </c>
      <c r="E2294">
        <v>44</v>
      </c>
      <c r="F2294">
        <v>36</v>
      </c>
      <c r="G2294" t="s">
        <v>16</v>
      </c>
      <c r="H2294" t="s">
        <v>297</v>
      </c>
      <c r="I2294" t="str">
        <f t="shared" si="105"/>
        <v>Bush, George W.(W)</v>
      </c>
      <c r="J2294" t="s">
        <v>21</v>
      </c>
      <c r="K2294" t="b">
        <v>0</v>
      </c>
      <c r="L2294">
        <v>174852</v>
      </c>
      <c r="M2294">
        <v>288256</v>
      </c>
      <c r="N2294">
        <v>20171015</v>
      </c>
      <c r="O2294" t="s">
        <v>19</v>
      </c>
      <c r="P2294" t="str">
        <f>IF(VLOOKUP(A2294,'national-winners'!$A$2:$B$13,2,0)=H2294,"W","L")</f>
        <v>W</v>
      </c>
      <c r="Q2294">
        <f>MATCH(C2294,'state-winning-votes'!A:A,0)</f>
        <v>31</v>
      </c>
      <c r="R2294">
        <f>MATCH(A2294,'state-winning-votes'!$A$2:$L$2,0)</f>
        <v>8</v>
      </c>
      <c r="S2294" cm="1">
        <f t="array" ref="S2294">INDEX('state-winning-votes'!$A$1:$L$53,$Q2294,$R2294)</f>
        <v>174852</v>
      </c>
      <c r="T2294">
        <f>INDEX('state-winning-votes'!$A$1:$L$53,MATCH($C2294,'state-winning-votes'!$A:$A,0),MATCH($A2294,'state-winning-votes'!$A$2:$L$2,0))</f>
        <v>174852</v>
      </c>
      <c r="U2294" t="str">
        <f t="shared" si="106"/>
        <v>Bush, George W.</v>
      </c>
      <c r="V2294" t="str">
        <f>_xlfn.XLOOKUP(INDEX('state-winning-votes'!$A$1:$L$53,MATCH($C2294,'state-winning-votes'!$A:$A,0),MATCH($A2294,'state-winning-votes'!$A$2:$L$2,0)),$L:$L,$H:$H)</f>
        <v>Bush, George W.</v>
      </c>
      <c r="W2294" t="str">
        <f>VLOOKUP(A2294,'national-winners'!$A$2:$B$13,2,0)</f>
        <v>Bush, George W.</v>
      </c>
      <c r="X2294" t="str">
        <f t="shared" si="107"/>
        <v xml:space="preserve"> George W. Bush (W)</v>
      </c>
    </row>
    <row r="2295" spans="1:24" x14ac:dyDescent="0.25">
      <c r="A2295">
        <v>2000</v>
      </c>
      <c r="B2295" t="s">
        <v>124</v>
      </c>
      <c r="C2295" t="s">
        <v>125</v>
      </c>
      <c r="D2295">
        <v>38</v>
      </c>
      <c r="E2295">
        <v>44</v>
      </c>
      <c r="F2295">
        <v>36</v>
      </c>
      <c r="G2295" t="s">
        <v>16</v>
      </c>
      <c r="H2295" t="s">
        <v>298</v>
      </c>
      <c r="I2295" t="str">
        <f t="shared" si="105"/>
        <v>Gore, Al(L)</v>
      </c>
      <c r="J2295" t="s">
        <v>18</v>
      </c>
      <c r="K2295" t="b">
        <v>0</v>
      </c>
      <c r="L2295">
        <v>95284</v>
      </c>
      <c r="M2295">
        <v>288256</v>
      </c>
      <c r="N2295">
        <v>20171015</v>
      </c>
      <c r="O2295" t="s">
        <v>19</v>
      </c>
      <c r="P2295" t="str">
        <f>IF(VLOOKUP(A2295,'national-winners'!$A$2:$B$13,2,0)=H2295,"W","L")</f>
        <v>L</v>
      </c>
      <c r="Q2295">
        <f>MATCH(C2295,'state-winning-votes'!A:A,0)</f>
        <v>31</v>
      </c>
      <c r="R2295">
        <f>MATCH(A2295,'state-winning-votes'!$A$2:$L$2,0)</f>
        <v>8</v>
      </c>
      <c r="S2295" cm="1">
        <f t="array" ref="S2295">INDEX('state-winning-votes'!$A$1:$L$53,$Q2295,$R2295)</f>
        <v>174852</v>
      </c>
      <c r="T2295">
        <f>INDEX('state-winning-votes'!$A$1:$L$53,MATCH($C2295,'state-winning-votes'!$A:$A,0),MATCH($A2295,'state-winning-votes'!$A$2:$L$2,0))</f>
        <v>174852</v>
      </c>
      <c r="U2295" t="str">
        <f t="shared" si="106"/>
        <v>Bush, George W.</v>
      </c>
      <c r="V2295" t="str">
        <f>_xlfn.XLOOKUP(INDEX('state-winning-votes'!$A$1:$L$53,MATCH($C2295,'state-winning-votes'!$A:$A,0),MATCH($A2295,'state-winning-votes'!$A$2:$L$2,0)),$L:$L,$H:$H)</f>
        <v>Bush, George W.</v>
      </c>
      <c r="W2295" t="str">
        <f>VLOOKUP(A2295,'national-winners'!$A$2:$B$13,2,0)</f>
        <v>Bush, George W.</v>
      </c>
      <c r="X2295" t="str">
        <f t="shared" si="107"/>
        <v xml:space="preserve"> George W. Bush (W)</v>
      </c>
    </row>
    <row r="2296" spans="1:24" x14ac:dyDescent="0.25">
      <c r="A2296">
        <v>2000</v>
      </c>
      <c r="B2296" t="s">
        <v>124</v>
      </c>
      <c r="C2296" t="s">
        <v>125</v>
      </c>
      <c r="D2296">
        <v>38</v>
      </c>
      <c r="E2296">
        <v>44</v>
      </c>
      <c r="F2296">
        <v>36</v>
      </c>
      <c r="G2296" t="s">
        <v>16</v>
      </c>
      <c r="I2296" t="str">
        <f t="shared" si="105"/>
        <v>(L)</v>
      </c>
      <c r="J2296" t="s">
        <v>35</v>
      </c>
      <c r="K2296" t="b">
        <v>0</v>
      </c>
      <c r="L2296">
        <v>10459</v>
      </c>
      <c r="M2296">
        <v>288256</v>
      </c>
      <c r="N2296">
        <v>20171015</v>
      </c>
      <c r="O2296" t="s">
        <v>19</v>
      </c>
      <c r="P2296" t="str">
        <f>IF(VLOOKUP(A2296,'national-winners'!$A$2:$B$13,2,0)=H2296,"W","L")</f>
        <v>L</v>
      </c>
      <c r="Q2296">
        <f>MATCH(C2296,'state-winning-votes'!A:A,0)</f>
        <v>31</v>
      </c>
      <c r="R2296">
        <f>MATCH(A2296,'state-winning-votes'!$A$2:$L$2,0)</f>
        <v>8</v>
      </c>
      <c r="S2296" cm="1">
        <f t="array" ref="S2296">INDEX('state-winning-votes'!$A$1:$L$53,$Q2296,$R2296)</f>
        <v>174852</v>
      </c>
      <c r="T2296">
        <f>INDEX('state-winning-votes'!$A$1:$L$53,MATCH($C2296,'state-winning-votes'!$A:$A,0),MATCH($A2296,'state-winning-votes'!$A$2:$L$2,0))</f>
        <v>174852</v>
      </c>
      <c r="U2296" t="str">
        <f t="shared" si="106"/>
        <v>Bush, George W.</v>
      </c>
      <c r="V2296" t="str">
        <f>_xlfn.XLOOKUP(INDEX('state-winning-votes'!$A$1:$L$53,MATCH($C2296,'state-winning-votes'!$A:$A,0),MATCH($A2296,'state-winning-votes'!$A$2:$L$2,0)),$L:$L,$H:$H)</f>
        <v>Bush, George W.</v>
      </c>
      <c r="W2296" t="str">
        <f>VLOOKUP(A2296,'national-winners'!$A$2:$B$13,2,0)</f>
        <v>Bush, George W.</v>
      </c>
      <c r="X2296" t="str">
        <f t="shared" si="107"/>
        <v xml:space="preserve"> George W. Bush (W)</v>
      </c>
    </row>
    <row r="2297" spans="1:24" x14ac:dyDescent="0.25">
      <c r="A2297">
        <v>2000</v>
      </c>
      <c r="B2297" t="s">
        <v>124</v>
      </c>
      <c r="C2297" t="s">
        <v>125</v>
      </c>
      <c r="D2297">
        <v>38</v>
      </c>
      <c r="E2297">
        <v>44</v>
      </c>
      <c r="F2297">
        <v>36</v>
      </c>
      <c r="G2297" t="s">
        <v>16</v>
      </c>
      <c r="H2297" t="s">
        <v>299</v>
      </c>
      <c r="I2297" t="str">
        <f t="shared" si="105"/>
        <v>Buchanan, Patrick ""Pat""(L)</v>
      </c>
      <c r="J2297" t="s">
        <v>272</v>
      </c>
      <c r="K2297" t="b">
        <v>0</v>
      </c>
      <c r="L2297">
        <v>7288</v>
      </c>
      <c r="M2297">
        <v>288256</v>
      </c>
      <c r="N2297">
        <v>20171015</v>
      </c>
      <c r="O2297" t="s">
        <v>19</v>
      </c>
      <c r="P2297" t="str">
        <f>IF(VLOOKUP(A2297,'national-winners'!$A$2:$B$13,2,0)=H2297,"W","L")</f>
        <v>L</v>
      </c>
      <c r="Q2297">
        <f>MATCH(C2297,'state-winning-votes'!A:A,0)</f>
        <v>31</v>
      </c>
      <c r="R2297">
        <f>MATCH(A2297,'state-winning-votes'!$A$2:$L$2,0)</f>
        <v>8</v>
      </c>
      <c r="S2297" cm="1">
        <f t="array" ref="S2297">INDEX('state-winning-votes'!$A$1:$L$53,$Q2297,$R2297)</f>
        <v>174852</v>
      </c>
      <c r="T2297">
        <f>INDEX('state-winning-votes'!$A$1:$L$53,MATCH($C2297,'state-winning-votes'!$A:$A,0),MATCH($A2297,'state-winning-votes'!$A$2:$L$2,0))</f>
        <v>174852</v>
      </c>
      <c r="U2297" t="str">
        <f t="shared" si="106"/>
        <v>Bush, George W.</v>
      </c>
      <c r="V2297" t="str">
        <f>_xlfn.XLOOKUP(INDEX('state-winning-votes'!$A$1:$L$53,MATCH($C2297,'state-winning-votes'!$A:$A,0),MATCH($A2297,'state-winning-votes'!$A$2:$L$2,0)),$L:$L,$H:$H)</f>
        <v>Bush, George W.</v>
      </c>
      <c r="W2297" t="str">
        <f>VLOOKUP(A2297,'national-winners'!$A$2:$B$13,2,0)</f>
        <v>Bush, George W.</v>
      </c>
      <c r="X2297" t="str">
        <f t="shared" si="107"/>
        <v xml:space="preserve"> George W. Bush (W)</v>
      </c>
    </row>
    <row r="2298" spans="1:24" x14ac:dyDescent="0.25">
      <c r="A2298">
        <v>2000</v>
      </c>
      <c r="B2298" t="s">
        <v>124</v>
      </c>
      <c r="C2298" t="s">
        <v>125</v>
      </c>
      <c r="D2298">
        <v>38</v>
      </c>
      <c r="E2298">
        <v>44</v>
      </c>
      <c r="F2298">
        <v>36</v>
      </c>
      <c r="G2298" t="s">
        <v>16</v>
      </c>
      <c r="H2298" t="s">
        <v>238</v>
      </c>
      <c r="I2298" t="str">
        <f t="shared" si="105"/>
        <v>Phillips, Howard(L)</v>
      </c>
      <c r="J2298" t="s">
        <v>134</v>
      </c>
      <c r="K2298" t="b">
        <v>0</v>
      </c>
      <c r="L2298">
        <v>373</v>
      </c>
      <c r="M2298">
        <v>288256</v>
      </c>
      <c r="N2298">
        <v>20171015</v>
      </c>
      <c r="O2298" t="s">
        <v>19</v>
      </c>
      <c r="P2298" t="str">
        <f>IF(VLOOKUP(A2298,'national-winners'!$A$2:$B$13,2,0)=H2298,"W","L")</f>
        <v>L</v>
      </c>
      <c r="Q2298">
        <f>MATCH(C2298,'state-winning-votes'!A:A,0)</f>
        <v>31</v>
      </c>
      <c r="R2298">
        <f>MATCH(A2298,'state-winning-votes'!$A$2:$L$2,0)</f>
        <v>8</v>
      </c>
      <c r="S2298" cm="1">
        <f t="array" ref="S2298">INDEX('state-winning-votes'!$A$1:$L$53,$Q2298,$R2298)</f>
        <v>174852</v>
      </c>
      <c r="T2298">
        <f>INDEX('state-winning-votes'!$A$1:$L$53,MATCH($C2298,'state-winning-votes'!$A:$A,0),MATCH($A2298,'state-winning-votes'!$A$2:$L$2,0))</f>
        <v>174852</v>
      </c>
      <c r="U2298" t="str">
        <f t="shared" si="106"/>
        <v>Bush, George W.</v>
      </c>
      <c r="V2298" t="str">
        <f>_xlfn.XLOOKUP(INDEX('state-winning-votes'!$A$1:$L$53,MATCH($C2298,'state-winning-votes'!$A:$A,0),MATCH($A2298,'state-winning-votes'!$A$2:$L$2,0)),$L:$L,$H:$H)</f>
        <v>Bush, George W.</v>
      </c>
      <c r="W2298" t="str">
        <f>VLOOKUP(A2298,'national-winners'!$A$2:$B$13,2,0)</f>
        <v>Bush, George W.</v>
      </c>
      <c r="X2298" t="str">
        <f t="shared" si="107"/>
        <v xml:space="preserve"> George W. Bush (W)</v>
      </c>
    </row>
    <row r="2299" spans="1:24" x14ac:dyDescent="0.25">
      <c r="A2299">
        <v>2000</v>
      </c>
      <c r="B2299" t="s">
        <v>126</v>
      </c>
      <c r="C2299" t="s">
        <v>127</v>
      </c>
      <c r="D2299">
        <v>39</v>
      </c>
      <c r="E2299">
        <v>31</v>
      </c>
      <c r="F2299">
        <v>24</v>
      </c>
      <c r="G2299" t="s">
        <v>16</v>
      </c>
      <c r="H2299" t="s">
        <v>297</v>
      </c>
      <c r="I2299" t="str">
        <f t="shared" si="105"/>
        <v>Bush, George W.(W)</v>
      </c>
      <c r="J2299" t="s">
        <v>21</v>
      </c>
      <c r="K2299" t="b">
        <v>0</v>
      </c>
      <c r="L2299">
        <v>2350363</v>
      </c>
      <c r="M2299">
        <v>4701998</v>
      </c>
      <c r="N2299">
        <v>20171015</v>
      </c>
      <c r="O2299" t="s">
        <v>19</v>
      </c>
      <c r="P2299" t="str">
        <f>IF(VLOOKUP(A2299,'national-winners'!$A$2:$B$13,2,0)=H2299,"W","L")</f>
        <v>W</v>
      </c>
      <c r="Q2299">
        <f>MATCH(C2299,'state-winning-votes'!A:A,0)</f>
        <v>38</v>
      </c>
      <c r="R2299">
        <f>MATCH(A2299,'state-winning-votes'!$A$2:$L$2,0)</f>
        <v>8</v>
      </c>
      <c r="S2299" cm="1">
        <f t="array" ref="S2299">INDEX('state-winning-votes'!$A$1:$L$53,$Q2299,$R2299)</f>
        <v>2350363</v>
      </c>
      <c r="T2299">
        <f>INDEX('state-winning-votes'!$A$1:$L$53,MATCH($C2299,'state-winning-votes'!$A:$A,0),MATCH($A2299,'state-winning-votes'!$A$2:$L$2,0))</f>
        <v>2350363</v>
      </c>
      <c r="U2299" t="str">
        <f t="shared" si="106"/>
        <v>Bush, George W.</v>
      </c>
      <c r="V2299" t="str">
        <f>_xlfn.XLOOKUP(INDEX('state-winning-votes'!$A$1:$L$53,MATCH($C2299,'state-winning-votes'!$A:$A,0),MATCH($A2299,'state-winning-votes'!$A$2:$L$2,0)),$L:$L,$H:$H)</f>
        <v>Bush, George W.</v>
      </c>
      <c r="W2299" t="str">
        <f>VLOOKUP(A2299,'national-winners'!$A$2:$B$13,2,0)</f>
        <v>Bush, George W.</v>
      </c>
      <c r="X2299" t="str">
        <f t="shared" si="107"/>
        <v xml:space="preserve"> George W. Bush (W)</v>
      </c>
    </row>
    <row r="2300" spans="1:24" x14ac:dyDescent="0.25">
      <c r="A2300">
        <v>2000</v>
      </c>
      <c r="B2300" t="s">
        <v>126</v>
      </c>
      <c r="C2300" t="s">
        <v>127</v>
      </c>
      <c r="D2300">
        <v>39</v>
      </c>
      <c r="E2300">
        <v>31</v>
      </c>
      <c r="F2300">
        <v>24</v>
      </c>
      <c r="G2300" t="s">
        <v>16</v>
      </c>
      <c r="H2300" t="s">
        <v>298</v>
      </c>
      <c r="I2300" t="str">
        <f t="shared" si="105"/>
        <v>Gore, Al(L)</v>
      </c>
      <c r="J2300" t="s">
        <v>18</v>
      </c>
      <c r="K2300" t="b">
        <v>0</v>
      </c>
      <c r="L2300">
        <v>2183628</v>
      </c>
      <c r="M2300">
        <v>4701998</v>
      </c>
      <c r="N2300">
        <v>20171015</v>
      </c>
      <c r="O2300" t="s">
        <v>19</v>
      </c>
      <c r="P2300" t="str">
        <f>IF(VLOOKUP(A2300,'national-winners'!$A$2:$B$13,2,0)=H2300,"W","L")</f>
        <v>L</v>
      </c>
      <c r="Q2300">
        <f>MATCH(C2300,'state-winning-votes'!A:A,0)</f>
        <v>38</v>
      </c>
      <c r="R2300">
        <f>MATCH(A2300,'state-winning-votes'!$A$2:$L$2,0)</f>
        <v>8</v>
      </c>
      <c r="S2300" cm="1">
        <f t="array" ref="S2300">INDEX('state-winning-votes'!$A$1:$L$53,$Q2300,$R2300)</f>
        <v>2350363</v>
      </c>
      <c r="T2300">
        <f>INDEX('state-winning-votes'!$A$1:$L$53,MATCH($C2300,'state-winning-votes'!$A:$A,0),MATCH($A2300,'state-winning-votes'!$A$2:$L$2,0))</f>
        <v>2350363</v>
      </c>
      <c r="U2300" t="str">
        <f t="shared" si="106"/>
        <v>Bush, George W.</v>
      </c>
      <c r="V2300" t="str">
        <f>_xlfn.XLOOKUP(INDEX('state-winning-votes'!$A$1:$L$53,MATCH($C2300,'state-winning-votes'!$A:$A,0),MATCH($A2300,'state-winning-votes'!$A$2:$L$2,0)),$L:$L,$H:$H)</f>
        <v>Bush, George W.</v>
      </c>
      <c r="W2300" t="str">
        <f>VLOOKUP(A2300,'national-winners'!$A$2:$B$13,2,0)</f>
        <v>Bush, George W.</v>
      </c>
      <c r="X2300" t="str">
        <f t="shared" si="107"/>
        <v xml:space="preserve"> George W. Bush (W)</v>
      </c>
    </row>
    <row r="2301" spans="1:24" x14ac:dyDescent="0.25">
      <c r="A2301">
        <v>2000</v>
      </c>
      <c r="B2301" t="s">
        <v>126</v>
      </c>
      <c r="C2301" t="s">
        <v>127</v>
      </c>
      <c r="D2301">
        <v>39</v>
      </c>
      <c r="E2301">
        <v>31</v>
      </c>
      <c r="F2301">
        <v>24</v>
      </c>
      <c r="G2301" t="s">
        <v>16</v>
      </c>
      <c r="H2301" t="s">
        <v>309</v>
      </c>
      <c r="I2301" t="str">
        <f t="shared" si="105"/>
        <v>Not Designated(L)</v>
      </c>
      <c r="K2301" t="b">
        <v>0</v>
      </c>
      <c r="L2301">
        <v>148353</v>
      </c>
      <c r="M2301">
        <v>4701998</v>
      </c>
      <c r="N2301">
        <v>20171015</v>
      </c>
      <c r="O2301" t="s">
        <v>19</v>
      </c>
      <c r="P2301" t="str">
        <f>IF(VLOOKUP(A2301,'national-winners'!$A$2:$B$13,2,0)=H2301,"W","L")</f>
        <v>L</v>
      </c>
      <c r="Q2301">
        <f>MATCH(C2301,'state-winning-votes'!A:A,0)</f>
        <v>38</v>
      </c>
      <c r="R2301">
        <f>MATCH(A2301,'state-winning-votes'!$A$2:$L$2,0)</f>
        <v>8</v>
      </c>
      <c r="S2301" cm="1">
        <f t="array" ref="S2301">INDEX('state-winning-votes'!$A$1:$L$53,$Q2301,$R2301)</f>
        <v>2350363</v>
      </c>
      <c r="T2301">
        <f>INDEX('state-winning-votes'!$A$1:$L$53,MATCH($C2301,'state-winning-votes'!$A:$A,0),MATCH($A2301,'state-winning-votes'!$A$2:$L$2,0))</f>
        <v>2350363</v>
      </c>
      <c r="U2301" t="str">
        <f t="shared" si="106"/>
        <v>Bush, George W.</v>
      </c>
      <c r="V2301" t="str">
        <f>_xlfn.XLOOKUP(INDEX('state-winning-votes'!$A$1:$L$53,MATCH($C2301,'state-winning-votes'!$A:$A,0),MATCH($A2301,'state-winning-votes'!$A$2:$L$2,0)),$L:$L,$H:$H)</f>
        <v>Bush, George W.</v>
      </c>
      <c r="W2301" t="str">
        <f>VLOOKUP(A2301,'national-winners'!$A$2:$B$13,2,0)</f>
        <v>Bush, George W.</v>
      </c>
      <c r="X2301" t="str">
        <f t="shared" si="107"/>
        <v xml:space="preserve"> George W. Bush (W)</v>
      </c>
    </row>
    <row r="2302" spans="1:24" x14ac:dyDescent="0.25">
      <c r="A2302">
        <v>2000</v>
      </c>
      <c r="B2302" t="s">
        <v>126</v>
      </c>
      <c r="C2302" t="s">
        <v>127</v>
      </c>
      <c r="D2302">
        <v>39</v>
      </c>
      <c r="E2302">
        <v>31</v>
      </c>
      <c r="F2302">
        <v>24</v>
      </c>
      <c r="G2302" t="s">
        <v>16</v>
      </c>
      <c r="H2302" t="s">
        <v>271</v>
      </c>
      <c r="I2302" t="str">
        <f t="shared" si="105"/>
        <v>Browne, Harry(L)</v>
      </c>
      <c r="J2302" t="s">
        <v>29</v>
      </c>
      <c r="K2302" t="b">
        <v>0</v>
      </c>
      <c r="L2302">
        <v>13473</v>
      </c>
      <c r="M2302">
        <v>4701998</v>
      </c>
      <c r="N2302">
        <v>20171015</v>
      </c>
      <c r="O2302" t="s">
        <v>19</v>
      </c>
      <c r="P2302" t="str">
        <f>IF(VLOOKUP(A2302,'national-winners'!$A$2:$B$13,2,0)=H2302,"W","L")</f>
        <v>L</v>
      </c>
      <c r="Q2302">
        <f>MATCH(C2302,'state-winning-votes'!A:A,0)</f>
        <v>38</v>
      </c>
      <c r="R2302">
        <f>MATCH(A2302,'state-winning-votes'!$A$2:$L$2,0)</f>
        <v>8</v>
      </c>
      <c r="S2302" cm="1">
        <f t="array" ref="S2302">INDEX('state-winning-votes'!$A$1:$L$53,$Q2302,$R2302)</f>
        <v>2350363</v>
      </c>
      <c r="T2302">
        <f>INDEX('state-winning-votes'!$A$1:$L$53,MATCH($C2302,'state-winning-votes'!$A:$A,0),MATCH($A2302,'state-winning-votes'!$A$2:$L$2,0))</f>
        <v>2350363</v>
      </c>
      <c r="U2302" t="str">
        <f t="shared" si="106"/>
        <v>Bush, George W.</v>
      </c>
      <c r="V2302" t="str">
        <f>_xlfn.XLOOKUP(INDEX('state-winning-votes'!$A$1:$L$53,MATCH($C2302,'state-winning-votes'!$A:$A,0),MATCH($A2302,'state-winning-votes'!$A$2:$L$2,0)),$L:$L,$H:$H)</f>
        <v>Bush, George W.</v>
      </c>
      <c r="W2302" t="str">
        <f>VLOOKUP(A2302,'national-winners'!$A$2:$B$13,2,0)</f>
        <v>Bush, George W.</v>
      </c>
      <c r="X2302" t="str">
        <f t="shared" si="107"/>
        <v xml:space="preserve"> George W. Bush (W)</v>
      </c>
    </row>
    <row r="2303" spans="1:24" x14ac:dyDescent="0.25">
      <c r="A2303">
        <v>2000</v>
      </c>
      <c r="B2303" t="s">
        <v>126</v>
      </c>
      <c r="C2303" t="s">
        <v>127</v>
      </c>
      <c r="D2303">
        <v>39</v>
      </c>
      <c r="E2303">
        <v>31</v>
      </c>
      <c r="F2303">
        <v>24</v>
      </c>
      <c r="G2303" t="s">
        <v>16</v>
      </c>
      <c r="H2303" t="s">
        <v>236</v>
      </c>
      <c r="I2303" t="str">
        <f t="shared" si="105"/>
        <v>Hagelin, John(L)</v>
      </c>
      <c r="J2303" t="s">
        <v>237</v>
      </c>
      <c r="K2303" t="b">
        <v>0</v>
      </c>
      <c r="L2303">
        <v>6181</v>
      </c>
      <c r="M2303">
        <v>4701998</v>
      </c>
      <c r="N2303">
        <v>20171015</v>
      </c>
      <c r="O2303" t="s">
        <v>19</v>
      </c>
      <c r="P2303" t="str">
        <f>IF(VLOOKUP(A2303,'national-winners'!$A$2:$B$13,2,0)=H2303,"W","L")</f>
        <v>L</v>
      </c>
      <c r="Q2303">
        <f>MATCH(C2303,'state-winning-votes'!A:A,0)</f>
        <v>38</v>
      </c>
      <c r="R2303">
        <f>MATCH(A2303,'state-winning-votes'!$A$2:$L$2,0)</f>
        <v>8</v>
      </c>
      <c r="S2303" cm="1">
        <f t="array" ref="S2303">INDEX('state-winning-votes'!$A$1:$L$53,$Q2303,$R2303)</f>
        <v>2350363</v>
      </c>
      <c r="T2303">
        <f>INDEX('state-winning-votes'!$A$1:$L$53,MATCH($C2303,'state-winning-votes'!$A:$A,0),MATCH($A2303,'state-winning-votes'!$A$2:$L$2,0))</f>
        <v>2350363</v>
      </c>
      <c r="U2303" t="str">
        <f t="shared" si="106"/>
        <v>Bush, George W.</v>
      </c>
      <c r="V2303" t="str">
        <f>_xlfn.XLOOKUP(INDEX('state-winning-votes'!$A$1:$L$53,MATCH($C2303,'state-winning-votes'!$A:$A,0),MATCH($A2303,'state-winning-votes'!$A$2:$L$2,0)),$L:$L,$H:$H)</f>
        <v>Bush, George W.</v>
      </c>
      <c r="W2303" t="str">
        <f>VLOOKUP(A2303,'national-winners'!$A$2:$B$13,2,0)</f>
        <v>Bush, George W.</v>
      </c>
      <c r="X2303" t="str">
        <f t="shared" si="107"/>
        <v xml:space="preserve"> George W. Bush (W)</v>
      </c>
    </row>
    <row r="2304" spans="1:24" x14ac:dyDescent="0.25">
      <c r="A2304">
        <v>2000</v>
      </c>
      <c r="B2304" t="s">
        <v>128</v>
      </c>
      <c r="C2304" t="s">
        <v>129</v>
      </c>
      <c r="D2304">
        <v>40</v>
      </c>
      <c r="E2304">
        <v>73</v>
      </c>
      <c r="F2304">
        <v>53</v>
      </c>
      <c r="G2304" t="s">
        <v>16</v>
      </c>
      <c r="H2304" t="s">
        <v>297</v>
      </c>
      <c r="I2304" t="str">
        <f t="shared" si="105"/>
        <v>Bush, George W.(W)</v>
      </c>
      <c r="J2304" t="s">
        <v>21</v>
      </c>
      <c r="K2304" t="b">
        <v>0</v>
      </c>
      <c r="L2304">
        <v>744337</v>
      </c>
      <c r="M2304">
        <v>1234229</v>
      </c>
      <c r="N2304">
        <v>20171015</v>
      </c>
      <c r="O2304" t="s">
        <v>19</v>
      </c>
      <c r="P2304" t="str">
        <f>IF(VLOOKUP(A2304,'national-winners'!$A$2:$B$13,2,0)=H2304,"W","L")</f>
        <v>W</v>
      </c>
      <c r="Q2304">
        <f>MATCH(C2304,'state-winning-votes'!A:A,0)</f>
        <v>39</v>
      </c>
      <c r="R2304">
        <f>MATCH(A2304,'state-winning-votes'!$A$2:$L$2,0)</f>
        <v>8</v>
      </c>
      <c r="S2304" cm="1">
        <f t="array" ref="S2304">INDEX('state-winning-votes'!$A$1:$L$53,$Q2304,$R2304)</f>
        <v>744337</v>
      </c>
      <c r="T2304">
        <f>INDEX('state-winning-votes'!$A$1:$L$53,MATCH($C2304,'state-winning-votes'!$A:$A,0),MATCH($A2304,'state-winning-votes'!$A$2:$L$2,0))</f>
        <v>744337</v>
      </c>
      <c r="U2304" t="str">
        <f t="shared" si="106"/>
        <v>Bush, George W.</v>
      </c>
      <c r="V2304" t="str">
        <f>_xlfn.XLOOKUP(INDEX('state-winning-votes'!$A$1:$L$53,MATCH($C2304,'state-winning-votes'!$A:$A,0),MATCH($A2304,'state-winning-votes'!$A$2:$L$2,0)),$L:$L,$H:$H)</f>
        <v>Bush, George W.</v>
      </c>
      <c r="W2304" t="str">
        <f>VLOOKUP(A2304,'national-winners'!$A$2:$B$13,2,0)</f>
        <v>Bush, George W.</v>
      </c>
      <c r="X2304" t="str">
        <f t="shared" si="107"/>
        <v xml:space="preserve"> George W. Bush (W)</v>
      </c>
    </row>
    <row r="2305" spans="1:24" x14ac:dyDescent="0.25">
      <c r="A2305">
        <v>2000</v>
      </c>
      <c r="B2305" t="s">
        <v>128</v>
      </c>
      <c r="C2305" t="s">
        <v>129</v>
      </c>
      <c r="D2305">
        <v>40</v>
      </c>
      <c r="E2305">
        <v>73</v>
      </c>
      <c r="F2305">
        <v>53</v>
      </c>
      <c r="G2305" t="s">
        <v>16</v>
      </c>
      <c r="H2305" t="s">
        <v>298</v>
      </c>
      <c r="I2305" t="str">
        <f t="shared" si="105"/>
        <v>Gore, Al(L)</v>
      </c>
      <c r="J2305" t="s">
        <v>18</v>
      </c>
      <c r="K2305" t="b">
        <v>0</v>
      </c>
      <c r="L2305">
        <v>474276</v>
      </c>
      <c r="M2305">
        <v>1234229</v>
      </c>
      <c r="N2305">
        <v>20171015</v>
      </c>
      <c r="O2305" t="s">
        <v>19</v>
      </c>
      <c r="P2305" t="str">
        <f>IF(VLOOKUP(A2305,'national-winners'!$A$2:$B$13,2,0)=H2305,"W","L")</f>
        <v>L</v>
      </c>
      <c r="Q2305">
        <f>MATCH(C2305,'state-winning-votes'!A:A,0)</f>
        <v>39</v>
      </c>
      <c r="R2305">
        <f>MATCH(A2305,'state-winning-votes'!$A$2:$L$2,0)</f>
        <v>8</v>
      </c>
      <c r="S2305" cm="1">
        <f t="array" ref="S2305">INDEX('state-winning-votes'!$A$1:$L$53,$Q2305,$R2305)</f>
        <v>744337</v>
      </c>
      <c r="T2305">
        <f>INDEX('state-winning-votes'!$A$1:$L$53,MATCH($C2305,'state-winning-votes'!$A:$A,0),MATCH($A2305,'state-winning-votes'!$A$2:$L$2,0))</f>
        <v>744337</v>
      </c>
      <c r="U2305" t="str">
        <f t="shared" si="106"/>
        <v>Bush, George W.</v>
      </c>
      <c r="V2305" t="str">
        <f>_xlfn.XLOOKUP(INDEX('state-winning-votes'!$A$1:$L$53,MATCH($C2305,'state-winning-votes'!$A:$A,0),MATCH($A2305,'state-winning-votes'!$A$2:$L$2,0)),$L:$L,$H:$H)</f>
        <v>Bush, George W.</v>
      </c>
      <c r="W2305" t="str">
        <f>VLOOKUP(A2305,'national-winners'!$A$2:$B$13,2,0)</f>
        <v>Bush, George W.</v>
      </c>
      <c r="X2305" t="str">
        <f t="shared" si="107"/>
        <v xml:space="preserve"> George W. Bush (W)</v>
      </c>
    </row>
    <row r="2306" spans="1:24" x14ac:dyDescent="0.25">
      <c r="A2306">
        <v>2000</v>
      </c>
      <c r="B2306" t="s">
        <v>128</v>
      </c>
      <c r="C2306" t="s">
        <v>129</v>
      </c>
      <c r="D2306">
        <v>40</v>
      </c>
      <c r="E2306">
        <v>73</v>
      </c>
      <c r="F2306">
        <v>53</v>
      </c>
      <c r="G2306" t="s">
        <v>16</v>
      </c>
      <c r="H2306" t="s">
        <v>299</v>
      </c>
      <c r="I2306" t="str">
        <f t="shared" si="105"/>
        <v>Buchanan, Patrick ""Pat""(L)</v>
      </c>
      <c r="J2306" t="s">
        <v>272</v>
      </c>
      <c r="K2306" t="b">
        <v>0</v>
      </c>
      <c r="L2306">
        <v>9014</v>
      </c>
      <c r="M2306">
        <v>1234229</v>
      </c>
      <c r="N2306">
        <v>20171015</v>
      </c>
      <c r="O2306" t="s">
        <v>19</v>
      </c>
      <c r="P2306" t="str">
        <f>IF(VLOOKUP(A2306,'national-winners'!$A$2:$B$13,2,0)=H2306,"W","L")</f>
        <v>L</v>
      </c>
      <c r="Q2306">
        <f>MATCH(C2306,'state-winning-votes'!A:A,0)</f>
        <v>39</v>
      </c>
      <c r="R2306">
        <f>MATCH(A2306,'state-winning-votes'!$A$2:$L$2,0)</f>
        <v>8</v>
      </c>
      <c r="S2306" cm="1">
        <f t="array" ref="S2306">INDEX('state-winning-votes'!$A$1:$L$53,$Q2306,$R2306)</f>
        <v>744337</v>
      </c>
      <c r="T2306">
        <f>INDEX('state-winning-votes'!$A$1:$L$53,MATCH($C2306,'state-winning-votes'!$A:$A,0),MATCH($A2306,'state-winning-votes'!$A$2:$L$2,0))</f>
        <v>744337</v>
      </c>
      <c r="U2306" t="str">
        <f t="shared" si="106"/>
        <v>Bush, George W.</v>
      </c>
      <c r="V2306" t="str">
        <f>_xlfn.XLOOKUP(INDEX('state-winning-votes'!$A$1:$L$53,MATCH($C2306,'state-winning-votes'!$A:$A,0),MATCH($A2306,'state-winning-votes'!$A$2:$L$2,0)),$L:$L,$H:$H)</f>
        <v>Bush, George W.</v>
      </c>
      <c r="W2306" t="str">
        <f>VLOOKUP(A2306,'national-winners'!$A$2:$B$13,2,0)</f>
        <v>Bush, George W.</v>
      </c>
      <c r="X2306" t="str">
        <f t="shared" si="107"/>
        <v xml:space="preserve"> George W. Bush (W)</v>
      </c>
    </row>
    <row r="2307" spans="1:24" x14ac:dyDescent="0.25">
      <c r="A2307">
        <v>2000</v>
      </c>
      <c r="B2307" t="s">
        <v>128</v>
      </c>
      <c r="C2307" t="s">
        <v>129</v>
      </c>
      <c r="D2307">
        <v>40</v>
      </c>
      <c r="E2307">
        <v>73</v>
      </c>
      <c r="F2307">
        <v>53</v>
      </c>
      <c r="G2307" t="s">
        <v>16</v>
      </c>
      <c r="H2307" t="s">
        <v>271</v>
      </c>
      <c r="I2307" t="str">
        <f t="shared" ref="I2307:I2370" si="108">H2307&amp;"("&amp;P2307&amp;")"</f>
        <v>Browne, Harry(L)</v>
      </c>
      <c r="J2307" t="s">
        <v>29</v>
      </c>
      <c r="K2307" t="b">
        <v>0</v>
      </c>
      <c r="L2307">
        <v>6602</v>
      </c>
      <c r="M2307">
        <v>1234229</v>
      </c>
      <c r="N2307">
        <v>20171015</v>
      </c>
      <c r="O2307" t="s">
        <v>19</v>
      </c>
      <c r="P2307" t="str">
        <f>IF(VLOOKUP(A2307,'national-winners'!$A$2:$B$13,2,0)=H2307,"W","L")</f>
        <v>L</v>
      </c>
      <c r="Q2307">
        <f>MATCH(C2307,'state-winning-votes'!A:A,0)</f>
        <v>39</v>
      </c>
      <c r="R2307">
        <f>MATCH(A2307,'state-winning-votes'!$A$2:$L$2,0)</f>
        <v>8</v>
      </c>
      <c r="S2307" cm="1">
        <f t="array" ref="S2307">INDEX('state-winning-votes'!$A$1:$L$53,$Q2307,$R2307)</f>
        <v>744337</v>
      </c>
      <c r="T2307">
        <f>INDEX('state-winning-votes'!$A$1:$L$53,MATCH($C2307,'state-winning-votes'!$A:$A,0),MATCH($A2307,'state-winning-votes'!$A$2:$L$2,0))</f>
        <v>744337</v>
      </c>
      <c r="U2307" t="str">
        <f t="shared" ref="U2307:U2370" si="109">_xlfn.XLOOKUP(T2307,L:L,H:H)</f>
        <v>Bush, George W.</v>
      </c>
      <c r="V2307" t="str">
        <f>_xlfn.XLOOKUP(INDEX('state-winning-votes'!$A$1:$L$53,MATCH($C2307,'state-winning-votes'!$A:$A,0),MATCH($A2307,'state-winning-votes'!$A$2:$L$2,0)),$L:$L,$H:$H)</f>
        <v>Bush, George W.</v>
      </c>
      <c r="W2307" t="str">
        <f>VLOOKUP(A2307,'national-winners'!$A$2:$B$13,2,0)</f>
        <v>Bush, George W.</v>
      </c>
      <c r="X2307" t="str">
        <f t="shared" ref="X2307:X2370" si="110">IFERROR(RIGHT(V2307,LEN(V2307)-SEARCH(",",V2307))&amp;" "&amp;LEFT(V2307,SEARCH(",",V2307)-1)&amp;" (W)","NULL")</f>
        <v xml:space="preserve"> George W. Bush (W)</v>
      </c>
    </row>
    <row r="2308" spans="1:24" x14ac:dyDescent="0.25">
      <c r="A2308">
        <v>2000</v>
      </c>
      <c r="B2308" t="s">
        <v>130</v>
      </c>
      <c r="C2308" t="s">
        <v>131</v>
      </c>
      <c r="D2308">
        <v>41</v>
      </c>
      <c r="E2308">
        <v>92</v>
      </c>
      <c r="F2308">
        <v>72</v>
      </c>
      <c r="G2308" t="s">
        <v>16</v>
      </c>
      <c r="H2308" t="s">
        <v>298</v>
      </c>
      <c r="I2308" t="str">
        <f t="shared" si="108"/>
        <v>Gore, Al(L)</v>
      </c>
      <c r="J2308" t="s">
        <v>18</v>
      </c>
      <c r="K2308" t="b">
        <v>0</v>
      </c>
      <c r="L2308">
        <v>720342</v>
      </c>
      <c r="M2308">
        <v>1533950</v>
      </c>
      <c r="N2308">
        <v>20171015</v>
      </c>
      <c r="O2308" t="s">
        <v>19</v>
      </c>
      <c r="P2308" t="str">
        <f>IF(VLOOKUP(A2308,'national-winners'!$A$2:$B$13,2,0)=H2308,"W","L")</f>
        <v>L</v>
      </c>
      <c r="Q2308">
        <f>MATCH(C2308,'state-winning-votes'!A:A,0)</f>
        <v>40</v>
      </c>
      <c r="R2308">
        <f>MATCH(A2308,'state-winning-votes'!$A$2:$L$2,0)</f>
        <v>8</v>
      </c>
      <c r="S2308" cm="1">
        <f t="array" ref="S2308">INDEX('state-winning-votes'!$A$1:$L$53,$Q2308,$R2308)</f>
        <v>720342</v>
      </c>
      <c r="T2308">
        <f>INDEX('state-winning-votes'!$A$1:$L$53,MATCH($C2308,'state-winning-votes'!$A:$A,0),MATCH($A2308,'state-winning-votes'!$A$2:$L$2,0))</f>
        <v>720342</v>
      </c>
      <c r="U2308" t="str">
        <f t="shared" si="109"/>
        <v>Gore, Al</v>
      </c>
      <c r="V2308" t="str">
        <f>_xlfn.XLOOKUP(INDEX('state-winning-votes'!$A$1:$L$53,MATCH($C2308,'state-winning-votes'!$A:$A,0),MATCH($A2308,'state-winning-votes'!$A$2:$L$2,0)),$L:$L,$H:$H)</f>
        <v>Gore, Al</v>
      </c>
      <c r="W2308" t="str">
        <f>VLOOKUP(A2308,'national-winners'!$A$2:$B$13,2,0)</f>
        <v>Bush, George W.</v>
      </c>
      <c r="X2308" t="str">
        <f t="shared" si="110"/>
        <v xml:space="preserve"> Al Gore (W)</v>
      </c>
    </row>
    <row r="2309" spans="1:24" x14ac:dyDescent="0.25">
      <c r="A2309">
        <v>2000</v>
      </c>
      <c r="B2309" t="s">
        <v>130</v>
      </c>
      <c r="C2309" t="s">
        <v>131</v>
      </c>
      <c r="D2309">
        <v>41</v>
      </c>
      <c r="E2309">
        <v>92</v>
      </c>
      <c r="F2309">
        <v>72</v>
      </c>
      <c r="G2309" t="s">
        <v>16</v>
      </c>
      <c r="H2309" t="s">
        <v>297</v>
      </c>
      <c r="I2309" t="str">
        <f t="shared" si="108"/>
        <v>Bush, George W.(W)</v>
      </c>
      <c r="J2309" t="s">
        <v>21</v>
      </c>
      <c r="K2309" t="b">
        <v>0</v>
      </c>
      <c r="L2309">
        <v>713577</v>
      </c>
      <c r="M2309">
        <v>1533950</v>
      </c>
      <c r="N2309">
        <v>20171015</v>
      </c>
      <c r="O2309" t="s">
        <v>19</v>
      </c>
      <c r="P2309" t="str">
        <f>IF(VLOOKUP(A2309,'national-winners'!$A$2:$B$13,2,0)=H2309,"W","L")</f>
        <v>W</v>
      </c>
      <c r="Q2309">
        <f>MATCH(C2309,'state-winning-votes'!A:A,0)</f>
        <v>40</v>
      </c>
      <c r="R2309">
        <f>MATCH(A2309,'state-winning-votes'!$A$2:$L$2,0)</f>
        <v>8</v>
      </c>
      <c r="S2309" cm="1">
        <f t="array" ref="S2309">INDEX('state-winning-votes'!$A$1:$L$53,$Q2309,$R2309)</f>
        <v>720342</v>
      </c>
      <c r="T2309">
        <f>INDEX('state-winning-votes'!$A$1:$L$53,MATCH($C2309,'state-winning-votes'!$A:$A,0),MATCH($A2309,'state-winning-votes'!$A$2:$L$2,0))</f>
        <v>720342</v>
      </c>
      <c r="U2309" t="str">
        <f t="shared" si="109"/>
        <v>Gore, Al</v>
      </c>
      <c r="V2309" t="str">
        <f>_xlfn.XLOOKUP(INDEX('state-winning-votes'!$A$1:$L$53,MATCH($C2309,'state-winning-votes'!$A:$A,0),MATCH($A2309,'state-winning-votes'!$A$2:$L$2,0)),$L:$L,$H:$H)</f>
        <v>Gore, Al</v>
      </c>
      <c r="W2309" t="str">
        <f>VLOOKUP(A2309,'national-winners'!$A$2:$B$13,2,0)</f>
        <v>Bush, George W.</v>
      </c>
      <c r="X2309" t="str">
        <f t="shared" si="110"/>
        <v xml:space="preserve"> Al Gore (W)</v>
      </c>
    </row>
    <row r="2310" spans="1:24" x14ac:dyDescent="0.25">
      <c r="A2310">
        <v>2000</v>
      </c>
      <c r="B2310" t="s">
        <v>130</v>
      </c>
      <c r="C2310" t="s">
        <v>131</v>
      </c>
      <c r="D2310">
        <v>41</v>
      </c>
      <c r="E2310">
        <v>92</v>
      </c>
      <c r="F2310">
        <v>72</v>
      </c>
      <c r="G2310" t="s">
        <v>16</v>
      </c>
      <c r="H2310" t="s">
        <v>273</v>
      </c>
      <c r="I2310" t="str">
        <f t="shared" si="108"/>
        <v>Nader, Ralph(L)</v>
      </c>
      <c r="J2310" t="s">
        <v>274</v>
      </c>
      <c r="K2310" t="b">
        <v>0</v>
      </c>
      <c r="L2310">
        <v>77357</v>
      </c>
      <c r="M2310">
        <v>1533950</v>
      </c>
      <c r="N2310">
        <v>20171015</v>
      </c>
      <c r="O2310" t="s">
        <v>19</v>
      </c>
      <c r="P2310" t="str">
        <f>IF(VLOOKUP(A2310,'national-winners'!$A$2:$B$13,2,0)=H2310,"W","L")</f>
        <v>L</v>
      </c>
      <c r="Q2310">
        <f>MATCH(C2310,'state-winning-votes'!A:A,0)</f>
        <v>40</v>
      </c>
      <c r="R2310">
        <f>MATCH(A2310,'state-winning-votes'!$A$2:$L$2,0)</f>
        <v>8</v>
      </c>
      <c r="S2310" cm="1">
        <f t="array" ref="S2310">INDEX('state-winning-votes'!$A$1:$L$53,$Q2310,$R2310)</f>
        <v>720342</v>
      </c>
      <c r="T2310">
        <f>INDEX('state-winning-votes'!$A$1:$L$53,MATCH($C2310,'state-winning-votes'!$A:$A,0),MATCH($A2310,'state-winning-votes'!$A$2:$L$2,0))</f>
        <v>720342</v>
      </c>
      <c r="U2310" t="str">
        <f t="shared" si="109"/>
        <v>Gore, Al</v>
      </c>
      <c r="V2310" t="str">
        <f>_xlfn.XLOOKUP(INDEX('state-winning-votes'!$A$1:$L$53,MATCH($C2310,'state-winning-votes'!$A:$A,0),MATCH($A2310,'state-winning-votes'!$A$2:$L$2,0)),$L:$L,$H:$H)</f>
        <v>Gore, Al</v>
      </c>
      <c r="W2310" t="str">
        <f>VLOOKUP(A2310,'national-winners'!$A$2:$B$13,2,0)</f>
        <v>Bush, George W.</v>
      </c>
      <c r="X2310" t="str">
        <f t="shared" si="110"/>
        <v xml:space="preserve"> Al Gore (W)</v>
      </c>
    </row>
    <row r="2311" spans="1:24" x14ac:dyDescent="0.25">
      <c r="A2311">
        <v>2000</v>
      </c>
      <c r="B2311" t="s">
        <v>130</v>
      </c>
      <c r="C2311" t="s">
        <v>131</v>
      </c>
      <c r="D2311">
        <v>41</v>
      </c>
      <c r="E2311">
        <v>92</v>
      </c>
      <c r="F2311">
        <v>72</v>
      </c>
      <c r="G2311" t="s">
        <v>16</v>
      </c>
      <c r="H2311" t="s">
        <v>271</v>
      </c>
      <c r="I2311" t="str">
        <f t="shared" si="108"/>
        <v>Browne, Harry(L)</v>
      </c>
      <c r="J2311" t="s">
        <v>29</v>
      </c>
      <c r="K2311" t="b">
        <v>0</v>
      </c>
      <c r="L2311">
        <v>7447</v>
      </c>
      <c r="M2311">
        <v>1533950</v>
      </c>
      <c r="N2311">
        <v>20171015</v>
      </c>
      <c r="O2311" t="s">
        <v>19</v>
      </c>
      <c r="P2311" t="str">
        <f>IF(VLOOKUP(A2311,'national-winners'!$A$2:$B$13,2,0)=H2311,"W","L")</f>
        <v>L</v>
      </c>
      <c r="Q2311">
        <f>MATCH(C2311,'state-winning-votes'!A:A,0)</f>
        <v>40</v>
      </c>
      <c r="R2311">
        <f>MATCH(A2311,'state-winning-votes'!$A$2:$L$2,0)</f>
        <v>8</v>
      </c>
      <c r="S2311" cm="1">
        <f t="array" ref="S2311">INDEX('state-winning-votes'!$A$1:$L$53,$Q2311,$R2311)</f>
        <v>720342</v>
      </c>
      <c r="T2311">
        <f>INDEX('state-winning-votes'!$A$1:$L$53,MATCH($C2311,'state-winning-votes'!$A:$A,0),MATCH($A2311,'state-winning-votes'!$A$2:$L$2,0))</f>
        <v>720342</v>
      </c>
      <c r="U2311" t="str">
        <f t="shared" si="109"/>
        <v>Gore, Al</v>
      </c>
      <c r="V2311" t="str">
        <f>_xlfn.XLOOKUP(INDEX('state-winning-votes'!$A$1:$L$53,MATCH($C2311,'state-winning-votes'!$A:$A,0),MATCH($A2311,'state-winning-votes'!$A$2:$L$2,0)),$L:$L,$H:$H)</f>
        <v>Gore, Al</v>
      </c>
      <c r="W2311" t="str">
        <f>VLOOKUP(A2311,'national-winners'!$A$2:$B$13,2,0)</f>
        <v>Bush, George W.</v>
      </c>
      <c r="X2311" t="str">
        <f t="shared" si="110"/>
        <v xml:space="preserve"> Al Gore (W)</v>
      </c>
    </row>
    <row r="2312" spans="1:24" x14ac:dyDescent="0.25">
      <c r="A2312">
        <v>2000</v>
      </c>
      <c r="B2312" t="s">
        <v>130</v>
      </c>
      <c r="C2312" t="s">
        <v>131</v>
      </c>
      <c r="D2312">
        <v>41</v>
      </c>
      <c r="E2312">
        <v>92</v>
      </c>
      <c r="F2312">
        <v>72</v>
      </c>
      <c r="G2312" t="s">
        <v>16</v>
      </c>
      <c r="H2312" t="s">
        <v>299</v>
      </c>
      <c r="I2312" t="str">
        <f t="shared" si="108"/>
        <v>Buchanan, Patrick ""Pat""(L)</v>
      </c>
      <c r="J2312" t="s">
        <v>35</v>
      </c>
      <c r="K2312" t="b">
        <v>0</v>
      </c>
      <c r="L2312">
        <v>7063</v>
      </c>
      <c r="M2312">
        <v>1533950</v>
      </c>
      <c r="N2312">
        <v>20171015</v>
      </c>
      <c r="O2312" t="s">
        <v>19</v>
      </c>
      <c r="P2312" t="str">
        <f>IF(VLOOKUP(A2312,'national-winners'!$A$2:$B$13,2,0)=H2312,"W","L")</f>
        <v>L</v>
      </c>
      <c r="Q2312">
        <f>MATCH(C2312,'state-winning-votes'!A:A,0)</f>
        <v>40</v>
      </c>
      <c r="R2312">
        <f>MATCH(A2312,'state-winning-votes'!$A$2:$L$2,0)</f>
        <v>8</v>
      </c>
      <c r="S2312" cm="1">
        <f t="array" ref="S2312">INDEX('state-winning-votes'!$A$1:$L$53,$Q2312,$R2312)</f>
        <v>720342</v>
      </c>
      <c r="T2312">
        <f>INDEX('state-winning-votes'!$A$1:$L$53,MATCH($C2312,'state-winning-votes'!$A:$A,0),MATCH($A2312,'state-winning-votes'!$A$2:$L$2,0))</f>
        <v>720342</v>
      </c>
      <c r="U2312" t="str">
        <f t="shared" si="109"/>
        <v>Gore, Al</v>
      </c>
      <c r="V2312" t="str">
        <f>_xlfn.XLOOKUP(INDEX('state-winning-votes'!$A$1:$L$53,MATCH($C2312,'state-winning-votes'!$A:$A,0),MATCH($A2312,'state-winning-votes'!$A$2:$L$2,0)),$L:$L,$H:$H)</f>
        <v>Gore, Al</v>
      </c>
      <c r="W2312" t="str">
        <f>VLOOKUP(A2312,'national-winners'!$A$2:$B$13,2,0)</f>
        <v>Bush, George W.</v>
      </c>
      <c r="X2312" t="str">
        <f t="shared" si="110"/>
        <v xml:space="preserve"> Al Gore (W)</v>
      </c>
    </row>
    <row r="2313" spans="1:24" x14ac:dyDescent="0.25">
      <c r="A2313">
        <v>2000</v>
      </c>
      <c r="B2313" t="s">
        <v>130</v>
      </c>
      <c r="C2313" t="s">
        <v>131</v>
      </c>
      <c r="D2313">
        <v>41</v>
      </c>
      <c r="E2313">
        <v>92</v>
      </c>
      <c r="F2313">
        <v>72</v>
      </c>
      <c r="G2313" t="s">
        <v>16</v>
      </c>
      <c r="H2313" t="s">
        <v>59</v>
      </c>
      <c r="I2313" t="str">
        <f t="shared" si="108"/>
        <v>Other(L)</v>
      </c>
      <c r="K2313" t="b">
        <v>0</v>
      </c>
      <c r="L2313">
        <v>3401</v>
      </c>
      <c r="M2313">
        <v>1533950</v>
      </c>
      <c r="N2313">
        <v>20171015</v>
      </c>
      <c r="O2313" t="s">
        <v>19</v>
      </c>
      <c r="P2313" t="str">
        <f>IF(VLOOKUP(A2313,'national-winners'!$A$2:$B$13,2,0)=H2313,"W","L")</f>
        <v>L</v>
      </c>
      <c r="Q2313">
        <f>MATCH(C2313,'state-winning-votes'!A:A,0)</f>
        <v>40</v>
      </c>
      <c r="R2313">
        <f>MATCH(A2313,'state-winning-votes'!$A$2:$L$2,0)</f>
        <v>8</v>
      </c>
      <c r="S2313" cm="1">
        <f t="array" ref="S2313">INDEX('state-winning-votes'!$A$1:$L$53,$Q2313,$R2313)</f>
        <v>720342</v>
      </c>
      <c r="T2313">
        <f>INDEX('state-winning-votes'!$A$1:$L$53,MATCH($C2313,'state-winning-votes'!$A:$A,0),MATCH($A2313,'state-winning-votes'!$A$2:$L$2,0))</f>
        <v>720342</v>
      </c>
      <c r="U2313" t="str">
        <f t="shared" si="109"/>
        <v>Gore, Al</v>
      </c>
      <c r="V2313" t="str">
        <f>_xlfn.XLOOKUP(INDEX('state-winning-votes'!$A$1:$L$53,MATCH($C2313,'state-winning-votes'!$A:$A,0),MATCH($A2313,'state-winning-votes'!$A$2:$L$2,0)),$L:$L,$H:$H)</f>
        <v>Gore, Al</v>
      </c>
      <c r="W2313" t="str">
        <f>VLOOKUP(A2313,'national-winners'!$A$2:$B$13,2,0)</f>
        <v>Bush, George W.</v>
      </c>
      <c r="X2313" t="str">
        <f t="shared" si="110"/>
        <v xml:space="preserve"> Al Gore (W)</v>
      </c>
    </row>
    <row r="2314" spans="1:24" x14ac:dyDescent="0.25">
      <c r="A2314">
        <v>2000</v>
      </c>
      <c r="B2314" t="s">
        <v>130</v>
      </c>
      <c r="C2314" t="s">
        <v>131</v>
      </c>
      <c r="D2314">
        <v>41</v>
      </c>
      <c r="E2314">
        <v>92</v>
      </c>
      <c r="F2314">
        <v>72</v>
      </c>
      <c r="G2314" t="s">
        <v>16</v>
      </c>
      <c r="H2314" t="s">
        <v>299</v>
      </c>
      <c r="I2314" t="str">
        <f t="shared" si="108"/>
        <v>Buchanan, Patrick ""Pat""(L)</v>
      </c>
      <c r="J2314" t="s">
        <v>272</v>
      </c>
      <c r="K2314" t="b">
        <v>0</v>
      </c>
      <c r="L2314">
        <v>2574</v>
      </c>
      <c r="M2314">
        <v>1533950</v>
      </c>
      <c r="N2314">
        <v>20171015</v>
      </c>
      <c r="O2314" t="s">
        <v>19</v>
      </c>
      <c r="P2314" t="str">
        <f>IF(VLOOKUP(A2314,'national-winners'!$A$2:$B$13,2,0)=H2314,"W","L")</f>
        <v>L</v>
      </c>
      <c r="Q2314">
        <f>MATCH(C2314,'state-winning-votes'!A:A,0)</f>
        <v>40</v>
      </c>
      <c r="R2314">
        <f>MATCH(A2314,'state-winning-votes'!$A$2:$L$2,0)</f>
        <v>8</v>
      </c>
      <c r="S2314" cm="1">
        <f t="array" ref="S2314">INDEX('state-winning-votes'!$A$1:$L$53,$Q2314,$R2314)</f>
        <v>720342</v>
      </c>
      <c r="T2314">
        <f>INDEX('state-winning-votes'!$A$1:$L$53,MATCH($C2314,'state-winning-votes'!$A:$A,0),MATCH($A2314,'state-winning-votes'!$A$2:$L$2,0))</f>
        <v>720342</v>
      </c>
      <c r="U2314" t="str">
        <f t="shared" si="109"/>
        <v>Gore, Al</v>
      </c>
      <c r="V2314" t="str">
        <f>_xlfn.XLOOKUP(INDEX('state-winning-votes'!$A$1:$L$53,MATCH($C2314,'state-winning-votes'!$A:$A,0),MATCH($A2314,'state-winning-votes'!$A$2:$L$2,0)),$L:$L,$H:$H)</f>
        <v>Gore, Al</v>
      </c>
      <c r="W2314" t="str">
        <f>VLOOKUP(A2314,'national-winners'!$A$2:$B$13,2,0)</f>
        <v>Bush, George W.</v>
      </c>
      <c r="X2314" t="str">
        <f t="shared" si="110"/>
        <v xml:space="preserve"> Al Gore (W)</v>
      </c>
    </row>
    <row r="2315" spans="1:24" x14ac:dyDescent="0.25">
      <c r="A2315">
        <v>2000</v>
      </c>
      <c r="B2315" t="s">
        <v>130</v>
      </c>
      <c r="C2315" t="s">
        <v>131</v>
      </c>
      <c r="D2315">
        <v>41</v>
      </c>
      <c r="E2315">
        <v>92</v>
      </c>
      <c r="F2315">
        <v>72</v>
      </c>
      <c r="G2315" t="s">
        <v>16</v>
      </c>
      <c r="H2315" t="s">
        <v>238</v>
      </c>
      <c r="I2315" t="str">
        <f t="shared" si="108"/>
        <v>Phillips, Howard(L)</v>
      </c>
      <c r="J2315" t="s">
        <v>134</v>
      </c>
      <c r="K2315" t="b">
        <v>0</v>
      </c>
      <c r="L2315">
        <v>2189</v>
      </c>
      <c r="M2315">
        <v>1533950</v>
      </c>
      <c r="N2315">
        <v>20171015</v>
      </c>
      <c r="O2315" t="s">
        <v>19</v>
      </c>
      <c r="P2315" t="str">
        <f>IF(VLOOKUP(A2315,'national-winners'!$A$2:$B$13,2,0)=H2315,"W","L")</f>
        <v>L</v>
      </c>
      <c r="Q2315">
        <f>MATCH(C2315,'state-winning-votes'!A:A,0)</f>
        <v>40</v>
      </c>
      <c r="R2315">
        <f>MATCH(A2315,'state-winning-votes'!$A$2:$L$2,0)</f>
        <v>8</v>
      </c>
      <c r="S2315" cm="1">
        <f t="array" ref="S2315">INDEX('state-winning-votes'!$A$1:$L$53,$Q2315,$R2315)</f>
        <v>720342</v>
      </c>
      <c r="T2315">
        <f>INDEX('state-winning-votes'!$A$1:$L$53,MATCH($C2315,'state-winning-votes'!$A:$A,0),MATCH($A2315,'state-winning-votes'!$A$2:$L$2,0))</f>
        <v>720342</v>
      </c>
      <c r="U2315" t="str">
        <f t="shared" si="109"/>
        <v>Gore, Al</v>
      </c>
      <c r="V2315" t="str">
        <f>_xlfn.XLOOKUP(INDEX('state-winning-votes'!$A$1:$L$53,MATCH($C2315,'state-winning-votes'!$A:$A,0),MATCH($A2315,'state-winning-votes'!$A$2:$L$2,0)),$L:$L,$H:$H)</f>
        <v>Gore, Al</v>
      </c>
      <c r="W2315" t="str">
        <f>VLOOKUP(A2315,'national-winners'!$A$2:$B$13,2,0)</f>
        <v>Bush, George W.</v>
      </c>
      <c r="X2315" t="str">
        <f t="shared" si="110"/>
        <v xml:space="preserve"> Al Gore (W)</v>
      </c>
    </row>
    <row r="2316" spans="1:24" x14ac:dyDescent="0.25">
      <c r="A2316">
        <v>2000</v>
      </c>
      <c r="B2316" t="s">
        <v>132</v>
      </c>
      <c r="C2316" t="s">
        <v>133</v>
      </c>
      <c r="D2316">
        <v>42</v>
      </c>
      <c r="E2316">
        <v>23</v>
      </c>
      <c r="F2316">
        <v>14</v>
      </c>
      <c r="G2316" t="s">
        <v>16</v>
      </c>
      <c r="H2316" t="s">
        <v>298</v>
      </c>
      <c r="I2316" t="str">
        <f t="shared" si="108"/>
        <v>Gore, Al(L)</v>
      </c>
      <c r="J2316" t="s">
        <v>18</v>
      </c>
      <c r="K2316" t="b">
        <v>0</v>
      </c>
      <c r="L2316">
        <v>2485967</v>
      </c>
      <c r="M2316">
        <v>4912185</v>
      </c>
      <c r="N2316">
        <v>20171015</v>
      </c>
      <c r="O2316" t="s">
        <v>19</v>
      </c>
      <c r="P2316" t="str">
        <f>IF(VLOOKUP(A2316,'national-winners'!$A$2:$B$13,2,0)=H2316,"W","L")</f>
        <v>L</v>
      </c>
      <c r="Q2316">
        <f>MATCH(C2316,'state-winning-votes'!A:A,0)</f>
        <v>41</v>
      </c>
      <c r="R2316">
        <f>MATCH(A2316,'state-winning-votes'!$A$2:$L$2,0)</f>
        <v>8</v>
      </c>
      <c r="S2316" cm="1">
        <f t="array" ref="S2316">INDEX('state-winning-votes'!$A$1:$L$53,$Q2316,$R2316)</f>
        <v>2485967</v>
      </c>
      <c r="T2316">
        <f>INDEX('state-winning-votes'!$A$1:$L$53,MATCH($C2316,'state-winning-votes'!$A:$A,0),MATCH($A2316,'state-winning-votes'!$A$2:$L$2,0))</f>
        <v>2485967</v>
      </c>
      <c r="U2316" t="str">
        <f t="shared" si="109"/>
        <v>Gore, Al</v>
      </c>
      <c r="V2316" t="str">
        <f>_xlfn.XLOOKUP(INDEX('state-winning-votes'!$A$1:$L$53,MATCH($C2316,'state-winning-votes'!$A:$A,0),MATCH($A2316,'state-winning-votes'!$A$2:$L$2,0)),$L:$L,$H:$H)</f>
        <v>Gore, Al</v>
      </c>
      <c r="W2316" t="str">
        <f>VLOOKUP(A2316,'national-winners'!$A$2:$B$13,2,0)</f>
        <v>Bush, George W.</v>
      </c>
      <c r="X2316" t="str">
        <f t="shared" si="110"/>
        <v xml:space="preserve"> Al Gore (W)</v>
      </c>
    </row>
    <row r="2317" spans="1:24" x14ac:dyDescent="0.25">
      <c r="A2317">
        <v>2000</v>
      </c>
      <c r="B2317" t="s">
        <v>132</v>
      </c>
      <c r="C2317" t="s">
        <v>133</v>
      </c>
      <c r="D2317">
        <v>42</v>
      </c>
      <c r="E2317">
        <v>23</v>
      </c>
      <c r="F2317">
        <v>14</v>
      </c>
      <c r="G2317" t="s">
        <v>16</v>
      </c>
      <c r="H2317" t="s">
        <v>297</v>
      </c>
      <c r="I2317" t="str">
        <f t="shared" si="108"/>
        <v>Bush, George W.(W)</v>
      </c>
      <c r="J2317" t="s">
        <v>21</v>
      </c>
      <c r="K2317" t="b">
        <v>0</v>
      </c>
      <c r="L2317">
        <v>2281127</v>
      </c>
      <c r="M2317">
        <v>4912185</v>
      </c>
      <c r="N2317">
        <v>20171015</v>
      </c>
      <c r="O2317" t="s">
        <v>19</v>
      </c>
      <c r="P2317" t="str">
        <f>IF(VLOOKUP(A2317,'national-winners'!$A$2:$B$13,2,0)=H2317,"W","L")</f>
        <v>W</v>
      </c>
      <c r="Q2317">
        <f>MATCH(C2317,'state-winning-votes'!A:A,0)</f>
        <v>41</v>
      </c>
      <c r="R2317">
        <f>MATCH(A2317,'state-winning-votes'!$A$2:$L$2,0)</f>
        <v>8</v>
      </c>
      <c r="S2317" cm="1">
        <f t="array" ref="S2317">INDEX('state-winning-votes'!$A$1:$L$53,$Q2317,$R2317)</f>
        <v>2485967</v>
      </c>
      <c r="T2317">
        <f>INDEX('state-winning-votes'!$A$1:$L$53,MATCH($C2317,'state-winning-votes'!$A:$A,0),MATCH($A2317,'state-winning-votes'!$A$2:$L$2,0))</f>
        <v>2485967</v>
      </c>
      <c r="U2317" t="str">
        <f t="shared" si="109"/>
        <v>Gore, Al</v>
      </c>
      <c r="V2317" t="str">
        <f>_xlfn.XLOOKUP(INDEX('state-winning-votes'!$A$1:$L$53,MATCH($C2317,'state-winning-votes'!$A:$A,0),MATCH($A2317,'state-winning-votes'!$A$2:$L$2,0)),$L:$L,$H:$H)</f>
        <v>Gore, Al</v>
      </c>
      <c r="W2317" t="str">
        <f>VLOOKUP(A2317,'national-winners'!$A$2:$B$13,2,0)</f>
        <v>Bush, George W.</v>
      </c>
      <c r="X2317" t="str">
        <f t="shared" si="110"/>
        <v xml:space="preserve"> Al Gore (W)</v>
      </c>
    </row>
    <row r="2318" spans="1:24" x14ac:dyDescent="0.25">
      <c r="A2318">
        <v>2000</v>
      </c>
      <c r="B2318" t="s">
        <v>132</v>
      </c>
      <c r="C2318" t="s">
        <v>133</v>
      </c>
      <c r="D2318">
        <v>42</v>
      </c>
      <c r="E2318">
        <v>23</v>
      </c>
      <c r="F2318">
        <v>14</v>
      </c>
      <c r="G2318" t="s">
        <v>16</v>
      </c>
      <c r="H2318" t="s">
        <v>273</v>
      </c>
      <c r="I2318" t="str">
        <f t="shared" si="108"/>
        <v>Nader, Ralph(L)</v>
      </c>
      <c r="J2318" t="s">
        <v>274</v>
      </c>
      <c r="K2318" t="b">
        <v>0</v>
      </c>
      <c r="L2318">
        <v>103392</v>
      </c>
      <c r="M2318">
        <v>4912185</v>
      </c>
      <c r="N2318">
        <v>20171015</v>
      </c>
      <c r="O2318" t="s">
        <v>19</v>
      </c>
      <c r="P2318" t="str">
        <f>IF(VLOOKUP(A2318,'national-winners'!$A$2:$B$13,2,0)=H2318,"W","L")</f>
        <v>L</v>
      </c>
      <c r="Q2318">
        <f>MATCH(C2318,'state-winning-votes'!A:A,0)</f>
        <v>41</v>
      </c>
      <c r="R2318">
        <f>MATCH(A2318,'state-winning-votes'!$A$2:$L$2,0)</f>
        <v>8</v>
      </c>
      <c r="S2318" cm="1">
        <f t="array" ref="S2318">INDEX('state-winning-votes'!$A$1:$L$53,$Q2318,$R2318)</f>
        <v>2485967</v>
      </c>
      <c r="T2318">
        <f>INDEX('state-winning-votes'!$A$1:$L$53,MATCH($C2318,'state-winning-votes'!$A:$A,0),MATCH($A2318,'state-winning-votes'!$A$2:$L$2,0))</f>
        <v>2485967</v>
      </c>
      <c r="U2318" t="str">
        <f t="shared" si="109"/>
        <v>Gore, Al</v>
      </c>
      <c r="V2318" t="str">
        <f>_xlfn.XLOOKUP(INDEX('state-winning-votes'!$A$1:$L$53,MATCH($C2318,'state-winning-votes'!$A:$A,0),MATCH($A2318,'state-winning-votes'!$A$2:$L$2,0)),$L:$L,$H:$H)</f>
        <v>Gore, Al</v>
      </c>
      <c r="W2318" t="str">
        <f>VLOOKUP(A2318,'national-winners'!$A$2:$B$13,2,0)</f>
        <v>Bush, George W.</v>
      </c>
      <c r="X2318" t="str">
        <f t="shared" si="110"/>
        <v xml:space="preserve"> Al Gore (W)</v>
      </c>
    </row>
    <row r="2319" spans="1:24" x14ac:dyDescent="0.25">
      <c r="A2319">
        <v>2000</v>
      </c>
      <c r="B2319" t="s">
        <v>132</v>
      </c>
      <c r="C2319" t="s">
        <v>133</v>
      </c>
      <c r="D2319">
        <v>42</v>
      </c>
      <c r="E2319">
        <v>23</v>
      </c>
      <c r="F2319">
        <v>14</v>
      </c>
      <c r="G2319" t="s">
        <v>16</v>
      </c>
      <c r="H2319" t="s">
        <v>299</v>
      </c>
      <c r="I2319" t="str">
        <f t="shared" si="108"/>
        <v>Buchanan, Patrick ""Pat""(L)</v>
      </c>
      <c r="J2319" t="s">
        <v>272</v>
      </c>
      <c r="K2319" t="b">
        <v>0</v>
      </c>
      <c r="L2319">
        <v>16023</v>
      </c>
      <c r="M2319">
        <v>4912185</v>
      </c>
      <c r="N2319">
        <v>20171015</v>
      </c>
      <c r="O2319" t="s">
        <v>19</v>
      </c>
      <c r="P2319" t="str">
        <f>IF(VLOOKUP(A2319,'national-winners'!$A$2:$B$13,2,0)=H2319,"W","L")</f>
        <v>L</v>
      </c>
      <c r="Q2319">
        <f>MATCH(C2319,'state-winning-votes'!A:A,0)</f>
        <v>41</v>
      </c>
      <c r="R2319">
        <f>MATCH(A2319,'state-winning-votes'!$A$2:$L$2,0)</f>
        <v>8</v>
      </c>
      <c r="S2319" cm="1">
        <f t="array" ref="S2319">INDEX('state-winning-votes'!$A$1:$L$53,$Q2319,$R2319)</f>
        <v>2485967</v>
      </c>
      <c r="T2319">
        <f>INDEX('state-winning-votes'!$A$1:$L$53,MATCH($C2319,'state-winning-votes'!$A:$A,0),MATCH($A2319,'state-winning-votes'!$A$2:$L$2,0))</f>
        <v>2485967</v>
      </c>
      <c r="U2319" t="str">
        <f t="shared" si="109"/>
        <v>Gore, Al</v>
      </c>
      <c r="V2319" t="str">
        <f>_xlfn.XLOOKUP(INDEX('state-winning-votes'!$A$1:$L$53,MATCH($C2319,'state-winning-votes'!$A:$A,0),MATCH($A2319,'state-winning-votes'!$A$2:$L$2,0)),$L:$L,$H:$H)</f>
        <v>Gore, Al</v>
      </c>
      <c r="W2319" t="str">
        <f>VLOOKUP(A2319,'national-winners'!$A$2:$B$13,2,0)</f>
        <v>Bush, George W.</v>
      </c>
      <c r="X2319" t="str">
        <f t="shared" si="110"/>
        <v xml:space="preserve"> Al Gore (W)</v>
      </c>
    </row>
    <row r="2320" spans="1:24" x14ac:dyDescent="0.25">
      <c r="A2320">
        <v>2000</v>
      </c>
      <c r="B2320" t="s">
        <v>132</v>
      </c>
      <c r="C2320" t="s">
        <v>133</v>
      </c>
      <c r="D2320">
        <v>42</v>
      </c>
      <c r="E2320">
        <v>23</v>
      </c>
      <c r="F2320">
        <v>14</v>
      </c>
      <c r="G2320" t="s">
        <v>16</v>
      </c>
      <c r="H2320" t="s">
        <v>238</v>
      </c>
      <c r="I2320" t="str">
        <f t="shared" si="108"/>
        <v>Phillips, Howard(L)</v>
      </c>
      <c r="J2320" t="s">
        <v>134</v>
      </c>
      <c r="K2320" t="b">
        <v>0</v>
      </c>
      <c r="L2320">
        <v>14428</v>
      </c>
      <c r="M2320">
        <v>4912185</v>
      </c>
      <c r="N2320">
        <v>20171015</v>
      </c>
      <c r="O2320" t="s">
        <v>19</v>
      </c>
      <c r="P2320" t="str">
        <f>IF(VLOOKUP(A2320,'national-winners'!$A$2:$B$13,2,0)=H2320,"W","L")</f>
        <v>L</v>
      </c>
      <c r="Q2320">
        <f>MATCH(C2320,'state-winning-votes'!A:A,0)</f>
        <v>41</v>
      </c>
      <c r="R2320">
        <f>MATCH(A2320,'state-winning-votes'!$A$2:$L$2,0)</f>
        <v>8</v>
      </c>
      <c r="S2320" cm="1">
        <f t="array" ref="S2320">INDEX('state-winning-votes'!$A$1:$L$53,$Q2320,$R2320)</f>
        <v>2485967</v>
      </c>
      <c r="T2320">
        <f>INDEX('state-winning-votes'!$A$1:$L$53,MATCH($C2320,'state-winning-votes'!$A:$A,0),MATCH($A2320,'state-winning-votes'!$A$2:$L$2,0))</f>
        <v>2485967</v>
      </c>
      <c r="U2320" t="str">
        <f t="shared" si="109"/>
        <v>Gore, Al</v>
      </c>
      <c r="V2320" t="str">
        <f>_xlfn.XLOOKUP(INDEX('state-winning-votes'!$A$1:$L$53,MATCH($C2320,'state-winning-votes'!$A:$A,0),MATCH($A2320,'state-winning-votes'!$A$2:$L$2,0)),$L:$L,$H:$H)</f>
        <v>Gore, Al</v>
      </c>
      <c r="W2320" t="str">
        <f>VLOOKUP(A2320,'national-winners'!$A$2:$B$13,2,0)</f>
        <v>Bush, George W.</v>
      </c>
      <c r="X2320" t="str">
        <f t="shared" si="110"/>
        <v xml:space="preserve"> Al Gore (W)</v>
      </c>
    </row>
    <row r="2321" spans="1:24" x14ac:dyDescent="0.25">
      <c r="A2321">
        <v>2000</v>
      </c>
      <c r="B2321" t="s">
        <v>132</v>
      </c>
      <c r="C2321" t="s">
        <v>133</v>
      </c>
      <c r="D2321">
        <v>42</v>
      </c>
      <c r="E2321">
        <v>23</v>
      </c>
      <c r="F2321">
        <v>14</v>
      </c>
      <c r="G2321" t="s">
        <v>16</v>
      </c>
      <c r="H2321" t="s">
        <v>271</v>
      </c>
      <c r="I2321" t="str">
        <f t="shared" si="108"/>
        <v>Browne, Harry(L)</v>
      </c>
      <c r="J2321" t="s">
        <v>29</v>
      </c>
      <c r="K2321" t="b">
        <v>0</v>
      </c>
      <c r="L2321">
        <v>11248</v>
      </c>
      <c r="M2321">
        <v>4912185</v>
      </c>
      <c r="N2321">
        <v>20171015</v>
      </c>
      <c r="O2321" t="s">
        <v>19</v>
      </c>
      <c r="P2321" t="str">
        <f>IF(VLOOKUP(A2321,'national-winners'!$A$2:$B$13,2,0)=H2321,"W","L")</f>
        <v>L</v>
      </c>
      <c r="Q2321">
        <f>MATCH(C2321,'state-winning-votes'!A:A,0)</f>
        <v>41</v>
      </c>
      <c r="R2321">
        <f>MATCH(A2321,'state-winning-votes'!$A$2:$L$2,0)</f>
        <v>8</v>
      </c>
      <c r="S2321" cm="1">
        <f t="array" ref="S2321">INDEX('state-winning-votes'!$A$1:$L$53,$Q2321,$R2321)</f>
        <v>2485967</v>
      </c>
      <c r="T2321">
        <f>INDEX('state-winning-votes'!$A$1:$L$53,MATCH($C2321,'state-winning-votes'!$A:$A,0),MATCH($A2321,'state-winning-votes'!$A$2:$L$2,0))</f>
        <v>2485967</v>
      </c>
      <c r="U2321" t="str">
        <f t="shared" si="109"/>
        <v>Gore, Al</v>
      </c>
      <c r="V2321" t="str">
        <f>_xlfn.XLOOKUP(INDEX('state-winning-votes'!$A$1:$L$53,MATCH($C2321,'state-winning-votes'!$A:$A,0),MATCH($A2321,'state-winning-votes'!$A$2:$L$2,0)),$L:$L,$H:$H)</f>
        <v>Gore, Al</v>
      </c>
      <c r="W2321" t="str">
        <f>VLOOKUP(A2321,'national-winners'!$A$2:$B$13,2,0)</f>
        <v>Bush, George W.</v>
      </c>
      <c r="X2321" t="str">
        <f t="shared" si="110"/>
        <v xml:space="preserve"> Al Gore (W)</v>
      </c>
    </row>
    <row r="2322" spans="1:24" x14ac:dyDescent="0.25">
      <c r="A2322">
        <v>2000</v>
      </c>
      <c r="B2322" t="s">
        <v>135</v>
      </c>
      <c r="C2322" t="s">
        <v>136</v>
      </c>
      <c r="D2322">
        <v>44</v>
      </c>
      <c r="E2322">
        <v>15</v>
      </c>
      <c r="F2322">
        <v>5</v>
      </c>
      <c r="G2322" t="s">
        <v>16</v>
      </c>
      <c r="H2322" t="s">
        <v>298</v>
      </c>
      <c r="I2322" t="str">
        <f t="shared" si="108"/>
        <v>Gore, Al(L)</v>
      </c>
      <c r="J2322" t="s">
        <v>18</v>
      </c>
      <c r="K2322" t="b">
        <v>0</v>
      </c>
      <c r="L2322">
        <v>249508</v>
      </c>
      <c r="M2322">
        <v>409112</v>
      </c>
      <c r="N2322">
        <v>20171015</v>
      </c>
      <c r="O2322" t="s">
        <v>19</v>
      </c>
      <c r="P2322" t="str">
        <f>IF(VLOOKUP(A2322,'national-winners'!$A$2:$B$13,2,0)=H2322,"W","L")</f>
        <v>L</v>
      </c>
      <c r="Q2322">
        <f>MATCH(C2322,'state-winning-votes'!A:A,0)</f>
        <v>42</v>
      </c>
      <c r="R2322">
        <f>MATCH(A2322,'state-winning-votes'!$A$2:$L$2,0)</f>
        <v>8</v>
      </c>
      <c r="S2322" cm="1">
        <f t="array" ref="S2322">INDEX('state-winning-votes'!$A$1:$L$53,$Q2322,$R2322)</f>
        <v>249508</v>
      </c>
      <c r="T2322">
        <f>INDEX('state-winning-votes'!$A$1:$L$53,MATCH($C2322,'state-winning-votes'!$A:$A,0),MATCH($A2322,'state-winning-votes'!$A$2:$L$2,0))</f>
        <v>249508</v>
      </c>
      <c r="U2322" t="str">
        <f t="shared" si="109"/>
        <v>Gore, Al</v>
      </c>
      <c r="V2322" t="str">
        <f>_xlfn.XLOOKUP(INDEX('state-winning-votes'!$A$1:$L$53,MATCH($C2322,'state-winning-votes'!$A:$A,0),MATCH($A2322,'state-winning-votes'!$A$2:$L$2,0)),$L:$L,$H:$H)</f>
        <v>Gore, Al</v>
      </c>
      <c r="W2322" t="str">
        <f>VLOOKUP(A2322,'national-winners'!$A$2:$B$13,2,0)</f>
        <v>Bush, George W.</v>
      </c>
      <c r="X2322" t="str">
        <f t="shared" si="110"/>
        <v xml:space="preserve"> Al Gore (W)</v>
      </c>
    </row>
    <row r="2323" spans="1:24" x14ac:dyDescent="0.25">
      <c r="A2323">
        <v>2000</v>
      </c>
      <c r="B2323" t="s">
        <v>135</v>
      </c>
      <c r="C2323" t="s">
        <v>136</v>
      </c>
      <c r="D2323">
        <v>44</v>
      </c>
      <c r="E2323">
        <v>15</v>
      </c>
      <c r="F2323">
        <v>5</v>
      </c>
      <c r="G2323" t="s">
        <v>16</v>
      </c>
      <c r="H2323" t="s">
        <v>297</v>
      </c>
      <c r="I2323" t="str">
        <f t="shared" si="108"/>
        <v>Bush, George W.(W)</v>
      </c>
      <c r="J2323" t="s">
        <v>21</v>
      </c>
      <c r="K2323" t="b">
        <v>0</v>
      </c>
      <c r="L2323">
        <v>130555</v>
      </c>
      <c r="M2323">
        <v>409112</v>
      </c>
      <c r="N2323">
        <v>20171015</v>
      </c>
      <c r="O2323" t="s">
        <v>19</v>
      </c>
      <c r="P2323" t="str">
        <f>IF(VLOOKUP(A2323,'national-winners'!$A$2:$B$13,2,0)=H2323,"W","L")</f>
        <v>W</v>
      </c>
      <c r="Q2323">
        <f>MATCH(C2323,'state-winning-votes'!A:A,0)</f>
        <v>42</v>
      </c>
      <c r="R2323">
        <f>MATCH(A2323,'state-winning-votes'!$A$2:$L$2,0)</f>
        <v>8</v>
      </c>
      <c r="S2323" cm="1">
        <f t="array" ref="S2323">INDEX('state-winning-votes'!$A$1:$L$53,$Q2323,$R2323)</f>
        <v>249508</v>
      </c>
      <c r="T2323">
        <f>INDEX('state-winning-votes'!$A$1:$L$53,MATCH($C2323,'state-winning-votes'!$A:$A,0),MATCH($A2323,'state-winning-votes'!$A$2:$L$2,0))</f>
        <v>249508</v>
      </c>
      <c r="U2323" t="str">
        <f t="shared" si="109"/>
        <v>Gore, Al</v>
      </c>
      <c r="V2323" t="str">
        <f>_xlfn.XLOOKUP(INDEX('state-winning-votes'!$A$1:$L$53,MATCH($C2323,'state-winning-votes'!$A:$A,0),MATCH($A2323,'state-winning-votes'!$A$2:$L$2,0)),$L:$L,$H:$H)</f>
        <v>Gore, Al</v>
      </c>
      <c r="W2323" t="str">
        <f>VLOOKUP(A2323,'national-winners'!$A$2:$B$13,2,0)</f>
        <v>Bush, George W.</v>
      </c>
      <c r="X2323" t="str">
        <f t="shared" si="110"/>
        <v xml:space="preserve"> Al Gore (W)</v>
      </c>
    </row>
    <row r="2324" spans="1:24" x14ac:dyDescent="0.25">
      <c r="A2324">
        <v>2000</v>
      </c>
      <c r="B2324" t="s">
        <v>135</v>
      </c>
      <c r="C2324" t="s">
        <v>136</v>
      </c>
      <c r="D2324">
        <v>44</v>
      </c>
      <c r="E2324">
        <v>15</v>
      </c>
      <c r="F2324">
        <v>5</v>
      </c>
      <c r="G2324" t="s">
        <v>16</v>
      </c>
      <c r="H2324" t="s">
        <v>273</v>
      </c>
      <c r="I2324" t="str">
        <f t="shared" si="108"/>
        <v>Nader, Ralph(L)</v>
      </c>
      <c r="J2324" t="s">
        <v>274</v>
      </c>
      <c r="K2324" t="b">
        <v>0</v>
      </c>
      <c r="L2324">
        <v>25052</v>
      </c>
      <c r="M2324">
        <v>409112</v>
      </c>
      <c r="N2324">
        <v>20171015</v>
      </c>
      <c r="O2324" t="s">
        <v>19</v>
      </c>
      <c r="P2324" t="str">
        <f>IF(VLOOKUP(A2324,'national-winners'!$A$2:$B$13,2,0)=H2324,"W","L")</f>
        <v>L</v>
      </c>
      <c r="Q2324">
        <f>MATCH(C2324,'state-winning-votes'!A:A,0)</f>
        <v>42</v>
      </c>
      <c r="R2324">
        <f>MATCH(A2324,'state-winning-votes'!$A$2:$L$2,0)</f>
        <v>8</v>
      </c>
      <c r="S2324" cm="1">
        <f t="array" ref="S2324">INDEX('state-winning-votes'!$A$1:$L$53,$Q2324,$R2324)</f>
        <v>249508</v>
      </c>
      <c r="T2324">
        <f>INDEX('state-winning-votes'!$A$1:$L$53,MATCH($C2324,'state-winning-votes'!$A:$A,0),MATCH($A2324,'state-winning-votes'!$A$2:$L$2,0))</f>
        <v>249508</v>
      </c>
      <c r="U2324" t="str">
        <f t="shared" si="109"/>
        <v>Gore, Al</v>
      </c>
      <c r="V2324" t="str">
        <f>_xlfn.XLOOKUP(INDEX('state-winning-votes'!$A$1:$L$53,MATCH($C2324,'state-winning-votes'!$A:$A,0),MATCH($A2324,'state-winning-votes'!$A$2:$L$2,0)),$L:$L,$H:$H)</f>
        <v>Gore, Al</v>
      </c>
      <c r="W2324" t="str">
        <f>VLOOKUP(A2324,'national-winners'!$A$2:$B$13,2,0)</f>
        <v>Bush, George W.</v>
      </c>
      <c r="X2324" t="str">
        <f t="shared" si="110"/>
        <v xml:space="preserve"> Al Gore (W)</v>
      </c>
    </row>
    <row r="2325" spans="1:24" x14ac:dyDescent="0.25">
      <c r="A2325">
        <v>2000</v>
      </c>
      <c r="B2325" t="s">
        <v>135</v>
      </c>
      <c r="C2325" t="s">
        <v>136</v>
      </c>
      <c r="D2325">
        <v>44</v>
      </c>
      <c r="E2325">
        <v>15</v>
      </c>
      <c r="F2325">
        <v>5</v>
      </c>
      <c r="G2325" t="s">
        <v>16</v>
      </c>
      <c r="H2325" t="s">
        <v>299</v>
      </c>
      <c r="I2325" t="str">
        <f t="shared" si="108"/>
        <v>Buchanan, Patrick ""Pat""(L)</v>
      </c>
      <c r="J2325" t="s">
        <v>272</v>
      </c>
      <c r="K2325" t="b">
        <v>0</v>
      </c>
      <c r="L2325">
        <v>2273</v>
      </c>
      <c r="M2325">
        <v>409112</v>
      </c>
      <c r="N2325">
        <v>20171015</v>
      </c>
      <c r="O2325" t="s">
        <v>19</v>
      </c>
      <c r="P2325" t="str">
        <f>IF(VLOOKUP(A2325,'national-winners'!$A$2:$B$13,2,0)=H2325,"W","L")</f>
        <v>L</v>
      </c>
      <c r="Q2325">
        <f>MATCH(C2325,'state-winning-votes'!A:A,0)</f>
        <v>42</v>
      </c>
      <c r="R2325">
        <f>MATCH(A2325,'state-winning-votes'!$A$2:$L$2,0)</f>
        <v>8</v>
      </c>
      <c r="S2325" cm="1">
        <f t="array" ref="S2325">INDEX('state-winning-votes'!$A$1:$L$53,$Q2325,$R2325)</f>
        <v>249508</v>
      </c>
      <c r="T2325">
        <f>INDEX('state-winning-votes'!$A$1:$L$53,MATCH($C2325,'state-winning-votes'!$A:$A,0),MATCH($A2325,'state-winning-votes'!$A$2:$L$2,0))</f>
        <v>249508</v>
      </c>
      <c r="U2325" t="str">
        <f t="shared" si="109"/>
        <v>Gore, Al</v>
      </c>
      <c r="V2325" t="str">
        <f>_xlfn.XLOOKUP(INDEX('state-winning-votes'!$A$1:$L$53,MATCH($C2325,'state-winning-votes'!$A:$A,0),MATCH($A2325,'state-winning-votes'!$A$2:$L$2,0)),$L:$L,$H:$H)</f>
        <v>Gore, Al</v>
      </c>
      <c r="W2325" t="str">
        <f>VLOOKUP(A2325,'national-winners'!$A$2:$B$13,2,0)</f>
        <v>Bush, George W.</v>
      </c>
      <c r="X2325" t="str">
        <f t="shared" si="110"/>
        <v xml:space="preserve"> Al Gore (W)</v>
      </c>
    </row>
    <row r="2326" spans="1:24" x14ac:dyDescent="0.25">
      <c r="A2326">
        <v>2000</v>
      </c>
      <c r="B2326" t="s">
        <v>135</v>
      </c>
      <c r="C2326" t="s">
        <v>136</v>
      </c>
      <c r="D2326">
        <v>44</v>
      </c>
      <c r="E2326">
        <v>15</v>
      </c>
      <c r="F2326">
        <v>5</v>
      </c>
      <c r="G2326" t="s">
        <v>16</v>
      </c>
      <c r="H2326" t="s">
        <v>271</v>
      </c>
      <c r="I2326" t="str">
        <f t="shared" si="108"/>
        <v>Browne, Harry(L)</v>
      </c>
      <c r="J2326" t="s">
        <v>29</v>
      </c>
      <c r="K2326" t="b">
        <v>0</v>
      </c>
      <c r="L2326">
        <v>742</v>
      </c>
      <c r="M2326">
        <v>409112</v>
      </c>
      <c r="N2326">
        <v>20171015</v>
      </c>
      <c r="O2326" t="s">
        <v>19</v>
      </c>
      <c r="P2326" t="str">
        <f>IF(VLOOKUP(A2326,'national-winners'!$A$2:$B$13,2,0)=H2326,"W","L")</f>
        <v>L</v>
      </c>
      <c r="Q2326">
        <f>MATCH(C2326,'state-winning-votes'!A:A,0)</f>
        <v>42</v>
      </c>
      <c r="R2326">
        <f>MATCH(A2326,'state-winning-votes'!$A$2:$L$2,0)</f>
        <v>8</v>
      </c>
      <c r="S2326" cm="1">
        <f t="array" ref="S2326">INDEX('state-winning-votes'!$A$1:$L$53,$Q2326,$R2326)</f>
        <v>249508</v>
      </c>
      <c r="T2326">
        <f>INDEX('state-winning-votes'!$A$1:$L$53,MATCH($C2326,'state-winning-votes'!$A:$A,0),MATCH($A2326,'state-winning-votes'!$A$2:$L$2,0))</f>
        <v>249508</v>
      </c>
      <c r="U2326" t="str">
        <f t="shared" si="109"/>
        <v>Gore, Al</v>
      </c>
      <c r="V2326" t="str">
        <f>_xlfn.XLOOKUP(INDEX('state-winning-votes'!$A$1:$L$53,MATCH($C2326,'state-winning-votes'!$A:$A,0),MATCH($A2326,'state-winning-votes'!$A$2:$L$2,0)),$L:$L,$H:$H)</f>
        <v>Gore, Al</v>
      </c>
      <c r="W2326" t="str">
        <f>VLOOKUP(A2326,'national-winners'!$A$2:$B$13,2,0)</f>
        <v>Bush, George W.</v>
      </c>
      <c r="X2326" t="str">
        <f t="shared" si="110"/>
        <v xml:space="preserve"> Al Gore (W)</v>
      </c>
    </row>
    <row r="2327" spans="1:24" x14ac:dyDescent="0.25">
      <c r="A2327">
        <v>2000</v>
      </c>
      <c r="B2327" t="s">
        <v>135</v>
      </c>
      <c r="C2327" t="s">
        <v>136</v>
      </c>
      <c r="D2327">
        <v>44</v>
      </c>
      <c r="E2327">
        <v>15</v>
      </c>
      <c r="F2327">
        <v>5</v>
      </c>
      <c r="G2327" t="s">
        <v>16</v>
      </c>
      <c r="I2327" t="str">
        <f t="shared" si="108"/>
        <v>(L)</v>
      </c>
      <c r="K2327" t="b">
        <v>1</v>
      </c>
      <c r="L2327">
        <v>329</v>
      </c>
      <c r="M2327">
        <v>409112</v>
      </c>
      <c r="N2327">
        <v>20171015</v>
      </c>
      <c r="O2327" t="s">
        <v>19</v>
      </c>
      <c r="P2327" t="str">
        <f>IF(VLOOKUP(A2327,'national-winners'!$A$2:$B$13,2,0)=H2327,"W","L")</f>
        <v>L</v>
      </c>
      <c r="Q2327">
        <f>MATCH(C2327,'state-winning-votes'!A:A,0)</f>
        <v>42</v>
      </c>
      <c r="R2327">
        <f>MATCH(A2327,'state-winning-votes'!$A$2:$L$2,0)</f>
        <v>8</v>
      </c>
      <c r="S2327" cm="1">
        <f t="array" ref="S2327">INDEX('state-winning-votes'!$A$1:$L$53,$Q2327,$R2327)</f>
        <v>249508</v>
      </c>
      <c r="T2327">
        <f>INDEX('state-winning-votes'!$A$1:$L$53,MATCH($C2327,'state-winning-votes'!$A:$A,0),MATCH($A2327,'state-winning-votes'!$A$2:$L$2,0))</f>
        <v>249508</v>
      </c>
      <c r="U2327" t="str">
        <f t="shared" si="109"/>
        <v>Gore, Al</v>
      </c>
      <c r="V2327" t="str">
        <f>_xlfn.XLOOKUP(INDEX('state-winning-votes'!$A$1:$L$53,MATCH($C2327,'state-winning-votes'!$A:$A,0),MATCH($A2327,'state-winning-votes'!$A$2:$L$2,0)),$L:$L,$H:$H)</f>
        <v>Gore, Al</v>
      </c>
      <c r="W2327" t="str">
        <f>VLOOKUP(A2327,'national-winners'!$A$2:$B$13,2,0)</f>
        <v>Bush, George W.</v>
      </c>
      <c r="X2327" t="str">
        <f t="shared" si="110"/>
        <v xml:space="preserve"> Al Gore (W)</v>
      </c>
    </row>
    <row r="2328" spans="1:24" x14ac:dyDescent="0.25">
      <c r="A2328">
        <v>2000</v>
      </c>
      <c r="B2328" t="s">
        <v>135</v>
      </c>
      <c r="C2328" t="s">
        <v>136</v>
      </c>
      <c r="D2328">
        <v>44</v>
      </c>
      <c r="E2328">
        <v>15</v>
      </c>
      <c r="F2328">
        <v>5</v>
      </c>
      <c r="G2328" t="s">
        <v>16</v>
      </c>
      <c r="H2328" t="s">
        <v>236</v>
      </c>
      <c r="I2328" t="str">
        <f t="shared" si="108"/>
        <v>Hagelin, John(L)</v>
      </c>
      <c r="J2328" t="s">
        <v>237</v>
      </c>
      <c r="K2328" t="b">
        <v>0</v>
      </c>
      <c r="L2328">
        <v>271</v>
      </c>
      <c r="M2328">
        <v>409112</v>
      </c>
      <c r="N2328">
        <v>20171015</v>
      </c>
      <c r="O2328" t="s">
        <v>19</v>
      </c>
      <c r="P2328" t="str">
        <f>IF(VLOOKUP(A2328,'national-winners'!$A$2:$B$13,2,0)=H2328,"W","L")</f>
        <v>L</v>
      </c>
      <c r="Q2328">
        <f>MATCH(C2328,'state-winning-votes'!A:A,0)</f>
        <v>42</v>
      </c>
      <c r="R2328">
        <f>MATCH(A2328,'state-winning-votes'!$A$2:$L$2,0)</f>
        <v>8</v>
      </c>
      <c r="S2328" cm="1">
        <f t="array" ref="S2328">INDEX('state-winning-votes'!$A$1:$L$53,$Q2328,$R2328)</f>
        <v>249508</v>
      </c>
      <c r="T2328">
        <f>INDEX('state-winning-votes'!$A$1:$L$53,MATCH($C2328,'state-winning-votes'!$A:$A,0),MATCH($A2328,'state-winning-votes'!$A$2:$L$2,0))</f>
        <v>249508</v>
      </c>
      <c r="U2328" t="str">
        <f t="shared" si="109"/>
        <v>Gore, Al</v>
      </c>
      <c r="V2328" t="str">
        <f>_xlfn.XLOOKUP(INDEX('state-winning-votes'!$A$1:$L$53,MATCH($C2328,'state-winning-votes'!$A:$A,0),MATCH($A2328,'state-winning-votes'!$A$2:$L$2,0)),$L:$L,$H:$H)</f>
        <v>Gore, Al</v>
      </c>
      <c r="W2328" t="str">
        <f>VLOOKUP(A2328,'national-winners'!$A$2:$B$13,2,0)</f>
        <v>Bush, George W.</v>
      </c>
      <c r="X2328" t="str">
        <f t="shared" si="110"/>
        <v xml:space="preserve"> Al Gore (W)</v>
      </c>
    </row>
    <row r="2329" spans="1:24" x14ac:dyDescent="0.25">
      <c r="A2329">
        <v>2000</v>
      </c>
      <c r="B2329" t="s">
        <v>135</v>
      </c>
      <c r="C2329" t="s">
        <v>136</v>
      </c>
      <c r="D2329">
        <v>44</v>
      </c>
      <c r="E2329">
        <v>15</v>
      </c>
      <c r="F2329">
        <v>5</v>
      </c>
      <c r="G2329" t="s">
        <v>16</v>
      </c>
      <c r="H2329" t="s">
        <v>280</v>
      </c>
      <c r="I2329" t="str">
        <f t="shared" si="108"/>
        <v>Moorehead, Monica(L)</v>
      </c>
      <c r="J2329" t="s">
        <v>170</v>
      </c>
      <c r="K2329" t="b">
        <v>0</v>
      </c>
      <c r="L2329">
        <v>199</v>
      </c>
      <c r="M2329">
        <v>409112</v>
      </c>
      <c r="N2329">
        <v>20171015</v>
      </c>
      <c r="O2329" t="s">
        <v>19</v>
      </c>
      <c r="P2329" t="str">
        <f>IF(VLOOKUP(A2329,'national-winners'!$A$2:$B$13,2,0)=H2329,"W","L")</f>
        <v>L</v>
      </c>
      <c r="Q2329">
        <f>MATCH(C2329,'state-winning-votes'!A:A,0)</f>
        <v>42</v>
      </c>
      <c r="R2329">
        <f>MATCH(A2329,'state-winning-votes'!$A$2:$L$2,0)</f>
        <v>8</v>
      </c>
      <c r="S2329" cm="1">
        <f t="array" ref="S2329">INDEX('state-winning-votes'!$A$1:$L$53,$Q2329,$R2329)</f>
        <v>249508</v>
      </c>
      <c r="T2329">
        <f>INDEX('state-winning-votes'!$A$1:$L$53,MATCH($C2329,'state-winning-votes'!$A:$A,0),MATCH($A2329,'state-winning-votes'!$A$2:$L$2,0))</f>
        <v>249508</v>
      </c>
      <c r="U2329" t="str">
        <f t="shared" si="109"/>
        <v>Gore, Al</v>
      </c>
      <c r="V2329" t="str">
        <f>_xlfn.XLOOKUP(INDEX('state-winning-votes'!$A$1:$L$53,MATCH($C2329,'state-winning-votes'!$A:$A,0),MATCH($A2329,'state-winning-votes'!$A$2:$L$2,0)),$L:$L,$H:$H)</f>
        <v>Gore, Al</v>
      </c>
      <c r="W2329" t="str">
        <f>VLOOKUP(A2329,'national-winners'!$A$2:$B$13,2,0)</f>
        <v>Bush, George W.</v>
      </c>
      <c r="X2329" t="str">
        <f t="shared" si="110"/>
        <v xml:space="preserve"> Al Gore (W)</v>
      </c>
    </row>
    <row r="2330" spans="1:24" x14ac:dyDescent="0.25">
      <c r="A2330">
        <v>2000</v>
      </c>
      <c r="B2330" t="s">
        <v>135</v>
      </c>
      <c r="C2330" t="s">
        <v>136</v>
      </c>
      <c r="D2330">
        <v>44</v>
      </c>
      <c r="E2330">
        <v>15</v>
      </c>
      <c r="F2330">
        <v>5</v>
      </c>
      <c r="G2330" t="s">
        <v>16</v>
      </c>
      <c r="H2330" t="s">
        <v>238</v>
      </c>
      <c r="I2330" t="str">
        <f t="shared" si="108"/>
        <v>Phillips, Howard(L)</v>
      </c>
      <c r="J2330" t="s">
        <v>134</v>
      </c>
      <c r="K2330" t="b">
        <v>0</v>
      </c>
      <c r="L2330">
        <v>97</v>
      </c>
      <c r="M2330">
        <v>409112</v>
      </c>
      <c r="N2330">
        <v>20171015</v>
      </c>
      <c r="O2330" t="s">
        <v>19</v>
      </c>
      <c r="P2330" t="str">
        <f>IF(VLOOKUP(A2330,'national-winners'!$A$2:$B$13,2,0)=H2330,"W","L")</f>
        <v>L</v>
      </c>
      <c r="Q2330">
        <f>MATCH(C2330,'state-winning-votes'!A:A,0)</f>
        <v>42</v>
      </c>
      <c r="R2330">
        <f>MATCH(A2330,'state-winning-votes'!$A$2:$L$2,0)</f>
        <v>8</v>
      </c>
      <c r="S2330" cm="1">
        <f t="array" ref="S2330">INDEX('state-winning-votes'!$A$1:$L$53,$Q2330,$R2330)</f>
        <v>249508</v>
      </c>
      <c r="T2330">
        <f>INDEX('state-winning-votes'!$A$1:$L$53,MATCH($C2330,'state-winning-votes'!$A:$A,0),MATCH($A2330,'state-winning-votes'!$A$2:$L$2,0))</f>
        <v>249508</v>
      </c>
      <c r="U2330" t="str">
        <f t="shared" si="109"/>
        <v>Gore, Al</v>
      </c>
      <c r="V2330" t="str">
        <f>_xlfn.XLOOKUP(INDEX('state-winning-votes'!$A$1:$L$53,MATCH($C2330,'state-winning-votes'!$A:$A,0),MATCH($A2330,'state-winning-votes'!$A$2:$L$2,0)),$L:$L,$H:$H)</f>
        <v>Gore, Al</v>
      </c>
      <c r="W2330" t="str">
        <f>VLOOKUP(A2330,'national-winners'!$A$2:$B$13,2,0)</f>
        <v>Bush, George W.</v>
      </c>
      <c r="X2330" t="str">
        <f t="shared" si="110"/>
        <v xml:space="preserve"> Al Gore (W)</v>
      </c>
    </row>
    <row r="2331" spans="1:24" x14ac:dyDescent="0.25">
      <c r="A2331">
        <v>2000</v>
      </c>
      <c r="B2331" t="s">
        <v>135</v>
      </c>
      <c r="C2331" t="s">
        <v>136</v>
      </c>
      <c r="D2331">
        <v>44</v>
      </c>
      <c r="E2331">
        <v>15</v>
      </c>
      <c r="F2331">
        <v>5</v>
      </c>
      <c r="G2331" t="s">
        <v>16</v>
      </c>
      <c r="I2331" t="str">
        <f t="shared" si="108"/>
        <v>(L)</v>
      </c>
      <c r="J2331" t="s">
        <v>100</v>
      </c>
      <c r="K2331" t="b">
        <v>0</v>
      </c>
      <c r="L2331">
        <v>52</v>
      </c>
      <c r="M2331">
        <v>409112</v>
      </c>
      <c r="N2331">
        <v>20171015</v>
      </c>
      <c r="O2331" t="s">
        <v>19</v>
      </c>
      <c r="P2331" t="str">
        <f>IF(VLOOKUP(A2331,'national-winners'!$A$2:$B$13,2,0)=H2331,"W","L")</f>
        <v>L</v>
      </c>
      <c r="Q2331">
        <f>MATCH(C2331,'state-winning-votes'!A:A,0)</f>
        <v>42</v>
      </c>
      <c r="R2331">
        <f>MATCH(A2331,'state-winning-votes'!$A$2:$L$2,0)</f>
        <v>8</v>
      </c>
      <c r="S2331" cm="1">
        <f t="array" ref="S2331">INDEX('state-winning-votes'!$A$1:$L$53,$Q2331,$R2331)</f>
        <v>249508</v>
      </c>
      <c r="T2331">
        <f>INDEX('state-winning-votes'!$A$1:$L$53,MATCH($C2331,'state-winning-votes'!$A:$A,0),MATCH($A2331,'state-winning-votes'!$A$2:$L$2,0))</f>
        <v>249508</v>
      </c>
      <c r="U2331" t="str">
        <f t="shared" si="109"/>
        <v>Gore, Al</v>
      </c>
      <c r="V2331" t="str">
        <f>_xlfn.XLOOKUP(INDEX('state-winning-votes'!$A$1:$L$53,MATCH($C2331,'state-winning-votes'!$A:$A,0),MATCH($A2331,'state-winning-votes'!$A$2:$L$2,0)),$L:$L,$H:$H)</f>
        <v>Gore, Al</v>
      </c>
      <c r="W2331" t="str">
        <f>VLOOKUP(A2331,'national-winners'!$A$2:$B$13,2,0)</f>
        <v>Bush, George W.</v>
      </c>
      <c r="X2331" t="str">
        <f t="shared" si="110"/>
        <v xml:space="preserve"> Al Gore (W)</v>
      </c>
    </row>
    <row r="2332" spans="1:24" x14ac:dyDescent="0.25">
      <c r="A2332">
        <v>2000</v>
      </c>
      <c r="B2332" t="s">
        <v>135</v>
      </c>
      <c r="C2332" t="s">
        <v>136</v>
      </c>
      <c r="D2332">
        <v>44</v>
      </c>
      <c r="E2332">
        <v>15</v>
      </c>
      <c r="F2332">
        <v>5</v>
      </c>
      <c r="G2332" t="s">
        <v>16</v>
      </c>
      <c r="I2332" t="str">
        <f t="shared" si="108"/>
        <v>(L)</v>
      </c>
      <c r="J2332" t="s">
        <v>37</v>
      </c>
      <c r="K2332" t="b">
        <v>0</v>
      </c>
      <c r="L2332">
        <v>34</v>
      </c>
      <c r="M2332">
        <v>409112</v>
      </c>
      <c r="N2332">
        <v>20171015</v>
      </c>
      <c r="O2332" t="s">
        <v>19</v>
      </c>
      <c r="P2332" t="str">
        <f>IF(VLOOKUP(A2332,'national-winners'!$A$2:$B$13,2,0)=H2332,"W","L")</f>
        <v>L</v>
      </c>
      <c r="Q2332">
        <f>MATCH(C2332,'state-winning-votes'!A:A,0)</f>
        <v>42</v>
      </c>
      <c r="R2332">
        <f>MATCH(A2332,'state-winning-votes'!$A$2:$L$2,0)</f>
        <v>8</v>
      </c>
      <c r="S2332" cm="1">
        <f t="array" ref="S2332">INDEX('state-winning-votes'!$A$1:$L$53,$Q2332,$R2332)</f>
        <v>249508</v>
      </c>
      <c r="T2332">
        <f>INDEX('state-winning-votes'!$A$1:$L$53,MATCH($C2332,'state-winning-votes'!$A:$A,0),MATCH($A2332,'state-winning-votes'!$A$2:$L$2,0))</f>
        <v>249508</v>
      </c>
      <c r="U2332" t="str">
        <f t="shared" si="109"/>
        <v>Gore, Al</v>
      </c>
      <c r="V2332" t="str">
        <f>_xlfn.XLOOKUP(INDEX('state-winning-votes'!$A$1:$L$53,MATCH($C2332,'state-winning-votes'!$A:$A,0),MATCH($A2332,'state-winning-votes'!$A$2:$L$2,0)),$L:$L,$H:$H)</f>
        <v>Gore, Al</v>
      </c>
      <c r="W2332" t="str">
        <f>VLOOKUP(A2332,'national-winners'!$A$2:$B$13,2,0)</f>
        <v>Bush, George W.</v>
      </c>
      <c r="X2332" t="str">
        <f t="shared" si="110"/>
        <v xml:space="preserve"> Al Gore (W)</v>
      </c>
    </row>
    <row r="2333" spans="1:24" x14ac:dyDescent="0.25">
      <c r="A2333">
        <v>2000</v>
      </c>
      <c r="B2333" t="s">
        <v>137</v>
      </c>
      <c r="C2333" t="s">
        <v>138</v>
      </c>
      <c r="D2333">
        <v>45</v>
      </c>
      <c r="E2333">
        <v>57</v>
      </c>
      <c r="F2333">
        <v>48</v>
      </c>
      <c r="G2333" t="s">
        <v>16</v>
      </c>
      <c r="H2333" t="s">
        <v>297</v>
      </c>
      <c r="I2333" t="str">
        <f t="shared" si="108"/>
        <v>Bush, George W.(W)</v>
      </c>
      <c r="J2333" t="s">
        <v>21</v>
      </c>
      <c r="K2333" t="b">
        <v>0</v>
      </c>
      <c r="L2333">
        <v>786892</v>
      </c>
      <c r="M2333">
        <v>1383902</v>
      </c>
      <c r="N2333">
        <v>20171015</v>
      </c>
      <c r="O2333" t="s">
        <v>19</v>
      </c>
      <c r="P2333" t="str">
        <f>IF(VLOOKUP(A2333,'national-winners'!$A$2:$B$13,2,0)=H2333,"W","L")</f>
        <v>W</v>
      </c>
      <c r="Q2333">
        <f>MATCH(C2333,'state-winning-votes'!A:A,0)</f>
        <v>43</v>
      </c>
      <c r="R2333">
        <f>MATCH(A2333,'state-winning-votes'!$A$2:$L$2,0)</f>
        <v>8</v>
      </c>
      <c r="S2333" cm="1">
        <f t="array" ref="S2333">INDEX('state-winning-votes'!$A$1:$L$53,$Q2333,$R2333)</f>
        <v>786892</v>
      </c>
      <c r="T2333">
        <f>INDEX('state-winning-votes'!$A$1:$L$53,MATCH($C2333,'state-winning-votes'!$A:$A,0),MATCH($A2333,'state-winning-votes'!$A$2:$L$2,0))</f>
        <v>786892</v>
      </c>
      <c r="U2333" t="str">
        <f t="shared" si="109"/>
        <v>Bush, George W.</v>
      </c>
      <c r="V2333" t="str">
        <f>_xlfn.XLOOKUP(INDEX('state-winning-votes'!$A$1:$L$53,MATCH($C2333,'state-winning-votes'!$A:$A,0),MATCH($A2333,'state-winning-votes'!$A$2:$L$2,0)),$L:$L,$H:$H)</f>
        <v>Bush, George W.</v>
      </c>
      <c r="W2333" t="str">
        <f>VLOOKUP(A2333,'national-winners'!$A$2:$B$13,2,0)</f>
        <v>Bush, George W.</v>
      </c>
      <c r="X2333" t="str">
        <f t="shared" si="110"/>
        <v xml:space="preserve"> George W. Bush (W)</v>
      </c>
    </row>
    <row r="2334" spans="1:24" x14ac:dyDescent="0.25">
      <c r="A2334">
        <v>2000</v>
      </c>
      <c r="B2334" t="s">
        <v>137</v>
      </c>
      <c r="C2334" t="s">
        <v>138</v>
      </c>
      <c r="D2334">
        <v>45</v>
      </c>
      <c r="E2334">
        <v>57</v>
      </c>
      <c r="F2334">
        <v>48</v>
      </c>
      <c r="G2334" t="s">
        <v>16</v>
      </c>
      <c r="H2334" t="s">
        <v>298</v>
      </c>
      <c r="I2334" t="str">
        <f t="shared" si="108"/>
        <v>Gore, Al(L)</v>
      </c>
      <c r="J2334" t="s">
        <v>18</v>
      </c>
      <c r="K2334" t="b">
        <v>0</v>
      </c>
      <c r="L2334">
        <v>566037</v>
      </c>
      <c r="M2334">
        <v>1383902</v>
      </c>
      <c r="N2334">
        <v>20171015</v>
      </c>
      <c r="O2334" t="s">
        <v>19</v>
      </c>
      <c r="P2334" t="str">
        <f>IF(VLOOKUP(A2334,'national-winners'!$A$2:$B$13,2,0)=H2334,"W","L")</f>
        <v>L</v>
      </c>
      <c r="Q2334">
        <f>MATCH(C2334,'state-winning-votes'!A:A,0)</f>
        <v>43</v>
      </c>
      <c r="R2334">
        <f>MATCH(A2334,'state-winning-votes'!$A$2:$L$2,0)</f>
        <v>8</v>
      </c>
      <c r="S2334" cm="1">
        <f t="array" ref="S2334">INDEX('state-winning-votes'!$A$1:$L$53,$Q2334,$R2334)</f>
        <v>786892</v>
      </c>
      <c r="T2334">
        <f>INDEX('state-winning-votes'!$A$1:$L$53,MATCH($C2334,'state-winning-votes'!$A:$A,0),MATCH($A2334,'state-winning-votes'!$A$2:$L$2,0))</f>
        <v>786892</v>
      </c>
      <c r="U2334" t="str">
        <f t="shared" si="109"/>
        <v>Bush, George W.</v>
      </c>
      <c r="V2334" t="str">
        <f>_xlfn.XLOOKUP(INDEX('state-winning-votes'!$A$1:$L$53,MATCH($C2334,'state-winning-votes'!$A:$A,0),MATCH($A2334,'state-winning-votes'!$A$2:$L$2,0)),$L:$L,$H:$H)</f>
        <v>Bush, George W.</v>
      </c>
      <c r="W2334" t="str">
        <f>VLOOKUP(A2334,'national-winners'!$A$2:$B$13,2,0)</f>
        <v>Bush, George W.</v>
      </c>
      <c r="X2334" t="str">
        <f t="shared" si="110"/>
        <v xml:space="preserve"> George W. Bush (W)</v>
      </c>
    </row>
    <row r="2335" spans="1:24" x14ac:dyDescent="0.25">
      <c r="A2335">
        <v>2000</v>
      </c>
      <c r="B2335" t="s">
        <v>137</v>
      </c>
      <c r="C2335" t="s">
        <v>138</v>
      </c>
      <c r="D2335">
        <v>45</v>
      </c>
      <c r="E2335">
        <v>57</v>
      </c>
      <c r="F2335">
        <v>48</v>
      </c>
      <c r="G2335" t="s">
        <v>16</v>
      </c>
      <c r="H2335" t="s">
        <v>273</v>
      </c>
      <c r="I2335" t="str">
        <f t="shared" si="108"/>
        <v>Nader, Ralph(L)</v>
      </c>
      <c r="J2335" t="s">
        <v>227</v>
      </c>
      <c r="K2335" t="b">
        <v>0</v>
      </c>
      <c r="L2335">
        <v>20279</v>
      </c>
      <c r="M2335">
        <v>1383902</v>
      </c>
      <c r="N2335">
        <v>20171015</v>
      </c>
      <c r="O2335" t="s">
        <v>19</v>
      </c>
      <c r="P2335" t="str">
        <f>IF(VLOOKUP(A2335,'national-winners'!$A$2:$B$13,2,0)=H2335,"W","L")</f>
        <v>L</v>
      </c>
      <c r="Q2335">
        <f>MATCH(C2335,'state-winning-votes'!A:A,0)</f>
        <v>43</v>
      </c>
      <c r="R2335">
        <f>MATCH(A2335,'state-winning-votes'!$A$2:$L$2,0)</f>
        <v>8</v>
      </c>
      <c r="S2335" cm="1">
        <f t="array" ref="S2335">INDEX('state-winning-votes'!$A$1:$L$53,$Q2335,$R2335)</f>
        <v>786892</v>
      </c>
      <c r="T2335">
        <f>INDEX('state-winning-votes'!$A$1:$L$53,MATCH($C2335,'state-winning-votes'!$A:$A,0),MATCH($A2335,'state-winning-votes'!$A$2:$L$2,0))</f>
        <v>786892</v>
      </c>
      <c r="U2335" t="str">
        <f t="shared" si="109"/>
        <v>Bush, George W.</v>
      </c>
      <c r="V2335" t="str">
        <f>_xlfn.XLOOKUP(INDEX('state-winning-votes'!$A$1:$L$53,MATCH($C2335,'state-winning-votes'!$A:$A,0),MATCH($A2335,'state-winning-votes'!$A$2:$L$2,0)),$L:$L,$H:$H)</f>
        <v>Bush, George W.</v>
      </c>
      <c r="W2335" t="str">
        <f>VLOOKUP(A2335,'national-winners'!$A$2:$B$13,2,0)</f>
        <v>Bush, George W.</v>
      </c>
      <c r="X2335" t="str">
        <f t="shared" si="110"/>
        <v xml:space="preserve"> George W. Bush (W)</v>
      </c>
    </row>
    <row r="2336" spans="1:24" x14ac:dyDescent="0.25">
      <c r="A2336">
        <v>2000</v>
      </c>
      <c r="B2336" t="s">
        <v>137</v>
      </c>
      <c r="C2336" t="s">
        <v>138</v>
      </c>
      <c r="D2336">
        <v>45</v>
      </c>
      <c r="E2336">
        <v>57</v>
      </c>
      <c r="F2336">
        <v>48</v>
      </c>
      <c r="G2336" t="s">
        <v>16</v>
      </c>
      <c r="H2336" t="s">
        <v>271</v>
      </c>
      <c r="I2336" t="str">
        <f t="shared" si="108"/>
        <v>Browne, Harry(L)</v>
      </c>
      <c r="J2336" t="s">
        <v>29</v>
      </c>
      <c r="K2336" t="b">
        <v>0</v>
      </c>
      <c r="L2336">
        <v>4760</v>
      </c>
      <c r="M2336">
        <v>1383902</v>
      </c>
      <c r="N2336">
        <v>20171015</v>
      </c>
      <c r="O2336" t="s">
        <v>19</v>
      </c>
      <c r="P2336" t="str">
        <f>IF(VLOOKUP(A2336,'national-winners'!$A$2:$B$13,2,0)=H2336,"W","L")</f>
        <v>L</v>
      </c>
      <c r="Q2336">
        <f>MATCH(C2336,'state-winning-votes'!A:A,0)</f>
        <v>43</v>
      </c>
      <c r="R2336">
        <f>MATCH(A2336,'state-winning-votes'!$A$2:$L$2,0)</f>
        <v>8</v>
      </c>
      <c r="S2336" cm="1">
        <f t="array" ref="S2336">INDEX('state-winning-votes'!$A$1:$L$53,$Q2336,$R2336)</f>
        <v>786892</v>
      </c>
      <c r="T2336">
        <f>INDEX('state-winning-votes'!$A$1:$L$53,MATCH($C2336,'state-winning-votes'!$A:$A,0),MATCH($A2336,'state-winning-votes'!$A$2:$L$2,0))</f>
        <v>786892</v>
      </c>
      <c r="U2336" t="str">
        <f t="shared" si="109"/>
        <v>Bush, George W.</v>
      </c>
      <c r="V2336" t="str">
        <f>_xlfn.XLOOKUP(INDEX('state-winning-votes'!$A$1:$L$53,MATCH($C2336,'state-winning-votes'!$A:$A,0),MATCH($A2336,'state-winning-votes'!$A$2:$L$2,0)),$L:$L,$H:$H)</f>
        <v>Bush, George W.</v>
      </c>
      <c r="W2336" t="str">
        <f>VLOOKUP(A2336,'national-winners'!$A$2:$B$13,2,0)</f>
        <v>Bush, George W.</v>
      </c>
      <c r="X2336" t="str">
        <f t="shared" si="110"/>
        <v xml:space="preserve"> George W. Bush (W)</v>
      </c>
    </row>
    <row r="2337" spans="1:24" x14ac:dyDescent="0.25">
      <c r="A2337">
        <v>2000</v>
      </c>
      <c r="B2337" t="s">
        <v>137</v>
      </c>
      <c r="C2337" t="s">
        <v>138</v>
      </c>
      <c r="D2337">
        <v>45</v>
      </c>
      <c r="E2337">
        <v>57</v>
      </c>
      <c r="F2337">
        <v>48</v>
      </c>
      <c r="G2337" t="s">
        <v>16</v>
      </c>
      <c r="H2337" t="s">
        <v>299</v>
      </c>
      <c r="I2337" t="str">
        <f t="shared" si="108"/>
        <v>Buchanan, Patrick ""Pat""(L)</v>
      </c>
      <c r="J2337" t="s">
        <v>272</v>
      </c>
      <c r="K2337" t="b">
        <v>0</v>
      </c>
      <c r="L2337">
        <v>3309</v>
      </c>
      <c r="M2337">
        <v>1383902</v>
      </c>
      <c r="N2337">
        <v>20171015</v>
      </c>
      <c r="O2337" t="s">
        <v>19</v>
      </c>
      <c r="P2337" t="str">
        <f>IF(VLOOKUP(A2337,'national-winners'!$A$2:$B$13,2,0)=H2337,"W","L")</f>
        <v>L</v>
      </c>
      <c r="Q2337">
        <f>MATCH(C2337,'state-winning-votes'!A:A,0)</f>
        <v>43</v>
      </c>
      <c r="R2337">
        <f>MATCH(A2337,'state-winning-votes'!$A$2:$L$2,0)</f>
        <v>8</v>
      </c>
      <c r="S2337" cm="1">
        <f t="array" ref="S2337">INDEX('state-winning-votes'!$A$1:$L$53,$Q2337,$R2337)</f>
        <v>786892</v>
      </c>
      <c r="T2337">
        <f>INDEX('state-winning-votes'!$A$1:$L$53,MATCH($C2337,'state-winning-votes'!$A:$A,0),MATCH($A2337,'state-winning-votes'!$A$2:$L$2,0))</f>
        <v>786892</v>
      </c>
      <c r="U2337" t="str">
        <f t="shared" si="109"/>
        <v>Bush, George W.</v>
      </c>
      <c r="V2337" t="str">
        <f>_xlfn.XLOOKUP(INDEX('state-winning-votes'!$A$1:$L$53,MATCH($C2337,'state-winning-votes'!$A:$A,0),MATCH($A2337,'state-winning-votes'!$A$2:$L$2,0)),$L:$L,$H:$H)</f>
        <v>Bush, George W.</v>
      </c>
      <c r="W2337" t="str">
        <f>VLOOKUP(A2337,'national-winners'!$A$2:$B$13,2,0)</f>
        <v>Bush, George W.</v>
      </c>
      <c r="X2337" t="str">
        <f t="shared" si="110"/>
        <v xml:space="preserve"> George W. Bush (W)</v>
      </c>
    </row>
    <row r="2338" spans="1:24" x14ac:dyDescent="0.25">
      <c r="A2338">
        <v>2000</v>
      </c>
      <c r="B2338" t="s">
        <v>137</v>
      </c>
      <c r="C2338" t="s">
        <v>138</v>
      </c>
      <c r="D2338">
        <v>45</v>
      </c>
      <c r="E2338">
        <v>57</v>
      </c>
      <c r="F2338">
        <v>48</v>
      </c>
      <c r="G2338" t="s">
        <v>16</v>
      </c>
      <c r="I2338" t="str">
        <f t="shared" si="108"/>
        <v>(L)</v>
      </c>
      <c r="J2338" t="s">
        <v>134</v>
      </c>
      <c r="K2338" t="b">
        <v>0</v>
      </c>
      <c r="L2338">
        <v>1682</v>
      </c>
      <c r="M2338">
        <v>1383902</v>
      </c>
      <c r="N2338">
        <v>20171015</v>
      </c>
      <c r="O2338" t="s">
        <v>19</v>
      </c>
      <c r="P2338" t="str">
        <f>IF(VLOOKUP(A2338,'national-winners'!$A$2:$B$13,2,0)=H2338,"W","L")</f>
        <v>L</v>
      </c>
      <c r="Q2338">
        <f>MATCH(C2338,'state-winning-votes'!A:A,0)</f>
        <v>43</v>
      </c>
      <c r="R2338">
        <f>MATCH(A2338,'state-winning-votes'!$A$2:$L$2,0)</f>
        <v>8</v>
      </c>
      <c r="S2338" cm="1">
        <f t="array" ref="S2338">INDEX('state-winning-votes'!$A$1:$L$53,$Q2338,$R2338)</f>
        <v>786892</v>
      </c>
      <c r="T2338">
        <f>INDEX('state-winning-votes'!$A$1:$L$53,MATCH($C2338,'state-winning-votes'!$A:$A,0),MATCH($A2338,'state-winning-votes'!$A$2:$L$2,0))</f>
        <v>786892</v>
      </c>
      <c r="U2338" t="str">
        <f t="shared" si="109"/>
        <v>Bush, George W.</v>
      </c>
      <c r="V2338" t="str">
        <f>_xlfn.XLOOKUP(INDEX('state-winning-votes'!$A$1:$L$53,MATCH($C2338,'state-winning-votes'!$A:$A,0),MATCH($A2338,'state-winning-votes'!$A$2:$L$2,0)),$L:$L,$H:$H)</f>
        <v>Bush, George W.</v>
      </c>
      <c r="W2338" t="str">
        <f>VLOOKUP(A2338,'national-winners'!$A$2:$B$13,2,0)</f>
        <v>Bush, George W.</v>
      </c>
      <c r="X2338" t="str">
        <f t="shared" si="110"/>
        <v xml:space="preserve"> George W. Bush (W)</v>
      </c>
    </row>
    <row r="2339" spans="1:24" x14ac:dyDescent="0.25">
      <c r="A2339">
        <v>2000</v>
      </c>
      <c r="B2339" t="s">
        <v>137</v>
      </c>
      <c r="C2339" t="s">
        <v>138</v>
      </c>
      <c r="D2339">
        <v>45</v>
      </c>
      <c r="E2339">
        <v>57</v>
      </c>
      <c r="F2339">
        <v>48</v>
      </c>
      <c r="G2339" t="s">
        <v>16</v>
      </c>
      <c r="H2339" t="s">
        <v>236</v>
      </c>
      <c r="I2339" t="str">
        <f t="shared" si="108"/>
        <v>Hagelin, John(L)</v>
      </c>
      <c r="J2339" t="s">
        <v>237</v>
      </c>
      <c r="K2339" t="b">
        <v>0</v>
      </c>
      <c r="L2339">
        <v>943</v>
      </c>
      <c r="M2339">
        <v>1383902</v>
      </c>
      <c r="N2339">
        <v>20171015</v>
      </c>
      <c r="O2339" t="s">
        <v>19</v>
      </c>
      <c r="P2339" t="str">
        <f>IF(VLOOKUP(A2339,'national-winners'!$A$2:$B$13,2,0)=H2339,"W","L")</f>
        <v>L</v>
      </c>
      <c r="Q2339">
        <f>MATCH(C2339,'state-winning-votes'!A:A,0)</f>
        <v>43</v>
      </c>
      <c r="R2339">
        <f>MATCH(A2339,'state-winning-votes'!$A$2:$L$2,0)</f>
        <v>8</v>
      </c>
      <c r="S2339" cm="1">
        <f t="array" ref="S2339">INDEX('state-winning-votes'!$A$1:$L$53,$Q2339,$R2339)</f>
        <v>786892</v>
      </c>
      <c r="T2339">
        <f>INDEX('state-winning-votes'!$A$1:$L$53,MATCH($C2339,'state-winning-votes'!$A:$A,0),MATCH($A2339,'state-winning-votes'!$A$2:$L$2,0))</f>
        <v>786892</v>
      </c>
      <c r="U2339" t="str">
        <f t="shared" si="109"/>
        <v>Bush, George W.</v>
      </c>
      <c r="V2339" t="str">
        <f>_xlfn.XLOOKUP(INDEX('state-winning-votes'!$A$1:$L$53,MATCH($C2339,'state-winning-votes'!$A:$A,0),MATCH($A2339,'state-winning-votes'!$A$2:$L$2,0)),$L:$L,$H:$H)</f>
        <v>Bush, George W.</v>
      </c>
      <c r="W2339" t="str">
        <f>VLOOKUP(A2339,'national-winners'!$A$2:$B$13,2,0)</f>
        <v>Bush, George W.</v>
      </c>
      <c r="X2339" t="str">
        <f t="shared" si="110"/>
        <v xml:space="preserve"> George W. Bush (W)</v>
      </c>
    </row>
    <row r="2340" spans="1:24" x14ac:dyDescent="0.25">
      <c r="A2340">
        <v>2000</v>
      </c>
      <c r="B2340" t="s">
        <v>139</v>
      </c>
      <c r="C2340" t="s">
        <v>140</v>
      </c>
      <c r="D2340">
        <v>46</v>
      </c>
      <c r="E2340">
        <v>45</v>
      </c>
      <c r="F2340">
        <v>37</v>
      </c>
      <c r="G2340" t="s">
        <v>16</v>
      </c>
      <c r="H2340" t="s">
        <v>297</v>
      </c>
      <c r="I2340" t="str">
        <f t="shared" si="108"/>
        <v>Bush, George W.(W)</v>
      </c>
      <c r="J2340" t="s">
        <v>21</v>
      </c>
      <c r="K2340" t="b">
        <v>0</v>
      </c>
      <c r="L2340">
        <v>190700</v>
      </c>
      <c r="M2340">
        <v>316269</v>
      </c>
      <c r="N2340">
        <v>20171015</v>
      </c>
      <c r="O2340" t="s">
        <v>19</v>
      </c>
      <c r="P2340" t="str">
        <f>IF(VLOOKUP(A2340,'national-winners'!$A$2:$B$13,2,0)=H2340,"W","L")</f>
        <v>W</v>
      </c>
      <c r="Q2340">
        <f>MATCH(C2340,'state-winning-votes'!A:A,0)</f>
        <v>44</v>
      </c>
      <c r="R2340">
        <f>MATCH(A2340,'state-winning-votes'!$A$2:$L$2,0)</f>
        <v>8</v>
      </c>
      <c r="S2340" cm="1">
        <f t="array" ref="S2340">INDEX('state-winning-votes'!$A$1:$L$53,$Q2340,$R2340)</f>
        <v>190700</v>
      </c>
      <c r="T2340">
        <f>INDEX('state-winning-votes'!$A$1:$L$53,MATCH($C2340,'state-winning-votes'!$A:$A,0),MATCH($A2340,'state-winning-votes'!$A$2:$L$2,0))</f>
        <v>190700</v>
      </c>
      <c r="U2340" t="str">
        <f t="shared" si="109"/>
        <v>Bush, George W.</v>
      </c>
      <c r="V2340" t="str">
        <f>_xlfn.XLOOKUP(INDEX('state-winning-votes'!$A$1:$L$53,MATCH($C2340,'state-winning-votes'!$A:$A,0),MATCH($A2340,'state-winning-votes'!$A$2:$L$2,0)),$L:$L,$H:$H)</f>
        <v>Bush, George W.</v>
      </c>
      <c r="W2340" t="str">
        <f>VLOOKUP(A2340,'national-winners'!$A$2:$B$13,2,0)</f>
        <v>Bush, George W.</v>
      </c>
      <c r="X2340" t="str">
        <f t="shared" si="110"/>
        <v xml:space="preserve"> George W. Bush (W)</v>
      </c>
    </row>
    <row r="2341" spans="1:24" x14ac:dyDescent="0.25">
      <c r="A2341">
        <v>2000</v>
      </c>
      <c r="B2341" t="s">
        <v>139</v>
      </c>
      <c r="C2341" t="s">
        <v>140</v>
      </c>
      <c r="D2341">
        <v>46</v>
      </c>
      <c r="E2341">
        <v>45</v>
      </c>
      <c r="F2341">
        <v>37</v>
      </c>
      <c r="G2341" t="s">
        <v>16</v>
      </c>
      <c r="H2341" t="s">
        <v>298</v>
      </c>
      <c r="I2341" t="str">
        <f t="shared" si="108"/>
        <v>Gore, Al(L)</v>
      </c>
      <c r="J2341" t="s">
        <v>18</v>
      </c>
      <c r="K2341" t="b">
        <v>0</v>
      </c>
      <c r="L2341">
        <v>118804</v>
      </c>
      <c r="M2341">
        <v>316269</v>
      </c>
      <c r="N2341">
        <v>20171015</v>
      </c>
      <c r="O2341" t="s">
        <v>19</v>
      </c>
      <c r="P2341" t="str">
        <f>IF(VLOOKUP(A2341,'national-winners'!$A$2:$B$13,2,0)=H2341,"W","L")</f>
        <v>L</v>
      </c>
      <c r="Q2341">
        <f>MATCH(C2341,'state-winning-votes'!A:A,0)</f>
        <v>44</v>
      </c>
      <c r="R2341">
        <f>MATCH(A2341,'state-winning-votes'!$A$2:$L$2,0)</f>
        <v>8</v>
      </c>
      <c r="S2341" cm="1">
        <f t="array" ref="S2341">INDEX('state-winning-votes'!$A$1:$L$53,$Q2341,$R2341)</f>
        <v>190700</v>
      </c>
      <c r="T2341">
        <f>INDEX('state-winning-votes'!$A$1:$L$53,MATCH($C2341,'state-winning-votes'!$A:$A,0),MATCH($A2341,'state-winning-votes'!$A$2:$L$2,0))</f>
        <v>190700</v>
      </c>
      <c r="U2341" t="str">
        <f t="shared" si="109"/>
        <v>Bush, George W.</v>
      </c>
      <c r="V2341" t="str">
        <f>_xlfn.XLOOKUP(INDEX('state-winning-votes'!$A$1:$L$53,MATCH($C2341,'state-winning-votes'!$A:$A,0),MATCH($A2341,'state-winning-votes'!$A$2:$L$2,0)),$L:$L,$H:$H)</f>
        <v>Bush, George W.</v>
      </c>
      <c r="W2341" t="str">
        <f>VLOOKUP(A2341,'national-winners'!$A$2:$B$13,2,0)</f>
        <v>Bush, George W.</v>
      </c>
      <c r="X2341" t="str">
        <f t="shared" si="110"/>
        <v xml:space="preserve"> George W. Bush (W)</v>
      </c>
    </row>
    <row r="2342" spans="1:24" x14ac:dyDescent="0.25">
      <c r="A2342">
        <v>2000</v>
      </c>
      <c r="B2342" t="s">
        <v>139</v>
      </c>
      <c r="C2342" t="s">
        <v>140</v>
      </c>
      <c r="D2342">
        <v>46</v>
      </c>
      <c r="E2342">
        <v>45</v>
      </c>
      <c r="F2342">
        <v>37</v>
      </c>
      <c r="G2342" t="s">
        <v>16</v>
      </c>
      <c r="H2342" t="s">
        <v>299</v>
      </c>
      <c r="I2342" t="str">
        <f t="shared" si="108"/>
        <v>Buchanan, Patrick ""Pat""(L)</v>
      </c>
      <c r="J2342" t="s">
        <v>272</v>
      </c>
      <c r="K2342" t="b">
        <v>0</v>
      </c>
      <c r="L2342">
        <v>3322</v>
      </c>
      <c r="M2342">
        <v>316269</v>
      </c>
      <c r="N2342">
        <v>20171015</v>
      </c>
      <c r="O2342" t="s">
        <v>19</v>
      </c>
      <c r="P2342" t="str">
        <f>IF(VLOOKUP(A2342,'national-winners'!$A$2:$B$13,2,0)=H2342,"W","L")</f>
        <v>L</v>
      </c>
      <c r="Q2342">
        <f>MATCH(C2342,'state-winning-votes'!A:A,0)</f>
        <v>44</v>
      </c>
      <c r="R2342">
        <f>MATCH(A2342,'state-winning-votes'!$A$2:$L$2,0)</f>
        <v>8</v>
      </c>
      <c r="S2342" cm="1">
        <f t="array" ref="S2342">INDEX('state-winning-votes'!$A$1:$L$53,$Q2342,$R2342)</f>
        <v>190700</v>
      </c>
      <c r="T2342">
        <f>INDEX('state-winning-votes'!$A$1:$L$53,MATCH($C2342,'state-winning-votes'!$A:$A,0),MATCH($A2342,'state-winning-votes'!$A$2:$L$2,0))</f>
        <v>190700</v>
      </c>
      <c r="U2342" t="str">
        <f t="shared" si="109"/>
        <v>Bush, George W.</v>
      </c>
      <c r="V2342" t="str">
        <f>_xlfn.XLOOKUP(INDEX('state-winning-votes'!$A$1:$L$53,MATCH($C2342,'state-winning-votes'!$A:$A,0),MATCH($A2342,'state-winning-votes'!$A$2:$L$2,0)),$L:$L,$H:$H)</f>
        <v>Bush, George W.</v>
      </c>
      <c r="W2342" t="str">
        <f>VLOOKUP(A2342,'national-winners'!$A$2:$B$13,2,0)</f>
        <v>Bush, George W.</v>
      </c>
      <c r="X2342" t="str">
        <f t="shared" si="110"/>
        <v xml:space="preserve"> George W. Bush (W)</v>
      </c>
    </row>
    <row r="2343" spans="1:24" x14ac:dyDescent="0.25">
      <c r="A2343">
        <v>2000</v>
      </c>
      <c r="B2343" t="s">
        <v>139</v>
      </c>
      <c r="C2343" t="s">
        <v>140</v>
      </c>
      <c r="D2343">
        <v>46</v>
      </c>
      <c r="E2343">
        <v>45</v>
      </c>
      <c r="F2343">
        <v>37</v>
      </c>
      <c r="G2343" t="s">
        <v>16</v>
      </c>
      <c r="H2343" t="s">
        <v>238</v>
      </c>
      <c r="I2343" t="str">
        <f t="shared" si="108"/>
        <v>Phillips, Howard(L)</v>
      </c>
      <c r="J2343" t="s">
        <v>35</v>
      </c>
      <c r="K2343" t="b">
        <v>0</v>
      </c>
      <c r="L2343">
        <v>1781</v>
      </c>
      <c r="M2343">
        <v>316269</v>
      </c>
      <c r="N2343">
        <v>20171015</v>
      </c>
      <c r="O2343" t="s">
        <v>19</v>
      </c>
      <c r="P2343" t="str">
        <f>IF(VLOOKUP(A2343,'national-winners'!$A$2:$B$13,2,0)=H2343,"W","L")</f>
        <v>L</v>
      </c>
      <c r="Q2343">
        <f>MATCH(C2343,'state-winning-votes'!A:A,0)</f>
        <v>44</v>
      </c>
      <c r="R2343">
        <f>MATCH(A2343,'state-winning-votes'!$A$2:$L$2,0)</f>
        <v>8</v>
      </c>
      <c r="S2343" cm="1">
        <f t="array" ref="S2343">INDEX('state-winning-votes'!$A$1:$L$53,$Q2343,$R2343)</f>
        <v>190700</v>
      </c>
      <c r="T2343">
        <f>INDEX('state-winning-votes'!$A$1:$L$53,MATCH($C2343,'state-winning-votes'!$A:$A,0),MATCH($A2343,'state-winning-votes'!$A$2:$L$2,0))</f>
        <v>190700</v>
      </c>
      <c r="U2343" t="str">
        <f t="shared" si="109"/>
        <v>Bush, George W.</v>
      </c>
      <c r="V2343" t="str">
        <f>_xlfn.XLOOKUP(INDEX('state-winning-votes'!$A$1:$L$53,MATCH($C2343,'state-winning-votes'!$A:$A,0),MATCH($A2343,'state-winning-votes'!$A$2:$L$2,0)),$L:$L,$H:$H)</f>
        <v>Bush, George W.</v>
      </c>
      <c r="W2343" t="str">
        <f>VLOOKUP(A2343,'national-winners'!$A$2:$B$13,2,0)</f>
        <v>Bush, George W.</v>
      </c>
      <c r="X2343" t="str">
        <f t="shared" si="110"/>
        <v xml:space="preserve"> George W. Bush (W)</v>
      </c>
    </row>
    <row r="2344" spans="1:24" x14ac:dyDescent="0.25">
      <c r="A2344">
        <v>2000</v>
      </c>
      <c r="B2344" t="s">
        <v>139</v>
      </c>
      <c r="C2344" t="s">
        <v>140</v>
      </c>
      <c r="D2344">
        <v>46</v>
      </c>
      <c r="E2344">
        <v>45</v>
      </c>
      <c r="F2344">
        <v>37</v>
      </c>
      <c r="G2344" t="s">
        <v>16</v>
      </c>
      <c r="H2344" t="s">
        <v>271</v>
      </c>
      <c r="I2344" t="str">
        <f t="shared" si="108"/>
        <v>Browne, Harry(L)</v>
      </c>
      <c r="J2344" t="s">
        <v>29</v>
      </c>
      <c r="K2344" t="b">
        <v>0</v>
      </c>
      <c r="L2344">
        <v>1662</v>
      </c>
      <c r="M2344">
        <v>316269</v>
      </c>
      <c r="N2344">
        <v>20171015</v>
      </c>
      <c r="O2344" t="s">
        <v>19</v>
      </c>
      <c r="P2344" t="str">
        <f>IF(VLOOKUP(A2344,'national-winners'!$A$2:$B$13,2,0)=H2344,"W","L")</f>
        <v>L</v>
      </c>
      <c r="Q2344">
        <f>MATCH(C2344,'state-winning-votes'!A:A,0)</f>
        <v>44</v>
      </c>
      <c r="R2344">
        <f>MATCH(A2344,'state-winning-votes'!$A$2:$L$2,0)</f>
        <v>8</v>
      </c>
      <c r="S2344" cm="1">
        <f t="array" ref="S2344">INDEX('state-winning-votes'!$A$1:$L$53,$Q2344,$R2344)</f>
        <v>190700</v>
      </c>
      <c r="T2344">
        <f>INDEX('state-winning-votes'!$A$1:$L$53,MATCH($C2344,'state-winning-votes'!$A:$A,0),MATCH($A2344,'state-winning-votes'!$A$2:$L$2,0))</f>
        <v>190700</v>
      </c>
      <c r="U2344" t="str">
        <f t="shared" si="109"/>
        <v>Bush, George W.</v>
      </c>
      <c r="V2344" t="str">
        <f>_xlfn.XLOOKUP(INDEX('state-winning-votes'!$A$1:$L$53,MATCH($C2344,'state-winning-votes'!$A:$A,0),MATCH($A2344,'state-winning-votes'!$A$2:$L$2,0)),$L:$L,$H:$H)</f>
        <v>Bush, George W.</v>
      </c>
      <c r="W2344" t="str">
        <f>VLOOKUP(A2344,'national-winners'!$A$2:$B$13,2,0)</f>
        <v>Bush, George W.</v>
      </c>
      <c r="X2344" t="str">
        <f t="shared" si="110"/>
        <v xml:space="preserve"> George W. Bush (W)</v>
      </c>
    </row>
    <row r="2345" spans="1:24" x14ac:dyDescent="0.25">
      <c r="A2345">
        <v>2000</v>
      </c>
      <c r="B2345" t="s">
        <v>141</v>
      </c>
      <c r="C2345" t="s">
        <v>142</v>
      </c>
      <c r="D2345">
        <v>47</v>
      </c>
      <c r="E2345">
        <v>62</v>
      </c>
      <c r="F2345">
        <v>54</v>
      </c>
      <c r="G2345" t="s">
        <v>16</v>
      </c>
      <c r="H2345" t="s">
        <v>297</v>
      </c>
      <c r="I2345" t="str">
        <f t="shared" si="108"/>
        <v>Bush, George W.(W)</v>
      </c>
      <c r="J2345" t="s">
        <v>21</v>
      </c>
      <c r="K2345" t="b">
        <v>0</v>
      </c>
      <c r="L2345">
        <v>1061949</v>
      </c>
      <c r="M2345">
        <v>2076181</v>
      </c>
      <c r="N2345">
        <v>20171015</v>
      </c>
      <c r="O2345" t="s">
        <v>19</v>
      </c>
      <c r="P2345" t="str">
        <f>IF(VLOOKUP(A2345,'national-winners'!$A$2:$B$13,2,0)=H2345,"W","L")</f>
        <v>W</v>
      </c>
      <c r="Q2345">
        <f>MATCH(C2345,'state-winning-votes'!A:A,0)</f>
        <v>45</v>
      </c>
      <c r="R2345">
        <f>MATCH(A2345,'state-winning-votes'!$A$2:$L$2,0)</f>
        <v>8</v>
      </c>
      <c r="S2345" cm="1">
        <f t="array" ref="S2345">INDEX('state-winning-votes'!$A$1:$L$53,$Q2345,$R2345)</f>
        <v>1061949</v>
      </c>
      <c r="T2345">
        <f>INDEX('state-winning-votes'!$A$1:$L$53,MATCH($C2345,'state-winning-votes'!$A:$A,0),MATCH($A2345,'state-winning-votes'!$A$2:$L$2,0))</f>
        <v>1061949</v>
      </c>
      <c r="U2345" t="str">
        <f t="shared" si="109"/>
        <v>Bush, George W.</v>
      </c>
      <c r="V2345" t="str">
        <f>_xlfn.XLOOKUP(INDEX('state-winning-votes'!$A$1:$L$53,MATCH($C2345,'state-winning-votes'!$A:$A,0),MATCH($A2345,'state-winning-votes'!$A$2:$L$2,0)),$L:$L,$H:$H)</f>
        <v>Bush, George W.</v>
      </c>
      <c r="W2345" t="str">
        <f>VLOOKUP(A2345,'national-winners'!$A$2:$B$13,2,0)</f>
        <v>Bush, George W.</v>
      </c>
      <c r="X2345" t="str">
        <f t="shared" si="110"/>
        <v xml:space="preserve"> George W. Bush (W)</v>
      </c>
    </row>
    <row r="2346" spans="1:24" x14ac:dyDescent="0.25">
      <c r="A2346">
        <v>2000</v>
      </c>
      <c r="B2346" t="s">
        <v>141</v>
      </c>
      <c r="C2346" t="s">
        <v>142</v>
      </c>
      <c r="D2346">
        <v>47</v>
      </c>
      <c r="E2346">
        <v>62</v>
      </c>
      <c r="F2346">
        <v>54</v>
      </c>
      <c r="G2346" t="s">
        <v>16</v>
      </c>
      <c r="H2346" t="s">
        <v>298</v>
      </c>
      <c r="I2346" t="str">
        <f t="shared" si="108"/>
        <v>Gore, Al(L)</v>
      </c>
      <c r="J2346" t="s">
        <v>18</v>
      </c>
      <c r="K2346" t="b">
        <v>0</v>
      </c>
      <c r="L2346">
        <v>981720</v>
      </c>
      <c r="M2346">
        <v>2076181</v>
      </c>
      <c r="N2346">
        <v>20171015</v>
      </c>
      <c r="O2346" t="s">
        <v>19</v>
      </c>
      <c r="P2346" t="str">
        <f>IF(VLOOKUP(A2346,'national-winners'!$A$2:$B$13,2,0)=H2346,"W","L")</f>
        <v>L</v>
      </c>
      <c r="Q2346">
        <f>MATCH(C2346,'state-winning-votes'!A:A,0)</f>
        <v>45</v>
      </c>
      <c r="R2346">
        <f>MATCH(A2346,'state-winning-votes'!$A$2:$L$2,0)</f>
        <v>8</v>
      </c>
      <c r="S2346" cm="1">
        <f t="array" ref="S2346">INDEX('state-winning-votes'!$A$1:$L$53,$Q2346,$R2346)</f>
        <v>1061949</v>
      </c>
      <c r="T2346">
        <f>INDEX('state-winning-votes'!$A$1:$L$53,MATCH($C2346,'state-winning-votes'!$A:$A,0),MATCH($A2346,'state-winning-votes'!$A$2:$L$2,0))</f>
        <v>1061949</v>
      </c>
      <c r="U2346" t="str">
        <f t="shared" si="109"/>
        <v>Bush, George W.</v>
      </c>
      <c r="V2346" t="str">
        <f>_xlfn.XLOOKUP(INDEX('state-winning-votes'!$A$1:$L$53,MATCH($C2346,'state-winning-votes'!$A:$A,0),MATCH($A2346,'state-winning-votes'!$A$2:$L$2,0)),$L:$L,$H:$H)</f>
        <v>Bush, George W.</v>
      </c>
      <c r="W2346" t="str">
        <f>VLOOKUP(A2346,'national-winners'!$A$2:$B$13,2,0)</f>
        <v>Bush, George W.</v>
      </c>
      <c r="X2346" t="str">
        <f t="shared" si="110"/>
        <v xml:space="preserve"> George W. Bush (W)</v>
      </c>
    </row>
    <row r="2347" spans="1:24" x14ac:dyDescent="0.25">
      <c r="A2347">
        <v>2000</v>
      </c>
      <c r="B2347" t="s">
        <v>141</v>
      </c>
      <c r="C2347" t="s">
        <v>142</v>
      </c>
      <c r="D2347">
        <v>47</v>
      </c>
      <c r="E2347">
        <v>62</v>
      </c>
      <c r="F2347">
        <v>54</v>
      </c>
      <c r="G2347" t="s">
        <v>16</v>
      </c>
      <c r="I2347" t="str">
        <f t="shared" si="108"/>
        <v>(L)</v>
      </c>
      <c r="J2347" t="s">
        <v>35</v>
      </c>
      <c r="K2347" t="b">
        <v>0</v>
      </c>
      <c r="L2347">
        <v>32084</v>
      </c>
      <c r="M2347">
        <v>2076181</v>
      </c>
      <c r="N2347">
        <v>20171015</v>
      </c>
      <c r="O2347" t="s">
        <v>19</v>
      </c>
      <c r="P2347" t="str">
        <f>IF(VLOOKUP(A2347,'national-winners'!$A$2:$B$13,2,0)=H2347,"W","L")</f>
        <v>L</v>
      </c>
      <c r="Q2347">
        <f>MATCH(C2347,'state-winning-votes'!A:A,0)</f>
        <v>45</v>
      </c>
      <c r="R2347">
        <f>MATCH(A2347,'state-winning-votes'!$A$2:$L$2,0)</f>
        <v>8</v>
      </c>
      <c r="S2347" cm="1">
        <f t="array" ref="S2347">INDEX('state-winning-votes'!$A$1:$L$53,$Q2347,$R2347)</f>
        <v>1061949</v>
      </c>
      <c r="T2347">
        <f>INDEX('state-winning-votes'!$A$1:$L$53,MATCH($C2347,'state-winning-votes'!$A:$A,0),MATCH($A2347,'state-winning-votes'!$A$2:$L$2,0))</f>
        <v>1061949</v>
      </c>
      <c r="U2347" t="str">
        <f t="shared" si="109"/>
        <v>Bush, George W.</v>
      </c>
      <c r="V2347" t="str">
        <f>_xlfn.XLOOKUP(INDEX('state-winning-votes'!$A$1:$L$53,MATCH($C2347,'state-winning-votes'!$A:$A,0),MATCH($A2347,'state-winning-votes'!$A$2:$L$2,0)),$L:$L,$H:$H)</f>
        <v>Bush, George W.</v>
      </c>
      <c r="W2347" t="str">
        <f>VLOOKUP(A2347,'national-winners'!$A$2:$B$13,2,0)</f>
        <v>Bush, George W.</v>
      </c>
      <c r="X2347" t="str">
        <f t="shared" si="110"/>
        <v xml:space="preserve"> George W. Bush (W)</v>
      </c>
    </row>
    <row r="2348" spans="1:24" x14ac:dyDescent="0.25">
      <c r="A2348">
        <v>2000</v>
      </c>
      <c r="B2348" t="s">
        <v>141</v>
      </c>
      <c r="C2348" t="s">
        <v>142</v>
      </c>
      <c r="D2348">
        <v>47</v>
      </c>
      <c r="E2348">
        <v>62</v>
      </c>
      <c r="F2348">
        <v>54</v>
      </c>
      <c r="G2348" t="s">
        <v>16</v>
      </c>
      <c r="I2348" t="str">
        <f t="shared" si="108"/>
        <v>(L)</v>
      </c>
      <c r="K2348" t="b">
        <v>1</v>
      </c>
      <c r="L2348">
        <v>428</v>
      </c>
      <c r="M2348">
        <v>2076181</v>
      </c>
      <c r="N2348">
        <v>20171015</v>
      </c>
      <c r="O2348" t="s">
        <v>19</v>
      </c>
      <c r="P2348" t="str">
        <f>IF(VLOOKUP(A2348,'national-winners'!$A$2:$B$13,2,0)=H2348,"W","L")</f>
        <v>L</v>
      </c>
      <c r="Q2348">
        <f>MATCH(C2348,'state-winning-votes'!A:A,0)</f>
        <v>45</v>
      </c>
      <c r="R2348">
        <f>MATCH(A2348,'state-winning-votes'!$A$2:$L$2,0)</f>
        <v>8</v>
      </c>
      <c r="S2348" cm="1">
        <f t="array" ref="S2348">INDEX('state-winning-votes'!$A$1:$L$53,$Q2348,$R2348)</f>
        <v>1061949</v>
      </c>
      <c r="T2348">
        <f>INDEX('state-winning-votes'!$A$1:$L$53,MATCH($C2348,'state-winning-votes'!$A:$A,0),MATCH($A2348,'state-winning-votes'!$A$2:$L$2,0))</f>
        <v>1061949</v>
      </c>
      <c r="U2348" t="str">
        <f t="shared" si="109"/>
        <v>Bush, George W.</v>
      </c>
      <c r="V2348" t="str">
        <f>_xlfn.XLOOKUP(INDEX('state-winning-votes'!$A$1:$L$53,MATCH($C2348,'state-winning-votes'!$A:$A,0),MATCH($A2348,'state-winning-votes'!$A$2:$L$2,0)),$L:$L,$H:$H)</f>
        <v>Bush, George W.</v>
      </c>
      <c r="W2348" t="str">
        <f>VLOOKUP(A2348,'national-winners'!$A$2:$B$13,2,0)</f>
        <v>Bush, George W.</v>
      </c>
      <c r="X2348" t="str">
        <f t="shared" si="110"/>
        <v xml:space="preserve"> George W. Bush (W)</v>
      </c>
    </row>
    <row r="2349" spans="1:24" x14ac:dyDescent="0.25">
      <c r="A2349">
        <v>2000</v>
      </c>
      <c r="B2349" t="s">
        <v>143</v>
      </c>
      <c r="C2349" t="s">
        <v>144</v>
      </c>
      <c r="D2349">
        <v>48</v>
      </c>
      <c r="E2349">
        <v>74</v>
      </c>
      <c r="F2349">
        <v>49</v>
      </c>
      <c r="G2349" t="s">
        <v>16</v>
      </c>
      <c r="H2349" t="s">
        <v>297</v>
      </c>
      <c r="I2349" t="str">
        <f t="shared" si="108"/>
        <v>Bush, George W.(W)</v>
      </c>
      <c r="J2349" t="s">
        <v>21</v>
      </c>
      <c r="K2349" t="b">
        <v>0</v>
      </c>
      <c r="L2349">
        <v>3799639</v>
      </c>
      <c r="M2349">
        <v>6407637</v>
      </c>
      <c r="N2349">
        <v>20171015</v>
      </c>
      <c r="O2349" t="s">
        <v>19</v>
      </c>
      <c r="P2349" t="str">
        <f>IF(VLOOKUP(A2349,'national-winners'!$A$2:$B$13,2,0)=H2349,"W","L")</f>
        <v>W</v>
      </c>
      <c r="Q2349">
        <f>MATCH(C2349,'state-winning-votes'!A:A,0)</f>
        <v>46</v>
      </c>
      <c r="R2349">
        <f>MATCH(A2349,'state-winning-votes'!$A$2:$L$2,0)</f>
        <v>8</v>
      </c>
      <c r="S2349" cm="1">
        <f t="array" ref="S2349">INDEX('state-winning-votes'!$A$1:$L$53,$Q2349,$R2349)</f>
        <v>3799639</v>
      </c>
      <c r="T2349">
        <f>INDEX('state-winning-votes'!$A$1:$L$53,MATCH($C2349,'state-winning-votes'!$A:$A,0),MATCH($A2349,'state-winning-votes'!$A$2:$L$2,0))</f>
        <v>3799639</v>
      </c>
      <c r="U2349" t="str">
        <f t="shared" si="109"/>
        <v>Bush, George W.</v>
      </c>
      <c r="V2349" t="str">
        <f>_xlfn.XLOOKUP(INDEX('state-winning-votes'!$A$1:$L$53,MATCH($C2349,'state-winning-votes'!$A:$A,0),MATCH($A2349,'state-winning-votes'!$A$2:$L$2,0)),$L:$L,$H:$H)</f>
        <v>Bush, George W.</v>
      </c>
      <c r="W2349" t="str">
        <f>VLOOKUP(A2349,'national-winners'!$A$2:$B$13,2,0)</f>
        <v>Bush, George W.</v>
      </c>
      <c r="X2349" t="str">
        <f t="shared" si="110"/>
        <v xml:space="preserve"> George W. Bush (W)</v>
      </c>
    </row>
    <row r="2350" spans="1:24" x14ac:dyDescent="0.25">
      <c r="A2350">
        <v>2000</v>
      </c>
      <c r="B2350" t="s">
        <v>143</v>
      </c>
      <c r="C2350" t="s">
        <v>144</v>
      </c>
      <c r="D2350">
        <v>48</v>
      </c>
      <c r="E2350">
        <v>74</v>
      </c>
      <c r="F2350">
        <v>49</v>
      </c>
      <c r="G2350" t="s">
        <v>16</v>
      </c>
      <c r="H2350" t="s">
        <v>298</v>
      </c>
      <c r="I2350" t="str">
        <f t="shared" si="108"/>
        <v>Gore, Al(L)</v>
      </c>
      <c r="J2350" t="s">
        <v>18</v>
      </c>
      <c r="K2350" t="b">
        <v>0</v>
      </c>
      <c r="L2350">
        <v>2433746</v>
      </c>
      <c r="M2350">
        <v>6407637</v>
      </c>
      <c r="N2350">
        <v>20171015</v>
      </c>
      <c r="O2350" t="s">
        <v>19</v>
      </c>
      <c r="P2350" t="str">
        <f>IF(VLOOKUP(A2350,'national-winners'!$A$2:$B$13,2,0)=H2350,"W","L")</f>
        <v>L</v>
      </c>
      <c r="Q2350">
        <f>MATCH(C2350,'state-winning-votes'!A:A,0)</f>
        <v>46</v>
      </c>
      <c r="R2350">
        <f>MATCH(A2350,'state-winning-votes'!$A$2:$L$2,0)</f>
        <v>8</v>
      </c>
      <c r="S2350" cm="1">
        <f t="array" ref="S2350">INDEX('state-winning-votes'!$A$1:$L$53,$Q2350,$R2350)</f>
        <v>3799639</v>
      </c>
      <c r="T2350">
        <f>INDEX('state-winning-votes'!$A$1:$L$53,MATCH($C2350,'state-winning-votes'!$A:$A,0),MATCH($A2350,'state-winning-votes'!$A$2:$L$2,0))</f>
        <v>3799639</v>
      </c>
      <c r="U2350" t="str">
        <f t="shared" si="109"/>
        <v>Bush, George W.</v>
      </c>
      <c r="V2350" t="str">
        <f>_xlfn.XLOOKUP(INDEX('state-winning-votes'!$A$1:$L$53,MATCH($C2350,'state-winning-votes'!$A:$A,0),MATCH($A2350,'state-winning-votes'!$A$2:$L$2,0)),$L:$L,$H:$H)</f>
        <v>Bush, George W.</v>
      </c>
      <c r="W2350" t="str">
        <f>VLOOKUP(A2350,'national-winners'!$A$2:$B$13,2,0)</f>
        <v>Bush, George W.</v>
      </c>
      <c r="X2350" t="str">
        <f t="shared" si="110"/>
        <v xml:space="preserve"> George W. Bush (W)</v>
      </c>
    </row>
    <row r="2351" spans="1:24" x14ac:dyDescent="0.25">
      <c r="A2351">
        <v>2000</v>
      </c>
      <c r="B2351" t="s">
        <v>143</v>
      </c>
      <c r="C2351" t="s">
        <v>144</v>
      </c>
      <c r="D2351">
        <v>48</v>
      </c>
      <c r="E2351">
        <v>74</v>
      </c>
      <c r="F2351">
        <v>49</v>
      </c>
      <c r="G2351" t="s">
        <v>16</v>
      </c>
      <c r="H2351" t="s">
        <v>273</v>
      </c>
      <c r="I2351" t="str">
        <f t="shared" si="108"/>
        <v>Nader, Ralph(L)</v>
      </c>
      <c r="J2351" t="s">
        <v>274</v>
      </c>
      <c r="K2351" t="b">
        <v>0</v>
      </c>
      <c r="L2351">
        <v>137994</v>
      </c>
      <c r="M2351">
        <v>6407637</v>
      </c>
      <c r="N2351">
        <v>20171015</v>
      </c>
      <c r="O2351" t="s">
        <v>19</v>
      </c>
      <c r="P2351" t="str">
        <f>IF(VLOOKUP(A2351,'national-winners'!$A$2:$B$13,2,0)=H2351,"W","L")</f>
        <v>L</v>
      </c>
      <c r="Q2351">
        <f>MATCH(C2351,'state-winning-votes'!A:A,0)</f>
        <v>46</v>
      </c>
      <c r="R2351">
        <f>MATCH(A2351,'state-winning-votes'!$A$2:$L$2,0)</f>
        <v>8</v>
      </c>
      <c r="S2351" cm="1">
        <f t="array" ref="S2351">INDEX('state-winning-votes'!$A$1:$L$53,$Q2351,$R2351)</f>
        <v>3799639</v>
      </c>
      <c r="T2351">
        <f>INDEX('state-winning-votes'!$A$1:$L$53,MATCH($C2351,'state-winning-votes'!$A:$A,0),MATCH($A2351,'state-winning-votes'!$A$2:$L$2,0))</f>
        <v>3799639</v>
      </c>
      <c r="U2351" t="str">
        <f t="shared" si="109"/>
        <v>Bush, George W.</v>
      </c>
      <c r="V2351" t="str">
        <f>_xlfn.XLOOKUP(INDEX('state-winning-votes'!$A$1:$L$53,MATCH($C2351,'state-winning-votes'!$A:$A,0),MATCH($A2351,'state-winning-votes'!$A$2:$L$2,0)),$L:$L,$H:$H)</f>
        <v>Bush, George W.</v>
      </c>
      <c r="W2351" t="str">
        <f>VLOOKUP(A2351,'national-winners'!$A$2:$B$13,2,0)</f>
        <v>Bush, George W.</v>
      </c>
      <c r="X2351" t="str">
        <f t="shared" si="110"/>
        <v xml:space="preserve"> George W. Bush (W)</v>
      </c>
    </row>
    <row r="2352" spans="1:24" x14ac:dyDescent="0.25">
      <c r="A2352">
        <v>2000</v>
      </c>
      <c r="B2352" t="s">
        <v>143</v>
      </c>
      <c r="C2352" t="s">
        <v>144</v>
      </c>
      <c r="D2352">
        <v>48</v>
      </c>
      <c r="E2352">
        <v>74</v>
      </c>
      <c r="F2352">
        <v>49</v>
      </c>
      <c r="G2352" t="s">
        <v>16</v>
      </c>
      <c r="H2352" t="s">
        <v>271</v>
      </c>
      <c r="I2352" t="str">
        <f t="shared" si="108"/>
        <v>Browne, Harry(L)</v>
      </c>
      <c r="J2352" t="s">
        <v>29</v>
      </c>
      <c r="K2352" t="b">
        <v>0</v>
      </c>
      <c r="L2352">
        <v>23160</v>
      </c>
      <c r="M2352">
        <v>6407637</v>
      </c>
      <c r="N2352">
        <v>20171015</v>
      </c>
      <c r="O2352" t="s">
        <v>19</v>
      </c>
      <c r="P2352" t="str">
        <f>IF(VLOOKUP(A2352,'national-winners'!$A$2:$B$13,2,0)=H2352,"W","L")</f>
        <v>L</v>
      </c>
      <c r="Q2352">
        <f>MATCH(C2352,'state-winning-votes'!A:A,0)</f>
        <v>46</v>
      </c>
      <c r="R2352">
        <f>MATCH(A2352,'state-winning-votes'!$A$2:$L$2,0)</f>
        <v>8</v>
      </c>
      <c r="S2352" cm="1">
        <f t="array" ref="S2352">INDEX('state-winning-votes'!$A$1:$L$53,$Q2352,$R2352)</f>
        <v>3799639</v>
      </c>
      <c r="T2352">
        <f>INDEX('state-winning-votes'!$A$1:$L$53,MATCH($C2352,'state-winning-votes'!$A:$A,0),MATCH($A2352,'state-winning-votes'!$A$2:$L$2,0))</f>
        <v>3799639</v>
      </c>
      <c r="U2352" t="str">
        <f t="shared" si="109"/>
        <v>Bush, George W.</v>
      </c>
      <c r="V2352" t="str">
        <f>_xlfn.XLOOKUP(INDEX('state-winning-votes'!$A$1:$L$53,MATCH($C2352,'state-winning-votes'!$A:$A,0),MATCH($A2352,'state-winning-votes'!$A$2:$L$2,0)),$L:$L,$H:$H)</f>
        <v>Bush, George W.</v>
      </c>
      <c r="W2352" t="str">
        <f>VLOOKUP(A2352,'national-winners'!$A$2:$B$13,2,0)</f>
        <v>Bush, George W.</v>
      </c>
      <c r="X2352" t="str">
        <f t="shared" si="110"/>
        <v xml:space="preserve"> George W. Bush (W)</v>
      </c>
    </row>
    <row r="2353" spans="1:24" x14ac:dyDescent="0.25">
      <c r="A2353">
        <v>2000</v>
      </c>
      <c r="B2353" t="s">
        <v>143</v>
      </c>
      <c r="C2353" t="s">
        <v>144</v>
      </c>
      <c r="D2353">
        <v>48</v>
      </c>
      <c r="E2353">
        <v>74</v>
      </c>
      <c r="F2353">
        <v>49</v>
      </c>
      <c r="G2353" t="s">
        <v>16</v>
      </c>
      <c r="I2353" t="str">
        <f t="shared" si="108"/>
        <v>(L)</v>
      </c>
      <c r="J2353" t="s">
        <v>35</v>
      </c>
      <c r="K2353" t="b">
        <v>0</v>
      </c>
      <c r="L2353">
        <v>12394</v>
      </c>
      <c r="M2353">
        <v>6407637</v>
      </c>
      <c r="N2353">
        <v>20171015</v>
      </c>
      <c r="O2353" t="s">
        <v>19</v>
      </c>
      <c r="P2353" t="str">
        <f>IF(VLOOKUP(A2353,'national-winners'!$A$2:$B$13,2,0)=H2353,"W","L")</f>
        <v>L</v>
      </c>
      <c r="Q2353">
        <f>MATCH(C2353,'state-winning-votes'!A:A,0)</f>
        <v>46</v>
      </c>
      <c r="R2353">
        <f>MATCH(A2353,'state-winning-votes'!$A$2:$L$2,0)</f>
        <v>8</v>
      </c>
      <c r="S2353" cm="1">
        <f t="array" ref="S2353">INDEX('state-winning-votes'!$A$1:$L$53,$Q2353,$R2353)</f>
        <v>3799639</v>
      </c>
      <c r="T2353">
        <f>INDEX('state-winning-votes'!$A$1:$L$53,MATCH($C2353,'state-winning-votes'!$A:$A,0),MATCH($A2353,'state-winning-votes'!$A$2:$L$2,0))</f>
        <v>3799639</v>
      </c>
      <c r="U2353" t="str">
        <f t="shared" si="109"/>
        <v>Bush, George W.</v>
      </c>
      <c r="V2353" t="str">
        <f>_xlfn.XLOOKUP(INDEX('state-winning-votes'!$A$1:$L$53,MATCH($C2353,'state-winning-votes'!$A:$A,0),MATCH($A2353,'state-winning-votes'!$A$2:$L$2,0)),$L:$L,$H:$H)</f>
        <v>Bush, George W.</v>
      </c>
      <c r="W2353" t="str">
        <f>VLOOKUP(A2353,'national-winners'!$A$2:$B$13,2,0)</f>
        <v>Bush, George W.</v>
      </c>
      <c r="X2353" t="str">
        <f t="shared" si="110"/>
        <v xml:space="preserve"> George W. Bush (W)</v>
      </c>
    </row>
    <row r="2354" spans="1:24" x14ac:dyDescent="0.25">
      <c r="A2354">
        <v>2000</v>
      </c>
      <c r="B2354" t="s">
        <v>143</v>
      </c>
      <c r="C2354" t="s">
        <v>144</v>
      </c>
      <c r="D2354">
        <v>48</v>
      </c>
      <c r="E2354">
        <v>74</v>
      </c>
      <c r="F2354">
        <v>49</v>
      </c>
      <c r="G2354" t="s">
        <v>16</v>
      </c>
      <c r="I2354" t="str">
        <f t="shared" si="108"/>
        <v>(L)</v>
      </c>
      <c r="K2354" t="b">
        <v>1</v>
      </c>
      <c r="L2354">
        <v>704</v>
      </c>
      <c r="M2354">
        <v>6407637</v>
      </c>
      <c r="N2354">
        <v>20171015</v>
      </c>
      <c r="O2354" t="s">
        <v>19</v>
      </c>
      <c r="P2354" t="str">
        <f>IF(VLOOKUP(A2354,'national-winners'!$A$2:$B$13,2,0)=H2354,"W","L")</f>
        <v>L</v>
      </c>
      <c r="Q2354">
        <f>MATCH(C2354,'state-winning-votes'!A:A,0)</f>
        <v>46</v>
      </c>
      <c r="R2354">
        <f>MATCH(A2354,'state-winning-votes'!$A$2:$L$2,0)</f>
        <v>8</v>
      </c>
      <c r="S2354" cm="1">
        <f t="array" ref="S2354">INDEX('state-winning-votes'!$A$1:$L$53,$Q2354,$R2354)</f>
        <v>3799639</v>
      </c>
      <c r="T2354">
        <f>INDEX('state-winning-votes'!$A$1:$L$53,MATCH($C2354,'state-winning-votes'!$A:$A,0),MATCH($A2354,'state-winning-votes'!$A$2:$L$2,0))</f>
        <v>3799639</v>
      </c>
      <c r="U2354" t="str">
        <f t="shared" si="109"/>
        <v>Bush, George W.</v>
      </c>
      <c r="V2354" t="str">
        <f>_xlfn.XLOOKUP(INDEX('state-winning-votes'!$A$1:$L$53,MATCH($C2354,'state-winning-votes'!$A:$A,0),MATCH($A2354,'state-winning-votes'!$A$2:$L$2,0)),$L:$L,$H:$H)</f>
        <v>Bush, George W.</v>
      </c>
      <c r="W2354" t="str">
        <f>VLOOKUP(A2354,'national-winners'!$A$2:$B$13,2,0)</f>
        <v>Bush, George W.</v>
      </c>
      <c r="X2354" t="str">
        <f t="shared" si="110"/>
        <v xml:space="preserve"> George W. Bush (W)</v>
      </c>
    </row>
    <row r="2355" spans="1:24" x14ac:dyDescent="0.25">
      <c r="A2355">
        <v>2000</v>
      </c>
      <c r="B2355" t="s">
        <v>145</v>
      </c>
      <c r="C2355" t="s">
        <v>146</v>
      </c>
      <c r="D2355">
        <v>49</v>
      </c>
      <c r="E2355">
        <v>87</v>
      </c>
      <c r="F2355">
        <v>67</v>
      </c>
      <c r="G2355" t="s">
        <v>16</v>
      </c>
      <c r="H2355" t="s">
        <v>297</v>
      </c>
      <c r="I2355" t="str">
        <f t="shared" si="108"/>
        <v>Bush, George W.(W)</v>
      </c>
      <c r="J2355" t="s">
        <v>21</v>
      </c>
      <c r="K2355" t="b">
        <v>0</v>
      </c>
      <c r="L2355">
        <v>515096</v>
      </c>
      <c r="M2355">
        <v>770754</v>
      </c>
      <c r="N2355">
        <v>20171015</v>
      </c>
      <c r="O2355" t="s">
        <v>19</v>
      </c>
      <c r="P2355" t="str">
        <f>IF(VLOOKUP(A2355,'national-winners'!$A$2:$B$13,2,0)=H2355,"W","L")</f>
        <v>W</v>
      </c>
      <c r="Q2355">
        <f>MATCH(C2355,'state-winning-votes'!A:A,0)</f>
        <v>47</v>
      </c>
      <c r="R2355">
        <f>MATCH(A2355,'state-winning-votes'!$A$2:$L$2,0)</f>
        <v>8</v>
      </c>
      <c r="S2355" cm="1">
        <f t="array" ref="S2355">INDEX('state-winning-votes'!$A$1:$L$53,$Q2355,$R2355)</f>
        <v>515096</v>
      </c>
      <c r="T2355">
        <f>INDEX('state-winning-votes'!$A$1:$L$53,MATCH($C2355,'state-winning-votes'!$A:$A,0),MATCH($A2355,'state-winning-votes'!$A$2:$L$2,0))</f>
        <v>515096</v>
      </c>
      <c r="U2355" t="str">
        <f t="shared" si="109"/>
        <v>Bush, George W.</v>
      </c>
      <c r="V2355" t="str">
        <f>_xlfn.XLOOKUP(INDEX('state-winning-votes'!$A$1:$L$53,MATCH($C2355,'state-winning-votes'!$A:$A,0),MATCH($A2355,'state-winning-votes'!$A$2:$L$2,0)),$L:$L,$H:$H)</f>
        <v>Bush, George W.</v>
      </c>
      <c r="W2355" t="str">
        <f>VLOOKUP(A2355,'national-winners'!$A$2:$B$13,2,0)</f>
        <v>Bush, George W.</v>
      </c>
      <c r="X2355" t="str">
        <f t="shared" si="110"/>
        <v xml:space="preserve"> George W. Bush (W)</v>
      </c>
    </row>
    <row r="2356" spans="1:24" x14ac:dyDescent="0.25">
      <c r="A2356">
        <v>2000</v>
      </c>
      <c r="B2356" t="s">
        <v>145</v>
      </c>
      <c r="C2356" t="s">
        <v>146</v>
      </c>
      <c r="D2356">
        <v>49</v>
      </c>
      <c r="E2356">
        <v>87</v>
      </c>
      <c r="F2356">
        <v>67</v>
      </c>
      <c r="G2356" t="s">
        <v>16</v>
      </c>
      <c r="H2356" t="s">
        <v>298</v>
      </c>
      <c r="I2356" t="str">
        <f t="shared" si="108"/>
        <v>Gore, Al(L)</v>
      </c>
      <c r="J2356" t="s">
        <v>18</v>
      </c>
      <c r="K2356" t="b">
        <v>0</v>
      </c>
      <c r="L2356">
        <v>203053</v>
      </c>
      <c r="M2356">
        <v>770754</v>
      </c>
      <c r="N2356">
        <v>20171015</v>
      </c>
      <c r="O2356" t="s">
        <v>19</v>
      </c>
      <c r="P2356" t="str">
        <f>IF(VLOOKUP(A2356,'national-winners'!$A$2:$B$13,2,0)=H2356,"W","L")</f>
        <v>L</v>
      </c>
      <c r="Q2356">
        <f>MATCH(C2356,'state-winning-votes'!A:A,0)</f>
        <v>47</v>
      </c>
      <c r="R2356">
        <f>MATCH(A2356,'state-winning-votes'!$A$2:$L$2,0)</f>
        <v>8</v>
      </c>
      <c r="S2356" cm="1">
        <f t="array" ref="S2356">INDEX('state-winning-votes'!$A$1:$L$53,$Q2356,$R2356)</f>
        <v>515096</v>
      </c>
      <c r="T2356">
        <f>INDEX('state-winning-votes'!$A$1:$L$53,MATCH($C2356,'state-winning-votes'!$A:$A,0),MATCH($A2356,'state-winning-votes'!$A$2:$L$2,0))</f>
        <v>515096</v>
      </c>
      <c r="U2356" t="str">
        <f t="shared" si="109"/>
        <v>Bush, George W.</v>
      </c>
      <c r="V2356" t="str">
        <f>_xlfn.XLOOKUP(INDEX('state-winning-votes'!$A$1:$L$53,MATCH($C2356,'state-winning-votes'!$A:$A,0),MATCH($A2356,'state-winning-votes'!$A$2:$L$2,0)),$L:$L,$H:$H)</f>
        <v>Bush, George W.</v>
      </c>
      <c r="W2356" t="str">
        <f>VLOOKUP(A2356,'national-winners'!$A$2:$B$13,2,0)</f>
        <v>Bush, George W.</v>
      </c>
      <c r="X2356" t="str">
        <f t="shared" si="110"/>
        <v xml:space="preserve"> George W. Bush (W)</v>
      </c>
    </row>
    <row r="2357" spans="1:24" x14ac:dyDescent="0.25">
      <c r="A2357">
        <v>2000</v>
      </c>
      <c r="B2357" t="s">
        <v>145</v>
      </c>
      <c r="C2357" t="s">
        <v>146</v>
      </c>
      <c r="D2357">
        <v>49</v>
      </c>
      <c r="E2357">
        <v>87</v>
      </c>
      <c r="F2357">
        <v>67</v>
      </c>
      <c r="G2357" t="s">
        <v>16</v>
      </c>
      <c r="H2357" t="s">
        <v>273</v>
      </c>
      <c r="I2357" t="str">
        <f t="shared" si="108"/>
        <v>Nader, Ralph(L)</v>
      </c>
      <c r="J2357" t="s">
        <v>274</v>
      </c>
      <c r="K2357" t="b">
        <v>0</v>
      </c>
      <c r="L2357">
        <v>35850</v>
      </c>
      <c r="M2357">
        <v>770754</v>
      </c>
      <c r="N2357">
        <v>20171015</v>
      </c>
      <c r="O2357" t="s">
        <v>19</v>
      </c>
      <c r="P2357" t="str">
        <f>IF(VLOOKUP(A2357,'national-winners'!$A$2:$B$13,2,0)=H2357,"W","L")</f>
        <v>L</v>
      </c>
      <c r="Q2357">
        <f>MATCH(C2357,'state-winning-votes'!A:A,0)</f>
        <v>47</v>
      </c>
      <c r="R2357">
        <f>MATCH(A2357,'state-winning-votes'!$A$2:$L$2,0)</f>
        <v>8</v>
      </c>
      <c r="S2357" cm="1">
        <f t="array" ref="S2357">INDEX('state-winning-votes'!$A$1:$L$53,$Q2357,$R2357)</f>
        <v>515096</v>
      </c>
      <c r="T2357">
        <f>INDEX('state-winning-votes'!$A$1:$L$53,MATCH($C2357,'state-winning-votes'!$A:$A,0),MATCH($A2357,'state-winning-votes'!$A$2:$L$2,0))</f>
        <v>515096</v>
      </c>
      <c r="U2357" t="str">
        <f t="shared" si="109"/>
        <v>Bush, George W.</v>
      </c>
      <c r="V2357" t="str">
        <f>_xlfn.XLOOKUP(INDEX('state-winning-votes'!$A$1:$L$53,MATCH($C2357,'state-winning-votes'!$A:$A,0),MATCH($A2357,'state-winning-votes'!$A$2:$L$2,0)),$L:$L,$H:$H)</f>
        <v>Bush, George W.</v>
      </c>
      <c r="W2357" t="str">
        <f>VLOOKUP(A2357,'national-winners'!$A$2:$B$13,2,0)</f>
        <v>Bush, George W.</v>
      </c>
      <c r="X2357" t="str">
        <f t="shared" si="110"/>
        <v xml:space="preserve"> George W. Bush (W)</v>
      </c>
    </row>
    <row r="2358" spans="1:24" x14ac:dyDescent="0.25">
      <c r="A2358">
        <v>2000</v>
      </c>
      <c r="B2358" t="s">
        <v>145</v>
      </c>
      <c r="C2358" t="s">
        <v>146</v>
      </c>
      <c r="D2358">
        <v>49</v>
      </c>
      <c r="E2358">
        <v>87</v>
      </c>
      <c r="F2358">
        <v>67</v>
      </c>
      <c r="G2358" t="s">
        <v>16</v>
      </c>
      <c r="H2358" t="s">
        <v>299</v>
      </c>
      <c r="I2358" t="str">
        <f t="shared" si="108"/>
        <v>Buchanan, Patrick ""Pat""(L)</v>
      </c>
      <c r="J2358" t="s">
        <v>272</v>
      </c>
      <c r="K2358" t="b">
        <v>0</v>
      </c>
      <c r="L2358">
        <v>9319</v>
      </c>
      <c r="M2358">
        <v>770754</v>
      </c>
      <c r="N2358">
        <v>20171015</v>
      </c>
      <c r="O2358" t="s">
        <v>19</v>
      </c>
      <c r="P2358" t="str">
        <f>IF(VLOOKUP(A2358,'national-winners'!$A$2:$B$13,2,0)=H2358,"W","L")</f>
        <v>L</v>
      </c>
      <c r="Q2358">
        <f>MATCH(C2358,'state-winning-votes'!A:A,0)</f>
        <v>47</v>
      </c>
      <c r="R2358">
        <f>MATCH(A2358,'state-winning-votes'!$A$2:$L$2,0)</f>
        <v>8</v>
      </c>
      <c r="S2358" cm="1">
        <f t="array" ref="S2358">INDEX('state-winning-votes'!$A$1:$L$53,$Q2358,$R2358)</f>
        <v>515096</v>
      </c>
      <c r="T2358">
        <f>INDEX('state-winning-votes'!$A$1:$L$53,MATCH($C2358,'state-winning-votes'!$A:$A,0),MATCH($A2358,'state-winning-votes'!$A$2:$L$2,0))</f>
        <v>515096</v>
      </c>
      <c r="U2358" t="str">
        <f t="shared" si="109"/>
        <v>Bush, George W.</v>
      </c>
      <c r="V2358" t="str">
        <f>_xlfn.XLOOKUP(INDEX('state-winning-votes'!$A$1:$L$53,MATCH($C2358,'state-winning-votes'!$A:$A,0),MATCH($A2358,'state-winning-votes'!$A$2:$L$2,0)),$L:$L,$H:$H)</f>
        <v>Bush, George W.</v>
      </c>
      <c r="W2358" t="str">
        <f>VLOOKUP(A2358,'national-winners'!$A$2:$B$13,2,0)</f>
        <v>Bush, George W.</v>
      </c>
      <c r="X2358" t="str">
        <f t="shared" si="110"/>
        <v xml:space="preserve"> George W. Bush (W)</v>
      </c>
    </row>
    <row r="2359" spans="1:24" x14ac:dyDescent="0.25">
      <c r="A2359">
        <v>2000</v>
      </c>
      <c r="B2359" t="s">
        <v>145</v>
      </c>
      <c r="C2359" t="s">
        <v>146</v>
      </c>
      <c r="D2359">
        <v>49</v>
      </c>
      <c r="E2359">
        <v>87</v>
      </c>
      <c r="F2359">
        <v>67</v>
      </c>
      <c r="G2359" t="s">
        <v>16</v>
      </c>
      <c r="H2359" t="s">
        <v>271</v>
      </c>
      <c r="I2359" t="str">
        <f t="shared" si="108"/>
        <v>Browne, Harry(L)</v>
      </c>
      <c r="J2359" t="s">
        <v>29</v>
      </c>
      <c r="K2359" t="b">
        <v>0</v>
      </c>
      <c r="L2359">
        <v>3616</v>
      </c>
      <c r="M2359">
        <v>770754</v>
      </c>
      <c r="N2359">
        <v>20171015</v>
      </c>
      <c r="O2359" t="s">
        <v>19</v>
      </c>
      <c r="P2359" t="str">
        <f>IF(VLOOKUP(A2359,'national-winners'!$A$2:$B$13,2,0)=H2359,"W","L")</f>
        <v>L</v>
      </c>
      <c r="Q2359">
        <f>MATCH(C2359,'state-winning-votes'!A:A,0)</f>
        <v>47</v>
      </c>
      <c r="R2359">
        <f>MATCH(A2359,'state-winning-votes'!$A$2:$L$2,0)</f>
        <v>8</v>
      </c>
      <c r="S2359" cm="1">
        <f t="array" ref="S2359">INDEX('state-winning-votes'!$A$1:$L$53,$Q2359,$R2359)</f>
        <v>515096</v>
      </c>
      <c r="T2359">
        <f>INDEX('state-winning-votes'!$A$1:$L$53,MATCH($C2359,'state-winning-votes'!$A:$A,0),MATCH($A2359,'state-winning-votes'!$A$2:$L$2,0))</f>
        <v>515096</v>
      </c>
      <c r="U2359" t="str">
        <f t="shared" si="109"/>
        <v>Bush, George W.</v>
      </c>
      <c r="V2359" t="str">
        <f>_xlfn.XLOOKUP(INDEX('state-winning-votes'!$A$1:$L$53,MATCH($C2359,'state-winning-votes'!$A:$A,0),MATCH($A2359,'state-winning-votes'!$A$2:$L$2,0)),$L:$L,$H:$H)</f>
        <v>Bush, George W.</v>
      </c>
      <c r="W2359" t="str">
        <f>VLOOKUP(A2359,'national-winners'!$A$2:$B$13,2,0)</f>
        <v>Bush, George W.</v>
      </c>
      <c r="X2359" t="str">
        <f t="shared" si="110"/>
        <v xml:space="preserve"> George W. Bush (W)</v>
      </c>
    </row>
    <row r="2360" spans="1:24" x14ac:dyDescent="0.25">
      <c r="A2360">
        <v>2000</v>
      </c>
      <c r="B2360" t="s">
        <v>145</v>
      </c>
      <c r="C2360" t="s">
        <v>146</v>
      </c>
      <c r="D2360">
        <v>49</v>
      </c>
      <c r="E2360">
        <v>87</v>
      </c>
      <c r="F2360">
        <v>67</v>
      </c>
      <c r="G2360" t="s">
        <v>16</v>
      </c>
      <c r="H2360" t="s">
        <v>238</v>
      </c>
      <c r="I2360" t="str">
        <f t="shared" si="108"/>
        <v>Phillips, Howard(L)</v>
      </c>
      <c r="J2360" t="s">
        <v>258</v>
      </c>
      <c r="K2360" t="b">
        <v>0</v>
      </c>
      <c r="L2360">
        <v>2709</v>
      </c>
      <c r="M2360">
        <v>770754</v>
      </c>
      <c r="N2360">
        <v>20171015</v>
      </c>
      <c r="O2360" t="s">
        <v>19</v>
      </c>
      <c r="P2360" t="str">
        <f>IF(VLOOKUP(A2360,'national-winners'!$A$2:$B$13,2,0)=H2360,"W","L")</f>
        <v>L</v>
      </c>
      <c r="Q2360">
        <f>MATCH(C2360,'state-winning-votes'!A:A,0)</f>
        <v>47</v>
      </c>
      <c r="R2360">
        <f>MATCH(A2360,'state-winning-votes'!$A$2:$L$2,0)</f>
        <v>8</v>
      </c>
      <c r="S2360" cm="1">
        <f t="array" ref="S2360">INDEX('state-winning-votes'!$A$1:$L$53,$Q2360,$R2360)</f>
        <v>515096</v>
      </c>
      <c r="T2360">
        <f>INDEX('state-winning-votes'!$A$1:$L$53,MATCH($C2360,'state-winning-votes'!$A:$A,0),MATCH($A2360,'state-winning-votes'!$A$2:$L$2,0))</f>
        <v>515096</v>
      </c>
      <c r="U2360" t="str">
        <f t="shared" si="109"/>
        <v>Bush, George W.</v>
      </c>
      <c r="V2360" t="str">
        <f>_xlfn.XLOOKUP(INDEX('state-winning-votes'!$A$1:$L$53,MATCH($C2360,'state-winning-votes'!$A:$A,0),MATCH($A2360,'state-winning-votes'!$A$2:$L$2,0)),$L:$L,$H:$H)</f>
        <v>Bush, George W.</v>
      </c>
      <c r="W2360" t="str">
        <f>VLOOKUP(A2360,'national-winners'!$A$2:$B$13,2,0)</f>
        <v>Bush, George W.</v>
      </c>
      <c r="X2360" t="str">
        <f t="shared" si="110"/>
        <v xml:space="preserve"> George W. Bush (W)</v>
      </c>
    </row>
    <row r="2361" spans="1:24" x14ac:dyDescent="0.25">
      <c r="A2361">
        <v>2000</v>
      </c>
      <c r="B2361" t="s">
        <v>145</v>
      </c>
      <c r="C2361" t="s">
        <v>146</v>
      </c>
      <c r="D2361">
        <v>49</v>
      </c>
      <c r="E2361">
        <v>87</v>
      </c>
      <c r="F2361">
        <v>67</v>
      </c>
      <c r="G2361" t="s">
        <v>16</v>
      </c>
      <c r="H2361" t="s">
        <v>236</v>
      </c>
      <c r="I2361" t="str">
        <f t="shared" si="108"/>
        <v>Hagelin, John(L)</v>
      </c>
      <c r="J2361" t="s">
        <v>237</v>
      </c>
      <c r="K2361" t="b">
        <v>0</v>
      </c>
      <c r="L2361">
        <v>763</v>
      </c>
      <c r="M2361">
        <v>770754</v>
      </c>
      <c r="N2361">
        <v>20171015</v>
      </c>
      <c r="O2361" t="s">
        <v>19</v>
      </c>
      <c r="P2361" t="str">
        <f>IF(VLOOKUP(A2361,'national-winners'!$A$2:$B$13,2,0)=H2361,"W","L")</f>
        <v>L</v>
      </c>
      <c r="Q2361">
        <f>MATCH(C2361,'state-winning-votes'!A:A,0)</f>
        <v>47</v>
      </c>
      <c r="R2361">
        <f>MATCH(A2361,'state-winning-votes'!$A$2:$L$2,0)</f>
        <v>8</v>
      </c>
      <c r="S2361" cm="1">
        <f t="array" ref="S2361">INDEX('state-winning-votes'!$A$1:$L$53,$Q2361,$R2361)</f>
        <v>515096</v>
      </c>
      <c r="T2361">
        <f>INDEX('state-winning-votes'!$A$1:$L$53,MATCH($C2361,'state-winning-votes'!$A:$A,0),MATCH($A2361,'state-winning-votes'!$A$2:$L$2,0))</f>
        <v>515096</v>
      </c>
      <c r="U2361" t="str">
        <f t="shared" si="109"/>
        <v>Bush, George W.</v>
      </c>
      <c r="V2361" t="str">
        <f>_xlfn.XLOOKUP(INDEX('state-winning-votes'!$A$1:$L$53,MATCH($C2361,'state-winning-votes'!$A:$A,0),MATCH($A2361,'state-winning-votes'!$A$2:$L$2,0)),$L:$L,$H:$H)</f>
        <v>Bush, George W.</v>
      </c>
      <c r="W2361" t="str">
        <f>VLOOKUP(A2361,'national-winners'!$A$2:$B$13,2,0)</f>
        <v>Bush, George W.</v>
      </c>
      <c r="X2361" t="str">
        <f t="shared" si="110"/>
        <v xml:space="preserve"> George W. Bush (W)</v>
      </c>
    </row>
    <row r="2362" spans="1:24" x14ac:dyDescent="0.25">
      <c r="A2362">
        <v>2000</v>
      </c>
      <c r="B2362" t="s">
        <v>145</v>
      </c>
      <c r="C2362" t="s">
        <v>146</v>
      </c>
      <c r="D2362">
        <v>49</v>
      </c>
      <c r="E2362">
        <v>87</v>
      </c>
      <c r="F2362">
        <v>67</v>
      </c>
      <c r="G2362" t="s">
        <v>16</v>
      </c>
      <c r="H2362" t="s">
        <v>284</v>
      </c>
      <c r="I2362" t="str">
        <f t="shared" si="108"/>
        <v>Harris, James(L)</v>
      </c>
      <c r="J2362" t="s">
        <v>37</v>
      </c>
      <c r="K2362" t="b">
        <v>0</v>
      </c>
      <c r="L2362">
        <v>186</v>
      </c>
      <c r="M2362">
        <v>770754</v>
      </c>
      <c r="N2362">
        <v>20171015</v>
      </c>
      <c r="O2362" t="s">
        <v>19</v>
      </c>
      <c r="P2362" t="str">
        <f>IF(VLOOKUP(A2362,'national-winners'!$A$2:$B$13,2,0)=H2362,"W","L")</f>
        <v>L</v>
      </c>
      <c r="Q2362">
        <f>MATCH(C2362,'state-winning-votes'!A:A,0)</f>
        <v>47</v>
      </c>
      <c r="R2362">
        <f>MATCH(A2362,'state-winning-votes'!$A$2:$L$2,0)</f>
        <v>8</v>
      </c>
      <c r="S2362" cm="1">
        <f t="array" ref="S2362">INDEX('state-winning-votes'!$A$1:$L$53,$Q2362,$R2362)</f>
        <v>515096</v>
      </c>
      <c r="T2362">
        <f>INDEX('state-winning-votes'!$A$1:$L$53,MATCH($C2362,'state-winning-votes'!$A:$A,0),MATCH($A2362,'state-winning-votes'!$A$2:$L$2,0))</f>
        <v>515096</v>
      </c>
      <c r="U2362" t="str">
        <f t="shared" si="109"/>
        <v>Bush, George W.</v>
      </c>
      <c r="V2362" t="str">
        <f>_xlfn.XLOOKUP(INDEX('state-winning-votes'!$A$1:$L$53,MATCH($C2362,'state-winning-votes'!$A:$A,0),MATCH($A2362,'state-winning-votes'!$A$2:$L$2,0)),$L:$L,$H:$H)</f>
        <v>Bush, George W.</v>
      </c>
      <c r="W2362" t="str">
        <f>VLOOKUP(A2362,'national-winners'!$A$2:$B$13,2,0)</f>
        <v>Bush, George W.</v>
      </c>
      <c r="X2362" t="str">
        <f t="shared" si="110"/>
        <v xml:space="preserve"> George W. Bush (W)</v>
      </c>
    </row>
    <row r="2363" spans="1:24" x14ac:dyDescent="0.25">
      <c r="A2363">
        <v>2000</v>
      </c>
      <c r="B2363" t="s">
        <v>145</v>
      </c>
      <c r="C2363" t="s">
        <v>146</v>
      </c>
      <c r="D2363">
        <v>49</v>
      </c>
      <c r="E2363">
        <v>87</v>
      </c>
      <c r="F2363">
        <v>67</v>
      </c>
      <c r="G2363" t="s">
        <v>16</v>
      </c>
      <c r="I2363" t="str">
        <f t="shared" si="108"/>
        <v>(L)</v>
      </c>
      <c r="J2363" t="s">
        <v>55</v>
      </c>
      <c r="K2363" t="b">
        <v>0</v>
      </c>
      <c r="L2363">
        <v>161</v>
      </c>
      <c r="M2363">
        <v>770754</v>
      </c>
      <c r="N2363">
        <v>20171015</v>
      </c>
      <c r="O2363" t="s">
        <v>19</v>
      </c>
      <c r="P2363" t="str">
        <f>IF(VLOOKUP(A2363,'national-winners'!$A$2:$B$13,2,0)=H2363,"W","L")</f>
        <v>L</v>
      </c>
      <c r="Q2363">
        <f>MATCH(C2363,'state-winning-votes'!A:A,0)</f>
        <v>47</v>
      </c>
      <c r="R2363">
        <f>MATCH(A2363,'state-winning-votes'!$A$2:$L$2,0)</f>
        <v>8</v>
      </c>
      <c r="S2363" cm="1">
        <f t="array" ref="S2363">INDEX('state-winning-votes'!$A$1:$L$53,$Q2363,$R2363)</f>
        <v>515096</v>
      </c>
      <c r="T2363">
        <f>INDEX('state-winning-votes'!$A$1:$L$53,MATCH($C2363,'state-winning-votes'!$A:$A,0),MATCH($A2363,'state-winning-votes'!$A$2:$L$2,0))</f>
        <v>515096</v>
      </c>
      <c r="U2363" t="str">
        <f t="shared" si="109"/>
        <v>Bush, George W.</v>
      </c>
      <c r="V2363" t="str">
        <f>_xlfn.XLOOKUP(INDEX('state-winning-votes'!$A$1:$L$53,MATCH($C2363,'state-winning-votes'!$A:$A,0),MATCH($A2363,'state-winning-votes'!$A$2:$L$2,0)),$L:$L,$H:$H)</f>
        <v>Bush, George W.</v>
      </c>
      <c r="W2363" t="str">
        <f>VLOOKUP(A2363,'national-winners'!$A$2:$B$13,2,0)</f>
        <v>Bush, George W.</v>
      </c>
      <c r="X2363" t="str">
        <f t="shared" si="110"/>
        <v xml:space="preserve"> George W. Bush (W)</v>
      </c>
    </row>
    <row r="2364" spans="1:24" x14ac:dyDescent="0.25">
      <c r="A2364">
        <v>2000</v>
      </c>
      <c r="B2364" t="s">
        <v>145</v>
      </c>
      <c r="C2364" t="s">
        <v>146</v>
      </c>
      <c r="D2364">
        <v>49</v>
      </c>
      <c r="E2364">
        <v>87</v>
      </c>
      <c r="F2364">
        <v>67</v>
      </c>
      <c r="G2364" t="s">
        <v>16</v>
      </c>
      <c r="I2364" t="str">
        <f t="shared" si="108"/>
        <v>(L)</v>
      </c>
      <c r="K2364" t="b">
        <v>1</v>
      </c>
      <c r="L2364">
        <v>1</v>
      </c>
      <c r="M2364">
        <v>770754</v>
      </c>
      <c r="N2364">
        <v>20171015</v>
      </c>
      <c r="O2364" t="s">
        <v>19</v>
      </c>
      <c r="P2364" t="str">
        <f>IF(VLOOKUP(A2364,'national-winners'!$A$2:$B$13,2,0)=H2364,"W","L")</f>
        <v>L</v>
      </c>
      <c r="Q2364">
        <f>MATCH(C2364,'state-winning-votes'!A:A,0)</f>
        <v>47</v>
      </c>
      <c r="R2364">
        <f>MATCH(A2364,'state-winning-votes'!$A$2:$L$2,0)</f>
        <v>8</v>
      </c>
      <c r="S2364" cm="1">
        <f t="array" ref="S2364">INDEX('state-winning-votes'!$A$1:$L$53,$Q2364,$R2364)</f>
        <v>515096</v>
      </c>
      <c r="T2364">
        <f>INDEX('state-winning-votes'!$A$1:$L$53,MATCH($C2364,'state-winning-votes'!$A:$A,0),MATCH($A2364,'state-winning-votes'!$A$2:$L$2,0))</f>
        <v>515096</v>
      </c>
      <c r="U2364" t="str">
        <f t="shared" si="109"/>
        <v>Bush, George W.</v>
      </c>
      <c r="V2364" t="str">
        <f>_xlfn.XLOOKUP(INDEX('state-winning-votes'!$A$1:$L$53,MATCH($C2364,'state-winning-votes'!$A:$A,0),MATCH($A2364,'state-winning-votes'!$A$2:$L$2,0)),$L:$L,$H:$H)</f>
        <v>Bush, George W.</v>
      </c>
      <c r="W2364" t="str">
        <f>VLOOKUP(A2364,'national-winners'!$A$2:$B$13,2,0)</f>
        <v>Bush, George W.</v>
      </c>
      <c r="X2364" t="str">
        <f t="shared" si="110"/>
        <v xml:space="preserve"> George W. Bush (W)</v>
      </c>
    </row>
    <row r="2365" spans="1:24" x14ac:dyDescent="0.25">
      <c r="A2365">
        <v>2000</v>
      </c>
      <c r="B2365" t="s">
        <v>148</v>
      </c>
      <c r="C2365" t="s">
        <v>149</v>
      </c>
      <c r="D2365">
        <v>50</v>
      </c>
      <c r="E2365">
        <v>13</v>
      </c>
      <c r="F2365">
        <v>6</v>
      </c>
      <c r="G2365" t="s">
        <v>16</v>
      </c>
      <c r="H2365" t="s">
        <v>298</v>
      </c>
      <c r="I2365" t="str">
        <f t="shared" si="108"/>
        <v>Gore, Al(L)</v>
      </c>
      <c r="J2365" t="s">
        <v>18</v>
      </c>
      <c r="K2365" t="b">
        <v>0</v>
      </c>
      <c r="L2365">
        <v>149022</v>
      </c>
      <c r="M2365">
        <v>294308</v>
      </c>
      <c r="N2365">
        <v>20171015</v>
      </c>
      <c r="O2365" t="s">
        <v>19</v>
      </c>
      <c r="P2365" t="str">
        <f>IF(VLOOKUP(A2365,'national-winners'!$A$2:$B$13,2,0)=H2365,"W","L")</f>
        <v>L</v>
      </c>
      <c r="Q2365">
        <f>MATCH(C2365,'state-winning-votes'!A:A,0)</f>
        <v>49</v>
      </c>
      <c r="R2365">
        <f>MATCH(A2365,'state-winning-votes'!$A$2:$L$2,0)</f>
        <v>8</v>
      </c>
      <c r="S2365" cm="1">
        <f t="array" ref="S2365">INDEX('state-winning-votes'!$A$1:$L$53,$Q2365,$R2365)</f>
        <v>149022</v>
      </c>
      <c r="T2365">
        <f>INDEX('state-winning-votes'!$A$1:$L$53,MATCH($C2365,'state-winning-votes'!$A:$A,0),MATCH($A2365,'state-winning-votes'!$A$2:$L$2,0))</f>
        <v>149022</v>
      </c>
      <c r="U2365" t="str">
        <f t="shared" si="109"/>
        <v>Gore, Al</v>
      </c>
      <c r="V2365" t="str">
        <f>_xlfn.XLOOKUP(INDEX('state-winning-votes'!$A$1:$L$53,MATCH($C2365,'state-winning-votes'!$A:$A,0),MATCH($A2365,'state-winning-votes'!$A$2:$L$2,0)),$L:$L,$H:$H)</f>
        <v>Gore, Al</v>
      </c>
      <c r="W2365" t="str">
        <f>VLOOKUP(A2365,'national-winners'!$A$2:$B$13,2,0)</f>
        <v>Bush, George W.</v>
      </c>
      <c r="X2365" t="str">
        <f t="shared" si="110"/>
        <v xml:space="preserve"> Al Gore (W)</v>
      </c>
    </row>
    <row r="2366" spans="1:24" x14ac:dyDescent="0.25">
      <c r="A2366">
        <v>2000</v>
      </c>
      <c r="B2366" t="s">
        <v>148</v>
      </c>
      <c r="C2366" t="s">
        <v>149</v>
      </c>
      <c r="D2366">
        <v>50</v>
      </c>
      <c r="E2366">
        <v>13</v>
      </c>
      <c r="F2366">
        <v>6</v>
      </c>
      <c r="G2366" t="s">
        <v>16</v>
      </c>
      <c r="H2366" t="s">
        <v>297</v>
      </c>
      <c r="I2366" t="str">
        <f t="shared" si="108"/>
        <v>Bush, George W.(W)</v>
      </c>
      <c r="J2366" t="s">
        <v>21</v>
      </c>
      <c r="K2366" t="b">
        <v>0</v>
      </c>
      <c r="L2366">
        <v>119775</v>
      </c>
      <c r="M2366">
        <v>294308</v>
      </c>
      <c r="N2366">
        <v>20171015</v>
      </c>
      <c r="O2366" t="s">
        <v>19</v>
      </c>
      <c r="P2366" t="str">
        <f>IF(VLOOKUP(A2366,'national-winners'!$A$2:$B$13,2,0)=H2366,"W","L")</f>
        <v>W</v>
      </c>
      <c r="Q2366">
        <f>MATCH(C2366,'state-winning-votes'!A:A,0)</f>
        <v>49</v>
      </c>
      <c r="R2366">
        <f>MATCH(A2366,'state-winning-votes'!$A$2:$L$2,0)</f>
        <v>8</v>
      </c>
      <c r="S2366" cm="1">
        <f t="array" ref="S2366">INDEX('state-winning-votes'!$A$1:$L$53,$Q2366,$R2366)</f>
        <v>149022</v>
      </c>
      <c r="T2366">
        <f>INDEX('state-winning-votes'!$A$1:$L$53,MATCH($C2366,'state-winning-votes'!$A:$A,0),MATCH($A2366,'state-winning-votes'!$A$2:$L$2,0))</f>
        <v>149022</v>
      </c>
      <c r="U2366" t="str">
        <f t="shared" si="109"/>
        <v>Gore, Al</v>
      </c>
      <c r="V2366" t="str">
        <f>_xlfn.XLOOKUP(INDEX('state-winning-votes'!$A$1:$L$53,MATCH($C2366,'state-winning-votes'!$A:$A,0),MATCH($A2366,'state-winning-votes'!$A$2:$L$2,0)),$L:$L,$H:$H)</f>
        <v>Gore, Al</v>
      </c>
      <c r="W2366" t="str">
        <f>VLOOKUP(A2366,'national-winners'!$A$2:$B$13,2,0)</f>
        <v>Bush, George W.</v>
      </c>
      <c r="X2366" t="str">
        <f t="shared" si="110"/>
        <v xml:space="preserve"> Al Gore (W)</v>
      </c>
    </row>
    <row r="2367" spans="1:24" x14ac:dyDescent="0.25">
      <c r="A2367">
        <v>2000</v>
      </c>
      <c r="B2367" t="s">
        <v>148</v>
      </c>
      <c r="C2367" t="s">
        <v>149</v>
      </c>
      <c r="D2367">
        <v>50</v>
      </c>
      <c r="E2367">
        <v>13</v>
      </c>
      <c r="F2367">
        <v>6</v>
      </c>
      <c r="G2367" t="s">
        <v>16</v>
      </c>
      <c r="H2367" t="s">
        <v>273</v>
      </c>
      <c r="I2367" t="str">
        <f t="shared" si="108"/>
        <v>Nader, Ralph(L)</v>
      </c>
      <c r="J2367" t="s">
        <v>310</v>
      </c>
      <c r="K2367" t="b">
        <v>0</v>
      </c>
      <c r="L2367">
        <v>20374</v>
      </c>
      <c r="M2367">
        <v>294308</v>
      </c>
      <c r="N2367">
        <v>20171015</v>
      </c>
      <c r="O2367" t="s">
        <v>19</v>
      </c>
      <c r="P2367" t="str">
        <f>IF(VLOOKUP(A2367,'national-winners'!$A$2:$B$13,2,0)=H2367,"W","L")</f>
        <v>L</v>
      </c>
      <c r="Q2367">
        <f>MATCH(C2367,'state-winning-votes'!A:A,0)</f>
        <v>49</v>
      </c>
      <c r="R2367">
        <f>MATCH(A2367,'state-winning-votes'!$A$2:$L$2,0)</f>
        <v>8</v>
      </c>
      <c r="S2367" cm="1">
        <f t="array" ref="S2367">INDEX('state-winning-votes'!$A$1:$L$53,$Q2367,$R2367)</f>
        <v>149022</v>
      </c>
      <c r="T2367">
        <f>INDEX('state-winning-votes'!$A$1:$L$53,MATCH($C2367,'state-winning-votes'!$A:$A,0),MATCH($A2367,'state-winning-votes'!$A$2:$L$2,0))</f>
        <v>149022</v>
      </c>
      <c r="U2367" t="str">
        <f t="shared" si="109"/>
        <v>Gore, Al</v>
      </c>
      <c r="V2367" t="str">
        <f>_xlfn.XLOOKUP(INDEX('state-winning-votes'!$A$1:$L$53,MATCH($C2367,'state-winning-votes'!$A:$A,0),MATCH($A2367,'state-winning-votes'!$A$2:$L$2,0)),$L:$L,$H:$H)</f>
        <v>Gore, Al</v>
      </c>
      <c r="W2367" t="str">
        <f>VLOOKUP(A2367,'national-winners'!$A$2:$B$13,2,0)</f>
        <v>Bush, George W.</v>
      </c>
      <c r="X2367" t="str">
        <f t="shared" si="110"/>
        <v xml:space="preserve"> Al Gore (W)</v>
      </c>
    </row>
    <row r="2368" spans="1:24" x14ac:dyDescent="0.25">
      <c r="A2368">
        <v>2000</v>
      </c>
      <c r="B2368" t="s">
        <v>148</v>
      </c>
      <c r="C2368" t="s">
        <v>149</v>
      </c>
      <c r="D2368">
        <v>50</v>
      </c>
      <c r="E2368">
        <v>13</v>
      </c>
      <c r="F2368">
        <v>6</v>
      </c>
      <c r="G2368" t="s">
        <v>16</v>
      </c>
      <c r="H2368" t="s">
        <v>299</v>
      </c>
      <c r="I2368" t="str">
        <f t="shared" si="108"/>
        <v>Buchanan, Patrick ""Pat""(L)</v>
      </c>
      <c r="J2368" t="s">
        <v>272</v>
      </c>
      <c r="K2368" t="b">
        <v>0</v>
      </c>
      <c r="L2368">
        <v>2192</v>
      </c>
      <c r="M2368">
        <v>294308</v>
      </c>
      <c r="N2368">
        <v>20171015</v>
      </c>
      <c r="O2368" t="s">
        <v>19</v>
      </c>
      <c r="P2368" t="str">
        <f>IF(VLOOKUP(A2368,'national-winners'!$A$2:$B$13,2,0)=H2368,"W","L")</f>
        <v>L</v>
      </c>
      <c r="Q2368">
        <f>MATCH(C2368,'state-winning-votes'!A:A,0)</f>
        <v>49</v>
      </c>
      <c r="R2368">
        <f>MATCH(A2368,'state-winning-votes'!$A$2:$L$2,0)</f>
        <v>8</v>
      </c>
      <c r="S2368" cm="1">
        <f t="array" ref="S2368">INDEX('state-winning-votes'!$A$1:$L$53,$Q2368,$R2368)</f>
        <v>149022</v>
      </c>
      <c r="T2368">
        <f>INDEX('state-winning-votes'!$A$1:$L$53,MATCH($C2368,'state-winning-votes'!$A:$A,0),MATCH($A2368,'state-winning-votes'!$A$2:$L$2,0))</f>
        <v>149022</v>
      </c>
      <c r="U2368" t="str">
        <f t="shared" si="109"/>
        <v>Gore, Al</v>
      </c>
      <c r="V2368" t="str">
        <f>_xlfn.XLOOKUP(INDEX('state-winning-votes'!$A$1:$L$53,MATCH($C2368,'state-winning-votes'!$A:$A,0),MATCH($A2368,'state-winning-votes'!$A$2:$L$2,0)),$L:$L,$H:$H)</f>
        <v>Gore, Al</v>
      </c>
      <c r="W2368" t="str">
        <f>VLOOKUP(A2368,'national-winners'!$A$2:$B$13,2,0)</f>
        <v>Bush, George W.</v>
      </c>
      <c r="X2368" t="str">
        <f t="shared" si="110"/>
        <v xml:space="preserve"> Al Gore (W)</v>
      </c>
    </row>
    <row r="2369" spans="1:24" x14ac:dyDescent="0.25">
      <c r="A2369">
        <v>2000</v>
      </c>
      <c r="B2369" t="s">
        <v>148</v>
      </c>
      <c r="C2369" t="s">
        <v>149</v>
      </c>
      <c r="D2369">
        <v>50</v>
      </c>
      <c r="E2369">
        <v>13</v>
      </c>
      <c r="F2369">
        <v>6</v>
      </c>
      <c r="G2369" t="s">
        <v>16</v>
      </c>
      <c r="H2369" t="s">
        <v>311</v>
      </c>
      <c r="I2369" t="str">
        <f t="shared" si="108"/>
        <v>Dennis ""Denny"", Lane(L)</v>
      </c>
      <c r="J2369" t="s">
        <v>312</v>
      </c>
      <c r="K2369" t="b">
        <v>0</v>
      </c>
      <c r="L2369">
        <v>1044</v>
      </c>
      <c r="M2369">
        <v>294308</v>
      </c>
      <c r="N2369">
        <v>20171015</v>
      </c>
      <c r="O2369" t="s">
        <v>19</v>
      </c>
      <c r="P2369" t="str">
        <f>IF(VLOOKUP(A2369,'national-winners'!$A$2:$B$13,2,0)=H2369,"W","L")</f>
        <v>L</v>
      </c>
      <c r="Q2369">
        <f>MATCH(C2369,'state-winning-votes'!A:A,0)</f>
        <v>49</v>
      </c>
      <c r="R2369">
        <f>MATCH(A2369,'state-winning-votes'!$A$2:$L$2,0)</f>
        <v>8</v>
      </c>
      <c r="S2369" cm="1">
        <f t="array" ref="S2369">INDEX('state-winning-votes'!$A$1:$L$53,$Q2369,$R2369)</f>
        <v>149022</v>
      </c>
      <c r="T2369">
        <f>INDEX('state-winning-votes'!$A$1:$L$53,MATCH($C2369,'state-winning-votes'!$A:$A,0),MATCH($A2369,'state-winning-votes'!$A$2:$L$2,0))</f>
        <v>149022</v>
      </c>
      <c r="U2369" t="str">
        <f t="shared" si="109"/>
        <v>Gore, Al</v>
      </c>
      <c r="V2369" t="str">
        <f>_xlfn.XLOOKUP(INDEX('state-winning-votes'!$A$1:$L$53,MATCH($C2369,'state-winning-votes'!$A:$A,0),MATCH($A2369,'state-winning-votes'!$A$2:$L$2,0)),$L:$L,$H:$H)</f>
        <v>Gore, Al</v>
      </c>
      <c r="W2369" t="str">
        <f>VLOOKUP(A2369,'national-winners'!$A$2:$B$13,2,0)</f>
        <v>Bush, George W.</v>
      </c>
      <c r="X2369" t="str">
        <f t="shared" si="110"/>
        <v xml:space="preserve"> Al Gore (W)</v>
      </c>
    </row>
    <row r="2370" spans="1:24" x14ac:dyDescent="0.25">
      <c r="A2370">
        <v>2000</v>
      </c>
      <c r="B2370" t="s">
        <v>148</v>
      </c>
      <c r="C2370" t="s">
        <v>149</v>
      </c>
      <c r="D2370">
        <v>50</v>
      </c>
      <c r="E2370">
        <v>13</v>
      </c>
      <c r="F2370">
        <v>6</v>
      </c>
      <c r="G2370" t="s">
        <v>16</v>
      </c>
      <c r="H2370" t="s">
        <v>271</v>
      </c>
      <c r="I2370" t="str">
        <f t="shared" si="108"/>
        <v>Browne, Harry(L)</v>
      </c>
      <c r="J2370" t="s">
        <v>29</v>
      </c>
      <c r="K2370" t="b">
        <v>0</v>
      </c>
      <c r="L2370">
        <v>784</v>
      </c>
      <c r="M2370">
        <v>294308</v>
      </c>
      <c r="N2370">
        <v>20171015</v>
      </c>
      <c r="O2370" t="s">
        <v>19</v>
      </c>
      <c r="P2370" t="str">
        <f>IF(VLOOKUP(A2370,'national-winners'!$A$2:$B$13,2,0)=H2370,"W","L")</f>
        <v>L</v>
      </c>
      <c r="Q2370">
        <f>MATCH(C2370,'state-winning-votes'!A:A,0)</f>
        <v>49</v>
      </c>
      <c r="R2370">
        <f>MATCH(A2370,'state-winning-votes'!$A$2:$L$2,0)</f>
        <v>8</v>
      </c>
      <c r="S2370" cm="1">
        <f t="array" ref="S2370">INDEX('state-winning-votes'!$A$1:$L$53,$Q2370,$R2370)</f>
        <v>149022</v>
      </c>
      <c r="T2370">
        <f>INDEX('state-winning-votes'!$A$1:$L$53,MATCH($C2370,'state-winning-votes'!$A:$A,0),MATCH($A2370,'state-winning-votes'!$A$2:$L$2,0))</f>
        <v>149022</v>
      </c>
      <c r="U2370" t="str">
        <f t="shared" si="109"/>
        <v>Gore, Al</v>
      </c>
      <c r="V2370" t="str">
        <f>_xlfn.XLOOKUP(INDEX('state-winning-votes'!$A$1:$L$53,MATCH($C2370,'state-winning-votes'!$A:$A,0),MATCH($A2370,'state-winning-votes'!$A$2:$L$2,0)),$L:$L,$H:$H)</f>
        <v>Gore, Al</v>
      </c>
      <c r="W2370" t="str">
        <f>VLOOKUP(A2370,'national-winners'!$A$2:$B$13,2,0)</f>
        <v>Bush, George W.</v>
      </c>
      <c r="X2370" t="str">
        <f t="shared" si="110"/>
        <v xml:space="preserve"> Al Gore (W)</v>
      </c>
    </row>
    <row r="2371" spans="1:24" x14ac:dyDescent="0.25">
      <c r="A2371">
        <v>2000</v>
      </c>
      <c r="B2371" t="s">
        <v>148</v>
      </c>
      <c r="C2371" t="s">
        <v>149</v>
      </c>
      <c r="D2371">
        <v>50</v>
      </c>
      <c r="E2371">
        <v>13</v>
      </c>
      <c r="F2371">
        <v>6</v>
      </c>
      <c r="G2371" t="s">
        <v>16</v>
      </c>
      <c r="I2371" t="str">
        <f t="shared" ref="I2371:I2434" si="111">H2371&amp;"("&amp;P2371&amp;")"</f>
        <v>(L)</v>
      </c>
      <c r="K2371" t="b">
        <v>1</v>
      </c>
      <c r="L2371">
        <v>514</v>
      </c>
      <c r="M2371">
        <v>294308</v>
      </c>
      <c r="N2371">
        <v>20171015</v>
      </c>
      <c r="O2371" t="s">
        <v>19</v>
      </c>
      <c r="P2371" t="str">
        <f>IF(VLOOKUP(A2371,'national-winners'!$A$2:$B$13,2,0)=H2371,"W","L")</f>
        <v>L</v>
      </c>
      <c r="Q2371">
        <f>MATCH(C2371,'state-winning-votes'!A:A,0)</f>
        <v>49</v>
      </c>
      <c r="R2371">
        <f>MATCH(A2371,'state-winning-votes'!$A$2:$L$2,0)</f>
        <v>8</v>
      </c>
      <c r="S2371" cm="1">
        <f t="array" ref="S2371">INDEX('state-winning-votes'!$A$1:$L$53,$Q2371,$R2371)</f>
        <v>149022</v>
      </c>
      <c r="T2371">
        <f>INDEX('state-winning-votes'!$A$1:$L$53,MATCH($C2371,'state-winning-votes'!$A:$A,0),MATCH($A2371,'state-winning-votes'!$A$2:$L$2,0))</f>
        <v>149022</v>
      </c>
      <c r="U2371" t="str">
        <f t="shared" ref="U2371:U2434" si="112">_xlfn.XLOOKUP(T2371,L:L,H:H)</f>
        <v>Gore, Al</v>
      </c>
      <c r="V2371" t="str">
        <f>_xlfn.XLOOKUP(INDEX('state-winning-votes'!$A$1:$L$53,MATCH($C2371,'state-winning-votes'!$A:$A,0),MATCH($A2371,'state-winning-votes'!$A$2:$L$2,0)),$L:$L,$H:$H)</f>
        <v>Gore, Al</v>
      </c>
      <c r="W2371" t="str">
        <f>VLOOKUP(A2371,'national-winners'!$A$2:$B$13,2,0)</f>
        <v>Bush, George W.</v>
      </c>
      <c r="X2371" t="str">
        <f t="shared" ref="X2371:X2434" si="113">IFERROR(RIGHT(V2371,LEN(V2371)-SEARCH(",",V2371))&amp;" "&amp;LEFT(V2371,SEARCH(",",V2371)-1)&amp;" (W)","NULL")</f>
        <v xml:space="preserve"> Al Gore (W)</v>
      </c>
    </row>
    <row r="2372" spans="1:24" x14ac:dyDescent="0.25">
      <c r="A2372">
        <v>2000</v>
      </c>
      <c r="B2372" t="s">
        <v>148</v>
      </c>
      <c r="C2372" t="s">
        <v>149</v>
      </c>
      <c r="D2372">
        <v>50</v>
      </c>
      <c r="E2372">
        <v>13</v>
      </c>
      <c r="F2372">
        <v>6</v>
      </c>
      <c r="G2372" t="s">
        <v>16</v>
      </c>
      <c r="H2372" t="s">
        <v>236</v>
      </c>
      <c r="I2372" t="str">
        <f t="shared" si="111"/>
        <v>Hagelin, John(L)</v>
      </c>
      <c r="J2372" t="s">
        <v>237</v>
      </c>
      <c r="K2372" t="b">
        <v>0</v>
      </c>
      <c r="L2372">
        <v>219</v>
      </c>
      <c r="M2372">
        <v>294308</v>
      </c>
      <c r="N2372">
        <v>20171015</v>
      </c>
      <c r="O2372" t="s">
        <v>19</v>
      </c>
      <c r="P2372" t="str">
        <f>IF(VLOOKUP(A2372,'national-winners'!$A$2:$B$13,2,0)=H2372,"W","L")</f>
        <v>L</v>
      </c>
      <c r="Q2372">
        <f>MATCH(C2372,'state-winning-votes'!A:A,0)</f>
        <v>49</v>
      </c>
      <c r="R2372">
        <f>MATCH(A2372,'state-winning-votes'!$A$2:$L$2,0)</f>
        <v>8</v>
      </c>
      <c r="S2372" cm="1">
        <f t="array" ref="S2372">INDEX('state-winning-votes'!$A$1:$L$53,$Q2372,$R2372)</f>
        <v>149022</v>
      </c>
      <c r="T2372">
        <f>INDEX('state-winning-votes'!$A$1:$L$53,MATCH($C2372,'state-winning-votes'!$A:$A,0),MATCH($A2372,'state-winning-votes'!$A$2:$L$2,0))</f>
        <v>149022</v>
      </c>
      <c r="U2372" t="str">
        <f t="shared" si="112"/>
        <v>Gore, Al</v>
      </c>
      <c r="V2372" t="str">
        <f>_xlfn.XLOOKUP(INDEX('state-winning-votes'!$A$1:$L$53,MATCH($C2372,'state-winning-votes'!$A:$A,0),MATCH($A2372,'state-winning-votes'!$A$2:$L$2,0)),$L:$L,$H:$H)</f>
        <v>Gore, Al</v>
      </c>
      <c r="W2372" t="str">
        <f>VLOOKUP(A2372,'national-winners'!$A$2:$B$13,2,0)</f>
        <v>Bush, George W.</v>
      </c>
      <c r="X2372" t="str">
        <f t="shared" si="113"/>
        <v xml:space="preserve"> Al Gore (W)</v>
      </c>
    </row>
    <row r="2373" spans="1:24" x14ac:dyDescent="0.25">
      <c r="A2373">
        <v>2000</v>
      </c>
      <c r="B2373" t="s">
        <v>148</v>
      </c>
      <c r="C2373" t="s">
        <v>149</v>
      </c>
      <c r="D2373">
        <v>50</v>
      </c>
      <c r="E2373">
        <v>13</v>
      </c>
      <c r="F2373">
        <v>6</v>
      </c>
      <c r="G2373" t="s">
        <v>16</v>
      </c>
      <c r="H2373" t="s">
        <v>166</v>
      </c>
      <c r="I2373" t="str">
        <f t="shared" si="111"/>
        <v>McReynolds, David(L)</v>
      </c>
      <c r="J2373" t="s">
        <v>229</v>
      </c>
      <c r="K2373" t="b">
        <v>0</v>
      </c>
      <c r="L2373">
        <v>161</v>
      </c>
      <c r="M2373">
        <v>294308</v>
      </c>
      <c r="N2373">
        <v>20171015</v>
      </c>
      <c r="O2373" t="s">
        <v>19</v>
      </c>
      <c r="P2373" t="str">
        <f>IF(VLOOKUP(A2373,'national-winners'!$A$2:$B$13,2,0)=H2373,"W","L")</f>
        <v>L</v>
      </c>
      <c r="Q2373">
        <f>MATCH(C2373,'state-winning-votes'!A:A,0)</f>
        <v>49</v>
      </c>
      <c r="R2373">
        <f>MATCH(A2373,'state-winning-votes'!$A$2:$L$2,0)</f>
        <v>8</v>
      </c>
      <c r="S2373" cm="1">
        <f t="array" ref="S2373">INDEX('state-winning-votes'!$A$1:$L$53,$Q2373,$R2373)</f>
        <v>149022</v>
      </c>
      <c r="T2373">
        <f>INDEX('state-winning-votes'!$A$1:$L$53,MATCH($C2373,'state-winning-votes'!$A:$A,0),MATCH($A2373,'state-winning-votes'!$A$2:$L$2,0))</f>
        <v>149022</v>
      </c>
      <c r="U2373" t="str">
        <f t="shared" si="112"/>
        <v>Gore, Al</v>
      </c>
      <c r="V2373" t="str">
        <f>_xlfn.XLOOKUP(INDEX('state-winning-votes'!$A$1:$L$53,MATCH($C2373,'state-winning-votes'!$A:$A,0),MATCH($A2373,'state-winning-votes'!$A$2:$L$2,0)),$L:$L,$H:$H)</f>
        <v>Gore, Al</v>
      </c>
      <c r="W2373" t="str">
        <f>VLOOKUP(A2373,'national-winners'!$A$2:$B$13,2,0)</f>
        <v>Bush, George W.</v>
      </c>
      <c r="X2373" t="str">
        <f t="shared" si="113"/>
        <v xml:space="preserve"> Al Gore (W)</v>
      </c>
    </row>
    <row r="2374" spans="1:24" x14ac:dyDescent="0.25">
      <c r="A2374">
        <v>2000</v>
      </c>
      <c r="B2374" t="s">
        <v>148</v>
      </c>
      <c r="C2374" t="s">
        <v>149</v>
      </c>
      <c r="D2374">
        <v>50</v>
      </c>
      <c r="E2374">
        <v>13</v>
      </c>
      <c r="F2374">
        <v>6</v>
      </c>
      <c r="G2374" t="s">
        <v>16</v>
      </c>
      <c r="H2374" t="s">
        <v>238</v>
      </c>
      <c r="I2374" t="str">
        <f t="shared" si="111"/>
        <v>Phillips, Howard(L)</v>
      </c>
      <c r="J2374" t="s">
        <v>134</v>
      </c>
      <c r="K2374" t="b">
        <v>0</v>
      </c>
      <c r="L2374">
        <v>153</v>
      </c>
      <c r="M2374">
        <v>294308</v>
      </c>
      <c r="N2374">
        <v>20171015</v>
      </c>
      <c r="O2374" t="s">
        <v>19</v>
      </c>
      <c r="P2374" t="str">
        <f>IF(VLOOKUP(A2374,'national-winners'!$A$2:$B$13,2,0)=H2374,"W","L")</f>
        <v>L</v>
      </c>
      <c r="Q2374">
        <f>MATCH(C2374,'state-winning-votes'!A:A,0)</f>
        <v>49</v>
      </c>
      <c r="R2374">
        <f>MATCH(A2374,'state-winning-votes'!$A$2:$L$2,0)</f>
        <v>8</v>
      </c>
      <c r="S2374" cm="1">
        <f t="array" ref="S2374">INDEX('state-winning-votes'!$A$1:$L$53,$Q2374,$R2374)</f>
        <v>149022</v>
      </c>
      <c r="T2374">
        <f>INDEX('state-winning-votes'!$A$1:$L$53,MATCH($C2374,'state-winning-votes'!$A:$A,0),MATCH($A2374,'state-winning-votes'!$A$2:$L$2,0))</f>
        <v>149022</v>
      </c>
      <c r="U2374" t="str">
        <f t="shared" si="112"/>
        <v>Gore, Al</v>
      </c>
      <c r="V2374" t="str">
        <f>_xlfn.XLOOKUP(INDEX('state-winning-votes'!$A$1:$L$53,MATCH($C2374,'state-winning-votes'!$A:$A,0),MATCH($A2374,'state-winning-votes'!$A$2:$L$2,0)),$L:$L,$H:$H)</f>
        <v>Gore, Al</v>
      </c>
      <c r="W2374" t="str">
        <f>VLOOKUP(A2374,'national-winners'!$A$2:$B$13,2,0)</f>
        <v>Bush, George W.</v>
      </c>
      <c r="X2374" t="str">
        <f t="shared" si="113"/>
        <v xml:space="preserve"> Al Gore (W)</v>
      </c>
    </row>
    <row r="2375" spans="1:24" x14ac:dyDescent="0.25">
      <c r="A2375">
        <v>2000</v>
      </c>
      <c r="B2375" t="s">
        <v>148</v>
      </c>
      <c r="C2375" t="s">
        <v>149</v>
      </c>
      <c r="D2375">
        <v>50</v>
      </c>
      <c r="E2375">
        <v>13</v>
      </c>
      <c r="F2375">
        <v>6</v>
      </c>
      <c r="G2375" t="s">
        <v>16</v>
      </c>
      <c r="H2375" t="s">
        <v>284</v>
      </c>
      <c r="I2375" t="str">
        <f t="shared" si="111"/>
        <v>Harris, James(L)</v>
      </c>
      <c r="J2375" t="s">
        <v>37</v>
      </c>
      <c r="K2375" t="b">
        <v>0</v>
      </c>
      <c r="L2375">
        <v>70</v>
      </c>
      <c r="M2375">
        <v>294308</v>
      </c>
      <c r="N2375">
        <v>20171015</v>
      </c>
      <c r="O2375" t="s">
        <v>19</v>
      </c>
      <c r="P2375" t="str">
        <f>IF(VLOOKUP(A2375,'national-winners'!$A$2:$B$13,2,0)=H2375,"W","L")</f>
        <v>L</v>
      </c>
      <c r="Q2375">
        <f>MATCH(C2375,'state-winning-votes'!A:A,0)</f>
        <v>49</v>
      </c>
      <c r="R2375">
        <f>MATCH(A2375,'state-winning-votes'!$A$2:$L$2,0)</f>
        <v>8</v>
      </c>
      <c r="S2375" cm="1">
        <f t="array" ref="S2375">INDEX('state-winning-votes'!$A$1:$L$53,$Q2375,$R2375)</f>
        <v>149022</v>
      </c>
      <c r="T2375">
        <f>INDEX('state-winning-votes'!$A$1:$L$53,MATCH($C2375,'state-winning-votes'!$A:$A,0),MATCH($A2375,'state-winning-votes'!$A$2:$L$2,0))</f>
        <v>149022</v>
      </c>
      <c r="U2375" t="str">
        <f t="shared" si="112"/>
        <v>Gore, Al</v>
      </c>
      <c r="V2375" t="str">
        <f>_xlfn.XLOOKUP(INDEX('state-winning-votes'!$A$1:$L$53,MATCH($C2375,'state-winning-votes'!$A:$A,0),MATCH($A2375,'state-winning-votes'!$A$2:$L$2,0)),$L:$L,$H:$H)</f>
        <v>Gore, Al</v>
      </c>
      <c r="W2375" t="str">
        <f>VLOOKUP(A2375,'national-winners'!$A$2:$B$13,2,0)</f>
        <v>Bush, George W.</v>
      </c>
      <c r="X2375" t="str">
        <f t="shared" si="113"/>
        <v xml:space="preserve"> Al Gore (W)</v>
      </c>
    </row>
    <row r="2376" spans="1:24" x14ac:dyDescent="0.25">
      <c r="A2376">
        <v>2000</v>
      </c>
      <c r="B2376" t="s">
        <v>150</v>
      </c>
      <c r="C2376" t="s">
        <v>151</v>
      </c>
      <c r="D2376">
        <v>51</v>
      </c>
      <c r="E2376">
        <v>54</v>
      </c>
      <c r="F2376">
        <v>40</v>
      </c>
      <c r="G2376" t="s">
        <v>16</v>
      </c>
      <c r="H2376" t="s">
        <v>297</v>
      </c>
      <c r="I2376" t="str">
        <f t="shared" si="111"/>
        <v>Bush, George W.(W)</v>
      </c>
      <c r="J2376" t="s">
        <v>21</v>
      </c>
      <c r="K2376" t="b">
        <v>0</v>
      </c>
      <c r="L2376">
        <v>1437490</v>
      </c>
      <c r="M2376">
        <v>2739447</v>
      </c>
      <c r="N2376">
        <v>20171015</v>
      </c>
      <c r="O2376" t="s">
        <v>19</v>
      </c>
      <c r="P2376" t="str">
        <f>IF(VLOOKUP(A2376,'national-winners'!$A$2:$B$13,2,0)=H2376,"W","L")</f>
        <v>W</v>
      </c>
      <c r="Q2376">
        <f>MATCH(C2376,'state-winning-votes'!A:A,0)</f>
        <v>48</v>
      </c>
      <c r="R2376">
        <f>MATCH(A2376,'state-winning-votes'!$A$2:$L$2,0)</f>
        <v>8</v>
      </c>
      <c r="S2376" cm="1">
        <f t="array" ref="S2376">INDEX('state-winning-votes'!$A$1:$L$53,$Q2376,$R2376)</f>
        <v>1437490</v>
      </c>
      <c r="T2376">
        <f>INDEX('state-winning-votes'!$A$1:$L$53,MATCH($C2376,'state-winning-votes'!$A:$A,0),MATCH($A2376,'state-winning-votes'!$A$2:$L$2,0))</f>
        <v>1437490</v>
      </c>
      <c r="U2376" t="str">
        <f t="shared" si="112"/>
        <v>Bush, George W.</v>
      </c>
      <c r="V2376" t="str">
        <f>_xlfn.XLOOKUP(INDEX('state-winning-votes'!$A$1:$L$53,MATCH($C2376,'state-winning-votes'!$A:$A,0),MATCH($A2376,'state-winning-votes'!$A$2:$L$2,0)),$L:$L,$H:$H)</f>
        <v>Bush, George W.</v>
      </c>
      <c r="W2376" t="str">
        <f>VLOOKUP(A2376,'national-winners'!$A$2:$B$13,2,0)</f>
        <v>Bush, George W.</v>
      </c>
      <c r="X2376" t="str">
        <f t="shared" si="113"/>
        <v xml:space="preserve"> George W. Bush (W)</v>
      </c>
    </row>
    <row r="2377" spans="1:24" x14ac:dyDescent="0.25">
      <c r="A2377">
        <v>2000</v>
      </c>
      <c r="B2377" t="s">
        <v>150</v>
      </c>
      <c r="C2377" t="s">
        <v>151</v>
      </c>
      <c r="D2377">
        <v>51</v>
      </c>
      <c r="E2377">
        <v>54</v>
      </c>
      <c r="F2377">
        <v>40</v>
      </c>
      <c r="G2377" t="s">
        <v>16</v>
      </c>
      <c r="H2377" t="s">
        <v>298</v>
      </c>
      <c r="I2377" t="str">
        <f t="shared" si="111"/>
        <v>Gore, Al(L)</v>
      </c>
      <c r="J2377" t="s">
        <v>18</v>
      </c>
      <c r="K2377" t="b">
        <v>0</v>
      </c>
      <c r="L2377">
        <v>1217290</v>
      </c>
      <c r="M2377">
        <v>2739447</v>
      </c>
      <c r="N2377">
        <v>20171015</v>
      </c>
      <c r="O2377" t="s">
        <v>19</v>
      </c>
      <c r="P2377" t="str">
        <f>IF(VLOOKUP(A2377,'national-winners'!$A$2:$B$13,2,0)=H2377,"W","L")</f>
        <v>L</v>
      </c>
      <c r="Q2377">
        <f>MATCH(C2377,'state-winning-votes'!A:A,0)</f>
        <v>48</v>
      </c>
      <c r="R2377">
        <f>MATCH(A2377,'state-winning-votes'!$A$2:$L$2,0)</f>
        <v>8</v>
      </c>
      <c r="S2377" cm="1">
        <f t="array" ref="S2377">INDEX('state-winning-votes'!$A$1:$L$53,$Q2377,$R2377)</f>
        <v>1437490</v>
      </c>
      <c r="T2377">
        <f>INDEX('state-winning-votes'!$A$1:$L$53,MATCH($C2377,'state-winning-votes'!$A:$A,0),MATCH($A2377,'state-winning-votes'!$A$2:$L$2,0))</f>
        <v>1437490</v>
      </c>
      <c r="U2377" t="str">
        <f t="shared" si="112"/>
        <v>Bush, George W.</v>
      </c>
      <c r="V2377" t="str">
        <f>_xlfn.XLOOKUP(INDEX('state-winning-votes'!$A$1:$L$53,MATCH($C2377,'state-winning-votes'!$A:$A,0),MATCH($A2377,'state-winning-votes'!$A$2:$L$2,0)),$L:$L,$H:$H)</f>
        <v>Bush, George W.</v>
      </c>
      <c r="W2377" t="str">
        <f>VLOOKUP(A2377,'national-winners'!$A$2:$B$13,2,0)</f>
        <v>Bush, George W.</v>
      </c>
      <c r="X2377" t="str">
        <f t="shared" si="113"/>
        <v xml:space="preserve"> George W. Bush (W)</v>
      </c>
    </row>
    <row r="2378" spans="1:24" x14ac:dyDescent="0.25">
      <c r="A2378">
        <v>2000</v>
      </c>
      <c r="B2378" t="s">
        <v>150</v>
      </c>
      <c r="C2378" t="s">
        <v>151</v>
      </c>
      <c r="D2378">
        <v>51</v>
      </c>
      <c r="E2378">
        <v>54</v>
      </c>
      <c r="F2378">
        <v>40</v>
      </c>
      <c r="G2378" t="s">
        <v>16</v>
      </c>
      <c r="H2378" t="s">
        <v>273</v>
      </c>
      <c r="I2378" t="str">
        <f t="shared" si="111"/>
        <v>Nader, Ralph(L)</v>
      </c>
      <c r="J2378" t="s">
        <v>274</v>
      </c>
      <c r="K2378" t="b">
        <v>0</v>
      </c>
      <c r="L2378">
        <v>59398</v>
      </c>
      <c r="M2378">
        <v>2739447</v>
      </c>
      <c r="N2378">
        <v>20171015</v>
      </c>
      <c r="O2378" t="s">
        <v>19</v>
      </c>
      <c r="P2378" t="str">
        <f>IF(VLOOKUP(A2378,'national-winners'!$A$2:$B$13,2,0)=H2378,"W","L")</f>
        <v>L</v>
      </c>
      <c r="Q2378">
        <f>MATCH(C2378,'state-winning-votes'!A:A,0)</f>
        <v>48</v>
      </c>
      <c r="R2378">
        <f>MATCH(A2378,'state-winning-votes'!$A$2:$L$2,0)</f>
        <v>8</v>
      </c>
      <c r="S2378" cm="1">
        <f t="array" ref="S2378">INDEX('state-winning-votes'!$A$1:$L$53,$Q2378,$R2378)</f>
        <v>1437490</v>
      </c>
      <c r="T2378">
        <f>INDEX('state-winning-votes'!$A$1:$L$53,MATCH($C2378,'state-winning-votes'!$A:$A,0),MATCH($A2378,'state-winning-votes'!$A$2:$L$2,0))</f>
        <v>1437490</v>
      </c>
      <c r="U2378" t="str">
        <f t="shared" si="112"/>
        <v>Bush, George W.</v>
      </c>
      <c r="V2378" t="str">
        <f>_xlfn.XLOOKUP(INDEX('state-winning-votes'!$A$1:$L$53,MATCH($C2378,'state-winning-votes'!$A:$A,0),MATCH($A2378,'state-winning-votes'!$A$2:$L$2,0)),$L:$L,$H:$H)</f>
        <v>Bush, George W.</v>
      </c>
      <c r="W2378" t="str">
        <f>VLOOKUP(A2378,'national-winners'!$A$2:$B$13,2,0)</f>
        <v>Bush, George W.</v>
      </c>
      <c r="X2378" t="str">
        <f t="shared" si="113"/>
        <v xml:space="preserve"> George W. Bush (W)</v>
      </c>
    </row>
    <row r="2379" spans="1:24" x14ac:dyDescent="0.25">
      <c r="A2379">
        <v>2000</v>
      </c>
      <c r="B2379" t="s">
        <v>150</v>
      </c>
      <c r="C2379" t="s">
        <v>151</v>
      </c>
      <c r="D2379">
        <v>51</v>
      </c>
      <c r="E2379">
        <v>54</v>
      </c>
      <c r="F2379">
        <v>40</v>
      </c>
      <c r="G2379" t="s">
        <v>16</v>
      </c>
      <c r="H2379" t="s">
        <v>271</v>
      </c>
      <c r="I2379" t="str">
        <f t="shared" si="111"/>
        <v>Browne, Harry(L)</v>
      </c>
      <c r="J2379" t="s">
        <v>29</v>
      </c>
      <c r="K2379" t="b">
        <v>0</v>
      </c>
      <c r="L2379">
        <v>15198</v>
      </c>
      <c r="M2379">
        <v>2739447</v>
      </c>
      <c r="N2379">
        <v>20171015</v>
      </c>
      <c r="O2379" t="s">
        <v>19</v>
      </c>
      <c r="P2379" t="str">
        <f>IF(VLOOKUP(A2379,'national-winners'!$A$2:$B$13,2,0)=H2379,"W","L")</f>
        <v>L</v>
      </c>
      <c r="Q2379">
        <f>MATCH(C2379,'state-winning-votes'!A:A,0)</f>
        <v>48</v>
      </c>
      <c r="R2379">
        <f>MATCH(A2379,'state-winning-votes'!$A$2:$L$2,0)</f>
        <v>8</v>
      </c>
      <c r="S2379" cm="1">
        <f t="array" ref="S2379">INDEX('state-winning-votes'!$A$1:$L$53,$Q2379,$R2379)</f>
        <v>1437490</v>
      </c>
      <c r="T2379">
        <f>INDEX('state-winning-votes'!$A$1:$L$53,MATCH($C2379,'state-winning-votes'!$A:$A,0),MATCH($A2379,'state-winning-votes'!$A$2:$L$2,0))</f>
        <v>1437490</v>
      </c>
      <c r="U2379" t="str">
        <f t="shared" si="112"/>
        <v>Bush, George W.</v>
      </c>
      <c r="V2379" t="str">
        <f>_xlfn.XLOOKUP(INDEX('state-winning-votes'!$A$1:$L$53,MATCH($C2379,'state-winning-votes'!$A:$A,0),MATCH($A2379,'state-winning-votes'!$A$2:$L$2,0)),$L:$L,$H:$H)</f>
        <v>Bush, George W.</v>
      </c>
      <c r="W2379" t="str">
        <f>VLOOKUP(A2379,'national-winners'!$A$2:$B$13,2,0)</f>
        <v>Bush, George W.</v>
      </c>
      <c r="X2379" t="str">
        <f t="shared" si="113"/>
        <v xml:space="preserve"> George W. Bush (W)</v>
      </c>
    </row>
    <row r="2380" spans="1:24" x14ac:dyDescent="0.25">
      <c r="A2380">
        <v>2000</v>
      </c>
      <c r="B2380" t="s">
        <v>150</v>
      </c>
      <c r="C2380" t="s">
        <v>151</v>
      </c>
      <c r="D2380">
        <v>51</v>
      </c>
      <c r="E2380">
        <v>54</v>
      </c>
      <c r="F2380">
        <v>40</v>
      </c>
      <c r="G2380" t="s">
        <v>16</v>
      </c>
      <c r="H2380" t="s">
        <v>299</v>
      </c>
      <c r="I2380" t="str">
        <f t="shared" si="111"/>
        <v>Buchanan, Patrick ""Pat""(L)</v>
      </c>
      <c r="J2380" t="s">
        <v>272</v>
      </c>
      <c r="K2380" t="b">
        <v>0</v>
      </c>
      <c r="L2380">
        <v>5455</v>
      </c>
      <c r="M2380">
        <v>2739447</v>
      </c>
      <c r="N2380">
        <v>20171015</v>
      </c>
      <c r="O2380" t="s">
        <v>19</v>
      </c>
      <c r="P2380" t="str">
        <f>IF(VLOOKUP(A2380,'national-winners'!$A$2:$B$13,2,0)=H2380,"W","L")</f>
        <v>L</v>
      </c>
      <c r="Q2380">
        <f>MATCH(C2380,'state-winning-votes'!A:A,0)</f>
        <v>48</v>
      </c>
      <c r="R2380">
        <f>MATCH(A2380,'state-winning-votes'!$A$2:$L$2,0)</f>
        <v>8</v>
      </c>
      <c r="S2380" cm="1">
        <f t="array" ref="S2380">INDEX('state-winning-votes'!$A$1:$L$53,$Q2380,$R2380)</f>
        <v>1437490</v>
      </c>
      <c r="T2380">
        <f>INDEX('state-winning-votes'!$A$1:$L$53,MATCH($C2380,'state-winning-votes'!$A:$A,0),MATCH($A2380,'state-winning-votes'!$A$2:$L$2,0))</f>
        <v>1437490</v>
      </c>
      <c r="U2380" t="str">
        <f t="shared" si="112"/>
        <v>Bush, George W.</v>
      </c>
      <c r="V2380" t="str">
        <f>_xlfn.XLOOKUP(INDEX('state-winning-votes'!$A$1:$L$53,MATCH($C2380,'state-winning-votes'!$A:$A,0),MATCH($A2380,'state-winning-votes'!$A$2:$L$2,0)),$L:$L,$H:$H)</f>
        <v>Bush, George W.</v>
      </c>
      <c r="W2380" t="str">
        <f>VLOOKUP(A2380,'national-winners'!$A$2:$B$13,2,0)</f>
        <v>Bush, George W.</v>
      </c>
      <c r="X2380" t="str">
        <f t="shared" si="113"/>
        <v xml:space="preserve"> George W. Bush (W)</v>
      </c>
    </row>
    <row r="2381" spans="1:24" x14ac:dyDescent="0.25">
      <c r="A2381">
        <v>2000</v>
      </c>
      <c r="B2381" t="s">
        <v>150</v>
      </c>
      <c r="C2381" t="s">
        <v>151</v>
      </c>
      <c r="D2381">
        <v>51</v>
      </c>
      <c r="E2381">
        <v>54</v>
      </c>
      <c r="F2381">
        <v>40</v>
      </c>
      <c r="G2381" t="s">
        <v>16</v>
      </c>
      <c r="I2381" t="str">
        <f t="shared" si="111"/>
        <v>(L)</v>
      </c>
      <c r="K2381" t="b">
        <v>1</v>
      </c>
      <c r="L2381">
        <v>2807</v>
      </c>
      <c r="M2381">
        <v>2739447</v>
      </c>
      <c r="N2381">
        <v>20171015</v>
      </c>
      <c r="O2381" t="s">
        <v>19</v>
      </c>
      <c r="P2381" t="str">
        <f>IF(VLOOKUP(A2381,'national-winners'!$A$2:$B$13,2,0)=H2381,"W","L")</f>
        <v>L</v>
      </c>
      <c r="Q2381">
        <f>MATCH(C2381,'state-winning-votes'!A:A,0)</f>
        <v>48</v>
      </c>
      <c r="R2381">
        <f>MATCH(A2381,'state-winning-votes'!$A$2:$L$2,0)</f>
        <v>8</v>
      </c>
      <c r="S2381" cm="1">
        <f t="array" ref="S2381">INDEX('state-winning-votes'!$A$1:$L$53,$Q2381,$R2381)</f>
        <v>1437490</v>
      </c>
      <c r="T2381">
        <f>INDEX('state-winning-votes'!$A$1:$L$53,MATCH($C2381,'state-winning-votes'!$A:$A,0),MATCH($A2381,'state-winning-votes'!$A$2:$L$2,0))</f>
        <v>1437490</v>
      </c>
      <c r="U2381" t="str">
        <f t="shared" si="112"/>
        <v>Bush, George W.</v>
      </c>
      <c r="V2381" t="str">
        <f>_xlfn.XLOOKUP(INDEX('state-winning-votes'!$A$1:$L$53,MATCH($C2381,'state-winning-votes'!$A:$A,0),MATCH($A2381,'state-winning-votes'!$A$2:$L$2,0)),$L:$L,$H:$H)</f>
        <v>Bush, George W.</v>
      </c>
      <c r="W2381" t="str">
        <f>VLOOKUP(A2381,'national-winners'!$A$2:$B$13,2,0)</f>
        <v>Bush, George W.</v>
      </c>
      <c r="X2381" t="str">
        <f t="shared" si="113"/>
        <v xml:space="preserve"> George W. Bush (W)</v>
      </c>
    </row>
    <row r="2382" spans="1:24" x14ac:dyDescent="0.25">
      <c r="A2382">
        <v>2000</v>
      </c>
      <c r="B2382" t="s">
        <v>150</v>
      </c>
      <c r="C2382" t="s">
        <v>151</v>
      </c>
      <c r="D2382">
        <v>51</v>
      </c>
      <c r="E2382">
        <v>54</v>
      </c>
      <c r="F2382">
        <v>40</v>
      </c>
      <c r="G2382" t="s">
        <v>16</v>
      </c>
      <c r="H2382" t="s">
        <v>238</v>
      </c>
      <c r="I2382" t="str">
        <f t="shared" si="111"/>
        <v>Phillips, Howard(L)</v>
      </c>
      <c r="J2382" t="s">
        <v>80</v>
      </c>
      <c r="K2382" t="b">
        <v>0</v>
      </c>
      <c r="L2382">
        <v>1809</v>
      </c>
      <c r="M2382">
        <v>2739447</v>
      </c>
      <c r="N2382">
        <v>20171015</v>
      </c>
      <c r="O2382" t="s">
        <v>19</v>
      </c>
      <c r="P2382" t="str">
        <f>IF(VLOOKUP(A2382,'national-winners'!$A$2:$B$13,2,0)=H2382,"W","L")</f>
        <v>L</v>
      </c>
      <c r="Q2382">
        <f>MATCH(C2382,'state-winning-votes'!A:A,0)</f>
        <v>48</v>
      </c>
      <c r="R2382">
        <f>MATCH(A2382,'state-winning-votes'!$A$2:$L$2,0)</f>
        <v>8</v>
      </c>
      <c r="S2382" cm="1">
        <f t="array" ref="S2382">INDEX('state-winning-votes'!$A$1:$L$53,$Q2382,$R2382)</f>
        <v>1437490</v>
      </c>
      <c r="T2382">
        <f>INDEX('state-winning-votes'!$A$1:$L$53,MATCH($C2382,'state-winning-votes'!$A:$A,0),MATCH($A2382,'state-winning-votes'!$A$2:$L$2,0))</f>
        <v>1437490</v>
      </c>
      <c r="U2382" t="str">
        <f t="shared" si="112"/>
        <v>Bush, George W.</v>
      </c>
      <c r="V2382" t="str">
        <f>_xlfn.XLOOKUP(INDEX('state-winning-votes'!$A$1:$L$53,MATCH($C2382,'state-winning-votes'!$A:$A,0),MATCH($A2382,'state-winning-votes'!$A$2:$L$2,0)),$L:$L,$H:$H)</f>
        <v>Bush, George W.</v>
      </c>
      <c r="W2382" t="str">
        <f>VLOOKUP(A2382,'national-winners'!$A$2:$B$13,2,0)</f>
        <v>Bush, George W.</v>
      </c>
      <c r="X2382" t="str">
        <f t="shared" si="113"/>
        <v xml:space="preserve"> George W. Bush (W)</v>
      </c>
    </row>
    <row r="2383" spans="1:24" x14ac:dyDescent="0.25">
      <c r="A2383">
        <v>2000</v>
      </c>
      <c r="B2383" t="s">
        <v>152</v>
      </c>
      <c r="C2383" t="s">
        <v>153</v>
      </c>
      <c r="D2383">
        <v>53</v>
      </c>
      <c r="E2383">
        <v>91</v>
      </c>
      <c r="F2383">
        <v>73</v>
      </c>
      <c r="G2383" t="s">
        <v>16</v>
      </c>
      <c r="H2383" t="s">
        <v>298</v>
      </c>
      <c r="I2383" t="str">
        <f t="shared" si="111"/>
        <v>Gore, Al(L)</v>
      </c>
      <c r="J2383" t="s">
        <v>18</v>
      </c>
      <c r="K2383" t="b">
        <v>0</v>
      </c>
      <c r="L2383">
        <v>1247652</v>
      </c>
      <c r="M2383">
        <v>2487433</v>
      </c>
      <c r="N2383">
        <v>20171015</v>
      </c>
      <c r="O2383" t="s">
        <v>19</v>
      </c>
      <c r="P2383" t="str">
        <f>IF(VLOOKUP(A2383,'national-winners'!$A$2:$B$13,2,0)=H2383,"W","L")</f>
        <v>L</v>
      </c>
      <c r="Q2383">
        <f>MATCH(C2383,'state-winning-votes'!A:A,0)</f>
        <v>50</v>
      </c>
      <c r="R2383">
        <f>MATCH(A2383,'state-winning-votes'!$A$2:$L$2,0)</f>
        <v>8</v>
      </c>
      <c r="S2383" cm="1">
        <f t="array" ref="S2383">INDEX('state-winning-votes'!$A$1:$L$53,$Q2383,$R2383)</f>
        <v>1247652</v>
      </c>
      <c r="T2383">
        <f>INDEX('state-winning-votes'!$A$1:$L$53,MATCH($C2383,'state-winning-votes'!$A:$A,0),MATCH($A2383,'state-winning-votes'!$A$2:$L$2,0))</f>
        <v>1247652</v>
      </c>
      <c r="U2383" t="str">
        <f t="shared" si="112"/>
        <v>Gore, Al</v>
      </c>
      <c r="V2383" t="str">
        <f>_xlfn.XLOOKUP(INDEX('state-winning-votes'!$A$1:$L$53,MATCH($C2383,'state-winning-votes'!$A:$A,0),MATCH($A2383,'state-winning-votes'!$A$2:$L$2,0)),$L:$L,$H:$H)</f>
        <v>Gore, Al</v>
      </c>
      <c r="W2383" t="str">
        <f>VLOOKUP(A2383,'national-winners'!$A$2:$B$13,2,0)</f>
        <v>Bush, George W.</v>
      </c>
      <c r="X2383" t="str">
        <f t="shared" si="113"/>
        <v xml:space="preserve"> Al Gore (W)</v>
      </c>
    </row>
    <row r="2384" spans="1:24" x14ac:dyDescent="0.25">
      <c r="A2384">
        <v>2000</v>
      </c>
      <c r="B2384" t="s">
        <v>152</v>
      </c>
      <c r="C2384" t="s">
        <v>153</v>
      </c>
      <c r="D2384">
        <v>53</v>
      </c>
      <c r="E2384">
        <v>91</v>
      </c>
      <c r="F2384">
        <v>73</v>
      </c>
      <c r="G2384" t="s">
        <v>16</v>
      </c>
      <c r="H2384" t="s">
        <v>297</v>
      </c>
      <c r="I2384" t="str">
        <f t="shared" si="111"/>
        <v>Bush, George W.(W)</v>
      </c>
      <c r="J2384" t="s">
        <v>21</v>
      </c>
      <c r="K2384" t="b">
        <v>0</v>
      </c>
      <c r="L2384">
        <v>1108864</v>
      </c>
      <c r="M2384">
        <v>2487433</v>
      </c>
      <c r="N2384">
        <v>20171015</v>
      </c>
      <c r="O2384" t="s">
        <v>19</v>
      </c>
      <c r="P2384" t="str">
        <f>IF(VLOOKUP(A2384,'national-winners'!$A$2:$B$13,2,0)=H2384,"W","L")</f>
        <v>W</v>
      </c>
      <c r="Q2384">
        <f>MATCH(C2384,'state-winning-votes'!A:A,0)</f>
        <v>50</v>
      </c>
      <c r="R2384">
        <f>MATCH(A2384,'state-winning-votes'!$A$2:$L$2,0)</f>
        <v>8</v>
      </c>
      <c r="S2384" cm="1">
        <f t="array" ref="S2384">INDEX('state-winning-votes'!$A$1:$L$53,$Q2384,$R2384)</f>
        <v>1247652</v>
      </c>
      <c r="T2384">
        <f>INDEX('state-winning-votes'!$A$1:$L$53,MATCH($C2384,'state-winning-votes'!$A:$A,0),MATCH($A2384,'state-winning-votes'!$A$2:$L$2,0))</f>
        <v>1247652</v>
      </c>
      <c r="U2384" t="str">
        <f t="shared" si="112"/>
        <v>Gore, Al</v>
      </c>
      <c r="V2384" t="str">
        <f>_xlfn.XLOOKUP(INDEX('state-winning-votes'!$A$1:$L$53,MATCH($C2384,'state-winning-votes'!$A:$A,0),MATCH($A2384,'state-winning-votes'!$A$2:$L$2,0)),$L:$L,$H:$H)</f>
        <v>Gore, Al</v>
      </c>
      <c r="W2384" t="str">
        <f>VLOOKUP(A2384,'national-winners'!$A$2:$B$13,2,0)</f>
        <v>Bush, George W.</v>
      </c>
      <c r="X2384" t="str">
        <f t="shared" si="113"/>
        <v xml:space="preserve"> Al Gore (W)</v>
      </c>
    </row>
    <row r="2385" spans="1:24" x14ac:dyDescent="0.25">
      <c r="A2385">
        <v>2000</v>
      </c>
      <c r="B2385" t="s">
        <v>152</v>
      </c>
      <c r="C2385" t="s">
        <v>153</v>
      </c>
      <c r="D2385">
        <v>53</v>
      </c>
      <c r="E2385">
        <v>91</v>
      </c>
      <c r="F2385">
        <v>73</v>
      </c>
      <c r="G2385" t="s">
        <v>16</v>
      </c>
      <c r="H2385" t="s">
        <v>273</v>
      </c>
      <c r="I2385" t="str">
        <f t="shared" si="111"/>
        <v>Nader, Ralph(L)</v>
      </c>
      <c r="J2385" t="s">
        <v>274</v>
      </c>
      <c r="K2385" t="b">
        <v>0</v>
      </c>
      <c r="L2385">
        <v>103002</v>
      </c>
      <c r="M2385">
        <v>2487433</v>
      </c>
      <c r="N2385">
        <v>20171015</v>
      </c>
      <c r="O2385" t="s">
        <v>19</v>
      </c>
      <c r="P2385" t="str">
        <f>IF(VLOOKUP(A2385,'national-winners'!$A$2:$B$13,2,0)=H2385,"W","L")</f>
        <v>L</v>
      </c>
      <c r="Q2385">
        <f>MATCH(C2385,'state-winning-votes'!A:A,0)</f>
        <v>50</v>
      </c>
      <c r="R2385">
        <f>MATCH(A2385,'state-winning-votes'!$A$2:$L$2,0)</f>
        <v>8</v>
      </c>
      <c r="S2385" cm="1">
        <f t="array" ref="S2385">INDEX('state-winning-votes'!$A$1:$L$53,$Q2385,$R2385)</f>
        <v>1247652</v>
      </c>
      <c r="T2385">
        <f>INDEX('state-winning-votes'!$A$1:$L$53,MATCH($C2385,'state-winning-votes'!$A:$A,0),MATCH($A2385,'state-winning-votes'!$A$2:$L$2,0))</f>
        <v>1247652</v>
      </c>
      <c r="U2385" t="str">
        <f t="shared" si="112"/>
        <v>Gore, Al</v>
      </c>
      <c r="V2385" t="str">
        <f>_xlfn.XLOOKUP(INDEX('state-winning-votes'!$A$1:$L$53,MATCH($C2385,'state-winning-votes'!$A:$A,0),MATCH($A2385,'state-winning-votes'!$A$2:$L$2,0)),$L:$L,$H:$H)</f>
        <v>Gore, Al</v>
      </c>
      <c r="W2385" t="str">
        <f>VLOOKUP(A2385,'national-winners'!$A$2:$B$13,2,0)</f>
        <v>Bush, George W.</v>
      </c>
      <c r="X2385" t="str">
        <f t="shared" si="113"/>
        <v xml:space="preserve"> Al Gore (W)</v>
      </c>
    </row>
    <row r="2386" spans="1:24" x14ac:dyDescent="0.25">
      <c r="A2386">
        <v>2000</v>
      </c>
      <c r="B2386" t="s">
        <v>152</v>
      </c>
      <c r="C2386" t="s">
        <v>153</v>
      </c>
      <c r="D2386">
        <v>53</v>
      </c>
      <c r="E2386">
        <v>91</v>
      </c>
      <c r="F2386">
        <v>73</v>
      </c>
      <c r="G2386" t="s">
        <v>16</v>
      </c>
      <c r="H2386" t="s">
        <v>271</v>
      </c>
      <c r="I2386" t="str">
        <f t="shared" si="111"/>
        <v>Browne, Harry(L)</v>
      </c>
      <c r="J2386" t="s">
        <v>29</v>
      </c>
      <c r="K2386" t="b">
        <v>0</v>
      </c>
      <c r="L2386">
        <v>13135</v>
      </c>
      <c r="M2386">
        <v>2487433</v>
      </c>
      <c r="N2386">
        <v>20171015</v>
      </c>
      <c r="O2386" t="s">
        <v>19</v>
      </c>
      <c r="P2386" t="str">
        <f>IF(VLOOKUP(A2386,'national-winners'!$A$2:$B$13,2,0)=H2386,"W","L")</f>
        <v>L</v>
      </c>
      <c r="Q2386">
        <f>MATCH(C2386,'state-winning-votes'!A:A,0)</f>
        <v>50</v>
      </c>
      <c r="R2386">
        <f>MATCH(A2386,'state-winning-votes'!$A$2:$L$2,0)</f>
        <v>8</v>
      </c>
      <c r="S2386" cm="1">
        <f t="array" ref="S2386">INDEX('state-winning-votes'!$A$1:$L$53,$Q2386,$R2386)</f>
        <v>1247652</v>
      </c>
      <c r="T2386">
        <f>INDEX('state-winning-votes'!$A$1:$L$53,MATCH($C2386,'state-winning-votes'!$A:$A,0),MATCH($A2386,'state-winning-votes'!$A$2:$L$2,0))</f>
        <v>1247652</v>
      </c>
      <c r="U2386" t="str">
        <f t="shared" si="112"/>
        <v>Gore, Al</v>
      </c>
      <c r="V2386" t="str">
        <f>_xlfn.XLOOKUP(INDEX('state-winning-votes'!$A$1:$L$53,MATCH($C2386,'state-winning-votes'!$A:$A,0),MATCH($A2386,'state-winning-votes'!$A$2:$L$2,0)),$L:$L,$H:$H)</f>
        <v>Gore, Al</v>
      </c>
      <c r="W2386" t="str">
        <f>VLOOKUP(A2386,'national-winners'!$A$2:$B$13,2,0)</f>
        <v>Bush, George W.</v>
      </c>
      <c r="X2386" t="str">
        <f t="shared" si="113"/>
        <v xml:space="preserve"> Al Gore (W)</v>
      </c>
    </row>
    <row r="2387" spans="1:24" x14ac:dyDescent="0.25">
      <c r="A2387">
        <v>2000</v>
      </c>
      <c r="B2387" t="s">
        <v>152</v>
      </c>
      <c r="C2387" t="s">
        <v>153</v>
      </c>
      <c r="D2387">
        <v>53</v>
      </c>
      <c r="E2387">
        <v>91</v>
      </c>
      <c r="F2387">
        <v>73</v>
      </c>
      <c r="G2387" t="s">
        <v>16</v>
      </c>
      <c r="H2387" t="s">
        <v>299</v>
      </c>
      <c r="I2387" t="str">
        <f t="shared" si="111"/>
        <v>Buchanan, Patrick ""Pat""(L)</v>
      </c>
      <c r="J2387" t="s">
        <v>293</v>
      </c>
      <c r="K2387" t="b">
        <v>0</v>
      </c>
      <c r="L2387">
        <v>7171</v>
      </c>
      <c r="M2387">
        <v>2487433</v>
      </c>
      <c r="N2387">
        <v>20171015</v>
      </c>
      <c r="O2387" t="s">
        <v>19</v>
      </c>
      <c r="P2387" t="str">
        <f>IF(VLOOKUP(A2387,'national-winners'!$A$2:$B$13,2,0)=H2387,"W","L")</f>
        <v>L</v>
      </c>
      <c r="Q2387">
        <f>MATCH(C2387,'state-winning-votes'!A:A,0)</f>
        <v>50</v>
      </c>
      <c r="R2387">
        <f>MATCH(A2387,'state-winning-votes'!$A$2:$L$2,0)</f>
        <v>8</v>
      </c>
      <c r="S2387" cm="1">
        <f t="array" ref="S2387">INDEX('state-winning-votes'!$A$1:$L$53,$Q2387,$R2387)</f>
        <v>1247652</v>
      </c>
      <c r="T2387">
        <f>INDEX('state-winning-votes'!$A$1:$L$53,MATCH($C2387,'state-winning-votes'!$A:$A,0),MATCH($A2387,'state-winning-votes'!$A$2:$L$2,0))</f>
        <v>1247652</v>
      </c>
      <c r="U2387" t="str">
        <f t="shared" si="112"/>
        <v>Gore, Al</v>
      </c>
      <c r="V2387" t="str">
        <f>_xlfn.XLOOKUP(INDEX('state-winning-votes'!$A$1:$L$53,MATCH($C2387,'state-winning-votes'!$A:$A,0),MATCH($A2387,'state-winning-votes'!$A$2:$L$2,0)),$L:$L,$H:$H)</f>
        <v>Gore, Al</v>
      </c>
      <c r="W2387" t="str">
        <f>VLOOKUP(A2387,'national-winners'!$A$2:$B$13,2,0)</f>
        <v>Bush, George W.</v>
      </c>
      <c r="X2387" t="str">
        <f t="shared" si="113"/>
        <v xml:space="preserve"> Al Gore (W)</v>
      </c>
    </row>
    <row r="2388" spans="1:24" x14ac:dyDescent="0.25">
      <c r="A2388">
        <v>2000</v>
      </c>
      <c r="B2388" t="s">
        <v>152</v>
      </c>
      <c r="C2388" t="s">
        <v>153</v>
      </c>
      <c r="D2388">
        <v>53</v>
      </c>
      <c r="E2388">
        <v>91</v>
      </c>
      <c r="F2388">
        <v>73</v>
      </c>
      <c r="G2388" t="s">
        <v>16</v>
      </c>
      <c r="H2388" t="s">
        <v>236</v>
      </c>
      <c r="I2388" t="str">
        <f t="shared" si="111"/>
        <v>Hagelin, John(L)</v>
      </c>
      <c r="J2388" t="s">
        <v>237</v>
      </c>
      <c r="K2388" t="b">
        <v>0</v>
      </c>
      <c r="L2388">
        <v>2927</v>
      </c>
      <c r="M2388">
        <v>2487433</v>
      </c>
      <c r="N2388">
        <v>20171015</v>
      </c>
      <c r="O2388" t="s">
        <v>19</v>
      </c>
      <c r="P2388" t="str">
        <f>IF(VLOOKUP(A2388,'national-winners'!$A$2:$B$13,2,0)=H2388,"W","L")</f>
        <v>L</v>
      </c>
      <c r="Q2388">
        <f>MATCH(C2388,'state-winning-votes'!A:A,0)</f>
        <v>50</v>
      </c>
      <c r="R2388">
        <f>MATCH(A2388,'state-winning-votes'!$A$2:$L$2,0)</f>
        <v>8</v>
      </c>
      <c r="S2388" cm="1">
        <f t="array" ref="S2388">INDEX('state-winning-votes'!$A$1:$L$53,$Q2388,$R2388)</f>
        <v>1247652</v>
      </c>
      <c r="T2388">
        <f>INDEX('state-winning-votes'!$A$1:$L$53,MATCH($C2388,'state-winning-votes'!$A:$A,0),MATCH($A2388,'state-winning-votes'!$A$2:$L$2,0))</f>
        <v>1247652</v>
      </c>
      <c r="U2388" t="str">
        <f t="shared" si="112"/>
        <v>Gore, Al</v>
      </c>
      <c r="V2388" t="str">
        <f>_xlfn.XLOOKUP(INDEX('state-winning-votes'!$A$1:$L$53,MATCH($C2388,'state-winning-votes'!$A:$A,0),MATCH($A2388,'state-winning-votes'!$A$2:$L$2,0)),$L:$L,$H:$H)</f>
        <v>Gore, Al</v>
      </c>
      <c r="W2388" t="str">
        <f>VLOOKUP(A2388,'national-winners'!$A$2:$B$13,2,0)</f>
        <v>Bush, George W.</v>
      </c>
      <c r="X2388" t="str">
        <f t="shared" si="113"/>
        <v xml:space="preserve"> Al Gore (W)</v>
      </c>
    </row>
    <row r="2389" spans="1:24" x14ac:dyDescent="0.25">
      <c r="A2389">
        <v>2000</v>
      </c>
      <c r="B2389" t="s">
        <v>152</v>
      </c>
      <c r="C2389" t="s">
        <v>153</v>
      </c>
      <c r="D2389">
        <v>53</v>
      </c>
      <c r="E2389">
        <v>91</v>
      </c>
      <c r="F2389">
        <v>73</v>
      </c>
      <c r="G2389" t="s">
        <v>16</v>
      </c>
      <c r="H2389" t="s">
        <v>238</v>
      </c>
      <c r="I2389" t="str">
        <f t="shared" si="111"/>
        <v>Phillips, Howard(L)</v>
      </c>
      <c r="J2389" t="s">
        <v>134</v>
      </c>
      <c r="K2389" t="b">
        <v>0</v>
      </c>
      <c r="L2389">
        <v>1989</v>
      </c>
      <c r="M2389">
        <v>2487433</v>
      </c>
      <c r="N2389">
        <v>20171015</v>
      </c>
      <c r="O2389" t="s">
        <v>19</v>
      </c>
      <c r="P2389" t="str">
        <f>IF(VLOOKUP(A2389,'national-winners'!$A$2:$B$13,2,0)=H2389,"W","L")</f>
        <v>L</v>
      </c>
      <c r="Q2389">
        <f>MATCH(C2389,'state-winning-votes'!A:A,0)</f>
        <v>50</v>
      </c>
      <c r="R2389">
        <f>MATCH(A2389,'state-winning-votes'!$A$2:$L$2,0)</f>
        <v>8</v>
      </c>
      <c r="S2389" cm="1">
        <f t="array" ref="S2389">INDEX('state-winning-votes'!$A$1:$L$53,$Q2389,$R2389)</f>
        <v>1247652</v>
      </c>
      <c r="T2389">
        <f>INDEX('state-winning-votes'!$A$1:$L$53,MATCH($C2389,'state-winning-votes'!$A:$A,0),MATCH($A2389,'state-winning-votes'!$A$2:$L$2,0))</f>
        <v>1247652</v>
      </c>
      <c r="U2389" t="str">
        <f t="shared" si="112"/>
        <v>Gore, Al</v>
      </c>
      <c r="V2389" t="str">
        <f>_xlfn.XLOOKUP(INDEX('state-winning-votes'!$A$1:$L$53,MATCH($C2389,'state-winning-votes'!$A:$A,0),MATCH($A2389,'state-winning-votes'!$A$2:$L$2,0)),$L:$L,$H:$H)</f>
        <v>Gore, Al</v>
      </c>
      <c r="W2389" t="str">
        <f>VLOOKUP(A2389,'national-winners'!$A$2:$B$13,2,0)</f>
        <v>Bush, George W.</v>
      </c>
      <c r="X2389" t="str">
        <f t="shared" si="113"/>
        <v xml:space="preserve"> Al Gore (W)</v>
      </c>
    </row>
    <row r="2390" spans="1:24" x14ac:dyDescent="0.25">
      <c r="A2390">
        <v>2000</v>
      </c>
      <c r="B2390" t="s">
        <v>152</v>
      </c>
      <c r="C2390" t="s">
        <v>153</v>
      </c>
      <c r="D2390">
        <v>53</v>
      </c>
      <c r="E2390">
        <v>91</v>
      </c>
      <c r="F2390">
        <v>73</v>
      </c>
      <c r="G2390" t="s">
        <v>16</v>
      </c>
      <c r="H2390" t="s">
        <v>280</v>
      </c>
      <c r="I2390" t="str">
        <f t="shared" si="111"/>
        <v>Moorehead, Monica(L)</v>
      </c>
      <c r="J2390" t="s">
        <v>170</v>
      </c>
      <c r="K2390" t="b">
        <v>0</v>
      </c>
      <c r="L2390">
        <v>1729</v>
      </c>
      <c r="M2390">
        <v>2487433</v>
      </c>
      <c r="N2390">
        <v>20171015</v>
      </c>
      <c r="O2390" t="s">
        <v>19</v>
      </c>
      <c r="P2390" t="str">
        <f>IF(VLOOKUP(A2390,'national-winners'!$A$2:$B$13,2,0)=H2390,"W","L")</f>
        <v>L</v>
      </c>
      <c r="Q2390">
        <f>MATCH(C2390,'state-winning-votes'!A:A,0)</f>
        <v>50</v>
      </c>
      <c r="R2390">
        <f>MATCH(A2390,'state-winning-votes'!$A$2:$L$2,0)</f>
        <v>8</v>
      </c>
      <c r="S2390" cm="1">
        <f t="array" ref="S2390">INDEX('state-winning-votes'!$A$1:$L$53,$Q2390,$R2390)</f>
        <v>1247652</v>
      </c>
      <c r="T2390">
        <f>INDEX('state-winning-votes'!$A$1:$L$53,MATCH($C2390,'state-winning-votes'!$A:$A,0),MATCH($A2390,'state-winning-votes'!$A$2:$L$2,0))</f>
        <v>1247652</v>
      </c>
      <c r="U2390" t="str">
        <f t="shared" si="112"/>
        <v>Gore, Al</v>
      </c>
      <c r="V2390" t="str">
        <f>_xlfn.XLOOKUP(INDEX('state-winning-votes'!$A$1:$L$53,MATCH($C2390,'state-winning-votes'!$A:$A,0),MATCH($A2390,'state-winning-votes'!$A$2:$L$2,0)),$L:$L,$H:$H)</f>
        <v>Gore, Al</v>
      </c>
      <c r="W2390" t="str">
        <f>VLOOKUP(A2390,'national-winners'!$A$2:$B$13,2,0)</f>
        <v>Bush, George W.</v>
      </c>
      <c r="X2390" t="str">
        <f t="shared" si="113"/>
        <v xml:space="preserve"> Al Gore (W)</v>
      </c>
    </row>
    <row r="2391" spans="1:24" x14ac:dyDescent="0.25">
      <c r="A2391">
        <v>2000</v>
      </c>
      <c r="B2391" t="s">
        <v>152</v>
      </c>
      <c r="C2391" t="s">
        <v>153</v>
      </c>
      <c r="D2391">
        <v>53</v>
      </c>
      <c r="E2391">
        <v>91</v>
      </c>
      <c r="F2391">
        <v>73</v>
      </c>
      <c r="G2391" t="s">
        <v>16</v>
      </c>
      <c r="H2391" t="s">
        <v>166</v>
      </c>
      <c r="I2391" t="str">
        <f t="shared" si="111"/>
        <v>McReynolds, David(L)</v>
      </c>
      <c r="J2391" t="s">
        <v>100</v>
      </c>
      <c r="K2391" t="b">
        <v>0</v>
      </c>
      <c r="L2391">
        <v>660</v>
      </c>
      <c r="M2391">
        <v>2487433</v>
      </c>
      <c r="N2391">
        <v>20171015</v>
      </c>
      <c r="O2391" t="s">
        <v>19</v>
      </c>
      <c r="P2391" t="str">
        <f>IF(VLOOKUP(A2391,'national-winners'!$A$2:$B$13,2,0)=H2391,"W","L")</f>
        <v>L</v>
      </c>
      <c r="Q2391">
        <f>MATCH(C2391,'state-winning-votes'!A:A,0)</f>
        <v>50</v>
      </c>
      <c r="R2391">
        <f>MATCH(A2391,'state-winning-votes'!$A$2:$L$2,0)</f>
        <v>8</v>
      </c>
      <c r="S2391" cm="1">
        <f t="array" ref="S2391">INDEX('state-winning-votes'!$A$1:$L$53,$Q2391,$R2391)</f>
        <v>1247652</v>
      </c>
      <c r="T2391">
        <f>INDEX('state-winning-votes'!$A$1:$L$53,MATCH($C2391,'state-winning-votes'!$A:$A,0),MATCH($A2391,'state-winning-votes'!$A$2:$L$2,0))</f>
        <v>1247652</v>
      </c>
      <c r="U2391" t="str">
        <f t="shared" si="112"/>
        <v>Gore, Al</v>
      </c>
      <c r="V2391" t="str">
        <f>_xlfn.XLOOKUP(INDEX('state-winning-votes'!$A$1:$L$53,MATCH($C2391,'state-winning-votes'!$A:$A,0),MATCH($A2391,'state-winning-votes'!$A$2:$L$2,0)),$L:$L,$H:$H)</f>
        <v>Gore, Al</v>
      </c>
      <c r="W2391" t="str">
        <f>VLOOKUP(A2391,'national-winners'!$A$2:$B$13,2,0)</f>
        <v>Bush, George W.</v>
      </c>
      <c r="X2391" t="str">
        <f t="shared" si="113"/>
        <v xml:space="preserve"> Al Gore (W)</v>
      </c>
    </row>
    <row r="2392" spans="1:24" x14ac:dyDescent="0.25">
      <c r="A2392">
        <v>2000</v>
      </c>
      <c r="B2392" t="s">
        <v>152</v>
      </c>
      <c r="C2392" t="s">
        <v>153</v>
      </c>
      <c r="D2392">
        <v>53</v>
      </c>
      <c r="E2392">
        <v>91</v>
      </c>
      <c r="F2392">
        <v>73</v>
      </c>
      <c r="G2392" t="s">
        <v>16</v>
      </c>
      <c r="H2392" t="s">
        <v>284</v>
      </c>
      <c r="I2392" t="str">
        <f t="shared" si="111"/>
        <v>Harris, James(L)</v>
      </c>
      <c r="J2392" t="s">
        <v>37</v>
      </c>
      <c r="K2392" t="b">
        <v>0</v>
      </c>
      <c r="L2392">
        <v>304</v>
      </c>
      <c r="M2392">
        <v>2487433</v>
      </c>
      <c r="N2392">
        <v>20171015</v>
      </c>
      <c r="O2392" t="s">
        <v>19</v>
      </c>
      <c r="P2392" t="str">
        <f>IF(VLOOKUP(A2392,'national-winners'!$A$2:$B$13,2,0)=H2392,"W","L")</f>
        <v>L</v>
      </c>
      <c r="Q2392">
        <f>MATCH(C2392,'state-winning-votes'!A:A,0)</f>
        <v>50</v>
      </c>
      <c r="R2392">
        <f>MATCH(A2392,'state-winning-votes'!$A$2:$L$2,0)</f>
        <v>8</v>
      </c>
      <c r="S2392" cm="1">
        <f t="array" ref="S2392">INDEX('state-winning-votes'!$A$1:$L$53,$Q2392,$R2392)</f>
        <v>1247652</v>
      </c>
      <c r="T2392">
        <f>INDEX('state-winning-votes'!$A$1:$L$53,MATCH($C2392,'state-winning-votes'!$A:$A,0),MATCH($A2392,'state-winning-votes'!$A$2:$L$2,0))</f>
        <v>1247652</v>
      </c>
      <c r="U2392" t="str">
        <f t="shared" si="112"/>
        <v>Gore, Al</v>
      </c>
      <c r="V2392" t="str">
        <f>_xlfn.XLOOKUP(INDEX('state-winning-votes'!$A$1:$L$53,MATCH($C2392,'state-winning-votes'!$A:$A,0),MATCH($A2392,'state-winning-votes'!$A$2:$L$2,0)),$L:$L,$H:$H)</f>
        <v>Gore, Al</v>
      </c>
      <c r="W2392" t="str">
        <f>VLOOKUP(A2392,'national-winners'!$A$2:$B$13,2,0)</f>
        <v>Bush, George W.</v>
      </c>
      <c r="X2392" t="str">
        <f t="shared" si="113"/>
        <v xml:space="preserve"> Al Gore (W)</v>
      </c>
    </row>
    <row r="2393" spans="1:24" x14ac:dyDescent="0.25">
      <c r="A2393">
        <v>2000</v>
      </c>
      <c r="B2393" t="s">
        <v>154</v>
      </c>
      <c r="C2393" t="s">
        <v>155</v>
      </c>
      <c r="D2393">
        <v>54</v>
      </c>
      <c r="E2393">
        <v>55</v>
      </c>
      <c r="F2393">
        <v>56</v>
      </c>
      <c r="G2393" t="s">
        <v>16</v>
      </c>
      <c r="H2393" t="s">
        <v>297</v>
      </c>
      <c r="I2393" t="str">
        <f t="shared" si="111"/>
        <v>Bush, George W.(W)</v>
      </c>
      <c r="J2393" t="s">
        <v>21</v>
      </c>
      <c r="K2393" t="b">
        <v>0</v>
      </c>
      <c r="L2393">
        <v>336475</v>
      </c>
      <c r="M2393">
        <v>648124</v>
      </c>
      <c r="N2393">
        <v>20171015</v>
      </c>
      <c r="O2393" t="s">
        <v>19</v>
      </c>
      <c r="P2393" t="str">
        <f>IF(VLOOKUP(A2393,'national-winners'!$A$2:$B$13,2,0)=H2393,"W","L")</f>
        <v>W</v>
      </c>
      <c r="Q2393">
        <f>MATCH(C2393,'state-winning-votes'!A:A,0)</f>
        <v>52</v>
      </c>
      <c r="R2393">
        <f>MATCH(A2393,'state-winning-votes'!$A$2:$L$2,0)</f>
        <v>8</v>
      </c>
      <c r="S2393" cm="1">
        <f t="array" ref="S2393">INDEX('state-winning-votes'!$A$1:$L$53,$Q2393,$R2393)</f>
        <v>336475</v>
      </c>
      <c r="T2393">
        <f>INDEX('state-winning-votes'!$A$1:$L$53,MATCH($C2393,'state-winning-votes'!$A:$A,0),MATCH($A2393,'state-winning-votes'!$A$2:$L$2,0))</f>
        <v>336475</v>
      </c>
      <c r="U2393" t="str">
        <f t="shared" si="112"/>
        <v>Bush, George W.</v>
      </c>
      <c r="V2393" t="str">
        <f>_xlfn.XLOOKUP(INDEX('state-winning-votes'!$A$1:$L$53,MATCH($C2393,'state-winning-votes'!$A:$A,0),MATCH($A2393,'state-winning-votes'!$A$2:$L$2,0)),$L:$L,$H:$H)</f>
        <v>Bush, George W.</v>
      </c>
      <c r="W2393" t="str">
        <f>VLOOKUP(A2393,'national-winners'!$A$2:$B$13,2,0)</f>
        <v>Bush, George W.</v>
      </c>
      <c r="X2393" t="str">
        <f t="shared" si="113"/>
        <v xml:space="preserve"> George W. Bush (W)</v>
      </c>
    </row>
    <row r="2394" spans="1:24" x14ac:dyDescent="0.25">
      <c r="A2394">
        <v>2000</v>
      </c>
      <c r="B2394" t="s">
        <v>154</v>
      </c>
      <c r="C2394" t="s">
        <v>155</v>
      </c>
      <c r="D2394">
        <v>54</v>
      </c>
      <c r="E2394">
        <v>55</v>
      </c>
      <c r="F2394">
        <v>56</v>
      </c>
      <c r="G2394" t="s">
        <v>16</v>
      </c>
      <c r="H2394" t="s">
        <v>298</v>
      </c>
      <c r="I2394" t="str">
        <f t="shared" si="111"/>
        <v>Gore, Al(L)</v>
      </c>
      <c r="J2394" t="s">
        <v>18</v>
      </c>
      <c r="K2394" t="b">
        <v>0</v>
      </c>
      <c r="L2394">
        <v>295497</v>
      </c>
      <c r="M2394">
        <v>648124</v>
      </c>
      <c r="N2394">
        <v>20171015</v>
      </c>
      <c r="O2394" t="s">
        <v>19</v>
      </c>
      <c r="P2394" t="str">
        <f>IF(VLOOKUP(A2394,'national-winners'!$A$2:$B$13,2,0)=H2394,"W","L")</f>
        <v>L</v>
      </c>
      <c r="Q2394">
        <f>MATCH(C2394,'state-winning-votes'!A:A,0)</f>
        <v>52</v>
      </c>
      <c r="R2394">
        <f>MATCH(A2394,'state-winning-votes'!$A$2:$L$2,0)</f>
        <v>8</v>
      </c>
      <c r="S2394" cm="1">
        <f t="array" ref="S2394">INDEX('state-winning-votes'!$A$1:$L$53,$Q2394,$R2394)</f>
        <v>336475</v>
      </c>
      <c r="T2394">
        <f>INDEX('state-winning-votes'!$A$1:$L$53,MATCH($C2394,'state-winning-votes'!$A:$A,0),MATCH($A2394,'state-winning-votes'!$A$2:$L$2,0))</f>
        <v>336475</v>
      </c>
      <c r="U2394" t="str">
        <f t="shared" si="112"/>
        <v>Bush, George W.</v>
      </c>
      <c r="V2394" t="str">
        <f>_xlfn.XLOOKUP(INDEX('state-winning-votes'!$A$1:$L$53,MATCH($C2394,'state-winning-votes'!$A:$A,0),MATCH($A2394,'state-winning-votes'!$A$2:$L$2,0)),$L:$L,$H:$H)</f>
        <v>Bush, George W.</v>
      </c>
      <c r="W2394" t="str">
        <f>VLOOKUP(A2394,'national-winners'!$A$2:$B$13,2,0)</f>
        <v>Bush, George W.</v>
      </c>
      <c r="X2394" t="str">
        <f t="shared" si="113"/>
        <v xml:space="preserve"> George W. Bush (W)</v>
      </c>
    </row>
    <row r="2395" spans="1:24" x14ac:dyDescent="0.25">
      <c r="A2395">
        <v>2000</v>
      </c>
      <c r="B2395" t="s">
        <v>154</v>
      </c>
      <c r="C2395" t="s">
        <v>155</v>
      </c>
      <c r="D2395">
        <v>54</v>
      </c>
      <c r="E2395">
        <v>55</v>
      </c>
      <c r="F2395">
        <v>56</v>
      </c>
      <c r="G2395" t="s">
        <v>16</v>
      </c>
      <c r="H2395" t="s">
        <v>273</v>
      </c>
      <c r="I2395" t="str">
        <f t="shared" si="111"/>
        <v>Nader, Ralph(L)</v>
      </c>
      <c r="J2395" t="s">
        <v>274</v>
      </c>
      <c r="K2395" t="b">
        <v>0</v>
      </c>
      <c r="L2395">
        <v>10680</v>
      </c>
      <c r="M2395">
        <v>648124</v>
      </c>
      <c r="N2395">
        <v>20171015</v>
      </c>
      <c r="O2395" t="s">
        <v>19</v>
      </c>
      <c r="P2395" t="str">
        <f>IF(VLOOKUP(A2395,'national-winners'!$A$2:$B$13,2,0)=H2395,"W","L")</f>
        <v>L</v>
      </c>
      <c r="Q2395">
        <f>MATCH(C2395,'state-winning-votes'!A:A,0)</f>
        <v>52</v>
      </c>
      <c r="R2395">
        <f>MATCH(A2395,'state-winning-votes'!$A$2:$L$2,0)</f>
        <v>8</v>
      </c>
      <c r="S2395" cm="1">
        <f t="array" ref="S2395">INDEX('state-winning-votes'!$A$1:$L$53,$Q2395,$R2395)</f>
        <v>336475</v>
      </c>
      <c r="T2395">
        <f>INDEX('state-winning-votes'!$A$1:$L$53,MATCH($C2395,'state-winning-votes'!$A:$A,0),MATCH($A2395,'state-winning-votes'!$A$2:$L$2,0))</f>
        <v>336475</v>
      </c>
      <c r="U2395" t="str">
        <f t="shared" si="112"/>
        <v>Bush, George W.</v>
      </c>
      <c r="V2395" t="str">
        <f>_xlfn.XLOOKUP(INDEX('state-winning-votes'!$A$1:$L$53,MATCH($C2395,'state-winning-votes'!$A:$A,0),MATCH($A2395,'state-winning-votes'!$A$2:$L$2,0)),$L:$L,$H:$H)</f>
        <v>Bush, George W.</v>
      </c>
      <c r="W2395" t="str">
        <f>VLOOKUP(A2395,'national-winners'!$A$2:$B$13,2,0)</f>
        <v>Bush, George W.</v>
      </c>
      <c r="X2395" t="str">
        <f t="shared" si="113"/>
        <v xml:space="preserve"> George W. Bush (W)</v>
      </c>
    </row>
    <row r="2396" spans="1:24" x14ac:dyDescent="0.25">
      <c r="A2396">
        <v>2000</v>
      </c>
      <c r="B2396" t="s">
        <v>154</v>
      </c>
      <c r="C2396" t="s">
        <v>155</v>
      </c>
      <c r="D2396">
        <v>54</v>
      </c>
      <c r="E2396">
        <v>55</v>
      </c>
      <c r="F2396">
        <v>56</v>
      </c>
      <c r="G2396" t="s">
        <v>16</v>
      </c>
      <c r="H2396" t="s">
        <v>299</v>
      </c>
      <c r="I2396" t="str">
        <f t="shared" si="111"/>
        <v>Buchanan, Patrick ""Pat""(L)</v>
      </c>
      <c r="J2396" t="s">
        <v>272</v>
      </c>
      <c r="K2396" t="b">
        <v>0</v>
      </c>
      <c r="L2396">
        <v>3169</v>
      </c>
      <c r="M2396">
        <v>648124</v>
      </c>
      <c r="N2396">
        <v>20171015</v>
      </c>
      <c r="O2396" t="s">
        <v>19</v>
      </c>
      <c r="P2396" t="str">
        <f>IF(VLOOKUP(A2396,'national-winners'!$A$2:$B$13,2,0)=H2396,"W","L")</f>
        <v>L</v>
      </c>
      <c r="Q2396">
        <f>MATCH(C2396,'state-winning-votes'!A:A,0)</f>
        <v>52</v>
      </c>
      <c r="R2396">
        <f>MATCH(A2396,'state-winning-votes'!$A$2:$L$2,0)</f>
        <v>8</v>
      </c>
      <c r="S2396" cm="1">
        <f t="array" ref="S2396">INDEX('state-winning-votes'!$A$1:$L$53,$Q2396,$R2396)</f>
        <v>336475</v>
      </c>
      <c r="T2396">
        <f>INDEX('state-winning-votes'!$A$1:$L$53,MATCH($C2396,'state-winning-votes'!$A:$A,0),MATCH($A2396,'state-winning-votes'!$A$2:$L$2,0))</f>
        <v>336475</v>
      </c>
      <c r="U2396" t="str">
        <f t="shared" si="112"/>
        <v>Bush, George W.</v>
      </c>
      <c r="V2396" t="str">
        <f>_xlfn.XLOOKUP(INDEX('state-winning-votes'!$A$1:$L$53,MATCH($C2396,'state-winning-votes'!$A:$A,0),MATCH($A2396,'state-winning-votes'!$A$2:$L$2,0)),$L:$L,$H:$H)</f>
        <v>Bush, George W.</v>
      </c>
      <c r="W2396" t="str">
        <f>VLOOKUP(A2396,'national-winners'!$A$2:$B$13,2,0)</f>
        <v>Bush, George W.</v>
      </c>
      <c r="X2396" t="str">
        <f t="shared" si="113"/>
        <v xml:space="preserve"> George W. Bush (W)</v>
      </c>
    </row>
    <row r="2397" spans="1:24" x14ac:dyDescent="0.25">
      <c r="A2397">
        <v>2000</v>
      </c>
      <c r="B2397" t="s">
        <v>154</v>
      </c>
      <c r="C2397" t="s">
        <v>155</v>
      </c>
      <c r="D2397">
        <v>54</v>
      </c>
      <c r="E2397">
        <v>55</v>
      </c>
      <c r="F2397">
        <v>56</v>
      </c>
      <c r="G2397" t="s">
        <v>16</v>
      </c>
      <c r="H2397" t="s">
        <v>271</v>
      </c>
      <c r="I2397" t="str">
        <f t="shared" si="111"/>
        <v>Browne, Harry(L)</v>
      </c>
      <c r="J2397" t="s">
        <v>29</v>
      </c>
      <c r="K2397" t="b">
        <v>0</v>
      </c>
      <c r="L2397">
        <v>1912</v>
      </c>
      <c r="M2397">
        <v>648124</v>
      </c>
      <c r="N2397">
        <v>20171015</v>
      </c>
      <c r="O2397" t="s">
        <v>19</v>
      </c>
      <c r="P2397" t="str">
        <f>IF(VLOOKUP(A2397,'national-winners'!$A$2:$B$13,2,0)=H2397,"W","L")</f>
        <v>L</v>
      </c>
      <c r="Q2397">
        <f>MATCH(C2397,'state-winning-votes'!A:A,0)</f>
        <v>52</v>
      </c>
      <c r="R2397">
        <f>MATCH(A2397,'state-winning-votes'!$A$2:$L$2,0)</f>
        <v>8</v>
      </c>
      <c r="S2397" cm="1">
        <f t="array" ref="S2397">INDEX('state-winning-votes'!$A$1:$L$53,$Q2397,$R2397)</f>
        <v>336475</v>
      </c>
      <c r="T2397">
        <f>INDEX('state-winning-votes'!$A$1:$L$53,MATCH($C2397,'state-winning-votes'!$A:$A,0),MATCH($A2397,'state-winning-votes'!$A$2:$L$2,0))</f>
        <v>336475</v>
      </c>
      <c r="U2397" t="str">
        <f t="shared" si="112"/>
        <v>Bush, George W.</v>
      </c>
      <c r="V2397" t="str">
        <f>_xlfn.XLOOKUP(INDEX('state-winning-votes'!$A$1:$L$53,MATCH($C2397,'state-winning-votes'!$A:$A,0),MATCH($A2397,'state-winning-votes'!$A$2:$L$2,0)),$L:$L,$H:$H)</f>
        <v>Bush, George W.</v>
      </c>
      <c r="W2397" t="str">
        <f>VLOOKUP(A2397,'national-winners'!$A$2:$B$13,2,0)</f>
        <v>Bush, George W.</v>
      </c>
      <c r="X2397" t="str">
        <f t="shared" si="113"/>
        <v xml:space="preserve"> George W. Bush (W)</v>
      </c>
    </row>
    <row r="2398" spans="1:24" x14ac:dyDescent="0.25">
      <c r="A2398">
        <v>2000</v>
      </c>
      <c r="B2398" t="s">
        <v>154</v>
      </c>
      <c r="C2398" t="s">
        <v>155</v>
      </c>
      <c r="D2398">
        <v>54</v>
      </c>
      <c r="E2398">
        <v>55</v>
      </c>
      <c r="F2398">
        <v>56</v>
      </c>
      <c r="G2398" t="s">
        <v>16</v>
      </c>
      <c r="H2398" t="s">
        <v>236</v>
      </c>
      <c r="I2398" t="str">
        <f t="shared" si="111"/>
        <v>Hagelin, John(L)</v>
      </c>
      <c r="J2398" t="s">
        <v>237</v>
      </c>
      <c r="K2398" t="b">
        <v>0</v>
      </c>
      <c r="L2398">
        <v>367</v>
      </c>
      <c r="M2398">
        <v>648124</v>
      </c>
      <c r="N2398">
        <v>20171015</v>
      </c>
      <c r="O2398" t="s">
        <v>19</v>
      </c>
      <c r="P2398" t="str">
        <f>IF(VLOOKUP(A2398,'national-winners'!$A$2:$B$13,2,0)=H2398,"W","L")</f>
        <v>L</v>
      </c>
      <c r="Q2398">
        <f>MATCH(C2398,'state-winning-votes'!A:A,0)</f>
        <v>52</v>
      </c>
      <c r="R2398">
        <f>MATCH(A2398,'state-winning-votes'!$A$2:$L$2,0)</f>
        <v>8</v>
      </c>
      <c r="S2398" cm="1">
        <f t="array" ref="S2398">INDEX('state-winning-votes'!$A$1:$L$53,$Q2398,$R2398)</f>
        <v>336475</v>
      </c>
      <c r="T2398">
        <f>INDEX('state-winning-votes'!$A$1:$L$53,MATCH($C2398,'state-winning-votes'!$A:$A,0),MATCH($A2398,'state-winning-votes'!$A$2:$L$2,0))</f>
        <v>336475</v>
      </c>
      <c r="U2398" t="str">
        <f t="shared" si="112"/>
        <v>Bush, George W.</v>
      </c>
      <c r="V2398" t="str">
        <f>_xlfn.XLOOKUP(INDEX('state-winning-votes'!$A$1:$L$53,MATCH($C2398,'state-winning-votes'!$A:$A,0),MATCH($A2398,'state-winning-votes'!$A$2:$L$2,0)),$L:$L,$H:$H)</f>
        <v>Bush, George W.</v>
      </c>
      <c r="W2398" t="str">
        <f>VLOOKUP(A2398,'national-winners'!$A$2:$B$13,2,0)</f>
        <v>Bush, George W.</v>
      </c>
      <c r="X2398" t="str">
        <f t="shared" si="113"/>
        <v xml:space="preserve"> George W. Bush (W)</v>
      </c>
    </row>
    <row r="2399" spans="1:24" x14ac:dyDescent="0.25">
      <c r="A2399">
        <v>2000</v>
      </c>
      <c r="B2399" t="s">
        <v>154</v>
      </c>
      <c r="C2399" t="s">
        <v>155</v>
      </c>
      <c r="D2399">
        <v>54</v>
      </c>
      <c r="E2399">
        <v>55</v>
      </c>
      <c r="F2399">
        <v>56</v>
      </c>
      <c r="G2399" t="s">
        <v>16</v>
      </c>
      <c r="I2399" t="str">
        <f t="shared" si="111"/>
        <v>(L)</v>
      </c>
      <c r="K2399" t="b">
        <v>1</v>
      </c>
      <c r="L2399">
        <v>24</v>
      </c>
      <c r="M2399">
        <v>648124</v>
      </c>
      <c r="N2399">
        <v>20171015</v>
      </c>
      <c r="O2399" t="s">
        <v>19</v>
      </c>
      <c r="P2399" t="str">
        <f>IF(VLOOKUP(A2399,'national-winners'!$A$2:$B$13,2,0)=H2399,"W","L")</f>
        <v>L</v>
      </c>
      <c r="Q2399">
        <f>MATCH(C2399,'state-winning-votes'!A:A,0)</f>
        <v>52</v>
      </c>
      <c r="R2399">
        <f>MATCH(A2399,'state-winning-votes'!$A$2:$L$2,0)</f>
        <v>8</v>
      </c>
      <c r="S2399" cm="1">
        <f t="array" ref="S2399">INDEX('state-winning-votes'!$A$1:$L$53,$Q2399,$R2399)</f>
        <v>336475</v>
      </c>
      <c r="T2399">
        <f>INDEX('state-winning-votes'!$A$1:$L$53,MATCH($C2399,'state-winning-votes'!$A:$A,0),MATCH($A2399,'state-winning-votes'!$A$2:$L$2,0))</f>
        <v>336475</v>
      </c>
      <c r="U2399" t="str">
        <f t="shared" si="112"/>
        <v>Bush, George W.</v>
      </c>
      <c r="V2399" t="str">
        <f>_xlfn.XLOOKUP(INDEX('state-winning-votes'!$A$1:$L$53,MATCH($C2399,'state-winning-votes'!$A:$A,0),MATCH($A2399,'state-winning-votes'!$A$2:$L$2,0)),$L:$L,$H:$H)</f>
        <v>Bush, George W.</v>
      </c>
      <c r="W2399" t="str">
        <f>VLOOKUP(A2399,'national-winners'!$A$2:$B$13,2,0)</f>
        <v>Bush, George W.</v>
      </c>
      <c r="X2399" t="str">
        <f t="shared" si="113"/>
        <v xml:space="preserve"> George W. Bush (W)</v>
      </c>
    </row>
    <row r="2400" spans="1:24" x14ac:dyDescent="0.25">
      <c r="A2400">
        <v>2000</v>
      </c>
      <c r="B2400" t="s">
        <v>156</v>
      </c>
      <c r="C2400" t="s">
        <v>157</v>
      </c>
      <c r="D2400">
        <v>55</v>
      </c>
      <c r="E2400">
        <v>35</v>
      </c>
      <c r="F2400">
        <v>25</v>
      </c>
      <c r="G2400" t="s">
        <v>16</v>
      </c>
      <c r="H2400" t="s">
        <v>298</v>
      </c>
      <c r="I2400" t="str">
        <f t="shared" si="111"/>
        <v>Gore, Al(L)</v>
      </c>
      <c r="J2400" t="s">
        <v>18</v>
      </c>
      <c r="K2400" t="b">
        <v>0</v>
      </c>
      <c r="L2400">
        <v>1242987</v>
      </c>
      <c r="M2400">
        <v>2598607</v>
      </c>
      <c r="N2400">
        <v>20171015</v>
      </c>
      <c r="O2400" t="s">
        <v>19</v>
      </c>
      <c r="P2400" t="str">
        <f>IF(VLOOKUP(A2400,'national-winners'!$A$2:$B$13,2,0)=H2400,"W","L")</f>
        <v>L</v>
      </c>
      <c r="Q2400">
        <f>MATCH(C2400,'state-winning-votes'!A:A,0)</f>
        <v>51</v>
      </c>
      <c r="R2400">
        <f>MATCH(A2400,'state-winning-votes'!$A$2:$L$2,0)</f>
        <v>8</v>
      </c>
      <c r="S2400" cm="1">
        <f t="array" ref="S2400">INDEX('state-winning-votes'!$A$1:$L$53,$Q2400,$R2400)</f>
        <v>1242987</v>
      </c>
      <c r="T2400">
        <f>INDEX('state-winning-votes'!$A$1:$L$53,MATCH($C2400,'state-winning-votes'!$A:$A,0),MATCH($A2400,'state-winning-votes'!$A$2:$L$2,0))</f>
        <v>1242987</v>
      </c>
      <c r="U2400" t="str">
        <f t="shared" si="112"/>
        <v>Gore, Al</v>
      </c>
      <c r="V2400" t="str">
        <f>_xlfn.XLOOKUP(INDEX('state-winning-votes'!$A$1:$L$53,MATCH($C2400,'state-winning-votes'!$A:$A,0),MATCH($A2400,'state-winning-votes'!$A$2:$L$2,0)),$L:$L,$H:$H)</f>
        <v>Gore, Al</v>
      </c>
      <c r="W2400" t="str">
        <f>VLOOKUP(A2400,'national-winners'!$A$2:$B$13,2,0)</f>
        <v>Bush, George W.</v>
      </c>
      <c r="X2400" t="str">
        <f t="shared" si="113"/>
        <v xml:space="preserve"> Al Gore (W)</v>
      </c>
    </row>
    <row r="2401" spans="1:24" x14ac:dyDescent="0.25">
      <c r="A2401">
        <v>2000</v>
      </c>
      <c r="B2401" t="s">
        <v>156</v>
      </c>
      <c r="C2401" t="s">
        <v>157</v>
      </c>
      <c r="D2401">
        <v>55</v>
      </c>
      <c r="E2401">
        <v>35</v>
      </c>
      <c r="F2401">
        <v>25</v>
      </c>
      <c r="G2401" t="s">
        <v>16</v>
      </c>
      <c r="H2401" t="s">
        <v>297</v>
      </c>
      <c r="I2401" t="str">
        <f t="shared" si="111"/>
        <v>Bush, George W.(W)</v>
      </c>
      <c r="J2401" t="s">
        <v>21</v>
      </c>
      <c r="K2401" t="b">
        <v>0</v>
      </c>
      <c r="L2401">
        <v>1237279</v>
      </c>
      <c r="M2401">
        <v>2598607</v>
      </c>
      <c r="N2401">
        <v>20171015</v>
      </c>
      <c r="O2401" t="s">
        <v>19</v>
      </c>
      <c r="P2401" t="str">
        <f>IF(VLOOKUP(A2401,'national-winners'!$A$2:$B$13,2,0)=H2401,"W","L")</f>
        <v>W</v>
      </c>
      <c r="Q2401">
        <f>MATCH(C2401,'state-winning-votes'!A:A,0)</f>
        <v>51</v>
      </c>
      <c r="R2401">
        <f>MATCH(A2401,'state-winning-votes'!$A$2:$L$2,0)</f>
        <v>8</v>
      </c>
      <c r="S2401" cm="1">
        <f t="array" ref="S2401">INDEX('state-winning-votes'!$A$1:$L$53,$Q2401,$R2401)</f>
        <v>1242987</v>
      </c>
      <c r="T2401">
        <f>INDEX('state-winning-votes'!$A$1:$L$53,MATCH($C2401,'state-winning-votes'!$A:$A,0),MATCH($A2401,'state-winning-votes'!$A$2:$L$2,0))</f>
        <v>1242987</v>
      </c>
      <c r="U2401" t="str">
        <f t="shared" si="112"/>
        <v>Gore, Al</v>
      </c>
      <c r="V2401" t="str">
        <f>_xlfn.XLOOKUP(INDEX('state-winning-votes'!$A$1:$L$53,MATCH($C2401,'state-winning-votes'!$A:$A,0),MATCH($A2401,'state-winning-votes'!$A$2:$L$2,0)),$L:$L,$H:$H)</f>
        <v>Gore, Al</v>
      </c>
      <c r="W2401" t="str">
        <f>VLOOKUP(A2401,'national-winners'!$A$2:$B$13,2,0)</f>
        <v>Bush, George W.</v>
      </c>
      <c r="X2401" t="str">
        <f t="shared" si="113"/>
        <v xml:space="preserve"> Al Gore (W)</v>
      </c>
    </row>
    <row r="2402" spans="1:24" x14ac:dyDescent="0.25">
      <c r="A2402">
        <v>2000</v>
      </c>
      <c r="B2402" t="s">
        <v>156</v>
      </c>
      <c r="C2402" t="s">
        <v>157</v>
      </c>
      <c r="D2402">
        <v>55</v>
      </c>
      <c r="E2402">
        <v>35</v>
      </c>
      <c r="F2402">
        <v>25</v>
      </c>
      <c r="G2402" t="s">
        <v>16</v>
      </c>
      <c r="H2402" t="s">
        <v>273</v>
      </c>
      <c r="I2402" t="str">
        <f t="shared" si="111"/>
        <v>Nader, Ralph(L)</v>
      </c>
      <c r="J2402" t="s">
        <v>274</v>
      </c>
      <c r="K2402" t="b">
        <v>0</v>
      </c>
      <c r="L2402">
        <v>94070</v>
      </c>
      <c r="M2402">
        <v>2598607</v>
      </c>
      <c r="N2402">
        <v>20171015</v>
      </c>
      <c r="O2402" t="s">
        <v>19</v>
      </c>
      <c r="P2402" t="str">
        <f>IF(VLOOKUP(A2402,'national-winners'!$A$2:$B$13,2,0)=H2402,"W","L")</f>
        <v>L</v>
      </c>
      <c r="Q2402">
        <f>MATCH(C2402,'state-winning-votes'!A:A,0)</f>
        <v>51</v>
      </c>
      <c r="R2402">
        <f>MATCH(A2402,'state-winning-votes'!$A$2:$L$2,0)</f>
        <v>8</v>
      </c>
      <c r="S2402" cm="1">
        <f t="array" ref="S2402">INDEX('state-winning-votes'!$A$1:$L$53,$Q2402,$R2402)</f>
        <v>1242987</v>
      </c>
      <c r="T2402">
        <f>INDEX('state-winning-votes'!$A$1:$L$53,MATCH($C2402,'state-winning-votes'!$A:$A,0),MATCH($A2402,'state-winning-votes'!$A$2:$L$2,0))</f>
        <v>1242987</v>
      </c>
      <c r="U2402" t="str">
        <f t="shared" si="112"/>
        <v>Gore, Al</v>
      </c>
      <c r="V2402" t="str">
        <f>_xlfn.XLOOKUP(INDEX('state-winning-votes'!$A$1:$L$53,MATCH($C2402,'state-winning-votes'!$A:$A,0),MATCH($A2402,'state-winning-votes'!$A$2:$L$2,0)),$L:$L,$H:$H)</f>
        <v>Gore, Al</v>
      </c>
      <c r="W2402" t="str">
        <f>VLOOKUP(A2402,'national-winners'!$A$2:$B$13,2,0)</f>
        <v>Bush, George W.</v>
      </c>
      <c r="X2402" t="str">
        <f t="shared" si="113"/>
        <v xml:space="preserve"> Al Gore (W)</v>
      </c>
    </row>
    <row r="2403" spans="1:24" x14ac:dyDescent="0.25">
      <c r="A2403">
        <v>2000</v>
      </c>
      <c r="B2403" t="s">
        <v>156</v>
      </c>
      <c r="C2403" t="s">
        <v>157</v>
      </c>
      <c r="D2403">
        <v>55</v>
      </c>
      <c r="E2403">
        <v>35</v>
      </c>
      <c r="F2403">
        <v>25</v>
      </c>
      <c r="G2403" t="s">
        <v>16</v>
      </c>
      <c r="I2403" t="str">
        <f t="shared" si="111"/>
        <v>(L)</v>
      </c>
      <c r="J2403" t="s">
        <v>35</v>
      </c>
      <c r="K2403" t="b">
        <v>0</v>
      </c>
      <c r="L2403">
        <v>13693</v>
      </c>
      <c r="M2403">
        <v>2598607</v>
      </c>
      <c r="N2403">
        <v>20171015</v>
      </c>
      <c r="O2403" t="s">
        <v>19</v>
      </c>
      <c r="P2403" t="str">
        <f>IF(VLOOKUP(A2403,'national-winners'!$A$2:$B$13,2,0)=H2403,"W","L")</f>
        <v>L</v>
      </c>
      <c r="Q2403">
        <f>MATCH(C2403,'state-winning-votes'!A:A,0)</f>
        <v>51</v>
      </c>
      <c r="R2403">
        <f>MATCH(A2403,'state-winning-votes'!$A$2:$L$2,0)</f>
        <v>8</v>
      </c>
      <c r="S2403" cm="1">
        <f t="array" ref="S2403">INDEX('state-winning-votes'!$A$1:$L$53,$Q2403,$R2403)</f>
        <v>1242987</v>
      </c>
      <c r="T2403">
        <f>INDEX('state-winning-votes'!$A$1:$L$53,MATCH($C2403,'state-winning-votes'!$A:$A,0),MATCH($A2403,'state-winning-votes'!$A$2:$L$2,0))</f>
        <v>1242987</v>
      </c>
      <c r="U2403" t="str">
        <f t="shared" si="112"/>
        <v>Gore, Al</v>
      </c>
      <c r="V2403" t="str">
        <f>_xlfn.XLOOKUP(INDEX('state-winning-votes'!$A$1:$L$53,MATCH($C2403,'state-winning-votes'!$A:$A,0),MATCH($A2403,'state-winning-votes'!$A$2:$L$2,0)),$L:$L,$H:$H)</f>
        <v>Gore, Al</v>
      </c>
      <c r="W2403" t="str">
        <f>VLOOKUP(A2403,'national-winners'!$A$2:$B$13,2,0)</f>
        <v>Bush, George W.</v>
      </c>
      <c r="X2403" t="str">
        <f t="shared" si="113"/>
        <v xml:space="preserve"> Al Gore (W)</v>
      </c>
    </row>
    <row r="2404" spans="1:24" x14ac:dyDescent="0.25">
      <c r="A2404">
        <v>2000</v>
      </c>
      <c r="B2404" t="s">
        <v>156</v>
      </c>
      <c r="C2404" t="s">
        <v>157</v>
      </c>
      <c r="D2404">
        <v>55</v>
      </c>
      <c r="E2404">
        <v>35</v>
      </c>
      <c r="F2404">
        <v>25</v>
      </c>
      <c r="G2404" t="s">
        <v>16</v>
      </c>
      <c r="H2404" t="s">
        <v>271</v>
      </c>
      <c r="I2404" t="str">
        <f t="shared" si="111"/>
        <v>Browne, Harry(L)</v>
      </c>
      <c r="J2404" t="s">
        <v>29</v>
      </c>
      <c r="K2404" t="b">
        <v>0</v>
      </c>
      <c r="L2404">
        <v>6640</v>
      </c>
      <c r="M2404">
        <v>2598607</v>
      </c>
      <c r="N2404">
        <v>20171015</v>
      </c>
      <c r="O2404" t="s">
        <v>19</v>
      </c>
      <c r="P2404" t="str">
        <f>IF(VLOOKUP(A2404,'national-winners'!$A$2:$B$13,2,0)=H2404,"W","L")</f>
        <v>L</v>
      </c>
      <c r="Q2404">
        <f>MATCH(C2404,'state-winning-votes'!A:A,0)</f>
        <v>51</v>
      </c>
      <c r="R2404">
        <f>MATCH(A2404,'state-winning-votes'!$A$2:$L$2,0)</f>
        <v>8</v>
      </c>
      <c r="S2404" cm="1">
        <f t="array" ref="S2404">INDEX('state-winning-votes'!$A$1:$L$53,$Q2404,$R2404)</f>
        <v>1242987</v>
      </c>
      <c r="T2404">
        <f>INDEX('state-winning-votes'!$A$1:$L$53,MATCH($C2404,'state-winning-votes'!$A:$A,0),MATCH($A2404,'state-winning-votes'!$A$2:$L$2,0))</f>
        <v>1242987</v>
      </c>
      <c r="U2404" t="str">
        <f t="shared" si="112"/>
        <v>Gore, Al</v>
      </c>
      <c r="V2404" t="str">
        <f>_xlfn.XLOOKUP(INDEX('state-winning-votes'!$A$1:$L$53,MATCH($C2404,'state-winning-votes'!$A:$A,0),MATCH($A2404,'state-winning-votes'!$A$2:$L$2,0)),$L:$L,$H:$H)</f>
        <v>Gore, Al</v>
      </c>
      <c r="W2404" t="str">
        <f>VLOOKUP(A2404,'national-winners'!$A$2:$B$13,2,0)</f>
        <v>Bush, George W.</v>
      </c>
      <c r="X2404" t="str">
        <f t="shared" si="113"/>
        <v xml:space="preserve"> Al Gore (W)</v>
      </c>
    </row>
    <row r="2405" spans="1:24" x14ac:dyDescent="0.25">
      <c r="A2405">
        <v>2000</v>
      </c>
      <c r="B2405" t="s">
        <v>156</v>
      </c>
      <c r="C2405" t="s">
        <v>157</v>
      </c>
      <c r="D2405">
        <v>55</v>
      </c>
      <c r="E2405">
        <v>35</v>
      </c>
      <c r="F2405">
        <v>25</v>
      </c>
      <c r="G2405" t="s">
        <v>16</v>
      </c>
      <c r="I2405" t="str">
        <f t="shared" si="111"/>
        <v>(L)</v>
      </c>
      <c r="J2405" t="s">
        <v>134</v>
      </c>
      <c r="K2405" t="b">
        <v>0</v>
      </c>
      <c r="L2405">
        <v>2042</v>
      </c>
      <c r="M2405">
        <v>2598607</v>
      </c>
      <c r="N2405">
        <v>20171015</v>
      </c>
      <c r="O2405" t="s">
        <v>19</v>
      </c>
      <c r="P2405" t="str">
        <f>IF(VLOOKUP(A2405,'national-winners'!$A$2:$B$13,2,0)=H2405,"W","L")</f>
        <v>L</v>
      </c>
      <c r="Q2405">
        <f>MATCH(C2405,'state-winning-votes'!A:A,0)</f>
        <v>51</v>
      </c>
      <c r="R2405">
        <f>MATCH(A2405,'state-winning-votes'!$A$2:$L$2,0)</f>
        <v>8</v>
      </c>
      <c r="S2405" cm="1">
        <f t="array" ref="S2405">INDEX('state-winning-votes'!$A$1:$L$53,$Q2405,$R2405)</f>
        <v>1242987</v>
      </c>
      <c r="T2405">
        <f>INDEX('state-winning-votes'!$A$1:$L$53,MATCH($C2405,'state-winning-votes'!$A:$A,0),MATCH($A2405,'state-winning-votes'!$A$2:$L$2,0))</f>
        <v>1242987</v>
      </c>
      <c r="U2405" t="str">
        <f t="shared" si="112"/>
        <v>Gore, Al</v>
      </c>
      <c r="V2405" t="str">
        <f>_xlfn.XLOOKUP(INDEX('state-winning-votes'!$A$1:$L$53,MATCH($C2405,'state-winning-votes'!$A:$A,0),MATCH($A2405,'state-winning-votes'!$A$2:$L$2,0)),$L:$L,$H:$H)</f>
        <v>Gore, Al</v>
      </c>
      <c r="W2405" t="str">
        <f>VLOOKUP(A2405,'national-winners'!$A$2:$B$13,2,0)</f>
        <v>Bush, George W.</v>
      </c>
      <c r="X2405" t="str">
        <f t="shared" si="113"/>
        <v xml:space="preserve"> Al Gore (W)</v>
      </c>
    </row>
    <row r="2406" spans="1:24" x14ac:dyDescent="0.25">
      <c r="A2406">
        <v>2000</v>
      </c>
      <c r="B2406" t="s">
        <v>156</v>
      </c>
      <c r="C2406" t="s">
        <v>157</v>
      </c>
      <c r="D2406">
        <v>55</v>
      </c>
      <c r="E2406">
        <v>35</v>
      </c>
      <c r="F2406">
        <v>25</v>
      </c>
      <c r="G2406" t="s">
        <v>16</v>
      </c>
      <c r="H2406" t="s">
        <v>52</v>
      </c>
      <c r="I2406" t="str">
        <f t="shared" si="111"/>
        <v>Scattering(L)</v>
      </c>
      <c r="K2406" t="b">
        <v>0</v>
      </c>
      <c r="L2406">
        <v>1896</v>
      </c>
      <c r="M2406">
        <v>2598607</v>
      </c>
      <c r="N2406">
        <v>20171015</v>
      </c>
      <c r="O2406" t="s">
        <v>19</v>
      </c>
      <c r="P2406" t="str">
        <f>IF(VLOOKUP(A2406,'national-winners'!$A$2:$B$13,2,0)=H2406,"W","L")</f>
        <v>L</v>
      </c>
      <c r="Q2406">
        <f>MATCH(C2406,'state-winning-votes'!A:A,0)</f>
        <v>51</v>
      </c>
      <c r="R2406">
        <f>MATCH(A2406,'state-winning-votes'!$A$2:$L$2,0)</f>
        <v>8</v>
      </c>
      <c r="S2406" cm="1">
        <f t="array" ref="S2406">INDEX('state-winning-votes'!$A$1:$L$53,$Q2406,$R2406)</f>
        <v>1242987</v>
      </c>
      <c r="T2406">
        <f>INDEX('state-winning-votes'!$A$1:$L$53,MATCH($C2406,'state-winning-votes'!$A:$A,0),MATCH($A2406,'state-winning-votes'!$A$2:$L$2,0))</f>
        <v>1242987</v>
      </c>
      <c r="U2406" t="str">
        <f t="shared" si="112"/>
        <v>Gore, Al</v>
      </c>
      <c r="V2406" t="str">
        <f>_xlfn.XLOOKUP(INDEX('state-winning-votes'!$A$1:$L$53,MATCH($C2406,'state-winning-votes'!$A:$A,0),MATCH($A2406,'state-winning-votes'!$A$2:$L$2,0)),$L:$L,$H:$H)</f>
        <v>Gore, Al</v>
      </c>
      <c r="W2406" t="str">
        <f>VLOOKUP(A2406,'national-winners'!$A$2:$B$13,2,0)</f>
        <v>Bush, George W.</v>
      </c>
      <c r="X2406" t="str">
        <f t="shared" si="113"/>
        <v xml:space="preserve"> Al Gore (W)</v>
      </c>
    </row>
    <row r="2407" spans="1:24" x14ac:dyDescent="0.25">
      <c r="A2407">
        <v>2000</v>
      </c>
      <c r="B2407" t="s">
        <v>158</v>
      </c>
      <c r="C2407" t="s">
        <v>159</v>
      </c>
      <c r="D2407">
        <v>56</v>
      </c>
      <c r="E2407">
        <v>83</v>
      </c>
      <c r="F2407">
        <v>68</v>
      </c>
      <c r="G2407" t="s">
        <v>16</v>
      </c>
      <c r="H2407" t="s">
        <v>297</v>
      </c>
      <c r="I2407" t="str">
        <f t="shared" si="111"/>
        <v>Bush, George W.(W)</v>
      </c>
      <c r="J2407" t="s">
        <v>21</v>
      </c>
      <c r="K2407" t="b">
        <v>0</v>
      </c>
      <c r="L2407">
        <v>147947</v>
      </c>
      <c r="M2407">
        <v>213726</v>
      </c>
      <c r="N2407">
        <v>20171015</v>
      </c>
      <c r="O2407" t="s">
        <v>19</v>
      </c>
      <c r="P2407" t="str">
        <f>IF(VLOOKUP(A2407,'national-winners'!$A$2:$B$13,2,0)=H2407,"W","L")</f>
        <v>W</v>
      </c>
      <c r="Q2407">
        <f>MATCH(C2407,'state-winning-votes'!A:A,0)</f>
        <v>53</v>
      </c>
      <c r="R2407">
        <f>MATCH(A2407,'state-winning-votes'!$A$2:$L$2,0)</f>
        <v>8</v>
      </c>
      <c r="S2407" cm="1">
        <f t="array" ref="S2407">INDEX('state-winning-votes'!$A$1:$L$53,$Q2407,$R2407)</f>
        <v>147947</v>
      </c>
      <c r="T2407">
        <f>INDEX('state-winning-votes'!$A$1:$L$53,MATCH($C2407,'state-winning-votes'!$A:$A,0),MATCH($A2407,'state-winning-votes'!$A$2:$L$2,0))</f>
        <v>147947</v>
      </c>
      <c r="U2407" t="str">
        <f t="shared" si="112"/>
        <v>Bush, George W.</v>
      </c>
      <c r="V2407" t="str">
        <f>_xlfn.XLOOKUP(INDEX('state-winning-votes'!$A$1:$L$53,MATCH($C2407,'state-winning-votes'!$A:$A,0),MATCH($A2407,'state-winning-votes'!$A$2:$L$2,0)),$L:$L,$H:$H)</f>
        <v>Bush, George W.</v>
      </c>
      <c r="W2407" t="str">
        <f>VLOOKUP(A2407,'national-winners'!$A$2:$B$13,2,0)</f>
        <v>Bush, George W.</v>
      </c>
      <c r="X2407" t="str">
        <f t="shared" si="113"/>
        <v xml:space="preserve"> George W. Bush (W)</v>
      </c>
    </row>
    <row r="2408" spans="1:24" x14ac:dyDescent="0.25">
      <c r="A2408">
        <v>2000</v>
      </c>
      <c r="B2408" t="s">
        <v>158</v>
      </c>
      <c r="C2408" t="s">
        <v>159</v>
      </c>
      <c r="D2408">
        <v>56</v>
      </c>
      <c r="E2408">
        <v>83</v>
      </c>
      <c r="F2408">
        <v>68</v>
      </c>
      <c r="G2408" t="s">
        <v>16</v>
      </c>
      <c r="H2408" t="s">
        <v>298</v>
      </c>
      <c r="I2408" t="str">
        <f t="shared" si="111"/>
        <v>Gore, Al(L)</v>
      </c>
      <c r="J2408" t="s">
        <v>18</v>
      </c>
      <c r="K2408" t="b">
        <v>0</v>
      </c>
      <c r="L2408">
        <v>60481</v>
      </c>
      <c r="M2408">
        <v>213726</v>
      </c>
      <c r="N2408">
        <v>20171015</v>
      </c>
      <c r="O2408" t="s">
        <v>19</v>
      </c>
      <c r="P2408" t="str">
        <f>IF(VLOOKUP(A2408,'national-winners'!$A$2:$B$13,2,0)=H2408,"W","L")</f>
        <v>L</v>
      </c>
      <c r="Q2408">
        <f>MATCH(C2408,'state-winning-votes'!A:A,0)</f>
        <v>53</v>
      </c>
      <c r="R2408">
        <f>MATCH(A2408,'state-winning-votes'!$A$2:$L$2,0)</f>
        <v>8</v>
      </c>
      <c r="S2408" cm="1">
        <f t="array" ref="S2408">INDEX('state-winning-votes'!$A$1:$L$53,$Q2408,$R2408)</f>
        <v>147947</v>
      </c>
      <c r="T2408">
        <f>INDEX('state-winning-votes'!$A$1:$L$53,MATCH($C2408,'state-winning-votes'!$A:$A,0),MATCH($A2408,'state-winning-votes'!$A$2:$L$2,0))</f>
        <v>147947</v>
      </c>
      <c r="U2408" t="str">
        <f t="shared" si="112"/>
        <v>Bush, George W.</v>
      </c>
      <c r="V2408" t="str">
        <f>_xlfn.XLOOKUP(INDEX('state-winning-votes'!$A$1:$L$53,MATCH($C2408,'state-winning-votes'!$A:$A,0),MATCH($A2408,'state-winning-votes'!$A$2:$L$2,0)),$L:$L,$H:$H)</f>
        <v>Bush, George W.</v>
      </c>
      <c r="W2408" t="str">
        <f>VLOOKUP(A2408,'national-winners'!$A$2:$B$13,2,0)</f>
        <v>Bush, George W.</v>
      </c>
      <c r="X2408" t="str">
        <f t="shared" si="113"/>
        <v xml:space="preserve"> George W. Bush (W)</v>
      </c>
    </row>
    <row r="2409" spans="1:24" x14ac:dyDescent="0.25">
      <c r="A2409">
        <v>2000</v>
      </c>
      <c r="B2409" t="s">
        <v>158</v>
      </c>
      <c r="C2409" t="s">
        <v>159</v>
      </c>
      <c r="D2409">
        <v>56</v>
      </c>
      <c r="E2409">
        <v>83</v>
      </c>
      <c r="F2409">
        <v>68</v>
      </c>
      <c r="G2409" t="s">
        <v>16</v>
      </c>
      <c r="H2409" t="s">
        <v>299</v>
      </c>
      <c r="I2409" t="str">
        <f t="shared" si="111"/>
        <v>Buchanan, Patrick ""Pat""(L)</v>
      </c>
      <c r="J2409" t="s">
        <v>272</v>
      </c>
      <c r="K2409" t="b">
        <v>0</v>
      </c>
      <c r="L2409">
        <v>2724</v>
      </c>
      <c r="M2409">
        <v>213726</v>
      </c>
      <c r="N2409">
        <v>20171015</v>
      </c>
      <c r="O2409" t="s">
        <v>19</v>
      </c>
      <c r="P2409" t="str">
        <f>IF(VLOOKUP(A2409,'national-winners'!$A$2:$B$13,2,0)=H2409,"W","L")</f>
        <v>L</v>
      </c>
      <c r="Q2409">
        <f>MATCH(C2409,'state-winning-votes'!A:A,0)</f>
        <v>53</v>
      </c>
      <c r="R2409">
        <f>MATCH(A2409,'state-winning-votes'!$A$2:$L$2,0)</f>
        <v>8</v>
      </c>
      <c r="S2409" cm="1">
        <f t="array" ref="S2409">INDEX('state-winning-votes'!$A$1:$L$53,$Q2409,$R2409)</f>
        <v>147947</v>
      </c>
      <c r="T2409">
        <f>INDEX('state-winning-votes'!$A$1:$L$53,MATCH($C2409,'state-winning-votes'!$A:$A,0),MATCH($A2409,'state-winning-votes'!$A$2:$L$2,0))</f>
        <v>147947</v>
      </c>
      <c r="U2409" t="str">
        <f t="shared" si="112"/>
        <v>Bush, George W.</v>
      </c>
      <c r="V2409" t="str">
        <f>_xlfn.XLOOKUP(INDEX('state-winning-votes'!$A$1:$L$53,MATCH($C2409,'state-winning-votes'!$A:$A,0),MATCH($A2409,'state-winning-votes'!$A$2:$L$2,0)),$L:$L,$H:$H)</f>
        <v>Bush, George W.</v>
      </c>
      <c r="W2409" t="str">
        <f>VLOOKUP(A2409,'national-winners'!$A$2:$B$13,2,0)</f>
        <v>Bush, George W.</v>
      </c>
      <c r="X2409" t="str">
        <f t="shared" si="113"/>
        <v xml:space="preserve"> George W. Bush (W)</v>
      </c>
    </row>
    <row r="2410" spans="1:24" x14ac:dyDescent="0.25">
      <c r="A2410">
        <v>2000</v>
      </c>
      <c r="B2410" t="s">
        <v>158</v>
      </c>
      <c r="C2410" t="s">
        <v>159</v>
      </c>
      <c r="D2410">
        <v>56</v>
      </c>
      <c r="E2410">
        <v>83</v>
      </c>
      <c r="F2410">
        <v>68</v>
      </c>
      <c r="G2410" t="s">
        <v>16</v>
      </c>
      <c r="H2410" t="s">
        <v>271</v>
      </c>
      <c r="I2410" t="str">
        <f t="shared" si="111"/>
        <v>Browne, Harry(L)</v>
      </c>
      <c r="J2410" t="s">
        <v>29</v>
      </c>
      <c r="K2410" t="b">
        <v>0</v>
      </c>
      <c r="L2410">
        <v>1443</v>
      </c>
      <c r="M2410">
        <v>213726</v>
      </c>
      <c r="N2410">
        <v>20171015</v>
      </c>
      <c r="O2410" t="s">
        <v>19</v>
      </c>
      <c r="P2410" t="str">
        <f>IF(VLOOKUP(A2410,'national-winners'!$A$2:$B$13,2,0)=H2410,"W","L")</f>
        <v>L</v>
      </c>
      <c r="Q2410">
        <f>MATCH(C2410,'state-winning-votes'!A:A,0)</f>
        <v>53</v>
      </c>
      <c r="R2410">
        <f>MATCH(A2410,'state-winning-votes'!$A$2:$L$2,0)</f>
        <v>8</v>
      </c>
      <c r="S2410" cm="1">
        <f t="array" ref="S2410">INDEX('state-winning-votes'!$A$1:$L$53,$Q2410,$R2410)</f>
        <v>147947</v>
      </c>
      <c r="T2410">
        <f>INDEX('state-winning-votes'!$A$1:$L$53,MATCH($C2410,'state-winning-votes'!$A:$A,0),MATCH($A2410,'state-winning-votes'!$A$2:$L$2,0))</f>
        <v>147947</v>
      </c>
      <c r="U2410" t="str">
        <f t="shared" si="112"/>
        <v>Bush, George W.</v>
      </c>
      <c r="V2410" t="str">
        <f>_xlfn.XLOOKUP(INDEX('state-winning-votes'!$A$1:$L$53,MATCH($C2410,'state-winning-votes'!$A:$A,0),MATCH($A2410,'state-winning-votes'!$A$2:$L$2,0)),$L:$L,$H:$H)</f>
        <v>Bush, George W.</v>
      </c>
      <c r="W2410" t="str">
        <f>VLOOKUP(A2410,'national-winners'!$A$2:$B$13,2,0)</f>
        <v>Bush, George W.</v>
      </c>
      <c r="X2410" t="str">
        <f t="shared" si="113"/>
        <v xml:space="preserve"> George W. Bush (W)</v>
      </c>
    </row>
    <row r="2411" spans="1:24" x14ac:dyDescent="0.25">
      <c r="A2411">
        <v>2000</v>
      </c>
      <c r="B2411" t="s">
        <v>158</v>
      </c>
      <c r="C2411" t="s">
        <v>159</v>
      </c>
      <c r="D2411">
        <v>56</v>
      </c>
      <c r="E2411">
        <v>83</v>
      </c>
      <c r="F2411">
        <v>68</v>
      </c>
      <c r="G2411" t="s">
        <v>16</v>
      </c>
      <c r="H2411" t="s">
        <v>238</v>
      </c>
      <c r="I2411" t="str">
        <f t="shared" si="111"/>
        <v>Phillips, Howard(L)</v>
      </c>
      <c r="J2411" t="s">
        <v>35</v>
      </c>
      <c r="K2411" t="b">
        <v>0</v>
      </c>
      <c r="L2411">
        <v>720</v>
      </c>
      <c r="M2411">
        <v>213726</v>
      </c>
      <c r="N2411">
        <v>20171015</v>
      </c>
      <c r="O2411" t="s">
        <v>19</v>
      </c>
      <c r="P2411" t="str">
        <f>IF(VLOOKUP(A2411,'national-winners'!$A$2:$B$13,2,0)=H2411,"W","L")</f>
        <v>L</v>
      </c>
      <c r="Q2411">
        <f>MATCH(C2411,'state-winning-votes'!A:A,0)</f>
        <v>53</v>
      </c>
      <c r="R2411">
        <f>MATCH(A2411,'state-winning-votes'!$A$2:$L$2,0)</f>
        <v>8</v>
      </c>
      <c r="S2411" cm="1">
        <f t="array" ref="S2411">INDEX('state-winning-votes'!$A$1:$L$53,$Q2411,$R2411)</f>
        <v>147947</v>
      </c>
      <c r="T2411">
        <f>INDEX('state-winning-votes'!$A$1:$L$53,MATCH($C2411,'state-winning-votes'!$A:$A,0),MATCH($A2411,'state-winning-votes'!$A$2:$L$2,0))</f>
        <v>147947</v>
      </c>
      <c r="U2411" t="str">
        <f t="shared" si="112"/>
        <v>Bush, George W.</v>
      </c>
      <c r="V2411" t="str">
        <f>_xlfn.XLOOKUP(INDEX('state-winning-votes'!$A$1:$L$53,MATCH($C2411,'state-winning-votes'!$A:$A,0),MATCH($A2411,'state-winning-votes'!$A$2:$L$2,0)),$L:$L,$H:$H)</f>
        <v>Bush, George W.</v>
      </c>
      <c r="W2411" t="str">
        <f>VLOOKUP(A2411,'national-winners'!$A$2:$B$13,2,0)</f>
        <v>Bush, George W.</v>
      </c>
      <c r="X2411" t="str">
        <f t="shared" si="113"/>
        <v xml:space="preserve"> George W. Bush (W)</v>
      </c>
    </row>
    <row r="2412" spans="1:24" x14ac:dyDescent="0.25">
      <c r="A2412">
        <v>2000</v>
      </c>
      <c r="B2412" t="s">
        <v>158</v>
      </c>
      <c r="C2412" t="s">
        <v>159</v>
      </c>
      <c r="D2412">
        <v>56</v>
      </c>
      <c r="E2412">
        <v>83</v>
      </c>
      <c r="F2412">
        <v>68</v>
      </c>
      <c r="G2412" t="s">
        <v>16</v>
      </c>
      <c r="H2412" t="s">
        <v>236</v>
      </c>
      <c r="I2412" t="str">
        <f t="shared" si="111"/>
        <v>Hagelin, John(L)</v>
      </c>
      <c r="J2412" t="s">
        <v>237</v>
      </c>
      <c r="K2412" t="b">
        <v>0</v>
      </c>
      <c r="L2412">
        <v>411</v>
      </c>
      <c r="M2412">
        <v>213726</v>
      </c>
      <c r="N2412">
        <v>20171015</v>
      </c>
      <c r="O2412" t="s">
        <v>19</v>
      </c>
      <c r="P2412" t="str">
        <f>IF(VLOOKUP(A2412,'national-winners'!$A$2:$B$13,2,0)=H2412,"W","L")</f>
        <v>L</v>
      </c>
      <c r="Q2412">
        <f>MATCH(C2412,'state-winning-votes'!A:A,0)</f>
        <v>53</v>
      </c>
      <c r="R2412">
        <f>MATCH(A2412,'state-winning-votes'!$A$2:$L$2,0)</f>
        <v>8</v>
      </c>
      <c r="S2412" cm="1">
        <f t="array" ref="S2412">INDEX('state-winning-votes'!$A$1:$L$53,$Q2412,$R2412)</f>
        <v>147947</v>
      </c>
      <c r="T2412">
        <f>INDEX('state-winning-votes'!$A$1:$L$53,MATCH($C2412,'state-winning-votes'!$A:$A,0),MATCH($A2412,'state-winning-votes'!$A$2:$L$2,0))</f>
        <v>147947</v>
      </c>
      <c r="U2412" t="str">
        <f t="shared" si="112"/>
        <v>Bush, George W.</v>
      </c>
      <c r="V2412" t="str">
        <f>_xlfn.XLOOKUP(INDEX('state-winning-votes'!$A$1:$L$53,MATCH($C2412,'state-winning-votes'!$A:$A,0),MATCH($A2412,'state-winning-votes'!$A$2:$L$2,0)),$L:$L,$H:$H)</f>
        <v>Bush, George W.</v>
      </c>
      <c r="W2412" t="str">
        <f>VLOOKUP(A2412,'national-winners'!$A$2:$B$13,2,0)</f>
        <v>Bush, George W.</v>
      </c>
      <c r="X2412" t="str">
        <f t="shared" si="113"/>
        <v xml:space="preserve"> George W. Bush (W)</v>
      </c>
    </row>
    <row r="2413" spans="1:24" x14ac:dyDescent="0.25">
      <c r="A2413">
        <v>2004</v>
      </c>
      <c r="B2413" t="s">
        <v>14</v>
      </c>
      <c r="C2413" t="s">
        <v>15</v>
      </c>
      <c r="D2413">
        <v>1</v>
      </c>
      <c r="E2413">
        <v>63</v>
      </c>
      <c r="F2413">
        <v>41</v>
      </c>
      <c r="G2413" t="s">
        <v>16</v>
      </c>
      <c r="H2413" t="s">
        <v>297</v>
      </c>
      <c r="I2413" t="str">
        <f t="shared" si="111"/>
        <v>Bush, George W.(W)</v>
      </c>
      <c r="J2413" t="s">
        <v>21</v>
      </c>
      <c r="K2413" t="b">
        <v>0</v>
      </c>
      <c r="L2413">
        <v>1176394</v>
      </c>
      <c r="M2413">
        <v>1883415</v>
      </c>
      <c r="N2413">
        <v>20171015</v>
      </c>
      <c r="O2413" t="s">
        <v>19</v>
      </c>
      <c r="P2413" t="str">
        <f>IF(VLOOKUP(A2413,'national-winners'!$A$2:$B$13,2,0)=H2413,"W","L")</f>
        <v>W</v>
      </c>
      <c r="Q2413">
        <f>MATCH(C2413,'state-winning-votes'!A:A,0)</f>
        <v>4</v>
      </c>
      <c r="R2413">
        <f>MATCH(A2413,'state-winning-votes'!$A$2:$L$2,0)</f>
        <v>9</v>
      </c>
      <c r="S2413" cm="1">
        <f t="array" ref="S2413">INDEX('state-winning-votes'!$A$1:$L$53,$Q2413,$R2413)</f>
        <v>1176394</v>
      </c>
      <c r="T2413">
        <f>INDEX('state-winning-votes'!$A$1:$L$53,MATCH($C2413,'state-winning-votes'!$A:$A,0),MATCH($A2413,'state-winning-votes'!$A$2:$L$2,0))</f>
        <v>1176394</v>
      </c>
      <c r="U2413" t="str">
        <f t="shared" si="112"/>
        <v>Bush, George W.</v>
      </c>
      <c r="V2413" t="str">
        <f>_xlfn.XLOOKUP(INDEX('state-winning-votes'!$A$1:$L$53,MATCH($C2413,'state-winning-votes'!$A:$A,0),MATCH($A2413,'state-winning-votes'!$A$2:$L$2,0)),$L:$L,$H:$H)</f>
        <v>Bush, George W.</v>
      </c>
      <c r="W2413" t="str">
        <f>VLOOKUP(A2413,'national-winners'!$A$2:$B$13,2,0)</f>
        <v>Bush, George W.</v>
      </c>
      <c r="X2413" t="str">
        <f t="shared" si="113"/>
        <v xml:space="preserve"> George W. Bush (W)</v>
      </c>
    </row>
    <row r="2414" spans="1:24" x14ac:dyDescent="0.25">
      <c r="A2414">
        <v>2004</v>
      </c>
      <c r="B2414" t="s">
        <v>14</v>
      </c>
      <c r="C2414" t="s">
        <v>15</v>
      </c>
      <c r="D2414">
        <v>1</v>
      </c>
      <c r="E2414">
        <v>63</v>
      </c>
      <c r="F2414">
        <v>41</v>
      </c>
      <c r="G2414" t="s">
        <v>16</v>
      </c>
      <c r="H2414" t="s">
        <v>313</v>
      </c>
      <c r="I2414" t="str">
        <f t="shared" si="111"/>
        <v>Kerry, John(L)</v>
      </c>
      <c r="J2414" t="s">
        <v>18</v>
      </c>
      <c r="K2414" t="b">
        <v>0</v>
      </c>
      <c r="L2414">
        <v>693933</v>
      </c>
      <c r="M2414">
        <v>1883415</v>
      </c>
      <c r="N2414">
        <v>20171015</v>
      </c>
      <c r="O2414" t="s">
        <v>19</v>
      </c>
      <c r="P2414" t="str">
        <f>IF(VLOOKUP(A2414,'national-winners'!$A$2:$B$13,2,0)=H2414,"W","L")</f>
        <v>L</v>
      </c>
      <c r="Q2414">
        <f>MATCH(C2414,'state-winning-votes'!A:A,0)</f>
        <v>4</v>
      </c>
      <c r="R2414">
        <f>MATCH(A2414,'state-winning-votes'!$A$2:$L$2,0)</f>
        <v>9</v>
      </c>
      <c r="S2414" cm="1">
        <f t="array" ref="S2414">INDEX('state-winning-votes'!$A$1:$L$53,$Q2414,$R2414)</f>
        <v>1176394</v>
      </c>
      <c r="T2414">
        <f>INDEX('state-winning-votes'!$A$1:$L$53,MATCH($C2414,'state-winning-votes'!$A:$A,0),MATCH($A2414,'state-winning-votes'!$A$2:$L$2,0))</f>
        <v>1176394</v>
      </c>
      <c r="U2414" t="str">
        <f t="shared" si="112"/>
        <v>Bush, George W.</v>
      </c>
      <c r="V2414" t="str">
        <f>_xlfn.XLOOKUP(INDEX('state-winning-votes'!$A$1:$L$53,MATCH($C2414,'state-winning-votes'!$A:$A,0),MATCH($A2414,'state-winning-votes'!$A$2:$L$2,0)),$L:$L,$H:$H)</f>
        <v>Bush, George W.</v>
      </c>
      <c r="W2414" t="str">
        <f>VLOOKUP(A2414,'national-winners'!$A$2:$B$13,2,0)</f>
        <v>Bush, George W.</v>
      </c>
      <c r="X2414" t="str">
        <f t="shared" si="113"/>
        <v xml:space="preserve"> George W. Bush (W)</v>
      </c>
    </row>
    <row r="2415" spans="1:24" x14ac:dyDescent="0.25">
      <c r="A2415">
        <v>2004</v>
      </c>
      <c r="B2415" t="s">
        <v>14</v>
      </c>
      <c r="C2415" t="s">
        <v>15</v>
      </c>
      <c r="D2415">
        <v>1</v>
      </c>
      <c r="E2415">
        <v>63</v>
      </c>
      <c r="F2415">
        <v>41</v>
      </c>
      <c r="G2415" t="s">
        <v>16</v>
      </c>
      <c r="H2415" t="s">
        <v>59</v>
      </c>
      <c r="I2415" t="str">
        <f t="shared" si="111"/>
        <v>Other(L)</v>
      </c>
      <c r="J2415" t="s">
        <v>35</v>
      </c>
      <c r="K2415" t="b">
        <v>0</v>
      </c>
      <c r="L2415">
        <v>12190</v>
      </c>
      <c r="M2415">
        <v>1883415</v>
      </c>
      <c r="N2415">
        <v>20171015</v>
      </c>
      <c r="O2415" t="s">
        <v>19</v>
      </c>
      <c r="P2415" t="str">
        <f>IF(VLOOKUP(A2415,'national-winners'!$A$2:$B$13,2,0)=H2415,"W","L")</f>
        <v>L</v>
      </c>
      <c r="Q2415">
        <f>MATCH(C2415,'state-winning-votes'!A:A,0)</f>
        <v>4</v>
      </c>
      <c r="R2415">
        <f>MATCH(A2415,'state-winning-votes'!$A$2:$L$2,0)</f>
        <v>9</v>
      </c>
      <c r="S2415" cm="1">
        <f t="array" ref="S2415">INDEX('state-winning-votes'!$A$1:$L$53,$Q2415,$R2415)</f>
        <v>1176394</v>
      </c>
      <c r="T2415">
        <f>INDEX('state-winning-votes'!$A$1:$L$53,MATCH($C2415,'state-winning-votes'!$A:$A,0),MATCH($A2415,'state-winning-votes'!$A$2:$L$2,0))</f>
        <v>1176394</v>
      </c>
      <c r="U2415" t="str">
        <f t="shared" si="112"/>
        <v>Bush, George W.</v>
      </c>
      <c r="V2415" t="str">
        <f>_xlfn.XLOOKUP(INDEX('state-winning-votes'!$A$1:$L$53,MATCH($C2415,'state-winning-votes'!$A:$A,0),MATCH($A2415,'state-winning-votes'!$A$2:$L$2,0)),$L:$L,$H:$H)</f>
        <v>Bush, George W.</v>
      </c>
      <c r="W2415" t="str">
        <f>VLOOKUP(A2415,'national-winners'!$A$2:$B$13,2,0)</f>
        <v>Bush, George W.</v>
      </c>
      <c r="X2415" t="str">
        <f t="shared" si="113"/>
        <v xml:space="preserve"> George W. Bush (W)</v>
      </c>
    </row>
    <row r="2416" spans="1:24" x14ac:dyDescent="0.25">
      <c r="A2416">
        <v>2004</v>
      </c>
      <c r="B2416" t="s">
        <v>14</v>
      </c>
      <c r="C2416" t="s">
        <v>15</v>
      </c>
      <c r="D2416">
        <v>1</v>
      </c>
      <c r="E2416">
        <v>63</v>
      </c>
      <c r="F2416">
        <v>41</v>
      </c>
      <c r="G2416" t="s">
        <v>16</v>
      </c>
      <c r="H2416" t="s">
        <v>59</v>
      </c>
      <c r="I2416" t="str">
        <f t="shared" si="111"/>
        <v>Other(L)</v>
      </c>
      <c r="K2416" t="b">
        <v>1</v>
      </c>
      <c r="L2416">
        <v>898</v>
      </c>
      <c r="M2416">
        <v>1883415</v>
      </c>
      <c r="N2416">
        <v>20171015</v>
      </c>
      <c r="O2416" t="s">
        <v>19</v>
      </c>
      <c r="P2416" t="str">
        <f>IF(VLOOKUP(A2416,'national-winners'!$A$2:$B$13,2,0)=H2416,"W","L")</f>
        <v>L</v>
      </c>
      <c r="Q2416">
        <f>MATCH(C2416,'state-winning-votes'!A:A,0)</f>
        <v>4</v>
      </c>
      <c r="R2416">
        <f>MATCH(A2416,'state-winning-votes'!$A$2:$L$2,0)</f>
        <v>9</v>
      </c>
      <c r="S2416" cm="1">
        <f t="array" ref="S2416">INDEX('state-winning-votes'!$A$1:$L$53,$Q2416,$R2416)</f>
        <v>1176394</v>
      </c>
      <c r="T2416">
        <f>INDEX('state-winning-votes'!$A$1:$L$53,MATCH($C2416,'state-winning-votes'!$A:$A,0),MATCH($A2416,'state-winning-votes'!$A$2:$L$2,0))</f>
        <v>1176394</v>
      </c>
      <c r="U2416" t="str">
        <f t="shared" si="112"/>
        <v>Bush, George W.</v>
      </c>
      <c r="V2416" t="str">
        <f>_xlfn.XLOOKUP(INDEX('state-winning-votes'!$A$1:$L$53,MATCH($C2416,'state-winning-votes'!$A:$A,0),MATCH($A2416,'state-winning-votes'!$A$2:$L$2,0)),$L:$L,$H:$H)</f>
        <v>Bush, George W.</v>
      </c>
      <c r="W2416" t="str">
        <f>VLOOKUP(A2416,'national-winners'!$A$2:$B$13,2,0)</f>
        <v>Bush, George W.</v>
      </c>
      <c r="X2416" t="str">
        <f t="shared" si="113"/>
        <v xml:space="preserve"> George W. Bush (W)</v>
      </c>
    </row>
    <row r="2417" spans="1:24" x14ac:dyDescent="0.25">
      <c r="A2417">
        <v>2004</v>
      </c>
      <c r="B2417" t="s">
        <v>30</v>
      </c>
      <c r="C2417" t="s">
        <v>31</v>
      </c>
      <c r="D2417">
        <v>2</v>
      </c>
      <c r="E2417">
        <v>94</v>
      </c>
      <c r="F2417">
        <v>81</v>
      </c>
      <c r="G2417" t="s">
        <v>16</v>
      </c>
      <c r="H2417" t="s">
        <v>297</v>
      </c>
      <c r="I2417" t="str">
        <f t="shared" si="111"/>
        <v>Bush, George W.(W)</v>
      </c>
      <c r="J2417" t="s">
        <v>21</v>
      </c>
      <c r="K2417" t="b">
        <v>0</v>
      </c>
      <c r="L2417">
        <v>190889</v>
      </c>
      <c r="M2417">
        <v>312598</v>
      </c>
      <c r="N2417">
        <v>20171015</v>
      </c>
      <c r="O2417" t="s">
        <v>19</v>
      </c>
      <c r="P2417" t="str">
        <f>IF(VLOOKUP(A2417,'national-winners'!$A$2:$B$13,2,0)=H2417,"W","L")</f>
        <v>W</v>
      </c>
      <c r="Q2417">
        <f>MATCH(C2417,'state-winning-votes'!A:A,0)</f>
        <v>3</v>
      </c>
      <c r="R2417">
        <f>MATCH(A2417,'state-winning-votes'!$A$2:$L$2,0)</f>
        <v>9</v>
      </c>
      <c r="S2417" cm="1">
        <f t="array" ref="S2417">INDEX('state-winning-votes'!$A$1:$L$53,$Q2417,$R2417)</f>
        <v>190889</v>
      </c>
      <c r="T2417">
        <f>INDEX('state-winning-votes'!$A$1:$L$53,MATCH($C2417,'state-winning-votes'!$A:$A,0),MATCH($A2417,'state-winning-votes'!$A$2:$L$2,0))</f>
        <v>190889</v>
      </c>
      <c r="U2417" t="str">
        <f t="shared" si="112"/>
        <v>Bush, George W.</v>
      </c>
      <c r="V2417" t="str">
        <f>_xlfn.XLOOKUP(INDEX('state-winning-votes'!$A$1:$L$53,MATCH($C2417,'state-winning-votes'!$A:$A,0),MATCH($A2417,'state-winning-votes'!$A$2:$L$2,0)),$L:$L,$H:$H)</f>
        <v>Bush, George W.</v>
      </c>
      <c r="W2417" t="str">
        <f>VLOOKUP(A2417,'national-winners'!$A$2:$B$13,2,0)</f>
        <v>Bush, George W.</v>
      </c>
      <c r="X2417" t="str">
        <f t="shared" si="113"/>
        <v xml:space="preserve"> George W. Bush (W)</v>
      </c>
    </row>
    <row r="2418" spans="1:24" x14ac:dyDescent="0.25">
      <c r="A2418">
        <v>2004</v>
      </c>
      <c r="B2418" t="s">
        <v>30</v>
      </c>
      <c r="C2418" t="s">
        <v>31</v>
      </c>
      <c r="D2418">
        <v>2</v>
      </c>
      <c r="E2418">
        <v>94</v>
      </c>
      <c r="F2418">
        <v>81</v>
      </c>
      <c r="G2418" t="s">
        <v>16</v>
      </c>
      <c r="H2418" t="s">
        <v>313</v>
      </c>
      <c r="I2418" t="str">
        <f t="shared" si="111"/>
        <v>Kerry, John(L)</v>
      </c>
      <c r="J2418" t="s">
        <v>18</v>
      </c>
      <c r="K2418" t="b">
        <v>0</v>
      </c>
      <c r="L2418">
        <v>111025</v>
      </c>
      <c r="M2418">
        <v>312598</v>
      </c>
      <c r="N2418">
        <v>20171015</v>
      </c>
      <c r="O2418" t="s">
        <v>19</v>
      </c>
      <c r="P2418" t="str">
        <f>IF(VLOOKUP(A2418,'national-winners'!$A$2:$B$13,2,0)=H2418,"W","L")</f>
        <v>L</v>
      </c>
      <c r="Q2418">
        <f>MATCH(C2418,'state-winning-votes'!A:A,0)</f>
        <v>3</v>
      </c>
      <c r="R2418">
        <f>MATCH(A2418,'state-winning-votes'!$A$2:$L$2,0)</f>
        <v>9</v>
      </c>
      <c r="S2418" cm="1">
        <f t="array" ref="S2418">INDEX('state-winning-votes'!$A$1:$L$53,$Q2418,$R2418)</f>
        <v>190889</v>
      </c>
      <c r="T2418">
        <f>INDEX('state-winning-votes'!$A$1:$L$53,MATCH($C2418,'state-winning-votes'!$A:$A,0),MATCH($A2418,'state-winning-votes'!$A$2:$L$2,0))</f>
        <v>190889</v>
      </c>
      <c r="U2418" t="str">
        <f t="shared" si="112"/>
        <v>Bush, George W.</v>
      </c>
      <c r="V2418" t="str">
        <f>_xlfn.XLOOKUP(INDEX('state-winning-votes'!$A$1:$L$53,MATCH($C2418,'state-winning-votes'!$A:$A,0),MATCH($A2418,'state-winning-votes'!$A$2:$L$2,0)),$L:$L,$H:$H)</f>
        <v>Bush, George W.</v>
      </c>
      <c r="W2418" t="str">
        <f>VLOOKUP(A2418,'national-winners'!$A$2:$B$13,2,0)</f>
        <v>Bush, George W.</v>
      </c>
      <c r="X2418" t="str">
        <f t="shared" si="113"/>
        <v xml:space="preserve"> George W. Bush (W)</v>
      </c>
    </row>
    <row r="2419" spans="1:24" x14ac:dyDescent="0.25">
      <c r="A2419">
        <v>2004</v>
      </c>
      <c r="B2419" t="s">
        <v>30</v>
      </c>
      <c r="C2419" t="s">
        <v>31</v>
      </c>
      <c r="D2419">
        <v>2</v>
      </c>
      <c r="E2419">
        <v>94</v>
      </c>
      <c r="F2419">
        <v>81</v>
      </c>
      <c r="G2419" t="s">
        <v>16</v>
      </c>
      <c r="H2419" t="s">
        <v>273</v>
      </c>
      <c r="I2419" t="str">
        <f t="shared" si="111"/>
        <v>Nader, Ralph(L)</v>
      </c>
      <c r="J2419" t="s">
        <v>192</v>
      </c>
      <c r="K2419" t="b">
        <v>0</v>
      </c>
      <c r="L2419">
        <v>5069</v>
      </c>
      <c r="M2419">
        <v>312598</v>
      </c>
      <c r="N2419">
        <v>20171015</v>
      </c>
      <c r="O2419" t="s">
        <v>19</v>
      </c>
      <c r="P2419" t="str">
        <f>IF(VLOOKUP(A2419,'national-winners'!$A$2:$B$13,2,0)=H2419,"W","L")</f>
        <v>L</v>
      </c>
      <c r="Q2419">
        <f>MATCH(C2419,'state-winning-votes'!A:A,0)</f>
        <v>3</v>
      </c>
      <c r="R2419">
        <f>MATCH(A2419,'state-winning-votes'!$A$2:$L$2,0)</f>
        <v>9</v>
      </c>
      <c r="S2419" cm="1">
        <f t="array" ref="S2419">INDEX('state-winning-votes'!$A$1:$L$53,$Q2419,$R2419)</f>
        <v>190889</v>
      </c>
      <c r="T2419">
        <f>INDEX('state-winning-votes'!$A$1:$L$53,MATCH($C2419,'state-winning-votes'!$A:$A,0),MATCH($A2419,'state-winning-votes'!$A$2:$L$2,0))</f>
        <v>190889</v>
      </c>
      <c r="U2419" t="str">
        <f t="shared" si="112"/>
        <v>Bush, George W.</v>
      </c>
      <c r="V2419" t="str">
        <f>_xlfn.XLOOKUP(INDEX('state-winning-votes'!$A$1:$L$53,MATCH($C2419,'state-winning-votes'!$A:$A,0),MATCH($A2419,'state-winning-votes'!$A$2:$L$2,0)),$L:$L,$H:$H)</f>
        <v>Bush, George W.</v>
      </c>
      <c r="W2419" t="str">
        <f>VLOOKUP(A2419,'national-winners'!$A$2:$B$13,2,0)</f>
        <v>Bush, George W.</v>
      </c>
      <c r="X2419" t="str">
        <f t="shared" si="113"/>
        <v xml:space="preserve"> George W. Bush (W)</v>
      </c>
    </row>
    <row r="2420" spans="1:24" x14ac:dyDescent="0.25">
      <c r="A2420">
        <v>2004</v>
      </c>
      <c r="B2420" t="s">
        <v>30</v>
      </c>
      <c r="C2420" t="s">
        <v>31</v>
      </c>
      <c r="D2420">
        <v>2</v>
      </c>
      <c r="E2420">
        <v>94</v>
      </c>
      <c r="F2420">
        <v>81</v>
      </c>
      <c r="G2420" t="s">
        <v>16</v>
      </c>
      <c r="H2420" t="s">
        <v>314</v>
      </c>
      <c r="I2420" t="str">
        <f t="shared" si="111"/>
        <v>Peroutka, Michael(L)</v>
      </c>
      <c r="J2420" t="s">
        <v>315</v>
      </c>
      <c r="K2420" t="b">
        <v>0</v>
      </c>
      <c r="L2420">
        <v>2092</v>
      </c>
      <c r="M2420">
        <v>312598</v>
      </c>
      <c r="N2420">
        <v>20171015</v>
      </c>
      <c r="O2420" t="s">
        <v>19</v>
      </c>
      <c r="P2420" t="str">
        <f>IF(VLOOKUP(A2420,'national-winners'!$A$2:$B$13,2,0)=H2420,"W","L")</f>
        <v>L</v>
      </c>
      <c r="Q2420">
        <f>MATCH(C2420,'state-winning-votes'!A:A,0)</f>
        <v>3</v>
      </c>
      <c r="R2420">
        <f>MATCH(A2420,'state-winning-votes'!$A$2:$L$2,0)</f>
        <v>9</v>
      </c>
      <c r="S2420" cm="1">
        <f t="array" ref="S2420">INDEX('state-winning-votes'!$A$1:$L$53,$Q2420,$R2420)</f>
        <v>190889</v>
      </c>
      <c r="T2420">
        <f>INDEX('state-winning-votes'!$A$1:$L$53,MATCH($C2420,'state-winning-votes'!$A:$A,0),MATCH($A2420,'state-winning-votes'!$A$2:$L$2,0))</f>
        <v>190889</v>
      </c>
      <c r="U2420" t="str">
        <f t="shared" si="112"/>
        <v>Bush, George W.</v>
      </c>
      <c r="V2420" t="str">
        <f>_xlfn.XLOOKUP(INDEX('state-winning-votes'!$A$1:$L$53,MATCH($C2420,'state-winning-votes'!$A:$A,0),MATCH($A2420,'state-winning-votes'!$A$2:$L$2,0)),$L:$L,$H:$H)</f>
        <v>Bush, George W.</v>
      </c>
      <c r="W2420" t="str">
        <f>VLOOKUP(A2420,'national-winners'!$A$2:$B$13,2,0)</f>
        <v>Bush, George W.</v>
      </c>
      <c r="X2420" t="str">
        <f t="shared" si="113"/>
        <v xml:space="preserve"> George W. Bush (W)</v>
      </c>
    </row>
    <row r="2421" spans="1:24" x14ac:dyDescent="0.25">
      <c r="A2421">
        <v>2004</v>
      </c>
      <c r="B2421" t="s">
        <v>30</v>
      </c>
      <c r="C2421" t="s">
        <v>31</v>
      </c>
      <c r="D2421">
        <v>2</v>
      </c>
      <c r="E2421">
        <v>94</v>
      </c>
      <c r="F2421">
        <v>81</v>
      </c>
      <c r="G2421" t="s">
        <v>16</v>
      </c>
      <c r="H2421" t="s">
        <v>316</v>
      </c>
      <c r="I2421" t="str">
        <f t="shared" si="111"/>
        <v>Badnarik, Michael(L)</v>
      </c>
      <c r="J2421" t="s">
        <v>29</v>
      </c>
      <c r="K2421" t="b">
        <v>0</v>
      </c>
      <c r="L2421">
        <v>1675</v>
      </c>
      <c r="M2421">
        <v>312598</v>
      </c>
      <c r="N2421">
        <v>20171015</v>
      </c>
      <c r="O2421" t="s">
        <v>19</v>
      </c>
      <c r="P2421" t="str">
        <f>IF(VLOOKUP(A2421,'national-winners'!$A$2:$B$13,2,0)=H2421,"W","L")</f>
        <v>L</v>
      </c>
      <c r="Q2421">
        <f>MATCH(C2421,'state-winning-votes'!A:A,0)</f>
        <v>3</v>
      </c>
      <c r="R2421">
        <f>MATCH(A2421,'state-winning-votes'!$A$2:$L$2,0)</f>
        <v>9</v>
      </c>
      <c r="S2421" cm="1">
        <f t="array" ref="S2421">INDEX('state-winning-votes'!$A$1:$L$53,$Q2421,$R2421)</f>
        <v>190889</v>
      </c>
      <c r="T2421">
        <f>INDEX('state-winning-votes'!$A$1:$L$53,MATCH($C2421,'state-winning-votes'!$A:$A,0),MATCH($A2421,'state-winning-votes'!$A$2:$L$2,0))</f>
        <v>190889</v>
      </c>
      <c r="U2421" t="str">
        <f t="shared" si="112"/>
        <v>Bush, George W.</v>
      </c>
      <c r="V2421" t="str">
        <f>_xlfn.XLOOKUP(INDEX('state-winning-votes'!$A$1:$L$53,MATCH($C2421,'state-winning-votes'!$A:$A,0),MATCH($A2421,'state-winning-votes'!$A$2:$L$2,0)),$L:$L,$H:$H)</f>
        <v>Bush, George W.</v>
      </c>
      <c r="W2421" t="str">
        <f>VLOOKUP(A2421,'national-winners'!$A$2:$B$13,2,0)</f>
        <v>Bush, George W.</v>
      </c>
      <c r="X2421" t="str">
        <f t="shared" si="113"/>
        <v xml:space="preserve"> George W. Bush (W)</v>
      </c>
    </row>
    <row r="2422" spans="1:24" x14ac:dyDescent="0.25">
      <c r="A2422">
        <v>2004</v>
      </c>
      <c r="B2422" t="s">
        <v>30</v>
      </c>
      <c r="C2422" t="s">
        <v>31</v>
      </c>
      <c r="D2422">
        <v>2</v>
      </c>
      <c r="E2422">
        <v>94</v>
      </c>
      <c r="F2422">
        <v>81</v>
      </c>
      <c r="G2422" t="s">
        <v>16</v>
      </c>
      <c r="H2422" t="s">
        <v>317</v>
      </c>
      <c r="I2422" t="str">
        <f t="shared" si="111"/>
        <v>Cobb, David(L)</v>
      </c>
      <c r="J2422" t="s">
        <v>274</v>
      </c>
      <c r="K2422" t="b">
        <v>0</v>
      </c>
      <c r="L2422">
        <v>1058</v>
      </c>
      <c r="M2422">
        <v>312598</v>
      </c>
      <c r="N2422">
        <v>20171015</v>
      </c>
      <c r="O2422" t="s">
        <v>19</v>
      </c>
      <c r="P2422" t="str">
        <f>IF(VLOOKUP(A2422,'national-winners'!$A$2:$B$13,2,0)=H2422,"W","L")</f>
        <v>L</v>
      </c>
      <c r="Q2422">
        <f>MATCH(C2422,'state-winning-votes'!A:A,0)</f>
        <v>3</v>
      </c>
      <c r="R2422">
        <f>MATCH(A2422,'state-winning-votes'!$A$2:$L$2,0)</f>
        <v>9</v>
      </c>
      <c r="S2422" cm="1">
        <f t="array" ref="S2422">INDEX('state-winning-votes'!$A$1:$L$53,$Q2422,$R2422)</f>
        <v>190889</v>
      </c>
      <c r="T2422">
        <f>INDEX('state-winning-votes'!$A$1:$L$53,MATCH($C2422,'state-winning-votes'!$A:$A,0),MATCH($A2422,'state-winning-votes'!$A$2:$L$2,0))</f>
        <v>190889</v>
      </c>
      <c r="U2422" t="str">
        <f t="shared" si="112"/>
        <v>Bush, George W.</v>
      </c>
      <c r="V2422" t="str">
        <f>_xlfn.XLOOKUP(INDEX('state-winning-votes'!$A$1:$L$53,MATCH($C2422,'state-winning-votes'!$A:$A,0),MATCH($A2422,'state-winning-votes'!$A$2:$L$2,0)),$L:$L,$H:$H)</f>
        <v>Bush, George W.</v>
      </c>
      <c r="W2422" t="str">
        <f>VLOOKUP(A2422,'national-winners'!$A$2:$B$13,2,0)</f>
        <v>Bush, George W.</v>
      </c>
      <c r="X2422" t="str">
        <f t="shared" si="113"/>
        <v xml:space="preserve"> George W. Bush (W)</v>
      </c>
    </row>
    <row r="2423" spans="1:24" x14ac:dyDescent="0.25">
      <c r="A2423">
        <v>2004</v>
      </c>
      <c r="B2423" t="s">
        <v>30</v>
      </c>
      <c r="C2423" t="s">
        <v>31</v>
      </c>
      <c r="D2423">
        <v>2</v>
      </c>
      <c r="E2423">
        <v>94</v>
      </c>
      <c r="F2423">
        <v>81</v>
      </c>
      <c r="G2423" t="s">
        <v>16</v>
      </c>
      <c r="H2423" t="s">
        <v>59</v>
      </c>
      <c r="I2423" t="str">
        <f t="shared" si="111"/>
        <v>Other(L)</v>
      </c>
      <c r="K2423" t="b">
        <v>1</v>
      </c>
      <c r="L2423">
        <v>790</v>
      </c>
      <c r="M2423">
        <v>312598</v>
      </c>
      <c r="N2423">
        <v>20171015</v>
      </c>
      <c r="O2423" t="s">
        <v>19</v>
      </c>
      <c r="P2423" t="str">
        <f>IF(VLOOKUP(A2423,'national-winners'!$A$2:$B$13,2,0)=H2423,"W","L")</f>
        <v>L</v>
      </c>
      <c r="Q2423">
        <f>MATCH(C2423,'state-winning-votes'!A:A,0)</f>
        <v>3</v>
      </c>
      <c r="R2423">
        <f>MATCH(A2423,'state-winning-votes'!$A$2:$L$2,0)</f>
        <v>9</v>
      </c>
      <c r="S2423" cm="1">
        <f t="array" ref="S2423">INDEX('state-winning-votes'!$A$1:$L$53,$Q2423,$R2423)</f>
        <v>190889</v>
      </c>
      <c r="T2423">
        <f>INDEX('state-winning-votes'!$A$1:$L$53,MATCH($C2423,'state-winning-votes'!$A:$A,0),MATCH($A2423,'state-winning-votes'!$A$2:$L$2,0))</f>
        <v>190889</v>
      </c>
      <c r="U2423" t="str">
        <f t="shared" si="112"/>
        <v>Bush, George W.</v>
      </c>
      <c r="V2423" t="str">
        <f>_xlfn.XLOOKUP(INDEX('state-winning-votes'!$A$1:$L$53,MATCH($C2423,'state-winning-votes'!$A:$A,0),MATCH($A2423,'state-winning-votes'!$A$2:$L$2,0)),$L:$L,$H:$H)</f>
        <v>Bush, George W.</v>
      </c>
      <c r="W2423" t="str">
        <f>VLOOKUP(A2423,'national-winners'!$A$2:$B$13,2,0)</f>
        <v>Bush, George W.</v>
      </c>
      <c r="X2423" t="str">
        <f t="shared" si="113"/>
        <v xml:space="preserve"> George W. Bush (W)</v>
      </c>
    </row>
    <row r="2424" spans="1:24" x14ac:dyDescent="0.25">
      <c r="A2424">
        <v>2004</v>
      </c>
      <c r="B2424" t="s">
        <v>32</v>
      </c>
      <c r="C2424" t="s">
        <v>33</v>
      </c>
      <c r="D2424">
        <v>4</v>
      </c>
      <c r="E2424">
        <v>86</v>
      </c>
      <c r="F2424">
        <v>61</v>
      </c>
      <c r="G2424" t="s">
        <v>16</v>
      </c>
      <c r="H2424" t="s">
        <v>297</v>
      </c>
      <c r="I2424" t="str">
        <f t="shared" si="111"/>
        <v>Bush, George W.(W)</v>
      </c>
      <c r="J2424" t="s">
        <v>21</v>
      </c>
      <c r="K2424" t="b">
        <v>0</v>
      </c>
      <c r="L2424">
        <v>1104294</v>
      </c>
      <c r="M2424">
        <v>2012585</v>
      </c>
      <c r="N2424">
        <v>20171015</v>
      </c>
      <c r="O2424" t="s">
        <v>19</v>
      </c>
      <c r="P2424" t="str">
        <f>IF(VLOOKUP(A2424,'national-winners'!$A$2:$B$13,2,0)=H2424,"W","L")</f>
        <v>W</v>
      </c>
      <c r="Q2424">
        <f>MATCH(C2424,'state-winning-votes'!A:A,0)</f>
        <v>6</v>
      </c>
      <c r="R2424">
        <f>MATCH(A2424,'state-winning-votes'!$A$2:$L$2,0)</f>
        <v>9</v>
      </c>
      <c r="S2424" cm="1">
        <f t="array" ref="S2424">INDEX('state-winning-votes'!$A$1:$L$53,$Q2424,$R2424)</f>
        <v>1104294</v>
      </c>
      <c r="T2424">
        <f>INDEX('state-winning-votes'!$A$1:$L$53,MATCH($C2424,'state-winning-votes'!$A:$A,0),MATCH($A2424,'state-winning-votes'!$A$2:$L$2,0))</f>
        <v>1104294</v>
      </c>
      <c r="U2424" t="str">
        <f t="shared" si="112"/>
        <v>Bush, George W.</v>
      </c>
      <c r="V2424" t="str">
        <f>_xlfn.XLOOKUP(INDEX('state-winning-votes'!$A$1:$L$53,MATCH($C2424,'state-winning-votes'!$A:$A,0),MATCH($A2424,'state-winning-votes'!$A$2:$L$2,0)),$L:$L,$H:$H)</f>
        <v>Bush, George W.</v>
      </c>
      <c r="W2424" t="str">
        <f>VLOOKUP(A2424,'national-winners'!$A$2:$B$13,2,0)</f>
        <v>Bush, George W.</v>
      </c>
      <c r="X2424" t="str">
        <f t="shared" si="113"/>
        <v xml:space="preserve"> George W. Bush (W)</v>
      </c>
    </row>
    <row r="2425" spans="1:24" x14ac:dyDescent="0.25">
      <c r="A2425">
        <v>2004</v>
      </c>
      <c r="B2425" t="s">
        <v>32</v>
      </c>
      <c r="C2425" t="s">
        <v>33</v>
      </c>
      <c r="D2425">
        <v>4</v>
      </c>
      <c r="E2425">
        <v>86</v>
      </c>
      <c r="F2425">
        <v>61</v>
      </c>
      <c r="G2425" t="s">
        <v>16</v>
      </c>
      <c r="H2425" t="s">
        <v>313</v>
      </c>
      <c r="I2425" t="str">
        <f t="shared" si="111"/>
        <v>Kerry, John(L)</v>
      </c>
      <c r="J2425" t="s">
        <v>18</v>
      </c>
      <c r="K2425" t="b">
        <v>0</v>
      </c>
      <c r="L2425">
        <v>893524</v>
      </c>
      <c r="M2425">
        <v>2012585</v>
      </c>
      <c r="N2425">
        <v>20171015</v>
      </c>
      <c r="O2425" t="s">
        <v>19</v>
      </c>
      <c r="P2425" t="str">
        <f>IF(VLOOKUP(A2425,'national-winners'!$A$2:$B$13,2,0)=H2425,"W","L")</f>
        <v>L</v>
      </c>
      <c r="Q2425">
        <f>MATCH(C2425,'state-winning-votes'!A:A,0)</f>
        <v>6</v>
      </c>
      <c r="R2425">
        <f>MATCH(A2425,'state-winning-votes'!$A$2:$L$2,0)</f>
        <v>9</v>
      </c>
      <c r="S2425" cm="1">
        <f t="array" ref="S2425">INDEX('state-winning-votes'!$A$1:$L$53,$Q2425,$R2425)</f>
        <v>1104294</v>
      </c>
      <c r="T2425">
        <f>INDEX('state-winning-votes'!$A$1:$L$53,MATCH($C2425,'state-winning-votes'!$A:$A,0),MATCH($A2425,'state-winning-votes'!$A$2:$L$2,0))</f>
        <v>1104294</v>
      </c>
      <c r="U2425" t="str">
        <f t="shared" si="112"/>
        <v>Bush, George W.</v>
      </c>
      <c r="V2425" t="str">
        <f>_xlfn.XLOOKUP(INDEX('state-winning-votes'!$A$1:$L$53,MATCH($C2425,'state-winning-votes'!$A:$A,0),MATCH($A2425,'state-winning-votes'!$A$2:$L$2,0)),$L:$L,$H:$H)</f>
        <v>Bush, George W.</v>
      </c>
      <c r="W2425" t="str">
        <f>VLOOKUP(A2425,'national-winners'!$A$2:$B$13,2,0)</f>
        <v>Bush, George W.</v>
      </c>
      <c r="X2425" t="str">
        <f t="shared" si="113"/>
        <v xml:space="preserve"> George W. Bush (W)</v>
      </c>
    </row>
    <row r="2426" spans="1:24" x14ac:dyDescent="0.25">
      <c r="A2426">
        <v>2004</v>
      </c>
      <c r="B2426" t="s">
        <v>32</v>
      </c>
      <c r="C2426" t="s">
        <v>33</v>
      </c>
      <c r="D2426">
        <v>4</v>
      </c>
      <c r="E2426">
        <v>86</v>
      </c>
      <c r="F2426">
        <v>61</v>
      </c>
      <c r="G2426" t="s">
        <v>16</v>
      </c>
      <c r="H2426" t="s">
        <v>316</v>
      </c>
      <c r="I2426" t="str">
        <f t="shared" si="111"/>
        <v>Badnarik, Michael(L)</v>
      </c>
      <c r="J2426" t="s">
        <v>29</v>
      </c>
      <c r="K2426" t="b">
        <v>0</v>
      </c>
      <c r="L2426">
        <v>11856</v>
      </c>
      <c r="M2426">
        <v>2012585</v>
      </c>
      <c r="N2426">
        <v>20171015</v>
      </c>
      <c r="O2426" t="s">
        <v>19</v>
      </c>
      <c r="P2426" t="str">
        <f>IF(VLOOKUP(A2426,'national-winners'!$A$2:$B$13,2,0)=H2426,"W","L")</f>
        <v>L</v>
      </c>
      <c r="Q2426">
        <f>MATCH(C2426,'state-winning-votes'!A:A,0)</f>
        <v>6</v>
      </c>
      <c r="R2426">
        <f>MATCH(A2426,'state-winning-votes'!$A$2:$L$2,0)</f>
        <v>9</v>
      </c>
      <c r="S2426" cm="1">
        <f t="array" ref="S2426">INDEX('state-winning-votes'!$A$1:$L$53,$Q2426,$R2426)</f>
        <v>1104294</v>
      </c>
      <c r="T2426">
        <f>INDEX('state-winning-votes'!$A$1:$L$53,MATCH($C2426,'state-winning-votes'!$A:$A,0),MATCH($A2426,'state-winning-votes'!$A$2:$L$2,0))</f>
        <v>1104294</v>
      </c>
      <c r="U2426" t="str">
        <f t="shared" si="112"/>
        <v>Bush, George W.</v>
      </c>
      <c r="V2426" t="str">
        <f>_xlfn.XLOOKUP(INDEX('state-winning-votes'!$A$1:$L$53,MATCH($C2426,'state-winning-votes'!$A:$A,0),MATCH($A2426,'state-winning-votes'!$A$2:$L$2,0)),$L:$L,$H:$H)</f>
        <v>Bush, George W.</v>
      </c>
      <c r="W2426" t="str">
        <f>VLOOKUP(A2426,'national-winners'!$A$2:$B$13,2,0)</f>
        <v>Bush, George W.</v>
      </c>
      <c r="X2426" t="str">
        <f t="shared" si="113"/>
        <v xml:space="preserve"> George W. Bush (W)</v>
      </c>
    </row>
    <row r="2427" spans="1:24" x14ac:dyDescent="0.25">
      <c r="A2427">
        <v>2004</v>
      </c>
      <c r="B2427" t="s">
        <v>32</v>
      </c>
      <c r="C2427" t="s">
        <v>33</v>
      </c>
      <c r="D2427">
        <v>4</v>
      </c>
      <c r="E2427">
        <v>86</v>
      </c>
      <c r="F2427">
        <v>61</v>
      </c>
      <c r="G2427" t="s">
        <v>16</v>
      </c>
      <c r="H2427" t="s">
        <v>59</v>
      </c>
      <c r="I2427" t="str">
        <f t="shared" si="111"/>
        <v>Other(L)</v>
      </c>
      <c r="K2427" t="b">
        <v>1</v>
      </c>
      <c r="L2427">
        <v>2911</v>
      </c>
      <c r="M2427">
        <v>2012585</v>
      </c>
      <c r="N2427">
        <v>20171015</v>
      </c>
      <c r="O2427" t="s">
        <v>19</v>
      </c>
      <c r="P2427" t="str">
        <f>IF(VLOOKUP(A2427,'national-winners'!$A$2:$B$13,2,0)=H2427,"W","L")</f>
        <v>L</v>
      </c>
      <c r="Q2427">
        <f>MATCH(C2427,'state-winning-votes'!A:A,0)</f>
        <v>6</v>
      </c>
      <c r="R2427">
        <f>MATCH(A2427,'state-winning-votes'!$A$2:$L$2,0)</f>
        <v>9</v>
      </c>
      <c r="S2427" cm="1">
        <f t="array" ref="S2427">INDEX('state-winning-votes'!$A$1:$L$53,$Q2427,$R2427)</f>
        <v>1104294</v>
      </c>
      <c r="T2427">
        <f>INDEX('state-winning-votes'!$A$1:$L$53,MATCH($C2427,'state-winning-votes'!$A:$A,0),MATCH($A2427,'state-winning-votes'!$A$2:$L$2,0))</f>
        <v>1104294</v>
      </c>
      <c r="U2427" t="str">
        <f t="shared" si="112"/>
        <v>Bush, George W.</v>
      </c>
      <c r="V2427" t="str">
        <f>_xlfn.XLOOKUP(INDEX('state-winning-votes'!$A$1:$L$53,MATCH($C2427,'state-winning-votes'!$A:$A,0),MATCH($A2427,'state-winning-votes'!$A$2:$L$2,0)),$L:$L,$H:$H)</f>
        <v>Bush, George W.</v>
      </c>
      <c r="W2427" t="str">
        <f>VLOOKUP(A2427,'national-winners'!$A$2:$B$13,2,0)</f>
        <v>Bush, George W.</v>
      </c>
      <c r="X2427" t="str">
        <f t="shared" si="113"/>
        <v xml:space="preserve"> George W. Bush (W)</v>
      </c>
    </row>
    <row r="2428" spans="1:24" x14ac:dyDescent="0.25">
      <c r="A2428">
        <v>2004</v>
      </c>
      <c r="B2428" t="s">
        <v>40</v>
      </c>
      <c r="C2428" t="s">
        <v>41</v>
      </c>
      <c r="D2428">
        <v>5</v>
      </c>
      <c r="E2428">
        <v>71</v>
      </c>
      <c r="F2428">
        <v>42</v>
      </c>
      <c r="G2428" t="s">
        <v>16</v>
      </c>
      <c r="H2428" t="s">
        <v>297</v>
      </c>
      <c r="I2428" t="str">
        <f t="shared" si="111"/>
        <v>Bush, George W.(W)</v>
      </c>
      <c r="J2428" t="s">
        <v>21</v>
      </c>
      <c r="K2428" t="b">
        <v>0</v>
      </c>
      <c r="L2428">
        <v>572898</v>
      </c>
      <c r="M2428">
        <v>1054945</v>
      </c>
      <c r="N2428">
        <v>20171015</v>
      </c>
      <c r="O2428" t="s">
        <v>19</v>
      </c>
      <c r="P2428" t="str">
        <f>IF(VLOOKUP(A2428,'national-winners'!$A$2:$B$13,2,0)=H2428,"W","L")</f>
        <v>W</v>
      </c>
      <c r="Q2428">
        <f>MATCH(C2428,'state-winning-votes'!A:A,0)</f>
        <v>5</v>
      </c>
      <c r="R2428">
        <f>MATCH(A2428,'state-winning-votes'!$A$2:$L$2,0)</f>
        <v>9</v>
      </c>
      <c r="S2428" cm="1">
        <f t="array" ref="S2428">INDEX('state-winning-votes'!$A$1:$L$53,$Q2428,$R2428)</f>
        <v>572898</v>
      </c>
      <c r="T2428">
        <f>INDEX('state-winning-votes'!$A$1:$L$53,MATCH($C2428,'state-winning-votes'!$A:$A,0),MATCH($A2428,'state-winning-votes'!$A$2:$L$2,0))</f>
        <v>572898</v>
      </c>
      <c r="U2428" t="str">
        <f t="shared" si="112"/>
        <v>Bush, George W.</v>
      </c>
      <c r="V2428" t="str">
        <f>_xlfn.XLOOKUP(INDEX('state-winning-votes'!$A$1:$L$53,MATCH($C2428,'state-winning-votes'!$A:$A,0),MATCH($A2428,'state-winning-votes'!$A$2:$L$2,0)),$L:$L,$H:$H)</f>
        <v>Bush, George W.</v>
      </c>
      <c r="W2428" t="str">
        <f>VLOOKUP(A2428,'national-winners'!$A$2:$B$13,2,0)</f>
        <v>Bush, George W.</v>
      </c>
      <c r="X2428" t="str">
        <f t="shared" si="113"/>
        <v xml:space="preserve"> George W. Bush (W)</v>
      </c>
    </row>
    <row r="2429" spans="1:24" x14ac:dyDescent="0.25">
      <c r="A2429">
        <v>2004</v>
      </c>
      <c r="B2429" t="s">
        <v>40</v>
      </c>
      <c r="C2429" t="s">
        <v>41</v>
      </c>
      <c r="D2429">
        <v>5</v>
      </c>
      <c r="E2429">
        <v>71</v>
      </c>
      <c r="F2429">
        <v>42</v>
      </c>
      <c r="G2429" t="s">
        <v>16</v>
      </c>
      <c r="H2429" t="s">
        <v>313</v>
      </c>
      <c r="I2429" t="str">
        <f t="shared" si="111"/>
        <v>Kerry, John(L)</v>
      </c>
      <c r="J2429" t="s">
        <v>18</v>
      </c>
      <c r="K2429" t="b">
        <v>0</v>
      </c>
      <c r="L2429">
        <v>469953</v>
      </c>
      <c r="M2429">
        <v>1054945</v>
      </c>
      <c r="N2429">
        <v>20171015</v>
      </c>
      <c r="O2429" t="s">
        <v>19</v>
      </c>
      <c r="P2429" t="str">
        <f>IF(VLOOKUP(A2429,'national-winners'!$A$2:$B$13,2,0)=H2429,"W","L")</f>
        <v>L</v>
      </c>
      <c r="Q2429">
        <f>MATCH(C2429,'state-winning-votes'!A:A,0)</f>
        <v>5</v>
      </c>
      <c r="R2429">
        <f>MATCH(A2429,'state-winning-votes'!$A$2:$L$2,0)</f>
        <v>9</v>
      </c>
      <c r="S2429" cm="1">
        <f t="array" ref="S2429">INDEX('state-winning-votes'!$A$1:$L$53,$Q2429,$R2429)</f>
        <v>572898</v>
      </c>
      <c r="T2429">
        <f>INDEX('state-winning-votes'!$A$1:$L$53,MATCH($C2429,'state-winning-votes'!$A:$A,0),MATCH($A2429,'state-winning-votes'!$A$2:$L$2,0))</f>
        <v>572898</v>
      </c>
      <c r="U2429" t="str">
        <f t="shared" si="112"/>
        <v>Bush, George W.</v>
      </c>
      <c r="V2429" t="str">
        <f>_xlfn.XLOOKUP(INDEX('state-winning-votes'!$A$1:$L$53,MATCH($C2429,'state-winning-votes'!$A:$A,0),MATCH($A2429,'state-winning-votes'!$A$2:$L$2,0)),$L:$L,$H:$H)</f>
        <v>Bush, George W.</v>
      </c>
      <c r="W2429" t="str">
        <f>VLOOKUP(A2429,'national-winners'!$A$2:$B$13,2,0)</f>
        <v>Bush, George W.</v>
      </c>
      <c r="X2429" t="str">
        <f t="shared" si="113"/>
        <v xml:space="preserve"> George W. Bush (W)</v>
      </c>
    </row>
    <row r="2430" spans="1:24" x14ac:dyDescent="0.25">
      <c r="A2430">
        <v>2004</v>
      </c>
      <c r="B2430" t="s">
        <v>40</v>
      </c>
      <c r="C2430" t="s">
        <v>41</v>
      </c>
      <c r="D2430">
        <v>5</v>
      </c>
      <c r="E2430">
        <v>71</v>
      </c>
      <c r="F2430">
        <v>42</v>
      </c>
      <c r="G2430" t="s">
        <v>16</v>
      </c>
      <c r="H2430" t="s">
        <v>273</v>
      </c>
      <c r="I2430" t="str">
        <f t="shared" si="111"/>
        <v>Nader, Ralph(L)</v>
      </c>
      <c r="J2430" t="s">
        <v>192</v>
      </c>
      <c r="K2430" t="b">
        <v>0</v>
      </c>
      <c r="L2430">
        <v>6171</v>
      </c>
      <c r="M2430">
        <v>1054945</v>
      </c>
      <c r="N2430">
        <v>20171015</v>
      </c>
      <c r="O2430" t="s">
        <v>19</v>
      </c>
      <c r="P2430" t="str">
        <f>IF(VLOOKUP(A2430,'national-winners'!$A$2:$B$13,2,0)=H2430,"W","L")</f>
        <v>L</v>
      </c>
      <c r="Q2430">
        <f>MATCH(C2430,'state-winning-votes'!A:A,0)</f>
        <v>5</v>
      </c>
      <c r="R2430">
        <f>MATCH(A2430,'state-winning-votes'!$A$2:$L$2,0)</f>
        <v>9</v>
      </c>
      <c r="S2430" cm="1">
        <f t="array" ref="S2430">INDEX('state-winning-votes'!$A$1:$L$53,$Q2430,$R2430)</f>
        <v>572898</v>
      </c>
      <c r="T2430">
        <f>INDEX('state-winning-votes'!$A$1:$L$53,MATCH($C2430,'state-winning-votes'!$A:$A,0),MATCH($A2430,'state-winning-votes'!$A$2:$L$2,0))</f>
        <v>572898</v>
      </c>
      <c r="U2430" t="str">
        <f t="shared" si="112"/>
        <v>Bush, George W.</v>
      </c>
      <c r="V2430" t="str">
        <f>_xlfn.XLOOKUP(INDEX('state-winning-votes'!$A$1:$L$53,MATCH($C2430,'state-winning-votes'!$A:$A,0),MATCH($A2430,'state-winning-votes'!$A$2:$L$2,0)),$L:$L,$H:$H)</f>
        <v>Bush, George W.</v>
      </c>
      <c r="W2430" t="str">
        <f>VLOOKUP(A2430,'national-winners'!$A$2:$B$13,2,0)</f>
        <v>Bush, George W.</v>
      </c>
      <c r="X2430" t="str">
        <f t="shared" si="113"/>
        <v xml:space="preserve"> George W. Bush (W)</v>
      </c>
    </row>
    <row r="2431" spans="1:24" x14ac:dyDescent="0.25">
      <c r="A2431">
        <v>2004</v>
      </c>
      <c r="B2431" t="s">
        <v>40</v>
      </c>
      <c r="C2431" t="s">
        <v>41</v>
      </c>
      <c r="D2431">
        <v>5</v>
      </c>
      <c r="E2431">
        <v>71</v>
      </c>
      <c r="F2431">
        <v>42</v>
      </c>
      <c r="G2431" t="s">
        <v>16</v>
      </c>
      <c r="H2431" t="s">
        <v>316</v>
      </c>
      <c r="I2431" t="str">
        <f t="shared" si="111"/>
        <v>Badnarik, Michael(L)</v>
      </c>
      <c r="J2431" t="s">
        <v>29</v>
      </c>
      <c r="K2431" t="b">
        <v>0</v>
      </c>
      <c r="L2431">
        <v>2352</v>
      </c>
      <c r="M2431">
        <v>1054945</v>
      </c>
      <c r="N2431">
        <v>20171015</v>
      </c>
      <c r="O2431" t="s">
        <v>19</v>
      </c>
      <c r="P2431" t="str">
        <f>IF(VLOOKUP(A2431,'national-winners'!$A$2:$B$13,2,0)=H2431,"W","L")</f>
        <v>L</v>
      </c>
      <c r="Q2431">
        <f>MATCH(C2431,'state-winning-votes'!A:A,0)</f>
        <v>5</v>
      </c>
      <c r="R2431">
        <f>MATCH(A2431,'state-winning-votes'!$A$2:$L$2,0)</f>
        <v>9</v>
      </c>
      <c r="S2431" cm="1">
        <f t="array" ref="S2431">INDEX('state-winning-votes'!$A$1:$L$53,$Q2431,$R2431)</f>
        <v>572898</v>
      </c>
      <c r="T2431">
        <f>INDEX('state-winning-votes'!$A$1:$L$53,MATCH($C2431,'state-winning-votes'!$A:$A,0),MATCH($A2431,'state-winning-votes'!$A$2:$L$2,0))</f>
        <v>572898</v>
      </c>
      <c r="U2431" t="str">
        <f t="shared" si="112"/>
        <v>Bush, George W.</v>
      </c>
      <c r="V2431" t="str">
        <f>_xlfn.XLOOKUP(INDEX('state-winning-votes'!$A$1:$L$53,MATCH($C2431,'state-winning-votes'!$A:$A,0),MATCH($A2431,'state-winning-votes'!$A$2:$L$2,0)),$L:$L,$H:$H)</f>
        <v>Bush, George W.</v>
      </c>
      <c r="W2431" t="str">
        <f>VLOOKUP(A2431,'national-winners'!$A$2:$B$13,2,0)</f>
        <v>Bush, George W.</v>
      </c>
      <c r="X2431" t="str">
        <f t="shared" si="113"/>
        <v xml:space="preserve"> George W. Bush (W)</v>
      </c>
    </row>
    <row r="2432" spans="1:24" x14ac:dyDescent="0.25">
      <c r="A2432">
        <v>2004</v>
      </c>
      <c r="B2432" t="s">
        <v>40</v>
      </c>
      <c r="C2432" t="s">
        <v>41</v>
      </c>
      <c r="D2432">
        <v>5</v>
      </c>
      <c r="E2432">
        <v>71</v>
      </c>
      <c r="F2432">
        <v>42</v>
      </c>
      <c r="G2432" t="s">
        <v>16</v>
      </c>
      <c r="H2432" t="s">
        <v>314</v>
      </c>
      <c r="I2432" t="str">
        <f t="shared" si="111"/>
        <v>Peroutka, Michael(L)</v>
      </c>
      <c r="J2432" t="s">
        <v>134</v>
      </c>
      <c r="K2432" t="b">
        <v>0</v>
      </c>
      <c r="L2432">
        <v>2083</v>
      </c>
      <c r="M2432">
        <v>1054945</v>
      </c>
      <c r="N2432">
        <v>20171015</v>
      </c>
      <c r="O2432" t="s">
        <v>19</v>
      </c>
      <c r="P2432" t="str">
        <f>IF(VLOOKUP(A2432,'national-winners'!$A$2:$B$13,2,0)=H2432,"W","L")</f>
        <v>L</v>
      </c>
      <c r="Q2432">
        <f>MATCH(C2432,'state-winning-votes'!A:A,0)</f>
        <v>5</v>
      </c>
      <c r="R2432">
        <f>MATCH(A2432,'state-winning-votes'!$A$2:$L$2,0)</f>
        <v>9</v>
      </c>
      <c r="S2432" cm="1">
        <f t="array" ref="S2432">INDEX('state-winning-votes'!$A$1:$L$53,$Q2432,$R2432)</f>
        <v>572898</v>
      </c>
      <c r="T2432">
        <f>INDEX('state-winning-votes'!$A$1:$L$53,MATCH($C2432,'state-winning-votes'!$A:$A,0),MATCH($A2432,'state-winning-votes'!$A$2:$L$2,0))</f>
        <v>572898</v>
      </c>
      <c r="U2432" t="str">
        <f t="shared" si="112"/>
        <v>Bush, George W.</v>
      </c>
      <c r="V2432" t="str">
        <f>_xlfn.XLOOKUP(INDEX('state-winning-votes'!$A$1:$L$53,MATCH($C2432,'state-winning-votes'!$A:$A,0),MATCH($A2432,'state-winning-votes'!$A$2:$L$2,0)),$L:$L,$H:$H)</f>
        <v>Bush, George W.</v>
      </c>
      <c r="W2432" t="str">
        <f>VLOOKUP(A2432,'national-winners'!$A$2:$B$13,2,0)</f>
        <v>Bush, George W.</v>
      </c>
      <c r="X2432" t="str">
        <f t="shared" si="113"/>
        <v xml:space="preserve"> George W. Bush (W)</v>
      </c>
    </row>
    <row r="2433" spans="1:24" x14ac:dyDescent="0.25">
      <c r="A2433">
        <v>2004</v>
      </c>
      <c r="B2433" t="s">
        <v>40</v>
      </c>
      <c r="C2433" t="s">
        <v>41</v>
      </c>
      <c r="D2433">
        <v>5</v>
      </c>
      <c r="E2433">
        <v>71</v>
      </c>
      <c r="F2433">
        <v>42</v>
      </c>
      <c r="G2433" t="s">
        <v>16</v>
      </c>
      <c r="H2433" t="s">
        <v>317</v>
      </c>
      <c r="I2433" t="str">
        <f t="shared" si="111"/>
        <v>Cobb, David(L)</v>
      </c>
      <c r="J2433" t="s">
        <v>274</v>
      </c>
      <c r="K2433" t="b">
        <v>0</v>
      </c>
      <c r="L2433">
        <v>1488</v>
      </c>
      <c r="M2433">
        <v>1054945</v>
      </c>
      <c r="N2433">
        <v>20171015</v>
      </c>
      <c r="O2433" t="s">
        <v>19</v>
      </c>
      <c r="P2433" t="str">
        <f>IF(VLOOKUP(A2433,'national-winners'!$A$2:$B$13,2,0)=H2433,"W","L")</f>
        <v>L</v>
      </c>
      <c r="Q2433">
        <f>MATCH(C2433,'state-winning-votes'!A:A,0)</f>
        <v>5</v>
      </c>
      <c r="R2433">
        <f>MATCH(A2433,'state-winning-votes'!$A$2:$L$2,0)</f>
        <v>9</v>
      </c>
      <c r="S2433" cm="1">
        <f t="array" ref="S2433">INDEX('state-winning-votes'!$A$1:$L$53,$Q2433,$R2433)</f>
        <v>572898</v>
      </c>
      <c r="T2433">
        <f>INDEX('state-winning-votes'!$A$1:$L$53,MATCH($C2433,'state-winning-votes'!$A:$A,0),MATCH($A2433,'state-winning-votes'!$A$2:$L$2,0))</f>
        <v>572898</v>
      </c>
      <c r="U2433" t="str">
        <f t="shared" si="112"/>
        <v>Bush, George W.</v>
      </c>
      <c r="V2433" t="str">
        <f>_xlfn.XLOOKUP(INDEX('state-winning-votes'!$A$1:$L$53,MATCH($C2433,'state-winning-votes'!$A:$A,0),MATCH($A2433,'state-winning-votes'!$A$2:$L$2,0)),$L:$L,$H:$H)</f>
        <v>Bush, George W.</v>
      </c>
      <c r="W2433" t="str">
        <f>VLOOKUP(A2433,'national-winners'!$A$2:$B$13,2,0)</f>
        <v>Bush, George W.</v>
      </c>
      <c r="X2433" t="str">
        <f t="shared" si="113"/>
        <v xml:space="preserve"> George W. Bush (W)</v>
      </c>
    </row>
    <row r="2434" spans="1:24" x14ac:dyDescent="0.25">
      <c r="A2434">
        <v>2004</v>
      </c>
      <c r="B2434" t="s">
        <v>42</v>
      </c>
      <c r="C2434" t="s">
        <v>43</v>
      </c>
      <c r="D2434">
        <v>6</v>
      </c>
      <c r="E2434">
        <v>93</v>
      </c>
      <c r="F2434">
        <v>71</v>
      </c>
      <c r="G2434" t="s">
        <v>16</v>
      </c>
      <c r="H2434" t="s">
        <v>313</v>
      </c>
      <c r="I2434" t="str">
        <f t="shared" si="111"/>
        <v>Kerry, John(L)</v>
      </c>
      <c r="J2434" t="s">
        <v>18</v>
      </c>
      <c r="K2434" t="b">
        <v>0</v>
      </c>
      <c r="L2434">
        <v>6745485</v>
      </c>
      <c r="M2434">
        <v>12421353</v>
      </c>
      <c r="N2434">
        <v>20171015</v>
      </c>
      <c r="O2434" t="s">
        <v>19</v>
      </c>
      <c r="P2434" t="str">
        <f>IF(VLOOKUP(A2434,'national-winners'!$A$2:$B$13,2,0)=H2434,"W","L")</f>
        <v>L</v>
      </c>
      <c r="Q2434">
        <f>MATCH(C2434,'state-winning-votes'!A:A,0)</f>
        <v>7</v>
      </c>
      <c r="R2434">
        <f>MATCH(A2434,'state-winning-votes'!$A$2:$L$2,0)</f>
        <v>9</v>
      </c>
      <c r="S2434" cm="1">
        <f t="array" ref="S2434">INDEX('state-winning-votes'!$A$1:$L$53,$Q2434,$R2434)</f>
        <v>6745485</v>
      </c>
      <c r="T2434">
        <f>INDEX('state-winning-votes'!$A$1:$L$53,MATCH($C2434,'state-winning-votes'!$A:$A,0),MATCH($A2434,'state-winning-votes'!$A$2:$L$2,0))</f>
        <v>6745485</v>
      </c>
      <c r="U2434" t="str">
        <f t="shared" si="112"/>
        <v>Kerry, John</v>
      </c>
      <c r="V2434" t="str">
        <f>_xlfn.XLOOKUP(INDEX('state-winning-votes'!$A$1:$L$53,MATCH($C2434,'state-winning-votes'!$A:$A,0),MATCH($A2434,'state-winning-votes'!$A$2:$L$2,0)),$L:$L,$H:$H)</f>
        <v>Kerry, John</v>
      </c>
      <c r="W2434" t="str">
        <f>VLOOKUP(A2434,'national-winners'!$A$2:$B$13,2,0)</f>
        <v>Bush, George W.</v>
      </c>
      <c r="X2434" t="str">
        <f t="shared" si="113"/>
        <v xml:space="preserve"> John Kerry (W)</v>
      </c>
    </row>
    <row r="2435" spans="1:24" x14ac:dyDescent="0.25">
      <c r="A2435">
        <v>2004</v>
      </c>
      <c r="B2435" t="s">
        <v>42</v>
      </c>
      <c r="C2435" t="s">
        <v>43</v>
      </c>
      <c r="D2435">
        <v>6</v>
      </c>
      <c r="E2435">
        <v>93</v>
      </c>
      <c r="F2435">
        <v>71</v>
      </c>
      <c r="G2435" t="s">
        <v>16</v>
      </c>
      <c r="H2435" t="s">
        <v>297</v>
      </c>
      <c r="I2435" t="str">
        <f t="shared" ref="I2435:I2498" si="114">H2435&amp;"("&amp;P2435&amp;")"</f>
        <v>Bush, George W.(W)</v>
      </c>
      <c r="J2435" t="s">
        <v>21</v>
      </c>
      <c r="K2435" t="b">
        <v>0</v>
      </c>
      <c r="L2435">
        <v>5509826</v>
      </c>
      <c r="M2435">
        <v>12421353</v>
      </c>
      <c r="N2435">
        <v>20171015</v>
      </c>
      <c r="O2435" t="s">
        <v>19</v>
      </c>
      <c r="P2435" t="str">
        <f>IF(VLOOKUP(A2435,'national-winners'!$A$2:$B$13,2,0)=H2435,"W","L")</f>
        <v>W</v>
      </c>
      <c r="Q2435">
        <f>MATCH(C2435,'state-winning-votes'!A:A,0)</f>
        <v>7</v>
      </c>
      <c r="R2435">
        <f>MATCH(A2435,'state-winning-votes'!$A$2:$L$2,0)</f>
        <v>9</v>
      </c>
      <c r="S2435" cm="1">
        <f t="array" ref="S2435">INDEX('state-winning-votes'!$A$1:$L$53,$Q2435,$R2435)</f>
        <v>6745485</v>
      </c>
      <c r="T2435">
        <f>INDEX('state-winning-votes'!$A$1:$L$53,MATCH($C2435,'state-winning-votes'!$A:$A,0),MATCH($A2435,'state-winning-votes'!$A$2:$L$2,0))</f>
        <v>6745485</v>
      </c>
      <c r="U2435" t="str">
        <f t="shared" ref="U2435:U2498" si="115">_xlfn.XLOOKUP(T2435,L:L,H:H)</f>
        <v>Kerry, John</v>
      </c>
      <c r="V2435" t="str">
        <f>_xlfn.XLOOKUP(INDEX('state-winning-votes'!$A$1:$L$53,MATCH($C2435,'state-winning-votes'!$A:$A,0),MATCH($A2435,'state-winning-votes'!$A$2:$L$2,0)),$L:$L,$H:$H)</f>
        <v>Kerry, John</v>
      </c>
      <c r="W2435" t="str">
        <f>VLOOKUP(A2435,'national-winners'!$A$2:$B$13,2,0)</f>
        <v>Bush, George W.</v>
      </c>
      <c r="X2435" t="str">
        <f t="shared" ref="X2435:X2498" si="116">IFERROR(RIGHT(V2435,LEN(V2435)-SEARCH(",",V2435))&amp;" "&amp;LEFT(V2435,SEARCH(",",V2435)-1)&amp;" (W)","NULL")</f>
        <v xml:space="preserve"> John Kerry (W)</v>
      </c>
    </row>
    <row r="2436" spans="1:24" x14ac:dyDescent="0.25">
      <c r="A2436">
        <v>2004</v>
      </c>
      <c r="B2436" t="s">
        <v>42</v>
      </c>
      <c r="C2436" t="s">
        <v>43</v>
      </c>
      <c r="D2436">
        <v>6</v>
      </c>
      <c r="E2436">
        <v>93</v>
      </c>
      <c r="F2436">
        <v>71</v>
      </c>
      <c r="G2436" t="s">
        <v>16</v>
      </c>
      <c r="H2436" t="s">
        <v>316</v>
      </c>
      <c r="I2436" t="str">
        <f t="shared" si="114"/>
        <v>Badnarik, Michael(L)</v>
      </c>
      <c r="J2436" t="s">
        <v>29</v>
      </c>
      <c r="K2436" t="b">
        <v>0</v>
      </c>
      <c r="L2436">
        <v>50165</v>
      </c>
      <c r="M2436">
        <v>12421353</v>
      </c>
      <c r="N2436">
        <v>20171015</v>
      </c>
      <c r="O2436" t="s">
        <v>19</v>
      </c>
      <c r="P2436" t="str">
        <f>IF(VLOOKUP(A2436,'national-winners'!$A$2:$B$13,2,0)=H2436,"W","L")</f>
        <v>L</v>
      </c>
      <c r="Q2436">
        <f>MATCH(C2436,'state-winning-votes'!A:A,0)</f>
        <v>7</v>
      </c>
      <c r="R2436">
        <f>MATCH(A2436,'state-winning-votes'!$A$2:$L$2,0)</f>
        <v>9</v>
      </c>
      <c r="S2436" cm="1">
        <f t="array" ref="S2436">INDEX('state-winning-votes'!$A$1:$L$53,$Q2436,$R2436)</f>
        <v>6745485</v>
      </c>
      <c r="T2436">
        <f>INDEX('state-winning-votes'!$A$1:$L$53,MATCH($C2436,'state-winning-votes'!$A:$A,0),MATCH($A2436,'state-winning-votes'!$A$2:$L$2,0))</f>
        <v>6745485</v>
      </c>
      <c r="U2436" t="str">
        <f t="shared" si="115"/>
        <v>Kerry, John</v>
      </c>
      <c r="V2436" t="str">
        <f>_xlfn.XLOOKUP(INDEX('state-winning-votes'!$A$1:$L$53,MATCH($C2436,'state-winning-votes'!$A:$A,0),MATCH($A2436,'state-winning-votes'!$A$2:$L$2,0)),$L:$L,$H:$H)</f>
        <v>Kerry, John</v>
      </c>
      <c r="W2436" t="str">
        <f>VLOOKUP(A2436,'national-winners'!$A$2:$B$13,2,0)</f>
        <v>Bush, George W.</v>
      </c>
      <c r="X2436" t="str">
        <f t="shared" si="116"/>
        <v xml:space="preserve"> John Kerry (W)</v>
      </c>
    </row>
    <row r="2437" spans="1:24" x14ac:dyDescent="0.25">
      <c r="A2437">
        <v>2004</v>
      </c>
      <c r="B2437" t="s">
        <v>42</v>
      </c>
      <c r="C2437" t="s">
        <v>43</v>
      </c>
      <c r="D2437">
        <v>6</v>
      </c>
      <c r="E2437">
        <v>93</v>
      </c>
      <c r="F2437">
        <v>71</v>
      </c>
      <c r="G2437" t="s">
        <v>16</v>
      </c>
      <c r="H2437" t="s">
        <v>317</v>
      </c>
      <c r="I2437" t="str">
        <f t="shared" si="114"/>
        <v>Cobb, David(L)</v>
      </c>
      <c r="J2437" t="s">
        <v>274</v>
      </c>
      <c r="K2437" t="b">
        <v>0</v>
      </c>
      <c r="L2437">
        <v>40771</v>
      </c>
      <c r="M2437">
        <v>12421353</v>
      </c>
      <c r="N2437">
        <v>20171015</v>
      </c>
      <c r="O2437" t="s">
        <v>19</v>
      </c>
      <c r="P2437" t="str">
        <f>IF(VLOOKUP(A2437,'national-winners'!$A$2:$B$13,2,0)=H2437,"W","L")</f>
        <v>L</v>
      </c>
      <c r="Q2437">
        <f>MATCH(C2437,'state-winning-votes'!A:A,0)</f>
        <v>7</v>
      </c>
      <c r="R2437">
        <f>MATCH(A2437,'state-winning-votes'!$A$2:$L$2,0)</f>
        <v>9</v>
      </c>
      <c r="S2437" cm="1">
        <f t="array" ref="S2437">INDEX('state-winning-votes'!$A$1:$L$53,$Q2437,$R2437)</f>
        <v>6745485</v>
      </c>
      <c r="T2437">
        <f>INDEX('state-winning-votes'!$A$1:$L$53,MATCH($C2437,'state-winning-votes'!$A:$A,0),MATCH($A2437,'state-winning-votes'!$A$2:$L$2,0))</f>
        <v>6745485</v>
      </c>
      <c r="U2437" t="str">
        <f t="shared" si="115"/>
        <v>Kerry, John</v>
      </c>
      <c r="V2437" t="str">
        <f>_xlfn.XLOOKUP(INDEX('state-winning-votes'!$A$1:$L$53,MATCH($C2437,'state-winning-votes'!$A:$A,0),MATCH($A2437,'state-winning-votes'!$A$2:$L$2,0)),$L:$L,$H:$H)</f>
        <v>Kerry, John</v>
      </c>
      <c r="W2437" t="str">
        <f>VLOOKUP(A2437,'national-winners'!$A$2:$B$13,2,0)</f>
        <v>Bush, George W.</v>
      </c>
      <c r="X2437" t="str">
        <f t="shared" si="116"/>
        <v xml:space="preserve"> John Kerry (W)</v>
      </c>
    </row>
    <row r="2438" spans="1:24" x14ac:dyDescent="0.25">
      <c r="A2438">
        <v>2004</v>
      </c>
      <c r="B2438" t="s">
        <v>42</v>
      </c>
      <c r="C2438" t="s">
        <v>43</v>
      </c>
      <c r="D2438">
        <v>6</v>
      </c>
      <c r="E2438">
        <v>93</v>
      </c>
      <c r="F2438">
        <v>71</v>
      </c>
      <c r="G2438" t="s">
        <v>16</v>
      </c>
      <c r="H2438" t="s">
        <v>318</v>
      </c>
      <c r="I2438" t="str">
        <f t="shared" si="114"/>
        <v>Peltier, Leonard(L)</v>
      </c>
      <c r="J2438" t="s">
        <v>45</v>
      </c>
      <c r="K2438" t="b">
        <v>0</v>
      </c>
      <c r="L2438">
        <v>27607</v>
      </c>
      <c r="M2438">
        <v>12421353</v>
      </c>
      <c r="N2438">
        <v>20171015</v>
      </c>
      <c r="O2438" t="s">
        <v>19</v>
      </c>
      <c r="P2438" t="str">
        <f>IF(VLOOKUP(A2438,'national-winners'!$A$2:$B$13,2,0)=H2438,"W","L")</f>
        <v>L</v>
      </c>
      <c r="Q2438">
        <f>MATCH(C2438,'state-winning-votes'!A:A,0)</f>
        <v>7</v>
      </c>
      <c r="R2438">
        <f>MATCH(A2438,'state-winning-votes'!$A$2:$L$2,0)</f>
        <v>9</v>
      </c>
      <c r="S2438" cm="1">
        <f t="array" ref="S2438">INDEX('state-winning-votes'!$A$1:$L$53,$Q2438,$R2438)</f>
        <v>6745485</v>
      </c>
      <c r="T2438">
        <f>INDEX('state-winning-votes'!$A$1:$L$53,MATCH($C2438,'state-winning-votes'!$A:$A,0),MATCH($A2438,'state-winning-votes'!$A$2:$L$2,0))</f>
        <v>6745485</v>
      </c>
      <c r="U2438" t="str">
        <f t="shared" si="115"/>
        <v>Kerry, John</v>
      </c>
      <c r="V2438" t="str">
        <f>_xlfn.XLOOKUP(INDEX('state-winning-votes'!$A$1:$L$53,MATCH($C2438,'state-winning-votes'!$A:$A,0),MATCH($A2438,'state-winning-votes'!$A$2:$L$2,0)),$L:$L,$H:$H)</f>
        <v>Kerry, John</v>
      </c>
      <c r="W2438" t="str">
        <f>VLOOKUP(A2438,'national-winners'!$A$2:$B$13,2,0)</f>
        <v>Bush, George W.</v>
      </c>
      <c r="X2438" t="str">
        <f t="shared" si="116"/>
        <v xml:space="preserve"> John Kerry (W)</v>
      </c>
    </row>
    <row r="2439" spans="1:24" x14ac:dyDescent="0.25">
      <c r="A2439">
        <v>2004</v>
      </c>
      <c r="B2439" t="s">
        <v>42</v>
      </c>
      <c r="C2439" t="s">
        <v>43</v>
      </c>
      <c r="D2439">
        <v>6</v>
      </c>
      <c r="E2439">
        <v>93</v>
      </c>
      <c r="F2439">
        <v>71</v>
      </c>
      <c r="G2439" t="s">
        <v>16</v>
      </c>
      <c r="H2439" t="s">
        <v>314</v>
      </c>
      <c r="I2439" t="str">
        <f t="shared" si="114"/>
        <v>Peroutka, Michael(L)</v>
      </c>
      <c r="J2439" t="s">
        <v>23</v>
      </c>
      <c r="K2439" t="b">
        <v>0</v>
      </c>
      <c r="L2439">
        <v>26645</v>
      </c>
      <c r="M2439">
        <v>12421353</v>
      </c>
      <c r="N2439">
        <v>20171015</v>
      </c>
      <c r="O2439" t="s">
        <v>19</v>
      </c>
      <c r="P2439" t="str">
        <f>IF(VLOOKUP(A2439,'national-winners'!$A$2:$B$13,2,0)=H2439,"W","L")</f>
        <v>L</v>
      </c>
      <c r="Q2439">
        <f>MATCH(C2439,'state-winning-votes'!A:A,0)</f>
        <v>7</v>
      </c>
      <c r="R2439">
        <f>MATCH(A2439,'state-winning-votes'!$A$2:$L$2,0)</f>
        <v>9</v>
      </c>
      <c r="S2439" cm="1">
        <f t="array" ref="S2439">INDEX('state-winning-votes'!$A$1:$L$53,$Q2439,$R2439)</f>
        <v>6745485</v>
      </c>
      <c r="T2439">
        <f>INDEX('state-winning-votes'!$A$1:$L$53,MATCH($C2439,'state-winning-votes'!$A:$A,0),MATCH($A2439,'state-winning-votes'!$A$2:$L$2,0))</f>
        <v>6745485</v>
      </c>
      <c r="U2439" t="str">
        <f t="shared" si="115"/>
        <v>Kerry, John</v>
      </c>
      <c r="V2439" t="str">
        <f>_xlfn.XLOOKUP(INDEX('state-winning-votes'!$A$1:$L$53,MATCH($C2439,'state-winning-votes'!$A:$A,0),MATCH($A2439,'state-winning-votes'!$A$2:$L$2,0)),$L:$L,$H:$H)</f>
        <v>Kerry, John</v>
      </c>
      <c r="W2439" t="str">
        <f>VLOOKUP(A2439,'national-winners'!$A$2:$B$13,2,0)</f>
        <v>Bush, George W.</v>
      </c>
      <c r="X2439" t="str">
        <f t="shared" si="116"/>
        <v xml:space="preserve"> John Kerry (W)</v>
      </c>
    </row>
    <row r="2440" spans="1:24" x14ac:dyDescent="0.25">
      <c r="A2440">
        <v>2004</v>
      </c>
      <c r="B2440" t="s">
        <v>42</v>
      </c>
      <c r="C2440" t="s">
        <v>43</v>
      </c>
      <c r="D2440">
        <v>6</v>
      </c>
      <c r="E2440">
        <v>93</v>
      </c>
      <c r="F2440">
        <v>71</v>
      </c>
      <c r="G2440" t="s">
        <v>16</v>
      </c>
      <c r="H2440" t="s">
        <v>59</v>
      </c>
      <c r="I2440" t="str">
        <f t="shared" si="114"/>
        <v>Other(L)</v>
      </c>
      <c r="K2440" t="b">
        <v>1</v>
      </c>
      <c r="L2440">
        <v>20854</v>
      </c>
      <c r="M2440">
        <v>12421353</v>
      </c>
      <c r="N2440">
        <v>20171015</v>
      </c>
      <c r="O2440" t="s">
        <v>19</v>
      </c>
      <c r="P2440" t="str">
        <f>IF(VLOOKUP(A2440,'national-winners'!$A$2:$B$13,2,0)=H2440,"W","L")</f>
        <v>L</v>
      </c>
      <c r="Q2440">
        <f>MATCH(C2440,'state-winning-votes'!A:A,0)</f>
        <v>7</v>
      </c>
      <c r="R2440">
        <f>MATCH(A2440,'state-winning-votes'!$A$2:$L$2,0)</f>
        <v>9</v>
      </c>
      <c r="S2440" cm="1">
        <f t="array" ref="S2440">INDEX('state-winning-votes'!$A$1:$L$53,$Q2440,$R2440)</f>
        <v>6745485</v>
      </c>
      <c r="T2440">
        <f>INDEX('state-winning-votes'!$A$1:$L$53,MATCH($C2440,'state-winning-votes'!$A:$A,0),MATCH($A2440,'state-winning-votes'!$A$2:$L$2,0))</f>
        <v>6745485</v>
      </c>
      <c r="U2440" t="str">
        <f t="shared" si="115"/>
        <v>Kerry, John</v>
      </c>
      <c r="V2440" t="str">
        <f>_xlfn.XLOOKUP(INDEX('state-winning-votes'!$A$1:$L$53,MATCH($C2440,'state-winning-votes'!$A:$A,0),MATCH($A2440,'state-winning-votes'!$A$2:$L$2,0)),$L:$L,$H:$H)</f>
        <v>Kerry, John</v>
      </c>
      <c r="W2440" t="str">
        <f>VLOOKUP(A2440,'national-winners'!$A$2:$B$13,2,0)</f>
        <v>Bush, George W.</v>
      </c>
      <c r="X2440" t="str">
        <f t="shared" si="116"/>
        <v xml:space="preserve"> John Kerry (W)</v>
      </c>
    </row>
    <row r="2441" spans="1:24" x14ac:dyDescent="0.25">
      <c r="A2441">
        <v>2004</v>
      </c>
      <c r="B2441" t="s">
        <v>46</v>
      </c>
      <c r="C2441" t="s">
        <v>47</v>
      </c>
      <c r="D2441">
        <v>8</v>
      </c>
      <c r="E2441">
        <v>84</v>
      </c>
      <c r="F2441">
        <v>62</v>
      </c>
      <c r="G2441" t="s">
        <v>16</v>
      </c>
      <c r="H2441" t="s">
        <v>297</v>
      </c>
      <c r="I2441" t="str">
        <f t="shared" si="114"/>
        <v>Bush, George W.(W)</v>
      </c>
      <c r="J2441" t="s">
        <v>21</v>
      </c>
      <c r="K2441" t="b">
        <v>0</v>
      </c>
      <c r="L2441">
        <v>1101255</v>
      </c>
      <c r="M2441">
        <v>2129630</v>
      </c>
      <c r="N2441">
        <v>20171015</v>
      </c>
      <c r="O2441" t="s">
        <v>19</v>
      </c>
      <c r="P2441" t="str">
        <f>IF(VLOOKUP(A2441,'national-winners'!$A$2:$B$13,2,0)=H2441,"W","L")</f>
        <v>W</v>
      </c>
      <c r="Q2441">
        <f>MATCH(C2441,'state-winning-votes'!A:A,0)</f>
        <v>8</v>
      </c>
      <c r="R2441">
        <f>MATCH(A2441,'state-winning-votes'!$A$2:$L$2,0)</f>
        <v>9</v>
      </c>
      <c r="S2441" cm="1">
        <f t="array" ref="S2441">INDEX('state-winning-votes'!$A$1:$L$53,$Q2441,$R2441)</f>
        <v>1101255</v>
      </c>
      <c r="T2441">
        <f>INDEX('state-winning-votes'!$A$1:$L$53,MATCH($C2441,'state-winning-votes'!$A:$A,0),MATCH($A2441,'state-winning-votes'!$A$2:$L$2,0))</f>
        <v>1101255</v>
      </c>
      <c r="U2441" t="str">
        <f t="shared" si="115"/>
        <v>Bush, George W.</v>
      </c>
      <c r="V2441" t="str">
        <f>_xlfn.XLOOKUP(INDEX('state-winning-votes'!$A$1:$L$53,MATCH($C2441,'state-winning-votes'!$A:$A,0),MATCH($A2441,'state-winning-votes'!$A$2:$L$2,0)),$L:$L,$H:$H)</f>
        <v>Bush, George W.</v>
      </c>
      <c r="W2441" t="str">
        <f>VLOOKUP(A2441,'national-winners'!$A$2:$B$13,2,0)</f>
        <v>Bush, George W.</v>
      </c>
      <c r="X2441" t="str">
        <f t="shared" si="116"/>
        <v xml:space="preserve"> George W. Bush (W)</v>
      </c>
    </row>
    <row r="2442" spans="1:24" x14ac:dyDescent="0.25">
      <c r="A2442">
        <v>2004</v>
      </c>
      <c r="B2442" t="s">
        <v>46</v>
      </c>
      <c r="C2442" t="s">
        <v>47</v>
      </c>
      <c r="D2442">
        <v>8</v>
      </c>
      <c r="E2442">
        <v>84</v>
      </c>
      <c r="F2442">
        <v>62</v>
      </c>
      <c r="G2442" t="s">
        <v>16</v>
      </c>
      <c r="H2442" t="s">
        <v>313</v>
      </c>
      <c r="I2442" t="str">
        <f t="shared" si="114"/>
        <v>Kerry, John(L)</v>
      </c>
      <c r="J2442" t="s">
        <v>18</v>
      </c>
      <c r="K2442" t="b">
        <v>0</v>
      </c>
      <c r="L2442">
        <v>1001732</v>
      </c>
      <c r="M2442">
        <v>2129630</v>
      </c>
      <c r="N2442">
        <v>20171015</v>
      </c>
      <c r="O2442" t="s">
        <v>19</v>
      </c>
      <c r="P2442" t="str">
        <f>IF(VLOOKUP(A2442,'national-winners'!$A$2:$B$13,2,0)=H2442,"W","L")</f>
        <v>L</v>
      </c>
      <c r="Q2442">
        <f>MATCH(C2442,'state-winning-votes'!A:A,0)</f>
        <v>8</v>
      </c>
      <c r="R2442">
        <f>MATCH(A2442,'state-winning-votes'!$A$2:$L$2,0)</f>
        <v>9</v>
      </c>
      <c r="S2442" cm="1">
        <f t="array" ref="S2442">INDEX('state-winning-votes'!$A$1:$L$53,$Q2442,$R2442)</f>
        <v>1101255</v>
      </c>
      <c r="T2442">
        <f>INDEX('state-winning-votes'!$A$1:$L$53,MATCH($C2442,'state-winning-votes'!$A:$A,0),MATCH($A2442,'state-winning-votes'!$A$2:$L$2,0))</f>
        <v>1101255</v>
      </c>
      <c r="U2442" t="str">
        <f t="shared" si="115"/>
        <v>Bush, George W.</v>
      </c>
      <c r="V2442" t="str">
        <f>_xlfn.XLOOKUP(INDEX('state-winning-votes'!$A$1:$L$53,MATCH($C2442,'state-winning-votes'!$A:$A,0),MATCH($A2442,'state-winning-votes'!$A$2:$L$2,0)),$L:$L,$H:$H)</f>
        <v>Bush, George W.</v>
      </c>
      <c r="W2442" t="str">
        <f>VLOOKUP(A2442,'national-winners'!$A$2:$B$13,2,0)</f>
        <v>Bush, George W.</v>
      </c>
      <c r="X2442" t="str">
        <f t="shared" si="116"/>
        <v xml:space="preserve"> George W. Bush (W)</v>
      </c>
    </row>
    <row r="2443" spans="1:24" x14ac:dyDescent="0.25">
      <c r="A2443">
        <v>2004</v>
      </c>
      <c r="B2443" t="s">
        <v>46</v>
      </c>
      <c r="C2443" t="s">
        <v>47</v>
      </c>
      <c r="D2443">
        <v>8</v>
      </c>
      <c r="E2443">
        <v>84</v>
      </c>
      <c r="F2443">
        <v>62</v>
      </c>
      <c r="G2443" t="s">
        <v>16</v>
      </c>
      <c r="H2443" t="s">
        <v>273</v>
      </c>
      <c r="I2443" t="str">
        <f t="shared" si="114"/>
        <v>Nader, Ralph(L)</v>
      </c>
      <c r="J2443" t="s">
        <v>272</v>
      </c>
      <c r="K2443" t="b">
        <v>0</v>
      </c>
      <c r="L2443">
        <v>12718</v>
      </c>
      <c r="M2443">
        <v>2129630</v>
      </c>
      <c r="N2443">
        <v>20171015</v>
      </c>
      <c r="O2443" t="s">
        <v>19</v>
      </c>
      <c r="P2443" t="str">
        <f>IF(VLOOKUP(A2443,'national-winners'!$A$2:$B$13,2,0)=H2443,"W","L")</f>
        <v>L</v>
      </c>
      <c r="Q2443">
        <f>MATCH(C2443,'state-winning-votes'!A:A,0)</f>
        <v>8</v>
      </c>
      <c r="R2443">
        <f>MATCH(A2443,'state-winning-votes'!$A$2:$L$2,0)</f>
        <v>9</v>
      </c>
      <c r="S2443" cm="1">
        <f t="array" ref="S2443">INDEX('state-winning-votes'!$A$1:$L$53,$Q2443,$R2443)</f>
        <v>1101255</v>
      </c>
      <c r="T2443">
        <f>INDEX('state-winning-votes'!$A$1:$L$53,MATCH($C2443,'state-winning-votes'!$A:$A,0),MATCH($A2443,'state-winning-votes'!$A$2:$L$2,0))</f>
        <v>1101255</v>
      </c>
      <c r="U2443" t="str">
        <f t="shared" si="115"/>
        <v>Bush, George W.</v>
      </c>
      <c r="V2443" t="str">
        <f>_xlfn.XLOOKUP(INDEX('state-winning-votes'!$A$1:$L$53,MATCH($C2443,'state-winning-votes'!$A:$A,0),MATCH($A2443,'state-winning-votes'!$A$2:$L$2,0)),$L:$L,$H:$H)</f>
        <v>Bush, George W.</v>
      </c>
      <c r="W2443" t="str">
        <f>VLOOKUP(A2443,'national-winners'!$A$2:$B$13,2,0)</f>
        <v>Bush, George W.</v>
      </c>
      <c r="X2443" t="str">
        <f t="shared" si="116"/>
        <v xml:space="preserve"> George W. Bush (W)</v>
      </c>
    </row>
    <row r="2444" spans="1:24" x14ac:dyDescent="0.25">
      <c r="A2444">
        <v>2004</v>
      </c>
      <c r="B2444" t="s">
        <v>46</v>
      </c>
      <c r="C2444" t="s">
        <v>47</v>
      </c>
      <c r="D2444">
        <v>8</v>
      </c>
      <c r="E2444">
        <v>84</v>
      </c>
      <c r="F2444">
        <v>62</v>
      </c>
      <c r="G2444" t="s">
        <v>16</v>
      </c>
      <c r="H2444" t="s">
        <v>316</v>
      </c>
      <c r="I2444" t="str">
        <f t="shared" si="114"/>
        <v>Badnarik, Michael(L)</v>
      </c>
      <c r="J2444" t="s">
        <v>29</v>
      </c>
      <c r="K2444" t="b">
        <v>0</v>
      </c>
      <c r="L2444">
        <v>7664</v>
      </c>
      <c r="M2444">
        <v>2129630</v>
      </c>
      <c r="N2444">
        <v>20171015</v>
      </c>
      <c r="O2444" t="s">
        <v>19</v>
      </c>
      <c r="P2444" t="str">
        <f>IF(VLOOKUP(A2444,'national-winners'!$A$2:$B$13,2,0)=H2444,"W","L")</f>
        <v>L</v>
      </c>
      <c r="Q2444">
        <f>MATCH(C2444,'state-winning-votes'!A:A,0)</f>
        <v>8</v>
      </c>
      <c r="R2444">
        <f>MATCH(A2444,'state-winning-votes'!$A$2:$L$2,0)</f>
        <v>9</v>
      </c>
      <c r="S2444" cm="1">
        <f t="array" ref="S2444">INDEX('state-winning-votes'!$A$1:$L$53,$Q2444,$R2444)</f>
        <v>1101255</v>
      </c>
      <c r="T2444">
        <f>INDEX('state-winning-votes'!$A$1:$L$53,MATCH($C2444,'state-winning-votes'!$A:$A,0),MATCH($A2444,'state-winning-votes'!$A$2:$L$2,0))</f>
        <v>1101255</v>
      </c>
      <c r="U2444" t="str">
        <f t="shared" si="115"/>
        <v>Bush, George W.</v>
      </c>
      <c r="V2444" t="str">
        <f>_xlfn.XLOOKUP(INDEX('state-winning-votes'!$A$1:$L$53,MATCH($C2444,'state-winning-votes'!$A:$A,0),MATCH($A2444,'state-winning-votes'!$A$2:$L$2,0)),$L:$L,$H:$H)</f>
        <v>Bush, George W.</v>
      </c>
      <c r="W2444" t="str">
        <f>VLOOKUP(A2444,'national-winners'!$A$2:$B$13,2,0)</f>
        <v>Bush, George W.</v>
      </c>
      <c r="X2444" t="str">
        <f t="shared" si="116"/>
        <v xml:space="preserve"> George W. Bush (W)</v>
      </c>
    </row>
    <row r="2445" spans="1:24" x14ac:dyDescent="0.25">
      <c r="A2445">
        <v>2004</v>
      </c>
      <c r="B2445" t="s">
        <v>46</v>
      </c>
      <c r="C2445" t="s">
        <v>47</v>
      </c>
      <c r="D2445">
        <v>8</v>
      </c>
      <c r="E2445">
        <v>84</v>
      </c>
      <c r="F2445">
        <v>62</v>
      </c>
      <c r="G2445" t="s">
        <v>16</v>
      </c>
      <c r="H2445" t="s">
        <v>314</v>
      </c>
      <c r="I2445" t="str">
        <f t="shared" si="114"/>
        <v>Peroutka, Michael(L)</v>
      </c>
      <c r="J2445" t="s">
        <v>319</v>
      </c>
      <c r="K2445" t="b">
        <v>0</v>
      </c>
      <c r="L2445">
        <v>2562</v>
      </c>
      <c r="M2445">
        <v>2129630</v>
      </c>
      <c r="N2445">
        <v>20171015</v>
      </c>
      <c r="O2445" t="s">
        <v>19</v>
      </c>
      <c r="P2445" t="str">
        <f>IF(VLOOKUP(A2445,'national-winners'!$A$2:$B$13,2,0)=H2445,"W","L")</f>
        <v>L</v>
      </c>
      <c r="Q2445">
        <f>MATCH(C2445,'state-winning-votes'!A:A,0)</f>
        <v>8</v>
      </c>
      <c r="R2445">
        <f>MATCH(A2445,'state-winning-votes'!$A$2:$L$2,0)</f>
        <v>9</v>
      </c>
      <c r="S2445" cm="1">
        <f t="array" ref="S2445">INDEX('state-winning-votes'!$A$1:$L$53,$Q2445,$R2445)</f>
        <v>1101255</v>
      </c>
      <c r="T2445">
        <f>INDEX('state-winning-votes'!$A$1:$L$53,MATCH($C2445,'state-winning-votes'!$A:$A,0),MATCH($A2445,'state-winning-votes'!$A$2:$L$2,0))</f>
        <v>1101255</v>
      </c>
      <c r="U2445" t="str">
        <f t="shared" si="115"/>
        <v>Bush, George W.</v>
      </c>
      <c r="V2445" t="str">
        <f>_xlfn.XLOOKUP(INDEX('state-winning-votes'!$A$1:$L$53,MATCH($C2445,'state-winning-votes'!$A:$A,0),MATCH($A2445,'state-winning-votes'!$A$2:$L$2,0)),$L:$L,$H:$H)</f>
        <v>Bush, George W.</v>
      </c>
      <c r="W2445" t="str">
        <f>VLOOKUP(A2445,'national-winners'!$A$2:$B$13,2,0)</f>
        <v>Bush, George W.</v>
      </c>
      <c r="X2445" t="str">
        <f t="shared" si="116"/>
        <v xml:space="preserve"> George W. Bush (W)</v>
      </c>
    </row>
    <row r="2446" spans="1:24" x14ac:dyDescent="0.25">
      <c r="A2446">
        <v>2004</v>
      </c>
      <c r="B2446" t="s">
        <v>46</v>
      </c>
      <c r="C2446" t="s">
        <v>47</v>
      </c>
      <c r="D2446">
        <v>8</v>
      </c>
      <c r="E2446">
        <v>84</v>
      </c>
      <c r="F2446">
        <v>62</v>
      </c>
      <c r="G2446" t="s">
        <v>16</v>
      </c>
      <c r="H2446" t="s">
        <v>317</v>
      </c>
      <c r="I2446" t="str">
        <f t="shared" si="114"/>
        <v>Cobb, David(L)</v>
      </c>
      <c r="J2446" t="s">
        <v>274</v>
      </c>
      <c r="K2446" t="b">
        <v>0</v>
      </c>
      <c r="L2446">
        <v>1591</v>
      </c>
      <c r="M2446">
        <v>2129630</v>
      </c>
      <c r="N2446">
        <v>20171015</v>
      </c>
      <c r="O2446" t="s">
        <v>19</v>
      </c>
      <c r="P2446" t="str">
        <f>IF(VLOOKUP(A2446,'national-winners'!$A$2:$B$13,2,0)=H2446,"W","L")</f>
        <v>L</v>
      </c>
      <c r="Q2446">
        <f>MATCH(C2446,'state-winning-votes'!A:A,0)</f>
        <v>8</v>
      </c>
      <c r="R2446">
        <f>MATCH(A2446,'state-winning-votes'!$A$2:$L$2,0)</f>
        <v>9</v>
      </c>
      <c r="S2446" cm="1">
        <f t="array" ref="S2446">INDEX('state-winning-votes'!$A$1:$L$53,$Q2446,$R2446)</f>
        <v>1101255</v>
      </c>
      <c r="T2446">
        <f>INDEX('state-winning-votes'!$A$1:$L$53,MATCH($C2446,'state-winning-votes'!$A:$A,0),MATCH($A2446,'state-winning-votes'!$A$2:$L$2,0))</f>
        <v>1101255</v>
      </c>
      <c r="U2446" t="str">
        <f t="shared" si="115"/>
        <v>Bush, George W.</v>
      </c>
      <c r="V2446" t="str">
        <f>_xlfn.XLOOKUP(INDEX('state-winning-votes'!$A$1:$L$53,MATCH($C2446,'state-winning-votes'!$A:$A,0),MATCH($A2446,'state-winning-votes'!$A$2:$L$2,0)),$L:$L,$H:$H)</f>
        <v>Bush, George W.</v>
      </c>
      <c r="W2446" t="str">
        <f>VLOOKUP(A2446,'national-winners'!$A$2:$B$13,2,0)</f>
        <v>Bush, George W.</v>
      </c>
      <c r="X2446" t="str">
        <f t="shared" si="116"/>
        <v xml:space="preserve"> George W. Bush (W)</v>
      </c>
    </row>
    <row r="2447" spans="1:24" x14ac:dyDescent="0.25">
      <c r="A2447">
        <v>2004</v>
      </c>
      <c r="B2447" t="s">
        <v>46</v>
      </c>
      <c r="C2447" t="s">
        <v>47</v>
      </c>
      <c r="D2447">
        <v>8</v>
      </c>
      <c r="E2447">
        <v>84</v>
      </c>
      <c r="F2447">
        <v>62</v>
      </c>
      <c r="G2447" t="s">
        <v>16</v>
      </c>
      <c r="H2447" t="s">
        <v>320</v>
      </c>
      <c r="I2447" t="str">
        <f t="shared" si="114"/>
        <v>Andress, Stanford(L)</v>
      </c>
      <c r="J2447" t="s">
        <v>244</v>
      </c>
      <c r="K2447" t="b">
        <v>0</v>
      </c>
      <c r="L2447">
        <v>804</v>
      </c>
      <c r="M2447">
        <v>2129630</v>
      </c>
      <c r="N2447">
        <v>20171015</v>
      </c>
      <c r="O2447" t="s">
        <v>19</v>
      </c>
      <c r="P2447" t="str">
        <f>IF(VLOOKUP(A2447,'national-winners'!$A$2:$B$13,2,0)=H2447,"W","L")</f>
        <v>L</v>
      </c>
      <c r="Q2447">
        <f>MATCH(C2447,'state-winning-votes'!A:A,0)</f>
        <v>8</v>
      </c>
      <c r="R2447">
        <f>MATCH(A2447,'state-winning-votes'!$A$2:$L$2,0)</f>
        <v>9</v>
      </c>
      <c r="S2447" cm="1">
        <f t="array" ref="S2447">INDEX('state-winning-votes'!$A$1:$L$53,$Q2447,$R2447)</f>
        <v>1101255</v>
      </c>
      <c r="T2447">
        <f>INDEX('state-winning-votes'!$A$1:$L$53,MATCH($C2447,'state-winning-votes'!$A:$A,0),MATCH($A2447,'state-winning-votes'!$A$2:$L$2,0))</f>
        <v>1101255</v>
      </c>
      <c r="U2447" t="str">
        <f t="shared" si="115"/>
        <v>Bush, George W.</v>
      </c>
      <c r="V2447" t="str">
        <f>_xlfn.XLOOKUP(INDEX('state-winning-votes'!$A$1:$L$53,MATCH($C2447,'state-winning-votes'!$A:$A,0),MATCH($A2447,'state-winning-votes'!$A$2:$L$2,0)),$L:$L,$H:$H)</f>
        <v>Bush, George W.</v>
      </c>
      <c r="W2447" t="str">
        <f>VLOOKUP(A2447,'national-winners'!$A$2:$B$13,2,0)</f>
        <v>Bush, George W.</v>
      </c>
      <c r="X2447" t="str">
        <f t="shared" si="116"/>
        <v xml:space="preserve"> George W. Bush (W)</v>
      </c>
    </row>
    <row r="2448" spans="1:24" x14ac:dyDescent="0.25">
      <c r="A2448">
        <v>2004</v>
      </c>
      <c r="B2448" t="s">
        <v>46</v>
      </c>
      <c r="C2448" t="s">
        <v>47</v>
      </c>
      <c r="D2448">
        <v>8</v>
      </c>
      <c r="E2448">
        <v>84</v>
      </c>
      <c r="F2448">
        <v>62</v>
      </c>
      <c r="G2448" t="s">
        <v>16</v>
      </c>
      <c r="H2448" t="s">
        <v>321</v>
      </c>
      <c r="I2448" t="str">
        <f t="shared" si="114"/>
        <v>Amondson, Gene(L)</v>
      </c>
      <c r="J2448" t="s">
        <v>322</v>
      </c>
      <c r="K2448" t="b">
        <v>0</v>
      </c>
      <c r="L2448">
        <v>378</v>
      </c>
      <c r="M2448">
        <v>2129630</v>
      </c>
      <c r="N2448">
        <v>20171015</v>
      </c>
      <c r="O2448" t="s">
        <v>19</v>
      </c>
      <c r="P2448" t="str">
        <f>IF(VLOOKUP(A2448,'national-winners'!$A$2:$B$13,2,0)=H2448,"W","L")</f>
        <v>L</v>
      </c>
      <c r="Q2448">
        <f>MATCH(C2448,'state-winning-votes'!A:A,0)</f>
        <v>8</v>
      </c>
      <c r="R2448">
        <f>MATCH(A2448,'state-winning-votes'!$A$2:$L$2,0)</f>
        <v>9</v>
      </c>
      <c r="S2448" cm="1">
        <f t="array" ref="S2448">INDEX('state-winning-votes'!$A$1:$L$53,$Q2448,$R2448)</f>
        <v>1101255</v>
      </c>
      <c r="T2448">
        <f>INDEX('state-winning-votes'!$A$1:$L$53,MATCH($C2448,'state-winning-votes'!$A:$A,0),MATCH($A2448,'state-winning-votes'!$A$2:$L$2,0))</f>
        <v>1101255</v>
      </c>
      <c r="U2448" t="str">
        <f t="shared" si="115"/>
        <v>Bush, George W.</v>
      </c>
      <c r="V2448" t="str">
        <f>_xlfn.XLOOKUP(INDEX('state-winning-votes'!$A$1:$L$53,MATCH($C2448,'state-winning-votes'!$A:$A,0),MATCH($A2448,'state-winning-votes'!$A$2:$L$2,0)),$L:$L,$H:$H)</f>
        <v>Bush, George W.</v>
      </c>
      <c r="W2448" t="str">
        <f>VLOOKUP(A2448,'national-winners'!$A$2:$B$13,2,0)</f>
        <v>Bush, George W.</v>
      </c>
      <c r="X2448" t="str">
        <f t="shared" si="116"/>
        <v xml:space="preserve"> George W. Bush (W)</v>
      </c>
    </row>
    <row r="2449" spans="1:24" x14ac:dyDescent="0.25">
      <c r="A2449">
        <v>2004</v>
      </c>
      <c r="B2449" t="s">
        <v>46</v>
      </c>
      <c r="C2449" t="s">
        <v>47</v>
      </c>
      <c r="D2449">
        <v>8</v>
      </c>
      <c r="E2449">
        <v>84</v>
      </c>
      <c r="F2449">
        <v>62</v>
      </c>
      <c r="G2449" t="s">
        <v>16</v>
      </c>
      <c r="H2449" t="s">
        <v>323</v>
      </c>
      <c r="I2449" t="str">
        <f t="shared" si="114"/>
        <v>Van Auken, Bill(L)</v>
      </c>
      <c r="J2449" t="s">
        <v>287</v>
      </c>
      <c r="K2449" t="b">
        <v>0</v>
      </c>
      <c r="L2449">
        <v>329</v>
      </c>
      <c r="M2449">
        <v>2129630</v>
      </c>
      <c r="N2449">
        <v>20171015</v>
      </c>
      <c r="O2449" t="s">
        <v>19</v>
      </c>
      <c r="P2449" t="str">
        <f>IF(VLOOKUP(A2449,'national-winners'!$A$2:$B$13,2,0)=H2449,"W","L")</f>
        <v>L</v>
      </c>
      <c r="Q2449">
        <f>MATCH(C2449,'state-winning-votes'!A:A,0)</f>
        <v>8</v>
      </c>
      <c r="R2449">
        <f>MATCH(A2449,'state-winning-votes'!$A$2:$L$2,0)</f>
        <v>9</v>
      </c>
      <c r="S2449" cm="1">
        <f t="array" ref="S2449">INDEX('state-winning-votes'!$A$1:$L$53,$Q2449,$R2449)</f>
        <v>1101255</v>
      </c>
      <c r="T2449">
        <f>INDEX('state-winning-votes'!$A$1:$L$53,MATCH($C2449,'state-winning-votes'!$A:$A,0),MATCH($A2449,'state-winning-votes'!$A$2:$L$2,0))</f>
        <v>1101255</v>
      </c>
      <c r="U2449" t="str">
        <f t="shared" si="115"/>
        <v>Bush, George W.</v>
      </c>
      <c r="V2449" t="str">
        <f>_xlfn.XLOOKUP(INDEX('state-winning-votes'!$A$1:$L$53,MATCH($C2449,'state-winning-votes'!$A:$A,0),MATCH($A2449,'state-winning-votes'!$A$2:$L$2,0)),$L:$L,$H:$H)</f>
        <v>Bush, George W.</v>
      </c>
      <c r="W2449" t="str">
        <f>VLOOKUP(A2449,'national-winners'!$A$2:$B$13,2,0)</f>
        <v>Bush, George W.</v>
      </c>
      <c r="X2449" t="str">
        <f t="shared" si="116"/>
        <v xml:space="preserve"> George W. Bush (W)</v>
      </c>
    </row>
    <row r="2450" spans="1:24" x14ac:dyDescent="0.25">
      <c r="A2450">
        <v>2004</v>
      </c>
      <c r="B2450" t="s">
        <v>46</v>
      </c>
      <c r="C2450" t="s">
        <v>47</v>
      </c>
      <c r="D2450">
        <v>8</v>
      </c>
      <c r="E2450">
        <v>84</v>
      </c>
      <c r="F2450">
        <v>62</v>
      </c>
      <c r="G2450" t="s">
        <v>16</v>
      </c>
      <c r="H2450" t="s">
        <v>324</v>
      </c>
      <c r="I2450" t="str">
        <f t="shared" si="114"/>
        <v>Calero, Roger(L)</v>
      </c>
      <c r="J2450" t="s">
        <v>37</v>
      </c>
      <c r="K2450" t="b">
        <v>0</v>
      </c>
      <c r="L2450">
        <v>241</v>
      </c>
      <c r="M2450">
        <v>2129630</v>
      </c>
      <c r="N2450">
        <v>20171015</v>
      </c>
      <c r="O2450" t="s">
        <v>19</v>
      </c>
      <c r="P2450" t="str">
        <f>IF(VLOOKUP(A2450,'national-winners'!$A$2:$B$13,2,0)=H2450,"W","L")</f>
        <v>L</v>
      </c>
      <c r="Q2450">
        <f>MATCH(C2450,'state-winning-votes'!A:A,0)</f>
        <v>8</v>
      </c>
      <c r="R2450">
        <f>MATCH(A2450,'state-winning-votes'!$A$2:$L$2,0)</f>
        <v>9</v>
      </c>
      <c r="S2450" cm="1">
        <f t="array" ref="S2450">INDEX('state-winning-votes'!$A$1:$L$53,$Q2450,$R2450)</f>
        <v>1101255</v>
      </c>
      <c r="T2450">
        <f>INDEX('state-winning-votes'!$A$1:$L$53,MATCH($C2450,'state-winning-votes'!$A:$A,0),MATCH($A2450,'state-winning-votes'!$A$2:$L$2,0))</f>
        <v>1101255</v>
      </c>
      <c r="U2450" t="str">
        <f t="shared" si="115"/>
        <v>Bush, George W.</v>
      </c>
      <c r="V2450" t="str">
        <f>_xlfn.XLOOKUP(INDEX('state-winning-votes'!$A$1:$L$53,MATCH($C2450,'state-winning-votes'!$A:$A,0),MATCH($A2450,'state-winning-votes'!$A$2:$L$2,0)),$L:$L,$H:$H)</f>
        <v>Bush, George W.</v>
      </c>
      <c r="W2450" t="str">
        <f>VLOOKUP(A2450,'national-winners'!$A$2:$B$13,2,0)</f>
        <v>Bush, George W.</v>
      </c>
      <c r="X2450" t="str">
        <f t="shared" si="116"/>
        <v xml:space="preserve"> George W. Bush (W)</v>
      </c>
    </row>
    <row r="2451" spans="1:24" x14ac:dyDescent="0.25">
      <c r="A2451">
        <v>2004</v>
      </c>
      <c r="B2451" t="s">
        <v>46</v>
      </c>
      <c r="C2451" t="s">
        <v>47</v>
      </c>
      <c r="D2451">
        <v>8</v>
      </c>
      <c r="E2451">
        <v>84</v>
      </c>
      <c r="F2451">
        <v>62</v>
      </c>
      <c r="G2451" t="s">
        <v>16</v>
      </c>
      <c r="H2451" t="s">
        <v>325</v>
      </c>
      <c r="I2451" t="str">
        <f t="shared" si="114"/>
        <v>Brown, Walt(L)</v>
      </c>
      <c r="J2451" t="s">
        <v>100</v>
      </c>
      <c r="K2451" t="b">
        <v>0</v>
      </c>
      <c r="L2451">
        <v>216</v>
      </c>
      <c r="M2451">
        <v>2129630</v>
      </c>
      <c r="N2451">
        <v>20171015</v>
      </c>
      <c r="O2451" t="s">
        <v>19</v>
      </c>
      <c r="P2451" t="str">
        <f>IF(VLOOKUP(A2451,'national-winners'!$A$2:$B$13,2,0)=H2451,"W","L")</f>
        <v>L</v>
      </c>
      <c r="Q2451">
        <f>MATCH(C2451,'state-winning-votes'!A:A,0)</f>
        <v>8</v>
      </c>
      <c r="R2451">
        <f>MATCH(A2451,'state-winning-votes'!$A$2:$L$2,0)</f>
        <v>9</v>
      </c>
      <c r="S2451" cm="1">
        <f t="array" ref="S2451">INDEX('state-winning-votes'!$A$1:$L$53,$Q2451,$R2451)</f>
        <v>1101255</v>
      </c>
      <c r="T2451">
        <f>INDEX('state-winning-votes'!$A$1:$L$53,MATCH($C2451,'state-winning-votes'!$A:$A,0),MATCH($A2451,'state-winning-votes'!$A$2:$L$2,0))</f>
        <v>1101255</v>
      </c>
      <c r="U2451" t="str">
        <f t="shared" si="115"/>
        <v>Bush, George W.</v>
      </c>
      <c r="V2451" t="str">
        <f>_xlfn.XLOOKUP(INDEX('state-winning-votes'!$A$1:$L$53,MATCH($C2451,'state-winning-votes'!$A:$A,0),MATCH($A2451,'state-winning-votes'!$A$2:$L$2,0)),$L:$L,$H:$H)</f>
        <v>Bush, George W.</v>
      </c>
      <c r="W2451" t="str">
        <f>VLOOKUP(A2451,'national-winners'!$A$2:$B$13,2,0)</f>
        <v>Bush, George W.</v>
      </c>
      <c r="X2451" t="str">
        <f t="shared" si="116"/>
        <v xml:space="preserve"> George W. Bush (W)</v>
      </c>
    </row>
    <row r="2452" spans="1:24" x14ac:dyDescent="0.25">
      <c r="A2452">
        <v>2004</v>
      </c>
      <c r="B2452" t="s">
        <v>46</v>
      </c>
      <c r="C2452" t="s">
        <v>47</v>
      </c>
      <c r="D2452">
        <v>8</v>
      </c>
      <c r="E2452">
        <v>84</v>
      </c>
      <c r="F2452">
        <v>62</v>
      </c>
      <c r="G2452" t="s">
        <v>16</v>
      </c>
      <c r="H2452" t="s">
        <v>197</v>
      </c>
      <c r="I2452" t="str">
        <f t="shared" si="114"/>
        <v>Dodge, Earl(L)</v>
      </c>
      <c r="J2452" t="s">
        <v>25</v>
      </c>
      <c r="K2452" t="b">
        <v>0</v>
      </c>
      <c r="L2452">
        <v>140</v>
      </c>
      <c r="M2452">
        <v>2129630</v>
      </c>
      <c r="N2452">
        <v>20171015</v>
      </c>
      <c r="O2452" t="s">
        <v>19</v>
      </c>
      <c r="P2452" t="str">
        <f>IF(VLOOKUP(A2452,'national-winners'!$A$2:$B$13,2,0)=H2452,"W","L")</f>
        <v>L</v>
      </c>
      <c r="Q2452">
        <f>MATCH(C2452,'state-winning-votes'!A:A,0)</f>
        <v>8</v>
      </c>
      <c r="R2452">
        <f>MATCH(A2452,'state-winning-votes'!$A$2:$L$2,0)</f>
        <v>9</v>
      </c>
      <c r="S2452" cm="1">
        <f t="array" ref="S2452">INDEX('state-winning-votes'!$A$1:$L$53,$Q2452,$R2452)</f>
        <v>1101255</v>
      </c>
      <c r="T2452">
        <f>INDEX('state-winning-votes'!$A$1:$L$53,MATCH($C2452,'state-winning-votes'!$A:$A,0),MATCH($A2452,'state-winning-votes'!$A$2:$L$2,0))</f>
        <v>1101255</v>
      </c>
      <c r="U2452" t="str">
        <f t="shared" si="115"/>
        <v>Bush, George W.</v>
      </c>
      <c r="V2452" t="str">
        <f>_xlfn.XLOOKUP(INDEX('state-winning-votes'!$A$1:$L$53,MATCH($C2452,'state-winning-votes'!$A:$A,0),MATCH($A2452,'state-winning-votes'!$A$2:$L$2,0)),$L:$L,$H:$H)</f>
        <v>Bush, George W.</v>
      </c>
      <c r="W2452" t="str">
        <f>VLOOKUP(A2452,'national-winners'!$A$2:$B$13,2,0)</f>
        <v>Bush, George W.</v>
      </c>
      <c r="X2452" t="str">
        <f t="shared" si="116"/>
        <v xml:space="preserve"> George W. Bush (W)</v>
      </c>
    </row>
    <row r="2453" spans="1:24" x14ac:dyDescent="0.25">
      <c r="A2453">
        <v>2004</v>
      </c>
      <c r="B2453" t="s">
        <v>50</v>
      </c>
      <c r="C2453" t="s">
        <v>51</v>
      </c>
      <c r="D2453">
        <v>9</v>
      </c>
      <c r="E2453">
        <v>16</v>
      </c>
      <c r="F2453">
        <v>1</v>
      </c>
      <c r="G2453" t="s">
        <v>16</v>
      </c>
      <c r="H2453" t="s">
        <v>313</v>
      </c>
      <c r="I2453" t="str">
        <f t="shared" si="114"/>
        <v>Kerry, John(L)</v>
      </c>
      <c r="J2453" t="s">
        <v>18</v>
      </c>
      <c r="K2453" t="b">
        <v>0</v>
      </c>
      <c r="L2453">
        <v>857488</v>
      </c>
      <c r="M2453">
        <v>1578769</v>
      </c>
      <c r="N2453">
        <v>20171015</v>
      </c>
      <c r="O2453" t="s">
        <v>19</v>
      </c>
      <c r="P2453" t="str">
        <f>IF(VLOOKUP(A2453,'national-winners'!$A$2:$B$13,2,0)=H2453,"W","L")</f>
        <v>L</v>
      </c>
      <c r="Q2453">
        <f>MATCH(C2453,'state-winning-votes'!A:A,0)</f>
        <v>9</v>
      </c>
      <c r="R2453">
        <f>MATCH(A2453,'state-winning-votes'!$A$2:$L$2,0)</f>
        <v>9</v>
      </c>
      <c r="S2453" cm="1">
        <f t="array" ref="S2453">INDEX('state-winning-votes'!$A$1:$L$53,$Q2453,$R2453)</f>
        <v>857488</v>
      </c>
      <c r="T2453">
        <f>INDEX('state-winning-votes'!$A$1:$L$53,MATCH($C2453,'state-winning-votes'!$A:$A,0),MATCH($A2453,'state-winning-votes'!$A$2:$L$2,0))</f>
        <v>857488</v>
      </c>
      <c r="U2453" t="str">
        <f t="shared" si="115"/>
        <v>Kerry, John</v>
      </c>
      <c r="V2453" t="str">
        <f>_xlfn.XLOOKUP(INDEX('state-winning-votes'!$A$1:$L$53,MATCH($C2453,'state-winning-votes'!$A:$A,0),MATCH($A2453,'state-winning-votes'!$A$2:$L$2,0)),$L:$L,$H:$H)</f>
        <v>Kerry, John</v>
      </c>
      <c r="W2453" t="str">
        <f>VLOOKUP(A2453,'national-winners'!$A$2:$B$13,2,0)</f>
        <v>Bush, George W.</v>
      </c>
      <c r="X2453" t="str">
        <f t="shared" si="116"/>
        <v xml:space="preserve"> John Kerry (W)</v>
      </c>
    </row>
    <row r="2454" spans="1:24" x14ac:dyDescent="0.25">
      <c r="A2454">
        <v>2004</v>
      </c>
      <c r="B2454" t="s">
        <v>50</v>
      </c>
      <c r="C2454" t="s">
        <v>51</v>
      </c>
      <c r="D2454">
        <v>9</v>
      </c>
      <c r="E2454">
        <v>16</v>
      </c>
      <c r="F2454">
        <v>1</v>
      </c>
      <c r="G2454" t="s">
        <v>16</v>
      </c>
      <c r="H2454" t="s">
        <v>297</v>
      </c>
      <c r="I2454" t="str">
        <f t="shared" si="114"/>
        <v>Bush, George W.(W)</v>
      </c>
      <c r="J2454" t="s">
        <v>21</v>
      </c>
      <c r="K2454" t="b">
        <v>0</v>
      </c>
      <c r="L2454">
        <v>693826</v>
      </c>
      <c r="M2454">
        <v>1578769</v>
      </c>
      <c r="N2454">
        <v>20171015</v>
      </c>
      <c r="O2454" t="s">
        <v>19</v>
      </c>
      <c r="P2454" t="str">
        <f>IF(VLOOKUP(A2454,'national-winners'!$A$2:$B$13,2,0)=H2454,"W","L")</f>
        <v>W</v>
      </c>
      <c r="Q2454">
        <f>MATCH(C2454,'state-winning-votes'!A:A,0)</f>
        <v>9</v>
      </c>
      <c r="R2454">
        <f>MATCH(A2454,'state-winning-votes'!$A$2:$L$2,0)</f>
        <v>9</v>
      </c>
      <c r="S2454" cm="1">
        <f t="array" ref="S2454">INDEX('state-winning-votes'!$A$1:$L$53,$Q2454,$R2454)</f>
        <v>857488</v>
      </c>
      <c r="T2454">
        <f>INDEX('state-winning-votes'!$A$1:$L$53,MATCH($C2454,'state-winning-votes'!$A:$A,0),MATCH($A2454,'state-winning-votes'!$A$2:$L$2,0))</f>
        <v>857488</v>
      </c>
      <c r="U2454" t="str">
        <f t="shared" si="115"/>
        <v>Kerry, John</v>
      </c>
      <c r="V2454" t="str">
        <f>_xlfn.XLOOKUP(INDEX('state-winning-votes'!$A$1:$L$53,MATCH($C2454,'state-winning-votes'!$A:$A,0),MATCH($A2454,'state-winning-votes'!$A$2:$L$2,0)),$L:$L,$H:$H)</f>
        <v>Kerry, John</v>
      </c>
      <c r="W2454" t="str">
        <f>VLOOKUP(A2454,'national-winners'!$A$2:$B$13,2,0)</f>
        <v>Bush, George W.</v>
      </c>
      <c r="X2454" t="str">
        <f t="shared" si="116"/>
        <v xml:space="preserve"> John Kerry (W)</v>
      </c>
    </row>
    <row r="2455" spans="1:24" x14ac:dyDescent="0.25">
      <c r="A2455">
        <v>2004</v>
      </c>
      <c r="B2455" t="s">
        <v>50</v>
      </c>
      <c r="C2455" t="s">
        <v>51</v>
      </c>
      <c r="D2455">
        <v>9</v>
      </c>
      <c r="E2455">
        <v>16</v>
      </c>
      <c r="F2455">
        <v>1</v>
      </c>
      <c r="G2455" t="s">
        <v>16</v>
      </c>
      <c r="H2455" t="s">
        <v>273</v>
      </c>
      <c r="I2455" t="str">
        <f t="shared" si="114"/>
        <v>Nader, Ralph(L)</v>
      </c>
      <c r="J2455" t="s">
        <v>326</v>
      </c>
      <c r="K2455" t="b">
        <v>0</v>
      </c>
      <c r="L2455">
        <v>12969</v>
      </c>
      <c r="M2455">
        <v>1578769</v>
      </c>
      <c r="N2455">
        <v>20171015</v>
      </c>
      <c r="O2455" t="s">
        <v>19</v>
      </c>
      <c r="P2455" t="str">
        <f>IF(VLOOKUP(A2455,'national-winners'!$A$2:$B$13,2,0)=H2455,"W","L")</f>
        <v>L</v>
      </c>
      <c r="Q2455">
        <f>MATCH(C2455,'state-winning-votes'!A:A,0)</f>
        <v>9</v>
      </c>
      <c r="R2455">
        <f>MATCH(A2455,'state-winning-votes'!$A$2:$L$2,0)</f>
        <v>9</v>
      </c>
      <c r="S2455" cm="1">
        <f t="array" ref="S2455">INDEX('state-winning-votes'!$A$1:$L$53,$Q2455,$R2455)</f>
        <v>857488</v>
      </c>
      <c r="T2455">
        <f>INDEX('state-winning-votes'!$A$1:$L$53,MATCH($C2455,'state-winning-votes'!$A:$A,0),MATCH($A2455,'state-winning-votes'!$A$2:$L$2,0))</f>
        <v>857488</v>
      </c>
      <c r="U2455" t="str">
        <f t="shared" si="115"/>
        <v>Kerry, John</v>
      </c>
      <c r="V2455" t="str">
        <f>_xlfn.XLOOKUP(INDEX('state-winning-votes'!$A$1:$L$53,MATCH($C2455,'state-winning-votes'!$A:$A,0),MATCH($A2455,'state-winning-votes'!$A$2:$L$2,0)),$L:$L,$H:$H)</f>
        <v>Kerry, John</v>
      </c>
      <c r="W2455" t="str">
        <f>VLOOKUP(A2455,'national-winners'!$A$2:$B$13,2,0)</f>
        <v>Bush, George W.</v>
      </c>
      <c r="X2455" t="str">
        <f t="shared" si="116"/>
        <v xml:space="preserve"> John Kerry (W)</v>
      </c>
    </row>
    <row r="2456" spans="1:24" x14ac:dyDescent="0.25">
      <c r="A2456">
        <v>2004</v>
      </c>
      <c r="B2456" t="s">
        <v>50</v>
      </c>
      <c r="C2456" t="s">
        <v>51</v>
      </c>
      <c r="D2456">
        <v>9</v>
      </c>
      <c r="E2456">
        <v>16</v>
      </c>
      <c r="F2456">
        <v>1</v>
      </c>
      <c r="G2456" t="s">
        <v>16</v>
      </c>
      <c r="H2456" t="s">
        <v>317</v>
      </c>
      <c r="I2456" t="str">
        <f t="shared" si="114"/>
        <v>Cobb, David(L)</v>
      </c>
      <c r="J2456" t="s">
        <v>274</v>
      </c>
      <c r="K2456" t="b">
        <v>0</v>
      </c>
      <c r="L2456">
        <v>9564</v>
      </c>
      <c r="M2456">
        <v>1578769</v>
      </c>
      <c r="N2456">
        <v>20171015</v>
      </c>
      <c r="O2456" t="s">
        <v>19</v>
      </c>
      <c r="P2456" t="str">
        <f>IF(VLOOKUP(A2456,'national-winners'!$A$2:$B$13,2,0)=H2456,"W","L")</f>
        <v>L</v>
      </c>
      <c r="Q2456">
        <f>MATCH(C2456,'state-winning-votes'!A:A,0)</f>
        <v>9</v>
      </c>
      <c r="R2456">
        <f>MATCH(A2456,'state-winning-votes'!$A$2:$L$2,0)</f>
        <v>9</v>
      </c>
      <c r="S2456" cm="1">
        <f t="array" ref="S2456">INDEX('state-winning-votes'!$A$1:$L$53,$Q2456,$R2456)</f>
        <v>857488</v>
      </c>
      <c r="T2456">
        <f>INDEX('state-winning-votes'!$A$1:$L$53,MATCH($C2456,'state-winning-votes'!$A:$A,0),MATCH($A2456,'state-winning-votes'!$A$2:$L$2,0))</f>
        <v>857488</v>
      </c>
      <c r="U2456" t="str">
        <f t="shared" si="115"/>
        <v>Kerry, John</v>
      </c>
      <c r="V2456" t="str">
        <f>_xlfn.XLOOKUP(INDEX('state-winning-votes'!$A$1:$L$53,MATCH($C2456,'state-winning-votes'!$A:$A,0),MATCH($A2456,'state-winning-votes'!$A$2:$L$2,0)),$L:$L,$H:$H)</f>
        <v>Kerry, John</v>
      </c>
      <c r="W2456" t="str">
        <f>VLOOKUP(A2456,'national-winners'!$A$2:$B$13,2,0)</f>
        <v>Bush, George W.</v>
      </c>
      <c r="X2456" t="str">
        <f t="shared" si="116"/>
        <v xml:space="preserve"> John Kerry (W)</v>
      </c>
    </row>
    <row r="2457" spans="1:24" x14ac:dyDescent="0.25">
      <c r="A2457">
        <v>2004</v>
      </c>
      <c r="B2457" t="s">
        <v>50</v>
      </c>
      <c r="C2457" t="s">
        <v>51</v>
      </c>
      <c r="D2457">
        <v>9</v>
      </c>
      <c r="E2457">
        <v>16</v>
      </c>
      <c r="F2457">
        <v>1</v>
      </c>
      <c r="G2457" t="s">
        <v>16</v>
      </c>
      <c r="H2457" t="s">
        <v>316</v>
      </c>
      <c r="I2457" t="str">
        <f t="shared" si="114"/>
        <v>Badnarik, Michael(L)</v>
      </c>
      <c r="J2457" t="s">
        <v>29</v>
      </c>
      <c r="K2457" t="b">
        <v>0</v>
      </c>
      <c r="L2457">
        <v>3367</v>
      </c>
      <c r="M2457">
        <v>1578769</v>
      </c>
      <c r="N2457">
        <v>20171015</v>
      </c>
      <c r="O2457" t="s">
        <v>19</v>
      </c>
      <c r="P2457" t="str">
        <f>IF(VLOOKUP(A2457,'national-winners'!$A$2:$B$13,2,0)=H2457,"W","L")</f>
        <v>L</v>
      </c>
      <c r="Q2457">
        <f>MATCH(C2457,'state-winning-votes'!A:A,0)</f>
        <v>9</v>
      </c>
      <c r="R2457">
        <f>MATCH(A2457,'state-winning-votes'!$A$2:$L$2,0)</f>
        <v>9</v>
      </c>
      <c r="S2457" cm="1">
        <f t="array" ref="S2457">INDEX('state-winning-votes'!$A$1:$L$53,$Q2457,$R2457)</f>
        <v>857488</v>
      </c>
      <c r="T2457">
        <f>INDEX('state-winning-votes'!$A$1:$L$53,MATCH($C2457,'state-winning-votes'!$A:$A,0),MATCH($A2457,'state-winning-votes'!$A$2:$L$2,0))</f>
        <v>857488</v>
      </c>
      <c r="U2457" t="str">
        <f t="shared" si="115"/>
        <v>Kerry, John</v>
      </c>
      <c r="V2457" t="str">
        <f>_xlfn.XLOOKUP(INDEX('state-winning-votes'!$A$1:$L$53,MATCH($C2457,'state-winning-votes'!$A:$A,0),MATCH($A2457,'state-winning-votes'!$A$2:$L$2,0)),$L:$L,$H:$H)</f>
        <v>Kerry, John</v>
      </c>
      <c r="W2457" t="str">
        <f>VLOOKUP(A2457,'national-winners'!$A$2:$B$13,2,0)</f>
        <v>Bush, George W.</v>
      </c>
      <c r="X2457" t="str">
        <f t="shared" si="116"/>
        <v xml:space="preserve"> John Kerry (W)</v>
      </c>
    </row>
    <row r="2458" spans="1:24" x14ac:dyDescent="0.25">
      <c r="A2458">
        <v>2004</v>
      </c>
      <c r="B2458" t="s">
        <v>50</v>
      </c>
      <c r="C2458" t="s">
        <v>51</v>
      </c>
      <c r="D2458">
        <v>9</v>
      </c>
      <c r="E2458">
        <v>16</v>
      </c>
      <c r="F2458">
        <v>1</v>
      </c>
      <c r="G2458" t="s">
        <v>16</v>
      </c>
      <c r="H2458" t="s">
        <v>314</v>
      </c>
      <c r="I2458" t="str">
        <f t="shared" si="114"/>
        <v>Peroutka, Michael(L)</v>
      </c>
      <c r="J2458" t="s">
        <v>147</v>
      </c>
      <c r="K2458" t="b">
        <v>0</v>
      </c>
      <c r="L2458">
        <v>1543</v>
      </c>
      <c r="M2458">
        <v>1578769</v>
      </c>
      <c r="N2458">
        <v>20171015</v>
      </c>
      <c r="O2458" t="s">
        <v>19</v>
      </c>
      <c r="P2458" t="str">
        <f>IF(VLOOKUP(A2458,'national-winners'!$A$2:$B$13,2,0)=H2458,"W","L")</f>
        <v>L</v>
      </c>
      <c r="Q2458">
        <f>MATCH(C2458,'state-winning-votes'!A:A,0)</f>
        <v>9</v>
      </c>
      <c r="R2458">
        <f>MATCH(A2458,'state-winning-votes'!$A$2:$L$2,0)</f>
        <v>9</v>
      </c>
      <c r="S2458" cm="1">
        <f t="array" ref="S2458">INDEX('state-winning-votes'!$A$1:$L$53,$Q2458,$R2458)</f>
        <v>857488</v>
      </c>
      <c r="T2458">
        <f>INDEX('state-winning-votes'!$A$1:$L$53,MATCH($C2458,'state-winning-votes'!$A:$A,0),MATCH($A2458,'state-winning-votes'!$A$2:$L$2,0))</f>
        <v>857488</v>
      </c>
      <c r="U2458" t="str">
        <f t="shared" si="115"/>
        <v>Kerry, John</v>
      </c>
      <c r="V2458" t="str">
        <f>_xlfn.XLOOKUP(INDEX('state-winning-votes'!$A$1:$L$53,MATCH($C2458,'state-winning-votes'!$A:$A,0),MATCH($A2458,'state-winning-votes'!$A$2:$L$2,0)),$L:$L,$H:$H)</f>
        <v>Kerry, John</v>
      </c>
      <c r="W2458" t="str">
        <f>VLOOKUP(A2458,'national-winners'!$A$2:$B$13,2,0)</f>
        <v>Bush, George W.</v>
      </c>
      <c r="X2458" t="str">
        <f t="shared" si="116"/>
        <v xml:space="preserve"> John Kerry (W)</v>
      </c>
    </row>
    <row r="2459" spans="1:24" x14ac:dyDescent="0.25">
      <c r="A2459">
        <v>2004</v>
      </c>
      <c r="B2459" t="s">
        <v>50</v>
      </c>
      <c r="C2459" t="s">
        <v>51</v>
      </c>
      <c r="D2459">
        <v>9</v>
      </c>
      <c r="E2459">
        <v>16</v>
      </c>
      <c r="F2459">
        <v>1</v>
      </c>
      <c r="G2459" t="s">
        <v>16</v>
      </c>
      <c r="H2459" t="s">
        <v>324</v>
      </c>
      <c r="I2459" t="str">
        <f t="shared" si="114"/>
        <v>Calero, Roger(L)</v>
      </c>
      <c r="J2459" t="s">
        <v>37</v>
      </c>
      <c r="K2459" t="b">
        <v>1</v>
      </c>
      <c r="L2459">
        <v>12</v>
      </c>
      <c r="M2459">
        <v>1578769</v>
      </c>
      <c r="N2459">
        <v>20171015</v>
      </c>
      <c r="O2459" t="s">
        <v>19</v>
      </c>
      <c r="P2459" t="str">
        <f>IF(VLOOKUP(A2459,'national-winners'!$A$2:$B$13,2,0)=H2459,"W","L")</f>
        <v>L</v>
      </c>
      <c r="Q2459">
        <f>MATCH(C2459,'state-winning-votes'!A:A,0)</f>
        <v>9</v>
      </c>
      <c r="R2459">
        <f>MATCH(A2459,'state-winning-votes'!$A$2:$L$2,0)</f>
        <v>9</v>
      </c>
      <c r="S2459" cm="1">
        <f t="array" ref="S2459">INDEX('state-winning-votes'!$A$1:$L$53,$Q2459,$R2459)</f>
        <v>857488</v>
      </c>
      <c r="T2459">
        <f>INDEX('state-winning-votes'!$A$1:$L$53,MATCH($C2459,'state-winning-votes'!$A:$A,0),MATCH($A2459,'state-winning-votes'!$A$2:$L$2,0))</f>
        <v>857488</v>
      </c>
      <c r="U2459" t="str">
        <f t="shared" si="115"/>
        <v>Kerry, John</v>
      </c>
      <c r="V2459" t="str">
        <f>_xlfn.XLOOKUP(INDEX('state-winning-votes'!$A$1:$L$53,MATCH($C2459,'state-winning-votes'!$A:$A,0),MATCH($A2459,'state-winning-votes'!$A$2:$L$2,0)),$L:$L,$H:$H)</f>
        <v>Kerry, John</v>
      </c>
      <c r="W2459" t="str">
        <f>VLOOKUP(A2459,'national-winners'!$A$2:$B$13,2,0)</f>
        <v>Bush, George W.</v>
      </c>
      <c r="X2459" t="str">
        <f t="shared" si="116"/>
        <v xml:space="preserve"> John Kerry (W)</v>
      </c>
    </row>
    <row r="2460" spans="1:24" x14ac:dyDescent="0.25">
      <c r="A2460">
        <v>2004</v>
      </c>
      <c r="B2460" t="s">
        <v>53</v>
      </c>
      <c r="C2460" t="s">
        <v>54</v>
      </c>
      <c r="D2460">
        <v>10</v>
      </c>
      <c r="E2460">
        <v>51</v>
      </c>
      <c r="F2460">
        <v>11</v>
      </c>
      <c r="G2460" t="s">
        <v>16</v>
      </c>
      <c r="H2460" t="s">
        <v>313</v>
      </c>
      <c r="I2460" t="str">
        <f t="shared" si="114"/>
        <v>Kerry, John(L)</v>
      </c>
      <c r="J2460" t="s">
        <v>18</v>
      </c>
      <c r="K2460" t="b">
        <v>0</v>
      </c>
      <c r="L2460">
        <v>200152</v>
      </c>
      <c r="M2460">
        <v>375190</v>
      </c>
      <c r="N2460">
        <v>20171015</v>
      </c>
      <c r="O2460" t="s">
        <v>19</v>
      </c>
      <c r="P2460" t="str">
        <f>IF(VLOOKUP(A2460,'national-winners'!$A$2:$B$13,2,0)=H2460,"W","L")</f>
        <v>L</v>
      </c>
      <c r="Q2460">
        <f>MATCH(C2460,'state-winning-votes'!A:A,0)</f>
        <v>11</v>
      </c>
      <c r="R2460">
        <f>MATCH(A2460,'state-winning-votes'!$A$2:$L$2,0)</f>
        <v>9</v>
      </c>
      <c r="S2460" cm="1">
        <f t="array" ref="S2460">INDEX('state-winning-votes'!$A$1:$L$53,$Q2460,$R2460)</f>
        <v>200152</v>
      </c>
      <c r="T2460">
        <f>INDEX('state-winning-votes'!$A$1:$L$53,MATCH($C2460,'state-winning-votes'!$A:$A,0),MATCH($A2460,'state-winning-votes'!$A$2:$L$2,0))</f>
        <v>200152</v>
      </c>
      <c r="U2460" t="str">
        <f t="shared" si="115"/>
        <v>Kerry, John</v>
      </c>
      <c r="V2460" t="str">
        <f>_xlfn.XLOOKUP(INDEX('state-winning-votes'!$A$1:$L$53,MATCH($C2460,'state-winning-votes'!$A:$A,0),MATCH($A2460,'state-winning-votes'!$A$2:$L$2,0)),$L:$L,$H:$H)</f>
        <v>Kerry, John</v>
      </c>
      <c r="W2460" t="str">
        <f>VLOOKUP(A2460,'national-winners'!$A$2:$B$13,2,0)</f>
        <v>Bush, George W.</v>
      </c>
      <c r="X2460" t="str">
        <f t="shared" si="116"/>
        <v xml:space="preserve"> John Kerry (W)</v>
      </c>
    </row>
    <row r="2461" spans="1:24" x14ac:dyDescent="0.25">
      <c r="A2461">
        <v>2004</v>
      </c>
      <c r="B2461" t="s">
        <v>53</v>
      </c>
      <c r="C2461" t="s">
        <v>54</v>
      </c>
      <c r="D2461">
        <v>10</v>
      </c>
      <c r="E2461">
        <v>51</v>
      </c>
      <c r="F2461">
        <v>11</v>
      </c>
      <c r="G2461" t="s">
        <v>16</v>
      </c>
      <c r="H2461" t="s">
        <v>297</v>
      </c>
      <c r="I2461" t="str">
        <f t="shared" si="114"/>
        <v>Bush, George W.(W)</v>
      </c>
      <c r="J2461" t="s">
        <v>21</v>
      </c>
      <c r="K2461" t="b">
        <v>0</v>
      </c>
      <c r="L2461">
        <v>171660</v>
      </c>
      <c r="M2461">
        <v>375190</v>
      </c>
      <c r="N2461">
        <v>20171015</v>
      </c>
      <c r="O2461" t="s">
        <v>19</v>
      </c>
      <c r="P2461" t="str">
        <f>IF(VLOOKUP(A2461,'national-winners'!$A$2:$B$13,2,0)=H2461,"W","L")</f>
        <v>W</v>
      </c>
      <c r="Q2461">
        <f>MATCH(C2461,'state-winning-votes'!A:A,0)</f>
        <v>11</v>
      </c>
      <c r="R2461">
        <f>MATCH(A2461,'state-winning-votes'!$A$2:$L$2,0)</f>
        <v>9</v>
      </c>
      <c r="S2461" cm="1">
        <f t="array" ref="S2461">INDEX('state-winning-votes'!$A$1:$L$53,$Q2461,$R2461)</f>
        <v>200152</v>
      </c>
      <c r="T2461">
        <f>INDEX('state-winning-votes'!$A$1:$L$53,MATCH($C2461,'state-winning-votes'!$A:$A,0),MATCH($A2461,'state-winning-votes'!$A$2:$L$2,0))</f>
        <v>200152</v>
      </c>
      <c r="U2461" t="str">
        <f t="shared" si="115"/>
        <v>Kerry, John</v>
      </c>
      <c r="V2461" t="str">
        <f>_xlfn.XLOOKUP(INDEX('state-winning-votes'!$A$1:$L$53,MATCH($C2461,'state-winning-votes'!$A:$A,0),MATCH($A2461,'state-winning-votes'!$A$2:$L$2,0)),$L:$L,$H:$H)</f>
        <v>Kerry, John</v>
      </c>
      <c r="W2461" t="str">
        <f>VLOOKUP(A2461,'national-winners'!$A$2:$B$13,2,0)</f>
        <v>Bush, George W.</v>
      </c>
      <c r="X2461" t="str">
        <f t="shared" si="116"/>
        <v xml:space="preserve"> John Kerry (W)</v>
      </c>
    </row>
    <row r="2462" spans="1:24" x14ac:dyDescent="0.25">
      <c r="A2462">
        <v>2004</v>
      </c>
      <c r="B2462" t="s">
        <v>53</v>
      </c>
      <c r="C2462" t="s">
        <v>54</v>
      </c>
      <c r="D2462">
        <v>10</v>
      </c>
      <c r="E2462">
        <v>51</v>
      </c>
      <c r="F2462">
        <v>11</v>
      </c>
      <c r="G2462" t="s">
        <v>16</v>
      </c>
      <c r="H2462" t="s">
        <v>273</v>
      </c>
      <c r="I2462" t="str">
        <f t="shared" si="114"/>
        <v>Nader, Ralph(L)</v>
      </c>
      <c r="J2462" t="s">
        <v>35</v>
      </c>
      <c r="K2462" t="b">
        <v>0</v>
      </c>
      <c r="L2462">
        <v>2153</v>
      </c>
      <c r="M2462">
        <v>375190</v>
      </c>
      <c r="N2462">
        <v>20171015</v>
      </c>
      <c r="O2462" t="s">
        <v>19</v>
      </c>
      <c r="P2462" t="str">
        <f>IF(VLOOKUP(A2462,'national-winners'!$A$2:$B$13,2,0)=H2462,"W","L")</f>
        <v>L</v>
      </c>
      <c r="Q2462">
        <f>MATCH(C2462,'state-winning-votes'!A:A,0)</f>
        <v>11</v>
      </c>
      <c r="R2462">
        <f>MATCH(A2462,'state-winning-votes'!$A$2:$L$2,0)</f>
        <v>9</v>
      </c>
      <c r="S2462" cm="1">
        <f t="array" ref="S2462">INDEX('state-winning-votes'!$A$1:$L$53,$Q2462,$R2462)</f>
        <v>200152</v>
      </c>
      <c r="T2462">
        <f>INDEX('state-winning-votes'!$A$1:$L$53,MATCH($C2462,'state-winning-votes'!$A:$A,0),MATCH($A2462,'state-winning-votes'!$A$2:$L$2,0))</f>
        <v>200152</v>
      </c>
      <c r="U2462" t="str">
        <f t="shared" si="115"/>
        <v>Kerry, John</v>
      </c>
      <c r="V2462" t="str">
        <f>_xlfn.XLOOKUP(INDEX('state-winning-votes'!$A$1:$L$53,MATCH($C2462,'state-winning-votes'!$A:$A,0),MATCH($A2462,'state-winning-votes'!$A$2:$L$2,0)),$L:$L,$H:$H)</f>
        <v>Kerry, John</v>
      </c>
      <c r="W2462" t="str">
        <f>VLOOKUP(A2462,'national-winners'!$A$2:$B$13,2,0)</f>
        <v>Bush, George W.</v>
      </c>
      <c r="X2462" t="str">
        <f t="shared" si="116"/>
        <v xml:space="preserve"> John Kerry (W)</v>
      </c>
    </row>
    <row r="2463" spans="1:24" x14ac:dyDescent="0.25">
      <c r="A2463">
        <v>2004</v>
      </c>
      <c r="B2463" t="s">
        <v>53</v>
      </c>
      <c r="C2463" t="s">
        <v>54</v>
      </c>
      <c r="D2463">
        <v>10</v>
      </c>
      <c r="E2463">
        <v>51</v>
      </c>
      <c r="F2463">
        <v>11</v>
      </c>
      <c r="G2463" t="s">
        <v>16</v>
      </c>
      <c r="H2463" t="s">
        <v>316</v>
      </c>
      <c r="I2463" t="str">
        <f t="shared" si="114"/>
        <v>Badnarik, Michael(L)</v>
      </c>
      <c r="J2463" t="s">
        <v>29</v>
      </c>
      <c r="K2463" t="b">
        <v>0</v>
      </c>
      <c r="L2463">
        <v>586</v>
      </c>
      <c r="M2463">
        <v>375190</v>
      </c>
      <c r="N2463">
        <v>20171015</v>
      </c>
      <c r="O2463" t="s">
        <v>19</v>
      </c>
      <c r="P2463" t="str">
        <f>IF(VLOOKUP(A2463,'national-winners'!$A$2:$B$13,2,0)=H2463,"W","L")</f>
        <v>L</v>
      </c>
      <c r="Q2463">
        <f>MATCH(C2463,'state-winning-votes'!A:A,0)</f>
        <v>11</v>
      </c>
      <c r="R2463">
        <f>MATCH(A2463,'state-winning-votes'!$A$2:$L$2,0)</f>
        <v>9</v>
      </c>
      <c r="S2463" cm="1">
        <f t="array" ref="S2463">INDEX('state-winning-votes'!$A$1:$L$53,$Q2463,$R2463)</f>
        <v>200152</v>
      </c>
      <c r="T2463">
        <f>INDEX('state-winning-votes'!$A$1:$L$53,MATCH($C2463,'state-winning-votes'!$A:$A,0),MATCH($A2463,'state-winning-votes'!$A$2:$L$2,0))</f>
        <v>200152</v>
      </c>
      <c r="U2463" t="str">
        <f t="shared" si="115"/>
        <v>Kerry, John</v>
      </c>
      <c r="V2463" t="str">
        <f>_xlfn.XLOOKUP(INDEX('state-winning-votes'!$A$1:$L$53,MATCH($C2463,'state-winning-votes'!$A:$A,0),MATCH($A2463,'state-winning-votes'!$A$2:$L$2,0)),$L:$L,$H:$H)</f>
        <v>Kerry, John</v>
      </c>
      <c r="W2463" t="str">
        <f>VLOOKUP(A2463,'national-winners'!$A$2:$B$13,2,0)</f>
        <v>Bush, George W.</v>
      </c>
      <c r="X2463" t="str">
        <f t="shared" si="116"/>
        <v xml:space="preserve"> John Kerry (W)</v>
      </c>
    </row>
    <row r="2464" spans="1:24" x14ac:dyDescent="0.25">
      <c r="A2464">
        <v>2004</v>
      </c>
      <c r="B2464" t="s">
        <v>53</v>
      </c>
      <c r="C2464" t="s">
        <v>54</v>
      </c>
      <c r="D2464">
        <v>10</v>
      </c>
      <c r="E2464">
        <v>51</v>
      </c>
      <c r="F2464">
        <v>11</v>
      </c>
      <c r="G2464" t="s">
        <v>16</v>
      </c>
      <c r="H2464" t="s">
        <v>314</v>
      </c>
      <c r="I2464" t="str">
        <f t="shared" si="114"/>
        <v>Peroutka, Michael(L)</v>
      </c>
      <c r="J2464" t="s">
        <v>134</v>
      </c>
      <c r="K2464" t="b">
        <v>0</v>
      </c>
      <c r="L2464">
        <v>289</v>
      </c>
      <c r="M2464">
        <v>375190</v>
      </c>
      <c r="N2464">
        <v>20171015</v>
      </c>
      <c r="O2464" t="s">
        <v>19</v>
      </c>
      <c r="P2464" t="str">
        <f>IF(VLOOKUP(A2464,'national-winners'!$A$2:$B$13,2,0)=H2464,"W","L")</f>
        <v>L</v>
      </c>
      <c r="Q2464">
        <f>MATCH(C2464,'state-winning-votes'!A:A,0)</f>
        <v>11</v>
      </c>
      <c r="R2464">
        <f>MATCH(A2464,'state-winning-votes'!$A$2:$L$2,0)</f>
        <v>9</v>
      </c>
      <c r="S2464" cm="1">
        <f t="array" ref="S2464">INDEX('state-winning-votes'!$A$1:$L$53,$Q2464,$R2464)</f>
        <v>200152</v>
      </c>
      <c r="T2464">
        <f>INDEX('state-winning-votes'!$A$1:$L$53,MATCH($C2464,'state-winning-votes'!$A:$A,0),MATCH($A2464,'state-winning-votes'!$A$2:$L$2,0))</f>
        <v>200152</v>
      </c>
      <c r="U2464" t="str">
        <f t="shared" si="115"/>
        <v>Kerry, John</v>
      </c>
      <c r="V2464" t="str">
        <f>_xlfn.XLOOKUP(INDEX('state-winning-votes'!$A$1:$L$53,MATCH($C2464,'state-winning-votes'!$A:$A,0),MATCH($A2464,'state-winning-votes'!$A$2:$L$2,0)),$L:$L,$H:$H)</f>
        <v>Kerry, John</v>
      </c>
      <c r="W2464" t="str">
        <f>VLOOKUP(A2464,'national-winners'!$A$2:$B$13,2,0)</f>
        <v>Bush, George W.</v>
      </c>
      <c r="X2464" t="str">
        <f t="shared" si="116"/>
        <v xml:space="preserve"> John Kerry (W)</v>
      </c>
    </row>
    <row r="2465" spans="1:24" x14ac:dyDescent="0.25">
      <c r="A2465">
        <v>2004</v>
      </c>
      <c r="B2465" t="s">
        <v>53</v>
      </c>
      <c r="C2465" t="s">
        <v>54</v>
      </c>
      <c r="D2465">
        <v>10</v>
      </c>
      <c r="E2465">
        <v>51</v>
      </c>
      <c r="F2465">
        <v>11</v>
      </c>
      <c r="G2465" t="s">
        <v>16</v>
      </c>
      <c r="H2465" t="s">
        <v>317</v>
      </c>
      <c r="I2465" t="str">
        <f t="shared" si="114"/>
        <v>Cobb, David(L)</v>
      </c>
      <c r="J2465" t="s">
        <v>274</v>
      </c>
      <c r="K2465" t="b">
        <v>0</v>
      </c>
      <c r="L2465">
        <v>250</v>
      </c>
      <c r="M2465">
        <v>375190</v>
      </c>
      <c r="N2465">
        <v>20171015</v>
      </c>
      <c r="O2465" t="s">
        <v>19</v>
      </c>
      <c r="P2465" t="str">
        <f>IF(VLOOKUP(A2465,'national-winners'!$A$2:$B$13,2,0)=H2465,"W","L")</f>
        <v>L</v>
      </c>
      <c r="Q2465">
        <f>MATCH(C2465,'state-winning-votes'!A:A,0)</f>
        <v>11</v>
      </c>
      <c r="R2465">
        <f>MATCH(A2465,'state-winning-votes'!$A$2:$L$2,0)</f>
        <v>9</v>
      </c>
      <c r="S2465" cm="1">
        <f t="array" ref="S2465">INDEX('state-winning-votes'!$A$1:$L$53,$Q2465,$R2465)</f>
        <v>200152</v>
      </c>
      <c r="T2465">
        <f>INDEX('state-winning-votes'!$A$1:$L$53,MATCH($C2465,'state-winning-votes'!$A:$A,0),MATCH($A2465,'state-winning-votes'!$A$2:$L$2,0))</f>
        <v>200152</v>
      </c>
      <c r="U2465" t="str">
        <f t="shared" si="115"/>
        <v>Kerry, John</v>
      </c>
      <c r="V2465" t="str">
        <f>_xlfn.XLOOKUP(INDEX('state-winning-votes'!$A$1:$L$53,MATCH($C2465,'state-winning-votes'!$A:$A,0),MATCH($A2465,'state-winning-votes'!$A$2:$L$2,0)),$L:$L,$H:$H)</f>
        <v>Kerry, John</v>
      </c>
      <c r="W2465" t="str">
        <f>VLOOKUP(A2465,'national-winners'!$A$2:$B$13,2,0)</f>
        <v>Bush, George W.</v>
      </c>
      <c r="X2465" t="str">
        <f t="shared" si="116"/>
        <v xml:space="preserve"> John Kerry (W)</v>
      </c>
    </row>
    <row r="2466" spans="1:24" x14ac:dyDescent="0.25">
      <c r="A2466">
        <v>2004</v>
      </c>
      <c r="B2466" t="s">
        <v>53</v>
      </c>
      <c r="C2466" t="s">
        <v>54</v>
      </c>
      <c r="D2466">
        <v>10</v>
      </c>
      <c r="E2466">
        <v>51</v>
      </c>
      <c r="F2466">
        <v>11</v>
      </c>
      <c r="G2466" t="s">
        <v>16</v>
      </c>
      <c r="H2466" t="s">
        <v>325</v>
      </c>
      <c r="I2466" t="str">
        <f t="shared" si="114"/>
        <v>Brown, Walt(L)</v>
      </c>
      <c r="J2466" t="s">
        <v>237</v>
      </c>
      <c r="K2466" t="b">
        <v>0</v>
      </c>
      <c r="L2466">
        <v>100</v>
      </c>
      <c r="M2466">
        <v>375190</v>
      </c>
      <c r="N2466">
        <v>20171015</v>
      </c>
      <c r="O2466" t="s">
        <v>19</v>
      </c>
      <c r="P2466" t="str">
        <f>IF(VLOOKUP(A2466,'national-winners'!$A$2:$B$13,2,0)=H2466,"W","L")</f>
        <v>L</v>
      </c>
      <c r="Q2466">
        <f>MATCH(C2466,'state-winning-votes'!A:A,0)</f>
        <v>11</v>
      </c>
      <c r="R2466">
        <f>MATCH(A2466,'state-winning-votes'!$A$2:$L$2,0)</f>
        <v>9</v>
      </c>
      <c r="S2466" cm="1">
        <f t="array" ref="S2466">INDEX('state-winning-votes'!$A$1:$L$53,$Q2466,$R2466)</f>
        <v>200152</v>
      </c>
      <c r="T2466">
        <f>INDEX('state-winning-votes'!$A$1:$L$53,MATCH($C2466,'state-winning-votes'!$A:$A,0),MATCH($A2466,'state-winning-votes'!$A$2:$L$2,0))</f>
        <v>200152</v>
      </c>
      <c r="U2466" t="str">
        <f t="shared" si="115"/>
        <v>Kerry, John</v>
      </c>
      <c r="V2466" t="str">
        <f>_xlfn.XLOOKUP(INDEX('state-winning-votes'!$A$1:$L$53,MATCH($C2466,'state-winning-votes'!$A:$A,0),MATCH($A2466,'state-winning-votes'!$A$2:$L$2,0)),$L:$L,$H:$H)</f>
        <v>Kerry, John</v>
      </c>
      <c r="W2466" t="str">
        <f>VLOOKUP(A2466,'national-winners'!$A$2:$B$13,2,0)</f>
        <v>Bush, George W.</v>
      </c>
      <c r="X2466" t="str">
        <f t="shared" si="116"/>
        <v xml:space="preserve"> John Kerry (W)</v>
      </c>
    </row>
    <row r="2467" spans="1:24" x14ac:dyDescent="0.25">
      <c r="A2467">
        <v>2004</v>
      </c>
      <c r="B2467" t="s">
        <v>57</v>
      </c>
      <c r="C2467" t="s">
        <v>58</v>
      </c>
      <c r="D2467">
        <v>11</v>
      </c>
      <c r="E2467">
        <v>53</v>
      </c>
      <c r="F2467">
        <v>55</v>
      </c>
      <c r="G2467" t="s">
        <v>16</v>
      </c>
      <c r="H2467" t="s">
        <v>313</v>
      </c>
      <c r="I2467" t="str">
        <f t="shared" si="114"/>
        <v>Kerry, John(L)</v>
      </c>
      <c r="J2467" t="s">
        <v>18</v>
      </c>
      <c r="K2467" t="b">
        <v>0</v>
      </c>
      <c r="L2467">
        <v>202970</v>
      </c>
      <c r="M2467">
        <v>227586</v>
      </c>
      <c r="N2467">
        <v>20171015</v>
      </c>
      <c r="O2467" t="s">
        <v>19</v>
      </c>
      <c r="P2467" t="str">
        <f>IF(VLOOKUP(A2467,'national-winners'!$A$2:$B$13,2,0)=H2467,"W","L")</f>
        <v>L</v>
      </c>
      <c r="Q2467">
        <f>MATCH(C2467,'state-winning-votes'!A:A,0)</f>
        <v>10</v>
      </c>
      <c r="R2467">
        <f>MATCH(A2467,'state-winning-votes'!$A$2:$L$2,0)</f>
        <v>9</v>
      </c>
      <c r="S2467" cm="1">
        <f t="array" ref="S2467">INDEX('state-winning-votes'!$A$1:$L$53,$Q2467,$R2467)</f>
        <v>202970</v>
      </c>
      <c r="T2467">
        <f>INDEX('state-winning-votes'!$A$1:$L$53,MATCH($C2467,'state-winning-votes'!$A:$A,0),MATCH($A2467,'state-winning-votes'!$A$2:$L$2,0))</f>
        <v>202970</v>
      </c>
      <c r="U2467" t="str">
        <f t="shared" si="115"/>
        <v>Kerry, John</v>
      </c>
      <c r="V2467" t="str">
        <f>_xlfn.XLOOKUP(INDEX('state-winning-votes'!$A$1:$L$53,MATCH($C2467,'state-winning-votes'!$A:$A,0),MATCH($A2467,'state-winning-votes'!$A$2:$L$2,0)),$L:$L,$H:$H)</f>
        <v>Kerry, John</v>
      </c>
      <c r="W2467" t="str">
        <f>VLOOKUP(A2467,'national-winners'!$A$2:$B$13,2,0)</f>
        <v>Bush, George W.</v>
      </c>
      <c r="X2467" t="str">
        <f t="shared" si="116"/>
        <v xml:space="preserve"> John Kerry (W)</v>
      </c>
    </row>
    <row r="2468" spans="1:24" x14ac:dyDescent="0.25">
      <c r="A2468">
        <v>2004</v>
      </c>
      <c r="B2468" t="s">
        <v>57</v>
      </c>
      <c r="C2468" t="s">
        <v>58</v>
      </c>
      <c r="D2468">
        <v>11</v>
      </c>
      <c r="E2468">
        <v>53</v>
      </c>
      <c r="F2468">
        <v>55</v>
      </c>
      <c r="G2468" t="s">
        <v>16</v>
      </c>
      <c r="H2468" t="s">
        <v>297</v>
      </c>
      <c r="I2468" t="str">
        <f t="shared" si="114"/>
        <v>Bush, George W.(W)</v>
      </c>
      <c r="J2468" t="s">
        <v>21</v>
      </c>
      <c r="K2468" t="b">
        <v>0</v>
      </c>
      <c r="L2468">
        <v>21256</v>
      </c>
      <c r="M2468">
        <v>227586</v>
      </c>
      <c r="N2468">
        <v>20171015</v>
      </c>
      <c r="O2468" t="s">
        <v>19</v>
      </c>
      <c r="P2468" t="str">
        <f>IF(VLOOKUP(A2468,'national-winners'!$A$2:$B$13,2,0)=H2468,"W","L")</f>
        <v>W</v>
      </c>
      <c r="Q2468">
        <f>MATCH(C2468,'state-winning-votes'!A:A,0)</f>
        <v>10</v>
      </c>
      <c r="R2468">
        <f>MATCH(A2468,'state-winning-votes'!$A$2:$L$2,0)</f>
        <v>9</v>
      </c>
      <c r="S2468" cm="1">
        <f t="array" ref="S2468">INDEX('state-winning-votes'!$A$1:$L$53,$Q2468,$R2468)</f>
        <v>202970</v>
      </c>
      <c r="T2468">
        <f>INDEX('state-winning-votes'!$A$1:$L$53,MATCH($C2468,'state-winning-votes'!$A:$A,0),MATCH($A2468,'state-winning-votes'!$A$2:$L$2,0))</f>
        <v>202970</v>
      </c>
      <c r="U2468" t="str">
        <f t="shared" si="115"/>
        <v>Kerry, John</v>
      </c>
      <c r="V2468" t="str">
        <f>_xlfn.XLOOKUP(INDEX('state-winning-votes'!$A$1:$L$53,MATCH($C2468,'state-winning-votes'!$A:$A,0),MATCH($A2468,'state-winning-votes'!$A$2:$L$2,0)),$L:$L,$H:$H)</f>
        <v>Kerry, John</v>
      </c>
      <c r="W2468" t="str">
        <f>VLOOKUP(A2468,'national-winners'!$A$2:$B$13,2,0)</f>
        <v>Bush, George W.</v>
      </c>
      <c r="X2468" t="str">
        <f t="shared" si="116"/>
        <v xml:space="preserve"> John Kerry (W)</v>
      </c>
    </row>
    <row r="2469" spans="1:24" x14ac:dyDescent="0.25">
      <c r="A2469">
        <v>2004</v>
      </c>
      <c r="B2469" t="s">
        <v>57</v>
      </c>
      <c r="C2469" t="s">
        <v>58</v>
      </c>
      <c r="D2469">
        <v>11</v>
      </c>
      <c r="E2469">
        <v>53</v>
      </c>
      <c r="F2469">
        <v>55</v>
      </c>
      <c r="G2469" t="s">
        <v>16</v>
      </c>
      <c r="H2469" t="s">
        <v>273</v>
      </c>
      <c r="I2469" t="str">
        <f t="shared" si="114"/>
        <v>Nader, Ralph(L)</v>
      </c>
      <c r="J2469" t="s">
        <v>35</v>
      </c>
      <c r="K2469" t="b">
        <v>0</v>
      </c>
      <c r="L2469">
        <v>1485</v>
      </c>
      <c r="M2469">
        <v>227586</v>
      </c>
      <c r="N2469">
        <v>20171015</v>
      </c>
      <c r="O2469" t="s">
        <v>19</v>
      </c>
      <c r="P2469" t="str">
        <f>IF(VLOOKUP(A2469,'national-winners'!$A$2:$B$13,2,0)=H2469,"W","L")</f>
        <v>L</v>
      </c>
      <c r="Q2469">
        <f>MATCH(C2469,'state-winning-votes'!A:A,0)</f>
        <v>10</v>
      </c>
      <c r="R2469">
        <f>MATCH(A2469,'state-winning-votes'!$A$2:$L$2,0)</f>
        <v>9</v>
      </c>
      <c r="S2469" cm="1">
        <f t="array" ref="S2469">INDEX('state-winning-votes'!$A$1:$L$53,$Q2469,$R2469)</f>
        <v>202970</v>
      </c>
      <c r="T2469">
        <f>INDEX('state-winning-votes'!$A$1:$L$53,MATCH($C2469,'state-winning-votes'!$A:$A,0),MATCH($A2469,'state-winning-votes'!$A$2:$L$2,0))</f>
        <v>202970</v>
      </c>
      <c r="U2469" t="str">
        <f t="shared" si="115"/>
        <v>Kerry, John</v>
      </c>
      <c r="V2469" t="str">
        <f>_xlfn.XLOOKUP(INDEX('state-winning-votes'!$A$1:$L$53,MATCH($C2469,'state-winning-votes'!$A:$A,0),MATCH($A2469,'state-winning-votes'!$A$2:$L$2,0)),$L:$L,$H:$H)</f>
        <v>Kerry, John</v>
      </c>
      <c r="W2469" t="str">
        <f>VLOOKUP(A2469,'national-winners'!$A$2:$B$13,2,0)</f>
        <v>Bush, George W.</v>
      </c>
      <c r="X2469" t="str">
        <f t="shared" si="116"/>
        <v xml:space="preserve"> John Kerry (W)</v>
      </c>
    </row>
    <row r="2470" spans="1:24" x14ac:dyDescent="0.25">
      <c r="A2470">
        <v>2004</v>
      </c>
      <c r="B2470" t="s">
        <v>57</v>
      </c>
      <c r="C2470" t="s">
        <v>58</v>
      </c>
      <c r="D2470">
        <v>11</v>
      </c>
      <c r="E2470">
        <v>53</v>
      </c>
      <c r="F2470">
        <v>55</v>
      </c>
      <c r="G2470" t="s">
        <v>16</v>
      </c>
      <c r="H2470" t="s">
        <v>317</v>
      </c>
      <c r="I2470" t="str">
        <f t="shared" si="114"/>
        <v>Cobb, David(L)</v>
      </c>
      <c r="J2470" t="s">
        <v>327</v>
      </c>
      <c r="K2470" t="b">
        <v>0</v>
      </c>
      <c r="L2470">
        <v>737</v>
      </c>
      <c r="M2470">
        <v>227586</v>
      </c>
      <c r="N2470">
        <v>20171015</v>
      </c>
      <c r="O2470" t="s">
        <v>19</v>
      </c>
      <c r="P2470" t="str">
        <f>IF(VLOOKUP(A2470,'national-winners'!$A$2:$B$13,2,0)=H2470,"W","L")</f>
        <v>L</v>
      </c>
      <c r="Q2470">
        <f>MATCH(C2470,'state-winning-votes'!A:A,0)</f>
        <v>10</v>
      </c>
      <c r="R2470">
        <f>MATCH(A2470,'state-winning-votes'!$A$2:$L$2,0)</f>
        <v>9</v>
      </c>
      <c r="S2470" cm="1">
        <f t="array" ref="S2470">INDEX('state-winning-votes'!$A$1:$L$53,$Q2470,$R2470)</f>
        <v>202970</v>
      </c>
      <c r="T2470">
        <f>INDEX('state-winning-votes'!$A$1:$L$53,MATCH($C2470,'state-winning-votes'!$A:$A,0),MATCH($A2470,'state-winning-votes'!$A$2:$L$2,0))</f>
        <v>202970</v>
      </c>
      <c r="U2470" t="str">
        <f t="shared" si="115"/>
        <v>Kerry, John</v>
      </c>
      <c r="V2470" t="str">
        <f>_xlfn.XLOOKUP(INDEX('state-winning-votes'!$A$1:$L$53,MATCH($C2470,'state-winning-votes'!$A:$A,0),MATCH($A2470,'state-winning-votes'!$A$2:$L$2,0)),$L:$L,$H:$H)</f>
        <v>Kerry, John</v>
      </c>
      <c r="W2470" t="str">
        <f>VLOOKUP(A2470,'national-winners'!$A$2:$B$13,2,0)</f>
        <v>Bush, George W.</v>
      </c>
      <c r="X2470" t="str">
        <f t="shared" si="116"/>
        <v xml:space="preserve"> John Kerry (W)</v>
      </c>
    </row>
    <row r="2471" spans="1:24" x14ac:dyDescent="0.25">
      <c r="A2471">
        <v>2004</v>
      </c>
      <c r="B2471" t="s">
        <v>57</v>
      </c>
      <c r="C2471" t="s">
        <v>58</v>
      </c>
      <c r="D2471">
        <v>11</v>
      </c>
      <c r="E2471">
        <v>53</v>
      </c>
      <c r="F2471">
        <v>55</v>
      </c>
      <c r="G2471" t="s">
        <v>16</v>
      </c>
      <c r="H2471" t="s">
        <v>328</v>
      </c>
      <c r="I2471" t="str">
        <f t="shared" si="114"/>
        <v>Others(L)</v>
      </c>
      <c r="K2471" t="b">
        <v>1</v>
      </c>
      <c r="L2471">
        <v>506</v>
      </c>
      <c r="M2471">
        <v>227586</v>
      </c>
      <c r="N2471">
        <v>20171015</v>
      </c>
      <c r="O2471" t="s">
        <v>19</v>
      </c>
      <c r="P2471" t="str">
        <f>IF(VLOOKUP(A2471,'national-winners'!$A$2:$B$13,2,0)=H2471,"W","L")</f>
        <v>L</v>
      </c>
      <c r="Q2471">
        <f>MATCH(C2471,'state-winning-votes'!A:A,0)</f>
        <v>10</v>
      </c>
      <c r="R2471">
        <f>MATCH(A2471,'state-winning-votes'!$A$2:$L$2,0)</f>
        <v>9</v>
      </c>
      <c r="S2471" cm="1">
        <f t="array" ref="S2471">INDEX('state-winning-votes'!$A$1:$L$53,$Q2471,$R2471)</f>
        <v>202970</v>
      </c>
      <c r="T2471">
        <f>INDEX('state-winning-votes'!$A$1:$L$53,MATCH($C2471,'state-winning-votes'!$A:$A,0),MATCH($A2471,'state-winning-votes'!$A$2:$L$2,0))</f>
        <v>202970</v>
      </c>
      <c r="U2471" t="str">
        <f t="shared" si="115"/>
        <v>Kerry, John</v>
      </c>
      <c r="V2471" t="str">
        <f>_xlfn.XLOOKUP(INDEX('state-winning-votes'!$A$1:$L$53,MATCH($C2471,'state-winning-votes'!$A:$A,0),MATCH($A2471,'state-winning-votes'!$A$2:$L$2,0)),$L:$L,$H:$H)</f>
        <v>Kerry, John</v>
      </c>
      <c r="W2471" t="str">
        <f>VLOOKUP(A2471,'national-winners'!$A$2:$B$13,2,0)</f>
        <v>Bush, George W.</v>
      </c>
      <c r="X2471" t="str">
        <f t="shared" si="116"/>
        <v xml:space="preserve"> John Kerry (W)</v>
      </c>
    </row>
    <row r="2472" spans="1:24" x14ac:dyDescent="0.25">
      <c r="A2472">
        <v>2004</v>
      </c>
      <c r="B2472" t="s">
        <v>57</v>
      </c>
      <c r="C2472" t="s">
        <v>58</v>
      </c>
      <c r="D2472">
        <v>11</v>
      </c>
      <c r="E2472">
        <v>53</v>
      </c>
      <c r="F2472">
        <v>55</v>
      </c>
      <c r="G2472" t="s">
        <v>16</v>
      </c>
      <c r="H2472" t="s">
        <v>316</v>
      </c>
      <c r="I2472" t="str">
        <f t="shared" si="114"/>
        <v>Badnarik, Michael(L)</v>
      </c>
      <c r="J2472" t="s">
        <v>29</v>
      </c>
      <c r="K2472" t="b">
        <v>0</v>
      </c>
      <c r="L2472">
        <v>502</v>
      </c>
      <c r="M2472">
        <v>227586</v>
      </c>
      <c r="N2472">
        <v>20171015</v>
      </c>
      <c r="O2472" t="s">
        <v>19</v>
      </c>
      <c r="P2472" t="str">
        <f>IF(VLOOKUP(A2472,'national-winners'!$A$2:$B$13,2,0)=H2472,"W","L")</f>
        <v>L</v>
      </c>
      <c r="Q2472">
        <f>MATCH(C2472,'state-winning-votes'!A:A,0)</f>
        <v>10</v>
      </c>
      <c r="R2472">
        <f>MATCH(A2472,'state-winning-votes'!$A$2:$L$2,0)</f>
        <v>9</v>
      </c>
      <c r="S2472" cm="1">
        <f t="array" ref="S2472">INDEX('state-winning-votes'!$A$1:$L$53,$Q2472,$R2472)</f>
        <v>202970</v>
      </c>
      <c r="T2472">
        <f>INDEX('state-winning-votes'!$A$1:$L$53,MATCH($C2472,'state-winning-votes'!$A:$A,0),MATCH($A2472,'state-winning-votes'!$A$2:$L$2,0))</f>
        <v>202970</v>
      </c>
      <c r="U2472" t="str">
        <f t="shared" si="115"/>
        <v>Kerry, John</v>
      </c>
      <c r="V2472" t="str">
        <f>_xlfn.XLOOKUP(INDEX('state-winning-votes'!$A$1:$L$53,MATCH($C2472,'state-winning-votes'!$A:$A,0),MATCH($A2472,'state-winning-votes'!$A$2:$L$2,0)),$L:$L,$H:$H)</f>
        <v>Kerry, John</v>
      </c>
      <c r="W2472" t="str">
        <f>VLOOKUP(A2472,'national-winners'!$A$2:$B$13,2,0)</f>
        <v>Bush, George W.</v>
      </c>
      <c r="X2472" t="str">
        <f t="shared" si="116"/>
        <v xml:space="preserve"> John Kerry (W)</v>
      </c>
    </row>
    <row r="2473" spans="1:24" x14ac:dyDescent="0.25">
      <c r="A2473">
        <v>2004</v>
      </c>
      <c r="B2473" t="s">
        <v>57</v>
      </c>
      <c r="C2473" t="s">
        <v>58</v>
      </c>
      <c r="D2473">
        <v>11</v>
      </c>
      <c r="E2473">
        <v>53</v>
      </c>
      <c r="F2473">
        <v>55</v>
      </c>
      <c r="G2473" t="s">
        <v>16</v>
      </c>
      <c r="H2473" t="s">
        <v>324</v>
      </c>
      <c r="I2473" t="str">
        <f t="shared" si="114"/>
        <v>Calero, Roger(L)</v>
      </c>
      <c r="J2473" t="s">
        <v>37</v>
      </c>
      <c r="K2473" t="b">
        <v>0</v>
      </c>
      <c r="L2473">
        <v>130</v>
      </c>
      <c r="M2473">
        <v>227586</v>
      </c>
      <c r="N2473">
        <v>20171015</v>
      </c>
      <c r="O2473" t="s">
        <v>19</v>
      </c>
      <c r="P2473" t="str">
        <f>IF(VLOOKUP(A2473,'national-winners'!$A$2:$B$13,2,0)=H2473,"W","L")</f>
        <v>L</v>
      </c>
      <c r="Q2473">
        <f>MATCH(C2473,'state-winning-votes'!A:A,0)</f>
        <v>10</v>
      </c>
      <c r="R2473">
        <f>MATCH(A2473,'state-winning-votes'!$A$2:$L$2,0)</f>
        <v>9</v>
      </c>
      <c r="S2473" cm="1">
        <f t="array" ref="S2473">INDEX('state-winning-votes'!$A$1:$L$53,$Q2473,$R2473)</f>
        <v>202970</v>
      </c>
      <c r="T2473">
        <f>INDEX('state-winning-votes'!$A$1:$L$53,MATCH($C2473,'state-winning-votes'!$A:$A,0),MATCH($A2473,'state-winning-votes'!$A$2:$L$2,0))</f>
        <v>202970</v>
      </c>
      <c r="U2473" t="str">
        <f t="shared" si="115"/>
        <v>Kerry, John</v>
      </c>
      <c r="V2473" t="str">
        <f>_xlfn.XLOOKUP(INDEX('state-winning-votes'!$A$1:$L$53,MATCH($C2473,'state-winning-votes'!$A:$A,0),MATCH($A2473,'state-winning-votes'!$A$2:$L$2,0)),$L:$L,$H:$H)</f>
        <v>Kerry, John</v>
      </c>
      <c r="W2473" t="str">
        <f>VLOOKUP(A2473,'national-winners'!$A$2:$B$13,2,0)</f>
        <v>Bush, George W.</v>
      </c>
      <c r="X2473" t="str">
        <f t="shared" si="116"/>
        <v xml:space="preserve"> John Kerry (W)</v>
      </c>
    </row>
    <row r="2474" spans="1:24" x14ac:dyDescent="0.25">
      <c r="A2474">
        <v>2004</v>
      </c>
      <c r="B2474" t="s">
        <v>60</v>
      </c>
      <c r="C2474" t="s">
        <v>61</v>
      </c>
      <c r="D2474">
        <v>12</v>
      </c>
      <c r="E2474">
        <v>59</v>
      </c>
      <c r="F2474">
        <v>43</v>
      </c>
      <c r="G2474" t="s">
        <v>16</v>
      </c>
      <c r="H2474" t="s">
        <v>297</v>
      </c>
      <c r="I2474" t="str">
        <f t="shared" si="114"/>
        <v>Bush, George W.(W)</v>
      </c>
      <c r="J2474" t="s">
        <v>21</v>
      </c>
      <c r="K2474" t="b">
        <v>0</v>
      </c>
      <c r="L2474">
        <v>3964522</v>
      </c>
      <c r="M2474">
        <v>7609810</v>
      </c>
      <c r="N2474">
        <v>20171015</v>
      </c>
      <c r="O2474" t="s">
        <v>19</v>
      </c>
      <c r="P2474" t="str">
        <f>IF(VLOOKUP(A2474,'national-winners'!$A$2:$B$13,2,0)=H2474,"W","L")</f>
        <v>W</v>
      </c>
      <c r="Q2474">
        <f>MATCH(C2474,'state-winning-votes'!A:A,0)</f>
        <v>12</v>
      </c>
      <c r="R2474">
        <f>MATCH(A2474,'state-winning-votes'!$A$2:$L$2,0)</f>
        <v>9</v>
      </c>
      <c r="S2474" cm="1">
        <f t="array" ref="S2474">INDEX('state-winning-votes'!$A$1:$L$53,$Q2474,$R2474)</f>
        <v>3964522</v>
      </c>
      <c r="T2474">
        <f>INDEX('state-winning-votes'!$A$1:$L$53,MATCH($C2474,'state-winning-votes'!$A:$A,0),MATCH($A2474,'state-winning-votes'!$A$2:$L$2,0))</f>
        <v>3964522</v>
      </c>
      <c r="U2474" t="str">
        <f t="shared" si="115"/>
        <v>Bush, George W.</v>
      </c>
      <c r="V2474" t="str">
        <f>_xlfn.XLOOKUP(INDEX('state-winning-votes'!$A$1:$L$53,MATCH($C2474,'state-winning-votes'!$A:$A,0),MATCH($A2474,'state-winning-votes'!$A$2:$L$2,0)),$L:$L,$H:$H)</f>
        <v>Bush, George W.</v>
      </c>
      <c r="W2474" t="str">
        <f>VLOOKUP(A2474,'national-winners'!$A$2:$B$13,2,0)</f>
        <v>Bush, George W.</v>
      </c>
      <c r="X2474" t="str">
        <f t="shared" si="116"/>
        <v xml:space="preserve"> George W. Bush (W)</v>
      </c>
    </row>
    <row r="2475" spans="1:24" x14ac:dyDescent="0.25">
      <c r="A2475">
        <v>2004</v>
      </c>
      <c r="B2475" t="s">
        <v>60</v>
      </c>
      <c r="C2475" t="s">
        <v>61</v>
      </c>
      <c r="D2475">
        <v>12</v>
      </c>
      <c r="E2475">
        <v>59</v>
      </c>
      <c r="F2475">
        <v>43</v>
      </c>
      <c r="G2475" t="s">
        <v>16</v>
      </c>
      <c r="H2475" t="s">
        <v>313</v>
      </c>
      <c r="I2475" t="str">
        <f t="shared" si="114"/>
        <v>Kerry, John(L)</v>
      </c>
      <c r="J2475" t="s">
        <v>18</v>
      </c>
      <c r="K2475" t="b">
        <v>0</v>
      </c>
      <c r="L2475">
        <v>3583544</v>
      </c>
      <c r="M2475">
        <v>7609810</v>
      </c>
      <c r="N2475">
        <v>20171015</v>
      </c>
      <c r="O2475" t="s">
        <v>19</v>
      </c>
      <c r="P2475" t="str">
        <f>IF(VLOOKUP(A2475,'national-winners'!$A$2:$B$13,2,0)=H2475,"W","L")</f>
        <v>L</v>
      </c>
      <c r="Q2475">
        <f>MATCH(C2475,'state-winning-votes'!A:A,0)</f>
        <v>12</v>
      </c>
      <c r="R2475">
        <f>MATCH(A2475,'state-winning-votes'!$A$2:$L$2,0)</f>
        <v>9</v>
      </c>
      <c r="S2475" cm="1">
        <f t="array" ref="S2475">INDEX('state-winning-votes'!$A$1:$L$53,$Q2475,$R2475)</f>
        <v>3964522</v>
      </c>
      <c r="T2475">
        <f>INDEX('state-winning-votes'!$A$1:$L$53,MATCH($C2475,'state-winning-votes'!$A:$A,0),MATCH($A2475,'state-winning-votes'!$A$2:$L$2,0))</f>
        <v>3964522</v>
      </c>
      <c r="U2475" t="str">
        <f t="shared" si="115"/>
        <v>Bush, George W.</v>
      </c>
      <c r="V2475" t="str">
        <f>_xlfn.XLOOKUP(INDEX('state-winning-votes'!$A$1:$L$53,MATCH($C2475,'state-winning-votes'!$A:$A,0),MATCH($A2475,'state-winning-votes'!$A$2:$L$2,0)),$L:$L,$H:$H)</f>
        <v>Bush, George W.</v>
      </c>
      <c r="W2475" t="str">
        <f>VLOOKUP(A2475,'national-winners'!$A$2:$B$13,2,0)</f>
        <v>Bush, George W.</v>
      </c>
      <c r="X2475" t="str">
        <f t="shared" si="116"/>
        <v xml:space="preserve"> George W. Bush (W)</v>
      </c>
    </row>
    <row r="2476" spans="1:24" x14ac:dyDescent="0.25">
      <c r="A2476">
        <v>2004</v>
      </c>
      <c r="B2476" t="s">
        <v>60</v>
      </c>
      <c r="C2476" t="s">
        <v>61</v>
      </c>
      <c r="D2476">
        <v>12</v>
      </c>
      <c r="E2476">
        <v>59</v>
      </c>
      <c r="F2476">
        <v>43</v>
      </c>
      <c r="G2476" t="s">
        <v>16</v>
      </c>
      <c r="H2476" t="s">
        <v>273</v>
      </c>
      <c r="I2476" t="str">
        <f t="shared" si="114"/>
        <v>Nader, Ralph(L)</v>
      </c>
      <c r="J2476" t="s">
        <v>272</v>
      </c>
      <c r="K2476" t="b">
        <v>0</v>
      </c>
      <c r="L2476">
        <v>32971</v>
      </c>
      <c r="M2476">
        <v>7609810</v>
      </c>
      <c r="N2476">
        <v>20171015</v>
      </c>
      <c r="O2476" t="s">
        <v>19</v>
      </c>
      <c r="P2476" t="str">
        <f>IF(VLOOKUP(A2476,'national-winners'!$A$2:$B$13,2,0)=H2476,"W","L")</f>
        <v>L</v>
      </c>
      <c r="Q2476">
        <f>MATCH(C2476,'state-winning-votes'!A:A,0)</f>
        <v>12</v>
      </c>
      <c r="R2476">
        <f>MATCH(A2476,'state-winning-votes'!$A$2:$L$2,0)</f>
        <v>9</v>
      </c>
      <c r="S2476" cm="1">
        <f t="array" ref="S2476">INDEX('state-winning-votes'!$A$1:$L$53,$Q2476,$R2476)</f>
        <v>3964522</v>
      </c>
      <c r="T2476">
        <f>INDEX('state-winning-votes'!$A$1:$L$53,MATCH($C2476,'state-winning-votes'!$A:$A,0),MATCH($A2476,'state-winning-votes'!$A$2:$L$2,0))</f>
        <v>3964522</v>
      </c>
      <c r="U2476" t="str">
        <f t="shared" si="115"/>
        <v>Bush, George W.</v>
      </c>
      <c r="V2476" t="str">
        <f>_xlfn.XLOOKUP(INDEX('state-winning-votes'!$A$1:$L$53,MATCH($C2476,'state-winning-votes'!$A:$A,0),MATCH($A2476,'state-winning-votes'!$A$2:$L$2,0)),$L:$L,$H:$H)</f>
        <v>Bush, George W.</v>
      </c>
      <c r="W2476" t="str">
        <f>VLOOKUP(A2476,'national-winners'!$A$2:$B$13,2,0)</f>
        <v>Bush, George W.</v>
      </c>
      <c r="X2476" t="str">
        <f t="shared" si="116"/>
        <v xml:space="preserve"> George W. Bush (W)</v>
      </c>
    </row>
    <row r="2477" spans="1:24" x14ac:dyDescent="0.25">
      <c r="A2477">
        <v>2004</v>
      </c>
      <c r="B2477" t="s">
        <v>60</v>
      </c>
      <c r="C2477" t="s">
        <v>61</v>
      </c>
      <c r="D2477">
        <v>12</v>
      </c>
      <c r="E2477">
        <v>59</v>
      </c>
      <c r="F2477">
        <v>43</v>
      </c>
      <c r="G2477" t="s">
        <v>16</v>
      </c>
      <c r="H2477" t="s">
        <v>316</v>
      </c>
      <c r="I2477" t="str">
        <f t="shared" si="114"/>
        <v>Badnarik, Michael(L)</v>
      </c>
      <c r="J2477" t="s">
        <v>29</v>
      </c>
      <c r="K2477" t="b">
        <v>0</v>
      </c>
      <c r="L2477">
        <v>11996</v>
      </c>
      <c r="M2477">
        <v>7609810</v>
      </c>
      <c r="N2477">
        <v>20171015</v>
      </c>
      <c r="O2477" t="s">
        <v>19</v>
      </c>
      <c r="P2477" t="str">
        <f>IF(VLOOKUP(A2477,'national-winners'!$A$2:$B$13,2,0)=H2477,"W","L")</f>
        <v>L</v>
      </c>
      <c r="Q2477">
        <f>MATCH(C2477,'state-winning-votes'!A:A,0)</f>
        <v>12</v>
      </c>
      <c r="R2477">
        <f>MATCH(A2477,'state-winning-votes'!$A$2:$L$2,0)</f>
        <v>9</v>
      </c>
      <c r="S2477" cm="1">
        <f t="array" ref="S2477">INDEX('state-winning-votes'!$A$1:$L$53,$Q2477,$R2477)</f>
        <v>3964522</v>
      </c>
      <c r="T2477">
        <f>INDEX('state-winning-votes'!$A$1:$L$53,MATCH($C2477,'state-winning-votes'!$A:$A,0),MATCH($A2477,'state-winning-votes'!$A$2:$L$2,0))</f>
        <v>3964522</v>
      </c>
      <c r="U2477" t="str">
        <f t="shared" si="115"/>
        <v>Bush, George W.</v>
      </c>
      <c r="V2477" t="str">
        <f>_xlfn.XLOOKUP(INDEX('state-winning-votes'!$A$1:$L$53,MATCH($C2477,'state-winning-votes'!$A:$A,0),MATCH($A2477,'state-winning-votes'!$A$2:$L$2,0)),$L:$L,$H:$H)</f>
        <v>Bush, George W.</v>
      </c>
      <c r="W2477" t="str">
        <f>VLOOKUP(A2477,'national-winners'!$A$2:$B$13,2,0)</f>
        <v>Bush, George W.</v>
      </c>
      <c r="X2477" t="str">
        <f t="shared" si="116"/>
        <v xml:space="preserve"> George W. Bush (W)</v>
      </c>
    </row>
    <row r="2478" spans="1:24" x14ac:dyDescent="0.25">
      <c r="A2478">
        <v>2004</v>
      </c>
      <c r="B2478" t="s">
        <v>60</v>
      </c>
      <c r="C2478" t="s">
        <v>61</v>
      </c>
      <c r="D2478">
        <v>12</v>
      </c>
      <c r="E2478">
        <v>59</v>
      </c>
      <c r="F2478">
        <v>43</v>
      </c>
      <c r="G2478" t="s">
        <v>16</v>
      </c>
      <c r="H2478" t="s">
        <v>314</v>
      </c>
      <c r="I2478" t="str">
        <f t="shared" si="114"/>
        <v>Peroutka, Michael(L)</v>
      </c>
      <c r="J2478" t="s">
        <v>329</v>
      </c>
      <c r="K2478" t="b">
        <v>0</v>
      </c>
      <c r="L2478">
        <v>6626</v>
      </c>
      <c r="M2478">
        <v>7609810</v>
      </c>
      <c r="N2478">
        <v>20171015</v>
      </c>
      <c r="O2478" t="s">
        <v>19</v>
      </c>
      <c r="P2478" t="str">
        <f>IF(VLOOKUP(A2478,'national-winners'!$A$2:$B$13,2,0)=H2478,"W","L")</f>
        <v>L</v>
      </c>
      <c r="Q2478">
        <f>MATCH(C2478,'state-winning-votes'!A:A,0)</f>
        <v>12</v>
      </c>
      <c r="R2478">
        <f>MATCH(A2478,'state-winning-votes'!$A$2:$L$2,0)</f>
        <v>9</v>
      </c>
      <c r="S2478" cm="1">
        <f t="array" ref="S2478">INDEX('state-winning-votes'!$A$1:$L$53,$Q2478,$R2478)</f>
        <v>3964522</v>
      </c>
      <c r="T2478">
        <f>INDEX('state-winning-votes'!$A$1:$L$53,MATCH($C2478,'state-winning-votes'!$A:$A,0),MATCH($A2478,'state-winning-votes'!$A$2:$L$2,0))</f>
        <v>3964522</v>
      </c>
      <c r="U2478" t="str">
        <f t="shared" si="115"/>
        <v>Bush, George W.</v>
      </c>
      <c r="V2478" t="str">
        <f>_xlfn.XLOOKUP(INDEX('state-winning-votes'!$A$1:$L$53,MATCH($C2478,'state-winning-votes'!$A:$A,0),MATCH($A2478,'state-winning-votes'!$A$2:$L$2,0)),$L:$L,$H:$H)</f>
        <v>Bush, George W.</v>
      </c>
      <c r="W2478" t="str">
        <f>VLOOKUP(A2478,'national-winners'!$A$2:$B$13,2,0)</f>
        <v>Bush, George W.</v>
      </c>
      <c r="X2478" t="str">
        <f t="shared" si="116"/>
        <v xml:space="preserve"> George W. Bush (W)</v>
      </c>
    </row>
    <row r="2479" spans="1:24" x14ac:dyDescent="0.25">
      <c r="A2479">
        <v>2004</v>
      </c>
      <c r="B2479" t="s">
        <v>60</v>
      </c>
      <c r="C2479" t="s">
        <v>61</v>
      </c>
      <c r="D2479">
        <v>12</v>
      </c>
      <c r="E2479">
        <v>59</v>
      </c>
      <c r="F2479">
        <v>43</v>
      </c>
      <c r="G2479" t="s">
        <v>16</v>
      </c>
      <c r="H2479" t="s">
        <v>317</v>
      </c>
      <c r="I2479" t="str">
        <f t="shared" si="114"/>
        <v>Cobb, David(L)</v>
      </c>
      <c r="J2479" t="s">
        <v>274</v>
      </c>
      <c r="K2479" t="b">
        <v>0</v>
      </c>
      <c r="L2479">
        <v>3917</v>
      </c>
      <c r="M2479">
        <v>7609810</v>
      </c>
      <c r="N2479">
        <v>20171015</v>
      </c>
      <c r="O2479" t="s">
        <v>19</v>
      </c>
      <c r="P2479" t="str">
        <f>IF(VLOOKUP(A2479,'national-winners'!$A$2:$B$13,2,0)=H2479,"W","L")</f>
        <v>L</v>
      </c>
      <c r="Q2479">
        <f>MATCH(C2479,'state-winning-votes'!A:A,0)</f>
        <v>12</v>
      </c>
      <c r="R2479">
        <f>MATCH(A2479,'state-winning-votes'!$A$2:$L$2,0)</f>
        <v>9</v>
      </c>
      <c r="S2479" cm="1">
        <f t="array" ref="S2479">INDEX('state-winning-votes'!$A$1:$L$53,$Q2479,$R2479)</f>
        <v>3964522</v>
      </c>
      <c r="T2479">
        <f>INDEX('state-winning-votes'!$A$1:$L$53,MATCH($C2479,'state-winning-votes'!$A:$A,0),MATCH($A2479,'state-winning-votes'!$A$2:$L$2,0))</f>
        <v>3964522</v>
      </c>
      <c r="U2479" t="str">
        <f t="shared" si="115"/>
        <v>Bush, George W.</v>
      </c>
      <c r="V2479" t="str">
        <f>_xlfn.XLOOKUP(INDEX('state-winning-votes'!$A$1:$L$53,MATCH($C2479,'state-winning-votes'!$A:$A,0),MATCH($A2479,'state-winning-votes'!$A$2:$L$2,0)),$L:$L,$H:$H)</f>
        <v>Bush, George W.</v>
      </c>
      <c r="W2479" t="str">
        <f>VLOOKUP(A2479,'national-winners'!$A$2:$B$13,2,0)</f>
        <v>Bush, George W.</v>
      </c>
      <c r="X2479" t="str">
        <f t="shared" si="116"/>
        <v xml:space="preserve"> George W. Bush (W)</v>
      </c>
    </row>
    <row r="2480" spans="1:24" x14ac:dyDescent="0.25">
      <c r="A2480">
        <v>2004</v>
      </c>
      <c r="B2480" t="s">
        <v>60</v>
      </c>
      <c r="C2480" t="s">
        <v>61</v>
      </c>
      <c r="D2480">
        <v>12</v>
      </c>
      <c r="E2480">
        <v>59</v>
      </c>
      <c r="F2480">
        <v>43</v>
      </c>
      <c r="G2480" t="s">
        <v>16</v>
      </c>
      <c r="H2480" t="s">
        <v>325</v>
      </c>
      <c r="I2480" t="str">
        <f t="shared" si="114"/>
        <v>Brown, Walt(L)</v>
      </c>
      <c r="J2480" t="s">
        <v>330</v>
      </c>
      <c r="K2480" t="b">
        <v>0</v>
      </c>
      <c r="L2480">
        <v>3502</v>
      </c>
      <c r="M2480">
        <v>7609810</v>
      </c>
      <c r="N2480">
        <v>20171015</v>
      </c>
      <c r="O2480" t="s">
        <v>19</v>
      </c>
      <c r="P2480" t="str">
        <f>IF(VLOOKUP(A2480,'national-winners'!$A$2:$B$13,2,0)=H2480,"W","L")</f>
        <v>L</v>
      </c>
      <c r="Q2480">
        <f>MATCH(C2480,'state-winning-votes'!A:A,0)</f>
        <v>12</v>
      </c>
      <c r="R2480">
        <f>MATCH(A2480,'state-winning-votes'!$A$2:$L$2,0)</f>
        <v>9</v>
      </c>
      <c r="S2480" cm="1">
        <f t="array" ref="S2480">INDEX('state-winning-votes'!$A$1:$L$53,$Q2480,$R2480)</f>
        <v>3964522</v>
      </c>
      <c r="T2480">
        <f>INDEX('state-winning-votes'!$A$1:$L$53,MATCH($C2480,'state-winning-votes'!$A:$A,0),MATCH($A2480,'state-winning-votes'!$A$2:$L$2,0))</f>
        <v>3964522</v>
      </c>
      <c r="U2480" t="str">
        <f t="shared" si="115"/>
        <v>Bush, George W.</v>
      </c>
      <c r="V2480" t="str">
        <f>_xlfn.XLOOKUP(INDEX('state-winning-votes'!$A$1:$L$53,MATCH($C2480,'state-winning-votes'!$A:$A,0),MATCH($A2480,'state-winning-votes'!$A$2:$L$2,0)),$L:$L,$H:$H)</f>
        <v>Bush, George W.</v>
      </c>
      <c r="W2480" t="str">
        <f>VLOOKUP(A2480,'national-winners'!$A$2:$B$13,2,0)</f>
        <v>Bush, George W.</v>
      </c>
      <c r="X2480" t="str">
        <f t="shared" si="116"/>
        <v xml:space="preserve"> George W. Bush (W)</v>
      </c>
    </row>
    <row r="2481" spans="1:24" x14ac:dyDescent="0.25">
      <c r="A2481">
        <v>2004</v>
      </c>
      <c r="B2481" t="s">
        <v>60</v>
      </c>
      <c r="C2481" t="s">
        <v>61</v>
      </c>
      <c r="D2481">
        <v>12</v>
      </c>
      <c r="E2481">
        <v>59</v>
      </c>
      <c r="F2481">
        <v>43</v>
      </c>
      <c r="G2481" t="s">
        <v>16</v>
      </c>
      <c r="H2481" t="s">
        <v>324</v>
      </c>
      <c r="I2481" t="str">
        <f t="shared" si="114"/>
        <v>Calero, Roger(L)</v>
      </c>
      <c r="J2481" t="s">
        <v>37</v>
      </c>
      <c r="K2481" t="b">
        <v>0</v>
      </c>
      <c r="L2481">
        <v>2732</v>
      </c>
      <c r="M2481">
        <v>7609810</v>
      </c>
      <c r="N2481">
        <v>20171015</v>
      </c>
      <c r="O2481" t="s">
        <v>19</v>
      </c>
      <c r="P2481" t="str">
        <f>IF(VLOOKUP(A2481,'national-winners'!$A$2:$B$13,2,0)=H2481,"W","L")</f>
        <v>L</v>
      </c>
      <c r="Q2481">
        <f>MATCH(C2481,'state-winning-votes'!A:A,0)</f>
        <v>12</v>
      </c>
      <c r="R2481">
        <f>MATCH(A2481,'state-winning-votes'!$A$2:$L$2,0)</f>
        <v>9</v>
      </c>
      <c r="S2481" cm="1">
        <f t="array" ref="S2481">INDEX('state-winning-votes'!$A$1:$L$53,$Q2481,$R2481)</f>
        <v>3964522</v>
      </c>
      <c r="T2481">
        <f>INDEX('state-winning-votes'!$A$1:$L$53,MATCH($C2481,'state-winning-votes'!$A:$A,0),MATCH($A2481,'state-winning-votes'!$A$2:$L$2,0))</f>
        <v>3964522</v>
      </c>
      <c r="U2481" t="str">
        <f t="shared" si="115"/>
        <v>Bush, George W.</v>
      </c>
      <c r="V2481" t="str">
        <f>_xlfn.XLOOKUP(INDEX('state-winning-votes'!$A$1:$L$53,MATCH($C2481,'state-winning-votes'!$A:$A,0),MATCH($A2481,'state-winning-votes'!$A$2:$L$2,0)),$L:$L,$H:$H)</f>
        <v>Bush, George W.</v>
      </c>
      <c r="W2481" t="str">
        <f>VLOOKUP(A2481,'national-winners'!$A$2:$B$13,2,0)</f>
        <v>Bush, George W.</v>
      </c>
      <c r="X2481" t="str">
        <f t="shared" si="116"/>
        <v xml:space="preserve"> George W. Bush (W)</v>
      </c>
    </row>
    <row r="2482" spans="1:24" x14ac:dyDescent="0.25">
      <c r="A2482">
        <v>2004</v>
      </c>
      <c r="B2482" t="s">
        <v>62</v>
      </c>
      <c r="C2482" t="s">
        <v>63</v>
      </c>
      <c r="D2482">
        <v>13</v>
      </c>
      <c r="E2482">
        <v>58</v>
      </c>
      <c r="F2482">
        <v>44</v>
      </c>
      <c r="G2482" t="s">
        <v>16</v>
      </c>
      <c r="H2482" t="s">
        <v>297</v>
      </c>
      <c r="I2482" t="str">
        <f t="shared" si="114"/>
        <v>Bush, George W.(W)</v>
      </c>
      <c r="J2482" t="s">
        <v>21</v>
      </c>
      <c r="K2482" t="b">
        <v>0</v>
      </c>
      <c r="L2482">
        <v>1914254</v>
      </c>
      <c r="M2482">
        <v>3301875</v>
      </c>
      <c r="N2482">
        <v>20171015</v>
      </c>
      <c r="O2482" t="s">
        <v>19</v>
      </c>
      <c r="P2482" t="str">
        <f>IF(VLOOKUP(A2482,'national-winners'!$A$2:$B$13,2,0)=H2482,"W","L")</f>
        <v>W</v>
      </c>
      <c r="Q2482">
        <f>MATCH(C2482,'state-winning-votes'!A:A,0)</f>
        <v>13</v>
      </c>
      <c r="R2482">
        <f>MATCH(A2482,'state-winning-votes'!$A$2:$L$2,0)</f>
        <v>9</v>
      </c>
      <c r="S2482" cm="1">
        <f t="array" ref="S2482">INDEX('state-winning-votes'!$A$1:$L$53,$Q2482,$R2482)</f>
        <v>1914254</v>
      </c>
      <c r="T2482">
        <f>INDEX('state-winning-votes'!$A$1:$L$53,MATCH($C2482,'state-winning-votes'!$A:$A,0),MATCH($A2482,'state-winning-votes'!$A$2:$L$2,0))</f>
        <v>1914254</v>
      </c>
      <c r="U2482" t="str">
        <f t="shared" si="115"/>
        <v>Bush, George W.</v>
      </c>
      <c r="V2482" t="str">
        <f>_xlfn.XLOOKUP(INDEX('state-winning-votes'!$A$1:$L$53,MATCH($C2482,'state-winning-votes'!$A:$A,0),MATCH($A2482,'state-winning-votes'!$A$2:$L$2,0)),$L:$L,$H:$H)</f>
        <v>Bush, George W.</v>
      </c>
      <c r="W2482" t="str">
        <f>VLOOKUP(A2482,'national-winners'!$A$2:$B$13,2,0)</f>
        <v>Bush, George W.</v>
      </c>
      <c r="X2482" t="str">
        <f t="shared" si="116"/>
        <v xml:space="preserve"> George W. Bush (W)</v>
      </c>
    </row>
    <row r="2483" spans="1:24" x14ac:dyDescent="0.25">
      <c r="A2483">
        <v>2004</v>
      </c>
      <c r="B2483" t="s">
        <v>62</v>
      </c>
      <c r="C2483" t="s">
        <v>63</v>
      </c>
      <c r="D2483">
        <v>13</v>
      </c>
      <c r="E2483">
        <v>58</v>
      </c>
      <c r="F2483">
        <v>44</v>
      </c>
      <c r="G2483" t="s">
        <v>16</v>
      </c>
      <c r="H2483" t="s">
        <v>313</v>
      </c>
      <c r="I2483" t="str">
        <f t="shared" si="114"/>
        <v>Kerry, John(L)</v>
      </c>
      <c r="J2483" t="s">
        <v>18</v>
      </c>
      <c r="K2483" t="b">
        <v>0</v>
      </c>
      <c r="L2483">
        <v>1366149</v>
      </c>
      <c r="M2483">
        <v>3301875</v>
      </c>
      <c r="N2483">
        <v>20171015</v>
      </c>
      <c r="O2483" t="s">
        <v>19</v>
      </c>
      <c r="P2483" t="str">
        <f>IF(VLOOKUP(A2483,'national-winners'!$A$2:$B$13,2,0)=H2483,"W","L")</f>
        <v>L</v>
      </c>
      <c r="Q2483">
        <f>MATCH(C2483,'state-winning-votes'!A:A,0)</f>
        <v>13</v>
      </c>
      <c r="R2483">
        <f>MATCH(A2483,'state-winning-votes'!$A$2:$L$2,0)</f>
        <v>9</v>
      </c>
      <c r="S2483" cm="1">
        <f t="array" ref="S2483">INDEX('state-winning-votes'!$A$1:$L$53,$Q2483,$R2483)</f>
        <v>1914254</v>
      </c>
      <c r="T2483">
        <f>INDEX('state-winning-votes'!$A$1:$L$53,MATCH($C2483,'state-winning-votes'!$A:$A,0),MATCH($A2483,'state-winning-votes'!$A$2:$L$2,0))</f>
        <v>1914254</v>
      </c>
      <c r="U2483" t="str">
        <f t="shared" si="115"/>
        <v>Bush, George W.</v>
      </c>
      <c r="V2483" t="str">
        <f>_xlfn.XLOOKUP(INDEX('state-winning-votes'!$A$1:$L$53,MATCH($C2483,'state-winning-votes'!$A:$A,0),MATCH($A2483,'state-winning-votes'!$A$2:$L$2,0)),$L:$L,$H:$H)</f>
        <v>Bush, George W.</v>
      </c>
      <c r="W2483" t="str">
        <f>VLOOKUP(A2483,'national-winners'!$A$2:$B$13,2,0)</f>
        <v>Bush, George W.</v>
      </c>
      <c r="X2483" t="str">
        <f t="shared" si="116"/>
        <v xml:space="preserve"> George W. Bush (W)</v>
      </c>
    </row>
    <row r="2484" spans="1:24" x14ac:dyDescent="0.25">
      <c r="A2484">
        <v>2004</v>
      </c>
      <c r="B2484" t="s">
        <v>62</v>
      </c>
      <c r="C2484" t="s">
        <v>63</v>
      </c>
      <c r="D2484">
        <v>13</v>
      </c>
      <c r="E2484">
        <v>58</v>
      </c>
      <c r="F2484">
        <v>44</v>
      </c>
      <c r="G2484" t="s">
        <v>16</v>
      </c>
      <c r="H2484" t="s">
        <v>316</v>
      </c>
      <c r="I2484" t="str">
        <f t="shared" si="114"/>
        <v>Badnarik, Michael(L)</v>
      </c>
      <c r="J2484" t="s">
        <v>29</v>
      </c>
      <c r="K2484" t="b">
        <v>0</v>
      </c>
      <c r="L2484">
        <v>18387</v>
      </c>
      <c r="M2484">
        <v>3301875</v>
      </c>
      <c r="N2484">
        <v>20171015</v>
      </c>
      <c r="O2484" t="s">
        <v>19</v>
      </c>
      <c r="P2484" t="str">
        <f>IF(VLOOKUP(A2484,'national-winners'!$A$2:$B$13,2,0)=H2484,"W","L")</f>
        <v>L</v>
      </c>
      <c r="Q2484">
        <f>MATCH(C2484,'state-winning-votes'!A:A,0)</f>
        <v>13</v>
      </c>
      <c r="R2484">
        <f>MATCH(A2484,'state-winning-votes'!$A$2:$L$2,0)</f>
        <v>9</v>
      </c>
      <c r="S2484" cm="1">
        <f t="array" ref="S2484">INDEX('state-winning-votes'!$A$1:$L$53,$Q2484,$R2484)</f>
        <v>1914254</v>
      </c>
      <c r="T2484">
        <f>INDEX('state-winning-votes'!$A$1:$L$53,MATCH($C2484,'state-winning-votes'!$A:$A,0),MATCH($A2484,'state-winning-votes'!$A$2:$L$2,0))</f>
        <v>1914254</v>
      </c>
      <c r="U2484" t="str">
        <f t="shared" si="115"/>
        <v>Bush, George W.</v>
      </c>
      <c r="V2484" t="str">
        <f>_xlfn.XLOOKUP(INDEX('state-winning-votes'!$A$1:$L$53,MATCH($C2484,'state-winning-votes'!$A:$A,0),MATCH($A2484,'state-winning-votes'!$A$2:$L$2,0)),$L:$L,$H:$H)</f>
        <v>Bush, George W.</v>
      </c>
      <c r="W2484" t="str">
        <f>VLOOKUP(A2484,'national-winners'!$A$2:$B$13,2,0)</f>
        <v>Bush, George W.</v>
      </c>
      <c r="X2484" t="str">
        <f t="shared" si="116"/>
        <v xml:space="preserve"> George W. Bush (W)</v>
      </c>
    </row>
    <row r="2485" spans="1:24" x14ac:dyDescent="0.25">
      <c r="A2485">
        <v>2004</v>
      </c>
      <c r="B2485" t="s">
        <v>62</v>
      </c>
      <c r="C2485" t="s">
        <v>63</v>
      </c>
      <c r="D2485">
        <v>13</v>
      </c>
      <c r="E2485">
        <v>58</v>
      </c>
      <c r="F2485">
        <v>44</v>
      </c>
      <c r="G2485" t="s">
        <v>16</v>
      </c>
      <c r="H2485" t="s">
        <v>59</v>
      </c>
      <c r="I2485" t="str">
        <f t="shared" si="114"/>
        <v>Other(L)</v>
      </c>
      <c r="K2485" t="b">
        <v>1</v>
      </c>
      <c r="L2485">
        <v>3085</v>
      </c>
      <c r="M2485">
        <v>3301875</v>
      </c>
      <c r="N2485">
        <v>20171015</v>
      </c>
      <c r="O2485" t="s">
        <v>19</v>
      </c>
      <c r="P2485" t="str">
        <f>IF(VLOOKUP(A2485,'national-winners'!$A$2:$B$13,2,0)=H2485,"W","L")</f>
        <v>L</v>
      </c>
      <c r="Q2485">
        <f>MATCH(C2485,'state-winning-votes'!A:A,0)</f>
        <v>13</v>
      </c>
      <c r="R2485">
        <f>MATCH(A2485,'state-winning-votes'!$A$2:$L$2,0)</f>
        <v>9</v>
      </c>
      <c r="S2485" cm="1">
        <f t="array" ref="S2485">INDEX('state-winning-votes'!$A$1:$L$53,$Q2485,$R2485)</f>
        <v>1914254</v>
      </c>
      <c r="T2485">
        <f>INDEX('state-winning-votes'!$A$1:$L$53,MATCH($C2485,'state-winning-votes'!$A:$A,0),MATCH($A2485,'state-winning-votes'!$A$2:$L$2,0))</f>
        <v>1914254</v>
      </c>
      <c r="U2485" t="str">
        <f t="shared" si="115"/>
        <v>Bush, George W.</v>
      </c>
      <c r="V2485" t="str">
        <f>_xlfn.XLOOKUP(INDEX('state-winning-votes'!$A$1:$L$53,MATCH($C2485,'state-winning-votes'!$A:$A,0),MATCH($A2485,'state-winning-votes'!$A$2:$L$2,0)),$L:$L,$H:$H)</f>
        <v>Bush, George W.</v>
      </c>
      <c r="W2485" t="str">
        <f>VLOOKUP(A2485,'national-winners'!$A$2:$B$13,2,0)</f>
        <v>Bush, George W.</v>
      </c>
      <c r="X2485" t="str">
        <f t="shared" si="116"/>
        <v xml:space="preserve"> George W. Bush (W)</v>
      </c>
    </row>
    <row r="2486" spans="1:24" x14ac:dyDescent="0.25">
      <c r="A2486">
        <v>2004</v>
      </c>
      <c r="B2486" t="s">
        <v>64</v>
      </c>
      <c r="C2486" t="s">
        <v>65</v>
      </c>
      <c r="D2486">
        <v>15</v>
      </c>
      <c r="E2486">
        <v>95</v>
      </c>
      <c r="F2486">
        <v>82</v>
      </c>
      <c r="G2486" t="s">
        <v>16</v>
      </c>
      <c r="H2486" t="s">
        <v>313</v>
      </c>
      <c r="I2486" t="str">
        <f t="shared" si="114"/>
        <v>Kerry, John(L)</v>
      </c>
      <c r="J2486" t="s">
        <v>18</v>
      </c>
      <c r="K2486" t="b">
        <v>0</v>
      </c>
      <c r="L2486">
        <v>231708</v>
      </c>
      <c r="M2486">
        <v>429013</v>
      </c>
      <c r="N2486">
        <v>20171015</v>
      </c>
      <c r="O2486" t="s">
        <v>19</v>
      </c>
      <c r="P2486" t="str">
        <f>IF(VLOOKUP(A2486,'national-winners'!$A$2:$B$13,2,0)=H2486,"W","L")</f>
        <v>L</v>
      </c>
      <c r="Q2486">
        <f>MATCH(C2486,'state-winning-votes'!A:A,0)</f>
        <v>14</v>
      </c>
      <c r="R2486">
        <f>MATCH(A2486,'state-winning-votes'!$A$2:$L$2,0)</f>
        <v>9</v>
      </c>
      <c r="S2486" cm="1">
        <f t="array" ref="S2486">INDEX('state-winning-votes'!$A$1:$L$53,$Q2486,$R2486)</f>
        <v>231708</v>
      </c>
      <c r="T2486">
        <f>INDEX('state-winning-votes'!$A$1:$L$53,MATCH($C2486,'state-winning-votes'!$A:$A,0),MATCH($A2486,'state-winning-votes'!$A$2:$L$2,0))</f>
        <v>231708</v>
      </c>
      <c r="U2486" t="str">
        <f t="shared" si="115"/>
        <v>Kerry, John</v>
      </c>
      <c r="V2486" t="str">
        <f>_xlfn.XLOOKUP(INDEX('state-winning-votes'!$A$1:$L$53,MATCH($C2486,'state-winning-votes'!$A:$A,0),MATCH($A2486,'state-winning-votes'!$A$2:$L$2,0)),$L:$L,$H:$H)</f>
        <v>Kerry, John</v>
      </c>
      <c r="W2486" t="str">
        <f>VLOOKUP(A2486,'national-winners'!$A$2:$B$13,2,0)</f>
        <v>Bush, George W.</v>
      </c>
      <c r="X2486" t="str">
        <f t="shared" si="116"/>
        <v xml:space="preserve"> John Kerry (W)</v>
      </c>
    </row>
    <row r="2487" spans="1:24" x14ac:dyDescent="0.25">
      <c r="A2487">
        <v>2004</v>
      </c>
      <c r="B2487" t="s">
        <v>64</v>
      </c>
      <c r="C2487" t="s">
        <v>65</v>
      </c>
      <c r="D2487">
        <v>15</v>
      </c>
      <c r="E2487">
        <v>95</v>
      </c>
      <c r="F2487">
        <v>82</v>
      </c>
      <c r="G2487" t="s">
        <v>16</v>
      </c>
      <c r="H2487" t="s">
        <v>297</v>
      </c>
      <c r="I2487" t="str">
        <f t="shared" si="114"/>
        <v>Bush, George W.(W)</v>
      </c>
      <c r="J2487" t="s">
        <v>21</v>
      </c>
      <c r="K2487" t="b">
        <v>0</v>
      </c>
      <c r="L2487">
        <v>194191</v>
      </c>
      <c r="M2487">
        <v>429013</v>
      </c>
      <c r="N2487">
        <v>20171015</v>
      </c>
      <c r="O2487" t="s">
        <v>19</v>
      </c>
      <c r="P2487" t="str">
        <f>IF(VLOOKUP(A2487,'national-winners'!$A$2:$B$13,2,0)=H2487,"W","L")</f>
        <v>W</v>
      </c>
      <c r="Q2487">
        <f>MATCH(C2487,'state-winning-votes'!A:A,0)</f>
        <v>14</v>
      </c>
      <c r="R2487">
        <f>MATCH(A2487,'state-winning-votes'!$A$2:$L$2,0)</f>
        <v>9</v>
      </c>
      <c r="S2487" cm="1">
        <f t="array" ref="S2487">INDEX('state-winning-votes'!$A$1:$L$53,$Q2487,$R2487)</f>
        <v>231708</v>
      </c>
      <c r="T2487">
        <f>INDEX('state-winning-votes'!$A$1:$L$53,MATCH($C2487,'state-winning-votes'!$A:$A,0),MATCH($A2487,'state-winning-votes'!$A$2:$L$2,0))</f>
        <v>231708</v>
      </c>
      <c r="U2487" t="str">
        <f t="shared" si="115"/>
        <v>Kerry, John</v>
      </c>
      <c r="V2487" t="str">
        <f>_xlfn.XLOOKUP(INDEX('state-winning-votes'!$A$1:$L$53,MATCH($C2487,'state-winning-votes'!$A:$A,0),MATCH($A2487,'state-winning-votes'!$A$2:$L$2,0)),$L:$L,$H:$H)</f>
        <v>Kerry, John</v>
      </c>
      <c r="W2487" t="str">
        <f>VLOOKUP(A2487,'national-winners'!$A$2:$B$13,2,0)</f>
        <v>Bush, George W.</v>
      </c>
      <c r="X2487" t="str">
        <f t="shared" si="116"/>
        <v xml:space="preserve"> John Kerry (W)</v>
      </c>
    </row>
    <row r="2488" spans="1:24" x14ac:dyDescent="0.25">
      <c r="A2488">
        <v>2004</v>
      </c>
      <c r="B2488" t="s">
        <v>64</v>
      </c>
      <c r="C2488" t="s">
        <v>65</v>
      </c>
      <c r="D2488">
        <v>15</v>
      </c>
      <c r="E2488">
        <v>95</v>
      </c>
      <c r="F2488">
        <v>82</v>
      </c>
      <c r="G2488" t="s">
        <v>16</v>
      </c>
      <c r="H2488" t="s">
        <v>317</v>
      </c>
      <c r="I2488" t="str">
        <f t="shared" si="114"/>
        <v>Cobb, David(L)</v>
      </c>
      <c r="J2488" t="s">
        <v>274</v>
      </c>
      <c r="K2488" t="b">
        <v>0</v>
      </c>
      <c r="L2488">
        <v>1737</v>
      </c>
      <c r="M2488">
        <v>429013</v>
      </c>
      <c r="N2488">
        <v>20171015</v>
      </c>
      <c r="O2488" t="s">
        <v>19</v>
      </c>
      <c r="P2488" t="str">
        <f>IF(VLOOKUP(A2488,'national-winners'!$A$2:$B$13,2,0)=H2488,"W","L")</f>
        <v>L</v>
      </c>
      <c r="Q2488">
        <f>MATCH(C2488,'state-winning-votes'!A:A,0)</f>
        <v>14</v>
      </c>
      <c r="R2488">
        <f>MATCH(A2488,'state-winning-votes'!$A$2:$L$2,0)</f>
        <v>9</v>
      </c>
      <c r="S2488" cm="1">
        <f t="array" ref="S2488">INDEX('state-winning-votes'!$A$1:$L$53,$Q2488,$R2488)</f>
        <v>231708</v>
      </c>
      <c r="T2488">
        <f>INDEX('state-winning-votes'!$A$1:$L$53,MATCH($C2488,'state-winning-votes'!$A:$A,0),MATCH($A2488,'state-winning-votes'!$A$2:$L$2,0))</f>
        <v>231708</v>
      </c>
      <c r="U2488" t="str">
        <f t="shared" si="115"/>
        <v>Kerry, John</v>
      </c>
      <c r="V2488" t="str">
        <f>_xlfn.XLOOKUP(INDEX('state-winning-votes'!$A$1:$L$53,MATCH($C2488,'state-winning-votes'!$A:$A,0),MATCH($A2488,'state-winning-votes'!$A$2:$L$2,0)),$L:$L,$H:$H)</f>
        <v>Kerry, John</v>
      </c>
      <c r="W2488" t="str">
        <f>VLOOKUP(A2488,'national-winners'!$A$2:$B$13,2,0)</f>
        <v>Bush, George W.</v>
      </c>
      <c r="X2488" t="str">
        <f t="shared" si="116"/>
        <v xml:space="preserve"> John Kerry (W)</v>
      </c>
    </row>
    <row r="2489" spans="1:24" x14ac:dyDescent="0.25">
      <c r="A2489">
        <v>2004</v>
      </c>
      <c r="B2489" t="s">
        <v>64</v>
      </c>
      <c r="C2489" t="s">
        <v>65</v>
      </c>
      <c r="D2489">
        <v>15</v>
      </c>
      <c r="E2489">
        <v>95</v>
      </c>
      <c r="F2489">
        <v>82</v>
      </c>
      <c r="G2489" t="s">
        <v>16</v>
      </c>
      <c r="H2489" t="s">
        <v>316</v>
      </c>
      <c r="I2489" t="str">
        <f t="shared" si="114"/>
        <v>Badnarik, Michael(L)</v>
      </c>
      <c r="J2489" t="s">
        <v>29</v>
      </c>
      <c r="K2489" t="b">
        <v>0</v>
      </c>
      <c r="L2489">
        <v>1377</v>
      </c>
      <c r="M2489">
        <v>429013</v>
      </c>
      <c r="N2489">
        <v>20171015</v>
      </c>
      <c r="O2489" t="s">
        <v>19</v>
      </c>
      <c r="P2489" t="str">
        <f>IF(VLOOKUP(A2489,'national-winners'!$A$2:$B$13,2,0)=H2489,"W","L")</f>
        <v>L</v>
      </c>
      <c r="Q2489">
        <f>MATCH(C2489,'state-winning-votes'!A:A,0)</f>
        <v>14</v>
      </c>
      <c r="R2489">
        <f>MATCH(A2489,'state-winning-votes'!$A$2:$L$2,0)</f>
        <v>9</v>
      </c>
      <c r="S2489" cm="1">
        <f t="array" ref="S2489">INDEX('state-winning-votes'!$A$1:$L$53,$Q2489,$R2489)</f>
        <v>231708</v>
      </c>
      <c r="T2489">
        <f>INDEX('state-winning-votes'!$A$1:$L$53,MATCH($C2489,'state-winning-votes'!$A:$A,0),MATCH($A2489,'state-winning-votes'!$A$2:$L$2,0))</f>
        <v>231708</v>
      </c>
      <c r="U2489" t="str">
        <f t="shared" si="115"/>
        <v>Kerry, John</v>
      </c>
      <c r="V2489" t="str">
        <f>_xlfn.XLOOKUP(INDEX('state-winning-votes'!$A$1:$L$53,MATCH($C2489,'state-winning-votes'!$A:$A,0),MATCH($A2489,'state-winning-votes'!$A$2:$L$2,0)),$L:$L,$H:$H)</f>
        <v>Kerry, John</v>
      </c>
      <c r="W2489" t="str">
        <f>VLOOKUP(A2489,'national-winners'!$A$2:$B$13,2,0)</f>
        <v>Bush, George W.</v>
      </c>
      <c r="X2489" t="str">
        <f t="shared" si="116"/>
        <v xml:space="preserve"> John Kerry (W)</v>
      </c>
    </row>
    <row r="2490" spans="1:24" x14ac:dyDescent="0.25">
      <c r="A2490">
        <v>2004</v>
      </c>
      <c r="B2490" t="s">
        <v>66</v>
      </c>
      <c r="C2490" t="s">
        <v>67</v>
      </c>
      <c r="D2490">
        <v>16</v>
      </c>
      <c r="E2490">
        <v>82</v>
      </c>
      <c r="F2490">
        <v>63</v>
      </c>
      <c r="G2490" t="s">
        <v>16</v>
      </c>
      <c r="H2490" t="s">
        <v>297</v>
      </c>
      <c r="I2490" t="str">
        <f t="shared" si="114"/>
        <v>Bush, George W.(W)</v>
      </c>
      <c r="J2490" t="s">
        <v>21</v>
      </c>
      <c r="K2490" t="b">
        <v>0</v>
      </c>
      <c r="L2490">
        <v>409235</v>
      </c>
      <c r="M2490">
        <v>598376</v>
      </c>
      <c r="N2490">
        <v>20171015</v>
      </c>
      <c r="O2490" t="s">
        <v>19</v>
      </c>
      <c r="P2490" t="str">
        <f>IF(VLOOKUP(A2490,'national-winners'!$A$2:$B$13,2,0)=H2490,"W","L")</f>
        <v>W</v>
      </c>
      <c r="Q2490">
        <f>MATCH(C2490,'state-winning-votes'!A:A,0)</f>
        <v>16</v>
      </c>
      <c r="R2490">
        <f>MATCH(A2490,'state-winning-votes'!$A$2:$L$2,0)</f>
        <v>9</v>
      </c>
      <c r="S2490" cm="1">
        <f t="array" ref="S2490">INDEX('state-winning-votes'!$A$1:$L$53,$Q2490,$R2490)</f>
        <v>409235</v>
      </c>
      <c r="T2490">
        <f>INDEX('state-winning-votes'!$A$1:$L$53,MATCH($C2490,'state-winning-votes'!$A:$A,0),MATCH($A2490,'state-winning-votes'!$A$2:$L$2,0))</f>
        <v>409235</v>
      </c>
      <c r="U2490" t="str">
        <f t="shared" si="115"/>
        <v>Bush, George W.</v>
      </c>
      <c r="V2490" t="str">
        <f>_xlfn.XLOOKUP(INDEX('state-winning-votes'!$A$1:$L$53,MATCH($C2490,'state-winning-votes'!$A:$A,0),MATCH($A2490,'state-winning-votes'!$A$2:$L$2,0)),$L:$L,$H:$H)</f>
        <v>Bush, George W.</v>
      </c>
      <c r="W2490" t="str">
        <f>VLOOKUP(A2490,'national-winners'!$A$2:$B$13,2,0)</f>
        <v>Bush, George W.</v>
      </c>
      <c r="X2490" t="str">
        <f t="shared" si="116"/>
        <v xml:space="preserve"> George W. Bush (W)</v>
      </c>
    </row>
    <row r="2491" spans="1:24" x14ac:dyDescent="0.25">
      <c r="A2491">
        <v>2004</v>
      </c>
      <c r="B2491" t="s">
        <v>66</v>
      </c>
      <c r="C2491" t="s">
        <v>67</v>
      </c>
      <c r="D2491">
        <v>16</v>
      </c>
      <c r="E2491">
        <v>82</v>
      </c>
      <c r="F2491">
        <v>63</v>
      </c>
      <c r="G2491" t="s">
        <v>16</v>
      </c>
      <c r="H2491" t="s">
        <v>313</v>
      </c>
      <c r="I2491" t="str">
        <f t="shared" si="114"/>
        <v>Kerry, John(L)</v>
      </c>
      <c r="J2491" t="s">
        <v>18</v>
      </c>
      <c r="K2491" t="b">
        <v>0</v>
      </c>
      <c r="L2491">
        <v>181098</v>
      </c>
      <c r="M2491">
        <v>598376</v>
      </c>
      <c r="N2491">
        <v>20171015</v>
      </c>
      <c r="O2491" t="s">
        <v>19</v>
      </c>
      <c r="P2491" t="str">
        <f>IF(VLOOKUP(A2491,'national-winners'!$A$2:$B$13,2,0)=H2491,"W","L")</f>
        <v>L</v>
      </c>
      <c r="Q2491">
        <f>MATCH(C2491,'state-winning-votes'!A:A,0)</f>
        <v>16</v>
      </c>
      <c r="R2491">
        <f>MATCH(A2491,'state-winning-votes'!$A$2:$L$2,0)</f>
        <v>9</v>
      </c>
      <c r="S2491" cm="1">
        <f t="array" ref="S2491">INDEX('state-winning-votes'!$A$1:$L$53,$Q2491,$R2491)</f>
        <v>409235</v>
      </c>
      <c r="T2491">
        <f>INDEX('state-winning-votes'!$A$1:$L$53,MATCH($C2491,'state-winning-votes'!$A:$A,0),MATCH($A2491,'state-winning-votes'!$A$2:$L$2,0))</f>
        <v>409235</v>
      </c>
      <c r="U2491" t="str">
        <f t="shared" si="115"/>
        <v>Bush, George W.</v>
      </c>
      <c r="V2491" t="str">
        <f>_xlfn.XLOOKUP(INDEX('state-winning-votes'!$A$1:$L$53,MATCH($C2491,'state-winning-votes'!$A:$A,0),MATCH($A2491,'state-winning-votes'!$A$2:$L$2,0)),$L:$L,$H:$H)</f>
        <v>Bush, George W.</v>
      </c>
      <c r="W2491" t="str">
        <f>VLOOKUP(A2491,'national-winners'!$A$2:$B$13,2,0)</f>
        <v>Bush, George W.</v>
      </c>
      <c r="X2491" t="str">
        <f t="shared" si="116"/>
        <v xml:space="preserve"> George W. Bush (W)</v>
      </c>
    </row>
    <row r="2492" spans="1:24" x14ac:dyDescent="0.25">
      <c r="A2492">
        <v>2004</v>
      </c>
      <c r="B2492" t="s">
        <v>66</v>
      </c>
      <c r="C2492" t="s">
        <v>67</v>
      </c>
      <c r="D2492">
        <v>16</v>
      </c>
      <c r="E2492">
        <v>82</v>
      </c>
      <c r="F2492">
        <v>63</v>
      </c>
      <c r="G2492" t="s">
        <v>16</v>
      </c>
      <c r="H2492" t="s">
        <v>316</v>
      </c>
      <c r="I2492" t="str">
        <f t="shared" si="114"/>
        <v>Badnarik, Michael(L)</v>
      </c>
      <c r="J2492" t="s">
        <v>29</v>
      </c>
      <c r="K2492" t="b">
        <v>0</v>
      </c>
      <c r="L2492">
        <v>3844</v>
      </c>
      <c r="M2492">
        <v>598376</v>
      </c>
      <c r="N2492">
        <v>20171015</v>
      </c>
      <c r="O2492" t="s">
        <v>19</v>
      </c>
      <c r="P2492" t="str">
        <f>IF(VLOOKUP(A2492,'national-winners'!$A$2:$B$13,2,0)=H2492,"W","L")</f>
        <v>L</v>
      </c>
      <c r="Q2492">
        <f>MATCH(C2492,'state-winning-votes'!A:A,0)</f>
        <v>16</v>
      </c>
      <c r="R2492">
        <f>MATCH(A2492,'state-winning-votes'!$A$2:$L$2,0)</f>
        <v>9</v>
      </c>
      <c r="S2492" cm="1">
        <f t="array" ref="S2492">INDEX('state-winning-votes'!$A$1:$L$53,$Q2492,$R2492)</f>
        <v>409235</v>
      </c>
      <c r="T2492">
        <f>INDEX('state-winning-votes'!$A$1:$L$53,MATCH($C2492,'state-winning-votes'!$A:$A,0),MATCH($A2492,'state-winning-votes'!$A$2:$L$2,0))</f>
        <v>409235</v>
      </c>
      <c r="U2492" t="str">
        <f t="shared" si="115"/>
        <v>Bush, George W.</v>
      </c>
      <c r="V2492" t="str">
        <f>_xlfn.XLOOKUP(INDEX('state-winning-votes'!$A$1:$L$53,MATCH($C2492,'state-winning-votes'!$A:$A,0),MATCH($A2492,'state-winning-votes'!$A$2:$L$2,0)),$L:$L,$H:$H)</f>
        <v>Bush, George W.</v>
      </c>
      <c r="W2492" t="str">
        <f>VLOOKUP(A2492,'national-winners'!$A$2:$B$13,2,0)</f>
        <v>Bush, George W.</v>
      </c>
      <c r="X2492" t="str">
        <f t="shared" si="116"/>
        <v xml:space="preserve"> George W. Bush (W)</v>
      </c>
    </row>
    <row r="2493" spans="1:24" x14ac:dyDescent="0.25">
      <c r="A2493">
        <v>2004</v>
      </c>
      <c r="B2493" t="s">
        <v>66</v>
      </c>
      <c r="C2493" t="s">
        <v>67</v>
      </c>
      <c r="D2493">
        <v>16</v>
      </c>
      <c r="E2493">
        <v>82</v>
      </c>
      <c r="F2493">
        <v>63</v>
      </c>
      <c r="G2493" t="s">
        <v>16</v>
      </c>
      <c r="H2493" t="s">
        <v>314</v>
      </c>
      <c r="I2493" t="str">
        <f t="shared" si="114"/>
        <v>Peroutka, Michael(L)</v>
      </c>
      <c r="J2493" t="s">
        <v>134</v>
      </c>
      <c r="K2493" t="b">
        <v>0</v>
      </c>
      <c r="L2493">
        <v>3084</v>
      </c>
      <c r="M2493">
        <v>598376</v>
      </c>
      <c r="N2493">
        <v>20171015</v>
      </c>
      <c r="O2493" t="s">
        <v>19</v>
      </c>
      <c r="P2493" t="str">
        <f>IF(VLOOKUP(A2493,'national-winners'!$A$2:$B$13,2,0)=H2493,"W","L")</f>
        <v>L</v>
      </c>
      <c r="Q2493">
        <f>MATCH(C2493,'state-winning-votes'!A:A,0)</f>
        <v>16</v>
      </c>
      <c r="R2493">
        <f>MATCH(A2493,'state-winning-votes'!$A$2:$L$2,0)</f>
        <v>9</v>
      </c>
      <c r="S2493" cm="1">
        <f t="array" ref="S2493">INDEX('state-winning-votes'!$A$1:$L$53,$Q2493,$R2493)</f>
        <v>409235</v>
      </c>
      <c r="T2493">
        <f>INDEX('state-winning-votes'!$A$1:$L$53,MATCH($C2493,'state-winning-votes'!$A:$A,0),MATCH($A2493,'state-winning-votes'!$A$2:$L$2,0))</f>
        <v>409235</v>
      </c>
      <c r="U2493" t="str">
        <f t="shared" si="115"/>
        <v>Bush, George W.</v>
      </c>
      <c r="V2493" t="str">
        <f>_xlfn.XLOOKUP(INDEX('state-winning-votes'!$A$1:$L$53,MATCH($C2493,'state-winning-votes'!$A:$A,0),MATCH($A2493,'state-winning-votes'!$A$2:$L$2,0)),$L:$L,$H:$H)</f>
        <v>Bush, George W.</v>
      </c>
      <c r="W2493" t="str">
        <f>VLOOKUP(A2493,'national-winners'!$A$2:$B$13,2,0)</f>
        <v>Bush, George W.</v>
      </c>
      <c r="X2493" t="str">
        <f t="shared" si="116"/>
        <v xml:space="preserve"> George W. Bush (W)</v>
      </c>
    </row>
    <row r="2494" spans="1:24" x14ac:dyDescent="0.25">
      <c r="A2494">
        <v>2004</v>
      </c>
      <c r="B2494" t="s">
        <v>66</v>
      </c>
      <c r="C2494" t="s">
        <v>67</v>
      </c>
      <c r="D2494">
        <v>16</v>
      </c>
      <c r="E2494">
        <v>82</v>
      </c>
      <c r="F2494">
        <v>63</v>
      </c>
      <c r="G2494" t="s">
        <v>16</v>
      </c>
      <c r="H2494" t="s">
        <v>273</v>
      </c>
      <c r="I2494" t="str">
        <f t="shared" si="114"/>
        <v>Nader, Ralph(L)</v>
      </c>
      <c r="J2494" t="s">
        <v>35</v>
      </c>
      <c r="K2494" t="b">
        <v>0</v>
      </c>
      <c r="L2494">
        <v>1115</v>
      </c>
      <c r="M2494">
        <v>598376</v>
      </c>
      <c r="N2494">
        <v>20171015</v>
      </c>
      <c r="O2494" t="s">
        <v>19</v>
      </c>
      <c r="P2494" t="str">
        <f>IF(VLOOKUP(A2494,'national-winners'!$A$2:$B$13,2,0)=H2494,"W","L")</f>
        <v>L</v>
      </c>
      <c r="Q2494">
        <f>MATCH(C2494,'state-winning-votes'!A:A,0)</f>
        <v>16</v>
      </c>
      <c r="R2494">
        <f>MATCH(A2494,'state-winning-votes'!$A$2:$L$2,0)</f>
        <v>9</v>
      </c>
      <c r="S2494" cm="1">
        <f t="array" ref="S2494">INDEX('state-winning-votes'!$A$1:$L$53,$Q2494,$R2494)</f>
        <v>409235</v>
      </c>
      <c r="T2494">
        <f>INDEX('state-winning-votes'!$A$1:$L$53,MATCH($C2494,'state-winning-votes'!$A:$A,0),MATCH($A2494,'state-winning-votes'!$A$2:$L$2,0))</f>
        <v>409235</v>
      </c>
      <c r="U2494" t="str">
        <f t="shared" si="115"/>
        <v>Bush, George W.</v>
      </c>
      <c r="V2494" t="str">
        <f>_xlfn.XLOOKUP(INDEX('state-winning-votes'!$A$1:$L$53,MATCH($C2494,'state-winning-votes'!$A:$A,0),MATCH($A2494,'state-winning-votes'!$A$2:$L$2,0)),$L:$L,$H:$H)</f>
        <v>Bush, George W.</v>
      </c>
      <c r="W2494" t="str">
        <f>VLOOKUP(A2494,'national-winners'!$A$2:$B$13,2,0)</f>
        <v>Bush, George W.</v>
      </c>
      <c r="X2494" t="str">
        <f t="shared" si="116"/>
        <v xml:space="preserve"> George W. Bush (W)</v>
      </c>
    </row>
    <row r="2495" spans="1:24" x14ac:dyDescent="0.25">
      <c r="A2495">
        <v>2004</v>
      </c>
      <c r="B2495" t="s">
        <v>68</v>
      </c>
      <c r="C2495" t="s">
        <v>69</v>
      </c>
      <c r="D2495">
        <v>17</v>
      </c>
      <c r="E2495">
        <v>33</v>
      </c>
      <c r="F2495">
        <v>21</v>
      </c>
      <c r="G2495" t="s">
        <v>16</v>
      </c>
      <c r="H2495" t="s">
        <v>313</v>
      </c>
      <c r="I2495" t="str">
        <f t="shared" si="114"/>
        <v>Kerry, John(L)</v>
      </c>
      <c r="J2495" t="s">
        <v>18</v>
      </c>
      <c r="K2495" t="b">
        <v>0</v>
      </c>
      <c r="L2495">
        <v>2891550</v>
      </c>
      <c r="M2495">
        <v>5274322</v>
      </c>
      <c r="N2495">
        <v>20171015</v>
      </c>
      <c r="O2495" t="s">
        <v>19</v>
      </c>
      <c r="P2495" t="str">
        <f>IF(VLOOKUP(A2495,'national-winners'!$A$2:$B$13,2,0)=H2495,"W","L")</f>
        <v>L</v>
      </c>
      <c r="Q2495">
        <f>MATCH(C2495,'state-winning-votes'!A:A,0)</f>
        <v>17</v>
      </c>
      <c r="R2495">
        <f>MATCH(A2495,'state-winning-votes'!$A$2:$L$2,0)</f>
        <v>9</v>
      </c>
      <c r="S2495" cm="1">
        <f t="array" ref="S2495">INDEX('state-winning-votes'!$A$1:$L$53,$Q2495,$R2495)</f>
        <v>2891550</v>
      </c>
      <c r="T2495">
        <f>INDEX('state-winning-votes'!$A$1:$L$53,MATCH($C2495,'state-winning-votes'!$A:$A,0),MATCH($A2495,'state-winning-votes'!$A$2:$L$2,0))</f>
        <v>2891550</v>
      </c>
      <c r="U2495" t="str">
        <f t="shared" si="115"/>
        <v>Kerry, John</v>
      </c>
      <c r="V2495" t="str">
        <f>_xlfn.XLOOKUP(INDEX('state-winning-votes'!$A$1:$L$53,MATCH($C2495,'state-winning-votes'!$A:$A,0),MATCH($A2495,'state-winning-votes'!$A$2:$L$2,0)),$L:$L,$H:$H)</f>
        <v>Kerry, John</v>
      </c>
      <c r="W2495" t="str">
        <f>VLOOKUP(A2495,'national-winners'!$A$2:$B$13,2,0)</f>
        <v>Bush, George W.</v>
      </c>
      <c r="X2495" t="str">
        <f t="shared" si="116"/>
        <v xml:space="preserve"> John Kerry (W)</v>
      </c>
    </row>
    <row r="2496" spans="1:24" x14ac:dyDescent="0.25">
      <c r="A2496">
        <v>2004</v>
      </c>
      <c r="B2496" t="s">
        <v>68</v>
      </c>
      <c r="C2496" t="s">
        <v>69</v>
      </c>
      <c r="D2496">
        <v>17</v>
      </c>
      <c r="E2496">
        <v>33</v>
      </c>
      <c r="F2496">
        <v>21</v>
      </c>
      <c r="G2496" t="s">
        <v>16</v>
      </c>
      <c r="H2496" t="s">
        <v>297</v>
      </c>
      <c r="I2496" t="str">
        <f t="shared" si="114"/>
        <v>Bush, George W.(W)</v>
      </c>
      <c r="J2496" t="s">
        <v>21</v>
      </c>
      <c r="K2496" t="b">
        <v>0</v>
      </c>
      <c r="L2496">
        <v>2345946</v>
      </c>
      <c r="M2496">
        <v>5274322</v>
      </c>
      <c r="N2496">
        <v>20171015</v>
      </c>
      <c r="O2496" t="s">
        <v>19</v>
      </c>
      <c r="P2496" t="str">
        <f>IF(VLOOKUP(A2496,'national-winners'!$A$2:$B$13,2,0)=H2496,"W","L")</f>
        <v>W</v>
      </c>
      <c r="Q2496">
        <f>MATCH(C2496,'state-winning-votes'!A:A,0)</f>
        <v>17</v>
      </c>
      <c r="R2496">
        <f>MATCH(A2496,'state-winning-votes'!$A$2:$L$2,0)</f>
        <v>9</v>
      </c>
      <c r="S2496" cm="1">
        <f t="array" ref="S2496">INDEX('state-winning-votes'!$A$1:$L$53,$Q2496,$R2496)</f>
        <v>2891550</v>
      </c>
      <c r="T2496">
        <f>INDEX('state-winning-votes'!$A$1:$L$53,MATCH($C2496,'state-winning-votes'!$A:$A,0),MATCH($A2496,'state-winning-votes'!$A$2:$L$2,0))</f>
        <v>2891550</v>
      </c>
      <c r="U2496" t="str">
        <f t="shared" si="115"/>
        <v>Kerry, John</v>
      </c>
      <c r="V2496" t="str">
        <f>_xlfn.XLOOKUP(INDEX('state-winning-votes'!$A$1:$L$53,MATCH($C2496,'state-winning-votes'!$A:$A,0),MATCH($A2496,'state-winning-votes'!$A$2:$L$2,0)),$L:$L,$H:$H)</f>
        <v>Kerry, John</v>
      </c>
      <c r="W2496" t="str">
        <f>VLOOKUP(A2496,'national-winners'!$A$2:$B$13,2,0)</f>
        <v>Bush, George W.</v>
      </c>
      <c r="X2496" t="str">
        <f t="shared" si="116"/>
        <v xml:space="preserve"> John Kerry (W)</v>
      </c>
    </row>
    <row r="2497" spans="1:24" x14ac:dyDescent="0.25">
      <c r="A2497">
        <v>2004</v>
      </c>
      <c r="B2497" t="s">
        <v>68</v>
      </c>
      <c r="C2497" t="s">
        <v>69</v>
      </c>
      <c r="D2497">
        <v>17</v>
      </c>
      <c r="E2497">
        <v>33</v>
      </c>
      <c r="F2497">
        <v>21</v>
      </c>
      <c r="G2497" t="s">
        <v>16</v>
      </c>
      <c r="H2497" t="s">
        <v>316</v>
      </c>
      <c r="I2497" t="str">
        <f t="shared" si="114"/>
        <v>Badnarik, Michael(L)</v>
      </c>
      <c r="J2497" t="s">
        <v>29</v>
      </c>
      <c r="K2497" t="b">
        <v>0</v>
      </c>
      <c r="L2497">
        <v>32442</v>
      </c>
      <c r="M2497">
        <v>5274322</v>
      </c>
      <c r="N2497">
        <v>20171015</v>
      </c>
      <c r="O2497" t="s">
        <v>19</v>
      </c>
      <c r="P2497" t="str">
        <f>IF(VLOOKUP(A2497,'national-winners'!$A$2:$B$13,2,0)=H2497,"W","L")</f>
        <v>L</v>
      </c>
      <c r="Q2497">
        <f>MATCH(C2497,'state-winning-votes'!A:A,0)</f>
        <v>17</v>
      </c>
      <c r="R2497">
        <f>MATCH(A2497,'state-winning-votes'!$A$2:$L$2,0)</f>
        <v>9</v>
      </c>
      <c r="S2497" cm="1">
        <f t="array" ref="S2497">INDEX('state-winning-votes'!$A$1:$L$53,$Q2497,$R2497)</f>
        <v>2891550</v>
      </c>
      <c r="T2497">
        <f>INDEX('state-winning-votes'!$A$1:$L$53,MATCH($C2497,'state-winning-votes'!$A:$A,0),MATCH($A2497,'state-winning-votes'!$A$2:$L$2,0))</f>
        <v>2891550</v>
      </c>
      <c r="U2497" t="str">
        <f t="shared" si="115"/>
        <v>Kerry, John</v>
      </c>
      <c r="V2497" t="str">
        <f>_xlfn.XLOOKUP(INDEX('state-winning-votes'!$A$1:$L$53,MATCH($C2497,'state-winning-votes'!$A:$A,0),MATCH($A2497,'state-winning-votes'!$A$2:$L$2,0)),$L:$L,$H:$H)</f>
        <v>Kerry, John</v>
      </c>
      <c r="W2497" t="str">
        <f>VLOOKUP(A2497,'national-winners'!$A$2:$B$13,2,0)</f>
        <v>Bush, George W.</v>
      </c>
      <c r="X2497" t="str">
        <f t="shared" si="116"/>
        <v xml:space="preserve"> John Kerry (W)</v>
      </c>
    </row>
    <row r="2498" spans="1:24" x14ac:dyDescent="0.25">
      <c r="A2498">
        <v>2004</v>
      </c>
      <c r="B2498" t="s">
        <v>68</v>
      </c>
      <c r="C2498" t="s">
        <v>69</v>
      </c>
      <c r="D2498">
        <v>17</v>
      </c>
      <c r="E2498">
        <v>33</v>
      </c>
      <c r="F2498">
        <v>21</v>
      </c>
      <c r="G2498" t="s">
        <v>16</v>
      </c>
      <c r="H2498" t="s">
        <v>59</v>
      </c>
      <c r="I2498" t="str">
        <f t="shared" si="114"/>
        <v>Other(L)</v>
      </c>
      <c r="K2498" t="b">
        <v>1</v>
      </c>
      <c r="L2498">
        <v>4384</v>
      </c>
      <c r="M2498">
        <v>5274322</v>
      </c>
      <c r="N2498">
        <v>20171015</v>
      </c>
      <c r="O2498" t="s">
        <v>19</v>
      </c>
      <c r="P2498" t="str">
        <f>IF(VLOOKUP(A2498,'national-winners'!$A$2:$B$13,2,0)=H2498,"W","L")</f>
        <v>L</v>
      </c>
      <c r="Q2498">
        <f>MATCH(C2498,'state-winning-votes'!A:A,0)</f>
        <v>17</v>
      </c>
      <c r="R2498">
        <f>MATCH(A2498,'state-winning-votes'!$A$2:$L$2,0)</f>
        <v>9</v>
      </c>
      <c r="S2498" cm="1">
        <f t="array" ref="S2498">INDEX('state-winning-votes'!$A$1:$L$53,$Q2498,$R2498)</f>
        <v>2891550</v>
      </c>
      <c r="T2498">
        <f>INDEX('state-winning-votes'!$A$1:$L$53,MATCH($C2498,'state-winning-votes'!$A:$A,0),MATCH($A2498,'state-winning-votes'!$A$2:$L$2,0))</f>
        <v>2891550</v>
      </c>
      <c r="U2498" t="str">
        <f t="shared" si="115"/>
        <v>Kerry, John</v>
      </c>
      <c r="V2498" t="str">
        <f>_xlfn.XLOOKUP(INDEX('state-winning-votes'!$A$1:$L$53,MATCH($C2498,'state-winning-votes'!$A:$A,0),MATCH($A2498,'state-winning-votes'!$A$2:$L$2,0)),$L:$L,$H:$H)</f>
        <v>Kerry, John</v>
      </c>
      <c r="W2498" t="str">
        <f>VLOOKUP(A2498,'national-winners'!$A$2:$B$13,2,0)</f>
        <v>Bush, George W.</v>
      </c>
      <c r="X2498" t="str">
        <f t="shared" si="116"/>
        <v xml:space="preserve"> John Kerry (W)</v>
      </c>
    </row>
    <row r="2499" spans="1:24" x14ac:dyDescent="0.25">
      <c r="A2499">
        <v>2004</v>
      </c>
      <c r="B2499" t="s">
        <v>71</v>
      </c>
      <c r="C2499" t="s">
        <v>72</v>
      </c>
      <c r="D2499">
        <v>18</v>
      </c>
      <c r="E2499">
        <v>32</v>
      </c>
      <c r="F2499">
        <v>22</v>
      </c>
      <c r="G2499" t="s">
        <v>16</v>
      </c>
      <c r="H2499" t="s">
        <v>297</v>
      </c>
      <c r="I2499" t="str">
        <f t="shared" ref="I2499:I2562" si="117">H2499&amp;"("&amp;P2499&amp;")"</f>
        <v>Bush, George W.(W)</v>
      </c>
      <c r="J2499" t="s">
        <v>21</v>
      </c>
      <c r="K2499" t="b">
        <v>0</v>
      </c>
      <c r="L2499">
        <v>1479438</v>
      </c>
      <c r="M2499">
        <v>2468002</v>
      </c>
      <c r="N2499">
        <v>20171015</v>
      </c>
      <c r="O2499" t="s">
        <v>19</v>
      </c>
      <c r="P2499" t="str">
        <f>IF(VLOOKUP(A2499,'national-winners'!$A$2:$B$13,2,0)=H2499,"W","L")</f>
        <v>W</v>
      </c>
      <c r="Q2499">
        <f>MATCH(C2499,'state-winning-votes'!A:A,0)</f>
        <v>18</v>
      </c>
      <c r="R2499">
        <f>MATCH(A2499,'state-winning-votes'!$A$2:$L$2,0)</f>
        <v>9</v>
      </c>
      <c r="S2499" cm="1">
        <f t="array" ref="S2499">INDEX('state-winning-votes'!$A$1:$L$53,$Q2499,$R2499)</f>
        <v>1479438</v>
      </c>
      <c r="T2499">
        <f>INDEX('state-winning-votes'!$A$1:$L$53,MATCH($C2499,'state-winning-votes'!$A:$A,0),MATCH($A2499,'state-winning-votes'!$A$2:$L$2,0))</f>
        <v>1479438</v>
      </c>
      <c r="U2499" t="str">
        <f t="shared" ref="U2499:U2562" si="118">_xlfn.XLOOKUP(T2499,L:L,H:H)</f>
        <v>Bush, George W.</v>
      </c>
      <c r="V2499" t="str">
        <f>_xlfn.XLOOKUP(INDEX('state-winning-votes'!$A$1:$L$53,MATCH($C2499,'state-winning-votes'!$A:$A,0),MATCH($A2499,'state-winning-votes'!$A$2:$L$2,0)),$L:$L,$H:$H)</f>
        <v>Bush, George W.</v>
      </c>
      <c r="W2499" t="str">
        <f>VLOOKUP(A2499,'national-winners'!$A$2:$B$13,2,0)</f>
        <v>Bush, George W.</v>
      </c>
      <c r="X2499" t="str">
        <f t="shared" ref="X2499:X2562" si="119">IFERROR(RIGHT(V2499,LEN(V2499)-SEARCH(",",V2499))&amp;" "&amp;LEFT(V2499,SEARCH(",",V2499)-1)&amp;" (W)","NULL")</f>
        <v xml:space="preserve"> George W. Bush (W)</v>
      </c>
    </row>
    <row r="2500" spans="1:24" x14ac:dyDescent="0.25">
      <c r="A2500">
        <v>2004</v>
      </c>
      <c r="B2500" t="s">
        <v>71</v>
      </c>
      <c r="C2500" t="s">
        <v>72</v>
      </c>
      <c r="D2500">
        <v>18</v>
      </c>
      <c r="E2500">
        <v>32</v>
      </c>
      <c r="F2500">
        <v>22</v>
      </c>
      <c r="G2500" t="s">
        <v>16</v>
      </c>
      <c r="H2500" t="s">
        <v>313</v>
      </c>
      <c r="I2500" t="str">
        <f t="shared" si="117"/>
        <v>Kerry, John(L)</v>
      </c>
      <c r="J2500" t="s">
        <v>18</v>
      </c>
      <c r="K2500" t="b">
        <v>0</v>
      </c>
      <c r="L2500">
        <v>969011</v>
      </c>
      <c r="M2500">
        <v>2468002</v>
      </c>
      <c r="N2500">
        <v>20171015</v>
      </c>
      <c r="O2500" t="s">
        <v>19</v>
      </c>
      <c r="P2500" t="str">
        <f>IF(VLOOKUP(A2500,'national-winners'!$A$2:$B$13,2,0)=H2500,"W","L")</f>
        <v>L</v>
      </c>
      <c r="Q2500">
        <f>MATCH(C2500,'state-winning-votes'!A:A,0)</f>
        <v>18</v>
      </c>
      <c r="R2500">
        <f>MATCH(A2500,'state-winning-votes'!$A$2:$L$2,0)</f>
        <v>9</v>
      </c>
      <c r="S2500" cm="1">
        <f t="array" ref="S2500">INDEX('state-winning-votes'!$A$1:$L$53,$Q2500,$R2500)</f>
        <v>1479438</v>
      </c>
      <c r="T2500">
        <f>INDEX('state-winning-votes'!$A$1:$L$53,MATCH($C2500,'state-winning-votes'!$A:$A,0),MATCH($A2500,'state-winning-votes'!$A$2:$L$2,0))</f>
        <v>1479438</v>
      </c>
      <c r="U2500" t="str">
        <f t="shared" si="118"/>
        <v>Bush, George W.</v>
      </c>
      <c r="V2500" t="str">
        <f>_xlfn.XLOOKUP(INDEX('state-winning-votes'!$A$1:$L$53,MATCH($C2500,'state-winning-votes'!$A:$A,0),MATCH($A2500,'state-winning-votes'!$A$2:$L$2,0)),$L:$L,$H:$H)</f>
        <v>Bush, George W.</v>
      </c>
      <c r="W2500" t="str">
        <f>VLOOKUP(A2500,'national-winners'!$A$2:$B$13,2,0)</f>
        <v>Bush, George W.</v>
      </c>
      <c r="X2500" t="str">
        <f t="shared" si="119"/>
        <v xml:space="preserve"> George W. Bush (W)</v>
      </c>
    </row>
    <row r="2501" spans="1:24" x14ac:dyDescent="0.25">
      <c r="A2501">
        <v>2004</v>
      </c>
      <c r="B2501" t="s">
        <v>71</v>
      </c>
      <c r="C2501" t="s">
        <v>72</v>
      </c>
      <c r="D2501">
        <v>18</v>
      </c>
      <c r="E2501">
        <v>32</v>
      </c>
      <c r="F2501">
        <v>22</v>
      </c>
      <c r="G2501" t="s">
        <v>16</v>
      </c>
      <c r="H2501" t="s">
        <v>316</v>
      </c>
      <c r="I2501" t="str">
        <f t="shared" si="117"/>
        <v>Badnarik, Michael(L)</v>
      </c>
      <c r="J2501" t="s">
        <v>29</v>
      </c>
      <c r="K2501" t="b">
        <v>0</v>
      </c>
      <c r="L2501">
        <v>18058</v>
      </c>
      <c r="M2501">
        <v>2468002</v>
      </c>
      <c r="N2501">
        <v>20171015</v>
      </c>
      <c r="O2501" t="s">
        <v>19</v>
      </c>
      <c r="P2501" t="str">
        <f>IF(VLOOKUP(A2501,'national-winners'!$A$2:$B$13,2,0)=H2501,"W","L")</f>
        <v>L</v>
      </c>
      <c r="Q2501">
        <f>MATCH(C2501,'state-winning-votes'!A:A,0)</f>
        <v>18</v>
      </c>
      <c r="R2501">
        <f>MATCH(A2501,'state-winning-votes'!$A$2:$L$2,0)</f>
        <v>9</v>
      </c>
      <c r="S2501" cm="1">
        <f t="array" ref="S2501">INDEX('state-winning-votes'!$A$1:$L$53,$Q2501,$R2501)</f>
        <v>1479438</v>
      </c>
      <c r="T2501">
        <f>INDEX('state-winning-votes'!$A$1:$L$53,MATCH($C2501,'state-winning-votes'!$A:$A,0),MATCH($A2501,'state-winning-votes'!$A$2:$L$2,0))</f>
        <v>1479438</v>
      </c>
      <c r="U2501" t="str">
        <f t="shared" si="118"/>
        <v>Bush, George W.</v>
      </c>
      <c r="V2501" t="str">
        <f>_xlfn.XLOOKUP(INDEX('state-winning-votes'!$A$1:$L$53,MATCH($C2501,'state-winning-votes'!$A:$A,0),MATCH($A2501,'state-winning-votes'!$A$2:$L$2,0)),$L:$L,$H:$H)</f>
        <v>Bush, George W.</v>
      </c>
      <c r="W2501" t="str">
        <f>VLOOKUP(A2501,'national-winners'!$A$2:$B$13,2,0)</f>
        <v>Bush, George W.</v>
      </c>
      <c r="X2501" t="str">
        <f t="shared" si="119"/>
        <v xml:space="preserve"> George W. Bush (W)</v>
      </c>
    </row>
    <row r="2502" spans="1:24" x14ac:dyDescent="0.25">
      <c r="A2502">
        <v>2004</v>
      </c>
      <c r="B2502" t="s">
        <v>71</v>
      </c>
      <c r="C2502" t="s">
        <v>72</v>
      </c>
      <c r="D2502">
        <v>18</v>
      </c>
      <c r="E2502">
        <v>32</v>
      </c>
      <c r="F2502">
        <v>22</v>
      </c>
      <c r="G2502" t="s">
        <v>16</v>
      </c>
      <c r="H2502" t="s">
        <v>59</v>
      </c>
      <c r="I2502" t="str">
        <f t="shared" si="117"/>
        <v>Other(L)</v>
      </c>
      <c r="K2502" t="b">
        <v>1</v>
      </c>
      <c r="L2502">
        <v>1495</v>
      </c>
      <c r="M2502">
        <v>2468002</v>
      </c>
      <c r="N2502">
        <v>20171015</v>
      </c>
      <c r="O2502" t="s">
        <v>19</v>
      </c>
      <c r="P2502" t="str">
        <f>IF(VLOOKUP(A2502,'national-winners'!$A$2:$B$13,2,0)=H2502,"W","L")</f>
        <v>L</v>
      </c>
      <c r="Q2502">
        <f>MATCH(C2502,'state-winning-votes'!A:A,0)</f>
        <v>18</v>
      </c>
      <c r="R2502">
        <f>MATCH(A2502,'state-winning-votes'!$A$2:$L$2,0)</f>
        <v>9</v>
      </c>
      <c r="S2502" cm="1">
        <f t="array" ref="S2502">INDEX('state-winning-votes'!$A$1:$L$53,$Q2502,$R2502)</f>
        <v>1479438</v>
      </c>
      <c r="T2502">
        <f>INDEX('state-winning-votes'!$A$1:$L$53,MATCH($C2502,'state-winning-votes'!$A:$A,0),MATCH($A2502,'state-winning-votes'!$A$2:$L$2,0))</f>
        <v>1479438</v>
      </c>
      <c r="U2502" t="str">
        <f t="shared" si="118"/>
        <v>Bush, George W.</v>
      </c>
      <c r="V2502" t="str">
        <f>_xlfn.XLOOKUP(INDEX('state-winning-votes'!$A$1:$L$53,MATCH($C2502,'state-winning-votes'!$A:$A,0),MATCH($A2502,'state-winning-votes'!$A$2:$L$2,0)),$L:$L,$H:$H)</f>
        <v>Bush, George W.</v>
      </c>
      <c r="W2502" t="str">
        <f>VLOOKUP(A2502,'national-winners'!$A$2:$B$13,2,0)</f>
        <v>Bush, George W.</v>
      </c>
      <c r="X2502" t="str">
        <f t="shared" si="119"/>
        <v xml:space="preserve"> George W. Bush (W)</v>
      </c>
    </row>
    <row r="2503" spans="1:24" x14ac:dyDescent="0.25">
      <c r="A2503">
        <v>2004</v>
      </c>
      <c r="B2503" t="s">
        <v>73</v>
      </c>
      <c r="C2503" t="s">
        <v>74</v>
      </c>
      <c r="D2503">
        <v>19</v>
      </c>
      <c r="E2503">
        <v>42</v>
      </c>
      <c r="F2503">
        <v>31</v>
      </c>
      <c r="G2503" t="s">
        <v>16</v>
      </c>
      <c r="H2503" t="s">
        <v>297</v>
      </c>
      <c r="I2503" t="str">
        <f t="shared" si="117"/>
        <v>Bush, George W.(W)</v>
      </c>
      <c r="J2503" t="s">
        <v>21</v>
      </c>
      <c r="K2503" t="b">
        <v>0</v>
      </c>
      <c r="L2503">
        <v>751957</v>
      </c>
      <c r="M2503">
        <v>1506908</v>
      </c>
      <c r="N2503">
        <v>20171015</v>
      </c>
      <c r="O2503" t="s">
        <v>19</v>
      </c>
      <c r="P2503" t="str">
        <f>IF(VLOOKUP(A2503,'national-winners'!$A$2:$B$13,2,0)=H2503,"W","L")</f>
        <v>W</v>
      </c>
      <c r="Q2503">
        <f>MATCH(C2503,'state-winning-votes'!A:A,0)</f>
        <v>15</v>
      </c>
      <c r="R2503">
        <f>MATCH(A2503,'state-winning-votes'!$A$2:$L$2,0)</f>
        <v>9</v>
      </c>
      <c r="S2503" cm="1">
        <f t="array" ref="S2503">INDEX('state-winning-votes'!$A$1:$L$53,$Q2503,$R2503)</f>
        <v>751957</v>
      </c>
      <c r="T2503">
        <f>INDEX('state-winning-votes'!$A$1:$L$53,MATCH($C2503,'state-winning-votes'!$A:$A,0),MATCH($A2503,'state-winning-votes'!$A$2:$L$2,0))</f>
        <v>751957</v>
      </c>
      <c r="U2503" t="str">
        <f t="shared" si="118"/>
        <v>Bush, George W.</v>
      </c>
      <c r="V2503" t="str">
        <f>_xlfn.XLOOKUP(INDEX('state-winning-votes'!$A$1:$L$53,MATCH($C2503,'state-winning-votes'!$A:$A,0),MATCH($A2503,'state-winning-votes'!$A$2:$L$2,0)),$L:$L,$H:$H)</f>
        <v>Bush, George W.</v>
      </c>
      <c r="W2503" t="str">
        <f>VLOOKUP(A2503,'national-winners'!$A$2:$B$13,2,0)</f>
        <v>Bush, George W.</v>
      </c>
      <c r="X2503" t="str">
        <f t="shared" si="119"/>
        <v xml:space="preserve"> George W. Bush (W)</v>
      </c>
    </row>
    <row r="2504" spans="1:24" x14ac:dyDescent="0.25">
      <c r="A2504">
        <v>2004</v>
      </c>
      <c r="B2504" t="s">
        <v>73</v>
      </c>
      <c r="C2504" t="s">
        <v>74</v>
      </c>
      <c r="D2504">
        <v>19</v>
      </c>
      <c r="E2504">
        <v>42</v>
      </c>
      <c r="F2504">
        <v>31</v>
      </c>
      <c r="G2504" t="s">
        <v>16</v>
      </c>
      <c r="H2504" t="s">
        <v>313</v>
      </c>
      <c r="I2504" t="str">
        <f t="shared" si="117"/>
        <v>Kerry, John(L)</v>
      </c>
      <c r="J2504" t="s">
        <v>18</v>
      </c>
      <c r="K2504" t="b">
        <v>0</v>
      </c>
      <c r="L2504">
        <v>741898</v>
      </c>
      <c r="M2504">
        <v>1506908</v>
      </c>
      <c r="N2504">
        <v>20171015</v>
      </c>
      <c r="O2504" t="s">
        <v>19</v>
      </c>
      <c r="P2504" t="str">
        <f>IF(VLOOKUP(A2504,'national-winners'!$A$2:$B$13,2,0)=H2504,"W","L")</f>
        <v>L</v>
      </c>
      <c r="Q2504">
        <f>MATCH(C2504,'state-winning-votes'!A:A,0)</f>
        <v>15</v>
      </c>
      <c r="R2504">
        <f>MATCH(A2504,'state-winning-votes'!$A$2:$L$2,0)</f>
        <v>9</v>
      </c>
      <c r="S2504" cm="1">
        <f t="array" ref="S2504">INDEX('state-winning-votes'!$A$1:$L$53,$Q2504,$R2504)</f>
        <v>751957</v>
      </c>
      <c r="T2504">
        <f>INDEX('state-winning-votes'!$A$1:$L$53,MATCH($C2504,'state-winning-votes'!$A:$A,0),MATCH($A2504,'state-winning-votes'!$A$2:$L$2,0))</f>
        <v>751957</v>
      </c>
      <c r="U2504" t="str">
        <f t="shared" si="118"/>
        <v>Bush, George W.</v>
      </c>
      <c r="V2504" t="str">
        <f>_xlfn.XLOOKUP(INDEX('state-winning-votes'!$A$1:$L$53,MATCH($C2504,'state-winning-votes'!$A:$A,0),MATCH($A2504,'state-winning-votes'!$A$2:$L$2,0)),$L:$L,$H:$H)</f>
        <v>Bush, George W.</v>
      </c>
      <c r="W2504" t="str">
        <f>VLOOKUP(A2504,'national-winners'!$A$2:$B$13,2,0)</f>
        <v>Bush, George W.</v>
      </c>
      <c r="X2504" t="str">
        <f t="shared" si="119"/>
        <v xml:space="preserve"> George W. Bush (W)</v>
      </c>
    </row>
    <row r="2505" spans="1:24" x14ac:dyDescent="0.25">
      <c r="A2505">
        <v>2004</v>
      </c>
      <c r="B2505" t="s">
        <v>73</v>
      </c>
      <c r="C2505" t="s">
        <v>74</v>
      </c>
      <c r="D2505">
        <v>19</v>
      </c>
      <c r="E2505">
        <v>42</v>
      </c>
      <c r="F2505">
        <v>31</v>
      </c>
      <c r="G2505" t="s">
        <v>16</v>
      </c>
      <c r="H2505" t="s">
        <v>59</v>
      </c>
      <c r="I2505" t="str">
        <f t="shared" si="117"/>
        <v>Other(L)</v>
      </c>
      <c r="K2505" t="b">
        <v>0</v>
      </c>
      <c r="L2505">
        <v>6149</v>
      </c>
      <c r="M2505">
        <v>1506908</v>
      </c>
      <c r="N2505">
        <v>20171015</v>
      </c>
      <c r="O2505" t="s">
        <v>19</v>
      </c>
      <c r="P2505" t="str">
        <f>IF(VLOOKUP(A2505,'national-winners'!$A$2:$B$13,2,0)=H2505,"W","L")</f>
        <v>L</v>
      </c>
      <c r="Q2505">
        <f>MATCH(C2505,'state-winning-votes'!A:A,0)</f>
        <v>15</v>
      </c>
      <c r="R2505">
        <f>MATCH(A2505,'state-winning-votes'!$A$2:$L$2,0)</f>
        <v>9</v>
      </c>
      <c r="S2505" cm="1">
        <f t="array" ref="S2505">INDEX('state-winning-votes'!$A$1:$L$53,$Q2505,$R2505)</f>
        <v>751957</v>
      </c>
      <c r="T2505">
        <f>INDEX('state-winning-votes'!$A$1:$L$53,MATCH($C2505,'state-winning-votes'!$A:$A,0),MATCH($A2505,'state-winning-votes'!$A$2:$L$2,0))</f>
        <v>751957</v>
      </c>
      <c r="U2505" t="str">
        <f t="shared" si="118"/>
        <v>Bush, George W.</v>
      </c>
      <c r="V2505" t="str">
        <f>_xlfn.XLOOKUP(INDEX('state-winning-votes'!$A$1:$L$53,MATCH($C2505,'state-winning-votes'!$A:$A,0),MATCH($A2505,'state-winning-votes'!$A$2:$L$2,0)),$L:$L,$H:$H)</f>
        <v>Bush, George W.</v>
      </c>
      <c r="W2505" t="str">
        <f>VLOOKUP(A2505,'national-winners'!$A$2:$B$13,2,0)</f>
        <v>Bush, George W.</v>
      </c>
      <c r="X2505" t="str">
        <f t="shared" si="119"/>
        <v xml:space="preserve"> George W. Bush (W)</v>
      </c>
    </row>
    <row r="2506" spans="1:24" x14ac:dyDescent="0.25">
      <c r="A2506">
        <v>2004</v>
      </c>
      <c r="B2506" t="s">
        <v>73</v>
      </c>
      <c r="C2506" t="s">
        <v>74</v>
      </c>
      <c r="D2506">
        <v>19</v>
      </c>
      <c r="E2506">
        <v>42</v>
      </c>
      <c r="F2506">
        <v>31</v>
      </c>
      <c r="G2506" t="s">
        <v>16</v>
      </c>
      <c r="H2506" t="s">
        <v>316</v>
      </c>
      <c r="I2506" t="str">
        <f t="shared" si="117"/>
        <v>Badnarik, Michael(L)</v>
      </c>
      <c r="J2506" t="s">
        <v>29</v>
      </c>
      <c r="K2506" t="b">
        <v>0</v>
      </c>
      <c r="L2506">
        <v>2992</v>
      </c>
      <c r="M2506">
        <v>1506908</v>
      </c>
      <c r="N2506">
        <v>20171015</v>
      </c>
      <c r="O2506" t="s">
        <v>19</v>
      </c>
      <c r="P2506" t="str">
        <f>IF(VLOOKUP(A2506,'national-winners'!$A$2:$B$13,2,0)=H2506,"W","L")</f>
        <v>L</v>
      </c>
      <c r="Q2506">
        <f>MATCH(C2506,'state-winning-votes'!A:A,0)</f>
        <v>15</v>
      </c>
      <c r="R2506">
        <f>MATCH(A2506,'state-winning-votes'!$A$2:$L$2,0)</f>
        <v>9</v>
      </c>
      <c r="S2506" cm="1">
        <f t="array" ref="S2506">INDEX('state-winning-votes'!$A$1:$L$53,$Q2506,$R2506)</f>
        <v>751957</v>
      </c>
      <c r="T2506">
        <f>INDEX('state-winning-votes'!$A$1:$L$53,MATCH($C2506,'state-winning-votes'!$A:$A,0),MATCH($A2506,'state-winning-votes'!$A$2:$L$2,0))</f>
        <v>751957</v>
      </c>
      <c r="U2506" t="str">
        <f t="shared" si="118"/>
        <v>Bush, George W.</v>
      </c>
      <c r="V2506" t="str">
        <f>_xlfn.XLOOKUP(INDEX('state-winning-votes'!$A$1:$L$53,MATCH($C2506,'state-winning-votes'!$A:$A,0),MATCH($A2506,'state-winning-votes'!$A$2:$L$2,0)),$L:$L,$H:$H)</f>
        <v>Bush, George W.</v>
      </c>
      <c r="W2506" t="str">
        <f>VLOOKUP(A2506,'national-winners'!$A$2:$B$13,2,0)</f>
        <v>Bush, George W.</v>
      </c>
      <c r="X2506" t="str">
        <f t="shared" si="119"/>
        <v xml:space="preserve"> George W. Bush (W)</v>
      </c>
    </row>
    <row r="2507" spans="1:24" x14ac:dyDescent="0.25">
      <c r="A2507">
        <v>2004</v>
      </c>
      <c r="B2507" t="s">
        <v>73</v>
      </c>
      <c r="C2507" t="s">
        <v>74</v>
      </c>
      <c r="D2507">
        <v>19</v>
      </c>
      <c r="E2507">
        <v>42</v>
      </c>
      <c r="F2507">
        <v>31</v>
      </c>
      <c r="G2507" t="s">
        <v>16</v>
      </c>
      <c r="H2507" t="s">
        <v>314</v>
      </c>
      <c r="I2507" t="str">
        <f t="shared" si="117"/>
        <v>Peroutka, Michael(L)</v>
      </c>
      <c r="J2507" t="s">
        <v>134</v>
      </c>
      <c r="K2507" t="b">
        <v>0</v>
      </c>
      <c r="L2507">
        <v>1304</v>
      </c>
      <c r="M2507">
        <v>1506908</v>
      </c>
      <c r="N2507">
        <v>20171015</v>
      </c>
      <c r="O2507" t="s">
        <v>19</v>
      </c>
      <c r="P2507" t="str">
        <f>IF(VLOOKUP(A2507,'national-winners'!$A$2:$B$13,2,0)=H2507,"W","L")</f>
        <v>L</v>
      </c>
      <c r="Q2507">
        <f>MATCH(C2507,'state-winning-votes'!A:A,0)</f>
        <v>15</v>
      </c>
      <c r="R2507">
        <f>MATCH(A2507,'state-winning-votes'!$A$2:$L$2,0)</f>
        <v>9</v>
      </c>
      <c r="S2507" cm="1">
        <f t="array" ref="S2507">INDEX('state-winning-votes'!$A$1:$L$53,$Q2507,$R2507)</f>
        <v>751957</v>
      </c>
      <c r="T2507">
        <f>INDEX('state-winning-votes'!$A$1:$L$53,MATCH($C2507,'state-winning-votes'!$A:$A,0),MATCH($A2507,'state-winning-votes'!$A$2:$L$2,0))</f>
        <v>751957</v>
      </c>
      <c r="U2507" t="str">
        <f t="shared" si="118"/>
        <v>Bush, George W.</v>
      </c>
      <c r="V2507" t="str">
        <f>_xlfn.XLOOKUP(INDEX('state-winning-votes'!$A$1:$L$53,MATCH($C2507,'state-winning-votes'!$A:$A,0),MATCH($A2507,'state-winning-votes'!$A$2:$L$2,0)),$L:$L,$H:$H)</f>
        <v>Bush, George W.</v>
      </c>
      <c r="W2507" t="str">
        <f>VLOOKUP(A2507,'national-winners'!$A$2:$B$13,2,0)</f>
        <v>Bush, George W.</v>
      </c>
      <c r="X2507" t="str">
        <f t="shared" si="119"/>
        <v xml:space="preserve"> George W. Bush (W)</v>
      </c>
    </row>
    <row r="2508" spans="1:24" x14ac:dyDescent="0.25">
      <c r="A2508">
        <v>2004</v>
      </c>
      <c r="B2508" t="s">
        <v>73</v>
      </c>
      <c r="C2508" t="s">
        <v>74</v>
      </c>
      <c r="D2508">
        <v>19</v>
      </c>
      <c r="E2508">
        <v>42</v>
      </c>
      <c r="F2508">
        <v>31</v>
      </c>
      <c r="G2508" t="s">
        <v>16</v>
      </c>
      <c r="H2508" t="s">
        <v>317</v>
      </c>
      <c r="I2508" t="str">
        <f t="shared" si="117"/>
        <v>Cobb, David(L)</v>
      </c>
      <c r="J2508" t="s">
        <v>274</v>
      </c>
      <c r="K2508" t="b">
        <v>0</v>
      </c>
      <c r="L2508">
        <v>1141</v>
      </c>
      <c r="M2508">
        <v>1506908</v>
      </c>
      <c r="N2508">
        <v>20171015</v>
      </c>
      <c r="O2508" t="s">
        <v>19</v>
      </c>
      <c r="P2508" t="str">
        <f>IF(VLOOKUP(A2508,'national-winners'!$A$2:$B$13,2,0)=H2508,"W","L")</f>
        <v>L</v>
      </c>
      <c r="Q2508">
        <f>MATCH(C2508,'state-winning-votes'!A:A,0)</f>
        <v>15</v>
      </c>
      <c r="R2508">
        <f>MATCH(A2508,'state-winning-votes'!$A$2:$L$2,0)</f>
        <v>9</v>
      </c>
      <c r="S2508" cm="1">
        <f t="array" ref="S2508">INDEX('state-winning-votes'!$A$1:$L$53,$Q2508,$R2508)</f>
        <v>751957</v>
      </c>
      <c r="T2508">
        <f>INDEX('state-winning-votes'!$A$1:$L$53,MATCH($C2508,'state-winning-votes'!$A:$A,0),MATCH($A2508,'state-winning-votes'!$A$2:$L$2,0))</f>
        <v>751957</v>
      </c>
      <c r="U2508" t="str">
        <f t="shared" si="118"/>
        <v>Bush, George W.</v>
      </c>
      <c r="V2508" t="str">
        <f>_xlfn.XLOOKUP(INDEX('state-winning-votes'!$A$1:$L$53,MATCH($C2508,'state-winning-votes'!$A:$A,0),MATCH($A2508,'state-winning-votes'!$A$2:$L$2,0)),$L:$L,$H:$H)</f>
        <v>Bush, George W.</v>
      </c>
      <c r="W2508" t="str">
        <f>VLOOKUP(A2508,'national-winners'!$A$2:$B$13,2,0)</f>
        <v>Bush, George W.</v>
      </c>
      <c r="X2508" t="str">
        <f t="shared" si="119"/>
        <v xml:space="preserve"> George W. Bush (W)</v>
      </c>
    </row>
    <row r="2509" spans="1:24" x14ac:dyDescent="0.25">
      <c r="A2509">
        <v>2004</v>
      </c>
      <c r="B2509" t="s">
        <v>73</v>
      </c>
      <c r="C2509" t="s">
        <v>74</v>
      </c>
      <c r="D2509">
        <v>19</v>
      </c>
      <c r="E2509">
        <v>42</v>
      </c>
      <c r="F2509">
        <v>31</v>
      </c>
      <c r="G2509" t="s">
        <v>16</v>
      </c>
      <c r="H2509" t="s">
        <v>59</v>
      </c>
      <c r="I2509" t="str">
        <f t="shared" si="117"/>
        <v>Other(L)</v>
      </c>
      <c r="K2509" t="b">
        <v>1</v>
      </c>
      <c r="L2509">
        <v>1094</v>
      </c>
      <c r="M2509">
        <v>1506908</v>
      </c>
      <c r="N2509">
        <v>20171015</v>
      </c>
      <c r="O2509" t="s">
        <v>19</v>
      </c>
      <c r="P2509" t="str">
        <f>IF(VLOOKUP(A2509,'national-winners'!$A$2:$B$13,2,0)=H2509,"W","L")</f>
        <v>L</v>
      </c>
      <c r="Q2509">
        <f>MATCH(C2509,'state-winning-votes'!A:A,0)</f>
        <v>15</v>
      </c>
      <c r="R2509">
        <f>MATCH(A2509,'state-winning-votes'!$A$2:$L$2,0)</f>
        <v>9</v>
      </c>
      <c r="S2509" cm="1">
        <f t="array" ref="S2509">INDEX('state-winning-votes'!$A$1:$L$53,$Q2509,$R2509)</f>
        <v>751957</v>
      </c>
      <c r="T2509">
        <f>INDEX('state-winning-votes'!$A$1:$L$53,MATCH($C2509,'state-winning-votes'!$A:$A,0),MATCH($A2509,'state-winning-votes'!$A$2:$L$2,0))</f>
        <v>751957</v>
      </c>
      <c r="U2509" t="str">
        <f t="shared" si="118"/>
        <v>Bush, George W.</v>
      </c>
      <c r="V2509" t="str">
        <f>_xlfn.XLOOKUP(INDEX('state-winning-votes'!$A$1:$L$53,MATCH($C2509,'state-winning-votes'!$A:$A,0),MATCH($A2509,'state-winning-votes'!$A$2:$L$2,0)),$L:$L,$H:$H)</f>
        <v>Bush, George W.</v>
      </c>
      <c r="W2509" t="str">
        <f>VLOOKUP(A2509,'national-winners'!$A$2:$B$13,2,0)</f>
        <v>Bush, George W.</v>
      </c>
      <c r="X2509" t="str">
        <f t="shared" si="119"/>
        <v xml:space="preserve"> George W. Bush (W)</v>
      </c>
    </row>
    <row r="2510" spans="1:24" x14ac:dyDescent="0.25">
      <c r="A2510">
        <v>2004</v>
      </c>
      <c r="B2510" t="s">
        <v>73</v>
      </c>
      <c r="C2510" t="s">
        <v>74</v>
      </c>
      <c r="D2510">
        <v>19</v>
      </c>
      <c r="E2510">
        <v>42</v>
      </c>
      <c r="F2510">
        <v>31</v>
      </c>
      <c r="G2510" t="s">
        <v>16</v>
      </c>
      <c r="H2510" t="s">
        <v>324</v>
      </c>
      <c r="I2510" t="str">
        <f t="shared" si="117"/>
        <v>Calero, Roger(L)</v>
      </c>
      <c r="J2510" t="s">
        <v>37</v>
      </c>
      <c r="K2510" t="b">
        <v>0</v>
      </c>
      <c r="L2510">
        <v>373</v>
      </c>
      <c r="M2510">
        <v>1506908</v>
      </c>
      <c r="N2510">
        <v>20171015</v>
      </c>
      <c r="O2510" t="s">
        <v>19</v>
      </c>
      <c r="P2510" t="str">
        <f>IF(VLOOKUP(A2510,'national-winners'!$A$2:$B$13,2,0)=H2510,"W","L")</f>
        <v>L</v>
      </c>
      <c r="Q2510">
        <f>MATCH(C2510,'state-winning-votes'!A:A,0)</f>
        <v>15</v>
      </c>
      <c r="R2510">
        <f>MATCH(A2510,'state-winning-votes'!$A$2:$L$2,0)</f>
        <v>9</v>
      </c>
      <c r="S2510" cm="1">
        <f t="array" ref="S2510">INDEX('state-winning-votes'!$A$1:$L$53,$Q2510,$R2510)</f>
        <v>751957</v>
      </c>
      <c r="T2510">
        <f>INDEX('state-winning-votes'!$A$1:$L$53,MATCH($C2510,'state-winning-votes'!$A:$A,0),MATCH($A2510,'state-winning-votes'!$A$2:$L$2,0))</f>
        <v>751957</v>
      </c>
      <c r="U2510" t="str">
        <f t="shared" si="118"/>
        <v>Bush, George W.</v>
      </c>
      <c r="V2510" t="str">
        <f>_xlfn.XLOOKUP(INDEX('state-winning-votes'!$A$1:$L$53,MATCH($C2510,'state-winning-votes'!$A:$A,0),MATCH($A2510,'state-winning-votes'!$A$2:$L$2,0)),$L:$L,$H:$H)</f>
        <v>Bush, George W.</v>
      </c>
      <c r="W2510" t="str">
        <f>VLOOKUP(A2510,'national-winners'!$A$2:$B$13,2,0)</f>
        <v>Bush, George W.</v>
      </c>
      <c r="X2510" t="str">
        <f t="shared" si="119"/>
        <v xml:space="preserve"> George W. Bush (W)</v>
      </c>
    </row>
    <row r="2511" spans="1:24" x14ac:dyDescent="0.25">
      <c r="A2511">
        <v>2004</v>
      </c>
      <c r="B2511" t="s">
        <v>78</v>
      </c>
      <c r="C2511" t="s">
        <v>79</v>
      </c>
      <c r="D2511">
        <v>20</v>
      </c>
      <c r="E2511">
        <v>47</v>
      </c>
      <c r="F2511">
        <v>32</v>
      </c>
      <c r="G2511" t="s">
        <v>16</v>
      </c>
      <c r="H2511" t="s">
        <v>297</v>
      </c>
      <c r="I2511" t="str">
        <f t="shared" si="117"/>
        <v>Bush, George W.(W)</v>
      </c>
      <c r="J2511" t="s">
        <v>21</v>
      </c>
      <c r="K2511" t="b">
        <v>0</v>
      </c>
      <c r="L2511">
        <v>736456</v>
      </c>
      <c r="M2511">
        <v>1187756</v>
      </c>
      <c r="N2511">
        <v>20171015</v>
      </c>
      <c r="O2511" t="s">
        <v>19</v>
      </c>
      <c r="P2511" t="str">
        <f>IF(VLOOKUP(A2511,'national-winners'!$A$2:$B$13,2,0)=H2511,"W","L")</f>
        <v>W</v>
      </c>
      <c r="Q2511">
        <f>MATCH(C2511,'state-winning-votes'!A:A,0)</f>
        <v>19</v>
      </c>
      <c r="R2511">
        <f>MATCH(A2511,'state-winning-votes'!$A$2:$L$2,0)</f>
        <v>9</v>
      </c>
      <c r="S2511" cm="1">
        <f t="array" ref="S2511">INDEX('state-winning-votes'!$A$1:$L$53,$Q2511,$R2511)</f>
        <v>736456</v>
      </c>
      <c r="T2511">
        <f>INDEX('state-winning-votes'!$A$1:$L$53,MATCH($C2511,'state-winning-votes'!$A:$A,0),MATCH($A2511,'state-winning-votes'!$A$2:$L$2,0))</f>
        <v>736456</v>
      </c>
      <c r="U2511" t="str">
        <f t="shared" si="118"/>
        <v>Bush, George W.</v>
      </c>
      <c r="V2511" t="str">
        <f>_xlfn.XLOOKUP(INDEX('state-winning-votes'!$A$1:$L$53,MATCH($C2511,'state-winning-votes'!$A:$A,0),MATCH($A2511,'state-winning-votes'!$A$2:$L$2,0)),$L:$L,$H:$H)</f>
        <v>Bush, George W.</v>
      </c>
      <c r="W2511" t="str">
        <f>VLOOKUP(A2511,'national-winners'!$A$2:$B$13,2,0)</f>
        <v>Bush, George W.</v>
      </c>
      <c r="X2511" t="str">
        <f t="shared" si="119"/>
        <v xml:space="preserve"> George W. Bush (W)</v>
      </c>
    </row>
    <row r="2512" spans="1:24" x14ac:dyDescent="0.25">
      <c r="A2512">
        <v>2004</v>
      </c>
      <c r="B2512" t="s">
        <v>78</v>
      </c>
      <c r="C2512" t="s">
        <v>79</v>
      </c>
      <c r="D2512">
        <v>20</v>
      </c>
      <c r="E2512">
        <v>47</v>
      </c>
      <c r="F2512">
        <v>32</v>
      </c>
      <c r="G2512" t="s">
        <v>16</v>
      </c>
      <c r="H2512" t="s">
        <v>313</v>
      </c>
      <c r="I2512" t="str">
        <f t="shared" si="117"/>
        <v>Kerry, John(L)</v>
      </c>
      <c r="J2512" t="s">
        <v>18</v>
      </c>
      <c r="K2512" t="b">
        <v>0</v>
      </c>
      <c r="L2512">
        <v>434993</v>
      </c>
      <c r="M2512">
        <v>1187756</v>
      </c>
      <c r="N2512">
        <v>20171015</v>
      </c>
      <c r="O2512" t="s">
        <v>19</v>
      </c>
      <c r="P2512" t="str">
        <f>IF(VLOOKUP(A2512,'national-winners'!$A$2:$B$13,2,0)=H2512,"W","L")</f>
        <v>L</v>
      </c>
      <c r="Q2512">
        <f>MATCH(C2512,'state-winning-votes'!A:A,0)</f>
        <v>19</v>
      </c>
      <c r="R2512">
        <f>MATCH(A2512,'state-winning-votes'!$A$2:$L$2,0)</f>
        <v>9</v>
      </c>
      <c r="S2512" cm="1">
        <f t="array" ref="S2512">INDEX('state-winning-votes'!$A$1:$L$53,$Q2512,$R2512)</f>
        <v>736456</v>
      </c>
      <c r="T2512">
        <f>INDEX('state-winning-votes'!$A$1:$L$53,MATCH($C2512,'state-winning-votes'!$A:$A,0),MATCH($A2512,'state-winning-votes'!$A$2:$L$2,0))</f>
        <v>736456</v>
      </c>
      <c r="U2512" t="str">
        <f t="shared" si="118"/>
        <v>Bush, George W.</v>
      </c>
      <c r="V2512" t="str">
        <f>_xlfn.XLOOKUP(INDEX('state-winning-votes'!$A$1:$L$53,MATCH($C2512,'state-winning-votes'!$A:$A,0),MATCH($A2512,'state-winning-votes'!$A$2:$L$2,0)),$L:$L,$H:$H)</f>
        <v>Bush, George W.</v>
      </c>
      <c r="W2512" t="str">
        <f>VLOOKUP(A2512,'national-winners'!$A$2:$B$13,2,0)</f>
        <v>Bush, George W.</v>
      </c>
      <c r="X2512" t="str">
        <f t="shared" si="119"/>
        <v xml:space="preserve"> George W. Bush (W)</v>
      </c>
    </row>
    <row r="2513" spans="1:24" x14ac:dyDescent="0.25">
      <c r="A2513">
        <v>2004</v>
      </c>
      <c r="B2513" t="s">
        <v>78</v>
      </c>
      <c r="C2513" t="s">
        <v>79</v>
      </c>
      <c r="D2513">
        <v>20</v>
      </c>
      <c r="E2513">
        <v>47</v>
      </c>
      <c r="F2513">
        <v>32</v>
      </c>
      <c r="G2513" t="s">
        <v>16</v>
      </c>
      <c r="H2513" t="s">
        <v>273</v>
      </c>
      <c r="I2513" t="str">
        <f t="shared" si="117"/>
        <v>Nader, Ralph(L)</v>
      </c>
      <c r="J2513" t="s">
        <v>272</v>
      </c>
      <c r="K2513" t="b">
        <v>0</v>
      </c>
      <c r="L2513">
        <v>9348</v>
      </c>
      <c r="M2513">
        <v>1187756</v>
      </c>
      <c r="N2513">
        <v>20171015</v>
      </c>
      <c r="O2513" t="s">
        <v>19</v>
      </c>
      <c r="P2513" t="str">
        <f>IF(VLOOKUP(A2513,'national-winners'!$A$2:$B$13,2,0)=H2513,"W","L")</f>
        <v>L</v>
      </c>
      <c r="Q2513">
        <f>MATCH(C2513,'state-winning-votes'!A:A,0)</f>
        <v>19</v>
      </c>
      <c r="R2513">
        <f>MATCH(A2513,'state-winning-votes'!$A$2:$L$2,0)</f>
        <v>9</v>
      </c>
      <c r="S2513" cm="1">
        <f t="array" ref="S2513">INDEX('state-winning-votes'!$A$1:$L$53,$Q2513,$R2513)</f>
        <v>736456</v>
      </c>
      <c r="T2513">
        <f>INDEX('state-winning-votes'!$A$1:$L$53,MATCH($C2513,'state-winning-votes'!$A:$A,0),MATCH($A2513,'state-winning-votes'!$A$2:$L$2,0))</f>
        <v>736456</v>
      </c>
      <c r="U2513" t="str">
        <f t="shared" si="118"/>
        <v>Bush, George W.</v>
      </c>
      <c r="V2513" t="str">
        <f>_xlfn.XLOOKUP(INDEX('state-winning-votes'!$A$1:$L$53,MATCH($C2513,'state-winning-votes'!$A:$A,0),MATCH($A2513,'state-winning-votes'!$A$2:$L$2,0)),$L:$L,$H:$H)</f>
        <v>Bush, George W.</v>
      </c>
      <c r="W2513" t="str">
        <f>VLOOKUP(A2513,'national-winners'!$A$2:$B$13,2,0)</f>
        <v>Bush, George W.</v>
      </c>
      <c r="X2513" t="str">
        <f t="shared" si="119"/>
        <v xml:space="preserve"> George W. Bush (W)</v>
      </c>
    </row>
    <row r="2514" spans="1:24" x14ac:dyDescent="0.25">
      <c r="A2514">
        <v>2004</v>
      </c>
      <c r="B2514" t="s">
        <v>78</v>
      </c>
      <c r="C2514" t="s">
        <v>79</v>
      </c>
      <c r="D2514">
        <v>20</v>
      </c>
      <c r="E2514">
        <v>47</v>
      </c>
      <c r="F2514">
        <v>32</v>
      </c>
      <c r="G2514" t="s">
        <v>16</v>
      </c>
      <c r="H2514" t="s">
        <v>316</v>
      </c>
      <c r="I2514" t="str">
        <f t="shared" si="117"/>
        <v>Badnarik, Michael(L)</v>
      </c>
      <c r="J2514" t="s">
        <v>29</v>
      </c>
      <c r="K2514" t="b">
        <v>0</v>
      </c>
      <c r="L2514">
        <v>4013</v>
      </c>
      <c r="M2514">
        <v>1187756</v>
      </c>
      <c r="N2514">
        <v>20171015</v>
      </c>
      <c r="O2514" t="s">
        <v>19</v>
      </c>
      <c r="P2514" t="str">
        <f>IF(VLOOKUP(A2514,'national-winners'!$A$2:$B$13,2,0)=H2514,"W","L")</f>
        <v>L</v>
      </c>
      <c r="Q2514">
        <f>MATCH(C2514,'state-winning-votes'!A:A,0)</f>
        <v>19</v>
      </c>
      <c r="R2514">
        <f>MATCH(A2514,'state-winning-votes'!$A$2:$L$2,0)</f>
        <v>9</v>
      </c>
      <c r="S2514" cm="1">
        <f t="array" ref="S2514">INDEX('state-winning-votes'!$A$1:$L$53,$Q2514,$R2514)</f>
        <v>736456</v>
      </c>
      <c r="T2514">
        <f>INDEX('state-winning-votes'!$A$1:$L$53,MATCH($C2514,'state-winning-votes'!$A:$A,0),MATCH($A2514,'state-winning-votes'!$A$2:$L$2,0))</f>
        <v>736456</v>
      </c>
      <c r="U2514" t="str">
        <f t="shared" si="118"/>
        <v>Bush, George W.</v>
      </c>
      <c r="V2514" t="str">
        <f>_xlfn.XLOOKUP(INDEX('state-winning-votes'!$A$1:$L$53,MATCH($C2514,'state-winning-votes'!$A:$A,0),MATCH($A2514,'state-winning-votes'!$A$2:$L$2,0)),$L:$L,$H:$H)</f>
        <v>Bush, George W.</v>
      </c>
      <c r="W2514" t="str">
        <f>VLOOKUP(A2514,'national-winners'!$A$2:$B$13,2,0)</f>
        <v>Bush, George W.</v>
      </c>
      <c r="X2514" t="str">
        <f t="shared" si="119"/>
        <v xml:space="preserve"> George W. Bush (W)</v>
      </c>
    </row>
    <row r="2515" spans="1:24" x14ac:dyDescent="0.25">
      <c r="A2515">
        <v>2004</v>
      </c>
      <c r="B2515" t="s">
        <v>78</v>
      </c>
      <c r="C2515" t="s">
        <v>79</v>
      </c>
      <c r="D2515">
        <v>20</v>
      </c>
      <c r="E2515">
        <v>47</v>
      </c>
      <c r="F2515">
        <v>32</v>
      </c>
      <c r="G2515" t="s">
        <v>16</v>
      </c>
      <c r="H2515" t="s">
        <v>314</v>
      </c>
      <c r="I2515" t="str">
        <f t="shared" si="117"/>
        <v>Peroutka, Michael(L)</v>
      </c>
      <c r="J2515" t="s">
        <v>35</v>
      </c>
      <c r="K2515" t="b">
        <v>0</v>
      </c>
      <c r="L2515">
        <v>2899</v>
      </c>
      <c r="M2515">
        <v>1187756</v>
      </c>
      <c r="N2515">
        <v>20171015</v>
      </c>
      <c r="O2515" t="s">
        <v>19</v>
      </c>
      <c r="P2515" t="str">
        <f>IF(VLOOKUP(A2515,'national-winners'!$A$2:$B$13,2,0)=H2515,"W","L")</f>
        <v>L</v>
      </c>
      <c r="Q2515">
        <f>MATCH(C2515,'state-winning-votes'!A:A,0)</f>
        <v>19</v>
      </c>
      <c r="R2515">
        <f>MATCH(A2515,'state-winning-votes'!$A$2:$L$2,0)</f>
        <v>9</v>
      </c>
      <c r="S2515" cm="1">
        <f t="array" ref="S2515">INDEX('state-winning-votes'!$A$1:$L$53,$Q2515,$R2515)</f>
        <v>736456</v>
      </c>
      <c r="T2515">
        <f>INDEX('state-winning-votes'!$A$1:$L$53,MATCH($C2515,'state-winning-votes'!$A:$A,0),MATCH($A2515,'state-winning-votes'!$A$2:$L$2,0))</f>
        <v>736456</v>
      </c>
      <c r="U2515" t="str">
        <f t="shared" si="118"/>
        <v>Bush, George W.</v>
      </c>
      <c r="V2515" t="str">
        <f>_xlfn.XLOOKUP(INDEX('state-winning-votes'!$A$1:$L$53,MATCH($C2515,'state-winning-votes'!$A:$A,0),MATCH($A2515,'state-winning-votes'!$A$2:$L$2,0)),$L:$L,$H:$H)</f>
        <v>Bush, George W.</v>
      </c>
      <c r="W2515" t="str">
        <f>VLOOKUP(A2515,'national-winners'!$A$2:$B$13,2,0)</f>
        <v>Bush, George W.</v>
      </c>
      <c r="X2515" t="str">
        <f t="shared" si="119"/>
        <v xml:space="preserve"> George W. Bush (W)</v>
      </c>
    </row>
    <row r="2516" spans="1:24" x14ac:dyDescent="0.25">
      <c r="A2516">
        <v>2004</v>
      </c>
      <c r="B2516" t="s">
        <v>78</v>
      </c>
      <c r="C2516" t="s">
        <v>79</v>
      </c>
      <c r="D2516">
        <v>20</v>
      </c>
      <c r="E2516">
        <v>47</v>
      </c>
      <c r="F2516">
        <v>32</v>
      </c>
      <c r="G2516" t="s">
        <v>16</v>
      </c>
      <c r="H2516" t="s">
        <v>59</v>
      </c>
      <c r="I2516" t="str">
        <f t="shared" si="117"/>
        <v>Other(L)</v>
      </c>
      <c r="K2516" t="b">
        <v>1</v>
      </c>
      <c r="L2516">
        <v>47</v>
      </c>
      <c r="M2516">
        <v>1187756</v>
      </c>
      <c r="N2516">
        <v>20171015</v>
      </c>
      <c r="O2516" t="s">
        <v>19</v>
      </c>
      <c r="P2516" t="str">
        <f>IF(VLOOKUP(A2516,'national-winners'!$A$2:$B$13,2,0)=H2516,"W","L")</f>
        <v>L</v>
      </c>
      <c r="Q2516">
        <f>MATCH(C2516,'state-winning-votes'!A:A,0)</f>
        <v>19</v>
      </c>
      <c r="R2516">
        <f>MATCH(A2516,'state-winning-votes'!$A$2:$L$2,0)</f>
        <v>9</v>
      </c>
      <c r="S2516" cm="1">
        <f t="array" ref="S2516">INDEX('state-winning-votes'!$A$1:$L$53,$Q2516,$R2516)</f>
        <v>736456</v>
      </c>
      <c r="T2516">
        <f>INDEX('state-winning-votes'!$A$1:$L$53,MATCH($C2516,'state-winning-votes'!$A:$A,0),MATCH($A2516,'state-winning-votes'!$A$2:$L$2,0))</f>
        <v>736456</v>
      </c>
      <c r="U2516" t="str">
        <f t="shared" si="118"/>
        <v>Bush, George W.</v>
      </c>
      <c r="V2516" t="str">
        <f>_xlfn.XLOOKUP(INDEX('state-winning-votes'!$A$1:$L$53,MATCH($C2516,'state-winning-votes'!$A:$A,0),MATCH($A2516,'state-winning-votes'!$A$2:$L$2,0)),$L:$L,$H:$H)</f>
        <v>Bush, George W.</v>
      </c>
      <c r="W2516" t="str">
        <f>VLOOKUP(A2516,'national-winners'!$A$2:$B$13,2,0)</f>
        <v>Bush, George W.</v>
      </c>
      <c r="X2516" t="str">
        <f t="shared" si="119"/>
        <v xml:space="preserve"> George W. Bush (W)</v>
      </c>
    </row>
    <row r="2517" spans="1:24" x14ac:dyDescent="0.25">
      <c r="A2517">
        <v>2004</v>
      </c>
      <c r="B2517" t="s">
        <v>81</v>
      </c>
      <c r="C2517" t="s">
        <v>82</v>
      </c>
      <c r="D2517">
        <v>21</v>
      </c>
      <c r="E2517">
        <v>61</v>
      </c>
      <c r="F2517">
        <v>51</v>
      </c>
      <c r="G2517" t="s">
        <v>16</v>
      </c>
      <c r="H2517" t="s">
        <v>297</v>
      </c>
      <c r="I2517" t="str">
        <f t="shared" si="117"/>
        <v>Bush, George W.(W)</v>
      </c>
      <c r="J2517" t="s">
        <v>21</v>
      </c>
      <c r="K2517" t="b">
        <v>0</v>
      </c>
      <c r="L2517">
        <v>1069439</v>
      </c>
      <c r="M2517">
        <v>1795882</v>
      </c>
      <c r="N2517">
        <v>20171015</v>
      </c>
      <c r="O2517" t="s">
        <v>19</v>
      </c>
      <c r="P2517" t="str">
        <f>IF(VLOOKUP(A2517,'national-winners'!$A$2:$B$13,2,0)=H2517,"W","L")</f>
        <v>W</v>
      </c>
      <c r="Q2517">
        <f>MATCH(C2517,'state-winning-votes'!A:A,0)</f>
        <v>20</v>
      </c>
      <c r="R2517">
        <f>MATCH(A2517,'state-winning-votes'!$A$2:$L$2,0)</f>
        <v>9</v>
      </c>
      <c r="S2517" cm="1">
        <f t="array" ref="S2517">INDEX('state-winning-votes'!$A$1:$L$53,$Q2517,$R2517)</f>
        <v>1069439</v>
      </c>
      <c r="T2517">
        <f>INDEX('state-winning-votes'!$A$1:$L$53,MATCH($C2517,'state-winning-votes'!$A:$A,0),MATCH($A2517,'state-winning-votes'!$A$2:$L$2,0))</f>
        <v>1069439</v>
      </c>
      <c r="U2517" t="str">
        <f t="shared" si="118"/>
        <v>Bush, George W.</v>
      </c>
      <c r="V2517" t="str">
        <f>_xlfn.XLOOKUP(INDEX('state-winning-votes'!$A$1:$L$53,MATCH($C2517,'state-winning-votes'!$A:$A,0),MATCH($A2517,'state-winning-votes'!$A$2:$L$2,0)),$L:$L,$H:$H)</f>
        <v>Bush, George W.</v>
      </c>
      <c r="W2517" t="str">
        <f>VLOOKUP(A2517,'national-winners'!$A$2:$B$13,2,0)</f>
        <v>Bush, George W.</v>
      </c>
      <c r="X2517" t="str">
        <f t="shared" si="119"/>
        <v xml:space="preserve"> George W. Bush (W)</v>
      </c>
    </row>
    <row r="2518" spans="1:24" x14ac:dyDescent="0.25">
      <c r="A2518">
        <v>2004</v>
      </c>
      <c r="B2518" t="s">
        <v>81</v>
      </c>
      <c r="C2518" t="s">
        <v>82</v>
      </c>
      <c r="D2518">
        <v>21</v>
      </c>
      <c r="E2518">
        <v>61</v>
      </c>
      <c r="F2518">
        <v>51</v>
      </c>
      <c r="G2518" t="s">
        <v>16</v>
      </c>
      <c r="H2518" t="s">
        <v>313</v>
      </c>
      <c r="I2518" t="str">
        <f t="shared" si="117"/>
        <v>Kerry, John(L)</v>
      </c>
      <c r="J2518" t="s">
        <v>18</v>
      </c>
      <c r="K2518" t="b">
        <v>0</v>
      </c>
      <c r="L2518">
        <v>712733</v>
      </c>
      <c r="M2518">
        <v>1795882</v>
      </c>
      <c r="N2518">
        <v>20171015</v>
      </c>
      <c r="O2518" t="s">
        <v>19</v>
      </c>
      <c r="P2518" t="str">
        <f>IF(VLOOKUP(A2518,'national-winners'!$A$2:$B$13,2,0)=H2518,"W","L")</f>
        <v>L</v>
      </c>
      <c r="Q2518">
        <f>MATCH(C2518,'state-winning-votes'!A:A,0)</f>
        <v>20</v>
      </c>
      <c r="R2518">
        <f>MATCH(A2518,'state-winning-votes'!$A$2:$L$2,0)</f>
        <v>9</v>
      </c>
      <c r="S2518" cm="1">
        <f t="array" ref="S2518">INDEX('state-winning-votes'!$A$1:$L$53,$Q2518,$R2518)</f>
        <v>1069439</v>
      </c>
      <c r="T2518">
        <f>INDEX('state-winning-votes'!$A$1:$L$53,MATCH($C2518,'state-winning-votes'!$A:$A,0),MATCH($A2518,'state-winning-votes'!$A$2:$L$2,0))</f>
        <v>1069439</v>
      </c>
      <c r="U2518" t="str">
        <f t="shared" si="118"/>
        <v>Bush, George W.</v>
      </c>
      <c r="V2518" t="str">
        <f>_xlfn.XLOOKUP(INDEX('state-winning-votes'!$A$1:$L$53,MATCH($C2518,'state-winning-votes'!$A:$A,0),MATCH($A2518,'state-winning-votes'!$A$2:$L$2,0)),$L:$L,$H:$H)</f>
        <v>Bush, George W.</v>
      </c>
      <c r="W2518" t="str">
        <f>VLOOKUP(A2518,'national-winners'!$A$2:$B$13,2,0)</f>
        <v>Bush, George W.</v>
      </c>
      <c r="X2518" t="str">
        <f t="shared" si="119"/>
        <v xml:space="preserve"> George W. Bush (W)</v>
      </c>
    </row>
    <row r="2519" spans="1:24" x14ac:dyDescent="0.25">
      <c r="A2519">
        <v>2004</v>
      </c>
      <c r="B2519" t="s">
        <v>81</v>
      </c>
      <c r="C2519" t="s">
        <v>82</v>
      </c>
      <c r="D2519">
        <v>21</v>
      </c>
      <c r="E2519">
        <v>61</v>
      </c>
      <c r="F2519">
        <v>51</v>
      </c>
      <c r="G2519" t="s">
        <v>16</v>
      </c>
      <c r="H2519" t="s">
        <v>273</v>
      </c>
      <c r="I2519" t="str">
        <f t="shared" si="117"/>
        <v>Nader, Ralph(L)</v>
      </c>
      <c r="J2519" t="s">
        <v>35</v>
      </c>
      <c r="K2519" t="b">
        <v>0</v>
      </c>
      <c r="L2519">
        <v>8856</v>
      </c>
      <c r="M2519">
        <v>1795882</v>
      </c>
      <c r="N2519">
        <v>20171015</v>
      </c>
      <c r="O2519" t="s">
        <v>19</v>
      </c>
      <c r="P2519" t="str">
        <f>IF(VLOOKUP(A2519,'national-winners'!$A$2:$B$13,2,0)=H2519,"W","L")</f>
        <v>L</v>
      </c>
      <c r="Q2519">
        <f>MATCH(C2519,'state-winning-votes'!A:A,0)</f>
        <v>20</v>
      </c>
      <c r="R2519">
        <f>MATCH(A2519,'state-winning-votes'!$A$2:$L$2,0)</f>
        <v>9</v>
      </c>
      <c r="S2519" cm="1">
        <f t="array" ref="S2519">INDEX('state-winning-votes'!$A$1:$L$53,$Q2519,$R2519)</f>
        <v>1069439</v>
      </c>
      <c r="T2519">
        <f>INDEX('state-winning-votes'!$A$1:$L$53,MATCH($C2519,'state-winning-votes'!$A:$A,0),MATCH($A2519,'state-winning-votes'!$A$2:$L$2,0))</f>
        <v>1069439</v>
      </c>
      <c r="U2519" t="str">
        <f t="shared" si="118"/>
        <v>Bush, George W.</v>
      </c>
      <c r="V2519" t="str">
        <f>_xlfn.XLOOKUP(INDEX('state-winning-votes'!$A$1:$L$53,MATCH($C2519,'state-winning-votes'!$A:$A,0),MATCH($A2519,'state-winning-votes'!$A$2:$L$2,0)),$L:$L,$H:$H)</f>
        <v>Bush, George W.</v>
      </c>
      <c r="W2519" t="str">
        <f>VLOOKUP(A2519,'national-winners'!$A$2:$B$13,2,0)</f>
        <v>Bush, George W.</v>
      </c>
      <c r="X2519" t="str">
        <f t="shared" si="119"/>
        <v xml:space="preserve"> George W. Bush (W)</v>
      </c>
    </row>
    <row r="2520" spans="1:24" x14ac:dyDescent="0.25">
      <c r="A2520">
        <v>2004</v>
      </c>
      <c r="B2520" t="s">
        <v>81</v>
      </c>
      <c r="C2520" t="s">
        <v>82</v>
      </c>
      <c r="D2520">
        <v>21</v>
      </c>
      <c r="E2520">
        <v>61</v>
      </c>
      <c r="F2520">
        <v>51</v>
      </c>
      <c r="G2520" t="s">
        <v>16</v>
      </c>
      <c r="H2520" t="s">
        <v>316</v>
      </c>
      <c r="I2520" t="str">
        <f t="shared" si="117"/>
        <v>Badnarik, Michael(L)</v>
      </c>
      <c r="J2520" t="s">
        <v>29</v>
      </c>
      <c r="K2520" t="b">
        <v>0</v>
      </c>
      <c r="L2520">
        <v>2619</v>
      </c>
      <c r="M2520">
        <v>1795882</v>
      </c>
      <c r="N2520">
        <v>20171015</v>
      </c>
      <c r="O2520" t="s">
        <v>19</v>
      </c>
      <c r="P2520" t="str">
        <f>IF(VLOOKUP(A2520,'national-winners'!$A$2:$B$13,2,0)=H2520,"W","L")</f>
        <v>L</v>
      </c>
      <c r="Q2520">
        <f>MATCH(C2520,'state-winning-votes'!A:A,0)</f>
        <v>20</v>
      </c>
      <c r="R2520">
        <f>MATCH(A2520,'state-winning-votes'!$A$2:$L$2,0)</f>
        <v>9</v>
      </c>
      <c r="S2520" cm="1">
        <f t="array" ref="S2520">INDEX('state-winning-votes'!$A$1:$L$53,$Q2520,$R2520)</f>
        <v>1069439</v>
      </c>
      <c r="T2520">
        <f>INDEX('state-winning-votes'!$A$1:$L$53,MATCH($C2520,'state-winning-votes'!$A:$A,0),MATCH($A2520,'state-winning-votes'!$A$2:$L$2,0))</f>
        <v>1069439</v>
      </c>
      <c r="U2520" t="str">
        <f t="shared" si="118"/>
        <v>Bush, George W.</v>
      </c>
      <c r="V2520" t="str">
        <f>_xlfn.XLOOKUP(INDEX('state-winning-votes'!$A$1:$L$53,MATCH($C2520,'state-winning-votes'!$A:$A,0),MATCH($A2520,'state-winning-votes'!$A$2:$L$2,0)),$L:$L,$H:$H)</f>
        <v>Bush, George W.</v>
      </c>
      <c r="W2520" t="str">
        <f>VLOOKUP(A2520,'national-winners'!$A$2:$B$13,2,0)</f>
        <v>Bush, George W.</v>
      </c>
      <c r="X2520" t="str">
        <f t="shared" si="119"/>
        <v xml:space="preserve"> George W. Bush (W)</v>
      </c>
    </row>
    <row r="2521" spans="1:24" x14ac:dyDescent="0.25">
      <c r="A2521">
        <v>2004</v>
      </c>
      <c r="B2521" t="s">
        <v>81</v>
      </c>
      <c r="C2521" t="s">
        <v>82</v>
      </c>
      <c r="D2521">
        <v>21</v>
      </c>
      <c r="E2521">
        <v>61</v>
      </c>
      <c r="F2521">
        <v>51</v>
      </c>
      <c r="G2521" t="s">
        <v>16</v>
      </c>
      <c r="H2521" t="s">
        <v>314</v>
      </c>
      <c r="I2521" t="str">
        <f t="shared" si="117"/>
        <v>Peroutka, Michael(L)</v>
      </c>
      <c r="J2521" t="s">
        <v>134</v>
      </c>
      <c r="K2521" t="b">
        <v>0</v>
      </c>
      <c r="L2521">
        <v>2213</v>
      </c>
      <c r="M2521">
        <v>1795882</v>
      </c>
      <c r="N2521">
        <v>20171015</v>
      </c>
      <c r="O2521" t="s">
        <v>19</v>
      </c>
      <c r="P2521" t="str">
        <f>IF(VLOOKUP(A2521,'national-winners'!$A$2:$B$13,2,0)=H2521,"W","L")</f>
        <v>L</v>
      </c>
      <c r="Q2521">
        <f>MATCH(C2521,'state-winning-votes'!A:A,0)</f>
        <v>20</v>
      </c>
      <c r="R2521">
        <f>MATCH(A2521,'state-winning-votes'!$A$2:$L$2,0)</f>
        <v>9</v>
      </c>
      <c r="S2521" cm="1">
        <f t="array" ref="S2521">INDEX('state-winning-votes'!$A$1:$L$53,$Q2521,$R2521)</f>
        <v>1069439</v>
      </c>
      <c r="T2521">
        <f>INDEX('state-winning-votes'!$A$1:$L$53,MATCH($C2521,'state-winning-votes'!$A:$A,0),MATCH($A2521,'state-winning-votes'!$A$2:$L$2,0))</f>
        <v>1069439</v>
      </c>
      <c r="U2521" t="str">
        <f t="shared" si="118"/>
        <v>Bush, George W.</v>
      </c>
      <c r="V2521" t="str">
        <f>_xlfn.XLOOKUP(INDEX('state-winning-votes'!$A$1:$L$53,MATCH($C2521,'state-winning-votes'!$A:$A,0),MATCH($A2521,'state-winning-votes'!$A$2:$L$2,0)),$L:$L,$H:$H)</f>
        <v>Bush, George W.</v>
      </c>
      <c r="W2521" t="str">
        <f>VLOOKUP(A2521,'national-winners'!$A$2:$B$13,2,0)</f>
        <v>Bush, George W.</v>
      </c>
      <c r="X2521" t="str">
        <f t="shared" si="119"/>
        <v xml:space="preserve"> George W. Bush (W)</v>
      </c>
    </row>
    <row r="2522" spans="1:24" x14ac:dyDescent="0.25">
      <c r="A2522">
        <v>2004</v>
      </c>
      <c r="B2522" t="s">
        <v>81</v>
      </c>
      <c r="C2522" t="s">
        <v>82</v>
      </c>
      <c r="D2522">
        <v>21</v>
      </c>
      <c r="E2522">
        <v>61</v>
      </c>
      <c r="F2522">
        <v>51</v>
      </c>
      <c r="G2522" t="s">
        <v>16</v>
      </c>
      <c r="H2522" t="s">
        <v>59</v>
      </c>
      <c r="I2522" t="str">
        <f t="shared" si="117"/>
        <v>Other(L)</v>
      </c>
      <c r="K2522" t="b">
        <v>1</v>
      </c>
      <c r="L2522">
        <v>22</v>
      </c>
      <c r="M2522">
        <v>1795882</v>
      </c>
      <c r="N2522">
        <v>20171015</v>
      </c>
      <c r="O2522" t="s">
        <v>19</v>
      </c>
      <c r="P2522" t="str">
        <f>IF(VLOOKUP(A2522,'national-winners'!$A$2:$B$13,2,0)=H2522,"W","L")</f>
        <v>L</v>
      </c>
      <c r="Q2522">
        <f>MATCH(C2522,'state-winning-votes'!A:A,0)</f>
        <v>20</v>
      </c>
      <c r="R2522">
        <f>MATCH(A2522,'state-winning-votes'!$A$2:$L$2,0)</f>
        <v>9</v>
      </c>
      <c r="S2522" cm="1">
        <f t="array" ref="S2522">INDEX('state-winning-votes'!$A$1:$L$53,$Q2522,$R2522)</f>
        <v>1069439</v>
      </c>
      <c r="T2522">
        <f>INDEX('state-winning-votes'!$A$1:$L$53,MATCH($C2522,'state-winning-votes'!$A:$A,0),MATCH($A2522,'state-winning-votes'!$A$2:$L$2,0))</f>
        <v>1069439</v>
      </c>
      <c r="U2522" t="str">
        <f t="shared" si="118"/>
        <v>Bush, George W.</v>
      </c>
      <c r="V2522" t="str">
        <f>_xlfn.XLOOKUP(INDEX('state-winning-votes'!$A$1:$L$53,MATCH($C2522,'state-winning-votes'!$A:$A,0),MATCH($A2522,'state-winning-votes'!$A$2:$L$2,0)),$L:$L,$H:$H)</f>
        <v>Bush, George W.</v>
      </c>
      <c r="W2522" t="str">
        <f>VLOOKUP(A2522,'national-winners'!$A$2:$B$13,2,0)</f>
        <v>Bush, George W.</v>
      </c>
      <c r="X2522" t="str">
        <f t="shared" si="119"/>
        <v xml:space="preserve"> George W. Bush (W)</v>
      </c>
    </row>
    <row r="2523" spans="1:24" x14ac:dyDescent="0.25">
      <c r="A2523">
        <v>2004</v>
      </c>
      <c r="B2523" t="s">
        <v>83</v>
      </c>
      <c r="C2523" t="s">
        <v>84</v>
      </c>
      <c r="D2523">
        <v>22</v>
      </c>
      <c r="E2523">
        <v>72</v>
      </c>
      <c r="F2523">
        <v>45</v>
      </c>
      <c r="G2523" t="s">
        <v>16</v>
      </c>
      <c r="H2523" t="s">
        <v>297</v>
      </c>
      <c r="I2523" t="str">
        <f t="shared" si="117"/>
        <v>Bush, George W.(W)</v>
      </c>
      <c r="J2523" t="s">
        <v>21</v>
      </c>
      <c r="K2523" t="b">
        <v>0</v>
      </c>
      <c r="L2523">
        <v>1102169</v>
      </c>
      <c r="M2523">
        <v>1943106</v>
      </c>
      <c r="N2523">
        <v>20171015</v>
      </c>
      <c r="O2523" t="s">
        <v>19</v>
      </c>
      <c r="P2523" t="str">
        <f>IF(VLOOKUP(A2523,'national-winners'!$A$2:$B$13,2,0)=H2523,"W","L")</f>
        <v>W</v>
      </c>
      <c r="Q2523">
        <f>MATCH(C2523,'state-winning-votes'!A:A,0)</f>
        <v>21</v>
      </c>
      <c r="R2523">
        <f>MATCH(A2523,'state-winning-votes'!$A$2:$L$2,0)</f>
        <v>9</v>
      </c>
      <c r="S2523" cm="1">
        <f t="array" ref="S2523">INDEX('state-winning-votes'!$A$1:$L$53,$Q2523,$R2523)</f>
        <v>1102169</v>
      </c>
      <c r="T2523">
        <f>INDEX('state-winning-votes'!$A$1:$L$53,MATCH($C2523,'state-winning-votes'!$A:$A,0),MATCH($A2523,'state-winning-votes'!$A$2:$L$2,0))</f>
        <v>1102169</v>
      </c>
      <c r="U2523" t="str">
        <f t="shared" si="118"/>
        <v>Bush, George W.</v>
      </c>
      <c r="V2523" t="str">
        <f>_xlfn.XLOOKUP(INDEX('state-winning-votes'!$A$1:$L$53,MATCH($C2523,'state-winning-votes'!$A:$A,0),MATCH($A2523,'state-winning-votes'!$A$2:$L$2,0)),$L:$L,$H:$H)</f>
        <v>Bush, George W.</v>
      </c>
      <c r="W2523" t="str">
        <f>VLOOKUP(A2523,'national-winners'!$A$2:$B$13,2,0)</f>
        <v>Bush, George W.</v>
      </c>
      <c r="X2523" t="str">
        <f t="shared" si="119"/>
        <v xml:space="preserve"> George W. Bush (W)</v>
      </c>
    </row>
    <row r="2524" spans="1:24" x14ac:dyDescent="0.25">
      <c r="A2524">
        <v>2004</v>
      </c>
      <c r="B2524" t="s">
        <v>83</v>
      </c>
      <c r="C2524" t="s">
        <v>84</v>
      </c>
      <c r="D2524">
        <v>22</v>
      </c>
      <c r="E2524">
        <v>72</v>
      </c>
      <c r="F2524">
        <v>45</v>
      </c>
      <c r="G2524" t="s">
        <v>16</v>
      </c>
      <c r="H2524" t="s">
        <v>313</v>
      </c>
      <c r="I2524" t="str">
        <f t="shared" si="117"/>
        <v>Kerry, John(L)</v>
      </c>
      <c r="J2524" t="s">
        <v>18</v>
      </c>
      <c r="K2524" t="b">
        <v>0</v>
      </c>
      <c r="L2524">
        <v>820299</v>
      </c>
      <c r="M2524">
        <v>1943106</v>
      </c>
      <c r="N2524">
        <v>20171015</v>
      </c>
      <c r="O2524" t="s">
        <v>19</v>
      </c>
      <c r="P2524" t="str">
        <f>IF(VLOOKUP(A2524,'national-winners'!$A$2:$B$13,2,0)=H2524,"W","L")</f>
        <v>L</v>
      </c>
      <c r="Q2524">
        <f>MATCH(C2524,'state-winning-votes'!A:A,0)</f>
        <v>21</v>
      </c>
      <c r="R2524">
        <f>MATCH(A2524,'state-winning-votes'!$A$2:$L$2,0)</f>
        <v>9</v>
      </c>
      <c r="S2524" cm="1">
        <f t="array" ref="S2524">INDEX('state-winning-votes'!$A$1:$L$53,$Q2524,$R2524)</f>
        <v>1102169</v>
      </c>
      <c r="T2524">
        <f>INDEX('state-winning-votes'!$A$1:$L$53,MATCH($C2524,'state-winning-votes'!$A:$A,0),MATCH($A2524,'state-winning-votes'!$A$2:$L$2,0))</f>
        <v>1102169</v>
      </c>
      <c r="U2524" t="str">
        <f t="shared" si="118"/>
        <v>Bush, George W.</v>
      </c>
      <c r="V2524" t="str">
        <f>_xlfn.XLOOKUP(INDEX('state-winning-votes'!$A$1:$L$53,MATCH($C2524,'state-winning-votes'!$A:$A,0),MATCH($A2524,'state-winning-votes'!$A$2:$L$2,0)),$L:$L,$H:$H)</f>
        <v>Bush, George W.</v>
      </c>
      <c r="W2524" t="str">
        <f>VLOOKUP(A2524,'national-winners'!$A$2:$B$13,2,0)</f>
        <v>Bush, George W.</v>
      </c>
      <c r="X2524" t="str">
        <f t="shared" si="119"/>
        <v xml:space="preserve"> George W. Bush (W)</v>
      </c>
    </row>
    <row r="2525" spans="1:24" x14ac:dyDescent="0.25">
      <c r="A2525">
        <v>2004</v>
      </c>
      <c r="B2525" t="s">
        <v>83</v>
      </c>
      <c r="C2525" t="s">
        <v>84</v>
      </c>
      <c r="D2525">
        <v>22</v>
      </c>
      <c r="E2525">
        <v>72</v>
      </c>
      <c r="F2525">
        <v>45</v>
      </c>
      <c r="G2525" t="s">
        <v>16</v>
      </c>
      <c r="H2525" t="s">
        <v>273</v>
      </c>
      <c r="I2525" t="str">
        <f t="shared" si="117"/>
        <v>Nader, Ralph(L)</v>
      </c>
      <c r="J2525" t="s">
        <v>35</v>
      </c>
      <c r="K2525" t="b">
        <v>0</v>
      </c>
      <c r="L2525">
        <v>7032</v>
      </c>
      <c r="M2525">
        <v>1943106</v>
      </c>
      <c r="N2525">
        <v>20171015</v>
      </c>
      <c r="O2525" t="s">
        <v>19</v>
      </c>
      <c r="P2525" t="str">
        <f>IF(VLOOKUP(A2525,'national-winners'!$A$2:$B$13,2,0)=H2525,"W","L")</f>
        <v>L</v>
      </c>
      <c r="Q2525">
        <f>MATCH(C2525,'state-winning-votes'!A:A,0)</f>
        <v>21</v>
      </c>
      <c r="R2525">
        <f>MATCH(A2525,'state-winning-votes'!$A$2:$L$2,0)</f>
        <v>9</v>
      </c>
      <c r="S2525" cm="1">
        <f t="array" ref="S2525">INDEX('state-winning-votes'!$A$1:$L$53,$Q2525,$R2525)</f>
        <v>1102169</v>
      </c>
      <c r="T2525">
        <f>INDEX('state-winning-votes'!$A$1:$L$53,MATCH($C2525,'state-winning-votes'!$A:$A,0),MATCH($A2525,'state-winning-votes'!$A$2:$L$2,0))</f>
        <v>1102169</v>
      </c>
      <c r="U2525" t="str">
        <f t="shared" si="118"/>
        <v>Bush, George W.</v>
      </c>
      <c r="V2525" t="str">
        <f>_xlfn.XLOOKUP(INDEX('state-winning-votes'!$A$1:$L$53,MATCH($C2525,'state-winning-votes'!$A:$A,0),MATCH($A2525,'state-winning-votes'!$A$2:$L$2,0)),$L:$L,$H:$H)</f>
        <v>Bush, George W.</v>
      </c>
      <c r="W2525" t="str">
        <f>VLOOKUP(A2525,'national-winners'!$A$2:$B$13,2,0)</f>
        <v>Bush, George W.</v>
      </c>
      <c r="X2525" t="str">
        <f t="shared" si="119"/>
        <v xml:space="preserve"> George W. Bush (W)</v>
      </c>
    </row>
    <row r="2526" spans="1:24" x14ac:dyDescent="0.25">
      <c r="A2526">
        <v>2004</v>
      </c>
      <c r="B2526" t="s">
        <v>83</v>
      </c>
      <c r="C2526" t="s">
        <v>84</v>
      </c>
      <c r="D2526">
        <v>22</v>
      </c>
      <c r="E2526">
        <v>72</v>
      </c>
      <c r="F2526">
        <v>45</v>
      </c>
      <c r="G2526" t="s">
        <v>16</v>
      </c>
      <c r="H2526" t="s">
        <v>314</v>
      </c>
      <c r="I2526" t="str">
        <f t="shared" si="117"/>
        <v>Peroutka, Michael(L)</v>
      </c>
      <c r="J2526" t="s">
        <v>134</v>
      </c>
      <c r="K2526" t="b">
        <v>0</v>
      </c>
      <c r="L2526">
        <v>5203</v>
      </c>
      <c r="M2526">
        <v>1943106</v>
      </c>
      <c r="N2526">
        <v>20171015</v>
      </c>
      <c r="O2526" t="s">
        <v>19</v>
      </c>
      <c r="P2526" t="str">
        <f>IF(VLOOKUP(A2526,'national-winners'!$A$2:$B$13,2,0)=H2526,"W","L")</f>
        <v>L</v>
      </c>
      <c r="Q2526">
        <f>MATCH(C2526,'state-winning-votes'!A:A,0)</f>
        <v>21</v>
      </c>
      <c r="R2526">
        <f>MATCH(A2526,'state-winning-votes'!$A$2:$L$2,0)</f>
        <v>9</v>
      </c>
      <c r="S2526" cm="1">
        <f t="array" ref="S2526">INDEX('state-winning-votes'!$A$1:$L$53,$Q2526,$R2526)</f>
        <v>1102169</v>
      </c>
      <c r="T2526">
        <f>INDEX('state-winning-votes'!$A$1:$L$53,MATCH($C2526,'state-winning-votes'!$A:$A,0),MATCH($A2526,'state-winning-votes'!$A$2:$L$2,0))</f>
        <v>1102169</v>
      </c>
      <c r="U2526" t="str">
        <f t="shared" si="118"/>
        <v>Bush, George W.</v>
      </c>
      <c r="V2526" t="str">
        <f>_xlfn.XLOOKUP(INDEX('state-winning-votes'!$A$1:$L$53,MATCH($C2526,'state-winning-votes'!$A:$A,0),MATCH($A2526,'state-winning-votes'!$A$2:$L$2,0)),$L:$L,$H:$H)</f>
        <v>Bush, George W.</v>
      </c>
      <c r="W2526" t="str">
        <f>VLOOKUP(A2526,'national-winners'!$A$2:$B$13,2,0)</f>
        <v>Bush, George W.</v>
      </c>
      <c r="X2526" t="str">
        <f t="shared" si="119"/>
        <v xml:space="preserve"> George W. Bush (W)</v>
      </c>
    </row>
    <row r="2527" spans="1:24" x14ac:dyDescent="0.25">
      <c r="A2527">
        <v>2004</v>
      </c>
      <c r="B2527" t="s">
        <v>83</v>
      </c>
      <c r="C2527" t="s">
        <v>84</v>
      </c>
      <c r="D2527">
        <v>22</v>
      </c>
      <c r="E2527">
        <v>72</v>
      </c>
      <c r="F2527">
        <v>45</v>
      </c>
      <c r="G2527" t="s">
        <v>16</v>
      </c>
      <c r="H2527" t="s">
        <v>316</v>
      </c>
      <c r="I2527" t="str">
        <f t="shared" si="117"/>
        <v>Badnarik, Michael(L)</v>
      </c>
      <c r="J2527" t="s">
        <v>29</v>
      </c>
      <c r="K2527" t="b">
        <v>0</v>
      </c>
      <c r="L2527">
        <v>2781</v>
      </c>
      <c r="M2527">
        <v>1943106</v>
      </c>
      <c r="N2527">
        <v>20171015</v>
      </c>
      <c r="O2527" t="s">
        <v>19</v>
      </c>
      <c r="P2527" t="str">
        <f>IF(VLOOKUP(A2527,'national-winners'!$A$2:$B$13,2,0)=H2527,"W","L")</f>
        <v>L</v>
      </c>
      <c r="Q2527">
        <f>MATCH(C2527,'state-winning-votes'!A:A,0)</f>
        <v>21</v>
      </c>
      <c r="R2527">
        <f>MATCH(A2527,'state-winning-votes'!$A$2:$L$2,0)</f>
        <v>9</v>
      </c>
      <c r="S2527" cm="1">
        <f t="array" ref="S2527">INDEX('state-winning-votes'!$A$1:$L$53,$Q2527,$R2527)</f>
        <v>1102169</v>
      </c>
      <c r="T2527">
        <f>INDEX('state-winning-votes'!$A$1:$L$53,MATCH($C2527,'state-winning-votes'!$A:$A,0),MATCH($A2527,'state-winning-votes'!$A$2:$L$2,0))</f>
        <v>1102169</v>
      </c>
      <c r="U2527" t="str">
        <f t="shared" si="118"/>
        <v>Bush, George W.</v>
      </c>
      <c r="V2527" t="str">
        <f>_xlfn.XLOOKUP(INDEX('state-winning-votes'!$A$1:$L$53,MATCH($C2527,'state-winning-votes'!$A:$A,0),MATCH($A2527,'state-winning-votes'!$A$2:$L$2,0)),$L:$L,$H:$H)</f>
        <v>Bush, George W.</v>
      </c>
      <c r="W2527" t="str">
        <f>VLOOKUP(A2527,'national-winners'!$A$2:$B$13,2,0)</f>
        <v>Bush, George W.</v>
      </c>
      <c r="X2527" t="str">
        <f t="shared" si="119"/>
        <v xml:space="preserve"> George W. Bush (W)</v>
      </c>
    </row>
    <row r="2528" spans="1:24" x14ac:dyDescent="0.25">
      <c r="A2528">
        <v>2004</v>
      </c>
      <c r="B2528" t="s">
        <v>83</v>
      </c>
      <c r="C2528" t="s">
        <v>84</v>
      </c>
      <c r="D2528">
        <v>22</v>
      </c>
      <c r="E2528">
        <v>72</v>
      </c>
      <c r="F2528">
        <v>45</v>
      </c>
      <c r="G2528" t="s">
        <v>16</v>
      </c>
      <c r="H2528" t="s">
        <v>325</v>
      </c>
      <c r="I2528" t="str">
        <f t="shared" si="117"/>
        <v>Brown, Walt(L)</v>
      </c>
      <c r="J2528" t="s">
        <v>331</v>
      </c>
      <c r="K2528" t="b">
        <v>0</v>
      </c>
      <c r="L2528">
        <v>1795</v>
      </c>
      <c r="M2528">
        <v>1943106</v>
      </c>
      <c r="N2528">
        <v>20171015</v>
      </c>
      <c r="O2528" t="s">
        <v>19</v>
      </c>
      <c r="P2528" t="str">
        <f>IF(VLOOKUP(A2528,'national-winners'!$A$2:$B$13,2,0)=H2528,"W","L")</f>
        <v>L</v>
      </c>
      <c r="Q2528">
        <f>MATCH(C2528,'state-winning-votes'!A:A,0)</f>
        <v>21</v>
      </c>
      <c r="R2528">
        <f>MATCH(A2528,'state-winning-votes'!$A$2:$L$2,0)</f>
        <v>9</v>
      </c>
      <c r="S2528" cm="1">
        <f t="array" ref="S2528">INDEX('state-winning-votes'!$A$1:$L$53,$Q2528,$R2528)</f>
        <v>1102169</v>
      </c>
      <c r="T2528">
        <f>INDEX('state-winning-votes'!$A$1:$L$53,MATCH($C2528,'state-winning-votes'!$A:$A,0),MATCH($A2528,'state-winning-votes'!$A$2:$L$2,0))</f>
        <v>1102169</v>
      </c>
      <c r="U2528" t="str">
        <f t="shared" si="118"/>
        <v>Bush, George W.</v>
      </c>
      <c r="V2528" t="str">
        <f>_xlfn.XLOOKUP(INDEX('state-winning-votes'!$A$1:$L$53,MATCH($C2528,'state-winning-votes'!$A:$A,0),MATCH($A2528,'state-winning-votes'!$A$2:$L$2,0)),$L:$L,$H:$H)</f>
        <v>Bush, George W.</v>
      </c>
      <c r="W2528" t="str">
        <f>VLOOKUP(A2528,'national-winners'!$A$2:$B$13,2,0)</f>
        <v>Bush, George W.</v>
      </c>
      <c r="X2528" t="str">
        <f t="shared" si="119"/>
        <v xml:space="preserve"> George W. Bush (W)</v>
      </c>
    </row>
    <row r="2529" spans="1:24" x14ac:dyDescent="0.25">
      <c r="A2529">
        <v>2004</v>
      </c>
      <c r="B2529" t="s">
        <v>83</v>
      </c>
      <c r="C2529" t="s">
        <v>84</v>
      </c>
      <c r="D2529">
        <v>22</v>
      </c>
      <c r="E2529">
        <v>72</v>
      </c>
      <c r="F2529">
        <v>45</v>
      </c>
      <c r="G2529" t="s">
        <v>16</v>
      </c>
      <c r="H2529" t="s">
        <v>321</v>
      </c>
      <c r="I2529" t="str">
        <f t="shared" si="117"/>
        <v>Amondson, Gene(L)</v>
      </c>
      <c r="J2529" t="s">
        <v>25</v>
      </c>
      <c r="K2529" t="b">
        <v>0</v>
      </c>
      <c r="L2529">
        <v>1566</v>
      </c>
      <c r="M2529">
        <v>1943106</v>
      </c>
      <c r="N2529">
        <v>20171015</v>
      </c>
      <c r="O2529" t="s">
        <v>19</v>
      </c>
      <c r="P2529" t="str">
        <f>IF(VLOOKUP(A2529,'national-winners'!$A$2:$B$13,2,0)=H2529,"W","L")</f>
        <v>L</v>
      </c>
      <c r="Q2529">
        <f>MATCH(C2529,'state-winning-votes'!A:A,0)</f>
        <v>21</v>
      </c>
      <c r="R2529">
        <f>MATCH(A2529,'state-winning-votes'!$A$2:$L$2,0)</f>
        <v>9</v>
      </c>
      <c r="S2529" cm="1">
        <f t="array" ref="S2529">INDEX('state-winning-votes'!$A$1:$L$53,$Q2529,$R2529)</f>
        <v>1102169</v>
      </c>
      <c r="T2529">
        <f>INDEX('state-winning-votes'!$A$1:$L$53,MATCH($C2529,'state-winning-votes'!$A:$A,0),MATCH($A2529,'state-winning-votes'!$A$2:$L$2,0))</f>
        <v>1102169</v>
      </c>
      <c r="U2529" t="str">
        <f t="shared" si="118"/>
        <v>Bush, George W.</v>
      </c>
      <c r="V2529" t="str">
        <f>_xlfn.XLOOKUP(INDEX('state-winning-votes'!$A$1:$L$53,MATCH($C2529,'state-winning-votes'!$A:$A,0),MATCH($A2529,'state-winning-votes'!$A$2:$L$2,0)),$L:$L,$H:$H)</f>
        <v>Bush, George W.</v>
      </c>
      <c r="W2529" t="str">
        <f>VLOOKUP(A2529,'national-winners'!$A$2:$B$13,2,0)</f>
        <v>Bush, George W.</v>
      </c>
      <c r="X2529" t="str">
        <f t="shared" si="119"/>
        <v xml:space="preserve"> George W. Bush (W)</v>
      </c>
    </row>
    <row r="2530" spans="1:24" x14ac:dyDescent="0.25">
      <c r="A2530">
        <v>2004</v>
      </c>
      <c r="B2530" t="s">
        <v>83</v>
      </c>
      <c r="C2530" t="s">
        <v>84</v>
      </c>
      <c r="D2530">
        <v>22</v>
      </c>
      <c r="E2530">
        <v>72</v>
      </c>
      <c r="F2530">
        <v>45</v>
      </c>
      <c r="G2530" t="s">
        <v>16</v>
      </c>
      <c r="H2530" t="s">
        <v>317</v>
      </c>
      <c r="I2530" t="str">
        <f t="shared" si="117"/>
        <v>Cobb, David(L)</v>
      </c>
      <c r="J2530" t="s">
        <v>274</v>
      </c>
      <c r="K2530" t="b">
        <v>0</v>
      </c>
      <c r="L2530">
        <v>1276</v>
      </c>
      <c r="M2530">
        <v>1943106</v>
      </c>
      <c r="N2530">
        <v>20171015</v>
      </c>
      <c r="O2530" t="s">
        <v>19</v>
      </c>
      <c r="P2530" t="str">
        <f>IF(VLOOKUP(A2530,'national-winners'!$A$2:$B$13,2,0)=H2530,"W","L")</f>
        <v>L</v>
      </c>
      <c r="Q2530">
        <f>MATCH(C2530,'state-winning-votes'!A:A,0)</f>
        <v>21</v>
      </c>
      <c r="R2530">
        <f>MATCH(A2530,'state-winning-votes'!$A$2:$L$2,0)</f>
        <v>9</v>
      </c>
      <c r="S2530" cm="1">
        <f t="array" ref="S2530">INDEX('state-winning-votes'!$A$1:$L$53,$Q2530,$R2530)</f>
        <v>1102169</v>
      </c>
      <c r="T2530">
        <f>INDEX('state-winning-votes'!$A$1:$L$53,MATCH($C2530,'state-winning-votes'!$A:$A,0),MATCH($A2530,'state-winning-votes'!$A$2:$L$2,0))</f>
        <v>1102169</v>
      </c>
      <c r="U2530" t="str">
        <f t="shared" si="118"/>
        <v>Bush, George W.</v>
      </c>
      <c r="V2530" t="str">
        <f>_xlfn.XLOOKUP(INDEX('state-winning-votes'!$A$1:$L$53,MATCH($C2530,'state-winning-votes'!$A:$A,0),MATCH($A2530,'state-winning-votes'!$A$2:$L$2,0)),$L:$L,$H:$H)</f>
        <v>Bush, George W.</v>
      </c>
      <c r="W2530" t="str">
        <f>VLOOKUP(A2530,'national-winners'!$A$2:$B$13,2,0)</f>
        <v>Bush, George W.</v>
      </c>
      <c r="X2530" t="str">
        <f t="shared" si="119"/>
        <v xml:space="preserve"> George W. Bush (W)</v>
      </c>
    </row>
    <row r="2531" spans="1:24" x14ac:dyDescent="0.25">
      <c r="A2531">
        <v>2004</v>
      </c>
      <c r="B2531" t="s">
        <v>83</v>
      </c>
      <c r="C2531" t="s">
        <v>84</v>
      </c>
      <c r="D2531">
        <v>22</v>
      </c>
      <c r="E2531">
        <v>72</v>
      </c>
      <c r="F2531">
        <v>45</v>
      </c>
      <c r="G2531" t="s">
        <v>16</v>
      </c>
      <c r="H2531" t="s">
        <v>324</v>
      </c>
      <c r="I2531" t="str">
        <f t="shared" si="117"/>
        <v>Calero, Roger(L)</v>
      </c>
      <c r="J2531" t="s">
        <v>100</v>
      </c>
      <c r="K2531" t="b">
        <v>0</v>
      </c>
      <c r="L2531">
        <v>985</v>
      </c>
      <c r="M2531">
        <v>1943106</v>
      </c>
      <c r="N2531">
        <v>20171015</v>
      </c>
      <c r="O2531" t="s">
        <v>19</v>
      </c>
      <c r="P2531" t="str">
        <f>IF(VLOOKUP(A2531,'national-winners'!$A$2:$B$13,2,0)=H2531,"W","L")</f>
        <v>L</v>
      </c>
      <c r="Q2531">
        <f>MATCH(C2531,'state-winning-votes'!A:A,0)</f>
        <v>21</v>
      </c>
      <c r="R2531">
        <f>MATCH(A2531,'state-winning-votes'!$A$2:$L$2,0)</f>
        <v>9</v>
      </c>
      <c r="S2531" cm="1">
        <f t="array" ref="S2531">INDEX('state-winning-votes'!$A$1:$L$53,$Q2531,$R2531)</f>
        <v>1102169</v>
      </c>
      <c r="T2531">
        <f>INDEX('state-winning-votes'!$A$1:$L$53,MATCH($C2531,'state-winning-votes'!$A:$A,0),MATCH($A2531,'state-winning-votes'!$A$2:$L$2,0))</f>
        <v>1102169</v>
      </c>
      <c r="U2531" t="str">
        <f t="shared" si="118"/>
        <v>Bush, George W.</v>
      </c>
      <c r="V2531" t="str">
        <f>_xlfn.XLOOKUP(INDEX('state-winning-votes'!$A$1:$L$53,MATCH($C2531,'state-winning-votes'!$A:$A,0),MATCH($A2531,'state-winning-votes'!$A$2:$L$2,0)),$L:$L,$H:$H)</f>
        <v>Bush, George W.</v>
      </c>
      <c r="W2531" t="str">
        <f>VLOOKUP(A2531,'national-winners'!$A$2:$B$13,2,0)</f>
        <v>Bush, George W.</v>
      </c>
      <c r="X2531" t="str">
        <f t="shared" si="119"/>
        <v xml:space="preserve"> George W. Bush (W)</v>
      </c>
    </row>
    <row r="2532" spans="1:24" x14ac:dyDescent="0.25">
      <c r="A2532">
        <v>2004</v>
      </c>
      <c r="B2532" t="s">
        <v>85</v>
      </c>
      <c r="C2532" t="s">
        <v>86</v>
      </c>
      <c r="D2532">
        <v>23</v>
      </c>
      <c r="E2532">
        <v>11</v>
      </c>
      <c r="F2532">
        <v>2</v>
      </c>
      <c r="G2532" t="s">
        <v>16</v>
      </c>
      <c r="H2532" t="s">
        <v>313</v>
      </c>
      <c r="I2532" t="str">
        <f t="shared" si="117"/>
        <v>Kerry, John(L)</v>
      </c>
      <c r="J2532" t="s">
        <v>18</v>
      </c>
      <c r="K2532" t="b">
        <v>0</v>
      </c>
      <c r="L2532">
        <v>396842</v>
      </c>
      <c r="M2532">
        <v>740752</v>
      </c>
      <c r="N2532">
        <v>20171015</v>
      </c>
      <c r="O2532" t="s">
        <v>19</v>
      </c>
      <c r="P2532" t="str">
        <f>IF(VLOOKUP(A2532,'national-winners'!$A$2:$B$13,2,0)=H2532,"W","L")</f>
        <v>L</v>
      </c>
      <c r="Q2532">
        <f>MATCH(C2532,'state-winning-votes'!A:A,0)</f>
        <v>24</v>
      </c>
      <c r="R2532">
        <f>MATCH(A2532,'state-winning-votes'!$A$2:$L$2,0)</f>
        <v>9</v>
      </c>
      <c r="S2532" cm="1">
        <f t="array" ref="S2532">INDEX('state-winning-votes'!$A$1:$L$53,$Q2532,$R2532)</f>
        <v>396842</v>
      </c>
      <c r="T2532">
        <f>INDEX('state-winning-votes'!$A$1:$L$53,MATCH($C2532,'state-winning-votes'!$A:$A,0),MATCH($A2532,'state-winning-votes'!$A$2:$L$2,0))</f>
        <v>396842</v>
      </c>
      <c r="U2532" t="str">
        <f t="shared" si="118"/>
        <v>Kerry, John</v>
      </c>
      <c r="V2532" t="str">
        <f>_xlfn.XLOOKUP(INDEX('state-winning-votes'!$A$1:$L$53,MATCH($C2532,'state-winning-votes'!$A:$A,0),MATCH($A2532,'state-winning-votes'!$A$2:$L$2,0)),$L:$L,$H:$H)</f>
        <v>Kerry, John</v>
      </c>
      <c r="W2532" t="str">
        <f>VLOOKUP(A2532,'national-winners'!$A$2:$B$13,2,0)</f>
        <v>Bush, George W.</v>
      </c>
      <c r="X2532" t="str">
        <f t="shared" si="119"/>
        <v xml:space="preserve"> John Kerry (W)</v>
      </c>
    </row>
    <row r="2533" spans="1:24" x14ac:dyDescent="0.25">
      <c r="A2533">
        <v>2004</v>
      </c>
      <c r="B2533" t="s">
        <v>85</v>
      </c>
      <c r="C2533" t="s">
        <v>86</v>
      </c>
      <c r="D2533">
        <v>23</v>
      </c>
      <c r="E2533">
        <v>11</v>
      </c>
      <c r="F2533">
        <v>2</v>
      </c>
      <c r="G2533" t="s">
        <v>16</v>
      </c>
      <c r="H2533" t="s">
        <v>297</v>
      </c>
      <c r="I2533" t="str">
        <f t="shared" si="117"/>
        <v>Bush, George W.(W)</v>
      </c>
      <c r="J2533" t="s">
        <v>21</v>
      </c>
      <c r="K2533" t="b">
        <v>0</v>
      </c>
      <c r="L2533">
        <v>330201</v>
      </c>
      <c r="M2533">
        <v>740752</v>
      </c>
      <c r="N2533">
        <v>20171015</v>
      </c>
      <c r="O2533" t="s">
        <v>19</v>
      </c>
      <c r="P2533" t="str">
        <f>IF(VLOOKUP(A2533,'national-winners'!$A$2:$B$13,2,0)=H2533,"W","L")</f>
        <v>W</v>
      </c>
      <c r="Q2533">
        <f>MATCH(C2533,'state-winning-votes'!A:A,0)</f>
        <v>24</v>
      </c>
      <c r="R2533">
        <f>MATCH(A2533,'state-winning-votes'!$A$2:$L$2,0)</f>
        <v>9</v>
      </c>
      <c r="S2533" cm="1">
        <f t="array" ref="S2533">INDEX('state-winning-votes'!$A$1:$L$53,$Q2533,$R2533)</f>
        <v>396842</v>
      </c>
      <c r="T2533">
        <f>INDEX('state-winning-votes'!$A$1:$L$53,MATCH($C2533,'state-winning-votes'!$A:$A,0),MATCH($A2533,'state-winning-votes'!$A$2:$L$2,0))</f>
        <v>396842</v>
      </c>
      <c r="U2533" t="str">
        <f t="shared" si="118"/>
        <v>Kerry, John</v>
      </c>
      <c r="V2533" t="str">
        <f>_xlfn.XLOOKUP(INDEX('state-winning-votes'!$A$1:$L$53,MATCH($C2533,'state-winning-votes'!$A:$A,0),MATCH($A2533,'state-winning-votes'!$A$2:$L$2,0)),$L:$L,$H:$H)</f>
        <v>Kerry, John</v>
      </c>
      <c r="W2533" t="str">
        <f>VLOOKUP(A2533,'national-winners'!$A$2:$B$13,2,0)</f>
        <v>Bush, George W.</v>
      </c>
      <c r="X2533" t="str">
        <f t="shared" si="119"/>
        <v xml:space="preserve"> John Kerry (W)</v>
      </c>
    </row>
    <row r="2534" spans="1:24" x14ac:dyDescent="0.25">
      <c r="A2534">
        <v>2004</v>
      </c>
      <c r="B2534" t="s">
        <v>85</v>
      </c>
      <c r="C2534" t="s">
        <v>86</v>
      </c>
      <c r="D2534">
        <v>23</v>
      </c>
      <c r="E2534">
        <v>11</v>
      </c>
      <c r="F2534">
        <v>2</v>
      </c>
      <c r="G2534" t="s">
        <v>16</v>
      </c>
      <c r="H2534" t="s">
        <v>332</v>
      </c>
      <c r="I2534" t="str">
        <f t="shared" si="117"/>
        <v>The Better Life,(L)</v>
      </c>
      <c r="J2534" t="s">
        <v>35</v>
      </c>
      <c r="K2534" t="b">
        <v>0</v>
      </c>
      <c r="L2534">
        <v>8069</v>
      </c>
      <c r="M2534">
        <v>740752</v>
      </c>
      <c r="N2534">
        <v>20171015</v>
      </c>
      <c r="O2534" t="s">
        <v>19</v>
      </c>
      <c r="P2534" t="str">
        <f>IF(VLOOKUP(A2534,'national-winners'!$A$2:$B$13,2,0)=H2534,"W","L")</f>
        <v>L</v>
      </c>
      <c r="Q2534">
        <f>MATCH(C2534,'state-winning-votes'!A:A,0)</f>
        <v>24</v>
      </c>
      <c r="R2534">
        <f>MATCH(A2534,'state-winning-votes'!$A$2:$L$2,0)</f>
        <v>9</v>
      </c>
      <c r="S2534" cm="1">
        <f t="array" ref="S2534">INDEX('state-winning-votes'!$A$1:$L$53,$Q2534,$R2534)</f>
        <v>396842</v>
      </c>
      <c r="T2534">
        <f>INDEX('state-winning-votes'!$A$1:$L$53,MATCH($C2534,'state-winning-votes'!$A:$A,0),MATCH($A2534,'state-winning-votes'!$A$2:$L$2,0))</f>
        <v>396842</v>
      </c>
      <c r="U2534" t="str">
        <f t="shared" si="118"/>
        <v>Kerry, John</v>
      </c>
      <c r="V2534" t="str">
        <f>_xlfn.XLOOKUP(INDEX('state-winning-votes'!$A$1:$L$53,MATCH($C2534,'state-winning-votes'!$A:$A,0),MATCH($A2534,'state-winning-votes'!$A$2:$L$2,0)),$L:$L,$H:$H)</f>
        <v>Kerry, John</v>
      </c>
      <c r="W2534" t="str">
        <f>VLOOKUP(A2534,'national-winners'!$A$2:$B$13,2,0)</f>
        <v>Bush, George W.</v>
      </c>
      <c r="X2534" t="str">
        <f t="shared" si="119"/>
        <v xml:space="preserve"> John Kerry (W)</v>
      </c>
    </row>
    <row r="2535" spans="1:24" x14ac:dyDescent="0.25">
      <c r="A2535">
        <v>2004</v>
      </c>
      <c r="B2535" t="s">
        <v>85</v>
      </c>
      <c r="C2535" t="s">
        <v>86</v>
      </c>
      <c r="D2535">
        <v>23</v>
      </c>
      <c r="E2535">
        <v>11</v>
      </c>
      <c r="F2535">
        <v>2</v>
      </c>
      <c r="G2535" t="s">
        <v>16</v>
      </c>
      <c r="H2535" t="s">
        <v>317</v>
      </c>
      <c r="I2535" t="str">
        <f t="shared" si="117"/>
        <v>Cobb, David(L)</v>
      </c>
      <c r="J2535" t="s">
        <v>274</v>
      </c>
      <c r="K2535" t="b">
        <v>0</v>
      </c>
      <c r="L2535">
        <v>2936</v>
      </c>
      <c r="M2535">
        <v>740752</v>
      </c>
      <c r="N2535">
        <v>20171015</v>
      </c>
      <c r="O2535" t="s">
        <v>19</v>
      </c>
      <c r="P2535" t="str">
        <f>IF(VLOOKUP(A2535,'national-winners'!$A$2:$B$13,2,0)=H2535,"W","L")</f>
        <v>L</v>
      </c>
      <c r="Q2535">
        <f>MATCH(C2535,'state-winning-votes'!A:A,0)</f>
        <v>24</v>
      </c>
      <c r="R2535">
        <f>MATCH(A2535,'state-winning-votes'!$A$2:$L$2,0)</f>
        <v>9</v>
      </c>
      <c r="S2535" cm="1">
        <f t="array" ref="S2535">INDEX('state-winning-votes'!$A$1:$L$53,$Q2535,$R2535)</f>
        <v>396842</v>
      </c>
      <c r="T2535">
        <f>INDEX('state-winning-votes'!$A$1:$L$53,MATCH($C2535,'state-winning-votes'!$A:$A,0),MATCH($A2535,'state-winning-votes'!$A$2:$L$2,0))</f>
        <v>396842</v>
      </c>
      <c r="U2535" t="str">
        <f t="shared" si="118"/>
        <v>Kerry, John</v>
      </c>
      <c r="V2535" t="str">
        <f>_xlfn.XLOOKUP(INDEX('state-winning-votes'!$A$1:$L$53,MATCH($C2535,'state-winning-votes'!$A:$A,0),MATCH($A2535,'state-winning-votes'!$A$2:$L$2,0)),$L:$L,$H:$H)</f>
        <v>Kerry, John</v>
      </c>
      <c r="W2535" t="str">
        <f>VLOOKUP(A2535,'national-winners'!$A$2:$B$13,2,0)</f>
        <v>Bush, George W.</v>
      </c>
      <c r="X2535" t="str">
        <f t="shared" si="119"/>
        <v xml:space="preserve"> John Kerry (W)</v>
      </c>
    </row>
    <row r="2536" spans="1:24" x14ac:dyDescent="0.25">
      <c r="A2536">
        <v>2004</v>
      </c>
      <c r="B2536" t="s">
        <v>85</v>
      </c>
      <c r="C2536" t="s">
        <v>86</v>
      </c>
      <c r="D2536">
        <v>23</v>
      </c>
      <c r="E2536">
        <v>11</v>
      </c>
      <c r="F2536">
        <v>2</v>
      </c>
      <c r="G2536" t="s">
        <v>16</v>
      </c>
      <c r="H2536" t="s">
        <v>316</v>
      </c>
      <c r="I2536" t="str">
        <f t="shared" si="117"/>
        <v>Badnarik, Michael(L)</v>
      </c>
      <c r="J2536" t="s">
        <v>29</v>
      </c>
      <c r="K2536" t="b">
        <v>0</v>
      </c>
      <c r="L2536">
        <v>1965</v>
      </c>
      <c r="M2536">
        <v>740752</v>
      </c>
      <c r="N2536">
        <v>20171015</v>
      </c>
      <c r="O2536" t="s">
        <v>19</v>
      </c>
      <c r="P2536" t="str">
        <f>IF(VLOOKUP(A2536,'national-winners'!$A$2:$B$13,2,0)=H2536,"W","L")</f>
        <v>L</v>
      </c>
      <c r="Q2536">
        <f>MATCH(C2536,'state-winning-votes'!A:A,0)</f>
        <v>24</v>
      </c>
      <c r="R2536">
        <f>MATCH(A2536,'state-winning-votes'!$A$2:$L$2,0)</f>
        <v>9</v>
      </c>
      <c r="S2536" cm="1">
        <f t="array" ref="S2536">INDEX('state-winning-votes'!$A$1:$L$53,$Q2536,$R2536)</f>
        <v>396842</v>
      </c>
      <c r="T2536">
        <f>INDEX('state-winning-votes'!$A$1:$L$53,MATCH($C2536,'state-winning-votes'!$A:$A,0),MATCH($A2536,'state-winning-votes'!$A$2:$L$2,0))</f>
        <v>396842</v>
      </c>
      <c r="U2536" t="str">
        <f t="shared" si="118"/>
        <v>Kerry, John</v>
      </c>
      <c r="V2536" t="str">
        <f>_xlfn.XLOOKUP(INDEX('state-winning-votes'!$A$1:$L$53,MATCH($C2536,'state-winning-votes'!$A:$A,0),MATCH($A2536,'state-winning-votes'!$A$2:$L$2,0)),$L:$L,$H:$H)</f>
        <v>Kerry, John</v>
      </c>
      <c r="W2536" t="str">
        <f>VLOOKUP(A2536,'national-winners'!$A$2:$B$13,2,0)</f>
        <v>Bush, George W.</v>
      </c>
      <c r="X2536" t="str">
        <f t="shared" si="119"/>
        <v xml:space="preserve"> John Kerry (W)</v>
      </c>
    </row>
    <row r="2537" spans="1:24" x14ac:dyDescent="0.25">
      <c r="A2537">
        <v>2004</v>
      </c>
      <c r="B2537" t="s">
        <v>85</v>
      </c>
      <c r="C2537" t="s">
        <v>86</v>
      </c>
      <c r="D2537">
        <v>23</v>
      </c>
      <c r="E2537">
        <v>11</v>
      </c>
      <c r="F2537">
        <v>2</v>
      </c>
      <c r="G2537" t="s">
        <v>16</v>
      </c>
      <c r="H2537" t="s">
        <v>314</v>
      </c>
      <c r="I2537" t="str">
        <f t="shared" si="117"/>
        <v>Peroutka, Michael(L)</v>
      </c>
      <c r="J2537" t="s">
        <v>134</v>
      </c>
      <c r="K2537" t="b">
        <v>0</v>
      </c>
      <c r="L2537">
        <v>735</v>
      </c>
      <c r="M2537">
        <v>740752</v>
      </c>
      <c r="N2537">
        <v>20171015</v>
      </c>
      <c r="O2537" t="s">
        <v>19</v>
      </c>
      <c r="P2537" t="str">
        <f>IF(VLOOKUP(A2537,'national-winners'!$A$2:$B$13,2,0)=H2537,"W","L")</f>
        <v>L</v>
      </c>
      <c r="Q2537">
        <f>MATCH(C2537,'state-winning-votes'!A:A,0)</f>
        <v>24</v>
      </c>
      <c r="R2537">
        <f>MATCH(A2537,'state-winning-votes'!$A$2:$L$2,0)</f>
        <v>9</v>
      </c>
      <c r="S2537" cm="1">
        <f t="array" ref="S2537">INDEX('state-winning-votes'!$A$1:$L$53,$Q2537,$R2537)</f>
        <v>396842</v>
      </c>
      <c r="T2537">
        <f>INDEX('state-winning-votes'!$A$1:$L$53,MATCH($C2537,'state-winning-votes'!$A:$A,0),MATCH($A2537,'state-winning-votes'!$A$2:$L$2,0))</f>
        <v>396842</v>
      </c>
      <c r="U2537" t="str">
        <f t="shared" si="118"/>
        <v>Kerry, John</v>
      </c>
      <c r="V2537" t="str">
        <f>_xlfn.XLOOKUP(INDEX('state-winning-votes'!$A$1:$L$53,MATCH($C2537,'state-winning-votes'!$A:$A,0),MATCH($A2537,'state-winning-votes'!$A$2:$L$2,0)),$L:$L,$H:$H)</f>
        <v>Kerry, John</v>
      </c>
      <c r="W2537" t="str">
        <f>VLOOKUP(A2537,'national-winners'!$A$2:$B$13,2,0)</f>
        <v>Bush, George W.</v>
      </c>
      <c r="X2537" t="str">
        <f t="shared" si="119"/>
        <v xml:space="preserve"> John Kerry (W)</v>
      </c>
    </row>
    <row r="2538" spans="1:24" x14ac:dyDescent="0.25">
      <c r="A2538">
        <v>2004</v>
      </c>
      <c r="B2538" t="s">
        <v>85</v>
      </c>
      <c r="C2538" t="s">
        <v>86</v>
      </c>
      <c r="D2538">
        <v>23</v>
      </c>
      <c r="E2538">
        <v>11</v>
      </c>
      <c r="F2538">
        <v>2</v>
      </c>
      <c r="G2538" t="s">
        <v>16</v>
      </c>
      <c r="H2538" t="s">
        <v>246</v>
      </c>
      <c r="I2538" t="str">
        <f t="shared" si="117"/>
        <v>Blank Vote/Scattering(L)</v>
      </c>
      <c r="K2538" t="b">
        <v>0</v>
      </c>
      <c r="L2538">
        <v>4</v>
      </c>
      <c r="M2538">
        <v>740752</v>
      </c>
      <c r="N2538">
        <v>20171015</v>
      </c>
      <c r="O2538" t="s">
        <v>19</v>
      </c>
      <c r="P2538" t="str">
        <f>IF(VLOOKUP(A2538,'national-winners'!$A$2:$B$13,2,0)=H2538,"W","L")</f>
        <v>L</v>
      </c>
      <c r="Q2538">
        <f>MATCH(C2538,'state-winning-votes'!A:A,0)</f>
        <v>24</v>
      </c>
      <c r="R2538">
        <f>MATCH(A2538,'state-winning-votes'!$A$2:$L$2,0)</f>
        <v>9</v>
      </c>
      <c r="S2538" cm="1">
        <f t="array" ref="S2538">INDEX('state-winning-votes'!$A$1:$L$53,$Q2538,$R2538)</f>
        <v>396842</v>
      </c>
      <c r="T2538">
        <f>INDEX('state-winning-votes'!$A$1:$L$53,MATCH($C2538,'state-winning-votes'!$A:$A,0),MATCH($A2538,'state-winning-votes'!$A$2:$L$2,0))</f>
        <v>396842</v>
      </c>
      <c r="U2538" t="str">
        <f t="shared" si="118"/>
        <v>Kerry, John</v>
      </c>
      <c r="V2538" t="str">
        <f>_xlfn.XLOOKUP(INDEX('state-winning-votes'!$A$1:$L$53,MATCH($C2538,'state-winning-votes'!$A:$A,0),MATCH($A2538,'state-winning-votes'!$A$2:$L$2,0)),$L:$L,$H:$H)</f>
        <v>Kerry, John</v>
      </c>
      <c r="W2538" t="str">
        <f>VLOOKUP(A2538,'national-winners'!$A$2:$B$13,2,0)</f>
        <v>Bush, George W.</v>
      </c>
      <c r="X2538" t="str">
        <f t="shared" si="119"/>
        <v xml:space="preserve"> John Kerry (W)</v>
      </c>
    </row>
    <row r="2539" spans="1:24" x14ac:dyDescent="0.25">
      <c r="A2539">
        <v>2004</v>
      </c>
      <c r="B2539" t="s">
        <v>87</v>
      </c>
      <c r="C2539" t="s">
        <v>88</v>
      </c>
      <c r="D2539">
        <v>24</v>
      </c>
      <c r="E2539">
        <v>52</v>
      </c>
      <c r="F2539">
        <v>52</v>
      </c>
      <c r="G2539" t="s">
        <v>16</v>
      </c>
      <c r="H2539" t="s">
        <v>313</v>
      </c>
      <c r="I2539" t="str">
        <f t="shared" si="117"/>
        <v>Kerry, John(L)</v>
      </c>
      <c r="J2539" t="s">
        <v>18</v>
      </c>
      <c r="K2539" t="b">
        <v>0</v>
      </c>
      <c r="L2539">
        <v>1334493</v>
      </c>
      <c r="M2539">
        <v>2384238</v>
      </c>
      <c r="N2539">
        <v>20171015</v>
      </c>
      <c r="O2539" t="s">
        <v>19</v>
      </c>
      <c r="P2539" t="str">
        <f>IF(VLOOKUP(A2539,'national-winners'!$A$2:$B$13,2,0)=H2539,"W","L")</f>
        <v>L</v>
      </c>
      <c r="Q2539">
        <f>MATCH(C2539,'state-winning-votes'!A:A,0)</f>
        <v>23</v>
      </c>
      <c r="R2539">
        <f>MATCH(A2539,'state-winning-votes'!$A$2:$L$2,0)</f>
        <v>9</v>
      </c>
      <c r="S2539" cm="1">
        <f t="array" ref="S2539">INDEX('state-winning-votes'!$A$1:$L$53,$Q2539,$R2539)</f>
        <v>1334493</v>
      </c>
      <c r="T2539">
        <f>INDEX('state-winning-votes'!$A$1:$L$53,MATCH($C2539,'state-winning-votes'!$A:$A,0),MATCH($A2539,'state-winning-votes'!$A$2:$L$2,0))</f>
        <v>1334493</v>
      </c>
      <c r="U2539" t="str">
        <f t="shared" si="118"/>
        <v>Kerry, John</v>
      </c>
      <c r="V2539" t="str">
        <f>_xlfn.XLOOKUP(INDEX('state-winning-votes'!$A$1:$L$53,MATCH($C2539,'state-winning-votes'!$A:$A,0),MATCH($A2539,'state-winning-votes'!$A$2:$L$2,0)),$L:$L,$H:$H)</f>
        <v>Kerry, John</v>
      </c>
      <c r="W2539" t="str">
        <f>VLOOKUP(A2539,'national-winners'!$A$2:$B$13,2,0)</f>
        <v>Bush, George W.</v>
      </c>
      <c r="X2539" t="str">
        <f t="shared" si="119"/>
        <v xml:space="preserve"> John Kerry (W)</v>
      </c>
    </row>
    <row r="2540" spans="1:24" x14ac:dyDescent="0.25">
      <c r="A2540">
        <v>2004</v>
      </c>
      <c r="B2540" t="s">
        <v>87</v>
      </c>
      <c r="C2540" t="s">
        <v>88</v>
      </c>
      <c r="D2540">
        <v>24</v>
      </c>
      <c r="E2540">
        <v>52</v>
      </c>
      <c r="F2540">
        <v>52</v>
      </c>
      <c r="G2540" t="s">
        <v>16</v>
      </c>
      <c r="H2540" t="s">
        <v>297</v>
      </c>
      <c r="I2540" t="str">
        <f t="shared" si="117"/>
        <v>Bush, George W.(W)</v>
      </c>
      <c r="J2540" t="s">
        <v>21</v>
      </c>
      <c r="K2540" t="b">
        <v>0</v>
      </c>
      <c r="L2540">
        <v>1024703</v>
      </c>
      <c r="M2540">
        <v>2384238</v>
      </c>
      <c r="N2540">
        <v>20171015</v>
      </c>
      <c r="O2540" t="s">
        <v>19</v>
      </c>
      <c r="P2540" t="str">
        <f>IF(VLOOKUP(A2540,'national-winners'!$A$2:$B$13,2,0)=H2540,"W","L")</f>
        <v>W</v>
      </c>
      <c r="Q2540">
        <f>MATCH(C2540,'state-winning-votes'!A:A,0)</f>
        <v>23</v>
      </c>
      <c r="R2540">
        <f>MATCH(A2540,'state-winning-votes'!$A$2:$L$2,0)</f>
        <v>9</v>
      </c>
      <c r="S2540" cm="1">
        <f t="array" ref="S2540">INDEX('state-winning-votes'!$A$1:$L$53,$Q2540,$R2540)</f>
        <v>1334493</v>
      </c>
      <c r="T2540">
        <f>INDEX('state-winning-votes'!$A$1:$L$53,MATCH($C2540,'state-winning-votes'!$A:$A,0),MATCH($A2540,'state-winning-votes'!$A$2:$L$2,0))</f>
        <v>1334493</v>
      </c>
      <c r="U2540" t="str">
        <f t="shared" si="118"/>
        <v>Kerry, John</v>
      </c>
      <c r="V2540" t="str">
        <f>_xlfn.XLOOKUP(INDEX('state-winning-votes'!$A$1:$L$53,MATCH($C2540,'state-winning-votes'!$A:$A,0),MATCH($A2540,'state-winning-votes'!$A$2:$L$2,0)),$L:$L,$H:$H)</f>
        <v>Kerry, John</v>
      </c>
      <c r="W2540" t="str">
        <f>VLOOKUP(A2540,'national-winners'!$A$2:$B$13,2,0)</f>
        <v>Bush, George W.</v>
      </c>
      <c r="X2540" t="str">
        <f t="shared" si="119"/>
        <v xml:space="preserve"> John Kerry (W)</v>
      </c>
    </row>
    <row r="2541" spans="1:24" x14ac:dyDescent="0.25">
      <c r="A2541">
        <v>2004</v>
      </c>
      <c r="B2541" t="s">
        <v>87</v>
      </c>
      <c r="C2541" t="s">
        <v>88</v>
      </c>
      <c r="D2541">
        <v>24</v>
      </c>
      <c r="E2541">
        <v>52</v>
      </c>
      <c r="F2541">
        <v>52</v>
      </c>
      <c r="G2541" t="s">
        <v>16</v>
      </c>
      <c r="H2541" t="s">
        <v>273</v>
      </c>
      <c r="I2541" t="str">
        <f t="shared" si="117"/>
        <v>Nader, Ralph(L)</v>
      </c>
      <c r="J2541" t="s">
        <v>192</v>
      </c>
      <c r="K2541" t="b">
        <v>0</v>
      </c>
      <c r="L2541">
        <v>11854</v>
      </c>
      <c r="M2541">
        <v>2384238</v>
      </c>
      <c r="N2541">
        <v>20171015</v>
      </c>
      <c r="O2541" t="s">
        <v>19</v>
      </c>
      <c r="P2541" t="str">
        <f>IF(VLOOKUP(A2541,'national-winners'!$A$2:$B$13,2,0)=H2541,"W","L")</f>
        <v>L</v>
      </c>
      <c r="Q2541">
        <f>MATCH(C2541,'state-winning-votes'!A:A,0)</f>
        <v>23</v>
      </c>
      <c r="R2541">
        <f>MATCH(A2541,'state-winning-votes'!$A$2:$L$2,0)</f>
        <v>9</v>
      </c>
      <c r="S2541" cm="1">
        <f t="array" ref="S2541">INDEX('state-winning-votes'!$A$1:$L$53,$Q2541,$R2541)</f>
        <v>1334493</v>
      </c>
      <c r="T2541">
        <f>INDEX('state-winning-votes'!$A$1:$L$53,MATCH($C2541,'state-winning-votes'!$A:$A,0),MATCH($A2541,'state-winning-votes'!$A$2:$L$2,0))</f>
        <v>1334493</v>
      </c>
      <c r="U2541" t="str">
        <f t="shared" si="118"/>
        <v>Kerry, John</v>
      </c>
      <c r="V2541" t="str">
        <f>_xlfn.XLOOKUP(INDEX('state-winning-votes'!$A$1:$L$53,MATCH($C2541,'state-winning-votes'!$A:$A,0),MATCH($A2541,'state-winning-votes'!$A$2:$L$2,0)),$L:$L,$H:$H)</f>
        <v>Kerry, John</v>
      </c>
      <c r="W2541" t="str">
        <f>VLOOKUP(A2541,'national-winners'!$A$2:$B$13,2,0)</f>
        <v>Bush, George W.</v>
      </c>
      <c r="X2541" t="str">
        <f t="shared" si="119"/>
        <v xml:space="preserve"> John Kerry (W)</v>
      </c>
    </row>
    <row r="2542" spans="1:24" x14ac:dyDescent="0.25">
      <c r="A2542">
        <v>2004</v>
      </c>
      <c r="B2542" t="s">
        <v>87</v>
      </c>
      <c r="C2542" t="s">
        <v>88</v>
      </c>
      <c r="D2542">
        <v>24</v>
      </c>
      <c r="E2542">
        <v>52</v>
      </c>
      <c r="F2542">
        <v>52</v>
      </c>
      <c r="G2542" t="s">
        <v>16</v>
      </c>
      <c r="H2542" t="s">
        <v>316</v>
      </c>
      <c r="I2542" t="str">
        <f t="shared" si="117"/>
        <v>Badnarik, Michael(L)</v>
      </c>
      <c r="J2542" t="s">
        <v>29</v>
      </c>
      <c r="K2542" t="b">
        <v>0</v>
      </c>
      <c r="L2542">
        <v>6094</v>
      </c>
      <c r="M2542">
        <v>2384238</v>
      </c>
      <c r="N2542">
        <v>20171015</v>
      </c>
      <c r="O2542" t="s">
        <v>19</v>
      </c>
      <c r="P2542" t="str">
        <f>IF(VLOOKUP(A2542,'national-winners'!$A$2:$B$13,2,0)=H2542,"W","L")</f>
        <v>L</v>
      </c>
      <c r="Q2542">
        <f>MATCH(C2542,'state-winning-votes'!A:A,0)</f>
        <v>23</v>
      </c>
      <c r="R2542">
        <f>MATCH(A2542,'state-winning-votes'!$A$2:$L$2,0)</f>
        <v>9</v>
      </c>
      <c r="S2542" cm="1">
        <f t="array" ref="S2542">INDEX('state-winning-votes'!$A$1:$L$53,$Q2542,$R2542)</f>
        <v>1334493</v>
      </c>
      <c r="T2542">
        <f>INDEX('state-winning-votes'!$A$1:$L$53,MATCH($C2542,'state-winning-votes'!$A:$A,0),MATCH($A2542,'state-winning-votes'!$A$2:$L$2,0))</f>
        <v>1334493</v>
      </c>
      <c r="U2542" t="str">
        <f t="shared" si="118"/>
        <v>Kerry, John</v>
      </c>
      <c r="V2542" t="str">
        <f>_xlfn.XLOOKUP(INDEX('state-winning-votes'!$A$1:$L$53,MATCH($C2542,'state-winning-votes'!$A:$A,0),MATCH($A2542,'state-winning-votes'!$A$2:$L$2,0)),$L:$L,$H:$H)</f>
        <v>Kerry, John</v>
      </c>
      <c r="W2542" t="str">
        <f>VLOOKUP(A2542,'national-winners'!$A$2:$B$13,2,0)</f>
        <v>Bush, George W.</v>
      </c>
      <c r="X2542" t="str">
        <f t="shared" si="119"/>
        <v xml:space="preserve"> John Kerry (W)</v>
      </c>
    </row>
    <row r="2543" spans="1:24" x14ac:dyDescent="0.25">
      <c r="A2543">
        <v>2004</v>
      </c>
      <c r="B2543" t="s">
        <v>87</v>
      </c>
      <c r="C2543" t="s">
        <v>88</v>
      </c>
      <c r="D2543">
        <v>24</v>
      </c>
      <c r="E2543">
        <v>52</v>
      </c>
      <c r="F2543">
        <v>52</v>
      </c>
      <c r="G2543" t="s">
        <v>16</v>
      </c>
      <c r="H2543" t="s">
        <v>317</v>
      </c>
      <c r="I2543" t="str">
        <f t="shared" si="117"/>
        <v>Cobb, David(L)</v>
      </c>
      <c r="J2543" t="s">
        <v>274</v>
      </c>
      <c r="K2543" t="b">
        <v>0</v>
      </c>
      <c r="L2543">
        <v>3632</v>
      </c>
      <c r="M2543">
        <v>2384238</v>
      </c>
      <c r="N2543">
        <v>20171015</v>
      </c>
      <c r="O2543" t="s">
        <v>19</v>
      </c>
      <c r="P2543" t="str">
        <f>IF(VLOOKUP(A2543,'national-winners'!$A$2:$B$13,2,0)=H2543,"W","L")</f>
        <v>L</v>
      </c>
      <c r="Q2543">
        <f>MATCH(C2543,'state-winning-votes'!A:A,0)</f>
        <v>23</v>
      </c>
      <c r="R2543">
        <f>MATCH(A2543,'state-winning-votes'!$A$2:$L$2,0)</f>
        <v>9</v>
      </c>
      <c r="S2543" cm="1">
        <f t="array" ref="S2543">INDEX('state-winning-votes'!$A$1:$L$53,$Q2543,$R2543)</f>
        <v>1334493</v>
      </c>
      <c r="T2543">
        <f>INDEX('state-winning-votes'!$A$1:$L$53,MATCH($C2543,'state-winning-votes'!$A:$A,0),MATCH($A2543,'state-winning-votes'!$A$2:$L$2,0))</f>
        <v>1334493</v>
      </c>
      <c r="U2543" t="str">
        <f t="shared" si="118"/>
        <v>Kerry, John</v>
      </c>
      <c r="V2543" t="str">
        <f>_xlfn.XLOOKUP(INDEX('state-winning-votes'!$A$1:$L$53,MATCH($C2543,'state-winning-votes'!$A:$A,0),MATCH($A2543,'state-winning-votes'!$A$2:$L$2,0)),$L:$L,$H:$H)</f>
        <v>Kerry, John</v>
      </c>
      <c r="W2543" t="str">
        <f>VLOOKUP(A2543,'national-winners'!$A$2:$B$13,2,0)</f>
        <v>Bush, George W.</v>
      </c>
      <c r="X2543" t="str">
        <f t="shared" si="119"/>
        <v xml:space="preserve"> John Kerry (W)</v>
      </c>
    </row>
    <row r="2544" spans="1:24" x14ac:dyDescent="0.25">
      <c r="A2544">
        <v>2004</v>
      </c>
      <c r="B2544" t="s">
        <v>87</v>
      </c>
      <c r="C2544" t="s">
        <v>88</v>
      </c>
      <c r="D2544">
        <v>24</v>
      </c>
      <c r="E2544">
        <v>52</v>
      </c>
      <c r="F2544">
        <v>52</v>
      </c>
      <c r="G2544" t="s">
        <v>16</v>
      </c>
      <c r="H2544" t="s">
        <v>314</v>
      </c>
      <c r="I2544" t="str">
        <f t="shared" si="117"/>
        <v>Peroutka, Michael(L)</v>
      </c>
      <c r="J2544" t="s">
        <v>134</v>
      </c>
      <c r="K2544" t="b">
        <v>0</v>
      </c>
      <c r="L2544">
        <v>3421</v>
      </c>
      <c r="M2544">
        <v>2384238</v>
      </c>
      <c r="N2544">
        <v>20171015</v>
      </c>
      <c r="O2544" t="s">
        <v>19</v>
      </c>
      <c r="P2544" t="str">
        <f>IF(VLOOKUP(A2544,'national-winners'!$A$2:$B$13,2,0)=H2544,"W","L")</f>
        <v>L</v>
      </c>
      <c r="Q2544">
        <f>MATCH(C2544,'state-winning-votes'!A:A,0)</f>
        <v>23</v>
      </c>
      <c r="R2544">
        <f>MATCH(A2544,'state-winning-votes'!$A$2:$L$2,0)</f>
        <v>9</v>
      </c>
      <c r="S2544" cm="1">
        <f t="array" ref="S2544">INDEX('state-winning-votes'!$A$1:$L$53,$Q2544,$R2544)</f>
        <v>1334493</v>
      </c>
      <c r="T2544">
        <f>INDEX('state-winning-votes'!$A$1:$L$53,MATCH($C2544,'state-winning-votes'!$A:$A,0),MATCH($A2544,'state-winning-votes'!$A$2:$L$2,0))</f>
        <v>1334493</v>
      </c>
      <c r="U2544" t="str">
        <f t="shared" si="118"/>
        <v>Kerry, John</v>
      </c>
      <c r="V2544" t="str">
        <f>_xlfn.XLOOKUP(INDEX('state-winning-votes'!$A$1:$L$53,MATCH($C2544,'state-winning-votes'!$A:$A,0),MATCH($A2544,'state-winning-votes'!$A$2:$L$2,0)),$L:$L,$H:$H)</f>
        <v>Kerry, John</v>
      </c>
      <c r="W2544" t="str">
        <f>VLOOKUP(A2544,'national-winners'!$A$2:$B$13,2,0)</f>
        <v>Bush, George W.</v>
      </c>
      <c r="X2544" t="str">
        <f t="shared" si="119"/>
        <v xml:space="preserve"> John Kerry (W)</v>
      </c>
    </row>
    <row r="2545" spans="1:24" x14ac:dyDescent="0.25">
      <c r="A2545">
        <v>2004</v>
      </c>
      <c r="B2545" t="s">
        <v>87</v>
      </c>
      <c r="C2545" t="s">
        <v>88</v>
      </c>
      <c r="D2545">
        <v>24</v>
      </c>
      <c r="E2545">
        <v>52</v>
      </c>
      <c r="F2545">
        <v>52</v>
      </c>
      <c r="G2545" t="s">
        <v>16</v>
      </c>
      <c r="H2545" t="s">
        <v>59</v>
      </c>
      <c r="I2545" t="str">
        <f t="shared" si="117"/>
        <v>Other(L)</v>
      </c>
      <c r="J2545" t="s">
        <v>244</v>
      </c>
      <c r="K2545" t="b">
        <v>1</v>
      </c>
      <c r="L2545">
        <v>34</v>
      </c>
      <c r="M2545">
        <v>2384238</v>
      </c>
      <c r="N2545">
        <v>20171015</v>
      </c>
      <c r="O2545" t="s">
        <v>19</v>
      </c>
      <c r="P2545" t="str">
        <f>IF(VLOOKUP(A2545,'national-winners'!$A$2:$B$13,2,0)=H2545,"W","L")</f>
        <v>L</v>
      </c>
      <c r="Q2545">
        <f>MATCH(C2545,'state-winning-votes'!A:A,0)</f>
        <v>23</v>
      </c>
      <c r="R2545">
        <f>MATCH(A2545,'state-winning-votes'!$A$2:$L$2,0)</f>
        <v>9</v>
      </c>
      <c r="S2545" cm="1">
        <f t="array" ref="S2545">INDEX('state-winning-votes'!$A$1:$L$53,$Q2545,$R2545)</f>
        <v>1334493</v>
      </c>
      <c r="T2545">
        <f>INDEX('state-winning-votes'!$A$1:$L$53,MATCH($C2545,'state-winning-votes'!$A:$A,0),MATCH($A2545,'state-winning-votes'!$A$2:$L$2,0))</f>
        <v>1334493</v>
      </c>
      <c r="U2545" t="str">
        <f t="shared" si="118"/>
        <v>Kerry, John</v>
      </c>
      <c r="V2545" t="str">
        <f>_xlfn.XLOOKUP(INDEX('state-winning-votes'!$A$1:$L$53,MATCH($C2545,'state-winning-votes'!$A:$A,0),MATCH($A2545,'state-winning-votes'!$A$2:$L$2,0)),$L:$L,$H:$H)</f>
        <v>Kerry, John</v>
      </c>
      <c r="W2545" t="str">
        <f>VLOOKUP(A2545,'national-winners'!$A$2:$B$13,2,0)</f>
        <v>Bush, George W.</v>
      </c>
      <c r="X2545" t="str">
        <f t="shared" si="119"/>
        <v xml:space="preserve"> John Kerry (W)</v>
      </c>
    </row>
    <row r="2546" spans="1:24" x14ac:dyDescent="0.25">
      <c r="A2546">
        <v>2004</v>
      </c>
      <c r="B2546" t="s">
        <v>87</v>
      </c>
      <c r="C2546" t="s">
        <v>88</v>
      </c>
      <c r="D2546">
        <v>24</v>
      </c>
      <c r="E2546">
        <v>52</v>
      </c>
      <c r="F2546">
        <v>52</v>
      </c>
      <c r="G2546" t="s">
        <v>16</v>
      </c>
      <c r="H2546" t="s">
        <v>59</v>
      </c>
      <c r="I2546" t="str">
        <f t="shared" si="117"/>
        <v>Other(L)</v>
      </c>
      <c r="J2546" t="s">
        <v>18</v>
      </c>
      <c r="K2546" t="b">
        <v>1</v>
      </c>
      <c r="L2546">
        <v>7</v>
      </c>
      <c r="M2546">
        <v>2384238</v>
      </c>
      <c r="N2546">
        <v>20171015</v>
      </c>
      <c r="O2546" t="s">
        <v>19</v>
      </c>
      <c r="P2546" t="str">
        <f>IF(VLOOKUP(A2546,'national-winners'!$A$2:$B$13,2,0)=H2546,"W","L")</f>
        <v>L</v>
      </c>
      <c r="Q2546">
        <f>MATCH(C2546,'state-winning-votes'!A:A,0)</f>
        <v>23</v>
      </c>
      <c r="R2546">
        <f>MATCH(A2546,'state-winning-votes'!$A$2:$L$2,0)</f>
        <v>9</v>
      </c>
      <c r="S2546" cm="1">
        <f t="array" ref="S2546">INDEX('state-winning-votes'!$A$1:$L$53,$Q2546,$R2546)</f>
        <v>1334493</v>
      </c>
      <c r="T2546">
        <f>INDEX('state-winning-votes'!$A$1:$L$53,MATCH($C2546,'state-winning-votes'!$A:$A,0),MATCH($A2546,'state-winning-votes'!$A$2:$L$2,0))</f>
        <v>1334493</v>
      </c>
      <c r="U2546" t="str">
        <f t="shared" si="118"/>
        <v>Kerry, John</v>
      </c>
      <c r="V2546" t="str">
        <f>_xlfn.XLOOKUP(INDEX('state-winning-votes'!$A$1:$L$53,MATCH($C2546,'state-winning-votes'!$A:$A,0),MATCH($A2546,'state-winning-votes'!$A$2:$L$2,0)),$L:$L,$H:$H)</f>
        <v>Kerry, John</v>
      </c>
      <c r="W2546" t="str">
        <f>VLOOKUP(A2546,'national-winners'!$A$2:$B$13,2,0)</f>
        <v>Bush, George W.</v>
      </c>
      <c r="X2546" t="str">
        <f t="shared" si="119"/>
        <v xml:space="preserve"> John Kerry (W)</v>
      </c>
    </row>
    <row r="2547" spans="1:24" x14ac:dyDescent="0.25">
      <c r="A2547">
        <v>2004</v>
      </c>
      <c r="B2547" t="s">
        <v>89</v>
      </c>
      <c r="C2547" t="s">
        <v>90</v>
      </c>
      <c r="D2547">
        <v>25</v>
      </c>
      <c r="E2547">
        <v>14</v>
      </c>
      <c r="F2547">
        <v>3</v>
      </c>
      <c r="G2547" t="s">
        <v>16</v>
      </c>
      <c r="H2547" t="s">
        <v>313</v>
      </c>
      <c r="I2547" t="str">
        <f t="shared" si="117"/>
        <v>Kerry, John(L)</v>
      </c>
      <c r="J2547" t="s">
        <v>18</v>
      </c>
      <c r="K2547" t="b">
        <v>0</v>
      </c>
      <c r="L2547">
        <v>1803800</v>
      </c>
      <c r="M2547">
        <v>2927455</v>
      </c>
      <c r="N2547">
        <v>20171015</v>
      </c>
      <c r="O2547" t="s">
        <v>19</v>
      </c>
      <c r="P2547" t="str">
        <f>IF(VLOOKUP(A2547,'national-winners'!$A$2:$B$13,2,0)=H2547,"W","L")</f>
        <v>L</v>
      </c>
      <c r="Q2547">
        <f>MATCH(C2547,'state-winning-votes'!A:A,0)</f>
        <v>22</v>
      </c>
      <c r="R2547">
        <f>MATCH(A2547,'state-winning-votes'!$A$2:$L$2,0)</f>
        <v>9</v>
      </c>
      <c r="S2547" cm="1">
        <f t="array" ref="S2547">INDEX('state-winning-votes'!$A$1:$L$53,$Q2547,$R2547)</f>
        <v>1803800</v>
      </c>
      <c r="T2547">
        <f>INDEX('state-winning-votes'!$A$1:$L$53,MATCH($C2547,'state-winning-votes'!$A:$A,0),MATCH($A2547,'state-winning-votes'!$A$2:$L$2,0))</f>
        <v>1803800</v>
      </c>
      <c r="U2547" t="str">
        <f t="shared" si="118"/>
        <v>Kerry, John</v>
      </c>
      <c r="V2547" t="str">
        <f>_xlfn.XLOOKUP(INDEX('state-winning-votes'!$A$1:$L$53,MATCH($C2547,'state-winning-votes'!$A:$A,0),MATCH($A2547,'state-winning-votes'!$A$2:$L$2,0)),$L:$L,$H:$H)</f>
        <v>Kerry, John</v>
      </c>
      <c r="W2547" t="str">
        <f>VLOOKUP(A2547,'national-winners'!$A$2:$B$13,2,0)</f>
        <v>Bush, George W.</v>
      </c>
      <c r="X2547" t="str">
        <f t="shared" si="119"/>
        <v xml:space="preserve"> John Kerry (W)</v>
      </c>
    </row>
    <row r="2548" spans="1:24" x14ac:dyDescent="0.25">
      <c r="A2548">
        <v>2004</v>
      </c>
      <c r="B2548" t="s">
        <v>89</v>
      </c>
      <c r="C2548" t="s">
        <v>90</v>
      </c>
      <c r="D2548">
        <v>25</v>
      </c>
      <c r="E2548">
        <v>14</v>
      </c>
      <c r="F2548">
        <v>3</v>
      </c>
      <c r="G2548" t="s">
        <v>16</v>
      </c>
      <c r="H2548" t="s">
        <v>297</v>
      </c>
      <c r="I2548" t="str">
        <f t="shared" si="117"/>
        <v>Bush, George W.(W)</v>
      </c>
      <c r="J2548" t="s">
        <v>21</v>
      </c>
      <c r="K2548" t="b">
        <v>0</v>
      </c>
      <c r="L2548">
        <v>1071109</v>
      </c>
      <c r="M2548">
        <v>2927455</v>
      </c>
      <c r="N2548">
        <v>20171015</v>
      </c>
      <c r="O2548" t="s">
        <v>19</v>
      </c>
      <c r="P2548" t="str">
        <f>IF(VLOOKUP(A2548,'national-winners'!$A$2:$B$13,2,0)=H2548,"W","L")</f>
        <v>W</v>
      </c>
      <c r="Q2548">
        <f>MATCH(C2548,'state-winning-votes'!A:A,0)</f>
        <v>22</v>
      </c>
      <c r="R2548">
        <f>MATCH(A2548,'state-winning-votes'!$A$2:$L$2,0)</f>
        <v>9</v>
      </c>
      <c r="S2548" cm="1">
        <f t="array" ref="S2548">INDEX('state-winning-votes'!$A$1:$L$53,$Q2548,$R2548)</f>
        <v>1803800</v>
      </c>
      <c r="T2548">
        <f>INDEX('state-winning-votes'!$A$1:$L$53,MATCH($C2548,'state-winning-votes'!$A:$A,0),MATCH($A2548,'state-winning-votes'!$A$2:$L$2,0))</f>
        <v>1803800</v>
      </c>
      <c r="U2548" t="str">
        <f t="shared" si="118"/>
        <v>Kerry, John</v>
      </c>
      <c r="V2548" t="str">
        <f>_xlfn.XLOOKUP(INDEX('state-winning-votes'!$A$1:$L$53,MATCH($C2548,'state-winning-votes'!$A:$A,0),MATCH($A2548,'state-winning-votes'!$A$2:$L$2,0)),$L:$L,$H:$H)</f>
        <v>Kerry, John</v>
      </c>
      <c r="W2548" t="str">
        <f>VLOOKUP(A2548,'national-winners'!$A$2:$B$13,2,0)</f>
        <v>Bush, George W.</v>
      </c>
      <c r="X2548" t="str">
        <f t="shared" si="119"/>
        <v xml:space="preserve"> John Kerry (W)</v>
      </c>
    </row>
    <row r="2549" spans="1:24" x14ac:dyDescent="0.25">
      <c r="A2549">
        <v>2004</v>
      </c>
      <c r="B2549" t="s">
        <v>89</v>
      </c>
      <c r="C2549" t="s">
        <v>90</v>
      </c>
      <c r="D2549">
        <v>25</v>
      </c>
      <c r="E2549">
        <v>14</v>
      </c>
      <c r="F2549">
        <v>3</v>
      </c>
      <c r="G2549" t="s">
        <v>16</v>
      </c>
      <c r="H2549" t="s">
        <v>246</v>
      </c>
      <c r="I2549" t="str">
        <f t="shared" si="117"/>
        <v>Blank Vote/Scattering(L)</v>
      </c>
      <c r="K2549" t="b">
        <v>0</v>
      </c>
      <c r="L2549">
        <v>15067</v>
      </c>
      <c r="M2549">
        <v>2927455</v>
      </c>
      <c r="N2549">
        <v>20171015</v>
      </c>
      <c r="O2549" t="s">
        <v>19</v>
      </c>
      <c r="P2549" t="str">
        <f>IF(VLOOKUP(A2549,'national-winners'!$A$2:$B$13,2,0)=H2549,"W","L")</f>
        <v>L</v>
      </c>
      <c r="Q2549">
        <f>MATCH(C2549,'state-winning-votes'!A:A,0)</f>
        <v>22</v>
      </c>
      <c r="R2549">
        <f>MATCH(A2549,'state-winning-votes'!$A$2:$L$2,0)</f>
        <v>9</v>
      </c>
      <c r="S2549" cm="1">
        <f t="array" ref="S2549">INDEX('state-winning-votes'!$A$1:$L$53,$Q2549,$R2549)</f>
        <v>1803800</v>
      </c>
      <c r="T2549">
        <f>INDEX('state-winning-votes'!$A$1:$L$53,MATCH($C2549,'state-winning-votes'!$A:$A,0),MATCH($A2549,'state-winning-votes'!$A$2:$L$2,0))</f>
        <v>1803800</v>
      </c>
      <c r="U2549" t="str">
        <f t="shared" si="118"/>
        <v>Kerry, John</v>
      </c>
      <c r="V2549" t="str">
        <f>_xlfn.XLOOKUP(INDEX('state-winning-votes'!$A$1:$L$53,MATCH($C2549,'state-winning-votes'!$A:$A,0),MATCH($A2549,'state-winning-votes'!$A$2:$L$2,0)),$L:$L,$H:$H)</f>
        <v>Kerry, John</v>
      </c>
      <c r="W2549" t="str">
        <f>VLOOKUP(A2549,'national-winners'!$A$2:$B$13,2,0)</f>
        <v>Bush, George W.</v>
      </c>
      <c r="X2549" t="str">
        <f t="shared" si="119"/>
        <v xml:space="preserve"> John Kerry (W)</v>
      </c>
    </row>
    <row r="2550" spans="1:24" x14ac:dyDescent="0.25">
      <c r="A2550">
        <v>2004</v>
      </c>
      <c r="B2550" t="s">
        <v>89</v>
      </c>
      <c r="C2550" t="s">
        <v>90</v>
      </c>
      <c r="D2550">
        <v>25</v>
      </c>
      <c r="E2550">
        <v>14</v>
      </c>
      <c r="F2550">
        <v>3</v>
      </c>
      <c r="G2550" t="s">
        <v>16</v>
      </c>
      <c r="H2550" t="s">
        <v>316</v>
      </c>
      <c r="I2550" t="str">
        <f t="shared" si="117"/>
        <v>Badnarik, Michael(L)</v>
      </c>
      <c r="J2550" t="s">
        <v>29</v>
      </c>
      <c r="K2550" t="b">
        <v>0</v>
      </c>
      <c r="L2550">
        <v>15022</v>
      </c>
      <c r="M2550">
        <v>2927455</v>
      </c>
      <c r="N2550">
        <v>20171015</v>
      </c>
      <c r="O2550" t="s">
        <v>19</v>
      </c>
      <c r="P2550" t="str">
        <f>IF(VLOOKUP(A2550,'national-winners'!$A$2:$B$13,2,0)=H2550,"W","L")</f>
        <v>L</v>
      </c>
      <c r="Q2550">
        <f>MATCH(C2550,'state-winning-votes'!A:A,0)</f>
        <v>22</v>
      </c>
      <c r="R2550">
        <f>MATCH(A2550,'state-winning-votes'!$A$2:$L$2,0)</f>
        <v>9</v>
      </c>
      <c r="S2550" cm="1">
        <f t="array" ref="S2550">INDEX('state-winning-votes'!$A$1:$L$53,$Q2550,$R2550)</f>
        <v>1803800</v>
      </c>
      <c r="T2550">
        <f>INDEX('state-winning-votes'!$A$1:$L$53,MATCH($C2550,'state-winning-votes'!$A:$A,0),MATCH($A2550,'state-winning-votes'!$A$2:$L$2,0))</f>
        <v>1803800</v>
      </c>
      <c r="U2550" t="str">
        <f t="shared" si="118"/>
        <v>Kerry, John</v>
      </c>
      <c r="V2550" t="str">
        <f>_xlfn.XLOOKUP(INDEX('state-winning-votes'!$A$1:$L$53,MATCH($C2550,'state-winning-votes'!$A:$A,0),MATCH($A2550,'state-winning-votes'!$A$2:$L$2,0)),$L:$L,$H:$H)</f>
        <v>Kerry, John</v>
      </c>
      <c r="W2550" t="str">
        <f>VLOOKUP(A2550,'national-winners'!$A$2:$B$13,2,0)</f>
        <v>Bush, George W.</v>
      </c>
      <c r="X2550" t="str">
        <f t="shared" si="119"/>
        <v xml:space="preserve"> John Kerry (W)</v>
      </c>
    </row>
    <row r="2551" spans="1:24" x14ac:dyDescent="0.25">
      <c r="A2551">
        <v>2004</v>
      </c>
      <c r="B2551" t="s">
        <v>89</v>
      </c>
      <c r="C2551" t="s">
        <v>90</v>
      </c>
      <c r="D2551">
        <v>25</v>
      </c>
      <c r="E2551">
        <v>14</v>
      </c>
      <c r="F2551">
        <v>3</v>
      </c>
      <c r="G2551" t="s">
        <v>16</v>
      </c>
      <c r="H2551" t="s">
        <v>317</v>
      </c>
      <c r="I2551" t="str">
        <f t="shared" si="117"/>
        <v>Cobb, David(L)</v>
      </c>
      <c r="J2551" t="s">
        <v>333</v>
      </c>
      <c r="K2551" t="b">
        <v>0</v>
      </c>
      <c r="L2551">
        <v>10623</v>
      </c>
      <c r="M2551">
        <v>2927455</v>
      </c>
      <c r="N2551">
        <v>20171015</v>
      </c>
      <c r="O2551" t="s">
        <v>19</v>
      </c>
      <c r="P2551" t="str">
        <f>IF(VLOOKUP(A2551,'national-winners'!$A$2:$B$13,2,0)=H2551,"W","L")</f>
        <v>L</v>
      </c>
      <c r="Q2551">
        <f>MATCH(C2551,'state-winning-votes'!A:A,0)</f>
        <v>22</v>
      </c>
      <c r="R2551">
        <f>MATCH(A2551,'state-winning-votes'!$A$2:$L$2,0)</f>
        <v>9</v>
      </c>
      <c r="S2551" cm="1">
        <f t="array" ref="S2551">INDEX('state-winning-votes'!$A$1:$L$53,$Q2551,$R2551)</f>
        <v>1803800</v>
      </c>
      <c r="T2551">
        <f>INDEX('state-winning-votes'!$A$1:$L$53,MATCH($C2551,'state-winning-votes'!$A:$A,0),MATCH($A2551,'state-winning-votes'!$A$2:$L$2,0))</f>
        <v>1803800</v>
      </c>
      <c r="U2551" t="str">
        <f t="shared" si="118"/>
        <v>Kerry, John</v>
      </c>
      <c r="V2551" t="str">
        <f>_xlfn.XLOOKUP(INDEX('state-winning-votes'!$A$1:$L$53,MATCH($C2551,'state-winning-votes'!$A:$A,0),MATCH($A2551,'state-winning-votes'!$A$2:$L$2,0)),$L:$L,$H:$H)</f>
        <v>Kerry, John</v>
      </c>
      <c r="W2551" t="str">
        <f>VLOOKUP(A2551,'national-winners'!$A$2:$B$13,2,0)</f>
        <v>Bush, George W.</v>
      </c>
      <c r="X2551" t="str">
        <f t="shared" si="119"/>
        <v xml:space="preserve"> John Kerry (W)</v>
      </c>
    </row>
    <row r="2552" spans="1:24" x14ac:dyDescent="0.25">
      <c r="A2552">
        <v>2004</v>
      </c>
      <c r="B2552" t="s">
        <v>89</v>
      </c>
      <c r="C2552" t="s">
        <v>90</v>
      </c>
      <c r="D2552">
        <v>25</v>
      </c>
      <c r="E2552">
        <v>14</v>
      </c>
      <c r="F2552">
        <v>3</v>
      </c>
      <c r="G2552" t="s">
        <v>16</v>
      </c>
      <c r="H2552" t="s">
        <v>59</v>
      </c>
      <c r="I2552" t="str">
        <f t="shared" si="117"/>
        <v>Other(L)</v>
      </c>
      <c r="K2552" t="b">
        <v>0</v>
      </c>
      <c r="L2552">
        <v>7028</v>
      </c>
      <c r="M2552">
        <v>2927455</v>
      </c>
      <c r="N2552">
        <v>20171015</v>
      </c>
      <c r="O2552" t="s">
        <v>19</v>
      </c>
      <c r="P2552" t="str">
        <f>IF(VLOOKUP(A2552,'national-winners'!$A$2:$B$13,2,0)=H2552,"W","L")</f>
        <v>L</v>
      </c>
      <c r="Q2552">
        <f>MATCH(C2552,'state-winning-votes'!A:A,0)</f>
        <v>22</v>
      </c>
      <c r="R2552">
        <f>MATCH(A2552,'state-winning-votes'!$A$2:$L$2,0)</f>
        <v>9</v>
      </c>
      <c r="S2552" cm="1">
        <f t="array" ref="S2552">INDEX('state-winning-votes'!$A$1:$L$53,$Q2552,$R2552)</f>
        <v>1803800</v>
      </c>
      <c r="T2552">
        <f>INDEX('state-winning-votes'!$A$1:$L$53,MATCH($C2552,'state-winning-votes'!$A:$A,0),MATCH($A2552,'state-winning-votes'!$A$2:$L$2,0))</f>
        <v>1803800</v>
      </c>
      <c r="U2552" t="str">
        <f t="shared" si="118"/>
        <v>Kerry, John</v>
      </c>
      <c r="V2552" t="str">
        <f>_xlfn.XLOOKUP(INDEX('state-winning-votes'!$A$1:$L$53,MATCH($C2552,'state-winning-votes'!$A:$A,0),MATCH($A2552,'state-winning-votes'!$A$2:$L$2,0)),$L:$L,$H:$H)</f>
        <v>Kerry, John</v>
      </c>
      <c r="W2552" t="str">
        <f>VLOOKUP(A2552,'national-winners'!$A$2:$B$13,2,0)</f>
        <v>Bush, George W.</v>
      </c>
      <c r="X2552" t="str">
        <f t="shared" si="119"/>
        <v xml:space="preserve"> John Kerry (W)</v>
      </c>
    </row>
    <row r="2553" spans="1:24" x14ac:dyDescent="0.25">
      <c r="A2553">
        <v>2004</v>
      </c>
      <c r="B2553" t="s">
        <v>89</v>
      </c>
      <c r="C2553" t="s">
        <v>90</v>
      </c>
      <c r="D2553">
        <v>25</v>
      </c>
      <c r="E2553">
        <v>14</v>
      </c>
      <c r="F2553">
        <v>3</v>
      </c>
      <c r="G2553" t="s">
        <v>16</v>
      </c>
      <c r="H2553" t="s">
        <v>273</v>
      </c>
      <c r="I2553" t="str">
        <f t="shared" si="117"/>
        <v>Nader, Ralph(L)</v>
      </c>
      <c r="J2553" t="s">
        <v>35</v>
      </c>
      <c r="K2553" t="b">
        <v>1</v>
      </c>
      <c r="L2553">
        <v>4806</v>
      </c>
      <c r="M2553">
        <v>2927455</v>
      </c>
      <c r="N2553">
        <v>20171015</v>
      </c>
      <c r="O2553" t="s">
        <v>19</v>
      </c>
      <c r="P2553" t="str">
        <f>IF(VLOOKUP(A2553,'national-winners'!$A$2:$B$13,2,0)=H2553,"W","L")</f>
        <v>L</v>
      </c>
      <c r="Q2553">
        <f>MATCH(C2553,'state-winning-votes'!A:A,0)</f>
        <v>22</v>
      </c>
      <c r="R2553">
        <f>MATCH(A2553,'state-winning-votes'!$A$2:$L$2,0)</f>
        <v>9</v>
      </c>
      <c r="S2553" cm="1">
        <f t="array" ref="S2553">INDEX('state-winning-votes'!$A$1:$L$53,$Q2553,$R2553)</f>
        <v>1803800</v>
      </c>
      <c r="T2553">
        <f>INDEX('state-winning-votes'!$A$1:$L$53,MATCH($C2553,'state-winning-votes'!$A:$A,0),MATCH($A2553,'state-winning-votes'!$A$2:$L$2,0))</f>
        <v>1803800</v>
      </c>
      <c r="U2553" t="str">
        <f t="shared" si="118"/>
        <v>Kerry, John</v>
      </c>
      <c r="V2553" t="str">
        <f>_xlfn.XLOOKUP(INDEX('state-winning-votes'!$A$1:$L$53,MATCH($C2553,'state-winning-votes'!$A:$A,0),MATCH($A2553,'state-winning-votes'!$A$2:$L$2,0)),$L:$L,$H:$H)</f>
        <v>Kerry, John</v>
      </c>
      <c r="W2553" t="str">
        <f>VLOOKUP(A2553,'national-winners'!$A$2:$B$13,2,0)</f>
        <v>Bush, George W.</v>
      </c>
      <c r="X2553" t="str">
        <f t="shared" si="119"/>
        <v xml:space="preserve"> John Kerry (W)</v>
      </c>
    </row>
    <row r="2554" spans="1:24" x14ac:dyDescent="0.25">
      <c r="A2554">
        <v>2004</v>
      </c>
      <c r="B2554" t="s">
        <v>91</v>
      </c>
      <c r="C2554" t="s">
        <v>92</v>
      </c>
      <c r="D2554">
        <v>26</v>
      </c>
      <c r="E2554">
        <v>34</v>
      </c>
      <c r="F2554">
        <v>23</v>
      </c>
      <c r="G2554" t="s">
        <v>16</v>
      </c>
      <c r="H2554" t="s">
        <v>313</v>
      </c>
      <c r="I2554" t="str">
        <f t="shared" si="117"/>
        <v>Kerry, John(L)</v>
      </c>
      <c r="J2554" t="s">
        <v>18</v>
      </c>
      <c r="K2554" t="b">
        <v>0</v>
      </c>
      <c r="L2554">
        <v>2479183</v>
      </c>
      <c r="M2554">
        <v>4839252</v>
      </c>
      <c r="N2554">
        <v>20171015</v>
      </c>
      <c r="O2554" t="s">
        <v>19</v>
      </c>
      <c r="P2554" t="str">
        <f>IF(VLOOKUP(A2554,'national-winners'!$A$2:$B$13,2,0)=H2554,"W","L")</f>
        <v>L</v>
      </c>
      <c r="Q2554">
        <f>MATCH(C2554,'state-winning-votes'!A:A,0)</f>
        <v>25</v>
      </c>
      <c r="R2554">
        <f>MATCH(A2554,'state-winning-votes'!$A$2:$L$2,0)</f>
        <v>9</v>
      </c>
      <c r="S2554" cm="1">
        <f t="array" ref="S2554">INDEX('state-winning-votes'!$A$1:$L$53,$Q2554,$R2554)</f>
        <v>2479183</v>
      </c>
      <c r="T2554">
        <f>INDEX('state-winning-votes'!$A$1:$L$53,MATCH($C2554,'state-winning-votes'!$A:$A,0),MATCH($A2554,'state-winning-votes'!$A$2:$L$2,0))</f>
        <v>2479183</v>
      </c>
      <c r="U2554" t="str">
        <f t="shared" si="118"/>
        <v>Kerry, John</v>
      </c>
      <c r="V2554" t="str">
        <f>_xlfn.XLOOKUP(INDEX('state-winning-votes'!$A$1:$L$53,MATCH($C2554,'state-winning-votes'!$A:$A,0),MATCH($A2554,'state-winning-votes'!$A$2:$L$2,0)),$L:$L,$H:$H)</f>
        <v>Kerry, John</v>
      </c>
      <c r="W2554" t="str">
        <f>VLOOKUP(A2554,'national-winners'!$A$2:$B$13,2,0)</f>
        <v>Bush, George W.</v>
      </c>
      <c r="X2554" t="str">
        <f t="shared" si="119"/>
        <v xml:space="preserve"> John Kerry (W)</v>
      </c>
    </row>
    <row r="2555" spans="1:24" x14ac:dyDescent="0.25">
      <c r="A2555">
        <v>2004</v>
      </c>
      <c r="B2555" t="s">
        <v>91</v>
      </c>
      <c r="C2555" t="s">
        <v>92</v>
      </c>
      <c r="D2555">
        <v>26</v>
      </c>
      <c r="E2555">
        <v>34</v>
      </c>
      <c r="F2555">
        <v>23</v>
      </c>
      <c r="G2555" t="s">
        <v>16</v>
      </c>
      <c r="H2555" t="s">
        <v>297</v>
      </c>
      <c r="I2555" t="str">
        <f t="shared" si="117"/>
        <v>Bush, George W.(W)</v>
      </c>
      <c r="J2555" t="s">
        <v>21</v>
      </c>
      <c r="K2555" t="b">
        <v>0</v>
      </c>
      <c r="L2555">
        <v>2313746</v>
      </c>
      <c r="M2555">
        <v>4839252</v>
      </c>
      <c r="N2555">
        <v>20171015</v>
      </c>
      <c r="O2555" t="s">
        <v>19</v>
      </c>
      <c r="P2555" t="str">
        <f>IF(VLOOKUP(A2555,'national-winners'!$A$2:$B$13,2,0)=H2555,"W","L")</f>
        <v>W</v>
      </c>
      <c r="Q2555">
        <f>MATCH(C2555,'state-winning-votes'!A:A,0)</f>
        <v>25</v>
      </c>
      <c r="R2555">
        <f>MATCH(A2555,'state-winning-votes'!$A$2:$L$2,0)</f>
        <v>9</v>
      </c>
      <c r="S2555" cm="1">
        <f t="array" ref="S2555">INDEX('state-winning-votes'!$A$1:$L$53,$Q2555,$R2555)</f>
        <v>2479183</v>
      </c>
      <c r="T2555">
        <f>INDEX('state-winning-votes'!$A$1:$L$53,MATCH($C2555,'state-winning-votes'!$A:$A,0),MATCH($A2555,'state-winning-votes'!$A$2:$L$2,0))</f>
        <v>2479183</v>
      </c>
      <c r="U2555" t="str">
        <f t="shared" si="118"/>
        <v>Kerry, John</v>
      </c>
      <c r="V2555" t="str">
        <f>_xlfn.XLOOKUP(INDEX('state-winning-votes'!$A$1:$L$53,MATCH($C2555,'state-winning-votes'!$A:$A,0),MATCH($A2555,'state-winning-votes'!$A$2:$L$2,0)),$L:$L,$H:$H)</f>
        <v>Kerry, John</v>
      </c>
      <c r="W2555" t="str">
        <f>VLOOKUP(A2555,'national-winners'!$A$2:$B$13,2,0)</f>
        <v>Bush, George W.</v>
      </c>
      <c r="X2555" t="str">
        <f t="shared" si="119"/>
        <v xml:space="preserve"> John Kerry (W)</v>
      </c>
    </row>
    <row r="2556" spans="1:24" x14ac:dyDescent="0.25">
      <c r="A2556">
        <v>2004</v>
      </c>
      <c r="B2556" t="s">
        <v>91</v>
      </c>
      <c r="C2556" t="s">
        <v>92</v>
      </c>
      <c r="D2556">
        <v>26</v>
      </c>
      <c r="E2556">
        <v>34</v>
      </c>
      <c r="F2556">
        <v>23</v>
      </c>
      <c r="G2556" t="s">
        <v>16</v>
      </c>
      <c r="H2556" t="s">
        <v>273</v>
      </c>
      <c r="I2556" t="str">
        <f t="shared" si="117"/>
        <v>Nader, Ralph(L)</v>
      </c>
      <c r="J2556" t="s">
        <v>55</v>
      </c>
      <c r="K2556" t="b">
        <v>0</v>
      </c>
      <c r="L2556">
        <v>24035</v>
      </c>
      <c r="M2556">
        <v>4839252</v>
      </c>
      <c r="N2556">
        <v>20171015</v>
      </c>
      <c r="O2556" t="s">
        <v>19</v>
      </c>
      <c r="P2556" t="str">
        <f>IF(VLOOKUP(A2556,'national-winners'!$A$2:$B$13,2,0)=H2556,"W","L")</f>
        <v>L</v>
      </c>
      <c r="Q2556">
        <f>MATCH(C2556,'state-winning-votes'!A:A,0)</f>
        <v>25</v>
      </c>
      <c r="R2556">
        <f>MATCH(A2556,'state-winning-votes'!$A$2:$L$2,0)</f>
        <v>9</v>
      </c>
      <c r="S2556" cm="1">
        <f t="array" ref="S2556">INDEX('state-winning-votes'!$A$1:$L$53,$Q2556,$R2556)</f>
        <v>2479183</v>
      </c>
      <c r="T2556">
        <f>INDEX('state-winning-votes'!$A$1:$L$53,MATCH($C2556,'state-winning-votes'!$A:$A,0),MATCH($A2556,'state-winning-votes'!$A$2:$L$2,0))</f>
        <v>2479183</v>
      </c>
      <c r="U2556" t="str">
        <f t="shared" si="118"/>
        <v>Kerry, John</v>
      </c>
      <c r="V2556" t="str">
        <f>_xlfn.XLOOKUP(INDEX('state-winning-votes'!$A$1:$L$53,MATCH($C2556,'state-winning-votes'!$A:$A,0),MATCH($A2556,'state-winning-votes'!$A$2:$L$2,0)),$L:$L,$H:$H)</f>
        <v>Kerry, John</v>
      </c>
      <c r="W2556" t="str">
        <f>VLOOKUP(A2556,'national-winners'!$A$2:$B$13,2,0)</f>
        <v>Bush, George W.</v>
      </c>
      <c r="X2556" t="str">
        <f t="shared" si="119"/>
        <v xml:space="preserve"> John Kerry (W)</v>
      </c>
    </row>
    <row r="2557" spans="1:24" x14ac:dyDescent="0.25">
      <c r="A2557">
        <v>2004</v>
      </c>
      <c r="B2557" t="s">
        <v>91</v>
      </c>
      <c r="C2557" t="s">
        <v>92</v>
      </c>
      <c r="D2557">
        <v>26</v>
      </c>
      <c r="E2557">
        <v>34</v>
      </c>
      <c r="F2557">
        <v>23</v>
      </c>
      <c r="G2557" t="s">
        <v>16</v>
      </c>
      <c r="H2557" t="s">
        <v>316</v>
      </c>
      <c r="I2557" t="str">
        <f t="shared" si="117"/>
        <v>Badnarik, Michael(L)</v>
      </c>
      <c r="J2557" t="s">
        <v>29</v>
      </c>
      <c r="K2557" t="b">
        <v>0</v>
      </c>
      <c r="L2557">
        <v>10552</v>
      </c>
      <c r="M2557">
        <v>4839252</v>
      </c>
      <c r="N2557">
        <v>20171015</v>
      </c>
      <c r="O2557" t="s">
        <v>19</v>
      </c>
      <c r="P2557" t="str">
        <f>IF(VLOOKUP(A2557,'national-winners'!$A$2:$B$13,2,0)=H2557,"W","L")</f>
        <v>L</v>
      </c>
      <c r="Q2557">
        <f>MATCH(C2557,'state-winning-votes'!A:A,0)</f>
        <v>25</v>
      </c>
      <c r="R2557">
        <f>MATCH(A2557,'state-winning-votes'!$A$2:$L$2,0)</f>
        <v>9</v>
      </c>
      <c r="S2557" cm="1">
        <f t="array" ref="S2557">INDEX('state-winning-votes'!$A$1:$L$53,$Q2557,$R2557)</f>
        <v>2479183</v>
      </c>
      <c r="T2557">
        <f>INDEX('state-winning-votes'!$A$1:$L$53,MATCH($C2557,'state-winning-votes'!$A:$A,0),MATCH($A2557,'state-winning-votes'!$A$2:$L$2,0))</f>
        <v>2479183</v>
      </c>
      <c r="U2557" t="str">
        <f t="shared" si="118"/>
        <v>Kerry, John</v>
      </c>
      <c r="V2557" t="str">
        <f>_xlfn.XLOOKUP(INDEX('state-winning-votes'!$A$1:$L$53,MATCH($C2557,'state-winning-votes'!$A:$A,0),MATCH($A2557,'state-winning-votes'!$A$2:$L$2,0)),$L:$L,$H:$H)</f>
        <v>Kerry, John</v>
      </c>
      <c r="W2557" t="str">
        <f>VLOOKUP(A2557,'national-winners'!$A$2:$B$13,2,0)</f>
        <v>Bush, George W.</v>
      </c>
      <c r="X2557" t="str">
        <f t="shared" si="119"/>
        <v xml:space="preserve"> John Kerry (W)</v>
      </c>
    </row>
    <row r="2558" spans="1:24" x14ac:dyDescent="0.25">
      <c r="A2558">
        <v>2004</v>
      </c>
      <c r="B2558" t="s">
        <v>91</v>
      </c>
      <c r="C2558" t="s">
        <v>92</v>
      </c>
      <c r="D2558">
        <v>26</v>
      </c>
      <c r="E2558">
        <v>34</v>
      </c>
      <c r="F2558">
        <v>23</v>
      </c>
      <c r="G2558" t="s">
        <v>16</v>
      </c>
      <c r="H2558" t="s">
        <v>317</v>
      </c>
      <c r="I2558" t="str">
        <f t="shared" si="117"/>
        <v>Cobb, David(L)</v>
      </c>
      <c r="J2558" t="s">
        <v>274</v>
      </c>
      <c r="K2558" t="b">
        <v>0</v>
      </c>
      <c r="L2558">
        <v>5325</v>
      </c>
      <c r="M2558">
        <v>4839252</v>
      </c>
      <c r="N2558">
        <v>20171015</v>
      </c>
      <c r="O2558" t="s">
        <v>19</v>
      </c>
      <c r="P2558" t="str">
        <f>IF(VLOOKUP(A2558,'national-winners'!$A$2:$B$13,2,0)=H2558,"W","L")</f>
        <v>L</v>
      </c>
      <c r="Q2558">
        <f>MATCH(C2558,'state-winning-votes'!A:A,0)</f>
        <v>25</v>
      </c>
      <c r="R2558">
        <f>MATCH(A2558,'state-winning-votes'!$A$2:$L$2,0)</f>
        <v>9</v>
      </c>
      <c r="S2558" cm="1">
        <f t="array" ref="S2558">INDEX('state-winning-votes'!$A$1:$L$53,$Q2558,$R2558)</f>
        <v>2479183</v>
      </c>
      <c r="T2558">
        <f>INDEX('state-winning-votes'!$A$1:$L$53,MATCH($C2558,'state-winning-votes'!$A:$A,0),MATCH($A2558,'state-winning-votes'!$A$2:$L$2,0))</f>
        <v>2479183</v>
      </c>
      <c r="U2558" t="str">
        <f t="shared" si="118"/>
        <v>Kerry, John</v>
      </c>
      <c r="V2558" t="str">
        <f>_xlfn.XLOOKUP(INDEX('state-winning-votes'!$A$1:$L$53,MATCH($C2558,'state-winning-votes'!$A:$A,0),MATCH($A2558,'state-winning-votes'!$A$2:$L$2,0)),$L:$L,$H:$H)</f>
        <v>Kerry, John</v>
      </c>
      <c r="W2558" t="str">
        <f>VLOOKUP(A2558,'national-winners'!$A$2:$B$13,2,0)</f>
        <v>Bush, George W.</v>
      </c>
      <c r="X2558" t="str">
        <f t="shared" si="119"/>
        <v xml:space="preserve"> John Kerry (W)</v>
      </c>
    </row>
    <row r="2559" spans="1:24" x14ac:dyDescent="0.25">
      <c r="A2559">
        <v>2004</v>
      </c>
      <c r="B2559" t="s">
        <v>91</v>
      </c>
      <c r="C2559" t="s">
        <v>92</v>
      </c>
      <c r="D2559">
        <v>26</v>
      </c>
      <c r="E2559">
        <v>34</v>
      </c>
      <c r="F2559">
        <v>23</v>
      </c>
      <c r="G2559" t="s">
        <v>16</v>
      </c>
      <c r="H2559" t="s">
        <v>314</v>
      </c>
      <c r="I2559" t="str">
        <f t="shared" si="117"/>
        <v>Peroutka, Michael(L)</v>
      </c>
      <c r="J2559" t="s">
        <v>275</v>
      </c>
      <c r="K2559" t="b">
        <v>0</v>
      </c>
      <c r="L2559">
        <v>4980</v>
      </c>
      <c r="M2559">
        <v>4839252</v>
      </c>
      <c r="N2559">
        <v>20171015</v>
      </c>
      <c r="O2559" t="s">
        <v>19</v>
      </c>
      <c r="P2559" t="str">
        <f>IF(VLOOKUP(A2559,'national-winners'!$A$2:$B$13,2,0)=H2559,"W","L")</f>
        <v>L</v>
      </c>
      <c r="Q2559">
        <f>MATCH(C2559,'state-winning-votes'!A:A,0)</f>
        <v>25</v>
      </c>
      <c r="R2559">
        <f>MATCH(A2559,'state-winning-votes'!$A$2:$L$2,0)</f>
        <v>9</v>
      </c>
      <c r="S2559" cm="1">
        <f t="array" ref="S2559">INDEX('state-winning-votes'!$A$1:$L$53,$Q2559,$R2559)</f>
        <v>2479183</v>
      </c>
      <c r="T2559">
        <f>INDEX('state-winning-votes'!$A$1:$L$53,MATCH($C2559,'state-winning-votes'!$A:$A,0),MATCH($A2559,'state-winning-votes'!$A$2:$L$2,0))</f>
        <v>2479183</v>
      </c>
      <c r="U2559" t="str">
        <f t="shared" si="118"/>
        <v>Kerry, John</v>
      </c>
      <c r="V2559" t="str">
        <f>_xlfn.XLOOKUP(INDEX('state-winning-votes'!$A$1:$L$53,MATCH($C2559,'state-winning-votes'!$A:$A,0),MATCH($A2559,'state-winning-votes'!$A$2:$L$2,0)),$L:$L,$H:$H)</f>
        <v>Kerry, John</v>
      </c>
      <c r="W2559" t="str">
        <f>VLOOKUP(A2559,'national-winners'!$A$2:$B$13,2,0)</f>
        <v>Bush, George W.</v>
      </c>
      <c r="X2559" t="str">
        <f t="shared" si="119"/>
        <v xml:space="preserve"> John Kerry (W)</v>
      </c>
    </row>
    <row r="2560" spans="1:24" x14ac:dyDescent="0.25">
      <c r="A2560">
        <v>2004</v>
      </c>
      <c r="B2560" t="s">
        <v>91</v>
      </c>
      <c r="C2560" t="s">
        <v>92</v>
      </c>
      <c r="D2560">
        <v>26</v>
      </c>
      <c r="E2560">
        <v>34</v>
      </c>
      <c r="F2560">
        <v>23</v>
      </c>
      <c r="G2560" t="s">
        <v>16</v>
      </c>
      <c r="H2560" t="s">
        <v>325</v>
      </c>
      <c r="I2560" t="str">
        <f t="shared" si="117"/>
        <v>Brown, Walt(L)</v>
      </c>
      <c r="J2560" t="s">
        <v>237</v>
      </c>
      <c r="K2560" t="b">
        <v>0</v>
      </c>
      <c r="L2560">
        <v>1431</v>
      </c>
      <c r="M2560">
        <v>4839252</v>
      </c>
      <c r="N2560">
        <v>20171015</v>
      </c>
      <c r="O2560" t="s">
        <v>19</v>
      </c>
      <c r="P2560" t="str">
        <f>IF(VLOOKUP(A2560,'national-winners'!$A$2:$B$13,2,0)=H2560,"W","L")</f>
        <v>L</v>
      </c>
      <c r="Q2560">
        <f>MATCH(C2560,'state-winning-votes'!A:A,0)</f>
        <v>25</v>
      </c>
      <c r="R2560">
        <f>MATCH(A2560,'state-winning-votes'!$A$2:$L$2,0)</f>
        <v>9</v>
      </c>
      <c r="S2560" cm="1">
        <f t="array" ref="S2560">INDEX('state-winning-votes'!$A$1:$L$53,$Q2560,$R2560)</f>
        <v>2479183</v>
      </c>
      <c r="T2560">
        <f>INDEX('state-winning-votes'!$A$1:$L$53,MATCH($C2560,'state-winning-votes'!$A:$A,0),MATCH($A2560,'state-winning-votes'!$A$2:$L$2,0))</f>
        <v>2479183</v>
      </c>
      <c r="U2560" t="str">
        <f t="shared" si="118"/>
        <v>Kerry, John</v>
      </c>
      <c r="V2560" t="str">
        <f>_xlfn.XLOOKUP(INDEX('state-winning-votes'!$A$1:$L$53,MATCH($C2560,'state-winning-votes'!$A:$A,0),MATCH($A2560,'state-winning-votes'!$A$2:$L$2,0)),$L:$L,$H:$H)</f>
        <v>Kerry, John</v>
      </c>
      <c r="W2560" t="str">
        <f>VLOOKUP(A2560,'national-winners'!$A$2:$B$13,2,0)</f>
        <v>Bush, George W.</v>
      </c>
      <c r="X2560" t="str">
        <f t="shared" si="119"/>
        <v xml:space="preserve"> John Kerry (W)</v>
      </c>
    </row>
    <row r="2561" spans="1:24" x14ac:dyDescent="0.25">
      <c r="A2561">
        <v>2004</v>
      </c>
      <c r="B2561" t="s">
        <v>94</v>
      </c>
      <c r="C2561" t="s">
        <v>95</v>
      </c>
      <c r="D2561">
        <v>27</v>
      </c>
      <c r="E2561">
        <v>41</v>
      </c>
      <c r="F2561">
        <v>33</v>
      </c>
      <c r="G2561" t="s">
        <v>16</v>
      </c>
      <c r="H2561" t="s">
        <v>313</v>
      </c>
      <c r="I2561" t="str">
        <f t="shared" si="117"/>
        <v>Kerry, John(L)</v>
      </c>
      <c r="J2561" t="s">
        <v>302</v>
      </c>
      <c r="K2561" t="b">
        <v>0</v>
      </c>
      <c r="L2561">
        <v>1445014</v>
      </c>
      <c r="M2561">
        <v>2828387</v>
      </c>
      <c r="N2561">
        <v>20171015</v>
      </c>
      <c r="O2561" t="s">
        <v>19</v>
      </c>
      <c r="P2561" t="str">
        <f>IF(VLOOKUP(A2561,'national-winners'!$A$2:$B$13,2,0)=H2561,"W","L")</f>
        <v>L</v>
      </c>
      <c r="Q2561">
        <f>MATCH(C2561,'state-winning-votes'!A:A,0)</f>
        <v>26</v>
      </c>
      <c r="R2561">
        <f>MATCH(A2561,'state-winning-votes'!$A$2:$L$2,0)</f>
        <v>9</v>
      </c>
      <c r="S2561" cm="1">
        <f t="array" ref="S2561">INDEX('state-winning-votes'!$A$1:$L$53,$Q2561,$R2561)</f>
        <v>1445014</v>
      </c>
      <c r="T2561">
        <f>INDEX('state-winning-votes'!$A$1:$L$53,MATCH($C2561,'state-winning-votes'!$A:$A,0),MATCH($A2561,'state-winning-votes'!$A$2:$L$2,0))</f>
        <v>1445014</v>
      </c>
      <c r="U2561" t="str">
        <f t="shared" si="118"/>
        <v>Kerry, John</v>
      </c>
      <c r="V2561" t="str">
        <f>_xlfn.XLOOKUP(INDEX('state-winning-votes'!$A$1:$L$53,MATCH($C2561,'state-winning-votes'!$A:$A,0),MATCH($A2561,'state-winning-votes'!$A$2:$L$2,0)),$L:$L,$H:$H)</f>
        <v>Kerry, John</v>
      </c>
      <c r="W2561" t="str">
        <f>VLOOKUP(A2561,'national-winners'!$A$2:$B$13,2,0)</f>
        <v>Bush, George W.</v>
      </c>
      <c r="X2561" t="str">
        <f t="shared" si="119"/>
        <v xml:space="preserve"> John Kerry (W)</v>
      </c>
    </row>
    <row r="2562" spans="1:24" x14ac:dyDescent="0.25">
      <c r="A2562">
        <v>2004</v>
      </c>
      <c r="B2562" t="s">
        <v>94</v>
      </c>
      <c r="C2562" t="s">
        <v>95</v>
      </c>
      <c r="D2562">
        <v>27</v>
      </c>
      <c r="E2562">
        <v>41</v>
      </c>
      <c r="F2562">
        <v>33</v>
      </c>
      <c r="G2562" t="s">
        <v>16</v>
      </c>
      <c r="H2562" t="s">
        <v>297</v>
      </c>
      <c r="I2562" t="str">
        <f t="shared" si="117"/>
        <v>Bush, George W.(W)</v>
      </c>
      <c r="J2562" t="s">
        <v>21</v>
      </c>
      <c r="K2562" t="b">
        <v>0</v>
      </c>
      <c r="L2562">
        <v>1346695</v>
      </c>
      <c r="M2562">
        <v>2828387</v>
      </c>
      <c r="N2562">
        <v>20171015</v>
      </c>
      <c r="O2562" t="s">
        <v>19</v>
      </c>
      <c r="P2562" t="str">
        <f>IF(VLOOKUP(A2562,'national-winners'!$A$2:$B$13,2,0)=H2562,"W","L")</f>
        <v>W</v>
      </c>
      <c r="Q2562">
        <f>MATCH(C2562,'state-winning-votes'!A:A,0)</f>
        <v>26</v>
      </c>
      <c r="R2562">
        <f>MATCH(A2562,'state-winning-votes'!$A$2:$L$2,0)</f>
        <v>9</v>
      </c>
      <c r="S2562" cm="1">
        <f t="array" ref="S2562">INDEX('state-winning-votes'!$A$1:$L$53,$Q2562,$R2562)</f>
        <v>1445014</v>
      </c>
      <c r="T2562">
        <f>INDEX('state-winning-votes'!$A$1:$L$53,MATCH($C2562,'state-winning-votes'!$A:$A,0),MATCH($A2562,'state-winning-votes'!$A$2:$L$2,0))</f>
        <v>1445014</v>
      </c>
      <c r="U2562" t="str">
        <f t="shared" si="118"/>
        <v>Kerry, John</v>
      </c>
      <c r="V2562" t="str">
        <f>_xlfn.XLOOKUP(INDEX('state-winning-votes'!$A$1:$L$53,MATCH($C2562,'state-winning-votes'!$A:$A,0),MATCH($A2562,'state-winning-votes'!$A$2:$L$2,0)),$L:$L,$H:$H)</f>
        <v>Kerry, John</v>
      </c>
      <c r="W2562" t="str">
        <f>VLOOKUP(A2562,'national-winners'!$A$2:$B$13,2,0)</f>
        <v>Bush, George W.</v>
      </c>
      <c r="X2562" t="str">
        <f t="shared" si="119"/>
        <v xml:space="preserve"> John Kerry (W)</v>
      </c>
    </row>
    <row r="2563" spans="1:24" x14ac:dyDescent="0.25">
      <c r="A2563">
        <v>2004</v>
      </c>
      <c r="B2563" t="s">
        <v>94</v>
      </c>
      <c r="C2563" t="s">
        <v>95</v>
      </c>
      <c r="D2563">
        <v>27</v>
      </c>
      <c r="E2563">
        <v>41</v>
      </c>
      <c r="F2563">
        <v>33</v>
      </c>
      <c r="G2563" t="s">
        <v>16</v>
      </c>
      <c r="H2563" t="s">
        <v>273</v>
      </c>
      <c r="I2563" t="str">
        <f t="shared" ref="I2563:I2626" si="120">H2563&amp;"("&amp;P2563&amp;")"</f>
        <v>Nader, Ralph(L)</v>
      </c>
      <c r="J2563" t="s">
        <v>334</v>
      </c>
      <c r="K2563" t="b">
        <v>0</v>
      </c>
      <c r="L2563">
        <v>18683</v>
      </c>
      <c r="M2563">
        <v>2828387</v>
      </c>
      <c r="N2563">
        <v>20171015</v>
      </c>
      <c r="O2563" t="s">
        <v>19</v>
      </c>
      <c r="P2563" t="str">
        <f>IF(VLOOKUP(A2563,'national-winners'!$A$2:$B$13,2,0)=H2563,"W","L")</f>
        <v>L</v>
      </c>
      <c r="Q2563">
        <f>MATCH(C2563,'state-winning-votes'!A:A,0)</f>
        <v>26</v>
      </c>
      <c r="R2563">
        <f>MATCH(A2563,'state-winning-votes'!$A$2:$L$2,0)</f>
        <v>9</v>
      </c>
      <c r="S2563" cm="1">
        <f t="array" ref="S2563">INDEX('state-winning-votes'!$A$1:$L$53,$Q2563,$R2563)</f>
        <v>1445014</v>
      </c>
      <c r="T2563">
        <f>INDEX('state-winning-votes'!$A$1:$L$53,MATCH($C2563,'state-winning-votes'!$A:$A,0),MATCH($A2563,'state-winning-votes'!$A$2:$L$2,0))</f>
        <v>1445014</v>
      </c>
      <c r="U2563" t="str">
        <f t="shared" ref="U2563:U2626" si="121">_xlfn.XLOOKUP(T2563,L:L,H:H)</f>
        <v>Kerry, John</v>
      </c>
      <c r="V2563" t="str">
        <f>_xlfn.XLOOKUP(INDEX('state-winning-votes'!$A$1:$L$53,MATCH($C2563,'state-winning-votes'!$A:$A,0),MATCH($A2563,'state-winning-votes'!$A$2:$L$2,0)),$L:$L,$H:$H)</f>
        <v>Kerry, John</v>
      </c>
      <c r="W2563" t="str">
        <f>VLOOKUP(A2563,'national-winners'!$A$2:$B$13,2,0)</f>
        <v>Bush, George W.</v>
      </c>
      <c r="X2563" t="str">
        <f t="shared" ref="X2563:X2626" si="122">IFERROR(RIGHT(V2563,LEN(V2563)-SEARCH(",",V2563))&amp;" "&amp;LEFT(V2563,SEARCH(",",V2563)-1)&amp;" (W)","NULL")</f>
        <v xml:space="preserve"> John Kerry (W)</v>
      </c>
    </row>
    <row r="2564" spans="1:24" x14ac:dyDescent="0.25">
      <c r="A2564">
        <v>2004</v>
      </c>
      <c r="B2564" t="s">
        <v>94</v>
      </c>
      <c r="C2564" t="s">
        <v>95</v>
      </c>
      <c r="D2564">
        <v>27</v>
      </c>
      <c r="E2564">
        <v>41</v>
      </c>
      <c r="F2564">
        <v>33</v>
      </c>
      <c r="G2564" t="s">
        <v>16</v>
      </c>
      <c r="H2564" t="s">
        <v>316</v>
      </c>
      <c r="I2564" t="str">
        <f t="shared" si="120"/>
        <v>Badnarik, Michael(L)</v>
      </c>
      <c r="J2564" t="s">
        <v>29</v>
      </c>
      <c r="K2564" t="b">
        <v>0</v>
      </c>
      <c r="L2564">
        <v>4639</v>
      </c>
      <c r="M2564">
        <v>2828387</v>
      </c>
      <c r="N2564">
        <v>20171015</v>
      </c>
      <c r="O2564" t="s">
        <v>19</v>
      </c>
      <c r="P2564" t="str">
        <f>IF(VLOOKUP(A2564,'national-winners'!$A$2:$B$13,2,0)=H2564,"W","L")</f>
        <v>L</v>
      </c>
      <c r="Q2564">
        <f>MATCH(C2564,'state-winning-votes'!A:A,0)</f>
        <v>26</v>
      </c>
      <c r="R2564">
        <f>MATCH(A2564,'state-winning-votes'!$A$2:$L$2,0)</f>
        <v>9</v>
      </c>
      <c r="S2564" cm="1">
        <f t="array" ref="S2564">INDEX('state-winning-votes'!$A$1:$L$53,$Q2564,$R2564)</f>
        <v>1445014</v>
      </c>
      <c r="T2564">
        <f>INDEX('state-winning-votes'!$A$1:$L$53,MATCH($C2564,'state-winning-votes'!$A:$A,0),MATCH($A2564,'state-winning-votes'!$A$2:$L$2,0))</f>
        <v>1445014</v>
      </c>
      <c r="U2564" t="str">
        <f t="shared" si="121"/>
        <v>Kerry, John</v>
      </c>
      <c r="V2564" t="str">
        <f>_xlfn.XLOOKUP(INDEX('state-winning-votes'!$A$1:$L$53,MATCH($C2564,'state-winning-votes'!$A:$A,0),MATCH($A2564,'state-winning-votes'!$A$2:$L$2,0)),$L:$L,$H:$H)</f>
        <v>Kerry, John</v>
      </c>
      <c r="W2564" t="str">
        <f>VLOOKUP(A2564,'national-winners'!$A$2:$B$13,2,0)</f>
        <v>Bush, George W.</v>
      </c>
      <c r="X2564" t="str">
        <f t="shared" si="122"/>
        <v xml:space="preserve"> John Kerry (W)</v>
      </c>
    </row>
    <row r="2565" spans="1:24" x14ac:dyDescent="0.25">
      <c r="A2565">
        <v>2004</v>
      </c>
      <c r="B2565" t="s">
        <v>94</v>
      </c>
      <c r="C2565" t="s">
        <v>95</v>
      </c>
      <c r="D2565">
        <v>27</v>
      </c>
      <c r="E2565">
        <v>41</v>
      </c>
      <c r="F2565">
        <v>33</v>
      </c>
      <c r="G2565" t="s">
        <v>16</v>
      </c>
      <c r="H2565" t="s">
        <v>317</v>
      </c>
      <c r="I2565" t="str">
        <f t="shared" si="120"/>
        <v>Cobb, David(L)</v>
      </c>
      <c r="J2565" t="s">
        <v>274</v>
      </c>
      <c r="K2565" t="b">
        <v>0</v>
      </c>
      <c r="L2565">
        <v>4408</v>
      </c>
      <c r="M2565">
        <v>2828387</v>
      </c>
      <c r="N2565">
        <v>20171015</v>
      </c>
      <c r="O2565" t="s">
        <v>19</v>
      </c>
      <c r="P2565" t="str">
        <f>IF(VLOOKUP(A2565,'national-winners'!$A$2:$B$13,2,0)=H2565,"W","L")</f>
        <v>L</v>
      </c>
      <c r="Q2565">
        <f>MATCH(C2565,'state-winning-votes'!A:A,0)</f>
        <v>26</v>
      </c>
      <c r="R2565">
        <f>MATCH(A2565,'state-winning-votes'!$A$2:$L$2,0)</f>
        <v>9</v>
      </c>
      <c r="S2565" cm="1">
        <f t="array" ref="S2565">INDEX('state-winning-votes'!$A$1:$L$53,$Q2565,$R2565)</f>
        <v>1445014</v>
      </c>
      <c r="T2565">
        <f>INDEX('state-winning-votes'!$A$1:$L$53,MATCH($C2565,'state-winning-votes'!$A:$A,0),MATCH($A2565,'state-winning-votes'!$A$2:$L$2,0))</f>
        <v>1445014</v>
      </c>
      <c r="U2565" t="str">
        <f t="shared" si="121"/>
        <v>Kerry, John</v>
      </c>
      <c r="V2565" t="str">
        <f>_xlfn.XLOOKUP(INDEX('state-winning-votes'!$A$1:$L$53,MATCH($C2565,'state-winning-votes'!$A:$A,0),MATCH($A2565,'state-winning-votes'!$A$2:$L$2,0)),$L:$L,$H:$H)</f>
        <v>Kerry, John</v>
      </c>
      <c r="W2565" t="str">
        <f>VLOOKUP(A2565,'national-winners'!$A$2:$B$13,2,0)</f>
        <v>Bush, George W.</v>
      </c>
      <c r="X2565" t="str">
        <f t="shared" si="122"/>
        <v xml:space="preserve"> John Kerry (W)</v>
      </c>
    </row>
    <row r="2566" spans="1:24" x14ac:dyDescent="0.25">
      <c r="A2566">
        <v>2004</v>
      </c>
      <c r="B2566" t="s">
        <v>94</v>
      </c>
      <c r="C2566" t="s">
        <v>95</v>
      </c>
      <c r="D2566">
        <v>27</v>
      </c>
      <c r="E2566">
        <v>41</v>
      </c>
      <c r="F2566">
        <v>33</v>
      </c>
      <c r="G2566" t="s">
        <v>16</v>
      </c>
      <c r="H2566" t="s">
        <v>314</v>
      </c>
      <c r="I2566" t="str">
        <f t="shared" si="120"/>
        <v>Peroutka, Michael(L)</v>
      </c>
      <c r="J2566" t="s">
        <v>134</v>
      </c>
      <c r="K2566" t="b">
        <v>0</v>
      </c>
      <c r="L2566">
        <v>3074</v>
      </c>
      <c r="M2566">
        <v>2828387</v>
      </c>
      <c r="N2566">
        <v>20171015</v>
      </c>
      <c r="O2566" t="s">
        <v>19</v>
      </c>
      <c r="P2566" t="str">
        <f>IF(VLOOKUP(A2566,'national-winners'!$A$2:$B$13,2,0)=H2566,"W","L")</f>
        <v>L</v>
      </c>
      <c r="Q2566">
        <f>MATCH(C2566,'state-winning-votes'!A:A,0)</f>
        <v>26</v>
      </c>
      <c r="R2566">
        <f>MATCH(A2566,'state-winning-votes'!$A$2:$L$2,0)</f>
        <v>9</v>
      </c>
      <c r="S2566" cm="1">
        <f t="array" ref="S2566">INDEX('state-winning-votes'!$A$1:$L$53,$Q2566,$R2566)</f>
        <v>1445014</v>
      </c>
      <c r="T2566">
        <f>INDEX('state-winning-votes'!$A$1:$L$53,MATCH($C2566,'state-winning-votes'!$A:$A,0),MATCH($A2566,'state-winning-votes'!$A$2:$L$2,0))</f>
        <v>1445014</v>
      </c>
      <c r="U2566" t="str">
        <f t="shared" si="121"/>
        <v>Kerry, John</v>
      </c>
      <c r="V2566" t="str">
        <f>_xlfn.XLOOKUP(INDEX('state-winning-votes'!$A$1:$L$53,MATCH($C2566,'state-winning-votes'!$A:$A,0),MATCH($A2566,'state-winning-votes'!$A$2:$L$2,0)),$L:$L,$H:$H)</f>
        <v>Kerry, John</v>
      </c>
      <c r="W2566" t="str">
        <f>VLOOKUP(A2566,'national-winners'!$A$2:$B$13,2,0)</f>
        <v>Bush, George W.</v>
      </c>
      <c r="X2566" t="str">
        <f t="shared" si="122"/>
        <v xml:space="preserve"> John Kerry (W)</v>
      </c>
    </row>
    <row r="2567" spans="1:24" x14ac:dyDescent="0.25">
      <c r="A2567">
        <v>2004</v>
      </c>
      <c r="B2567" t="s">
        <v>94</v>
      </c>
      <c r="C2567" t="s">
        <v>95</v>
      </c>
      <c r="D2567">
        <v>27</v>
      </c>
      <c r="E2567">
        <v>41</v>
      </c>
      <c r="F2567">
        <v>33</v>
      </c>
      <c r="G2567" t="s">
        <v>16</v>
      </c>
      <c r="H2567" t="s">
        <v>59</v>
      </c>
      <c r="I2567" t="str">
        <f t="shared" si="120"/>
        <v>Other(L)</v>
      </c>
      <c r="K2567" t="b">
        <v>1</v>
      </c>
      <c r="L2567">
        <v>2532</v>
      </c>
      <c r="M2567">
        <v>2828387</v>
      </c>
      <c r="N2567">
        <v>20171015</v>
      </c>
      <c r="O2567" t="s">
        <v>19</v>
      </c>
      <c r="P2567" t="str">
        <f>IF(VLOOKUP(A2567,'national-winners'!$A$2:$B$13,2,0)=H2567,"W","L")</f>
        <v>L</v>
      </c>
      <c r="Q2567">
        <f>MATCH(C2567,'state-winning-votes'!A:A,0)</f>
        <v>26</v>
      </c>
      <c r="R2567">
        <f>MATCH(A2567,'state-winning-votes'!$A$2:$L$2,0)</f>
        <v>9</v>
      </c>
      <c r="S2567" cm="1">
        <f t="array" ref="S2567">INDEX('state-winning-votes'!$A$1:$L$53,$Q2567,$R2567)</f>
        <v>1445014</v>
      </c>
      <c r="T2567">
        <f>INDEX('state-winning-votes'!$A$1:$L$53,MATCH($C2567,'state-winning-votes'!$A:$A,0),MATCH($A2567,'state-winning-votes'!$A$2:$L$2,0))</f>
        <v>1445014</v>
      </c>
      <c r="U2567" t="str">
        <f t="shared" si="121"/>
        <v>Kerry, John</v>
      </c>
      <c r="V2567" t="str">
        <f>_xlfn.XLOOKUP(INDEX('state-winning-votes'!$A$1:$L$53,MATCH($C2567,'state-winning-votes'!$A:$A,0),MATCH($A2567,'state-winning-votes'!$A$2:$L$2,0)),$L:$L,$H:$H)</f>
        <v>Kerry, John</v>
      </c>
      <c r="W2567" t="str">
        <f>VLOOKUP(A2567,'national-winners'!$A$2:$B$13,2,0)</f>
        <v>Bush, George W.</v>
      </c>
      <c r="X2567" t="str">
        <f t="shared" si="122"/>
        <v xml:space="preserve"> John Kerry (W)</v>
      </c>
    </row>
    <row r="2568" spans="1:24" x14ac:dyDescent="0.25">
      <c r="A2568">
        <v>2004</v>
      </c>
      <c r="B2568" t="s">
        <v>94</v>
      </c>
      <c r="C2568" t="s">
        <v>95</v>
      </c>
      <c r="D2568">
        <v>27</v>
      </c>
      <c r="E2568">
        <v>41</v>
      </c>
      <c r="F2568">
        <v>33</v>
      </c>
      <c r="G2568" t="s">
        <v>16</v>
      </c>
      <c r="H2568" t="s">
        <v>335</v>
      </c>
      <c r="I2568" t="str">
        <f t="shared" si="120"/>
        <v>Harens, Thomas(L)</v>
      </c>
      <c r="J2568" t="s">
        <v>336</v>
      </c>
      <c r="K2568" t="b">
        <v>0</v>
      </c>
      <c r="L2568">
        <v>2387</v>
      </c>
      <c r="M2568">
        <v>2828387</v>
      </c>
      <c r="N2568">
        <v>20171015</v>
      </c>
      <c r="O2568" t="s">
        <v>19</v>
      </c>
      <c r="P2568" t="str">
        <f>IF(VLOOKUP(A2568,'national-winners'!$A$2:$B$13,2,0)=H2568,"W","L")</f>
        <v>L</v>
      </c>
      <c r="Q2568">
        <f>MATCH(C2568,'state-winning-votes'!A:A,0)</f>
        <v>26</v>
      </c>
      <c r="R2568">
        <f>MATCH(A2568,'state-winning-votes'!$A$2:$L$2,0)</f>
        <v>9</v>
      </c>
      <c r="S2568" cm="1">
        <f t="array" ref="S2568">INDEX('state-winning-votes'!$A$1:$L$53,$Q2568,$R2568)</f>
        <v>1445014</v>
      </c>
      <c r="T2568">
        <f>INDEX('state-winning-votes'!$A$1:$L$53,MATCH($C2568,'state-winning-votes'!$A:$A,0),MATCH($A2568,'state-winning-votes'!$A$2:$L$2,0))</f>
        <v>1445014</v>
      </c>
      <c r="U2568" t="str">
        <f t="shared" si="121"/>
        <v>Kerry, John</v>
      </c>
      <c r="V2568" t="str">
        <f>_xlfn.XLOOKUP(INDEX('state-winning-votes'!$A$1:$L$53,MATCH($C2568,'state-winning-votes'!$A:$A,0),MATCH($A2568,'state-winning-votes'!$A$2:$L$2,0)),$L:$L,$H:$H)</f>
        <v>Kerry, John</v>
      </c>
      <c r="W2568" t="str">
        <f>VLOOKUP(A2568,'national-winners'!$A$2:$B$13,2,0)</f>
        <v>Bush, George W.</v>
      </c>
      <c r="X2568" t="str">
        <f t="shared" si="122"/>
        <v xml:space="preserve"> John Kerry (W)</v>
      </c>
    </row>
    <row r="2569" spans="1:24" x14ac:dyDescent="0.25">
      <c r="A2569">
        <v>2004</v>
      </c>
      <c r="B2569" t="s">
        <v>94</v>
      </c>
      <c r="C2569" t="s">
        <v>95</v>
      </c>
      <c r="D2569">
        <v>27</v>
      </c>
      <c r="E2569">
        <v>41</v>
      </c>
      <c r="F2569">
        <v>33</v>
      </c>
      <c r="G2569" t="s">
        <v>16</v>
      </c>
      <c r="H2569" t="s">
        <v>323</v>
      </c>
      <c r="I2569" t="str">
        <f t="shared" si="120"/>
        <v>Van Auken, Bill(L)</v>
      </c>
      <c r="J2569" t="s">
        <v>287</v>
      </c>
      <c r="K2569" t="b">
        <v>0</v>
      </c>
      <c r="L2569">
        <v>539</v>
      </c>
      <c r="M2569">
        <v>2828387</v>
      </c>
      <c r="N2569">
        <v>20171015</v>
      </c>
      <c r="O2569" t="s">
        <v>19</v>
      </c>
      <c r="P2569" t="str">
        <f>IF(VLOOKUP(A2569,'national-winners'!$A$2:$B$13,2,0)=H2569,"W","L")</f>
        <v>L</v>
      </c>
      <c r="Q2569">
        <f>MATCH(C2569,'state-winning-votes'!A:A,0)</f>
        <v>26</v>
      </c>
      <c r="R2569">
        <f>MATCH(A2569,'state-winning-votes'!$A$2:$L$2,0)</f>
        <v>9</v>
      </c>
      <c r="S2569" cm="1">
        <f t="array" ref="S2569">INDEX('state-winning-votes'!$A$1:$L$53,$Q2569,$R2569)</f>
        <v>1445014</v>
      </c>
      <c r="T2569">
        <f>INDEX('state-winning-votes'!$A$1:$L$53,MATCH($C2569,'state-winning-votes'!$A:$A,0),MATCH($A2569,'state-winning-votes'!$A$2:$L$2,0))</f>
        <v>1445014</v>
      </c>
      <c r="U2569" t="str">
        <f t="shared" si="121"/>
        <v>Kerry, John</v>
      </c>
      <c r="V2569" t="str">
        <f>_xlfn.XLOOKUP(INDEX('state-winning-votes'!$A$1:$L$53,MATCH($C2569,'state-winning-votes'!$A:$A,0),MATCH($A2569,'state-winning-votes'!$A$2:$L$2,0)),$L:$L,$H:$H)</f>
        <v>Kerry, John</v>
      </c>
      <c r="W2569" t="str">
        <f>VLOOKUP(A2569,'national-winners'!$A$2:$B$13,2,0)</f>
        <v>Bush, George W.</v>
      </c>
      <c r="X2569" t="str">
        <f t="shared" si="122"/>
        <v xml:space="preserve"> John Kerry (W)</v>
      </c>
    </row>
    <row r="2570" spans="1:24" x14ac:dyDescent="0.25">
      <c r="A2570">
        <v>2004</v>
      </c>
      <c r="B2570" t="s">
        <v>94</v>
      </c>
      <c r="C2570" t="s">
        <v>95</v>
      </c>
      <c r="D2570">
        <v>27</v>
      </c>
      <c r="E2570">
        <v>41</v>
      </c>
      <c r="F2570">
        <v>33</v>
      </c>
      <c r="G2570" t="s">
        <v>16</v>
      </c>
      <c r="H2570" t="s">
        <v>324</v>
      </c>
      <c r="I2570" t="str">
        <f t="shared" si="120"/>
        <v>Calero, Roger(L)</v>
      </c>
      <c r="J2570" t="s">
        <v>37</v>
      </c>
      <c r="K2570" t="b">
        <v>0</v>
      </c>
      <c r="L2570">
        <v>416</v>
      </c>
      <c r="M2570">
        <v>2828387</v>
      </c>
      <c r="N2570">
        <v>20171015</v>
      </c>
      <c r="O2570" t="s">
        <v>19</v>
      </c>
      <c r="P2570" t="str">
        <f>IF(VLOOKUP(A2570,'national-winners'!$A$2:$B$13,2,0)=H2570,"W","L")</f>
        <v>L</v>
      </c>
      <c r="Q2570">
        <f>MATCH(C2570,'state-winning-votes'!A:A,0)</f>
        <v>26</v>
      </c>
      <c r="R2570">
        <f>MATCH(A2570,'state-winning-votes'!$A$2:$L$2,0)</f>
        <v>9</v>
      </c>
      <c r="S2570" cm="1">
        <f t="array" ref="S2570">INDEX('state-winning-votes'!$A$1:$L$53,$Q2570,$R2570)</f>
        <v>1445014</v>
      </c>
      <c r="T2570">
        <f>INDEX('state-winning-votes'!$A$1:$L$53,MATCH($C2570,'state-winning-votes'!$A:$A,0),MATCH($A2570,'state-winning-votes'!$A$2:$L$2,0))</f>
        <v>1445014</v>
      </c>
      <c r="U2570" t="str">
        <f t="shared" si="121"/>
        <v>Kerry, John</v>
      </c>
      <c r="V2570" t="str">
        <f>_xlfn.XLOOKUP(INDEX('state-winning-votes'!$A$1:$L$53,MATCH($C2570,'state-winning-votes'!$A:$A,0),MATCH($A2570,'state-winning-votes'!$A$2:$L$2,0)),$L:$L,$H:$H)</f>
        <v>Kerry, John</v>
      </c>
      <c r="W2570" t="str">
        <f>VLOOKUP(A2570,'national-winners'!$A$2:$B$13,2,0)</f>
        <v>Bush, George W.</v>
      </c>
      <c r="X2570" t="str">
        <f t="shared" si="122"/>
        <v xml:space="preserve"> John Kerry (W)</v>
      </c>
    </row>
    <row r="2571" spans="1:24" x14ac:dyDescent="0.25">
      <c r="A2571">
        <v>2004</v>
      </c>
      <c r="B2571" t="s">
        <v>101</v>
      </c>
      <c r="C2571" t="s">
        <v>102</v>
      </c>
      <c r="D2571">
        <v>28</v>
      </c>
      <c r="E2571">
        <v>64</v>
      </c>
      <c r="F2571">
        <v>46</v>
      </c>
      <c r="G2571" t="s">
        <v>16</v>
      </c>
      <c r="H2571" t="s">
        <v>297</v>
      </c>
      <c r="I2571" t="str">
        <f t="shared" si="120"/>
        <v>Bush, George W.(W)</v>
      </c>
      <c r="J2571" t="s">
        <v>21</v>
      </c>
      <c r="K2571" t="b">
        <v>0</v>
      </c>
      <c r="L2571">
        <v>672660</v>
      </c>
      <c r="M2571">
        <v>1139824</v>
      </c>
      <c r="N2571">
        <v>20171015</v>
      </c>
      <c r="O2571" t="s">
        <v>19</v>
      </c>
      <c r="P2571" t="str">
        <f>IF(VLOOKUP(A2571,'national-winners'!$A$2:$B$13,2,0)=H2571,"W","L")</f>
        <v>W</v>
      </c>
      <c r="Q2571">
        <f>MATCH(C2571,'state-winning-votes'!A:A,0)</f>
        <v>28</v>
      </c>
      <c r="R2571">
        <f>MATCH(A2571,'state-winning-votes'!$A$2:$L$2,0)</f>
        <v>9</v>
      </c>
      <c r="S2571" cm="1">
        <f t="array" ref="S2571">INDEX('state-winning-votes'!$A$1:$L$53,$Q2571,$R2571)</f>
        <v>672660</v>
      </c>
      <c r="T2571">
        <f>INDEX('state-winning-votes'!$A$1:$L$53,MATCH($C2571,'state-winning-votes'!$A:$A,0),MATCH($A2571,'state-winning-votes'!$A$2:$L$2,0))</f>
        <v>672660</v>
      </c>
      <c r="U2571" t="str">
        <f t="shared" si="121"/>
        <v>Bush, George W.</v>
      </c>
      <c r="V2571" t="str">
        <f>_xlfn.XLOOKUP(INDEX('state-winning-votes'!$A$1:$L$53,MATCH($C2571,'state-winning-votes'!$A:$A,0),MATCH($A2571,'state-winning-votes'!$A$2:$L$2,0)),$L:$L,$H:$H)</f>
        <v>Bush, George W.</v>
      </c>
      <c r="W2571" t="str">
        <f>VLOOKUP(A2571,'national-winners'!$A$2:$B$13,2,0)</f>
        <v>Bush, George W.</v>
      </c>
      <c r="X2571" t="str">
        <f t="shared" si="122"/>
        <v xml:space="preserve"> George W. Bush (W)</v>
      </c>
    </row>
    <row r="2572" spans="1:24" x14ac:dyDescent="0.25">
      <c r="A2572">
        <v>2004</v>
      </c>
      <c r="B2572" t="s">
        <v>101</v>
      </c>
      <c r="C2572" t="s">
        <v>102</v>
      </c>
      <c r="D2572">
        <v>28</v>
      </c>
      <c r="E2572">
        <v>64</v>
      </c>
      <c r="F2572">
        <v>46</v>
      </c>
      <c r="G2572" t="s">
        <v>16</v>
      </c>
      <c r="H2572" t="s">
        <v>313</v>
      </c>
      <c r="I2572" t="str">
        <f t="shared" si="120"/>
        <v>Kerry, John(L)</v>
      </c>
      <c r="J2572" t="s">
        <v>18</v>
      </c>
      <c r="K2572" t="b">
        <v>0</v>
      </c>
      <c r="L2572">
        <v>457766</v>
      </c>
      <c r="M2572">
        <v>1139824</v>
      </c>
      <c r="N2572">
        <v>20171015</v>
      </c>
      <c r="O2572" t="s">
        <v>19</v>
      </c>
      <c r="P2572" t="str">
        <f>IF(VLOOKUP(A2572,'national-winners'!$A$2:$B$13,2,0)=H2572,"W","L")</f>
        <v>L</v>
      </c>
      <c r="Q2572">
        <f>MATCH(C2572,'state-winning-votes'!A:A,0)</f>
        <v>28</v>
      </c>
      <c r="R2572">
        <f>MATCH(A2572,'state-winning-votes'!$A$2:$L$2,0)</f>
        <v>9</v>
      </c>
      <c r="S2572" cm="1">
        <f t="array" ref="S2572">INDEX('state-winning-votes'!$A$1:$L$53,$Q2572,$R2572)</f>
        <v>672660</v>
      </c>
      <c r="T2572">
        <f>INDEX('state-winning-votes'!$A$1:$L$53,MATCH($C2572,'state-winning-votes'!$A:$A,0),MATCH($A2572,'state-winning-votes'!$A$2:$L$2,0))</f>
        <v>672660</v>
      </c>
      <c r="U2572" t="str">
        <f t="shared" si="121"/>
        <v>Bush, George W.</v>
      </c>
      <c r="V2572" t="str">
        <f>_xlfn.XLOOKUP(INDEX('state-winning-votes'!$A$1:$L$53,MATCH($C2572,'state-winning-votes'!$A:$A,0),MATCH($A2572,'state-winning-votes'!$A$2:$L$2,0)),$L:$L,$H:$H)</f>
        <v>Bush, George W.</v>
      </c>
      <c r="W2572" t="str">
        <f>VLOOKUP(A2572,'national-winners'!$A$2:$B$13,2,0)</f>
        <v>Bush, George W.</v>
      </c>
      <c r="X2572" t="str">
        <f t="shared" si="122"/>
        <v xml:space="preserve"> George W. Bush (W)</v>
      </c>
    </row>
    <row r="2573" spans="1:24" x14ac:dyDescent="0.25">
      <c r="A2573">
        <v>2004</v>
      </c>
      <c r="B2573" t="s">
        <v>101</v>
      </c>
      <c r="C2573" t="s">
        <v>102</v>
      </c>
      <c r="D2573">
        <v>28</v>
      </c>
      <c r="E2573">
        <v>64</v>
      </c>
      <c r="F2573">
        <v>46</v>
      </c>
      <c r="G2573" t="s">
        <v>16</v>
      </c>
      <c r="H2573" t="s">
        <v>273</v>
      </c>
      <c r="I2573" t="str">
        <f t="shared" si="120"/>
        <v>Nader, Ralph(L)</v>
      </c>
      <c r="J2573" t="s">
        <v>272</v>
      </c>
      <c r="K2573" t="b">
        <v>0</v>
      </c>
      <c r="L2573">
        <v>3175</v>
      </c>
      <c r="M2573">
        <v>1139824</v>
      </c>
      <c r="N2573">
        <v>20171015</v>
      </c>
      <c r="O2573" t="s">
        <v>19</v>
      </c>
      <c r="P2573" t="str">
        <f>IF(VLOOKUP(A2573,'national-winners'!$A$2:$B$13,2,0)=H2573,"W","L")</f>
        <v>L</v>
      </c>
      <c r="Q2573">
        <f>MATCH(C2573,'state-winning-votes'!A:A,0)</f>
        <v>28</v>
      </c>
      <c r="R2573">
        <f>MATCH(A2573,'state-winning-votes'!$A$2:$L$2,0)</f>
        <v>9</v>
      </c>
      <c r="S2573" cm="1">
        <f t="array" ref="S2573">INDEX('state-winning-votes'!$A$1:$L$53,$Q2573,$R2573)</f>
        <v>672660</v>
      </c>
      <c r="T2573">
        <f>INDEX('state-winning-votes'!$A$1:$L$53,MATCH($C2573,'state-winning-votes'!$A:$A,0),MATCH($A2573,'state-winning-votes'!$A$2:$L$2,0))</f>
        <v>672660</v>
      </c>
      <c r="U2573" t="str">
        <f t="shared" si="121"/>
        <v>Bush, George W.</v>
      </c>
      <c r="V2573" t="str">
        <f>_xlfn.XLOOKUP(INDEX('state-winning-votes'!$A$1:$L$53,MATCH($C2573,'state-winning-votes'!$A:$A,0),MATCH($A2573,'state-winning-votes'!$A$2:$L$2,0)),$L:$L,$H:$H)</f>
        <v>Bush, George W.</v>
      </c>
      <c r="W2573" t="str">
        <f>VLOOKUP(A2573,'national-winners'!$A$2:$B$13,2,0)</f>
        <v>Bush, George W.</v>
      </c>
      <c r="X2573" t="str">
        <f t="shared" si="122"/>
        <v xml:space="preserve"> George W. Bush (W)</v>
      </c>
    </row>
    <row r="2574" spans="1:24" x14ac:dyDescent="0.25">
      <c r="A2574">
        <v>2004</v>
      </c>
      <c r="B2574" t="s">
        <v>101</v>
      </c>
      <c r="C2574" t="s">
        <v>102</v>
      </c>
      <c r="D2574">
        <v>28</v>
      </c>
      <c r="E2574">
        <v>64</v>
      </c>
      <c r="F2574">
        <v>46</v>
      </c>
      <c r="G2574" t="s">
        <v>16</v>
      </c>
      <c r="H2574" t="s">
        <v>316</v>
      </c>
      <c r="I2574" t="str">
        <f t="shared" si="120"/>
        <v>Badnarik, Michael(L)</v>
      </c>
      <c r="J2574" t="s">
        <v>29</v>
      </c>
      <c r="K2574" t="b">
        <v>0</v>
      </c>
      <c r="L2574">
        <v>1793</v>
      </c>
      <c r="M2574">
        <v>1139824</v>
      </c>
      <c r="N2574">
        <v>20171015</v>
      </c>
      <c r="O2574" t="s">
        <v>19</v>
      </c>
      <c r="P2574" t="str">
        <f>IF(VLOOKUP(A2574,'national-winners'!$A$2:$B$13,2,0)=H2574,"W","L")</f>
        <v>L</v>
      </c>
      <c r="Q2574">
        <f>MATCH(C2574,'state-winning-votes'!A:A,0)</f>
        <v>28</v>
      </c>
      <c r="R2574">
        <f>MATCH(A2574,'state-winning-votes'!$A$2:$L$2,0)</f>
        <v>9</v>
      </c>
      <c r="S2574" cm="1">
        <f t="array" ref="S2574">INDEX('state-winning-votes'!$A$1:$L$53,$Q2574,$R2574)</f>
        <v>672660</v>
      </c>
      <c r="T2574">
        <f>INDEX('state-winning-votes'!$A$1:$L$53,MATCH($C2574,'state-winning-votes'!$A:$A,0),MATCH($A2574,'state-winning-votes'!$A$2:$L$2,0))</f>
        <v>672660</v>
      </c>
      <c r="U2574" t="str">
        <f t="shared" si="121"/>
        <v>Bush, George W.</v>
      </c>
      <c r="V2574" t="str">
        <f>_xlfn.XLOOKUP(INDEX('state-winning-votes'!$A$1:$L$53,MATCH($C2574,'state-winning-votes'!$A:$A,0),MATCH($A2574,'state-winning-votes'!$A$2:$L$2,0)),$L:$L,$H:$H)</f>
        <v>Bush, George W.</v>
      </c>
      <c r="W2574" t="str">
        <f>VLOOKUP(A2574,'national-winners'!$A$2:$B$13,2,0)</f>
        <v>Bush, George W.</v>
      </c>
      <c r="X2574" t="str">
        <f t="shared" si="122"/>
        <v xml:space="preserve"> George W. Bush (W)</v>
      </c>
    </row>
    <row r="2575" spans="1:24" x14ac:dyDescent="0.25">
      <c r="A2575">
        <v>2004</v>
      </c>
      <c r="B2575" t="s">
        <v>101</v>
      </c>
      <c r="C2575" t="s">
        <v>102</v>
      </c>
      <c r="D2575">
        <v>28</v>
      </c>
      <c r="E2575">
        <v>64</v>
      </c>
      <c r="F2575">
        <v>46</v>
      </c>
      <c r="G2575" t="s">
        <v>16</v>
      </c>
      <c r="H2575" t="s">
        <v>314</v>
      </c>
      <c r="I2575" t="str">
        <f t="shared" si="120"/>
        <v>Peroutka, Michael(L)</v>
      </c>
      <c r="J2575" t="s">
        <v>134</v>
      </c>
      <c r="K2575" t="b">
        <v>0</v>
      </c>
      <c r="L2575">
        <v>1758</v>
      </c>
      <c r="M2575">
        <v>1139824</v>
      </c>
      <c r="N2575">
        <v>20171015</v>
      </c>
      <c r="O2575" t="s">
        <v>19</v>
      </c>
      <c r="P2575" t="str">
        <f>IF(VLOOKUP(A2575,'national-winners'!$A$2:$B$13,2,0)=H2575,"W","L")</f>
        <v>L</v>
      </c>
      <c r="Q2575">
        <f>MATCH(C2575,'state-winning-votes'!A:A,0)</f>
        <v>28</v>
      </c>
      <c r="R2575">
        <f>MATCH(A2575,'state-winning-votes'!$A$2:$L$2,0)</f>
        <v>9</v>
      </c>
      <c r="S2575" cm="1">
        <f t="array" ref="S2575">INDEX('state-winning-votes'!$A$1:$L$53,$Q2575,$R2575)</f>
        <v>672660</v>
      </c>
      <c r="T2575">
        <f>INDEX('state-winning-votes'!$A$1:$L$53,MATCH($C2575,'state-winning-votes'!$A:$A,0),MATCH($A2575,'state-winning-votes'!$A$2:$L$2,0))</f>
        <v>672660</v>
      </c>
      <c r="U2575" t="str">
        <f t="shared" si="121"/>
        <v>Bush, George W.</v>
      </c>
      <c r="V2575" t="str">
        <f>_xlfn.XLOOKUP(INDEX('state-winning-votes'!$A$1:$L$53,MATCH($C2575,'state-winning-votes'!$A:$A,0),MATCH($A2575,'state-winning-votes'!$A$2:$L$2,0)),$L:$L,$H:$H)</f>
        <v>Bush, George W.</v>
      </c>
      <c r="W2575" t="str">
        <f>VLOOKUP(A2575,'national-winners'!$A$2:$B$13,2,0)</f>
        <v>Bush, George W.</v>
      </c>
      <c r="X2575" t="str">
        <f t="shared" si="122"/>
        <v xml:space="preserve"> George W. Bush (W)</v>
      </c>
    </row>
    <row r="2576" spans="1:24" x14ac:dyDescent="0.25">
      <c r="A2576">
        <v>2004</v>
      </c>
      <c r="B2576" t="s">
        <v>101</v>
      </c>
      <c r="C2576" t="s">
        <v>102</v>
      </c>
      <c r="D2576">
        <v>28</v>
      </c>
      <c r="E2576">
        <v>64</v>
      </c>
      <c r="F2576">
        <v>46</v>
      </c>
      <c r="G2576" t="s">
        <v>16</v>
      </c>
      <c r="H2576" t="s">
        <v>324</v>
      </c>
      <c r="I2576" t="str">
        <f t="shared" si="120"/>
        <v>Calero, Roger(L)</v>
      </c>
      <c r="J2576" t="s">
        <v>35</v>
      </c>
      <c r="K2576" t="b">
        <v>0</v>
      </c>
      <c r="L2576">
        <v>1599</v>
      </c>
      <c r="M2576">
        <v>1139824</v>
      </c>
      <c r="N2576">
        <v>20171015</v>
      </c>
      <c r="O2576" t="s">
        <v>19</v>
      </c>
      <c r="P2576" t="str">
        <f>IF(VLOOKUP(A2576,'national-winners'!$A$2:$B$13,2,0)=H2576,"W","L")</f>
        <v>L</v>
      </c>
      <c r="Q2576">
        <f>MATCH(C2576,'state-winning-votes'!A:A,0)</f>
        <v>28</v>
      </c>
      <c r="R2576">
        <f>MATCH(A2576,'state-winning-votes'!$A$2:$L$2,0)</f>
        <v>9</v>
      </c>
      <c r="S2576" cm="1">
        <f t="array" ref="S2576">INDEX('state-winning-votes'!$A$1:$L$53,$Q2576,$R2576)</f>
        <v>672660</v>
      </c>
      <c r="T2576">
        <f>INDEX('state-winning-votes'!$A$1:$L$53,MATCH($C2576,'state-winning-votes'!$A:$A,0),MATCH($A2576,'state-winning-votes'!$A$2:$L$2,0))</f>
        <v>672660</v>
      </c>
      <c r="U2576" t="str">
        <f t="shared" si="121"/>
        <v>Bush, George W.</v>
      </c>
      <c r="V2576" t="str">
        <f>_xlfn.XLOOKUP(INDEX('state-winning-votes'!$A$1:$L$53,MATCH($C2576,'state-winning-votes'!$A:$A,0),MATCH($A2576,'state-winning-votes'!$A$2:$L$2,0)),$L:$L,$H:$H)</f>
        <v>Bush, George W.</v>
      </c>
      <c r="W2576" t="str">
        <f>VLOOKUP(A2576,'national-winners'!$A$2:$B$13,2,0)</f>
        <v>Bush, George W.</v>
      </c>
      <c r="X2576" t="str">
        <f t="shared" si="122"/>
        <v xml:space="preserve"> George W. Bush (W)</v>
      </c>
    </row>
    <row r="2577" spans="1:24" x14ac:dyDescent="0.25">
      <c r="A2577">
        <v>2004</v>
      </c>
      <c r="B2577" t="s">
        <v>101</v>
      </c>
      <c r="C2577" t="s">
        <v>102</v>
      </c>
      <c r="D2577">
        <v>28</v>
      </c>
      <c r="E2577">
        <v>64</v>
      </c>
      <c r="F2577">
        <v>46</v>
      </c>
      <c r="G2577" t="s">
        <v>16</v>
      </c>
      <c r="H2577" t="s">
        <v>317</v>
      </c>
      <c r="I2577" t="str">
        <f t="shared" si="120"/>
        <v>Cobb, David(L)</v>
      </c>
      <c r="J2577" t="s">
        <v>274</v>
      </c>
      <c r="K2577" t="b">
        <v>0</v>
      </c>
      <c r="L2577">
        <v>1073</v>
      </c>
      <c r="M2577">
        <v>1139824</v>
      </c>
      <c r="N2577">
        <v>20171015</v>
      </c>
      <c r="O2577" t="s">
        <v>19</v>
      </c>
      <c r="P2577" t="str">
        <f>IF(VLOOKUP(A2577,'national-winners'!$A$2:$B$13,2,0)=H2577,"W","L")</f>
        <v>L</v>
      </c>
      <c r="Q2577">
        <f>MATCH(C2577,'state-winning-votes'!A:A,0)</f>
        <v>28</v>
      </c>
      <c r="R2577">
        <f>MATCH(A2577,'state-winning-votes'!$A$2:$L$2,0)</f>
        <v>9</v>
      </c>
      <c r="S2577" cm="1">
        <f t="array" ref="S2577">INDEX('state-winning-votes'!$A$1:$L$53,$Q2577,$R2577)</f>
        <v>672660</v>
      </c>
      <c r="T2577">
        <f>INDEX('state-winning-votes'!$A$1:$L$53,MATCH($C2577,'state-winning-votes'!$A:$A,0),MATCH($A2577,'state-winning-votes'!$A$2:$L$2,0))</f>
        <v>672660</v>
      </c>
      <c r="U2577" t="str">
        <f t="shared" si="121"/>
        <v>Bush, George W.</v>
      </c>
      <c r="V2577" t="str">
        <f>_xlfn.XLOOKUP(INDEX('state-winning-votes'!$A$1:$L$53,MATCH($C2577,'state-winning-votes'!$A:$A,0),MATCH($A2577,'state-winning-votes'!$A$2:$L$2,0)),$L:$L,$H:$H)</f>
        <v>Bush, George W.</v>
      </c>
      <c r="W2577" t="str">
        <f>VLOOKUP(A2577,'national-winners'!$A$2:$B$13,2,0)</f>
        <v>Bush, George W.</v>
      </c>
      <c r="X2577" t="str">
        <f t="shared" si="122"/>
        <v xml:space="preserve"> George W. Bush (W)</v>
      </c>
    </row>
    <row r="2578" spans="1:24" x14ac:dyDescent="0.25">
      <c r="A2578">
        <v>2004</v>
      </c>
      <c r="B2578" t="s">
        <v>103</v>
      </c>
      <c r="C2578" t="s">
        <v>104</v>
      </c>
      <c r="D2578">
        <v>29</v>
      </c>
      <c r="E2578">
        <v>43</v>
      </c>
      <c r="F2578">
        <v>34</v>
      </c>
      <c r="G2578" t="s">
        <v>16</v>
      </c>
      <c r="H2578" t="s">
        <v>297</v>
      </c>
      <c r="I2578" t="str">
        <f t="shared" si="120"/>
        <v>Bush, George W.(W)</v>
      </c>
      <c r="J2578" t="s">
        <v>21</v>
      </c>
      <c r="K2578" t="b">
        <v>0</v>
      </c>
      <c r="L2578">
        <v>1455713</v>
      </c>
      <c r="M2578">
        <v>2731364</v>
      </c>
      <c r="N2578">
        <v>20171015</v>
      </c>
      <c r="O2578" t="s">
        <v>19</v>
      </c>
      <c r="P2578" t="str">
        <f>IF(VLOOKUP(A2578,'national-winners'!$A$2:$B$13,2,0)=H2578,"W","L")</f>
        <v>W</v>
      </c>
      <c r="Q2578">
        <f>MATCH(C2578,'state-winning-votes'!A:A,0)</f>
        <v>27</v>
      </c>
      <c r="R2578">
        <f>MATCH(A2578,'state-winning-votes'!$A$2:$L$2,0)</f>
        <v>9</v>
      </c>
      <c r="S2578" cm="1">
        <f t="array" ref="S2578">INDEX('state-winning-votes'!$A$1:$L$53,$Q2578,$R2578)</f>
        <v>1455713</v>
      </c>
      <c r="T2578">
        <f>INDEX('state-winning-votes'!$A$1:$L$53,MATCH($C2578,'state-winning-votes'!$A:$A,0),MATCH($A2578,'state-winning-votes'!$A$2:$L$2,0))</f>
        <v>1455713</v>
      </c>
      <c r="U2578" t="str">
        <f t="shared" si="121"/>
        <v>Bush, George W.</v>
      </c>
      <c r="V2578" t="str">
        <f>_xlfn.XLOOKUP(INDEX('state-winning-votes'!$A$1:$L$53,MATCH($C2578,'state-winning-votes'!$A:$A,0),MATCH($A2578,'state-winning-votes'!$A$2:$L$2,0)),$L:$L,$H:$H)</f>
        <v>Bush, George W.</v>
      </c>
      <c r="W2578" t="str">
        <f>VLOOKUP(A2578,'national-winners'!$A$2:$B$13,2,0)</f>
        <v>Bush, George W.</v>
      </c>
      <c r="X2578" t="str">
        <f t="shared" si="122"/>
        <v xml:space="preserve"> George W. Bush (W)</v>
      </c>
    </row>
    <row r="2579" spans="1:24" x14ac:dyDescent="0.25">
      <c r="A2579">
        <v>2004</v>
      </c>
      <c r="B2579" t="s">
        <v>103</v>
      </c>
      <c r="C2579" t="s">
        <v>104</v>
      </c>
      <c r="D2579">
        <v>29</v>
      </c>
      <c r="E2579">
        <v>43</v>
      </c>
      <c r="F2579">
        <v>34</v>
      </c>
      <c r="G2579" t="s">
        <v>16</v>
      </c>
      <c r="H2579" t="s">
        <v>313</v>
      </c>
      <c r="I2579" t="str">
        <f t="shared" si="120"/>
        <v>Kerry, John(L)</v>
      </c>
      <c r="J2579" t="s">
        <v>18</v>
      </c>
      <c r="K2579" t="b">
        <v>0</v>
      </c>
      <c r="L2579">
        <v>1259171</v>
      </c>
      <c r="M2579">
        <v>2731364</v>
      </c>
      <c r="N2579">
        <v>20171015</v>
      </c>
      <c r="O2579" t="s">
        <v>19</v>
      </c>
      <c r="P2579" t="str">
        <f>IF(VLOOKUP(A2579,'national-winners'!$A$2:$B$13,2,0)=H2579,"W","L")</f>
        <v>L</v>
      </c>
      <c r="Q2579">
        <f>MATCH(C2579,'state-winning-votes'!A:A,0)</f>
        <v>27</v>
      </c>
      <c r="R2579">
        <f>MATCH(A2579,'state-winning-votes'!$A$2:$L$2,0)</f>
        <v>9</v>
      </c>
      <c r="S2579" cm="1">
        <f t="array" ref="S2579">INDEX('state-winning-votes'!$A$1:$L$53,$Q2579,$R2579)</f>
        <v>1455713</v>
      </c>
      <c r="T2579">
        <f>INDEX('state-winning-votes'!$A$1:$L$53,MATCH($C2579,'state-winning-votes'!$A:$A,0),MATCH($A2579,'state-winning-votes'!$A$2:$L$2,0))</f>
        <v>1455713</v>
      </c>
      <c r="U2579" t="str">
        <f t="shared" si="121"/>
        <v>Bush, George W.</v>
      </c>
      <c r="V2579" t="str">
        <f>_xlfn.XLOOKUP(INDEX('state-winning-votes'!$A$1:$L$53,MATCH($C2579,'state-winning-votes'!$A:$A,0),MATCH($A2579,'state-winning-votes'!$A$2:$L$2,0)),$L:$L,$H:$H)</f>
        <v>Bush, George W.</v>
      </c>
      <c r="W2579" t="str">
        <f>VLOOKUP(A2579,'national-winners'!$A$2:$B$13,2,0)</f>
        <v>Bush, George W.</v>
      </c>
      <c r="X2579" t="str">
        <f t="shared" si="122"/>
        <v xml:space="preserve"> George W. Bush (W)</v>
      </c>
    </row>
    <row r="2580" spans="1:24" x14ac:dyDescent="0.25">
      <c r="A2580">
        <v>2004</v>
      </c>
      <c r="B2580" t="s">
        <v>103</v>
      </c>
      <c r="C2580" t="s">
        <v>104</v>
      </c>
      <c r="D2580">
        <v>29</v>
      </c>
      <c r="E2580">
        <v>43</v>
      </c>
      <c r="F2580">
        <v>34</v>
      </c>
      <c r="G2580" t="s">
        <v>16</v>
      </c>
      <c r="H2580" t="s">
        <v>316</v>
      </c>
      <c r="I2580" t="str">
        <f t="shared" si="120"/>
        <v>Badnarik, Michael(L)</v>
      </c>
      <c r="J2580" t="s">
        <v>29</v>
      </c>
      <c r="K2580" t="b">
        <v>0</v>
      </c>
      <c r="L2580">
        <v>9831</v>
      </c>
      <c r="M2580">
        <v>2731364</v>
      </c>
      <c r="N2580">
        <v>20171015</v>
      </c>
      <c r="O2580" t="s">
        <v>19</v>
      </c>
      <c r="P2580" t="str">
        <f>IF(VLOOKUP(A2580,'national-winners'!$A$2:$B$13,2,0)=H2580,"W","L")</f>
        <v>L</v>
      </c>
      <c r="Q2580">
        <f>MATCH(C2580,'state-winning-votes'!A:A,0)</f>
        <v>27</v>
      </c>
      <c r="R2580">
        <f>MATCH(A2580,'state-winning-votes'!$A$2:$L$2,0)</f>
        <v>9</v>
      </c>
      <c r="S2580" cm="1">
        <f t="array" ref="S2580">INDEX('state-winning-votes'!$A$1:$L$53,$Q2580,$R2580)</f>
        <v>1455713</v>
      </c>
      <c r="T2580">
        <f>INDEX('state-winning-votes'!$A$1:$L$53,MATCH($C2580,'state-winning-votes'!$A:$A,0),MATCH($A2580,'state-winning-votes'!$A$2:$L$2,0))</f>
        <v>1455713</v>
      </c>
      <c r="U2580" t="str">
        <f t="shared" si="121"/>
        <v>Bush, George W.</v>
      </c>
      <c r="V2580" t="str">
        <f>_xlfn.XLOOKUP(INDEX('state-winning-votes'!$A$1:$L$53,MATCH($C2580,'state-winning-votes'!$A:$A,0),MATCH($A2580,'state-winning-votes'!$A$2:$L$2,0)),$L:$L,$H:$H)</f>
        <v>Bush, George W.</v>
      </c>
      <c r="W2580" t="str">
        <f>VLOOKUP(A2580,'national-winners'!$A$2:$B$13,2,0)</f>
        <v>Bush, George W.</v>
      </c>
      <c r="X2580" t="str">
        <f t="shared" si="122"/>
        <v xml:space="preserve"> George W. Bush (W)</v>
      </c>
    </row>
    <row r="2581" spans="1:24" x14ac:dyDescent="0.25">
      <c r="A2581">
        <v>2004</v>
      </c>
      <c r="B2581" t="s">
        <v>103</v>
      </c>
      <c r="C2581" t="s">
        <v>104</v>
      </c>
      <c r="D2581">
        <v>29</v>
      </c>
      <c r="E2581">
        <v>43</v>
      </c>
      <c r="F2581">
        <v>34</v>
      </c>
      <c r="G2581" t="s">
        <v>16</v>
      </c>
      <c r="H2581" t="s">
        <v>314</v>
      </c>
      <c r="I2581" t="str">
        <f t="shared" si="120"/>
        <v>Peroutka, Michael(L)</v>
      </c>
      <c r="J2581" t="s">
        <v>134</v>
      </c>
      <c r="K2581" t="b">
        <v>0</v>
      </c>
      <c r="L2581">
        <v>5355</v>
      </c>
      <c r="M2581">
        <v>2731364</v>
      </c>
      <c r="N2581">
        <v>20171015</v>
      </c>
      <c r="O2581" t="s">
        <v>19</v>
      </c>
      <c r="P2581" t="str">
        <f>IF(VLOOKUP(A2581,'national-winners'!$A$2:$B$13,2,0)=H2581,"W","L")</f>
        <v>L</v>
      </c>
      <c r="Q2581">
        <f>MATCH(C2581,'state-winning-votes'!A:A,0)</f>
        <v>27</v>
      </c>
      <c r="R2581">
        <f>MATCH(A2581,'state-winning-votes'!$A$2:$L$2,0)</f>
        <v>9</v>
      </c>
      <c r="S2581" cm="1">
        <f t="array" ref="S2581">INDEX('state-winning-votes'!$A$1:$L$53,$Q2581,$R2581)</f>
        <v>1455713</v>
      </c>
      <c r="T2581">
        <f>INDEX('state-winning-votes'!$A$1:$L$53,MATCH($C2581,'state-winning-votes'!$A:$A,0),MATCH($A2581,'state-winning-votes'!$A$2:$L$2,0))</f>
        <v>1455713</v>
      </c>
      <c r="U2581" t="str">
        <f t="shared" si="121"/>
        <v>Bush, George W.</v>
      </c>
      <c r="V2581" t="str">
        <f>_xlfn.XLOOKUP(INDEX('state-winning-votes'!$A$1:$L$53,MATCH($C2581,'state-winning-votes'!$A:$A,0),MATCH($A2581,'state-winning-votes'!$A$2:$L$2,0)),$L:$L,$H:$H)</f>
        <v>Bush, George W.</v>
      </c>
      <c r="W2581" t="str">
        <f>VLOOKUP(A2581,'national-winners'!$A$2:$B$13,2,0)</f>
        <v>Bush, George W.</v>
      </c>
      <c r="X2581" t="str">
        <f t="shared" si="122"/>
        <v xml:space="preserve"> George W. Bush (W)</v>
      </c>
    </row>
    <row r="2582" spans="1:24" x14ac:dyDescent="0.25">
      <c r="A2582">
        <v>2004</v>
      </c>
      <c r="B2582" t="s">
        <v>103</v>
      </c>
      <c r="C2582" t="s">
        <v>104</v>
      </c>
      <c r="D2582">
        <v>29</v>
      </c>
      <c r="E2582">
        <v>43</v>
      </c>
      <c r="F2582">
        <v>34</v>
      </c>
      <c r="G2582" t="s">
        <v>16</v>
      </c>
      <c r="H2582" t="s">
        <v>273</v>
      </c>
      <c r="I2582" t="str">
        <f t="shared" si="120"/>
        <v>Nader, Ralph(L)</v>
      </c>
      <c r="J2582" t="s">
        <v>35</v>
      </c>
      <c r="K2582" t="b">
        <v>1</v>
      </c>
      <c r="L2582">
        <v>1294</v>
      </c>
      <c r="M2582">
        <v>2731364</v>
      </c>
      <c r="N2582">
        <v>20171015</v>
      </c>
      <c r="O2582" t="s">
        <v>19</v>
      </c>
      <c r="P2582" t="str">
        <f>IF(VLOOKUP(A2582,'national-winners'!$A$2:$B$13,2,0)=H2582,"W","L")</f>
        <v>L</v>
      </c>
      <c r="Q2582">
        <f>MATCH(C2582,'state-winning-votes'!A:A,0)</f>
        <v>27</v>
      </c>
      <c r="R2582">
        <f>MATCH(A2582,'state-winning-votes'!$A$2:$L$2,0)</f>
        <v>9</v>
      </c>
      <c r="S2582" cm="1">
        <f t="array" ref="S2582">INDEX('state-winning-votes'!$A$1:$L$53,$Q2582,$R2582)</f>
        <v>1455713</v>
      </c>
      <c r="T2582">
        <f>INDEX('state-winning-votes'!$A$1:$L$53,MATCH($C2582,'state-winning-votes'!$A:$A,0),MATCH($A2582,'state-winning-votes'!$A$2:$L$2,0))</f>
        <v>1455713</v>
      </c>
      <c r="U2582" t="str">
        <f t="shared" si="121"/>
        <v>Bush, George W.</v>
      </c>
      <c r="V2582" t="str">
        <f>_xlfn.XLOOKUP(INDEX('state-winning-votes'!$A$1:$L$53,MATCH($C2582,'state-winning-votes'!$A:$A,0),MATCH($A2582,'state-winning-votes'!$A$2:$L$2,0)),$L:$L,$H:$H)</f>
        <v>Bush, George W.</v>
      </c>
      <c r="W2582" t="str">
        <f>VLOOKUP(A2582,'national-winners'!$A$2:$B$13,2,0)</f>
        <v>Bush, George W.</v>
      </c>
      <c r="X2582" t="str">
        <f t="shared" si="122"/>
        <v xml:space="preserve"> George W. Bush (W)</v>
      </c>
    </row>
    <row r="2583" spans="1:24" x14ac:dyDescent="0.25">
      <c r="A2583">
        <v>2004</v>
      </c>
      <c r="B2583" t="s">
        <v>105</v>
      </c>
      <c r="C2583" t="s">
        <v>106</v>
      </c>
      <c r="D2583">
        <v>30</v>
      </c>
      <c r="E2583">
        <v>81</v>
      </c>
      <c r="F2583">
        <v>64</v>
      </c>
      <c r="G2583" t="s">
        <v>16</v>
      </c>
      <c r="H2583" t="s">
        <v>297</v>
      </c>
      <c r="I2583" t="str">
        <f t="shared" si="120"/>
        <v>Bush, George W.(W)</v>
      </c>
      <c r="J2583" t="s">
        <v>21</v>
      </c>
      <c r="K2583" t="b">
        <v>0</v>
      </c>
      <c r="L2583">
        <v>266063</v>
      </c>
      <c r="M2583">
        <v>450434</v>
      </c>
      <c r="N2583">
        <v>20171015</v>
      </c>
      <c r="O2583" t="s">
        <v>19</v>
      </c>
      <c r="P2583" t="str">
        <f>IF(VLOOKUP(A2583,'national-winners'!$A$2:$B$13,2,0)=H2583,"W","L")</f>
        <v>W</v>
      </c>
      <c r="Q2583">
        <f>MATCH(C2583,'state-winning-votes'!A:A,0)</f>
        <v>29</v>
      </c>
      <c r="R2583">
        <f>MATCH(A2583,'state-winning-votes'!$A$2:$L$2,0)</f>
        <v>9</v>
      </c>
      <c r="S2583" cm="1">
        <f t="array" ref="S2583">INDEX('state-winning-votes'!$A$1:$L$53,$Q2583,$R2583)</f>
        <v>266063</v>
      </c>
      <c r="T2583">
        <f>INDEX('state-winning-votes'!$A$1:$L$53,MATCH($C2583,'state-winning-votes'!$A:$A,0),MATCH($A2583,'state-winning-votes'!$A$2:$L$2,0))</f>
        <v>266063</v>
      </c>
      <c r="U2583" t="str">
        <f t="shared" si="121"/>
        <v>Bush, George W.</v>
      </c>
      <c r="V2583" t="str">
        <f>_xlfn.XLOOKUP(INDEX('state-winning-votes'!$A$1:$L$53,MATCH($C2583,'state-winning-votes'!$A:$A,0),MATCH($A2583,'state-winning-votes'!$A$2:$L$2,0)),$L:$L,$H:$H)</f>
        <v>Bush, George W.</v>
      </c>
      <c r="W2583" t="str">
        <f>VLOOKUP(A2583,'national-winners'!$A$2:$B$13,2,0)</f>
        <v>Bush, George W.</v>
      </c>
      <c r="X2583" t="str">
        <f t="shared" si="122"/>
        <v xml:space="preserve"> George W. Bush (W)</v>
      </c>
    </row>
    <row r="2584" spans="1:24" x14ac:dyDescent="0.25">
      <c r="A2584">
        <v>2004</v>
      </c>
      <c r="B2584" t="s">
        <v>105</v>
      </c>
      <c r="C2584" t="s">
        <v>106</v>
      </c>
      <c r="D2584">
        <v>30</v>
      </c>
      <c r="E2584">
        <v>81</v>
      </c>
      <c r="F2584">
        <v>64</v>
      </c>
      <c r="G2584" t="s">
        <v>16</v>
      </c>
      <c r="H2584" t="s">
        <v>313</v>
      </c>
      <c r="I2584" t="str">
        <f t="shared" si="120"/>
        <v>Kerry, John(L)</v>
      </c>
      <c r="J2584" t="s">
        <v>18</v>
      </c>
      <c r="K2584" t="b">
        <v>0</v>
      </c>
      <c r="L2584">
        <v>173710</v>
      </c>
      <c r="M2584">
        <v>450434</v>
      </c>
      <c r="N2584">
        <v>20171015</v>
      </c>
      <c r="O2584" t="s">
        <v>19</v>
      </c>
      <c r="P2584" t="str">
        <f>IF(VLOOKUP(A2584,'national-winners'!$A$2:$B$13,2,0)=H2584,"W","L")</f>
        <v>L</v>
      </c>
      <c r="Q2584">
        <f>MATCH(C2584,'state-winning-votes'!A:A,0)</f>
        <v>29</v>
      </c>
      <c r="R2584">
        <f>MATCH(A2584,'state-winning-votes'!$A$2:$L$2,0)</f>
        <v>9</v>
      </c>
      <c r="S2584" cm="1">
        <f t="array" ref="S2584">INDEX('state-winning-votes'!$A$1:$L$53,$Q2584,$R2584)</f>
        <v>266063</v>
      </c>
      <c r="T2584">
        <f>INDEX('state-winning-votes'!$A$1:$L$53,MATCH($C2584,'state-winning-votes'!$A:$A,0),MATCH($A2584,'state-winning-votes'!$A$2:$L$2,0))</f>
        <v>266063</v>
      </c>
      <c r="U2584" t="str">
        <f t="shared" si="121"/>
        <v>Bush, George W.</v>
      </c>
      <c r="V2584" t="str">
        <f>_xlfn.XLOOKUP(INDEX('state-winning-votes'!$A$1:$L$53,MATCH($C2584,'state-winning-votes'!$A:$A,0),MATCH($A2584,'state-winning-votes'!$A$2:$L$2,0)),$L:$L,$H:$H)</f>
        <v>Bush, George W.</v>
      </c>
      <c r="W2584" t="str">
        <f>VLOOKUP(A2584,'national-winners'!$A$2:$B$13,2,0)</f>
        <v>Bush, George W.</v>
      </c>
      <c r="X2584" t="str">
        <f t="shared" si="122"/>
        <v xml:space="preserve"> George W. Bush (W)</v>
      </c>
    </row>
    <row r="2585" spans="1:24" x14ac:dyDescent="0.25">
      <c r="A2585">
        <v>2004</v>
      </c>
      <c r="B2585" t="s">
        <v>105</v>
      </c>
      <c r="C2585" t="s">
        <v>106</v>
      </c>
      <c r="D2585">
        <v>30</v>
      </c>
      <c r="E2585">
        <v>81</v>
      </c>
      <c r="F2585">
        <v>64</v>
      </c>
      <c r="G2585" t="s">
        <v>16</v>
      </c>
      <c r="H2585" t="s">
        <v>273</v>
      </c>
      <c r="I2585" t="str">
        <f t="shared" si="120"/>
        <v>Nader, Ralph(L)</v>
      </c>
      <c r="J2585" t="s">
        <v>35</v>
      </c>
      <c r="K2585" t="b">
        <v>0</v>
      </c>
      <c r="L2585">
        <v>6168</v>
      </c>
      <c r="M2585">
        <v>450434</v>
      </c>
      <c r="N2585">
        <v>20171015</v>
      </c>
      <c r="O2585" t="s">
        <v>19</v>
      </c>
      <c r="P2585" t="str">
        <f>IF(VLOOKUP(A2585,'national-winners'!$A$2:$B$13,2,0)=H2585,"W","L")</f>
        <v>L</v>
      </c>
      <c r="Q2585">
        <f>MATCH(C2585,'state-winning-votes'!A:A,0)</f>
        <v>29</v>
      </c>
      <c r="R2585">
        <f>MATCH(A2585,'state-winning-votes'!$A$2:$L$2,0)</f>
        <v>9</v>
      </c>
      <c r="S2585" cm="1">
        <f t="array" ref="S2585">INDEX('state-winning-votes'!$A$1:$L$53,$Q2585,$R2585)</f>
        <v>266063</v>
      </c>
      <c r="T2585">
        <f>INDEX('state-winning-votes'!$A$1:$L$53,MATCH($C2585,'state-winning-votes'!$A:$A,0),MATCH($A2585,'state-winning-votes'!$A$2:$L$2,0))</f>
        <v>266063</v>
      </c>
      <c r="U2585" t="str">
        <f t="shared" si="121"/>
        <v>Bush, George W.</v>
      </c>
      <c r="V2585" t="str">
        <f>_xlfn.XLOOKUP(INDEX('state-winning-votes'!$A$1:$L$53,MATCH($C2585,'state-winning-votes'!$A:$A,0),MATCH($A2585,'state-winning-votes'!$A$2:$L$2,0)),$L:$L,$H:$H)</f>
        <v>Bush, George W.</v>
      </c>
      <c r="W2585" t="str">
        <f>VLOOKUP(A2585,'national-winners'!$A$2:$B$13,2,0)</f>
        <v>Bush, George W.</v>
      </c>
      <c r="X2585" t="str">
        <f t="shared" si="122"/>
        <v xml:space="preserve"> George W. Bush (W)</v>
      </c>
    </row>
    <row r="2586" spans="1:24" x14ac:dyDescent="0.25">
      <c r="A2586">
        <v>2004</v>
      </c>
      <c r="B2586" t="s">
        <v>105</v>
      </c>
      <c r="C2586" t="s">
        <v>106</v>
      </c>
      <c r="D2586">
        <v>30</v>
      </c>
      <c r="E2586">
        <v>81</v>
      </c>
      <c r="F2586">
        <v>64</v>
      </c>
      <c r="G2586" t="s">
        <v>16</v>
      </c>
      <c r="H2586" t="s">
        <v>314</v>
      </c>
      <c r="I2586" t="str">
        <f t="shared" si="120"/>
        <v>Peroutka, Michael(L)</v>
      </c>
      <c r="J2586" t="s">
        <v>134</v>
      </c>
      <c r="K2586" t="b">
        <v>0</v>
      </c>
      <c r="L2586">
        <v>1764</v>
      </c>
      <c r="M2586">
        <v>450434</v>
      </c>
      <c r="N2586">
        <v>20171015</v>
      </c>
      <c r="O2586" t="s">
        <v>19</v>
      </c>
      <c r="P2586" t="str">
        <f>IF(VLOOKUP(A2586,'national-winners'!$A$2:$B$13,2,0)=H2586,"W","L")</f>
        <v>L</v>
      </c>
      <c r="Q2586">
        <f>MATCH(C2586,'state-winning-votes'!A:A,0)</f>
        <v>29</v>
      </c>
      <c r="R2586">
        <f>MATCH(A2586,'state-winning-votes'!$A$2:$L$2,0)</f>
        <v>9</v>
      </c>
      <c r="S2586" cm="1">
        <f t="array" ref="S2586">INDEX('state-winning-votes'!$A$1:$L$53,$Q2586,$R2586)</f>
        <v>266063</v>
      </c>
      <c r="T2586">
        <f>INDEX('state-winning-votes'!$A$1:$L$53,MATCH($C2586,'state-winning-votes'!$A:$A,0),MATCH($A2586,'state-winning-votes'!$A$2:$L$2,0))</f>
        <v>266063</v>
      </c>
      <c r="U2586" t="str">
        <f t="shared" si="121"/>
        <v>Bush, George W.</v>
      </c>
      <c r="V2586" t="str">
        <f>_xlfn.XLOOKUP(INDEX('state-winning-votes'!$A$1:$L$53,MATCH($C2586,'state-winning-votes'!$A:$A,0),MATCH($A2586,'state-winning-votes'!$A$2:$L$2,0)),$L:$L,$H:$H)</f>
        <v>Bush, George W.</v>
      </c>
      <c r="W2586" t="str">
        <f>VLOOKUP(A2586,'national-winners'!$A$2:$B$13,2,0)</f>
        <v>Bush, George W.</v>
      </c>
      <c r="X2586" t="str">
        <f t="shared" si="122"/>
        <v xml:space="preserve"> George W. Bush (W)</v>
      </c>
    </row>
    <row r="2587" spans="1:24" x14ac:dyDescent="0.25">
      <c r="A2587">
        <v>2004</v>
      </c>
      <c r="B2587" t="s">
        <v>105</v>
      </c>
      <c r="C2587" t="s">
        <v>106</v>
      </c>
      <c r="D2587">
        <v>30</v>
      </c>
      <c r="E2587">
        <v>81</v>
      </c>
      <c r="F2587">
        <v>64</v>
      </c>
      <c r="G2587" t="s">
        <v>16</v>
      </c>
      <c r="H2587" t="s">
        <v>316</v>
      </c>
      <c r="I2587" t="str">
        <f t="shared" si="120"/>
        <v>Badnarik, Michael(L)</v>
      </c>
      <c r="J2587" t="s">
        <v>29</v>
      </c>
      <c r="K2587" t="b">
        <v>0</v>
      </c>
      <c r="L2587">
        <v>1733</v>
      </c>
      <c r="M2587">
        <v>450434</v>
      </c>
      <c r="N2587">
        <v>20171015</v>
      </c>
      <c r="O2587" t="s">
        <v>19</v>
      </c>
      <c r="P2587" t="str">
        <f>IF(VLOOKUP(A2587,'national-winners'!$A$2:$B$13,2,0)=H2587,"W","L")</f>
        <v>L</v>
      </c>
      <c r="Q2587">
        <f>MATCH(C2587,'state-winning-votes'!A:A,0)</f>
        <v>29</v>
      </c>
      <c r="R2587">
        <f>MATCH(A2587,'state-winning-votes'!$A$2:$L$2,0)</f>
        <v>9</v>
      </c>
      <c r="S2587" cm="1">
        <f t="array" ref="S2587">INDEX('state-winning-votes'!$A$1:$L$53,$Q2587,$R2587)</f>
        <v>266063</v>
      </c>
      <c r="T2587">
        <f>INDEX('state-winning-votes'!$A$1:$L$53,MATCH($C2587,'state-winning-votes'!$A:$A,0),MATCH($A2587,'state-winning-votes'!$A$2:$L$2,0))</f>
        <v>266063</v>
      </c>
      <c r="U2587" t="str">
        <f t="shared" si="121"/>
        <v>Bush, George W.</v>
      </c>
      <c r="V2587" t="str">
        <f>_xlfn.XLOOKUP(INDEX('state-winning-votes'!$A$1:$L$53,MATCH($C2587,'state-winning-votes'!$A:$A,0),MATCH($A2587,'state-winning-votes'!$A$2:$L$2,0)),$L:$L,$H:$H)</f>
        <v>Bush, George W.</v>
      </c>
      <c r="W2587" t="str">
        <f>VLOOKUP(A2587,'national-winners'!$A$2:$B$13,2,0)</f>
        <v>Bush, George W.</v>
      </c>
      <c r="X2587" t="str">
        <f t="shared" si="122"/>
        <v xml:space="preserve"> George W. Bush (W)</v>
      </c>
    </row>
    <row r="2588" spans="1:24" x14ac:dyDescent="0.25">
      <c r="A2588">
        <v>2004</v>
      </c>
      <c r="B2588" t="s">
        <v>105</v>
      </c>
      <c r="C2588" t="s">
        <v>106</v>
      </c>
      <c r="D2588">
        <v>30</v>
      </c>
      <c r="E2588">
        <v>81</v>
      </c>
      <c r="F2588">
        <v>64</v>
      </c>
      <c r="G2588" t="s">
        <v>16</v>
      </c>
      <c r="H2588" t="s">
        <v>317</v>
      </c>
      <c r="I2588" t="str">
        <f t="shared" si="120"/>
        <v>Cobb, David(L)</v>
      </c>
      <c r="J2588" t="s">
        <v>274</v>
      </c>
      <c r="K2588" t="b">
        <v>0</v>
      </c>
      <c r="L2588">
        <v>996</v>
      </c>
      <c r="M2588">
        <v>450434</v>
      </c>
      <c r="N2588">
        <v>20171015</v>
      </c>
      <c r="O2588" t="s">
        <v>19</v>
      </c>
      <c r="P2588" t="str">
        <f>IF(VLOOKUP(A2588,'national-winners'!$A$2:$B$13,2,0)=H2588,"W","L")</f>
        <v>L</v>
      </c>
      <c r="Q2588">
        <f>MATCH(C2588,'state-winning-votes'!A:A,0)</f>
        <v>29</v>
      </c>
      <c r="R2588">
        <f>MATCH(A2588,'state-winning-votes'!$A$2:$L$2,0)</f>
        <v>9</v>
      </c>
      <c r="S2588" cm="1">
        <f t="array" ref="S2588">INDEX('state-winning-votes'!$A$1:$L$53,$Q2588,$R2588)</f>
        <v>266063</v>
      </c>
      <c r="T2588">
        <f>INDEX('state-winning-votes'!$A$1:$L$53,MATCH($C2588,'state-winning-votes'!$A:$A,0),MATCH($A2588,'state-winning-votes'!$A$2:$L$2,0))</f>
        <v>266063</v>
      </c>
      <c r="U2588" t="str">
        <f t="shared" si="121"/>
        <v>Bush, George W.</v>
      </c>
      <c r="V2588" t="str">
        <f>_xlfn.XLOOKUP(INDEX('state-winning-votes'!$A$1:$L$53,MATCH($C2588,'state-winning-votes'!$A:$A,0),MATCH($A2588,'state-winning-votes'!$A$2:$L$2,0)),$L:$L,$H:$H)</f>
        <v>Bush, George W.</v>
      </c>
      <c r="W2588" t="str">
        <f>VLOOKUP(A2588,'national-winners'!$A$2:$B$13,2,0)</f>
        <v>Bush, George W.</v>
      </c>
      <c r="X2588" t="str">
        <f t="shared" si="122"/>
        <v xml:space="preserve"> George W. Bush (W)</v>
      </c>
    </row>
    <row r="2589" spans="1:24" x14ac:dyDescent="0.25">
      <c r="A2589">
        <v>2004</v>
      </c>
      <c r="B2589" t="s">
        <v>107</v>
      </c>
      <c r="C2589" t="s">
        <v>108</v>
      </c>
      <c r="D2589">
        <v>31</v>
      </c>
      <c r="E2589">
        <v>46</v>
      </c>
      <c r="F2589">
        <v>35</v>
      </c>
      <c r="G2589" t="s">
        <v>16</v>
      </c>
      <c r="H2589" t="s">
        <v>297</v>
      </c>
      <c r="I2589" t="str">
        <f t="shared" si="120"/>
        <v>Bush, George W.(W)</v>
      </c>
      <c r="J2589" t="s">
        <v>21</v>
      </c>
      <c r="K2589" t="b">
        <v>0</v>
      </c>
      <c r="L2589">
        <v>512814</v>
      </c>
      <c r="M2589">
        <v>778186</v>
      </c>
      <c r="N2589">
        <v>20171015</v>
      </c>
      <c r="O2589" t="s">
        <v>19</v>
      </c>
      <c r="P2589" t="str">
        <f>IF(VLOOKUP(A2589,'national-winners'!$A$2:$B$13,2,0)=H2589,"W","L")</f>
        <v>W</v>
      </c>
      <c r="Q2589">
        <f>MATCH(C2589,'state-winning-votes'!A:A,0)</f>
        <v>32</v>
      </c>
      <c r="R2589">
        <f>MATCH(A2589,'state-winning-votes'!$A$2:$L$2,0)</f>
        <v>9</v>
      </c>
      <c r="S2589" cm="1">
        <f t="array" ref="S2589">INDEX('state-winning-votes'!$A$1:$L$53,$Q2589,$R2589)</f>
        <v>512814</v>
      </c>
      <c r="T2589">
        <f>INDEX('state-winning-votes'!$A$1:$L$53,MATCH($C2589,'state-winning-votes'!$A:$A,0),MATCH($A2589,'state-winning-votes'!$A$2:$L$2,0))</f>
        <v>512814</v>
      </c>
      <c r="U2589" t="str">
        <f t="shared" si="121"/>
        <v>Bush, George W.</v>
      </c>
      <c r="V2589" t="str">
        <f>_xlfn.XLOOKUP(INDEX('state-winning-votes'!$A$1:$L$53,MATCH($C2589,'state-winning-votes'!$A:$A,0),MATCH($A2589,'state-winning-votes'!$A$2:$L$2,0)),$L:$L,$H:$H)</f>
        <v>Bush, George W.</v>
      </c>
      <c r="W2589" t="str">
        <f>VLOOKUP(A2589,'national-winners'!$A$2:$B$13,2,0)</f>
        <v>Bush, George W.</v>
      </c>
      <c r="X2589" t="str">
        <f t="shared" si="122"/>
        <v xml:space="preserve"> George W. Bush (W)</v>
      </c>
    </row>
    <row r="2590" spans="1:24" x14ac:dyDescent="0.25">
      <c r="A2590">
        <v>2004</v>
      </c>
      <c r="B2590" t="s">
        <v>107</v>
      </c>
      <c r="C2590" t="s">
        <v>108</v>
      </c>
      <c r="D2590">
        <v>31</v>
      </c>
      <c r="E2590">
        <v>46</v>
      </c>
      <c r="F2590">
        <v>35</v>
      </c>
      <c r="G2590" t="s">
        <v>16</v>
      </c>
      <c r="H2590" t="s">
        <v>313</v>
      </c>
      <c r="I2590" t="str">
        <f t="shared" si="120"/>
        <v>Kerry, John(L)</v>
      </c>
      <c r="J2590" t="s">
        <v>18</v>
      </c>
      <c r="K2590" t="b">
        <v>0</v>
      </c>
      <c r="L2590">
        <v>254328</v>
      </c>
      <c r="M2590">
        <v>778186</v>
      </c>
      <c r="N2590">
        <v>20171015</v>
      </c>
      <c r="O2590" t="s">
        <v>19</v>
      </c>
      <c r="P2590" t="str">
        <f>IF(VLOOKUP(A2590,'national-winners'!$A$2:$B$13,2,0)=H2590,"W","L")</f>
        <v>L</v>
      </c>
      <c r="Q2590">
        <f>MATCH(C2590,'state-winning-votes'!A:A,0)</f>
        <v>32</v>
      </c>
      <c r="R2590">
        <f>MATCH(A2590,'state-winning-votes'!$A$2:$L$2,0)</f>
        <v>9</v>
      </c>
      <c r="S2590" cm="1">
        <f t="array" ref="S2590">INDEX('state-winning-votes'!$A$1:$L$53,$Q2590,$R2590)</f>
        <v>512814</v>
      </c>
      <c r="T2590">
        <f>INDEX('state-winning-votes'!$A$1:$L$53,MATCH($C2590,'state-winning-votes'!$A:$A,0),MATCH($A2590,'state-winning-votes'!$A$2:$L$2,0))</f>
        <v>512814</v>
      </c>
      <c r="U2590" t="str">
        <f t="shared" si="121"/>
        <v>Bush, George W.</v>
      </c>
      <c r="V2590" t="str">
        <f>_xlfn.XLOOKUP(INDEX('state-winning-votes'!$A$1:$L$53,MATCH($C2590,'state-winning-votes'!$A:$A,0),MATCH($A2590,'state-winning-votes'!$A$2:$L$2,0)),$L:$L,$H:$H)</f>
        <v>Bush, George W.</v>
      </c>
      <c r="W2590" t="str">
        <f>VLOOKUP(A2590,'national-winners'!$A$2:$B$13,2,0)</f>
        <v>Bush, George W.</v>
      </c>
      <c r="X2590" t="str">
        <f t="shared" si="122"/>
        <v xml:space="preserve"> George W. Bush (W)</v>
      </c>
    </row>
    <row r="2591" spans="1:24" x14ac:dyDescent="0.25">
      <c r="A2591">
        <v>2004</v>
      </c>
      <c r="B2591" t="s">
        <v>107</v>
      </c>
      <c r="C2591" t="s">
        <v>108</v>
      </c>
      <c r="D2591">
        <v>31</v>
      </c>
      <c r="E2591">
        <v>46</v>
      </c>
      <c r="F2591">
        <v>35</v>
      </c>
      <c r="G2591" t="s">
        <v>16</v>
      </c>
      <c r="H2591" t="s">
        <v>273</v>
      </c>
      <c r="I2591" t="str">
        <f t="shared" si="120"/>
        <v>Nader, Ralph(L)</v>
      </c>
      <c r="J2591" t="s">
        <v>272</v>
      </c>
      <c r="K2591" t="b">
        <v>0</v>
      </c>
      <c r="L2591">
        <v>5780</v>
      </c>
      <c r="M2591">
        <v>778186</v>
      </c>
      <c r="N2591">
        <v>20171015</v>
      </c>
      <c r="O2591" t="s">
        <v>19</v>
      </c>
      <c r="P2591" t="str">
        <f>IF(VLOOKUP(A2591,'national-winners'!$A$2:$B$13,2,0)=H2591,"W","L")</f>
        <v>L</v>
      </c>
      <c r="Q2591">
        <f>MATCH(C2591,'state-winning-votes'!A:A,0)</f>
        <v>32</v>
      </c>
      <c r="R2591">
        <f>MATCH(A2591,'state-winning-votes'!$A$2:$L$2,0)</f>
        <v>9</v>
      </c>
      <c r="S2591" cm="1">
        <f t="array" ref="S2591">INDEX('state-winning-votes'!$A$1:$L$53,$Q2591,$R2591)</f>
        <v>512814</v>
      </c>
      <c r="T2591">
        <f>INDEX('state-winning-votes'!$A$1:$L$53,MATCH($C2591,'state-winning-votes'!$A:$A,0),MATCH($A2591,'state-winning-votes'!$A$2:$L$2,0))</f>
        <v>512814</v>
      </c>
      <c r="U2591" t="str">
        <f t="shared" si="121"/>
        <v>Bush, George W.</v>
      </c>
      <c r="V2591" t="str">
        <f>_xlfn.XLOOKUP(INDEX('state-winning-votes'!$A$1:$L$53,MATCH($C2591,'state-winning-votes'!$A:$A,0),MATCH($A2591,'state-winning-votes'!$A$2:$L$2,0)),$L:$L,$H:$H)</f>
        <v>Bush, George W.</v>
      </c>
      <c r="W2591" t="str">
        <f>VLOOKUP(A2591,'national-winners'!$A$2:$B$13,2,0)</f>
        <v>Bush, George W.</v>
      </c>
      <c r="X2591" t="str">
        <f t="shared" si="122"/>
        <v xml:space="preserve"> George W. Bush (W)</v>
      </c>
    </row>
    <row r="2592" spans="1:24" x14ac:dyDescent="0.25">
      <c r="A2592">
        <v>2004</v>
      </c>
      <c r="B2592" t="s">
        <v>107</v>
      </c>
      <c r="C2592" t="s">
        <v>108</v>
      </c>
      <c r="D2592">
        <v>31</v>
      </c>
      <c r="E2592">
        <v>46</v>
      </c>
      <c r="F2592">
        <v>35</v>
      </c>
      <c r="G2592" t="s">
        <v>16</v>
      </c>
      <c r="H2592" t="s">
        <v>316</v>
      </c>
      <c r="I2592" t="str">
        <f t="shared" si="120"/>
        <v>Badnarik, Michael(L)</v>
      </c>
      <c r="J2592" t="s">
        <v>29</v>
      </c>
      <c r="K2592" t="b">
        <v>0</v>
      </c>
      <c r="L2592">
        <v>2041</v>
      </c>
      <c r="M2592">
        <v>778186</v>
      </c>
      <c r="N2592">
        <v>20171015</v>
      </c>
      <c r="O2592" t="s">
        <v>19</v>
      </c>
      <c r="P2592" t="str">
        <f>IF(VLOOKUP(A2592,'national-winners'!$A$2:$B$13,2,0)=H2592,"W","L")</f>
        <v>L</v>
      </c>
      <c r="Q2592">
        <f>MATCH(C2592,'state-winning-votes'!A:A,0)</f>
        <v>32</v>
      </c>
      <c r="R2592">
        <f>MATCH(A2592,'state-winning-votes'!$A$2:$L$2,0)</f>
        <v>9</v>
      </c>
      <c r="S2592" cm="1">
        <f t="array" ref="S2592">INDEX('state-winning-votes'!$A$1:$L$53,$Q2592,$R2592)</f>
        <v>512814</v>
      </c>
      <c r="T2592">
        <f>INDEX('state-winning-votes'!$A$1:$L$53,MATCH($C2592,'state-winning-votes'!$A:$A,0),MATCH($A2592,'state-winning-votes'!$A$2:$L$2,0))</f>
        <v>512814</v>
      </c>
      <c r="U2592" t="str">
        <f t="shared" si="121"/>
        <v>Bush, George W.</v>
      </c>
      <c r="V2592" t="str">
        <f>_xlfn.XLOOKUP(INDEX('state-winning-votes'!$A$1:$L$53,MATCH($C2592,'state-winning-votes'!$A:$A,0),MATCH($A2592,'state-winning-votes'!$A$2:$L$2,0)),$L:$L,$H:$H)</f>
        <v>Bush, George W.</v>
      </c>
      <c r="W2592" t="str">
        <f>VLOOKUP(A2592,'national-winners'!$A$2:$B$13,2,0)</f>
        <v>Bush, George W.</v>
      </c>
      <c r="X2592" t="str">
        <f t="shared" si="122"/>
        <v xml:space="preserve"> George W. Bush (W)</v>
      </c>
    </row>
    <row r="2593" spans="1:24" x14ac:dyDescent="0.25">
      <c r="A2593">
        <v>2004</v>
      </c>
      <c r="B2593" t="s">
        <v>107</v>
      </c>
      <c r="C2593" t="s">
        <v>108</v>
      </c>
      <c r="D2593">
        <v>31</v>
      </c>
      <c r="E2593">
        <v>46</v>
      </c>
      <c r="F2593">
        <v>35</v>
      </c>
      <c r="G2593" t="s">
        <v>16</v>
      </c>
      <c r="H2593" t="s">
        <v>59</v>
      </c>
      <c r="I2593" t="str">
        <f t="shared" si="120"/>
        <v>Other(L)</v>
      </c>
      <c r="J2593" t="s">
        <v>337</v>
      </c>
      <c r="K2593" t="b">
        <v>0</v>
      </c>
      <c r="L2593">
        <v>1314</v>
      </c>
      <c r="M2593">
        <v>778186</v>
      </c>
      <c r="N2593">
        <v>20171015</v>
      </c>
      <c r="O2593" t="s">
        <v>19</v>
      </c>
      <c r="P2593" t="str">
        <f>IF(VLOOKUP(A2593,'national-winners'!$A$2:$B$13,2,0)=H2593,"W","L")</f>
        <v>L</v>
      </c>
      <c r="Q2593">
        <f>MATCH(C2593,'state-winning-votes'!A:A,0)</f>
        <v>32</v>
      </c>
      <c r="R2593">
        <f>MATCH(A2593,'state-winning-votes'!$A$2:$L$2,0)</f>
        <v>9</v>
      </c>
      <c r="S2593" cm="1">
        <f t="array" ref="S2593">INDEX('state-winning-votes'!$A$1:$L$53,$Q2593,$R2593)</f>
        <v>512814</v>
      </c>
      <c r="T2593">
        <f>INDEX('state-winning-votes'!$A$1:$L$53,MATCH($C2593,'state-winning-votes'!$A:$A,0),MATCH($A2593,'state-winning-votes'!$A$2:$L$2,0))</f>
        <v>512814</v>
      </c>
      <c r="U2593" t="str">
        <f t="shared" si="121"/>
        <v>Bush, George W.</v>
      </c>
      <c r="V2593" t="str">
        <f>_xlfn.XLOOKUP(INDEX('state-winning-votes'!$A$1:$L$53,MATCH($C2593,'state-winning-votes'!$A:$A,0),MATCH($A2593,'state-winning-votes'!$A$2:$L$2,0)),$L:$L,$H:$H)</f>
        <v>Bush, George W.</v>
      </c>
      <c r="W2593" t="str">
        <f>VLOOKUP(A2593,'national-winners'!$A$2:$B$13,2,0)</f>
        <v>Bush, George W.</v>
      </c>
      <c r="X2593" t="str">
        <f t="shared" si="122"/>
        <v xml:space="preserve"> George W. Bush (W)</v>
      </c>
    </row>
    <row r="2594" spans="1:24" x14ac:dyDescent="0.25">
      <c r="A2594">
        <v>2004</v>
      </c>
      <c r="B2594" t="s">
        <v>107</v>
      </c>
      <c r="C2594" t="s">
        <v>108</v>
      </c>
      <c r="D2594">
        <v>31</v>
      </c>
      <c r="E2594">
        <v>46</v>
      </c>
      <c r="F2594">
        <v>35</v>
      </c>
      <c r="G2594" t="s">
        <v>16</v>
      </c>
      <c r="H2594" t="s">
        <v>317</v>
      </c>
      <c r="I2594" t="str">
        <f t="shared" si="120"/>
        <v>Cobb, David(L)</v>
      </c>
      <c r="J2594" t="s">
        <v>274</v>
      </c>
      <c r="K2594" t="b">
        <v>0</v>
      </c>
      <c r="L2594">
        <v>978</v>
      </c>
      <c r="M2594">
        <v>778186</v>
      </c>
      <c r="N2594">
        <v>20171015</v>
      </c>
      <c r="O2594" t="s">
        <v>19</v>
      </c>
      <c r="P2594" t="str">
        <f>IF(VLOOKUP(A2594,'national-winners'!$A$2:$B$13,2,0)=H2594,"W","L")</f>
        <v>L</v>
      </c>
      <c r="Q2594">
        <f>MATCH(C2594,'state-winning-votes'!A:A,0)</f>
        <v>32</v>
      </c>
      <c r="R2594">
        <f>MATCH(A2594,'state-winning-votes'!$A$2:$L$2,0)</f>
        <v>9</v>
      </c>
      <c r="S2594" cm="1">
        <f t="array" ref="S2594">INDEX('state-winning-votes'!$A$1:$L$53,$Q2594,$R2594)</f>
        <v>512814</v>
      </c>
      <c r="T2594">
        <f>INDEX('state-winning-votes'!$A$1:$L$53,MATCH($C2594,'state-winning-votes'!$A:$A,0),MATCH($A2594,'state-winning-votes'!$A$2:$L$2,0))</f>
        <v>512814</v>
      </c>
      <c r="U2594" t="str">
        <f t="shared" si="121"/>
        <v>Bush, George W.</v>
      </c>
      <c r="V2594" t="str">
        <f>_xlfn.XLOOKUP(INDEX('state-winning-votes'!$A$1:$L$53,MATCH($C2594,'state-winning-votes'!$A:$A,0),MATCH($A2594,'state-winning-votes'!$A$2:$L$2,0)),$L:$L,$H:$H)</f>
        <v>Bush, George W.</v>
      </c>
      <c r="W2594" t="str">
        <f>VLOOKUP(A2594,'national-winners'!$A$2:$B$13,2,0)</f>
        <v>Bush, George W.</v>
      </c>
      <c r="X2594" t="str">
        <f t="shared" si="122"/>
        <v xml:space="preserve"> George W. Bush (W)</v>
      </c>
    </row>
    <row r="2595" spans="1:24" x14ac:dyDescent="0.25">
      <c r="A2595">
        <v>2004</v>
      </c>
      <c r="B2595" t="s">
        <v>107</v>
      </c>
      <c r="C2595" t="s">
        <v>108</v>
      </c>
      <c r="D2595">
        <v>31</v>
      </c>
      <c r="E2595">
        <v>46</v>
      </c>
      <c r="F2595">
        <v>35</v>
      </c>
      <c r="G2595" t="s">
        <v>16</v>
      </c>
      <c r="H2595" t="s">
        <v>59</v>
      </c>
      <c r="I2595" t="str">
        <f t="shared" si="120"/>
        <v>Other(L)</v>
      </c>
      <c r="K2595" t="b">
        <v>1</v>
      </c>
      <c r="L2595">
        <v>931</v>
      </c>
      <c r="M2595">
        <v>778186</v>
      </c>
      <c r="N2595">
        <v>20171015</v>
      </c>
      <c r="O2595" t="s">
        <v>19</v>
      </c>
      <c r="P2595" t="str">
        <f>IF(VLOOKUP(A2595,'national-winners'!$A$2:$B$13,2,0)=H2595,"W","L")</f>
        <v>L</v>
      </c>
      <c r="Q2595">
        <f>MATCH(C2595,'state-winning-votes'!A:A,0)</f>
        <v>32</v>
      </c>
      <c r="R2595">
        <f>MATCH(A2595,'state-winning-votes'!$A$2:$L$2,0)</f>
        <v>9</v>
      </c>
      <c r="S2595" cm="1">
        <f t="array" ref="S2595">INDEX('state-winning-votes'!$A$1:$L$53,$Q2595,$R2595)</f>
        <v>512814</v>
      </c>
      <c r="T2595">
        <f>INDEX('state-winning-votes'!$A$1:$L$53,MATCH($C2595,'state-winning-votes'!$A:$A,0),MATCH($A2595,'state-winning-votes'!$A$2:$L$2,0))</f>
        <v>512814</v>
      </c>
      <c r="U2595" t="str">
        <f t="shared" si="121"/>
        <v>Bush, George W.</v>
      </c>
      <c r="V2595" t="str">
        <f>_xlfn.XLOOKUP(INDEX('state-winning-votes'!$A$1:$L$53,MATCH($C2595,'state-winning-votes'!$A:$A,0),MATCH($A2595,'state-winning-votes'!$A$2:$L$2,0)),$L:$L,$H:$H)</f>
        <v>Bush, George W.</v>
      </c>
      <c r="W2595" t="str">
        <f>VLOOKUP(A2595,'national-winners'!$A$2:$B$13,2,0)</f>
        <v>Bush, George W.</v>
      </c>
      <c r="X2595" t="str">
        <f t="shared" si="122"/>
        <v xml:space="preserve"> George W. Bush (W)</v>
      </c>
    </row>
    <row r="2596" spans="1:24" x14ac:dyDescent="0.25">
      <c r="A2596">
        <v>2004</v>
      </c>
      <c r="B2596" t="s">
        <v>109</v>
      </c>
      <c r="C2596" t="s">
        <v>110</v>
      </c>
      <c r="D2596">
        <v>32</v>
      </c>
      <c r="E2596">
        <v>88</v>
      </c>
      <c r="F2596">
        <v>65</v>
      </c>
      <c r="G2596" t="s">
        <v>16</v>
      </c>
      <c r="H2596" t="s">
        <v>297</v>
      </c>
      <c r="I2596" t="str">
        <f t="shared" si="120"/>
        <v>Bush, George W.(W)</v>
      </c>
      <c r="J2596" t="s">
        <v>21</v>
      </c>
      <c r="K2596" t="b">
        <v>0</v>
      </c>
      <c r="L2596">
        <v>418690</v>
      </c>
      <c r="M2596">
        <v>829587</v>
      </c>
      <c r="N2596">
        <v>20171015</v>
      </c>
      <c r="O2596" t="s">
        <v>19</v>
      </c>
      <c r="P2596" t="str">
        <f>IF(VLOOKUP(A2596,'national-winners'!$A$2:$B$13,2,0)=H2596,"W","L")</f>
        <v>W</v>
      </c>
      <c r="Q2596">
        <f>MATCH(C2596,'state-winning-votes'!A:A,0)</f>
        <v>36</v>
      </c>
      <c r="R2596">
        <f>MATCH(A2596,'state-winning-votes'!$A$2:$L$2,0)</f>
        <v>9</v>
      </c>
      <c r="S2596" cm="1">
        <f t="array" ref="S2596">INDEX('state-winning-votes'!$A$1:$L$53,$Q2596,$R2596)</f>
        <v>418690</v>
      </c>
      <c r="T2596">
        <f>INDEX('state-winning-votes'!$A$1:$L$53,MATCH($C2596,'state-winning-votes'!$A:$A,0),MATCH($A2596,'state-winning-votes'!$A$2:$L$2,0))</f>
        <v>418690</v>
      </c>
      <c r="U2596" t="str">
        <f t="shared" si="121"/>
        <v>Bush, George W.</v>
      </c>
      <c r="V2596" t="str">
        <f>_xlfn.XLOOKUP(INDEX('state-winning-votes'!$A$1:$L$53,MATCH($C2596,'state-winning-votes'!$A:$A,0),MATCH($A2596,'state-winning-votes'!$A$2:$L$2,0)),$L:$L,$H:$H)</f>
        <v>Bush, George W.</v>
      </c>
      <c r="W2596" t="str">
        <f>VLOOKUP(A2596,'national-winners'!$A$2:$B$13,2,0)</f>
        <v>Bush, George W.</v>
      </c>
      <c r="X2596" t="str">
        <f t="shared" si="122"/>
        <v xml:space="preserve"> George W. Bush (W)</v>
      </c>
    </row>
    <row r="2597" spans="1:24" x14ac:dyDescent="0.25">
      <c r="A2597">
        <v>2004</v>
      </c>
      <c r="B2597" t="s">
        <v>109</v>
      </c>
      <c r="C2597" t="s">
        <v>110</v>
      </c>
      <c r="D2597">
        <v>32</v>
      </c>
      <c r="E2597">
        <v>88</v>
      </c>
      <c r="F2597">
        <v>65</v>
      </c>
      <c r="G2597" t="s">
        <v>16</v>
      </c>
      <c r="H2597" t="s">
        <v>313</v>
      </c>
      <c r="I2597" t="str">
        <f t="shared" si="120"/>
        <v>Kerry, John(L)</v>
      </c>
      <c r="J2597" t="s">
        <v>18</v>
      </c>
      <c r="K2597" t="b">
        <v>0</v>
      </c>
      <c r="L2597">
        <v>397190</v>
      </c>
      <c r="M2597">
        <v>829587</v>
      </c>
      <c r="N2597">
        <v>20171015</v>
      </c>
      <c r="O2597" t="s">
        <v>19</v>
      </c>
      <c r="P2597" t="str">
        <f>IF(VLOOKUP(A2597,'national-winners'!$A$2:$B$13,2,0)=H2597,"W","L")</f>
        <v>L</v>
      </c>
      <c r="Q2597">
        <f>MATCH(C2597,'state-winning-votes'!A:A,0)</f>
        <v>36</v>
      </c>
      <c r="R2597">
        <f>MATCH(A2597,'state-winning-votes'!$A$2:$L$2,0)</f>
        <v>9</v>
      </c>
      <c r="S2597" cm="1">
        <f t="array" ref="S2597">INDEX('state-winning-votes'!$A$1:$L$53,$Q2597,$R2597)</f>
        <v>418690</v>
      </c>
      <c r="T2597">
        <f>INDEX('state-winning-votes'!$A$1:$L$53,MATCH($C2597,'state-winning-votes'!$A:$A,0),MATCH($A2597,'state-winning-votes'!$A$2:$L$2,0))</f>
        <v>418690</v>
      </c>
      <c r="U2597" t="str">
        <f t="shared" si="121"/>
        <v>Bush, George W.</v>
      </c>
      <c r="V2597" t="str">
        <f>_xlfn.XLOOKUP(INDEX('state-winning-votes'!$A$1:$L$53,MATCH($C2597,'state-winning-votes'!$A:$A,0),MATCH($A2597,'state-winning-votes'!$A$2:$L$2,0)),$L:$L,$H:$H)</f>
        <v>Bush, George W.</v>
      </c>
      <c r="W2597" t="str">
        <f>VLOOKUP(A2597,'national-winners'!$A$2:$B$13,2,0)</f>
        <v>Bush, George W.</v>
      </c>
      <c r="X2597" t="str">
        <f t="shared" si="122"/>
        <v xml:space="preserve"> George W. Bush (W)</v>
      </c>
    </row>
    <row r="2598" spans="1:24" x14ac:dyDescent="0.25">
      <c r="A2598">
        <v>2004</v>
      </c>
      <c r="B2598" t="s">
        <v>109</v>
      </c>
      <c r="C2598" t="s">
        <v>110</v>
      </c>
      <c r="D2598">
        <v>32</v>
      </c>
      <c r="E2598">
        <v>88</v>
      </c>
      <c r="F2598">
        <v>65</v>
      </c>
      <c r="G2598" t="s">
        <v>16</v>
      </c>
      <c r="H2598" t="s">
        <v>273</v>
      </c>
      <c r="I2598" t="str">
        <f t="shared" si="120"/>
        <v>Nader, Ralph(L)</v>
      </c>
      <c r="J2598" t="s">
        <v>35</v>
      </c>
      <c r="K2598" t="b">
        <v>0</v>
      </c>
      <c r="L2598">
        <v>4838</v>
      </c>
      <c r="M2598">
        <v>829587</v>
      </c>
      <c r="N2598">
        <v>20171015</v>
      </c>
      <c r="O2598" t="s">
        <v>19</v>
      </c>
      <c r="P2598" t="str">
        <f>IF(VLOOKUP(A2598,'national-winners'!$A$2:$B$13,2,0)=H2598,"W","L")</f>
        <v>L</v>
      </c>
      <c r="Q2598">
        <f>MATCH(C2598,'state-winning-votes'!A:A,0)</f>
        <v>36</v>
      </c>
      <c r="R2598">
        <f>MATCH(A2598,'state-winning-votes'!$A$2:$L$2,0)</f>
        <v>9</v>
      </c>
      <c r="S2598" cm="1">
        <f t="array" ref="S2598">INDEX('state-winning-votes'!$A$1:$L$53,$Q2598,$R2598)</f>
        <v>418690</v>
      </c>
      <c r="T2598">
        <f>INDEX('state-winning-votes'!$A$1:$L$53,MATCH($C2598,'state-winning-votes'!$A:$A,0),MATCH($A2598,'state-winning-votes'!$A$2:$L$2,0))</f>
        <v>418690</v>
      </c>
      <c r="U2598" t="str">
        <f t="shared" si="121"/>
        <v>Bush, George W.</v>
      </c>
      <c r="V2598" t="str">
        <f>_xlfn.XLOOKUP(INDEX('state-winning-votes'!$A$1:$L$53,MATCH($C2598,'state-winning-votes'!$A:$A,0),MATCH($A2598,'state-winning-votes'!$A$2:$L$2,0)),$L:$L,$H:$H)</f>
        <v>Bush, George W.</v>
      </c>
      <c r="W2598" t="str">
        <f>VLOOKUP(A2598,'national-winners'!$A$2:$B$13,2,0)</f>
        <v>Bush, George W.</v>
      </c>
      <c r="X2598" t="str">
        <f t="shared" si="122"/>
        <v xml:space="preserve"> George W. Bush (W)</v>
      </c>
    </row>
    <row r="2599" spans="1:24" x14ac:dyDescent="0.25">
      <c r="A2599">
        <v>2004</v>
      </c>
      <c r="B2599" t="s">
        <v>109</v>
      </c>
      <c r="C2599" t="s">
        <v>110</v>
      </c>
      <c r="D2599">
        <v>32</v>
      </c>
      <c r="E2599">
        <v>88</v>
      </c>
      <c r="F2599">
        <v>65</v>
      </c>
      <c r="G2599" t="s">
        <v>16</v>
      </c>
      <c r="H2599" t="s">
        <v>59</v>
      </c>
      <c r="I2599" t="str">
        <f t="shared" si="120"/>
        <v>Other(L)</v>
      </c>
      <c r="K2599" t="b">
        <v>0</v>
      </c>
      <c r="L2599">
        <v>3688</v>
      </c>
      <c r="M2599">
        <v>829587</v>
      </c>
      <c r="N2599">
        <v>20171015</v>
      </c>
      <c r="O2599" t="s">
        <v>19</v>
      </c>
      <c r="P2599" t="str">
        <f>IF(VLOOKUP(A2599,'national-winners'!$A$2:$B$13,2,0)=H2599,"W","L")</f>
        <v>L</v>
      </c>
      <c r="Q2599">
        <f>MATCH(C2599,'state-winning-votes'!A:A,0)</f>
        <v>36</v>
      </c>
      <c r="R2599">
        <f>MATCH(A2599,'state-winning-votes'!$A$2:$L$2,0)</f>
        <v>9</v>
      </c>
      <c r="S2599" cm="1">
        <f t="array" ref="S2599">INDEX('state-winning-votes'!$A$1:$L$53,$Q2599,$R2599)</f>
        <v>418690</v>
      </c>
      <c r="T2599">
        <f>INDEX('state-winning-votes'!$A$1:$L$53,MATCH($C2599,'state-winning-votes'!$A:$A,0),MATCH($A2599,'state-winning-votes'!$A$2:$L$2,0))</f>
        <v>418690</v>
      </c>
      <c r="U2599" t="str">
        <f t="shared" si="121"/>
        <v>Bush, George W.</v>
      </c>
      <c r="V2599" t="str">
        <f>_xlfn.XLOOKUP(INDEX('state-winning-votes'!$A$1:$L$53,MATCH($C2599,'state-winning-votes'!$A:$A,0),MATCH($A2599,'state-winning-votes'!$A$2:$L$2,0)),$L:$L,$H:$H)</f>
        <v>Bush, George W.</v>
      </c>
      <c r="W2599" t="str">
        <f>VLOOKUP(A2599,'national-winners'!$A$2:$B$13,2,0)</f>
        <v>Bush, George W.</v>
      </c>
      <c r="X2599" t="str">
        <f t="shared" si="122"/>
        <v xml:space="preserve"> George W. Bush (W)</v>
      </c>
    </row>
    <row r="2600" spans="1:24" x14ac:dyDescent="0.25">
      <c r="A2600">
        <v>2004</v>
      </c>
      <c r="B2600" t="s">
        <v>109</v>
      </c>
      <c r="C2600" t="s">
        <v>110</v>
      </c>
      <c r="D2600">
        <v>32</v>
      </c>
      <c r="E2600">
        <v>88</v>
      </c>
      <c r="F2600">
        <v>65</v>
      </c>
      <c r="G2600" t="s">
        <v>16</v>
      </c>
      <c r="H2600" t="s">
        <v>316</v>
      </c>
      <c r="I2600" t="str">
        <f t="shared" si="120"/>
        <v>Badnarik, Michael(L)</v>
      </c>
      <c r="J2600" t="s">
        <v>29</v>
      </c>
      <c r="K2600" t="b">
        <v>0</v>
      </c>
      <c r="L2600">
        <v>3176</v>
      </c>
      <c r="M2600">
        <v>829587</v>
      </c>
      <c r="N2600">
        <v>20171015</v>
      </c>
      <c r="O2600" t="s">
        <v>19</v>
      </c>
      <c r="P2600" t="str">
        <f>IF(VLOOKUP(A2600,'national-winners'!$A$2:$B$13,2,0)=H2600,"W","L")</f>
        <v>L</v>
      </c>
      <c r="Q2600">
        <f>MATCH(C2600,'state-winning-votes'!A:A,0)</f>
        <v>36</v>
      </c>
      <c r="R2600">
        <f>MATCH(A2600,'state-winning-votes'!$A$2:$L$2,0)</f>
        <v>9</v>
      </c>
      <c r="S2600" cm="1">
        <f t="array" ref="S2600">INDEX('state-winning-votes'!$A$1:$L$53,$Q2600,$R2600)</f>
        <v>418690</v>
      </c>
      <c r="T2600">
        <f>INDEX('state-winning-votes'!$A$1:$L$53,MATCH($C2600,'state-winning-votes'!$A:$A,0),MATCH($A2600,'state-winning-votes'!$A$2:$L$2,0))</f>
        <v>418690</v>
      </c>
      <c r="U2600" t="str">
        <f t="shared" si="121"/>
        <v>Bush, George W.</v>
      </c>
      <c r="V2600" t="str">
        <f>_xlfn.XLOOKUP(INDEX('state-winning-votes'!$A$1:$L$53,MATCH($C2600,'state-winning-votes'!$A:$A,0),MATCH($A2600,'state-winning-votes'!$A$2:$L$2,0)),$L:$L,$H:$H)</f>
        <v>Bush, George W.</v>
      </c>
      <c r="W2600" t="str">
        <f>VLOOKUP(A2600,'national-winners'!$A$2:$B$13,2,0)</f>
        <v>Bush, George W.</v>
      </c>
      <c r="X2600" t="str">
        <f t="shared" si="122"/>
        <v xml:space="preserve"> George W. Bush (W)</v>
      </c>
    </row>
    <row r="2601" spans="1:24" x14ac:dyDescent="0.25">
      <c r="A2601">
        <v>2004</v>
      </c>
      <c r="B2601" t="s">
        <v>109</v>
      </c>
      <c r="C2601" t="s">
        <v>110</v>
      </c>
      <c r="D2601">
        <v>32</v>
      </c>
      <c r="E2601">
        <v>88</v>
      </c>
      <c r="F2601">
        <v>65</v>
      </c>
      <c r="G2601" t="s">
        <v>16</v>
      </c>
      <c r="H2601" t="s">
        <v>314</v>
      </c>
      <c r="I2601" t="str">
        <f t="shared" si="120"/>
        <v>Peroutka, Michael(L)</v>
      </c>
      <c r="J2601" t="s">
        <v>258</v>
      </c>
      <c r="K2601" t="b">
        <v>0</v>
      </c>
      <c r="L2601">
        <v>1152</v>
      </c>
      <c r="M2601">
        <v>829587</v>
      </c>
      <c r="N2601">
        <v>20171015</v>
      </c>
      <c r="O2601" t="s">
        <v>19</v>
      </c>
      <c r="P2601" t="str">
        <f>IF(VLOOKUP(A2601,'national-winners'!$A$2:$B$13,2,0)=H2601,"W","L")</f>
        <v>L</v>
      </c>
      <c r="Q2601">
        <f>MATCH(C2601,'state-winning-votes'!A:A,0)</f>
        <v>36</v>
      </c>
      <c r="R2601">
        <f>MATCH(A2601,'state-winning-votes'!$A$2:$L$2,0)</f>
        <v>9</v>
      </c>
      <c r="S2601" cm="1">
        <f t="array" ref="S2601">INDEX('state-winning-votes'!$A$1:$L$53,$Q2601,$R2601)</f>
        <v>418690</v>
      </c>
      <c r="T2601">
        <f>INDEX('state-winning-votes'!$A$1:$L$53,MATCH($C2601,'state-winning-votes'!$A:$A,0),MATCH($A2601,'state-winning-votes'!$A$2:$L$2,0))</f>
        <v>418690</v>
      </c>
      <c r="U2601" t="str">
        <f t="shared" si="121"/>
        <v>Bush, George W.</v>
      </c>
      <c r="V2601" t="str">
        <f>_xlfn.XLOOKUP(INDEX('state-winning-votes'!$A$1:$L$53,MATCH($C2601,'state-winning-votes'!$A:$A,0),MATCH($A2601,'state-winning-votes'!$A$2:$L$2,0)),$L:$L,$H:$H)</f>
        <v>Bush, George W.</v>
      </c>
      <c r="W2601" t="str">
        <f>VLOOKUP(A2601,'national-winners'!$A$2:$B$13,2,0)</f>
        <v>Bush, George W.</v>
      </c>
      <c r="X2601" t="str">
        <f t="shared" si="122"/>
        <v xml:space="preserve"> George W. Bush (W)</v>
      </c>
    </row>
    <row r="2602" spans="1:24" x14ac:dyDescent="0.25">
      <c r="A2602">
        <v>2004</v>
      </c>
      <c r="B2602" t="s">
        <v>109</v>
      </c>
      <c r="C2602" t="s">
        <v>110</v>
      </c>
      <c r="D2602">
        <v>32</v>
      </c>
      <c r="E2602">
        <v>88</v>
      </c>
      <c r="F2602">
        <v>65</v>
      </c>
      <c r="G2602" t="s">
        <v>16</v>
      </c>
      <c r="H2602" t="s">
        <v>317</v>
      </c>
      <c r="I2602" t="str">
        <f t="shared" si="120"/>
        <v>Cobb, David(L)</v>
      </c>
      <c r="J2602" t="s">
        <v>274</v>
      </c>
      <c r="K2602" t="b">
        <v>0</v>
      </c>
      <c r="L2602">
        <v>853</v>
      </c>
      <c r="M2602">
        <v>829587</v>
      </c>
      <c r="N2602">
        <v>20171015</v>
      </c>
      <c r="O2602" t="s">
        <v>19</v>
      </c>
      <c r="P2602" t="str">
        <f>IF(VLOOKUP(A2602,'national-winners'!$A$2:$B$13,2,0)=H2602,"W","L")</f>
        <v>L</v>
      </c>
      <c r="Q2602">
        <f>MATCH(C2602,'state-winning-votes'!A:A,0)</f>
        <v>36</v>
      </c>
      <c r="R2602">
        <f>MATCH(A2602,'state-winning-votes'!$A$2:$L$2,0)</f>
        <v>9</v>
      </c>
      <c r="S2602" cm="1">
        <f t="array" ref="S2602">INDEX('state-winning-votes'!$A$1:$L$53,$Q2602,$R2602)</f>
        <v>418690</v>
      </c>
      <c r="T2602">
        <f>INDEX('state-winning-votes'!$A$1:$L$53,MATCH($C2602,'state-winning-votes'!$A:$A,0),MATCH($A2602,'state-winning-votes'!$A$2:$L$2,0))</f>
        <v>418690</v>
      </c>
      <c r="U2602" t="str">
        <f t="shared" si="121"/>
        <v>Bush, George W.</v>
      </c>
      <c r="V2602" t="str">
        <f>_xlfn.XLOOKUP(INDEX('state-winning-votes'!$A$1:$L$53,MATCH($C2602,'state-winning-votes'!$A:$A,0),MATCH($A2602,'state-winning-votes'!$A$2:$L$2,0)),$L:$L,$H:$H)</f>
        <v>Bush, George W.</v>
      </c>
      <c r="W2602" t="str">
        <f>VLOOKUP(A2602,'national-winners'!$A$2:$B$13,2,0)</f>
        <v>Bush, George W.</v>
      </c>
      <c r="X2602" t="str">
        <f t="shared" si="122"/>
        <v xml:space="preserve"> George W. Bush (W)</v>
      </c>
    </row>
    <row r="2603" spans="1:24" x14ac:dyDescent="0.25">
      <c r="A2603">
        <v>2004</v>
      </c>
      <c r="B2603" t="s">
        <v>111</v>
      </c>
      <c r="C2603" t="s">
        <v>112</v>
      </c>
      <c r="D2603">
        <v>33</v>
      </c>
      <c r="E2603">
        <v>12</v>
      </c>
      <c r="F2603">
        <v>4</v>
      </c>
      <c r="G2603" t="s">
        <v>16</v>
      </c>
      <c r="H2603" t="s">
        <v>313</v>
      </c>
      <c r="I2603" t="str">
        <f t="shared" si="120"/>
        <v>Kerry, John(L)</v>
      </c>
      <c r="J2603" t="s">
        <v>18</v>
      </c>
      <c r="K2603" t="b">
        <v>0</v>
      </c>
      <c r="L2603">
        <v>340511</v>
      </c>
      <c r="M2603">
        <v>678287</v>
      </c>
      <c r="N2603">
        <v>20171015</v>
      </c>
      <c r="O2603" t="s">
        <v>19</v>
      </c>
      <c r="P2603" t="str">
        <f>IF(VLOOKUP(A2603,'national-winners'!$A$2:$B$13,2,0)=H2603,"W","L")</f>
        <v>L</v>
      </c>
      <c r="Q2603">
        <f>MATCH(C2603,'state-winning-votes'!A:A,0)</f>
        <v>33</v>
      </c>
      <c r="R2603">
        <f>MATCH(A2603,'state-winning-votes'!$A$2:$L$2,0)</f>
        <v>9</v>
      </c>
      <c r="S2603" cm="1">
        <f t="array" ref="S2603">INDEX('state-winning-votes'!$A$1:$L$53,$Q2603,$R2603)</f>
        <v>340511</v>
      </c>
      <c r="T2603">
        <f>INDEX('state-winning-votes'!$A$1:$L$53,MATCH($C2603,'state-winning-votes'!$A:$A,0),MATCH($A2603,'state-winning-votes'!$A$2:$L$2,0))</f>
        <v>340511</v>
      </c>
      <c r="U2603" t="str">
        <f t="shared" si="121"/>
        <v>Kerry, John</v>
      </c>
      <c r="V2603" t="str">
        <f>_xlfn.XLOOKUP(INDEX('state-winning-votes'!$A$1:$L$53,MATCH($C2603,'state-winning-votes'!$A:$A,0),MATCH($A2603,'state-winning-votes'!$A$2:$L$2,0)),$L:$L,$H:$H)</f>
        <v>Kerry, John</v>
      </c>
      <c r="W2603" t="str">
        <f>VLOOKUP(A2603,'national-winners'!$A$2:$B$13,2,0)</f>
        <v>Bush, George W.</v>
      </c>
      <c r="X2603" t="str">
        <f t="shared" si="122"/>
        <v xml:space="preserve"> John Kerry (W)</v>
      </c>
    </row>
    <row r="2604" spans="1:24" x14ac:dyDescent="0.25">
      <c r="A2604">
        <v>2004</v>
      </c>
      <c r="B2604" t="s">
        <v>111</v>
      </c>
      <c r="C2604" t="s">
        <v>112</v>
      </c>
      <c r="D2604">
        <v>33</v>
      </c>
      <c r="E2604">
        <v>12</v>
      </c>
      <c r="F2604">
        <v>4</v>
      </c>
      <c r="G2604" t="s">
        <v>16</v>
      </c>
      <c r="H2604" t="s">
        <v>297</v>
      </c>
      <c r="I2604" t="str">
        <f t="shared" si="120"/>
        <v>Bush, George W.(W)</v>
      </c>
      <c r="J2604" t="s">
        <v>21</v>
      </c>
      <c r="K2604" t="b">
        <v>0</v>
      </c>
      <c r="L2604">
        <v>331237</v>
      </c>
      <c r="M2604">
        <v>678287</v>
      </c>
      <c r="N2604">
        <v>20171015</v>
      </c>
      <c r="O2604" t="s">
        <v>19</v>
      </c>
      <c r="P2604" t="str">
        <f>IF(VLOOKUP(A2604,'national-winners'!$A$2:$B$13,2,0)=H2604,"W","L")</f>
        <v>W</v>
      </c>
      <c r="Q2604">
        <f>MATCH(C2604,'state-winning-votes'!A:A,0)</f>
        <v>33</v>
      </c>
      <c r="R2604">
        <f>MATCH(A2604,'state-winning-votes'!$A$2:$L$2,0)</f>
        <v>9</v>
      </c>
      <c r="S2604" cm="1">
        <f t="array" ref="S2604">INDEX('state-winning-votes'!$A$1:$L$53,$Q2604,$R2604)</f>
        <v>340511</v>
      </c>
      <c r="T2604">
        <f>INDEX('state-winning-votes'!$A$1:$L$53,MATCH($C2604,'state-winning-votes'!$A:$A,0),MATCH($A2604,'state-winning-votes'!$A$2:$L$2,0))</f>
        <v>340511</v>
      </c>
      <c r="U2604" t="str">
        <f t="shared" si="121"/>
        <v>Kerry, John</v>
      </c>
      <c r="V2604" t="str">
        <f>_xlfn.XLOOKUP(INDEX('state-winning-votes'!$A$1:$L$53,MATCH($C2604,'state-winning-votes'!$A:$A,0),MATCH($A2604,'state-winning-votes'!$A$2:$L$2,0)),$L:$L,$H:$H)</f>
        <v>Kerry, John</v>
      </c>
      <c r="W2604" t="str">
        <f>VLOOKUP(A2604,'national-winners'!$A$2:$B$13,2,0)</f>
        <v>Bush, George W.</v>
      </c>
      <c r="X2604" t="str">
        <f t="shared" si="122"/>
        <v xml:space="preserve"> John Kerry (W)</v>
      </c>
    </row>
    <row r="2605" spans="1:24" x14ac:dyDescent="0.25">
      <c r="A2605">
        <v>2004</v>
      </c>
      <c r="B2605" t="s">
        <v>111</v>
      </c>
      <c r="C2605" t="s">
        <v>112</v>
      </c>
      <c r="D2605">
        <v>33</v>
      </c>
      <c r="E2605">
        <v>12</v>
      </c>
      <c r="F2605">
        <v>4</v>
      </c>
      <c r="G2605" t="s">
        <v>16</v>
      </c>
      <c r="H2605" t="s">
        <v>273</v>
      </c>
      <c r="I2605" t="str">
        <f t="shared" si="120"/>
        <v>Nader, Ralph(L)</v>
      </c>
      <c r="J2605" t="s">
        <v>35</v>
      </c>
      <c r="K2605" t="b">
        <v>0</v>
      </c>
      <c r="L2605">
        <v>4479</v>
      </c>
      <c r="M2605">
        <v>678287</v>
      </c>
      <c r="N2605">
        <v>20171015</v>
      </c>
      <c r="O2605" t="s">
        <v>19</v>
      </c>
      <c r="P2605" t="str">
        <f>IF(VLOOKUP(A2605,'national-winners'!$A$2:$B$13,2,0)=H2605,"W","L")</f>
        <v>L</v>
      </c>
      <c r="Q2605">
        <f>MATCH(C2605,'state-winning-votes'!A:A,0)</f>
        <v>33</v>
      </c>
      <c r="R2605">
        <f>MATCH(A2605,'state-winning-votes'!$A$2:$L$2,0)</f>
        <v>9</v>
      </c>
      <c r="S2605" cm="1">
        <f t="array" ref="S2605">INDEX('state-winning-votes'!$A$1:$L$53,$Q2605,$R2605)</f>
        <v>340511</v>
      </c>
      <c r="T2605">
        <f>INDEX('state-winning-votes'!$A$1:$L$53,MATCH($C2605,'state-winning-votes'!$A:$A,0),MATCH($A2605,'state-winning-votes'!$A$2:$L$2,0))</f>
        <v>340511</v>
      </c>
      <c r="U2605" t="str">
        <f t="shared" si="121"/>
        <v>Kerry, John</v>
      </c>
      <c r="V2605" t="str">
        <f>_xlfn.XLOOKUP(INDEX('state-winning-votes'!$A$1:$L$53,MATCH($C2605,'state-winning-votes'!$A:$A,0),MATCH($A2605,'state-winning-votes'!$A$2:$L$2,0)),$L:$L,$H:$H)</f>
        <v>Kerry, John</v>
      </c>
      <c r="W2605" t="str">
        <f>VLOOKUP(A2605,'national-winners'!$A$2:$B$13,2,0)</f>
        <v>Bush, George W.</v>
      </c>
      <c r="X2605" t="str">
        <f t="shared" si="122"/>
        <v xml:space="preserve"> John Kerry (W)</v>
      </c>
    </row>
    <row r="2606" spans="1:24" x14ac:dyDescent="0.25">
      <c r="A2606">
        <v>2004</v>
      </c>
      <c r="B2606" t="s">
        <v>111</v>
      </c>
      <c r="C2606" t="s">
        <v>112</v>
      </c>
      <c r="D2606">
        <v>33</v>
      </c>
      <c r="E2606">
        <v>12</v>
      </c>
      <c r="F2606">
        <v>4</v>
      </c>
      <c r="G2606" t="s">
        <v>16</v>
      </c>
      <c r="H2606" t="s">
        <v>59</v>
      </c>
      <c r="I2606" t="str">
        <f t="shared" si="120"/>
        <v>Other(L)</v>
      </c>
      <c r="K2606" t="b">
        <v>0</v>
      </c>
      <c r="L2606">
        <v>1095</v>
      </c>
      <c r="M2606">
        <v>678287</v>
      </c>
      <c r="N2606">
        <v>20171015</v>
      </c>
      <c r="O2606" t="s">
        <v>19</v>
      </c>
      <c r="P2606" t="str">
        <f>IF(VLOOKUP(A2606,'national-winners'!$A$2:$B$13,2,0)=H2606,"W","L")</f>
        <v>L</v>
      </c>
      <c r="Q2606">
        <f>MATCH(C2606,'state-winning-votes'!A:A,0)</f>
        <v>33</v>
      </c>
      <c r="R2606">
        <f>MATCH(A2606,'state-winning-votes'!$A$2:$L$2,0)</f>
        <v>9</v>
      </c>
      <c r="S2606" cm="1">
        <f t="array" ref="S2606">INDEX('state-winning-votes'!$A$1:$L$53,$Q2606,$R2606)</f>
        <v>340511</v>
      </c>
      <c r="T2606">
        <f>INDEX('state-winning-votes'!$A$1:$L$53,MATCH($C2606,'state-winning-votes'!$A:$A,0),MATCH($A2606,'state-winning-votes'!$A$2:$L$2,0))</f>
        <v>340511</v>
      </c>
      <c r="U2606" t="str">
        <f t="shared" si="121"/>
        <v>Kerry, John</v>
      </c>
      <c r="V2606" t="str">
        <f>_xlfn.XLOOKUP(INDEX('state-winning-votes'!$A$1:$L$53,MATCH($C2606,'state-winning-votes'!$A:$A,0),MATCH($A2606,'state-winning-votes'!$A$2:$L$2,0)),$L:$L,$H:$H)</f>
        <v>Kerry, John</v>
      </c>
      <c r="W2606" t="str">
        <f>VLOOKUP(A2606,'national-winners'!$A$2:$B$13,2,0)</f>
        <v>Bush, George W.</v>
      </c>
      <c r="X2606" t="str">
        <f t="shared" si="122"/>
        <v xml:space="preserve"> John Kerry (W)</v>
      </c>
    </row>
    <row r="2607" spans="1:24" x14ac:dyDescent="0.25">
      <c r="A2607">
        <v>2004</v>
      </c>
      <c r="B2607" t="s">
        <v>111</v>
      </c>
      <c r="C2607" t="s">
        <v>112</v>
      </c>
      <c r="D2607">
        <v>33</v>
      </c>
      <c r="E2607">
        <v>12</v>
      </c>
      <c r="F2607">
        <v>4</v>
      </c>
      <c r="G2607" t="s">
        <v>16</v>
      </c>
      <c r="H2607" t="s">
        <v>59</v>
      </c>
      <c r="I2607" t="str">
        <f t="shared" si="120"/>
        <v>Other(L)</v>
      </c>
      <c r="K2607" t="b">
        <v>1</v>
      </c>
      <c r="L2607">
        <v>965</v>
      </c>
      <c r="M2607">
        <v>678287</v>
      </c>
      <c r="N2607">
        <v>20171015</v>
      </c>
      <c r="O2607" t="s">
        <v>19</v>
      </c>
      <c r="P2607" t="str">
        <f>IF(VLOOKUP(A2607,'national-winners'!$A$2:$B$13,2,0)=H2607,"W","L")</f>
        <v>L</v>
      </c>
      <c r="Q2607">
        <f>MATCH(C2607,'state-winning-votes'!A:A,0)</f>
        <v>33</v>
      </c>
      <c r="R2607">
        <f>MATCH(A2607,'state-winning-votes'!$A$2:$L$2,0)</f>
        <v>9</v>
      </c>
      <c r="S2607" cm="1">
        <f t="array" ref="S2607">INDEX('state-winning-votes'!$A$1:$L$53,$Q2607,$R2607)</f>
        <v>340511</v>
      </c>
      <c r="T2607">
        <f>INDEX('state-winning-votes'!$A$1:$L$53,MATCH($C2607,'state-winning-votes'!$A:$A,0),MATCH($A2607,'state-winning-votes'!$A$2:$L$2,0))</f>
        <v>340511</v>
      </c>
      <c r="U2607" t="str">
        <f t="shared" si="121"/>
        <v>Kerry, John</v>
      </c>
      <c r="V2607" t="str">
        <f>_xlfn.XLOOKUP(INDEX('state-winning-votes'!$A$1:$L$53,MATCH($C2607,'state-winning-votes'!$A:$A,0),MATCH($A2607,'state-winning-votes'!$A$2:$L$2,0)),$L:$L,$H:$H)</f>
        <v>Kerry, John</v>
      </c>
      <c r="W2607" t="str">
        <f>VLOOKUP(A2607,'national-winners'!$A$2:$B$13,2,0)</f>
        <v>Bush, George W.</v>
      </c>
      <c r="X2607" t="str">
        <f t="shared" si="122"/>
        <v xml:space="preserve"> John Kerry (W)</v>
      </c>
    </row>
    <row r="2608" spans="1:24" x14ac:dyDescent="0.25">
      <c r="A2608">
        <v>2004</v>
      </c>
      <c r="B2608" t="s">
        <v>113</v>
      </c>
      <c r="C2608" t="s">
        <v>114</v>
      </c>
      <c r="D2608">
        <v>34</v>
      </c>
      <c r="E2608">
        <v>22</v>
      </c>
      <c r="F2608">
        <v>12</v>
      </c>
      <c r="G2608" t="s">
        <v>16</v>
      </c>
      <c r="H2608" t="s">
        <v>313</v>
      </c>
      <c r="I2608" t="str">
        <f t="shared" si="120"/>
        <v>Kerry, John(L)</v>
      </c>
      <c r="J2608" t="s">
        <v>18</v>
      </c>
      <c r="K2608" t="b">
        <v>0</v>
      </c>
      <c r="L2608">
        <v>1911430</v>
      </c>
      <c r="M2608">
        <v>3611691</v>
      </c>
      <c r="N2608">
        <v>20171015</v>
      </c>
      <c r="O2608" t="s">
        <v>19</v>
      </c>
      <c r="P2608" t="str">
        <f>IF(VLOOKUP(A2608,'national-winners'!$A$2:$B$13,2,0)=H2608,"W","L")</f>
        <v>L</v>
      </c>
      <c r="Q2608">
        <f>MATCH(C2608,'state-winning-votes'!A:A,0)</f>
        <v>34</v>
      </c>
      <c r="R2608">
        <f>MATCH(A2608,'state-winning-votes'!$A$2:$L$2,0)</f>
        <v>9</v>
      </c>
      <c r="S2608" cm="1">
        <f t="array" ref="S2608">INDEX('state-winning-votes'!$A$1:$L$53,$Q2608,$R2608)</f>
        <v>1911430</v>
      </c>
      <c r="T2608">
        <f>INDEX('state-winning-votes'!$A$1:$L$53,MATCH($C2608,'state-winning-votes'!$A:$A,0),MATCH($A2608,'state-winning-votes'!$A$2:$L$2,0))</f>
        <v>1911430</v>
      </c>
      <c r="U2608" t="str">
        <f t="shared" si="121"/>
        <v>Kerry, John</v>
      </c>
      <c r="V2608" t="str">
        <f>_xlfn.XLOOKUP(INDEX('state-winning-votes'!$A$1:$L$53,MATCH($C2608,'state-winning-votes'!$A:$A,0),MATCH($A2608,'state-winning-votes'!$A$2:$L$2,0)),$L:$L,$H:$H)</f>
        <v>Kerry, John</v>
      </c>
      <c r="W2608" t="str">
        <f>VLOOKUP(A2608,'national-winners'!$A$2:$B$13,2,0)</f>
        <v>Bush, George W.</v>
      </c>
      <c r="X2608" t="str">
        <f t="shared" si="122"/>
        <v xml:space="preserve"> John Kerry (W)</v>
      </c>
    </row>
    <row r="2609" spans="1:24" x14ac:dyDescent="0.25">
      <c r="A2609">
        <v>2004</v>
      </c>
      <c r="B2609" t="s">
        <v>113</v>
      </c>
      <c r="C2609" t="s">
        <v>114</v>
      </c>
      <c r="D2609">
        <v>34</v>
      </c>
      <c r="E2609">
        <v>22</v>
      </c>
      <c r="F2609">
        <v>12</v>
      </c>
      <c r="G2609" t="s">
        <v>16</v>
      </c>
      <c r="H2609" t="s">
        <v>297</v>
      </c>
      <c r="I2609" t="str">
        <f t="shared" si="120"/>
        <v>Bush, George W.(W)</v>
      </c>
      <c r="J2609" t="s">
        <v>21</v>
      </c>
      <c r="K2609" t="b">
        <v>0</v>
      </c>
      <c r="L2609">
        <v>1670003</v>
      </c>
      <c r="M2609">
        <v>3611691</v>
      </c>
      <c r="N2609">
        <v>20171015</v>
      </c>
      <c r="O2609" t="s">
        <v>19</v>
      </c>
      <c r="P2609" t="str">
        <f>IF(VLOOKUP(A2609,'national-winners'!$A$2:$B$13,2,0)=H2609,"W","L")</f>
        <v>W</v>
      </c>
      <c r="Q2609">
        <f>MATCH(C2609,'state-winning-votes'!A:A,0)</f>
        <v>34</v>
      </c>
      <c r="R2609">
        <f>MATCH(A2609,'state-winning-votes'!$A$2:$L$2,0)</f>
        <v>9</v>
      </c>
      <c r="S2609" cm="1">
        <f t="array" ref="S2609">INDEX('state-winning-votes'!$A$1:$L$53,$Q2609,$R2609)</f>
        <v>1911430</v>
      </c>
      <c r="T2609">
        <f>INDEX('state-winning-votes'!$A$1:$L$53,MATCH($C2609,'state-winning-votes'!$A:$A,0),MATCH($A2609,'state-winning-votes'!$A$2:$L$2,0))</f>
        <v>1911430</v>
      </c>
      <c r="U2609" t="str">
        <f t="shared" si="121"/>
        <v>Kerry, John</v>
      </c>
      <c r="V2609" t="str">
        <f>_xlfn.XLOOKUP(INDEX('state-winning-votes'!$A$1:$L$53,MATCH($C2609,'state-winning-votes'!$A:$A,0),MATCH($A2609,'state-winning-votes'!$A$2:$L$2,0)),$L:$L,$H:$H)</f>
        <v>Kerry, John</v>
      </c>
      <c r="W2609" t="str">
        <f>VLOOKUP(A2609,'national-winners'!$A$2:$B$13,2,0)</f>
        <v>Bush, George W.</v>
      </c>
      <c r="X2609" t="str">
        <f t="shared" si="122"/>
        <v xml:space="preserve"> John Kerry (W)</v>
      </c>
    </row>
    <row r="2610" spans="1:24" x14ac:dyDescent="0.25">
      <c r="A2610">
        <v>2004</v>
      </c>
      <c r="B2610" t="s">
        <v>113</v>
      </c>
      <c r="C2610" t="s">
        <v>114</v>
      </c>
      <c r="D2610">
        <v>34</v>
      </c>
      <c r="E2610">
        <v>22</v>
      </c>
      <c r="F2610">
        <v>12</v>
      </c>
      <c r="G2610" t="s">
        <v>16</v>
      </c>
      <c r="H2610" t="s">
        <v>59</v>
      </c>
      <c r="I2610" t="str">
        <f t="shared" si="120"/>
        <v>Other(L)</v>
      </c>
      <c r="J2610" t="s">
        <v>35</v>
      </c>
      <c r="K2610" t="b">
        <v>0</v>
      </c>
      <c r="L2610">
        <v>30258</v>
      </c>
      <c r="M2610">
        <v>3611691</v>
      </c>
      <c r="N2610">
        <v>20171015</v>
      </c>
      <c r="O2610" t="s">
        <v>19</v>
      </c>
      <c r="P2610" t="str">
        <f>IF(VLOOKUP(A2610,'national-winners'!$A$2:$B$13,2,0)=H2610,"W","L")</f>
        <v>L</v>
      </c>
      <c r="Q2610">
        <f>MATCH(C2610,'state-winning-votes'!A:A,0)</f>
        <v>34</v>
      </c>
      <c r="R2610">
        <f>MATCH(A2610,'state-winning-votes'!$A$2:$L$2,0)</f>
        <v>9</v>
      </c>
      <c r="S2610" cm="1">
        <f t="array" ref="S2610">INDEX('state-winning-votes'!$A$1:$L$53,$Q2610,$R2610)</f>
        <v>1911430</v>
      </c>
      <c r="T2610">
        <f>INDEX('state-winning-votes'!$A$1:$L$53,MATCH($C2610,'state-winning-votes'!$A:$A,0),MATCH($A2610,'state-winning-votes'!$A$2:$L$2,0))</f>
        <v>1911430</v>
      </c>
      <c r="U2610" t="str">
        <f t="shared" si="121"/>
        <v>Kerry, John</v>
      </c>
      <c r="V2610" t="str">
        <f>_xlfn.XLOOKUP(INDEX('state-winning-votes'!$A$1:$L$53,MATCH($C2610,'state-winning-votes'!$A:$A,0),MATCH($A2610,'state-winning-votes'!$A$2:$L$2,0)),$L:$L,$H:$H)</f>
        <v>Kerry, John</v>
      </c>
      <c r="W2610" t="str">
        <f>VLOOKUP(A2610,'national-winners'!$A$2:$B$13,2,0)</f>
        <v>Bush, George W.</v>
      </c>
      <c r="X2610" t="str">
        <f t="shared" si="122"/>
        <v xml:space="preserve"> John Kerry (W)</v>
      </c>
    </row>
    <row r="2611" spans="1:24" x14ac:dyDescent="0.25">
      <c r="A2611">
        <v>2004</v>
      </c>
      <c r="B2611" t="s">
        <v>115</v>
      </c>
      <c r="C2611" t="s">
        <v>116</v>
      </c>
      <c r="D2611">
        <v>35</v>
      </c>
      <c r="E2611">
        <v>85</v>
      </c>
      <c r="F2611">
        <v>66</v>
      </c>
      <c r="G2611" t="s">
        <v>16</v>
      </c>
      <c r="H2611" t="s">
        <v>297</v>
      </c>
      <c r="I2611" t="str">
        <f t="shared" si="120"/>
        <v>Bush, George W.(W)</v>
      </c>
      <c r="J2611" t="s">
        <v>21</v>
      </c>
      <c r="K2611" t="b">
        <v>0</v>
      </c>
      <c r="L2611">
        <v>376930</v>
      </c>
      <c r="M2611">
        <v>756304</v>
      </c>
      <c r="N2611">
        <v>20171015</v>
      </c>
      <c r="O2611" t="s">
        <v>19</v>
      </c>
      <c r="P2611" t="str">
        <f>IF(VLOOKUP(A2611,'national-winners'!$A$2:$B$13,2,0)=H2611,"W","L")</f>
        <v>W</v>
      </c>
      <c r="Q2611">
        <f>MATCH(C2611,'state-winning-votes'!A:A,0)</f>
        <v>35</v>
      </c>
      <c r="R2611">
        <f>MATCH(A2611,'state-winning-votes'!$A$2:$L$2,0)</f>
        <v>9</v>
      </c>
      <c r="S2611" cm="1">
        <f t="array" ref="S2611">INDEX('state-winning-votes'!$A$1:$L$53,$Q2611,$R2611)</f>
        <v>376930</v>
      </c>
      <c r="T2611">
        <f>INDEX('state-winning-votes'!$A$1:$L$53,MATCH($C2611,'state-winning-votes'!$A:$A,0),MATCH($A2611,'state-winning-votes'!$A$2:$L$2,0))</f>
        <v>376930</v>
      </c>
      <c r="U2611" t="str">
        <f t="shared" si="121"/>
        <v>Bush, George W.</v>
      </c>
      <c r="V2611" t="str">
        <f>_xlfn.XLOOKUP(INDEX('state-winning-votes'!$A$1:$L$53,MATCH($C2611,'state-winning-votes'!$A:$A,0),MATCH($A2611,'state-winning-votes'!$A$2:$L$2,0)),$L:$L,$H:$H)</f>
        <v>Bush, George W.</v>
      </c>
      <c r="W2611" t="str">
        <f>VLOOKUP(A2611,'national-winners'!$A$2:$B$13,2,0)</f>
        <v>Bush, George W.</v>
      </c>
      <c r="X2611" t="str">
        <f t="shared" si="122"/>
        <v xml:space="preserve"> George W. Bush (W)</v>
      </c>
    </row>
    <row r="2612" spans="1:24" x14ac:dyDescent="0.25">
      <c r="A2612">
        <v>2004</v>
      </c>
      <c r="B2612" t="s">
        <v>115</v>
      </c>
      <c r="C2612" t="s">
        <v>116</v>
      </c>
      <c r="D2612">
        <v>35</v>
      </c>
      <c r="E2612">
        <v>85</v>
      </c>
      <c r="F2612">
        <v>66</v>
      </c>
      <c r="G2612" t="s">
        <v>16</v>
      </c>
      <c r="H2612" t="s">
        <v>313</v>
      </c>
      <c r="I2612" t="str">
        <f t="shared" si="120"/>
        <v>Kerry, John(L)</v>
      </c>
      <c r="J2612" t="s">
        <v>18</v>
      </c>
      <c r="K2612" t="b">
        <v>0</v>
      </c>
      <c r="L2612">
        <v>370942</v>
      </c>
      <c r="M2612">
        <v>756304</v>
      </c>
      <c r="N2612">
        <v>20171015</v>
      </c>
      <c r="O2612" t="s">
        <v>19</v>
      </c>
      <c r="P2612" t="str">
        <f>IF(VLOOKUP(A2612,'national-winners'!$A$2:$B$13,2,0)=H2612,"W","L")</f>
        <v>L</v>
      </c>
      <c r="Q2612">
        <f>MATCH(C2612,'state-winning-votes'!A:A,0)</f>
        <v>35</v>
      </c>
      <c r="R2612">
        <f>MATCH(A2612,'state-winning-votes'!$A$2:$L$2,0)</f>
        <v>9</v>
      </c>
      <c r="S2612" cm="1">
        <f t="array" ref="S2612">INDEX('state-winning-votes'!$A$1:$L$53,$Q2612,$R2612)</f>
        <v>376930</v>
      </c>
      <c r="T2612">
        <f>INDEX('state-winning-votes'!$A$1:$L$53,MATCH($C2612,'state-winning-votes'!$A:$A,0),MATCH($A2612,'state-winning-votes'!$A$2:$L$2,0))</f>
        <v>376930</v>
      </c>
      <c r="U2612" t="str">
        <f t="shared" si="121"/>
        <v>Bush, George W.</v>
      </c>
      <c r="V2612" t="str">
        <f>_xlfn.XLOOKUP(INDEX('state-winning-votes'!$A$1:$L$53,MATCH($C2612,'state-winning-votes'!$A:$A,0),MATCH($A2612,'state-winning-votes'!$A$2:$L$2,0)),$L:$L,$H:$H)</f>
        <v>Bush, George W.</v>
      </c>
      <c r="W2612" t="str">
        <f>VLOOKUP(A2612,'national-winners'!$A$2:$B$13,2,0)</f>
        <v>Bush, George W.</v>
      </c>
      <c r="X2612" t="str">
        <f t="shared" si="122"/>
        <v xml:space="preserve"> George W. Bush (W)</v>
      </c>
    </row>
    <row r="2613" spans="1:24" x14ac:dyDescent="0.25">
      <c r="A2613">
        <v>2004</v>
      </c>
      <c r="B2613" t="s">
        <v>115</v>
      </c>
      <c r="C2613" t="s">
        <v>116</v>
      </c>
      <c r="D2613">
        <v>35</v>
      </c>
      <c r="E2613">
        <v>85</v>
      </c>
      <c r="F2613">
        <v>66</v>
      </c>
      <c r="G2613" t="s">
        <v>16</v>
      </c>
      <c r="H2613" t="s">
        <v>273</v>
      </c>
      <c r="I2613" t="str">
        <f t="shared" si="120"/>
        <v>Nader, Ralph(L)</v>
      </c>
      <c r="J2613" t="s">
        <v>35</v>
      </c>
      <c r="K2613" t="b">
        <v>0</v>
      </c>
      <c r="L2613">
        <v>4053</v>
      </c>
      <c r="M2613">
        <v>756304</v>
      </c>
      <c r="N2613">
        <v>20171015</v>
      </c>
      <c r="O2613" t="s">
        <v>19</v>
      </c>
      <c r="P2613" t="str">
        <f>IF(VLOOKUP(A2613,'national-winners'!$A$2:$B$13,2,0)=H2613,"W","L")</f>
        <v>L</v>
      </c>
      <c r="Q2613">
        <f>MATCH(C2613,'state-winning-votes'!A:A,0)</f>
        <v>35</v>
      </c>
      <c r="R2613">
        <f>MATCH(A2613,'state-winning-votes'!$A$2:$L$2,0)</f>
        <v>9</v>
      </c>
      <c r="S2613" cm="1">
        <f t="array" ref="S2613">INDEX('state-winning-votes'!$A$1:$L$53,$Q2613,$R2613)</f>
        <v>376930</v>
      </c>
      <c r="T2613">
        <f>INDEX('state-winning-votes'!$A$1:$L$53,MATCH($C2613,'state-winning-votes'!$A:$A,0),MATCH($A2613,'state-winning-votes'!$A$2:$L$2,0))</f>
        <v>376930</v>
      </c>
      <c r="U2613" t="str">
        <f t="shared" si="121"/>
        <v>Bush, George W.</v>
      </c>
      <c r="V2613" t="str">
        <f>_xlfn.XLOOKUP(INDEX('state-winning-votes'!$A$1:$L$53,MATCH($C2613,'state-winning-votes'!$A:$A,0),MATCH($A2613,'state-winning-votes'!$A$2:$L$2,0)),$L:$L,$H:$H)</f>
        <v>Bush, George W.</v>
      </c>
      <c r="W2613" t="str">
        <f>VLOOKUP(A2613,'national-winners'!$A$2:$B$13,2,0)</f>
        <v>Bush, George W.</v>
      </c>
      <c r="X2613" t="str">
        <f t="shared" si="122"/>
        <v xml:space="preserve"> George W. Bush (W)</v>
      </c>
    </row>
    <row r="2614" spans="1:24" x14ac:dyDescent="0.25">
      <c r="A2614">
        <v>2004</v>
      </c>
      <c r="B2614" t="s">
        <v>115</v>
      </c>
      <c r="C2614" t="s">
        <v>116</v>
      </c>
      <c r="D2614">
        <v>35</v>
      </c>
      <c r="E2614">
        <v>85</v>
      </c>
      <c r="F2614">
        <v>66</v>
      </c>
      <c r="G2614" t="s">
        <v>16</v>
      </c>
      <c r="H2614" t="s">
        <v>316</v>
      </c>
      <c r="I2614" t="str">
        <f t="shared" si="120"/>
        <v>Badnarik, Michael(L)</v>
      </c>
      <c r="J2614" t="s">
        <v>29</v>
      </c>
      <c r="K2614" t="b">
        <v>0</v>
      </c>
      <c r="L2614">
        <v>2382</v>
      </c>
      <c r="M2614">
        <v>756304</v>
      </c>
      <c r="N2614">
        <v>20171015</v>
      </c>
      <c r="O2614" t="s">
        <v>19</v>
      </c>
      <c r="P2614" t="str">
        <f>IF(VLOOKUP(A2614,'national-winners'!$A$2:$B$13,2,0)=H2614,"W","L")</f>
        <v>L</v>
      </c>
      <c r="Q2614">
        <f>MATCH(C2614,'state-winning-votes'!A:A,0)</f>
        <v>35</v>
      </c>
      <c r="R2614">
        <f>MATCH(A2614,'state-winning-votes'!$A$2:$L$2,0)</f>
        <v>9</v>
      </c>
      <c r="S2614" cm="1">
        <f t="array" ref="S2614">INDEX('state-winning-votes'!$A$1:$L$53,$Q2614,$R2614)</f>
        <v>376930</v>
      </c>
      <c r="T2614">
        <f>INDEX('state-winning-votes'!$A$1:$L$53,MATCH($C2614,'state-winning-votes'!$A:$A,0),MATCH($A2614,'state-winning-votes'!$A$2:$L$2,0))</f>
        <v>376930</v>
      </c>
      <c r="U2614" t="str">
        <f t="shared" si="121"/>
        <v>Bush, George W.</v>
      </c>
      <c r="V2614" t="str">
        <f>_xlfn.XLOOKUP(INDEX('state-winning-votes'!$A$1:$L$53,MATCH($C2614,'state-winning-votes'!$A:$A,0),MATCH($A2614,'state-winning-votes'!$A$2:$L$2,0)),$L:$L,$H:$H)</f>
        <v>Bush, George W.</v>
      </c>
      <c r="W2614" t="str">
        <f>VLOOKUP(A2614,'national-winners'!$A$2:$B$13,2,0)</f>
        <v>Bush, George W.</v>
      </c>
      <c r="X2614" t="str">
        <f t="shared" si="122"/>
        <v xml:space="preserve"> George W. Bush (W)</v>
      </c>
    </row>
    <row r="2615" spans="1:24" x14ac:dyDescent="0.25">
      <c r="A2615">
        <v>2004</v>
      </c>
      <c r="B2615" t="s">
        <v>115</v>
      </c>
      <c r="C2615" t="s">
        <v>116</v>
      </c>
      <c r="D2615">
        <v>35</v>
      </c>
      <c r="E2615">
        <v>85</v>
      </c>
      <c r="F2615">
        <v>66</v>
      </c>
      <c r="G2615" t="s">
        <v>16</v>
      </c>
      <c r="H2615" t="s">
        <v>317</v>
      </c>
      <c r="I2615" t="str">
        <f t="shared" si="120"/>
        <v>Cobb, David(L)</v>
      </c>
      <c r="J2615" t="s">
        <v>274</v>
      </c>
      <c r="K2615" t="b">
        <v>0</v>
      </c>
      <c r="L2615">
        <v>1226</v>
      </c>
      <c r="M2615">
        <v>756304</v>
      </c>
      <c r="N2615">
        <v>20171015</v>
      </c>
      <c r="O2615" t="s">
        <v>19</v>
      </c>
      <c r="P2615" t="str">
        <f>IF(VLOOKUP(A2615,'national-winners'!$A$2:$B$13,2,0)=H2615,"W","L")</f>
        <v>L</v>
      </c>
      <c r="Q2615">
        <f>MATCH(C2615,'state-winning-votes'!A:A,0)</f>
        <v>35</v>
      </c>
      <c r="R2615">
        <f>MATCH(A2615,'state-winning-votes'!$A$2:$L$2,0)</f>
        <v>9</v>
      </c>
      <c r="S2615" cm="1">
        <f t="array" ref="S2615">INDEX('state-winning-votes'!$A$1:$L$53,$Q2615,$R2615)</f>
        <v>376930</v>
      </c>
      <c r="T2615">
        <f>INDEX('state-winning-votes'!$A$1:$L$53,MATCH($C2615,'state-winning-votes'!$A:$A,0),MATCH($A2615,'state-winning-votes'!$A$2:$L$2,0))</f>
        <v>376930</v>
      </c>
      <c r="U2615" t="str">
        <f t="shared" si="121"/>
        <v>Bush, George W.</v>
      </c>
      <c r="V2615" t="str">
        <f>_xlfn.XLOOKUP(INDEX('state-winning-votes'!$A$1:$L$53,MATCH($C2615,'state-winning-votes'!$A:$A,0),MATCH($A2615,'state-winning-votes'!$A$2:$L$2,0)),$L:$L,$H:$H)</f>
        <v>Bush, George W.</v>
      </c>
      <c r="W2615" t="str">
        <f>VLOOKUP(A2615,'national-winners'!$A$2:$B$13,2,0)</f>
        <v>Bush, George W.</v>
      </c>
      <c r="X2615" t="str">
        <f t="shared" si="122"/>
        <v xml:space="preserve"> George W. Bush (W)</v>
      </c>
    </row>
    <row r="2616" spans="1:24" x14ac:dyDescent="0.25">
      <c r="A2616">
        <v>2004</v>
      </c>
      <c r="B2616" t="s">
        <v>115</v>
      </c>
      <c r="C2616" t="s">
        <v>116</v>
      </c>
      <c r="D2616">
        <v>35</v>
      </c>
      <c r="E2616">
        <v>85</v>
      </c>
      <c r="F2616">
        <v>66</v>
      </c>
      <c r="G2616" t="s">
        <v>16</v>
      </c>
      <c r="H2616" t="s">
        <v>314</v>
      </c>
      <c r="I2616" t="str">
        <f t="shared" si="120"/>
        <v>Peroutka, Michael(L)</v>
      </c>
      <c r="J2616" t="s">
        <v>134</v>
      </c>
      <c r="K2616" t="b">
        <v>0</v>
      </c>
      <c r="L2616">
        <v>771</v>
      </c>
      <c r="M2616">
        <v>756304</v>
      </c>
      <c r="N2616">
        <v>20171015</v>
      </c>
      <c r="O2616" t="s">
        <v>19</v>
      </c>
      <c r="P2616" t="str">
        <f>IF(VLOOKUP(A2616,'national-winners'!$A$2:$B$13,2,0)=H2616,"W","L")</f>
        <v>L</v>
      </c>
      <c r="Q2616">
        <f>MATCH(C2616,'state-winning-votes'!A:A,0)</f>
        <v>35</v>
      </c>
      <c r="R2616">
        <f>MATCH(A2616,'state-winning-votes'!$A$2:$L$2,0)</f>
        <v>9</v>
      </c>
      <c r="S2616" cm="1">
        <f t="array" ref="S2616">INDEX('state-winning-votes'!$A$1:$L$53,$Q2616,$R2616)</f>
        <v>376930</v>
      </c>
      <c r="T2616">
        <f>INDEX('state-winning-votes'!$A$1:$L$53,MATCH($C2616,'state-winning-votes'!$A:$A,0),MATCH($A2616,'state-winning-votes'!$A$2:$L$2,0))</f>
        <v>376930</v>
      </c>
      <c r="U2616" t="str">
        <f t="shared" si="121"/>
        <v>Bush, George W.</v>
      </c>
      <c r="V2616" t="str">
        <f>_xlfn.XLOOKUP(INDEX('state-winning-votes'!$A$1:$L$53,MATCH($C2616,'state-winning-votes'!$A:$A,0),MATCH($A2616,'state-winning-votes'!$A$2:$L$2,0)),$L:$L,$H:$H)</f>
        <v>Bush, George W.</v>
      </c>
      <c r="W2616" t="str">
        <f>VLOOKUP(A2616,'national-winners'!$A$2:$B$13,2,0)</f>
        <v>Bush, George W.</v>
      </c>
      <c r="X2616" t="str">
        <f t="shared" si="122"/>
        <v xml:space="preserve"> George W. Bush (W)</v>
      </c>
    </row>
    <row r="2617" spans="1:24" x14ac:dyDescent="0.25">
      <c r="A2617">
        <v>2004</v>
      </c>
      <c r="B2617" t="s">
        <v>117</v>
      </c>
      <c r="C2617" t="s">
        <v>118</v>
      </c>
      <c r="D2617">
        <v>36</v>
      </c>
      <c r="E2617">
        <v>21</v>
      </c>
      <c r="F2617">
        <v>13</v>
      </c>
      <c r="G2617" t="s">
        <v>16</v>
      </c>
      <c r="H2617" t="s">
        <v>313</v>
      </c>
      <c r="I2617" t="str">
        <f t="shared" si="120"/>
        <v>Kerry, John(L)</v>
      </c>
      <c r="J2617" t="s">
        <v>18</v>
      </c>
      <c r="K2617" t="b">
        <v>0</v>
      </c>
      <c r="L2617">
        <v>4180755</v>
      </c>
      <c r="M2617">
        <v>7448266</v>
      </c>
      <c r="N2617">
        <v>20171015</v>
      </c>
      <c r="O2617" t="s">
        <v>19</v>
      </c>
      <c r="P2617" t="str">
        <f>IF(VLOOKUP(A2617,'national-winners'!$A$2:$B$13,2,0)=H2617,"W","L")</f>
        <v>L</v>
      </c>
      <c r="Q2617">
        <f>MATCH(C2617,'state-winning-votes'!A:A,0)</f>
        <v>37</v>
      </c>
      <c r="R2617">
        <f>MATCH(A2617,'state-winning-votes'!$A$2:$L$2,0)</f>
        <v>9</v>
      </c>
      <c r="S2617" cm="1">
        <f t="array" ref="S2617">INDEX('state-winning-votes'!$A$1:$L$53,$Q2617,$R2617)</f>
        <v>4180755</v>
      </c>
      <c r="T2617">
        <f>INDEX('state-winning-votes'!$A$1:$L$53,MATCH($C2617,'state-winning-votes'!$A:$A,0),MATCH($A2617,'state-winning-votes'!$A$2:$L$2,0))</f>
        <v>4180755</v>
      </c>
      <c r="U2617" t="str">
        <f t="shared" si="121"/>
        <v>Kerry, John</v>
      </c>
      <c r="V2617" t="str">
        <f>_xlfn.XLOOKUP(INDEX('state-winning-votes'!$A$1:$L$53,MATCH($C2617,'state-winning-votes'!$A:$A,0),MATCH($A2617,'state-winning-votes'!$A$2:$L$2,0)),$L:$L,$H:$H)</f>
        <v>Kerry, John</v>
      </c>
      <c r="W2617" t="str">
        <f>VLOOKUP(A2617,'national-winners'!$A$2:$B$13,2,0)</f>
        <v>Bush, George W.</v>
      </c>
      <c r="X2617" t="str">
        <f t="shared" si="122"/>
        <v xml:space="preserve"> John Kerry (W)</v>
      </c>
    </row>
    <row r="2618" spans="1:24" x14ac:dyDescent="0.25">
      <c r="A2618">
        <v>2004</v>
      </c>
      <c r="B2618" t="s">
        <v>117</v>
      </c>
      <c r="C2618" t="s">
        <v>118</v>
      </c>
      <c r="D2618">
        <v>36</v>
      </c>
      <c r="E2618">
        <v>21</v>
      </c>
      <c r="F2618">
        <v>13</v>
      </c>
      <c r="G2618" t="s">
        <v>16</v>
      </c>
      <c r="H2618" t="s">
        <v>297</v>
      </c>
      <c r="I2618" t="str">
        <f t="shared" si="120"/>
        <v>Bush, George W.(W)</v>
      </c>
      <c r="J2618" t="s">
        <v>21</v>
      </c>
      <c r="K2618" t="b">
        <v>0</v>
      </c>
      <c r="L2618">
        <v>2806993</v>
      </c>
      <c r="M2618">
        <v>7448266</v>
      </c>
      <c r="N2618">
        <v>20171015</v>
      </c>
      <c r="O2618" t="s">
        <v>19</v>
      </c>
      <c r="P2618" t="str">
        <f>IF(VLOOKUP(A2618,'national-winners'!$A$2:$B$13,2,0)=H2618,"W","L")</f>
        <v>W</v>
      </c>
      <c r="Q2618">
        <f>MATCH(C2618,'state-winning-votes'!A:A,0)</f>
        <v>37</v>
      </c>
      <c r="R2618">
        <f>MATCH(A2618,'state-winning-votes'!$A$2:$L$2,0)</f>
        <v>9</v>
      </c>
      <c r="S2618" cm="1">
        <f t="array" ref="S2618">INDEX('state-winning-votes'!$A$1:$L$53,$Q2618,$R2618)</f>
        <v>4180755</v>
      </c>
      <c r="T2618">
        <f>INDEX('state-winning-votes'!$A$1:$L$53,MATCH($C2618,'state-winning-votes'!$A:$A,0),MATCH($A2618,'state-winning-votes'!$A$2:$L$2,0))</f>
        <v>4180755</v>
      </c>
      <c r="U2618" t="str">
        <f t="shared" si="121"/>
        <v>Kerry, John</v>
      </c>
      <c r="V2618" t="str">
        <f>_xlfn.XLOOKUP(INDEX('state-winning-votes'!$A$1:$L$53,MATCH($C2618,'state-winning-votes'!$A:$A,0),MATCH($A2618,'state-winning-votes'!$A$2:$L$2,0)),$L:$L,$H:$H)</f>
        <v>Kerry, John</v>
      </c>
      <c r="W2618" t="str">
        <f>VLOOKUP(A2618,'national-winners'!$A$2:$B$13,2,0)</f>
        <v>Bush, George W.</v>
      </c>
      <c r="X2618" t="str">
        <f t="shared" si="122"/>
        <v xml:space="preserve"> John Kerry (W)</v>
      </c>
    </row>
    <row r="2619" spans="1:24" x14ac:dyDescent="0.25">
      <c r="A2619">
        <v>2004</v>
      </c>
      <c r="B2619" t="s">
        <v>117</v>
      </c>
      <c r="C2619" t="s">
        <v>118</v>
      </c>
      <c r="D2619">
        <v>36</v>
      </c>
      <c r="E2619">
        <v>21</v>
      </c>
      <c r="F2619">
        <v>13</v>
      </c>
      <c r="G2619" t="s">
        <v>16</v>
      </c>
      <c r="H2619" t="s">
        <v>297</v>
      </c>
      <c r="I2619" t="str">
        <f t="shared" si="120"/>
        <v>Bush, George W.(W)</v>
      </c>
      <c r="J2619" t="s">
        <v>80</v>
      </c>
      <c r="K2619" t="b">
        <v>0</v>
      </c>
      <c r="L2619">
        <v>155574</v>
      </c>
      <c r="M2619">
        <v>7448266</v>
      </c>
      <c r="N2619">
        <v>20171015</v>
      </c>
      <c r="O2619" t="s">
        <v>19</v>
      </c>
      <c r="P2619" t="str">
        <f>IF(VLOOKUP(A2619,'national-winners'!$A$2:$B$13,2,0)=H2619,"W","L")</f>
        <v>W</v>
      </c>
      <c r="Q2619">
        <f>MATCH(C2619,'state-winning-votes'!A:A,0)</f>
        <v>37</v>
      </c>
      <c r="R2619">
        <f>MATCH(A2619,'state-winning-votes'!$A$2:$L$2,0)</f>
        <v>9</v>
      </c>
      <c r="S2619" cm="1">
        <f t="array" ref="S2619">INDEX('state-winning-votes'!$A$1:$L$53,$Q2619,$R2619)</f>
        <v>4180755</v>
      </c>
      <c r="T2619">
        <f>INDEX('state-winning-votes'!$A$1:$L$53,MATCH($C2619,'state-winning-votes'!$A:$A,0),MATCH($A2619,'state-winning-votes'!$A$2:$L$2,0))</f>
        <v>4180755</v>
      </c>
      <c r="U2619" t="str">
        <f t="shared" si="121"/>
        <v>Kerry, John</v>
      </c>
      <c r="V2619" t="str">
        <f>_xlfn.XLOOKUP(INDEX('state-winning-votes'!$A$1:$L$53,MATCH($C2619,'state-winning-votes'!$A:$A,0),MATCH($A2619,'state-winning-votes'!$A$2:$L$2,0)),$L:$L,$H:$H)</f>
        <v>Kerry, John</v>
      </c>
      <c r="W2619" t="str">
        <f>VLOOKUP(A2619,'national-winners'!$A$2:$B$13,2,0)</f>
        <v>Bush, George W.</v>
      </c>
      <c r="X2619" t="str">
        <f t="shared" si="122"/>
        <v xml:space="preserve"> John Kerry (W)</v>
      </c>
    </row>
    <row r="2620" spans="1:24" x14ac:dyDescent="0.25">
      <c r="A2620">
        <v>2004</v>
      </c>
      <c r="B2620" t="s">
        <v>117</v>
      </c>
      <c r="C2620" t="s">
        <v>118</v>
      </c>
      <c r="D2620">
        <v>36</v>
      </c>
      <c r="E2620">
        <v>21</v>
      </c>
      <c r="F2620">
        <v>13</v>
      </c>
      <c r="G2620" t="s">
        <v>16</v>
      </c>
      <c r="H2620" t="s">
        <v>313</v>
      </c>
      <c r="I2620" t="str">
        <f t="shared" si="120"/>
        <v>Kerry, John(L)</v>
      </c>
      <c r="J2620" t="s">
        <v>308</v>
      </c>
      <c r="K2620" t="b">
        <v>0</v>
      </c>
      <c r="L2620">
        <v>133525</v>
      </c>
      <c r="M2620">
        <v>7448266</v>
      </c>
      <c r="N2620">
        <v>20171015</v>
      </c>
      <c r="O2620" t="s">
        <v>19</v>
      </c>
      <c r="P2620" t="str">
        <f>IF(VLOOKUP(A2620,'national-winners'!$A$2:$B$13,2,0)=H2620,"W","L")</f>
        <v>L</v>
      </c>
      <c r="Q2620">
        <f>MATCH(C2620,'state-winning-votes'!A:A,0)</f>
        <v>37</v>
      </c>
      <c r="R2620">
        <f>MATCH(A2620,'state-winning-votes'!$A$2:$L$2,0)</f>
        <v>9</v>
      </c>
      <c r="S2620" cm="1">
        <f t="array" ref="S2620">INDEX('state-winning-votes'!$A$1:$L$53,$Q2620,$R2620)</f>
        <v>4180755</v>
      </c>
      <c r="T2620">
        <f>INDEX('state-winning-votes'!$A$1:$L$53,MATCH($C2620,'state-winning-votes'!$A:$A,0),MATCH($A2620,'state-winning-votes'!$A$2:$L$2,0))</f>
        <v>4180755</v>
      </c>
      <c r="U2620" t="str">
        <f t="shared" si="121"/>
        <v>Kerry, John</v>
      </c>
      <c r="V2620" t="str">
        <f>_xlfn.XLOOKUP(INDEX('state-winning-votes'!$A$1:$L$53,MATCH($C2620,'state-winning-votes'!$A:$A,0),MATCH($A2620,'state-winning-votes'!$A$2:$L$2,0)),$L:$L,$H:$H)</f>
        <v>Kerry, John</v>
      </c>
      <c r="W2620" t="str">
        <f>VLOOKUP(A2620,'national-winners'!$A$2:$B$13,2,0)</f>
        <v>Bush, George W.</v>
      </c>
      <c r="X2620" t="str">
        <f t="shared" si="122"/>
        <v xml:space="preserve"> John Kerry (W)</v>
      </c>
    </row>
    <row r="2621" spans="1:24" x14ac:dyDescent="0.25">
      <c r="A2621">
        <v>2004</v>
      </c>
      <c r="B2621" t="s">
        <v>117</v>
      </c>
      <c r="C2621" t="s">
        <v>118</v>
      </c>
      <c r="D2621">
        <v>36</v>
      </c>
      <c r="E2621">
        <v>21</v>
      </c>
      <c r="F2621">
        <v>13</v>
      </c>
      <c r="G2621" t="s">
        <v>16</v>
      </c>
      <c r="H2621" t="s">
        <v>273</v>
      </c>
      <c r="I2621" t="str">
        <f t="shared" si="120"/>
        <v>Nader, Ralph(L)</v>
      </c>
      <c r="J2621" t="s">
        <v>292</v>
      </c>
      <c r="K2621" t="b">
        <v>0</v>
      </c>
      <c r="L2621">
        <v>84247</v>
      </c>
      <c r="M2621">
        <v>7448266</v>
      </c>
      <c r="N2621">
        <v>20171015</v>
      </c>
      <c r="O2621" t="s">
        <v>19</v>
      </c>
      <c r="P2621" t="str">
        <f>IF(VLOOKUP(A2621,'national-winners'!$A$2:$B$13,2,0)=H2621,"W","L")</f>
        <v>L</v>
      </c>
      <c r="Q2621">
        <f>MATCH(C2621,'state-winning-votes'!A:A,0)</f>
        <v>37</v>
      </c>
      <c r="R2621">
        <f>MATCH(A2621,'state-winning-votes'!$A$2:$L$2,0)</f>
        <v>9</v>
      </c>
      <c r="S2621" cm="1">
        <f t="array" ref="S2621">INDEX('state-winning-votes'!$A$1:$L$53,$Q2621,$R2621)</f>
        <v>4180755</v>
      </c>
      <c r="T2621">
        <f>INDEX('state-winning-votes'!$A$1:$L$53,MATCH($C2621,'state-winning-votes'!$A:$A,0),MATCH($A2621,'state-winning-votes'!$A$2:$L$2,0))</f>
        <v>4180755</v>
      </c>
      <c r="U2621" t="str">
        <f t="shared" si="121"/>
        <v>Kerry, John</v>
      </c>
      <c r="V2621" t="str">
        <f>_xlfn.XLOOKUP(INDEX('state-winning-votes'!$A$1:$L$53,MATCH($C2621,'state-winning-votes'!$A:$A,0),MATCH($A2621,'state-winning-votes'!$A$2:$L$2,0)),$L:$L,$H:$H)</f>
        <v>Kerry, John</v>
      </c>
      <c r="W2621" t="str">
        <f>VLOOKUP(A2621,'national-winners'!$A$2:$B$13,2,0)</f>
        <v>Bush, George W.</v>
      </c>
      <c r="X2621" t="str">
        <f t="shared" si="122"/>
        <v xml:space="preserve"> John Kerry (W)</v>
      </c>
    </row>
    <row r="2622" spans="1:24" x14ac:dyDescent="0.25">
      <c r="A2622">
        <v>2004</v>
      </c>
      <c r="B2622" t="s">
        <v>117</v>
      </c>
      <c r="C2622" t="s">
        <v>118</v>
      </c>
      <c r="D2622">
        <v>36</v>
      </c>
      <c r="E2622">
        <v>21</v>
      </c>
      <c r="F2622">
        <v>13</v>
      </c>
      <c r="G2622" t="s">
        <v>16</v>
      </c>
      <c r="H2622" t="s">
        <v>246</v>
      </c>
      <c r="I2622" t="str">
        <f t="shared" si="120"/>
        <v>Blank Vote/Scattering(L)</v>
      </c>
      <c r="K2622" t="b">
        <v>0</v>
      </c>
      <c r="L2622">
        <v>57230</v>
      </c>
      <c r="M2622">
        <v>7448266</v>
      </c>
      <c r="N2622">
        <v>20171015</v>
      </c>
      <c r="O2622" t="s">
        <v>19</v>
      </c>
      <c r="P2622" t="str">
        <f>IF(VLOOKUP(A2622,'national-winners'!$A$2:$B$13,2,0)=H2622,"W","L")</f>
        <v>L</v>
      </c>
      <c r="Q2622">
        <f>MATCH(C2622,'state-winning-votes'!A:A,0)</f>
        <v>37</v>
      </c>
      <c r="R2622">
        <f>MATCH(A2622,'state-winning-votes'!$A$2:$L$2,0)</f>
        <v>9</v>
      </c>
      <c r="S2622" cm="1">
        <f t="array" ref="S2622">INDEX('state-winning-votes'!$A$1:$L$53,$Q2622,$R2622)</f>
        <v>4180755</v>
      </c>
      <c r="T2622">
        <f>INDEX('state-winning-votes'!$A$1:$L$53,MATCH($C2622,'state-winning-votes'!$A:$A,0),MATCH($A2622,'state-winning-votes'!$A$2:$L$2,0))</f>
        <v>4180755</v>
      </c>
      <c r="U2622" t="str">
        <f t="shared" si="121"/>
        <v>Kerry, John</v>
      </c>
      <c r="V2622" t="str">
        <f>_xlfn.XLOOKUP(INDEX('state-winning-votes'!$A$1:$L$53,MATCH($C2622,'state-winning-votes'!$A:$A,0),MATCH($A2622,'state-winning-votes'!$A$2:$L$2,0)),$L:$L,$H:$H)</f>
        <v>Kerry, John</v>
      </c>
      <c r="W2622" t="str">
        <f>VLOOKUP(A2622,'national-winners'!$A$2:$B$13,2,0)</f>
        <v>Bush, George W.</v>
      </c>
      <c r="X2622" t="str">
        <f t="shared" si="122"/>
        <v xml:space="preserve"> John Kerry (W)</v>
      </c>
    </row>
    <row r="2623" spans="1:24" x14ac:dyDescent="0.25">
      <c r="A2623">
        <v>2004</v>
      </c>
      <c r="B2623" t="s">
        <v>117</v>
      </c>
      <c r="C2623" t="s">
        <v>118</v>
      </c>
      <c r="D2623">
        <v>36</v>
      </c>
      <c r="E2623">
        <v>21</v>
      </c>
      <c r="F2623">
        <v>13</v>
      </c>
      <c r="G2623" t="s">
        <v>16</v>
      </c>
      <c r="H2623" t="s">
        <v>273</v>
      </c>
      <c r="I2623" t="str">
        <f t="shared" si="120"/>
        <v>Nader, Ralph(L)</v>
      </c>
      <c r="J2623" t="s">
        <v>338</v>
      </c>
      <c r="K2623" t="b">
        <v>0</v>
      </c>
      <c r="L2623">
        <v>15626</v>
      </c>
      <c r="M2623">
        <v>7448266</v>
      </c>
      <c r="N2623">
        <v>20171015</v>
      </c>
      <c r="O2623" t="s">
        <v>19</v>
      </c>
      <c r="P2623" t="str">
        <f>IF(VLOOKUP(A2623,'national-winners'!$A$2:$B$13,2,0)=H2623,"W","L")</f>
        <v>L</v>
      </c>
      <c r="Q2623">
        <f>MATCH(C2623,'state-winning-votes'!A:A,0)</f>
        <v>37</v>
      </c>
      <c r="R2623">
        <f>MATCH(A2623,'state-winning-votes'!$A$2:$L$2,0)</f>
        <v>9</v>
      </c>
      <c r="S2623" cm="1">
        <f t="array" ref="S2623">INDEX('state-winning-votes'!$A$1:$L$53,$Q2623,$R2623)</f>
        <v>4180755</v>
      </c>
      <c r="T2623">
        <f>INDEX('state-winning-votes'!$A$1:$L$53,MATCH($C2623,'state-winning-votes'!$A:$A,0),MATCH($A2623,'state-winning-votes'!$A$2:$L$2,0))</f>
        <v>4180755</v>
      </c>
      <c r="U2623" t="str">
        <f t="shared" si="121"/>
        <v>Kerry, John</v>
      </c>
      <c r="V2623" t="str">
        <f>_xlfn.XLOOKUP(INDEX('state-winning-votes'!$A$1:$L$53,MATCH($C2623,'state-winning-votes'!$A:$A,0),MATCH($A2623,'state-winning-votes'!$A$2:$L$2,0)),$L:$L,$H:$H)</f>
        <v>Kerry, John</v>
      </c>
      <c r="W2623" t="str">
        <f>VLOOKUP(A2623,'national-winners'!$A$2:$B$13,2,0)</f>
        <v>Bush, George W.</v>
      </c>
      <c r="X2623" t="str">
        <f t="shared" si="122"/>
        <v xml:space="preserve"> John Kerry (W)</v>
      </c>
    </row>
    <row r="2624" spans="1:24" x14ac:dyDescent="0.25">
      <c r="A2624">
        <v>2004</v>
      </c>
      <c r="B2624" t="s">
        <v>117</v>
      </c>
      <c r="C2624" t="s">
        <v>118</v>
      </c>
      <c r="D2624">
        <v>36</v>
      </c>
      <c r="E2624">
        <v>21</v>
      </c>
      <c r="F2624">
        <v>13</v>
      </c>
      <c r="G2624" t="s">
        <v>16</v>
      </c>
      <c r="H2624" t="s">
        <v>316</v>
      </c>
      <c r="I2624" t="str">
        <f t="shared" si="120"/>
        <v>Badnarik, Michael(L)</v>
      </c>
      <c r="J2624" t="s">
        <v>29</v>
      </c>
      <c r="K2624" t="b">
        <v>0</v>
      </c>
      <c r="L2624">
        <v>11607</v>
      </c>
      <c r="M2624">
        <v>7448266</v>
      </c>
      <c r="N2624">
        <v>20171015</v>
      </c>
      <c r="O2624" t="s">
        <v>19</v>
      </c>
      <c r="P2624" t="str">
        <f>IF(VLOOKUP(A2624,'national-winners'!$A$2:$B$13,2,0)=H2624,"W","L")</f>
        <v>L</v>
      </c>
      <c r="Q2624">
        <f>MATCH(C2624,'state-winning-votes'!A:A,0)</f>
        <v>37</v>
      </c>
      <c r="R2624">
        <f>MATCH(A2624,'state-winning-votes'!$A$2:$L$2,0)</f>
        <v>9</v>
      </c>
      <c r="S2624" cm="1">
        <f t="array" ref="S2624">INDEX('state-winning-votes'!$A$1:$L$53,$Q2624,$R2624)</f>
        <v>4180755</v>
      </c>
      <c r="T2624">
        <f>INDEX('state-winning-votes'!$A$1:$L$53,MATCH($C2624,'state-winning-votes'!$A:$A,0),MATCH($A2624,'state-winning-votes'!$A$2:$L$2,0))</f>
        <v>4180755</v>
      </c>
      <c r="U2624" t="str">
        <f t="shared" si="121"/>
        <v>Kerry, John</v>
      </c>
      <c r="V2624" t="str">
        <f>_xlfn.XLOOKUP(INDEX('state-winning-votes'!$A$1:$L$53,MATCH($C2624,'state-winning-votes'!$A:$A,0),MATCH($A2624,'state-winning-votes'!$A$2:$L$2,0)),$L:$L,$H:$H)</f>
        <v>Kerry, John</v>
      </c>
      <c r="W2624" t="str">
        <f>VLOOKUP(A2624,'national-winners'!$A$2:$B$13,2,0)</f>
        <v>Bush, George W.</v>
      </c>
      <c r="X2624" t="str">
        <f t="shared" si="122"/>
        <v xml:space="preserve"> John Kerry (W)</v>
      </c>
    </row>
    <row r="2625" spans="1:24" x14ac:dyDescent="0.25">
      <c r="A2625">
        <v>2004</v>
      </c>
      <c r="B2625" t="s">
        <v>117</v>
      </c>
      <c r="C2625" t="s">
        <v>118</v>
      </c>
      <c r="D2625">
        <v>36</v>
      </c>
      <c r="E2625">
        <v>21</v>
      </c>
      <c r="F2625">
        <v>13</v>
      </c>
      <c r="G2625" t="s">
        <v>16</v>
      </c>
      <c r="H2625" t="s">
        <v>324</v>
      </c>
      <c r="I2625" t="str">
        <f t="shared" si="120"/>
        <v>Calero, Roger(L)</v>
      </c>
      <c r="J2625" t="s">
        <v>37</v>
      </c>
      <c r="K2625" t="b">
        <v>0</v>
      </c>
      <c r="L2625">
        <v>2405</v>
      </c>
      <c r="M2625">
        <v>7448266</v>
      </c>
      <c r="N2625">
        <v>20171015</v>
      </c>
      <c r="O2625" t="s">
        <v>19</v>
      </c>
      <c r="P2625" t="str">
        <f>IF(VLOOKUP(A2625,'national-winners'!$A$2:$B$13,2,0)=H2625,"W","L")</f>
        <v>L</v>
      </c>
      <c r="Q2625">
        <f>MATCH(C2625,'state-winning-votes'!A:A,0)</f>
        <v>37</v>
      </c>
      <c r="R2625">
        <f>MATCH(A2625,'state-winning-votes'!$A$2:$L$2,0)</f>
        <v>9</v>
      </c>
      <c r="S2625" cm="1">
        <f t="array" ref="S2625">INDEX('state-winning-votes'!$A$1:$L$53,$Q2625,$R2625)</f>
        <v>4180755</v>
      </c>
      <c r="T2625">
        <f>INDEX('state-winning-votes'!$A$1:$L$53,MATCH($C2625,'state-winning-votes'!$A:$A,0),MATCH($A2625,'state-winning-votes'!$A$2:$L$2,0))</f>
        <v>4180755</v>
      </c>
      <c r="U2625" t="str">
        <f t="shared" si="121"/>
        <v>Kerry, John</v>
      </c>
      <c r="V2625" t="str">
        <f>_xlfn.XLOOKUP(INDEX('state-winning-votes'!$A$1:$L$53,MATCH($C2625,'state-winning-votes'!$A:$A,0),MATCH($A2625,'state-winning-votes'!$A$2:$L$2,0)),$L:$L,$H:$H)</f>
        <v>Kerry, John</v>
      </c>
      <c r="W2625" t="str">
        <f>VLOOKUP(A2625,'national-winners'!$A$2:$B$13,2,0)</f>
        <v>Bush, George W.</v>
      </c>
      <c r="X2625" t="str">
        <f t="shared" si="122"/>
        <v xml:space="preserve"> John Kerry (W)</v>
      </c>
    </row>
    <row r="2626" spans="1:24" x14ac:dyDescent="0.25">
      <c r="A2626">
        <v>2004</v>
      </c>
      <c r="B2626" t="s">
        <v>117</v>
      </c>
      <c r="C2626" t="s">
        <v>118</v>
      </c>
      <c r="D2626">
        <v>36</v>
      </c>
      <c r="E2626">
        <v>21</v>
      </c>
      <c r="F2626">
        <v>13</v>
      </c>
      <c r="G2626" t="s">
        <v>16</v>
      </c>
      <c r="H2626" t="s">
        <v>59</v>
      </c>
      <c r="I2626" t="str">
        <f t="shared" si="120"/>
        <v>Other(L)</v>
      </c>
      <c r="K2626" t="b">
        <v>1</v>
      </c>
      <c r="L2626">
        <v>304</v>
      </c>
      <c r="M2626">
        <v>7448266</v>
      </c>
      <c r="N2626">
        <v>20171015</v>
      </c>
      <c r="O2626" t="s">
        <v>19</v>
      </c>
      <c r="P2626" t="str">
        <f>IF(VLOOKUP(A2626,'national-winners'!$A$2:$B$13,2,0)=H2626,"W","L")</f>
        <v>L</v>
      </c>
      <c r="Q2626">
        <f>MATCH(C2626,'state-winning-votes'!A:A,0)</f>
        <v>37</v>
      </c>
      <c r="R2626">
        <f>MATCH(A2626,'state-winning-votes'!$A$2:$L$2,0)</f>
        <v>9</v>
      </c>
      <c r="S2626" cm="1">
        <f t="array" ref="S2626">INDEX('state-winning-votes'!$A$1:$L$53,$Q2626,$R2626)</f>
        <v>4180755</v>
      </c>
      <c r="T2626">
        <f>INDEX('state-winning-votes'!$A$1:$L$53,MATCH($C2626,'state-winning-votes'!$A:$A,0),MATCH($A2626,'state-winning-votes'!$A$2:$L$2,0))</f>
        <v>4180755</v>
      </c>
      <c r="U2626" t="str">
        <f t="shared" si="121"/>
        <v>Kerry, John</v>
      </c>
      <c r="V2626" t="str">
        <f>_xlfn.XLOOKUP(INDEX('state-winning-votes'!$A$1:$L$53,MATCH($C2626,'state-winning-votes'!$A:$A,0),MATCH($A2626,'state-winning-votes'!$A$2:$L$2,0)),$L:$L,$H:$H)</f>
        <v>Kerry, John</v>
      </c>
      <c r="W2626" t="str">
        <f>VLOOKUP(A2626,'national-winners'!$A$2:$B$13,2,0)</f>
        <v>Bush, George W.</v>
      </c>
      <c r="X2626" t="str">
        <f t="shared" si="122"/>
        <v xml:space="preserve"> John Kerry (W)</v>
      </c>
    </row>
    <row r="2627" spans="1:24" x14ac:dyDescent="0.25">
      <c r="A2627">
        <v>2004</v>
      </c>
      <c r="B2627" t="s">
        <v>122</v>
      </c>
      <c r="C2627" t="s">
        <v>123</v>
      </c>
      <c r="D2627">
        <v>37</v>
      </c>
      <c r="E2627">
        <v>56</v>
      </c>
      <c r="F2627">
        <v>47</v>
      </c>
      <c r="G2627" t="s">
        <v>16</v>
      </c>
      <c r="H2627" t="s">
        <v>297</v>
      </c>
      <c r="I2627" t="str">
        <f t="shared" ref="I2627:I2690" si="123">H2627&amp;"("&amp;P2627&amp;")"</f>
        <v>Bush, George W.(W)</v>
      </c>
      <c r="J2627" t="s">
        <v>21</v>
      </c>
      <c r="K2627" t="b">
        <v>0</v>
      </c>
      <c r="L2627">
        <v>1961166</v>
      </c>
      <c r="M2627">
        <v>3501007</v>
      </c>
      <c r="N2627">
        <v>20171015</v>
      </c>
      <c r="O2627" t="s">
        <v>19</v>
      </c>
      <c r="P2627" t="str">
        <f>IF(VLOOKUP(A2627,'national-winners'!$A$2:$B$13,2,0)=H2627,"W","L")</f>
        <v>W</v>
      </c>
      <c r="Q2627">
        <f>MATCH(C2627,'state-winning-votes'!A:A,0)</f>
        <v>30</v>
      </c>
      <c r="R2627">
        <f>MATCH(A2627,'state-winning-votes'!$A$2:$L$2,0)</f>
        <v>9</v>
      </c>
      <c r="S2627" cm="1">
        <f t="array" ref="S2627">INDEX('state-winning-votes'!$A$1:$L$53,$Q2627,$R2627)</f>
        <v>1961166</v>
      </c>
      <c r="T2627">
        <f>INDEX('state-winning-votes'!$A$1:$L$53,MATCH($C2627,'state-winning-votes'!$A:$A,0),MATCH($A2627,'state-winning-votes'!$A$2:$L$2,0))</f>
        <v>1961166</v>
      </c>
      <c r="U2627" t="str">
        <f t="shared" ref="U2627:U2690" si="124">_xlfn.XLOOKUP(T2627,L:L,H:H)</f>
        <v>Bush, George W.</v>
      </c>
      <c r="V2627" t="str">
        <f>_xlfn.XLOOKUP(INDEX('state-winning-votes'!$A$1:$L$53,MATCH($C2627,'state-winning-votes'!$A:$A,0),MATCH($A2627,'state-winning-votes'!$A$2:$L$2,0)),$L:$L,$H:$H)</f>
        <v>Bush, George W.</v>
      </c>
      <c r="W2627" t="str">
        <f>VLOOKUP(A2627,'national-winners'!$A$2:$B$13,2,0)</f>
        <v>Bush, George W.</v>
      </c>
      <c r="X2627" t="str">
        <f t="shared" ref="X2627:X2690" si="125">IFERROR(RIGHT(V2627,LEN(V2627)-SEARCH(",",V2627))&amp;" "&amp;LEFT(V2627,SEARCH(",",V2627)-1)&amp;" (W)","NULL")</f>
        <v xml:space="preserve"> George W. Bush (W)</v>
      </c>
    </row>
    <row r="2628" spans="1:24" x14ac:dyDescent="0.25">
      <c r="A2628">
        <v>2004</v>
      </c>
      <c r="B2628" t="s">
        <v>122</v>
      </c>
      <c r="C2628" t="s">
        <v>123</v>
      </c>
      <c r="D2628">
        <v>37</v>
      </c>
      <c r="E2628">
        <v>56</v>
      </c>
      <c r="F2628">
        <v>47</v>
      </c>
      <c r="G2628" t="s">
        <v>16</v>
      </c>
      <c r="H2628" t="s">
        <v>313</v>
      </c>
      <c r="I2628" t="str">
        <f t="shared" si="123"/>
        <v>Kerry, John(L)</v>
      </c>
      <c r="J2628" t="s">
        <v>18</v>
      </c>
      <c r="K2628" t="b">
        <v>0</v>
      </c>
      <c r="L2628">
        <v>1525849</v>
      </c>
      <c r="M2628">
        <v>3501007</v>
      </c>
      <c r="N2628">
        <v>20171015</v>
      </c>
      <c r="O2628" t="s">
        <v>19</v>
      </c>
      <c r="P2628" t="str">
        <f>IF(VLOOKUP(A2628,'national-winners'!$A$2:$B$13,2,0)=H2628,"W","L")</f>
        <v>L</v>
      </c>
      <c r="Q2628">
        <f>MATCH(C2628,'state-winning-votes'!A:A,0)</f>
        <v>30</v>
      </c>
      <c r="R2628">
        <f>MATCH(A2628,'state-winning-votes'!$A$2:$L$2,0)</f>
        <v>9</v>
      </c>
      <c r="S2628" cm="1">
        <f t="array" ref="S2628">INDEX('state-winning-votes'!$A$1:$L$53,$Q2628,$R2628)</f>
        <v>1961166</v>
      </c>
      <c r="T2628">
        <f>INDEX('state-winning-votes'!$A$1:$L$53,MATCH($C2628,'state-winning-votes'!$A:$A,0),MATCH($A2628,'state-winning-votes'!$A$2:$L$2,0))</f>
        <v>1961166</v>
      </c>
      <c r="U2628" t="str">
        <f t="shared" si="124"/>
        <v>Bush, George W.</v>
      </c>
      <c r="V2628" t="str">
        <f>_xlfn.XLOOKUP(INDEX('state-winning-votes'!$A$1:$L$53,MATCH($C2628,'state-winning-votes'!$A:$A,0),MATCH($A2628,'state-winning-votes'!$A$2:$L$2,0)),$L:$L,$H:$H)</f>
        <v>Bush, George W.</v>
      </c>
      <c r="W2628" t="str">
        <f>VLOOKUP(A2628,'national-winners'!$A$2:$B$13,2,0)</f>
        <v>Bush, George W.</v>
      </c>
      <c r="X2628" t="str">
        <f t="shared" si="125"/>
        <v xml:space="preserve"> George W. Bush (W)</v>
      </c>
    </row>
    <row r="2629" spans="1:24" x14ac:dyDescent="0.25">
      <c r="A2629">
        <v>2004</v>
      </c>
      <c r="B2629" t="s">
        <v>122</v>
      </c>
      <c r="C2629" t="s">
        <v>123</v>
      </c>
      <c r="D2629">
        <v>37</v>
      </c>
      <c r="E2629">
        <v>56</v>
      </c>
      <c r="F2629">
        <v>47</v>
      </c>
      <c r="G2629" t="s">
        <v>16</v>
      </c>
      <c r="H2629" t="s">
        <v>316</v>
      </c>
      <c r="I2629" t="str">
        <f t="shared" si="123"/>
        <v>Badnarik, Michael(L)</v>
      </c>
      <c r="J2629" t="s">
        <v>29</v>
      </c>
      <c r="K2629" t="b">
        <v>0</v>
      </c>
      <c r="L2629">
        <v>11731</v>
      </c>
      <c r="M2629">
        <v>3501007</v>
      </c>
      <c r="N2629">
        <v>20171015</v>
      </c>
      <c r="O2629" t="s">
        <v>19</v>
      </c>
      <c r="P2629" t="str">
        <f>IF(VLOOKUP(A2629,'national-winners'!$A$2:$B$13,2,0)=H2629,"W","L")</f>
        <v>L</v>
      </c>
      <c r="Q2629">
        <f>MATCH(C2629,'state-winning-votes'!A:A,0)</f>
        <v>30</v>
      </c>
      <c r="R2629">
        <f>MATCH(A2629,'state-winning-votes'!$A$2:$L$2,0)</f>
        <v>9</v>
      </c>
      <c r="S2629" cm="1">
        <f t="array" ref="S2629">INDEX('state-winning-votes'!$A$1:$L$53,$Q2629,$R2629)</f>
        <v>1961166</v>
      </c>
      <c r="T2629">
        <f>INDEX('state-winning-votes'!$A$1:$L$53,MATCH($C2629,'state-winning-votes'!$A:$A,0),MATCH($A2629,'state-winning-votes'!$A$2:$L$2,0))</f>
        <v>1961166</v>
      </c>
      <c r="U2629" t="str">
        <f t="shared" si="124"/>
        <v>Bush, George W.</v>
      </c>
      <c r="V2629" t="str">
        <f>_xlfn.XLOOKUP(INDEX('state-winning-votes'!$A$1:$L$53,MATCH($C2629,'state-winning-votes'!$A:$A,0),MATCH($A2629,'state-winning-votes'!$A$2:$L$2,0)),$L:$L,$H:$H)</f>
        <v>Bush, George W.</v>
      </c>
      <c r="W2629" t="str">
        <f>VLOOKUP(A2629,'national-winners'!$A$2:$B$13,2,0)</f>
        <v>Bush, George W.</v>
      </c>
      <c r="X2629" t="str">
        <f t="shared" si="125"/>
        <v xml:space="preserve"> George W. Bush (W)</v>
      </c>
    </row>
    <row r="2630" spans="1:24" x14ac:dyDescent="0.25">
      <c r="A2630">
        <v>2004</v>
      </c>
      <c r="B2630" t="s">
        <v>122</v>
      </c>
      <c r="C2630" t="s">
        <v>123</v>
      </c>
      <c r="D2630">
        <v>37</v>
      </c>
      <c r="E2630">
        <v>56</v>
      </c>
      <c r="F2630">
        <v>47</v>
      </c>
      <c r="G2630" t="s">
        <v>16</v>
      </c>
      <c r="H2630" t="s">
        <v>59</v>
      </c>
      <c r="I2630" t="str">
        <f t="shared" si="123"/>
        <v>Other(L)</v>
      </c>
      <c r="J2630" t="s">
        <v>244</v>
      </c>
      <c r="K2630" t="b">
        <v>1</v>
      </c>
      <c r="L2630">
        <v>2261</v>
      </c>
      <c r="M2630">
        <v>3501007</v>
      </c>
      <c r="N2630">
        <v>20171015</v>
      </c>
      <c r="O2630" t="s">
        <v>19</v>
      </c>
      <c r="P2630" t="str">
        <f>IF(VLOOKUP(A2630,'national-winners'!$A$2:$B$13,2,0)=H2630,"W","L")</f>
        <v>L</v>
      </c>
      <c r="Q2630">
        <f>MATCH(C2630,'state-winning-votes'!A:A,0)</f>
        <v>30</v>
      </c>
      <c r="R2630">
        <f>MATCH(A2630,'state-winning-votes'!$A$2:$L$2,0)</f>
        <v>9</v>
      </c>
      <c r="S2630" cm="1">
        <f t="array" ref="S2630">INDEX('state-winning-votes'!$A$1:$L$53,$Q2630,$R2630)</f>
        <v>1961166</v>
      </c>
      <c r="T2630">
        <f>INDEX('state-winning-votes'!$A$1:$L$53,MATCH($C2630,'state-winning-votes'!$A:$A,0),MATCH($A2630,'state-winning-votes'!$A$2:$L$2,0))</f>
        <v>1961166</v>
      </c>
      <c r="U2630" t="str">
        <f t="shared" si="124"/>
        <v>Bush, George W.</v>
      </c>
      <c r="V2630" t="str">
        <f>_xlfn.XLOOKUP(INDEX('state-winning-votes'!$A$1:$L$53,MATCH($C2630,'state-winning-votes'!$A:$A,0),MATCH($A2630,'state-winning-votes'!$A$2:$L$2,0)),$L:$L,$H:$H)</f>
        <v>Bush, George W.</v>
      </c>
      <c r="W2630" t="str">
        <f>VLOOKUP(A2630,'national-winners'!$A$2:$B$13,2,0)</f>
        <v>Bush, George W.</v>
      </c>
      <c r="X2630" t="str">
        <f t="shared" si="125"/>
        <v xml:space="preserve"> George W. Bush (W)</v>
      </c>
    </row>
    <row r="2631" spans="1:24" x14ac:dyDescent="0.25">
      <c r="A2631">
        <v>2004</v>
      </c>
      <c r="B2631" t="s">
        <v>124</v>
      </c>
      <c r="C2631" t="s">
        <v>125</v>
      </c>
      <c r="D2631">
        <v>38</v>
      </c>
      <c r="E2631">
        <v>44</v>
      </c>
      <c r="F2631">
        <v>36</v>
      </c>
      <c r="G2631" t="s">
        <v>16</v>
      </c>
      <c r="H2631" t="s">
        <v>297</v>
      </c>
      <c r="I2631" t="str">
        <f t="shared" si="123"/>
        <v>Bush, George W.(W)</v>
      </c>
      <c r="J2631" t="s">
        <v>21</v>
      </c>
      <c r="K2631" t="b">
        <v>0</v>
      </c>
      <c r="L2631">
        <v>196651</v>
      </c>
      <c r="M2631">
        <v>312833</v>
      </c>
      <c r="N2631">
        <v>20171015</v>
      </c>
      <c r="O2631" t="s">
        <v>19</v>
      </c>
      <c r="P2631" t="str">
        <f>IF(VLOOKUP(A2631,'national-winners'!$A$2:$B$13,2,0)=H2631,"W","L")</f>
        <v>W</v>
      </c>
      <c r="Q2631">
        <f>MATCH(C2631,'state-winning-votes'!A:A,0)</f>
        <v>31</v>
      </c>
      <c r="R2631">
        <f>MATCH(A2631,'state-winning-votes'!$A$2:$L$2,0)</f>
        <v>9</v>
      </c>
      <c r="S2631" cm="1">
        <f t="array" ref="S2631">INDEX('state-winning-votes'!$A$1:$L$53,$Q2631,$R2631)</f>
        <v>196651</v>
      </c>
      <c r="T2631">
        <f>INDEX('state-winning-votes'!$A$1:$L$53,MATCH($C2631,'state-winning-votes'!$A:$A,0),MATCH($A2631,'state-winning-votes'!$A$2:$L$2,0))</f>
        <v>196651</v>
      </c>
      <c r="U2631" t="str">
        <f t="shared" si="124"/>
        <v>Bush, George W.</v>
      </c>
      <c r="V2631" t="str">
        <f>_xlfn.XLOOKUP(INDEX('state-winning-votes'!$A$1:$L$53,MATCH($C2631,'state-winning-votes'!$A:$A,0),MATCH($A2631,'state-winning-votes'!$A$2:$L$2,0)),$L:$L,$H:$H)</f>
        <v>Bush, George W.</v>
      </c>
      <c r="W2631" t="str">
        <f>VLOOKUP(A2631,'national-winners'!$A$2:$B$13,2,0)</f>
        <v>Bush, George W.</v>
      </c>
      <c r="X2631" t="str">
        <f t="shared" si="125"/>
        <v xml:space="preserve"> George W. Bush (W)</v>
      </c>
    </row>
    <row r="2632" spans="1:24" x14ac:dyDescent="0.25">
      <c r="A2632">
        <v>2004</v>
      </c>
      <c r="B2632" t="s">
        <v>124</v>
      </c>
      <c r="C2632" t="s">
        <v>125</v>
      </c>
      <c r="D2632">
        <v>38</v>
      </c>
      <c r="E2632">
        <v>44</v>
      </c>
      <c r="F2632">
        <v>36</v>
      </c>
      <c r="G2632" t="s">
        <v>16</v>
      </c>
      <c r="H2632" t="s">
        <v>313</v>
      </c>
      <c r="I2632" t="str">
        <f t="shared" si="123"/>
        <v>Kerry, John(L)</v>
      </c>
      <c r="J2632" t="s">
        <v>18</v>
      </c>
      <c r="K2632" t="b">
        <v>0</v>
      </c>
      <c r="L2632">
        <v>111052</v>
      </c>
      <c r="M2632">
        <v>312833</v>
      </c>
      <c r="N2632">
        <v>20171015</v>
      </c>
      <c r="O2632" t="s">
        <v>19</v>
      </c>
      <c r="P2632" t="str">
        <f>IF(VLOOKUP(A2632,'national-winners'!$A$2:$B$13,2,0)=H2632,"W","L")</f>
        <v>L</v>
      </c>
      <c r="Q2632">
        <f>MATCH(C2632,'state-winning-votes'!A:A,0)</f>
        <v>31</v>
      </c>
      <c r="R2632">
        <f>MATCH(A2632,'state-winning-votes'!$A$2:$L$2,0)</f>
        <v>9</v>
      </c>
      <c r="S2632" cm="1">
        <f t="array" ref="S2632">INDEX('state-winning-votes'!$A$1:$L$53,$Q2632,$R2632)</f>
        <v>196651</v>
      </c>
      <c r="T2632">
        <f>INDEX('state-winning-votes'!$A$1:$L$53,MATCH($C2632,'state-winning-votes'!$A:$A,0),MATCH($A2632,'state-winning-votes'!$A$2:$L$2,0))</f>
        <v>196651</v>
      </c>
      <c r="U2632" t="str">
        <f t="shared" si="124"/>
        <v>Bush, George W.</v>
      </c>
      <c r="V2632" t="str">
        <f>_xlfn.XLOOKUP(INDEX('state-winning-votes'!$A$1:$L$53,MATCH($C2632,'state-winning-votes'!$A:$A,0),MATCH($A2632,'state-winning-votes'!$A$2:$L$2,0)),$L:$L,$H:$H)</f>
        <v>Bush, George W.</v>
      </c>
      <c r="W2632" t="str">
        <f>VLOOKUP(A2632,'national-winners'!$A$2:$B$13,2,0)</f>
        <v>Bush, George W.</v>
      </c>
      <c r="X2632" t="str">
        <f t="shared" si="125"/>
        <v xml:space="preserve"> George W. Bush (W)</v>
      </c>
    </row>
    <row r="2633" spans="1:24" x14ac:dyDescent="0.25">
      <c r="A2633">
        <v>2004</v>
      </c>
      <c r="B2633" t="s">
        <v>124</v>
      </c>
      <c r="C2633" t="s">
        <v>125</v>
      </c>
      <c r="D2633">
        <v>38</v>
      </c>
      <c r="E2633">
        <v>44</v>
      </c>
      <c r="F2633">
        <v>36</v>
      </c>
      <c r="G2633" t="s">
        <v>16</v>
      </c>
      <c r="H2633" t="s">
        <v>273</v>
      </c>
      <c r="I2633" t="str">
        <f t="shared" si="123"/>
        <v>Nader, Ralph(L)</v>
      </c>
      <c r="J2633" t="s">
        <v>35</v>
      </c>
      <c r="K2633" t="b">
        <v>0</v>
      </c>
      <c r="L2633">
        <v>3756</v>
      </c>
      <c r="M2633">
        <v>312833</v>
      </c>
      <c r="N2633">
        <v>20171015</v>
      </c>
      <c r="O2633" t="s">
        <v>19</v>
      </c>
      <c r="P2633" t="str">
        <f>IF(VLOOKUP(A2633,'national-winners'!$A$2:$B$13,2,0)=H2633,"W","L")</f>
        <v>L</v>
      </c>
      <c r="Q2633">
        <f>MATCH(C2633,'state-winning-votes'!A:A,0)</f>
        <v>31</v>
      </c>
      <c r="R2633">
        <f>MATCH(A2633,'state-winning-votes'!$A$2:$L$2,0)</f>
        <v>9</v>
      </c>
      <c r="S2633" cm="1">
        <f t="array" ref="S2633">INDEX('state-winning-votes'!$A$1:$L$53,$Q2633,$R2633)</f>
        <v>196651</v>
      </c>
      <c r="T2633">
        <f>INDEX('state-winning-votes'!$A$1:$L$53,MATCH($C2633,'state-winning-votes'!$A:$A,0),MATCH($A2633,'state-winning-votes'!$A$2:$L$2,0))</f>
        <v>196651</v>
      </c>
      <c r="U2633" t="str">
        <f t="shared" si="124"/>
        <v>Bush, George W.</v>
      </c>
      <c r="V2633" t="str">
        <f>_xlfn.XLOOKUP(INDEX('state-winning-votes'!$A$1:$L$53,MATCH($C2633,'state-winning-votes'!$A:$A,0),MATCH($A2633,'state-winning-votes'!$A$2:$L$2,0)),$L:$L,$H:$H)</f>
        <v>Bush, George W.</v>
      </c>
      <c r="W2633" t="str">
        <f>VLOOKUP(A2633,'national-winners'!$A$2:$B$13,2,0)</f>
        <v>Bush, George W.</v>
      </c>
      <c r="X2633" t="str">
        <f t="shared" si="125"/>
        <v xml:space="preserve"> George W. Bush (W)</v>
      </c>
    </row>
    <row r="2634" spans="1:24" x14ac:dyDescent="0.25">
      <c r="A2634">
        <v>2004</v>
      </c>
      <c r="B2634" t="s">
        <v>124</v>
      </c>
      <c r="C2634" t="s">
        <v>125</v>
      </c>
      <c r="D2634">
        <v>38</v>
      </c>
      <c r="E2634">
        <v>44</v>
      </c>
      <c r="F2634">
        <v>36</v>
      </c>
      <c r="G2634" t="s">
        <v>16</v>
      </c>
      <c r="H2634" t="s">
        <v>316</v>
      </c>
      <c r="I2634" t="str">
        <f t="shared" si="123"/>
        <v>Badnarik, Michael(L)</v>
      </c>
      <c r="J2634" t="s">
        <v>29</v>
      </c>
      <c r="K2634" t="b">
        <v>0</v>
      </c>
      <c r="L2634">
        <v>851</v>
      </c>
      <c r="M2634">
        <v>312833</v>
      </c>
      <c r="N2634">
        <v>20171015</v>
      </c>
      <c r="O2634" t="s">
        <v>19</v>
      </c>
      <c r="P2634" t="str">
        <f>IF(VLOOKUP(A2634,'national-winners'!$A$2:$B$13,2,0)=H2634,"W","L")</f>
        <v>L</v>
      </c>
      <c r="Q2634">
        <f>MATCH(C2634,'state-winning-votes'!A:A,0)</f>
        <v>31</v>
      </c>
      <c r="R2634">
        <f>MATCH(A2634,'state-winning-votes'!$A$2:$L$2,0)</f>
        <v>9</v>
      </c>
      <c r="S2634" cm="1">
        <f t="array" ref="S2634">INDEX('state-winning-votes'!$A$1:$L$53,$Q2634,$R2634)</f>
        <v>196651</v>
      </c>
      <c r="T2634">
        <f>INDEX('state-winning-votes'!$A$1:$L$53,MATCH($C2634,'state-winning-votes'!$A:$A,0),MATCH($A2634,'state-winning-votes'!$A$2:$L$2,0))</f>
        <v>196651</v>
      </c>
      <c r="U2634" t="str">
        <f t="shared" si="124"/>
        <v>Bush, George W.</v>
      </c>
      <c r="V2634" t="str">
        <f>_xlfn.XLOOKUP(INDEX('state-winning-votes'!$A$1:$L$53,MATCH($C2634,'state-winning-votes'!$A:$A,0),MATCH($A2634,'state-winning-votes'!$A$2:$L$2,0)),$L:$L,$H:$H)</f>
        <v>Bush, George W.</v>
      </c>
      <c r="W2634" t="str">
        <f>VLOOKUP(A2634,'national-winners'!$A$2:$B$13,2,0)</f>
        <v>Bush, George W.</v>
      </c>
      <c r="X2634" t="str">
        <f t="shared" si="125"/>
        <v xml:space="preserve"> George W. Bush (W)</v>
      </c>
    </row>
    <row r="2635" spans="1:24" x14ac:dyDescent="0.25">
      <c r="A2635">
        <v>2004</v>
      </c>
      <c r="B2635" t="s">
        <v>124</v>
      </c>
      <c r="C2635" t="s">
        <v>125</v>
      </c>
      <c r="D2635">
        <v>38</v>
      </c>
      <c r="E2635">
        <v>44</v>
      </c>
      <c r="F2635">
        <v>36</v>
      </c>
      <c r="G2635" t="s">
        <v>16</v>
      </c>
      <c r="H2635" t="s">
        <v>314</v>
      </c>
      <c r="I2635" t="str">
        <f t="shared" si="123"/>
        <v>Peroutka, Michael(L)</v>
      </c>
      <c r="J2635" t="s">
        <v>134</v>
      </c>
      <c r="K2635" t="b">
        <v>0</v>
      </c>
      <c r="L2635">
        <v>514</v>
      </c>
      <c r="M2635">
        <v>312833</v>
      </c>
      <c r="N2635">
        <v>20171015</v>
      </c>
      <c r="O2635" t="s">
        <v>19</v>
      </c>
      <c r="P2635" t="str">
        <f>IF(VLOOKUP(A2635,'national-winners'!$A$2:$B$13,2,0)=H2635,"W","L")</f>
        <v>L</v>
      </c>
      <c r="Q2635">
        <f>MATCH(C2635,'state-winning-votes'!A:A,0)</f>
        <v>31</v>
      </c>
      <c r="R2635">
        <f>MATCH(A2635,'state-winning-votes'!$A$2:$L$2,0)</f>
        <v>9</v>
      </c>
      <c r="S2635" cm="1">
        <f t="array" ref="S2635">INDEX('state-winning-votes'!$A$1:$L$53,$Q2635,$R2635)</f>
        <v>196651</v>
      </c>
      <c r="T2635">
        <f>INDEX('state-winning-votes'!$A$1:$L$53,MATCH($C2635,'state-winning-votes'!$A:$A,0),MATCH($A2635,'state-winning-votes'!$A$2:$L$2,0))</f>
        <v>196651</v>
      </c>
      <c r="U2635" t="str">
        <f t="shared" si="124"/>
        <v>Bush, George W.</v>
      </c>
      <c r="V2635" t="str">
        <f>_xlfn.XLOOKUP(INDEX('state-winning-votes'!$A$1:$L$53,MATCH($C2635,'state-winning-votes'!$A:$A,0),MATCH($A2635,'state-winning-votes'!$A$2:$L$2,0)),$L:$L,$H:$H)</f>
        <v>Bush, George W.</v>
      </c>
      <c r="W2635" t="str">
        <f>VLOOKUP(A2635,'national-winners'!$A$2:$B$13,2,0)</f>
        <v>Bush, George W.</v>
      </c>
      <c r="X2635" t="str">
        <f t="shared" si="125"/>
        <v xml:space="preserve"> George W. Bush (W)</v>
      </c>
    </row>
    <row r="2636" spans="1:24" x14ac:dyDescent="0.25">
      <c r="A2636">
        <v>2004</v>
      </c>
      <c r="B2636" t="s">
        <v>124</v>
      </c>
      <c r="C2636" t="s">
        <v>125</v>
      </c>
      <c r="D2636">
        <v>38</v>
      </c>
      <c r="E2636">
        <v>44</v>
      </c>
      <c r="F2636">
        <v>36</v>
      </c>
      <c r="G2636" t="s">
        <v>16</v>
      </c>
      <c r="H2636" t="s">
        <v>59</v>
      </c>
      <c r="I2636" t="str">
        <f t="shared" si="123"/>
        <v>Other(L)</v>
      </c>
      <c r="K2636" t="b">
        <v>1</v>
      </c>
      <c r="L2636">
        <v>9</v>
      </c>
      <c r="M2636">
        <v>312833</v>
      </c>
      <c r="N2636">
        <v>20171015</v>
      </c>
      <c r="O2636" t="s">
        <v>19</v>
      </c>
      <c r="P2636" t="str">
        <f>IF(VLOOKUP(A2636,'national-winners'!$A$2:$B$13,2,0)=H2636,"W","L")</f>
        <v>L</v>
      </c>
      <c r="Q2636">
        <f>MATCH(C2636,'state-winning-votes'!A:A,0)</f>
        <v>31</v>
      </c>
      <c r="R2636">
        <f>MATCH(A2636,'state-winning-votes'!$A$2:$L$2,0)</f>
        <v>9</v>
      </c>
      <c r="S2636" cm="1">
        <f t="array" ref="S2636">INDEX('state-winning-votes'!$A$1:$L$53,$Q2636,$R2636)</f>
        <v>196651</v>
      </c>
      <c r="T2636">
        <f>INDEX('state-winning-votes'!$A$1:$L$53,MATCH($C2636,'state-winning-votes'!$A:$A,0),MATCH($A2636,'state-winning-votes'!$A$2:$L$2,0))</f>
        <v>196651</v>
      </c>
      <c r="U2636" t="str">
        <f t="shared" si="124"/>
        <v>Bush, George W.</v>
      </c>
      <c r="V2636" t="str">
        <f>_xlfn.XLOOKUP(INDEX('state-winning-votes'!$A$1:$L$53,MATCH($C2636,'state-winning-votes'!$A:$A,0),MATCH($A2636,'state-winning-votes'!$A$2:$L$2,0)),$L:$L,$H:$H)</f>
        <v>Bush, George W.</v>
      </c>
      <c r="W2636" t="str">
        <f>VLOOKUP(A2636,'national-winners'!$A$2:$B$13,2,0)</f>
        <v>Bush, George W.</v>
      </c>
      <c r="X2636" t="str">
        <f t="shared" si="125"/>
        <v xml:space="preserve"> George W. Bush (W)</v>
      </c>
    </row>
    <row r="2637" spans="1:24" x14ac:dyDescent="0.25">
      <c r="A2637">
        <v>2004</v>
      </c>
      <c r="B2637" t="s">
        <v>126</v>
      </c>
      <c r="C2637" t="s">
        <v>127</v>
      </c>
      <c r="D2637">
        <v>39</v>
      </c>
      <c r="E2637">
        <v>31</v>
      </c>
      <c r="F2637">
        <v>24</v>
      </c>
      <c r="G2637" t="s">
        <v>16</v>
      </c>
      <c r="H2637" t="s">
        <v>297</v>
      </c>
      <c r="I2637" t="str">
        <f t="shared" si="123"/>
        <v>Bush, George W.(W)</v>
      </c>
      <c r="J2637" t="s">
        <v>21</v>
      </c>
      <c r="K2637" t="b">
        <v>0</v>
      </c>
      <c r="L2637">
        <v>2859764</v>
      </c>
      <c r="M2637">
        <v>5627903</v>
      </c>
      <c r="N2637">
        <v>20171015</v>
      </c>
      <c r="O2637" t="s">
        <v>19</v>
      </c>
      <c r="P2637" t="str">
        <f>IF(VLOOKUP(A2637,'national-winners'!$A$2:$B$13,2,0)=H2637,"W","L")</f>
        <v>W</v>
      </c>
      <c r="Q2637">
        <f>MATCH(C2637,'state-winning-votes'!A:A,0)</f>
        <v>38</v>
      </c>
      <c r="R2637">
        <f>MATCH(A2637,'state-winning-votes'!$A$2:$L$2,0)</f>
        <v>9</v>
      </c>
      <c r="S2637" cm="1">
        <f t="array" ref="S2637">INDEX('state-winning-votes'!$A$1:$L$53,$Q2637,$R2637)</f>
        <v>2859764</v>
      </c>
      <c r="T2637">
        <f>INDEX('state-winning-votes'!$A$1:$L$53,MATCH($C2637,'state-winning-votes'!$A:$A,0),MATCH($A2637,'state-winning-votes'!$A$2:$L$2,0))</f>
        <v>2859764</v>
      </c>
      <c r="U2637" t="str">
        <f t="shared" si="124"/>
        <v>Bush, George W.</v>
      </c>
      <c r="V2637" t="str">
        <f>_xlfn.XLOOKUP(INDEX('state-winning-votes'!$A$1:$L$53,MATCH($C2637,'state-winning-votes'!$A:$A,0),MATCH($A2637,'state-winning-votes'!$A$2:$L$2,0)),$L:$L,$H:$H)</f>
        <v>Bush, George W.</v>
      </c>
      <c r="W2637" t="str">
        <f>VLOOKUP(A2637,'national-winners'!$A$2:$B$13,2,0)</f>
        <v>Bush, George W.</v>
      </c>
      <c r="X2637" t="str">
        <f t="shared" si="125"/>
        <v xml:space="preserve"> George W. Bush (W)</v>
      </c>
    </row>
    <row r="2638" spans="1:24" x14ac:dyDescent="0.25">
      <c r="A2638">
        <v>2004</v>
      </c>
      <c r="B2638" t="s">
        <v>126</v>
      </c>
      <c r="C2638" t="s">
        <v>127</v>
      </c>
      <c r="D2638">
        <v>39</v>
      </c>
      <c r="E2638">
        <v>31</v>
      </c>
      <c r="F2638">
        <v>24</v>
      </c>
      <c r="G2638" t="s">
        <v>16</v>
      </c>
      <c r="H2638" t="s">
        <v>313</v>
      </c>
      <c r="I2638" t="str">
        <f t="shared" si="123"/>
        <v>Kerry, John(L)</v>
      </c>
      <c r="J2638" t="s">
        <v>18</v>
      </c>
      <c r="K2638" t="b">
        <v>0</v>
      </c>
      <c r="L2638">
        <v>2741165</v>
      </c>
      <c r="M2638">
        <v>5627903</v>
      </c>
      <c r="N2638">
        <v>20171015</v>
      </c>
      <c r="O2638" t="s">
        <v>19</v>
      </c>
      <c r="P2638" t="str">
        <f>IF(VLOOKUP(A2638,'national-winners'!$A$2:$B$13,2,0)=H2638,"W","L")</f>
        <v>L</v>
      </c>
      <c r="Q2638">
        <f>MATCH(C2638,'state-winning-votes'!A:A,0)</f>
        <v>38</v>
      </c>
      <c r="R2638">
        <f>MATCH(A2638,'state-winning-votes'!$A$2:$L$2,0)</f>
        <v>9</v>
      </c>
      <c r="S2638" cm="1">
        <f t="array" ref="S2638">INDEX('state-winning-votes'!$A$1:$L$53,$Q2638,$R2638)</f>
        <v>2859764</v>
      </c>
      <c r="T2638">
        <f>INDEX('state-winning-votes'!$A$1:$L$53,MATCH($C2638,'state-winning-votes'!$A:$A,0),MATCH($A2638,'state-winning-votes'!$A$2:$L$2,0))</f>
        <v>2859764</v>
      </c>
      <c r="U2638" t="str">
        <f t="shared" si="124"/>
        <v>Bush, George W.</v>
      </c>
      <c r="V2638" t="str">
        <f>_xlfn.XLOOKUP(INDEX('state-winning-votes'!$A$1:$L$53,MATCH($C2638,'state-winning-votes'!$A:$A,0),MATCH($A2638,'state-winning-votes'!$A$2:$L$2,0)),$L:$L,$H:$H)</f>
        <v>Bush, George W.</v>
      </c>
      <c r="W2638" t="str">
        <f>VLOOKUP(A2638,'national-winners'!$A$2:$B$13,2,0)</f>
        <v>Bush, George W.</v>
      </c>
      <c r="X2638" t="str">
        <f t="shared" si="125"/>
        <v xml:space="preserve"> George W. Bush (W)</v>
      </c>
    </row>
    <row r="2639" spans="1:24" x14ac:dyDescent="0.25">
      <c r="A2639">
        <v>2004</v>
      </c>
      <c r="B2639" t="s">
        <v>126</v>
      </c>
      <c r="C2639" t="s">
        <v>127</v>
      </c>
      <c r="D2639">
        <v>39</v>
      </c>
      <c r="E2639">
        <v>31</v>
      </c>
      <c r="F2639">
        <v>24</v>
      </c>
      <c r="G2639" t="s">
        <v>16</v>
      </c>
      <c r="H2639" t="s">
        <v>59</v>
      </c>
      <c r="I2639" t="str">
        <f t="shared" si="123"/>
        <v>Other(L)</v>
      </c>
      <c r="K2639" t="b">
        <v>0</v>
      </c>
      <c r="L2639">
        <v>26616</v>
      </c>
      <c r="M2639">
        <v>5627903</v>
      </c>
      <c r="N2639">
        <v>20171015</v>
      </c>
      <c r="O2639" t="s">
        <v>19</v>
      </c>
      <c r="P2639" t="str">
        <f>IF(VLOOKUP(A2639,'national-winners'!$A$2:$B$13,2,0)=H2639,"W","L")</f>
        <v>L</v>
      </c>
      <c r="Q2639">
        <f>MATCH(C2639,'state-winning-votes'!A:A,0)</f>
        <v>38</v>
      </c>
      <c r="R2639">
        <f>MATCH(A2639,'state-winning-votes'!$A$2:$L$2,0)</f>
        <v>9</v>
      </c>
      <c r="S2639" cm="1">
        <f t="array" ref="S2639">INDEX('state-winning-votes'!$A$1:$L$53,$Q2639,$R2639)</f>
        <v>2859764</v>
      </c>
      <c r="T2639">
        <f>INDEX('state-winning-votes'!$A$1:$L$53,MATCH($C2639,'state-winning-votes'!$A:$A,0),MATCH($A2639,'state-winning-votes'!$A$2:$L$2,0))</f>
        <v>2859764</v>
      </c>
      <c r="U2639" t="str">
        <f t="shared" si="124"/>
        <v>Bush, George W.</v>
      </c>
      <c r="V2639" t="str">
        <f>_xlfn.XLOOKUP(INDEX('state-winning-votes'!$A$1:$L$53,MATCH($C2639,'state-winning-votes'!$A:$A,0),MATCH($A2639,'state-winning-votes'!$A$2:$L$2,0)),$L:$L,$H:$H)</f>
        <v>Bush, George W.</v>
      </c>
      <c r="W2639" t="str">
        <f>VLOOKUP(A2639,'national-winners'!$A$2:$B$13,2,0)</f>
        <v>Bush, George W.</v>
      </c>
      <c r="X2639" t="str">
        <f t="shared" si="125"/>
        <v xml:space="preserve"> George W. Bush (W)</v>
      </c>
    </row>
    <row r="2640" spans="1:24" x14ac:dyDescent="0.25">
      <c r="A2640">
        <v>2004</v>
      </c>
      <c r="B2640" t="s">
        <v>126</v>
      </c>
      <c r="C2640" t="s">
        <v>127</v>
      </c>
      <c r="D2640">
        <v>39</v>
      </c>
      <c r="E2640">
        <v>31</v>
      </c>
      <c r="F2640">
        <v>24</v>
      </c>
      <c r="G2640" t="s">
        <v>16</v>
      </c>
      <c r="H2640" t="s">
        <v>59</v>
      </c>
      <c r="I2640" t="str">
        <f t="shared" si="123"/>
        <v>Other(L)</v>
      </c>
      <c r="K2640" t="b">
        <v>1</v>
      </c>
      <c r="L2640">
        <v>358</v>
      </c>
      <c r="M2640">
        <v>5627903</v>
      </c>
      <c r="N2640">
        <v>20171015</v>
      </c>
      <c r="O2640" t="s">
        <v>19</v>
      </c>
      <c r="P2640" t="str">
        <f>IF(VLOOKUP(A2640,'national-winners'!$A$2:$B$13,2,0)=H2640,"W","L")</f>
        <v>L</v>
      </c>
      <c r="Q2640">
        <f>MATCH(C2640,'state-winning-votes'!A:A,0)</f>
        <v>38</v>
      </c>
      <c r="R2640">
        <f>MATCH(A2640,'state-winning-votes'!$A$2:$L$2,0)</f>
        <v>9</v>
      </c>
      <c r="S2640" cm="1">
        <f t="array" ref="S2640">INDEX('state-winning-votes'!$A$1:$L$53,$Q2640,$R2640)</f>
        <v>2859764</v>
      </c>
      <c r="T2640">
        <f>INDEX('state-winning-votes'!$A$1:$L$53,MATCH($C2640,'state-winning-votes'!$A:$A,0),MATCH($A2640,'state-winning-votes'!$A$2:$L$2,0))</f>
        <v>2859764</v>
      </c>
      <c r="U2640" t="str">
        <f t="shared" si="124"/>
        <v>Bush, George W.</v>
      </c>
      <c r="V2640" t="str">
        <f>_xlfn.XLOOKUP(INDEX('state-winning-votes'!$A$1:$L$53,MATCH($C2640,'state-winning-votes'!$A:$A,0),MATCH($A2640,'state-winning-votes'!$A$2:$L$2,0)),$L:$L,$H:$H)</f>
        <v>Bush, George W.</v>
      </c>
      <c r="W2640" t="str">
        <f>VLOOKUP(A2640,'national-winners'!$A$2:$B$13,2,0)</f>
        <v>Bush, George W.</v>
      </c>
      <c r="X2640" t="str">
        <f t="shared" si="125"/>
        <v xml:space="preserve"> George W. Bush (W)</v>
      </c>
    </row>
    <row r="2641" spans="1:24" x14ac:dyDescent="0.25">
      <c r="A2641">
        <v>2004</v>
      </c>
      <c r="B2641" t="s">
        <v>128</v>
      </c>
      <c r="C2641" t="s">
        <v>129</v>
      </c>
      <c r="D2641">
        <v>40</v>
      </c>
      <c r="E2641">
        <v>73</v>
      </c>
      <c r="F2641">
        <v>53</v>
      </c>
      <c r="G2641" t="s">
        <v>16</v>
      </c>
      <c r="H2641" t="s">
        <v>297</v>
      </c>
      <c r="I2641" t="str">
        <f t="shared" si="123"/>
        <v>Bush, George W.(W)</v>
      </c>
      <c r="J2641" t="s">
        <v>21</v>
      </c>
      <c r="K2641" t="b">
        <v>0</v>
      </c>
      <c r="L2641">
        <v>959792</v>
      </c>
      <c r="M2641">
        <v>1463758</v>
      </c>
      <c r="N2641">
        <v>20171015</v>
      </c>
      <c r="O2641" t="s">
        <v>19</v>
      </c>
      <c r="P2641" t="str">
        <f>IF(VLOOKUP(A2641,'national-winners'!$A$2:$B$13,2,0)=H2641,"W","L")</f>
        <v>W</v>
      </c>
      <c r="Q2641">
        <f>MATCH(C2641,'state-winning-votes'!A:A,0)</f>
        <v>39</v>
      </c>
      <c r="R2641">
        <f>MATCH(A2641,'state-winning-votes'!$A$2:$L$2,0)</f>
        <v>9</v>
      </c>
      <c r="S2641" cm="1">
        <f t="array" ref="S2641">INDEX('state-winning-votes'!$A$1:$L$53,$Q2641,$R2641)</f>
        <v>959792</v>
      </c>
      <c r="T2641">
        <f>INDEX('state-winning-votes'!$A$1:$L$53,MATCH($C2641,'state-winning-votes'!$A:$A,0),MATCH($A2641,'state-winning-votes'!$A$2:$L$2,0))</f>
        <v>959792</v>
      </c>
      <c r="U2641" t="str">
        <f t="shared" si="124"/>
        <v>Bush, George W.</v>
      </c>
      <c r="V2641" t="str">
        <f>_xlfn.XLOOKUP(INDEX('state-winning-votes'!$A$1:$L$53,MATCH($C2641,'state-winning-votes'!$A:$A,0),MATCH($A2641,'state-winning-votes'!$A$2:$L$2,0)),$L:$L,$H:$H)</f>
        <v>Bush, George W.</v>
      </c>
      <c r="W2641" t="str">
        <f>VLOOKUP(A2641,'national-winners'!$A$2:$B$13,2,0)</f>
        <v>Bush, George W.</v>
      </c>
      <c r="X2641" t="str">
        <f t="shared" si="125"/>
        <v xml:space="preserve"> George W. Bush (W)</v>
      </c>
    </row>
    <row r="2642" spans="1:24" x14ac:dyDescent="0.25">
      <c r="A2642">
        <v>2004</v>
      </c>
      <c r="B2642" t="s">
        <v>128</v>
      </c>
      <c r="C2642" t="s">
        <v>129</v>
      </c>
      <c r="D2642">
        <v>40</v>
      </c>
      <c r="E2642">
        <v>73</v>
      </c>
      <c r="F2642">
        <v>53</v>
      </c>
      <c r="G2642" t="s">
        <v>16</v>
      </c>
      <c r="H2642" t="s">
        <v>313</v>
      </c>
      <c r="I2642" t="str">
        <f t="shared" si="123"/>
        <v>Kerry, John(L)</v>
      </c>
      <c r="J2642" t="s">
        <v>18</v>
      </c>
      <c r="K2642" t="b">
        <v>0</v>
      </c>
      <c r="L2642">
        <v>503966</v>
      </c>
      <c r="M2642">
        <v>1463758</v>
      </c>
      <c r="N2642">
        <v>20171015</v>
      </c>
      <c r="O2642" t="s">
        <v>19</v>
      </c>
      <c r="P2642" t="str">
        <f>IF(VLOOKUP(A2642,'national-winners'!$A$2:$B$13,2,0)=H2642,"W","L")</f>
        <v>L</v>
      </c>
      <c r="Q2642">
        <f>MATCH(C2642,'state-winning-votes'!A:A,0)</f>
        <v>39</v>
      </c>
      <c r="R2642">
        <f>MATCH(A2642,'state-winning-votes'!$A$2:$L$2,0)</f>
        <v>9</v>
      </c>
      <c r="S2642" cm="1">
        <f t="array" ref="S2642">INDEX('state-winning-votes'!$A$1:$L$53,$Q2642,$R2642)</f>
        <v>959792</v>
      </c>
      <c r="T2642">
        <f>INDEX('state-winning-votes'!$A$1:$L$53,MATCH($C2642,'state-winning-votes'!$A:$A,0),MATCH($A2642,'state-winning-votes'!$A$2:$L$2,0))</f>
        <v>959792</v>
      </c>
      <c r="U2642" t="str">
        <f t="shared" si="124"/>
        <v>Bush, George W.</v>
      </c>
      <c r="V2642" t="str">
        <f>_xlfn.XLOOKUP(INDEX('state-winning-votes'!$A$1:$L$53,MATCH($C2642,'state-winning-votes'!$A:$A,0),MATCH($A2642,'state-winning-votes'!$A$2:$L$2,0)),$L:$L,$H:$H)</f>
        <v>Bush, George W.</v>
      </c>
      <c r="W2642" t="str">
        <f>VLOOKUP(A2642,'national-winners'!$A$2:$B$13,2,0)</f>
        <v>Bush, George W.</v>
      </c>
      <c r="X2642" t="str">
        <f t="shared" si="125"/>
        <v xml:space="preserve"> George W. Bush (W)</v>
      </c>
    </row>
    <row r="2643" spans="1:24" x14ac:dyDescent="0.25">
      <c r="A2643">
        <v>2004</v>
      </c>
      <c r="B2643" t="s">
        <v>130</v>
      </c>
      <c r="C2643" t="s">
        <v>131</v>
      </c>
      <c r="D2643">
        <v>41</v>
      </c>
      <c r="E2643">
        <v>92</v>
      </c>
      <c r="F2643">
        <v>72</v>
      </c>
      <c r="G2643" t="s">
        <v>16</v>
      </c>
      <c r="H2643" t="s">
        <v>313</v>
      </c>
      <c r="I2643" t="str">
        <f t="shared" si="123"/>
        <v>Kerry, John(L)</v>
      </c>
      <c r="J2643" t="s">
        <v>18</v>
      </c>
      <c r="K2643" t="b">
        <v>0</v>
      </c>
      <c r="L2643">
        <v>943163</v>
      </c>
      <c r="M2643">
        <v>1836782</v>
      </c>
      <c r="N2643">
        <v>20171015</v>
      </c>
      <c r="O2643" t="s">
        <v>19</v>
      </c>
      <c r="P2643" t="str">
        <f>IF(VLOOKUP(A2643,'national-winners'!$A$2:$B$13,2,0)=H2643,"W","L")</f>
        <v>L</v>
      </c>
      <c r="Q2643">
        <f>MATCH(C2643,'state-winning-votes'!A:A,0)</f>
        <v>40</v>
      </c>
      <c r="R2643">
        <f>MATCH(A2643,'state-winning-votes'!$A$2:$L$2,0)</f>
        <v>9</v>
      </c>
      <c r="S2643" cm="1">
        <f t="array" ref="S2643">INDEX('state-winning-votes'!$A$1:$L$53,$Q2643,$R2643)</f>
        <v>943163</v>
      </c>
      <c r="T2643">
        <f>INDEX('state-winning-votes'!$A$1:$L$53,MATCH($C2643,'state-winning-votes'!$A:$A,0),MATCH($A2643,'state-winning-votes'!$A$2:$L$2,0))</f>
        <v>943163</v>
      </c>
      <c r="U2643" t="str">
        <f t="shared" si="124"/>
        <v>Kerry, John</v>
      </c>
      <c r="V2643" t="str">
        <f>_xlfn.XLOOKUP(INDEX('state-winning-votes'!$A$1:$L$53,MATCH($C2643,'state-winning-votes'!$A:$A,0),MATCH($A2643,'state-winning-votes'!$A$2:$L$2,0)),$L:$L,$H:$H)</f>
        <v>Kerry, John</v>
      </c>
      <c r="W2643" t="str">
        <f>VLOOKUP(A2643,'national-winners'!$A$2:$B$13,2,0)</f>
        <v>Bush, George W.</v>
      </c>
      <c r="X2643" t="str">
        <f t="shared" si="125"/>
        <v xml:space="preserve"> John Kerry (W)</v>
      </c>
    </row>
    <row r="2644" spans="1:24" x14ac:dyDescent="0.25">
      <c r="A2644">
        <v>2004</v>
      </c>
      <c r="B2644" t="s">
        <v>130</v>
      </c>
      <c r="C2644" t="s">
        <v>131</v>
      </c>
      <c r="D2644">
        <v>41</v>
      </c>
      <c r="E2644">
        <v>92</v>
      </c>
      <c r="F2644">
        <v>72</v>
      </c>
      <c r="G2644" t="s">
        <v>16</v>
      </c>
      <c r="H2644" t="s">
        <v>297</v>
      </c>
      <c r="I2644" t="str">
        <f t="shared" si="123"/>
        <v>Bush, George W.(W)</v>
      </c>
      <c r="J2644" t="s">
        <v>21</v>
      </c>
      <c r="K2644" t="b">
        <v>0</v>
      </c>
      <c r="L2644">
        <v>866831</v>
      </c>
      <c r="M2644">
        <v>1836782</v>
      </c>
      <c r="N2644">
        <v>20171015</v>
      </c>
      <c r="O2644" t="s">
        <v>19</v>
      </c>
      <c r="P2644" t="str">
        <f>IF(VLOOKUP(A2644,'national-winners'!$A$2:$B$13,2,0)=H2644,"W","L")</f>
        <v>W</v>
      </c>
      <c r="Q2644">
        <f>MATCH(C2644,'state-winning-votes'!A:A,0)</f>
        <v>40</v>
      </c>
      <c r="R2644">
        <f>MATCH(A2644,'state-winning-votes'!$A$2:$L$2,0)</f>
        <v>9</v>
      </c>
      <c r="S2644" cm="1">
        <f t="array" ref="S2644">INDEX('state-winning-votes'!$A$1:$L$53,$Q2644,$R2644)</f>
        <v>943163</v>
      </c>
      <c r="T2644">
        <f>INDEX('state-winning-votes'!$A$1:$L$53,MATCH($C2644,'state-winning-votes'!$A:$A,0),MATCH($A2644,'state-winning-votes'!$A$2:$L$2,0))</f>
        <v>943163</v>
      </c>
      <c r="U2644" t="str">
        <f t="shared" si="124"/>
        <v>Kerry, John</v>
      </c>
      <c r="V2644" t="str">
        <f>_xlfn.XLOOKUP(INDEX('state-winning-votes'!$A$1:$L$53,MATCH($C2644,'state-winning-votes'!$A:$A,0),MATCH($A2644,'state-winning-votes'!$A$2:$L$2,0)),$L:$L,$H:$H)</f>
        <v>Kerry, John</v>
      </c>
      <c r="W2644" t="str">
        <f>VLOOKUP(A2644,'national-winners'!$A$2:$B$13,2,0)</f>
        <v>Bush, George W.</v>
      </c>
      <c r="X2644" t="str">
        <f t="shared" si="125"/>
        <v xml:space="preserve"> John Kerry (W)</v>
      </c>
    </row>
    <row r="2645" spans="1:24" x14ac:dyDescent="0.25">
      <c r="A2645">
        <v>2004</v>
      </c>
      <c r="B2645" t="s">
        <v>130</v>
      </c>
      <c r="C2645" t="s">
        <v>131</v>
      </c>
      <c r="D2645">
        <v>41</v>
      </c>
      <c r="E2645">
        <v>92</v>
      </c>
      <c r="F2645">
        <v>72</v>
      </c>
      <c r="G2645" t="s">
        <v>16</v>
      </c>
      <c r="H2645" t="s">
        <v>59</v>
      </c>
      <c r="I2645" t="str">
        <f t="shared" si="123"/>
        <v>Other(L)</v>
      </c>
      <c r="K2645" t="b">
        <v>0</v>
      </c>
      <c r="L2645">
        <v>8956</v>
      </c>
      <c r="M2645">
        <v>1836782</v>
      </c>
      <c r="N2645">
        <v>20171015</v>
      </c>
      <c r="O2645" t="s">
        <v>19</v>
      </c>
      <c r="P2645" t="str">
        <f>IF(VLOOKUP(A2645,'national-winners'!$A$2:$B$13,2,0)=H2645,"W","L")</f>
        <v>L</v>
      </c>
      <c r="Q2645">
        <f>MATCH(C2645,'state-winning-votes'!A:A,0)</f>
        <v>40</v>
      </c>
      <c r="R2645">
        <f>MATCH(A2645,'state-winning-votes'!$A$2:$L$2,0)</f>
        <v>9</v>
      </c>
      <c r="S2645" cm="1">
        <f t="array" ref="S2645">INDEX('state-winning-votes'!$A$1:$L$53,$Q2645,$R2645)</f>
        <v>943163</v>
      </c>
      <c r="T2645">
        <f>INDEX('state-winning-votes'!$A$1:$L$53,MATCH($C2645,'state-winning-votes'!$A:$A,0),MATCH($A2645,'state-winning-votes'!$A$2:$L$2,0))</f>
        <v>943163</v>
      </c>
      <c r="U2645" t="str">
        <f t="shared" si="124"/>
        <v>Kerry, John</v>
      </c>
      <c r="V2645" t="str">
        <f>_xlfn.XLOOKUP(INDEX('state-winning-votes'!$A$1:$L$53,MATCH($C2645,'state-winning-votes'!$A:$A,0),MATCH($A2645,'state-winning-votes'!$A$2:$L$2,0)),$L:$L,$H:$H)</f>
        <v>Kerry, John</v>
      </c>
      <c r="W2645" t="str">
        <f>VLOOKUP(A2645,'national-winners'!$A$2:$B$13,2,0)</f>
        <v>Bush, George W.</v>
      </c>
      <c r="X2645" t="str">
        <f t="shared" si="125"/>
        <v xml:space="preserve"> John Kerry (W)</v>
      </c>
    </row>
    <row r="2646" spans="1:24" x14ac:dyDescent="0.25">
      <c r="A2646">
        <v>2004</v>
      </c>
      <c r="B2646" t="s">
        <v>130</v>
      </c>
      <c r="C2646" t="s">
        <v>131</v>
      </c>
      <c r="D2646">
        <v>41</v>
      </c>
      <c r="E2646">
        <v>92</v>
      </c>
      <c r="F2646">
        <v>72</v>
      </c>
      <c r="G2646" t="s">
        <v>16</v>
      </c>
      <c r="H2646" t="s">
        <v>316</v>
      </c>
      <c r="I2646" t="str">
        <f t="shared" si="123"/>
        <v>Badnarik, Michael(L)</v>
      </c>
      <c r="J2646" t="s">
        <v>29</v>
      </c>
      <c r="K2646" t="b">
        <v>0</v>
      </c>
      <c r="L2646">
        <v>7260</v>
      </c>
      <c r="M2646">
        <v>1836782</v>
      </c>
      <c r="N2646">
        <v>20171015</v>
      </c>
      <c r="O2646" t="s">
        <v>19</v>
      </c>
      <c r="P2646" t="str">
        <f>IF(VLOOKUP(A2646,'national-winners'!$A$2:$B$13,2,0)=H2646,"W","L")</f>
        <v>L</v>
      </c>
      <c r="Q2646">
        <f>MATCH(C2646,'state-winning-votes'!A:A,0)</f>
        <v>40</v>
      </c>
      <c r="R2646">
        <f>MATCH(A2646,'state-winning-votes'!$A$2:$L$2,0)</f>
        <v>9</v>
      </c>
      <c r="S2646" cm="1">
        <f t="array" ref="S2646">INDEX('state-winning-votes'!$A$1:$L$53,$Q2646,$R2646)</f>
        <v>943163</v>
      </c>
      <c r="T2646">
        <f>INDEX('state-winning-votes'!$A$1:$L$53,MATCH($C2646,'state-winning-votes'!$A:$A,0),MATCH($A2646,'state-winning-votes'!$A$2:$L$2,0))</f>
        <v>943163</v>
      </c>
      <c r="U2646" t="str">
        <f t="shared" si="124"/>
        <v>Kerry, John</v>
      </c>
      <c r="V2646" t="str">
        <f>_xlfn.XLOOKUP(INDEX('state-winning-votes'!$A$1:$L$53,MATCH($C2646,'state-winning-votes'!$A:$A,0),MATCH($A2646,'state-winning-votes'!$A$2:$L$2,0)),$L:$L,$H:$H)</f>
        <v>Kerry, John</v>
      </c>
      <c r="W2646" t="str">
        <f>VLOOKUP(A2646,'national-winners'!$A$2:$B$13,2,0)</f>
        <v>Bush, George W.</v>
      </c>
      <c r="X2646" t="str">
        <f t="shared" si="125"/>
        <v xml:space="preserve"> John Kerry (W)</v>
      </c>
    </row>
    <row r="2647" spans="1:24" x14ac:dyDescent="0.25">
      <c r="A2647">
        <v>2004</v>
      </c>
      <c r="B2647" t="s">
        <v>130</v>
      </c>
      <c r="C2647" t="s">
        <v>131</v>
      </c>
      <c r="D2647">
        <v>41</v>
      </c>
      <c r="E2647">
        <v>92</v>
      </c>
      <c r="F2647">
        <v>72</v>
      </c>
      <c r="G2647" t="s">
        <v>16</v>
      </c>
      <c r="H2647" t="s">
        <v>317</v>
      </c>
      <c r="I2647" t="str">
        <f t="shared" si="123"/>
        <v>Cobb, David(L)</v>
      </c>
      <c r="J2647" t="s">
        <v>339</v>
      </c>
      <c r="K2647" t="b">
        <v>0</v>
      </c>
      <c r="L2647">
        <v>5315</v>
      </c>
      <c r="M2647">
        <v>1836782</v>
      </c>
      <c r="N2647">
        <v>20171015</v>
      </c>
      <c r="O2647" t="s">
        <v>19</v>
      </c>
      <c r="P2647" t="str">
        <f>IF(VLOOKUP(A2647,'national-winners'!$A$2:$B$13,2,0)=H2647,"W","L")</f>
        <v>L</v>
      </c>
      <c r="Q2647">
        <f>MATCH(C2647,'state-winning-votes'!A:A,0)</f>
        <v>40</v>
      </c>
      <c r="R2647">
        <f>MATCH(A2647,'state-winning-votes'!$A$2:$L$2,0)</f>
        <v>9</v>
      </c>
      <c r="S2647" cm="1">
        <f t="array" ref="S2647">INDEX('state-winning-votes'!$A$1:$L$53,$Q2647,$R2647)</f>
        <v>943163</v>
      </c>
      <c r="T2647">
        <f>INDEX('state-winning-votes'!$A$1:$L$53,MATCH($C2647,'state-winning-votes'!$A:$A,0),MATCH($A2647,'state-winning-votes'!$A$2:$L$2,0))</f>
        <v>943163</v>
      </c>
      <c r="U2647" t="str">
        <f t="shared" si="124"/>
        <v>Kerry, John</v>
      </c>
      <c r="V2647" t="str">
        <f>_xlfn.XLOOKUP(INDEX('state-winning-votes'!$A$1:$L$53,MATCH($C2647,'state-winning-votes'!$A:$A,0),MATCH($A2647,'state-winning-votes'!$A$2:$L$2,0)),$L:$L,$H:$H)</f>
        <v>Kerry, John</v>
      </c>
      <c r="W2647" t="str">
        <f>VLOOKUP(A2647,'national-winners'!$A$2:$B$13,2,0)</f>
        <v>Bush, George W.</v>
      </c>
      <c r="X2647" t="str">
        <f t="shared" si="125"/>
        <v xml:space="preserve"> John Kerry (W)</v>
      </c>
    </row>
    <row r="2648" spans="1:24" x14ac:dyDescent="0.25">
      <c r="A2648">
        <v>2004</v>
      </c>
      <c r="B2648" t="s">
        <v>130</v>
      </c>
      <c r="C2648" t="s">
        <v>131</v>
      </c>
      <c r="D2648">
        <v>41</v>
      </c>
      <c r="E2648">
        <v>92</v>
      </c>
      <c r="F2648">
        <v>72</v>
      </c>
      <c r="G2648" t="s">
        <v>16</v>
      </c>
      <c r="H2648" t="s">
        <v>314</v>
      </c>
      <c r="I2648" t="str">
        <f t="shared" si="123"/>
        <v>Peroutka, Michael(L)</v>
      </c>
      <c r="J2648" t="s">
        <v>134</v>
      </c>
      <c r="K2648" t="b">
        <v>0</v>
      </c>
      <c r="L2648">
        <v>5257</v>
      </c>
      <c r="M2648">
        <v>1836782</v>
      </c>
      <c r="N2648">
        <v>20171015</v>
      </c>
      <c r="O2648" t="s">
        <v>19</v>
      </c>
      <c r="P2648" t="str">
        <f>IF(VLOOKUP(A2648,'national-winners'!$A$2:$B$13,2,0)=H2648,"W","L")</f>
        <v>L</v>
      </c>
      <c r="Q2648">
        <f>MATCH(C2648,'state-winning-votes'!A:A,0)</f>
        <v>40</v>
      </c>
      <c r="R2648">
        <f>MATCH(A2648,'state-winning-votes'!$A$2:$L$2,0)</f>
        <v>9</v>
      </c>
      <c r="S2648" cm="1">
        <f t="array" ref="S2648">INDEX('state-winning-votes'!$A$1:$L$53,$Q2648,$R2648)</f>
        <v>943163</v>
      </c>
      <c r="T2648">
        <f>INDEX('state-winning-votes'!$A$1:$L$53,MATCH($C2648,'state-winning-votes'!$A:$A,0),MATCH($A2648,'state-winning-votes'!$A$2:$L$2,0))</f>
        <v>943163</v>
      </c>
      <c r="U2648" t="str">
        <f t="shared" si="124"/>
        <v>Kerry, John</v>
      </c>
      <c r="V2648" t="str">
        <f>_xlfn.XLOOKUP(INDEX('state-winning-votes'!$A$1:$L$53,MATCH($C2648,'state-winning-votes'!$A:$A,0),MATCH($A2648,'state-winning-votes'!$A$2:$L$2,0)),$L:$L,$H:$H)</f>
        <v>Kerry, John</v>
      </c>
      <c r="W2648" t="str">
        <f>VLOOKUP(A2648,'national-winners'!$A$2:$B$13,2,0)</f>
        <v>Bush, George W.</v>
      </c>
      <c r="X2648" t="str">
        <f t="shared" si="125"/>
        <v xml:space="preserve"> John Kerry (W)</v>
      </c>
    </row>
    <row r="2649" spans="1:24" x14ac:dyDescent="0.25">
      <c r="A2649">
        <v>2004</v>
      </c>
      <c r="B2649" t="s">
        <v>132</v>
      </c>
      <c r="C2649" t="s">
        <v>133</v>
      </c>
      <c r="D2649">
        <v>42</v>
      </c>
      <c r="E2649">
        <v>23</v>
      </c>
      <c r="F2649">
        <v>14</v>
      </c>
      <c r="G2649" t="s">
        <v>16</v>
      </c>
      <c r="H2649" t="s">
        <v>313</v>
      </c>
      <c r="I2649" t="str">
        <f t="shared" si="123"/>
        <v>Kerry, John(L)</v>
      </c>
      <c r="J2649" t="s">
        <v>18</v>
      </c>
      <c r="K2649" t="b">
        <v>0</v>
      </c>
      <c r="L2649">
        <v>2938095</v>
      </c>
      <c r="M2649">
        <v>5769590</v>
      </c>
      <c r="N2649">
        <v>20171015</v>
      </c>
      <c r="O2649" t="s">
        <v>19</v>
      </c>
      <c r="P2649" t="str">
        <f>IF(VLOOKUP(A2649,'national-winners'!$A$2:$B$13,2,0)=H2649,"W","L")</f>
        <v>L</v>
      </c>
      <c r="Q2649">
        <f>MATCH(C2649,'state-winning-votes'!A:A,0)</f>
        <v>41</v>
      </c>
      <c r="R2649">
        <f>MATCH(A2649,'state-winning-votes'!$A$2:$L$2,0)</f>
        <v>9</v>
      </c>
      <c r="S2649" cm="1">
        <f t="array" ref="S2649">INDEX('state-winning-votes'!$A$1:$L$53,$Q2649,$R2649)</f>
        <v>2938095</v>
      </c>
      <c r="T2649">
        <f>INDEX('state-winning-votes'!$A$1:$L$53,MATCH($C2649,'state-winning-votes'!$A:$A,0),MATCH($A2649,'state-winning-votes'!$A$2:$L$2,0))</f>
        <v>2938095</v>
      </c>
      <c r="U2649" t="str">
        <f t="shared" si="124"/>
        <v>Kerry, John</v>
      </c>
      <c r="V2649" t="str">
        <f>_xlfn.XLOOKUP(INDEX('state-winning-votes'!$A$1:$L$53,MATCH($C2649,'state-winning-votes'!$A:$A,0),MATCH($A2649,'state-winning-votes'!$A$2:$L$2,0)),$L:$L,$H:$H)</f>
        <v>Kerry, John</v>
      </c>
      <c r="W2649" t="str">
        <f>VLOOKUP(A2649,'national-winners'!$A$2:$B$13,2,0)</f>
        <v>Bush, George W.</v>
      </c>
      <c r="X2649" t="str">
        <f t="shared" si="125"/>
        <v xml:space="preserve"> John Kerry (W)</v>
      </c>
    </row>
    <row r="2650" spans="1:24" x14ac:dyDescent="0.25">
      <c r="A2650">
        <v>2004</v>
      </c>
      <c r="B2650" t="s">
        <v>132</v>
      </c>
      <c r="C2650" t="s">
        <v>133</v>
      </c>
      <c r="D2650">
        <v>42</v>
      </c>
      <c r="E2650">
        <v>23</v>
      </c>
      <c r="F2650">
        <v>14</v>
      </c>
      <c r="G2650" t="s">
        <v>16</v>
      </c>
      <c r="H2650" t="s">
        <v>297</v>
      </c>
      <c r="I2650" t="str">
        <f t="shared" si="123"/>
        <v>Bush, George W.(W)</v>
      </c>
      <c r="J2650" t="s">
        <v>21</v>
      </c>
      <c r="K2650" t="b">
        <v>0</v>
      </c>
      <c r="L2650">
        <v>2793847</v>
      </c>
      <c r="M2650">
        <v>5769590</v>
      </c>
      <c r="N2650">
        <v>20171015</v>
      </c>
      <c r="O2650" t="s">
        <v>19</v>
      </c>
      <c r="P2650" t="str">
        <f>IF(VLOOKUP(A2650,'national-winners'!$A$2:$B$13,2,0)=H2650,"W","L")</f>
        <v>W</v>
      </c>
      <c r="Q2650">
        <f>MATCH(C2650,'state-winning-votes'!A:A,0)</f>
        <v>41</v>
      </c>
      <c r="R2650">
        <f>MATCH(A2650,'state-winning-votes'!$A$2:$L$2,0)</f>
        <v>9</v>
      </c>
      <c r="S2650" cm="1">
        <f t="array" ref="S2650">INDEX('state-winning-votes'!$A$1:$L$53,$Q2650,$R2650)</f>
        <v>2938095</v>
      </c>
      <c r="T2650">
        <f>INDEX('state-winning-votes'!$A$1:$L$53,MATCH($C2650,'state-winning-votes'!$A:$A,0),MATCH($A2650,'state-winning-votes'!$A$2:$L$2,0))</f>
        <v>2938095</v>
      </c>
      <c r="U2650" t="str">
        <f t="shared" si="124"/>
        <v>Kerry, John</v>
      </c>
      <c r="V2650" t="str">
        <f>_xlfn.XLOOKUP(INDEX('state-winning-votes'!$A$1:$L$53,MATCH($C2650,'state-winning-votes'!$A:$A,0),MATCH($A2650,'state-winning-votes'!$A$2:$L$2,0)),$L:$L,$H:$H)</f>
        <v>Kerry, John</v>
      </c>
      <c r="W2650" t="str">
        <f>VLOOKUP(A2650,'national-winners'!$A$2:$B$13,2,0)</f>
        <v>Bush, George W.</v>
      </c>
      <c r="X2650" t="str">
        <f t="shared" si="125"/>
        <v xml:space="preserve"> John Kerry (W)</v>
      </c>
    </row>
    <row r="2651" spans="1:24" x14ac:dyDescent="0.25">
      <c r="A2651">
        <v>2004</v>
      </c>
      <c r="B2651" t="s">
        <v>132</v>
      </c>
      <c r="C2651" t="s">
        <v>133</v>
      </c>
      <c r="D2651">
        <v>42</v>
      </c>
      <c r="E2651">
        <v>23</v>
      </c>
      <c r="F2651">
        <v>14</v>
      </c>
      <c r="G2651" t="s">
        <v>16</v>
      </c>
      <c r="H2651" t="s">
        <v>316</v>
      </c>
      <c r="I2651" t="str">
        <f t="shared" si="123"/>
        <v>Badnarik, Michael(L)</v>
      </c>
      <c r="J2651" t="s">
        <v>29</v>
      </c>
      <c r="K2651" t="b">
        <v>0</v>
      </c>
      <c r="L2651">
        <v>21185</v>
      </c>
      <c r="M2651">
        <v>5769590</v>
      </c>
      <c r="N2651">
        <v>20171015</v>
      </c>
      <c r="O2651" t="s">
        <v>19</v>
      </c>
      <c r="P2651" t="str">
        <f>IF(VLOOKUP(A2651,'national-winners'!$A$2:$B$13,2,0)=H2651,"W","L")</f>
        <v>L</v>
      </c>
      <c r="Q2651">
        <f>MATCH(C2651,'state-winning-votes'!A:A,0)</f>
        <v>41</v>
      </c>
      <c r="R2651">
        <f>MATCH(A2651,'state-winning-votes'!$A$2:$L$2,0)</f>
        <v>9</v>
      </c>
      <c r="S2651" cm="1">
        <f t="array" ref="S2651">INDEX('state-winning-votes'!$A$1:$L$53,$Q2651,$R2651)</f>
        <v>2938095</v>
      </c>
      <c r="T2651">
        <f>INDEX('state-winning-votes'!$A$1:$L$53,MATCH($C2651,'state-winning-votes'!$A:$A,0),MATCH($A2651,'state-winning-votes'!$A$2:$L$2,0))</f>
        <v>2938095</v>
      </c>
      <c r="U2651" t="str">
        <f t="shared" si="124"/>
        <v>Kerry, John</v>
      </c>
      <c r="V2651" t="str">
        <f>_xlfn.XLOOKUP(INDEX('state-winning-votes'!$A$1:$L$53,MATCH($C2651,'state-winning-votes'!$A:$A,0),MATCH($A2651,'state-winning-votes'!$A$2:$L$2,0)),$L:$L,$H:$H)</f>
        <v>Kerry, John</v>
      </c>
      <c r="W2651" t="str">
        <f>VLOOKUP(A2651,'national-winners'!$A$2:$B$13,2,0)</f>
        <v>Bush, George W.</v>
      </c>
      <c r="X2651" t="str">
        <f t="shared" si="125"/>
        <v xml:space="preserve"> John Kerry (W)</v>
      </c>
    </row>
    <row r="2652" spans="1:24" x14ac:dyDescent="0.25">
      <c r="A2652">
        <v>2004</v>
      </c>
      <c r="B2652" t="s">
        <v>132</v>
      </c>
      <c r="C2652" t="s">
        <v>133</v>
      </c>
      <c r="D2652">
        <v>42</v>
      </c>
      <c r="E2652">
        <v>23</v>
      </c>
      <c r="F2652">
        <v>14</v>
      </c>
      <c r="G2652" t="s">
        <v>16</v>
      </c>
      <c r="H2652" t="s">
        <v>317</v>
      </c>
      <c r="I2652" t="str">
        <f t="shared" si="123"/>
        <v>Cobb, David(L)</v>
      </c>
      <c r="J2652" t="s">
        <v>274</v>
      </c>
      <c r="K2652" t="b">
        <v>0</v>
      </c>
      <c r="L2652">
        <v>6319</v>
      </c>
      <c r="M2652">
        <v>5769590</v>
      </c>
      <c r="N2652">
        <v>20171015</v>
      </c>
      <c r="O2652" t="s">
        <v>19</v>
      </c>
      <c r="P2652" t="str">
        <f>IF(VLOOKUP(A2652,'national-winners'!$A$2:$B$13,2,0)=H2652,"W","L")</f>
        <v>L</v>
      </c>
      <c r="Q2652">
        <f>MATCH(C2652,'state-winning-votes'!A:A,0)</f>
        <v>41</v>
      </c>
      <c r="R2652">
        <f>MATCH(A2652,'state-winning-votes'!$A$2:$L$2,0)</f>
        <v>9</v>
      </c>
      <c r="S2652" cm="1">
        <f t="array" ref="S2652">INDEX('state-winning-votes'!$A$1:$L$53,$Q2652,$R2652)</f>
        <v>2938095</v>
      </c>
      <c r="T2652">
        <f>INDEX('state-winning-votes'!$A$1:$L$53,MATCH($C2652,'state-winning-votes'!$A:$A,0),MATCH($A2652,'state-winning-votes'!$A$2:$L$2,0))</f>
        <v>2938095</v>
      </c>
      <c r="U2652" t="str">
        <f t="shared" si="124"/>
        <v>Kerry, John</v>
      </c>
      <c r="V2652" t="str">
        <f>_xlfn.XLOOKUP(INDEX('state-winning-votes'!$A$1:$L$53,MATCH($C2652,'state-winning-votes'!$A:$A,0),MATCH($A2652,'state-winning-votes'!$A$2:$L$2,0)),$L:$L,$H:$H)</f>
        <v>Kerry, John</v>
      </c>
      <c r="W2652" t="str">
        <f>VLOOKUP(A2652,'national-winners'!$A$2:$B$13,2,0)</f>
        <v>Bush, George W.</v>
      </c>
      <c r="X2652" t="str">
        <f t="shared" si="125"/>
        <v xml:space="preserve"> John Kerry (W)</v>
      </c>
    </row>
    <row r="2653" spans="1:24" x14ac:dyDescent="0.25">
      <c r="A2653">
        <v>2004</v>
      </c>
      <c r="B2653" t="s">
        <v>132</v>
      </c>
      <c r="C2653" t="s">
        <v>133</v>
      </c>
      <c r="D2653">
        <v>42</v>
      </c>
      <c r="E2653">
        <v>23</v>
      </c>
      <c r="F2653">
        <v>14</v>
      </c>
      <c r="G2653" t="s">
        <v>16</v>
      </c>
      <c r="H2653" t="s">
        <v>314</v>
      </c>
      <c r="I2653" t="str">
        <f t="shared" si="123"/>
        <v>Peroutka, Michael(L)</v>
      </c>
      <c r="J2653" t="s">
        <v>134</v>
      </c>
      <c r="K2653" t="b">
        <v>0</v>
      </c>
      <c r="L2653">
        <v>6318</v>
      </c>
      <c r="M2653">
        <v>5769590</v>
      </c>
      <c r="N2653">
        <v>20171015</v>
      </c>
      <c r="O2653" t="s">
        <v>19</v>
      </c>
      <c r="P2653" t="str">
        <f>IF(VLOOKUP(A2653,'national-winners'!$A$2:$B$13,2,0)=H2653,"W","L")</f>
        <v>L</v>
      </c>
      <c r="Q2653">
        <f>MATCH(C2653,'state-winning-votes'!A:A,0)</f>
        <v>41</v>
      </c>
      <c r="R2653">
        <f>MATCH(A2653,'state-winning-votes'!$A$2:$L$2,0)</f>
        <v>9</v>
      </c>
      <c r="S2653" cm="1">
        <f t="array" ref="S2653">INDEX('state-winning-votes'!$A$1:$L$53,$Q2653,$R2653)</f>
        <v>2938095</v>
      </c>
      <c r="T2653">
        <f>INDEX('state-winning-votes'!$A$1:$L$53,MATCH($C2653,'state-winning-votes'!$A:$A,0),MATCH($A2653,'state-winning-votes'!$A$2:$L$2,0))</f>
        <v>2938095</v>
      </c>
      <c r="U2653" t="str">
        <f t="shared" si="124"/>
        <v>Kerry, John</v>
      </c>
      <c r="V2653" t="str">
        <f>_xlfn.XLOOKUP(INDEX('state-winning-votes'!$A$1:$L$53,MATCH($C2653,'state-winning-votes'!$A:$A,0),MATCH($A2653,'state-winning-votes'!$A$2:$L$2,0)),$L:$L,$H:$H)</f>
        <v>Kerry, John</v>
      </c>
      <c r="W2653" t="str">
        <f>VLOOKUP(A2653,'national-winners'!$A$2:$B$13,2,0)</f>
        <v>Bush, George W.</v>
      </c>
      <c r="X2653" t="str">
        <f t="shared" si="125"/>
        <v xml:space="preserve"> John Kerry (W)</v>
      </c>
    </row>
    <row r="2654" spans="1:24" x14ac:dyDescent="0.25">
      <c r="A2654">
        <v>2004</v>
      </c>
      <c r="B2654" t="s">
        <v>132</v>
      </c>
      <c r="C2654" t="s">
        <v>133</v>
      </c>
      <c r="D2654">
        <v>42</v>
      </c>
      <c r="E2654">
        <v>23</v>
      </c>
      <c r="F2654">
        <v>14</v>
      </c>
      <c r="G2654" t="s">
        <v>16</v>
      </c>
      <c r="H2654" t="s">
        <v>340</v>
      </c>
      <c r="I2654" t="str">
        <f t="shared" si="123"/>
        <v>Independent Party Candidate,(L)</v>
      </c>
      <c r="J2654" t="s">
        <v>35</v>
      </c>
      <c r="K2654" t="b">
        <v>1</v>
      </c>
      <c r="L2654">
        <v>2656</v>
      </c>
      <c r="M2654">
        <v>5769590</v>
      </c>
      <c r="N2654">
        <v>20171015</v>
      </c>
      <c r="O2654" t="s">
        <v>19</v>
      </c>
      <c r="P2654" t="str">
        <f>IF(VLOOKUP(A2654,'national-winners'!$A$2:$B$13,2,0)=H2654,"W","L")</f>
        <v>L</v>
      </c>
      <c r="Q2654">
        <f>MATCH(C2654,'state-winning-votes'!A:A,0)</f>
        <v>41</v>
      </c>
      <c r="R2654">
        <f>MATCH(A2654,'state-winning-votes'!$A$2:$L$2,0)</f>
        <v>9</v>
      </c>
      <c r="S2654" cm="1">
        <f t="array" ref="S2654">INDEX('state-winning-votes'!$A$1:$L$53,$Q2654,$R2654)</f>
        <v>2938095</v>
      </c>
      <c r="T2654">
        <f>INDEX('state-winning-votes'!$A$1:$L$53,MATCH($C2654,'state-winning-votes'!$A:$A,0),MATCH($A2654,'state-winning-votes'!$A$2:$L$2,0))</f>
        <v>2938095</v>
      </c>
      <c r="U2654" t="str">
        <f t="shared" si="124"/>
        <v>Kerry, John</v>
      </c>
      <c r="V2654" t="str">
        <f>_xlfn.XLOOKUP(INDEX('state-winning-votes'!$A$1:$L$53,MATCH($C2654,'state-winning-votes'!$A:$A,0),MATCH($A2654,'state-winning-votes'!$A$2:$L$2,0)),$L:$L,$H:$H)</f>
        <v>Kerry, John</v>
      </c>
      <c r="W2654" t="str">
        <f>VLOOKUP(A2654,'national-winners'!$A$2:$B$13,2,0)</f>
        <v>Bush, George W.</v>
      </c>
      <c r="X2654" t="str">
        <f t="shared" si="125"/>
        <v xml:space="preserve"> John Kerry (W)</v>
      </c>
    </row>
    <row r="2655" spans="1:24" x14ac:dyDescent="0.25">
      <c r="A2655">
        <v>2004</v>
      </c>
      <c r="B2655" t="s">
        <v>132</v>
      </c>
      <c r="C2655" t="s">
        <v>133</v>
      </c>
      <c r="D2655">
        <v>42</v>
      </c>
      <c r="E2655">
        <v>23</v>
      </c>
      <c r="F2655">
        <v>14</v>
      </c>
      <c r="G2655" t="s">
        <v>16</v>
      </c>
      <c r="H2655" t="s">
        <v>246</v>
      </c>
      <c r="I2655" t="str">
        <f t="shared" si="123"/>
        <v>Blank Vote/Scattering(L)</v>
      </c>
      <c r="K2655" t="b">
        <v>0</v>
      </c>
      <c r="L2655">
        <v>1170</v>
      </c>
      <c r="M2655">
        <v>5769590</v>
      </c>
      <c r="N2655">
        <v>20171015</v>
      </c>
      <c r="O2655" t="s">
        <v>19</v>
      </c>
      <c r="P2655" t="str">
        <f>IF(VLOOKUP(A2655,'national-winners'!$A$2:$B$13,2,0)=H2655,"W","L")</f>
        <v>L</v>
      </c>
      <c r="Q2655">
        <f>MATCH(C2655,'state-winning-votes'!A:A,0)</f>
        <v>41</v>
      </c>
      <c r="R2655">
        <f>MATCH(A2655,'state-winning-votes'!$A$2:$L$2,0)</f>
        <v>9</v>
      </c>
      <c r="S2655" cm="1">
        <f t="array" ref="S2655">INDEX('state-winning-votes'!$A$1:$L$53,$Q2655,$R2655)</f>
        <v>2938095</v>
      </c>
      <c r="T2655">
        <f>INDEX('state-winning-votes'!$A$1:$L$53,MATCH($C2655,'state-winning-votes'!$A:$A,0),MATCH($A2655,'state-winning-votes'!$A$2:$L$2,0))</f>
        <v>2938095</v>
      </c>
      <c r="U2655" t="str">
        <f t="shared" si="124"/>
        <v>Kerry, John</v>
      </c>
      <c r="V2655" t="str">
        <f>_xlfn.XLOOKUP(INDEX('state-winning-votes'!$A$1:$L$53,MATCH($C2655,'state-winning-votes'!$A:$A,0),MATCH($A2655,'state-winning-votes'!$A$2:$L$2,0)),$L:$L,$H:$H)</f>
        <v>Kerry, John</v>
      </c>
      <c r="W2655" t="str">
        <f>VLOOKUP(A2655,'national-winners'!$A$2:$B$13,2,0)</f>
        <v>Bush, George W.</v>
      </c>
      <c r="X2655" t="str">
        <f t="shared" si="125"/>
        <v xml:space="preserve"> John Kerry (W)</v>
      </c>
    </row>
    <row r="2656" spans="1:24" x14ac:dyDescent="0.25">
      <c r="A2656">
        <v>2004</v>
      </c>
      <c r="B2656" t="s">
        <v>135</v>
      </c>
      <c r="C2656" t="s">
        <v>136</v>
      </c>
      <c r="D2656">
        <v>44</v>
      </c>
      <c r="E2656">
        <v>15</v>
      </c>
      <c r="F2656">
        <v>5</v>
      </c>
      <c r="G2656" t="s">
        <v>16</v>
      </c>
      <c r="H2656" t="s">
        <v>313</v>
      </c>
      <c r="I2656" t="str">
        <f t="shared" si="123"/>
        <v>Kerry, John(L)</v>
      </c>
      <c r="J2656" t="s">
        <v>18</v>
      </c>
      <c r="K2656" t="b">
        <v>0</v>
      </c>
      <c r="L2656">
        <v>259760</v>
      </c>
      <c r="M2656">
        <v>437134</v>
      </c>
      <c r="N2656">
        <v>20171015</v>
      </c>
      <c r="O2656" t="s">
        <v>19</v>
      </c>
      <c r="P2656" t="str">
        <f>IF(VLOOKUP(A2656,'national-winners'!$A$2:$B$13,2,0)=H2656,"W","L")</f>
        <v>L</v>
      </c>
      <c r="Q2656">
        <f>MATCH(C2656,'state-winning-votes'!A:A,0)</f>
        <v>42</v>
      </c>
      <c r="R2656">
        <f>MATCH(A2656,'state-winning-votes'!$A$2:$L$2,0)</f>
        <v>9</v>
      </c>
      <c r="S2656" cm="1">
        <f t="array" ref="S2656">INDEX('state-winning-votes'!$A$1:$L$53,$Q2656,$R2656)</f>
        <v>259760</v>
      </c>
      <c r="T2656">
        <f>INDEX('state-winning-votes'!$A$1:$L$53,MATCH($C2656,'state-winning-votes'!$A:$A,0),MATCH($A2656,'state-winning-votes'!$A$2:$L$2,0))</f>
        <v>259760</v>
      </c>
      <c r="U2656" t="str">
        <f t="shared" si="124"/>
        <v>Kerry, John</v>
      </c>
      <c r="V2656" t="str">
        <f>_xlfn.XLOOKUP(INDEX('state-winning-votes'!$A$1:$L$53,MATCH($C2656,'state-winning-votes'!$A:$A,0),MATCH($A2656,'state-winning-votes'!$A$2:$L$2,0)),$L:$L,$H:$H)</f>
        <v>Kerry, John</v>
      </c>
      <c r="W2656" t="str">
        <f>VLOOKUP(A2656,'national-winners'!$A$2:$B$13,2,0)</f>
        <v>Bush, George W.</v>
      </c>
      <c r="X2656" t="str">
        <f t="shared" si="125"/>
        <v xml:space="preserve"> John Kerry (W)</v>
      </c>
    </row>
    <row r="2657" spans="1:24" x14ac:dyDescent="0.25">
      <c r="A2657">
        <v>2004</v>
      </c>
      <c r="B2657" t="s">
        <v>135</v>
      </c>
      <c r="C2657" t="s">
        <v>136</v>
      </c>
      <c r="D2657">
        <v>44</v>
      </c>
      <c r="E2657">
        <v>15</v>
      </c>
      <c r="F2657">
        <v>5</v>
      </c>
      <c r="G2657" t="s">
        <v>16</v>
      </c>
      <c r="H2657" t="s">
        <v>297</v>
      </c>
      <c r="I2657" t="str">
        <f t="shared" si="123"/>
        <v>Bush, George W.(W)</v>
      </c>
      <c r="J2657" t="s">
        <v>21</v>
      </c>
      <c r="K2657" t="b">
        <v>0</v>
      </c>
      <c r="L2657">
        <v>169046</v>
      </c>
      <c r="M2657">
        <v>437134</v>
      </c>
      <c r="N2657">
        <v>20171015</v>
      </c>
      <c r="O2657" t="s">
        <v>19</v>
      </c>
      <c r="P2657" t="str">
        <f>IF(VLOOKUP(A2657,'national-winners'!$A$2:$B$13,2,0)=H2657,"W","L")</f>
        <v>W</v>
      </c>
      <c r="Q2657">
        <f>MATCH(C2657,'state-winning-votes'!A:A,0)</f>
        <v>42</v>
      </c>
      <c r="R2657">
        <f>MATCH(A2657,'state-winning-votes'!$A$2:$L$2,0)</f>
        <v>9</v>
      </c>
      <c r="S2657" cm="1">
        <f t="array" ref="S2657">INDEX('state-winning-votes'!$A$1:$L$53,$Q2657,$R2657)</f>
        <v>259760</v>
      </c>
      <c r="T2657">
        <f>INDEX('state-winning-votes'!$A$1:$L$53,MATCH($C2657,'state-winning-votes'!$A:$A,0),MATCH($A2657,'state-winning-votes'!$A$2:$L$2,0))</f>
        <v>259760</v>
      </c>
      <c r="U2657" t="str">
        <f t="shared" si="124"/>
        <v>Kerry, John</v>
      </c>
      <c r="V2657" t="str">
        <f>_xlfn.XLOOKUP(INDEX('state-winning-votes'!$A$1:$L$53,MATCH($C2657,'state-winning-votes'!$A:$A,0),MATCH($A2657,'state-winning-votes'!$A$2:$L$2,0)),$L:$L,$H:$H)</f>
        <v>Kerry, John</v>
      </c>
      <c r="W2657" t="str">
        <f>VLOOKUP(A2657,'national-winners'!$A$2:$B$13,2,0)</f>
        <v>Bush, George W.</v>
      </c>
      <c r="X2657" t="str">
        <f t="shared" si="125"/>
        <v xml:space="preserve"> John Kerry (W)</v>
      </c>
    </row>
    <row r="2658" spans="1:24" x14ac:dyDescent="0.25">
      <c r="A2658">
        <v>2004</v>
      </c>
      <c r="B2658" t="s">
        <v>135</v>
      </c>
      <c r="C2658" t="s">
        <v>136</v>
      </c>
      <c r="D2658">
        <v>44</v>
      </c>
      <c r="E2658">
        <v>15</v>
      </c>
      <c r="F2658">
        <v>5</v>
      </c>
      <c r="G2658" t="s">
        <v>16</v>
      </c>
      <c r="H2658" t="s">
        <v>273</v>
      </c>
      <c r="I2658" t="str">
        <f t="shared" si="123"/>
        <v>Nader, Ralph(L)</v>
      </c>
      <c r="J2658" t="s">
        <v>272</v>
      </c>
      <c r="K2658" t="b">
        <v>0</v>
      </c>
      <c r="L2658">
        <v>4651</v>
      </c>
      <c r="M2658">
        <v>437134</v>
      </c>
      <c r="N2658">
        <v>20171015</v>
      </c>
      <c r="O2658" t="s">
        <v>19</v>
      </c>
      <c r="P2658" t="str">
        <f>IF(VLOOKUP(A2658,'national-winners'!$A$2:$B$13,2,0)=H2658,"W","L")</f>
        <v>L</v>
      </c>
      <c r="Q2658">
        <f>MATCH(C2658,'state-winning-votes'!A:A,0)</f>
        <v>42</v>
      </c>
      <c r="R2658">
        <f>MATCH(A2658,'state-winning-votes'!$A$2:$L$2,0)</f>
        <v>9</v>
      </c>
      <c r="S2658" cm="1">
        <f t="array" ref="S2658">INDEX('state-winning-votes'!$A$1:$L$53,$Q2658,$R2658)</f>
        <v>259760</v>
      </c>
      <c r="T2658">
        <f>INDEX('state-winning-votes'!$A$1:$L$53,MATCH($C2658,'state-winning-votes'!$A:$A,0),MATCH($A2658,'state-winning-votes'!$A$2:$L$2,0))</f>
        <v>259760</v>
      </c>
      <c r="U2658" t="str">
        <f t="shared" si="124"/>
        <v>Kerry, John</v>
      </c>
      <c r="V2658" t="str">
        <f>_xlfn.XLOOKUP(INDEX('state-winning-votes'!$A$1:$L$53,MATCH($C2658,'state-winning-votes'!$A:$A,0),MATCH($A2658,'state-winning-votes'!$A$2:$L$2,0)),$L:$L,$H:$H)</f>
        <v>Kerry, John</v>
      </c>
      <c r="W2658" t="str">
        <f>VLOOKUP(A2658,'national-winners'!$A$2:$B$13,2,0)</f>
        <v>Bush, George W.</v>
      </c>
      <c r="X2658" t="str">
        <f t="shared" si="125"/>
        <v xml:space="preserve"> John Kerry (W)</v>
      </c>
    </row>
    <row r="2659" spans="1:24" x14ac:dyDescent="0.25">
      <c r="A2659">
        <v>2004</v>
      </c>
      <c r="B2659" t="s">
        <v>135</v>
      </c>
      <c r="C2659" t="s">
        <v>136</v>
      </c>
      <c r="D2659">
        <v>44</v>
      </c>
      <c r="E2659">
        <v>15</v>
      </c>
      <c r="F2659">
        <v>5</v>
      </c>
      <c r="G2659" t="s">
        <v>16</v>
      </c>
      <c r="H2659" t="s">
        <v>317</v>
      </c>
      <c r="I2659" t="str">
        <f t="shared" si="123"/>
        <v>Cobb, David(L)</v>
      </c>
      <c r="J2659" t="s">
        <v>274</v>
      </c>
      <c r="K2659" t="b">
        <v>0</v>
      </c>
      <c r="L2659">
        <v>1333</v>
      </c>
      <c r="M2659">
        <v>437134</v>
      </c>
      <c r="N2659">
        <v>20171015</v>
      </c>
      <c r="O2659" t="s">
        <v>19</v>
      </c>
      <c r="P2659" t="str">
        <f>IF(VLOOKUP(A2659,'national-winners'!$A$2:$B$13,2,0)=H2659,"W","L")</f>
        <v>L</v>
      </c>
      <c r="Q2659">
        <f>MATCH(C2659,'state-winning-votes'!A:A,0)</f>
        <v>42</v>
      </c>
      <c r="R2659">
        <f>MATCH(A2659,'state-winning-votes'!$A$2:$L$2,0)</f>
        <v>9</v>
      </c>
      <c r="S2659" cm="1">
        <f t="array" ref="S2659">INDEX('state-winning-votes'!$A$1:$L$53,$Q2659,$R2659)</f>
        <v>259760</v>
      </c>
      <c r="T2659">
        <f>INDEX('state-winning-votes'!$A$1:$L$53,MATCH($C2659,'state-winning-votes'!$A:$A,0),MATCH($A2659,'state-winning-votes'!$A$2:$L$2,0))</f>
        <v>259760</v>
      </c>
      <c r="U2659" t="str">
        <f t="shared" si="124"/>
        <v>Kerry, John</v>
      </c>
      <c r="V2659" t="str">
        <f>_xlfn.XLOOKUP(INDEX('state-winning-votes'!$A$1:$L$53,MATCH($C2659,'state-winning-votes'!$A:$A,0),MATCH($A2659,'state-winning-votes'!$A$2:$L$2,0)),$L:$L,$H:$H)</f>
        <v>Kerry, John</v>
      </c>
      <c r="W2659" t="str">
        <f>VLOOKUP(A2659,'national-winners'!$A$2:$B$13,2,0)</f>
        <v>Bush, George W.</v>
      </c>
      <c r="X2659" t="str">
        <f t="shared" si="125"/>
        <v xml:space="preserve"> John Kerry (W)</v>
      </c>
    </row>
    <row r="2660" spans="1:24" x14ac:dyDescent="0.25">
      <c r="A2660">
        <v>2004</v>
      </c>
      <c r="B2660" t="s">
        <v>135</v>
      </c>
      <c r="C2660" t="s">
        <v>136</v>
      </c>
      <c r="D2660">
        <v>44</v>
      </c>
      <c r="E2660">
        <v>15</v>
      </c>
      <c r="F2660">
        <v>5</v>
      </c>
      <c r="G2660" t="s">
        <v>16</v>
      </c>
      <c r="H2660" t="s">
        <v>316</v>
      </c>
      <c r="I2660" t="str">
        <f t="shared" si="123"/>
        <v>Badnarik, Michael(L)</v>
      </c>
      <c r="J2660" t="s">
        <v>29</v>
      </c>
      <c r="K2660" t="b">
        <v>0</v>
      </c>
      <c r="L2660">
        <v>907</v>
      </c>
      <c r="M2660">
        <v>437134</v>
      </c>
      <c r="N2660">
        <v>20171015</v>
      </c>
      <c r="O2660" t="s">
        <v>19</v>
      </c>
      <c r="P2660" t="str">
        <f>IF(VLOOKUP(A2660,'national-winners'!$A$2:$B$13,2,0)=H2660,"W","L")</f>
        <v>L</v>
      </c>
      <c r="Q2660">
        <f>MATCH(C2660,'state-winning-votes'!A:A,0)</f>
        <v>42</v>
      </c>
      <c r="R2660">
        <f>MATCH(A2660,'state-winning-votes'!$A$2:$L$2,0)</f>
        <v>9</v>
      </c>
      <c r="S2660" cm="1">
        <f t="array" ref="S2660">INDEX('state-winning-votes'!$A$1:$L$53,$Q2660,$R2660)</f>
        <v>259760</v>
      </c>
      <c r="T2660">
        <f>INDEX('state-winning-votes'!$A$1:$L$53,MATCH($C2660,'state-winning-votes'!$A:$A,0),MATCH($A2660,'state-winning-votes'!$A$2:$L$2,0))</f>
        <v>259760</v>
      </c>
      <c r="U2660" t="str">
        <f t="shared" si="124"/>
        <v>Kerry, John</v>
      </c>
      <c r="V2660" t="str">
        <f>_xlfn.XLOOKUP(INDEX('state-winning-votes'!$A$1:$L$53,MATCH($C2660,'state-winning-votes'!$A:$A,0),MATCH($A2660,'state-winning-votes'!$A$2:$L$2,0)),$L:$L,$H:$H)</f>
        <v>Kerry, John</v>
      </c>
      <c r="W2660" t="str">
        <f>VLOOKUP(A2660,'national-winners'!$A$2:$B$13,2,0)</f>
        <v>Bush, George W.</v>
      </c>
      <c r="X2660" t="str">
        <f t="shared" si="125"/>
        <v xml:space="preserve"> John Kerry (W)</v>
      </c>
    </row>
    <row r="2661" spans="1:24" x14ac:dyDescent="0.25">
      <c r="A2661">
        <v>2004</v>
      </c>
      <c r="B2661" t="s">
        <v>135</v>
      </c>
      <c r="C2661" t="s">
        <v>136</v>
      </c>
      <c r="D2661">
        <v>44</v>
      </c>
      <c r="E2661">
        <v>15</v>
      </c>
      <c r="F2661">
        <v>5</v>
      </c>
      <c r="G2661" t="s">
        <v>16</v>
      </c>
      <c r="H2661" t="s">
        <v>341</v>
      </c>
      <c r="I2661" t="str">
        <f t="shared" si="123"/>
        <v>Nonpartisan(L)</v>
      </c>
      <c r="J2661" t="s">
        <v>342</v>
      </c>
      <c r="K2661" t="b">
        <v>0</v>
      </c>
      <c r="L2661">
        <v>845</v>
      </c>
      <c r="M2661">
        <v>437134</v>
      </c>
      <c r="N2661">
        <v>20171015</v>
      </c>
      <c r="O2661" t="s">
        <v>19</v>
      </c>
      <c r="P2661" t="str">
        <f>IF(VLOOKUP(A2661,'national-winners'!$A$2:$B$13,2,0)=H2661,"W","L")</f>
        <v>L</v>
      </c>
      <c r="Q2661">
        <f>MATCH(C2661,'state-winning-votes'!A:A,0)</f>
        <v>42</v>
      </c>
      <c r="R2661">
        <f>MATCH(A2661,'state-winning-votes'!$A$2:$L$2,0)</f>
        <v>9</v>
      </c>
      <c r="S2661" cm="1">
        <f t="array" ref="S2661">INDEX('state-winning-votes'!$A$1:$L$53,$Q2661,$R2661)</f>
        <v>259760</v>
      </c>
      <c r="T2661">
        <f>INDEX('state-winning-votes'!$A$1:$L$53,MATCH($C2661,'state-winning-votes'!$A:$A,0),MATCH($A2661,'state-winning-votes'!$A$2:$L$2,0))</f>
        <v>259760</v>
      </c>
      <c r="U2661" t="str">
        <f t="shared" si="124"/>
        <v>Kerry, John</v>
      </c>
      <c r="V2661" t="str">
        <f>_xlfn.XLOOKUP(INDEX('state-winning-votes'!$A$1:$L$53,MATCH($C2661,'state-winning-votes'!$A:$A,0),MATCH($A2661,'state-winning-votes'!$A$2:$L$2,0)),$L:$L,$H:$H)</f>
        <v>Kerry, John</v>
      </c>
      <c r="W2661" t="str">
        <f>VLOOKUP(A2661,'national-winners'!$A$2:$B$13,2,0)</f>
        <v>Bush, George W.</v>
      </c>
      <c r="X2661" t="str">
        <f t="shared" si="125"/>
        <v xml:space="preserve"> John Kerry (W)</v>
      </c>
    </row>
    <row r="2662" spans="1:24" x14ac:dyDescent="0.25">
      <c r="A2662">
        <v>2004</v>
      </c>
      <c r="B2662" t="s">
        <v>135</v>
      </c>
      <c r="C2662" t="s">
        <v>136</v>
      </c>
      <c r="D2662">
        <v>44</v>
      </c>
      <c r="E2662">
        <v>15</v>
      </c>
      <c r="F2662">
        <v>5</v>
      </c>
      <c r="G2662" t="s">
        <v>16</v>
      </c>
      <c r="H2662" t="s">
        <v>314</v>
      </c>
      <c r="I2662" t="str">
        <f t="shared" si="123"/>
        <v>Peroutka, Michael(L)</v>
      </c>
      <c r="J2662" t="s">
        <v>134</v>
      </c>
      <c r="K2662" t="b">
        <v>0</v>
      </c>
      <c r="L2662">
        <v>339</v>
      </c>
      <c r="M2662">
        <v>437134</v>
      </c>
      <c r="N2662">
        <v>20171015</v>
      </c>
      <c r="O2662" t="s">
        <v>19</v>
      </c>
      <c r="P2662" t="str">
        <f>IF(VLOOKUP(A2662,'national-winners'!$A$2:$B$13,2,0)=H2662,"W","L")</f>
        <v>L</v>
      </c>
      <c r="Q2662">
        <f>MATCH(C2662,'state-winning-votes'!A:A,0)</f>
        <v>42</v>
      </c>
      <c r="R2662">
        <f>MATCH(A2662,'state-winning-votes'!$A$2:$L$2,0)</f>
        <v>9</v>
      </c>
      <c r="S2662" cm="1">
        <f t="array" ref="S2662">INDEX('state-winning-votes'!$A$1:$L$53,$Q2662,$R2662)</f>
        <v>259760</v>
      </c>
      <c r="T2662">
        <f>INDEX('state-winning-votes'!$A$1:$L$53,MATCH($C2662,'state-winning-votes'!$A:$A,0),MATCH($A2662,'state-winning-votes'!$A$2:$L$2,0))</f>
        <v>259760</v>
      </c>
      <c r="U2662" t="str">
        <f t="shared" si="124"/>
        <v>Kerry, John</v>
      </c>
      <c r="V2662" t="str">
        <f>_xlfn.XLOOKUP(INDEX('state-winning-votes'!$A$1:$L$53,MATCH($C2662,'state-winning-votes'!$A:$A,0),MATCH($A2662,'state-winning-votes'!$A$2:$L$2,0)),$L:$L,$H:$H)</f>
        <v>Kerry, John</v>
      </c>
      <c r="W2662" t="str">
        <f>VLOOKUP(A2662,'national-winners'!$A$2:$B$13,2,0)</f>
        <v>Bush, George W.</v>
      </c>
      <c r="X2662" t="str">
        <f t="shared" si="125"/>
        <v xml:space="preserve"> John Kerry (W)</v>
      </c>
    </row>
    <row r="2663" spans="1:24" x14ac:dyDescent="0.25">
      <c r="A2663">
        <v>2004</v>
      </c>
      <c r="B2663" t="s">
        <v>135</v>
      </c>
      <c r="C2663" t="s">
        <v>136</v>
      </c>
      <c r="D2663">
        <v>44</v>
      </c>
      <c r="E2663">
        <v>15</v>
      </c>
      <c r="F2663">
        <v>5</v>
      </c>
      <c r="G2663" t="s">
        <v>16</v>
      </c>
      <c r="H2663" t="s">
        <v>343</v>
      </c>
      <c r="I2663" t="str">
        <f t="shared" si="123"/>
        <v>Workers World(L)</v>
      </c>
      <c r="J2663" t="s">
        <v>170</v>
      </c>
      <c r="K2663" t="b">
        <v>0</v>
      </c>
      <c r="L2663">
        <v>253</v>
      </c>
      <c r="M2663">
        <v>437134</v>
      </c>
      <c r="N2663">
        <v>20171015</v>
      </c>
      <c r="O2663" t="s">
        <v>19</v>
      </c>
      <c r="P2663" t="str">
        <f>IF(VLOOKUP(A2663,'national-winners'!$A$2:$B$13,2,0)=H2663,"W","L")</f>
        <v>L</v>
      </c>
      <c r="Q2663">
        <f>MATCH(C2663,'state-winning-votes'!A:A,0)</f>
        <v>42</v>
      </c>
      <c r="R2663">
        <f>MATCH(A2663,'state-winning-votes'!$A$2:$L$2,0)</f>
        <v>9</v>
      </c>
      <c r="S2663" cm="1">
        <f t="array" ref="S2663">INDEX('state-winning-votes'!$A$1:$L$53,$Q2663,$R2663)</f>
        <v>259760</v>
      </c>
      <c r="T2663">
        <f>INDEX('state-winning-votes'!$A$1:$L$53,MATCH($C2663,'state-winning-votes'!$A:$A,0),MATCH($A2663,'state-winning-votes'!$A$2:$L$2,0))</f>
        <v>259760</v>
      </c>
      <c r="U2663" t="str">
        <f t="shared" si="124"/>
        <v>Kerry, John</v>
      </c>
      <c r="V2663" t="str">
        <f>_xlfn.XLOOKUP(INDEX('state-winning-votes'!$A$1:$L$53,MATCH($C2663,'state-winning-votes'!$A:$A,0),MATCH($A2663,'state-winning-votes'!$A$2:$L$2,0)),$L:$L,$H:$H)</f>
        <v>Kerry, John</v>
      </c>
      <c r="W2663" t="str">
        <f>VLOOKUP(A2663,'national-winners'!$A$2:$B$13,2,0)</f>
        <v>Bush, George W.</v>
      </c>
      <c r="X2663" t="str">
        <f t="shared" si="125"/>
        <v xml:space="preserve"> John Kerry (W)</v>
      </c>
    </row>
    <row r="2664" spans="1:24" x14ac:dyDescent="0.25">
      <c r="A2664">
        <v>2004</v>
      </c>
      <c r="B2664" t="s">
        <v>137</v>
      </c>
      <c r="C2664" t="s">
        <v>138</v>
      </c>
      <c r="D2664">
        <v>45</v>
      </c>
      <c r="E2664">
        <v>57</v>
      </c>
      <c r="F2664">
        <v>48</v>
      </c>
      <c r="G2664" t="s">
        <v>16</v>
      </c>
      <c r="H2664" t="s">
        <v>297</v>
      </c>
      <c r="I2664" t="str">
        <f t="shared" si="123"/>
        <v>Bush, George W.(W)</v>
      </c>
      <c r="J2664" t="s">
        <v>21</v>
      </c>
      <c r="K2664" t="b">
        <v>0</v>
      </c>
      <c r="L2664">
        <v>937974</v>
      </c>
      <c r="M2664">
        <v>1617700</v>
      </c>
      <c r="N2664">
        <v>20171015</v>
      </c>
      <c r="O2664" t="s">
        <v>19</v>
      </c>
      <c r="P2664" t="str">
        <f>IF(VLOOKUP(A2664,'national-winners'!$A$2:$B$13,2,0)=H2664,"W","L")</f>
        <v>W</v>
      </c>
      <c r="Q2664">
        <f>MATCH(C2664,'state-winning-votes'!A:A,0)</f>
        <v>43</v>
      </c>
      <c r="R2664">
        <f>MATCH(A2664,'state-winning-votes'!$A$2:$L$2,0)</f>
        <v>9</v>
      </c>
      <c r="S2664" cm="1">
        <f t="array" ref="S2664">INDEX('state-winning-votes'!$A$1:$L$53,$Q2664,$R2664)</f>
        <v>937974</v>
      </c>
      <c r="T2664">
        <f>INDEX('state-winning-votes'!$A$1:$L$53,MATCH($C2664,'state-winning-votes'!$A:$A,0),MATCH($A2664,'state-winning-votes'!$A$2:$L$2,0))</f>
        <v>937974</v>
      </c>
      <c r="U2664" t="str">
        <f t="shared" si="124"/>
        <v>Bush, George W.</v>
      </c>
      <c r="V2664" t="str">
        <f>_xlfn.XLOOKUP(INDEX('state-winning-votes'!$A$1:$L$53,MATCH($C2664,'state-winning-votes'!$A:$A,0),MATCH($A2664,'state-winning-votes'!$A$2:$L$2,0)),$L:$L,$H:$H)</f>
        <v>Bush, George W.</v>
      </c>
      <c r="W2664" t="str">
        <f>VLOOKUP(A2664,'national-winners'!$A$2:$B$13,2,0)</f>
        <v>Bush, George W.</v>
      </c>
      <c r="X2664" t="str">
        <f t="shared" si="125"/>
        <v xml:space="preserve"> George W. Bush (W)</v>
      </c>
    </row>
    <row r="2665" spans="1:24" x14ac:dyDescent="0.25">
      <c r="A2665">
        <v>2004</v>
      </c>
      <c r="B2665" t="s">
        <v>137</v>
      </c>
      <c r="C2665" t="s">
        <v>138</v>
      </c>
      <c r="D2665">
        <v>45</v>
      </c>
      <c r="E2665">
        <v>57</v>
      </c>
      <c r="F2665">
        <v>48</v>
      </c>
      <c r="G2665" t="s">
        <v>16</v>
      </c>
      <c r="H2665" t="s">
        <v>313</v>
      </c>
      <c r="I2665" t="str">
        <f t="shared" si="123"/>
        <v>Kerry, John(L)</v>
      </c>
      <c r="J2665" t="s">
        <v>18</v>
      </c>
      <c r="K2665" t="b">
        <v>0</v>
      </c>
      <c r="L2665">
        <v>661669</v>
      </c>
      <c r="M2665">
        <v>1617700</v>
      </c>
      <c r="N2665">
        <v>20171015</v>
      </c>
      <c r="O2665" t="s">
        <v>19</v>
      </c>
      <c r="P2665" t="str">
        <f>IF(VLOOKUP(A2665,'national-winners'!$A$2:$B$13,2,0)=H2665,"W","L")</f>
        <v>L</v>
      </c>
      <c r="Q2665">
        <f>MATCH(C2665,'state-winning-votes'!A:A,0)</f>
        <v>43</v>
      </c>
      <c r="R2665">
        <f>MATCH(A2665,'state-winning-votes'!$A$2:$L$2,0)</f>
        <v>9</v>
      </c>
      <c r="S2665" cm="1">
        <f t="array" ref="S2665">INDEX('state-winning-votes'!$A$1:$L$53,$Q2665,$R2665)</f>
        <v>937974</v>
      </c>
      <c r="T2665">
        <f>INDEX('state-winning-votes'!$A$1:$L$53,MATCH($C2665,'state-winning-votes'!$A:$A,0),MATCH($A2665,'state-winning-votes'!$A$2:$L$2,0))</f>
        <v>937974</v>
      </c>
      <c r="U2665" t="str">
        <f t="shared" si="124"/>
        <v>Bush, George W.</v>
      </c>
      <c r="V2665" t="str">
        <f>_xlfn.XLOOKUP(INDEX('state-winning-votes'!$A$1:$L$53,MATCH($C2665,'state-winning-votes'!$A:$A,0),MATCH($A2665,'state-winning-votes'!$A$2:$L$2,0)),$L:$L,$H:$H)</f>
        <v>Bush, George W.</v>
      </c>
      <c r="W2665" t="str">
        <f>VLOOKUP(A2665,'national-winners'!$A$2:$B$13,2,0)</f>
        <v>Bush, George W.</v>
      </c>
      <c r="X2665" t="str">
        <f t="shared" si="125"/>
        <v xml:space="preserve"> George W. Bush (W)</v>
      </c>
    </row>
    <row r="2666" spans="1:24" x14ac:dyDescent="0.25">
      <c r="A2666">
        <v>2004</v>
      </c>
      <c r="B2666" t="s">
        <v>137</v>
      </c>
      <c r="C2666" t="s">
        <v>138</v>
      </c>
      <c r="D2666">
        <v>45</v>
      </c>
      <c r="E2666">
        <v>57</v>
      </c>
      <c r="F2666">
        <v>48</v>
      </c>
      <c r="G2666" t="s">
        <v>16</v>
      </c>
      <c r="H2666" t="s">
        <v>273</v>
      </c>
      <c r="I2666" t="str">
        <f t="shared" si="123"/>
        <v>Nader, Ralph(L)</v>
      </c>
      <c r="J2666" t="s">
        <v>292</v>
      </c>
      <c r="K2666" t="b">
        <v>0</v>
      </c>
      <c r="L2666">
        <v>5520</v>
      </c>
      <c r="M2666">
        <v>1617700</v>
      </c>
      <c r="N2666">
        <v>20171015</v>
      </c>
      <c r="O2666" t="s">
        <v>19</v>
      </c>
      <c r="P2666" t="str">
        <f>IF(VLOOKUP(A2666,'national-winners'!$A$2:$B$13,2,0)=H2666,"W","L")</f>
        <v>L</v>
      </c>
      <c r="Q2666">
        <f>MATCH(C2666,'state-winning-votes'!A:A,0)</f>
        <v>43</v>
      </c>
      <c r="R2666">
        <f>MATCH(A2666,'state-winning-votes'!$A$2:$L$2,0)</f>
        <v>9</v>
      </c>
      <c r="S2666" cm="1">
        <f t="array" ref="S2666">INDEX('state-winning-votes'!$A$1:$L$53,$Q2666,$R2666)</f>
        <v>937974</v>
      </c>
      <c r="T2666">
        <f>INDEX('state-winning-votes'!$A$1:$L$53,MATCH($C2666,'state-winning-votes'!$A:$A,0),MATCH($A2666,'state-winning-votes'!$A$2:$L$2,0))</f>
        <v>937974</v>
      </c>
      <c r="U2666" t="str">
        <f t="shared" si="124"/>
        <v>Bush, George W.</v>
      </c>
      <c r="V2666" t="str">
        <f>_xlfn.XLOOKUP(INDEX('state-winning-votes'!$A$1:$L$53,MATCH($C2666,'state-winning-votes'!$A:$A,0),MATCH($A2666,'state-winning-votes'!$A$2:$L$2,0)),$L:$L,$H:$H)</f>
        <v>Bush, George W.</v>
      </c>
      <c r="W2666" t="str">
        <f>VLOOKUP(A2666,'national-winners'!$A$2:$B$13,2,0)</f>
        <v>Bush, George W.</v>
      </c>
      <c r="X2666" t="str">
        <f t="shared" si="125"/>
        <v xml:space="preserve"> George W. Bush (W)</v>
      </c>
    </row>
    <row r="2667" spans="1:24" x14ac:dyDescent="0.25">
      <c r="A2667">
        <v>2004</v>
      </c>
      <c r="B2667" t="s">
        <v>137</v>
      </c>
      <c r="C2667" t="s">
        <v>138</v>
      </c>
      <c r="D2667">
        <v>45</v>
      </c>
      <c r="E2667">
        <v>57</v>
      </c>
      <c r="F2667">
        <v>48</v>
      </c>
      <c r="G2667" t="s">
        <v>16</v>
      </c>
      <c r="H2667" t="s">
        <v>314</v>
      </c>
      <c r="I2667" t="str">
        <f t="shared" si="123"/>
        <v>Peroutka, Michael(L)</v>
      </c>
      <c r="J2667" t="s">
        <v>134</v>
      </c>
      <c r="K2667" t="b">
        <v>0</v>
      </c>
      <c r="L2667">
        <v>5317</v>
      </c>
      <c r="M2667">
        <v>1617700</v>
      </c>
      <c r="N2667">
        <v>20171015</v>
      </c>
      <c r="O2667" t="s">
        <v>19</v>
      </c>
      <c r="P2667" t="str">
        <f>IF(VLOOKUP(A2667,'national-winners'!$A$2:$B$13,2,0)=H2667,"W","L")</f>
        <v>L</v>
      </c>
      <c r="Q2667">
        <f>MATCH(C2667,'state-winning-votes'!A:A,0)</f>
        <v>43</v>
      </c>
      <c r="R2667">
        <f>MATCH(A2667,'state-winning-votes'!$A$2:$L$2,0)</f>
        <v>9</v>
      </c>
      <c r="S2667" cm="1">
        <f t="array" ref="S2667">INDEX('state-winning-votes'!$A$1:$L$53,$Q2667,$R2667)</f>
        <v>937974</v>
      </c>
      <c r="T2667">
        <f>INDEX('state-winning-votes'!$A$1:$L$53,MATCH($C2667,'state-winning-votes'!$A:$A,0),MATCH($A2667,'state-winning-votes'!$A$2:$L$2,0))</f>
        <v>937974</v>
      </c>
      <c r="U2667" t="str">
        <f t="shared" si="124"/>
        <v>Bush, George W.</v>
      </c>
      <c r="V2667" t="str">
        <f>_xlfn.XLOOKUP(INDEX('state-winning-votes'!$A$1:$L$53,MATCH($C2667,'state-winning-votes'!$A:$A,0),MATCH($A2667,'state-winning-votes'!$A$2:$L$2,0)),$L:$L,$H:$H)</f>
        <v>Bush, George W.</v>
      </c>
      <c r="W2667" t="str">
        <f>VLOOKUP(A2667,'national-winners'!$A$2:$B$13,2,0)</f>
        <v>Bush, George W.</v>
      </c>
      <c r="X2667" t="str">
        <f t="shared" si="125"/>
        <v xml:space="preserve"> George W. Bush (W)</v>
      </c>
    </row>
    <row r="2668" spans="1:24" x14ac:dyDescent="0.25">
      <c r="A2668">
        <v>2004</v>
      </c>
      <c r="B2668" t="s">
        <v>137</v>
      </c>
      <c r="C2668" t="s">
        <v>138</v>
      </c>
      <c r="D2668">
        <v>45</v>
      </c>
      <c r="E2668">
        <v>57</v>
      </c>
      <c r="F2668">
        <v>48</v>
      </c>
      <c r="G2668" t="s">
        <v>16</v>
      </c>
      <c r="H2668" t="s">
        <v>316</v>
      </c>
      <c r="I2668" t="str">
        <f t="shared" si="123"/>
        <v>Badnarik, Michael(L)</v>
      </c>
      <c r="J2668" t="s">
        <v>29</v>
      </c>
      <c r="K2668" t="b">
        <v>0</v>
      </c>
      <c r="L2668">
        <v>3608</v>
      </c>
      <c r="M2668">
        <v>1617700</v>
      </c>
      <c r="N2668">
        <v>20171015</v>
      </c>
      <c r="O2668" t="s">
        <v>19</v>
      </c>
      <c r="P2668" t="str">
        <f>IF(VLOOKUP(A2668,'national-winners'!$A$2:$B$13,2,0)=H2668,"W","L")</f>
        <v>L</v>
      </c>
      <c r="Q2668">
        <f>MATCH(C2668,'state-winning-votes'!A:A,0)</f>
        <v>43</v>
      </c>
      <c r="R2668">
        <f>MATCH(A2668,'state-winning-votes'!$A$2:$L$2,0)</f>
        <v>9</v>
      </c>
      <c r="S2668" cm="1">
        <f t="array" ref="S2668">INDEX('state-winning-votes'!$A$1:$L$53,$Q2668,$R2668)</f>
        <v>937974</v>
      </c>
      <c r="T2668">
        <f>INDEX('state-winning-votes'!$A$1:$L$53,MATCH($C2668,'state-winning-votes'!$A:$A,0),MATCH($A2668,'state-winning-votes'!$A$2:$L$2,0))</f>
        <v>937974</v>
      </c>
      <c r="U2668" t="str">
        <f t="shared" si="124"/>
        <v>Bush, George W.</v>
      </c>
      <c r="V2668" t="str">
        <f>_xlfn.XLOOKUP(INDEX('state-winning-votes'!$A$1:$L$53,MATCH($C2668,'state-winning-votes'!$A:$A,0),MATCH($A2668,'state-winning-votes'!$A$2:$L$2,0)),$L:$L,$H:$H)</f>
        <v>Bush, George W.</v>
      </c>
      <c r="W2668" t="str">
        <f>VLOOKUP(A2668,'national-winners'!$A$2:$B$13,2,0)</f>
        <v>Bush, George W.</v>
      </c>
      <c r="X2668" t="str">
        <f t="shared" si="125"/>
        <v xml:space="preserve"> George W. Bush (W)</v>
      </c>
    </row>
    <row r="2669" spans="1:24" x14ac:dyDescent="0.25">
      <c r="A2669">
        <v>2004</v>
      </c>
      <c r="B2669" t="s">
        <v>137</v>
      </c>
      <c r="C2669" t="s">
        <v>138</v>
      </c>
      <c r="D2669">
        <v>45</v>
      </c>
      <c r="E2669">
        <v>57</v>
      </c>
      <c r="F2669">
        <v>48</v>
      </c>
      <c r="G2669" t="s">
        <v>16</v>
      </c>
      <c r="H2669" t="s">
        <v>325</v>
      </c>
      <c r="I2669" t="str">
        <f t="shared" si="123"/>
        <v>Brown, Walt(L)</v>
      </c>
      <c r="J2669" t="s">
        <v>227</v>
      </c>
      <c r="K2669" t="b">
        <v>0</v>
      </c>
      <c r="L2669">
        <v>2124</v>
      </c>
      <c r="M2669">
        <v>1617700</v>
      </c>
      <c r="N2669">
        <v>20171015</v>
      </c>
      <c r="O2669" t="s">
        <v>19</v>
      </c>
      <c r="P2669" t="str">
        <f>IF(VLOOKUP(A2669,'national-winners'!$A$2:$B$13,2,0)=H2669,"W","L")</f>
        <v>L</v>
      </c>
      <c r="Q2669">
        <f>MATCH(C2669,'state-winning-votes'!A:A,0)</f>
        <v>43</v>
      </c>
      <c r="R2669">
        <f>MATCH(A2669,'state-winning-votes'!$A$2:$L$2,0)</f>
        <v>9</v>
      </c>
      <c r="S2669" cm="1">
        <f t="array" ref="S2669">INDEX('state-winning-votes'!$A$1:$L$53,$Q2669,$R2669)</f>
        <v>937974</v>
      </c>
      <c r="T2669">
        <f>INDEX('state-winning-votes'!$A$1:$L$53,MATCH($C2669,'state-winning-votes'!$A:$A,0),MATCH($A2669,'state-winning-votes'!$A$2:$L$2,0))</f>
        <v>937974</v>
      </c>
      <c r="U2669" t="str">
        <f t="shared" si="124"/>
        <v>Bush, George W.</v>
      </c>
      <c r="V2669" t="str">
        <f>_xlfn.XLOOKUP(INDEX('state-winning-votes'!$A$1:$L$53,MATCH($C2669,'state-winning-votes'!$A:$A,0),MATCH($A2669,'state-winning-votes'!$A$2:$L$2,0)),$L:$L,$H:$H)</f>
        <v>Bush, George W.</v>
      </c>
      <c r="W2669" t="str">
        <f>VLOOKUP(A2669,'national-winners'!$A$2:$B$13,2,0)</f>
        <v>Bush, George W.</v>
      </c>
      <c r="X2669" t="str">
        <f t="shared" si="125"/>
        <v xml:space="preserve"> George W. Bush (W)</v>
      </c>
    </row>
    <row r="2670" spans="1:24" x14ac:dyDescent="0.25">
      <c r="A2670">
        <v>2004</v>
      </c>
      <c r="B2670" t="s">
        <v>137</v>
      </c>
      <c r="C2670" t="s">
        <v>138</v>
      </c>
      <c r="D2670">
        <v>45</v>
      </c>
      <c r="E2670">
        <v>57</v>
      </c>
      <c r="F2670">
        <v>48</v>
      </c>
      <c r="G2670" t="s">
        <v>16</v>
      </c>
      <c r="H2670" t="s">
        <v>317</v>
      </c>
      <c r="I2670" t="str">
        <f t="shared" si="123"/>
        <v>Cobb, David(L)</v>
      </c>
      <c r="J2670" t="s">
        <v>274</v>
      </c>
      <c r="K2670" t="b">
        <v>0</v>
      </c>
      <c r="L2670">
        <v>1488</v>
      </c>
      <c r="M2670">
        <v>1617700</v>
      </c>
      <c r="N2670">
        <v>20171015</v>
      </c>
      <c r="O2670" t="s">
        <v>19</v>
      </c>
      <c r="P2670" t="str">
        <f>IF(VLOOKUP(A2670,'national-winners'!$A$2:$B$13,2,0)=H2670,"W","L")</f>
        <v>L</v>
      </c>
      <c r="Q2670">
        <f>MATCH(C2670,'state-winning-votes'!A:A,0)</f>
        <v>43</v>
      </c>
      <c r="R2670">
        <f>MATCH(A2670,'state-winning-votes'!$A$2:$L$2,0)</f>
        <v>9</v>
      </c>
      <c r="S2670" cm="1">
        <f t="array" ref="S2670">INDEX('state-winning-votes'!$A$1:$L$53,$Q2670,$R2670)</f>
        <v>937974</v>
      </c>
      <c r="T2670">
        <f>INDEX('state-winning-votes'!$A$1:$L$53,MATCH($C2670,'state-winning-votes'!$A:$A,0),MATCH($A2670,'state-winning-votes'!$A$2:$L$2,0))</f>
        <v>937974</v>
      </c>
      <c r="U2670" t="str">
        <f t="shared" si="124"/>
        <v>Bush, George W.</v>
      </c>
      <c r="V2670" t="str">
        <f>_xlfn.XLOOKUP(INDEX('state-winning-votes'!$A$1:$L$53,MATCH($C2670,'state-winning-votes'!$A:$A,0),MATCH($A2670,'state-winning-votes'!$A$2:$L$2,0)),$L:$L,$H:$H)</f>
        <v>Bush, George W.</v>
      </c>
      <c r="W2670" t="str">
        <f>VLOOKUP(A2670,'national-winners'!$A$2:$B$13,2,0)</f>
        <v>Bush, George W.</v>
      </c>
      <c r="X2670" t="str">
        <f t="shared" si="125"/>
        <v xml:space="preserve"> George W. Bush (W)</v>
      </c>
    </row>
    <row r="2671" spans="1:24" x14ac:dyDescent="0.25">
      <c r="A2671">
        <v>2004</v>
      </c>
      <c r="B2671" t="s">
        <v>139</v>
      </c>
      <c r="C2671" t="s">
        <v>140</v>
      </c>
      <c r="D2671">
        <v>46</v>
      </c>
      <c r="E2671">
        <v>45</v>
      </c>
      <c r="F2671">
        <v>37</v>
      </c>
      <c r="G2671" t="s">
        <v>16</v>
      </c>
      <c r="H2671" t="s">
        <v>297</v>
      </c>
      <c r="I2671" t="str">
        <f t="shared" si="123"/>
        <v>Bush, George W.(W)</v>
      </c>
      <c r="J2671" t="s">
        <v>21</v>
      </c>
      <c r="K2671" t="b">
        <v>0</v>
      </c>
      <c r="L2671">
        <v>232584</v>
      </c>
      <c r="M2671">
        <v>388215</v>
      </c>
      <c r="N2671">
        <v>20171015</v>
      </c>
      <c r="O2671" t="s">
        <v>19</v>
      </c>
      <c r="P2671" t="str">
        <f>IF(VLOOKUP(A2671,'national-winners'!$A$2:$B$13,2,0)=H2671,"W","L")</f>
        <v>W</v>
      </c>
      <c r="Q2671">
        <f>MATCH(C2671,'state-winning-votes'!A:A,0)</f>
        <v>44</v>
      </c>
      <c r="R2671">
        <f>MATCH(A2671,'state-winning-votes'!$A$2:$L$2,0)</f>
        <v>9</v>
      </c>
      <c r="S2671" cm="1">
        <f t="array" ref="S2671">INDEX('state-winning-votes'!$A$1:$L$53,$Q2671,$R2671)</f>
        <v>232584</v>
      </c>
      <c r="T2671">
        <f>INDEX('state-winning-votes'!$A$1:$L$53,MATCH($C2671,'state-winning-votes'!$A:$A,0),MATCH($A2671,'state-winning-votes'!$A$2:$L$2,0))</f>
        <v>232584</v>
      </c>
      <c r="U2671" t="str">
        <f t="shared" si="124"/>
        <v>Bush, George W.</v>
      </c>
      <c r="V2671" t="str">
        <f>_xlfn.XLOOKUP(INDEX('state-winning-votes'!$A$1:$L$53,MATCH($C2671,'state-winning-votes'!$A:$A,0),MATCH($A2671,'state-winning-votes'!$A$2:$L$2,0)),$L:$L,$H:$H)</f>
        <v>Bush, George W.</v>
      </c>
      <c r="W2671" t="str">
        <f>VLOOKUP(A2671,'national-winners'!$A$2:$B$13,2,0)</f>
        <v>Bush, George W.</v>
      </c>
      <c r="X2671" t="str">
        <f t="shared" si="125"/>
        <v xml:space="preserve"> George W. Bush (W)</v>
      </c>
    </row>
    <row r="2672" spans="1:24" x14ac:dyDescent="0.25">
      <c r="A2672">
        <v>2004</v>
      </c>
      <c r="B2672" t="s">
        <v>139</v>
      </c>
      <c r="C2672" t="s">
        <v>140</v>
      </c>
      <c r="D2672">
        <v>46</v>
      </c>
      <c r="E2672">
        <v>45</v>
      </c>
      <c r="F2672">
        <v>37</v>
      </c>
      <c r="G2672" t="s">
        <v>16</v>
      </c>
      <c r="H2672" t="s">
        <v>313</v>
      </c>
      <c r="I2672" t="str">
        <f t="shared" si="123"/>
        <v>Kerry, John(L)</v>
      </c>
      <c r="J2672" t="s">
        <v>18</v>
      </c>
      <c r="K2672" t="b">
        <v>0</v>
      </c>
      <c r="L2672">
        <v>149244</v>
      </c>
      <c r="M2672">
        <v>388215</v>
      </c>
      <c r="N2672">
        <v>20171015</v>
      </c>
      <c r="O2672" t="s">
        <v>19</v>
      </c>
      <c r="P2672" t="str">
        <f>IF(VLOOKUP(A2672,'national-winners'!$A$2:$B$13,2,0)=H2672,"W","L")</f>
        <v>L</v>
      </c>
      <c r="Q2672">
        <f>MATCH(C2672,'state-winning-votes'!A:A,0)</f>
        <v>44</v>
      </c>
      <c r="R2672">
        <f>MATCH(A2672,'state-winning-votes'!$A$2:$L$2,0)</f>
        <v>9</v>
      </c>
      <c r="S2672" cm="1">
        <f t="array" ref="S2672">INDEX('state-winning-votes'!$A$1:$L$53,$Q2672,$R2672)</f>
        <v>232584</v>
      </c>
      <c r="T2672">
        <f>INDEX('state-winning-votes'!$A$1:$L$53,MATCH($C2672,'state-winning-votes'!$A:$A,0),MATCH($A2672,'state-winning-votes'!$A$2:$L$2,0))</f>
        <v>232584</v>
      </c>
      <c r="U2672" t="str">
        <f t="shared" si="124"/>
        <v>Bush, George W.</v>
      </c>
      <c r="V2672" t="str">
        <f>_xlfn.XLOOKUP(INDEX('state-winning-votes'!$A$1:$L$53,MATCH($C2672,'state-winning-votes'!$A:$A,0),MATCH($A2672,'state-winning-votes'!$A$2:$L$2,0)),$L:$L,$H:$H)</f>
        <v>Bush, George W.</v>
      </c>
      <c r="W2672" t="str">
        <f>VLOOKUP(A2672,'national-winners'!$A$2:$B$13,2,0)</f>
        <v>Bush, George W.</v>
      </c>
      <c r="X2672" t="str">
        <f t="shared" si="125"/>
        <v xml:space="preserve"> George W. Bush (W)</v>
      </c>
    </row>
    <row r="2673" spans="1:24" x14ac:dyDescent="0.25">
      <c r="A2673">
        <v>2004</v>
      </c>
      <c r="B2673" t="s">
        <v>139</v>
      </c>
      <c r="C2673" t="s">
        <v>140</v>
      </c>
      <c r="D2673">
        <v>46</v>
      </c>
      <c r="E2673">
        <v>45</v>
      </c>
      <c r="F2673">
        <v>37</v>
      </c>
      <c r="G2673" t="s">
        <v>16</v>
      </c>
      <c r="H2673" t="s">
        <v>273</v>
      </c>
      <c r="I2673" t="str">
        <f t="shared" si="123"/>
        <v>Nader, Ralph(L)</v>
      </c>
      <c r="J2673" t="s">
        <v>35</v>
      </c>
      <c r="K2673" t="b">
        <v>0</v>
      </c>
      <c r="L2673">
        <v>4320</v>
      </c>
      <c r="M2673">
        <v>388215</v>
      </c>
      <c r="N2673">
        <v>20171015</v>
      </c>
      <c r="O2673" t="s">
        <v>19</v>
      </c>
      <c r="P2673" t="str">
        <f>IF(VLOOKUP(A2673,'national-winners'!$A$2:$B$13,2,0)=H2673,"W","L")</f>
        <v>L</v>
      </c>
      <c r="Q2673">
        <f>MATCH(C2673,'state-winning-votes'!A:A,0)</f>
        <v>44</v>
      </c>
      <c r="R2673">
        <f>MATCH(A2673,'state-winning-votes'!$A$2:$L$2,0)</f>
        <v>9</v>
      </c>
      <c r="S2673" cm="1">
        <f t="array" ref="S2673">INDEX('state-winning-votes'!$A$1:$L$53,$Q2673,$R2673)</f>
        <v>232584</v>
      </c>
      <c r="T2673">
        <f>INDEX('state-winning-votes'!$A$1:$L$53,MATCH($C2673,'state-winning-votes'!$A:$A,0),MATCH($A2673,'state-winning-votes'!$A$2:$L$2,0))</f>
        <v>232584</v>
      </c>
      <c r="U2673" t="str">
        <f t="shared" si="124"/>
        <v>Bush, George W.</v>
      </c>
      <c r="V2673" t="str">
        <f>_xlfn.XLOOKUP(INDEX('state-winning-votes'!$A$1:$L$53,MATCH($C2673,'state-winning-votes'!$A:$A,0),MATCH($A2673,'state-winning-votes'!$A$2:$L$2,0)),$L:$L,$H:$H)</f>
        <v>Bush, George W.</v>
      </c>
      <c r="W2673" t="str">
        <f>VLOOKUP(A2673,'national-winners'!$A$2:$B$13,2,0)</f>
        <v>Bush, George W.</v>
      </c>
      <c r="X2673" t="str">
        <f t="shared" si="125"/>
        <v xml:space="preserve"> George W. Bush (W)</v>
      </c>
    </row>
    <row r="2674" spans="1:24" x14ac:dyDescent="0.25">
      <c r="A2674">
        <v>2004</v>
      </c>
      <c r="B2674" t="s">
        <v>139</v>
      </c>
      <c r="C2674" t="s">
        <v>140</v>
      </c>
      <c r="D2674">
        <v>46</v>
      </c>
      <c r="E2674">
        <v>45</v>
      </c>
      <c r="F2674">
        <v>37</v>
      </c>
      <c r="G2674" t="s">
        <v>16</v>
      </c>
      <c r="H2674" t="s">
        <v>314</v>
      </c>
      <c r="I2674" t="str">
        <f t="shared" si="123"/>
        <v>Peroutka, Michael(L)</v>
      </c>
      <c r="J2674" t="s">
        <v>134</v>
      </c>
      <c r="K2674" t="b">
        <v>0</v>
      </c>
      <c r="L2674">
        <v>1103</v>
      </c>
      <c r="M2674">
        <v>388215</v>
      </c>
      <c r="N2674">
        <v>20171015</v>
      </c>
      <c r="O2674" t="s">
        <v>19</v>
      </c>
      <c r="P2674" t="str">
        <f>IF(VLOOKUP(A2674,'national-winners'!$A$2:$B$13,2,0)=H2674,"W","L")</f>
        <v>L</v>
      </c>
      <c r="Q2674">
        <f>MATCH(C2674,'state-winning-votes'!A:A,0)</f>
        <v>44</v>
      </c>
      <c r="R2674">
        <f>MATCH(A2674,'state-winning-votes'!$A$2:$L$2,0)</f>
        <v>9</v>
      </c>
      <c r="S2674" cm="1">
        <f t="array" ref="S2674">INDEX('state-winning-votes'!$A$1:$L$53,$Q2674,$R2674)</f>
        <v>232584</v>
      </c>
      <c r="T2674">
        <f>INDEX('state-winning-votes'!$A$1:$L$53,MATCH($C2674,'state-winning-votes'!$A:$A,0),MATCH($A2674,'state-winning-votes'!$A$2:$L$2,0))</f>
        <v>232584</v>
      </c>
      <c r="U2674" t="str">
        <f t="shared" si="124"/>
        <v>Bush, George W.</v>
      </c>
      <c r="V2674" t="str">
        <f>_xlfn.XLOOKUP(INDEX('state-winning-votes'!$A$1:$L$53,MATCH($C2674,'state-winning-votes'!$A:$A,0),MATCH($A2674,'state-winning-votes'!$A$2:$L$2,0)),$L:$L,$H:$H)</f>
        <v>Bush, George W.</v>
      </c>
      <c r="W2674" t="str">
        <f>VLOOKUP(A2674,'national-winners'!$A$2:$B$13,2,0)</f>
        <v>Bush, George W.</v>
      </c>
      <c r="X2674" t="str">
        <f t="shared" si="125"/>
        <v xml:space="preserve"> George W. Bush (W)</v>
      </c>
    </row>
    <row r="2675" spans="1:24" x14ac:dyDescent="0.25">
      <c r="A2675">
        <v>2004</v>
      </c>
      <c r="B2675" t="s">
        <v>139</v>
      </c>
      <c r="C2675" t="s">
        <v>140</v>
      </c>
      <c r="D2675">
        <v>46</v>
      </c>
      <c r="E2675">
        <v>45</v>
      </c>
      <c r="F2675">
        <v>37</v>
      </c>
      <c r="G2675" t="s">
        <v>16</v>
      </c>
      <c r="H2675" t="s">
        <v>316</v>
      </c>
      <c r="I2675" t="str">
        <f t="shared" si="123"/>
        <v>Badnarik, Michael(L)</v>
      </c>
      <c r="J2675" t="s">
        <v>29</v>
      </c>
      <c r="K2675" t="b">
        <v>0</v>
      </c>
      <c r="L2675">
        <v>964</v>
      </c>
      <c r="M2675">
        <v>388215</v>
      </c>
      <c r="N2675">
        <v>20171015</v>
      </c>
      <c r="O2675" t="s">
        <v>19</v>
      </c>
      <c r="P2675" t="str">
        <f>IF(VLOOKUP(A2675,'national-winners'!$A$2:$B$13,2,0)=H2675,"W","L")</f>
        <v>L</v>
      </c>
      <c r="Q2675">
        <f>MATCH(C2675,'state-winning-votes'!A:A,0)</f>
        <v>44</v>
      </c>
      <c r="R2675">
        <f>MATCH(A2675,'state-winning-votes'!$A$2:$L$2,0)</f>
        <v>9</v>
      </c>
      <c r="S2675" cm="1">
        <f t="array" ref="S2675">INDEX('state-winning-votes'!$A$1:$L$53,$Q2675,$R2675)</f>
        <v>232584</v>
      </c>
      <c r="T2675">
        <f>INDEX('state-winning-votes'!$A$1:$L$53,MATCH($C2675,'state-winning-votes'!$A:$A,0),MATCH($A2675,'state-winning-votes'!$A$2:$L$2,0))</f>
        <v>232584</v>
      </c>
      <c r="U2675" t="str">
        <f t="shared" si="124"/>
        <v>Bush, George W.</v>
      </c>
      <c r="V2675" t="str">
        <f>_xlfn.XLOOKUP(INDEX('state-winning-votes'!$A$1:$L$53,MATCH($C2675,'state-winning-votes'!$A:$A,0),MATCH($A2675,'state-winning-votes'!$A$2:$L$2,0)),$L:$L,$H:$H)</f>
        <v>Bush, George W.</v>
      </c>
      <c r="W2675" t="str">
        <f>VLOOKUP(A2675,'national-winners'!$A$2:$B$13,2,0)</f>
        <v>Bush, George W.</v>
      </c>
      <c r="X2675" t="str">
        <f t="shared" si="125"/>
        <v xml:space="preserve"> George W. Bush (W)</v>
      </c>
    </row>
    <row r="2676" spans="1:24" x14ac:dyDescent="0.25">
      <c r="A2676">
        <v>2004</v>
      </c>
      <c r="B2676" t="s">
        <v>141</v>
      </c>
      <c r="C2676" t="s">
        <v>142</v>
      </c>
      <c r="D2676">
        <v>47</v>
      </c>
      <c r="E2676">
        <v>62</v>
      </c>
      <c r="F2676">
        <v>54</v>
      </c>
      <c r="G2676" t="s">
        <v>16</v>
      </c>
      <c r="H2676" t="s">
        <v>297</v>
      </c>
      <c r="I2676" t="str">
        <f t="shared" si="123"/>
        <v>Bush, George W.(W)</v>
      </c>
      <c r="J2676" t="s">
        <v>21</v>
      </c>
      <c r="K2676" t="b">
        <v>0</v>
      </c>
      <c r="L2676">
        <v>1384375</v>
      </c>
      <c r="M2676">
        <v>2437319</v>
      </c>
      <c r="N2676">
        <v>20171015</v>
      </c>
      <c r="O2676" t="s">
        <v>19</v>
      </c>
      <c r="P2676" t="str">
        <f>IF(VLOOKUP(A2676,'national-winners'!$A$2:$B$13,2,0)=H2676,"W","L")</f>
        <v>W</v>
      </c>
      <c r="Q2676">
        <f>MATCH(C2676,'state-winning-votes'!A:A,0)</f>
        <v>45</v>
      </c>
      <c r="R2676">
        <f>MATCH(A2676,'state-winning-votes'!$A$2:$L$2,0)</f>
        <v>9</v>
      </c>
      <c r="S2676" cm="1">
        <f t="array" ref="S2676">INDEX('state-winning-votes'!$A$1:$L$53,$Q2676,$R2676)</f>
        <v>1384375</v>
      </c>
      <c r="T2676">
        <f>INDEX('state-winning-votes'!$A$1:$L$53,MATCH($C2676,'state-winning-votes'!$A:$A,0),MATCH($A2676,'state-winning-votes'!$A$2:$L$2,0))</f>
        <v>1384375</v>
      </c>
      <c r="U2676" t="str">
        <f t="shared" si="124"/>
        <v>Bush, George W.</v>
      </c>
      <c r="V2676" t="str">
        <f>_xlfn.XLOOKUP(INDEX('state-winning-votes'!$A$1:$L$53,MATCH($C2676,'state-winning-votes'!$A:$A,0),MATCH($A2676,'state-winning-votes'!$A$2:$L$2,0)),$L:$L,$H:$H)</f>
        <v>Bush, George W.</v>
      </c>
      <c r="W2676" t="str">
        <f>VLOOKUP(A2676,'national-winners'!$A$2:$B$13,2,0)</f>
        <v>Bush, George W.</v>
      </c>
      <c r="X2676" t="str">
        <f t="shared" si="125"/>
        <v xml:space="preserve"> George W. Bush (W)</v>
      </c>
    </row>
    <row r="2677" spans="1:24" x14ac:dyDescent="0.25">
      <c r="A2677">
        <v>2004</v>
      </c>
      <c r="B2677" t="s">
        <v>141</v>
      </c>
      <c r="C2677" t="s">
        <v>142</v>
      </c>
      <c r="D2677">
        <v>47</v>
      </c>
      <c r="E2677">
        <v>62</v>
      </c>
      <c r="F2677">
        <v>54</v>
      </c>
      <c r="G2677" t="s">
        <v>16</v>
      </c>
      <c r="H2677" t="s">
        <v>313</v>
      </c>
      <c r="I2677" t="str">
        <f t="shared" si="123"/>
        <v>Kerry, John(L)</v>
      </c>
      <c r="J2677" t="s">
        <v>18</v>
      </c>
      <c r="K2677" t="b">
        <v>0</v>
      </c>
      <c r="L2677">
        <v>1036477</v>
      </c>
      <c r="M2677">
        <v>2437319</v>
      </c>
      <c r="N2677">
        <v>20171015</v>
      </c>
      <c r="O2677" t="s">
        <v>19</v>
      </c>
      <c r="P2677" t="str">
        <f>IF(VLOOKUP(A2677,'national-winners'!$A$2:$B$13,2,0)=H2677,"W","L")</f>
        <v>L</v>
      </c>
      <c r="Q2677">
        <f>MATCH(C2677,'state-winning-votes'!A:A,0)</f>
        <v>45</v>
      </c>
      <c r="R2677">
        <f>MATCH(A2677,'state-winning-votes'!$A$2:$L$2,0)</f>
        <v>9</v>
      </c>
      <c r="S2677" cm="1">
        <f t="array" ref="S2677">INDEX('state-winning-votes'!$A$1:$L$53,$Q2677,$R2677)</f>
        <v>1384375</v>
      </c>
      <c r="T2677">
        <f>INDEX('state-winning-votes'!$A$1:$L$53,MATCH($C2677,'state-winning-votes'!$A:$A,0),MATCH($A2677,'state-winning-votes'!$A$2:$L$2,0))</f>
        <v>1384375</v>
      </c>
      <c r="U2677" t="str">
        <f t="shared" si="124"/>
        <v>Bush, George W.</v>
      </c>
      <c r="V2677" t="str">
        <f>_xlfn.XLOOKUP(INDEX('state-winning-votes'!$A$1:$L$53,MATCH($C2677,'state-winning-votes'!$A:$A,0),MATCH($A2677,'state-winning-votes'!$A$2:$L$2,0)),$L:$L,$H:$H)</f>
        <v>Bush, George W.</v>
      </c>
      <c r="W2677" t="str">
        <f>VLOOKUP(A2677,'national-winners'!$A$2:$B$13,2,0)</f>
        <v>Bush, George W.</v>
      </c>
      <c r="X2677" t="str">
        <f t="shared" si="125"/>
        <v xml:space="preserve"> George W. Bush (W)</v>
      </c>
    </row>
    <row r="2678" spans="1:24" x14ac:dyDescent="0.25">
      <c r="A2678">
        <v>2004</v>
      </c>
      <c r="B2678" t="s">
        <v>141</v>
      </c>
      <c r="C2678" t="s">
        <v>142</v>
      </c>
      <c r="D2678">
        <v>47</v>
      </c>
      <c r="E2678">
        <v>62</v>
      </c>
      <c r="F2678">
        <v>54</v>
      </c>
      <c r="G2678" t="s">
        <v>16</v>
      </c>
      <c r="H2678" t="s">
        <v>59</v>
      </c>
      <c r="I2678" t="str">
        <f t="shared" si="123"/>
        <v>Other(L)</v>
      </c>
      <c r="J2678" t="s">
        <v>35</v>
      </c>
      <c r="K2678" t="b">
        <v>0</v>
      </c>
      <c r="L2678">
        <v>16428</v>
      </c>
      <c r="M2678">
        <v>2437319</v>
      </c>
      <c r="N2678">
        <v>20171015</v>
      </c>
      <c r="O2678" t="s">
        <v>19</v>
      </c>
      <c r="P2678" t="str">
        <f>IF(VLOOKUP(A2678,'national-winners'!$A$2:$B$13,2,0)=H2678,"W","L")</f>
        <v>L</v>
      </c>
      <c r="Q2678">
        <f>MATCH(C2678,'state-winning-votes'!A:A,0)</f>
        <v>45</v>
      </c>
      <c r="R2678">
        <f>MATCH(A2678,'state-winning-votes'!$A$2:$L$2,0)</f>
        <v>9</v>
      </c>
      <c r="S2678" cm="1">
        <f t="array" ref="S2678">INDEX('state-winning-votes'!$A$1:$L$53,$Q2678,$R2678)</f>
        <v>1384375</v>
      </c>
      <c r="T2678">
        <f>INDEX('state-winning-votes'!$A$1:$L$53,MATCH($C2678,'state-winning-votes'!$A:$A,0),MATCH($A2678,'state-winning-votes'!$A$2:$L$2,0))</f>
        <v>1384375</v>
      </c>
      <c r="U2678" t="str">
        <f t="shared" si="124"/>
        <v>Bush, George W.</v>
      </c>
      <c r="V2678" t="str">
        <f>_xlfn.XLOOKUP(INDEX('state-winning-votes'!$A$1:$L$53,MATCH($C2678,'state-winning-votes'!$A:$A,0),MATCH($A2678,'state-winning-votes'!$A$2:$L$2,0)),$L:$L,$H:$H)</f>
        <v>Bush, George W.</v>
      </c>
      <c r="W2678" t="str">
        <f>VLOOKUP(A2678,'national-winners'!$A$2:$B$13,2,0)</f>
        <v>Bush, George W.</v>
      </c>
      <c r="X2678" t="str">
        <f t="shared" si="125"/>
        <v xml:space="preserve"> George W. Bush (W)</v>
      </c>
    </row>
    <row r="2679" spans="1:24" x14ac:dyDescent="0.25">
      <c r="A2679">
        <v>2004</v>
      </c>
      <c r="B2679" t="s">
        <v>141</v>
      </c>
      <c r="C2679" t="s">
        <v>142</v>
      </c>
      <c r="D2679">
        <v>47</v>
      </c>
      <c r="E2679">
        <v>62</v>
      </c>
      <c r="F2679">
        <v>54</v>
      </c>
      <c r="G2679" t="s">
        <v>16</v>
      </c>
      <c r="H2679" t="s">
        <v>59</v>
      </c>
      <c r="I2679" t="str">
        <f t="shared" si="123"/>
        <v>Other(L)</v>
      </c>
      <c r="K2679" t="b">
        <v>1</v>
      </c>
      <c r="L2679">
        <v>39</v>
      </c>
      <c r="M2679">
        <v>2437319</v>
      </c>
      <c r="N2679">
        <v>20171015</v>
      </c>
      <c r="O2679" t="s">
        <v>19</v>
      </c>
      <c r="P2679" t="str">
        <f>IF(VLOOKUP(A2679,'national-winners'!$A$2:$B$13,2,0)=H2679,"W","L")</f>
        <v>L</v>
      </c>
      <c r="Q2679">
        <f>MATCH(C2679,'state-winning-votes'!A:A,0)</f>
        <v>45</v>
      </c>
      <c r="R2679">
        <f>MATCH(A2679,'state-winning-votes'!$A$2:$L$2,0)</f>
        <v>9</v>
      </c>
      <c r="S2679" cm="1">
        <f t="array" ref="S2679">INDEX('state-winning-votes'!$A$1:$L$53,$Q2679,$R2679)</f>
        <v>1384375</v>
      </c>
      <c r="T2679">
        <f>INDEX('state-winning-votes'!$A$1:$L$53,MATCH($C2679,'state-winning-votes'!$A:$A,0),MATCH($A2679,'state-winning-votes'!$A$2:$L$2,0))</f>
        <v>1384375</v>
      </c>
      <c r="U2679" t="str">
        <f t="shared" si="124"/>
        <v>Bush, George W.</v>
      </c>
      <c r="V2679" t="str">
        <f>_xlfn.XLOOKUP(INDEX('state-winning-votes'!$A$1:$L$53,MATCH($C2679,'state-winning-votes'!$A:$A,0),MATCH($A2679,'state-winning-votes'!$A$2:$L$2,0)),$L:$L,$H:$H)</f>
        <v>Bush, George W.</v>
      </c>
      <c r="W2679" t="str">
        <f>VLOOKUP(A2679,'national-winners'!$A$2:$B$13,2,0)</f>
        <v>Bush, George W.</v>
      </c>
      <c r="X2679" t="str">
        <f t="shared" si="125"/>
        <v xml:space="preserve"> George W. Bush (W)</v>
      </c>
    </row>
    <row r="2680" spans="1:24" x14ac:dyDescent="0.25">
      <c r="A2680">
        <v>2004</v>
      </c>
      <c r="B2680" t="s">
        <v>143</v>
      </c>
      <c r="C2680" t="s">
        <v>144</v>
      </c>
      <c r="D2680">
        <v>48</v>
      </c>
      <c r="E2680">
        <v>74</v>
      </c>
      <c r="F2680">
        <v>49</v>
      </c>
      <c r="G2680" t="s">
        <v>16</v>
      </c>
      <c r="H2680" t="s">
        <v>297</v>
      </c>
      <c r="I2680" t="str">
        <f t="shared" si="123"/>
        <v>Bush, George W.(W)</v>
      </c>
      <c r="J2680" t="s">
        <v>21</v>
      </c>
      <c r="K2680" t="b">
        <v>0</v>
      </c>
      <c r="L2680">
        <v>4526917</v>
      </c>
      <c r="M2680">
        <v>7410749</v>
      </c>
      <c r="N2680">
        <v>20171015</v>
      </c>
      <c r="O2680" t="s">
        <v>19</v>
      </c>
      <c r="P2680" t="str">
        <f>IF(VLOOKUP(A2680,'national-winners'!$A$2:$B$13,2,0)=H2680,"W","L")</f>
        <v>W</v>
      </c>
      <c r="Q2680">
        <f>MATCH(C2680,'state-winning-votes'!A:A,0)</f>
        <v>46</v>
      </c>
      <c r="R2680">
        <f>MATCH(A2680,'state-winning-votes'!$A$2:$L$2,0)</f>
        <v>9</v>
      </c>
      <c r="S2680" cm="1">
        <f t="array" ref="S2680">INDEX('state-winning-votes'!$A$1:$L$53,$Q2680,$R2680)</f>
        <v>4526917</v>
      </c>
      <c r="T2680">
        <f>INDEX('state-winning-votes'!$A$1:$L$53,MATCH($C2680,'state-winning-votes'!$A:$A,0),MATCH($A2680,'state-winning-votes'!$A$2:$L$2,0))</f>
        <v>4526917</v>
      </c>
      <c r="U2680" t="str">
        <f t="shared" si="124"/>
        <v>Bush, George W.</v>
      </c>
      <c r="V2680" t="str">
        <f>_xlfn.XLOOKUP(INDEX('state-winning-votes'!$A$1:$L$53,MATCH($C2680,'state-winning-votes'!$A:$A,0),MATCH($A2680,'state-winning-votes'!$A$2:$L$2,0)),$L:$L,$H:$H)</f>
        <v>Bush, George W.</v>
      </c>
      <c r="W2680" t="str">
        <f>VLOOKUP(A2680,'national-winners'!$A$2:$B$13,2,0)</f>
        <v>Bush, George W.</v>
      </c>
      <c r="X2680" t="str">
        <f t="shared" si="125"/>
        <v xml:space="preserve"> George W. Bush (W)</v>
      </c>
    </row>
    <row r="2681" spans="1:24" x14ac:dyDescent="0.25">
      <c r="A2681">
        <v>2004</v>
      </c>
      <c r="B2681" t="s">
        <v>143</v>
      </c>
      <c r="C2681" t="s">
        <v>144</v>
      </c>
      <c r="D2681">
        <v>48</v>
      </c>
      <c r="E2681">
        <v>74</v>
      </c>
      <c r="F2681">
        <v>49</v>
      </c>
      <c r="G2681" t="s">
        <v>16</v>
      </c>
      <c r="H2681" t="s">
        <v>313</v>
      </c>
      <c r="I2681" t="str">
        <f t="shared" si="123"/>
        <v>Kerry, John(L)</v>
      </c>
      <c r="J2681" t="s">
        <v>18</v>
      </c>
      <c r="K2681" t="b">
        <v>0</v>
      </c>
      <c r="L2681">
        <v>2832704</v>
      </c>
      <c r="M2681">
        <v>7410749</v>
      </c>
      <c r="N2681">
        <v>20171015</v>
      </c>
      <c r="O2681" t="s">
        <v>19</v>
      </c>
      <c r="P2681" t="str">
        <f>IF(VLOOKUP(A2681,'national-winners'!$A$2:$B$13,2,0)=H2681,"W","L")</f>
        <v>L</v>
      </c>
      <c r="Q2681">
        <f>MATCH(C2681,'state-winning-votes'!A:A,0)</f>
        <v>46</v>
      </c>
      <c r="R2681">
        <f>MATCH(A2681,'state-winning-votes'!$A$2:$L$2,0)</f>
        <v>9</v>
      </c>
      <c r="S2681" cm="1">
        <f t="array" ref="S2681">INDEX('state-winning-votes'!$A$1:$L$53,$Q2681,$R2681)</f>
        <v>4526917</v>
      </c>
      <c r="T2681">
        <f>INDEX('state-winning-votes'!$A$1:$L$53,MATCH($C2681,'state-winning-votes'!$A:$A,0),MATCH($A2681,'state-winning-votes'!$A$2:$L$2,0))</f>
        <v>4526917</v>
      </c>
      <c r="U2681" t="str">
        <f t="shared" si="124"/>
        <v>Bush, George W.</v>
      </c>
      <c r="V2681" t="str">
        <f>_xlfn.XLOOKUP(INDEX('state-winning-votes'!$A$1:$L$53,MATCH($C2681,'state-winning-votes'!$A:$A,0),MATCH($A2681,'state-winning-votes'!$A$2:$L$2,0)),$L:$L,$H:$H)</f>
        <v>Bush, George W.</v>
      </c>
      <c r="W2681" t="str">
        <f>VLOOKUP(A2681,'national-winners'!$A$2:$B$13,2,0)</f>
        <v>Bush, George W.</v>
      </c>
      <c r="X2681" t="str">
        <f t="shared" si="125"/>
        <v xml:space="preserve"> George W. Bush (W)</v>
      </c>
    </row>
    <row r="2682" spans="1:24" x14ac:dyDescent="0.25">
      <c r="A2682">
        <v>2004</v>
      </c>
      <c r="B2682" t="s">
        <v>143</v>
      </c>
      <c r="C2682" t="s">
        <v>144</v>
      </c>
      <c r="D2682">
        <v>48</v>
      </c>
      <c r="E2682">
        <v>74</v>
      </c>
      <c r="F2682">
        <v>49</v>
      </c>
      <c r="G2682" t="s">
        <v>16</v>
      </c>
      <c r="H2682" t="s">
        <v>316</v>
      </c>
      <c r="I2682" t="str">
        <f t="shared" si="123"/>
        <v>Badnarik, Michael(L)</v>
      </c>
      <c r="J2682" t="s">
        <v>29</v>
      </c>
      <c r="K2682" t="b">
        <v>0</v>
      </c>
      <c r="L2682">
        <v>38787</v>
      </c>
      <c r="M2682">
        <v>7410749</v>
      </c>
      <c r="N2682">
        <v>20171015</v>
      </c>
      <c r="O2682" t="s">
        <v>19</v>
      </c>
      <c r="P2682" t="str">
        <f>IF(VLOOKUP(A2682,'national-winners'!$A$2:$B$13,2,0)=H2682,"W","L")</f>
        <v>L</v>
      </c>
      <c r="Q2682">
        <f>MATCH(C2682,'state-winning-votes'!A:A,0)</f>
        <v>46</v>
      </c>
      <c r="R2682">
        <f>MATCH(A2682,'state-winning-votes'!$A$2:$L$2,0)</f>
        <v>9</v>
      </c>
      <c r="S2682" cm="1">
        <f t="array" ref="S2682">INDEX('state-winning-votes'!$A$1:$L$53,$Q2682,$R2682)</f>
        <v>4526917</v>
      </c>
      <c r="T2682">
        <f>INDEX('state-winning-votes'!$A$1:$L$53,MATCH($C2682,'state-winning-votes'!$A:$A,0),MATCH($A2682,'state-winning-votes'!$A$2:$L$2,0))</f>
        <v>4526917</v>
      </c>
      <c r="U2682" t="str">
        <f t="shared" si="124"/>
        <v>Bush, George W.</v>
      </c>
      <c r="V2682" t="str">
        <f>_xlfn.XLOOKUP(INDEX('state-winning-votes'!$A$1:$L$53,MATCH($C2682,'state-winning-votes'!$A:$A,0),MATCH($A2682,'state-winning-votes'!$A$2:$L$2,0)),$L:$L,$H:$H)</f>
        <v>Bush, George W.</v>
      </c>
      <c r="W2682" t="str">
        <f>VLOOKUP(A2682,'national-winners'!$A$2:$B$13,2,0)</f>
        <v>Bush, George W.</v>
      </c>
      <c r="X2682" t="str">
        <f t="shared" si="125"/>
        <v xml:space="preserve"> George W. Bush (W)</v>
      </c>
    </row>
    <row r="2683" spans="1:24" x14ac:dyDescent="0.25">
      <c r="A2683">
        <v>2004</v>
      </c>
      <c r="B2683" t="s">
        <v>143</v>
      </c>
      <c r="C2683" t="s">
        <v>144</v>
      </c>
      <c r="D2683">
        <v>48</v>
      </c>
      <c r="E2683">
        <v>74</v>
      </c>
      <c r="F2683">
        <v>49</v>
      </c>
      <c r="G2683" t="s">
        <v>16</v>
      </c>
      <c r="H2683" t="s">
        <v>59</v>
      </c>
      <c r="I2683" t="str">
        <f t="shared" si="123"/>
        <v>Other(L)</v>
      </c>
      <c r="K2683" t="b">
        <v>1</v>
      </c>
      <c r="L2683">
        <v>12341</v>
      </c>
      <c r="M2683">
        <v>7410749</v>
      </c>
      <c r="N2683">
        <v>20171015</v>
      </c>
      <c r="O2683" t="s">
        <v>19</v>
      </c>
      <c r="P2683" t="str">
        <f>IF(VLOOKUP(A2683,'national-winners'!$A$2:$B$13,2,0)=H2683,"W","L")</f>
        <v>L</v>
      </c>
      <c r="Q2683">
        <f>MATCH(C2683,'state-winning-votes'!A:A,0)</f>
        <v>46</v>
      </c>
      <c r="R2683">
        <f>MATCH(A2683,'state-winning-votes'!$A$2:$L$2,0)</f>
        <v>9</v>
      </c>
      <c r="S2683" cm="1">
        <f t="array" ref="S2683">INDEX('state-winning-votes'!$A$1:$L$53,$Q2683,$R2683)</f>
        <v>4526917</v>
      </c>
      <c r="T2683">
        <f>INDEX('state-winning-votes'!$A$1:$L$53,MATCH($C2683,'state-winning-votes'!$A:$A,0),MATCH($A2683,'state-winning-votes'!$A$2:$L$2,0))</f>
        <v>4526917</v>
      </c>
      <c r="U2683" t="str">
        <f t="shared" si="124"/>
        <v>Bush, George W.</v>
      </c>
      <c r="V2683" t="str">
        <f>_xlfn.XLOOKUP(INDEX('state-winning-votes'!$A$1:$L$53,MATCH($C2683,'state-winning-votes'!$A:$A,0),MATCH($A2683,'state-winning-votes'!$A$2:$L$2,0)),$L:$L,$H:$H)</f>
        <v>Bush, George W.</v>
      </c>
      <c r="W2683" t="str">
        <f>VLOOKUP(A2683,'national-winners'!$A$2:$B$13,2,0)</f>
        <v>Bush, George W.</v>
      </c>
      <c r="X2683" t="str">
        <f t="shared" si="125"/>
        <v xml:space="preserve"> George W. Bush (W)</v>
      </c>
    </row>
    <row r="2684" spans="1:24" x14ac:dyDescent="0.25">
      <c r="A2684">
        <v>2004</v>
      </c>
      <c r="B2684" t="s">
        <v>145</v>
      </c>
      <c r="C2684" t="s">
        <v>146</v>
      </c>
      <c r="D2684">
        <v>49</v>
      </c>
      <c r="E2684">
        <v>87</v>
      </c>
      <c r="F2684">
        <v>67</v>
      </c>
      <c r="G2684" t="s">
        <v>16</v>
      </c>
      <c r="H2684" t="s">
        <v>297</v>
      </c>
      <c r="I2684" t="str">
        <f t="shared" si="123"/>
        <v>Bush, George W.(W)</v>
      </c>
      <c r="J2684" t="s">
        <v>21</v>
      </c>
      <c r="K2684" t="b">
        <v>0</v>
      </c>
      <c r="L2684">
        <v>663742</v>
      </c>
      <c r="M2684">
        <v>927844</v>
      </c>
      <c r="N2684">
        <v>20171015</v>
      </c>
      <c r="O2684" t="s">
        <v>19</v>
      </c>
      <c r="P2684" t="str">
        <f>IF(VLOOKUP(A2684,'national-winners'!$A$2:$B$13,2,0)=H2684,"W","L")</f>
        <v>W</v>
      </c>
      <c r="Q2684">
        <f>MATCH(C2684,'state-winning-votes'!A:A,0)</f>
        <v>47</v>
      </c>
      <c r="R2684">
        <f>MATCH(A2684,'state-winning-votes'!$A$2:$L$2,0)</f>
        <v>9</v>
      </c>
      <c r="S2684" cm="1">
        <f t="array" ref="S2684">INDEX('state-winning-votes'!$A$1:$L$53,$Q2684,$R2684)</f>
        <v>663742</v>
      </c>
      <c r="T2684">
        <f>INDEX('state-winning-votes'!$A$1:$L$53,MATCH($C2684,'state-winning-votes'!$A:$A,0),MATCH($A2684,'state-winning-votes'!$A$2:$L$2,0))</f>
        <v>663742</v>
      </c>
      <c r="U2684" t="str">
        <f t="shared" si="124"/>
        <v>Bush, George W.</v>
      </c>
      <c r="V2684" t="str">
        <f>_xlfn.XLOOKUP(INDEX('state-winning-votes'!$A$1:$L$53,MATCH($C2684,'state-winning-votes'!$A:$A,0),MATCH($A2684,'state-winning-votes'!$A$2:$L$2,0)),$L:$L,$H:$H)</f>
        <v>Bush, George W.</v>
      </c>
      <c r="W2684" t="str">
        <f>VLOOKUP(A2684,'national-winners'!$A$2:$B$13,2,0)</f>
        <v>Bush, George W.</v>
      </c>
      <c r="X2684" t="str">
        <f t="shared" si="125"/>
        <v xml:space="preserve"> George W. Bush (W)</v>
      </c>
    </row>
    <row r="2685" spans="1:24" x14ac:dyDescent="0.25">
      <c r="A2685">
        <v>2004</v>
      </c>
      <c r="B2685" t="s">
        <v>145</v>
      </c>
      <c r="C2685" t="s">
        <v>146</v>
      </c>
      <c r="D2685">
        <v>49</v>
      </c>
      <c r="E2685">
        <v>87</v>
      </c>
      <c r="F2685">
        <v>67</v>
      </c>
      <c r="G2685" t="s">
        <v>16</v>
      </c>
      <c r="H2685" t="s">
        <v>313</v>
      </c>
      <c r="I2685" t="str">
        <f t="shared" si="123"/>
        <v>Kerry, John(L)</v>
      </c>
      <c r="J2685" t="s">
        <v>18</v>
      </c>
      <c r="K2685" t="b">
        <v>0</v>
      </c>
      <c r="L2685">
        <v>241199</v>
      </c>
      <c r="M2685">
        <v>927844</v>
      </c>
      <c r="N2685">
        <v>20171015</v>
      </c>
      <c r="O2685" t="s">
        <v>19</v>
      </c>
      <c r="P2685" t="str">
        <f>IF(VLOOKUP(A2685,'national-winners'!$A$2:$B$13,2,0)=H2685,"W","L")</f>
        <v>L</v>
      </c>
      <c r="Q2685">
        <f>MATCH(C2685,'state-winning-votes'!A:A,0)</f>
        <v>47</v>
      </c>
      <c r="R2685">
        <f>MATCH(A2685,'state-winning-votes'!$A$2:$L$2,0)</f>
        <v>9</v>
      </c>
      <c r="S2685" cm="1">
        <f t="array" ref="S2685">INDEX('state-winning-votes'!$A$1:$L$53,$Q2685,$R2685)</f>
        <v>663742</v>
      </c>
      <c r="T2685">
        <f>INDEX('state-winning-votes'!$A$1:$L$53,MATCH($C2685,'state-winning-votes'!$A:$A,0),MATCH($A2685,'state-winning-votes'!$A$2:$L$2,0))</f>
        <v>663742</v>
      </c>
      <c r="U2685" t="str">
        <f t="shared" si="124"/>
        <v>Bush, George W.</v>
      </c>
      <c r="V2685" t="str">
        <f>_xlfn.XLOOKUP(INDEX('state-winning-votes'!$A$1:$L$53,MATCH($C2685,'state-winning-votes'!$A:$A,0),MATCH($A2685,'state-winning-votes'!$A$2:$L$2,0)),$L:$L,$H:$H)</f>
        <v>Bush, George W.</v>
      </c>
      <c r="W2685" t="str">
        <f>VLOOKUP(A2685,'national-winners'!$A$2:$B$13,2,0)</f>
        <v>Bush, George W.</v>
      </c>
      <c r="X2685" t="str">
        <f t="shared" si="125"/>
        <v xml:space="preserve"> George W. Bush (W)</v>
      </c>
    </row>
    <row r="2686" spans="1:24" x14ac:dyDescent="0.25">
      <c r="A2686">
        <v>2004</v>
      </c>
      <c r="B2686" t="s">
        <v>145</v>
      </c>
      <c r="C2686" t="s">
        <v>146</v>
      </c>
      <c r="D2686">
        <v>49</v>
      </c>
      <c r="E2686">
        <v>87</v>
      </c>
      <c r="F2686">
        <v>67</v>
      </c>
      <c r="G2686" t="s">
        <v>16</v>
      </c>
      <c r="H2686" t="s">
        <v>273</v>
      </c>
      <c r="I2686" t="str">
        <f t="shared" si="123"/>
        <v>Nader, Ralph(L)</v>
      </c>
      <c r="J2686" t="s">
        <v>244</v>
      </c>
      <c r="K2686" t="b">
        <v>0</v>
      </c>
      <c r="L2686">
        <v>11305</v>
      </c>
      <c r="M2686">
        <v>927844</v>
      </c>
      <c r="N2686">
        <v>20171015</v>
      </c>
      <c r="O2686" t="s">
        <v>19</v>
      </c>
      <c r="P2686" t="str">
        <f>IF(VLOOKUP(A2686,'national-winners'!$A$2:$B$13,2,0)=H2686,"W","L")</f>
        <v>L</v>
      </c>
      <c r="Q2686">
        <f>MATCH(C2686,'state-winning-votes'!A:A,0)</f>
        <v>47</v>
      </c>
      <c r="R2686">
        <f>MATCH(A2686,'state-winning-votes'!$A$2:$L$2,0)</f>
        <v>9</v>
      </c>
      <c r="S2686" cm="1">
        <f t="array" ref="S2686">INDEX('state-winning-votes'!$A$1:$L$53,$Q2686,$R2686)</f>
        <v>663742</v>
      </c>
      <c r="T2686">
        <f>INDEX('state-winning-votes'!$A$1:$L$53,MATCH($C2686,'state-winning-votes'!$A:$A,0),MATCH($A2686,'state-winning-votes'!$A$2:$L$2,0))</f>
        <v>663742</v>
      </c>
      <c r="U2686" t="str">
        <f t="shared" si="124"/>
        <v>Bush, George W.</v>
      </c>
      <c r="V2686" t="str">
        <f>_xlfn.XLOOKUP(INDEX('state-winning-votes'!$A$1:$L$53,MATCH($C2686,'state-winning-votes'!$A:$A,0),MATCH($A2686,'state-winning-votes'!$A$2:$L$2,0)),$L:$L,$H:$H)</f>
        <v>Bush, George W.</v>
      </c>
      <c r="W2686" t="str">
        <f>VLOOKUP(A2686,'national-winners'!$A$2:$B$13,2,0)</f>
        <v>Bush, George W.</v>
      </c>
      <c r="X2686" t="str">
        <f t="shared" si="125"/>
        <v xml:space="preserve"> George W. Bush (W)</v>
      </c>
    </row>
    <row r="2687" spans="1:24" x14ac:dyDescent="0.25">
      <c r="A2687">
        <v>2004</v>
      </c>
      <c r="B2687" t="s">
        <v>145</v>
      </c>
      <c r="C2687" t="s">
        <v>146</v>
      </c>
      <c r="D2687">
        <v>49</v>
      </c>
      <c r="E2687">
        <v>87</v>
      </c>
      <c r="F2687">
        <v>67</v>
      </c>
      <c r="G2687" t="s">
        <v>16</v>
      </c>
      <c r="H2687" t="s">
        <v>314</v>
      </c>
      <c r="I2687" t="str">
        <f t="shared" si="123"/>
        <v>Peroutka, Michael(L)</v>
      </c>
      <c r="J2687" t="s">
        <v>134</v>
      </c>
      <c r="K2687" t="b">
        <v>0</v>
      </c>
      <c r="L2687">
        <v>6841</v>
      </c>
      <c r="M2687">
        <v>927844</v>
      </c>
      <c r="N2687">
        <v>20171015</v>
      </c>
      <c r="O2687" t="s">
        <v>19</v>
      </c>
      <c r="P2687" t="str">
        <f>IF(VLOOKUP(A2687,'national-winners'!$A$2:$B$13,2,0)=H2687,"W","L")</f>
        <v>L</v>
      </c>
      <c r="Q2687">
        <f>MATCH(C2687,'state-winning-votes'!A:A,0)</f>
        <v>47</v>
      </c>
      <c r="R2687">
        <f>MATCH(A2687,'state-winning-votes'!$A$2:$L$2,0)</f>
        <v>9</v>
      </c>
      <c r="S2687" cm="1">
        <f t="array" ref="S2687">INDEX('state-winning-votes'!$A$1:$L$53,$Q2687,$R2687)</f>
        <v>663742</v>
      </c>
      <c r="T2687">
        <f>INDEX('state-winning-votes'!$A$1:$L$53,MATCH($C2687,'state-winning-votes'!$A:$A,0),MATCH($A2687,'state-winning-votes'!$A$2:$L$2,0))</f>
        <v>663742</v>
      </c>
      <c r="U2687" t="str">
        <f t="shared" si="124"/>
        <v>Bush, George W.</v>
      </c>
      <c r="V2687" t="str">
        <f>_xlfn.XLOOKUP(INDEX('state-winning-votes'!$A$1:$L$53,MATCH($C2687,'state-winning-votes'!$A:$A,0),MATCH($A2687,'state-winning-votes'!$A$2:$L$2,0)),$L:$L,$H:$H)</f>
        <v>Bush, George W.</v>
      </c>
      <c r="W2687" t="str">
        <f>VLOOKUP(A2687,'national-winners'!$A$2:$B$13,2,0)</f>
        <v>Bush, George W.</v>
      </c>
      <c r="X2687" t="str">
        <f t="shared" si="125"/>
        <v xml:space="preserve"> George W. Bush (W)</v>
      </c>
    </row>
    <row r="2688" spans="1:24" x14ac:dyDescent="0.25">
      <c r="A2688">
        <v>2004</v>
      </c>
      <c r="B2688" t="s">
        <v>145</v>
      </c>
      <c r="C2688" t="s">
        <v>146</v>
      </c>
      <c r="D2688">
        <v>49</v>
      </c>
      <c r="E2688">
        <v>87</v>
      </c>
      <c r="F2688">
        <v>67</v>
      </c>
      <c r="G2688" t="s">
        <v>16</v>
      </c>
      <c r="H2688" t="s">
        <v>316</v>
      </c>
      <c r="I2688" t="str">
        <f t="shared" si="123"/>
        <v>Badnarik, Michael(L)</v>
      </c>
      <c r="J2688" t="s">
        <v>29</v>
      </c>
      <c r="K2688" t="b">
        <v>0</v>
      </c>
      <c r="L2688">
        <v>3375</v>
      </c>
      <c r="M2688">
        <v>927844</v>
      </c>
      <c r="N2688">
        <v>20171015</v>
      </c>
      <c r="O2688" t="s">
        <v>19</v>
      </c>
      <c r="P2688" t="str">
        <f>IF(VLOOKUP(A2688,'national-winners'!$A$2:$B$13,2,0)=H2688,"W","L")</f>
        <v>L</v>
      </c>
      <c r="Q2688">
        <f>MATCH(C2688,'state-winning-votes'!A:A,0)</f>
        <v>47</v>
      </c>
      <c r="R2688">
        <f>MATCH(A2688,'state-winning-votes'!$A$2:$L$2,0)</f>
        <v>9</v>
      </c>
      <c r="S2688" cm="1">
        <f t="array" ref="S2688">INDEX('state-winning-votes'!$A$1:$L$53,$Q2688,$R2688)</f>
        <v>663742</v>
      </c>
      <c r="T2688">
        <f>INDEX('state-winning-votes'!$A$1:$L$53,MATCH($C2688,'state-winning-votes'!$A:$A,0),MATCH($A2688,'state-winning-votes'!$A$2:$L$2,0))</f>
        <v>663742</v>
      </c>
      <c r="U2688" t="str">
        <f t="shared" si="124"/>
        <v>Bush, George W.</v>
      </c>
      <c r="V2688" t="str">
        <f>_xlfn.XLOOKUP(INDEX('state-winning-votes'!$A$1:$L$53,MATCH($C2688,'state-winning-votes'!$A:$A,0),MATCH($A2688,'state-winning-votes'!$A$2:$L$2,0)),$L:$L,$H:$H)</f>
        <v>Bush, George W.</v>
      </c>
      <c r="W2688" t="str">
        <f>VLOOKUP(A2688,'national-winners'!$A$2:$B$13,2,0)</f>
        <v>Bush, George W.</v>
      </c>
      <c r="X2688" t="str">
        <f t="shared" si="125"/>
        <v xml:space="preserve"> George W. Bush (W)</v>
      </c>
    </row>
    <row r="2689" spans="1:24" x14ac:dyDescent="0.25">
      <c r="A2689">
        <v>2004</v>
      </c>
      <c r="B2689" t="s">
        <v>145</v>
      </c>
      <c r="C2689" t="s">
        <v>146</v>
      </c>
      <c r="D2689">
        <v>49</v>
      </c>
      <c r="E2689">
        <v>87</v>
      </c>
      <c r="F2689">
        <v>67</v>
      </c>
      <c r="G2689" t="s">
        <v>16</v>
      </c>
      <c r="H2689" t="s">
        <v>344</v>
      </c>
      <c r="I2689" t="str">
        <f t="shared" si="123"/>
        <v>Jay, Charles(L)</v>
      </c>
      <c r="J2689" t="s">
        <v>345</v>
      </c>
      <c r="K2689" t="b">
        <v>0</v>
      </c>
      <c r="L2689">
        <v>946</v>
      </c>
      <c r="M2689">
        <v>927844</v>
      </c>
      <c r="N2689">
        <v>20171015</v>
      </c>
      <c r="O2689" t="s">
        <v>19</v>
      </c>
      <c r="P2689" t="str">
        <f>IF(VLOOKUP(A2689,'national-winners'!$A$2:$B$13,2,0)=H2689,"W","L")</f>
        <v>L</v>
      </c>
      <c r="Q2689">
        <f>MATCH(C2689,'state-winning-votes'!A:A,0)</f>
        <v>47</v>
      </c>
      <c r="R2689">
        <f>MATCH(A2689,'state-winning-votes'!$A$2:$L$2,0)</f>
        <v>9</v>
      </c>
      <c r="S2689" cm="1">
        <f t="array" ref="S2689">INDEX('state-winning-votes'!$A$1:$L$53,$Q2689,$R2689)</f>
        <v>663742</v>
      </c>
      <c r="T2689">
        <f>INDEX('state-winning-votes'!$A$1:$L$53,MATCH($C2689,'state-winning-votes'!$A:$A,0),MATCH($A2689,'state-winning-votes'!$A$2:$L$2,0))</f>
        <v>663742</v>
      </c>
      <c r="U2689" t="str">
        <f t="shared" si="124"/>
        <v>Bush, George W.</v>
      </c>
      <c r="V2689" t="str">
        <f>_xlfn.XLOOKUP(INDEX('state-winning-votes'!$A$1:$L$53,MATCH($C2689,'state-winning-votes'!$A:$A,0),MATCH($A2689,'state-winning-votes'!$A$2:$L$2,0)),$L:$L,$H:$H)</f>
        <v>Bush, George W.</v>
      </c>
      <c r="W2689" t="str">
        <f>VLOOKUP(A2689,'national-winners'!$A$2:$B$13,2,0)</f>
        <v>Bush, George W.</v>
      </c>
      <c r="X2689" t="str">
        <f t="shared" si="125"/>
        <v xml:space="preserve"> George W. Bush (W)</v>
      </c>
    </row>
    <row r="2690" spans="1:24" x14ac:dyDescent="0.25">
      <c r="A2690">
        <v>2004</v>
      </c>
      <c r="B2690" t="s">
        <v>145</v>
      </c>
      <c r="C2690" t="s">
        <v>146</v>
      </c>
      <c r="D2690">
        <v>49</v>
      </c>
      <c r="E2690">
        <v>87</v>
      </c>
      <c r="F2690">
        <v>67</v>
      </c>
      <c r="G2690" t="s">
        <v>16</v>
      </c>
      <c r="H2690" t="s">
        <v>324</v>
      </c>
      <c r="I2690" t="str">
        <f t="shared" si="123"/>
        <v>Calero, Roger(L)</v>
      </c>
      <c r="J2690" t="s">
        <v>37</v>
      </c>
      <c r="K2690" t="b">
        <v>0</v>
      </c>
      <c r="L2690">
        <v>393</v>
      </c>
      <c r="M2690">
        <v>927844</v>
      </c>
      <c r="N2690">
        <v>20171015</v>
      </c>
      <c r="O2690" t="s">
        <v>19</v>
      </c>
      <c r="P2690" t="str">
        <f>IF(VLOOKUP(A2690,'national-winners'!$A$2:$B$13,2,0)=H2690,"W","L")</f>
        <v>L</v>
      </c>
      <c r="Q2690">
        <f>MATCH(C2690,'state-winning-votes'!A:A,0)</f>
        <v>47</v>
      </c>
      <c r="R2690">
        <f>MATCH(A2690,'state-winning-votes'!$A$2:$L$2,0)</f>
        <v>9</v>
      </c>
      <c r="S2690" cm="1">
        <f t="array" ref="S2690">INDEX('state-winning-votes'!$A$1:$L$53,$Q2690,$R2690)</f>
        <v>663742</v>
      </c>
      <c r="T2690">
        <f>INDEX('state-winning-votes'!$A$1:$L$53,MATCH($C2690,'state-winning-votes'!$A:$A,0),MATCH($A2690,'state-winning-votes'!$A$2:$L$2,0))</f>
        <v>663742</v>
      </c>
      <c r="U2690" t="str">
        <f t="shared" si="124"/>
        <v>Bush, George W.</v>
      </c>
      <c r="V2690" t="str">
        <f>_xlfn.XLOOKUP(INDEX('state-winning-votes'!$A$1:$L$53,MATCH($C2690,'state-winning-votes'!$A:$A,0),MATCH($A2690,'state-winning-votes'!$A$2:$L$2,0)),$L:$L,$H:$H)</f>
        <v>Bush, George W.</v>
      </c>
      <c r="W2690" t="str">
        <f>VLOOKUP(A2690,'national-winners'!$A$2:$B$13,2,0)</f>
        <v>Bush, George W.</v>
      </c>
      <c r="X2690" t="str">
        <f t="shared" si="125"/>
        <v xml:space="preserve"> George W. Bush (W)</v>
      </c>
    </row>
    <row r="2691" spans="1:24" x14ac:dyDescent="0.25">
      <c r="A2691">
        <v>2004</v>
      </c>
      <c r="B2691" t="s">
        <v>145</v>
      </c>
      <c r="C2691" t="s">
        <v>146</v>
      </c>
      <c r="D2691">
        <v>49</v>
      </c>
      <c r="E2691">
        <v>87</v>
      </c>
      <c r="F2691">
        <v>67</v>
      </c>
      <c r="G2691" t="s">
        <v>16</v>
      </c>
      <c r="H2691" t="s">
        <v>59</v>
      </c>
      <c r="I2691" t="str">
        <f t="shared" ref="I2691:I2754" si="126">H2691&amp;"("&amp;P2691&amp;")"</f>
        <v>Other(L)</v>
      </c>
      <c r="K2691" t="b">
        <v>1</v>
      </c>
      <c r="L2691">
        <v>43</v>
      </c>
      <c r="M2691">
        <v>927844</v>
      </c>
      <c r="N2691">
        <v>20171015</v>
      </c>
      <c r="O2691" t="s">
        <v>19</v>
      </c>
      <c r="P2691" t="str">
        <f>IF(VLOOKUP(A2691,'national-winners'!$A$2:$B$13,2,0)=H2691,"W","L")</f>
        <v>L</v>
      </c>
      <c r="Q2691">
        <f>MATCH(C2691,'state-winning-votes'!A:A,0)</f>
        <v>47</v>
      </c>
      <c r="R2691">
        <f>MATCH(A2691,'state-winning-votes'!$A$2:$L$2,0)</f>
        <v>9</v>
      </c>
      <c r="S2691" cm="1">
        <f t="array" ref="S2691">INDEX('state-winning-votes'!$A$1:$L$53,$Q2691,$R2691)</f>
        <v>663742</v>
      </c>
      <c r="T2691">
        <f>INDEX('state-winning-votes'!$A$1:$L$53,MATCH($C2691,'state-winning-votes'!$A:$A,0),MATCH($A2691,'state-winning-votes'!$A$2:$L$2,0))</f>
        <v>663742</v>
      </c>
      <c r="U2691" t="str">
        <f t="shared" ref="U2691:U2754" si="127">_xlfn.XLOOKUP(T2691,L:L,H:H)</f>
        <v>Bush, George W.</v>
      </c>
      <c r="V2691" t="str">
        <f>_xlfn.XLOOKUP(INDEX('state-winning-votes'!$A$1:$L$53,MATCH($C2691,'state-winning-votes'!$A:$A,0),MATCH($A2691,'state-winning-votes'!$A$2:$L$2,0)),$L:$L,$H:$H)</f>
        <v>Bush, George W.</v>
      </c>
      <c r="W2691" t="str">
        <f>VLOOKUP(A2691,'national-winners'!$A$2:$B$13,2,0)</f>
        <v>Bush, George W.</v>
      </c>
      <c r="X2691" t="str">
        <f t="shared" ref="X2691:X2754" si="128">IFERROR(RIGHT(V2691,LEN(V2691)-SEARCH(",",V2691))&amp;" "&amp;LEFT(V2691,SEARCH(",",V2691)-1)&amp;" (W)","NULL")</f>
        <v xml:space="preserve"> George W. Bush (W)</v>
      </c>
    </row>
    <row r="2692" spans="1:24" x14ac:dyDescent="0.25">
      <c r="A2692">
        <v>2004</v>
      </c>
      <c r="B2692" t="s">
        <v>148</v>
      </c>
      <c r="C2692" t="s">
        <v>149</v>
      </c>
      <c r="D2692">
        <v>50</v>
      </c>
      <c r="E2692">
        <v>13</v>
      </c>
      <c r="F2692">
        <v>6</v>
      </c>
      <c r="G2692" t="s">
        <v>16</v>
      </c>
      <c r="H2692" t="s">
        <v>313</v>
      </c>
      <c r="I2692" t="str">
        <f t="shared" si="126"/>
        <v>Kerry, John(L)</v>
      </c>
      <c r="J2692" t="s">
        <v>18</v>
      </c>
      <c r="K2692" t="b">
        <v>0</v>
      </c>
      <c r="L2692">
        <v>184067</v>
      </c>
      <c r="M2692">
        <v>312309</v>
      </c>
      <c r="N2692">
        <v>20171015</v>
      </c>
      <c r="O2692" t="s">
        <v>19</v>
      </c>
      <c r="P2692" t="str">
        <f>IF(VLOOKUP(A2692,'national-winners'!$A$2:$B$13,2,0)=H2692,"W","L")</f>
        <v>L</v>
      </c>
      <c r="Q2692">
        <f>MATCH(C2692,'state-winning-votes'!A:A,0)</f>
        <v>49</v>
      </c>
      <c r="R2692">
        <f>MATCH(A2692,'state-winning-votes'!$A$2:$L$2,0)</f>
        <v>9</v>
      </c>
      <c r="S2692" cm="1">
        <f t="array" ref="S2692">INDEX('state-winning-votes'!$A$1:$L$53,$Q2692,$R2692)</f>
        <v>184067</v>
      </c>
      <c r="T2692">
        <f>INDEX('state-winning-votes'!$A$1:$L$53,MATCH($C2692,'state-winning-votes'!$A:$A,0),MATCH($A2692,'state-winning-votes'!$A$2:$L$2,0))</f>
        <v>184067</v>
      </c>
      <c r="U2692" t="str">
        <f t="shared" si="127"/>
        <v>Kerry, John</v>
      </c>
      <c r="V2692" t="str">
        <f>_xlfn.XLOOKUP(INDEX('state-winning-votes'!$A$1:$L$53,MATCH($C2692,'state-winning-votes'!$A:$A,0),MATCH($A2692,'state-winning-votes'!$A$2:$L$2,0)),$L:$L,$H:$H)</f>
        <v>Kerry, John</v>
      </c>
      <c r="W2692" t="str">
        <f>VLOOKUP(A2692,'national-winners'!$A$2:$B$13,2,0)</f>
        <v>Bush, George W.</v>
      </c>
      <c r="X2692" t="str">
        <f t="shared" si="128"/>
        <v xml:space="preserve"> John Kerry (W)</v>
      </c>
    </row>
    <row r="2693" spans="1:24" x14ac:dyDescent="0.25">
      <c r="A2693">
        <v>2004</v>
      </c>
      <c r="B2693" t="s">
        <v>148</v>
      </c>
      <c r="C2693" t="s">
        <v>149</v>
      </c>
      <c r="D2693">
        <v>50</v>
      </c>
      <c r="E2693">
        <v>13</v>
      </c>
      <c r="F2693">
        <v>6</v>
      </c>
      <c r="G2693" t="s">
        <v>16</v>
      </c>
      <c r="H2693" t="s">
        <v>297</v>
      </c>
      <c r="I2693" t="str">
        <f t="shared" si="126"/>
        <v>Bush, George W.(W)</v>
      </c>
      <c r="J2693" t="s">
        <v>21</v>
      </c>
      <c r="K2693" t="b">
        <v>0</v>
      </c>
      <c r="L2693">
        <v>121180</v>
      </c>
      <c r="M2693">
        <v>312309</v>
      </c>
      <c r="N2693">
        <v>20171015</v>
      </c>
      <c r="O2693" t="s">
        <v>19</v>
      </c>
      <c r="P2693" t="str">
        <f>IF(VLOOKUP(A2693,'national-winners'!$A$2:$B$13,2,0)=H2693,"W","L")</f>
        <v>W</v>
      </c>
      <c r="Q2693">
        <f>MATCH(C2693,'state-winning-votes'!A:A,0)</f>
        <v>49</v>
      </c>
      <c r="R2693">
        <f>MATCH(A2693,'state-winning-votes'!$A$2:$L$2,0)</f>
        <v>9</v>
      </c>
      <c r="S2693" cm="1">
        <f t="array" ref="S2693">INDEX('state-winning-votes'!$A$1:$L$53,$Q2693,$R2693)</f>
        <v>184067</v>
      </c>
      <c r="T2693">
        <f>INDEX('state-winning-votes'!$A$1:$L$53,MATCH($C2693,'state-winning-votes'!$A:$A,0),MATCH($A2693,'state-winning-votes'!$A$2:$L$2,0))</f>
        <v>184067</v>
      </c>
      <c r="U2693" t="str">
        <f t="shared" si="127"/>
        <v>Kerry, John</v>
      </c>
      <c r="V2693" t="str">
        <f>_xlfn.XLOOKUP(INDEX('state-winning-votes'!$A$1:$L$53,MATCH($C2693,'state-winning-votes'!$A:$A,0),MATCH($A2693,'state-winning-votes'!$A$2:$L$2,0)),$L:$L,$H:$H)</f>
        <v>Kerry, John</v>
      </c>
      <c r="W2693" t="str">
        <f>VLOOKUP(A2693,'national-winners'!$A$2:$B$13,2,0)</f>
        <v>Bush, George W.</v>
      </c>
      <c r="X2693" t="str">
        <f t="shared" si="128"/>
        <v xml:space="preserve"> John Kerry (W)</v>
      </c>
    </row>
    <row r="2694" spans="1:24" x14ac:dyDescent="0.25">
      <c r="A2694">
        <v>2004</v>
      </c>
      <c r="B2694" t="s">
        <v>148</v>
      </c>
      <c r="C2694" t="s">
        <v>149</v>
      </c>
      <c r="D2694">
        <v>50</v>
      </c>
      <c r="E2694">
        <v>13</v>
      </c>
      <c r="F2694">
        <v>6</v>
      </c>
      <c r="G2694" t="s">
        <v>16</v>
      </c>
      <c r="H2694" t="s">
        <v>273</v>
      </c>
      <c r="I2694" t="str">
        <f t="shared" si="126"/>
        <v>Nader, Ralph(L)</v>
      </c>
      <c r="J2694" t="s">
        <v>35</v>
      </c>
      <c r="K2694" t="b">
        <v>0</v>
      </c>
      <c r="L2694">
        <v>4494</v>
      </c>
      <c r="M2694">
        <v>312309</v>
      </c>
      <c r="N2694">
        <v>20171015</v>
      </c>
      <c r="O2694" t="s">
        <v>19</v>
      </c>
      <c r="P2694" t="str">
        <f>IF(VLOOKUP(A2694,'national-winners'!$A$2:$B$13,2,0)=H2694,"W","L")</f>
        <v>L</v>
      </c>
      <c r="Q2694">
        <f>MATCH(C2694,'state-winning-votes'!A:A,0)</f>
        <v>49</v>
      </c>
      <c r="R2694">
        <f>MATCH(A2694,'state-winning-votes'!$A$2:$L$2,0)</f>
        <v>9</v>
      </c>
      <c r="S2694" cm="1">
        <f t="array" ref="S2694">INDEX('state-winning-votes'!$A$1:$L$53,$Q2694,$R2694)</f>
        <v>184067</v>
      </c>
      <c r="T2694">
        <f>INDEX('state-winning-votes'!$A$1:$L$53,MATCH($C2694,'state-winning-votes'!$A:$A,0),MATCH($A2694,'state-winning-votes'!$A$2:$L$2,0))</f>
        <v>184067</v>
      </c>
      <c r="U2694" t="str">
        <f t="shared" si="127"/>
        <v>Kerry, John</v>
      </c>
      <c r="V2694" t="str">
        <f>_xlfn.XLOOKUP(INDEX('state-winning-votes'!$A$1:$L$53,MATCH($C2694,'state-winning-votes'!$A:$A,0),MATCH($A2694,'state-winning-votes'!$A$2:$L$2,0)),$L:$L,$H:$H)</f>
        <v>Kerry, John</v>
      </c>
      <c r="W2694" t="str">
        <f>VLOOKUP(A2694,'national-winners'!$A$2:$B$13,2,0)</f>
        <v>Bush, George W.</v>
      </c>
      <c r="X2694" t="str">
        <f t="shared" si="128"/>
        <v xml:space="preserve"> John Kerry (W)</v>
      </c>
    </row>
    <row r="2695" spans="1:24" x14ac:dyDescent="0.25">
      <c r="A2695">
        <v>2004</v>
      </c>
      <c r="B2695" t="s">
        <v>148</v>
      </c>
      <c r="C2695" t="s">
        <v>149</v>
      </c>
      <c r="D2695">
        <v>50</v>
      </c>
      <c r="E2695">
        <v>13</v>
      </c>
      <c r="F2695">
        <v>6</v>
      </c>
      <c r="G2695" t="s">
        <v>16</v>
      </c>
      <c r="H2695" t="s">
        <v>316</v>
      </c>
      <c r="I2695" t="str">
        <f t="shared" si="126"/>
        <v>Badnarik, Michael(L)</v>
      </c>
      <c r="J2695" t="s">
        <v>29</v>
      </c>
      <c r="K2695" t="b">
        <v>0</v>
      </c>
      <c r="L2695">
        <v>1102</v>
      </c>
      <c r="M2695">
        <v>312309</v>
      </c>
      <c r="N2695">
        <v>20171015</v>
      </c>
      <c r="O2695" t="s">
        <v>19</v>
      </c>
      <c r="P2695" t="str">
        <f>IF(VLOOKUP(A2695,'national-winners'!$A$2:$B$13,2,0)=H2695,"W","L")</f>
        <v>L</v>
      </c>
      <c r="Q2695">
        <f>MATCH(C2695,'state-winning-votes'!A:A,0)</f>
        <v>49</v>
      </c>
      <c r="R2695">
        <f>MATCH(A2695,'state-winning-votes'!$A$2:$L$2,0)</f>
        <v>9</v>
      </c>
      <c r="S2695" cm="1">
        <f t="array" ref="S2695">INDEX('state-winning-votes'!$A$1:$L$53,$Q2695,$R2695)</f>
        <v>184067</v>
      </c>
      <c r="T2695">
        <f>INDEX('state-winning-votes'!$A$1:$L$53,MATCH($C2695,'state-winning-votes'!$A:$A,0),MATCH($A2695,'state-winning-votes'!$A$2:$L$2,0))</f>
        <v>184067</v>
      </c>
      <c r="U2695" t="str">
        <f t="shared" si="127"/>
        <v>Kerry, John</v>
      </c>
      <c r="V2695" t="str">
        <f>_xlfn.XLOOKUP(INDEX('state-winning-votes'!$A$1:$L$53,MATCH($C2695,'state-winning-votes'!$A:$A,0),MATCH($A2695,'state-winning-votes'!$A$2:$L$2,0)),$L:$L,$H:$H)</f>
        <v>Kerry, John</v>
      </c>
      <c r="W2695" t="str">
        <f>VLOOKUP(A2695,'national-winners'!$A$2:$B$13,2,0)</f>
        <v>Bush, George W.</v>
      </c>
      <c r="X2695" t="str">
        <f t="shared" si="128"/>
        <v xml:space="preserve"> John Kerry (W)</v>
      </c>
    </row>
    <row r="2696" spans="1:24" x14ac:dyDescent="0.25">
      <c r="A2696">
        <v>2004</v>
      </c>
      <c r="B2696" t="s">
        <v>148</v>
      </c>
      <c r="C2696" t="s">
        <v>149</v>
      </c>
      <c r="D2696">
        <v>50</v>
      </c>
      <c r="E2696">
        <v>13</v>
      </c>
      <c r="F2696">
        <v>6</v>
      </c>
      <c r="G2696" t="s">
        <v>16</v>
      </c>
      <c r="H2696" t="s">
        <v>59</v>
      </c>
      <c r="I2696" t="str">
        <f t="shared" si="126"/>
        <v>Other(L)</v>
      </c>
      <c r="K2696" t="b">
        <v>1</v>
      </c>
      <c r="L2696">
        <v>957</v>
      </c>
      <c r="M2696">
        <v>312309</v>
      </c>
      <c r="N2696">
        <v>20171015</v>
      </c>
      <c r="O2696" t="s">
        <v>19</v>
      </c>
      <c r="P2696" t="str">
        <f>IF(VLOOKUP(A2696,'national-winners'!$A$2:$B$13,2,0)=H2696,"W","L")</f>
        <v>L</v>
      </c>
      <c r="Q2696">
        <f>MATCH(C2696,'state-winning-votes'!A:A,0)</f>
        <v>49</v>
      </c>
      <c r="R2696">
        <f>MATCH(A2696,'state-winning-votes'!$A$2:$L$2,0)</f>
        <v>9</v>
      </c>
      <c r="S2696" cm="1">
        <f t="array" ref="S2696">INDEX('state-winning-votes'!$A$1:$L$53,$Q2696,$R2696)</f>
        <v>184067</v>
      </c>
      <c r="T2696">
        <f>INDEX('state-winning-votes'!$A$1:$L$53,MATCH($C2696,'state-winning-votes'!$A:$A,0),MATCH($A2696,'state-winning-votes'!$A$2:$L$2,0))</f>
        <v>184067</v>
      </c>
      <c r="U2696" t="str">
        <f t="shared" si="127"/>
        <v>Kerry, John</v>
      </c>
      <c r="V2696" t="str">
        <f>_xlfn.XLOOKUP(INDEX('state-winning-votes'!$A$1:$L$53,MATCH($C2696,'state-winning-votes'!$A:$A,0),MATCH($A2696,'state-winning-votes'!$A$2:$L$2,0)),$L:$L,$H:$H)</f>
        <v>Kerry, John</v>
      </c>
      <c r="W2696" t="str">
        <f>VLOOKUP(A2696,'national-winners'!$A$2:$B$13,2,0)</f>
        <v>Bush, George W.</v>
      </c>
      <c r="X2696" t="str">
        <f t="shared" si="128"/>
        <v xml:space="preserve"> John Kerry (W)</v>
      </c>
    </row>
    <row r="2697" spans="1:24" x14ac:dyDescent="0.25">
      <c r="A2697">
        <v>2004</v>
      </c>
      <c r="B2697" t="s">
        <v>148</v>
      </c>
      <c r="C2697" t="s">
        <v>149</v>
      </c>
      <c r="D2697">
        <v>50</v>
      </c>
      <c r="E2697">
        <v>13</v>
      </c>
      <c r="F2697">
        <v>6</v>
      </c>
      <c r="G2697" t="s">
        <v>16</v>
      </c>
      <c r="H2697" t="s">
        <v>346</v>
      </c>
      <c r="I2697" t="str">
        <f t="shared" si="126"/>
        <v>Parker, John(L)</v>
      </c>
      <c r="J2697" t="s">
        <v>229</v>
      </c>
      <c r="K2697" t="b">
        <v>0</v>
      </c>
      <c r="L2697">
        <v>265</v>
      </c>
      <c r="M2697">
        <v>312309</v>
      </c>
      <c r="N2697">
        <v>20171015</v>
      </c>
      <c r="O2697" t="s">
        <v>19</v>
      </c>
      <c r="P2697" t="str">
        <f>IF(VLOOKUP(A2697,'national-winners'!$A$2:$B$13,2,0)=H2697,"W","L")</f>
        <v>L</v>
      </c>
      <c r="Q2697">
        <f>MATCH(C2697,'state-winning-votes'!A:A,0)</f>
        <v>49</v>
      </c>
      <c r="R2697">
        <f>MATCH(A2697,'state-winning-votes'!$A$2:$L$2,0)</f>
        <v>9</v>
      </c>
      <c r="S2697" cm="1">
        <f t="array" ref="S2697">INDEX('state-winning-votes'!$A$1:$L$53,$Q2697,$R2697)</f>
        <v>184067</v>
      </c>
      <c r="T2697">
        <f>INDEX('state-winning-votes'!$A$1:$L$53,MATCH($C2697,'state-winning-votes'!$A:$A,0),MATCH($A2697,'state-winning-votes'!$A$2:$L$2,0))</f>
        <v>184067</v>
      </c>
      <c r="U2697" t="str">
        <f t="shared" si="127"/>
        <v>Kerry, John</v>
      </c>
      <c r="V2697" t="str">
        <f>_xlfn.XLOOKUP(INDEX('state-winning-votes'!$A$1:$L$53,MATCH($C2697,'state-winning-votes'!$A:$A,0),MATCH($A2697,'state-winning-votes'!$A$2:$L$2,0)),$L:$L,$H:$H)</f>
        <v>Kerry, John</v>
      </c>
      <c r="W2697" t="str">
        <f>VLOOKUP(A2697,'national-winners'!$A$2:$B$13,2,0)</f>
        <v>Bush, George W.</v>
      </c>
      <c r="X2697" t="str">
        <f t="shared" si="128"/>
        <v xml:space="preserve"> John Kerry (W)</v>
      </c>
    </row>
    <row r="2698" spans="1:24" x14ac:dyDescent="0.25">
      <c r="A2698">
        <v>2004</v>
      </c>
      <c r="B2698" t="s">
        <v>148</v>
      </c>
      <c r="C2698" t="s">
        <v>149</v>
      </c>
      <c r="D2698">
        <v>50</v>
      </c>
      <c r="E2698">
        <v>13</v>
      </c>
      <c r="F2698">
        <v>6</v>
      </c>
      <c r="G2698" t="s">
        <v>16</v>
      </c>
      <c r="H2698" t="s">
        <v>324</v>
      </c>
      <c r="I2698" t="str">
        <f t="shared" si="126"/>
        <v>Calero, Roger(L)</v>
      </c>
      <c r="J2698" t="s">
        <v>37</v>
      </c>
      <c r="K2698" t="b">
        <v>0</v>
      </c>
      <c r="L2698">
        <v>244</v>
      </c>
      <c r="M2698">
        <v>312309</v>
      </c>
      <c r="N2698">
        <v>20171015</v>
      </c>
      <c r="O2698" t="s">
        <v>19</v>
      </c>
      <c r="P2698" t="str">
        <f>IF(VLOOKUP(A2698,'national-winners'!$A$2:$B$13,2,0)=H2698,"W","L")</f>
        <v>L</v>
      </c>
      <c r="Q2698">
        <f>MATCH(C2698,'state-winning-votes'!A:A,0)</f>
        <v>49</v>
      </c>
      <c r="R2698">
        <f>MATCH(A2698,'state-winning-votes'!$A$2:$L$2,0)</f>
        <v>9</v>
      </c>
      <c r="S2698" cm="1">
        <f t="array" ref="S2698">INDEX('state-winning-votes'!$A$1:$L$53,$Q2698,$R2698)</f>
        <v>184067</v>
      </c>
      <c r="T2698">
        <f>INDEX('state-winning-votes'!$A$1:$L$53,MATCH($C2698,'state-winning-votes'!$A:$A,0),MATCH($A2698,'state-winning-votes'!$A$2:$L$2,0))</f>
        <v>184067</v>
      </c>
      <c r="U2698" t="str">
        <f t="shared" si="127"/>
        <v>Kerry, John</v>
      </c>
      <c r="V2698" t="str">
        <f>_xlfn.XLOOKUP(INDEX('state-winning-votes'!$A$1:$L$53,MATCH($C2698,'state-winning-votes'!$A:$A,0),MATCH($A2698,'state-winning-votes'!$A$2:$L$2,0)),$L:$L,$H:$H)</f>
        <v>Kerry, John</v>
      </c>
      <c r="W2698" t="str">
        <f>VLOOKUP(A2698,'national-winners'!$A$2:$B$13,2,0)</f>
        <v>Bush, George W.</v>
      </c>
      <c r="X2698" t="str">
        <f t="shared" si="128"/>
        <v xml:space="preserve"> John Kerry (W)</v>
      </c>
    </row>
    <row r="2699" spans="1:24" x14ac:dyDescent="0.25">
      <c r="A2699">
        <v>2004</v>
      </c>
      <c r="B2699" t="s">
        <v>150</v>
      </c>
      <c r="C2699" t="s">
        <v>151</v>
      </c>
      <c r="D2699">
        <v>51</v>
      </c>
      <c r="E2699">
        <v>54</v>
      </c>
      <c r="F2699">
        <v>40</v>
      </c>
      <c r="G2699" t="s">
        <v>16</v>
      </c>
      <c r="H2699" t="s">
        <v>297</v>
      </c>
      <c r="I2699" t="str">
        <f t="shared" si="126"/>
        <v>Bush, George W.(W)</v>
      </c>
      <c r="J2699" t="s">
        <v>21</v>
      </c>
      <c r="K2699" t="b">
        <v>0</v>
      </c>
      <c r="L2699">
        <v>1716959</v>
      </c>
      <c r="M2699">
        <v>3195415</v>
      </c>
      <c r="N2699">
        <v>20171015</v>
      </c>
      <c r="O2699" t="s">
        <v>19</v>
      </c>
      <c r="P2699" t="str">
        <f>IF(VLOOKUP(A2699,'national-winners'!$A$2:$B$13,2,0)=H2699,"W","L")</f>
        <v>W</v>
      </c>
      <c r="Q2699">
        <f>MATCH(C2699,'state-winning-votes'!A:A,0)</f>
        <v>48</v>
      </c>
      <c r="R2699">
        <f>MATCH(A2699,'state-winning-votes'!$A$2:$L$2,0)</f>
        <v>9</v>
      </c>
      <c r="S2699" cm="1">
        <f t="array" ref="S2699">INDEX('state-winning-votes'!$A$1:$L$53,$Q2699,$R2699)</f>
        <v>1716959</v>
      </c>
      <c r="T2699">
        <f>INDEX('state-winning-votes'!$A$1:$L$53,MATCH($C2699,'state-winning-votes'!$A:$A,0),MATCH($A2699,'state-winning-votes'!$A$2:$L$2,0))</f>
        <v>1716959</v>
      </c>
      <c r="U2699" t="str">
        <f t="shared" si="127"/>
        <v>Bush, George W.</v>
      </c>
      <c r="V2699" t="str">
        <f>_xlfn.XLOOKUP(INDEX('state-winning-votes'!$A$1:$L$53,MATCH($C2699,'state-winning-votes'!$A:$A,0),MATCH($A2699,'state-winning-votes'!$A$2:$L$2,0)),$L:$L,$H:$H)</f>
        <v>Bush, George W.</v>
      </c>
      <c r="W2699" t="str">
        <f>VLOOKUP(A2699,'national-winners'!$A$2:$B$13,2,0)</f>
        <v>Bush, George W.</v>
      </c>
      <c r="X2699" t="str">
        <f t="shared" si="128"/>
        <v xml:space="preserve"> George W. Bush (W)</v>
      </c>
    </row>
    <row r="2700" spans="1:24" x14ac:dyDescent="0.25">
      <c r="A2700">
        <v>2004</v>
      </c>
      <c r="B2700" t="s">
        <v>150</v>
      </c>
      <c r="C2700" t="s">
        <v>151</v>
      </c>
      <c r="D2700">
        <v>51</v>
      </c>
      <c r="E2700">
        <v>54</v>
      </c>
      <c r="F2700">
        <v>40</v>
      </c>
      <c r="G2700" t="s">
        <v>16</v>
      </c>
      <c r="H2700" t="s">
        <v>313</v>
      </c>
      <c r="I2700" t="str">
        <f t="shared" si="126"/>
        <v>Kerry, John(L)</v>
      </c>
      <c r="J2700" t="s">
        <v>18</v>
      </c>
      <c r="K2700" t="b">
        <v>0</v>
      </c>
      <c r="L2700">
        <v>1454742</v>
      </c>
      <c r="M2700">
        <v>3195415</v>
      </c>
      <c r="N2700">
        <v>20171015</v>
      </c>
      <c r="O2700" t="s">
        <v>19</v>
      </c>
      <c r="P2700" t="str">
        <f>IF(VLOOKUP(A2700,'national-winners'!$A$2:$B$13,2,0)=H2700,"W","L")</f>
        <v>L</v>
      </c>
      <c r="Q2700">
        <f>MATCH(C2700,'state-winning-votes'!A:A,0)</f>
        <v>48</v>
      </c>
      <c r="R2700">
        <f>MATCH(A2700,'state-winning-votes'!$A$2:$L$2,0)</f>
        <v>9</v>
      </c>
      <c r="S2700" cm="1">
        <f t="array" ref="S2700">INDEX('state-winning-votes'!$A$1:$L$53,$Q2700,$R2700)</f>
        <v>1716959</v>
      </c>
      <c r="T2700">
        <f>INDEX('state-winning-votes'!$A$1:$L$53,MATCH($C2700,'state-winning-votes'!$A:$A,0),MATCH($A2700,'state-winning-votes'!$A$2:$L$2,0))</f>
        <v>1716959</v>
      </c>
      <c r="U2700" t="str">
        <f t="shared" si="127"/>
        <v>Bush, George W.</v>
      </c>
      <c r="V2700" t="str">
        <f>_xlfn.XLOOKUP(INDEX('state-winning-votes'!$A$1:$L$53,MATCH($C2700,'state-winning-votes'!$A:$A,0),MATCH($A2700,'state-winning-votes'!$A$2:$L$2,0)),$L:$L,$H:$H)</f>
        <v>Bush, George W.</v>
      </c>
      <c r="W2700" t="str">
        <f>VLOOKUP(A2700,'national-winners'!$A$2:$B$13,2,0)</f>
        <v>Bush, George W.</v>
      </c>
      <c r="X2700" t="str">
        <f t="shared" si="128"/>
        <v xml:space="preserve"> George W. Bush (W)</v>
      </c>
    </row>
    <row r="2701" spans="1:24" x14ac:dyDescent="0.25">
      <c r="A2701">
        <v>2004</v>
      </c>
      <c r="B2701" t="s">
        <v>150</v>
      </c>
      <c r="C2701" t="s">
        <v>151</v>
      </c>
      <c r="D2701">
        <v>51</v>
      </c>
      <c r="E2701">
        <v>54</v>
      </c>
      <c r="F2701">
        <v>40</v>
      </c>
      <c r="G2701" t="s">
        <v>16</v>
      </c>
      <c r="H2701" t="s">
        <v>316</v>
      </c>
      <c r="I2701" t="str">
        <f t="shared" si="126"/>
        <v>Badnarik, Michael(L)</v>
      </c>
      <c r="J2701" t="s">
        <v>29</v>
      </c>
      <c r="K2701" t="b">
        <v>0</v>
      </c>
      <c r="L2701">
        <v>11032</v>
      </c>
      <c r="M2701">
        <v>3195415</v>
      </c>
      <c r="N2701">
        <v>20171015</v>
      </c>
      <c r="O2701" t="s">
        <v>19</v>
      </c>
      <c r="P2701" t="str">
        <f>IF(VLOOKUP(A2701,'national-winners'!$A$2:$B$13,2,0)=H2701,"W","L")</f>
        <v>L</v>
      </c>
      <c r="Q2701">
        <f>MATCH(C2701,'state-winning-votes'!A:A,0)</f>
        <v>48</v>
      </c>
      <c r="R2701">
        <f>MATCH(A2701,'state-winning-votes'!$A$2:$L$2,0)</f>
        <v>9</v>
      </c>
      <c r="S2701" cm="1">
        <f t="array" ref="S2701">INDEX('state-winning-votes'!$A$1:$L$53,$Q2701,$R2701)</f>
        <v>1716959</v>
      </c>
      <c r="T2701">
        <f>INDEX('state-winning-votes'!$A$1:$L$53,MATCH($C2701,'state-winning-votes'!$A:$A,0),MATCH($A2701,'state-winning-votes'!$A$2:$L$2,0))</f>
        <v>1716959</v>
      </c>
      <c r="U2701" t="str">
        <f t="shared" si="127"/>
        <v>Bush, George W.</v>
      </c>
      <c r="V2701" t="str">
        <f>_xlfn.XLOOKUP(INDEX('state-winning-votes'!$A$1:$L$53,MATCH($C2701,'state-winning-votes'!$A:$A,0),MATCH($A2701,'state-winning-votes'!$A$2:$L$2,0)),$L:$L,$H:$H)</f>
        <v>Bush, George W.</v>
      </c>
      <c r="W2701" t="str">
        <f>VLOOKUP(A2701,'national-winners'!$A$2:$B$13,2,0)</f>
        <v>Bush, George W.</v>
      </c>
      <c r="X2701" t="str">
        <f t="shared" si="128"/>
        <v xml:space="preserve"> George W. Bush (W)</v>
      </c>
    </row>
    <row r="2702" spans="1:24" x14ac:dyDescent="0.25">
      <c r="A2702">
        <v>2004</v>
      </c>
      <c r="B2702" t="s">
        <v>150</v>
      </c>
      <c r="C2702" t="s">
        <v>151</v>
      </c>
      <c r="D2702">
        <v>51</v>
      </c>
      <c r="E2702">
        <v>54</v>
      </c>
      <c r="F2702">
        <v>40</v>
      </c>
      <c r="G2702" t="s">
        <v>16</v>
      </c>
      <c r="H2702" t="s">
        <v>314</v>
      </c>
      <c r="I2702" t="str">
        <f t="shared" si="126"/>
        <v>Peroutka, Michael(L)</v>
      </c>
      <c r="J2702" t="s">
        <v>134</v>
      </c>
      <c r="K2702" t="b">
        <v>0</v>
      </c>
      <c r="L2702">
        <v>10161</v>
      </c>
      <c r="M2702">
        <v>3195415</v>
      </c>
      <c r="N2702">
        <v>20171015</v>
      </c>
      <c r="O2702" t="s">
        <v>19</v>
      </c>
      <c r="P2702" t="str">
        <f>IF(VLOOKUP(A2702,'national-winners'!$A$2:$B$13,2,0)=H2702,"W","L")</f>
        <v>L</v>
      </c>
      <c r="Q2702">
        <f>MATCH(C2702,'state-winning-votes'!A:A,0)</f>
        <v>48</v>
      </c>
      <c r="R2702">
        <f>MATCH(A2702,'state-winning-votes'!$A$2:$L$2,0)</f>
        <v>9</v>
      </c>
      <c r="S2702" cm="1">
        <f t="array" ref="S2702">INDEX('state-winning-votes'!$A$1:$L$53,$Q2702,$R2702)</f>
        <v>1716959</v>
      </c>
      <c r="T2702">
        <f>INDEX('state-winning-votes'!$A$1:$L$53,MATCH($C2702,'state-winning-votes'!$A:$A,0),MATCH($A2702,'state-winning-votes'!$A$2:$L$2,0))</f>
        <v>1716959</v>
      </c>
      <c r="U2702" t="str">
        <f t="shared" si="127"/>
        <v>Bush, George W.</v>
      </c>
      <c r="V2702" t="str">
        <f>_xlfn.XLOOKUP(INDEX('state-winning-votes'!$A$1:$L$53,MATCH($C2702,'state-winning-votes'!$A:$A,0),MATCH($A2702,'state-winning-votes'!$A$2:$L$2,0)),$L:$L,$H:$H)</f>
        <v>Bush, George W.</v>
      </c>
      <c r="W2702" t="str">
        <f>VLOOKUP(A2702,'national-winners'!$A$2:$B$13,2,0)</f>
        <v>Bush, George W.</v>
      </c>
      <c r="X2702" t="str">
        <f t="shared" si="128"/>
        <v xml:space="preserve"> George W. Bush (W)</v>
      </c>
    </row>
    <row r="2703" spans="1:24" x14ac:dyDescent="0.25">
      <c r="A2703">
        <v>2004</v>
      </c>
      <c r="B2703" t="s">
        <v>150</v>
      </c>
      <c r="C2703" t="s">
        <v>151</v>
      </c>
      <c r="D2703">
        <v>51</v>
      </c>
      <c r="E2703">
        <v>54</v>
      </c>
      <c r="F2703">
        <v>40</v>
      </c>
      <c r="G2703" t="s">
        <v>16</v>
      </c>
      <c r="H2703" t="s">
        <v>59</v>
      </c>
      <c r="I2703" t="str">
        <f t="shared" si="126"/>
        <v>Other(L)</v>
      </c>
      <c r="K2703" t="b">
        <v>1</v>
      </c>
      <c r="L2703">
        <v>2521</v>
      </c>
      <c r="M2703">
        <v>3195415</v>
      </c>
      <c r="N2703">
        <v>20171015</v>
      </c>
      <c r="O2703" t="s">
        <v>19</v>
      </c>
      <c r="P2703" t="str">
        <f>IF(VLOOKUP(A2703,'national-winners'!$A$2:$B$13,2,0)=H2703,"W","L")</f>
        <v>L</v>
      </c>
      <c r="Q2703">
        <f>MATCH(C2703,'state-winning-votes'!A:A,0)</f>
        <v>48</v>
      </c>
      <c r="R2703">
        <f>MATCH(A2703,'state-winning-votes'!$A$2:$L$2,0)</f>
        <v>9</v>
      </c>
      <c r="S2703" cm="1">
        <f t="array" ref="S2703">INDEX('state-winning-votes'!$A$1:$L$53,$Q2703,$R2703)</f>
        <v>1716959</v>
      </c>
      <c r="T2703">
        <f>INDEX('state-winning-votes'!$A$1:$L$53,MATCH($C2703,'state-winning-votes'!$A:$A,0),MATCH($A2703,'state-winning-votes'!$A$2:$L$2,0))</f>
        <v>1716959</v>
      </c>
      <c r="U2703" t="str">
        <f t="shared" si="127"/>
        <v>Bush, George W.</v>
      </c>
      <c r="V2703" t="str">
        <f>_xlfn.XLOOKUP(INDEX('state-winning-votes'!$A$1:$L$53,MATCH($C2703,'state-winning-votes'!$A:$A,0),MATCH($A2703,'state-winning-votes'!$A$2:$L$2,0)),$L:$L,$H:$H)</f>
        <v>Bush, George W.</v>
      </c>
      <c r="W2703" t="str">
        <f>VLOOKUP(A2703,'national-winners'!$A$2:$B$13,2,0)</f>
        <v>Bush, George W.</v>
      </c>
      <c r="X2703" t="str">
        <f t="shared" si="128"/>
        <v xml:space="preserve"> George W. Bush (W)</v>
      </c>
    </row>
    <row r="2704" spans="1:24" x14ac:dyDescent="0.25">
      <c r="A2704">
        <v>2004</v>
      </c>
      <c r="B2704" t="s">
        <v>152</v>
      </c>
      <c r="C2704" t="s">
        <v>153</v>
      </c>
      <c r="D2704">
        <v>53</v>
      </c>
      <c r="E2704">
        <v>91</v>
      </c>
      <c r="F2704">
        <v>73</v>
      </c>
      <c r="G2704" t="s">
        <v>16</v>
      </c>
      <c r="H2704" t="s">
        <v>313</v>
      </c>
      <c r="I2704" t="str">
        <f t="shared" si="126"/>
        <v>Kerry, John(L)</v>
      </c>
      <c r="J2704" t="s">
        <v>18</v>
      </c>
      <c r="K2704" t="b">
        <v>0</v>
      </c>
      <c r="L2704">
        <v>1510201</v>
      </c>
      <c r="M2704">
        <v>2859084</v>
      </c>
      <c r="N2704">
        <v>20171015</v>
      </c>
      <c r="O2704" t="s">
        <v>19</v>
      </c>
      <c r="P2704" t="str">
        <f>IF(VLOOKUP(A2704,'national-winners'!$A$2:$B$13,2,0)=H2704,"W","L")</f>
        <v>L</v>
      </c>
      <c r="Q2704">
        <f>MATCH(C2704,'state-winning-votes'!A:A,0)</f>
        <v>50</v>
      </c>
      <c r="R2704">
        <f>MATCH(A2704,'state-winning-votes'!$A$2:$L$2,0)</f>
        <v>9</v>
      </c>
      <c r="S2704" cm="1">
        <f t="array" ref="S2704">INDEX('state-winning-votes'!$A$1:$L$53,$Q2704,$R2704)</f>
        <v>1510201</v>
      </c>
      <c r="T2704">
        <f>INDEX('state-winning-votes'!$A$1:$L$53,MATCH($C2704,'state-winning-votes'!$A:$A,0),MATCH($A2704,'state-winning-votes'!$A$2:$L$2,0))</f>
        <v>1510201</v>
      </c>
      <c r="U2704" t="str">
        <f t="shared" si="127"/>
        <v>Kerry, John</v>
      </c>
      <c r="V2704" t="str">
        <f>_xlfn.XLOOKUP(INDEX('state-winning-votes'!$A$1:$L$53,MATCH($C2704,'state-winning-votes'!$A:$A,0),MATCH($A2704,'state-winning-votes'!$A$2:$L$2,0)),$L:$L,$H:$H)</f>
        <v>Kerry, John</v>
      </c>
      <c r="W2704" t="str">
        <f>VLOOKUP(A2704,'national-winners'!$A$2:$B$13,2,0)</f>
        <v>Bush, George W.</v>
      </c>
      <c r="X2704" t="str">
        <f t="shared" si="128"/>
        <v xml:space="preserve"> John Kerry (W)</v>
      </c>
    </row>
    <row r="2705" spans="1:24" x14ac:dyDescent="0.25">
      <c r="A2705">
        <v>2004</v>
      </c>
      <c r="B2705" t="s">
        <v>152</v>
      </c>
      <c r="C2705" t="s">
        <v>153</v>
      </c>
      <c r="D2705">
        <v>53</v>
      </c>
      <c r="E2705">
        <v>91</v>
      </c>
      <c r="F2705">
        <v>73</v>
      </c>
      <c r="G2705" t="s">
        <v>16</v>
      </c>
      <c r="H2705" t="s">
        <v>297</v>
      </c>
      <c r="I2705" t="str">
        <f t="shared" si="126"/>
        <v>Bush, George W.(W)</v>
      </c>
      <c r="J2705" t="s">
        <v>21</v>
      </c>
      <c r="K2705" t="b">
        <v>0</v>
      </c>
      <c r="L2705">
        <v>1304894</v>
      </c>
      <c r="M2705">
        <v>2859084</v>
      </c>
      <c r="N2705">
        <v>20171015</v>
      </c>
      <c r="O2705" t="s">
        <v>19</v>
      </c>
      <c r="P2705" t="str">
        <f>IF(VLOOKUP(A2705,'national-winners'!$A$2:$B$13,2,0)=H2705,"W","L")</f>
        <v>W</v>
      </c>
      <c r="Q2705">
        <f>MATCH(C2705,'state-winning-votes'!A:A,0)</f>
        <v>50</v>
      </c>
      <c r="R2705">
        <f>MATCH(A2705,'state-winning-votes'!$A$2:$L$2,0)</f>
        <v>9</v>
      </c>
      <c r="S2705" cm="1">
        <f t="array" ref="S2705">INDEX('state-winning-votes'!$A$1:$L$53,$Q2705,$R2705)</f>
        <v>1510201</v>
      </c>
      <c r="T2705">
        <f>INDEX('state-winning-votes'!$A$1:$L$53,MATCH($C2705,'state-winning-votes'!$A:$A,0),MATCH($A2705,'state-winning-votes'!$A$2:$L$2,0))</f>
        <v>1510201</v>
      </c>
      <c r="U2705" t="str">
        <f t="shared" si="127"/>
        <v>Kerry, John</v>
      </c>
      <c r="V2705" t="str">
        <f>_xlfn.XLOOKUP(INDEX('state-winning-votes'!$A$1:$L$53,MATCH($C2705,'state-winning-votes'!$A:$A,0),MATCH($A2705,'state-winning-votes'!$A$2:$L$2,0)),$L:$L,$H:$H)</f>
        <v>Kerry, John</v>
      </c>
      <c r="W2705" t="str">
        <f>VLOOKUP(A2705,'national-winners'!$A$2:$B$13,2,0)</f>
        <v>Bush, George W.</v>
      </c>
      <c r="X2705" t="str">
        <f t="shared" si="128"/>
        <v xml:space="preserve"> John Kerry (W)</v>
      </c>
    </row>
    <row r="2706" spans="1:24" x14ac:dyDescent="0.25">
      <c r="A2706">
        <v>2004</v>
      </c>
      <c r="B2706" t="s">
        <v>152</v>
      </c>
      <c r="C2706" t="s">
        <v>153</v>
      </c>
      <c r="D2706">
        <v>53</v>
      </c>
      <c r="E2706">
        <v>91</v>
      </c>
      <c r="F2706">
        <v>73</v>
      </c>
      <c r="G2706" t="s">
        <v>16</v>
      </c>
      <c r="H2706" t="s">
        <v>273</v>
      </c>
      <c r="I2706" t="str">
        <f t="shared" si="126"/>
        <v>Nader, Ralph(L)</v>
      </c>
      <c r="J2706" t="s">
        <v>35</v>
      </c>
      <c r="K2706" t="b">
        <v>0</v>
      </c>
      <c r="L2706">
        <v>23283</v>
      </c>
      <c r="M2706">
        <v>2859084</v>
      </c>
      <c r="N2706">
        <v>20171015</v>
      </c>
      <c r="O2706" t="s">
        <v>19</v>
      </c>
      <c r="P2706" t="str">
        <f>IF(VLOOKUP(A2706,'national-winners'!$A$2:$B$13,2,0)=H2706,"W","L")</f>
        <v>L</v>
      </c>
      <c r="Q2706">
        <f>MATCH(C2706,'state-winning-votes'!A:A,0)</f>
        <v>50</v>
      </c>
      <c r="R2706">
        <f>MATCH(A2706,'state-winning-votes'!$A$2:$L$2,0)</f>
        <v>9</v>
      </c>
      <c r="S2706" cm="1">
        <f t="array" ref="S2706">INDEX('state-winning-votes'!$A$1:$L$53,$Q2706,$R2706)</f>
        <v>1510201</v>
      </c>
      <c r="T2706">
        <f>INDEX('state-winning-votes'!$A$1:$L$53,MATCH($C2706,'state-winning-votes'!$A:$A,0),MATCH($A2706,'state-winning-votes'!$A$2:$L$2,0))</f>
        <v>1510201</v>
      </c>
      <c r="U2706" t="str">
        <f t="shared" si="127"/>
        <v>Kerry, John</v>
      </c>
      <c r="V2706" t="str">
        <f>_xlfn.XLOOKUP(INDEX('state-winning-votes'!$A$1:$L$53,MATCH($C2706,'state-winning-votes'!$A:$A,0),MATCH($A2706,'state-winning-votes'!$A$2:$L$2,0)),$L:$L,$H:$H)</f>
        <v>Kerry, John</v>
      </c>
      <c r="W2706" t="str">
        <f>VLOOKUP(A2706,'national-winners'!$A$2:$B$13,2,0)</f>
        <v>Bush, George W.</v>
      </c>
      <c r="X2706" t="str">
        <f t="shared" si="128"/>
        <v xml:space="preserve"> John Kerry (W)</v>
      </c>
    </row>
    <row r="2707" spans="1:24" x14ac:dyDescent="0.25">
      <c r="A2707">
        <v>2004</v>
      </c>
      <c r="B2707" t="s">
        <v>152</v>
      </c>
      <c r="C2707" t="s">
        <v>153</v>
      </c>
      <c r="D2707">
        <v>53</v>
      </c>
      <c r="E2707">
        <v>91</v>
      </c>
      <c r="F2707">
        <v>73</v>
      </c>
      <c r="G2707" t="s">
        <v>16</v>
      </c>
      <c r="H2707" t="s">
        <v>316</v>
      </c>
      <c r="I2707" t="str">
        <f t="shared" si="126"/>
        <v>Badnarik, Michael(L)</v>
      </c>
      <c r="J2707" t="s">
        <v>29</v>
      </c>
      <c r="K2707" t="b">
        <v>0</v>
      </c>
      <c r="L2707">
        <v>11955</v>
      </c>
      <c r="M2707">
        <v>2859084</v>
      </c>
      <c r="N2707">
        <v>20171015</v>
      </c>
      <c r="O2707" t="s">
        <v>19</v>
      </c>
      <c r="P2707" t="str">
        <f>IF(VLOOKUP(A2707,'national-winners'!$A$2:$B$13,2,0)=H2707,"W","L")</f>
        <v>L</v>
      </c>
      <c r="Q2707">
        <f>MATCH(C2707,'state-winning-votes'!A:A,0)</f>
        <v>50</v>
      </c>
      <c r="R2707">
        <f>MATCH(A2707,'state-winning-votes'!$A$2:$L$2,0)</f>
        <v>9</v>
      </c>
      <c r="S2707" cm="1">
        <f t="array" ref="S2707">INDEX('state-winning-votes'!$A$1:$L$53,$Q2707,$R2707)</f>
        <v>1510201</v>
      </c>
      <c r="T2707">
        <f>INDEX('state-winning-votes'!$A$1:$L$53,MATCH($C2707,'state-winning-votes'!$A:$A,0),MATCH($A2707,'state-winning-votes'!$A$2:$L$2,0))</f>
        <v>1510201</v>
      </c>
      <c r="U2707" t="str">
        <f t="shared" si="127"/>
        <v>Kerry, John</v>
      </c>
      <c r="V2707" t="str">
        <f>_xlfn.XLOOKUP(INDEX('state-winning-votes'!$A$1:$L$53,MATCH($C2707,'state-winning-votes'!$A:$A,0),MATCH($A2707,'state-winning-votes'!$A$2:$L$2,0)),$L:$L,$H:$H)</f>
        <v>Kerry, John</v>
      </c>
      <c r="W2707" t="str">
        <f>VLOOKUP(A2707,'national-winners'!$A$2:$B$13,2,0)</f>
        <v>Bush, George W.</v>
      </c>
      <c r="X2707" t="str">
        <f t="shared" si="128"/>
        <v xml:space="preserve"> John Kerry (W)</v>
      </c>
    </row>
    <row r="2708" spans="1:24" x14ac:dyDescent="0.25">
      <c r="A2708">
        <v>2004</v>
      </c>
      <c r="B2708" t="s">
        <v>152</v>
      </c>
      <c r="C2708" t="s">
        <v>153</v>
      </c>
      <c r="D2708">
        <v>53</v>
      </c>
      <c r="E2708">
        <v>91</v>
      </c>
      <c r="F2708">
        <v>73</v>
      </c>
      <c r="G2708" t="s">
        <v>16</v>
      </c>
      <c r="H2708" t="s">
        <v>314</v>
      </c>
      <c r="I2708" t="str">
        <f t="shared" si="126"/>
        <v>Peroutka, Michael(L)</v>
      </c>
      <c r="J2708" t="s">
        <v>134</v>
      </c>
      <c r="K2708" t="b">
        <v>0</v>
      </c>
      <c r="L2708">
        <v>3922</v>
      </c>
      <c r="M2708">
        <v>2859084</v>
      </c>
      <c r="N2708">
        <v>20171015</v>
      </c>
      <c r="O2708" t="s">
        <v>19</v>
      </c>
      <c r="P2708" t="str">
        <f>IF(VLOOKUP(A2708,'national-winners'!$A$2:$B$13,2,0)=H2708,"W","L")</f>
        <v>L</v>
      </c>
      <c r="Q2708">
        <f>MATCH(C2708,'state-winning-votes'!A:A,0)</f>
        <v>50</v>
      </c>
      <c r="R2708">
        <f>MATCH(A2708,'state-winning-votes'!$A$2:$L$2,0)</f>
        <v>9</v>
      </c>
      <c r="S2708" cm="1">
        <f t="array" ref="S2708">INDEX('state-winning-votes'!$A$1:$L$53,$Q2708,$R2708)</f>
        <v>1510201</v>
      </c>
      <c r="T2708">
        <f>INDEX('state-winning-votes'!$A$1:$L$53,MATCH($C2708,'state-winning-votes'!$A:$A,0),MATCH($A2708,'state-winning-votes'!$A$2:$L$2,0))</f>
        <v>1510201</v>
      </c>
      <c r="U2708" t="str">
        <f t="shared" si="127"/>
        <v>Kerry, John</v>
      </c>
      <c r="V2708" t="str">
        <f>_xlfn.XLOOKUP(INDEX('state-winning-votes'!$A$1:$L$53,MATCH($C2708,'state-winning-votes'!$A:$A,0),MATCH($A2708,'state-winning-votes'!$A$2:$L$2,0)),$L:$L,$H:$H)</f>
        <v>Kerry, John</v>
      </c>
      <c r="W2708" t="str">
        <f>VLOOKUP(A2708,'national-winners'!$A$2:$B$13,2,0)</f>
        <v>Bush, George W.</v>
      </c>
      <c r="X2708" t="str">
        <f t="shared" si="128"/>
        <v xml:space="preserve"> John Kerry (W)</v>
      </c>
    </row>
    <row r="2709" spans="1:24" x14ac:dyDescent="0.25">
      <c r="A2709">
        <v>2004</v>
      </c>
      <c r="B2709" t="s">
        <v>152</v>
      </c>
      <c r="C2709" t="s">
        <v>153</v>
      </c>
      <c r="D2709">
        <v>53</v>
      </c>
      <c r="E2709">
        <v>91</v>
      </c>
      <c r="F2709">
        <v>73</v>
      </c>
      <c r="G2709" t="s">
        <v>16</v>
      </c>
      <c r="H2709" t="s">
        <v>317</v>
      </c>
      <c r="I2709" t="str">
        <f t="shared" si="126"/>
        <v>Cobb, David(L)</v>
      </c>
      <c r="J2709" t="s">
        <v>274</v>
      </c>
      <c r="K2709" t="b">
        <v>0</v>
      </c>
      <c r="L2709">
        <v>2974</v>
      </c>
      <c r="M2709">
        <v>2859084</v>
      </c>
      <c r="N2709">
        <v>20171015</v>
      </c>
      <c r="O2709" t="s">
        <v>19</v>
      </c>
      <c r="P2709" t="str">
        <f>IF(VLOOKUP(A2709,'national-winners'!$A$2:$B$13,2,0)=H2709,"W","L")</f>
        <v>L</v>
      </c>
      <c r="Q2709">
        <f>MATCH(C2709,'state-winning-votes'!A:A,0)</f>
        <v>50</v>
      </c>
      <c r="R2709">
        <f>MATCH(A2709,'state-winning-votes'!$A$2:$L$2,0)</f>
        <v>9</v>
      </c>
      <c r="S2709" cm="1">
        <f t="array" ref="S2709">INDEX('state-winning-votes'!$A$1:$L$53,$Q2709,$R2709)</f>
        <v>1510201</v>
      </c>
      <c r="T2709">
        <f>INDEX('state-winning-votes'!$A$1:$L$53,MATCH($C2709,'state-winning-votes'!$A:$A,0),MATCH($A2709,'state-winning-votes'!$A$2:$L$2,0))</f>
        <v>1510201</v>
      </c>
      <c r="U2709" t="str">
        <f t="shared" si="127"/>
        <v>Kerry, John</v>
      </c>
      <c r="V2709" t="str">
        <f>_xlfn.XLOOKUP(INDEX('state-winning-votes'!$A$1:$L$53,MATCH($C2709,'state-winning-votes'!$A:$A,0),MATCH($A2709,'state-winning-votes'!$A$2:$L$2,0)),$L:$L,$H:$H)</f>
        <v>Kerry, John</v>
      </c>
      <c r="W2709" t="str">
        <f>VLOOKUP(A2709,'national-winners'!$A$2:$B$13,2,0)</f>
        <v>Bush, George W.</v>
      </c>
      <c r="X2709" t="str">
        <f t="shared" si="128"/>
        <v xml:space="preserve"> John Kerry (W)</v>
      </c>
    </row>
    <row r="2710" spans="1:24" x14ac:dyDescent="0.25">
      <c r="A2710">
        <v>2004</v>
      </c>
      <c r="B2710" t="s">
        <v>152</v>
      </c>
      <c r="C2710" t="s">
        <v>153</v>
      </c>
      <c r="D2710">
        <v>53</v>
      </c>
      <c r="E2710">
        <v>91</v>
      </c>
      <c r="F2710">
        <v>73</v>
      </c>
      <c r="G2710" t="s">
        <v>16</v>
      </c>
      <c r="H2710" t="s">
        <v>346</v>
      </c>
      <c r="I2710" t="str">
        <f t="shared" si="126"/>
        <v>Parker, John(L)</v>
      </c>
      <c r="J2710" t="s">
        <v>170</v>
      </c>
      <c r="K2710" t="b">
        <v>0</v>
      </c>
      <c r="L2710">
        <v>1077</v>
      </c>
      <c r="M2710">
        <v>2859084</v>
      </c>
      <c r="N2710">
        <v>20171015</v>
      </c>
      <c r="O2710" t="s">
        <v>19</v>
      </c>
      <c r="P2710" t="str">
        <f>IF(VLOOKUP(A2710,'national-winners'!$A$2:$B$13,2,0)=H2710,"W","L")</f>
        <v>L</v>
      </c>
      <c r="Q2710">
        <f>MATCH(C2710,'state-winning-votes'!A:A,0)</f>
        <v>50</v>
      </c>
      <c r="R2710">
        <f>MATCH(A2710,'state-winning-votes'!$A$2:$L$2,0)</f>
        <v>9</v>
      </c>
      <c r="S2710" cm="1">
        <f t="array" ref="S2710">INDEX('state-winning-votes'!$A$1:$L$53,$Q2710,$R2710)</f>
        <v>1510201</v>
      </c>
      <c r="T2710">
        <f>INDEX('state-winning-votes'!$A$1:$L$53,MATCH($C2710,'state-winning-votes'!$A:$A,0),MATCH($A2710,'state-winning-votes'!$A$2:$L$2,0))</f>
        <v>1510201</v>
      </c>
      <c r="U2710" t="str">
        <f t="shared" si="127"/>
        <v>Kerry, John</v>
      </c>
      <c r="V2710" t="str">
        <f>_xlfn.XLOOKUP(INDEX('state-winning-votes'!$A$1:$L$53,MATCH($C2710,'state-winning-votes'!$A:$A,0),MATCH($A2710,'state-winning-votes'!$A$2:$L$2,0)),$L:$L,$H:$H)</f>
        <v>Kerry, John</v>
      </c>
      <c r="W2710" t="str">
        <f>VLOOKUP(A2710,'national-winners'!$A$2:$B$13,2,0)</f>
        <v>Bush, George W.</v>
      </c>
      <c r="X2710" t="str">
        <f t="shared" si="128"/>
        <v xml:space="preserve"> John Kerry (W)</v>
      </c>
    </row>
    <row r="2711" spans="1:24" x14ac:dyDescent="0.25">
      <c r="A2711">
        <v>2004</v>
      </c>
      <c r="B2711" t="s">
        <v>152</v>
      </c>
      <c r="C2711" t="s">
        <v>153</v>
      </c>
      <c r="D2711">
        <v>53</v>
      </c>
      <c r="E2711">
        <v>91</v>
      </c>
      <c r="F2711">
        <v>73</v>
      </c>
      <c r="G2711" t="s">
        <v>16</v>
      </c>
      <c r="H2711" t="s">
        <v>324</v>
      </c>
      <c r="I2711" t="str">
        <f t="shared" si="126"/>
        <v>Calero, Roger(L)</v>
      </c>
      <c r="J2711" t="s">
        <v>37</v>
      </c>
      <c r="K2711" t="b">
        <v>0</v>
      </c>
      <c r="L2711">
        <v>547</v>
      </c>
      <c r="M2711">
        <v>2859084</v>
      </c>
      <c r="N2711">
        <v>20171015</v>
      </c>
      <c r="O2711" t="s">
        <v>19</v>
      </c>
      <c r="P2711" t="str">
        <f>IF(VLOOKUP(A2711,'national-winners'!$A$2:$B$13,2,0)=H2711,"W","L")</f>
        <v>L</v>
      </c>
      <c r="Q2711">
        <f>MATCH(C2711,'state-winning-votes'!A:A,0)</f>
        <v>50</v>
      </c>
      <c r="R2711">
        <f>MATCH(A2711,'state-winning-votes'!$A$2:$L$2,0)</f>
        <v>9</v>
      </c>
      <c r="S2711" cm="1">
        <f t="array" ref="S2711">INDEX('state-winning-votes'!$A$1:$L$53,$Q2711,$R2711)</f>
        <v>1510201</v>
      </c>
      <c r="T2711">
        <f>INDEX('state-winning-votes'!$A$1:$L$53,MATCH($C2711,'state-winning-votes'!$A:$A,0),MATCH($A2711,'state-winning-votes'!$A$2:$L$2,0))</f>
        <v>1510201</v>
      </c>
      <c r="U2711" t="str">
        <f t="shared" si="127"/>
        <v>Kerry, John</v>
      </c>
      <c r="V2711" t="str">
        <f>_xlfn.XLOOKUP(INDEX('state-winning-votes'!$A$1:$L$53,MATCH($C2711,'state-winning-votes'!$A:$A,0),MATCH($A2711,'state-winning-votes'!$A$2:$L$2,0)),$L:$L,$H:$H)</f>
        <v>Kerry, John</v>
      </c>
      <c r="W2711" t="str">
        <f>VLOOKUP(A2711,'national-winners'!$A$2:$B$13,2,0)</f>
        <v>Bush, George W.</v>
      </c>
      <c r="X2711" t="str">
        <f t="shared" si="128"/>
        <v xml:space="preserve"> John Kerry (W)</v>
      </c>
    </row>
    <row r="2712" spans="1:24" x14ac:dyDescent="0.25">
      <c r="A2712">
        <v>2004</v>
      </c>
      <c r="B2712" t="s">
        <v>152</v>
      </c>
      <c r="C2712" t="s">
        <v>153</v>
      </c>
      <c r="D2712">
        <v>53</v>
      </c>
      <c r="E2712">
        <v>91</v>
      </c>
      <c r="F2712">
        <v>73</v>
      </c>
      <c r="G2712" t="s">
        <v>16</v>
      </c>
      <c r="H2712" t="s">
        <v>323</v>
      </c>
      <c r="I2712" t="str">
        <f t="shared" si="126"/>
        <v>Van Auken, Bill(L)</v>
      </c>
      <c r="J2712" t="s">
        <v>287</v>
      </c>
      <c r="K2712" t="b">
        <v>0</v>
      </c>
      <c r="L2712">
        <v>231</v>
      </c>
      <c r="M2712">
        <v>2859084</v>
      </c>
      <c r="N2712">
        <v>20171015</v>
      </c>
      <c r="O2712" t="s">
        <v>19</v>
      </c>
      <c r="P2712" t="str">
        <f>IF(VLOOKUP(A2712,'national-winners'!$A$2:$B$13,2,0)=H2712,"W","L")</f>
        <v>L</v>
      </c>
      <c r="Q2712">
        <f>MATCH(C2712,'state-winning-votes'!A:A,0)</f>
        <v>50</v>
      </c>
      <c r="R2712">
        <f>MATCH(A2712,'state-winning-votes'!$A$2:$L$2,0)</f>
        <v>9</v>
      </c>
      <c r="S2712" cm="1">
        <f t="array" ref="S2712">INDEX('state-winning-votes'!$A$1:$L$53,$Q2712,$R2712)</f>
        <v>1510201</v>
      </c>
      <c r="T2712">
        <f>INDEX('state-winning-votes'!$A$1:$L$53,MATCH($C2712,'state-winning-votes'!$A:$A,0),MATCH($A2712,'state-winning-votes'!$A$2:$L$2,0))</f>
        <v>1510201</v>
      </c>
      <c r="U2712" t="str">
        <f t="shared" si="127"/>
        <v>Kerry, John</v>
      </c>
      <c r="V2712" t="str">
        <f>_xlfn.XLOOKUP(INDEX('state-winning-votes'!$A$1:$L$53,MATCH($C2712,'state-winning-votes'!$A:$A,0),MATCH($A2712,'state-winning-votes'!$A$2:$L$2,0)),$L:$L,$H:$H)</f>
        <v>Kerry, John</v>
      </c>
      <c r="W2712" t="str">
        <f>VLOOKUP(A2712,'national-winners'!$A$2:$B$13,2,0)</f>
        <v>Bush, George W.</v>
      </c>
      <c r="X2712" t="str">
        <f t="shared" si="128"/>
        <v xml:space="preserve"> John Kerry (W)</v>
      </c>
    </row>
    <row r="2713" spans="1:24" x14ac:dyDescent="0.25">
      <c r="A2713">
        <v>2004</v>
      </c>
      <c r="B2713" t="s">
        <v>154</v>
      </c>
      <c r="C2713" t="s">
        <v>155</v>
      </c>
      <c r="D2713">
        <v>54</v>
      </c>
      <c r="E2713">
        <v>55</v>
      </c>
      <c r="F2713">
        <v>56</v>
      </c>
      <c r="G2713" t="s">
        <v>16</v>
      </c>
      <c r="H2713" t="s">
        <v>297</v>
      </c>
      <c r="I2713" t="str">
        <f t="shared" si="126"/>
        <v>Bush, George W.(W)</v>
      </c>
      <c r="J2713" t="s">
        <v>21</v>
      </c>
      <c r="K2713" t="b">
        <v>0</v>
      </c>
      <c r="L2713">
        <v>423778</v>
      </c>
      <c r="M2713">
        <v>755792</v>
      </c>
      <c r="N2713">
        <v>20171015</v>
      </c>
      <c r="O2713" t="s">
        <v>19</v>
      </c>
      <c r="P2713" t="str">
        <f>IF(VLOOKUP(A2713,'national-winners'!$A$2:$B$13,2,0)=H2713,"W","L")</f>
        <v>W</v>
      </c>
      <c r="Q2713">
        <f>MATCH(C2713,'state-winning-votes'!A:A,0)</f>
        <v>52</v>
      </c>
      <c r="R2713">
        <f>MATCH(A2713,'state-winning-votes'!$A$2:$L$2,0)</f>
        <v>9</v>
      </c>
      <c r="S2713" cm="1">
        <f t="array" ref="S2713">INDEX('state-winning-votes'!$A$1:$L$53,$Q2713,$R2713)</f>
        <v>423778</v>
      </c>
      <c r="T2713">
        <f>INDEX('state-winning-votes'!$A$1:$L$53,MATCH($C2713,'state-winning-votes'!$A:$A,0),MATCH($A2713,'state-winning-votes'!$A$2:$L$2,0))</f>
        <v>423778</v>
      </c>
      <c r="U2713" t="str">
        <f t="shared" si="127"/>
        <v>Bush, George W.</v>
      </c>
      <c r="V2713" t="str">
        <f>_xlfn.XLOOKUP(INDEX('state-winning-votes'!$A$1:$L$53,MATCH($C2713,'state-winning-votes'!$A:$A,0),MATCH($A2713,'state-winning-votes'!$A$2:$L$2,0)),$L:$L,$H:$H)</f>
        <v>Bush, George W.</v>
      </c>
      <c r="W2713" t="str">
        <f>VLOOKUP(A2713,'national-winners'!$A$2:$B$13,2,0)</f>
        <v>Bush, George W.</v>
      </c>
      <c r="X2713" t="str">
        <f t="shared" si="128"/>
        <v xml:space="preserve"> George W. Bush (W)</v>
      </c>
    </row>
    <row r="2714" spans="1:24" x14ac:dyDescent="0.25">
      <c r="A2714">
        <v>2004</v>
      </c>
      <c r="B2714" t="s">
        <v>154</v>
      </c>
      <c r="C2714" t="s">
        <v>155</v>
      </c>
      <c r="D2714">
        <v>54</v>
      </c>
      <c r="E2714">
        <v>55</v>
      </c>
      <c r="F2714">
        <v>56</v>
      </c>
      <c r="G2714" t="s">
        <v>16</v>
      </c>
      <c r="H2714" t="s">
        <v>313</v>
      </c>
      <c r="I2714" t="str">
        <f t="shared" si="126"/>
        <v>Kerry, John(L)</v>
      </c>
      <c r="J2714" t="s">
        <v>18</v>
      </c>
      <c r="K2714" t="b">
        <v>0</v>
      </c>
      <c r="L2714">
        <v>326541</v>
      </c>
      <c r="M2714">
        <v>755792</v>
      </c>
      <c r="N2714">
        <v>20171015</v>
      </c>
      <c r="O2714" t="s">
        <v>19</v>
      </c>
      <c r="P2714" t="str">
        <f>IF(VLOOKUP(A2714,'national-winners'!$A$2:$B$13,2,0)=H2714,"W","L")</f>
        <v>L</v>
      </c>
      <c r="Q2714">
        <f>MATCH(C2714,'state-winning-votes'!A:A,0)</f>
        <v>52</v>
      </c>
      <c r="R2714">
        <f>MATCH(A2714,'state-winning-votes'!$A$2:$L$2,0)</f>
        <v>9</v>
      </c>
      <c r="S2714" cm="1">
        <f t="array" ref="S2714">INDEX('state-winning-votes'!$A$1:$L$53,$Q2714,$R2714)</f>
        <v>423778</v>
      </c>
      <c r="T2714">
        <f>INDEX('state-winning-votes'!$A$1:$L$53,MATCH($C2714,'state-winning-votes'!$A:$A,0),MATCH($A2714,'state-winning-votes'!$A$2:$L$2,0))</f>
        <v>423778</v>
      </c>
      <c r="U2714" t="str">
        <f t="shared" si="127"/>
        <v>Bush, George W.</v>
      </c>
      <c r="V2714" t="str">
        <f>_xlfn.XLOOKUP(INDEX('state-winning-votes'!$A$1:$L$53,MATCH($C2714,'state-winning-votes'!$A:$A,0),MATCH($A2714,'state-winning-votes'!$A$2:$L$2,0)),$L:$L,$H:$H)</f>
        <v>Bush, George W.</v>
      </c>
      <c r="W2714" t="str">
        <f>VLOOKUP(A2714,'national-winners'!$A$2:$B$13,2,0)</f>
        <v>Bush, George W.</v>
      </c>
      <c r="X2714" t="str">
        <f t="shared" si="128"/>
        <v xml:space="preserve"> George W. Bush (W)</v>
      </c>
    </row>
    <row r="2715" spans="1:24" x14ac:dyDescent="0.25">
      <c r="A2715">
        <v>2004</v>
      </c>
      <c r="B2715" t="s">
        <v>154</v>
      </c>
      <c r="C2715" t="s">
        <v>155</v>
      </c>
      <c r="D2715">
        <v>54</v>
      </c>
      <c r="E2715">
        <v>55</v>
      </c>
      <c r="F2715">
        <v>56</v>
      </c>
      <c r="G2715" t="s">
        <v>16</v>
      </c>
      <c r="H2715" t="s">
        <v>273</v>
      </c>
      <c r="I2715" t="str">
        <f t="shared" si="126"/>
        <v>Nader, Ralph(L)</v>
      </c>
      <c r="J2715" t="s">
        <v>35</v>
      </c>
      <c r="K2715" t="b">
        <v>0</v>
      </c>
      <c r="L2715">
        <v>4063</v>
      </c>
      <c r="M2715">
        <v>755792</v>
      </c>
      <c r="N2715">
        <v>20171015</v>
      </c>
      <c r="O2715" t="s">
        <v>19</v>
      </c>
      <c r="P2715" t="str">
        <f>IF(VLOOKUP(A2715,'national-winners'!$A$2:$B$13,2,0)=H2715,"W","L")</f>
        <v>L</v>
      </c>
      <c r="Q2715">
        <f>MATCH(C2715,'state-winning-votes'!A:A,0)</f>
        <v>52</v>
      </c>
      <c r="R2715">
        <f>MATCH(A2715,'state-winning-votes'!$A$2:$L$2,0)</f>
        <v>9</v>
      </c>
      <c r="S2715" cm="1">
        <f t="array" ref="S2715">INDEX('state-winning-votes'!$A$1:$L$53,$Q2715,$R2715)</f>
        <v>423778</v>
      </c>
      <c r="T2715">
        <f>INDEX('state-winning-votes'!$A$1:$L$53,MATCH($C2715,'state-winning-votes'!$A:$A,0),MATCH($A2715,'state-winning-votes'!$A$2:$L$2,0))</f>
        <v>423778</v>
      </c>
      <c r="U2715" t="str">
        <f t="shared" si="127"/>
        <v>Bush, George W.</v>
      </c>
      <c r="V2715" t="str">
        <f>_xlfn.XLOOKUP(INDEX('state-winning-votes'!$A$1:$L$53,MATCH($C2715,'state-winning-votes'!$A:$A,0),MATCH($A2715,'state-winning-votes'!$A$2:$L$2,0)),$L:$L,$H:$H)</f>
        <v>Bush, George W.</v>
      </c>
      <c r="W2715" t="str">
        <f>VLOOKUP(A2715,'national-winners'!$A$2:$B$13,2,0)</f>
        <v>Bush, George W.</v>
      </c>
      <c r="X2715" t="str">
        <f t="shared" si="128"/>
        <v xml:space="preserve"> George W. Bush (W)</v>
      </c>
    </row>
    <row r="2716" spans="1:24" x14ac:dyDescent="0.25">
      <c r="A2716">
        <v>2004</v>
      </c>
      <c r="B2716" t="s">
        <v>154</v>
      </c>
      <c r="C2716" t="s">
        <v>155</v>
      </c>
      <c r="D2716">
        <v>54</v>
      </c>
      <c r="E2716">
        <v>55</v>
      </c>
      <c r="F2716">
        <v>56</v>
      </c>
      <c r="G2716" t="s">
        <v>16</v>
      </c>
      <c r="H2716" t="s">
        <v>316</v>
      </c>
      <c r="I2716" t="str">
        <f t="shared" si="126"/>
        <v>Badnarik, Michael(L)</v>
      </c>
      <c r="J2716" t="s">
        <v>29</v>
      </c>
      <c r="K2716" t="b">
        <v>0</v>
      </c>
      <c r="L2716">
        <v>1405</v>
      </c>
      <c r="M2716">
        <v>755792</v>
      </c>
      <c r="N2716">
        <v>20171015</v>
      </c>
      <c r="O2716" t="s">
        <v>19</v>
      </c>
      <c r="P2716" t="str">
        <f>IF(VLOOKUP(A2716,'national-winners'!$A$2:$B$13,2,0)=H2716,"W","L")</f>
        <v>L</v>
      </c>
      <c r="Q2716">
        <f>MATCH(C2716,'state-winning-votes'!A:A,0)</f>
        <v>52</v>
      </c>
      <c r="R2716">
        <f>MATCH(A2716,'state-winning-votes'!$A$2:$L$2,0)</f>
        <v>9</v>
      </c>
      <c r="S2716" cm="1">
        <f t="array" ref="S2716">INDEX('state-winning-votes'!$A$1:$L$53,$Q2716,$R2716)</f>
        <v>423778</v>
      </c>
      <c r="T2716">
        <f>INDEX('state-winning-votes'!$A$1:$L$53,MATCH($C2716,'state-winning-votes'!$A:$A,0),MATCH($A2716,'state-winning-votes'!$A$2:$L$2,0))</f>
        <v>423778</v>
      </c>
      <c r="U2716" t="str">
        <f t="shared" si="127"/>
        <v>Bush, George W.</v>
      </c>
      <c r="V2716" t="str">
        <f>_xlfn.XLOOKUP(INDEX('state-winning-votes'!$A$1:$L$53,MATCH($C2716,'state-winning-votes'!$A:$A,0),MATCH($A2716,'state-winning-votes'!$A$2:$L$2,0)),$L:$L,$H:$H)</f>
        <v>Bush, George W.</v>
      </c>
      <c r="W2716" t="str">
        <f>VLOOKUP(A2716,'national-winners'!$A$2:$B$13,2,0)</f>
        <v>Bush, George W.</v>
      </c>
      <c r="X2716" t="str">
        <f t="shared" si="128"/>
        <v xml:space="preserve"> George W. Bush (W)</v>
      </c>
    </row>
    <row r="2717" spans="1:24" x14ac:dyDescent="0.25">
      <c r="A2717">
        <v>2004</v>
      </c>
      <c r="B2717" t="s">
        <v>154</v>
      </c>
      <c r="C2717" t="s">
        <v>155</v>
      </c>
      <c r="D2717">
        <v>54</v>
      </c>
      <c r="E2717">
        <v>55</v>
      </c>
      <c r="F2717">
        <v>56</v>
      </c>
      <c r="G2717" t="s">
        <v>16</v>
      </c>
      <c r="H2717" t="s">
        <v>317</v>
      </c>
      <c r="I2717" t="str">
        <f t="shared" si="126"/>
        <v>Cobb, David(L)</v>
      </c>
      <c r="K2717" t="b">
        <v>1</v>
      </c>
      <c r="L2717">
        <v>5</v>
      </c>
      <c r="M2717">
        <v>755792</v>
      </c>
      <c r="N2717">
        <v>20171015</v>
      </c>
      <c r="O2717" t="s">
        <v>19</v>
      </c>
      <c r="P2717" t="str">
        <f>IF(VLOOKUP(A2717,'national-winners'!$A$2:$B$13,2,0)=H2717,"W","L")</f>
        <v>L</v>
      </c>
      <c r="Q2717">
        <f>MATCH(C2717,'state-winning-votes'!A:A,0)</f>
        <v>52</v>
      </c>
      <c r="R2717">
        <f>MATCH(A2717,'state-winning-votes'!$A$2:$L$2,0)</f>
        <v>9</v>
      </c>
      <c r="S2717" cm="1">
        <f t="array" ref="S2717">INDEX('state-winning-votes'!$A$1:$L$53,$Q2717,$R2717)</f>
        <v>423778</v>
      </c>
      <c r="T2717">
        <f>INDEX('state-winning-votes'!$A$1:$L$53,MATCH($C2717,'state-winning-votes'!$A:$A,0),MATCH($A2717,'state-winning-votes'!$A$2:$L$2,0))</f>
        <v>423778</v>
      </c>
      <c r="U2717" t="str">
        <f t="shared" si="127"/>
        <v>Bush, George W.</v>
      </c>
      <c r="V2717" t="str">
        <f>_xlfn.XLOOKUP(INDEX('state-winning-votes'!$A$1:$L$53,MATCH($C2717,'state-winning-votes'!$A:$A,0),MATCH($A2717,'state-winning-votes'!$A$2:$L$2,0)),$L:$L,$H:$H)</f>
        <v>Bush, George W.</v>
      </c>
      <c r="W2717" t="str">
        <f>VLOOKUP(A2717,'national-winners'!$A$2:$B$13,2,0)</f>
        <v>Bush, George W.</v>
      </c>
      <c r="X2717" t="str">
        <f t="shared" si="128"/>
        <v xml:space="preserve"> George W. Bush (W)</v>
      </c>
    </row>
    <row r="2718" spans="1:24" x14ac:dyDescent="0.25">
      <c r="A2718">
        <v>2004</v>
      </c>
      <c r="B2718" t="s">
        <v>156</v>
      </c>
      <c r="C2718" t="s">
        <v>157</v>
      </c>
      <c r="D2718">
        <v>55</v>
      </c>
      <c r="E2718">
        <v>35</v>
      </c>
      <c r="F2718">
        <v>25</v>
      </c>
      <c r="G2718" t="s">
        <v>16</v>
      </c>
      <c r="H2718" t="s">
        <v>313</v>
      </c>
      <c r="I2718" t="str">
        <f t="shared" si="126"/>
        <v>Kerry, John(L)</v>
      </c>
      <c r="J2718" t="s">
        <v>18</v>
      </c>
      <c r="K2718" t="b">
        <v>0</v>
      </c>
      <c r="L2718">
        <v>1489504</v>
      </c>
      <c r="M2718">
        <v>2997007</v>
      </c>
      <c r="N2718">
        <v>20171015</v>
      </c>
      <c r="O2718" t="s">
        <v>19</v>
      </c>
      <c r="P2718" t="str">
        <f>IF(VLOOKUP(A2718,'national-winners'!$A$2:$B$13,2,0)=H2718,"W","L")</f>
        <v>L</v>
      </c>
      <c r="Q2718">
        <f>MATCH(C2718,'state-winning-votes'!A:A,0)</f>
        <v>51</v>
      </c>
      <c r="R2718">
        <f>MATCH(A2718,'state-winning-votes'!$A$2:$L$2,0)</f>
        <v>9</v>
      </c>
      <c r="S2718" cm="1">
        <f t="array" ref="S2718">INDEX('state-winning-votes'!$A$1:$L$53,$Q2718,$R2718)</f>
        <v>1489504</v>
      </c>
      <c r="T2718">
        <f>INDEX('state-winning-votes'!$A$1:$L$53,MATCH($C2718,'state-winning-votes'!$A:$A,0),MATCH($A2718,'state-winning-votes'!$A$2:$L$2,0))</f>
        <v>1489504</v>
      </c>
      <c r="U2718" t="str">
        <f t="shared" si="127"/>
        <v>Kerry, John</v>
      </c>
      <c r="V2718" t="str">
        <f>_xlfn.XLOOKUP(INDEX('state-winning-votes'!$A$1:$L$53,MATCH($C2718,'state-winning-votes'!$A:$A,0),MATCH($A2718,'state-winning-votes'!$A$2:$L$2,0)),$L:$L,$H:$H)</f>
        <v>Kerry, John</v>
      </c>
      <c r="W2718" t="str">
        <f>VLOOKUP(A2718,'national-winners'!$A$2:$B$13,2,0)</f>
        <v>Bush, George W.</v>
      </c>
      <c r="X2718" t="str">
        <f t="shared" si="128"/>
        <v xml:space="preserve"> John Kerry (W)</v>
      </c>
    </row>
    <row r="2719" spans="1:24" x14ac:dyDescent="0.25">
      <c r="A2719">
        <v>2004</v>
      </c>
      <c r="B2719" t="s">
        <v>156</v>
      </c>
      <c r="C2719" t="s">
        <v>157</v>
      </c>
      <c r="D2719">
        <v>55</v>
      </c>
      <c r="E2719">
        <v>35</v>
      </c>
      <c r="F2719">
        <v>25</v>
      </c>
      <c r="G2719" t="s">
        <v>16</v>
      </c>
      <c r="H2719" t="s">
        <v>297</v>
      </c>
      <c r="I2719" t="str">
        <f t="shared" si="126"/>
        <v>Bush, George W.(W)</v>
      </c>
      <c r="J2719" t="s">
        <v>21</v>
      </c>
      <c r="K2719" t="b">
        <v>0</v>
      </c>
      <c r="L2719">
        <v>1478120</v>
      </c>
      <c r="M2719">
        <v>2997007</v>
      </c>
      <c r="N2719">
        <v>20171015</v>
      </c>
      <c r="O2719" t="s">
        <v>19</v>
      </c>
      <c r="P2719" t="str">
        <f>IF(VLOOKUP(A2719,'national-winners'!$A$2:$B$13,2,0)=H2719,"W","L")</f>
        <v>W</v>
      </c>
      <c r="Q2719">
        <f>MATCH(C2719,'state-winning-votes'!A:A,0)</f>
        <v>51</v>
      </c>
      <c r="R2719">
        <f>MATCH(A2719,'state-winning-votes'!$A$2:$L$2,0)</f>
        <v>9</v>
      </c>
      <c r="S2719" cm="1">
        <f t="array" ref="S2719">INDEX('state-winning-votes'!$A$1:$L$53,$Q2719,$R2719)</f>
        <v>1489504</v>
      </c>
      <c r="T2719">
        <f>INDEX('state-winning-votes'!$A$1:$L$53,MATCH($C2719,'state-winning-votes'!$A:$A,0),MATCH($A2719,'state-winning-votes'!$A$2:$L$2,0))</f>
        <v>1489504</v>
      </c>
      <c r="U2719" t="str">
        <f t="shared" si="127"/>
        <v>Kerry, John</v>
      </c>
      <c r="V2719" t="str">
        <f>_xlfn.XLOOKUP(INDEX('state-winning-votes'!$A$1:$L$53,MATCH($C2719,'state-winning-votes'!$A:$A,0),MATCH($A2719,'state-winning-votes'!$A$2:$L$2,0)),$L:$L,$H:$H)</f>
        <v>Kerry, John</v>
      </c>
      <c r="W2719" t="str">
        <f>VLOOKUP(A2719,'national-winners'!$A$2:$B$13,2,0)</f>
        <v>Bush, George W.</v>
      </c>
      <c r="X2719" t="str">
        <f t="shared" si="128"/>
        <v xml:space="preserve"> John Kerry (W)</v>
      </c>
    </row>
    <row r="2720" spans="1:24" x14ac:dyDescent="0.25">
      <c r="A2720">
        <v>2004</v>
      </c>
      <c r="B2720" t="s">
        <v>156</v>
      </c>
      <c r="C2720" t="s">
        <v>157</v>
      </c>
      <c r="D2720">
        <v>55</v>
      </c>
      <c r="E2720">
        <v>35</v>
      </c>
      <c r="F2720">
        <v>25</v>
      </c>
      <c r="G2720" t="s">
        <v>16</v>
      </c>
      <c r="H2720" t="s">
        <v>273</v>
      </c>
      <c r="I2720" t="str">
        <f t="shared" si="126"/>
        <v>Nader, Ralph(L)</v>
      </c>
      <c r="J2720" t="s">
        <v>35</v>
      </c>
      <c r="K2720" t="b">
        <v>0</v>
      </c>
      <c r="L2720">
        <v>17272</v>
      </c>
      <c r="M2720">
        <v>2997007</v>
      </c>
      <c r="N2720">
        <v>20171015</v>
      </c>
      <c r="O2720" t="s">
        <v>19</v>
      </c>
      <c r="P2720" t="str">
        <f>IF(VLOOKUP(A2720,'national-winners'!$A$2:$B$13,2,0)=H2720,"W","L")</f>
        <v>L</v>
      </c>
      <c r="Q2720">
        <f>MATCH(C2720,'state-winning-votes'!A:A,0)</f>
        <v>51</v>
      </c>
      <c r="R2720">
        <f>MATCH(A2720,'state-winning-votes'!$A$2:$L$2,0)</f>
        <v>9</v>
      </c>
      <c r="S2720" cm="1">
        <f t="array" ref="S2720">INDEX('state-winning-votes'!$A$1:$L$53,$Q2720,$R2720)</f>
        <v>1489504</v>
      </c>
      <c r="T2720">
        <f>INDEX('state-winning-votes'!$A$1:$L$53,MATCH($C2720,'state-winning-votes'!$A:$A,0),MATCH($A2720,'state-winning-votes'!$A$2:$L$2,0))</f>
        <v>1489504</v>
      </c>
      <c r="U2720" t="str">
        <f t="shared" si="127"/>
        <v>Kerry, John</v>
      </c>
      <c r="V2720" t="str">
        <f>_xlfn.XLOOKUP(INDEX('state-winning-votes'!$A$1:$L$53,MATCH($C2720,'state-winning-votes'!$A:$A,0),MATCH($A2720,'state-winning-votes'!$A$2:$L$2,0)),$L:$L,$H:$H)</f>
        <v>Kerry, John</v>
      </c>
      <c r="W2720" t="str">
        <f>VLOOKUP(A2720,'national-winners'!$A$2:$B$13,2,0)</f>
        <v>Bush, George W.</v>
      </c>
      <c r="X2720" t="str">
        <f t="shared" si="128"/>
        <v xml:space="preserve"> John Kerry (W)</v>
      </c>
    </row>
    <row r="2721" spans="1:24" x14ac:dyDescent="0.25">
      <c r="A2721">
        <v>2004</v>
      </c>
      <c r="B2721" t="s">
        <v>156</v>
      </c>
      <c r="C2721" t="s">
        <v>157</v>
      </c>
      <c r="D2721">
        <v>55</v>
      </c>
      <c r="E2721">
        <v>35</v>
      </c>
      <c r="F2721">
        <v>25</v>
      </c>
      <c r="G2721" t="s">
        <v>16</v>
      </c>
      <c r="H2721" t="s">
        <v>316</v>
      </c>
      <c r="I2721" t="str">
        <f t="shared" si="126"/>
        <v>Badnarik, Michael(L)</v>
      </c>
      <c r="J2721" t="s">
        <v>29</v>
      </c>
      <c r="K2721" t="b">
        <v>0</v>
      </c>
      <c r="L2721">
        <v>6464</v>
      </c>
      <c r="M2721">
        <v>2997007</v>
      </c>
      <c r="N2721">
        <v>20171015</v>
      </c>
      <c r="O2721" t="s">
        <v>19</v>
      </c>
      <c r="P2721" t="str">
        <f>IF(VLOOKUP(A2721,'national-winners'!$A$2:$B$13,2,0)=H2721,"W","L")</f>
        <v>L</v>
      </c>
      <c r="Q2721">
        <f>MATCH(C2721,'state-winning-votes'!A:A,0)</f>
        <v>51</v>
      </c>
      <c r="R2721">
        <f>MATCH(A2721,'state-winning-votes'!$A$2:$L$2,0)</f>
        <v>9</v>
      </c>
      <c r="S2721" cm="1">
        <f t="array" ref="S2721">INDEX('state-winning-votes'!$A$1:$L$53,$Q2721,$R2721)</f>
        <v>1489504</v>
      </c>
      <c r="T2721">
        <f>INDEX('state-winning-votes'!$A$1:$L$53,MATCH($C2721,'state-winning-votes'!$A:$A,0),MATCH($A2721,'state-winning-votes'!$A$2:$L$2,0))</f>
        <v>1489504</v>
      </c>
      <c r="U2721" t="str">
        <f t="shared" si="127"/>
        <v>Kerry, John</v>
      </c>
      <c r="V2721" t="str">
        <f>_xlfn.XLOOKUP(INDEX('state-winning-votes'!$A$1:$L$53,MATCH($C2721,'state-winning-votes'!$A:$A,0),MATCH($A2721,'state-winning-votes'!$A$2:$L$2,0)),$L:$L,$H:$H)</f>
        <v>Kerry, John</v>
      </c>
      <c r="W2721" t="str">
        <f>VLOOKUP(A2721,'national-winners'!$A$2:$B$13,2,0)</f>
        <v>Bush, George W.</v>
      </c>
      <c r="X2721" t="str">
        <f t="shared" si="128"/>
        <v xml:space="preserve"> John Kerry (W)</v>
      </c>
    </row>
    <row r="2722" spans="1:24" x14ac:dyDescent="0.25">
      <c r="A2722">
        <v>2004</v>
      </c>
      <c r="B2722" t="s">
        <v>156</v>
      </c>
      <c r="C2722" t="s">
        <v>157</v>
      </c>
      <c r="D2722">
        <v>55</v>
      </c>
      <c r="E2722">
        <v>35</v>
      </c>
      <c r="F2722">
        <v>25</v>
      </c>
      <c r="G2722" t="s">
        <v>16</v>
      </c>
      <c r="H2722" t="s">
        <v>246</v>
      </c>
      <c r="I2722" t="str">
        <f t="shared" si="126"/>
        <v>Blank Vote/Scattering(L)</v>
      </c>
      <c r="K2722" t="b">
        <v>0</v>
      </c>
      <c r="L2722">
        <v>2986</v>
      </c>
      <c r="M2722">
        <v>2997007</v>
      </c>
      <c r="N2722">
        <v>20171015</v>
      </c>
      <c r="O2722" t="s">
        <v>19</v>
      </c>
      <c r="P2722" t="str">
        <f>IF(VLOOKUP(A2722,'national-winners'!$A$2:$B$13,2,0)=H2722,"W","L")</f>
        <v>L</v>
      </c>
      <c r="Q2722">
        <f>MATCH(C2722,'state-winning-votes'!A:A,0)</f>
        <v>51</v>
      </c>
      <c r="R2722">
        <f>MATCH(A2722,'state-winning-votes'!$A$2:$L$2,0)</f>
        <v>9</v>
      </c>
      <c r="S2722" cm="1">
        <f t="array" ref="S2722">INDEX('state-winning-votes'!$A$1:$L$53,$Q2722,$R2722)</f>
        <v>1489504</v>
      </c>
      <c r="T2722">
        <f>INDEX('state-winning-votes'!$A$1:$L$53,MATCH($C2722,'state-winning-votes'!$A:$A,0),MATCH($A2722,'state-winning-votes'!$A$2:$L$2,0))</f>
        <v>1489504</v>
      </c>
      <c r="U2722" t="str">
        <f t="shared" si="127"/>
        <v>Kerry, John</v>
      </c>
      <c r="V2722" t="str">
        <f>_xlfn.XLOOKUP(INDEX('state-winning-votes'!$A$1:$L$53,MATCH($C2722,'state-winning-votes'!$A:$A,0),MATCH($A2722,'state-winning-votes'!$A$2:$L$2,0)),$L:$L,$H:$H)</f>
        <v>Kerry, John</v>
      </c>
      <c r="W2722" t="str">
        <f>VLOOKUP(A2722,'national-winners'!$A$2:$B$13,2,0)</f>
        <v>Bush, George W.</v>
      </c>
      <c r="X2722" t="str">
        <f t="shared" si="128"/>
        <v xml:space="preserve"> John Kerry (W)</v>
      </c>
    </row>
    <row r="2723" spans="1:24" x14ac:dyDescent="0.25">
      <c r="A2723">
        <v>2004</v>
      </c>
      <c r="B2723" t="s">
        <v>156</v>
      </c>
      <c r="C2723" t="s">
        <v>157</v>
      </c>
      <c r="D2723">
        <v>55</v>
      </c>
      <c r="E2723">
        <v>35</v>
      </c>
      <c r="F2723">
        <v>25</v>
      </c>
      <c r="G2723" t="s">
        <v>16</v>
      </c>
      <c r="H2723" t="s">
        <v>317</v>
      </c>
      <c r="I2723" t="str">
        <f t="shared" si="126"/>
        <v>Cobb, David(L)</v>
      </c>
      <c r="J2723" t="s">
        <v>347</v>
      </c>
      <c r="K2723" t="b">
        <v>0</v>
      </c>
      <c r="L2723">
        <v>2661</v>
      </c>
      <c r="M2723">
        <v>2997007</v>
      </c>
      <c r="N2723">
        <v>20171015</v>
      </c>
      <c r="O2723" t="s">
        <v>19</v>
      </c>
      <c r="P2723" t="str">
        <f>IF(VLOOKUP(A2723,'national-winners'!$A$2:$B$13,2,0)=H2723,"W","L")</f>
        <v>L</v>
      </c>
      <c r="Q2723">
        <f>MATCH(C2723,'state-winning-votes'!A:A,0)</f>
        <v>51</v>
      </c>
      <c r="R2723">
        <f>MATCH(A2723,'state-winning-votes'!$A$2:$L$2,0)</f>
        <v>9</v>
      </c>
      <c r="S2723" cm="1">
        <f t="array" ref="S2723">INDEX('state-winning-votes'!$A$1:$L$53,$Q2723,$R2723)</f>
        <v>1489504</v>
      </c>
      <c r="T2723">
        <f>INDEX('state-winning-votes'!$A$1:$L$53,MATCH($C2723,'state-winning-votes'!$A:$A,0),MATCH($A2723,'state-winning-votes'!$A$2:$L$2,0))</f>
        <v>1489504</v>
      </c>
      <c r="U2723" t="str">
        <f t="shared" si="127"/>
        <v>Kerry, John</v>
      </c>
      <c r="V2723" t="str">
        <f>_xlfn.XLOOKUP(INDEX('state-winning-votes'!$A$1:$L$53,MATCH($C2723,'state-winning-votes'!$A:$A,0),MATCH($A2723,'state-winning-votes'!$A$2:$L$2,0)),$L:$L,$H:$H)</f>
        <v>Kerry, John</v>
      </c>
      <c r="W2723" t="str">
        <f>VLOOKUP(A2723,'national-winners'!$A$2:$B$13,2,0)</f>
        <v>Bush, George W.</v>
      </c>
      <c r="X2723" t="str">
        <f t="shared" si="128"/>
        <v xml:space="preserve"> John Kerry (W)</v>
      </c>
    </row>
    <row r="2724" spans="1:24" x14ac:dyDescent="0.25">
      <c r="A2724">
        <v>2004</v>
      </c>
      <c r="B2724" t="s">
        <v>158</v>
      </c>
      <c r="C2724" t="s">
        <v>159</v>
      </c>
      <c r="D2724">
        <v>56</v>
      </c>
      <c r="E2724">
        <v>83</v>
      </c>
      <c r="F2724">
        <v>68</v>
      </c>
      <c r="G2724" t="s">
        <v>16</v>
      </c>
      <c r="H2724" t="s">
        <v>297</v>
      </c>
      <c r="I2724" t="str">
        <f t="shared" si="126"/>
        <v>Bush, George W.(W)</v>
      </c>
      <c r="J2724" t="s">
        <v>21</v>
      </c>
      <c r="K2724" t="b">
        <v>0</v>
      </c>
      <c r="L2724">
        <v>167629</v>
      </c>
      <c r="M2724">
        <v>243861</v>
      </c>
      <c r="N2724">
        <v>20171015</v>
      </c>
      <c r="O2724" t="s">
        <v>19</v>
      </c>
      <c r="P2724" t="str">
        <f>IF(VLOOKUP(A2724,'national-winners'!$A$2:$B$13,2,0)=H2724,"W","L")</f>
        <v>W</v>
      </c>
      <c r="Q2724">
        <f>MATCH(C2724,'state-winning-votes'!A:A,0)</f>
        <v>53</v>
      </c>
      <c r="R2724">
        <f>MATCH(A2724,'state-winning-votes'!$A$2:$L$2,0)</f>
        <v>9</v>
      </c>
      <c r="S2724" cm="1">
        <f t="array" ref="S2724">INDEX('state-winning-votes'!$A$1:$L$53,$Q2724,$R2724)</f>
        <v>167629</v>
      </c>
      <c r="T2724">
        <f>INDEX('state-winning-votes'!$A$1:$L$53,MATCH($C2724,'state-winning-votes'!$A:$A,0),MATCH($A2724,'state-winning-votes'!$A$2:$L$2,0))</f>
        <v>167629</v>
      </c>
      <c r="U2724" t="str">
        <f t="shared" si="127"/>
        <v>Bush, George W.</v>
      </c>
      <c r="V2724" t="str">
        <f>_xlfn.XLOOKUP(INDEX('state-winning-votes'!$A$1:$L$53,MATCH($C2724,'state-winning-votes'!$A:$A,0),MATCH($A2724,'state-winning-votes'!$A$2:$L$2,0)),$L:$L,$H:$H)</f>
        <v>Bush, George W.</v>
      </c>
      <c r="W2724" t="str">
        <f>VLOOKUP(A2724,'national-winners'!$A$2:$B$13,2,0)</f>
        <v>Bush, George W.</v>
      </c>
      <c r="X2724" t="str">
        <f t="shared" si="128"/>
        <v xml:space="preserve"> George W. Bush (W)</v>
      </c>
    </row>
    <row r="2725" spans="1:24" x14ac:dyDescent="0.25">
      <c r="A2725">
        <v>2004</v>
      </c>
      <c r="B2725" t="s">
        <v>158</v>
      </c>
      <c r="C2725" t="s">
        <v>159</v>
      </c>
      <c r="D2725">
        <v>56</v>
      </c>
      <c r="E2725">
        <v>83</v>
      </c>
      <c r="F2725">
        <v>68</v>
      </c>
      <c r="G2725" t="s">
        <v>16</v>
      </c>
      <c r="H2725" t="s">
        <v>313</v>
      </c>
      <c r="I2725" t="str">
        <f t="shared" si="126"/>
        <v>Kerry, John(L)</v>
      </c>
      <c r="J2725" t="s">
        <v>18</v>
      </c>
      <c r="K2725" t="b">
        <v>0</v>
      </c>
      <c r="L2725">
        <v>70776</v>
      </c>
      <c r="M2725">
        <v>243861</v>
      </c>
      <c r="N2725">
        <v>20171015</v>
      </c>
      <c r="O2725" t="s">
        <v>19</v>
      </c>
      <c r="P2725" t="str">
        <f>IF(VLOOKUP(A2725,'national-winners'!$A$2:$B$13,2,0)=H2725,"W","L")</f>
        <v>L</v>
      </c>
      <c r="Q2725">
        <f>MATCH(C2725,'state-winning-votes'!A:A,0)</f>
        <v>53</v>
      </c>
      <c r="R2725">
        <f>MATCH(A2725,'state-winning-votes'!$A$2:$L$2,0)</f>
        <v>9</v>
      </c>
      <c r="S2725" cm="1">
        <f t="array" ref="S2725">INDEX('state-winning-votes'!$A$1:$L$53,$Q2725,$R2725)</f>
        <v>167629</v>
      </c>
      <c r="T2725">
        <f>INDEX('state-winning-votes'!$A$1:$L$53,MATCH($C2725,'state-winning-votes'!$A:$A,0),MATCH($A2725,'state-winning-votes'!$A$2:$L$2,0))</f>
        <v>167629</v>
      </c>
      <c r="U2725" t="str">
        <f t="shared" si="127"/>
        <v>Bush, George W.</v>
      </c>
      <c r="V2725" t="str">
        <f>_xlfn.XLOOKUP(INDEX('state-winning-votes'!$A$1:$L$53,MATCH($C2725,'state-winning-votes'!$A:$A,0),MATCH($A2725,'state-winning-votes'!$A$2:$L$2,0)),$L:$L,$H:$H)</f>
        <v>Bush, George W.</v>
      </c>
      <c r="W2725" t="str">
        <f>VLOOKUP(A2725,'national-winners'!$A$2:$B$13,2,0)</f>
        <v>Bush, George W.</v>
      </c>
      <c r="X2725" t="str">
        <f t="shared" si="128"/>
        <v xml:space="preserve"> George W. Bush (W)</v>
      </c>
    </row>
    <row r="2726" spans="1:24" x14ac:dyDescent="0.25">
      <c r="A2726">
        <v>2004</v>
      </c>
      <c r="B2726" t="s">
        <v>158</v>
      </c>
      <c r="C2726" t="s">
        <v>159</v>
      </c>
      <c r="D2726">
        <v>56</v>
      </c>
      <c r="E2726">
        <v>83</v>
      </c>
      <c r="F2726">
        <v>68</v>
      </c>
      <c r="G2726" t="s">
        <v>16</v>
      </c>
      <c r="H2726" t="s">
        <v>273</v>
      </c>
      <c r="I2726" t="str">
        <f t="shared" si="126"/>
        <v>Nader, Ralph(L)</v>
      </c>
      <c r="J2726" t="s">
        <v>35</v>
      </c>
      <c r="K2726" t="b">
        <v>0</v>
      </c>
      <c r="L2726">
        <v>3372</v>
      </c>
      <c r="M2726">
        <v>243861</v>
      </c>
      <c r="N2726">
        <v>20171015</v>
      </c>
      <c r="O2726" t="s">
        <v>19</v>
      </c>
      <c r="P2726" t="str">
        <f>IF(VLOOKUP(A2726,'national-winners'!$A$2:$B$13,2,0)=H2726,"W","L")</f>
        <v>L</v>
      </c>
      <c r="Q2726">
        <f>MATCH(C2726,'state-winning-votes'!A:A,0)</f>
        <v>53</v>
      </c>
      <c r="R2726">
        <f>MATCH(A2726,'state-winning-votes'!$A$2:$L$2,0)</f>
        <v>9</v>
      </c>
      <c r="S2726" cm="1">
        <f t="array" ref="S2726">INDEX('state-winning-votes'!$A$1:$L$53,$Q2726,$R2726)</f>
        <v>167629</v>
      </c>
      <c r="T2726">
        <f>INDEX('state-winning-votes'!$A$1:$L$53,MATCH($C2726,'state-winning-votes'!$A:$A,0),MATCH($A2726,'state-winning-votes'!$A$2:$L$2,0))</f>
        <v>167629</v>
      </c>
      <c r="U2726" t="str">
        <f t="shared" si="127"/>
        <v>Bush, George W.</v>
      </c>
      <c r="V2726" t="str">
        <f>_xlfn.XLOOKUP(INDEX('state-winning-votes'!$A$1:$L$53,MATCH($C2726,'state-winning-votes'!$A:$A,0),MATCH($A2726,'state-winning-votes'!$A$2:$L$2,0)),$L:$L,$H:$H)</f>
        <v>Bush, George W.</v>
      </c>
      <c r="W2726" t="str">
        <f>VLOOKUP(A2726,'national-winners'!$A$2:$B$13,2,0)</f>
        <v>Bush, George W.</v>
      </c>
      <c r="X2726" t="str">
        <f t="shared" si="128"/>
        <v xml:space="preserve"> George W. Bush (W)</v>
      </c>
    </row>
    <row r="2727" spans="1:24" x14ac:dyDescent="0.25">
      <c r="A2727">
        <v>2004</v>
      </c>
      <c r="B2727" t="s">
        <v>158</v>
      </c>
      <c r="C2727" t="s">
        <v>159</v>
      </c>
      <c r="D2727">
        <v>56</v>
      </c>
      <c r="E2727">
        <v>83</v>
      </c>
      <c r="F2727">
        <v>68</v>
      </c>
      <c r="G2727" t="s">
        <v>16</v>
      </c>
      <c r="H2727" t="s">
        <v>316</v>
      </c>
      <c r="I2727" t="str">
        <f t="shared" si="126"/>
        <v>Badnarik, Michael(L)</v>
      </c>
      <c r="J2727" t="s">
        <v>29</v>
      </c>
      <c r="K2727" t="b">
        <v>0</v>
      </c>
      <c r="L2727">
        <v>1171</v>
      </c>
      <c r="M2727">
        <v>243861</v>
      </c>
      <c r="N2727">
        <v>20171015</v>
      </c>
      <c r="O2727" t="s">
        <v>19</v>
      </c>
      <c r="P2727" t="str">
        <f>IF(VLOOKUP(A2727,'national-winners'!$A$2:$B$13,2,0)=H2727,"W","L")</f>
        <v>L</v>
      </c>
      <c r="Q2727">
        <f>MATCH(C2727,'state-winning-votes'!A:A,0)</f>
        <v>53</v>
      </c>
      <c r="R2727">
        <f>MATCH(A2727,'state-winning-votes'!$A$2:$L$2,0)</f>
        <v>9</v>
      </c>
      <c r="S2727" cm="1">
        <f t="array" ref="S2727">INDEX('state-winning-votes'!$A$1:$L$53,$Q2727,$R2727)</f>
        <v>167629</v>
      </c>
      <c r="T2727">
        <f>INDEX('state-winning-votes'!$A$1:$L$53,MATCH($C2727,'state-winning-votes'!$A:$A,0),MATCH($A2727,'state-winning-votes'!$A$2:$L$2,0))</f>
        <v>167629</v>
      </c>
      <c r="U2727" t="str">
        <f t="shared" si="127"/>
        <v>Bush, George W.</v>
      </c>
      <c r="V2727" t="str">
        <f>_xlfn.XLOOKUP(INDEX('state-winning-votes'!$A$1:$L$53,MATCH($C2727,'state-winning-votes'!$A:$A,0),MATCH($A2727,'state-winning-votes'!$A$2:$L$2,0)),$L:$L,$H:$H)</f>
        <v>Bush, George W.</v>
      </c>
      <c r="W2727" t="str">
        <f>VLOOKUP(A2727,'national-winners'!$A$2:$B$13,2,0)</f>
        <v>Bush, George W.</v>
      </c>
      <c r="X2727" t="str">
        <f t="shared" si="128"/>
        <v xml:space="preserve"> George W. Bush (W)</v>
      </c>
    </row>
    <row r="2728" spans="1:24" x14ac:dyDescent="0.25">
      <c r="A2728">
        <v>2004</v>
      </c>
      <c r="B2728" t="s">
        <v>158</v>
      </c>
      <c r="C2728" t="s">
        <v>159</v>
      </c>
      <c r="D2728">
        <v>56</v>
      </c>
      <c r="E2728">
        <v>83</v>
      </c>
      <c r="F2728">
        <v>68</v>
      </c>
      <c r="G2728" t="s">
        <v>16</v>
      </c>
      <c r="H2728" t="s">
        <v>59</v>
      </c>
      <c r="I2728" t="str">
        <f t="shared" si="126"/>
        <v>Other(L)</v>
      </c>
      <c r="K2728" t="b">
        <v>1</v>
      </c>
      <c r="L2728">
        <v>480</v>
      </c>
      <c r="M2728">
        <v>243861</v>
      </c>
      <c r="N2728">
        <v>20171015</v>
      </c>
      <c r="O2728" t="s">
        <v>19</v>
      </c>
      <c r="P2728" t="str">
        <f>IF(VLOOKUP(A2728,'national-winners'!$A$2:$B$13,2,0)=H2728,"W","L")</f>
        <v>L</v>
      </c>
      <c r="Q2728">
        <f>MATCH(C2728,'state-winning-votes'!A:A,0)</f>
        <v>53</v>
      </c>
      <c r="R2728">
        <f>MATCH(A2728,'state-winning-votes'!$A$2:$L$2,0)</f>
        <v>9</v>
      </c>
      <c r="S2728" cm="1">
        <f t="array" ref="S2728">INDEX('state-winning-votes'!$A$1:$L$53,$Q2728,$R2728)</f>
        <v>167629</v>
      </c>
      <c r="T2728">
        <f>INDEX('state-winning-votes'!$A$1:$L$53,MATCH($C2728,'state-winning-votes'!$A:$A,0),MATCH($A2728,'state-winning-votes'!$A$2:$L$2,0))</f>
        <v>167629</v>
      </c>
      <c r="U2728" t="str">
        <f t="shared" si="127"/>
        <v>Bush, George W.</v>
      </c>
      <c r="V2728" t="str">
        <f>_xlfn.XLOOKUP(INDEX('state-winning-votes'!$A$1:$L$53,MATCH($C2728,'state-winning-votes'!$A:$A,0),MATCH($A2728,'state-winning-votes'!$A$2:$L$2,0)),$L:$L,$H:$H)</f>
        <v>Bush, George W.</v>
      </c>
      <c r="W2728" t="str">
        <f>VLOOKUP(A2728,'national-winners'!$A$2:$B$13,2,0)</f>
        <v>Bush, George W.</v>
      </c>
      <c r="X2728" t="str">
        <f t="shared" si="128"/>
        <v xml:space="preserve"> George W. Bush (W)</v>
      </c>
    </row>
    <row r="2729" spans="1:24" x14ac:dyDescent="0.25">
      <c r="A2729">
        <v>2004</v>
      </c>
      <c r="B2729" t="s">
        <v>158</v>
      </c>
      <c r="C2729" t="s">
        <v>159</v>
      </c>
      <c r="D2729">
        <v>56</v>
      </c>
      <c r="E2729">
        <v>83</v>
      </c>
      <c r="F2729">
        <v>68</v>
      </c>
      <c r="G2729" t="s">
        <v>16</v>
      </c>
      <c r="H2729" t="s">
        <v>59</v>
      </c>
      <c r="I2729" t="str">
        <f t="shared" si="126"/>
        <v>Other(L)</v>
      </c>
      <c r="K2729" t="b">
        <v>0</v>
      </c>
      <c r="L2729">
        <v>433</v>
      </c>
      <c r="M2729">
        <v>243861</v>
      </c>
      <c r="N2729">
        <v>20171015</v>
      </c>
      <c r="O2729" t="s">
        <v>19</v>
      </c>
      <c r="P2729" t="str">
        <f>IF(VLOOKUP(A2729,'national-winners'!$A$2:$B$13,2,0)=H2729,"W","L")</f>
        <v>L</v>
      </c>
      <c r="Q2729">
        <f>MATCH(C2729,'state-winning-votes'!A:A,0)</f>
        <v>53</v>
      </c>
      <c r="R2729">
        <f>MATCH(A2729,'state-winning-votes'!$A$2:$L$2,0)</f>
        <v>9</v>
      </c>
      <c r="S2729" cm="1">
        <f t="array" ref="S2729">INDEX('state-winning-votes'!$A$1:$L$53,$Q2729,$R2729)</f>
        <v>167629</v>
      </c>
      <c r="T2729">
        <f>INDEX('state-winning-votes'!$A$1:$L$53,MATCH($C2729,'state-winning-votes'!$A:$A,0),MATCH($A2729,'state-winning-votes'!$A$2:$L$2,0))</f>
        <v>167629</v>
      </c>
      <c r="U2729" t="str">
        <f t="shared" si="127"/>
        <v>Bush, George W.</v>
      </c>
      <c r="V2729" t="str">
        <f>_xlfn.XLOOKUP(INDEX('state-winning-votes'!$A$1:$L$53,MATCH($C2729,'state-winning-votes'!$A:$A,0),MATCH($A2729,'state-winning-votes'!$A$2:$L$2,0)),$L:$L,$H:$H)</f>
        <v>Bush, George W.</v>
      </c>
      <c r="W2729" t="str">
        <f>VLOOKUP(A2729,'national-winners'!$A$2:$B$13,2,0)</f>
        <v>Bush, George W.</v>
      </c>
      <c r="X2729" t="str">
        <f t="shared" si="128"/>
        <v xml:space="preserve"> George W. Bush (W)</v>
      </c>
    </row>
    <row r="2730" spans="1:24" x14ac:dyDescent="0.25">
      <c r="A2730">
        <v>2008</v>
      </c>
      <c r="B2730" t="s">
        <v>14</v>
      </c>
      <c r="C2730" t="s">
        <v>15</v>
      </c>
      <c r="D2730">
        <v>1</v>
      </c>
      <c r="E2730">
        <v>63</v>
      </c>
      <c r="F2730">
        <v>41</v>
      </c>
      <c r="G2730" t="s">
        <v>16</v>
      </c>
      <c r="H2730" t="s">
        <v>348</v>
      </c>
      <c r="I2730" t="str">
        <f t="shared" si="126"/>
        <v>McCain, John(L)</v>
      </c>
      <c r="J2730" t="s">
        <v>21</v>
      </c>
      <c r="K2730" t="b">
        <v>0</v>
      </c>
      <c r="L2730">
        <v>1266546</v>
      </c>
      <c r="M2730">
        <v>2099819</v>
      </c>
      <c r="N2730">
        <v>20171015</v>
      </c>
      <c r="O2730" t="s">
        <v>19</v>
      </c>
      <c r="P2730" t="str">
        <f>IF(VLOOKUP(A2730,'national-winners'!$A$2:$B$13,2,0)=H2730,"W","L")</f>
        <v>L</v>
      </c>
      <c r="Q2730">
        <f>MATCH(C2730,'state-winning-votes'!A:A,0)</f>
        <v>4</v>
      </c>
      <c r="R2730">
        <f>MATCH(A2730,'state-winning-votes'!$A$2:$L$2,0)</f>
        <v>10</v>
      </c>
      <c r="S2730" cm="1">
        <f t="array" ref="S2730">INDEX('state-winning-votes'!$A$1:$L$53,$Q2730,$R2730)</f>
        <v>1266546</v>
      </c>
      <c r="T2730">
        <f>INDEX('state-winning-votes'!$A$1:$L$53,MATCH($C2730,'state-winning-votes'!$A:$A,0),MATCH($A2730,'state-winning-votes'!$A$2:$L$2,0))</f>
        <v>1266546</v>
      </c>
      <c r="U2730" t="str">
        <f t="shared" si="127"/>
        <v>McCain, John</v>
      </c>
      <c r="V2730" t="str">
        <f>_xlfn.XLOOKUP(INDEX('state-winning-votes'!$A$1:$L$53,MATCH($C2730,'state-winning-votes'!$A:$A,0),MATCH($A2730,'state-winning-votes'!$A$2:$L$2,0)),$L:$L,$H:$H)</f>
        <v>McCain, John</v>
      </c>
      <c r="W2730" t="str">
        <f>VLOOKUP(A2730,'national-winners'!$A$2:$B$13,2,0)</f>
        <v>Obama, Barack H.</v>
      </c>
      <c r="X2730" t="str">
        <f t="shared" si="128"/>
        <v xml:space="preserve"> John McCain (W)</v>
      </c>
    </row>
    <row r="2731" spans="1:24" x14ac:dyDescent="0.25">
      <c r="A2731">
        <v>2008</v>
      </c>
      <c r="B2731" t="s">
        <v>14</v>
      </c>
      <c r="C2731" t="s">
        <v>15</v>
      </c>
      <c r="D2731">
        <v>1</v>
      </c>
      <c r="E2731">
        <v>63</v>
      </c>
      <c r="F2731">
        <v>41</v>
      </c>
      <c r="G2731" t="s">
        <v>16</v>
      </c>
      <c r="H2731" t="s">
        <v>349</v>
      </c>
      <c r="I2731" t="str">
        <f t="shared" si="126"/>
        <v>Obama, Barack H.(W)</v>
      </c>
      <c r="J2731" t="s">
        <v>18</v>
      </c>
      <c r="K2731" t="b">
        <v>0</v>
      </c>
      <c r="L2731">
        <v>813479</v>
      </c>
      <c r="M2731">
        <v>2099819</v>
      </c>
      <c r="N2731">
        <v>20171015</v>
      </c>
      <c r="O2731" t="s">
        <v>19</v>
      </c>
      <c r="P2731" t="str">
        <f>IF(VLOOKUP(A2731,'national-winners'!$A$2:$B$13,2,0)=H2731,"W","L")</f>
        <v>W</v>
      </c>
      <c r="Q2731">
        <f>MATCH(C2731,'state-winning-votes'!A:A,0)</f>
        <v>4</v>
      </c>
      <c r="R2731">
        <f>MATCH(A2731,'state-winning-votes'!$A$2:$L$2,0)</f>
        <v>10</v>
      </c>
      <c r="S2731" cm="1">
        <f t="array" ref="S2731">INDEX('state-winning-votes'!$A$1:$L$53,$Q2731,$R2731)</f>
        <v>1266546</v>
      </c>
      <c r="T2731">
        <f>INDEX('state-winning-votes'!$A$1:$L$53,MATCH($C2731,'state-winning-votes'!$A:$A,0),MATCH($A2731,'state-winning-votes'!$A$2:$L$2,0))</f>
        <v>1266546</v>
      </c>
      <c r="U2731" t="str">
        <f t="shared" si="127"/>
        <v>McCain, John</v>
      </c>
      <c r="V2731" t="str">
        <f>_xlfn.XLOOKUP(INDEX('state-winning-votes'!$A$1:$L$53,MATCH($C2731,'state-winning-votes'!$A:$A,0),MATCH($A2731,'state-winning-votes'!$A$2:$L$2,0)),$L:$L,$H:$H)</f>
        <v>McCain, John</v>
      </c>
      <c r="W2731" t="str">
        <f>VLOOKUP(A2731,'national-winners'!$A$2:$B$13,2,0)</f>
        <v>Obama, Barack H.</v>
      </c>
      <c r="X2731" t="str">
        <f t="shared" si="128"/>
        <v xml:space="preserve"> John McCain (W)</v>
      </c>
    </row>
    <row r="2732" spans="1:24" x14ac:dyDescent="0.25">
      <c r="A2732">
        <v>2008</v>
      </c>
      <c r="B2732" t="s">
        <v>14</v>
      </c>
      <c r="C2732" t="s">
        <v>15</v>
      </c>
      <c r="D2732">
        <v>1</v>
      </c>
      <c r="E2732">
        <v>63</v>
      </c>
      <c r="F2732">
        <v>41</v>
      </c>
      <c r="G2732" t="s">
        <v>16</v>
      </c>
      <c r="I2732" t="str">
        <f t="shared" si="126"/>
        <v>(L)</v>
      </c>
      <c r="J2732" t="s">
        <v>35</v>
      </c>
      <c r="K2732" t="b">
        <v>0</v>
      </c>
      <c r="L2732">
        <v>16089</v>
      </c>
      <c r="M2732">
        <v>2099819</v>
      </c>
      <c r="N2732">
        <v>20171015</v>
      </c>
      <c r="O2732" t="s">
        <v>19</v>
      </c>
      <c r="P2732" t="str">
        <f>IF(VLOOKUP(A2732,'national-winners'!$A$2:$B$13,2,0)=H2732,"W","L")</f>
        <v>L</v>
      </c>
      <c r="Q2732">
        <f>MATCH(C2732,'state-winning-votes'!A:A,0)</f>
        <v>4</v>
      </c>
      <c r="R2732">
        <f>MATCH(A2732,'state-winning-votes'!$A$2:$L$2,0)</f>
        <v>10</v>
      </c>
      <c r="S2732" cm="1">
        <f t="array" ref="S2732">INDEX('state-winning-votes'!$A$1:$L$53,$Q2732,$R2732)</f>
        <v>1266546</v>
      </c>
      <c r="T2732">
        <f>INDEX('state-winning-votes'!$A$1:$L$53,MATCH($C2732,'state-winning-votes'!$A:$A,0),MATCH($A2732,'state-winning-votes'!$A$2:$L$2,0))</f>
        <v>1266546</v>
      </c>
      <c r="U2732" t="str">
        <f t="shared" si="127"/>
        <v>McCain, John</v>
      </c>
      <c r="V2732" t="str">
        <f>_xlfn.XLOOKUP(INDEX('state-winning-votes'!$A$1:$L$53,MATCH($C2732,'state-winning-votes'!$A:$A,0),MATCH($A2732,'state-winning-votes'!$A$2:$L$2,0)),$L:$L,$H:$H)</f>
        <v>McCain, John</v>
      </c>
      <c r="W2732" t="str">
        <f>VLOOKUP(A2732,'national-winners'!$A$2:$B$13,2,0)</f>
        <v>Obama, Barack H.</v>
      </c>
      <c r="X2732" t="str">
        <f t="shared" si="128"/>
        <v xml:space="preserve"> John McCain (W)</v>
      </c>
    </row>
    <row r="2733" spans="1:24" x14ac:dyDescent="0.25">
      <c r="A2733">
        <v>2008</v>
      </c>
      <c r="B2733" t="s">
        <v>14</v>
      </c>
      <c r="C2733" t="s">
        <v>15</v>
      </c>
      <c r="D2733">
        <v>1</v>
      </c>
      <c r="E2733">
        <v>63</v>
      </c>
      <c r="F2733">
        <v>41</v>
      </c>
      <c r="G2733" t="s">
        <v>16</v>
      </c>
      <c r="I2733" t="str">
        <f t="shared" si="126"/>
        <v>(L)</v>
      </c>
      <c r="K2733" t="b">
        <v>1</v>
      </c>
      <c r="L2733">
        <v>3705</v>
      </c>
      <c r="M2733">
        <v>2099819</v>
      </c>
      <c r="N2733">
        <v>20171015</v>
      </c>
      <c r="O2733" t="s">
        <v>19</v>
      </c>
      <c r="P2733" t="str">
        <f>IF(VLOOKUP(A2733,'national-winners'!$A$2:$B$13,2,0)=H2733,"W","L")</f>
        <v>L</v>
      </c>
      <c r="Q2733">
        <f>MATCH(C2733,'state-winning-votes'!A:A,0)</f>
        <v>4</v>
      </c>
      <c r="R2733">
        <f>MATCH(A2733,'state-winning-votes'!$A$2:$L$2,0)</f>
        <v>10</v>
      </c>
      <c r="S2733" cm="1">
        <f t="array" ref="S2733">INDEX('state-winning-votes'!$A$1:$L$53,$Q2733,$R2733)</f>
        <v>1266546</v>
      </c>
      <c r="T2733">
        <f>INDEX('state-winning-votes'!$A$1:$L$53,MATCH($C2733,'state-winning-votes'!$A:$A,0),MATCH($A2733,'state-winning-votes'!$A$2:$L$2,0))</f>
        <v>1266546</v>
      </c>
      <c r="U2733" t="str">
        <f t="shared" si="127"/>
        <v>McCain, John</v>
      </c>
      <c r="V2733" t="str">
        <f>_xlfn.XLOOKUP(INDEX('state-winning-votes'!$A$1:$L$53,MATCH($C2733,'state-winning-votes'!$A:$A,0),MATCH($A2733,'state-winning-votes'!$A$2:$L$2,0)),$L:$L,$H:$H)</f>
        <v>McCain, John</v>
      </c>
      <c r="W2733" t="str">
        <f>VLOOKUP(A2733,'national-winners'!$A$2:$B$13,2,0)</f>
        <v>Obama, Barack H.</v>
      </c>
      <c r="X2733" t="str">
        <f t="shared" si="128"/>
        <v xml:space="preserve"> John McCain (W)</v>
      </c>
    </row>
    <row r="2734" spans="1:24" x14ac:dyDescent="0.25">
      <c r="A2734">
        <v>2008</v>
      </c>
      <c r="B2734" t="s">
        <v>30</v>
      </c>
      <c r="C2734" t="s">
        <v>31</v>
      </c>
      <c r="D2734">
        <v>2</v>
      </c>
      <c r="E2734">
        <v>94</v>
      </c>
      <c r="F2734">
        <v>81</v>
      </c>
      <c r="G2734" t="s">
        <v>16</v>
      </c>
      <c r="H2734" t="s">
        <v>348</v>
      </c>
      <c r="I2734" t="str">
        <f t="shared" si="126"/>
        <v>McCain, John(L)</v>
      </c>
      <c r="J2734" t="s">
        <v>21</v>
      </c>
      <c r="K2734" t="b">
        <v>0</v>
      </c>
      <c r="L2734">
        <v>193841</v>
      </c>
      <c r="M2734">
        <v>326197</v>
      </c>
      <c r="N2734">
        <v>20171015</v>
      </c>
      <c r="O2734" t="s">
        <v>19</v>
      </c>
      <c r="P2734" t="str">
        <f>IF(VLOOKUP(A2734,'national-winners'!$A$2:$B$13,2,0)=H2734,"W","L")</f>
        <v>L</v>
      </c>
      <c r="Q2734">
        <f>MATCH(C2734,'state-winning-votes'!A:A,0)</f>
        <v>3</v>
      </c>
      <c r="R2734">
        <f>MATCH(A2734,'state-winning-votes'!$A$2:$L$2,0)</f>
        <v>10</v>
      </c>
      <c r="S2734" cm="1">
        <f t="array" ref="S2734">INDEX('state-winning-votes'!$A$1:$L$53,$Q2734,$R2734)</f>
        <v>193841</v>
      </c>
      <c r="T2734">
        <f>INDEX('state-winning-votes'!$A$1:$L$53,MATCH($C2734,'state-winning-votes'!$A:$A,0),MATCH($A2734,'state-winning-votes'!$A$2:$L$2,0))</f>
        <v>193841</v>
      </c>
      <c r="U2734" t="str">
        <f t="shared" si="127"/>
        <v>McCain, John</v>
      </c>
      <c r="V2734" t="str">
        <f>_xlfn.XLOOKUP(INDEX('state-winning-votes'!$A$1:$L$53,MATCH($C2734,'state-winning-votes'!$A:$A,0),MATCH($A2734,'state-winning-votes'!$A$2:$L$2,0)),$L:$L,$H:$H)</f>
        <v>McCain, John</v>
      </c>
      <c r="W2734" t="str">
        <f>VLOOKUP(A2734,'national-winners'!$A$2:$B$13,2,0)</f>
        <v>Obama, Barack H.</v>
      </c>
      <c r="X2734" t="str">
        <f t="shared" si="128"/>
        <v xml:space="preserve"> John McCain (W)</v>
      </c>
    </row>
    <row r="2735" spans="1:24" x14ac:dyDescent="0.25">
      <c r="A2735">
        <v>2008</v>
      </c>
      <c r="B2735" t="s">
        <v>30</v>
      </c>
      <c r="C2735" t="s">
        <v>31</v>
      </c>
      <c r="D2735">
        <v>2</v>
      </c>
      <c r="E2735">
        <v>94</v>
      </c>
      <c r="F2735">
        <v>81</v>
      </c>
      <c r="G2735" t="s">
        <v>16</v>
      </c>
      <c r="H2735" t="s">
        <v>349</v>
      </c>
      <c r="I2735" t="str">
        <f t="shared" si="126"/>
        <v>Obama, Barack H.(W)</v>
      </c>
      <c r="J2735" t="s">
        <v>18</v>
      </c>
      <c r="K2735" t="b">
        <v>0</v>
      </c>
      <c r="L2735">
        <v>123594</v>
      </c>
      <c r="M2735">
        <v>326197</v>
      </c>
      <c r="N2735">
        <v>20171015</v>
      </c>
      <c r="O2735" t="s">
        <v>19</v>
      </c>
      <c r="P2735" t="str">
        <f>IF(VLOOKUP(A2735,'national-winners'!$A$2:$B$13,2,0)=H2735,"W","L")</f>
        <v>W</v>
      </c>
      <c r="Q2735">
        <f>MATCH(C2735,'state-winning-votes'!A:A,0)</f>
        <v>3</v>
      </c>
      <c r="R2735">
        <f>MATCH(A2735,'state-winning-votes'!$A$2:$L$2,0)</f>
        <v>10</v>
      </c>
      <c r="S2735" cm="1">
        <f t="array" ref="S2735">INDEX('state-winning-votes'!$A$1:$L$53,$Q2735,$R2735)</f>
        <v>193841</v>
      </c>
      <c r="T2735">
        <f>INDEX('state-winning-votes'!$A$1:$L$53,MATCH($C2735,'state-winning-votes'!$A:$A,0),MATCH($A2735,'state-winning-votes'!$A$2:$L$2,0))</f>
        <v>193841</v>
      </c>
      <c r="U2735" t="str">
        <f t="shared" si="127"/>
        <v>McCain, John</v>
      </c>
      <c r="V2735" t="str">
        <f>_xlfn.XLOOKUP(INDEX('state-winning-votes'!$A$1:$L$53,MATCH($C2735,'state-winning-votes'!$A:$A,0),MATCH($A2735,'state-winning-votes'!$A$2:$L$2,0)),$L:$L,$H:$H)</f>
        <v>McCain, John</v>
      </c>
      <c r="W2735" t="str">
        <f>VLOOKUP(A2735,'national-winners'!$A$2:$B$13,2,0)</f>
        <v>Obama, Barack H.</v>
      </c>
      <c r="X2735" t="str">
        <f t="shared" si="128"/>
        <v xml:space="preserve"> John McCain (W)</v>
      </c>
    </row>
    <row r="2736" spans="1:24" x14ac:dyDescent="0.25">
      <c r="A2736">
        <v>2008</v>
      </c>
      <c r="B2736" t="s">
        <v>30</v>
      </c>
      <c r="C2736" t="s">
        <v>31</v>
      </c>
      <c r="D2736">
        <v>2</v>
      </c>
      <c r="E2736">
        <v>94</v>
      </c>
      <c r="F2736">
        <v>81</v>
      </c>
      <c r="G2736" t="s">
        <v>16</v>
      </c>
      <c r="H2736" t="s">
        <v>273</v>
      </c>
      <c r="I2736" t="str">
        <f t="shared" si="126"/>
        <v>Nader, Ralph(L)</v>
      </c>
      <c r="J2736" t="s">
        <v>35</v>
      </c>
      <c r="K2736" t="b">
        <v>0</v>
      </c>
      <c r="L2736">
        <v>3783</v>
      </c>
      <c r="M2736">
        <v>326197</v>
      </c>
      <c r="N2736">
        <v>20171015</v>
      </c>
      <c r="O2736" t="s">
        <v>19</v>
      </c>
      <c r="P2736" t="str">
        <f>IF(VLOOKUP(A2736,'national-winners'!$A$2:$B$13,2,0)=H2736,"W","L")</f>
        <v>L</v>
      </c>
      <c r="Q2736">
        <f>MATCH(C2736,'state-winning-votes'!A:A,0)</f>
        <v>3</v>
      </c>
      <c r="R2736">
        <f>MATCH(A2736,'state-winning-votes'!$A$2:$L$2,0)</f>
        <v>10</v>
      </c>
      <c r="S2736" cm="1">
        <f t="array" ref="S2736">INDEX('state-winning-votes'!$A$1:$L$53,$Q2736,$R2736)</f>
        <v>193841</v>
      </c>
      <c r="T2736">
        <f>INDEX('state-winning-votes'!$A$1:$L$53,MATCH($C2736,'state-winning-votes'!$A:$A,0),MATCH($A2736,'state-winning-votes'!$A$2:$L$2,0))</f>
        <v>193841</v>
      </c>
      <c r="U2736" t="str">
        <f t="shared" si="127"/>
        <v>McCain, John</v>
      </c>
      <c r="V2736" t="str">
        <f>_xlfn.XLOOKUP(INDEX('state-winning-votes'!$A$1:$L$53,MATCH($C2736,'state-winning-votes'!$A:$A,0),MATCH($A2736,'state-winning-votes'!$A$2:$L$2,0)),$L:$L,$H:$H)</f>
        <v>McCain, John</v>
      </c>
      <c r="W2736" t="str">
        <f>VLOOKUP(A2736,'national-winners'!$A$2:$B$13,2,0)</f>
        <v>Obama, Barack H.</v>
      </c>
      <c r="X2736" t="str">
        <f t="shared" si="128"/>
        <v xml:space="preserve"> John McCain (W)</v>
      </c>
    </row>
    <row r="2737" spans="1:24" x14ac:dyDescent="0.25">
      <c r="A2737">
        <v>2008</v>
      </c>
      <c r="B2737" t="s">
        <v>30</v>
      </c>
      <c r="C2737" t="s">
        <v>31</v>
      </c>
      <c r="D2737">
        <v>2</v>
      </c>
      <c r="E2737">
        <v>94</v>
      </c>
      <c r="F2737">
        <v>81</v>
      </c>
      <c r="G2737" t="s">
        <v>16</v>
      </c>
      <c r="I2737" t="str">
        <f t="shared" si="126"/>
        <v>(L)</v>
      </c>
      <c r="K2737" t="b">
        <v>1</v>
      </c>
      <c r="L2737">
        <v>1730</v>
      </c>
      <c r="M2737">
        <v>326197</v>
      </c>
      <c r="N2737">
        <v>20171015</v>
      </c>
      <c r="O2737" t="s">
        <v>19</v>
      </c>
      <c r="P2737" t="str">
        <f>IF(VLOOKUP(A2737,'national-winners'!$A$2:$B$13,2,0)=H2737,"W","L")</f>
        <v>L</v>
      </c>
      <c r="Q2737">
        <f>MATCH(C2737,'state-winning-votes'!A:A,0)</f>
        <v>3</v>
      </c>
      <c r="R2737">
        <f>MATCH(A2737,'state-winning-votes'!$A$2:$L$2,0)</f>
        <v>10</v>
      </c>
      <c r="S2737" cm="1">
        <f t="array" ref="S2737">INDEX('state-winning-votes'!$A$1:$L$53,$Q2737,$R2737)</f>
        <v>193841</v>
      </c>
      <c r="T2737">
        <f>INDEX('state-winning-votes'!$A$1:$L$53,MATCH($C2737,'state-winning-votes'!$A:$A,0),MATCH($A2737,'state-winning-votes'!$A$2:$L$2,0))</f>
        <v>193841</v>
      </c>
      <c r="U2737" t="str">
        <f t="shared" si="127"/>
        <v>McCain, John</v>
      </c>
      <c r="V2737" t="str">
        <f>_xlfn.XLOOKUP(INDEX('state-winning-votes'!$A$1:$L$53,MATCH($C2737,'state-winning-votes'!$A:$A,0),MATCH($A2737,'state-winning-votes'!$A$2:$L$2,0)),$L:$L,$H:$H)</f>
        <v>McCain, John</v>
      </c>
      <c r="W2737" t="str">
        <f>VLOOKUP(A2737,'national-winners'!$A$2:$B$13,2,0)</f>
        <v>Obama, Barack H.</v>
      </c>
      <c r="X2737" t="str">
        <f t="shared" si="128"/>
        <v xml:space="preserve"> John McCain (W)</v>
      </c>
    </row>
    <row r="2738" spans="1:24" x14ac:dyDescent="0.25">
      <c r="A2738">
        <v>2008</v>
      </c>
      <c r="B2738" t="s">
        <v>30</v>
      </c>
      <c r="C2738" t="s">
        <v>31</v>
      </c>
      <c r="D2738">
        <v>2</v>
      </c>
      <c r="E2738">
        <v>94</v>
      </c>
      <c r="F2738">
        <v>81</v>
      </c>
      <c r="G2738" t="s">
        <v>16</v>
      </c>
      <c r="H2738" t="s">
        <v>350</v>
      </c>
      <c r="I2738" t="str">
        <f t="shared" si="126"/>
        <v>Baldwin, Charles ""Chuck""(L)</v>
      </c>
      <c r="J2738" t="s">
        <v>315</v>
      </c>
      <c r="K2738" t="b">
        <v>0</v>
      </c>
      <c r="L2738">
        <v>1660</v>
      </c>
      <c r="M2738">
        <v>326197</v>
      </c>
      <c r="N2738">
        <v>20171015</v>
      </c>
      <c r="O2738" t="s">
        <v>19</v>
      </c>
      <c r="P2738" t="str">
        <f>IF(VLOOKUP(A2738,'national-winners'!$A$2:$B$13,2,0)=H2738,"W","L")</f>
        <v>L</v>
      </c>
      <c r="Q2738">
        <f>MATCH(C2738,'state-winning-votes'!A:A,0)</f>
        <v>3</v>
      </c>
      <c r="R2738">
        <f>MATCH(A2738,'state-winning-votes'!$A$2:$L$2,0)</f>
        <v>10</v>
      </c>
      <c r="S2738" cm="1">
        <f t="array" ref="S2738">INDEX('state-winning-votes'!$A$1:$L$53,$Q2738,$R2738)</f>
        <v>193841</v>
      </c>
      <c r="T2738">
        <f>INDEX('state-winning-votes'!$A$1:$L$53,MATCH($C2738,'state-winning-votes'!$A:$A,0),MATCH($A2738,'state-winning-votes'!$A$2:$L$2,0))</f>
        <v>193841</v>
      </c>
      <c r="U2738" t="str">
        <f t="shared" si="127"/>
        <v>McCain, John</v>
      </c>
      <c r="V2738" t="str">
        <f>_xlfn.XLOOKUP(INDEX('state-winning-votes'!$A$1:$L$53,MATCH($C2738,'state-winning-votes'!$A:$A,0),MATCH($A2738,'state-winning-votes'!$A$2:$L$2,0)),$L:$L,$H:$H)</f>
        <v>McCain, John</v>
      </c>
      <c r="W2738" t="str">
        <f>VLOOKUP(A2738,'national-winners'!$A$2:$B$13,2,0)</f>
        <v>Obama, Barack H.</v>
      </c>
      <c r="X2738" t="str">
        <f t="shared" si="128"/>
        <v xml:space="preserve"> John McCain (W)</v>
      </c>
    </row>
    <row r="2739" spans="1:24" x14ac:dyDescent="0.25">
      <c r="A2739">
        <v>2008</v>
      </c>
      <c r="B2739" t="s">
        <v>30</v>
      </c>
      <c r="C2739" t="s">
        <v>31</v>
      </c>
      <c r="D2739">
        <v>2</v>
      </c>
      <c r="E2739">
        <v>94</v>
      </c>
      <c r="F2739">
        <v>81</v>
      </c>
      <c r="G2739" t="s">
        <v>16</v>
      </c>
      <c r="H2739" t="s">
        <v>351</v>
      </c>
      <c r="I2739" t="str">
        <f t="shared" si="126"/>
        <v>Barr, Bob(L)</v>
      </c>
      <c r="J2739" t="s">
        <v>29</v>
      </c>
      <c r="K2739" t="b">
        <v>0</v>
      </c>
      <c r="L2739">
        <v>1589</v>
      </c>
      <c r="M2739">
        <v>326197</v>
      </c>
      <c r="N2739">
        <v>20171015</v>
      </c>
      <c r="O2739" t="s">
        <v>19</v>
      </c>
      <c r="P2739" t="str">
        <f>IF(VLOOKUP(A2739,'national-winners'!$A$2:$B$13,2,0)=H2739,"W","L")</f>
        <v>L</v>
      </c>
      <c r="Q2739">
        <f>MATCH(C2739,'state-winning-votes'!A:A,0)</f>
        <v>3</v>
      </c>
      <c r="R2739">
        <f>MATCH(A2739,'state-winning-votes'!$A$2:$L$2,0)</f>
        <v>10</v>
      </c>
      <c r="S2739" cm="1">
        <f t="array" ref="S2739">INDEX('state-winning-votes'!$A$1:$L$53,$Q2739,$R2739)</f>
        <v>193841</v>
      </c>
      <c r="T2739">
        <f>INDEX('state-winning-votes'!$A$1:$L$53,MATCH($C2739,'state-winning-votes'!$A:$A,0),MATCH($A2739,'state-winning-votes'!$A$2:$L$2,0))</f>
        <v>193841</v>
      </c>
      <c r="U2739" t="str">
        <f t="shared" si="127"/>
        <v>McCain, John</v>
      </c>
      <c r="V2739" t="str">
        <f>_xlfn.XLOOKUP(INDEX('state-winning-votes'!$A$1:$L$53,MATCH($C2739,'state-winning-votes'!$A:$A,0),MATCH($A2739,'state-winning-votes'!$A$2:$L$2,0)),$L:$L,$H:$H)</f>
        <v>McCain, John</v>
      </c>
      <c r="W2739" t="str">
        <f>VLOOKUP(A2739,'national-winners'!$A$2:$B$13,2,0)</f>
        <v>Obama, Barack H.</v>
      </c>
      <c r="X2739" t="str">
        <f t="shared" si="128"/>
        <v xml:space="preserve"> John McCain (W)</v>
      </c>
    </row>
    <row r="2740" spans="1:24" x14ac:dyDescent="0.25">
      <c r="A2740">
        <v>2008</v>
      </c>
      <c r="B2740" t="s">
        <v>32</v>
      </c>
      <c r="C2740" t="s">
        <v>33</v>
      </c>
      <c r="D2740">
        <v>4</v>
      </c>
      <c r="E2740">
        <v>86</v>
      </c>
      <c r="F2740">
        <v>61</v>
      </c>
      <c r="G2740" t="s">
        <v>16</v>
      </c>
      <c r="H2740" t="s">
        <v>348</v>
      </c>
      <c r="I2740" t="str">
        <f t="shared" si="126"/>
        <v>McCain, John(L)</v>
      </c>
      <c r="J2740" t="s">
        <v>21</v>
      </c>
      <c r="K2740" t="b">
        <v>0</v>
      </c>
      <c r="L2740">
        <v>1230111</v>
      </c>
      <c r="M2740">
        <v>2293475</v>
      </c>
      <c r="N2740">
        <v>20171015</v>
      </c>
      <c r="O2740" t="s">
        <v>19</v>
      </c>
      <c r="P2740" t="str">
        <f>IF(VLOOKUP(A2740,'national-winners'!$A$2:$B$13,2,0)=H2740,"W","L")</f>
        <v>L</v>
      </c>
      <c r="Q2740">
        <f>MATCH(C2740,'state-winning-votes'!A:A,0)</f>
        <v>6</v>
      </c>
      <c r="R2740">
        <f>MATCH(A2740,'state-winning-votes'!$A$2:$L$2,0)</f>
        <v>10</v>
      </c>
      <c r="S2740" cm="1">
        <f t="array" ref="S2740">INDEX('state-winning-votes'!$A$1:$L$53,$Q2740,$R2740)</f>
        <v>1230111</v>
      </c>
      <c r="T2740">
        <f>INDEX('state-winning-votes'!$A$1:$L$53,MATCH($C2740,'state-winning-votes'!$A:$A,0),MATCH($A2740,'state-winning-votes'!$A$2:$L$2,0))</f>
        <v>1230111</v>
      </c>
      <c r="U2740" t="str">
        <f t="shared" si="127"/>
        <v>McCain, John</v>
      </c>
      <c r="V2740" t="str">
        <f>_xlfn.XLOOKUP(INDEX('state-winning-votes'!$A$1:$L$53,MATCH($C2740,'state-winning-votes'!$A:$A,0),MATCH($A2740,'state-winning-votes'!$A$2:$L$2,0)),$L:$L,$H:$H)</f>
        <v>McCain, John</v>
      </c>
      <c r="W2740" t="str">
        <f>VLOOKUP(A2740,'national-winners'!$A$2:$B$13,2,0)</f>
        <v>Obama, Barack H.</v>
      </c>
      <c r="X2740" t="str">
        <f t="shared" si="128"/>
        <v xml:space="preserve"> John McCain (W)</v>
      </c>
    </row>
    <row r="2741" spans="1:24" x14ac:dyDescent="0.25">
      <c r="A2741">
        <v>2008</v>
      </c>
      <c r="B2741" t="s">
        <v>32</v>
      </c>
      <c r="C2741" t="s">
        <v>33</v>
      </c>
      <c r="D2741">
        <v>4</v>
      </c>
      <c r="E2741">
        <v>86</v>
      </c>
      <c r="F2741">
        <v>61</v>
      </c>
      <c r="G2741" t="s">
        <v>16</v>
      </c>
      <c r="H2741" t="s">
        <v>349</v>
      </c>
      <c r="I2741" t="str">
        <f t="shared" si="126"/>
        <v>Obama, Barack H.(W)</v>
      </c>
      <c r="J2741" t="s">
        <v>18</v>
      </c>
      <c r="K2741" t="b">
        <v>0</v>
      </c>
      <c r="L2741">
        <v>1034707</v>
      </c>
      <c r="M2741">
        <v>2293475</v>
      </c>
      <c r="N2741">
        <v>20171015</v>
      </c>
      <c r="O2741" t="s">
        <v>19</v>
      </c>
      <c r="P2741" t="str">
        <f>IF(VLOOKUP(A2741,'national-winners'!$A$2:$B$13,2,0)=H2741,"W","L")</f>
        <v>W</v>
      </c>
      <c r="Q2741">
        <f>MATCH(C2741,'state-winning-votes'!A:A,0)</f>
        <v>6</v>
      </c>
      <c r="R2741">
        <f>MATCH(A2741,'state-winning-votes'!$A$2:$L$2,0)</f>
        <v>10</v>
      </c>
      <c r="S2741" cm="1">
        <f t="array" ref="S2741">INDEX('state-winning-votes'!$A$1:$L$53,$Q2741,$R2741)</f>
        <v>1230111</v>
      </c>
      <c r="T2741">
        <f>INDEX('state-winning-votes'!$A$1:$L$53,MATCH($C2741,'state-winning-votes'!$A:$A,0),MATCH($A2741,'state-winning-votes'!$A$2:$L$2,0))</f>
        <v>1230111</v>
      </c>
      <c r="U2741" t="str">
        <f t="shared" si="127"/>
        <v>McCain, John</v>
      </c>
      <c r="V2741" t="str">
        <f>_xlfn.XLOOKUP(INDEX('state-winning-votes'!$A$1:$L$53,MATCH($C2741,'state-winning-votes'!$A:$A,0),MATCH($A2741,'state-winning-votes'!$A$2:$L$2,0)),$L:$L,$H:$H)</f>
        <v>McCain, John</v>
      </c>
      <c r="W2741" t="str">
        <f>VLOOKUP(A2741,'national-winners'!$A$2:$B$13,2,0)</f>
        <v>Obama, Barack H.</v>
      </c>
      <c r="X2741" t="str">
        <f t="shared" si="128"/>
        <v xml:space="preserve"> John McCain (W)</v>
      </c>
    </row>
    <row r="2742" spans="1:24" x14ac:dyDescent="0.25">
      <c r="A2742">
        <v>2008</v>
      </c>
      <c r="B2742" t="s">
        <v>32</v>
      </c>
      <c r="C2742" t="s">
        <v>33</v>
      </c>
      <c r="D2742">
        <v>4</v>
      </c>
      <c r="E2742">
        <v>86</v>
      </c>
      <c r="F2742">
        <v>61</v>
      </c>
      <c r="G2742" t="s">
        <v>16</v>
      </c>
      <c r="H2742" t="s">
        <v>351</v>
      </c>
      <c r="I2742" t="str">
        <f t="shared" si="126"/>
        <v>Barr, Bob(L)</v>
      </c>
      <c r="J2742" t="s">
        <v>29</v>
      </c>
      <c r="K2742" t="b">
        <v>0</v>
      </c>
      <c r="L2742">
        <v>12555</v>
      </c>
      <c r="M2742">
        <v>2293475</v>
      </c>
      <c r="N2742">
        <v>20171015</v>
      </c>
      <c r="O2742" t="s">
        <v>19</v>
      </c>
      <c r="P2742" t="str">
        <f>IF(VLOOKUP(A2742,'national-winners'!$A$2:$B$13,2,0)=H2742,"W","L")</f>
        <v>L</v>
      </c>
      <c r="Q2742">
        <f>MATCH(C2742,'state-winning-votes'!A:A,0)</f>
        <v>6</v>
      </c>
      <c r="R2742">
        <f>MATCH(A2742,'state-winning-votes'!$A$2:$L$2,0)</f>
        <v>10</v>
      </c>
      <c r="S2742" cm="1">
        <f t="array" ref="S2742">INDEX('state-winning-votes'!$A$1:$L$53,$Q2742,$R2742)</f>
        <v>1230111</v>
      </c>
      <c r="T2742">
        <f>INDEX('state-winning-votes'!$A$1:$L$53,MATCH($C2742,'state-winning-votes'!$A:$A,0),MATCH($A2742,'state-winning-votes'!$A$2:$L$2,0))</f>
        <v>1230111</v>
      </c>
      <c r="U2742" t="str">
        <f t="shared" si="127"/>
        <v>McCain, John</v>
      </c>
      <c r="V2742" t="str">
        <f>_xlfn.XLOOKUP(INDEX('state-winning-votes'!$A$1:$L$53,MATCH($C2742,'state-winning-votes'!$A:$A,0),MATCH($A2742,'state-winning-votes'!$A$2:$L$2,0)),$L:$L,$H:$H)</f>
        <v>McCain, John</v>
      </c>
      <c r="W2742" t="str">
        <f>VLOOKUP(A2742,'national-winners'!$A$2:$B$13,2,0)</f>
        <v>Obama, Barack H.</v>
      </c>
      <c r="X2742" t="str">
        <f t="shared" si="128"/>
        <v xml:space="preserve"> John McCain (W)</v>
      </c>
    </row>
    <row r="2743" spans="1:24" x14ac:dyDescent="0.25">
      <c r="A2743">
        <v>2008</v>
      </c>
      <c r="B2743" t="s">
        <v>32</v>
      </c>
      <c r="C2743" t="s">
        <v>33</v>
      </c>
      <c r="D2743">
        <v>4</v>
      </c>
      <c r="E2743">
        <v>86</v>
      </c>
      <c r="F2743">
        <v>61</v>
      </c>
      <c r="G2743" t="s">
        <v>16</v>
      </c>
      <c r="H2743" t="s">
        <v>273</v>
      </c>
      <c r="I2743" t="str">
        <f t="shared" si="126"/>
        <v>Nader, Ralph(L)</v>
      </c>
      <c r="J2743" t="s">
        <v>35</v>
      </c>
      <c r="K2743" t="b">
        <v>0</v>
      </c>
      <c r="L2743">
        <v>11301</v>
      </c>
      <c r="M2743">
        <v>2293475</v>
      </c>
      <c r="N2743">
        <v>20171015</v>
      </c>
      <c r="O2743" t="s">
        <v>19</v>
      </c>
      <c r="P2743" t="str">
        <f>IF(VLOOKUP(A2743,'national-winners'!$A$2:$B$13,2,0)=H2743,"W","L")</f>
        <v>L</v>
      </c>
      <c r="Q2743">
        <f>MATCH(C2743,'state-winning-votes'!A:A,0)</f>
        <v>6</v>
      </c>
      <c r="R2743">
        <f>MATCH(A2743,'state-winning-votes'!$A$2:$L$2,0)</f>
        <v>10</v>
      </c>
      <c r="S2743" cm="1">
        <f t="array" ref="S2743">INDEX('state-winning-votes'!$A$1:$L$53,$Q2743,$R2743)</f>
        <v>1230111</v>
      </c>
      <c r="T2743">
        <f>INDEX('state-winning-votes'!$A$1:$L$53,MATCH($C2743,'state-winning-votes'!$A:$A,0),MATCH($A2743,'state-winning-votes'!$A$2:$L$2,0))</f>
        <v>1230111</v>
      </c>
      <c r="U2743" t="str">
        <f t="shared" si="127"/>
        <v>McCain, John</v>
      </c>
      <c r="V2743" t="str">
        <f>_xlfn.XLOOKUP(INDEX('state-winning-votes'!$A$1:$L$53,MATCH($C2743,'state-winning-votes'!$A:$A,0),MATCH($A2743,'state-winning-votes'!$A$2:$L$2,0)),$L:$L,$H:$H)</f>
        <v>McCain, John</v>
      </c>
      <c r="W2743" t="str">
        <f>VLOOKUP(A2743,'national-winners'!$A$2:$B$13,2,0)</f>
        <v>Obama, Barack H.</v>
      </c>
      <c r="X2743" t="str">
        <f t="shared" si="128"/>
        <v xml:space="preserve"> John McCain (W)</v>
      </c>
    </row>
    <row r="2744" spans="1:24" x14ac:dyDescent="0.25">
      <c r="A2744">
        <v>2008</v>
      </c>
      <c r="B2744" t="s">
        <v>32</v>
      </c>
      <c r="C2744" t="s">
        <v>33</v>
      </c>
      <c r="D2744">
        <v>4</v>
      </c>
      <c r="E2744">
        <v>86</v>
      </c>
      <c r="F2744">
        <v>61</v>
      </c>
      <c r="G2744" t="s">
        <v>16</v>
      </c>
      <c r="H2744" t="s">
        <v>352</v>
      </c>
      <c r="I2744" t="str">
        <f t="shared" si="126"/>
        <v>McKinney, Cynthia(L)</v>
      </c>
      <c r="J2744" t="s">
        <v>274</v>
      </c>
      <c r="K2744" t="b">
        <v>0</v>
      </c>
      <c r="L2744">
        <v>3406</v>
      </c>
      <c r="M2744">
        <v>2293475</v>
      </c>
      <c r="N2744">
        <v>20171015</v>
      </c>
      <c r="O2744" t="s">
        <v>19</v>
      </c>
      <c r="P2744" t="str">
        <f>IF(VLOOKUP(A2744,'national-winners'!$A$2:$B$13,2,0)=H2744,"W","L")</f>
        <v>L</v>
      </c>
      <c r="Q2744">
        <f>MATCH(C2744,'state-winning-votes'!A:A,0)</f>
        <v>6</v>
      </c>
      <c r="R2744">
        <f>MATCH(A2744,'state-winning-votes'!$A$2:$L$2,0)</f>
        <v>10</v>
      </c>
      <c r="S2744" cm="1">
        <f t="array" ref="S2744">INDEX('state-winning-votes'!$A$1:$L$53,$Q2744,$R2744)</f>
        <v>1230111</v>
      </c>
      <c r="T2744">
        <f>INDEX('state-winning-votes'!$A$1:$L$53,MATCH($C2744,'state-winning-votes'!$A:$A,0),MATCH($A2744,'state-winning-votes'!$A$2:$L$2,0))</f>
        <v>1230111</v>
      </c>
      <c r="U2744" t="str">
        <f t="shared" si="127"/>
        <v>McCain, John</v>
      </c>
      <c r="V2744" t="str">
        <f>_xlfn.XLOOKUP(INDEX('state-winning-votes'!$A$1:$L$53,MATCH($C2744,'state-winning-votes'!$A:$A,0),MATCH($A2744,'state-winning-votes'!$A$2:$L$2,0)),$L:$L,$H:$H)</f>
        <v>McCain, John</v>
      </c>
      <c r="W2744" t="str">
        <f>VLOOKUP(A2744,'national-winners'!$A$2:$B$13,2,0)</f>
        <v>Obama, Barack H.</v>
      </c>
      <c r="X2744" t="str">
        <f t="shared" si="128"/>
        <v xml:space="preserve"> John McCain (W)</v>
      </c>
    </row>
    <row r="2745" spans="1:24" x14ac:dyDescent="0.25">
      <c r="A2745">
        <v>2008</v>
      </c>
      <c r="B2745" t="s">
        <v>32</v>
      </c>
      <c r="C2745" t="s">
        <v>33</v>
      </c>
      <c r="D2745">
        <v>4</v>
      </c>
      <c r="E2745">
        <v>86</v>
      </c>
      <c r="F2745">
        <v>61</v>
      </c>
      <c r="G2745" t="s">
        <v>16</v>
      </c>
      <c r="I2745" t="str">
        <f t="shared" si="126"/>
        <v>(L)</v>
      </c>
      <c r="K2745" t="b">
        <v>1</v>
      </c>
      <c r="L2745">
        <v>1395</v>
      </c>
      <c r="M2745">
        <v>2293475</v>
      </c>
      <c r="N2745">
        <v>20171015</v>
      </c>
      <c r="O2745" t="s">
        <v>19</v>
      </c>
      <c r="P2745" t="str">
        <f>IF(VLOOKUP(A2745,'national-winners'!$A$2:$B$13,2,0)=H2745,"W","L")</f>
        <v>L</v>
      </c>
      <c r="Q2745">
        <f>MATCH(C2745,'state-winning-votes'!A:A,0)</f>
        <v>6</v>
      </c>
      <c r="R2745">
        <f>MATCH(A2745,'state-winning-votes'!$A$2:$L$2,0)</f>
        <v>10</v>
      </c>
      <c r="S2745" cm="1">
        <f t="array" ref="S2745">INDEX('state-winning-votes'!$A$1:$L$53,$Q2745,$R2745)</f>
        <v>1230111</v>
      </c>
      <c r="T2745">
        <f>INDEX('state-winning-votes'!$A$1:$L$53,MATCH($C2745,'state-winning-votes'!$A:$A,0),MATCH($A2745,'state-winning-votes'!$A$2:$L$2,0))</f>
        <v>1230111</v>
      </c>
      <c r="U2745" t="str">
        <f t="shared" si="127"/>
        <v>McCain, John</v>
      </c>
      <c r="V2745" t="str">
        <f>_xlfn.XLOOKUP(INDEX('state-winning-votes'!$A$1:$L$53,MATCH($C2745,'state-winning-votes'!$A:$A,0),MATCH($A2745,'state-winning-votes'!$A$2:$L$2,0)),$L:$L,$H:$H)</f>
        <v>McCain, John</v>
      </c>
      <c r="W2745" t="str">
        <f>VLOOKUP(A2745,'national-winners'!$A$2:$B$13,2,0)</f>
        <v>Obama, Barack H.</v>
      </c>
      <c r="X2745" t="str">
        <f t="shared" si="128"/>
        <v xml:space="preserve"> John McCain (W)</v>
      </c>
    </row>
    <row r="2746" spans="1:24" x14ac:dyDescent="0.25">
      <c r="A2746">
        <v>2008</v>
      </c>
      <c r="B2746" t="s">
        <v>40</v>
      </c>
      <c r="C2746" t="s">
        <v>41</v>
      </c>
      <c r="D2746">
        <v>5</v>
      </c>
      <c r="E2746">
        <v>71</v>
      </c>
      <c r="F2746">
        <v>42</v>
      </c>
      <c r="G2746" t="s">
        <v>16</v>
      </c>
      <c r="H2746" t="s">
        <v>348</v>
      </c>
      <c r="I2746" t="str">
        <f t="shared" si="126"/>
        <v>McCain, John(L)</v>
      </c>
      <c r="J2746" t="s">
        <v>21</v>
      </c>
      <c r="K2746" t="b">
        <v>0</v>
      </c>
      <c r="L2746">
        <v>638017</v>
      </c>
      <c r="M2746">
        <v>1086617</v>
      </c>
      <c r="N2746">
        <v>20171015</v>
      </c>
      <c r="O2746" t="s">
        <v>19</v>
      </c>
      <c r="P2746" t="str">
        <f>IF(VLOOKUP(A2746,'national-winners'!$A$2:$B$13,2,0)=H2746,"W","L")</f>
        <v>L</v>
      </c>
      <c r="Q2746">
        <f>MATCH(C2746,'state-winning-votes'!A:A,0)</f>
        <v>5</v>
      </c>
      <c r="R2746">
        <f>MATCH(A2746,'state-winning-votes'!$A$2:$L$2,0)</f>
        <v>10</v>
      </c>
      <c r="S2746" cm="1">
        <f t="array" ref="S2746">INDEX('state-winning-votes'!$A$1:$L$53,$Q2746,$R2746)</f>
        <v>638017</v>
      </c>
      <c r="T2746">
        <f>INDEX('state-winning-votes'!$A$1:$L$53,MATCH($C2746,'state-winning-votes'!$A:$A,0),MATCH($A2746,'state-winning-votes'!$A$2:$L$2,0))</f>
        <v>638017</v>
      </c>
      <c r="U2746" t="str">
        <f t="shared" si="127"/>
        <v>McCain, John</v>
      </c>
      <c r="V2746" t="str">
        <f>_xlfn.XLOOKUP(INDEX('state-winning-votes'!$A$1:$L$53,MATCH($C2746,'state-winning-votes'!$A:$A,0),MATCH($A2746,'state-winning-votes'!$A$2:$L$2,0)),$L:$L,$H:$H)</f>
        <v>McCain, John</v>
      </c>
      <c r="W2746" t="str">
        <f>VLOOKUP(A2746,'national-winners'!$A$2:$B$13,2,0)</f>
        <v>Obama, Barack H.</v>
      </c>
      <c r="X2746" t="str">
        <f t="shared" si="128"/>
        <v xml:space="preserve"> John McCain (W)</v>
      </c>
    </row>
    <row r="2747" spans="1:24" x14ac:dyDescent="0.25">
      <c r="A2747">
        <v>2008</v>
      </c>
      <c r="B2747" t="s">
        <v>40</v>
      </c>
      <c r="C2747" t="s">
        <v>41</v>
      </c>
      <c r="D2747">
        <v>5</v>
      </c>
      <c r="E2747">
        <v>71</v>
      </c>
      <c r="F2747">
        <v>42</v>
      </c>
      <c r="G2747" t="s">
        <v>16</v>
      </c>
      <c r="H2747" t="s">
        <v>349</v>
      </c>
      <c r="I2747" t="str">
        <f t="shared" si="126"/>
        <v>Obama, Barack H.(W)</v>
      </c>
      <c r="J2747" t="s">
        <v>18</v>
      </c>
      <c r="K2747" t="b">
        <v>0</v>
      </c>
      <c r="L2747">
        <v>422310</v>
      </c>
      <c r="M2747">
        <v>1086617</v>
      </c>
      <c r="N2747">
        <v>20171015</v>
      </c>
      <c r="O2747" t="s">
        <v>19</v>
      </c>
      <c r="P2747" t="str">
        <f>IF(VLOOKUP(A2747,'national-winners'!$A$2:$B$13,2,0)=H2747,"W","L")</f>
        <v>W</v>
      </c>
      <c r="Q2747">
        <f>MATCH(C2747,'state-winning-votes'!A:A,0)</f>
        <v>5</v>
      </c>
      <c r="R2747">
        <f>MATCH(A2747,'state-winning-votes'!$A$2:$L$2,0)</f>
        <v>10</v>
      </c>
      <c r="S2747" cm="1">
        <f t="array" ref="S2747">INDEX('state-winning-votes'!$A$1:$L$53,$Q2747,$R2747)</f>
        <v>638017</v>
      </c>
      <c r="T2747">
        <f>INDEX('state-winning-votes'!$A$1:$L$53,MATCH($C2747,'state-winning-votes'!$A:$A,0),MATCH($A2747,'state-winning-votes'!$A$2:$L$2,0))</f>
        <v>638017</v>
      </c>
      <c r="U2747" t="str">
        <f t="shared" si="127"/>
        <v>McCain, John</v>
      </c>
      <c r="V2747" t="str">
        <f>_xlfn.XLOOKUP(INDEX('state-winning-votes'!$A$1:$L$53,MATCH($C2747,'state-winning-votes'!$A:$A,0),MATCH($A2747,'state-winning-votes'!$A$2:$L$2,0)),$L:$L,$H:$H)</f>
        <v>McCain, John</v>
      </c>
      <c r="W2747" t="str">
        <f>VLOOKUP(A2747,'national-winners'!$A$2:$B$13,2,0)</f>
        <v>Obama, Barack H.</v>
      </c>
      <c r="X2747" t="str">
        <f t="shared" si="128"/>
        <v xml:space="preserve"> John McCain (W)</v>
      </c>
    </row>
    <row r="2748" spans="1:24" x14ac:dyDescent="0.25">
      <c r="A2748">
        <v>2008</v>
      </c>
      <c r="B2748" t="s">
        <v>40</v>
      </c>
      <c r="C2748" t="s">
        <v>41</v>
      </c>
      <c r="D2748">
        <v>5</v>
      </c>
      <c r="E2748">
        <v>71</v>
      </c>
      <c r="F2748">
        <v>42</v>
      </c>
      <c r="G2748" t="s">
        <v>16</v>
      </c>
      <c r="H2748" t="s">
        <v>273</v>
      </c>
      <c r="I2748" t="str">
        <f t="shared" si="126"/>
        <v>Nader, Ralph(L)</v>
      </c>
      <c r="J2748" t="s">
        <v>35</v>
      </c>
      <c r="K2748" t="b">
        <v>0</v>
      </c>
      <c r="L2748">
        <v>12882</v>
      </c>
      <c r="M2748">
        <v>1086617</v>
      </c>
      <c r="N2748">
        <v>20171015</v>
      </c>
      <c r="O2748" t="s">
        <v>19</v>
      </c>
      <c r="P2748" t="str">
        <f>IF(VLOOKUP(A2748,'national-winners'!$A$2:$B$13,2,0)=H2748,"W","L")</f>
        <v>L</v>
      </c>
      <c r="Q2748">
        <f>MATCH(C2748,'state-winning-votes'!A:A,0)</f>
        <v>5</v>
      </c>
      <c r="R2748">
        <f>MATCH(A2748,'state-winning-votes'!$A$2:$L$2,0)</f>
        <v>10</v>
      </c>
      <c r="S2748" cm="1">
        <f t="array" ref="S2748">INDEX('state-winning-votes'!$A$1:$L$53,$Q2748,$R2748)</f>
        <v>638017</v>
      </c>
      <c r="T2748">
        <f>INDEX('state-winning-votes'!$A$1:$L$53,MATCH($C2748,'state-winning-votes'!$A:$A,0),MATCH($A2748,'state-winning-votes'!$A$2:$L$2,0))</f>
        <v>638017</v>
      </c>
      <c r="U2748" t="str">
        <f t="shared" si="127"/>
        <v>McCain, John</v>
      </c>
      <c r="V2748" t="str">
        <f>_xlfn.XLOOKUP(INDEX('state-winning-votes'!$A$1:$L$53,MATCH($C2748,'state-winning-votes'!$A:$A,0),MATCH($A2748,'state-winning-votes'!$A$2:$L$2,0)),$L:$L,$H:$H)</f>
        <v>McCain, John</v>
      </c>
      <c r="W2748" t="str">
        <f>VLOOKUP(A2748,'national-winners'!$A$2:$B$13,2,0)</f>
        <v>Obama, Barack H.</v>
      </c>
      <c r="X2748" t="str">
        <f t="shared" si="128"/>
        <v xml:space="preserve"> John McCain (W)</v>
      </c>
    </row>
    <row r="2749" spans="1:24" x14ac:dyDescent="0.25">
      <c r="A2749">
        <v>2008</v>
      </c>
      <c r="B2749" t="s">
        <v>40</v>
      </c>
      <c r="C2749" t="s">
        <v>41</v>
      </c>
      <c r="D2749">
        <v>5</v>
      </c>
      <c r="E2749">
        <v>71</v>
      </c>
      <c r="F2749">
        <v>42</v>
      </c>
      <c r="G2749" t="s">
        <v>16</v>
      </c>
      <c r="H2749" t="s">
        <v>351</v>
      </c>
      <c r="I2749" t="str">
        <f t="shared" si="126"/>
        <v>Barr, Bob(L)</v>
      </c>
      <c r="J2749" t="s">
        <v>29</v>
      </c>
      <c r="K2749" t="b">
        <v>0</v>
      </c>
      <c r="L2749">
        <v>4776</v>
      </c>
      <c r="M2749">
        <v>1086617</v>
      </c>
      <c r="N2749">
        <v>20171015</v>
      </c>
      <c r="O2749" t="s">
        <v>19</v>
      </c>
      <c r="P2749" t="str">
        <f>IF(VLOOKUP(A2749,'national-winners'!$A$2:$B$13,2,0)=H2749,"W","L")</f>
        <v>L</v>
      </c>
      <c r="Q2749">
        <f>MATCH(C2749,'state-winning-votes'!A:A,0)</f>
        <v>5</v>
      </c>
      <c r="R2749">
        <f>MATCH(A2749,'state-winning-votes'!$A$2:$L$2,0)</f>
        <v>10</v>
      </c>
      <c r="S2749" cm="1">
        <f t="array" ref="S2749">INDEX('state-winning-votes'!$A$1:$L$53,$Q2749,$R2749)</f>
        <v>638017</v>
      </c>
      <c r="T2749">
        <f>INDEX('state-winning-votes'!$A$1:$L$53,MATCH($C2749,'state-winning-votes'!$A:$A,0),MATCH($A2749,'state-winning-votes'!$A$2:$L$2,0))</f>
        <v>638017</v>
      </c>
      <c r="U2749" t="str">
        <f t="shared" si="127"/>
        <v>McCain, John</v>
      </c>
      <c r="V2749" t="str">
        <f>_xlfn.XLOOKUP(INDEX('state-winning-votes'!$A$1:$L$53,MATCH($C2749,'state-winning-votes'!$A:$A,0),MATCH($A2749,'state-winning-votes'!$A$2:$L$2,0)),$L:$L,$H:$H)</f>
        <v>McCain, John</v>
      </c>
      <c r="W2749" t="str">
        <f>VLOOKUP(A2749,'national-winners'!$A$2:$B$13,2,0)</f>
        <v>Obama, Barack H.</v>
      </c>
      <c r="X2749" t="str">
        <f t="shared" si="128"/>
        <v xml:space="preserve"> John McCain (W)</v>
      </c>
    </row>
    <row r="2750" spans="1:24" x14ac:dyDescent="0.25">
      <c r="A2750">
        <v>2008</v>
      </c>
      <c r="B2750" t="s">
        <v>40</v>
      </c>
      <c r="C2750" t="s">
        <v>41</v>
      </c>
      <c r="D2750">
        <v>5</v>
      </c>
      <c r="E2750">
        <v>71</v>
      </c>
      <c r="F2750">
        <v>42</v>
      </c>
      <c r="G2750" t="s">
        <v>16</v>
      </c>
      <c r="H2750" t="s">
        <v>350</v>
      </c>
      <c r="I2750" t="str">
        <f t="shared" si="126"/>
        <v>Baldwin, Charles ""Chuck""(L)</v>
      </c>
      <c r="J2750" t="s">
        <v>134</v>
      </c>
      <c r="K2750" t="b">
        <v>0</v>
      </c>
      <c r="L2750">
        <v>4023</v>
      </c>
      <c r="M2750">
        <v>1086617</v>
      </c>
      <c r="N2750">
        <v>20171015</v>
      </c>
      <c r="O2750" t="s">
        <v>19</v>
      </c>
      <c r="P2750" t="str">
        <f>IF(VLOOKUP(A2750,'national-winners'!$A$2:$B$13,2,0)=H2750,"W","L")</f>
        <v>L</v>
      </c>
      <c r="Q2750">
        <f>MATCH(C2750,'state-winning-votes'!A:A,0)</f>
        <v>5</v>
      </c>
      <c r="R2750">
        <f>MATCH(A2750,'state-winning-votes'!$A$2:$L$2,0)</f>
        <v>10</v>
      </c>
      <c r="S2750" cm="1">
        <f t="array" ref="S2750">INDEX('state-winning-votes'!$A$1:$L$53,$Q2750,$R2750)</f>
        <v>638017</v>
      </c>
      <c r="T2750">
        <f>INDEX('state-winning-votes'!$A$1:$L$53,MATCH($C2750,'state-winning-votes'!$A:$A,0),MATCH($A2750,'state-winning-votes'!$A$2:$L$2,0))</f>
        <v>638017</v>
      </c>
      <c r="U2750" t="str">
        <f t="shared" si="127"/>
        <v>McCain, John</v>
      </c>
      <c r="V2750" t="str">
        <f>_xlfn.XLOOKUP(INDEX('state-winning-votes'!$A$1:$L$53,MATCH($C2750,'state-winning-votes'!$A:$A,0),MATCH($A2750,'state-winning-votes'!$A$2:$L$2,0)),$L:$L,$H:$H)</f>
        <v>McCain, John</v>
      </c>
      <c r="W2750" t="str">
        <f>VLOOKUP(A2750,'national-winners'!$A$2:$B$13,2,0)</f>
        <v>Obama, Barack H.</v>
      </c>
      <c r="X2750" t="str">
        <f t="shared" si="128"/>
        <v xml:space="preserve"> John McCain (W)</v>
      </c>
    </row>
    <row r="2751" spans="1:24" x14ac:dyDescent="0.25">
      <c r="A2751">
        <v>2008</v>
      </c>
      <c r="B2751" t="s">
        <v>40</v>
      </c>
      <c r="C2751" t="s">
        <v>41</v>
      </c>
      <c r="D2751">
        <v>5</v>
      </c>
      <c r="E2751">
        <v>71</v>
      </c>
      <c r="F2751">
        <v>42</v>
      </c>
      <c r="G2751" t="s">
        <v>16</v>
      </c>
      <c r="H2751" t="s">
        <v>352</v>
      </c>
      <c r="I2751" t="str">
        <f t="shared" si="126"/>
        <v>McKinney, Cynthia(L)</v>
      </c>
      <c r="J2751" t="s">
        <v>274</v>
      </c>
      <c r="K2751" t="b">
        <v>0</v>
      </c>
      <c r="L2751">
        <v>3470</v>
      </c>
      <c r="M2751">
        <v>1086617</v>
      </c>
      <c r="N2751">
        <v>20171015</v>
      </c>
      <c r="O2751" t="s">
        <v>19</v>
      </c>
      <c r="P2751" t="str">
        <f>IF(VLOOKUP(A2751,'national-winners'!$A$2:$B$13,2,0)=H2751,"W","L")</f>
        <v>L</v>
      </c>
      <c r="Q2751">
        <f>MATCH(C2751,'state-winning-votes'!A:A,0)</f>
        <v>5</v>
      </c>
      <c r="R2751">
        <f>MATCH(A2751,'state-winning-votes'!$A$2:$L$2,0)</f>
        <v>10</v>
      </c>
      <c r="S2751" cm="1">
        <f t="array" ref="S2751">INDEX('state-winning-votes'!$A$1:$L$53,$Q2751,$R2751)</f>
        <v>638017</v>
      </c>
      <c r="T2751">
        <f>INDEX('state-winning-votes'!$A$1:$L$53,MATCH($C2751,'state-winning-votes'!$A:$A,0),MATCH($A2751,'state-winning-votes'!$A$2:$L$2,0))</f>
        <v>638017</v>
      </c>
      <c r="U2751" t="str">
        <f t="shared" si="127"/>
        <v>McCain, John</v>
      </c>
      <c r="V2751" t="str">
        <f>_xlfn.XLOOKUP(INDEX('state-winning-votes'!$A$1:$L$53,MATCH($C2751,'state-winning-votes'!$A:$A,0),MATCH($A2751,'state-winning-votes'!$A$2:$L$2,0)),$L:$L,$H:$H)</f>
        <v>McCain, John</v>
      </c>
      <c r="W2751" t="str">
        <f>VLOOKUP(A2751,'national-winners'!$A$2:$B$13,2,0)</f>
        <v>Obama, Barack H.</v>
      </c>
      <c r="X2751" t="str">
        <f t="shared" si="128"/>
        <v xml:space="preserve"> John McCain (W)</v>
      </c>
    </row>
    <row r="2752" spans="1:24" x14ac:dyDescent="0.25">
      <c r="A2752">
        <v>2008</v>
      </c>
      <c r="B2752" t="s">
        <v>40</v>
      </c>
      <c r="C2752" t="s">
        <v>41</v>
      </c>
      <c r="D2752">
        <v>5</v>
      </c>
      <c r="E2752">
        <v>71</v>
      </c>
      <c r="F2752">
        <v>42</v>
      </c>
      <c r="G2752" t="s">
        <v>16</v>
      </c>
      <c r="H2752" t="s">
        <v>264</v>
      </c>
      <c r="I2752" t="str">
        <f t="shared" si="126"/>
        <v>La Riva, Gloria Estella(L)</v>
      </c>
      <c r="J2752" t="s">
        <v>353</v>
      </c>
      <c r="K2752" t="b">
        <v>0</v>
      </c>
      <c r="L2752">
        <v>1139</v>
      </c>
      <c r="M2752">
        <v>1086617</v>
      </c>
      <c r="N2752">
        <v>20171015</v>
      </c>
      <c r="O2752" t="s">
        <v>19</v>
      </c>
      <c r="P2752" t="str">
        <f>IF(VLOOKUP(A2752,'national-winners'!$A$2:$B$13,2,0)=H2752,"W","L")</f>
        <v>L</v>
      </c>
      <c r="Q2752">
        <f>MATCH(C2752,'state-winning-votes'!A:A,0)</f>
        <v>5</v>
      </c>
      <c r="R2752">
        <f>MATCH(A2752,'state-winning-votes'!$A$2:$L$2,0)</f>
        <v>10</v>
      </c>
      <c r="S2752" cm="1">
        <f t="array" ref="S2752">INDEX('state-winning-votes'!$A$1:$L$53,$Q2752,$R2752)</f>
        <v>638017</v>
      </c>
      <c r="T2752">
        <f>INDEX('state-winning-votes'!$A$1:$L$53,MATCH($C2752,'state-winning-votes'!$A:$A,0),MATCH($A2752,'state-winning-votes'!$A$2:$L$2,0))</f>
        <v>638017</v>
      </c>
      <c r="U2752" t="str">
        <f t="shared" si="127"/>
        <v>McCain, John</v>
      </c>
      <c r="V2752" t="str">
        <f>_xlfn.XLOOKUP(INDEX('state-winning-votes'!$A$1:$L$53,MATCH($C2752,'state-winning-votes'!$A:$A,0),MATCH($A2752,'state-winning-votes'!$A$2:$L$2,0)),$L:$L,$H:$H)</f>
        <v>McCain, John</v>
      </c>
      <c r="W2752" t="str">
        <f>VLOOKUP(A2752,'national-winners'!$A$2:$B$13,2,0)</f>
        <v>Obama, Barack H.</v>
      </c>
      <c r="X2752" t="str">
        <f t="shared" si="128"/>
        <v xml:space="preserve"> John McCain (W)</v>
      </c>
    </row>
    <row r="2753" spans="1:24" x14ac:dyDescent="0.25">
      <c r="A2753">
        <v>2008</v>
      </c>
      <c r="B2753" t="s">
        <v>42</v>
      </c>
      <c r="C2753" t="s">
        <v>43</v>
      </c>
      <c r="D2753">
        <v>6</v>
      </c>
      <c r="E2753">
        <v>93</v>
      </c>
      <c r="F2753">
        <v>71</v>
      </c>
      <c r="G2753" t="s">
        <v>16</v>
      </c>
      <c r="H2753" t="s">
        <v>349</v>
      </c>
      <c r="I2753" t="str">
        <f t="shared" si="126"/>
        <v>Obama, Barack H.(W)</v>
      </c>
      <c r="J2753" t="s">
        <v>18</v>
      </c>
      <c r="K2753" t="b">
        <v>0</v>
      </c>
      <c r="L2753">
        <v>8274473</v>
      </c>
      <c r="M2753">
        <v>13561900</v>
      </c>
      <c r="N2753">
        <v>20171015</v>
      </c>
      <c r="O2753" t="s">
        <v>19</v>
      </c>
      <c r="P2753" t="str">
        <f>IF(VLOOKUP(A2753,'national-winners'!$A$2:$B$13,2,0)=H2753,"W","L")</f>
        <v>W</v>
      </c>
      <c r="Q2753">
        <f>MATCH(C2753,'state-winning-votes'!A:A,0)</f>
        <v>7</v>
      </c>
      <c r="R2753">
        <f>MATCH(A2753,'state-winning-votes'!$A$2:$L$2,0)</f>
        <v>10</v>
      </c>
      <c r="S2753" cm="1">
        <f t="array" ref="S2753">INDEX('state-winning-votes'!$A$1:$L$53,$Q2753,$R2753)</f>
        <v>8274473</v>
      </c>
      <c r="T2753">
        <f>INDEX('state-winning-votes'!$A$1:$L$53,MATCH($C2753,'state-winning-votes'!$A:$A,0),MATCH($A2753,'state-winning-votes'!$A$2:$L$2,0))</f>
        <v>8274473</v>
      </c>
      <c r="U2753" t="str">
        <f t="shared" si="127"/>
        <v>Obama, Barack H.</v>
      </c>
      <c r="V2753" t="str">
        <f>_xlfn.XLOOKUP(INDEX('state-winning-votes'!$A$1:$L$53,MATCH($C2753,'state-winning-votes'!$A:$A,0),MATCH($A2753,'state-winning-votes'!$A$2:$L$2,0)),$L:$L,$H:$H)</f>
        <v>Obama, Barack H.</v>
      </c>
      <c r="W2753" t="str">
        <f>VLOOKUP(A2753,'national-winners'!$A$2:$B$13,2,0)</f>
        <v>Obama, Barack H.</v>
      </c>
      <c r="X2753" t="str">
        <f t="shared" si="128"/>
        <v xml:space="preserve"> Barack H. Obama (W)</v>
      </c>
    </row>
    <row r="2754" spans="1:24" x14ac:dyDescent="0.25">
      <c r="A2754">
        <v>2008</v>
      </c>
      <c r="B2754" t="s">
        <v>42</v>
      </c>
      <c r="C2754" t="s">
        <v>43</v>
      </c>
      <c r="D2754">
        <v>6</v>
      </c>
      <c r="E2754">
        <v>93</v>
      </c>
      <c r="F2754">
        <v>71</v>
      </c>
      <c r="G2754" t="s">
        <v>16</v>
      </c>
      <c r="H2754" t="s">
        <v>348</v>
      </c>
      <c r="I2754" t="str">
        <f t="shared" si="126"/>
        <v>McCain, John(L)</v>
      </c>
      <c r="J2754" t="s">
        <v>21</v>
      </c>
      <c r="K2754" t="b">
        <v>0</v>
      </c>
      <c r="L2754">
        <v>5011781</v>
      </c>
      <c r="M2754">
        <v>13561900</v>
      </c>
      <c r="N2754">
        <v>20171015</v>
      </c>
      <c r="O2754" t="s">
        <v>19</v>
      </c>
      <c r="P2754" t="str">
        <f>IF(VLOOKUP(A2754,'national-winners'!$A$2:$B$13,2,0)=H2754,"W","L")</f>
        <v>L</v>
      </c>
      <c r="Q2754">
        <f>MATCH(C2754,'state-winning-votes'!A:A,0)</f>
        <v>7</v>
      </c>
      <c r="R2754">
        <f>MATCH(A2754,'state-winning-votes'!$A$2:$L$2,0)</f>
        <v>10</v>
      </c>
      <c r="S2754" cm="1">
        <f t="array" ref="S2754">INDEX('state-winning-votes'!$A$1:$L$53,$Q2754,$R2754)</f>
        <v>8274473</v>
      </c>
      <c r="T2754">
        <f>INDEX('state-winning-votes'!$A$1:$L$53,MATCH($C2754,'state-winning-votes'!$A:$A,0),MATCH($A2754,'state-winning-votes'!$A$2:$L$2,0))</f>
        <v>8274473</v>
      </c>
      <c r="U2754" t="str">
        <f t="shared" si="127"/>
        <v>Obama, Barack H.</v>
      </c>
      <c r="V2754" t="str">
        <f>_xlfn.XLOOKUP(INDEX('state-winning-votes'!$A$1:$L$53,MATCH($C2754,'state-winning-votes'!$A:$A,0),MATCH($A2754,'state-winning-votes'!$A$2:$L$2,0)),$L:$L,$H:$H)</f>
        <v>Obama, Barack H.</v>
      </c>
      <c r="W2754" t="str">
        <f>VLOOKUP(A2754,'national-winners'!$A$2:$B$13,2,0)</f>
        <v>Obama, Barack H.</v>
      </c>
      <c r="X2754" t="str">
        <f t="shared" si="128"/>
        <v xml:space="preserve"> Barack H. Obama (W)</v>
      </c>
    </row>
    <row r="2755" spans="1:24" x14ac:dyDescent="0.25">
      <c r="A2755">
        <v>2008</v>
      </c>
      <c r="B2755" t="s">
        <v>42</v>
      </c>
      <c r="C2755" t="s">
        <v>43</v>
      </c>
      <c r="D2755">
        <v>6</v>
      </c>
      <c r="E2755">
        <v>93</v>
      </c>
      <c r="F2755">
        <v>71</v>
      </c>
      <c r="G2755" t="s">
        <v>16</v>
      </c>
      <c r="H2755" t="s">
        <v>273</v>
      </c>
      <c r="I2755" t="str">
        <f t="shared" ref="I2755:I2818" si="129">H2755&amp;"("&amp;P2755&amp;")"</f>
        <v>Nader, Ralph(L)</v>
      </c>
      <c r="J2755" t="s">
        <v>45</v>
      </c>
      <c r="K2755" t="b">
        <v>0</v>
      </c>
      <c r="L2755">
        <v>108381</v>
      </c>
      <c r="M2755">
        <v>13561900</v>
      </c>
      <c r="N2755">
        <v>20171015</v>
      </c>
      <c r="O2755" t="s">
        <v>19</v>
      </c>
      <c r="P2755" t="str">
        <f>IF(VLOOKUP(A2755,'national-winners'!$A$2:$B$13,2,0)=H2755,"W","L")</f>
        <v>L</v>
      </c>
      <c r="Q2755">
        <f>MATCH(C2755,'state-winning-votes'!A:A,0)</f>
        <v>7</v>
      </c>
      <c r="R2755">
        <f>MATCH(A2755,'state-winning-votes'!$A$2:$L$2,0)</f>
        <v>10</v>
      </c>
      <c r="S2755" cm="1">
        <f t="array" ref="S2755">INDEX('state-winning-votes'!$A$1:$L$53,$Q2755,$R2755)</f>
        <v>8274473</v>
      </c>
      <c r="T2755">
        <f>INDEX('state-winning-votes'!$A$1:$L$53,MATCH($C2755,'state-winning-votes'!$A:$A,0),MATCH($A2755,'state-winning-votes'!$A$2:$L$2,0))</f>
        <v>8274473</v>
      </c>
      <c r="U2755" t="str">
        <f t="shared" ref="U2755:U2818" si="130">_xlfn.XLOOKUP(T2755,L:L,H:H)</f>
        <v>Obama, Barack H.</v>
      </c>
      <c r="V2755" t="str">
        <f>_xlfn.XLOOKUP(INDEX('state-winning-votes'!$A$1:$L$53,MATCH($C2755,'state-winning-votes'!$A:$A,0),MATCH($A2755,'state-winning-votes'!$A$2:$L$2,0)),$L:$L,$H:$H)</f>
        <v>Obama, Barack H.</v>
      </c>
      <c r="W2755" t="str">
        <f>VLOOKUP(A2755,'national-winners'!$A$2:$B$13,2,0)</f>
        <v>Obama, Barack H.</v>
      </c>
      <c r="X2755" t="str">
        <f t="shared" ref="X2755:X2818" si="131">IFERROR(RIGHT(V2755,LEN(V2755)-SEARCH(",",V2755))&amp;" "&amp;LEFT(V2755,SEARCH(",",V2755)-1)&amp;" (W)","NULL")</f>
        <v xml:space="preserve"> Barack H. Obama (W)</v>
      </c>
    </row>
    <row r="2756" spans="1:24" x14ac:dyDescent="0.25">
      <c r="A2756">
        <v>2008</v>
      </c>
      <c r="B2756" t="s">
        <v>42</v>
      </c>
      <c r="C2756" t="s">
        <v>43</v>
      </c>
      <c r="D2756">
        <v>6</v>
      </c>
      <c r="E2756">
        <v>93</v>
      </c>
      <c r="F2756">
        <v>71</v>
      </c>
      <c r="G2756" t="s">
        <v>16</v>
      </c>
      <c r="H2756" t="s">
        <v>351</v>
      </c>
      <c r="I2756" t="str">
        <f t="shared" si="129"/>
        <v>Barr, Bob(L)</v>
      </c>
      <c r="J2756" t="s">
        <v>29</v>
      </c>
      <c r="K2756" t="b">
        <v>0</v>
      </c>
      <c r="L2756">
        <v>67582</v>
      </c>
      <c r="M2756">
        <v>13561900</v>
      </c>
      <c r="N2756">
        <v>20171015</v>
      </c>
      <c r="O2756" t="s">
        <v>19</v>
      </c>
      <c r="P2756" t="str">
        <f>IF(VLOOKUP(A2756,'national-winners'!$A$2:$B$13,2,0)=H2756,"W","L")</f>
        <v>L</v>
      </c>
      <c r="Q2756">
        <f>MATCH(C2756,'state-winning-votes'!A:A,0)</f>
        <v>7</v>
      </c>
      <c r="R2756">
        <f>MATCH(A2756,'state-winning-votes'!$A$2:$L$2,0)</f>
        <v>10</v>
      </c>
      <c r="S2756" cm="1">
        <f t="array" ref="S2756">INDEX('state-winning-votes'!$A$1:$L$53,$Q2756,$R2756)</f>
        <v>8274473</v>
      </c>
      <c r="T2756">
        <f>INDEX('state-winning-votes'!$A$1:$L$53,MATCH($C2756,'state-winning-votes'!$A:$A,0),MATCH($A2756,'state-winning-votes'!$A$2:$L$2,0))</f>
        <v>8274473</v>
      </c>
      <c r="U2756" t="str">
        <f t="shared" si="130"/>
        <v>Obama, Barack H.</v>
      </c>
      <c r="V2756" t="str">
        <f>_xlfn.XLOOKUP(INDEX('state-winning-votes'!$A$1:$L$53,MATCH($C2756,'state-winning-votes'!$A:$A,0),MATCH($A2756,'state-winning-votes'!$A$2:$L$2,0)),$L:$L,$H:$H)</f>
        <v>Obama, Barack H.</v>
      </c>
      <c r="W2756" t="str">
        <f>VLOOKUP(A2756,'national-winners'!$A$2:$B$13,2,0)</f>
        <v>Obama, Barack H.</v>
      </c>
      <c r="X2756" t="str">
        <f t="shared" si="131"/>
        <v xml:space="preserve"> Barack H. Obama (W)</v>
      </c>
    </row>
    <row r="2757" spans="1:24" x14ac:dyDescent="0.25">
      <c r="A2757">
        <v>2008</v>
      </c>
      <c r="B2757" t="s">
        <v>42</v>
      </c>
      <c r="C2757" t="s">
        <v>43</v>
      </c>
      <c r="D2757">
        <v>6</v>
      </c>
      <c r="E2757">
        <v>93</v>
      </c>
      <c r="F2757">
        <v>71</v>
      </c>
      <c r="G2757" t="s">
        <v>16</v>
      </c>
      <c r="H2757" t="s">
        <v>354</v>
      </c>
      <c r="I2757" t="str">
        <f t="shared" si="129"/>
        <v>Keyes, Alan(L)</v>
      </c>
      <c r="J2757" t="s">
        <v>23</v>
      </c>
      <c r="K2757" t="b">
        <v>0</v>
      </c>
      <c r="L2757">
        <v>40673</v>
      </c>
      <c r="M2757">
        <v>13561900</v>
      </c>
      <c r="N2757">
        <v>20171015</v>
      </c>
      <c r="O2757" t="s">
        <v>19</v>
      </c>
      <c r="P2757" t="str">
        <f>IF(VLOOKUP(A2757,'national-winners'!$A$2:$B$13,2,0)=H2757,"W","L")</f>
        <v>L</v>
      </c>
      <c r="Q2757">
        <f>MATCH(C2757,'state-winning-votes'!A:A,0)</f>
        <v>7</v>
      </c>
      <c r="R2757">
        <f>MATCH(A2757,'state-winning-votes'!$A$2:$L$2,0)</f>
        <v>10</v>
      </c>
      <c r="S2757" cm="1">
        <f t="array" ref="S2757">INDEX('state-winning-votes'!$A$1:$L$53,$Q2757,$R2757)</f>
        <v>8274473</v>
      </c>
      <c r="T2757">
        <f>INDEX('state-winning-votes'!$A$1:$L$53,MATCH($C2757,'state-winning-votes'!$A:$A,0),MATCH($A2757,'state-winning-votes'!$A$2:$L$2,0))</f>
        <v>8274473</v>
      </c>
      <c r="U2757" t="str">
        <f t="shared" si="130"/>
        <v>Obama, Barack H.</v>
      </c>
      <c r="V2757" t="str">
        <f>_xlfn.XLOOKUP(INDEX('state-winning-votes'!$A$1:$L$53,MATCH($C2757,'state-winning-votes'!$A:$A,0),MATCH($A2757,'state-winning-votes'!$A$2:$L$2,0)),$L:$L,$H:$H)</f>
        <v>Obama, Barack H.</v>
      </c>
      <c r="W2757" t="str">
        <f>VLOOKUP(A2757,'national-winners'!$A$2:$B$13,2,0)</f>
        <v>Obama, Barack H.</v>
      </c>
      <c r="X2757" t="str">
        <f t="shared" si="131"/>
        <v xml:space="preserve"> Barack H. Obama (W)</v>
      </c>
    </row>
    <row r="2758" spans="1:24" x14ac:dyDescent="0.25">
      <c r="A2758">
        <v>2008</v>
      </c>
      <c r="B2758" t="s">
        <v>42</v>
      </c>
      <c r="C2758" t="s">
        <v>43</v>
      </c>
      <c r="D2758">
        <v>6</v>
      </c>
      <c r="E2758">
        <v>93</v>
      </c>
      <c r="F2758">
        <v>71</v>
      </c>
      <c r="G2758" t="s">
        <v>16</v>
      </c>
      <c r="H2758" t="s">
        <v>352</v>
      </c>
      <c r="I2758" t="str">
        <f t="shared" si="129"/>
        <v>McKinney, Cynthia(L)</v>
      </c>
      <c r="J2758" t="s">
        <v>274</v>
      </c>
      <c r="K2758" t="b">
        <v>0</v>
      </c>
      <c r="L2758">
        <v>38774</v>
      </c>
      <c r="M2758">
        <v>13561900</v>
      </c>
      <c r="N2758">
        <v>20171015</v>
      </c>
      <c r="O2758" t="s">
        <v>19</v>
      </c>
      <c r="P2758" t="str">
        <f>IF(VLOOKUP(A2758,'national-winners'!$A$2:$B$13,2,0)=H2758,"W","L")</f>
        <v>L</v>
      </c>
      <c r="Q2758">
        <f>MATCH(C2758,'state-winning-votes'!A:A,0)</f>
        <v>7</v>
      </c>
      <c r="R2758">
        <f>MATCH(A2758,'state-winning-votes'!$A$2:$L$2,0)</f>
        <v>10</v>
      </c>
      <c r="S2758" cm="1">
        <f t="array" ref="S2758">INDEX('state-winning-votes'!$A$1:$L$53,$Q2758,$R2758)</f>
        <v>8274473</v>
      </c>
      <c r="T2758">
        <f>INDEX('state-winning-votes'!$A$1:$L$53,MATCH($C2758,'state-winning-votes'!$A:$A,0),MATCH($A2758,'state-winning-votes'!$A$2:$L$2,0))</f>
        <v>8274473</v>
      </c>
      <c r="U2758" t="str">
        <f t="shared" si="130"/>
        <v>Obama, Barack H.</v>
      </c>
      <c r="V2758" t="str">
        <f>_xlfn.XLOOKUP(INDEX('state-winning-votes'!$A$1:$L$53,MATCH($C2758,'state-winning-votes'!$A:$A,0),MATCH($A2758,'state-winning-votes'!$A$2:$L$2,0)),$L:$L,$H:$H)</f>
        <v>Obama, Barack H.</v>
      </c>
      <c r="W2758" t="str">
        <f>VLOOKUP(A2758,'national-winners'!$A$2:$B$13,2,0)</f>
        <v>Obama, Barack H.</v>
      </c>
      <c r="X2758" t="str">
        <f t="shared" si="131"/>
        <v xml:space="preserve"> Barack H. Obama (W)</v>
      </c>
    </row>
    <row r="2759" spans="1:24" x14ac:dyDescent="0.25">
      <c r="A2759">
        <v>2008</v>
      </c>
      <c r="B2759" t="s">
        <v>42</v>
      </c>
      <c r="C2759" t="s">
        <v>43</v>
      </c>
      <c r="D2759">
        <v>6</v>
      </c>
      <c r="E2759">
        <v>93</v>
      </c>
      <c r="F2759">
        <v>71</v>
      </c>
      <c r="G2759" t="s">
        <v>16</v>
      </c>
      <c r="I2759" t="str">
        <f t="shared" si="129"/>
        <v>(L)</v>
      </c>
      <c r="J2759" t="s">
        <v>35</v>
      </c>
      <c r="K2759" t="b">
        <v>1</v>
      </c>
      <c r="L2759">
        <v>20236</v>
      </c>
      <c r="M2759">
        <v>13561900</v>
      </c>
      <c r="N2759">
        <v>20171015</v>
      </c>
      <c r="O2759" t="s">
        <v>19</v>
      </c>
      <c r="P2759" t="str">
        <f>IF(VLOOKUP(A2759,'national-winners'!$A$2:$B$13,2,0)=H2759,"W","L")</f>
        <v>L</v>
      </c>
      <c r="Q2759">
        <f>MATCH(C2759,'state-winning-votes'!A:A,0)</f>
        <v>7</v>
      </c>
      <c r="R2759">
        <f>MATCH(A2759,'state-winning-votes'!$A$2:$L$2,0)</f>
        <v>10</v>
      </c>
      <c r="S2759" cm="1">
        <f t="array" ref="S2759">INDEX('state-winning-votes'!$A$1:$L$53,$Q2759,$R2759)</f>
        <v>8274473</v>
      </c>
      <c r="T2759">
        <f>INDEX('state-winning-votes'!$A$1:$L$53,MATCH($C2759,'state-winning-votes'!$A:$A,0),MATCH($A2759,'state-winning-votes'!$A$2:$L$2,0))</f>
        <v>8274473</v>
      </c>
      <c r="U2759" t="str">
        <f t="shared" si="130"/>
        <v>Obama, Barack H.</v>
      </c>
      <c r="V2759" t="str">
        <f>_xlfn.XLOOKUP(INDEX('state-winning-votes'!$A$1:$L$53,MATCH($C2759,'state-winning-votes'!$A:$A,0),MATCH($A2759,'state-winning-votes'!$A$2:$L$2,0)),$L:$L,$H:$H)</f>
        <v>Obama, Barack H.</v>
      </c>
      <c r="W2759" t="str">
        <f>VLOOKUP(A2759,'national-winners'!$A$2:$B$13,2,0)</f>
        <v>Obama, Barack H.</v>
      </c>
      <c r="X2759" t="str">
        <f t="shared" si="131"/>
        <v xml:space="preserve"> Barack H. Obama (W)</v>
      </c>
    </row>
    <row r="2760" spans="1:24" x14ac:dyDescent="0.25">
      <c r="A2760">
        <v>2008</v>
      </c>
      <c r="B2760" t="s">
        <v>46</v>
      </c>
      <c r="C2760" t="s">
        <v>47</v>
      </c>
      <c r="D2760">
        <v>8</v>
      </c>
      <c r="E2760">
        <v>84</v>
      </c>
      <c r="F2760">
        <v>62</v>
      </c>
      <c r="G2760" t="s">
        <v>16</v>
      </c>
      <c r="H2760" t="s">
        <v>349</v>
      </c>
      <c r="I2760" t="str">
        <f t="shared" si="129"/>
        <v>Obama, Barack H.(W)</v>
      </c>
      <c r="J2760" t="s">
        <v>18</v>
      </c>
      <c r="K2760" t="b">
        <v>0</v>
      </c>
      <c r="L2760">
        <v>1288576</v>
      </c>
      <c r="M2760">
        <v>2401361</v>
      </c>
      <c r="N2760">
        <v>20171015</v>
      </c>
      <c r="O2760" t="s">
        <v>19</v>
      </c>
      <c r="P2760" t="str">
        <f>IF(VLOOKUP(A2760,'national-winners'!$A$2:$B$13,2,0)=H2760,"W","L")</f>
        <v>W</v>
      </c>
      <c r="Q2760">
        <f>MATCH(C2760,'state-winning-votes'!A:A,0)</f>
        <v>8</v>
      </c>
      <c r="R2760">
        <f>MATCH(A2760,'state-winning-votes'!$A$2:$L$2,0)</f>
        <v>10</v>
      </c>
      <c r="S2760" cm="1">
        <f t="array" ref="S2760">INDEX('state-winning-votes'!$A$1:$L$53,$Q2760,$R2760)</f>
        <v>1288576</v>
      </c>
      <c r="T2760">
        <f>INDEX('state-winning-votes'!$A$1:$L$53,MATCH($C2760,'state-winning-votes'!$A:$A,0),MATCH($A2760,'state-winning-votes'!$A$2:$L$2,0))</f>
        <v>1288576</v>
      </c>
      <c r="U2760" t="str">
        <f t="shared" si="130"/>
        <v>Obama, Barack H.</v>
      </c>
      <c r="V2760" t="str">
        <f>_xlfn.XLOOKUP(INDEX('state-winning-votes'!$A$1:$L$53,MATCH($C2760,'state-winning-votes'!$A:$A,0),MATCH($A2760,'state-winning-votes'!$A$2:$L$2,0)),$L:$L,$H:$H)</f>
        <v>Obama, Barack H.</v>
      </c>
      <c r="W2760" t="str">
        <f>VLOOKUP(A2760,'national-winners'!$A$2:$B$13,2,0)</f>
        <v>Obama, Barack H.</v>
      </c>
      <c r="X2760" t="str">
        <f t="shared" si="131"/>
        <v xml:space="preserve"> Barack H. Obama (W)</v>
      </c>
    </row>
    <row r="2761" spans="1:24" x14ac:dyDescent="0.25">
      <c r="A2761">
        <v>2008</v>
      </c>
      <c r="B2761" t="s">
        <v>46</v>
      </c>
      <c r="C2761" t="s">
        <v>47</v>
      </c>
      <c r="D2761">
        <v>8</v>
      </c>
      <c r="E2761">
        <v>84</v>
      </c>
      <c r="F2761">
        <v>62</v>
      </c>
      <c r="G2761" t="s">
        <v>16</v>
      </c>
      <c r="H2761" t="s">
        <v>348</v>
      </c>
      <c r="I2761" t="str">
        <f t="shared" si="129"/>
        <v>McCain, John(L)</v>
      </c>
      <c r="J2761" t="s">
        <v>21</v>
      </c>
      <c r="K2761" t="b">
        <v>0</v>
      </c>
      <c r="L2761">
        <v>1073589</v>
      </c>
      <c r="M2761">
        <v>2401361</v>
      </c>
      <c r="N2761">
        <v>20171015</v>
      </c>
      <c r="O2761" t="s">
        <v>19</v>
      </c>
      <c r="P2761" t="str">
        <f>IF(VLOOKUP(A2761,'national-winners'!$A$2:$B$13,2,0)=H2761,"W","L")</f>
        <v>L</v>
      </c>
      <c r="Q2761">
        <f>MATCH(C2761,'state-winning-votes'!A:A,0)</f>
        <v>8</v>
      </c>
      <c r="R2761">
        <f>MATCH(A2761,'state-winning-votes'!$A$2:$L$2,0)</f>
        <v>10</v>
      </c>
      <c r="S2761" cm="1">
        <f t="array" ref="S2761">INDEX('state-winning-votes'!$A$1:$L$53,$Q2761,$R2761)</f>
        <v>1288576</v>
      </c>
      <c r="T2761">
        <f>INDEX('state-winning-votes'!$A$1:$L$53,MATCH($C2761,'state-winning-votes'!$A:$A,0),MATCH($A2761,'state-winning-votes'!$A$2:$L$2,0))</f>
        <v>1288576</v>
      </c>
      <c r="U2761" t="str">
        <f t="shared" si="130"/>
        <v>Obama, Barack H.</v>
      </c>
      <c r="V2761" t="str">
        <f>_xlfn.XLOOKUP(INDEX('state-winning-votes'!$A$1:$L$53,MATCH($C2761,'state-winning-votes'!$A:$A,0),MATCH($A2761,'state-winning-votes'!$A$2:$L$2,0)),$L:$L,$H:$H)</f>
        <v>Obama, Barack H.</v>
      </c>
      <c r="W2761" t="str">
        <f>VLOOKUP(A2761,'national-winners'!$A$2:$B$13,2,0)</f>
        <v>Obama, Barack H.</v>
      </c>
      <c r="X2761" t="str">
        <f t="shared" si="131"/>
        <v xml:space="preserve"> Barack H. Obama (W)</v>
      </c>
    </row>
    <row r="2762" spans="1:24" x14ac:dyDescent="0.25">
      <c r="A2762">
        <v>2008</v>
      </c>
      <c r="B2762" t="s">
        <v>46</v>
      </c>
      <c r="C2762" t="s">
        <v>47</v>
      </c>
      <c r="D2762">
        <v>8</v>
      </c>
      <c r="E2762">
        <v>84</v>
      </c>
      <c r="F2762">
        <v>62</v>
      </c>
      <c r="G2762" t="s">
        <v>16</v>
      </c>
      <c r="H2762" t="s">
        <v>273</v>
      </c>
      <c r="I2762" t="str">
        <f t="shared" si="129"/>
        <v>Nader, Ralph(L)</v>
      </c>
      <c r="J2762" t="s">
        <v>35</v>
      </c>
      <c r="K2762" t="b">
        <v>0</v>
      </c>
      <c r="L2762">
        <v>13350</v>
      </c>
      <c r="M2762">
        <v>2401361</v>
      </c>
      <c r="N2762">
        <v>20171015</v>
      </c>
      <c r="O2762" t="s">
        <v>19</v>
      </c>
      <c r="P2762" t="str">
        <f>IF(VLOOKUP(A2762,'national-winners'!$A$2:$B$13,2,0)=H2762,"W","L")</f>
        <v>L</v>
      </c>
      <c r="Q2762">
        <f>MATCH(C2762,'state-winning-votes'!A:A,0)</f>
        <v>8</v>
      </c>
      <c r="R2762">
        <f>MATCH(A2762,'state-winning-votes'!$A$2:$L$2,0)</f>
        <v>10</v>
      </c>
      <c r="S2762" cm="1">
        <f t="array" ref="S2762">INDEX('state-winning-votes'!$A$1:$L$53,$Q2762,$R2762)</f>
        <v>1288576</v>
      </c>
      <c r="T2762">
        <f>INDEX('state-winning-votes'!$A$1:$L$53,MATCH($C2762,'state-winning-votes'!$A:$A,0),MATCH($A2762,'state-winning-votes'!$A$2:$L$2,0))</f>
        <v>1288576</v>
      </c>
      <c r="U2762" t="str">
        <f t="shared" si="130"/>
        <v>Obama, Barack H.</v>
      </c>
      <c r="V2762" t="str">
        <f>_xlfn.XLOOKUP(INDEX('state-winning-votes'!$A$1:$L$53,MATCH($C2762,'state-winning-votes'!$A:$A,0),MATCH($A2762,'state-winning-votes'!$A$2:$L$2,0)),$L:$L,$H:$H)</f>
        <v>Obama, Barack H.</v>
      </c>
      <c r="W2762" t="str">
        <f>VLOOKUP(A2762,'national-winners'!$A$2:$B$13,2,0)</f>
        <v>Obama, Barack H.</v>
      </c>
      <c r="X2762" t="str">
        <f t="shared" si="131"/>
        <v xml:space="preserve"> Barack H. Obama (W)</v>
      </c>
    </row>
    <row r="2763" spans="1:24" x14ac:dyDescent="0.25">
      <c r="A2763">
        <v>2008</v>
      </c>
      <c r="B2763" t="s">
        <v>46</v>
      </c>
      <c r="C2763" t="s">
        <v>47</v>
      </c>
      <c r="D2763">
        <v>8</v>
      </c>
      <c r="E2763">
        <v>84</v>
      </c>
      <c r="F2763">
        <v>62</v>
      </c>
      <c r="G2763" t="s">
        <v>16</v>
      </c>
      <c r="H2763" t="s">
        <v>351</v>
      </c>
      <c r="I2763" t="str">
        <f t="shared" si="129"/>
        <v>Barr, Bob(L)</v>
      </c>
      <c r="J2763" t="s">
        <v>29</v>
      </c>
      <c r="K2763" t="b">
        <v>0</v>
      </c>
      <c r="L2763">
        <v>10897</v>
      </c>
      <c r="M2763">
        <v>2401361</v>
      </c>
      <c r="N2763">
        <v>20171015</v>
      </c>
      <c r="O2763" t="s">
        <v>19</v>
      </c>
      <c r="P2763" t="str">
        <f>IF(VLOOKUP(A2763,'national-winners'!$A$2:$B$13,2,0)=H2763,"W","L")</f>
        <v>L</v>
      </c>
      <c r="Q2763">
        <f>MATCH(C2763,'state-winning-votes'!A:A,0)</f>
        <v>8</v>
      </c>
      <c r="R2763">
        <f>MATCH(A2763,'state-winning-votes'!$A$2:$L$2,0)</f>
        <v>10</v>
      </c>
      <c r="S2763" cm="1">
        <f t="array" ref="S2763">INDEX('state-winning-votes'!$A$1:$L$53,$Q2763,$R2763)</f>
        <v>1288576</v>
      </c>
      <c r="T2763">
        <f>INDEX('state-winning-votes'!$A$1:$L$53,MATCH($C2763,'state-winning-votes'!$A:$A,0),MATCH($A2763,'state-winning-votes'!$A$2:$L$2,0))</f>
        <v>1288576</v>
      </c>
      <c r="U2763" t="str">
        <f t="shared" si="130"/>
        <v>Obama, Barack H.</v>
      </c>
      <c r="V2763" t="str">
        <f>_xlfn.XLOOKUP(INDEX('state-winning-votes'!$A$1:$L$53,MATCH($C2763,'state-winning-votes'!$A:$A,0),MATCH($A2763,'state-winning-votes'!$A$2:$L$2,0)),$L:$L,$H:$H)</f>
        <v>Obama, Barack H.</v>
      </c>
      <c r="W2763" t="str">
        <f>VLOOKUP(A2763,'national-winners'!$A$2:$B$13,2,0)</f>
        <v>Obama, Barack H.</v>
      </c>
      <c r="X2763" t="str">
        <f t="shared" si="131"/>
        <v xml:space="preserve"> Barack H. Obama (W)</v>
      </c>
    </row>
    <row r="2764" spans="1:24" x14ac:dyDescent="0.25">
      <c r="A2764">
        <v>2008</v>
      </c>
      <c r="B2764" t="s">
        <v>46</v>
      </c>
      <c r="C2764" t="s">
        <v>47</v>
      </c>
      <c r="D2764">
        <v>8</v>
      </c>
      <c r="E2764">
        <v>84</v>
      </c>
      <c r="F2764">
        <v>62</v>
      </c>
      <c r="G2764" t="s">
        <v>16</v>
      </c>
      <c r="H2764" t="s">
        <v>350</v>
      </c>
      <c r="I2764" t="str">
        <f t="shared" si="129"/>
        <v>Baldwin, Charles ""Chuck""(L)</v>
      </c>
      <c r="J2764" t="s">
        <v>134</v>
      </c>
      <c r="K2764" t="b">
        <v>0</v>
      </c>
      <c r="L2764">
        <v>6233</v>
      </c>
      <c r="M2764">
        <v>2401361</v>
      </c>
      <c r="N2764">
        <v>20171015</v>
      </c>
      <c r="O2764" t="s">
        <v>19</v>
      </c>
      <c r="P2764" t="str">
        <f>IF(VLOOKUP(A2764,'national-winners'!$A$2:$B$13,2,0)=H2764,"W","L")</f>
        <v>L</v>
      </c>
      <c r="Q2764">
        <f>MATCH(C2764,'state-winning-votes'!A:A,0)</f>
        <v>8</v>
      </c>
      <c r="R2764">
        <f>MATCH(A2764,'state-winning-votes'!$A$2:$L$2,0)</f>
        <v>10</v>
      </c>
      <c r="S2764" cm="1">
        <f t="array" ref="S2764">INDEX('state-winning-votes'!$A$1:$L$53,$Q2764,$R2764)</f>
        <v>1288576</v>
      </c>
      <c r="T2764">
        <f>INDEX('state-winning-votes'!$A$1:$L$53,MATCH($C2764,'state-winning-votes'!$A:$A,0),MATCH($A2764,'state-winning-votes'!$A$2:$L$2,0))</f>
        <v>1288576</v>
      </c>
      <c r="U2764" t="str">
        <f t="shared" si="130"/>
        <v>Obama, Barack H.</v>
      </c>
      <c r="V2764" t="str">
        <f>_xlfn.XLOOKUP(INDEX('state-winning-votes'!$A$1:$L$53,MATCH($C2764,'state-winning-votes'!$A:$A,0),MATCH($A2764,'state-winning-votes'!$A$2:$L$2,0)),$L:$L,$H:$H)</f>
        <v>Obama, Barack H.</v>
      </c>
      <c r="W2764" t="str">
        <f>VLOOKUP(A2764,'national-winners'!$A$2:$B$13,2,0)</f>
        <v>Obama, Barack H.</v>
      </c>
      <c r="X2764" t="str">
        <f t="shared" si="131"/>
        <v xml:space="preserve"> Barack H. Obama (W)</v>
      </c>
    </row>
    <row r="2765" spans="1:24" x14ac:dyDescent="0.25">
      <c r="A2765">
        <v>2008</v>
      </c>
      <c r="B2765" t="s">
        <v>46</v>
      </c>
      <c r="C2765" t="s">
        <v>47</v>
      </c>
      <c r="D2765">
        <v>8</v>
      </c>
      <c r="E2765">
        <v>84</v>
      </c>
      <c r="F2765">
        <v>62</v>
      </c>
      <c r="G2765" t="s">
        <v>16</v>
      </c>
      <c r="H2765" t="s">
        <v>354</v>
      </c>
      <c r="I2765" t="str">
        <f t="shared" si="129"/>
        <v>Keyes, Alan(L)</v>
      </c>
      <c r="J2765" t="s">
        <v>355</v>
      </c>
      <c r="K2765" t="b">
        <v>0</v>
      </c>
      <c r="L2765">
        <v>3051</v>
      </c>
      <c r="M2765">
        <v>2401361</v>
      </c>
      <c r="N2765">
        <v>20171015</v>
      </c>
      <c r="O2765" t="s">
        <v>19</v>
      </c>
      <c r="P2765" t="str">
        <f>IF(VLOOKUP(A2765,'national-winners'!$A$2:$B$13,2,0)=H2765,"W","L")</f>
        <v>L</v>
      </c>
      <c r="Q2765">
        <f>MATCH(C2765,'state-winning-votes'!A:A,0)</f>
        <v>8</v>
      </c>
      <c r="R2765">
        <f>MATCH(A2765,'state-winning-votes'!$A$2:$L$2,0)</f>
        <v>10</v>
      </c>
      <c r="S2765" cm="1">
        <f t="array" ref="S2765">INDEX('state-winning-votes'!$A$1:$L$53,$Q2765,$R2765)</f>
        <v>1288576</v>
      </c>
      <c r="T2765">
        <f>INDEX('state-winning-votes'!$A$1:$L$53,MATCH($C2765,'state-winning-votes'!$A:$A,0),MATCH($A2765,'state-winning-votes'!$A$2:$L$2,0))</f>
        <v>1288576</v>
      </c>
      <c r="U2765" t="str">
        <f t="shared" si="130"/>
        <v>Obama, Barack H.</v>
      </c>
      <c r="V2765" t="str">
        <f>_xlfn.XLOOKUP(INDEX('state-winning-votes'!$A$1:$L$53,MATCH($C2765,'state-winning-votes'!$A:$A,0),MATCH($A2765,'state-winning-votes'!$A$2:$L$2,0)),$L:$L,$H:$H)</f>
        <v>Obama, Barack H.</v>
      </c>
      <c r="W2765" t="str">
        <f>VLOOKUP(A2765,'national-winners'!$A$2:$B$13,2,0)</f>
        <v>Obama, Barack H.</v>
      </c>
      <c r="X2765" t="str">
        <f t="shared" si="131"/>
        <v xml:space="preserve"> Barack H. Obama (W)</v>
      </c>
    </row>
    <row r="2766" spans="1:24" x14ac:dyDescent="0.25">
      <c r="A2766">
        <v>2008</v>
      </c>
      <c r="B2766" t="s">
        <v>46</v>
      </c>
      <c r="C2766" t="s">
        <v>47</v>
      </c>
      <c r="D2766">
        <v>8</v>
      </c>
      <c r="E2766">
        <v>84</v>
      </c>
      <c r="F2766">
        <v>62</v>
      </c>
      <c r="G2766" t="s">
        <v>16</v>
      </c>
      <c r="H2766" t="s">
        <v>352</v>
      </c>
      <c r="I2766" t="str">
        <f t="shared" si="129"/>
        <v>McKinney, Cynthia(L)</v>
      </c>
      <c r="J2766" t="s">
        <v>274</v>
      </c>
      <c r="K2766" t="b">
        <v>0</v>
      </c>
      <c r="L2766">
        <v>2822</v>
      </c>
      <c r="M2766">
        <v>2401361</v>
      </c>
      <c r="N2766">
        <v>20171015</v>
      </c>
      <c r="O2766" t="s">
        <v>19</v>
      </c>
      <c r="P2766" t="str">
        <f>IF(VLOOKUP(A2766,'national-winners'!$A$2:$B$13,2,0)=H2766,"W","L")</f>
        <v>L</v>
      </c>
      <c r="Q2766">
        <f>MATCH(C2766,'state-winning-votes'!A:A,0)</f>
        <v>8</v>
      </c>
      <c r="R2766">
        <f>MATCH(A2766,'state-winning-votes'!$A$2:$L$2,0)</f>
        <v>10</v>
      </c>
      <c r="S2766" cm="1">
        <f t="array" ref="S2766">INDEX('state-winning-votes'!$A$1:$L$53,$Q2766,$R2766)</f>
        <v>1288576</v>
      </c>
      <c r="T2766">
        <f>INDEX('state-winning-votes'!$A$1:$L$53,MATCH($C2766,'state-winning-votes'!$A:$A,0),MATCH($A2766,'state-winning-votes'!$A$2:$L$2,0))</f>
        <v>1288576</v>
      </c>
      <c r="U2766" t="str">
        <f t="shared" si="130"/>
        <v>Obama, Barack H.</v>
      </c>
      <c r="V2766" t="str">
        <f>_xlfn.XLOOKUP(INDEX('state-winning-votes'!$A$1:$L$53,MATCH($C2766,'state-winning-votes'!$A:$A,0),MATCH($A2766,'state-winning-votes'!$A$2:$L$2,0)),$L:$L,$H:$H)</f>
        <v>Obama, Barack H.</v>
      </c>
      <c r="W2766" t="str">
        <f>VLOOKUP(A2766,'national-winners'!$A$2:$B$13,2,0)</f>
        <v>Obama, Barack H.</v>
      </c>
      <c r="X2766" t="str">
        <f t="shared" si="131"/>
        <v xml:space="preserve"> Barack H. Obama (W)</v>
      </c>
    </row>
    <row r="2767" spans="1:24" x14ac:dyDescent="0.25">
      <c r="A2767">
        <v>2008</v>
      </c>
      <c r="B2767" t="s">
        <v>46</v>
      </c>
      <c r="C2767" t="s">
        <v>47</v>
      </c>
      <c r="D2767">
        <v>8</v>
      </c>
      <c r="E2767">
        <v>84</v>
      </c>
      <c r="F2767">
        <v>62</v>
      </c>
      <c r="G2767" t="s">
        <v>16</v>
      </c>
      <c r="H2767" t="s">
        <v>356</v>
      </c>
      <c r="I2767" t="str">
        <f t="shared" si="129"/>
        <v>McEnulty, Frank(L)</v>
      </c>
      <c r="J2767" t="s">
        <v>244</v>
      </c>
      <c r="K2767" t="b">
        <v>0</v>
      </c>
      <c r="L2767">
        <v>828</v>
      </c>
      <c r="M2767">
        <v>2401361</v>
      </c>
      <c r="N2767">
        <v>20171015</v>
      </c>
      <c r="O2767" t="s">
        <v>19</v>
      </c>
      <c r="P2767" t="str">
        <f>IF(VLOOKUP(A2767,'national-winners'!$A$2:$B$13,2,0)=H2767,"W","L")</f>
        <v>L</v>
      </c>
      <c r="Q2767">
        <f>MATCH(C2767,'state-winning-votes'!A:A,0)</f>
        <v>8</v>
      </c>
      <c r="R2767">
        <f>MATCH(A2767,'state-winning-votes'!$A$2:$L$2,0)</f>
        <v>10</v>
      </c>
      <c r="S2767" cm="1">
        <f t="array" ref="S2767">INDEX('state-winning-votes'!$A$1:$L$53,$Q2767,$R2767)</f>
        <v>1288576</v>
      </c>
      <c r="T2767">
        <f>INDEX('state-winning-votes'!$A$1:$L$53,MATCH($C2767,'state-winning-votes'!$A:$A,0),MATCH($A2767,'state-winning-votes'!$A$2:$L$2,0))</f>
        <v>1288576</v>
      </c>
      <c r="U2767" t="str">
        <f t="shared" si="130"/>
        <v>Obama, Barack H.</v>
      </c>
      <c r="V2767" t="str">
        <f>_xlfn.XLOOKUP(INDEX('state-winning-votes'!$A$1:$L$53,MATCH($C2767,'state-winning-votes'!$A:$A,0),MATCH($A2767,'state-winning-votes'!$A$2:$L$2,0)),$L:$L,$H:$H)</f>
        <v>Obama, Barack H.</v>
      </c>
      <c r="W2767" t="str">
        <f>VLOOKUP(A2767,'national-winners'!$A$2:$B$13,2,0)</f>
        <v>Obama, Barack H.</v>
      </c>
      <c r="X2767" t="str">
        <f t="shared" si="131"/>
        <v xml:space="preserve"> Barack H. Obama (W)</v>
      </c>
    </row>
    <row r="2768" spans="1:24" x14ac:dyDescent="0.25">
      <c r="A2768">
        <v>2008</v>
      </c>
      <c r="B2768" t="s">
        <v>46</v>
      </c>
      <c r="C2768" t="s">
        <v>47</v>
      </c>
      <c r="D2768">
        <v>8</v>
      </c>
      <c r="E2768">
        <v>84</v>
      </c>
      <c r="F2768">
        <v>62</v>
      </c>
      <c r="G2768" t="s">
        <v>16</v>
      </c>
      <c r="H2768" t="s">
        <v>344</v>
      </c>
      <c r="I2768" t="str">
        <f t="shared" si="129"/>
        <v>Jay, Charles(L)</v>
      </c>
      <c r="J2768" t="s">
        <v>357</v>
      </c>
      <c r="K2768" t="b">
        <v>0</v>
      </c>
      <c r="L2768">
        <v>598</v>
      </c>
      <c r="M2768">
        <v>2401361</v>
      </c>
      <c r="N2768">
        <v>20171015</v>
      </c>
      <c r="O2768" t="s">
        <v>19</v>
      </c>
      <c r="P2768" t="str">
        <f>IF(VLOOKUP(A2768,'national-winners'!$A$2:$B$13,2,0)=H2768,"W","L")</f>
        <v>L</v>
      </c>
      <c r="Q2768">
        <f>MATCH(C2768,'state-winning-votes'!A:A,0)</f>
        <v>8</v>
      </c>
      <c r="R2768">
        <f>MATCH(A2768,'state-winning-votes'!$A$2:$L$2,0)</f>
        <v>10</v>
      </c>
      <c r="S2768" cm="1">
        <f t="array" ref="S2768">INDEX('state-winning-votes'!$A$1:$L$53,$Q2768,$R2768)</f>
        <v>1288576</v>
      </c>
      <c r="T2768">
        <f>INDEX('state-winning-votes'!$A$1:$L$53,MATCH($C2768,'state-winning-votes'!$A:$A,0),MATCH($A2768,'state-winning-votes'!$A$2:$L$2,0))</f>
        <v>1288576</v>
      </c>
      <c r="U2768" t="str">
        <f t="shared" si="130"/>
        <v>Obama, Barack H.</v>
      </c>
      <c r="V2768" t="str">
        <f>_xlfn.XLOOKUP(INDEX('state-winning-votes'!$A$1:$L$53,MATCH($C2768,'state-winning-votes'!$A:$A,0),MATCH($A2768,'state-winning-votes'!$A$2:$L$2,0)),$L:$L,$H:$H)</f>
        <v>Obama, Barack H.</v>
      </c>
      <c r="W2768" t="str">
        <f>VLOOKUP(A2768,'national-winners'!$A$2:$B$13,2,0)</f>
        <v>Obama, Barack H.</v>
      </c>
      <c r="X2768" t="str">
        <f t="shared" si="131"/>
        <v xml:space="preserve"> Barack H. Obama (W)</v>
      </c>
    </row>
    <row r="2769" spans="1:24" x14ac:dyDescent="0.25">
      <c r="A2769">
        <v>2008</v>
      </c>
      <c r="B2769" t="s">
        <v>46</v>
      </c>
      <c r="C2769" t="s">
        <v>47</v>
      </c>
      <c r="D2769">
        <v>8</v>
      </c>
      <c r="E2769">
        <v>84</v>
      </c>
      <c r="F2769">
        <v>62</v>
      </c>
      <c r="G2769" t="s">
        <v>16</v>
      </c>
      <c r="H2769" t="s">
        <v>358</v>
      </c>
      <c r="I2769" t="str">
        <f t="shared" si="129"/>
        <v>Allen, Jonathan(L)</v>
      </c>
      <c r="J2769" t="s">
        <v>359</v>
      </c>
      <c r="K2769" t="b">
        <v>0</v>
      </c>
      <c r="L2769">
        <v>348</v>
      </c>
      <c r="M2769">
        <v>2401361</v>
      </c>
      <c r="N2769">
        <v>20171015</v>
      </c>
      <c r="O2769" t="s">
        <v>19</v>
      </c>
      <c r="P2769" t="str">
        <f>IF(VLOOKUP(A2769,'national-winners'!$A$2:$B$13,2,0)=H2769,"W","L")</f>
        <v>L</v>
      </c>
      <c r="Q2769">
        <f>MATCH(C2769,'state-winning-votes'!A:A,0)</f>
        <v>8</v>
      </c>
      <c r="R2769">
        <f>MATCH(A2769,'state-winning-votes'!$A$2:$L$2,0)</f>
        <v>10</v>
      </c>
      <c r="S2769" cm="1">
        <f t="array" ref="S2769">INDEX('state-winning-votes'!$A$1:$L$53,$Q2769,$R2769)</f>
        <v>1288576</v>
      </c>
      <c r="T2769">
        <f>INDEX('state-winning-votes'!$A$1:$L$53,MATCH($C2769,'state-winning-votes'!$A:$A,0),MATCH($A2769,'state-winning-votes'!$A$2:$L$2,0))</f>
        <v>1288576</v>
      </c>
      <c r="U2769" t="str">
        <f t="shared" si="130"/>
        <v>Obama, Barack H.</v>
      </c>
      <c r="V2769" t="str">
        <f>_xlfn.XLOOKUP(INDEX('state-winning-votes'!$A$1:$L$53,MATCH($C2769,'state-winning-votes'!$A:$A,0),MATCH($A2769,'state-winning-votes'!$A$2:$L$2,0)),$L:$L,$H:$H)</f>
        <v>Obama, Barack H.</v>
      </c>
      <c r="W2769" t="str">
        <f>VLOOKUP(A2769,'national-winners'!$A$2:$B$13,2,0)</f>
        <v>Obama, Barack H.</v>
      </c>
      <c r="X2769" t="str">
        <f t="shared" si="131"/>
        <v xml:space="preserve"> Barack H. Obama (W)</v>
      </c>
    </row>
    <row r="2770" spans="1:24" x14ac:dyDescent="0.25">
      <c r="A2770">
        <v>2008</v>
      </c>
      <c r="B2770" t="s">
        <v>46</v>
      </c>
      <c r="C2770" t="s">
        <v>47</v>
      </c>
      <c r="D2770">
        <v>8</v>
      </c>
      <c r="E2770">
        <v>84</v>
      </c>
      <c r="F2770">
        <v>62</v>
      </c>
      <c r="G2770" t="s">
        <v>16</v>
      </c>
      <c r="H2770" t="s">
        <v>360</v>
      </c>
      <c r="I2770" t="str">
        <f t="shared" si="129"/>
        <v>Stevens, Thomas R.(L)</v>
      </c>
      <c r="J2770" t="s">
        <v>361</v>
      </c>
      <c r="K2770" t="b">
        <v>0</v>
      </c>
      <c r="L2770">
        <v>336</v>
      </c>
      <c r="M2770">
        <v>2401361</v>
      </c>
      <c r="N2770">
        <v>20171015</v>
      </c>
      <c r="O2770" t="s">
        <v>19</v>
      </c>
      <c r="P2770" t="str">
        <f>IF(VLOOKUP(A2770,'national-winners'!$A$2:$B$13,2,0)=H2770,"W","L")</f>
        <v>L</v>
      </c>
      <c r="Q2770">
        <f>MATCH(C2770,'state-winning-votes'!A:A,0)</f>
        <v>8</v>
      </c>
      <c r="R2770">
        <f>MATCH(A2770,'state-winning-votes'!$A$2:$L$2,0)</f>
        <v>10</v>
      </c>
      <c r="S2770" cm="1">
        <f t="array" ref="S2770">INDEX('state-winning-votes'!$A$1:$L$53,$Q2770,$R2770)</f>
        <v>1288576</v>
      </c>
      <c r="T2770">
        <f>INDEX('state-winning-votes'!$A$1:$L$53,MATCH($C2770,'state-winning-votes'!$A:$A,0),MATCH($A2770,'state-winning-votes'!$A$2:$L$2,0))</f>
        <v>1288576</v>
      </c>
      <c r="U2770" t="str">
        <f t="shared" si="130"/>
        <v>Obama, Barack H.</v>
      </c>
      <c r="V2770" t="str">
        <f>_xlfn.XLOOKUP(INDEX('state-winning-votes'!$A$1:$L$53,MATCH($C2770,'state-winning-votes'!$A:$A,0),MATCH($A2770,'state-winning-votes'!$A$2:$L$2,0)),$L:$L,$H:$H)</f>
        <v>Obama, Barack H.</v>
      </c>
      <c r="W2770" t="str">
        <f>VLOOKUP(A2770,'national-winners'!$A$2:$B$13,2,0)</f>
        <v>Obama, Barack H.</v>
      </c>
      <c r="X2770" t="str">
        <f t="shared" si="131"/>
        <v xml:space="preserve"> Barack H. Obama (W)</v>
      </c>
    </row>
    <row r="2771" spans="1:24" x14ac:dyDescent="0.25">
      <c r="A2771">
        <v>2008</v>
      </c>
      <c r="B2771" t="s">
        <v>46</v>
      </c>
      <c r="C2771" t="s">
        <v>47</v>
      </c>
      <c r="D2771">
        <v>8</v>
      </c>
      <c r="E2771">
        <v>84</v>
      </c>
      <c r="F2771">
        <v>62</v>
      </c>
      <c r="G2771" t="s">
        <v>16</v>
      </c>
      <c r="H2771" t="s">
        <v>362</v>
      </c>
      <c r="I2771" t="str">
        <f t="shared" si="129"/>
        <v>Moore, Brian(L)</v>
      </c>
      <c r="J2771" t="s">
        <v>100</v>
      </c>
      <c r="K2771" t="b">
        <v>0</v>
      </c>
      <c r="L2771">
        <v>226</v>
      </c>
      <c r="M2771">
        <v>2401361</v>
      </c>
      <c r="N2771">
        <v>20171015</v>
      </c>
      <c r="O2771" t="s">
        <v>19</v>
      </c>
      <c r="P2771" t="str">
        <f>IF(VLOOKUP(A2771,'national-winners'!$A$2:$B$13,2,0)=H2771,"W","L")</f>
        <v>L</v>
      </c>
      <c r="Q2771">
        <f>MATCH(C2771,'state-winning-votes'!A:A,0)</f>
        <v>8</v>
      </c>
      <c r="R2771">
        <f>MATCH(A2771,'state-winning-votes'!$A$2:$L$2,0)</f>
        <v>10</v>
      </c>
      <c r="S2771" cm="1">
        <f t="array" ref="S2771">INDEX('state-winning-votes'!$A$1:$L$53,$Q2771,$R2771)</f>
        <v>1288576</v>
      </c>
      <c r="T2771">
        <f>INDEX('state-winning-votes'!$A$1:$L$53,MATCH($C2771,'state-winning-votes'!$A:$A,0),MATCH($A2771,'state-winning-votes'!$A$2:$L$2,0))</f>
        <v>1288576</v>
      </c>
      <c r="U2771" t="str">
        <f t="shared" si="130"/>
        <v>Obama, Barack H.</v>
      </c>
      <c r="V2771" t="str">
        <f>_xlfn.XLOOKUP(INDEX('state-winning-votes'!$A$1:$L$53,MATCH($C2771,'state-winning-votes'!$A:$A,0),MATCH($A2771,'state-winning-votes'!$A$2:$L$2,0)),$L:$L,$H:$H)</f>
        <v>Obama, Barack H.</v>
      </c>
      <c r="W2771" t="str">
        <f>VLOOKUP(A2771,'national-winners'!$A$2:$B$13,2,0)</f>
        <v>Obama, Barack H.</v>
      </c>
      <c r="X2771" t="str">
        <f t="shared" si="131"/>
        <v xml:space="preserve"> Barack H. Obama (W)</v>
      </c>
    </row>
    <row r="2772" spans="1:24" x14ac:dyDescent="0.25">
      <c r="A2772">
        <v>2008</v>
      </c>
      <c r="B2772" t="s">
        <v>46</v>
      </c>
      <c r="C2772" t="s">
        <v>47</v>
      </c>
      <c r="D2772">
        <v>8</v>
      </c>
      <c r="E2772">
        <v>84</v>
      </c>
      <c r="F2772">
        <v>62</v>
      </c>
      <c r="G2772" t="s">
        <v>16</v>
      </c>
      <c r="H2772" t="s">
        <v>264</v>
      </c>
      <c r="I2772" t="str">
        <f t="shared" si="129"/>
        <v>La Riva, Gloria Estella(L)</v>
      </c>
      <c r="J2772" t="s">
        <v>353</v>
      </c>
      <c r="K2772" t="b">
        <v>0</v>
      </c>
      <c r="L2772">
        <v>158</v>
      </c>
      <c r="M2772">
        <v>2401361</v>
      </c>
      <c r="N2772">
        <v>20171015</v>
      </c>
      <c r="O2772" t="s">
        <v>19</v>
      </c>
      <c r="P2772" t="str">
        <f>IF(VLOOKUP(A2772,'national-winners'!$A$2:$B$13,2,0)=H2772,"W","L")</f>
        <v>L</v>
      </c>
      <c r="Q2772">
        <f>MATCH(C2772,'state-winning-votes'!A:A,0)</f>
        <v>8</v>
      </c>
      <c r="R2772">
        <f>MATCH(A2772,'state-winning-votes'!$A$2:$L$2,0)</f>
        <v>10</v>
      </c>
      <c r="S2772" cm="1">
        <f t="array" ref="S2772">INDEX('state-winning-votes'!$A$1:$L$53,$Q2772,$R2772)</f>
        <v>1288576</v>
      </c>
      <c r="T2772">
        <f>INDEX('state-winning-votes'!$A$1:$L$53,MATCH($C2772,'state-winning-votes'!$A:$A,0),MATCH($A2772,'state-winning-votes'!$A$2:$L$2,0))</f>
        <v>1288576</v>
      </c>
      <c r="U2772" t="str">
        <f t="shared" si="130"/>
        <v>Obama, Barack H.</v>
      </c>
      <c r="V2772" t="str">
        <f>_xlfn.XLOOKUP(INDEX('state-winning-votes'!$A$1:$L$53,MATCH($C2772,'state-winning-votes'!$A:$A,0),MATCH($A2772,'state-winning-votes'!$A$2:$L$2,0)),$L:$L,$H:$H)</f>
        <v>Obama, Barack H.</v>
      </c>
      <c r="W2772" t="str">
        <f>VLOOKUP(A2772,'national-winners'!$A$2:$B$13,2,0)</f>
        <v>Obama, Barack H.</v>
      </c>
      <c r="X2772" t="str">
        <f t="shared" si="131"/>
        <v xml:space="preserve"> Barack H. Obama (W)</v>
      </c>
    </row>
    <row r="2773" spans="1:24" x14ac:dyDescent="0.25">
      <c r="A2773">
        <v>2008</v>
      </c>
      <c r="B2773" t="s">
        <v>46</v>
      </c>
      <c r="C2773" t="s">
        <v>47</v>
      </c>
      <c r="D2773">
        <v>8</v>
      </c>
      <c r="E2773">
        <v>84</v>
      </c>
      <c r="F2773">
        <v>62</v>
      </c>
      <c r="G2773" t="s">
        <v>16</v>
      </c>
      <c r="H2773" t="s">
        <v>284</v>
      </c>
      <c r="I2773" t="str">
        <f t="shared" si="129"/>
        <v>Harris, James(L)</v>
      </c>
      <c r="J2773" t="s">
        <v>37</v>
      </c>
      <c r="K2773" t="b">
        <v>0</v>
      </c>
      <c r="L2773">
        <v>154</v>
      </c>
      <c r="M2773">
        <v>2401361</v>
      </c>
      <c r="N2773">
        <v>20171015</v>
      </c>
      <c r="O2773" t="s">
        <v>19</v>
      </c>
      <c r="P2773" t="str">
        <f>IF(VLOOKUP(A2773,'national-winners'!$A$2:$B$13,2,0)=H2773,"W","L")</f>
        <v>L</v>
      </c>
      <c r="Q2773">
        <f>MATCH(C2773,'state-winning-votes'!A:A,0)</f>
        <v>8</v>
      </c>
      <c r="R2773">
        <f>MATCH(A2773,'state-winning-votes'!$A$2:$L$2,0)</f>
        <v>10</v>
      </c>
      <c r="S2773" cm="1">
        <f t="array" ref="S2773">INDEX('state-winning-votes'!$A$1:$L$53,$Q2773,$R2773)</f>
        <v>1288576</v>
      </c>
      <c r="T2773">
        <f>INDEX('state-winning-votes'!$A$1:$L$53,MATCH($C2773,'state-winning-votes'!$A:$A,0),MATCH($A2773,'state-winning-votes'!$A$2:$L$2,0))</f>
        <v>1288576</v>
      </c>
      <c r="U2773" t="str">
        <f t="shared" si="130"/>
        <v>Obama, Barack H.</v>
      </c>
      <c r="V2773" t="str">
        <f>_xlfn.XLOOKUP(INDEX('state-winning-votes'!$A$1:$L$53,MATCH($C2773,'state-winning-votes'!$A:$A,0),MATCH($A2773,'state-winning-votes'!$A$2:$L$2,0)),$L:$L,$H:$H)</f>
        <v>Obama, Barack H.</v>
      </c>
      <c r="W2773" t="str">
        <f>VLOOKUP(A2773,'national-winners'!$A$2:$B$13,2,0)</f>
        <v>Obama, Barack H.</v>
      </c>
      <c r="X2773" t="str">
        <f t="shared" si="131"/>
        <v xml:space="preserve"> Barack H. Obama (W)</v>
      </c>
    </row>
    <row r="2774" spans="1:24" x14ac:dyDescent="0.25">
      <c r="A2774">
        <v>2008</v>
      </c>
      <c r="B2774" t="s">
        <v>46</v>
      </c>
      <c r="C2774" t="s">
        <v>47</v>
      </c>
      <c r="D2774">
        <v>8</v>
      </c>
      <c r="E2774">
        <v>84</v>
      </c>
      <c r="F2774">
        <v>62</v>
      </c>
      <c r="G2774" t="s">
        <v>16</v>
      </c>
      <c r="H2774" t="s">
        <v>363</v>
      </c>
      <c r="I2774" t="str">
        <f t="shared" si="129"/>
        <v>Lyttle, Bradford(L)</v>
      </c>
      <c r="J2774" t="s">
        <v>364</v>
      </c>
      <c r="K2774" t="b">
        <v>0</v>
      </c>
      <c r="L2774">
        <v>110</v>
      </c>
      <c r="M2774">
        <v>2401361</v>
      </c>
      <c r="N2774">
        <v>20171015</v>
      </c>
      <c r="O2774" t="s">
        <v>19</v>
      </c>
      <c r="P2774" t="str">
        <f>IF(VLOOKUP(A2774,'national-winners'!$A$2:$B$13,2,0)=H2774,"W","L")</f>
        <v>L</v>
      </c>
      <c r="Q2774">
        <f>MATCH(C2774,'state-winning-votes'!A:A,0)</f>
        <v>8</v>
      </c>
      <c r="R2774">
        <f>MATCH(A2774,'state-winning-votes'!$A$2:$L$2,0)</f>
        <v>10</v>
      </c>
      <c r="S2774" cm="1">
        <f t="array" ref="S2774">INDEX('state-winning-votes'!$A$1:$L$53,$Q2774,$R2774)</f>
        <v>1288576</v>
      </c>
      <c r="T2774">
        <f>INDEX('state-winning-votes'!$A$1:$L$53,MATCH($C2774,'state-winning-votes'!$A:$A,0),MATCH($A2774,'state-winning-votes'!$A$2:$L$2,0))</f>
        <v>1288576</v>
      </c>
      <c r="U2774" t="str">
        <f t="shared" si="130"/>
        <v>Obama, Barack H.</v>
      </c>
      <c r="V2774" t="str">
        <f>_xlfn.XLOOKUP(INDEX('state-winning-votes'!$A$1:$L$53,MATCH($C2774,'state-winning-votes'!$A:$A,0),MATCH($A2774,'state-winning-votes'!$A$2:$L$2,0)),$L:$L,$H:$H)</f>
        <v>Obama, Barack H.</v>
      </c>
      <c r="W2774" t="str">
        <f>VLOOKUP(A2774,'national-winners'!$A$2:$B$13,2,0)</f>
        <v>Obama, Barack H.</v>
      </c>
      <c r="X2774" t="str">
        <f t="shared" si="131"/>
        <v xml:space="preserve"> Barack H. Obama (W)</v>
      </c>
    </row>
    <row r="2775" spans="1:24" x14ac:dyDescent="0.25">
      <c r="A2775">
        <v>2008</v>
      </c>
      <c r="B2775" t="s">
        <v>46</v>
      </c>
      <c r="C2775" t="s">
        <v>47</v>
      </c>
      <c r="D2775">
        <v>8</v>
      </c>
      <c r="E2775">
        <v>84</v>
      </c>
      <c r="F2775">
        <v>62</v>
      </c>
      <c r="G2775" t="s">
        <v>16</v>
      </c>
      <c r="H2775" t="s">
        <v>321</v>
      </c>
      <c r="I2775" t="str">
        <f t="shared" si="129"/>
        <v>Amondson, Gene(L)</v>
      </c>
      <c r="J2775" t="s">
        <v>25</v>
      </c>
      <c r="K2775" t="b">
        <v>0</v>
      </c>
      <c r="L2775">
        <v>85</v>
      </c>
      <c r="M2775">
        <v>2401361</v>
      </c>
      <c r="N2775">
        <v>20171015</v>
      </c>
      <c r="O2775" t="s">
        <v>19</v>
      </c>
      <c r="P2775" t="str">
        <f>IF(VLOOKUP(A2775,'national-winners'!$A$2:$B$13,2,0)=H2775,"W","L")</f>
        <v>L</v>
      </c>
      <c r="Q2775">
        <f>MATCH(C2775,'state-winning-votes'!A:A,0)</f>
        <v>8</v>
      </c>
      <c r="R2775">
        <f>MATCH(A2775,'state-winning-votes'!$A$2:$L$2,0)</f>
        <v>10</v>
      </c>
      <c r="S2775" cm="1">
        <f t="array" ref="S2775">INDEX('state-winning-votes'!$A$1:$L$53,$Q2775,$R2775)</f>
        <v>1288576</v>
      </c>
      <c r="T2775">
        <f>INDEX('state-winning-votes'!$A$1:$L$53,MATCH($C2775,'state-winning-votes'!$A:$A,0),MATCH($A2775,'state-winning-votes'!$A$2:$L$2,0))</f>
        <v>1288576</v>
      </c>
      <c r="U2775" t="str">
        <f t="shared" si="130"/>
        <v>Obama, Barack H.</v>
      </c>
      <c r="V2775" t="str">
        <f>_xlfn.XLOOKUP(INDEX('state-winning-votes'!$A$1:$L$53,MATCH($C2775,'state-winning-votes'!$A:$A,0),MATCH($A2775,'state-winning-votes'!$A$2:$L$2,0)),$L:$L,$H:$H)</f>
        <v>Obama, Barack H.</v>
      </c>
      <c r="W2775" t="str">
        <f>VLOOKUP(A2775,'national-winners'!$A$2:$B$13,2,0)</f>
        <v>Obama, Barack H.</v>
      </c>
      <c r="X2775" t="str">
        <f t="shared" si="131"/>
        <v xml:space="preserve"> Barack H. Obama (W)</v>
      </c>
    </row>
    <row r="2776" spans="1:24" x14ac:dyDescent="0.25">
      <c r="A2776">
        <v>2008</v>
      </c>
      <c r="B2776" t="s">
        <v>50</v>
      </c>
      <c r="C2776" t="s">
        <v>51</v>
      </c>
      <c r="D2776">
        <v>9</v>
      </c>
      <c r="E2776">
        <v>16</v>
      </c>
      <c r="F2776">
        <v>1</v>
      </c>
      <c r="G2776" t="s">
        <v>16</v>
      </c>
      <c r="H2776" t="s">
        <v>349</v>
      </c>
      <c r="I2776" t="str">
        <f t="shared" si="129"/>
        <v>Obama, Barack H.(W)</v>
      </c>
      <c r="J2776" t="s">
        <v>18</v>
      </c>
      <c r="K2776" t="b">
        <v>0</v>
      </c>
      <c r="L2776">
        <v>997772</v>
      </c>
      <c r="M2776">
        <v>1646792</v>
      </c>
      <c r="N2776">
        <v>20171015</v>
      </c>
      <c r="O2776" t="s">
        <v>19</v>
      </c>
      <c r="P2776" t="str">
        <f>IF(VLOOKUP(A2776,'national-winners'!$A$2:$B$13,2,0)=H2776,"W","L")</f>
        <v>W</v>
      </c>
      <c r="Q2776">
        <f>MATCH(C2776,'state-winning-votes'!A:A,0)</f>
        <v>9</v>
      </c>
      <c r="R2776">
        <f>MATCH(A2776,'state-winning-votes'!$A$2:$L$2,0)</f>
        <v>10</v>
      </c>
      <c r="S2776" cm="1">
        <f t="array" ref="S2776">INDEX('state-winning-votes'!$A$1:$L$53,$Q2776,$R2776)</f>
        <v>997772</v>
      </c>
      <c r="T2776">
        <f>INDEX('state-winning-votes'!$A$1:$L$53,MATCH($C2776,'state-winning-votes'!$A:$A,0),MATCH($A2776,'state-winning-votes'!$A$2:$L$2,0))</f>
        <v>997772</v>
      </c>
      <c r="U2776" t="str">
        <f t="shared" si="130"/>
        <v>Obama, Barack H.</v>
      </c>
      <c r="V2776" t="str">
        <f>_xlfn.XLOOKUP(INDEX('state-winning-votes'!$A$1:$L$53,MATCH($C2776,'state-winning-votes'!$A:$A,0),MATCH($A2776,'state-winning-votes'!$A$2:$L$2,0)),$L:$L,$H:$H)</f>
        <v>Obama, Barack H.</v>
      </c>
      <c r="W2776" t="str">
        <f>VLOOKUP(A2776,'national-winners'!$A$2:$B$13,2,0)</f>
        <v>Obama, Barack H.</v>
      </c>
      <c r="X2776" t="str">
        <f t="shared" si="131"/>
        <v xml:space="preserve"> Barack H. Obama (W)</v>
      </c>
    </row>
    <row r="2777" spans="1:24" x14ac:dyDescent="0.25">
      <c r="A2777">
        <v>2008</v>
      </c>
      <c r="B2777" t="s">
        <v>50</v>
      </c>
      <c r="C2777" t="s">
        <v>51</v>
      </c>
      <c r="D2777">
        <v>9</v>
      </c>
      <c r="E2777">
        <v>16</v>
      </c>
      <c r="F2777">
        <v>1</v>
      </c>
      <c r="G2777" t="s">
        <v>16</v>
      </c>
      <c r="H2777" t="s">
        <v>348</v>
      </c>
      <c r="I2777" t="str">
        <f t="shared" si="129"/>
        <v>McCain, John(L)</v>
      </c>
      <c r="J2777" t="s">
        <v>21</v>
      </c>
      <c r="K2777" t="b">
        <v>0</v>
      </c>
      <c r="L2777">
        <v>629428</v>
      </c>
      <c r="M2777">
        <v>1646792</v>
      </c>
      <c r="N2777">
        <v>20171015</v>
      </c>
      <c r="O2777" t="s">
        <v>19</v>
      </c>
      <c r="P2777" t="str">
        <f>IF(VLOOKUP(A2777,'national-winners'!$A$2:$B$13,2,0)=H2777,"W","L")</f>
        <v>L</v>
      </c>
      <c r="Q2777">
        <f>MATCH(C2777,'state-winning-votes'!A:A,0)</f>
        <v>9</v>
      </c>
      <c r="R2777">
        <f>MATCH(A2777,'state-winning-votes'!$A$2:$L$2,0)</f>
        <v>10</v>
      </c>
      <c r="S2777" cm="1">
        <f t="array" ref="S2777">INDEX('state-winning-votes'!$A$1:$L$53,$Q2777,$R2777)</f>
        <v>997772</v>
      </c>
      <c r="T2777">
        <f>INDEX('state-winning-votes'!$A$1:$L$53,MATCH($C2777,'state-winning-votes'!$A:$A,0),MATCH($A2777,'state-winning-votes'!$A$2:$L$2,0))</f>
        <v>997772</v>
      </c>
      <c r="U2777" t="str">
        <f t="shared" si="130"/>
        <v>Obama, Barack H.</v>
      </c>
      <c r="V2777" t="str">
        <f>_xlfn.XLOOKUP(INDEX('state-winning-votes'!$A$1:$L$53,MATCH($C2777,'state-winning-votes'!$A:$A,0),MATCH($A2777,'state-winning-votes'!$A$2:$L$2,0)),$L:$L,$H:$H)</f>
        <v>Obama, Barack H.</v>
      </c>
      <c r="W2777" t="str">
        <f>VLOOKUP(A2777,'national-winners'!$A$2:$B$13,2,0)</f>
        <v>Obama, Barack H.</v>
      </c>
      <c r="X2777" t="str">
        <f t="shared" si="131"/>
        <v xml:space="preserve"> Barack H. Obama (W)</v>
      </c>
    </row>
    <row r="2778" spans="1:24" x14ac:dyDescent="0.25">
      <c r="A2778">
        <v>2008</v>
      </c>
      <c r="B2778" t="s">
        <v>50</v>
      </c>
      <c r="C2778" t="s">
        <v>51</v>
      </c>
      <c r="D2778">
        <v>9</v>
      </c>
      <c r="E2778">
        <v>16</v>
      </c>
      <c r="F2778">
        <v>1</v>
      </c>
      <c r="G2778" t="s">
        <v>16</v>
      </c>
      <c r="H2778" t="s">
        <v>273</v>
      </c>
      <c r="I2778" t="str">
        <f t="shared" si="129"/>
        <v>Nader, Ralph(L)</v>
      </c>
      <c r="J2778" t="s">
        <v>35</v>
      </c>
      <c r="K2778" t="b">
        <v>0</v>
      </c>
      <c r="L2778">
        <v>19162</v>
      </c>
      <c r="M2778">
        <v>1646792</v>
      </c>
      <c r="N2778">
        <v>20171015</v>
      </c>
      <c r="O2778" t="s">
        <v>19</v>
      </c>
      <c r="P2778" t="str">
        <f>IF(VLOOKUP(A2778,'national-winners'!$A$2:$B$13,2,0)=H2778,"W","L")</f>
        <v>L</v>
      </c>
      <c r="Q2778">
        <f>MATCH(C2778,'state-winning-votes'!A:A,0)</f>
        <v>9</v>
      </c>
      <c r="R2778">
        <f>MATCH(A2778,'state-winning-votes'!$A$2:$L$2,0)</f>
        <v>10</v>
      </c>
      <c r="S2778" cm="1">
        <f t="array" ref="S2778">INDEX('state-winning-votes'!$A$1:$L$53,$Q2778,$R2778)</f>
        <v>997772</v>
      </c>
      <c r="T2778">
        <f>INDEX('state-winning-votes'!$A$1:$L$53,MATCH($C2778,'state-winning-votes'!$A:$A,0),MATCH($A2778,'state-winning-votes'!$A$2:$L$2,0))</f>
        <v>997772</v>
      </c>
      <c r="U2778" t="str">
        <f t="shared" si="130"/>
        <v>Obama, Barack H.</v>
      </c>
      <c r="V2778" t="str">
        <f>_xlfn.XLOOKUP(INDEX('state-winning-votes'!$A$1:$L$53,MATCH($C2778,'state-winning-votes'!$A:$A,0),MATCH($A2778,'state-winning-votes'!$A$2:$L$2,0)),$L:$L,$H:$H)</f>
        <v>Obama, Barack H.</v>
      </c>
      <c r="W2778" t="str">
        <f>VLOOKUP(A2778,'national-winners'!$A$2:$B$13,2,0)</f>
        <v>Obama, Barack H.</v>
      </c>
      <c r="X2778" t="str">
        <f t="shared" si="131"/>
        <v xml:space="preserve"> Barack H. Obama (W)</v>
      </c>
    </row>
    <row r="2779" spans="1:24" x14ac:dyDescent="0.25">
      <c r="A2779">
        <v>2008</v>
      </c>
      <c r="B2779" t="s">
        <v>50</v>
      </c>
      <c r="C2779" t="s">
        <v>51</v>
      </c>
      <c r="D2779">
        <v>9</v>
      </c>
      <c r="E2779">
        <v>16</v>
      </c>
      <c r="F2779">
        <v>1</v>
      </c>
      <c r="G2779" t="s">
        <v>16</v>
      </c>
      <c r="I2779" t="str">
        <f t="shared" si="129"/>
        <v>(L)</v>
      </c>
      <c r="K2779" t="b">
        <v>1</v>
      </c>
      <c r="L2779">
        <v>430</v>
      </c>
      <c r="M2779">
        <v>1646792</v>
      </c>
      <c r="N2779">
        <v>20171015</v>
      </c>
      <c r="O2779" t="s">
        <v>19</v>
      </c>
      <c r="P2779" t="str">
        <f>IF(VLOOKUP(A2779,'national-winners'!$A$2:$B$13,2,0)=H2779,"W","L")</f>
        <v>L</v>
      </c>
      <c r="Q2779">
        <f>MATCH(C2779,'state-winning-votes'!A:A,0)</f>
        <v>9</v>
      </c>
      <c r="R2779">
        <f>MATCH(A2779,'state-winning-votes'!$A$2:$L$2,0)</f>
        <v>10</v>
      </c>
      <c r="S2779" cm="1">
        <f t="array" ref="S2779">INDEX('state-winning-votes'!$A$1:$L$53,$Q2779,$R2779)</f>
        <v>997772</v>
      </c>
      <c r="T2779">
        <f>INDEX('state-winning-votes'!$A$1:$L$53,MATCH($C2779,'state-winning-votes'!$A:$A,0),MATCH($A2779,'state-winning-votes'!$A$2:$L$2,0))</f>
        <v>997772</v>
      </c>
      <c r="U2779" t="str">
        <f t="shared" si="130"/>
        <v>Obama, Barack H.</v>
      </c>
      <c r="V2779" t="str">
        <f>_xlfn.XLOOKUP(INDEX('state-winning-votes'!$A$1:$L$53,MATCH($C2779,'state-winning-votes'!$A:$A,0),MATCH($A2779,'state-winning-votes'!$A$2:$L$2,0)),$L:$L,$H:$H)</f>
        <v>Obama, Barack H.</v>
      </c>
      <c r="W2779" t="str">
        <f>VLOOKUP(A2779,'national-winners'!$A$2:$B$13,2,0)</f>
        <v>Obama, Barack H.</v>
      </c>
      <c r="X2779" t="str">
        <f t="shared" si="131"/>
        <v xml:space="preserve"> Barack H. Obama (W)</v>
      </c>
    </row>
    <row r="2780" spans="1:24" x14ac:dyDescent="0.25">
      <c r="A2780">
        <v>2008</v>
      </c>
      <c r="B2780" t="s">
        <v>53</v>
      </c>
      <c r="C2780" t="s">
        <v>54</v>
      </c>
      <c r="D2780">
        <v>10</v>
      </c>
      <c r="E2780">
        <v>51</v>
      </c>
      <c r="F2780">
        <v>11</v>
      </c>
      <c r="G2780" t="s">
        <v>16</v>
      </c>
      <c r="H2780" t="s">
        <v>349</v>
      </c>
      <c r="I2780" t="str">
        <f t="shared" si="129"/>
        <v>Obama, Barack H.(W)</v>
      </c>
      <c r="J2780" t="s">
        <v>18</v>
      </c>
      <c r="K2780" t="b">
        <v>0</v>
      </c>
      <c r="L2780">
        <v>255459</v>
      </c>
      <c r="M2780">
        <v>412412</v>
      </c>
      <c r="N2780">
        <v>20171015</v>
      </c>
      <c r="O2780" t="s">
        <v>19</v>
      </c>
      <c r="P2780" t="str">
        <f>IF(VLOOKUP(A2780,'national-winners'!$A$2:$B$13,2,0)=H2780,"W","L")</f>
        <v>W</v>
      </c>
      <c r="Q2780">
        <f>MATCH(C2780,'state-winning-votes'!A:A,0)</f>
        <v>11</v>
      </c>
      <c r="R2780">
        <f>MATCH(A2780,'state-winning-votes'!$A$2:$L$2,0)</f>
        <v>10</v>
      </c>
      <c r="S2780" cm="1">
        <f t="array" ref="S2780">INDEX('state-winning-votes'!$A$1:$L$53,$Q2780,$R2780)</f>
        <v>255459</v>
      </c>
      <c r="T2780">
        <f>INDEX('state-winning-votes'!$A$1:$L$53,MATCH($C2780,'state-winning-votes'!$A:$A,0),MATCH($A2780,'state-winning-votes'!$A$2:$L$2,0))</f>
        <v>255459</v>
      </c>
      <c r="U2780" t="str">
        <f t="shared" si="130"/>
        <v>Obama, Barack H.</v>
      </c>
      <c r="V2780" t="str">
        <f>_xlfn.XLOOKUP(INDEX('state-winning-votes'!$A$1:$L$53,MATCH($C2780,'state-winning-votes'!$A:$A,0),MATCH($A2780,'state-winning-votes'!$A$2:$L$2,0)),$L:$L,$H:$H)</f>
        <v>Obama, Barack H.</v>
      </c>
      <c r="W2780" t="str">
        <f>VLOOKUP(A2780,'national-winners'!$A$2:$B$13,2,0)</f>
        <v>Obama, Barack H.</v>
      </c>
      <c r="X2780" t="str">
        <f t="shared" si="131"/>
        <v xml:space="preserve"> Barack H. Obama (W)</v>
      </c>
    </row>
    <row r="2781" spans="1:24" x14ac:dyDescent="0.25">
      <c r="A2781">
        <v>2008</v>
      </c>
      <c r="B2781" t="s">
        <v>53</v>
      </c>
      <c r="C2781" t="s">
        <v>54</v>
      </c>
      <c r="D2781">
        <v>10</v>
      </c>
      <c r="E2781">
        <v>51</v>
      </c>
      <c r="F2781">
        <v>11</v>
      </c>
      <c r="G2781" t="s">
        <v>16</v>
      </c>
      <c r="H2781" t="s">
        <v>348</v>
      </c>
      <c r="I2781" t="str">
        <f t="shared" si="129"/>
        <v>McCain, John(L)</v>
      </c>
      <c r="J2781" t="s">
        <v>21</v>
      </c>
      <c r="K2781" t="b">
        <v>0</v>
      </c>
      <c r="L2781">
        <v>152374</v>
      </c>
      <c r="M2781">
        <v>412412</v>
      </c>
      <c r="N2781">
        <v>20171015</v>
      </c>
      <c r="O2781" t="s">
        <v>19</v>
      </c>
      <c r="P2781" t="str">
        <f>IF(VLOOKUP(A2781,'national-winners'!$A$2:$B$13,2,0)=H2781,"W","L")</f>
        <v>L</v>
      </c>
      <c r="Q2781">
        <f>MATCH(C2781,'state-winning-votes'!A:A,0)</f>
        <v>11</v>
      </c>
      <c r="R2781">
        <f>MATCH(A2781,'state-winning-votes'!$A$2:$L$2,0)</f>
        <v>10</v>
      </c>
      <c r="S2781" cm="1">
        <f t="array" ref="S2781">INDEX('state-winning-votes'!$A$1:$L$53,$Q2781,$R2781)</f>
        <v>255459</v>
      </c>
      <c r="T2781">
        <f>INDEX('state-winning-votes'!$A$1:$L$53,MATCH($C2781,'state-winning-votes'!$A:$A,0),MATCH($A2781,'state-winning-votes'!$A$2:$L$2,0))</f>
        <v>255459</v>
      </c>
      <c r="U2781" t="str">
        <f t="shared" si="130"/>
        <v>Obama, Barack H.</v>
      </c>
      <c r="V2781" t="str">
        <f>_xlfn.XLOOKUP(INDEX('state-winning-votes'!$A$1:$L$53,MATCH($C2781,'state-winning-votes'!$A:$A,0),MATCH($A2781,'state-winning-votes'!$A$2:$L$2,0)),$L:$L,$H:$H)</f>
        <v>Obama, Barack H.</v>
      </c>
      <c r="W2781" t="str">
        <f>VLOOKUP(A2781,'national-winners'!$A$2:$B$13,2,0)</f>
        <v>Obama, Barack H.</v>
      </c>
      <c r="X2781" t="str">
        <f t="shared" si="131"/>
        <v xml:space="preserve"> Barack H. Obama (W)</v>
      </c>
    </row>
    <row r="2782" spans="1:24" x14ac:dyDescent="0.25">
      <c r="A2782">
        <v>2008</v>
      </c>
      <c r="B2782" t="s">
        <v>53</v>
      </c>
      <c r="C2782" t="s">
        <v>54</v>
      </c>
      <c r="D2782">
        <v>10</v>
      </c>
      <c r="E2782">
        <v>51</v>
      </c>
      <c r="F2782">
        <v>11</v>
      </c>
      <c r="G2782" t="s">
        <v>16</v>
      </c>
      <c r="H2782" t="s">
        <v>273</v>
      </c>
      <c r="I2782" t="str">
        <f t="shared" si="129"/>
        <v>Nader, Ralph(L)</v>
      </c>
      <c r="J2782" t="s">
        <v>35</v>
      </c>
      <c r="K2782" t="b">
        <v>0</v>
      </c>
      <c r="L2782">
        <v>2401</v>
      </c>
      <c r="M2782">
        <v>412412</v>
      </c>
      <c r="N2782">
        <v>20171015</v>
      </c>
      <c r="O2782" t="s">
        <v>19</v>
      </c>
      <c r="P2782" t="str">
        <f>IF(VLOOKUP(A2782,'national-winners'!$A$2:$B$13,2,0)=H2782,"W","L")</f>
        <v>L</v>
      </c>
      <c r="Q2782">
        <f>MATCH(C2782,'state-winning-votes'!A:A,0)</f>
        <v>11</v>
      </c>
      <c r="R2782">
        <f>MATCH(A2782,'state-winning-votes'!$A$2:$L$2,0)</f>
        <v>10</v>
      </c>
      <c r="S2782" cm="1">
        <f t="array" ref="S2782">INDEX('state-winning-votes'!$A$1:$L$53,$Q2782,$R2782)</f>
        <v>255459</v>
      </c>
      <c r="T2782">
        <f>INDEX('state-winning-votes'!$A$1:$L$53,MATCH($C2782,'state-winning-votes'!$A:$A,0),MATCH($A2782,'state-winning-votes'!$A$2:$L$2,0))</f>
        <v>255459</v>
      </c>
      <c r="U2782" t="str">
        <f t="shared" si="130"/>
        <v>Obama, Barack H.</v>
      </c>
      <c r="V2782" t="str">
        <f>_xlfn.XLOOKUP(INDEX('state-winning-votes'!$A$1:$L$53,MATCH($C2782,'state-winning-votes'!$A:$A,0),MATCH($A2782,'state-winning-votes'!$A$2:$L$2,0)),$L:$L,$H:$H)</f>
        <v>Obama, Barack H.</v>
      </c>
      <c r="W2782" t="str">
        <f>VLOOKUP(A2782,'national-winners'!$A$2:$B$13,2,0)</f>
        <v>Obama, Barack H.</v>
      </c>
      <c r="X2782" t="str">
        <f t="shared" si="131"/>
        <v xml:space="preserve"> Barack H. Obama (W)</v>
      </c>
    </row>
    <row r="2783" spans="1:24" x14ac:dyDescent="0.25">
      <c r="A2783">
        <v>2008</v>
      </c>
      <c r="B2783" t="s">
        <v>53</v>
      </c>
      <c r="C2783" t="s">
        <v>54</v>
      </c>
      <c r="D2783">
        <v>10</v>
      </c>
      <c r="E2783">
        <v>51</v>
      </c>
      <c r="F2783">
        <v>11</v>
      </c>
      <c r="G2783" t="s">
        <v>16</v>
      </c>
      <c r="H2783" t="s">
        <v>351</v>
      </c>
      <c r="I2783" t="str">
        <f t="shared" si="129"/>
        <v>Barr, Bob(L)</v>
      </c>
      <c r="J2783" t="s">
        <v>29</v>
      </c>
      <c r="K2783" t="b">
        <v>0</v>
      </c>
      <c r="L2783">
        <v>1109</v>
      </c>
      <c r="M2783">
        <v>412412</v>
      </c>
      <c r="N2783">
        <v>20171015</v>
      </c>
      <c r="O2783" t="s">
        <v>19</v>
      </c>
      <c r="P2783" t="str">
        <f>IF(VLOOKUP(A2783,'national-winners'!$A$2:$B$13,2,0)=H2783,"W","L")</f>
        <v>L</v>
      </c>
      <c r="Q2783">
        <f>MATCH(C2783,'state-winning-votes'!A:A,0)</f>
        <v>11</v>
      </c>
      <c r="R2783">
        <f>MATCH(A2783,'state-winning-votes'!$A$2:$L$2,0)</f>
        <v>10</v>
      </c>
      <c r="S2783" cm="1">
        <f t="array" ref="S2783">INDEX('state-winning-votes'!$A$1:$L$53,$Q2783,$R2783)</f>
        <v>255459</v>
      </c>
      <c r="T2783">
        <f>INDEX('state-winning-votes'!$A$1:$L$53,MATCH($C2783,'state-winning-votes'!$A:$A,0),MATCH($A2783,'state-winning-votes'!$A$2:$L$2,0))</f>
        <v>255459</v>
      </c>
      <c r="U2783" t="str">
        <f t="shared" si="130"/>
        <v>Obama, Barack H.</v>
      </c>
      <c r="V2783" t="str">
        <f>_xlfn.XLOOKUP(INDEX('state-winning-votes'!$A$1:$L$53,MATCH($C2783,'state-winning-votes'!$A:$A,0),MATCH($A2783,'state-winning-votes'!$A$2:$L$2,0)),$L:$L,$H:$H)</f>
        <v>Obama, Barack H.</v>
      </c>
      <c r="W2783" t="str">
        <f>VLOOKUP(A2783,'national-winners'!$A$2:$B$13,2,0)</f>
        <v>Obama, Barack H.</v>
      </c>
      <c r="X2783" t="str">
        <f t="shared" si="131"/>
        <v xml:space="preserve"> Barack H. Obama (W)</v>
      </c>
    </row>
    <row r="2784" spans="1:24" x14ac:dyDescent="0.25">
      <c r="A2784">
        <v>2008</v>
      </c>
      <c r="B2784" t="s">
        <v>53</v>
      </c>
      <c r="C2784" t="s">
        <v>54</v>
      </c>
      <c r="D2784">
        <v>10</v>
      </c>
      <c r="E2784">
        <v>51</v>
      </c>
      <c r="F2784">
        <v>11</v>
      </c>
      <c r="G2784" t="s">
        <v>16</v>
      </c>
      <c r="H2784" t="s">
        <v>350</v>
      </c>
      <c r="I2784" t="str">
        <f t="shared" si="129"/>
        <v>Baldwin, Charles ""Chuck""(L)</v>
      </c>
      <c r="J2784" t="s">
        <v>134</v>
      </c>
      <c r="K2784" t="b">
        <v>0</v>
      </c>
      <c r="L2784">
        <v>626</v>
      </c>
      <c r="M2784">
        <v>412412</v>
      </c>
      <c r="N2784">
        <v>20171015</v>
      </c>
      <c r="O2784" t="s">
        <v>19</v>
      </c>
      <c r="P2784" t="str">
        <f>IF(VLOOKUP(A2784,'national-winners'!$A$2:$B$13,2,0)=H2784,"W","L")</f>
        <v>L</v>
      </c>
      <c r="Q2784">
        <f>MATCH(C2784,'state-winning-votes'!A:A,0)</f>
        <v>11</v>
      </c>
      <c r="R2784">
        <f>MATCH(A2784,'state-winning-votes'!$A$2:$L$2,0)</f>
        <v>10</v>
      </c>
      <c r="S2784" cm="1">
        <f t="array" ref="S2784">INDEX('state-winning-votes'!$A$1:$L$53,$Q2784,$R2784)</f>
        <v>255459</v>
      </c>
      <c r="T2784">
        <f>INDEX('state-winning-votes'!$A$1:$L$53,MATCH($C2784,'state-winning-votes'!$A:$A,0),MATCH($A2784,'state-winning-votes'!$A$2:$L$2,0))</f>
        <v>255459</v>
      </c>
      <c r="U2784" t="str">
        <f t="shared" si="130"/>
        <v>Obama, Barack H.</v>
      </c>
      <c r="V2784" t="str">
        <f>_xlfn.XLOOKUP(INDEX('state-winning-votes'!$A$1:$L$53,MATCH($C2784,'state-winning-votes'!$A:$A,0),MATCH($A2784,'state-winning-votes'!$A$2:$L$2,0)),$L:$L,$H:$H)</f>
        <v>Obama, Barack H.</v>
      </c>
      <c r="W2784" t="str">
        <f>VLOOKUP(A2784,'national-winners'!$A$2:$B$13,2,0)</f>
        <v>Obama, Barack H.</v>
      </c>
      <c r="X2784" t="str">
        <f t="shared" si="131"/>
        <v xml:space="preserve"> Barack H. Obama (W)</v>
      </c>
    </row>
    <row r="2785" spans="1:24" x14ac:dyDescent="0.25">
      <c r="A2785">
        <v>2008</v>
      </c>
      <c r="B2785" t="s">
        <v>53</v>
      </c>
      <c r="C2785" t="s">
        <v>54</v>
      </c>
      <c r="D2785">
        <v>10</v>
      </c>
      <c r="E2785">
        <v>51</v>
      </c>
      <c r="F2785">
        <v>11</v>
      </c>
      <c r="G2785" t="s">
        <v>16</v>
      </c>
      <c r="H2785" t="s">
        <v>352</v>
      </c>
      <c r="I2785" t="str">
        <f t="shared" si="129"/>
        <v>McKinney, Cynthia(L)</v>
      </c>
      <c r="J2785" t="s">
        <v>274</v>
      </c>
      <c r="K2785" t="b">
        <v>0</v>
      </c>
      <c r="L2785">
        <v>385</v>
      </c>
      <c r="M2785">
        <v>412412</v>
      </c>
      <c r="N2785">
        <v>20171015</v>
      </c>
      <c r="O2785" t="s">
        <v>19</v>
      </c>
      <c r="P2785" t="str">
        <f>IF(VLOOKUP(A2785,'national-winners'!$A$2:$B$13,2,0)=H2785,"W","L")</f>
        <v>L</v>
      </c>
      <c r="Q2785">
        <f>MATCH(C2785,'state-winning-votes'!A:A,0)</f>
        <v>11</v>
      </c>
      <c r="R2785">
        <f>MATCH(A2785,'state-winning-votes'!$A$2:$L$2,0)</f>
        <v>10</v>
      </c>
      <c r="S2785" cm="1">
        <f t="array" ref="S2785">INDEX('state-winning-votes'!$A$1:$L$53,$Q2785,$R2785)</f>
        <v>255459</v>
      </c>
      <c r="T2785">
        <f>INDEX('state-winning-votes'!$A$1:$L$53,MATCH($C2785,'state-winning-votes'!$A:$A,0),MATCH($A2785,'state-winning-votes'!$A$2:$L$2,0))</f>
        <v>255459</v>
      </c>
      <c r="U2785" t="str">
        <f t="shared" si="130"/>
        <v>Obama, Barack H.</v>
      </c>
      <c r="V2785" t="str">
        <f>_xlfn.XLOOKUP(INDEX('state-winning-votes'!$A$1:$L$53,MATCH($C2785,'state-winning-votes'!$A:$A,0),MATCH($A2785,'state-winning-votes'!$A$2:$L$2,0)),$L:$L,$H:$H)</f>
        <v>Obama, Barack H.</v>
      </c>
      <c r="W2785" t="str">
        <f>VLOOKUP(A2785,'national-winners'!$A$2:$B$13,2,0)</f>
        <v>Obama, Barack H.</v>
      </c>
      <c r="X2785" t="str">
        <f t="shared" si="131"/>
        <v xml:space="preserve"> Barack H. Obama (W)</v>
      </c>
    </row>
    <row r="2786" spans="1:24" x14ac:dyDescent="0.25">
      <c r="A2786">
        <v>2008</v>
      </c>
      <c r="B2786" t="s">
        <v>53</v>
      </c>
      <c r="C2786" t="s">
        <v>54</v>
      </c>
      <c r="D2786">
        <v>10</v>
      </c>
      <c r="E2786">
        <v>51</v>
      </c>
      <c r="F2786">
        <v>11</v>
      </c>
      <c r="G2786" t="s">
        <v>16</v>
      </c>
      <c r="H2786" t="s">
        <v>324</v>
      </c>
      <c r="I2786" t="str">
        <f t="shared" si="129"/>
        <v>Calero, Roger(L)</v>
      </c>
      <c r="J2786" t="s">
        <v>37</v>
      </c>
      <c r="K2786" t="b">
        <v>0</v>
      </c>
      <c r="L2786">
        <v>58</v>
      </c>
      <c r="M2786">
        <v>412412</v>
      </c>
      <c r="N2786">
        <v>20171015</v>
      </c>
      <c r="O2786" t="s">
        <v>19</v>
      </c>
      <c r="P2786" t="str">
        <f>IF(VLOOKUP(A2786,'national-winners'!$A$2:$B$13,2,0)=H2786,"W","L")</f>
        <v>L</v>
      </c>
      <c r="Q2786">
        <f>MATCH(C2786,'state-winning-votes'!A:A,0)</f>
        <v>11</v>
      </c>
      <c r="R2786">
        <f>MATCH(A2786,'state-winning-votes'!$A$2:$L$2,0)</f>
        <v>10</v>
      </c>
      <c r="S2786" cm="1">
        <f t="array" ref="S2786">INDEX('state-winning-votes'!$A$1:$L$53,$Q2786,$R2786)</f>
        <v>255459</v>
      </c>
      <c r="T2786">
        <f>INDEX('state-winning-votes'!$A$1:$L$53,MATCH($C2786,'state-winning-votes'!$A:$A,0),MATCH($A2786,'state-winning-votes'!$A$2:$L$2,0))</f>
        <v>255459</v>
      </c>
      <c r="U2786" t="str">
        <f t="shared" si="130"/>
        <v>Obama, Barack H.</v>
      </c>
      <c r="V2786" t="str">
        <f>_xlfn.XLOOKUP(INDEX('state-winning-votes'!$A$1:$L$53,MATCH($C2786,'state-winning-votes'!$A:$A,0),MATCH($A2786,'state-winning-votes'!$A$2:$L$2,0)),$L:$L,$H:$H)</f>
        <v>Obama, Barack H.</v>
      </c>
      <c r="W2786" t="str">
        <f>VLOOKUP(A2786,'national-winners'!$A$2:$B$13,2,0)</f>
        <v>Obama, Barack H.</v>
      </c>
      <c r="X2786" t="str">
        <f t="shared" si="131"/>
        <v xml:space="preserve"> Barack H. Obama (W)</v>
      </c>
    </row>
    <row r="2787" spans="1:24" x14ac:dyDescent="0.25">
      <c r="A2787">
        <v>2008</v>
      </c>
      <c r="B2787" t="s">
        <v>57</v>
      </c>
      <c r="C2787" t="s">
        <v>58</v>
      </c>
      <c r="D2787">
        <v>11</v>
      </c>
      <c r="E2787">
        <v>53</v>
      </c>
      <c r="F2787">
        <v>55</v>
      </c>
      <c r="G2787" t="s">
        <v>16</v>
      </c>
      <c r="H2787" t="s">
        <v>349</v>
      </c>
      <c r="I2787" t="str">
        <f t="shared" si="129"/>
        <v>Obama, Barack H.(W)</v>
      </c>
      <c r="J2787" t="s">
        <v>18</v>
      </c>
      <c r="K2787" t="b">
        <v>0</v>
      </c>
      <c r="L2787">
        <v>245800</v>
      </c>
      <c r="M2787">
        <v>265853</v>
      </c>
      <c r="N2787">
        <v>20171015</v>
      </c>
      <c r="O2787" t="s">
        <v>19</v>
      </c>
      <c r="P2787" t="str">
        <f>IF(VLOOKUP(A2787,'national-winners'!$A$2:$B$13,2,0)=H2787,"W","L")</f>
        <v>W</v>
      </c>
      <c r="Q2787">
        <f>MATCH(C2787,'state-winning-votes'!A:A,0)</f>
        <v>10</v>
      </c>
      <c r="R2787">
        <f>MATCH(A2787,'state-winning-votes'!$A$2:$L$2,0)</f>
        <v>10</v>
      </c>
      <c r="S2787" cm="1">
        <f t="array" ref="S2787">INDEX('state-winning-votes'!$A$1:$L$53,$Q2787,$R2787)</f>
        <v>245800</v>
      </c>
      <c r="T2787">
        <f>INDEX('state-winning-votes'!$A$1:$L$53,MATCH($C2787,'state-winning-votes'!$A:$A,0),MATCH($A2787,'state-winning-votes'!$A$2:$L$2,0))</f>
        <v>245800</v>
      </c>
      <c r="U2787" t="str">
        <f t="shared" si="130"/>
        <v>Obama, Barack H.</v>
      </c>
      <c r="V2787" t="str">
        <f>_xlfn.XLOOKUP(INDEX('state-winning-votes'!$A$1:$L$53,MATCH($C2787,'state-winning-votes'!$A:$A,0),MATCH($A2787,'state-winning-votes'!$A$2:$L$2,0)),$L:$L,$H:$H)</f>
        <v>Obama, Barack H.</v>
      </c>
      <c r="W2787" t="str">
        <f>VLOOKUP(A2787,'national-winners'!$A$2:$B$13,2,0)</f>
        <v>Obama, Barack H.</v>
      </c>
      <c r="X2787" t="str">
        <f t="shared" si="131"/>
        <v xml:space="preserve"> Barack H. Obama (W)</v>
      </c>
    </row>
    <row r="2788" spans="1:24" x14ac:dyDescent="0.25">
      <c r="A2788">
        <v>2008</v>
      </c>
      <c r="B2788" t="s">
        <v>57</v>
      </c>
      <c r="C2788" t="s">
        <v>58</v>
      </c>
      <c r="D2788">
        <v>11</v>
      </c>
      <c r="E2788">
        <v>53</v>
      </c>
      <c r="F2788">
        <v>55</v>
      </c>
      <c r="G2788" t="s">
        <v>16</v>
      </c>
      <c r="H2788" t="s">
        <v>348</v>
      </c>
      <c r="I2788" t="str">
        <f t="shared" si="129"/>
        <v>McCain, John(L)</v>
      </c>
      <c r="J2788" t="s">
        <v>21</v>
      </c>
      <c r="K2788" t="b">
        <v>0</v>
      </c>
      <c r="L2788">
        <v>17367</v>
      </c>
      <c r="M2788">
        <v>265853</v>
      </c>
      <c r="N2788">
        <v>20171015</v>
      </c>
      <c r="O2788" t="s">
        <v>19</v>
      </c>
      <c r="P2788" t="str">
        <f>IF(VLOOKUP(A2788,'national-winners'!$A$2:$B$13,2,0)=H2788,"W","L")</f>
        <v>L</v>
      </c>
      <c r="Q2788">
        <f>MATCH(C2788,'state-winning-votes'!A:A,0)</f>
        <v>10</v>
      </c>
      <c r="R2788">
        <f>MATCH(A2788,'state-winning-votes'!$A$2:$L$2,0)</f>
        <v>10</v>
      </c>
      <c r="S2788" cm="1">
        <f t="array" ref="S2788">INDEX('state-winning-votes'!$A$1:$L$53,$Q2788,$R2788)</f>
        <v>245800</v>
      </c>
      <c r="T2788">
        <f>INDEX('state-winning-votes'!$A$1:$L$53,MATCH($C2788,'state-winning-votes'!$A:$A,0),MATCH($A2788,'state-winning-votes'!$A$2:$L$2,0))</f>
        <v>245800</v>
      </c>
      <c r="U2788" t="str">
        <f t="shared" si="130"/>
        <v>Obama, Barack H.</v>
      </c>
      <c r="V2788" t="str">
        <f>_xlfn.XLOOKUP(INDEX('state-winning-votes'!$A$1:$L$53,MATCH($C2788,'state-winning-votes'!$A:$A,0),MATCH($A2788,'state-winning-votes'!$A$2:$L$2,0)),$L:$L,$H:$H)</f>
        <v>Obama, Barack H.</v>
      </c>
      <c r="W2788" t="str">
        <f>VLOOKUP(A2788,'national-winners'!$A$2:$B$13,2,0)</f>
        <v>Obama, Barack H.</v>
      </c>
      <c r="X2788" t="str">
        <f t="shared" si="131"/>
        <v xml:space="preserve"> Barack H. Obama (W)</v>
      </c>
    </row>
    <row r="2789" spans="1:24" x14ac:dyDescent="0.25">
      <c r="A2789">
        <v>2008</v>
      </c>
      <c r="B2789" t="s">
        <v>57</v>
      </c>
      <c r="C2789" t="s">
        <v>58</v>
      </c>
      <c r="D2789">
        <v>11</v>
      </c>
      <c r="E2789">
        <v>53</v>
      </c>
      <c r="F2789">
        <v>55</v>
      </c>
      <c r="G2789" t="s">
        <v>16</v>
      </c>
      <c r="I2789" t="str">
        <f t="shared" si="129"/>
        <v>(L)</v>
      </c>
      <c r="K2789" t="b">
        <v>1</v>
      </c>
      <c r="L2789">
        <v>1138</v>
      </c>
      <c r="M2789">
        <v>265853</v>
      </c>
      <c r="N2789">
        <v>20171015</v>
      </c>
      <c r="O2789" t="s">
        <v>19</v>
      </c>
      <c r="P2789" t="str">
        <f>IF(VLOOKUP(A2789,'national-winners'!$A$2:$B$13,2,0)=H2789,"W","L")</f>
        <v>L</v>
      </c>
      <c r="Q2789">
        <f>MATCH(C2789,'state-winning-votes'!A:A,0)</f>
        <v>10</v>
      </c>
      <c r="R2789">
        <f>MATCH(A2789,'state-winning-votes'!$A$2:$L$2,0)</f>
        <v>10</v>
      </c>
      <c r="S2789" cm="1">
        <f t="array" ref="S2789">INDEX('state-winning-votes'!$A$1:$L$53,$Q2789,$R2789)</f>
        <v>245800</v>
      </c>
      <c r="T2789">
        <f>INDEX('state-winning-votes'!$A$1:$L$53,MATCH($C2789,'state-winning-votes'!$A:$A,0),MATCH($A2789,'state-winning-votes'!$A$2:$L$2,0))</f>
        <v>245800</v>
      </c>
      <c r="U2789" t="str">
        <f t="shared" si="130"/>
        <v>Obama, Barack H.</v>
      </c>
      <c r="V2789" t="str">
        <f>_xlfn.XLOOKUP(INDEX('state-winning-votes'!$A$1:$L$53,MATCH($C2789,'state-winning-votes'!$A:$A,0),MATCH($A2789,'state-winning-votes'!$A$2:$L$2,0)),$L:$L,$H:$H)</f>
        <v>Obama, Barack H.</v>
      </c>
      <c r="W2789" t="str">
        <f>VLOOKUP(A2789,'national-winners'!$A$2:$B$13,2,0)</f>
        <v>Obama, Barack H.</v>
      </c>
      <c r="X2789" t="str">
        <f t="shared" si="131"/>
        <v xml:space="preserve"> Barack H. Obama (W)</v>
      </c>
    </row>
    <row r="2790" spans="1:24" x14ac:dyDescent="0.25">
      <c r="A2790">
        <v>2008</v>
      </c>
      <c r="B2790" t="s">
        <v>57</v>
      </c>
      <c r="C2790" t="s">
        <v>58</v>
      </c>
      <c r="D2790">
        <v>11</v>
      </c>
      <c r="E2790">
        <v>53</v>
      </c>
      <c r="F2790">
        <v>55</v>
      </c>
      <c r="G2790" t="s">
        <v>16</v>
      </c>
      <c r="H2790" t="s">
        <v>273</v>
      </c>
      <c r="I2790" t="str">
        <f t="shared" si="129"/>
        <v>Nader, Ralph(L)</v>
      </c>
      <c r="J2790" t="s">
        <v>35</v>
      </c>
      <c r="K2790" t="b">
        <v>0</v>
      </c>
      <c r="L2790">
        <v>958</v>
      </c>
      <c r="M2790">
        <v>265853</v>
      </c>
      <c r="N2790">
        <v>20171015</v>
      </c>
      <c r="O2790" t="s">
        <v>19</v>
      </c>
      <c r="P2790" t="str">
        <f>IF(VLOOKUP(A2790,'national-winners'!$A$2:$B$13,2,0)=H2790,"W","L")</f>
        <v>L</v>
      </c>
      <c r="Q2790">
        <f>MATCH(C2790,'state-winning-votes'!A:A,0)</f>
        <v>10</v>
      </c>
      <c r="R2790">
        <f>MATCH(A2790,'state-winning-votes'!$A$2:$L$2,0)</f>
        <v>10</v>
      </c>
      <c r="S2790" cm="1">
        <f t="array" ref="S2790">INDEX('state-winning-votes'!$A$1:$L$53,$Q2790,$R2790)</f>
        <v>245800</v>
      </c>
      <c r="T2790">
        <f>INDEX('state-winning-votes'!$A$1:$L$53,MATCH($C2790,'state-winning-votes'!$A:$A,0),MATCH($A2790,'state-winning-votes'!$A$2:$L$2,0))</f>
        <v>245800</v>
      </c>
      <c r="U2790" t="str">
        <f t="shared" si="130"/>
        <v>Obama, Barack H.</v>
      </c>
      <c r="V2790" t="str">
        <f>_xlfn.XLOOKUP(INDEX('state-winning-votes'!$A$1:$L$53,MATCH($C2790,'state-winning-votes'!$A:$A,0),MATCH($A2790,'state-winning-votes'!$A$2:$L$2,0)),$L:$L,$H:$H)</f>
        <v>Obama, Barack H.</v>
      </c>
      <c r="W2790" t="str">
        <f>VLOOKUP(A2790,'national-winners'!$A$2:$B$13,2,0)</f>
        <v>Obama, Barack H.</v>
      </c>
      <c r="X2790" t="str">
        <f t="shared" si="131"/>
        <v xml:space="preserve"> Barack H. Obama (W)</v>
      </c>
    </row>
    <row r="2791" spans="1:24" x14ac:dyDescent="0.25">
      <c r="A2791">
        <v>2008</v>
      </c>
      <c r="B2791" t="s">
        <v>57</v>
      </c>
      <c r="C2791" t="s">
        <v>58</v>
      </c>
      <c r="D2791">
        <v>11</v>
      </c>
      <c r="E2791">
        <v>53</v>
      </c>
      <c r="F2791">
        <v>55</v>
      </c>
      <c r="G2791" t="s">
        <v>16</v>
      </c>
      <c r="H2791" t="s">
        <v>352</v>
      </c>
      <c r="I2791" t="str">
        <f t="shared" si="129"/>
        <v>McKinney, Cynthia(L)</v>
      </c>
      <c r="J2791" t="s">
        <v>274</v>
      </c>
      <c r="K2791" t="b">
        <v>0</v>
      </c>
      <c r="L2791">
        <v>590</v>
      </c>
      <c r="M2791">
        <v>265853</v>
      </c>
      <c r="N2791">
        <v>20171015</v>
      </c>
      <c r="O2791" t="s">
        <v>19</v>
      </c>
      <c r="P2791" t="str">
        <f>IF(VLOOKUP(A2791,'national-winners'!$A$2:$B$13,2,0)=H2791,"W","L")</f>
        <v>L</v>
      </c>
      <c r="Q2791">
        <f>MATCH(C2791,'state-winning-votes'!A:A,0)</f>
        <v>10</v>
      </c>
      <c r="R2791">
        <f>MATCH(A2791,'state-winning-votes'!$A$2:$L$2,0)</f>
        <v>10</v>
      </c>
      <c r="S2791" cm="1">
        <f t="array" ref="S2791">INDEX('state-winning-votes'!$A$1:$L$53,$Q2791,$R2791)</f>
        <v>245800</v>
      </c>
      <c r="T2791">
        <f>INDEX('state-winning-votes'!$A$1:$L$53,MATCH($C2791,'state-winning-votes'!$A:$A,0),MATCH($A2791,'state-winning-votes'!$A$2:$L$2,0))</f>
        <v>245800</v>
      </c>
      <c r="U2791" t="str">
        <f t="shared" si="130"/>
        <v>Obama, Barack H.</v>
      </c>
      <c r="V2791" t="str">
        <f>_xlfn.XLOOKUP(INDEX('state-winning-votes'!$A$1:$L$53,MATCH($C2791,'state-winning-votes'!$A:$A,0),MATCH($A2791,'state-winning-votes'!$A$2:$L$2,0)),$L:$L,$H:$H)</f>
        <v>Obama, Barack H.</v>
      </c>
      <c r="W2791" t="str">
        <f>VLOOKUP(A2791,'national-winners'!$A$2:$B$13,2,0)</f>
        <v>Obama, Barack H.</v>
      </c>
      <c r="X2791" t="str">
        <f t="shared" si="131"/>
        <v xml:space="preserve"> Barack H. Obama (W)</v>
      </c>
    </row>
    <row r="2792" spans="1:24" x14ac:dyDescent="0.25">
      <c r="A2792">
        <v>2008</v>
      </c>
      <c r="B2792" t="s">
        <v>60</v>
      </c>
      <c r="C2792" t="s">
        <v>61</v>
      </c>
      <c r="D2792">
        <v>12</v>
      </c>
      <c r="E2792">
        <v>59</v>
      </c>
      <c r="F2792">
        <v>43</v>
      </c>
      <c r="G2792" t="s">
        <v>16</v>
      </c>
      <c r="H2792" t="s">
        <v>349</v>
      </c>
      <c r="I2792" t="str">
        <f t="shared" si="129"/>
        <v>Obama, Barack H.(W)</v>
      </c>
      <c r="J2792" t="s">
        <v>18</v>
      </c>
      <c r="K2792" t="b">
        <v>0</v>
      </c>
      <c r="L2792">
        <v>4282074</v>
      </c>
      <c r="M2792">
        <v>8390744</v>
      </c>
      <c r="N2792">
        <v>20171015</v>
      </c>
      <c r="O2792" t="s">
        <v>19</v>
      </c>
      <c r="P2792" t="str">
        <f>IF(VLOOKUP(A2792,'national-winners'!$A$2:$B$13,2,0)=H2792,"W","L")</f>
        <v>W</v>
      </c>
      <c r="Q2792">
        <f>MATCH(C2792,'state-winning-votes'!A:A,0)</f>
        <v>12</v>
      </c>
      <c r="R2792">
        <f>MATCH(A2792,'state-winning-votes'!$A$2:$L$2,0)</f>
        <v>10</v>
      </c>
      <c r="S2792" cm="1">
        <f t="array" ref="S2792">INDEX('state-winning-votes'!$A$1:$L$53,$Q2792,$R2792)</f>
        <v>4282074</v>
      </c>
      <c r="T2792">
        <f>INDEX('state-winning-votes'!$A$1:$L$53,MATCH($C2792,'state-winning-votes'!$A:$A,0),MATCH($A2792,'state-winning-votes'!$A$2:$L$2,0))</f>
        <v>4282074</v>
      </c>
      <c r="U2792" t="str">
        <f t="shared" si="130"/>
        <v>Obama, Barack H.</v>
      </c>
      <c r="V2792" t="str">
        <f>_xlfn.XLOOKUP(INDEX('state-winning-votes'!$A$1:$L$53,MATCH($C2792,'state-winning-votes'!$A:$A,0),MATCH($A2792,'state-winning-votes'!$A$2:$L$2,0)),$L:$L,$H:$H)</f>
        <v>Obama, Barack H.</v>
      </c>
      <c r="W2792" t="str">
        <f>VLOOKUP(A2792,'national-winners'!$A$2:$B$13,2,0)</f>
        <v>Obama, Barack H.</v>
      </c>
      <c r="X2792" t="str">
        <f t="shared" si="131"/>
        <v xml:space="preserve"> Barack H. Obama (W)</v>
      </c>
    </row>
    <row r="2793" spans="1:24" x14ac:dyDescent="0.25">
      <c r="A2793">
        <v>2008</v>
      </c>
      <c r="B2793" t="s">
        <v>60</v>
      </c>
      <c r="C2793" t="s">
        <v>61</v>
      </c>
      <c r="D2793">
        <v>12</v>
      </c>
      <c r="E2793">
        <v>59</v>
      </c>
      <c r="F2793">
        <v>43</v>
      </c>
      <c r="G2793" t="s">
        <v>16</v>
      </c>
      <c r="H2793" t="s">
        <v>348</v>
      </c>
      <c r="I2793" t="str">
        <f t="shared" si="129"/>
        <v>McCain, John(L)</v>
      </c>
      <c r="J2793" t="s">
        <v>21</v>
      </c>
      <c r="K2793" t="b">
        <v>0</v>
      </c>
      <c r="L2793">
        <v>4045624</v>
      </c>
      <c r="M2793">
        <v>8390744</v>
      </c>
      <c r="N2793">
        <v>20171015</v>
      </c>
      <c r="O2793" t="s">
        <v>19</v>
      </c>
      <c r="P2793" t="str">
        <f>IF(VLOOKUP(A2793,'national-winners'!$A$2:$B$13,2,0)=H2793,"W","L")</f>
        <v>L</v>
      </c>
      <c r="Q2793">
        <f>MATCH(C2793,'state-winning-votes'!A:A,0)</f>
        <v>12</v>
      </c>
      <c r="R2793">
        <f>MATCH(A2793,'state-winning-votes'!$A$2:$L$2,0)</f>
        <v>10</v>
      </c>
      <c r="S2793" cm="1">
        <f t="array" ref="S2793">INDEX('state-winning-votes'!$A$1:$L$53,$Q2793,$R2793)</f>
        <v>4282074</v>
      </c>
      <c r="T2793">
        <f>INDEX('state-winning-votes'!$A$1:$L$53,MATCH($C2793,'state-winning-votes'!$A:$A,0),MATCH($A2793,'state-winning-votes'!$A$2:$L$2,0))</f>
        <v>4282074</v>
      </c>
      <c r="U2793" t="str">
        <f t="shared" si="130"/>
        <v>Obama, Barack H.</v>
      </c>
      <c r="V2793" t="str">
        <f>_xlfn.XLOOKUP(INDEX('state-winning-votes'!$A$1:$L$53,MATCH($C2793,'state-winning-votes'!$A:$A,0),MATCH($A2793,'state-winning-votes'!$A$2:$L$2,0)),$L:$L,$H:$H)</f>
        <v>Obama, Barack H.</v>
      </c>
      <c r="W2793" t="str">
        <f>VLOOKUP(A2793,'national-winners'!$A$2:$B$13,2,0)</f>
        <v>Obama, Barack H.</v>
      </c>
      <c r="X2793" t="str">
        <f t="shared" si="131"/>
        <v xml:space="preserve"> Barack H. Obama (W)</v>
      </c>
    </row>
    <row r="2794" spans="1:24" x14ac:dyDescent="0.25">
      <c r="A2794">
        <v>2008</v>
      </c>
      <c r="B2794" t="s">
        <v>60</v>
      </c>
      <c r="C2794" t="s">
        <v>61</v>
      </c>
      <c r="D2794">
        <v>12</v>
      </c>
      <c r="E2794">
        <v>59</v>
      </c>
      <c r="F2794">
        <v>43</v>
      </c>
      <c r="G2794" t="s">
        <v>16</v>
      </c>
      <c r="H2794" t="s">
        <v>273</v>
      </c>
      <c r="I2794" t="str">
        <f t="shared" si="129"/>
        <v>Nader, Ralph(L)</v>
      </c>
      <c r="J2794" t="s">
        <v>365</v>
      </c>
      <c r="K2794" t="b">
        <v>0</v>
      </c>
      <c r="L2794">
        <v>28124</v>
      </c>
      <c r="M2794">
        <v>8390744</v>
      </c>
      <c r="N2794">
        <v>20171015</v>
      </c>
      <c r="O2794" t="s">
        <v>19</v>
      </c>
      <c r="P2794" t="str">
        <f>IF(VLOOKUP(A2794,'national-winners'!$A$2:$B$13,2,0)=H2794,"W","L")</f>
        <v>L</v>
      </c>
      <c r="Q2794">
        <f>MATCH(C2794,'state-winning-votes'!A:A,0)</f>
        <v>12</v>
      </c>
      <c r="R2794">
        <f>MATCH(A2794,'state-winning-votes'!$A$2:$L$2,0)</f>
        <v>10</v>
      </c>
      <c r="S2794" cm="1">
        <f t="array" ref="S2794">INDEX('state-winning-votes'!$A$1:$L$53,$Q2794,$R2794)</f>
        <v>4282074</v>
      </c>
      <c r="T2794">
        <f>INDEX('state-winning-votes'!$A$1:$L$53,MATCH($C2794,'state-winning-votes'!$A:$A,0),MATCH($A2794,'state-winning-votes'!$A$2:$L$2,0))</f>
        <v>4282074</v>
      </c>
      <c r="U2794" t="str">
        <f t="shared" si="130"/>
        <v>Obama, Barack H.</v>
      </c>
      <c r="V2794" t="str">
        <f>_xlfn.XLOOKUP(INDEX('state-winning-votes'!$A$1:$L$53,MATCH($C2794,'state-winning-votes'!$A:$A,0),MATCH($A2794,'state-winning-votes'!$A$2:$L$2,0)),$L:$L,$H:$H)</f>
        <v>Obama, Barack H.</v>
      </c>
      <c r="W2794" t="str">
        <f>VLOOKUP(A2794,'national-winners'!$A$2:$B$13,2,0)</f>
        <v>Obama, Barack H.</v>
      </c>
      <c r="X2794" t="str">
        <f t="shared" si="131"/>
        <v xml:space="preserve"> Barack H. Obama (W)</v>
      </c>
    </row>
    <row r="2795" spans="1:24" x14ac:dyDescent="0.25">
      <c r="A2795">
        <v>2008</v>
      </c>
      <c r="B2795" t="s">
        <v>60</v>
      </c>
      <c r="C2795" t="s">
        <v>61</v>
      </c>
      <c r="D2795">
        <v>12</v>
      </c>
      <c r="E2795">
        <v>59</v>
      </c>
      <c r="F2795">
        <v>43</v>
      </c>
      <c r="G2795" t="s">
        <v>16</v>
      </c>
      <c r="H2795" t="s">
        <v>351</v>
      </c>
      <c r="I2795" t="str">
        <f t="shared" si="129"/>
        <v>Barr, Bob(L)</v>
      </c>
      <c r="J2795" t="s">
        <v>29</v>
      </c>
      <c r="K2795" t="b">
        <v>0</v>
      </c>
      <c r="L2795">
        <v>17218</v>
      </c>
      <c r="M2795">
        <v>8390744</v>
      </c>
      <c r="N2795">
        <v>20171015</v>
      </c>
      <c r="O2795" t="s">
        <v>19</v>
      </c>
      <c r="P2795" t="str">
        <f>IF(VLOOKUP(A2795,'national-winners'!$A$2:$B$13,2,0)=H2795,"W","L")</f>
        <v>L</v>
      </c>
      <c r="Q2795">
        <f>MATCH(C2795,'state-winning-votes'!A:A,0)</f>
        <v>12</v>
      </c>
      <c r="R2795">
        <f>MATCH(A2795,'state-winning-votes'!$A$2:$L$2,0)</f>
        <v>10</v>
      </c>
      <c r="S2795" cm="1">
        <f t="array" ref="S2795">INDEX('state-winning-votes'!$A$1:$L$53,$Q2795,$R2795)</f>
        <v>4282074</v>
      </c>
      <c r="T2795">
        <f>INDEX('state-winning-votes'!$A$1:$L$53,MATCH($C2795,'state-winning-votes'!$A:$A,0),MATCH($A2795,'state-winning-votes'!$A$2:$L$2,0))</f>
        <v>4282074</v>
      </c>
      <c r="U2795" t="str">
        <f t="shared" si="130"/>
        <v>Obama, Barack H.</v>
      </c>
      <c r="V2795" t="str">
        <f>_xlfn.XLOOKUP(INDEX('state-winning-votes'!$A$1:$L$53,MATCH($C2795,'state-winning-votes'!$A:$A,0),MATCH($A2795,'state-winning-votes'!$A$2:$L$2,0)),$L:$L,$H:$H)</f>
        <v>Obama, Barack H.</v>
      </c>
      <c r="W2795" t="str">
        <f>VLOOKUP(A2795,'national-winners'!$A$2:$B$13,2,0)</f>
        <v>Obama, Barack H.</v>
      </c>
      <c r="X2795" t="str">
        <f t="shared" si="131"/>
        <v xml:space="preserve"> Barack H. Obama (W)</v>
      </c>
    </row>
    <row r="2796" spans="1:24" x14ac:dyDescent="0.25">
      <c r="A2796">
        <v>2008</v>
      </c>
      <c r="B2796" t="s">
        <v>60</v>
      </c>
      <c r="C2796" t="s">
        <v>61</v>
      </c>
      <c r="D2796">
        <v>12</v>
      </c>
      <c r="E2796">
        <v>59</v>
      </c>
      <c r="F2796">
        <v>43</v>
      </c>
      <c r="G2796" t="s">
        <v>16</v>
      </c>
      <c r="H2796" t="s">
        <v>350</v>
      </c>
      <c r="I2796" t="str">
        <f t="shared" si="129"/>
        <v>Baldwin, Charles ""Chuck""(L)</v>
      </c>
      <c r="J2796" t="s">
        <v>134</v>
      </c>
      <c r="K2796" t="b">
        <v>0</v>
      </c>
      <c r="L2796">
        <v>7915</v>
      </c>
      <c r="M2796">
        <v>8390744</v>
      </c>
      <c r="N2796">
        <v>20171015</v>
      </c>
      <c r="O2796" t="s">
        <v>19</v>
      </c>
      <c r="P2796" t="str">
        <f>IF(VLOOKUP(A2796,'national-winners'!$A$2:$B$13,2,0)=H2796,"W","L")</f>
        <v>L</v>
      </c>
      <c r="Q2796">
        <f>MATCH(C2796,'state-winning-votes'!A:A,0)</f>
        <v>12</v>
      </c>
      <c r="R2796">
        <f>MATCH(A2796,'state-winning-votes'!$A$2:$L$2,0)</f>
        <v>10</v>
      </c>
      <c r="S2796" cm="1">
        <f t="array" ref="S2796">INDEX('state-winning-votes'!$A$1:$L$53,$Q2796,$R2796)</f>
        <v>4282074</v>
      </c>
      <c r="T2796">
        <f>INDEX('state-winning-votes'!$A$1:$L$53,MATCH($C2796,'state-winning-votes'!$A:$A,0),MATCH($A2796,'state-winning-votes'!$A$2:$L$2,0))</f>
        <v>4282074</v>
      </c>
      <c r="U2796" t="str">
        <f t="shared" si="130"/>
        <v>Obama, Barack H.</v>
      </c>
      <c r="V2796" t="str">
        <f>_xlfn.XLOOKUP(INDEX('state-winning-votes'!$A$1:$L$53,MATCH($C2796,'state-winning-votes'!$A:$A,0),MATCH($A2796,'state-winning-votes'!$A$2:$L$2,0)),$L:$L,$H:$H)</f>
        <v>Obama, Barack H.</v>
      </c>
      <c r="W2796" t="str">
        <f>VLOOKUP(A2796,'national-winners'!$A$2:$B$13,2,0)</f>
        <v>Obama, Barack H.</v>
      </c>
      <c r="X2796" t="str">
        <f t="shared" si="131"/>
        <v xml:space="preserve"> Barack H. Obama (W)</v>
      </c>
    </row>
    <row r="2797" spans="1:24" x14ac:dyDescent="0.25">
      <c r="A2797">
        <v>2008</v>
      </c>
      <c r="B2797" t="s">
        <v>60</v>
      </c>
      <c r="C2797" t="s">
        <v>61</v>
      </c>
      <c r="D2797">
        <v>12</v>
      </c>
      <c r="E2797">
        <v>59</v>
      </c>
      <c r="F2797">
        <v>43</v>
      </c>
      <c r="G2797" t="s">
        <v>16</v>
      </c>
      <c r="H2797" t="s">
        <v>352</v>
      </c>
      <c r="I2797" t="str">
        <f t="shared" si="129"/>
        <v>McKinney, Cynthia(L)</v>
      </c>
      <c r="J2797" t="s">
        <v>274</v>
      </c>
      <c r="K2797" t="b">
        <v>0</v>
      </c>
      <c r="L2797">
        <v>2887</v>
      </c>
      <c r="M2797">
        <v>8390744</v>
      </c>
      <c r="N2797">
        <v>20171015</v>
      </c>
      <c r="O2797" t="s">
        <v>19</v>
      </c>
      <c r="P2797" t="str">
        <f>IF(VLOOKUP(A2797,'national-winners'!$A$2:$B$13,2,0)=H2797,"W","L")</f>
        <v>L</v>
      </c>
      <c r="Q2797">
        <f>MATCH(C2797,'state-winning-votes'!A:A,0)</f>
        <v>12</v>
      </c>
      <c r="R2797">
        <f>MATCH(A2797,'state-winning-votes'!$A$2:$L$2,0)</f>
        <v>10</v>
      </c>
      <c r="S2797" cm="1">
        <f t="array" ref="S2797">INDEX('state-winning-votes'!$A$1:$L$53,$Q2797,$R2797)</f>
        <v>4282074</v>
      </c>
      <c r="T2797">
        <f>INDEX('state-winning-votes'!$A$1:$L$53,MATCH($C2797,'state-winning-votes'!$A:$A,0),MATCH($A2797,'state-winning-votes'!$A$2:$L$2,0))</f>
        <v>4282074</v>
      </c>
      <c r="U2797" t="str">
        <f t="shared" si="130"/>
        <v>Obama, Barack H.</v>
      </c>
      <c r="V2797" t="str">
        <f>_xlfn.XLOOKUP(INDEX('state-winning-votes'!$A$1:$L$53,MATCH($C2797,'state-winning-votes'!$A:$A,0),MATCH($A2797,'state-winning-votes'!$A$2:$L$2,0)),$L:$L,$H:$H)</f>
        <v>Obama, Barack H.</v>
      </c>
      <c r="W2797" t="str">
        <f>VLOOKUP(A2797,'national-winners'!$A$2:$B$13,2,0)</f>
        <v>Obama, Barack H.</v>
      </c>
      <c r="X2797" t="str">
        <f t="shared" si="131"/>
        <v xml:space="preserve"> Barack H. Obama (W)</v>
      </c>
    </row>
    <row r="2798" spans="1:24" x14ac:dyDescent="0.25">
      <c r="A2798">
        <v>2008</v>
      </c>
      <c r="B2798" t="s">
        <v>60</v>
      </c>
      <c r="C2798" t="s">
        <v>61</v>
      </c>
      <c r="D2798">
        <v>12</v>
      </c>
      <c r="E2798">
        <v>59</v>
      </c>
      <c r="F2798">
        <v>43</v>
      </c>
      <c r="G2798" t="s">
        <v>16</v>
      </c>
      <c r="H2798" t="s">
        <v>354</v>
      </c>
      <c r="I2798" t="str">
        <f t="shared" si="129"/>
        <v>Keyes, Alan(L)</v>
      </c>
      <c r="J2798" t="s">
        <v>355</v>
      </c>
      <c r="K2798" t="b">
        <v>0</v>
      </c>
      <c r="L2798">
        <v>2550</v>
      </c>
      <c r="M2798">
        <v>8390744</v>
      </c>
      <c r="N2798">
        <v>20171015</v>
      </c>
      <c r="O2798" t="s">
        <v>19</v>
      </c>
      <c r="P2798" t="str">
        <f>IF(VLOOKUP(A2798,'national-winners'!$A$2:$B$13,2,0)=H2798,"W","L")</f>
        <v>L</v>
      </c>
      <c r="Q2798">
        <f>MATCH(C2798,'state-winning-votes'!A:A,0)</f>
        <v>12</v>
      </c>
      <c r="R2798">
        <f>MATCH(A2798,'state-winning-votes'!$A$2:$L$2,0)</f>
        <v>10</v>
      </c>
      <c r="S2798" cm="1">
        <f t="array" ref="S2798">INDEX('state-winning-votes'!$A$1:$L$53,$Q2798,$R2798)</f>
        <v>4282074</v>
      </c>
      <c r="T2798">
        <f>INDEX('state-winning-votes'!$A$1:$L$53,MATCH($C2798,'state-winning-votes'!$A:$A,0),MATCH($A2798,'state-winning-votes'!$A$2:$L$2,0))</f>
        <v>4282074</v>
      </c>
      <c r="U2798" t="str">
        <f t="shared" si="130"/>
        <v>Obama, Barack H.</v>
      </c>
      <c r="V2798" t="str">
        <f>_xlfn.XLOOKUP(INDEX('state-winning-votes'!$A$1:$L$53,MATCH($C2798,'state-winning-votes'!$A:$A,0),MATCH($A2798,'state-winning-votes'!$A$2:$L$2,0)),$L:$L,$H:$H)</f>
        <v>Obama, Barack H.</v>
      </c>
      <c r="W2798" t="str">
        <f>VLOOKUP(A2798,'national-winners'!$A$2:$B$13,2,0)</f>
        <v>Obama, Barack H.</v>
      </c>
      <c r="X2798" t="str">
        <f t="shared" si="131"/>
        <v xml:space="preserve"> Barack H. Obama (W)</v>
      </c>
    </row>
    <row r="2799" spans="1:24" x14ac:dyDescent="0.25">
      <c r="A2799">
        <v>2008</v>
      </c>
      <c r="B2799" t="s">
        <v>60</v>
      </c>
      <c r="C2799" t="s">
        <v>61</v>
      </c>
      <c r="D2799">
        <v>12</v>
      </c>
      <c r="E2799">
        <v>59</v>
      </c>
      <c r="F2799">
        <v>43</v>
      </c>
      <c r="G2799" t="s">
        <v>16</v>
      </c>
      <c r="H2799" t="s">
        <v>264</v>
      </c>
      <c r="I2799" t="str">
        <f t="shared" si="129"/>
        <v>La Riva, Gloria Estella(L)</v>
      </c>
      <c r="J2799" t="s">
        <v>353</v>
      </c>
      <c r="K2799" t="b">
        <v>0</v>
      </c>
      <c r="L2799">
        <v>1516</v>
      </c>
      <c r="M2799">
        <v>8390744</v>
      </c>
      <c r="N2799">
        <v>20171015</v>
      </c>
      <c r="O2799" t="s">
        <v>19</v>
      </c>
      <c r="P2799" t="str">
        <f>IF(VLOOKUP(A2799,'national-winners'!$A$2:$B$13,2,0)=H2799,"W","L")</f>
        <v>L</v>
      </c>
      <c r="Q2799">
        <f>MATCH(C2799,'state-winning-votes'!A:A,0)</f>
        <v>12</v>
      </c>
      <c r="R2799">
        <f>MATCH(A2799,'state-winning-votes'!$A$2:$L$2,0)</f>
        <v>10</v>
      </c>
      <c r="S2799" cm="1">
        <f t="array" ref="S2799">INDEX('state-winning-votes'!$A$1:$L$53,$Q2799,$R2799)</f>
        <v>4282074</v>
      </c>
      <c r="T2799">
        <f>INDEX('state-winning-votes'!$A$1:$L$53,MATCH($C2799,'state-winning-votes'!$A:$A,0),MATCH($A2799,'state-winning-votes'!$A$2:$L$2,0))</f>
        <v>4282074</v>
      </c>
      <c r="U2799" t="str">
        <f t="shared" si="130"/>
        <v>Obama, Barack H.</v>
      </c>
      <c r="V2799" t="str">
        <f>_xlfn.XLOOKUP(INDEX('state-winning-votes'!$A$1:$L$53,MATCH($C2799,'state-winning-votes'!$A:$A,0),MATCH($A2799,'state-winning-votes'!$A$2:$L$2,0)),$L:$L,$H:$H)</f>
        <v>Obama, Barack H.</v>
      </c>
      <c r="W2799" t="str">
        <f>VLOOKUP(A2799,'national-winners'!$A$2:$B$13,2,0)</f>
        <v>Obama, Barack H.</v>
      </c>
      <c r="X2799" t="str">
        <f t="shared" si="131"/>
        <v xml:space="preserve"> Barack H. Obama (W)</v>
      </c>
    </row>
    <row r="2800" spans="1:24" x14ac:dyDescent="0.25">
      <c r="A2800">
        <v>2008</v>
      </c>
      <c r="B2800" t="s">
        <v>60</v>
      </c>
      <c r="C2800" t="s">
        <v>61</v>
      </c>
      <c r="D2800">
        <v>12</v>
      </c>
      <c r="E2800">
        <v>59</v>
      </c>
      <c r="F2800">
        <v>43</v>
      </c>
      <c r="G2800" t="s">
        <v>16</v>
      </c>
      <c r="H2800" t="s">
        <v>344</v>
      </c>
      <c r="I2800" t="str">
        <f t="shared" si="129"/>
        <v>Jay, Charles(L)</v>
      </c>
      <c r="J2800" t="s">
        <v>357</v>
      </c>
      <c r="K2800" t="b">
        <v>0</v>
      </c>
      <c r="L2800">
        <v>795</v>
      </c>
      <c r="M2800">
        <v>8390744</v>
      </c>
      <c r="N2800">
        <v>20171015</v>
      </c>
      <c r="O2800" t="s">
        <v>19</v>
      </c>
      <c r="P2800" t="str">
        <f>IF(VLOOKUP(A2800,'national-winners'!$A$2:$B$13,2,0)=H2800,"W","L")</f>
        <v>L</v>
      </c>
      <c r="Q2800">
        <f>MATCH(C2800,'state-winning-votes'!A:A,0)</f>
        <v>12</v>
      </c>
      <c r="R2800">
        <f>MATCH(A2800,'state-winning-votes'!$A$2:$L$2,0)</f>
        <v>10</v>
      </c>
      <c r="S2800" cm="1">
        <f t="array" ref="S2800">INDEX('state-winning-votes'!$A$1:$L$53,$Q2800,$R2800)</f>
        <v>4282074</v>
      </c>
      <c r="T2800">
        <f>INDEX('state-winning-votes'!$A$1:$L$53,MATCH($C2800,'state-winning-votes'!$A:$A,0),MATCH($A2800,'state-winning-votes'!$A$2:$L$2,0))</f>
        <v>4282074</v>
      </c>
      <c r="U2800" t="str">
        <f t="shared" si="130"/>
        <v>Obama, Barack H.</v>
      </c>
      <c r="V2800" t="str">
        <f>_xlfn.XLOOKUP(INDEX('state-winning-votes'!$A$1:$L$53,MATCH($C2800,'state-winning-votes'!$A:$A,0),MATCH($A2800,'state-winning-votes'!$A$2:$L$2,0)),$L:$L,$H:$H)</f>
        <v>Obama, Barack H.</v>
      </c>
      <c r="W2800" t="str">
        <f>VLOOKUP(A2800,'national-winners'!$A$2:$B$13,2,0)</f>
        <v>Obama, Barack H.</v>
      </c>
      <c r="X2800" t="str">
        <f t="shared" si="131"/>
        <v xml:space="preserve"> Barack H. Obama (W)</v>
      </c>
    </row>
    <row r="2801" spans="1:24" x14ac:dyDescent="0.25">
      <c r="A2801">
        <v>2008</v>
      </c>
      <c r="B2801" t="s">
        <v>60</v>
      </c>
      <c r="C2801" t="s">
        <v>61</v>
      </c>
      <c r="D2801">
        <v>12</v>
      </c>
      <c r="E2801">
        <v>59</v>
      </c>
      <c r="F2801">
        <v>43</v>
      </c>
      <c r="G2801" t="s">
        <v>16</v>
      </c>
      <c r="H2801" t="s">
        <v>324</v>
      </c>
      <c r="I2801" t="str">
        <f t="shared" si="129"/>
        <v>Calero, Roger(L)</v>
      </c>
      <c r="J2801" t="s">
        <v>37</v>
      </c>
      <c r="K2801" t="b">
        <v>0</v>
      </c>
      <c r="L2801">
        <v>533</v>
      </c>
      <c r="M2801">
        <v>8390744</v>
      </c>
      <c r="N2801">
        <v>20171015</v>
      </c>
      <c r="O2801" t="s">
        <v>19</v>
      </c>
      <c r="P2801" t="str">
        <f>IF(VLOOKUP(A2801,'national-winners'!$A$2:$B$13,2,0)=H2801,"W","L")</f>
        <v>L</v>
      </c>
      <c r="Q2801">
        <f>MATCH(C2801,'state-winning-votes'!A:A,0)</f>
        <v>12</v>
      </c>
      <c r="R2801">
        <f>MATCH(A2801,'state-winning-votes'!$A$2:$L$2,0)</f>
        <v>10</v>
      </c>
      <c r="S2801" cm="1">
        <f t="array" ref="S2801">INDEX('state-winning-votes'!$A$1:$L$53,$Q2801,$R2801)</f>
        <v>4282074</v>
      </c>
      <c r="T2801">
        <f>INDEX('state-winning-votes'!$A$1:$L$53,MATCH($C2801,'state-winning-votes'!$A:$A,0),MATCH($A2801,'state-winning-votes'!$A$2:$L$2,0))</f>
        <v>4282074</v>
      </c>
      <c r="U2801" t="str">
        <f t="shared" si="130"/>
        <v>Obama, Barack H.</v>
      </c>
      <c r="V2801" t="str">
        <f>_xlfn.XLOOKUP(INDEX('state-winning-votes'!$A$1:$L$53,MATCH($C2801,'state-winning-votes'!$A:$A,0),MATCH($A2801,'state-winning-votes'!$A$2:$L$2,0)),$L:$L,$H:$H)</f>
        <v>Obama, Barack H.</v>
      </c>
      <c r="W2801" t="str">
        <f>VLOOKUP(A2801,'national-winners'!$A$2:$B$13,2,0)</f>
        <v>Obama, Barack H.</v>
      </c>
      <c r="X2801" t="str">
        <f t="shared" si="131"/>
        <v xml:space="preserve"> Barack H. Obama (W)</v>
      </c>
    </row>
    <row r="2802" spans="1:24" x14ac:dyDescent="0.25">
      <c r="A2802">
        <v>2008</v>
      </c>
      <c r="B2802" t="s">
        <v>60</v>
      </c>
      <c r="C2802" t="s">
        <v>61</v>
      </c>
      <c r="D2802">
        <v>12</v>
      </c>
      <c r="E2802">
        <v>59</v>
      </c>
      <c r="F2802">
        <v>43</v>
      </c>
      <c r="G2802" t="s">
        <v>16</v>
      </c>
      <c r="H2802" t="s">
        <v>360</v>
      </c>
      <c r="I2802" t="str">
        <f t="shared" si="129"/>
        <v>Stevens, Thomas R.(L)</v>
      </c>
      <c r="J2802" t="s">
        <v>361</v>
      </c>
      <c r="K2802" t="b">
        <v>0</v>
      </c>
      <c r="L2802">
        <v>419</v>
      </c>
      <c r="M2802">
        <v>8390744</v>
      </c>
      <c r="N2802">
        <v>20171015</v>
      </c>
      <c r="O2802" t="s">
        <v>19</v>
      </c>
      <c r="P2802" t="str">
        <f>IF(VLOOKUP(A2802,'national-winners'!$A$2:$B$13,2,0)=H2802,"W","L")</f>
        <v>L</v>
      </c>
      <c r="Q2802">
        <f>MATCH(C2802,'state-winning-votes'!A:A,0)</f>
        <v>12</v>
      </c>
      <c r="R2802">
        <f>MATCH(A2802,'state-winning-votes'!$A$2:$L$2,0)</f>
        <v>10</v>
      </c>
      <c r="S2802" cm="1">
        <f t="array" ref="S2802">INDEX('state-winning-votes'!$A$1:$L$53,$Q2802,$R2802)</f>
        <v>4282074</v>
      </c>
      <c r="T2802">
        <f>INDEX('state-winning-votes'!$A$1:$L$53,MATCH($C2802,'state-winning-votes'!$A:$A,0),MATCH($A2802,'state-winning-votes'!$A$2:$L$2,0))</f>
        <v>4282074</v>
      </c>
      <c r="U2802" t="str">
        <f t="shared" si="130"/>
        <v>Obama, Barack H.</v>
      </c>
      <c r="V2802" t="str">
        <f>_xlfn.XLOOKUP(INDEX('state-winning-votes'!$A$1:$L$53,MATCH($C2802,'state-winning-votes'!$A:$A,0),MATCH($A2802,'state-winning-votes'!$A$2:$L$2,0)),$L:$L,$H:$H)</f>
        <v>Obama, Barack H.</v>
      </c>
      <c r="W2802" t="str">
        <f>VLOOKUP(A2802,'national-winners'!$A$2:$B$13,2,0)</f>
        <v>Obama, Barack H.</v>
      </c>
      <c r="X2802" t="str">
        <f t="shared" si="131"/>
        <v xml:space="preserve"> Barack H. Obama (W)</v>
      </c>
    </row>
    <row r="2803" spans="1:24" x14ac:dyDescent="0.25">
      <c r="A2803">
        <v>2008</v>
      </c>
      <c r="B2803" t="s">
        <v>60</v>
      </c>
      <c r="C2803" t="s">
        <v>61</v>
      </c>
      <c r="D2803">
        <v>12</v>
      </c>
      <c r="E2803">
        <v>59</v>
      </c>
      <c r="F2803">
        <v>43</v>
      </c>
      <c r="G2803" t="s">
        <v>16</v>
      </c>
      <c r="H2803" t="s">
        <v>362</v>
      </c>
      <c r="I2803" t="str">
        <f t="shared" si="129"/>
        <v>Moore, Brian(L)</v>
      </c>
      <c r="J2803" t="s">
        <v>100</v>
      </c>
      <c r="K2803" t="b">
        <v>0</v>
      </c>
      <c r="L2803">
        <v>405</v>
      </c>
      <c r="M2803">
        <v>8390744</v>
      </c>
      <c r="N2803">
        <v>20171015</v>
      </c>
      <c r="O2803" t="s">
        <v>19</v>
      </c>
      <c r="P2803" t="str">
        <f>IF(VLOOKUP(A2803,'national-winners'!$A$2:$B$13,2,0)=H2803,"W","L")</f>
        <v>L</v>
      </c>
      <c r="Q2803">
        <f>MATCH(C2803,'state-winning-votes'!A:A,0)</f>
        <v>12</v>
      </c>
      <c r="R2803">
        <f>MATCH(A2803,'state-winning-votes'!$A$2:$L$2,0)</f>
        <v>10</v>
      </c>
      <c r="S2803" cm="1">
        <f t="array" ref="S2803">INDEX('state-winning-votes'!$A$1:$L$53,$Q2803,$R2803)</f>
        <v>4282074</v>
      </c>
      <c r="T2803">
        <f>INDEX('state-winning-votes'!$A$1:$L$53,MATCH($C2803,'state-winning-votes'!$A:$A,0),MATCH($A2803,'state-winning-votes'!$A$2:$L$2,0))</f>
        <v>4282074</v>
      </c>
      <c r="U2803" t="str">
        <f t="shared" si="130"/>
        <v>Obama, Barack H.</v>
      </c>
      <c r="V2803" t="str">
        <f>_xlfn.XLOOKUP(INDEX('state-winning-votes'!$A$1:$L$53,MATCH($C2803,'state-winning-votes'!$A:$A,0),MATCH($A2803,'state-winning-votes'!$A$2:$L$2,0)),$L:$L,$H:$H)</f>
        <v>Obama, Barack H.</v>
      </c>
      <c r="W2803" t="str">
        <f>VLOOKUP(A2803,'national-winners'!$A$2:$B$13,2,0)</f>
        <v>Obama, Barack H.</v>
      </c>
      <c r="X2803" t="str">
        <f t="shared" si="131"/>
        <v xml:space="preserve"> Barack H. Obama (W)</v>
      </c>
    </row>
    <row r="2804" spans="1:24" x14ac:dyDescent="0.25">
      <c r="A2804">
        <v>2008</v>
      </c>
      <c r="B2804" t="s">
        <v>60</v>
      </c>
      <c r="C2804" t="s">
        <v>61</v>
      </c>
      <c r="D2804">
        <v>12</v>
      </c>
      <c r="E2804">
        <v>59</v>
      </c>
      <c r="F2804">
        <v>43</v>
      </c>
      <c r="G2804" t="s">
        <v>16</v>
      </c>
      <c r="I2804" t="str">
        <f t="shared" si="129"/>
        <v>(L)</v>
      </c>
      <c r="K2804" t="b">
        <v>1</v>
      </c>
      <c r="L2804">
        <v>391</v>
      </c>
      <c r="M2804">
        <v>8390744</v>
      </c>
      <c r="N2804">
        <v>20171015</v>
      </c>
      <c r="O2804" t="s">
        <v>19</v>
      </c>
      <c r="P2804" t="str">
        <f>IF(VLOOKUP(A2804,'national-winners'!$A$2:$B$13,2,0)=H2804,"W","L")</f>
        <v>L</v>
      </c>
      <c r="Q2804">
        <f>MATCH(C2804,'state-winning-votes'!A:A,0)</f>
        <v>12</v>
      </c>
      <c r="R2804">
        <f>MATCH(A2804,'state-winning-votes'!$A$2:$L$2,0)</f>
        <v>10</v>
      </c>
      <c r="S2804" cm="1">
        <f t="array" ref="S2804">INDEX('state-winning-votes'!$A$1:$L$53,$Q2804,$R2804)</f>
        <v>4282074</v>
      </c>
      <c r="T2804">
        <f>INDEX('state-winning-votes'!$A$1:$L$53,MATCH($C2804,'state-winning-votes'!$A:$A,0),MATCH($A2804,'state-winning-votes'!$A$2:$L$2,0))</f>
        <v>4282074</v>
      </c>
      <c r="U2804" t="str">
        <f t="shared" si="130"/>
        <v>Obama, Barack H.</v>
      </c>
      <c r="V2804" t="str">
        <f>_xlfn.XLOOKUP(INDEX('state-winning-votes'!$A$1:$L$53,MATCH($C2804,'state-winning-votes'!$A:$A,0),MATCH($A2804,'state-winning-votes'!$A$2:$L$2,0)),$L:$L,$H:$H)</f>
        <v>Obama, Barack H.</v>
      </c>
      <c r="W2804" t="str">
        <f>VLOOKUP(A2804,'national-winners'!$A$2:$B$13,2,0)</f>
        <v>Obama, Barack H.</v>
      </c>
      <c r="X2804" t="str">
        <f t="shared" si="131"/>
        <v xml:space="preserve"> Barack H. Obama (W)</v>
      </c>
    </row>
    <row r="2805" spans="1:24" x14ac:dyDescent="0.25">
      <c r="A2805">
        <v>2008</v>
      </c>
      <c r="B2805" t="s">
        <v>60</v>
      </c>
      <c r="C2805" t="s">
        <v>61</v>
      </c>
      <c r="D2805">
        <v>12</v>
      </c>
      <c r="E2805">
        <v>59</v>
      </c>
      <c r="F2805">
        <v>43</v>
      </c>
      <c r="G2805" t="s">
        <v>16</v>
      </c>
      <c r="H2805" t="s">
        <v>321</v>
      </c>
      <c r="I2805" t="str">
        <f t="shared" si="129"/>
        <v>Amondson, Gene(L)</v>
      </c>
      <c r="J2805" t="s">
        <v>25</v>
      </c>
      <c r="K2805" t="b">
        <v>0</v>
      </c>
      <c r="L2805">
        <v>293</v>
      </c>
      <c r="M2805">
        <v>8390744</v>
      </c>
      <c r="N2805">
        <v>20171015</v>
      </c>
      <c r="O2805" t="s">
        <v>19</v>
      </c>
      <c r="P2805" t="str">
        <f>IF(VLOOKUP(A2805,'national-winners'!$A$2:$B$13,2,0)=H2805,"W","L")</f>
        <v>L</v>
      </c>
      <c r="Q2805">
        <f>MATCH(C2805,'state-winning-votes'!A:A,0)</f>
        <v>12</v>
      </c>
      <c r="R2805">
        <f>MATCH(A2805,'state-winning-votes'!$A$2:$L$2,0)</f>
        <v>10</v>
      </c>
      <c r="S2805" cm="1">
        <f t="array" ref="S2805">INDEX('state-winning-votes'!$A$1:$L$53,$Q2805,$R2805)</f>
        <v>4282074</v>
      </c>
      <c r="T2805">
        <f>INDEX('state-winning-votes'!$A$1:$L$53,MATCH($C2805,'state-winning-votes'!$A:$A,0),MATCH($A2805,'state-winning-votes'!$A$2:$L$2,0))</f>
        <v>4282074</v>
      </c>
      <c r="U2805" t="str">
        <f t="shared" si="130"/>
        <v>Obama, Barack H.</v>
      </c>
      <c r="V2805" t="str">
        <f>_xlfn.XLOOKUP(INDEX('state-winning-votes'!$A$1:$L$53,MATCH($C2805,'state-winning-votes'!$A:$A,0),MATCH($A2805,'state-winning-votes'!$A$2:$L$2,0)),$L:$L,$H:$H)</f>
        <v>Obama, Barack H.</v>
      </c>
      <c r="W2805" t="str">
        <f>VLOOKUP(A2805,'national-winners'!$A$2:$B$13,2,0)</f>
        <v>Obama, Barack H.</v>
      </c>
      <c r="X2805" t="str">
        <f t="shared" si="131"/>
        <v xml:space="preserve"> Barack H. Obama (W)</v>
      </c>
    </row>
    <row r="2806" spans="1:24" x14ac:dyDescent="0.25">
      <c r="A2806">
        <v>2008</v>
      </c>
      <c r="B2806" t="s">
        <v>62</v>
      </c>
      <c r="C2806" t="s">
        <v>63</v>
      </c>
      <c r="D2806">
        <v>13</v>
      </c>
      <c r="E2806">
        <v>58</v>
      </c>
      <c r="F2806">
        <v>44</v>
      </c>
      <c r="G2806" t="s">
        <v>16</v>
      </c>
      <c r="H2806" t="s">
        <v>348</v>
      </c>
      <c r="I2806" t="str">
        <f t="shared" si="129"/>
        <v>McCain, John(L)</v>
      </c>
      <c r="J2806" t="s">
        <v>21</v>
      </c>
      <c r="K2806" t="b">
        <v>0</v>
      </c>
      <c r="L2806">
        <v>2048759</v>
      </c>
      <c r="M2806">
        <v>3924486</v>
      </c>
      <c r="N2806">
        <v>20171015</v>
      </c>
      <c r="O2806" t="s">
        <v>19</v>
      </c>
      <c r="P2806" t="str">
        <f>IF(VLOOKUP(A2806,'national-winners'!$A$2:$B$13,2,0)=H2806,"W","L")</f>
        <v>L</v>
      </c>
      <c r="Q2806">
        <f>MATCH(C2806,'state-winning-votes'!A:A,0)</f>
        <v>13</v>
      </c>
      <c r="R2806">
        <f>MATCH(A2806,'state-winning-votes'!$A$2:$L$2,0)</f>
        <v>10</v>
      </c>
      <c r="S2806" cm="1">
        <f t="array" ref="S2806">INDEX('state-winning-votes'!$A$1:$L$53,$Q2806,$R2806)</f>
        <v>2048759</v>
      </c>
      <c r="T2806">
        <f>INDEX('state-winning-votes'!$A$1:$L$53,MATCH($C2806,'state-winning-votes'!$A:$A,0),MATCH($A2806,'state-winning-votes'!$A$2:$L$2,0))</f>
        <v>2048759</v>
      </c>
      <c r="U2806" t="str">
        <f t="shared" si="130"/>
        <v>McCain, John</v>
      </c>
      <c r="V2806" t="str">
        <f>_xlfn.XLOOKUP(INDEX('state-winning-votes'!$A$1:$L$53,MATCH($C2806,'state-winning-votes'!$A:$A,0),MATCH($A2806,'state-winning-votes'!$A$2:$L$2,0)),$L:$L,$H:$H)</f>
        <v>McCain, John</v>
      </c>
      <c r="W2806" t="str">
        <f>VLOOKUP(A2806,'national-winners'!$A$2:$B$13,2,0)</f>
        <v>Obama, Barack H.</v>
      </c>
      <c r="X2806" t="str">
        <f t="shared" si="131"/>
        <v xml:space="preserve"> John McCain (W)</v>
      </c>
    </row>
    <row r="2807" spans="1:24" x14ac:dyDescent="0.25">
      <c r="A2807">
        <v>2008</v>
      </c>
      <c r="B2807" t="s">
        <v>62</v>
      </c>
      <c r="C2807" t="s">
        <v>63</v>
      </c>
      <c r="D2807">
        <v>13</v>
      </c>
      <c r="E2807">
        <v>58</v>
      </c>
      <c r="F2807">
        <v>44</v>
      </c>
      <c r="G2807" t="s">
        <v>16</v>
      </c>
      <c r="H2807" t="s">
        <v>349</v>
      </c>
      <c r="I2807" t="str">
        <f t="shared" si="129"/>
        <v>Obama, Barack H.(W)</v>
      </c>
      <c r="J2807" t="s">
        <v>18</v>
      </c>
      <c r="K2807" t="b">
        <v>0</v>
      </c>
      <c r="L2807">
        <v>1844123</v>
      </c>
      <c r="M2807">
        <v>3924486</v>
      </c>
      <c r="N2807">
        <v>20171015</v>
      </c>
      <c r="O2807" t="s">
        <v>19</v>
      </c>
      <c r="P2807" t="str">
        <f>IF(VLOOKUP(A2807,'national-winners'!$A$2:$B$13,2,0)=H2807,"W","L")</f>
        <v>W</v>
      </c>
      <c r="Q2807">
        <f>MATCH(C2807,'state-winning-votes'!A:A,0)</f>
        <v>13</v>
      </c>
      <c r="R2807">
        <f>MATCH(A2807,'state-winning-votes'!$A$2:$L$2,0)</f>
        <v>10</v>
      </c>
      <c r="S2807" cm="1">
        <f t="array" ref="S2807">INDEX('state-winning-votes'!$A$1:$L$53,$Q2807,$R2807)</f>
        <v>2048759</v>
      </c>
      <c r="T2807">
        <f>INDEX('state-winning-votes'!$A$1:$L$53,MATCH($C2807,'state-winning-votes'!$A:$A,0),MATCH($A2807,'state-winning-votes'!$A$2:$L$2,0))</f>
        <v>2048759</v>
      </c>
      <c r="U2807" t="str">
        <f t="shared" si="130"/>
        <v>McCain, John</v>
      </c>
      <c r="V2807" t="str">
        <f>_xlfn.XLOOKUP(INDEX('state-winning-votes'!$A$1:$L$53,MATCH($C2807,'state-winning-votes'!$A:$A,0),MATCH($A2807,'state-winning-votes'!$A$2:$L$2,0)),$L:$L,$H:$H)</f>
        <v>McCain, John</v>
      </c>
      <c r="W2807" t="str">
        <f>VLOOKUP(A2807,'national-winners'!$A$2:$B$13,2,0)</f>
        <v>Obama, Barack H.</v>
      </c>
      <c r="X2807" t="str">
        <f t="shared" si="131"/>
        <v xml:space="preserve"> John McCain (W)</v>
      </c>
    </row>
    <row r="2808" spans="1:24" x14ac:dyDescent="0.25">
      <c r="A2808">
        <v>2008</v>
      </c>
      <c r="B2808" t="s">
        <v>62</v>
      </c>
      <c r="C2808" t="s">
        <v>63</v>
      </c>
      <c r="D2808">
        <v>13</v>
      </c>
      <c r="E2808">
        <v>58</v>
      </c>
      <c r="F2808">
        <v>44</v>
      </c>
      <c r="G2808" t="s">
        <v>16</v>
      </c>
      <c r="H2808" t="s">
        <v>351</v>
      </c>
      <c r="I2808" t="str">
        <f t="shared" si="129"/>
        <v>Barr, Bob(L)</v>
      </c>
      <c r="J2808" t="s">
        <v>29</v>
      </c>
      <c r="K2808" t="b">
        <v>0</v>
      </c>
      <c r="L2808">
        <v>28731</v>
      </c>
      <c r="M2808">
        <v>3924486</v>
      </c>
      <c r="N2808">
        <v>20171015</v>
      </c>
      <c r="O2808" t="s">
        <v>19</v>
      </c>
      <c r="P2808" t="str">
        <f>IF(VLOOKUP(A2808,'national-winners'!$A$2:$B$13,2,0)=H2808,"W","L")</f>
        <v>L</v>
      </c>
      <c r="Q2808">
        <f>MATCH(C2808,'state-winning-votes'!A:A,0)</f>
        <v>13</v>
      </c>
      <c r="R2808">
        <f>MATCH(A2808,'state-winning-votes'!$A$2:$L$2,0)</f>
        <v>10</v>
      </c>
      <c r="S2808" cm="1">
        <f t="array" ref="S2808">INDEX('state-winning-votes'!$A$1:$L$53,$Q2808,$R2808)</f>
        <v>2048759</v>
      </c>
      <c r="T2808">
        <f>INDEX('state-winning-votes'!$A$1:$L$53,MATCH($C2808,'state-winning-votes'!$A:$A,0),MATCH($A2808,'state-winning-votes'!$A$2:$L$2,0))</f>
        <v>2048759</v>
      </c>
      <c r="U2808" t="str">
        <f t="shared" si="130"/>
        <v>McCain, John</v>
      </c>
      <c r="V2808" t="str">
        <f>_xlfn.XLOOKUP(INDEX('state-winning-votes'!$A$1:$L$53,MATCH($C2808,'state-winning-votes'!$A:$A,0),MATCH($A2808,'state-winning-votes'!$A$2:$L$2,0)),$L:$L,$H:$H)</f>
        <v>McCain, John</v>
      </c>
      <c r="W2808" t="str">
        <f>VLOOKUP(A2808,'national-winners'!$A$2:$B$13,2,0)</f>
        <v>Obama, Barack H.</v>
      </c>
      <c r="X2808" t="str">
        <f t="shared" si="131"/>
        <v xml:space="preserve"> John McCain (W)</v>
      </c>
    </row>
    <row r="2809" spans="1:24" x14ac:dyDescent="0.25">
      <c r="A2809">
        <v>2008</v>
      </c>
      <c r="B2809" t="s">
        <v>62</v>
      </c>
      <c r="C2809" t="s">
        <v>63</v>
      </c>
      <c r="D2809">
        <v>13</v>
      </c>
      <c r="E2809">
        <v>58</v>
      </c>
      <c r="F2809">
        <v>44</v>
      </c>
      <c r="G2809" t="s">
        <v>16</v>
      </c>
      <c r="I2809" t="str">
        <f t="shared" si="129"/>
        <v>(L)</v>
      </c>
      <c r="K2809" t="b">
        <v>1</v>
      </c>
      <c r="L2809">
        <v>1715</v>
      </c>
      <c r="M2809">
        <v>3924486</v>
      </c>
      <c r="N2809">
        <v>20171015</v>
      </c>
      <c r="O2809" t="s">
        <v>19</v>
      </c>
      <c r="P2809" t="str">
        <f>IF(VLOOKUP(A2809,'national-winners'!$A$2:$B$13,2,0)=H2809,"W","L")</f>
        <v>L</v>
      </c>
      <c r="Q2809">
        <f>MATCH(C2809,'state-winning-votes'!A:A,0)</f>
        <v>13</v>
      </c>
      <c r="R2809">
        <f>MATCH(A2809,'state-winning-votes'!$A$2:$L$2,0)</f>
        <v>10</v>
      </c>
      <c r="S2809" cm="1">
        <f t="array" ref="S2809">INDEX('state-winning-votes'!$A$1:$L$53,$Q2809,$R2809)</f>
        <v>2048759</v>
      </c>
      <c r="T2809">
        <f>INDEX('state-winning-votes'!$A$1:$L$53,MATCH($C2809,'state-winning-votes'!$A:$A,0),MATCH($A2809,'state-winning-votes'!$A$2:$L$2,0))</f>
        <v>2048759</v>
      </c>
      <c r="U2809" t="str">
        <f t="shared" si="130"/>
        <v>McCain, John</v>
      </c>
      <c r="V2809" t="str">
        <f>_xlfn.XLOOKUP(INDEX('state-winning-votes'!$A$1:$L$53,MATCH($C2809,'state-winning-votes'!$A:$A,0),MATCH($A2809,'state-winning-votes'!$A$2:$L$2,0)),$L:$L,$H:$H)</f>
        <v>McCain, John</v>
      </c>
      <c r="W2809" t="str">
        <f>VLOOKUP(A2809,'national-winners'!$A$2:$B$13,2,0)</f>
        <v>Obama, Barack H.</v>
      </c>
      <c r="X2809" t="str">
        <f t="shared" si="131"/>
        <v xml:space="preserve"> John McCain (W)</v>
      </c>
    </row>
    <row r="2810" spans="1:24" x14ac:dyDescent="0.25">
      <c r="A2810">
        <v>2008</v>
      </c>
      <c r="B2810" t="s">
        <v>62</v>
      </c>
      <c r="C2810" t="s">
        <v>63</v>
      </c>
      <c r="D2810">
        <v>13</v>
      </c>
      <c r="E2810">
        <v>58</v>
      </c>
      <c r="F2810">
        <v>44</v>
      </c>
      <c r="G2810" t="s">
        <v>16</v>
      </c>
      <c r="I2810" t="str">
        <f t="shared" si="129"/>
        <v>(L)</v>
      </c>
      <c r="J2810" t="s">
        <v>35</v>
      </c>
      <c r="K2810" t="b">
        <v>1</v>
      </c>
      <c r="L2810">
        <v>1158</v>
      </c>
      <c r="M2810">
        <v>3924486</v>
      </c>
      <c r="N2810">
        <v>20171015</v>
      </c>
      <c r="O2810" t="s">
        <v>19</v>
      </c>
      <c r="P2810" t="str">
        <f>IF(VLOOKUP(A2810,'national-winners'!$A$2:$B$13,2,0)=H2810,"W","L")</f>
        <v>L</v>
      </c>
      <c r="Q2810">
        <f>MATCH(C2810,'state-winning-votes'!A:A,0)</f>
        <v>13</v>
      </c>
      <c r="R2810">
        <f>MATCH(A2810,'state-winning-votes'!$A$2:$L$2,0)</f>
        <v>10</v>
      </c>
      <c r="S2810" cm="1">
        <f t="array" ref="S2810">INDEX('state-winning-votes'!$A$1:$L$53,$Q2810,$R2810)</f>
        <v>2048759</v>
      </c>
      <c r="T2810">
        <f>INDEX('state-winning-votes'!$A$1:$L$53,MATCH($C2810,'state-winning-votes'!$A:$A,0),MATCH($A2810,'state-winning-votes'!$A$2:$L$2,0))</f>
        <v>2048759</v>
      </c>
      <c r="U2810" t="str">
        <f t="shared" si="130"/>
        <v>McCain, John</v>
      </c>
      <c r="V2810" t="str">
        <f>_xlfn.XLOOKUP(INDEX('state-winning-votes'!$A$1:$L$53,MATCH($C2810,'state-winning-votes'!$A:$A,0),MATCH($A2810,'state-winning-votes'!$A$2:$L$2,0)),$L:$L,$H:$H)</f>
        <v>McCain, John</v>
      </c>
      <c r="W2810" t="str">
        <f>VLOOKUP(A2810,'national-winners'!$A$2:$B$13,2,0)</f>
        <v>Obama, Barack H.</v>
      </c>
      <c r="X2810" t="str">
        <f t="shared" si="131"/>
        <v xml:space="preserve"> John McCain (W)</v>
      </c>
    </row>
    <row r="2811" spans="1:24" x14ac:dyDescent="0.25">
      <c r="A2811">
        <v>2008</v>
      </c>
      <c r="B2811" t="s">
        <v>64</v>
      </c>
      <c r="C2811" t="s">
        <v>65</v>
      </c>
      <c r="D2811">
        <v>15</v>
      </c>
      <c r="E2811">
        <v>95</v>
      </c>
      <c r="F2811">
        <v>82</v>
      </c>
      <c r="G2811" t="s">
        <v>16</v>
      </c>
      <c r="H2811" t="s">
        <v>349</v>
      </c>
      <c r="I2811" t="str">
        <f t="shared" si="129"/>
        <v>Obama, Barack H.(W)</v>
      </c>
      <c r="J2811" t="s">
        <v>18</v>
      </c>
      <c r="K2811" t="b">
        <v>0</v>
      </c>
      <c r="L2811">
        <v>325871</v>
      </c>
      <c r="M2811">
        <v>456064</v>
      </c>
      <c r="N2811">
        <v>20171015</v>
      </c>
      <c r="O2811" t="s">
        <v>19</v>
      </c>
      <c r="P2811" t="str">
        <f>IF(VLOOKUP(A2811,'national-winners'!$A$2:$B$13,2,0)=H2811,"W","L")</f>
        <v>W</v>
      </c>
      <c r="Q2811">
        <f>MATCH(C2811,'state-winning-votes'!A:A,0)</f>
        <v>14</v>
      </c>
      <c r="R2811">
        <f>MATCH(A2811,'state-winning-votes'!$A$2:$L$2,0)</f>
        <v>10</v>
      </c>
      <c r="S2811" cm="1">
        <f t="array" ref="S2811">INDEX('state-winning-votes'!$A$1:$L$53,$Q2811,$R2811)</f>
        <v>325871</v>
      </c>
      <c r="T2811">
        <f>INDEX('state-winning-votes'!$A$1:$L$53,MATCH($C2811,'state-winning-votes'!$A:$A,0),MATCH($A2811,'state-winning-votes'!$A$2:$L$2,0))</f>
        <v>325871</v>
      </c>
      <c r="U2811" t="str">
        <f t="shared" si="130"/>
        <v>Obama, Barack H.</v>
      </c>
      <c r="V2811" t="str">
        <f>_xlfn.XLOOKUP(INDEX('state-winning-votes'!$A$1:$L$53,MATCH($C2811,'state-winning-votes'!$A:$A,0),MATCH($A2811,'state-winning-votes'!$A$2:$L$2,0)),$L:$L,$H:$H)</f>
        <v>Obama, Barack H.</v>
      </c>
      <c r="W2811" t="str">
        <f>VLOOKUP(A2811,'national-winners'!$A$2:$B$13,2,0)</f>
        <v>Obama, Barack H.</v>
      </c>
      <c r="X2811" t="str">
        <f t="shared" si="131"/>
        <v xml:space="preserve"> Barack H. Obama (W)</v>
      </c>
    </row>
    <row r="2812" spans="1:24" x14ac:dyDescent="0.25">
      <c r="A2812">
        <v>2008</v>
      </c>
      <c r="B2812" t="s">
        <v>64</v>
      </c>
      <c r="C2812" t="s">
        <v>65</v>
      </c>
      <c r="D2812">
        <v>15</v>
      </c>
      <c r="E2812">
        <v>95</v>
      </c>
      <c r="F2812">
        <v>82</v>
      </c>
      <c r="G2812" t="s">
        <v>16</v>
      </c>
      <c r="H2812" t="s">
        <v>348</v>
      </c>
      <c r="I2812" t="str">
        <f t="shared" si="129"/>
        <v>McCain, John(L)</v>
      </c>
      <c r="J2812" t="s">
        <v>21</v>
      </c>
      <c r="K2812" t="b">
        <v>0</v>
      </c>
      <c r="L2812">
        <v>120566</v>
      </c>
      <c r="M2812">
        <v>456064</v>
      </c>
      <c r="N2812">
        <v>20171015</v>
      </c>
      <c r="O2812" t="s">
        <v>19</v>
      </c>
      <c r="P2812" t="str">
        <f>IF(VLOOKUP(A2812,'national-winners'!$A$2:$B$13,2,0)=H2812,"W","L")</f>
        <v>L</v>
      </c>
      <c r="Q2812">
        <f>MATCH(C2812,'state-winning-votes'!A:A,0)</f>
        <v>14</v>
      </c>
      <c r="R2812">
        <f>MATCH(A2812,'state-winning-votes'!$A$2:$L$2,0)</f>
        <v>10</v>
      </c>
      <c r="S2812" cm="1">
        <f t="array" ref="S2812">INDEX('state-winning-votes'!$A$1:$L$53,$Q2812,$R2812)</f>
        <v>325871</v>
      </c>
      <c r="T2812">
        <f>INDEX('state-winning-votes'!$A$1:$L$53,MATCH($C2812,'state-winning-votes'!$A:$A,0),MATCH($A2812,'state-winning-votes'!$A$2:$L$2,0))</f>
        <v>325871</v>
      </c>
      <c r="U2812" t="str">
        <f t="shared" si="130"/>
        <v>Obama, Barack H.</v>
      </c>
      <c r="V2812" t="str">
        <f>_xlfn.XLOOKUP(INDEX('state-winning-votes'!$A$1:$L$53,MATCH($C2812,'state-winning-votes'!$A:$A,0),MATCH($A2812,'state-winning-votes'!$A$2:$L$2,0)),$L:$L,$H:$H)</f>
        <v>Obama, Barack H.</v>
      </c>
      <c r="W2812" t="str">
        <f>VLOOKUP(A2812,'national-winners'!$A$2:$B$13,2,0)</f>
        <v>Obama, Barack H.</v>
      </c>
      <c r="X2812" t="str">
        <f t="shared" si="131"/>
        <v xml:space="preserve"> Barack H. Obama (W)</v>
      </c>
    </row>
    <row r="2813" spans="1:24" x14ac:dyDescent="0.25">
      <c r="A2813">
        <v>2008</v>
      </c>
      <c r="B2813" t="s">
        <v>64</v>
      </c>
      <c r="C2813" t="s">
        <v>65</v>
      </c>
      <c r="D2813">
        <v>15</v>
      </c>
      <c r="E2813">
        <v>95</v>
      </c>
      <c r="F2813">
        <v>82</v>
      </c>
      <c r="G2813" t="s">
        <v>16</v>
      </c>
      <c r="H2813" t="s">
        <v>273</v>
      </c>
      <c r="I2813" t="str">
        <f t="shared" si="129"/>
        <v>Nader, Ralph(L)</v>
      </c>
      <c r="J2813" t="s">
        <v>35</v>
      </c>
      <c r="K2813" t="b">
        <v>0</v>
      </c>
      <c r="L2813">
        <v>3825</v>
      </c>
      <c r="M2813">
        <v>456064</v>
      </c>
      <c r="N2813">
        <v>20171015</v>
      </c>
      <c r="O2813" t="s">
        <v>19</v>
      </c>
      <c r="P2813" t="str">
        <f>IF(VLOOKUP(A2813,'national-winners'!$A$2:$B$13,2,0)=H2813,"W","L")</f>
        <v>L</v>
      </c>
      <c r="Q2813">
        <f>MATCH(C2813,'state-winning-votes'!A:A,0)</f>
        <v>14</v>
      </c>
      <c r="R2813">
        <f>MATCH(A2813,'state-winning-votes'!$A$2:$L$2,0)</f>
        <v>10</v>
      </c>
      <c r="S2813" cm="1">
        <f t="array" ref="S2813">INDEX('state-winning-votes'!$A$1:$L$53,$Q2813,$R2813)</f>
        <v>325871</v>
      </c>
      <c r="T2813">
        <f>INDEX('state-winning-votes'!$A$1:$L$53,MATCH($C2813,'state-winning-votes'!$A:$A,0),MATCH($A2813,'state-winning-votes'!$A$2:$L$2,0))</f>
        <v>325871</v>
      </c>
      <c r="U2813" t="str">
        <f t="shared" si="130"/>
        <v>Obama, Barack H.</v>
      </c>
      <c r="V2813" t="str">
        <f>_xlfn.XLOOKUP(INDEX('state-winning-votes'!$A$1:$L$53,MATCH($C2813,'state-winning-votes'!$A:$A,0),MATCH($A2813,'state-winning-votes'!$A$2:$L$2,0)),$L:$L,$H:$H)</f>
        <v>Obama, Barack H.</v>
      </c>
      <c r="W2813" t="str">
        <f>VLOOKUP(A2813,'national-winners'!$A$2:$B$13,2,0)</f>
        <v>Obama, Barack H.</v>
      </c>
      <c r="X2813" t="str">
        <f t="shared" si="131"/>
        <v xml:space="preserve"> Barack H. Obama (W)</v>
      </c>
    </row>
    <row r="2814" spans="1:24" x14ac:dyDescent="0.25">
      <c r="A2814">
        <v>2008</v>
      </c>
      <c r="B2814" t="s">
        <v>64</v>
      </c>
      <c r="C2814" t="s">
        <v>65</v>
      </c>
      <c r="D2814">
        <v>15</v>
      </c>
      <c r="E2814">
        <v>95</v>
      </c>
      <c r="F2814">
        <v>82</v>
      </c>
      <c r="G2814" t="s">
        <v>16</v>
      </c>
      <c r="H2814" t="s">
        <v>306</v>
      </c>
      <c r="I2814" t="str">
        <f t="shared" si="129"/>
        <v>Blank Vote(L)</v>
      </c>
      <c r="K2814" t="b">
        <v>0</v>
      </c>
      <c r="L2814">
        <v>2193</v>
      </c>
      <c r="M2814">
        <v>456064</v>
      </c>
      <c r="N2814">
        <v>20171015</v>
      </c>
      <c r="O2814" t="s">
        <v>19</v>
      </c>
      <c r="P2814" t="str">
        <f>IF(VLOOKUP(A2814,'national-winners'!$A$2:$B$13,2,0)=H2814,"W","L")</f>
        <v>L</v>
      </c>
      <c r="Q2814">
        <f>MATCH(C2814,'state-winning-votes'!A:A,0)</f>
        <v>14</v>
      </c>
      <c r="R2814">
        <f>MATCH(A2814,'state-winning-votes'!$A$2:$L$2,0)</f>
        <v>10</v>
      </c>
      <c r="S2814" cm="1">
        <f t="array" ref="S2814">INDEX('state-winning-votes'!$A$1:$L$53,$Q2814,$R2814)</f>
        <v>325871</v>
      </c>
      <c r="T2814">
        <f>INDEX('state-winning-votes'!$A$1:$L$53,MATCH($C2814,'state-winning-votes'!$A:$A,0),MATCH($A2814,'state-winning-votes'!$A$2:$L$2,0))</f>
        <v>325871</v>
      </c>
      <c r="U2814" t="str">
        <f t="shared" si="130"/>
        <v>Obama, Barack H.</v>
      </c>
      <c r="V2814" t="str">
        <f>_xlfn.XLOOKUP(INDEX('state-winning-votes'!$A$1:$L$53,MATCH($C2814,'state-winning-votes'!$A:$A,0),MATCH($A2814,'state-winning-votes'!$A$2:$L$2,0)),$L:$L,$H:$H)</f>
        <v>Obama, Barack H.</v>
      </c>
      <c r="W2814" t="str">
        <f>VLOOKUP(A2814,'national-winners'!$A$2:$B$13,2,0)</f>
        <v>Obama, Barack H.</v>
      </c>
      <c r="X2814" t="str">
        <f t="shared" si="131"/>
        <v xml:space="preserve"> Barack H. Obama (W)</v>
      </c>
    </row>
    <row r="2815" spans="1:24" x14ac:dyDescent="0.25">
      <c r="A2815">
        <v>2008</v>
      </c>
      <c r="B2815" t="s">
        <v>64</v>
      </c>
      <c r="C2815" t="s">
        <v>65</v>
      </c>
      <c r="D2815">
        <v>15</v>
      </c>
      <c r="E2815">
        <v>95</v>
      </c>
      <c r="F2815">
        <v>82</v>
      </c>
      <c r="G2815" t="s">
        <v>16</v>
      </c>
      <c r="H2815" t="s">
        <v>351</v>
      </c>
      <c r="I2815" t="str">
        <f t="shared" si="129"/>
        <v>Barr, Bob(L)</v>
      </c>
      <c r="J2815" t="s">
        <v>29</v>
      </c>
      <c r="K2815" t="b">
        <v>0</v>
      </c>
      <c r="L2815">
        <v>1314</v>
      </c>
      <c r="M2815">
        <v>456064</v>
      </c>
      <c r="N2815">
        <v>20171015</v>
      </c>
      <c r="O2815" t="s">
        <v>19</v>
      </c>
      <c r="P2815" t="str">
        <f>IF(VLOOKUP(A2815,'national-winners'!$A$2:$B$13,2,0)=H2815,"W","L")</f>
        <v>L</v>
      </c>
      <c r="Q2815">
        <f>MATCH(C2815,'state-winning-votes'!A:A,0)</f>
        <v>14</v>
      </c>
      <c r="R2815">
        <f>MATCH(A2815,'state-winning-votes'!$A$2:$L$2,0)</f>
        <v>10</v>
      </c>
      <c r="S2815" cm="1">
        <f t="array" ref="S2815">INDEX('state-winning-votes'!$A$1:$L$53,$Q2815,$R2815)</f>
        <v>325871</v>
      </c>
      <c r="T2815">
        <f>INDEX('state-winning-votes'!$A$1:$L$53,MATCH($C2815,'state-winning-votes'!$A:$A,0),MATCH($A2815,'state-winning-votes'!$A$2:$L$2,0))</f>
        <v>325871</v>
      </c>
      <c r="U2815" t="str">
        <f t="shared" si="130"/>
        <v>Obama, Barack H.</v>
      </c>
      <c r="V2815" t="str">
        <f>_xlfn.XLOOKUP(INDEX('state-winning-votes'!$A$1:$L$53,MATCH($C2815,'state-winning-votes'!$A:$A,0),MATCH($A2815,'state-winning-votes'!$A$2:$L$2,0)),$L:$L,$H:$H)</f>
        <v>Obama, Barack H.</v>
      </c>
      <c r="W2815" t="str">
        <f>VLOOKUP(A2815,'national-winners'!$A$2:$B$13,2,0)</f>
        <v>Obama, Barack H.</v>
      </c>
      <c r="X2815" t="str">
        <f t="shared" si="131"/>
        <v xml:space="preserve"> Barack H. Obama (W)</v>
      </c>
    </row>
    <row r="2816" spans="1:24" x14ac:dyDescent="0.25">
      <c r="A2816">
        <v>2008</v>
      </c>
      <c r="B2816" t="s">
        <v>64</v>
      </c>
      <c r="C2816" t="s">
        <v>65</v>
      </c>
      <c r="D2816">
        <v>15</v>
      </c>
      <c r="E2816">
        <v>95</v>
      </c>
      <c r="F2816">
        <v>82</v>
      </c>
      <c r="G2816" t="s">
        <v>16</v>
      </c>
      <c r="H2816" t="s">
        <v>350</v>
      </c>
      <c r="I2816" t="str">
        <f t="shared" si="129"/>
        <v>Baldwin, Charles ""Chuck""(L)</v>
      </c>
      <c r="J2816" t="s">
        <v>134</v>
      </c>
      <c r="K2816" t="b">
        <v>0</v>
      </c>
      <c r="L2816">
        <v>1013</v>
      </c>
      <c r="M2816">
        <v>456064</v>
      </c>
      <c r="N2816">
        <v>20171015</v>
      </c>
      <c r="O2816" t="s">
        <v>19</v>
      </c>
      <c r="P2816" t="str">
        <f>IF(VLOOKUP(A2816,'national-winners'!$A$2:$B$13,2,0)=H2816,"W","L")</f>
        <v>L</v>
      </c>
      <c r="Q2816">
        <f>MATCH(C2816,'state-winning-votes'!A:A,0)</f>
        <v>14</v>
      </c>
      <c r="R2816">
        <f>MATCH(A2816,'state-winning-votes'!$A$2:$L$2,0)</f>
        <v>10</v>
      </c>
      <c r="S2816" cm="1">
        <f t="array" ref="S2816">INDEX('state-winning-votes'!$A$1:$L$53,$Q2816,$R2816)</f>
        <v>325871</v>
      </c>
      <c r="T2816">
        <f>INDEX('state-winning-votes'!$A$1:$L$53,MATCH($C2816,'state-winning-votes'!$A:$A,0),MATCH($A2816,'state-winning-votes'!$A$2:$L$2,0))</f>
        <v>325871</v>
      </c>
      <c r="U2816" t="str">
        <f t="shared" si="130"/>
        <v>Obama, Barack H.</v>
      </c>
      <c r="V2816" t="str">
        <f>_xlfn.XLOOKUP(INDEX('state-winning-votes'!$A$1:$L$53,MATCH($C2816,'state-winning-votes'!$A:$A,0),MATCH($A2816,'state-winning-votes'!$A$2:$L$2,0)),$L:$L,$H:$H)</f>
        <v>Obama, Barack H.</v>
      </c>
      <c r="W2816" t="str">
        <f>VLOOKUP(A2816,'national-winners'!$A$2:$B$13,2,0)</f>
        <v>Obama, Barack H.</v>
      </c>
      <c r="X2816" t="str">
        <f t="shared" si="131"/>
        <v xml:space="preserve"> Barack H. Obama (W)</v>
      </c>
    </row>
    <row r="2817" spans="1:24" x14ac:dyDescent="0.25">
      <c r="A2817">
        <v>2008</v>
      </c>
      <c r="B2817" t="s">
        <v>64</v>
      </c>
      <c r="C2817" t="s">
        <v>65</v>
      </c>
      <c r="D2817">
        <v>15</v>
      </c>
      <c r="E2817">
        <v>95</v>
      </c>
      <c r="F2817">
        <v>82</v>
      </c>
      <c r="G2817" t="s">
        <v>16</v>
      </c>
      <c r="H2817" t="s">
        <v>352</v>
      </c>
      <c r="I2817" t="str">
        <f t="shared" si="129"/>
        <v>McKinney, Cynthia(L)</v>
      </c>
      <c r="J2817" t="s">
        <v>274</v>
      </c>
      <c r="K2817" t="b">
        <v>0</v>
      </c>
      <c r="L2817">
        <v>979</v>
      </c>
      <c r="M2817">
        <v>456064</v>
      </c>
      <c r="N2817">
        <v>20171015</v>
      </c>
      <c r="O2817" t="s">
        <v>19</v>
      </c>
      <c r="P2817" t="str">
        <f>IF(VLOOKUP(A2817,'national-winners'!$A$2:$B$13,2,0)=H2817,"W","L")</f>
        <v>L</v>
      </c>
      <c r="Q2817">
        <f>MATCH(C2817,'state-winning-votes'!A:A,0)</f>
        <v>14</v>
      </c>
      <c r="R2817">
        <f>MATCH(A2817,'state-winning-votes'!$A$2:$L$2,0)</f>
        <v>10</v>
      </c>
      <c r="S2817" cm="1">
        <f t="array" ref="S2817">INDEX('state-winning-votes'!$A$1:$L$53,$Q2817,$R2817)</f>
        <v>325871</v>
      </c>
      <c r="T2817">
        <f>INDEX('state-winning-votes'!$A$1:$L$53,MATCH($C2817,'state-winning-votes'!$A:$A,0),MATCH($A2817,'state-winning-votes'!$A$2:$L$2,0))</f>
        <v>325871</v>
      </c>
      <c r="U2817" t="str">
        <f t="shared" si="130"/>
        <v>Obama, Barack H.</v>
      </c>
      <c r="V2817" t="str">
        <f>_xlfn.XLOOKUP(INDEX('state-winning-votes'!$A$1:$L$53,MATCH($C2817,'state-winning-votes'!$A:$A,0),MATCH($A2817,'state-winning-votes'!$A$2:$L$2,0)),$L:$L,$H:$H)</f>
        <v>Obama, Barack H.</v>
      </c>
      <c r="W2817" t="str">
        <f>VLOOKUP(A2817,'national-winners'!$A$2:$B$13,2,0)</f>
        <v>Obama, Barack H.</v>
      </c>
      <c r="X2817" t="str">
        <f t="shared" si="131"/>
        <v xml:space="preserve"> Barack H. Obama (W)</v>
      </c>
    </row>
    <row r="2818" spans="1:24" x14ac:dyDescent="0.25">
      <c r="A2818">
        <v>2008</v>
      </c>
      <c r="B2818" t="s">
        <v>64</v>
      </c>
      <c r="C2818" t="s">
        <v>65</v>
      </c>
      <c r="D2818">
        <v>15</v>
      </c>
      <c r="E2818">
        <v>95</v>
      </c>
      <c r="F2818">
        <v>82</v>
      </c>
      <c r="G2818" t="s">
        <v>16</v>
      </c>
      <c r="H2818" t="s">
        <v>307</v>
      </c>
      <c r="I2818" t="str">
        <f t="shared" si="129"/>
        <v>Over Vote(L)</v>
      </c>
      <c r="K2818" t="b">
        <v>0</v>
      </c>
      <c r="L2818">
        <v>303</v>
      </c>
      <c r="M2818">
        <v>456064</v>
      </c>
      <c r="N2818">
        <v>20171015</v>
      </c>
      <c r="O2818" t="s">
        <v>19</v>
      </c>
      <c r="P2818" t="str">
        <f>IF(VLOOKUP(A2818,'national-winners'!$A$2:$B$13,2,0)=H2818,"W","L")</f>
        <v>L</v>
      </c>
      <c r="Q2818">
        <f>MATCH(C2818,'state-winning-votes'!A:A,0)</f>
        <v>14</v>
      </c>
      <c r="R2818">
        <f>MATCH(A2818,'state-winning-votes'!$A$2:$L$2,0)</f>
        <v>10</v>
      </c>
      <c r="S2818" cm="1">
        <f t="array" ref="S2818">INDEX('state-winning-votes'!$A$1:$L$53,$Q2818,$R2818)</f>
        <v>325871</v>
      </c>
      <c r="T2818">
        <f>INDEX('state-winning-votes'!$A$1:$L$53,MATCH($C2818,'state-winning-votes'!$A:$A,0),MATCH($A2818,'state-winning-votes'!$A$2:$L$2,0))</f>
        <v>325871</v>
      </c>
      <c r="U2818" t="str">
        <f t="shared" si="130"/>
        <v>Obama, Barack H.</v>
      </c>
      <c r="V2818" t="str">
        <f>_xlfn.XLOOKUP(INDEX('state-winning-votes'!$A$1:$L$53,MATCH($C2818,'state-winning-votes'!$A:$A,0),MATCH($A2818,'state-winning-votes'!$A$2:$L$2,0)),$L:$L,$H:$H)</f>
        <v>Obama, Barack H.</v>
      </c>
      <c r="W2818" t="str">
        <f>VLOOKUP(A2818,'national-winners'!$A$2:$B$13,2,0)</f>
        <v>Obama, Barack H.</v>
      </c>
      <c r="X2818" t="str">
        <f t="shared" si="131"/>
        <v xml:space="preserve"> Barack H. Obama (W)</v>
      </c>
    </row>
    <row r="2819" spans="1:24" x14ac:dyDescent="0.25">
      <c r="A2819">
        <v>2008</v>
      </c>
      <c r="B2819" t="s">
        <v>66</v>
      </c>
      <c r="C2819" t="s">
        <v>67</v>
      </c>
      <c r="D2819">
        <v>16</v>
      </c>
      <c r="E2819">
        <v>82</v>
      </c>
      <c r="F2819">
        <v>63</v>
      </c>
      <c r="G2819" t="s">
        <v>16</v>
      </c>
      <c r="H2819" t="s">
        <v>348</v>
      </c>
      <c r="I2819" t="str">
        <f t="shared" ref="I2819:I2882" si="132">H2819&amp;"("&amp;P2819&amp;")"</f>
        <v>McCain, John(L)</v>
      </c>
      <c r="J2819" t="s">
        <v>21</v>
      </c>
      <c r="K2819" t="b">
        <v>0</v>
      </c>
      <c r="L2819">
        <v>403012</v>
      </c>
      <c r="M2819">
        <v>655122</v>
      </c>
      <c r="N2819">
        <v>20171015</v>
      </c>
      <c r="O2819" t="s">
        <v>19</v>
      </c>
      <c r="P2819" t="str">
        <f>IF(VLOOKUP(A2819,'national-winners'!$A$2:$B$13,2,0)=H2819,"W","L")</f>
        <v>L</v>
      </c>
      <c r="Q2819">
        <f>MATCH(C2819,'state-winning-votes'!A:A,0)</f>
        <v>16</v>
      </c>
      <c r="R2819">
        <f>MATCH(A2819,'state-winning-votes'!$A$2:$L$2,0)</f>
        <v>10</v>
      </c>
      <c r="S2819" cm="1">
        <f t="array" ref="S2819">INDEX('state-winning-votes'!$A$1:$L$53,$Q2819,$R2819)</f>
        <v>403012</v>
      </c>
      <c r="T2819">
        <f>INDEX('state-winning-votes'!$A$1:$L$53,MATCH($C2819,'state-winning-votes'!$A:$A,0),MATCH($A2819,'state-winning-votes'!$A$2:$L$2,0))</f>
        <v>403012</v>
      </c>
      <c r="U2819" t="str">
        <f t="shared" ref="U2819:U2882" si="133">_xlfn.XLOOKUP(T2819,L:L,H:H)</f>
        <v>McCain, John</v>
      </c>
      <c r="V2819" t="str">
        <f>_xlfn.XLOOKUP(INDEX('state-winning-votes'!$A$1:$L$53,MATCH($C2819,'state-winning-votes'!$A:$A,0),MATCH($A2819,'state-winning-votes'!$A$2:$L$2,0)),$L:$L,$H:$H)</f>
        <v>McCain, John</v>
      </c>
      <c r="W2819" t="str">
        <f>VLOOKUP(A2819,'national-winners'!$A$2:$B$13,2,0)</f>
        <v>Obama, Barack H.</v>
      </c>
      <c r="X2819" t="str">
        <f t="shared" ref="X2819:X2882" si="134">IFERROR(RIGHT(V2819,LEN(V2819)-SEARCH(",",V2819))&amp;" "&amp;LEFT(V2819,SEARCH(",",V2819)-1)&amp;" (W)","NULL")</f>
        <v xml:space="preserve"> John McCain (W)</v>
      </c>
    </row>
    <row r="2820" spans="1:24" x14ac:dyDescent="0.25">
      <c r="A2820">
        <v>2008</v>
      </c>
      <c r="B2820" t="s">
        <v>66</v>
      </c>
      <c r="C2820" t="s">
        <v>67</v>
      </c>
      <c r="D2820">
        <v>16</v>
      </c>
      <c r="E2820">
        <v>82</v>
      </c>
      <c r="F2820">
        <v>63</v>
      </c>
      <c r="G2820" t="s">
        <v>16</v>
      </c>
      <c r="H2820" t="s">
        <v>349</v>
      </c>
      <c r="I2820" t="str">
        <f t="shared" si="132"/>
        <v>Obama, Barack H.(W)</v>
      </c>
      <c r="J2820" t="s">
        <v>18</v>
      </c>
      <c r="K2820" t="b">
        <v>0</v>
      </c>
      <c r="L2820">
        <v>236440</v>
      </c>
      <c r="M2820">
        <v>655122</v>
      </c>
      <c r="N2820">
        <v>20171015</v>
      </c>
      <c r="O2820" t="s">
        <v>19</v>
      </c>
      <c r="P2820" t="str">
        <f>IF(VLOOKUP(A2820,'national-winners'!$A$2:$B$13,2,0)=H2820,"W","L")</f>
        <v>W</v>
      </c>
      <c r="Q2820">
        <f>MATCH(C2820,'state-winning-votes'!A:A,0)</f>
        <v>16</v>
      </c>
      <c r="R2820">
        <f>MATCH(A2820,'state-winning-votes'!$A$2:$L$2,0)</f>
        <v>10</v>
      </c>
      <c r="S2820" cm="1">
        <f t="array" ref="S2820">INDEX('state-winning-votes'!$A$1:$L$53,$Q2820,$R2820)</f>
        <v>403012</v>
      </c>
      <c r="T2820">
        <f>INDEX('state-winning-votes'!$A$1:$L$53,MATCH($C2820,'state-winning-votes'!$A:$A,0),MATCH($A2820,'state-winning-votes'!$A$2:$L$2,0))</f>
        <v>403012</v>
      </c>
      <c r="U2820" t="str">
        <f t="shared" si="133"/>
        <v>McCain, John</v>
      </c>
      <c r="V2820" t="str">
        <f>_xlfn.XLOOKUP(INDEX('state-winning-votes'!$A$1:$L$53,MATCH($C2820,'state-winning-votes'!$A:$A,0),MATCH($A2820,'state-winning-votes'!$A$2:$L$2,0)),$L:$L,$H:$H)</f>
        <v>McCain, John</v>
      </c>
      <c r="W2820" t="str">
        <f>VLOOKUP(A2820,'national-winners'!$A$2:$B$13,2,0)</f>
        <v>Obama, Barack H.</v>
      </c>
      <c r="X2820" t="str">
        <f t="shared" si="134"/>
        <v xml:space="preserve"> John McCain (W)</v>
      </c>
    </row>
    <row r="2821" spans="1:24" x14ac:dyDescent="0.25">
      <c r="A2821">
        <v>2008</v>
      </c>
      <c r="B2821" t="s">
        <v>66</v>
      </c>
      <c r="C2821" t="s">
        <v>67</v>
      </c>
      <c r="D2821">
        <v>16</v>
      </c>
      <c r="E2821">
        <v>82</v>
      </c>
      <c r="F2821">
        <v>63</v>
      </c>
      <c r="G2821" t="s">
        <v>16</v>
      </c>
      <c r="H2821" t="s">
        <v>273</v>
      </c>
      <c r="I2821" t="str">
        <f t="shared" si="132"/>
        <v>Nader, Ralph(L)</v>
      </c>
      <c r="J2821" t="s">
        <v>35</v>
      </c>
      <c r="K2821" t="b">
        <v>0</v>
      </c>
      <c r="L2821">
        <v>7175</v>
      </c>
      <c r="M2821">
        <v>655122</v>
      </c>
      <c r="N2821">
        <v>20171015</v>
      </c>
      <c r="O2821" t="s">
        <v>19</v>
      </c>
      <c r="P2821" t="str">
        <f>IF(VLOOKUP(A2821,'national-winners'!$A$2:$B$13,2,0)=H2821,"W","L")</f>
        <v>L</v>
      </c>
      <c r="Q2821">
        <f>MATCH(C2821,'state-winning-votes'!A:A,0)</f>
        <v>16</v>
      </c>
      <c r="R2821">
        <f>MATCH(A2821,'state-winning-votes'!$A$2:$L$2,0)</f>
        <v>10</v>
      </c>
      <c r="S2821" cm="1">
        <f t="array" ref="S2821">INDEX('state-winning-votes'!$A$1:$L$53,$Q2821,$R2821)</f>
        <v>403012</v>
      </c>
      <c r="T2821">
        <f>INDEX('state-winning-votes'!$A$1:$L$53,MATCH($C2821,'state-winning-votes'!$A:$A,0),MATCH($A2821,'state-winning-votes'!$A$2:$L$2,0))</f>
        <v>403012</v>
      </c>
      <c r="U2821" t="str">
        <f t="shared" si="133"/>
        <v>McCain, John</v>
      </c>
      <c r="V2821" t="str">
        <f>_xlfn.XLOOKUP(INDEX('state-winning-votes'!$A$1:$L$53,MATCH($C2821,'state-winning-votes'!$A:$A,0),MATCH($A2821,'state-winning-votes'!$A$2:$L$2,0)),$L:$L,$H:$H)</f>
        <v>McCain, John</v>
      </c>
      <c r="W2821" t="str">
        <f>VLOOKUP(A2821,'national-winners'!$A$2:$B$13,2,0)</f>
        <v>Obama, Barack H.</v>
      </c>
      <c r="X2821" t="str">
        <f t="shared" si="134"/>
        <v xml:space="preserve"> John McCain (W)</v>
      </c>
    </row>
    <row r="2822" spans="1:24" x14ac:dyDescent="0.25">
      <c r="A2822">
        <v>2008</v>
      </c>
      <c r="B2822" t="s">
        <v>66</v>
      </c>
      <c r="C2822" t="s">
        <v>67</v>
      </c>
      <c r="D2822">
        <v>16</v>
      </c>
      <c r="E2822">
        <v>82</v>
      </c>
      <c r="F2822">
        <v>63</v>
      </c>
      <c r="G2822" t="s">
        <v>16</v>
      </c>
      <c r="H2822" t="s">
        <v>350</v>
      </c>
      <c r="I2822" t="str">
        <f t="shared" si="132"/>
        <v>Baldwin, Charles ""Chuck""(L)</v>
      </c>
      <c r="J2822" t="s">
        <v>134</v>
      </c>
      <c r="K2822" t="b">
        <v>0</v>
      </c>
      <c r="L2822">
        <v>4747</v>
      </c>
      <c r="M2822">
        <v>655122</v>
      </c>
      <c r="N2822">
        <v>20171015</v>
      </c>
      <c r="O2822" t="s">
        <v>19</v>
      </c>
      <c r="P2822" t="str">
        <f>IF(VLOOKUP(A2822,'national-winners'!$A$2:$B$13,2,0)=H2822,"W","L")</f>
        <v>L</v>
      </c>
      <c r="Q2822">
        <f>MATCH(C2822,'state-winning-votes'!A:A,0)</f>
        <v>16</v>
      </c>
      <c r="R2822">
        <f>MATCH(A2822,'state-winning-votes'!$A$2:$L$2,0)</f>
        <v>10</v>
      </c>
      <c r="S2822" cm="1">
        <f t="array" ref="S2822">INDEX('state-winning-votes'!$A$1:$L$53,$Q2822,$R2822)</f>
        <v>403012</v>
      </c>
      <c r="T2822">
        <f>INDEX('state-winning-votes'!$A$1:$L$53,MATCH($C2822,'state-winning-votes'!$A:$A,0),MATCH($A2822,'state-winning-votes'!$A$2:$L$2,0))</f>
        <v>403012</v>
      </c>
      <c r="U2822" t="str">
        <f t="shared" si="133"/>
        <v>McCain, John</v>
      </c>
      <c r="V2822" t="str">
        <f>_xlfn.XLOOKUP(INDEX('state-winning-votes'!$A$1:$L$53,MATCH($C2822,'state-winning-votes'!$A:$A,0),MATCH($A2822,'state-winning-votes'!$A$2:$L$2,0)),$L:$L,$H:$H)</f>
        <v>McCain, John</v>
      </c>
      <c r="W2822" t="str">
        <f>VLOOKUP(A2822,'national-winners'!$A$2:$B$13,2,0)</f>
        <v>Obama, Barack H.</v>
      </c>
      <c r="X2822" t="str">
        <f t="shared" si="134"/>
        <v xml:space="preserve"> John McCain (W)</v>
      </c>
    </row>
    <row r="2823" spans="1:24" x14ac:dyDescent="0.25">
      <c r="A2823">
        <v>2008</v>
      </c>
      <c r="B2823" t="s">
        <v>66</v>
      </c>
      <c r="C2823" t="s">
        <v>67</v>
      </c>
      <c r="D2823">
        <v>16</v>
      </c>
      <c r="E2823">
        <v>82</v>
      </c>
      <c r="F2823">
        <v>63</v>
      </c>
      <c r="G2823" t="s">
        <v>16</v>
      </c>
      <c r="H2823" t="s">
        <v>351</v>
      </c>
      <c r="I2823" t="str">
        <f t="shared" si="132"/>
        <v>Barr, Bob(L)</v>
      </c>
      <c r="J2823" t="s">
        <v>29</v>
      </c>
      <c r="K2823" t="b">
        <v>0</v>
      </c>
      <c r="L2823">
        <v>3658</v>
      </c>
      <c r="M2823">
        <v>655122</v>
      </c>
      <c r="N2823">
        <v>20171015</v>
      </c>
      <c r="O2823" t="s">
        <v>19</v>
      </c>
      <c r="P2823" t="str">
        <f>IF(VLOOKUP(A2823,'national-winners'!$A$2:$B$13,2,0)=H2823,"W","L")</f>
        <v>L</v>
      </c>
      <c r="Q2823">
        <f>MATCH(C2823,'state-winning-votes'!A:A,0)</f>
        <v>16</v>
      </c>
      <c r="R2823">
        <f>MATCH(A2823,'state-winning-votes'!$A$2:$L$2,0)</f>
        <v>10</v>
      </c>
      <c r="S2823" cm="1">
        <f t="array" ref="S2823">INDEX('state-winning-votes'!$A$1:$L$53,$Q2823,$R2823)</f>
        <v>403012</v>
      </c>
      <c r="T2823">
        <f>INDEX('state-winning-votes'!$A$1:$L$53,MATCH($C2823,'state-winning-votes'!$A:$A,0),MATCH($A2823,'state-winning-votes'!$A$2:$L$2,0))</f>
        <v>403012</v>
      </c>
      <c r="U2823" t="str">
        <f t="shared" si="133"/>
        <v>McCain, John</v>
      </c>
      <c r="V2823" t="str">
        <f>_xlfn.XLOOKUP(INDEX('state-winning-votes'!$A$1:$L$53,MATCH($C2823,'state-winning-votes'!$A:$A,0),MATCH($A2823,'state-winning-votes'!$A$2:$L$2,0)),$L:$L,$H:$H)</f>
        <v>McCain, John</v>
      </c>
      <c r="W2823" t="str">
        <f>VLOOKUP(A2823,'national-winners'!$A$2:$B$13,2,0)</f>
        <v>Obama, Barack H.</v>
      </c>
      <c r="X2823" t="str">
        <f t="shared" si="134"/>
        <v xml:space="preserve"> John McCain (W)</v>
      </c>
    </row>
    <row r="2824" spans="1:24" x14ac:dyDescent="0.25">
      <c r="A2824">
        <v>2008</v>
      </c>
      <c r="B2824" t="s">
        <v>66</v>
      </c>
      <c r="C2824" t="s">
        <v>67</v>
      </c>
      <c r="D2824">
        <v>16</v>
      </c>
      <c r="E2824">
        <v>82</v>
      </c>
      <c r="F2824">
        <v>63</v>
      </c>
      <c r="G2824" t="s">
        <v>16</v>
      </c>
      <c r="I2824" t="str">
        <f t="shared" si="132"/>
        <v>(L)</v>
      </c>
      <c r="K2824" t="b">
        <v>1</v>
      </c>
      <c r="L2824">
        <v>90</v>
      </c>
      <c r="M2824">
        <v>655122</v>
      </c>
      <c r="N2824">
        <v>20171015</v>
      </c>
      <c r="O2824" t="s">
        <v>19</v>
      </c>
      <c r="P2824" t="str">
        <f>IF(VLOOKUP(A2824,'national-winners'!$A$2:$B$13,2,0)=H2824,"W","L")</f>
        <v>L</v>
      </c>
      <c r="Q2824">
        <f>MATCH(C2824,'state-winning-votes'!A:A,0)</f>
        <v>16</v>
      </c>
      <c r="R2824">
        <f>MATCH(A2824,'state-winning-votes'!$A$2:$L$2,0)</f>
        <v>10</v>
      </c>
      <c r="S2824" cm="1">
        <f t="array" ref="S2824">INDEX('state-winning-votes'!$A$1:$L$53,$Q2824,$R2824)</f>
        <v>403012</v>
      </c>
      <c r="T2824">
        <f>INDEX('state-winning-votes'!$A$1:$L$53,MATCH($C2824,'state-winning-votes'!$A:$A,0),MATCH($A2824,'state-winning-votes'!$A$2:$L$2,0))</f>
        <v>403012</v>
      </c>
      <c r="U2824" t="str">
        <f t="shared" si="133"/>
        <v>McCain, John</v>
      </c>
      <c r="V2824" t="str">
        <f>_xlfn.XLOOKUP(INDEX('state-winning-votes'!$A$1:$L$53,MATCH($C2824,'state-winning-votes'!$A:$A,0),MATCH($A2824,'state-winning-votes'!$A$2:$L$2,0)),$L:$L,$H:$H)</f>
        <v>McCain, John</v>
      </c>
      <c r="W2824" t="str">
        <f>VLOOKUP(A2824,'national-winners'!$A$2:$B$13,2,0)</f>
        <v>Obama, Barack H.</v>
      </c>
      <c r="X2824" t="str">
        <f t="shared" si="134"/>
        <v xml:space="preserve"> John McCain (W)</v>
      </c>
    </row>
    <row r="2825" spans="1:24" x14ac:dyDescent="0.25">
      <c r="A2825">
        <v>2008</v>
      </c>
      <c r="B2825" t="s">
        <v>68</v>
      </c>
      <c r="C2825" t="s">
        <v>69</v>
      </c>
      <c r="D2825">
        <v>17</v>
      </c>
      <c r="E2825">
        <v>33</v>
      </c>
      <c r="F2825">
        <v>21</v>
      </c>
      <c r="G2825" t="s">
        <v>16</v>
      </c>
      <c r="H2825" t="s">
        <v>349</v>
      </c>
      <c r="I2825" t="str">
        <f t="shared" si="132"/>
        <v>Obama, Barack H.(W)</v>
      </c>
      <c r="J2825" t="s">
        <v>18</v>
      </c>
      <c r="K2825" t="b">
        <v>0</v>
      </c>
      <c r="L2825">
        <v>3419348</v>
      </c>
      <c r="M2825">
        <v>5522371</v>
      </c>
      <c r="N2825">
        <v>20171015</v>
      </c>
      <c r="O2825" t="s">
        <v>19</v>
      </c>
      <c r="P2825" t="str">
        <f>IF(VLOOKUP(A2825,'national-winners'!$A$2:$B$13,2,0)=H2825,"W","L")</f>
        <v>W</v>
      </c>
      <c r="Q2825">
        <f>MATCH(C2825,'state-winning-votes'!A:A,0)</f>
        <v>17</v>
      </c>
      <c r="R2825">
        <f>MATCH(A2825,'state-winning-votes'!$A$2:$L$2,0)</f>
        <v>10</v>
      </c>
      <c r="S2825" cm="1">
        <f t="array" ref="S2825">INDEX('state-winning-votes'!$A$1:$L$53,$Q2825,$R2825)</f>
        <v>3419348</v>
      </c>
      <c r="T2825">
        <f>INDEX('state-winning-votes'!$A$1:$L$53,MATCH($C2825,'state-winning-votes'!$A:$A,0),MATCH($A2825,'state-winning-votes'!$A$2:$L$2,0))</f>
        <v>3419348</v>
      </c>
      <c r="U2825" t="str">
        <f t="shared" si="133"/>
        <v>Obama, Barack H.</v>
      </c>
      <c r="V2825" t="str">
        <f>_xlfn.XLOOKUP(INDEX('state-winning-votes'!$A$1:$L$53,MATCH($C2825,'state-winning-votes'!$A:$A,0),MATCH($A2825,'state-winning-votes'!$A$2:$L$2,0)),$L:$L,$H:$H)</f>
        <v>Obama, Barack H.</v>
      </c>
      <c r="W2825" t="str">
        <f>VLOOKUP(A2825,'national-winners'!$A$2:$B$13,2,0)</f>
        <v>Obama, Barack H.</v>
      </c>
      <c r="X2825" t="str">
        <f t="shared" si="134"/>
        <v xml:space="preserve"> Barack H. Obama (W)</v>
      </c>
    </row>
    <row r="2826" spans="1:24" x14ac:dyDescent="0.25">
      <c r="A2826">
        <v>2008</v>
      </c>
      <c r="B2826" t="s">
        <v>68</v>
      </c>
      <c r="C2826" t="s">
        <v>69</v>
      </c>
      <c r="D2826">
        <v>17</v>
      </c>
      <c r="E2826">
        <v>33</v>
      </c>
      <c r="F2826">
        <v>21</v>
      </c>
      <c r="G2826" t="s">
        <v>16</v>
      </c>
      <c r="H2826" t="s">
        <v>348</v>
      </c>
      <c r="I2826" t="str">
        <f t="shared" si="132"/>
        <v>McCain, John(L)</v>
      </c>
      <c r="J2826" t="s">
        <v>21</v>
      </c>
      <c r="K2826" t="b">
        <v>0</v>
      </c>
      <c r="L2826">
        <v>2031179</v>
      </c>
      <c r="M2826">
        <v>5522371</v>
      </c>
      <c r="N2826">
        <v>20171015</v>
      </c>
      <c r="O2826" t="s">
        <v>19</v>
      </c>
      <c r="P2826" t="str">
        <f>IF(VLOOKUP(A2826,'national-winners'!$A$2:$B$13,2,0)=H2826,"W","L")</f>
        <v>L</v>
      </c>
      <c r="Q2826">
        <f>MATCH(C2826,'state-winning-votes'!A:A,0)</f>
        <v>17</v>
      </c>
      <c r="R2826">
        <f>MATCH(A2826,'state-winning-votes'!$A$2:$L$2,0)</f>
        <v>10</v>
      </c>
      <c r="S2826" cm="1">
        <f t="array" ref="S2826">INDEX('state-winning-votes'!$A$1:$L$53,$Q2826,$R2826)</f>
        <v>3419348</v>
      </c>
      <c r="T2826">
        <f>INDEX('state-winning-votes'!$A$1:$L$53,MATCH($C2826,'state-winning-votes'!$A:$A,0),MATCH($A2826,'state-winning-votes'!$A$2:$L$2,0))</f>
        <v>3419348</v>
      </c>
      <c r="U2826" t="str">
        <f t="shared" si="133"/>
        <v>Obama, Barack H.</v>
      </c>
      <c r="V2826" t="str">
        <f>_xlfn.XLOOKUP(INDEX('state-winning-votes'!$A$1:$L$53,MATCH($C2826,'state-winning-votes'!$A:$A,0),MATCH($A2826,'state-winning-votes'!$A$2:$L$2,0)),$L:$L,$H:$H)</f>
        <v>Obama, Barack H.</v>
      </c>
      <c r="W2826" t="str">
        <f>VLOOKUP(A2826,'national-winners'!$A$2:$B$13,2,0)</f>
        <v>Obama, Barack H.</v>
      </c>
      <c r="X2826" t="str">
        <f t="shared" si="134"/>
        <v xml:space="preserve"> Barack H. Obama (W)</v>
      </c>
    </row>
    <row r="2827" spans="1:24" x14ac:dyDescent="0.25">
      <c r="A2827">
        <v>2008</v>
      </c>
      <c r="B2827" t="s">
        <v>68</v>
      </c>
      <c r="C2827" t="s">
        <v>69</v>
      </c>
      <c r="D2827">
        <v>17</v>
      </c>
      <c r="E2827">
        <v>33</v>
      </c>
      <c r="F2827">
        <v>21</v>
      </c>
      <c r="G2827" t="s">
        <v>16</v>
      </c>
      <c r="H2827" t="s">
        <v>273</v>
      </c>
      <c r="I2827" t="str">
        <f t="shared" si="132"/>
        <v>Nader, Ralph(L)</v>
      </c>
      <c r="J2827" t="s">
        <v>35</v>
      </c>
      <c r="K2827" t="b">
        <v>0</v>
      </c>
      <c r="L2827">
        <v>30948</v>
      </c>
      <c r="M2827">
        <v>5522371</v>
      </c>
      <c r="N2827">
        <v>20171015</v>
      </c>
      <c r="O2827" t="s">
        <v>19</v>
      </c>
      <c r="P2827" t="str">
        <f>IF(VLOOKUP(A2827,'national-winners'!$A$2:$B$13,2,0)=H2827,"W","L")</f>
        <v>L</v>
      </c>
      <c r="Q2827">
        <f>MATCH(C2827,'state-winning-votes'!A:A,0)</f>
        <v>17</v>
      </c>
      <c r="R2827">
        <f>MATCH(A2827,'state-winning-votes'!$A$2:$L$2,0)</f>
        <v>10</v>
      </c>
      <c r="S2827" cm="1">
        <f t="array" ref="S2827">INDEX('state-winning-votes'!$A$1:$L$53,$Q2827,$R2827)</f>
        <v>3419348</v>
      </c>
      <c r="T2827">
        <f>INDEX('state-winning-votes'!$A$1:$L$53,MATCH($C2827,'state-winning-votes'!$A:$A,0),MATCH($A2827,'state-winning-votes'!$A$2:$L$2,0))</f>
        <v>3419348</v>
      </c>
      <c r="U2827" t="str">
        <f t="shared" si="133"/>
        <v>Obama, Barack H.</v>
      </c>
      <c r="V2827" t="str">
        <f>_xlfn.XLOOKUP(INDEX('state-winning-votes'!$A$1:$L$53,MATCH($C2827,'state-winning-votes'!$A:$A,0),MATCH($A2827,'state-winning-votes'!$A$2:$L$2,0)),$L:$L,$H:$H)</f>
        <v>Obama, Barack H.</v>
      </c>
      <c r="W2827" t="str">
        <f>VLOOKUP(A2827,'national-winners'!$A$2:$B$13,2,0)</f>
        <v>Obama, Barack H.</v>
      </c>
      <c r="X2827" t="str">
        <f t="shared" si="134"/>
        <v xml:space="preserve"> Barack H. Obama (W)</v>
      </c>
    </row>
    <row r="2828" spans="1:24" x14ac:dyDescent="0.25">
      <c r="A2828">
        <v>2008</v>
      </c>
      <c r="B2828" t="s">
        <v>68</v>
      </c>
      <c r="C2828" t="s">
        <v>69</v>
      </c>
      <c r="D2828">
        <v>17</v>
      </c>
      <c r="E2828">
        <v>33</v>
      </c>
      <c r="F2828">
        <v>21</v>
      </c>
      <c r="G2828" t="s">
        <v>16</v>
      </c>
      <c r="H2828" t="s">
        <v>351</v>
      </c>
      <c r="I2828" t="str">
        <f t="shared" si="132"/>
        <v>Barr, Bob(L)</v>
      </c>
      <c r="J2828" t="s">
        <v>29</v>
      </c>
      <c r="K2828" t="b">
        <v>0</v>
      </c>
      <c r="L2828">
        <v>19642</v>
      </c>
      <c r="M2828">
        <v>5522371</v>
      </c>
      <c r="N2828">
        <v>20171015</v>
      </c>
      <c r="O2828" t="s">
        <v>19</v>
      </c>
      <c r="P2828" t="str">
        <f>IF(VLOOKUP(A2828,'national-winners'!$A$2:$B$13,2,0)=H2828,"W","L")</f>
        <v>L</v>
      </c>
      <c r="Q2828">
        <f>MATCH(C2828,'state-winning-votes'!A:A,0)</f>
        <v>17</v>
      </c>
      <c r="R2828">
        <f>MATCH(A2828,'state-winning-votes'!$A$2:$L$2,0)</f>
        <v>10</v>
      </c>
      <c r="S2828" cm="1">
        <f t="array" ref="S2828">INDEX('state-winning-votes'!$A$1:$L$53,$Q2828,$R2828)</f>
        <v>3419348</v>
      </c>
      <c r="T2828">
        <f>INDEX('state-winning-votes'!$A$1:$L$53,MATCH($C2828,'state-winning-votes'!$A:$A,0),MATCH($A2828,'state-winning-votes'!$A$2:$L$2,0))</f>
        <v>3419348</v>
      </c>
      <c r="U2828" t="str">
        <f t="shared" si="133"/>
        <v>Obama, Barack H.</v>
      </c>
      <c r="V2828" t="str">
        <f>_xlfn.XLOOKUP(INDEX('state-winning-votes'!$A$1:$L$53,MATCH($C2828,'state-winning-votes'!$A:$A,0),MATCH($A2828,'state-winning-votes'!$A$2:$L$2,0)),$L:$L,$H:$H)</f>
        <v>Obama, Barack H.</v>
      </c>
      <c r="W2828" t="str">
        <f>VLOOKUP(A2828,'national-winners'!$A$2:$B$13,2,0)</f>
        <v>Obama, Barack H.</v>
      </c>
      <c r="X2828" t="str">
        <f t="shared" si="134"/>
        <v xml:space="preserve"> Barack H. Obama (W)</v>
      </c>
    </row>
    <row r="2829" spans="1:24" x14ac:dyDescent="0.25">
      <c r="A2829">
        <v>2008</v>
      </c>
      <c r="B2829" t="s">
        <v>68</v>
      </c>
      <c r="C2829" t="s">
        <v>69</v>
      </c>
      <c r="D2829">
        <v>17</v>
      </c>
      <c r="E2829">
        <v>33</v>
      </c>
      <c r="F2829">
        <v>21</v>
      </c>
      <c r="G2829" t="s">
        <v>16</v>
      </c>
      <c r="H2829" t="s">
        <v>352</v>
      </c>
      <c r="I2829" t="str">
        <f t="shared" si="132"/>
        <v>McKinney, Cynthia(L)</v>
      </c>
      <c r="J2829" t="s">
        <v>274</v>
      </c>
      <c r="K2829" t="b">
        <v>0</v>
      </c>
      <c r="L2829">
        <v>11838</v>
      </c>
      <c r="M2829">
        <v>5522371</v>
      </c>
      <c r="N2829">
        <v>20171015</v>
      </c>
      <c r="O2829" t="s">
        <v>19</v>
      </c>
      <c r="P2829" t="str">
        <f>IF(VLOOKUP(A2829,'national-winners'!$A$2:$B$13,2,0)=H2829,"W","L")</f>
        <v>L</v>
      </c>
      <c r="Q2829">
        <f>MATCH(C2829,'state-winning-votes'!A:A,0)</f>
        <v>17</v>
      </c>
      <c r="R2829">
        <f>MATCH(A2829,'state-winning-votes'!$A$2:$L$2,0)</f>
        <v>10</v>
      </c>
      <c r="S2829" cm="1">
        <f t="array" ref="S2829">INDEX('state-winning-votes'!$A$1:$L$53,$Q2829,$R2829)</f>
        <v>3419348</v>
      </c>
      <c r="T2829">
        <f>INDEX('state-winning-votes'!$A$1:$L$53,MATCH($C2829,'state-winning-votes'!$A:$A,0),MATCH($A2829,'state-winning-votes'!$A$2:$L$2,0))</f>
        <v>3419348</v>
      </c>
      <c r="U2829" t="str">
        <f t="shared" si="133"/>
        <v>Obama, Barack H.</v>
      </c>
      <c r="V2829" t="str">
        <f>_xlfn.XLOOKUP(INDEX('state-winning-votes'!$A$1:$L$53,MATCH($C2829,'state-winning-votes'!$A:$A,0),MATCH($A2829,'state-winning-votes'!$A$2:$L$2,0)),$L:$L,$H:$H)</f>
        <v>Obama, Barack H.</v>
      </c>
      <c r="W2829" t="str">
        <f>VLOOKUP(A2829,'national-winners'!$A$2:$B$13,2,0)</f>
        <v>Obama, Barack H.</v>
      </c>
      <c r="X2829" t="str">
        <f t="shared" si="134"/>
        <v xml:space="preserve"> Barack H. Obama (W)</v>
      </c>
    </row>
    <row r="2830" spans="1:24" x14ac:dyDescent="0.25">
      <c r="A2830">
        <v>2008</v>
      </c>
      <c r="B2830" t="s">
        <v>68</v>
      </c>
      <c r="C2830" t="s">
        <v>69</v>
      </c>
      <c r="D2830">
        <v>17</v>
      </c>
      <c r="E2830">
        <v>33</v>
      </c>
      <c r="F2830">
        <v>21</v>
      </c>
      <c r="G2830" t="s">
        <v>16</v>
      </c>
      <c r="H2830" t="s">
        <v>350</v>
      </c>
      <c r="I2830" t="str">
        <f t="shared" si="132"/>
        <v>Baldwin, Charles ""Chuck""(L)</v>
      </c>
      <c r="J2830" t="s">
        <v>134</v>
      </c>
      <c r="K2830" t="b">
        <v>0</v>
      </c>
      <c r="L2830">
        <v>8256</v>
      </c>
      <c r="M2830">
        <v>5522371</v>
      </c>
      <c r="N2830">
        <v>20171015</v>
      </c>
      <c r="O2830" t="s">
        <v>19</v>
      </c>
      <c r="P2830" t="str">
        <f>IF(VLOOKUP(A2830,'national-winners'!$A$2:$B$13,2,0)=H2830,"W","L")</f>
        <v>L</v>
      </c>
      <c r="Q2830">
        <f>MATCH(C2830,'state-winning-votes'!A:A,0)</f>
        <v>17</v>
      </c>
      <c r="R2830">
        <f>MATCH(A2830,'state-winning-votes'!$A$2:$L$2,0)</f>
        <v>10</v>
      </c>
      <c r="S2830" cm="1">
        <f t="array" ref="S2830">INDEX('state-winning-votes'!$A$1:$L$53,$Q2830,$R2830)</f>
        <v>3419348</v>
      </c>
      <c r="T2830">
        <f>INDEX('state-winning-votes'!$A$1:$L$53,MATCH($C2830,'state-winning-votes'!$A:$A,0),MATCH($A2830,'state-winning-votes'!$A$2:$L$2,0))</f>
        <v>3419348</v>
      </c>
      <c r="U2830" t="str">
        <f t="shared" si="133"/>
        <v>Obama, Barack H.</v>
      </c>
      <c r="V2830" t="str">
        <f>_xlfn.XLOOKUP(INDEX('state-winning-votes'!$A$1:$L$53,MATCH($C2830,'state-winning-votes'!$A:$A,0),MATCH($A2830,'state-winning-votes'!$A$2:$L$2,0)),$L:$L,$H:$H)</f>
        <v>Obama, Barack H.</v>
      </c>
      <c r="W2830" t="str">
        <f>VLOOKUP(A2830,'national-winners'!$A$2:$B$13,2,0)</f>
        <v>Obama, Barack H.</v>
      </c>
      <c r="X2830" t="str">
        <f t="shared" si="134"/>
        <v xml:space="preserve"> Barack H. Obama (W)</v>
      </c>
    </row>
    <row r="2831" spans="1:24" x14ac:dyDescent="0.25">
      <c r="A2831">
        <v>2008</v>
      </c>
      <c r="B2831" t="s">
        <v>68</v>
      </c>
      <c r="C2831" t="s">
        <v>69</v>
      </c>
      <c r="D2831">
        <v>17</v>
      </c>
      <c r="E2831">
        <v>33</v>
      </c>
      <c r="F2831">
        <v>21</v>
      </c>
      <c r="G2831" t="s">
        <v>16</v>
      </c>
      <c r="I2831" t="str">
        <f t="shared" si="132"/>
        <v>(L)</v>
      </c>
      <c r="J2831" t="s">
        <v>366</v>
      </c>
      <c r="K2831" t="b">
        <v>0</v>
      </c>
      <c r="L2831">
        <v>1149</v>
      </c>
      <c r="M2831">
        <v>5522371</v>
      </c>
      <c r="N2831">
        <v>20171015</v>
      </c>
      <c r="O2831" t="s">
        <v>19</v>
      </c>
      <c r="P2831" t="str">
        <f>IF(VLOOKUP(A2831,'national-winners'!$A$2:$B$13,2,0)=H2831,"W","L")</f>
        <v>L</v>
      </c>
      <c r="Q2831">
        <f>MATCH(C2831,'state-winning-votes'!A:A,0)</f>
        <v>17</v>
      </c>
      <c r="R2831">
        <f>MATCH(A2831,'state-winning-votes'!$A$2:$L$2,0)</f>
        <v>10</v>
      </c>
      <c r="S2831" cm="1">
        <f t="array" ref="S2831">INDEX('state-winning-votes'!$A$1:$L$53,$Q2831,$R2831)</f>
        <v>3419348</v>
      </c>
      <c r="T2831">
        <f>INDEX('state-winning-votes'!$A$1:$L$53,MATCH($C2831,'state-winning-votes'!$A:$A,0),MATCH($A2831,'state-winning-votes'!$A$2:$L$2,0))</f>
        <v>3419348</v>
      </c>
      <c r="U2831" t="str">
        <f t="shared" si="133"/>
        <v>Obama, Barack H.</v>
      </c>
      <c r="V2831" t="str">
        <f>_xlfn.XLOOKUP(INDEX('state-winning-votes'!$A$1:$L$53,MATCH($C2831,'state-winning-votes'!$A:$A,0),MATCH($A2831,'state-winning-votes'!$A$2:$L$2,0)),$L:$L,$H:$H)</f>
        <v>Obama, Barack H.</v>
      </c>
      <c r="W2831" t="str">
        <f>VLOOKUP(A2831,'national-winners'!$A$2:$B$13,2,0)</f>
        <v>Obama, Barack H.</v>
      </c>
      <c r="X2831" t="str">
        <f t="shared" si="134"/>
        <v xml:space="preserve"> Barack H. Obama (W)</v>
      </c>
    </row>
    <row r="2832" spans="1:24" x14ac:dyDescent="0.25">
      <c r="A2832">
        <v>2008</v>
      </c>
      <c r="B2832" t="s">
        <v>68</v>
      </c>
      <c r="C2832" t="s">
        <v>69</v>
      </c>
      <c r="D2832">
        <v>17</v>
      </c>
      <c r="E2832">
        <v>33</v>
      </c>
      <c r="F2832">
        <v>21</v>
      </c>
      <c r="G2832" t="s">
        <v>16</v>
      </c>
      <c r="I2832" t="str">
        <f t="shared" si="132"/>
        <v>(L)</v>
      </c>
      <c r="K2832" t="b">
        <v>1</v>
      </c>
      <c r="L2832">
        <v>11</v>
      </c>
      <c r="M2832">
        <v>5522371</v>
      </c>
      <c r="N2832">
        <v>20171015</v>
      </c>
      <c r="O2832" t="s">
        <v>19</v>
      </c>
      <c r="P2832" t="str">
        <f>IF(VLOOKUP(A2832,'national-winners'!$A$2:$B$13,2,0)=H2832,"W","L")</f>
        <v>L</v>
      </c>
      <c r="Q2832">
        <f>MATCH(C2832,'state-winning-votes'!A:A,0)</f>
        <v>17</v>
      </c>
      <c r="R2832">
        <f>MATCH(A2832,'state-winning-votes'!$A$2:$L$2,0)</f>
        <v>10</v>
      </c>
      <c r="S2832" cm="1">
        <f t="array" ref="S2832">INDEX('state-winning-votes'!$A$1:$L$53,$Q2832,$R2832)</f>
        <v>3419348</v>
      </c>
      <c r="T2832">
        <f>INDEX('state-winning-votes'!$A$1:$L$53,MATCH($C2832,'state-winning-votes'!$A:$A,0),MATCH($A2832,'state-winning-votes'!$A$2:$L$2,0))</f>
        <v>3419348</v>
      </c>
      <c r="U2832" t="str">
        <f t="shared" si="133"/>
        <v>Obama, Barack H.</v>
      </c>
      <c r="V2832" t="str">
        <f>_xlfn.XLOOKUP(INDEX('state-winning-votes'!$A$1:$L$53,MATCH($C2832,'state-winning-votes'!$A:$A,0),MATCH($A2832,'state-winning-votes'!$A$2:$L$2,0)),$L:$L,$H:$H)</f>
        <v>Obama, Barack H.</v>
      </c>
      <c r="W2832" t="str">
        <f>VLOOKUP(A2832,'national-winners'!$A$2:$B$13,2,0)</f>
        <v>Obama, Barack H.</v>
      </c>
      <c r="X2832" t="str">
        <f t="shared" si="134"/>
        <v xml:space="preserve"> Barack H. Obama (W)</v>
      </c>
    </row>
    <row r="2833" spans="1:24" x14ac:dyDescent="0.25">
      <c r="A2833">
        <v>2008</v>
      </c>
      <c r="B2833" t="s">
        <v>71</v>
      </c>
      <c r="C2833" t="s">
        <v>72</v>
      </c>
      <c r="D2833">
        <v>18</v>
      </c>
      <c r="E2833">
        <v>32</v>
      </c>
      <c r="F2833">
        <v>22</v>
      </c>
      <c r="G2833" t="s">
        <v>16</v>
      </c>
      <c r="H2833" t="s">
        <v>349</v>
      </c>
      <c r="I2833" t="str">
        <f t="shared" si="132"/>
        <v>Obama, Barack H.(W)</v>
      </c>
      <c r="J2833" t="s">
        <v>18</v>
      </c>
      <c r="K2833" t="b">
        <v>0</v>
      </c>
      <c r="L2833">
        <v>1374039</v>
      </c>
      <c r="M2833">
        <v>2751054</v>
      </c>
      <c r="N2833">
        <v>20171015</v>
      </c>
      <c r="O2833" t="s">
        <v>19</v>
      </c>
      <c r="P2833" t="str">
        <f>IF(VLOOKUP(A2833,'national-winners'!$A$2:$B$13,2,0)=H2833,"W","L")</f>
        <v>W</v>
      </c>
      <c r="Q2833">
        <f>MATCH(C2833,'state-winning-votes'!A:A,0)</f>
        <v>18</v>
      </c>
      <c r="R2833">
        <f>MATCH(A2833,'state-winning-votes'!$A$2:$L$2,0)</f>
        <v>10</v>
      </c>
      <c r="S2833" cm="1">
        <f t="array" ref="S2833">INDEX('state-winning-votes'!$A$1:$L$53,$Q2833,$R2833)</f>
        <v>1374039</v>
      </c>
      <c r="T2833">
        <f>INDEX('state-winning-votes'!$A$1:$L$53,MATCH($C2833,'state-winning-votes'!$A:$A,0),MATCH($A2833,'state-winning-votes'!$A$2:$L$2,0))</f>
        <v>1374039</v>
      </c>
      <c r="U2833" t="str">
        <f t="shared" si="133"/>
        <v>Obama, Barack H.</v>
      </c>
      <c r="V2833" t="str">
        <f>_xlfn.XLOOKUP(INDEX('state-winning-votes'!$A$1:$L$53,MATCH($C2833,'state-winning-votes'!$A:$A,0),MATCH($A2833,'state-winning-votes'!$A$2:$L$2,0)),$L:$L,$H:$H)</f>
        <v>Obama, Barack H.</v>
      </c>
      <c r="W2833" t="str">
        <f>VLOOKUP(A2833,'national-winners'!$A$2:$B$13,2,0)</f>
        <v>Obama, Barack H.</v>
      </c>
      <c r="X2833" t="str">
        <f t="shared" si="134"/>
        <v xml:space="preserve"> Barack H. Obama (W)</v>
      </c>
    </row>
    <row r="2834" spans="1:24" x14ac:dyDescent="0.25">
      <c r="A2834">
        <v>2008</v>
      </c>
      <c r="B2834" t="s">
        <v>71</v>
      </c>
      <c r="C2834" t="s">
        <v>72</v>
      </c>
      <c r="D2834">
        <v>18</v>
      </c>
      <c r="E2834">
        <v>32</v>
      </c>
      <c r="F2834">
        <v>22</v>
      </c>
      <c r="G2834" t="s">
        <v>16</v>
      </c>
      <c r="H2834" t="s">
        <v>348</v>
      </c>
      <c r="I2834" t="str">
        <f t="shared" si="132"/>
        <v>McCain, John(L)</v>
      </c>
      <c r="J2834" t="s">
        <v>21</v>
      </c>
      <c r="K2834" t="b">
        <v>0</v>
      </c>
      <c r="L2834">
        <v>1345648</v>
      </c>
      <c r="M2834">
        <v>2751054</v>
      </c>
      <c r="N2834">
        <v>20171015</v>
      </c>
      <c r="O2834" t="s">
        <v>19</v>
      </c>
      <c r="P2834" t="str">
        <f>IF(VLOOKUP(A2834,'national-winners'!$A$2:$B$13,2,0)=H2834,"W","L")</f>
        <v>L</v>
      </c>
      <c r="Q2834">
        <f>MATCH(C2834,'state-winning-votes'!A:A,0)</f>
        <v>18</v>
      </c>
      <c r="R2834">
        <f>MATCH(A2834,'state-winning-votes'!$A$2:$L$2,0)</f>
        <v>10</v>
      </c>
      <c r="S2834" cm="1">
        <f t="array" ref="S2834">INDEX('state-winning-votes'!$A$1:$L$53,$Q2834,$R2834)</f>
        <v>1374039</v>
      </c>
      <c r="T2834">
        <f>INDEX('state-winning-votes'!$A$1:$L$53,MATCH($C2834,'state-winning-votes'!$A:$A,0),MATCH($A2834,'state-winning-votes'!$A$2:$L$2,0))</f>
        <v>1374039</v>
      </c>
      <c r="U2834" t="str">
        <f t="shared" si="133"/>
        <v>Obama, Barack H.</v>
      </c>
      <c r="V2834" t="str">
        <f>_xlfn.XLOOKUP(INDEX('state-winning-votes'!$A$1:$L$53,MATCH($C2834,'state-winning-votes'!$A:$A,0),MATCH($A2834,'state-winning-votes'!$A$2:$L$2,0)),$L:$L,$H:$H)</f>
        <v>Obama, Barack H.</v>
      </c>
      <c r="W2834" t="str">
        <f>VLOOKUP(A2834,'national-winners'!$A$2:$B$13,2,0)</f>
        <v>Obama, Barack H.</v>
      </c>
      <c r="X2834" t="str">
        <f t="shared" si="134"/>
        <v xml:space="preserve"> Barack H. Obama (W)</v>
      </c>
    </row>
    <row r="2835" spans="1:24" x14ac:dyDescent="0.25">
      <c r="A2835">
        <v>2008</v>
      </c>
      <c r="B2835" t="s">
        <v>71</v>
      </c>
      <c r="C2835" t="s">
        <v>72</v>
      </c>
      <c r="D2835">
        <v>18</v>
      </c>
      <c r="E2835">
        <v>32</v>
      </c>
      <c r="F2835">
        <v>22</v>
      </c>
      <c r="G2835" t="s">
        <v>16</v>
      </c>
      <c r="H2835" t="s">
        <v>351</v>
      </c>
      <c r="I2835" t="str">
        <f t="shared" si="132"/>
        <v>Barr, Bob(L)</v>
      </c>
      <c r="J2835" t="s">
        <v>29</v>
      </c>
      <c r="K2835" t="b">
        <v>0</v>
      </c>
      <c r="L2835">
        <v>29257</v>
      </c>
      <c r="M2835">
        <v>2751054</v>
      </c>
      <c r="N2835">
        <v>20171015</v>
      </c>
      <c r="O2835" t="s">
        <v>19</v>
      </c>
      <c r="P2835" t="str">
        <f>IF(VLOOKUP(A2835,'national-winners'!$A$2:$B$13,2,0)=H2835,"W","L")</f>
        <v>L</v>
      </c>
      <c r="Q2835">
        <f>MATCH(C2835,'state-winning-votes'!A:A,0)</f>
        <v>18</v>
      </c>
      <c r="R2835">
        <f>MATCH(A2835,'state-winning-votes'!$A$2:$L$2,0)</f>
        <v>10</v>
      </c>
      <c r="S2835" cm="1">
        <f t="array" ref="S2835">INDEX('state-winning-votes'!$A$1:$L$53,$Q2835,$R2835)</f>
        <v>1374039</v>
      </c>
      <c r="T2835">
        <f>INDEX('state-winning-votes'!$A$1:$L$53,MATCH($C2835,'state-winning-votes'!$A:$A,0),MATCH($A2835,'state-winning-votes'!$A$2:$L$2,0))</f>
        <v>1374039</v>
      </c>
      <c r="U2835" t="str">
        <f t="shared" si="133"/>
        <v>Obama, Barack H.</v>
      </c>
      <c r="V2835" t="str">
        <f>_xlfn.XLOOKUP(INDEX('state-winning-votes'!$A$1:$L$53,MATCH($C2835,'state-winning-votes'!$A:$A,0),MATCH($A2835,'state-winning-votes'!$A$2:$L$2,0)),$L:$L,$H:$H)</f>
        <v>Obama, Barack H.</v>
      </c>
      <c r="W2835" t="str">
        <f>VLOOKUP(A2835,'national-winners'!$A$2:$B$13,2,0)</f>
        <v>Obama, Barack H.</v>
      </c>
      <c r="X2835" t="str">
        <f t="shared" si="134"/>
        <v xml:space="preserve"> Barack H. Obama (W)</v>
      </c>
    </row>
    <row r="2836" spans="1:24" x14ac:dyDescent="0.25">
      <c r="A2836">
        <v>2008</v>
      </c>
      <c r="B2836" t="s">
        <v>71</v>
      </c>
      <c r="C2836" t="s">
        <v>72</v>
      </c>
      <c r="D2836">
        <v>18</v>
      </c>
      <c r="E2836">
        <v>32</v>
      </c>
      <c r="F2836">
        <v>22</v>
      </c>
      <c r="G2836" t="s">
        <v>16</v>
      </c>
      <c r="I2836" t="str">
        <f t="shared" si="132"/>
        <v>(L)</v>
      </c>
      <c r="K2836" t="b">
        <v>1</v>
      </c>
      <c r="L2836">
        <v>1201</v>
      </c>
      <c r="M2836">
        <v>2751054</v>
      </c>
      <c r="N2836">
        <v>20171015</v>
      </c>
      <c r="O2836" t="s">
        <v>19</v>
      </c>
      <c r="P2836" t="str">
        <f>IF(VLOOKUP(A2836,'national-winners'!$A$2:$B$13,2,0)=H2836,"W","L")</f>
        <v>L</v>
      </c>
      <c r="Q2836">
        <f>MATCH(C2836,'state-winning-votes'!A:A,0)</f>
        <v>18</v>
      </c>
      <c r="R2836">
        <f>MATCH(A2836,'state-winning-votes'!$A$2:$L$2,0)</f>
        <v>10</v>
      </c>
      <c r="S2836" cm="1">
        <f t="array" ref="S2836">INDEX('state-winning-votes'!$A$1:$L$53,$Q2836,$R2836)</f>
        <v>1374039</v>
      </c>
      <c r="T2836">
        <f>INDEX('state-winning-votes'!$A$1:$L$53,MATCH($C2836,'state-winning-votes'!$A:$A,0),MATCH($A2836,'state-winning-votes'!$A$2:$L$2,0))</f>
        <v>1374039</v>
      </c>
      <c r="U2836" t="str">
        <f t="shared" si="133"/>
        <v>Obama, Barack H.</v>
      </c>
      <c r="V2836" t="str">
        <f>_xlfn.XLOOKUP(INDEX('state-winning-votes'!$A$1:$L$53,MATCH($C2836,'state-winning-votes'!$A:$A,0),MATCH($A2836,'state-winning-votes'!$A$2:$L$2,0)),$L:$L,$H:$H)</f>
        <v>Obama, Barack H.</v>
      </c>
      <c r="W2836" t="str">
        <f>VLOOKUP(A2836,'national-winners'!$A$2:$B$13,2,0)</f>
        <v>Obama, Barack H.</v>
      </c>
      <c r="X2836" t="str">
        <f t="shared" si="134"/>
        <v xml:space="preserve"> Barack H. Obama (W)</v>
      </c>
    </row>
    <row r="2837" spans="1:24" x14ac:dyDescent="0.25">
      <c r="A2837">
        <v>2008</v>
      </c>
      <c r="B2837" t="s">
        <v>71</v>
      </c>
      <c r="C2837" t="s">
        <v>72</v>
      </c>
      <c r="D2837">
        <v>18</v>
      </c>
      <c r="E2837">
        <v>32</v>
      </c>
      <c r="F2837">
        <v>22</v>
      </c>
      <c r="G2837" t="s">
        <v>16</v>
      </c>
      <c r="H2837" t="s">
        <v>273</v>
      </c>
      <c r="I2837" t="str">
        <f t="shared" si="132"/>
        <v>Nader, Ralph(L)</v>
      </c>
      <c r="J2837" t="s">
        <v>35</v>
      </c>
      <c r="K2837" t="b">
        <v>1</v>
      </c>
      <c r="L2837">
        <v>909</v>
      </c>
      <c r="M2837">
        <v>2751054</v>
      </c>
      <c r="N2837">
        <v>20171015</v>
      </c>
      <c r="O2837" t="s">
        <v>19</v>
      </c>
      <c r="P2837" t="str">
        <f>IF(VLOOKUP(A2837,'national-winners'!$A$2:$B$13,2,0)=H2837,"W","L")</f>
        <v>L</v>
      </c>
      <c r="Q2837">
        <f>MATCH(C2837,'state-winning-votes'!A:A,0)</f>
        <v>18</v>
      </c>
      <c r="R2837">
        <f>MATCH(A2837,'state-winning-votes'!$A$2:$L$2,0)</f>
        <v>10</v>
      </c>
      <c r="S2837" cm="1">
        <f t="array" ref="S2837">INDEX('state-winning-votes'!$A$1:$L$53,$Q2837,$R2837)</f>
        <v>1374039</v>
      </c>
      <c r="T2837">
        <f>INDEX('state-winning-votes'!$A$1:$L$53,MATCH($C2837,'state-winning-votes'!$A:$A,0),MATCH($A2837,'state-winning-votes'!$A$2:$L$2,0))</f>
        <v>1374039</v>
      </c>
      <c r="U2837" t="str">
        <f t="shared" si="133"/>
        <v>Obama, Barack H.</v>
      </c>
      <c r="V2837" t="str">
        <f>_xlfn.XLOOKUP(INDEX('state-winning-votes'!$A$1:$L$53,MATCH($C2837,'state-winning-votes'!$A:$A,0),MATCH($A2837,'state-winning-votes'!$A$2:$L$2,0)),$L:$L,$H:$H)</f>
        <v>Obama, Barack H.</v>
      </c>
      <c r="W2837" t="str">
        <f>VLOOKUP(A2837,'national-winners'!$A$2:$B$13,2,0)</f>
        <v>Obama, Barack H.</v>
      </c>
      <c r="X2837" t="str">
        <f t="shared" si="134"/>
        <v xml:space="preserve"> Barack H. Obama (W)</v>
      </c>
    </row>
    <row r="2838" spans="1:24" x14ac:dyDescent="0.25">
      <c r="A2838">
        <v>2008</v>
      </c>
      <c r="B2838" t="s">
        <v>73</v>
      </c>
      <c r="C2838" t="s">
        <v>74</v>
      </c>
      <c r="D2838">
        <v>19</v>
      </c>
      <c r="E2838">
        <v>42</v>
      </c>
      <c r="F2838">
        <v>31</v>
      </c>
      <c r="G2838" t="s">
        <v>16</v>
      </c>
      <c r="H2838" t="s">
        <v>349</v>
      </c>
      <c r="I2838" t="str">
        <f t="shared" si="132"/>
        <v>Obama, Barack H.(W)</v>
      </c>
      <c r="J2838" t="s">
        <v>18</v>
      </c>
      <c r="K2838" t="b">
        <v>0</v>
      </c>
      <c r="L2838">
        <v>828940</v>
      </c>
      <c r="M2838">
        <v>1537123</v>
      </c>
      <c r="N2838">
        <v>20171015</v>
      </c>
      <c r="O2838" t="s">
        <v>19</v>
      </c>
      <c r="P2838" t="str">
        <f>IF(VLOOKUP(A2838,'national-winners'!$A$2:$B$13,2,0)=H2838,"W","L")</f>
        <v>W</v>
      </c>
      <c r="Q2838">
        <f>MATCH(C2838,'state-winning-votes'!A:A,0)</f>
        <v>15</v>
      </c>
      <c r="R2838">
        <f>MATCH(A2838,'state-winning-votes'!$A$2:$L$2,0)</f>
        <v>10</v>
      </c>
      <c r="S2838" cm="1">
        <f t="array" ref="S2838">INDEX('state-winning-votes'!$A$1:$L$53,$Q2838,$R2838)</f>
        <v>828940</v>
      </c>
      <c r="T2838">
        <f>INDEX('state-winning-votes'!$A$1:$L$53,MATCH($C2838,'state-winning-votes'!$A:$A,0),MATCH($A2838,'state-winning-votes'!$A$2:$L$2,0))</f>
        <v>828940</v>
      </c>
      <c r="U2838" t="str">
        <f t="shared" si="133"/>
        <v>Obama, Barack H.</v>
      </c>
      <c r="V2838" t="str">
        <f>_xlfn.XLOOKUP(INDEX('state-winning-votes'!$A$1:$L$53,MATCH($C2838,'state-winning-votes'!$A:$A,0),MATCH($A2838,'state-winning-votes'!$A$2:$L$2,0)),$L:$L,$H:$H)</f>
        <v>Obama, Barack H.</v>
      </c>
      <c r="W2838" t="str">
        <f>VLOOKUP(A2838,'national-winners'!$A$2:$B$13,2,0)</f>
        <v>Obama, Barack H.</v>
      </c>
      <c r="X2838" t="str">
        <f t="shared" si="134"/>
        <v xml:space="preserve"> Barack H. Obama (W)</v>
      </c>
    </row>
    <row r="2839" spans="1:24" x14ac:dyDescent="0.25">
      <c r="A2839">
        <v>2008</v>
      </c>
      <c r="B2839" t="s">
        <v>73</v>
      </c>
      <c r="C2839" t="s">
        <v>74</v>
      </c>
      <c r="D2839">
        <v>19</v>
      </c>
      <c r="E2839">
        <v>42</v>
      </c>
      <c r="F2839">
        <v>31</v>
      </c>
      <c r="G2839" t="s">
        <v>16</v>
      </c>
      <c r="H2839" t="s">
        <v>348</v>
      </c>
      <c r="I2839" t="str">
        <f t="shared" si="132"/>
        <v>McCain, John(L)</v>
      </c>
      <c r="J2839" t="s">
        <v>21</v>
      </c>
      <c r="K2839" t="b">
        <v>0</v>
      </c>
      <c r="L2839">
        <v>682379</v>
      </c>
      <c r="M2839">
        <v>1537123</v>
      </c>
      <c r="N2839">
        <v>20171015</v>
      </c>
      <c r="O2839" t="s">
        <v>19</v>
      </c>
      <c r="P2839" t="str">
        <f>IF(VLOOKUP(A2839,'national-winners'!$A$2:$B$13,2,0)=H2839,"W","L")</f>
        <v>L</v>
      </c>
      <c r="Q2839">
        <f>MATCH(C2839,'state-winning-votes'!A:A,0)</f>
        <v>15</v>
      </c>
      <c r="R2839">
        <f>MATCH(A2839,'state-winning-votes'!$A$2:$L$2,0)</f>
        <v>10</v>
      </c>
      <c r="S2839" cm="1">
        <f t="array" ref="S2839">INDEX('state-winning-votes'!$A$1:$L$53,$Q2839,$R2839)</f>
        <v>828940</v>
      </c>
      <c r="T2839">
        <f>INDEX('state-winning-votes'!$A$1:$L$53,MATCH($C2839,'state-winning-votes'!$A:$A,0),MATCH($A2839,'state-winning-votes'!$A$2:$L$2,0))</f>
        <v>828940</v>
      </c>
      <c r="U2839" t="str">
        <f t="shared" si="133"/>
        <v>Obama, Barack H.</v>
      </c>
      <c r="V2839" t="str">
        <f>_xlfn.XLOOKUP(INDEX('state-winning-votes'!$A$1:$L$53,MATCH($C2839,'state-winning-votes'!$A:$A,0),MATCH($A2839,'state-winning-votes'!$A$2:$L$2,0)),$L:$L,$H:$H)</f>
        <v>Obama, Barack H.</v>
      </c>
      <c r="W2839" t="str">
        <f>VLOOKUP(A2839,'national-winners'!$A$2:$B$13,2,0)</f>
        <v>Obama, Barack H.</v>
      </c>
      <c r="X2839" t="str">
        <f t="shared" si="134"/>
        <v xml:space="preserve"> Barack H. Obama (W)</v>
      </c>
    </row>
    <row r="2840" spans="1:24" x14ac:dyDescent="0.25">
      <c r="A2840">
        <v>2008</v>
      </c>
      <c r="B2840" t="s">
        <v>73</v>
      </c>
      <c r="C2840" t="s">
        <v>74</v>
      </c>
      <c r="D2840">
        <v>19</v>
      </c>
      <c r="E2840">
        <v>42</v>
      </c>
      <c r="F2840">
        <v>31</v>
      </c>
      <c r="G2840" t="s">
        <v>16</v>
      </c>
      <c r="H2840" t="s">
        <v>273</v>
      </c>
      <c r="I2840" t="str">
        <f t="shared" si="132"/>
        <v>Nader, Ralph(L)</v>
      </c>
      <c r="J2840" t="s">
        <v>45</v>
      </c>
      <c r="K2840" t="b">
        <v>0</v>
      </c>
      <c r="L2840">
        <v>8014</v>
      </c>
      <c r="M2840">
        <v>1537123</v>
      </c>
      <c r="N2840">
        <v>20171015</v>
      </c>
      <c r="O2840" t="s">
        <v>19</v>
      </c>
      <c r="P2840" t="str">
        <f>IF(VLOOKUP(A2840,'national-winners'!$A$2:$B$13,2,0)=H2840,"W","L")</f>
        <v>L</v>
      </c>
      <c r="Q2840">
        <f>MATCH(C2840,'state-winning-votes'!A:A,0)</f>
        <v>15</v>
      </c>
      <c r="R2840">
        <f>MATCH(A2840,'state-winning-votes'!$A$2:$L$2,0)</f>
        <v>10</v>
      </c>
      <c r="S2840" cm="1">
        <f t="array" ref="S2840">INDEX('state-winning-votes'!$A$1:$L$53,$Q2840,$R2840)</f>
        <v>828940</v>
      </c>
      <c r="T2840">
        <f>INDEX('state-winning-votes'!$A$1:$L$53,MATCH($C2840,'state-winning-votes'!$A:$A,0),MATCH($A2840,'state-winning-votes'!$A$2:$L$2,0))</f>
        <v>828940</v>
      </c>
      <c r="U2840" t="str">
        <f t="shared" si="133"/>
        <v>Obama, Barack H.</v>
      </c>
      <c r="V2840" t="str">
        <f>_xlfn.XLOOKUP(INDEX('state-winning-votes'!$A$1:$L$53,MATCH($C2840,'state-winning-votes'!$A:$A,0),MATCH($A2840,'state-winning-votes'!$A$2:$L$2,0)),$L:$L,$H:$H)</f>
        <v>Obama, Barack H.</v>
      </c>
      <c r="W2840" t="str">
        <f>VLOOKUP(A2840,'national-winners'!$A$2:$B$13,2,0)</f>
        <v>Obama, Barack H.</v>
      </c>
      <c r="X2840" t="str">
        <f t="shared" si="134"/>
        <v xml:space="preserve"> Barack H. Obama (W)</v>
      </c>
    </row>
    <row r="2841" spans="1:24" x14ac:dyDescent="0.25">
      <c r="A2841">
        <v>2008</v>
      </c>
      <c r="B2841" t="s">
        <v>73</v>
      </c>
      <c r="C2841" t="s">
        <v>74</v>
      </c>
      <c r="D2841">
        <v>19</v>
      </c>
      <c r="E2841">
        <v>42</v>
      </c>
      <c r="F2841">
        <v>31</v>
      </c>
      <c r="G2841" t="s">
        <v>16</v>
      </c>
      <c r="I2841" t="str">
        <f t="shared" si="132"/>
        <v>(L)</v>
      </c>
      <c r="K2841" t="b">
        <v>1</v>
      </c>
      <c r="L2841">
        <v>6737</v>
      </c>
      <c r="M2841">
        <v>1537123</v>
      </c>
      <c r="N2841">
        <v>20171015</v>
      </c>
      <c r="O2841" t="s">
        <v>19</v>
      </c>
      <c r="P2841" t="str">
        <f>IF(VLOOKUP(A2841,'national-winners'!$A$2:$B$13,2,0)=H2841,"W","L")</f>
        <v>L</v>
      </c>
      <c r="Q2841">
        <f>MATCH(C2841,'state-winning-votes'!A:A,0)</f>
        <v>15</v>
      </c>
      <c r="R2841">
        <f>MATCH(A2841,'state-winning-votes'!$A$2:$L$2,0)</f>
        <v>10</v>
      </c>
      <c r="S2841" cm="1">
        <f t="array" ref="S2841">INDEX('state-winning-votes'!$A$1:$L$53,$Q2841,$R2841)</f>
        <v>828940</v>
      </c>
      <c r="T2841">
        <f>INDEX('state-winning-votes'!$A$1:$L$53,MATCH($C2841,'state-winning-votes'!$A:$A,0),MATCH($A2841,'state-winning-votes'!$A$2:$L$2,0))</f>
        <v>828940</v>
      </c>
      <c r="U2841" t="str">
        <f t="shared" si="133"/>
        <v>Obama, Barack H.</v>
      </c>
      <c r="V2841" t="str">
        <f>_xlfn.XLOOKUP(INDEX('state-winning-votes'!$A$1:$L$53,MATCH($C2841,'state-winning-votes'!$A:$A,0),MATCH($A2841,'state-winning-votes'!$A$2:$L$2,0)),$L:$L,$H:$H)</f>
        <v>Obama, Barack H.</v>
      </c>
      <c r="W2841" t="str">
        <f>VLOOKUP(A2841,'national-winners'!$A$2:$B$13,2,0)</f>
        <v>Obama, Barack H.</v>
      </c>
      <c r="X2841" t="str">
        <f t="shared" si="134"/>
        <v xml:space="preserve"> Barack H. Obama (W)</v>
      </c>
    </row>
    <row r="2842" spans="1:24" x14ac:dyDescent="0.25">
      <c r="A2842">
        <v>2008</v>
      </c>
      <c r="B2842" t="s">
        <v>73</v>
      </c>
      <c r="C2842" t="s">
        <v>74</v>
      </c>
      <c r="D2842">
        <v>19</v>
      </c>
      <c r="E2842">
        <v>42</v>
      </c>
      <c r="F2842">
        <v>31</v>
      </c>
      <c r="G2842" t="s">
        <v>16</v>
      </c>
      <c r="H2842" t="s">
        <v>351</v>
      </c>
      <c r="I2842" t="str">
        <f t="shared" si="132"/>
        <v>Barr, Bob(L)</v>
      </c>
      <c r="J2842" t="s">
        <v>29</v>
      </c>
      <c r="K2842" t="b">
        <v>0</v>
      </c>
      <c r="L2842">
        <v>4590</v>
      </c>
      <c r="M2842">
        <v>1537123</v>
      </c>
      <c r="N2842">
        <v>20171015</v>
      </c>
      <c r="O2842" t="s">
        <v>19</v>
      </c>
      <c r="P2842" t="str">
        <f>IF(VLOOKUP(A2842,'national-winners'!$A$2:$B$13,2,0)=H2842,"W","L")</f>
        <v>L</v>
      </c>
      <c r="Q2842">
        <f>MATCH(C2842,'state-winning-votes'!A:A,0)</f>
        <v>15</v>
      </c>
      <c r="R2842">
        <f>MATCH(A2842,'state-winning-votes'!$A$2:$L$2,0)</f>
        <v>10</v>
      </c>
      <c r="S2842" cm="1">
        <f t="array" ref="S2842">INDEX('state-winning-votes'!$A$1:$L$53,$Q2842,$R2842)</f>
        <v>828940</v>
      </c>
      <c r="T2842">
        <f>INDEX('state-winning-votes'!$A$1:$L$53,MATCH($C2842,'state-winning-votes'!$A:$A,0),MATCH($A2842,'state-winning-votes'!$A$2:$L$2,0))</f>
        <v>828940</v>
      </c>
      <c r="U2842" t="str">
        <f t="shared" si="133"/>
        <v>Obama, Barack H.</v>
      </c>
      <c r="V2842" t="str">
        <f>_xlfn.XLOOKUP(INDEX('state-winning-votes'!$A$1:$L$53,MATCH($C2842,'state-winning-votes'!$A:$A,0),MATCH($A2842,'state-winning-votes'!$A$2:$L$2,0)),$L:$L,$H:$H)</f>
        <v>Obama, Barack H.</v>
      </c>
      <c r="W2842" t="str">
        <f>VLOOKUP(A2842,'national-winners'!$A$2:$B$13,2,0)</f>
        <v>Obama, Barack H.</v>
      </c>
      <c r="X2842" t="str">
        <f t="shared" si="134"/>
        <v xml:space="preserve"> Barack H. Obama (W)</v>
      </c>
    </row>
    <row r="2843" spans="1:24" x14ac:dyDescent="0.25">
      <c r="A2843">
        <v>2008</v>
      </c>
      <c r="B2843" t="s">
        <v>73</v>
      </c>
      <c r="C2843" t="s">
        <v>74</v>
      </c>
      <c r="D2843">
        <v>19</v>
      </c>
      <c r="E2843">
        <v>42</v>
      </c>
      <c r="F2843">
        <v>31</v>
      </c>
      <c r="G2843" t="s">
        <v>16</v>
      </c>
      <c r="H2843" t="s">
        <v>350</v>
      </c>
      <c r="I2843" t="str">
        <f t="shared" si="132"/>
        <v>Baldwin, Charles ""Chuck""(L)</v>
      </c>
      <c r="J2843" t="s">
        <v>134</v>
      </c>
      <c r="K2843" t="b">
        <v>0</v>
      </c>
      <c r="L2843">
        <v>4445</v>
      </c>
      <c r="M2843">
        <v>1537123</v>
      </c>
      <c r="N2843">
        <v>20171015</v>
      </c>
      <c r="O2843" t="s">
        <v>19</v>
      </c>
      <c r="P2843" t="str">
        <f>IF(VLOOKUP(A2843,'national-winners'!$A$2:$B$13,2,0)=H2843,"W","L")</f>
        <v>L</v>
      </c>
      <c r="Q2843">
        <f>MATCH(C2843,'state-winning-votes'!A:A,0)</f>
        <v>15</v>
      </c>
      <c r="R2843">
        <f>MATCH(A2843,'state-winning-votes'!$A$2:$L$2,0)</f>
        <v>10</v>
      </c>
      <c r="S2843" cm="1">
        <f t="array" ref="S2843">INDEX('state-winning-votes'!$A$1:$L$53,$Q2843,$R2843)</f>
        <v>828940</v>
      </c>
      <c r="T2843">
        <f>INDEX('state-winning-votes'!$A$1:$L$53,MATCH($C2843,'state-winning-votes'!$A:$A,0),MATCH($A2843,'state-winning-votes'!$A$2:$L$2,0))</f>
        <v>828940</v>
      </c>
      <c r="U2843" t="str">
        <f t="shared" si="133"/>
        <v>Obama, Barack H.</v>
      </c>
      <c r="V2843" t="str">
        <f>_xlfn.XLOOKUP(INDEX('state-winning-votes'!$A$1:$L$53,MATCH($C2843,'state-winning-votes'!$A:$A,0),MATCH($A2843,'state-winning-votes'!$A$2:$L$2,0)),$L:$L,$H:$H)</f>
        <v>Obama, Barack H.</v>
      </c>
      <c r="W2843" t="str">
        <f>VLOOKUP(A2843,'national-winners'!$A$2:$B$13,2,0)</f>
        <v>Obama, Barack H.</v>
      </c>
      <c r="X2843" t="str">
        <f t="shared" si="134"/>
        <v xml:space="preserve"> Barack H. Obama (W)</v>
      </c>
    </row>
    <row r="2844" spans="1:24" x14ac:dyDescent="0.25">
      <c r="A2844">
        <v>2008</v>
      </c>
      <c r="B2844" t="s">
        <v>73</v>
      </c>
      <c r="C2844" t="s">
        <v>74</v>
      </c>
      <c r="D2844">
        <v>19</v>
      </c>
      <c r="E2844">
        <v>42</v>
      </c>
      <c r="F2844">
        <v>31</v>
      </c>
      <c r="G2844" t="s">
        <v>16</v>
      </c>
      <c r="H2844" t="s">
        <v>352</v>
      </c>
      <c r="I2844" t="str">
        <f t="shared" si="132"/>
        <v>McKinney, Cynthia(L)</v>
      </c>
      <c r="J2844" t="s">
        <v>274</v>
      </c>
      <c r="K2844" t="b">
        <v>0</v>
      </c>
      <c r="L2844">
        <v>1423</v>
      </c>
      <c r="M2844">
        <v>1537123</v>
      </c>
      <c r="N2844">
        <v>20171015</v>
      </c>
      <c r="O2844" t="s">
        <v>19</v>
      </c>
      <c r="P2844" t="str">
        <f>IF(VLOOKUP(A2844,'national-winners'!$A$2:$B$13,2,0)=H2844,"W","L")</f>
        <v>L</v>
      </c>
      <c r="Q2844">
        <f>MATCH(C2844,'state-winning-votes'!A:A,0)</f>
        <v>15</v>
      </c>
      <c r="R2844">
        <f>MATCH(A2844,'state-winning-votes'!$A$2:$L$2,0)</f>
        <v>10</v>
      </c>
      <c r="S2844" cm="1">
        <f t="array" ref="S2844">INDEX('state-winning-votes'!$A$1:$L$53,$Q2844,$R2844)</f>
        <v>828940</v>
      </c>
      <c r="T2844">
        <f>INDEX('state-winning-votes'!$A$1:$L$53,MATCH($C2844,'state-winning-votes'!$A:$A,0),MATCH($A2844,'state-winning-votes'!$A$2:$L$2,0))</f>
        <v>828940</v>
      </c>
      <c r="U2844" t="str">
        <f t="shared" si="133"/>
        <v>Obama, Barack H.</v>
      </c>
      <c r="V2844" t="str">
        <f>_xlfn.XLOOKUP(INDEX('state-winning-votes'!$A$1:$L$53,MATCH($C2844,'state-winning-votes'!$A:$A,0),MATCH($A2844,'state-winning-votes'!$A$2:$L$2,0)),$L:$L,$H:$H)</f>
        <v>Obama, Barack H.</v>
      </c>
      <c r="W2844" t="str">
        <f>VLOOKUP(A2844,'national-winners'!$A$2:$B$13,2,0)</f>
        <v>Obama, Barack H.</v>
      </c>
      <c r="X2844" t="str">
        <f t="shared" si="134"/>
        <v xml:space="preserve"> Barack H. Obama (W)</v>
      </c>
    </row>
    <row r="2845" spans="1:24" x14ac:dyDescent="0.25">
      <c r="A2845">
        <v>2008</v>
      </c>
      <c r="B2845" t="s">
        <v>73</v>
      </c>
      <c r="C2845" t="s">
        <v>74</v>
      </c>
      <c r="D2845">
        <v>19</v>
      </c>
      <c r="E2845">
        <v>42</v>
      </c>
      <c r="F2845">
        <v>31</v>
      </c>
      <c r="G2845" t="s">
        <v>16</v>
      </c>
      <c r="H2845" t="s">
        <v>284</v>
      </c>
      <c r="I2845" t="str">
        <f t="shared" si="132"/>
        <v>Harris, James(L)</v>
      </c>
      <c r="J2845" t="s">
        <v>37</v>
      </c>
      <c r="K2845" t="b">
        <v>0</v>
      </c>
      <c r="L2845">
        <v>292</v>
      </c>
      <c r="M2845">
        <v>1537123</v>
      </c>
      <c r="N2845">
        <v>20171015</v>
      </c>
      <c r="O2845" t="s">
        <v>19</v>
      </c>
      <c r="P2845" t="str">
        <f>IF(VLOOKUP(A2845,'national-winners'!$A$2:$B$13,2,0)=H2845,"W","L")</f>
        <v>L</v>
      </c>
      <c r="Q2845">
        <f>MATCH(C2845,'state-winning-votes'!A:A,0)</f>
        <v>15</v>
      </c>
      <c r="R2845">
        <f>MATCH(A2845,'state-winning-votes'!$A$2:$L$2,0)</f>
        <v>10</v>
      </c>
      <c r="S2845" cm="1">
        <f t="array" ref="S2845">INDEX('state-winning-votes'!$A$1:$L$53,$Q2845,$R2845)</f>
        <v>828940</v>
      </c>
      <c r="T2845">
        <f>INDEX('state-winning-votes'!$A$1:$L$53,MATCH($C2845,'state-winning-votes'!$A:$A,0),MATCH($A2845,'state-winning-votes'!$A$2:$L$2,0))</f>
        <v>828940</v>
      </c>
      <c r="U2845" t="str">
        <f t="shared" si="133"/>
        <v>Obama, Barack H.</v>
      </c>
      <c r="V2845" t="str">
        <f>_xlfn.XLOOKUP(INDEX('state-winning-votes'!$A$1:$L$53,MATCH($C2845,'state-winning-votes'!$A:$A,0),MATCH($A2845,'state-winning-votes'!$A$2:$L$2,0)),$L:$L,$H:$H)</f>
        <v>Obama, Barack H.</v>
      </c>
      <c r="W2845" t="str">
        <f>VLOOKUP(A2845,'national-winners'!$A$2:$B$13,2,0)</f>
        <v>Obama, Barack H.</v>
      </c>
      <c r="X2845" t="str">
        <f t="shared" si="134"/>
        <v xml:space="preserve"> Barack H. Obama (W)</v>
      </c>
    </row>
    <row r="2846" spans="1:24" x14ac:dyDescent="0.25">
      <c r="A2846">
        <v>2008</v>
      </c>
      <c r="B2846" t="s">
        <v>73</v>
      </c>
      <c r="C2846" t="s">
        <v>74</v>
      </c>
      <c r="D2846">
        <v>19</v>
      </c>
      <c r="E2846">
        <v>42</v>
      </c>
      <c r="F2846">
        <v>31</v>
      </c>
      <c r="G2846" t="s">
        <v>16</v>
      </c>
      <c r="H2846" t="s">
        <v>362</v>
      </c>
      <c r="I2846" t="str">
        <f t="shared" si="132"/>
        <v>Moore, Brian(L)</v>
      </c>
      <c r="J2846" t="s">
        <v>100</v>
      </c>
      <c r="K2846" t="b">
        <v>0</v>
      </c>
      <c r="L2846">
        <v>182</v>
      </c>
      <c r="M2846">
        <v>1537123</v>
      </c>
      <c r="N2846">
        <v>20171015</v>
      </c>
      <c r="O2846" t="s">
        <v>19</v>
      </c>
      <c r="P2846" t="str">
        <f>IF(VLOOKUP(A2846,'national-winners'!$A$2:$B$13,2,0)=H2846,"W","L")</f>
        <v>L</v>
      </c>
      <c r="Q2846">
        <f>MATCH(C2846,'state-winning-votes'!A:A,0)</f>
        <v>15</v>
      </c>
      <c r="R2846">
        <f>MATCH(A2846,'state-winning-votes'!$A$2:$L$2,0)</f>
        <v>10</v>
      </c>
      <c r="S2846" cm="1">
        <f t="array" ref="S2846">INDEX('state-winning-votes'!$A$1:$L$53,$Q2846,$R2846)</f>
        <v>828940</v>
      </c>
      <c r="T2846">
        <f>INDEX('state-winning-votes'!$A$1:$L$53,MATCH($C2846,'state-winning-votes'!$A:$A,0),MATCH($A2846,'state-winning-votes'!$A$2:$L$2,0))</f>
        <v>828940</v>
      </c>
      <c r="U2846" t="str">
        <f t="shared" si="133"/>
        <v>Obama, Barack H.</v>
      </c>
      <c r="V2846" t="str">
        <f>_xlfn.XLOOKUP(INDEX('state-winning-votes'!$A$1:$L$53,MATCH($C2846,'state-winning-votes'!$A:$A,0),MATCH($A2846,'state-winning-votes'!$A$2:$L$2,0)),$L:$L,$H:$H)</f>
        <v>Obama, Barack H.</v>
      </c>
      <c r="W2846" t="str">
        <f>VLOOKUP(A2846,'national-winners'!$A$2:$B$13,2,0)</f>
        <v>Obama, Barack H.</v>
      </c>
      <c r="X2846" t="str">
        <f t="shared" si="134"/>
        <v xml:space="preserve"> Barack H. Obama (W)</v>
      </c>
    </row>
    <row r="2847" spans="1:24" x14ac:dyDescent="0.25">
      <c r="A2847">
        <v>2008</v>
      </c>
      <c r="B2847" t="s">
        <v>73</v>
      </c>
      <c r="C2847" t="s">
        <v>74</v>
      </c>
      <c r="D2847">
        <v>19</v>
      </c>
      <c r="E2847">
        <v>42</v>
      </c>
      <c r="F2847">
        <v>31</v>
      </c>
      <c r="G2847" t="s">
        <v>16</v>
      </c>
      <c r="H2847" t="s">
        <v>264</v>
      </c>
      <c r="I2847" t="str">
        <f t="shared" si="132"/>
        <v>La Riva, Gloria Estella(L)</v>
      </c>
      <c r="J2847" t="s">
        <v>353</v>
      </c>
      <c r="K2847" t="b">
        <v>0</v>
      </c>
      <c r="L2847">
        <v>121</v>
      </c>
      <c r="M2847">
        <v>1537123</v>
      </c>
      <c r="N2847">
        <v>20171015</v>
      </c>
      <c r="O2847" t="s">
        <v>19</v>
      </c>
      <c r="P2847" t="str">
        <f>IF(VLOOKUP(A2847,'national-winners'!$A$2:$B$13,2,0)=H2847,"W","L")</f>
        <v>L</v>
      </c>
      <c r="Q2847">
        <f>MATCH(C2847,'state-winning-votes'!A:A,0)</f>
        <v>15</v>
      </c>
      <c r="R2847">
        <f>MATCH(A2847,'state-winning-votes'!$A$2:$L$2,0)</f>
        <v>10</v>
      </c>
      <c r="S2847" cm="1">
        <f t="array" ref="S2847">INDEX('state-winning-votes'!$A$1:$L$53,$Q2847,$R2847)</f>
        <v>828940</v>
      </c>
      <c r="T2847">
        <f>INDEX('state-winning-votes'!$A$1:$L$53,MATCH($C2847,'state-winning-votes'!$A:$A,0),MATCH($A2847,'state-winning-votes'!$A$2:$L$2,0))</f>
        <v>828940</v>
      </c>
      <c r="U2847" t="str">
        <f t="shared" si="133"/>
        <v>Obama, Barack H.</v>
      </c>
      <c r="V2847" t="str">
        <f>_xlfn.XLOOKUP(INDEX('state-winning-votes'!$A$1:$L$53,MATCH($C2847,'state-winning-votes'!$A:$A,0),MATCH($A2847,'state-winning-votes'!$A$2:$L$2,0)),$L:$L,$H:$H)</f>
        <v>Obama, Barack H.</v>
      </c>
      <c r="W2847" t="str">
        <f>VLOOKUP(A2847,'national-winners'!$A$2:$B$13,2,0)</f>
        <v>Obama, Barack H.</v>
      </c>
      <c r="X2847" t="str">
        <f t="shared" si="134"/>
        <v xml:space="preserve"> Barack H. Obama (W)</v>
      </c>
    </row>
    <row r="2848" spans="1:24" x14ac:dyDescent="0.25">
      <c r="A2848">
        <v>2008</v>
      </c>
      <c r="B2848" t="s">
        <v>78</v>
      </c>
      <c r="C2848" t="s">
        <v>79</v>
      </c>
      <c r="D2848">
        <v>20</v>
      </c>
      <c r="E2848">
        <v>47</v>
      </c>
      <c r="F2848">
        <v>32</v>
      </c>
      <c r="G2848" t="s">
        <v>16</v>
      </c>
      <c r="H2848" t="s">
        <v>348</v>
      </c>
      <c r="I2848" t="str">
        <f t="shared" si="132"/>
        <v>McCain, John(L)</v>
      </c>
      <c r="J2848" t="s">
        <v>21</v>
      </c>
      <c r="K2848" t="b">
        <v>0</v>
      </c>
      <c r="L2848">
        <v>699655</v>
      </c>
      <c r="M2848">
        <v>1235872</v>
      </c>
      <c r="N2848">
        <v>20171015</v>
      </c>
      <c r="O2848" t="s">
        <v>19</v>
      </c>
      <c r="P2848" t="str">
        <f>IF(VLOOKUP(A2848,'national-winners'!$A$2:$B$13,2,0)=H2848,"W","L")</f>
        <v>L</v>
      </c>
      <c r="Q2848">
        <f>MATCH(C2848,'state-winning-votes'!A:A,0)</f>
        <v>19</v>
      </c>
      <c r="R2848">
        <f>MATCH(A2848,'state-winning-votes'!$A$2:$L$2,0)</f>
        <v>10</v>
      </c>
      <c r="S2848" cm="1">
        <f t="array" ref="S2848">INDEX('state-winning-votes'!$A$1:$L$53,$Q2848,$R2848)</f>
        <v>699655</v>
      </c>
      <c r="T2848">
        <f>INDEX('state-winning-votes'!$A$1:$L$53,MATCH($C2848,'state-winning-votes'!$A:$A,0),MATCH($A2848,'state-winning-votes'!$A$2:$L$2,0))</f>
        <v>699655</v>
      </c>
      <c r="U2848" t="str">
        <f t="shared" si="133"/>
        <v>McCain, John</v>
      </c>
      <c r="V2848" t="str">
        <f>_xlfn.XLOOKUP(INDEX('state-winning-votes'!$A$1:$L$53,MATCH($C2848,'state-winning-votes'!$A:$A,0),MATCH($A2848,'state-winning-votes'!$A$2:$L$2,0)),$L:$L,$H:$H)</f>
        <v>McCain, John</v>
      </c>
      <c r="W2848" t="str">
        <f>VLOOKUP(A2848,'national-winners'!$A$2:$B$13,2,0)</f>
        <v>Obama, Barack H.</v>
      </c>
      <c r="X2848" t="str">
        <f t="shared" si="134"/>
        <v xml:space="preserve"> John McCain (W)</v>
      </c>
    </row>
    <row r="2849" spans="1:24" x14ac:dyDescent="0.25">
      <c r="A2849">
        <v>2008</v>
      </c>
      <c r="B2849" t="s">
        <v>78</v>
      </c>
      <c r="C2849" t="s">
        <v>79</v>
      </c>
      <c r="D2849">
        <v>20</v>
      </c>
      <c r="E2849">
        <v>47</v>
      </c>
      <c r="F2849">
        <v>32</v>
      </c>
      <c r="G2849" t="s">
        <v>16</v>
      </c>
      <c r="H2849" t="s">
        <v>349</v>
      </c>
      <c r="I2849" t="str">
        <f t="shared" si="132"/>
        <v>Obama, Barack H.(W)</v>
      </c>
      <c r="J2849" t="s">
        <v>18</v>
      </c>
      <c r="K2849" t="b">
        <v>0</v>
      </c>
      <c r="L2849">
        <v>514765</v>
      </c>
      <c r="M2849">
        <v>1235872</v>
      </c>
      <c r="N2849">
        <v>20171015</v>
      </c>
      <c r="O2849" t="s">
        <v>19</v>
      </c>
      <c r="P2849" t="str">
        <f>IF(VLOOKUP(A2849,'national-winners'!$A$2:$B$13,2,0)=H2849,"W","L")</f>
        <v>W</v>
      </c>
      <c r="Q2849">
        <f>MATCH(C2849,'state-winning-votes'!A:A,0)</f>
        <v>19</v>
      </c>
      <c r="R2849">
        <f>MATCH(A2849,'state-winning-votes'!$A$2:$L$2,0)</f>
        <v>10</v>
      </c>
      <c r="S2849" cm="1">
        <f t="array" ref="S2849">INDEX('state-winning-votes'!$A$1:$L$53,$Q2849,$R2849)</f>
        <v>699655</v>
      </c>
      <c r="T2849">
        <f>INDEX('state-winning-votes'!$A$1:$L$53,MATCH($C2849,'state-winning-votes'!$A:$A,0),MATCH($A2849,'state-winning-votes'!$A$2:$L$2,0))</f>
        <v>699655</v>
      </c>
      <c r="U2849" t="str">
        <f t="shared" si="133"/>
        <v>McCain, John</v>
      </c>
      <c r="V2849" t="str">
        <f>_xlfn.XLOOKUP(INDEX('state-winning-votes'!$A$1:$L$53,MATCH($C2849,'state-winning-votes'!$A:$A,0),MATCH($A2849,'state-winning-votes'!$A$2:$L$2,0)),$L:$L,$H:$H)</f>
        <v>McCain, John</v>
      </c>
      <c r="W2849" t="str">
        <f>VLOOKUP(A2849,'national-winners'!$A$2:$B$13,2,0)</f>
        <v>Obama, Barack H.</v>
      </c>
      <c r="X2849" t="str">
        <f t="shared" si="134"/>
        <v xml:space="preserve"> John McCain (W)</v>
      </c>
    </row>
    <row r="2850" spans="1:24" x14ac:dyDescent="0.25">
      <c r="A2850">
        <v>2008</v>
      </c>
      <c r="B2850" t="s">
        <v>78</v>
      </c>
      <c r="C2850" t="s">
        <v>79</v>
      </c>
      <c r="D2850">
        <v>20</v>
      </c>
      <c r="E2850">
        <v>47</v>
      </c>
      <c r="F2850">
        <v>32</v>
      </c>
      <c r="G2850" t="s">
        <v>16</v>
      </c>
      <c r="H2850" t="s">
        <v>273</v>
      </c>
      <c r="I2850" t="str">
        <f t="shared" si="132"/>
        <v>Nader, Ralph(L)</v>
      </c>
      <c r="J2850" t="s">
        <v>35</v>
      </c>
      <c r="K2850" t="b">
        <v>0</v>
      </c>
      <c r="L2850">
        <v>10598</v>
      </c>
      <c r="M2850">
        <v>1235872</v>
      </c>
      <c r="N2850">
        <v>20171015</v>
      </c>
      <c r="O2850" t="s">
        <v>19</v>
      </c>
      <c r="P2850" t="str">
        <f>IF(VLOOKUP(A2850,'national-winners'!$A$2:$B$13,2,0)=H2850,"W","L")</f>
        <v>L</v>
      </c>
      <c r="Q2850">
        <f>MATCH(C2850,'state-winning-votes'!A:A,0)</f>
        <v>19</v>
      </c>
      <c r="R2850">
        <f>MATCH(A2850,'state-winning-votes'!$A$2:$L$2,0)</f>
        <v>10</v>
      </c>
      <c r="S2850" cm="1">
        <f t="array" ref="S2850">INDEX('state-winning-votes'!$A$1:$L$53,$Q2850,$R2850)</f>
        <v>699655</v>
      </c>
      <c r="T2850">
        <f>INDEX('state-winning-votes'!$A$1:$L$53,MATCH($C2850,'state-winning-votes'!$A:$A,0),MATCH($A2850,'state-winning-votes'!$A$2:$L$2,0))</f>
        <v>699655</v>
      </c>
      <c r="U2850" t="str">
        <f t="shared" si="133"/>
        <v>McCain, John</v>
      </c>
      <c r="V2850" t="str">
        <f>_xlfn.XLOOKUP(INDEX('state-winning-votes'!$A$1:$L$53,MATCH($C2850,'state-winning-votes'!$A:$A,0),MATCH($A2850,'state-winning-votes'!$A$2:$L$2,0)),$L:$L,$H:$H)</f>
        <v>McCain, John</v>
      </c>
      <c r="W2850" t="str">
        <f>VLOOKUP(A2850,'national-winners'!$A$2:$B$13,2,0)</f>
        <v>Obama, Barack H.</v>
      </c>
      <c r="X2850" t="str">
        <f t="shared" si="134"/>
        <v xml:space="preserve"> John McCain (W)</v>
      </c>
    </row>
    <row r="2851" spans="1:24" x14ac:dyDescent="0.25">
      <c r="A2851">
        <v>2008</v>
      </c>
      <c r="B2851" t="s">
        <v>78</v>
      </c>
      <c r="C2851" t="s">
        <v>79</v>
      </c>
      <c r="D2851">
        <v>20</v>
      </c>
      <c r="E2851">
        <v>47</v>
      </c>
      <c r="F2851">
        <v>32</v>
      </c>
      <c r="G2851" t="s">
        <v>16</v>
      </c>
      <c r="H2851" t="s">
        <v>351</v>
      </c>
      <c r="I2851" t="str">
        <f t="shared" si="132"/>
        <v>Barr, Bob(L)</v>
      </c>
      <c r="J2851" t="s">
        <v>29</v>
      </c>
      <c r="K2851" t="b">
        <v>0</v>
      </c>
      <c r="L2851">
        <v>6706</v>
      </c>
      <c r="M2851">
        <v>1235872</v>
      </c>
      <c r="N2851">
        <v>20171015</v>
      </c>
      <c r="O2851" t="s">
        <v>19</v>
      </c>
      <c r="P2851" t="str">
        <f>IF(VLOOKUP(A2851,'national-winners'!$A$2:$B$13,2,0)=H2851,"W","L")</f>
        <v>L</v>
      </c>
      <c r="Q2851">
        <f>MATCH(C2851,'state-winning-votes'!A:A,0)</f>
        <v>19</v>
      </c>
      <c r="R2851">
        <f>MATCH(A2851,'state-winning-votes'!$A$2:$L$2,0)</f>
        <v>10</v>
      </c>
      <c r="S2851" cm="1">
        <f t="array" ref="S2851">INDEX('state-winning-votes'!$A$1:$L$53,$Q2851,$R2851)</f>
        <v>699655</v>
      </c>
      <c r="T2851">
        <f>INDEX('state-winning-votes'!$A$1:$L$53,MATCH($C2851,'state-winning-votes'!$A:$A,0),MATCH($A2851,'state-winning-votes'!$A$2:$L$2,0))</f>
        <v>699655</v>
      </c>
      <c r="U2851" t="str">
        <f t="shared" si="133"/>
        <v>McCain, John</v>
      </c>
      <c r="V2851" t="str">
        <f>_xlfn.XLOOKUP(INDEX('state-winning-votes'!$A$1:$L$53,MATCH($C2851,'state-winning-votes'!$A:$A,0),MATCH($A2851,'state-winning-votes'!$A$2:$L$2,0)),$L:$L,$H:$H)</f>
        <v>McCain, John</v>
      </c>
      <c r="W2851" t="str">
        <f>VLOOKUP(A2851,'national-winners'!$A$2:$B$13,2,0)</f>
        <v>Obama, Barack H.</v>
      </c>
      <c r="X2851" t="str">
        <f t="shared" si="134"/>
        <v xml:space="preserve"> John McCain (W)</v>
      </c>
    </row>
    <row r="2852" spans="1:24" x14ac:dyDescent="0.25">
      <c r="A2852">
        <v>2008</v>
      </c>
      <c r="B2852" t="s">
        <v>78</v>
      </c>
      <c r="C2852" t="s">
        <v>79</v>
      </c>
      <c r="D2852">
        <v>20</v>
      </c>
      <c r="E2852">
        <v>47</v>
      </c>
      <c r="F2852">
        <v>32</v>
      </c>
      <c r="G2852" t="s">
        <v>16</v>
      </c>
      <c r="H2852" t="s">
        <v>350</v>
      </c>
      <c r="I2852" t="str">
        <f t="shared" si="132"/>
        <v>Baldwin, Charles ""Chuck""(L)</v>
      </c>
      <c r="J2852" t="s">
        <v>272</v>
      </c>
      <c r="K2852" t="b">
        <v>0</v>
      </c>
      <c r="L2852">
        <v>4148</v>
      </c>
      <c r="M2852">
        <v>1235872</v>
      </c>
      <c r="N2852">
        <v>20171015</v>
      </c>
      <c r="O2852" t="s">
        <v>19</v>
      </c>
      <c r="P2852" t="str">
        <f>IF(VLOOKUP(A2852,'national-winners'!$A$2:$B$13,2,0)=H2852,"W","L")</f>
        <v>L</v>
      </c>
      <c r="Q2852">
        <f>MATCH(C2852,'state-winning-votes'!A:A,0)</f>
        <v>19</v>
      </c>
      <c r="R2852">
        <f>MATCH(A2852,'state-winning-votes'!$A$2:$L$2,0)</f>
        <v>10</v>
      </c>
      <c r="S2852" cm="1">
        <f t="array" ref="S2852">INDEX('state-winning-votes'!$A$1:$L$53,$Q2852,$R2852)</f>
        <v>699655</v>
      </c>
      <c r="T2852">
        <f>INDEX('state-winning-votes'!$A$1:$L$53,MATCH($C2852,'state-winning-votes'!$A:$A,0),MATCH($A2852,'state-winning-votes'!$A$2:$L$2,0))</f>
        <v>699655</v>
      </c>
      <c r="U2852" t="str">
        <f t="shared" si="133"/>
        <v>McCain, John</v>
      </c>
      <c r="V2852" t="str">
        <f>_xlfn.XLOOKUP(INDEX('state-winning-votes'!$A$1:$L$53,MATCH($C2852,'state-winning-votes'!$A:$A,0),MATCH($A2852,'state-winning-votes'!$A$2:$L$2,0)),$L:$L,$H:$H)</f>
        <v>McCain, John</v>
      </c>
      <c r="W2852" t="str">
        <f>VLOOKUP(A2852,'national-winners'!$A$2:$B$13,2,0)</f>
        <v>Obama, Barack H.</v>
      </c>
      <c r="X2852" t="str">
        <f t="shared" si="134"/>
        <v xml:space="preserve"> John McCain (W)</v>
      </c>
    </row>
    <row r="2853" spans="1:24" x14ac:dyDescent="0.25">
      <c r="A2853">
        <v>2008</v>
      </c>
      <c r="B2853" t="s">
        <v>81</v>
      </c>
      <c r="C2853" t="s">
        <v>82</v>
      </c>
      <c r="D2853">
        <v>21</v>
      </c>
      <c r="E2853">
        <v>61</v>
      </c>
      <c r="F2853">
        <v>51</v>
      </c>
      <c r="G2853" t="s">
        <v>16</v>
      </c>
      <c r="H2853" t="s">
        <v>348</v>
      </c>
      <c r="I2853" t="str">
        <f t="shared" si="132"/>
        <v>McCain, John(L)</v>
      </c>
      <c r="J2853" t="s">
        <v>21</v>
      </c>
      <c r="K2853" t="b">
        <v>0</v>
      </c>
      <c r="L2853">
        <v>1048462</v>
      </c>
      <c r="M2853">
        <v>1826620</v>
      </c>
      <c r="N2853">
        <v>20171015</v>
      </c>
      <c r="O2853" t="s">
        <v>19</v>
      </c>
      <c r="P2853" t="str">
        <f>IF(VLOOKUP(A2853,'national-winners'!$A$2:$B$13,2,0)=H2853,"W","L")</f>
        <v>L</v>
      </c>
      <c r="Q2853">
        <f>MATCH(C2853,'state-winning-votes'!A:A,0)</f>
        <v>20</v>
      </c>
      <c r="R2853">
        <f>MATCH(A2853,'state-winning-votes'!$A$2:$L$2,0)</f>
        <v>10</v>
      </c>
      <c r="S2853" cm="1">
        <f t="array" ref="S2853">INDEX('state-winning-votes'!$A$1:$L$53,$Q2853,$R2853)</f>
        <v>1048462</v>
      </c>
      <c r="T2853">
        <f>INDEX('state-winning-votes'!$A$1:$L$53,MATCH($C2853,'state-winning-votes'!$A:$A,0),MATCH($A2853,'state-winning-votes'!$A$2:$L$2,0))</f>
        <v>1048462</v>
      </c>
      <c r="U2853" t="str">
        <f t="shared" si="133"/>
        <v>McCain, John</v>
      </c>
      <c r="V2853" t="str">
        <f>_xlfn.XLOOKUP(INDEX('state-winning-votes'!$A$1:$L$53,MATCH($C2853,'state-winning-votes'!$A:$A,0),MATCH($A2853,'state-winning-votes'!$A$2:$L$2,0)),$L:$L,$H:$H)</f>
        <v>McCain, John</v>
      </c>
      <c r="W2853" t="str">
        <f>VLOOKUP(A2853,'national-winners'!$A$2:$B$13,2,0)</f>
        <v>Obama, Barack H.</v>
      </c>
      <c r="X2853" t="str">
        <f t="shared" si="134"/>
        <v xml:space="preserve"> John McCain (W)</v>
      </c>
    </row>
    <row r="2854" spans="1:24" x14ac:dyDescent="0.25">
      <c r="A2854">
        <v>2008</v>
      </c>
      <c r="B2854" t="s">
        <v>81</v>
      </c>
      <c r="C2854" t="s">
        <v>82</v>
      </c>
      <c r="D2854">
        <v>21</v>
      </c>
      <c r="E2854">
        <v>61</v>
      </c>
      <c r="F2854">
        <v>51</v>
      </c>
      <c r="G2854" t="s">
        <v>16</v>
      </c>
      <c r="H2854" t="s">
        <v>349</v>
      </c>
      <c r="I2854" t="str">
        <f t="shared" si="132"/>
        <v>Obama, Barack H.(W)</v>
      </c>
      <c r="J2854" t="s">
        <v>18</v>
      </c>
      <c r="K2854" t="b">
        <v>0</v>
      </c>
      <c r="L2854">
        <v>751985</v>
      </c>
      <c r="M2854">
        <v>1826620</v>
      </c>
      <c r="N2854">
        <v>20171015</v>
      </c>
      <c r="O2854" t="s">
        <v>19</v>
      </c>
      <c r="P2854" t="str">
        <f>IF(VLOOKUP(A2854,'national-winners'!$A$2:$B$13,2,0)=H2854,"W","L")</f>
        <v>W</v>
      </c>
      <c r="Q2854">
        <f>MATCH(C2854,'state-winning-votes'!A:A,0)</f>
        <v>20</v>
      </c>
      <c r="R2854">
        <f>MATCH(A2854,'state-winning-votes'!$A$2:$L$2,0)</f>
        <v>10</v>
      </c>
      <c r="S2854" cm="1">
        <f t="array" ref="S2854">INDEX('state-winning-votes'!$A$1:$L$53,$Q2854,$R2854)</f>
        <v>1048462</v>
      </c>
      <c r="T2854">
        <f>INDEX('state-winning-votes'!$A$1:$L$53,MATCH($C2854,'state-winning-votes'!$A:$A,0),MATCH($A2854,'state-winning-votes'!$A$2:$L$2,0))</f>
        <v>1048462</v>
      </c>
      <c r="U2854" t="str">
        <f t="shared" si="133"/>
        <v>McCain, John</v>
      </c>
      <c r="V2854" t="str">
        <f>_xlfn.XLOOKUP(INDEX('state-winning-votes'!$A$1:$L$53,MATCH($C2854,'state-winning-votes'!$A:$A,0),MATCH($A2854,'state-winning-votes'!$A$2:$L$2,0)),$L:$L,$H:$H)</f>
        <v>McCain, John</v>
      </c>
      <c r="W2854" t="str">
        <f>VLOOKUP(A2854,'national-winners'!$A$2:$B$13,2,0)</f>
        <v>Obama, Barack H.</v>
      </c>
      <c r="X2854" t="str">
        <f t="shared" si="134"/>
        <v xml:space="preserve"> John McCain (W)</v>
      </c>
    </row>
    <row r="2855" spans="1:24" x14ac:dyDescent="0.25">
      <c r="A2855">
        <v>2008</v>
      </c>
      <c r="B2855" t="s">
        <v>81</v>
      </c>
      <c r="C2855" t="s">
        <v>82</v>
      </c>
      <c r="D2855">
        <v>21</v>
      </c>
      <c r="E2855">
        <v>61</v>
      </c>
      <c r="F2855">
        <v>51</v>
      </c>
      <c r="G2855" t="s">
        <v>16</v>
      </c>
      <c r="H2855" t="s">
        <v>273</v>
      </c>
      <c r="I2855" t="str">
        <f t="shared" si="132"/>
        <v>Nader, Ralph(L)</v>
      </c>
      <c r="J2855" t="s">
        <v>35</v>
      </c>
      <c r="K2855" t="b">
        <v>0</v>
      </c>
      <c r="L2855">
        <v>15378</v>
      </c>
      <c r="M2855">
        <v>1826620</v>
      </c>
      <c r="N2855">
        <v>20171015</v>
      </c>
      <c r="O2855" t="s">
        <v>19</v>
      </c>
      <c r="P2855" t="str">
        <f>IF(VLOOKUP(A2855,'national-winners'!$A$2:$B$13,2,0)=H2855,"W","L")</f>
        <v>L</v>
      </c>
      <c r="Q2855">
        <f>MATCH(C2855,'state-winning-votes'!A:A,0)</f>
        <v>20</v>
      </c>
      <c r="R2855">
        <f>MATCH(A2855,'state-winning-votes'!$A$2:$L$2,0)</f>
        <v>10</v>
      </c>
      <c r="S2855" cm="1">
        <f t="array" ref="S2855">INDEX('state-winning-votes'!$A$1:$L$53,$Q2855,$R2855)</f>
        <v>1048462</v>
      </c>
      <c r="T2855">
        <f>INDEX('state-winning-votes'!$A$1:$L$53,MATCH($C2855,'state-winning-votes'!$A:$A,0),MATCH($A2855,'state-winning-votes'!$A$2:$L$2,0))</f>
        <v>1048462</v>
      </c>
      <c r="U2855" t="str">
        <f t="shared" si="133"/>
        <v>McCain, John</v>
      </c>
      <c r="V2855" t="str">
        <f>_xlfn.XLOOKUP(INDEX('state-winning-votes'!$A$1:$L$53,MATCH($C2855,'state-winning-votes'!$A:$A,0),MATCH($A2855,'state-winning-votes'!$A$2:$L$2,0)),$L:$L,$H:$H)</f>
        <v>McCain, John</v>
      </c>
      <c r="W2855" t="str">
        <f>VLOOKUP(A2855,'national-winners'!$A$2:$B$13,2,0)</f>
        <v>Obama, Barack H.</v>
      </c>
      <c r="X2855" t="str">
        <f t="shared" si="134"/>
        <v xml:space="preserve"> John McCain (W)</v>
      </c>
    </row>
    <row r="2856" spans="1:24" x14ac:dyDescent="0.25">
      <c r="A2856">
        <v>2008</v>
      </c>
      <c r="B2856" t="s">
        <v>81</v>
      </c>
      <c r="C2856" t="s">
        <v>82</v>
      </c>
      <c r="D2856">
        <v>21</v>
      </c>
      <c r="E2856">
        <v>61</v>
      </c>
      <c r="F2856">
        <v>51</v>
      </c>
      <c r="G2856" t="s">
        <v>16</v>
      </c>
      <c r="H2856" t="s">
        <v>351</v>
      </c>
      <c r="I2856" t="str">
        <f t="shared" si="132"/>
        <v>Barr, Bob(L)</v>
      </c>
      <c r="J2856" t="s">
        <v>29</v>
      </c>
      <c r="K2856" t="b">
        <v>0</v>
      </c>
      <c r="L2856">
        <v>5989</v>
      </c>
      <c r="M2856">
        <v>1826620</v>
      </c>
      <c r="N2856">
        <v>20171015</v>
      </c>
      <c r="O2856" t="s">
        <v>19</v>
      </c>
      <c r="P2856" t="str">
        <f>IF(VLOOKUP(A2856,'national-winners'!$A$2:$B$13,2,0)=H2856,"W","L")</f>
        <v>L</v>
      </c>
      <c r="Q2856">
        <f>MATCH(C2856,'state-winning-votes'!A:A,0)</f>
        <v>20</v>
      </c>
      <c r="R2856">
        <f>MATCH(A2856,'state-winning-votes'!$A$2:$L$2,0)</f>
        <v>10</v>
      </c>
      <c r="S2856" cm="1">
        <f t="array" ref="S2856">INDEX('state-winning-votes'!$A$1:$L$53,$Q2856,$R2856)</f>
        <v>1048462</v>
      </c>
      <c r="T2856">
        <f>INDEX('state-winning-votes'!$A$1:$L$53,MATCH($C2856,'state-winning-votes'!$A:$A,0),MATCH($A2856,'state-winning-votes'!$A$2:$L$2,0))</f>
        <v>1048462</v>
      </c>
      <c r="U2856" t="str">
        <f t="shared" si="133"/>
        <v>McCain, John</v>
      </c>
      <c r="V2856" t="str">
        <f>_xlfn.XLOOKUP(INDEX('state-winning-votes'!$A$1:$L$53,MATCH($C2856,'state-winning-votes'!$A:$A,0),MATCH($A2856,'state-winning-votes'!$A$2:$L$2,0)),$L:$L,$H:$H)</f>
        <v>McCain, John</v>
      </c>
      <c r="W2856" t="str">
        <f>VLOOKUP(A2856,'national-winners'!$A$2:$B$13,2,0)</f>
        <v>Obama, Barack H.</v>
      </c>
      <c r="X2856" t="str">
        <f t="shared" si="134"/>
        <v xml:space="preserve"> John McCain (W)</v>
      </c>
    </row>
    <row r="2857" spans="1:24" x14ac:dyDescent="0.25">
      <c r="A2857">
        <v>2008</v>
      </c>
      <c r="B2857" t="s">
        <v>81</v>
      </c>
      <c r="C2857" t="s">
        <v>82</v>
      </c>
      <c r="D2857">
        <v>21</v>
      </c>
      <c r="E2857">
        <v>61</v>
      </c>
      <c r="F2857">
        <v>51</v>
      </c>
      <c r="G2857" t="s">
        <v>16</v>
      </c>
      <c r="H2857" t="s">
        <v>350</v>
      </c>
      <c r="I2857" t="str">
        <f t="shared" si="132"/>
        <v>Baldwin, Charles ""Chuck""(L)</v>
      </c>
      <c r="J2857" t="s">
        <v>134</v>
      </c>
      <c r="K2857" t="b">
        <v>0</v>
      </c>
      <c r="L2857">
        <v>4694</v>
      </c>
      <c r="M2857">
        <v>1826620</v>
      </c>
      <c r="N2857">
        <v>20171015</v>
      </c>
      <c r="O2857" t="s">
        <v>19</v>
      </c>
      <c r="P2857" t="str">
        <f>IF(VLOOKUP(A2857,'national-winners'!$A$2:$B$13,2,0)=H2857,"W","L")</f>
        <v>L</v>
      </c>
      <c r="Q2857">
        <f>MATCH(C2857,'state-winning-votes'!A:A,0)</f>
        <v>20</v>
      </c>
      <c r="R2857">
        <f>MATCH(A2857,'state-winning-votes'!$A$2:$L$2,0)</f>
        <v>10</v>
      </c>
      <c r="S2857" cm="1">
        <f t="array" ref="S2857">INDEX('state-winning-votes'!$A$1:$L$53,$Q2857,$R2857)</f>
        <v>1048462</v>
      </c>
      <c r="T2857">
        <f>INDEX('state-winning-votes'!$A$1:$L$53,MATCH($C2857,'state-winning-votes'!$A:$A,0),MATCH($A2857,'state-winning-votes'!$A$2:$L$2,0))</f>
        <v>1048462</v>
      </c>
      <c r="U2857" t="str">
        <f t="shared" si="133"/>
        <v>McCain, John</v>
      </c>
      <c r="V2857" t="str">
        <f>_xlfn.XLOOKUP(INDEX('state-winning-votes'!$A$1:$L$53,MATCH($C2857,'state-winning-votes'!$A:$A,0),MATCH($A2857,'state-winning-votes'!$A$2:$L$2,0)),$L:$L,$H:$H)</f>
        <v>McCain, John</v>
      </c>
      <c r="W2857" t="str">
        <f>VLOOKUP(A2857,'national-winners'!$A$2:$B$13,2,0)</f>
        <v>Obama, Barack H.</v>
      </c>
      <c r="X2857" t="str">
        <f t="shared" si="134"/>
        <v xml:space="preserve"> John McCain (W)</v>
      </c>
    </row>
    <row r="2858" spans="1:24" x14ac:dyDescent="0.25">
      <c r="A2858">
        <v>2008</v>
      </c>
      <c r="B2858" t="s">
        <v>81</v>
      </c>
      <c r="C2858" t="s">
        <v>82</v>
      </c>
      <c r="D2858">
        <v>21</v>
      </c>
      <c r="E2858">
        <v>61</v>
      </c>
      <c r="F2858">
        <v>51</v>
      </c>
      <c r="G2858" t="s">
        <v>16</v>
      </c>
      <c r="I2858" t="str">
        <f t="shared" si="132"/>
        <v>(L)</v>
      </c>
      <c r="K2858" t="b">
        <v>1</v>
      </c>
      <c r="L2858">
        <v>112</v>
      </c>
      <c r="M2858">
        <v>1826620</v>
      </c>
      <c r="N2858">
        <v>20171015</v>
      </c>
      <c r="O2858" t="s">
        <v>19</v>
      </c>
      <c r="P2858" t="str">
        <f>IF(VLOOKUP(A2858,'national-winners'!$A$2:$B$13,2,0)=H2858,"W","L")</f>
        <v>L</v>
      </c>
      <c r="Q2858">
        <f>MATCH(C2858,'state-winning-votes'!A:A,0)</f>
        <v>20</v>
      </c>
      <c r="R2858">
        <f>MATCH(A2858,'state-winning-votes'!$A$2:$L$2,0)</f>
        <v>10</v>
      </c>
      <c r="S2858" cm="1">
        <f t="array" ref="S2858">INDEX('state-winning-votes'!$A$1:$L$53,$Q2858,$R2858)</f>
        <v>1048462</v>
      </c>
      <c r="T2858">
        <f>INDEX('state-winning-votes'!$A$1:$L$53,MATCH($C2858,'state-winning-votes'!$A:$A,0),MATCH($A2858,'state-winning-votes'!$A$2:$L$2,0))</f>
        <v>1048462</v>
      </c>
      <c r="U2858" t="str">
        <f t="shared" si="133"/>
        <v>McCain, John</v>
      </c>
      <c r="V2858" t="str">
        <f>_xlfn.XLOOKUP(INDEX('state-winning-votes'!$A$1:$L$53,MATCH($C2858,'state-winning-votes'!$A:$A,0),MATCH($A2858,'state-winning-votes'!$A$2:$L$2,0)),$L:$L,$H:$H)</f>
        <v>McCain, John</v>
      </c>
      <c r="W2858" t="str">
        <f>VLOOKUP(A2858,'national-winners'!$A$2:$B$13,2,0)</f>
        <v>Obama, Barack H.</v>
      </c>
      <c r="X2858" t="str">
        <f t="shared" si="134"/>
        <v xml:space="preserve"> John McCain (W)</v>
      </c>
    </row>
    <row r="2859" spans="1:24" x14ac:dyDescent="0.25">
      <c r="A2859">
        <v>2008</v>
      </c>
      <c r="B2859" t="s">
        <v>83</v>
      </c>
      <c r="C2859" t="s">
        <v>84</v>
      </c>
      <c r="D2859">
        <v>22</v>
      </c>
      <c r="E2859">
        <v>72</v>
      </c>
      <c r="F2859">
        <v>45</v>
      </c>
      <c r="G2859" t="s">
        <v>16</v>
      </c>
      <c r="H2859" t="s">
        <v>348</v>
      </c>
      <c r="I2859" t="str">
        <f t="shared" si="132"/>
        <v>McCain, John(L)</v>
      </c>
      <c r="J2859" t="s">
        <v>21</v>
      </c>
      <c r="K2859" t="b">
        <v>0</v>
      </c>
      <c r="L2859">
        <v>1148275</v>
      </c>
      <c r="M2859">
        <v>1960761</v>
      </c>
      <c r="N2859">
        <v>20171015</v>
      </c>
      <c r="O2859" t="s">
        <v>19</v>
      </c>
      <c r="P2859" t="str">
        <f>IF(VLOOKUP(A2859,'national-winners'!$A$2:$B$13,2,0)=H2859,"W","L")</f>
        <v>L</v>
      </c>
      <c r="Q2859">
        <f>MATCH(C2859,'state-winning-votes'!A:A,0)</f>
        <v>21</v>
      </c>
      <c r="R2859">
        <f>MATCH(A2859,'state-winning-votes'!$A$2:$L$2,0)</f>
        <v>10</v>
      </c>
      <c r="S2859" cm="1">
        <f t="array" ref="S2859">INDEX('state-winning-votes'!$A$1:$L$53,$Q2859,$R2859)</f>
        <v>1148275</v>
      </c>
      <c r="T2859">
        <f>INDEX('state-winning-votes'!$A$1:$L$53,MATCH($C2859,'state-winning-votes'!$A:$A,0),MATCH($A2859,'state-winning-votes'!$A$2:$L$2,0))</f>
        <v>1148275</v>
      </c>
      <c r="U2859" t="str">
        <f t="shared" si="133"/>
        <v>McCain, John</v>
      </c>
      <c r="V2859" t="str">
        <f>_xlfn.XLOOKUP(INDEX('state-winning-votes'!$A$1:$L$53,MATCH($C2859,'state-winning-votes'!$A:$A,0),MATCH($A2859,'state-winning-votes'!$A$2:$L$2,0)),$L:$L,$H:$H)</f>
        <v>McCain, John</v>
      </c>
      <c r="W2859" t="str">
        <f>VLOOKUP(A2859,'national-winners'!$A$2:$B$13,2,0)</f>
        <v>Obama, Barack H.</v>
      </c>
      <c r="X2859" t="str">
        <f t="shared" si="134"/>
        <v xml:space="preserve"> John McCain (W)</v>
      </c>
    </row>
    <row r="2860" spans="1:24" x14ac:dyDescent="0.25">
      <c r="A2860">
        <v>2008</v>
      </c>
      <c r="B2860" t="s">
        <v>83</v>
      </c>
      <c r="C2860" t="s">
        <v>84</v>
      </c>
      <c r="D2860">
        <v>22</v>
      </c>
      <c r="E2860">
        <v>72</v>
      </c>
      <c r="F2860">
        <v>45</v>
      </c>
      <c r="G2860" t="s">
        <v>16</v>
      </c>
      <c r="H2860" t="s">
        <v>349</v>
      </c>
      <c r="I2860" t="str">
        <f t="shared" si="132"/>
        <v>Obama, Barack H.(W)</v>
      </c>
      <c r="J2860" t="s">
        <v>18</v>
      </c>
      <c r="K2860" t="b">
        <v>0</v>
      </c>
      <c r="L2860">
        <v>782989</v>
      </c>
      <c r="M2860">
        <v>1960761</v>
      </c>
      <c r="N2860">
        <v>20171015</v>
      </c>
      <c r="O2860" t="s">
        <v>19</v>
      </c>
      <c r="P2860" t="str">
        <f>IF(VLOOKUP(A2860,'national-winners'!$A$2:$B$13,2,0)=H2860,"W","L")</f>
        <v>W</v>
      </c>
      <c r="Q2860">
        <f>MATCH(C2860,'state-winning-votes'!A:A,0)</f>
        <v>21</v>
      </c>
      <c r="R2860">
        <f>MATCH(A2860,'state-winning-votes'!$A$2:$L$2,0)</f>
        <v>10</v>
      </c>
      <c r="S2860" cm="1">
        <f t="array" ref="S2860">INDEX('state-winning-votes'!$A$1:$L$53,$Q2860,$R2860)</f>
        <v>1148275</v>
      </c>
      <c r="T2860">
        <f>INDEX('state-winning-votes'!$A$1:$L$53,MATCH($C2860,'state-winning-votes'!$A:$A,0),MATCH($A2860,'state-winning-votes'!$A$2:$L$2,0))</f>
        <v>1148275</v>
      </c>
      <c r="U2860" t="str">
        <f t="shared" si="133"/>
        <v>McCain, John</v>
      </c>
      <c r="V2860" t="str">
        <f>_xlfn.XLOOKUP(INDEX('state-winning-votes'!$A$1:$L$53,MATCH($C2860,'state-winning-votes'!$A:$A,0),MATCH($A2860,'state-winning-votes'!$A$2:$L$2,0)),$L:$L,$H:$H)</f>
        <v>McCain, John</v>
      </c>
      <c r="W2860" t="str">
        <f>VLOOKUP(A2860,'national-winners'!$A$2:$B$13,2,0)</f>
        <v>Obama, Barack H.</v>
      </c>
      <c r="X2860" t="str">
        <f t="shared" si="134"/>
        <v xml:space="preserve"> John McCain (W)</v>
      </c>
    </row>
    <row r="2861" spans="1:24" x14ac:dyDescent="0.25">
      <c r="A2861">
        <v>2008</v>
      </c>
      <c r="B2861" t="s">
        <v>83</v>
      </c>
      <c r="C2861" t="s">
        <v>84</v>
      </c>
      <c r="D2861">
        <v>22</v>
      </c>
      <c r="E2861">
        <v>72</v>
      </c>
      <c r="F2861">
        <v>45</v>
      </c>
      <c r="G2861" t="s">
        <v>16</v>
      </c>
      <c r="H2861" t="s">
        <v>209</v>
      </c>
      <c r="I2861" t="str">
        <f t="shared" si="132"/>
        <v>Paul, Ronald ""Ron""(L)</v>
      </c>
      <c r="J2861" t="s">
        <v>367</v>
      </c>
      <c r="K2861" t="b">
        <v>0</v>
      </c>
      <c r="L2861">
        <v>9368</v>
      </c>
      <c r="M2861">
        <v>1960761</v>
      </c>
      <c r="N2861">
        <v>20171015</v>
      </c>
      <c r="O2861" t="s">
        <v>19</v>
      </c>
      <c r="P2861" t="str">
        <f>IF(VLOOKUP(A2861,'national-winners'!$A$2:$B$13,2,0)=H2861,"W","L")</f>
        <v>L</v>
      </c>
      <c r="Q2861">
        <f>MATCH(C2861,'state-winning-votes'!A:A,0)</f>
        <v>21</v>
      </c>
      <c r="R2861">
        <f>MATCH(A2861,'state-winning-votes'!$A$2:$L$2,0)</f>
        <v>10</v>
      </c>
      <c r="S2861" cm="1">
        <f t="array" ref="S2861">INDEX('state-winning-votes'!$A$1:$L$53,$Q2861,$R2861)</f>
        <v>1148275</v>
      </c>
      <c r="T2861">
        <f>INDEX('state-winning-votes'!$A$1:$L$53,MATCH($C2861,'state-winning-votes'!$A:$A,0),MATCH($A2861,'state-winning-votes'!$A$2:$L$2,0))</f>
        <v>1148275</v>
      </c>
      <c r="U2861" t="str">
        <f t="shared" si="133"/>
        <v>McCain, John</v>
      </c>
      <c r="V2861" t="str">
        <f>_xlfn.XLOOKUP(INDEX('state-winning-votes'!$A$1:$L$53,MATCH($C2861,'state-winning-votes'!$A:$A,0),MATCH($A2861,'state-winning-votes'!$A$2:$L$2,0)),$L:$L,$H:$H)</f>
        <v>McCain, John</v>
      </c>
      <c r="W2861" t="str">
        <f>VLOOKUP(A2861,'national-winners'!$A$2:$B$13,2,0)</f>
        <v>Obama, Barack H.</v>
      </c>
      <c r="X2861" t="str">
        <f t="shared" si="134"/>
        <v xml:space="preserve"> John McCain (W)</v>
      </c>
    </row>
    <row r="2862" spans="1:24" x14ac:dyDescent="0.25">
      <c r="A2862">
        <v>2008</v>
      </c>
      <c r="B2862" t="s">
        <v>83</v>
      </c>
      <c r="C2862" t="s">
        <v>84</v>
      </c>
      <c r="D2862">
        <v>22</v>
      </c>
      <c r="E2862">
        <v>72</v>
      </c>
      <c r="F2862">
        <v>45</v>
      </c>
      <c r="G2862" t="s">
        <v>16</v>
      </c>
      <c r="H2862" t="s">
        <v>352</v>
      </c>
      <c r="I2862" t="str">
        <f t="shared" si="132"/>
        <v>McKinney, Cynthia(L)</v>
      </c>
      <c r="J2862" t="s">
        <v>274</v>
      </c>
      <c r="K2862" t="b">
        <v>0</v>
      </c>
      <c r="L2862">
        <v>9187</v>
      </c>
      <c r="M2862">
        <v>1960761</v>
      </c>
      <c r="N2862">
        <v>20171015</v>
      </c>
      <c r="O2862" t="s">
        <v>19</v>
      </c>
      <c r="P2862" t="str">
        <f>IF(VLOOKUP(A2862,'national-winners'!$A$2:$B$13,2,0)=H2862,"W","L")</f>
        <v>L</v>
      </c>
      <c r="Q2862">
        <f>MATCH(C2862,'state-winning-votes'!A:A,0)</f>
        <v>21</v>
      </c>
      <c r="R2862">
        <f>MATCH(A2862,'state-winning-votes'!$A$2:$L$2,0)</f>
        <v>10</v>
      </c>
      <c r="S2862" cm="1">
        <f t="array" ref="S2862">INDEX('state-winning-votes'!$A$1:$L$53,$Q2862,$R2862)</f>
        <v>1148275</v>
      </c>
      <c r="T2862">
        <f>INDEX('state-winning-votes'!$A$1:$L$53,MATCH($C2862,'state-winning-votes'!$A:$A,0),MATCH($A2862,'state-winning-votes'!$A$2:$L$2,0))</f>
        <v>1148275</v>
      </c>
      <c r="U2862" t="str">
        <f t="shared" si="133"/>
        <v>McCain, John</v>
      </c>
      <c r="V2862" t="str">
        <f>_xlfn.XLOOKUP(INDEX('state-winning-votes'!$A$1:$L$53,MATCH($C2862,'state-winning-votes'!$A:$A,0),MATCH($A2862,'state-winning-votes'!$A$2:$L$2,0)),$L:$L,$H:$H)</f>
        <v>McCain, John</v>
      </c>
      <c r="W2862" t="str">
        <f>VLOOKUP(A2862,'national-winners'!$A$2:$B$13,2,0)</f>
        <v>Obama, Barack H.</v>
      </c>
      <c r="X2862" t="str">
        <f t="shared" si="134"/>
        <v xml:space="preserve"> John McCain (W)</v>
      </c>
    </row>
    <row r="2863" spans="1:24" x14ac:dyDescent="0.25">
      <c r="A2863">
        <v>2008</v>
      </c>
      <c r="B2863" t="s">
        <v>83</v>
      </c>
      <c r="C2863" t="s">
        <v>84</v>
      </c>
      <c r="D2863">
        <v>22</v>
      </c>
      <c r="E2863">
        <v>72</v>
      </c>
      <c r="F2863">
        <v>45</v>
      </c>
      <c r="G2863" t="s">
        <v>16</v>
      </c>
      <c r="H2863" t="s">
        <v>273</v>
      </c>
      <c r="I2863" t="str">
        <f t="shared" si="132"/>
        <v>Nader, Ralph(L)</v>
      </c>
      <c r="J2863" t="s">
        <v>35</v>
      </c>
      <c r="K2863" t="b">
        <v>0</v>
      </c>
      <c r="L2863">
        <v>6997</v>
      </c>
      <c r="M2863">
        <v>1960761</v>
      </c>
      <c r="N2863">
        <v>20171015</v>
      </c>
      <c r="O2863" t="s">
        <v>19</v>
      </c>
      <c r="P2863" t="str">
        <f>IF(VLOOKUP(A2863,'national-winners'!$A$2:$B$13,2,0)=H2863,"W","L")</f>
        <v>L</v>
      </c>
      <c r="Q2863">
        <f>MATCH(C2863,'state-winning-votes'!A:A,0)</f>
        <v>21</v>
      </c>
      <c r="R2863">
        <f>MATCH(A2863,'state-winning-votes'!$A$2:$L$2,0)</f>
        <v>10</v>
      </c>
      <c r="S2863" cm="1">
        <f t="array" ref="S2863">INDEX('state-winning-votes'!$A$1:$L$53,$Q2863,$R2863)</f>
        <v>1148275</v>
      </c>
      <c r="T2863">
        <f>INDEX('state-winning-votes'!$A$1:$L$53,MATCH($C2863,'state-winning-votes'!$A:$A,0),MATCH($A2863,'state-winning-votes'!$A$2:$L$2,0))</f>
        <v>1148275</v>
      </c>
      <c r="U2863" t="str">
        <f t="shared" si="133"/>
        <v>McCain, John</v>
      </c>
      <c r="V2863" t="str">
        <f>_xlfn.XLOOKUP(INDEX('state-winning-votes'!$A$1:$L$53,MATCH($C2863,'state-winning-votes'!$A:$A,0),MATCH($A2863,'state-winning-votes'!$A$2:$L$2,0)),$L:$L,$H:$H)</f>
        <v>McCain, John</v>
      </c>
      <c r="W2863" t="str">
        <f>VLOOKUP(A2863,'national-winners'!$A$2:$B$13,2,0)</f>
        <v>Obama, Barack H.</v>
      </c>
      <c r="X2863" t="str">
        <f t="shared" si="134"/>
        <v xml:space="preserve"> John McCain (W)</v>
      </c>
    </row>
    <row r="2864" spans="1:24" x14ac:dyDescent="0.25">
      <c r="A2864">
        <v>2008</v>
      </c>
      <c r="B2864" t="s">
        <v>83</v>
      </c>
      <c r="C2864" t="s">
        <v>84</v>
      </c>
      <c r="D2864">
        <v>22</v>
      </c>
      <c r="E2864">
        <v>72</v>
      </c>
      <c r="F2864">
        <v>45</v>
      </c>
      <c r="G2864" t="s">
        <v>16</v>
      </c>
      <c r="H2864" t="s">
        <v>350</v>
      </c>
      <c r="I2864" t="str">
        <f t="shared" si="132"/>
        <v>Baldwin, Charles ""Chuck""(L)</v>
      </c>
      <c r="J2864" t="s">
        <v>134</v>
      </c>
      <c r="K2864" t="b">
        <v>0</v>
      </c>
      <c r="L2864">
        <v>2581</v>
      </c>
      <c r="M2864">
        <v>1960761</v>
      </c>
      <c r="N2864">
        <v>20171015</v>
      </c>
      <c r="O2864" t="s">
        <v>19</v>
      </c>
      <c r="P2864" t="str">
        <f>IF(VLOOKUP(A2864,'national-winners'!$A$2:$B$13,2,0)=H2864,"W","L")</f>
        <v>L</v>
      </c>
      <c r="Q2864">
        <f>MATCH(C2864,'state-winning-votes'!A:A,0)</f>
        <v>21</v>
      </c>
      <c r="R2864">
        <f>MATCH(A2864,'state-winning-votes'!$A$2:$L$2,0)</f>
        <v>10</v>
      </c>
      <c r="S2864" cm="1">
        <f t="array" ref="S2864">INDEX('state-winning-votes'!$A$1:$L$53,$Q2864,$R2864)</f>
        <v>1148275</v>
      </c>
      <c r="T2864">
        <f>INDEX('state-winning-votes'!$A$1:$L$53,MATCH($C2864,'state-winning-votes'!$A:$A,0),MATCH($A2864,'state-winning-votes'!$A$2:$L$2,0))</f>
        <v>1148275</v>
      </c>
      <c r="U2864" t="str">
        <f t="shared" si="133"/>
        <v>McCain, John</v>
      </c>
      <c r="V2864" t="str">
        <f>_xlfn.XLOOKUP(INDEX('state-winning-votes'!$A$1:$L$53,MATCH($C2864,'state-winning-votes'!$A:$A,0),MATCH($A2864,'state-winning-votes'!$A$2:$L$2,0)),$L:$L,$H:$H)</f>
        <v>McCain, John</v>
      </c>
      <c r="W2864" t="str">
        <f>VLOOKUP(A2864,'national-winners'!$A$2:$B$13,2,0)</f>
        <v>Obama, Barack H.</v>
      </c>
      <c r="X2864" t="str">
        <f t="shared" si="134"/>
        <v xml:space="preserve"> John McCain (W)</v>
      </c>
    </row>
    <row r="2865" spans="1:24" x14ac:dyDescent="0.25">
      <c r="A2865">
        <v>2008</v>
      </c>
      <c r="B2865" t="s">
        <v>83</v>
      </c>
      <c r="C2865" t="s">
        <v>84</v>
      </c>
      <c r="D2865">
        <v>22</v>
      </c>
      <c r="E2865">
        <v>72</v>
      </c>
      <c r="F2865">
        <v>45</v>
      </c>
      <c r="G2865" t="s">
        <v>16</v>
      </c>
      <c r="H2865" t="s">
        <v>284</v>
      </c>
      <c r="I2865" t="str">
        <f t="shared" si="132"/>
        <v>Harris, James(L)</v>
      </c>
      <c r="J2865" t="s">
        <v>37</v>
      </c>
      <c r="K2865" t="b">
        <v>0</v>
      </c>
      <c r="L2865">
        <v>735</v>
      </c>
      <c r="M2865">
        <v>1960761</v>
      </c>
      <c r="N2865">
        <v>20171015</v>
      </c>
      <c r="O2865" t="s">
        <v>19</v>
      </c>
      <c r="P2865" t="str">
        <f>IF(VLOOKUP(A2865,'national-winners'!$A$2:$B$13,2,0)=H2865,"W","L")</f>
        <v>L</v>
      </c>
      <c r="Q2865">
        <f>MATCH(C2865,'state-winning-votes'!A:A,0)</f>
        <v>21</v>
      </c>
      <c r="R2865">
        <f>MATCH(A2865,'state-winning-votes'!$A$2:$L$2,0)</f>
        <v>10</v>
      </c>
      <c r="S2865" cm="1">
        <f t="array" ref="S2865">INDEX('state-winning-votes'!$A$1:$L$53,$Q2865,$R2865)</f>
        <v>1148275</v>
      </c>
      <c r="T2865">
        <f>INDEX('state-winning-votes'!$A$1:$L$53,MATCH($C2865,'state-winning-votes'!$A:$A,0),MATCH($A2865,'state-winning-votes'!$A$2:$L$2,0))</f>
        <v>1148275</v>
      </c>
      <c r="U2865" t="str">
        <f t="shared" si="133"/>
        <v>McCain, John</v>
      </c>
      <c r="V2865" t="str">
        <f>_xlfn.XLOOKUP(INDEX('state-winning-votes'!$A$1:$L$53,MATCH($C2865,'state-winning-votes'!$A:$A,0),MATCH($A2865,'state-winning-votes'!$A$2:$L$2,0)),$L:$L,$H:$H)</f>
        <v>McCain, John</v>
      </c>
      <c r="W2865" t="str">
        <f>VLOOKUP(A2865,'national-winners'!$A$2:$B$13,2,0)</f>
        <v>Obama, Barack H.</v>
      </c>
      <c r="X2865" t="str">
        <f t="shared" si="134"/>
        <v xml:space="preserve"> John McCain (W)</v>
      </c>
    </row>
    <row r="2866" spans="1:24" x14ac:dyDescent="0.25">
      <c r="A2866">
        <v>2008</v>
      </c>
      <c r="B2866" t="s">
        <v>83</v>
      </c>
      <c r="C2866" t="s">
        <v>84</v>
      </c>
      <c r="D2866">
        <v>22</v>
      </c>
      <c r="E2866">
        <v>72</v>
      </c>
      <c r="F2866">
        <v>45</v>
      </c>
      <c r="G2866" t="s">
        <v>16</v>
      </c>
      <c r="H2866" t="s">
        <v>264</v>
      </c>
      <c r="I2866" t="str">
        <f t="shared" si="132"/>
        <v>La Riva, Gloria Estella(L)</v>
      </c>
      <c r="J2866" t="s">
        <v>353</v>
      </c>
      <c r="K2866" t="b">
        <v>0</v>
      </c>
      <c r="L2866">
        <v>354</v>
      </c>
      <c r="M2866">
        <v>1960761</v>
      </c>
      <c r="N2866">
        <v>20171015</v>
      </c>
      <c r="O2866" t="s">
        <v>19</v>
      </c>
      <c r="P2866" t="str">
        <f>IF(VLOOKUP(A2866,'national-winners'!$A$2:$B$13,2,0)=H2866,"W","L")</f>
        <v>L</v>
      </c>
      <c r="Q2866">
        <f>MATCH(C2866,'state-winning-votes'!A:A,0)</f>
        <v>21</v>
      </c>
      <c r="R2866">
        <f>MATCH(A2866,'state-winning-votes'!$A$2:$L$2,0)</f>
        <v>10</v>
      </c>
      <c r="S2866" cm="1">
        <f t="array" ref="S2866">INDEX('state-winning-votes'!$A$1:$L$53,$Q2866,$R2866)</f>
        <v>1148275</v>
      </c>
      <c r="T2866">
        <f>INDEX('state-winning-votes'!$A$1:$L$53,MATCH($C2866,'state-winning-votes'!$A:$A,0),MATCH($A2866,'state-winning-votes'!$A$2:$L$2,0))</f>
        <v>1148275</v>
      </c>
      <c r="U2866" t="str">
        <f t="shared" si="133"/>
        <v>McCain, John</v>
      </c>
      <c r="V2866" t="str">
        <f>_xlfn.XLOOKUP(INDEX('state-winning-votes'!$A$1:$L$53,MATCH($C2866,'state-winning-votes'!$A:$A,0),MATCH($A2866,'state-winning-votes'!$A$2:$L$2,0)),$L:$L,$H:$H)</f>
        <v>McCain, John</v>
      </c>
      <c r="W2866" t="str">
        <f>VLOOKUP(A2866,'national-winners'!$A$2:$B$13,2,0)</f>
        <v>Obama, Barack H.</v>
      </c>
      <c r="X2866" t="str">
        <f t="shared" si="134"/>
        <v xml:space="preserve"> John McCain (W)</v>
      </c>
    </row>
    <row r="2867" spans="1:24" x14ac:dyDescent="0.25">
      <c r="A2867">
        <v>2008</v>
      </c>
      <c r="B2867" t="s">
        <v>83</v>
      </c>
      <c r="C2867" t="s">
        <v>84</v>
      </c>
      <c r="D2867">
        <v>22</v>
      </c>
      <c r="E2867">
        <v>72</v>
      </c>
      <c r="F2867">
        <v>45</v>
      </c>
      <c r="G2867" t="s">
        <v>16</v>
      </c>
      <c r="H2867" t="s">
        <v>321</v>
      </c>
      <c r="I2867" t="str">
        <f t="shared" si="132"/>
        <v>Amondson, Gene(L)</v>
      </c>
      <c r="J2867" t="s">
        <v>25</v>
      </c>
      <c r="K2867" t="b">
        <v>0</v>
      </c>
      <c r="L2867">
        <v>275</v>
      </c>
      <c r="M2867">
        <v>1960761</v>
      </c>
      <c r="N2867">
        <v>20171015</v>
      </c>
      <c r="O2867" t="s">
        <v>19</v>
      </c>
      <c r="P2867" t="str">
        <f>IF(VLOOKUP(A2867,'national-winners'!$A$2:$B$13,2,0)=H2867,"W","L")</f>
        <v>L</v>
      </c>
      <c r="Q2867">
        <f>MATCH(C2867,'state-winning-votes'!A:A,0)</f>
        <v>21</v>
      </c>
      <c r="R2867">
        <f>MATCH(A2867,'state-winning-votes'!$A$2:$L$2,0)</f>
        <v>10</v>
      </c>
      <c r="S2867" cm="1">
        <f t="array" ref="S2867">INDEX('state-winning-votes'!$A$1:$L$53,$Q2867,$R2867)</f>
        <v>1148275</v>
      </c>
      <c r="T2867">
        <f>INDEX('state-winning-votes'!$A$1:$L$53,MATCH($C2867,'state-winning-votes'!$A:$A,0),MATCH($A2867,'state-winning-votes'!$A$2:$L$2,0))</f>
        <v>1148275</v>
      </c>
      <c r="U2867" t="str">
        <f t="shared" si="133"/>
        <v>McCain, John</v>
      </c>
      <c r="V2867" t="str">
        <f>_xlfn.XLOOKUP(INDEX('state-winning-votes'!$A$1:$L$53,MATCH($C2867,'state-winning-votes'!$A:$A,0),MATCH($A2867,'state-winning-votes'!$A$2:$L$2,0)),$L:$L,$H:$H)</f>
        <v>McCain, John</v>
      </c>
      <c r="W2867" t="str">
        <f>VLOOKUP(A2867,'national-winners'!$A$2:$B$13,2,0)</f>
        <v>Obama, Barack H.</v>
      </c>
      <c r="X2867" t="str">
        <f t="shared" si="134"/>
        <v xml:space="preserve"> John McCain (W)</v>
      </c>
    </row>
    <row r="2868" spans="1:24" x14ac:dyDescent="0.25">
      <c r="A2868">
        <v>2008</v>
      </c>
      <c r="B2868" t="s">
        <v>85</v>
      </c>
      <c r="C2868" t="s">
        <v>86</v>
      </c>
      <c r="D2868">
        <v>23</v>
      </c>
      <c r="E2868">
        <v>11</v>
      </c>
      <c r="F2868">
        <v>2</v>
      </c>
      <c r="G2868" t="s">
        <v>16</v>
      </c>
      <c r="H2868" t="s">
        <v>349</v>
      </c>
      <c r="I2868" t="str">
        <f t="shared" si="132"/>
        <v>Obama, Barack H.(W)</v>
      </c>
      <c r="J2868" t="s">
        <v>18</v>
      </c>
      <c r="K2868" t="b">
        <v>0</v>
      </c>
      <c r="L2868">
        <v>421923</v>
      </c>
      <c r="M2868">
        <v>731163</v>
      </c>
      <c r="N2868">
        <v>20171015</v>
      </c>
      <c r="O2868" t="s">
        <v>19</v>
      </c>
      <c r="P2868" t="str">
        <f>IF(VLOOKUP(A2868,'national-winners'!$A$2:$B$13,2,0)=H2868,"W","L")</f>
        <v>W</v>
      </c>
      <c r="Q2868">
        <f>MATCH(C2868,'state-winning-votes'!A:A,0)</f>
        <v>24</v>
      </c>
      <c r="R2868">
        <f>MATCH(A2868,'state-winning-votes'!$A$2:$L$2,0)</f>
        <v>10</v>
      </c>
      <c r="S2868" cm="1">
        <f t="array" ref="S2868">INDEX('state-winning-votes'!$A$1:$L$53,$Q2868,$R2868)</f>
        <v>421923</v>
      </c>
      <c r="T2868">
        <f>INDEX('state-winning-votes'!$A$1:$L$53,MATCH($C2868,'state-winning-votes'!$A:$A,0),MATCH($A2868,'state-winning-votes'!$A$2:$L$2,0))</f>
        <v>421923</v>
      </c>
      <c r="U2868" t="str">
        <f t="shared" si="133"/>
        <v>Obama, Barack H.</v>
      </c>
      <c r="V2868" t="str">
        <f>_xlfn.XLOOKUP(INDEX('state-winning-votes'!$A$1:$L$53,MATCH($C2868,'state-winning-votes'!$A:$A,0),MATCH($A2868,'state-winning-votes'!$A$2:$L$2,0)),$L:$L,$H:$H)</f>
        <v>Obama, Barack H.</v>
      </c>
      <c r="W2868" t="str">
        <f>VLOOKUP(A2868,'national-winners'!$A$2:$B$13,2,0)</f>
        <v>Obama, Barack H.</v>
      </c>
      <c r="X2868" t="str">
        <f t="shared" si="134"/>
        <v xml:space="preserve"> Barack H. Obama (W)</v>
      </c>
    </row>
    <row r="2869" spans="1:24" x14ac:dyDescent="0.25">
      <c r="A2869">
        <v>2008</v>
      </c>
      <c r="B2869" t="s">
        <v>85</v>
      </c>
      <c r="C2869" t="s">
        <v>86</v>
      </c>
      <c r="D2869">
        <v>23</v>
      </c>
      <c r="E2869">
        <v>11</v>
      </c>
      <c r="F2869">
        <v>2</v>
      </c>
      <c r="G2869" t="s">
        <v>16</v>
      </c>
      <c r="H2869" t="s">
        <v>348</v>
      </c>
      <c r="I2869" t="str">
        <f t="shared" si="132"/>
        <v>McCain, John(L)</v>
      </c>
      <c r="J2869" t="s">
        <v>21</v>
      </c>
      <c r="K2869" t="b">
        <v>0</v>
      </c>
      <c r="L2869">
        <v>295273</v>
      </c>
      <c r="M2869">
        <v>731163</v>
      </c>
      <c r="N2869">
        <v>20171015</v>
      </c>
      <c r="O2869" t="s">
        <v>19</v>
      </c>
      <c r="P2869" t="str">
        <f>IF(VLOOKUP(A2869,'national-winners'!$A$2:$B$13,2,0)=H2869,"W","L")</f>
        <v>L</v>
      </c>
      <c r="Q2869">
        <f>MATCH(C2869,'state-winning-votes'!A:A,0)</f>
        <v>24</v>
      </c>
      <c r="R2869">
        <f>MATCH(A2869,'state-winning-votes'!$A$2:$L$2,0)</f>
        <v>10</v>
      </c>
      <c r="S2869" cm="1">
        <f t="array" ref="S2869">INDEX('state-winning-votes'!$A$1:$L$53,$Q2869,$R2869)</f>
        <v>421923</v>
      </c>
      <c r="T2869">
        <f>INDEX('state-winning-votes'!$A$1:$L$53,MATCH($C2869,'state-winning-votes'!$A:$A,0),MATCH($A2869,'state-winning-votes'!$A$2:$L$2,0))</f>
        <v>421923</v>
      </c>
      <c r="U2869" t="str">
        <f t="shared" si="133"/>
        <v>Obama, Barack H.</v>
      </c>
      <c r="V2869" t="str">
        <f>_xlfn.XLOOKUP(INDEX('state-winning-votes'!$A$1:$L$53,MATCH($C2869,'state-winning-votes'!$A:$A,0),MATCH($A2869,'state-winning-votes'!$A$2:$L$2,0)),$L:$L,$H:$H)</f>
        <v>Obama, Barack H.</v>
      </c>
      <c r="W2869" t="str">
        <f>VLOOKUP(A2869,'national-winners'!$A$2:$B$13,2,0)</f>
        <v>Obama, Barack H.</v>
      </c>
      <c r="X2869" t="str">
        <f t="shared" si="134"/>
        <v xml:space="preserve"> Barack H. Obama (W)</v>
      </c>
    </row>
    <row r="2870" spans="1:24" x14ac:dyDescent="0.25">
      <c r="A2870">
        <v>2008</v>
      </c>
      <c r="B2870" t="s">
        <v>85</v>
      </c>
      <c r="C2870" t="s">
        <v>86</v>
      </c>
      <c r="D2870">
        <v>23</v>
      </c>
      <c r="E2870">
        <v>11</v>
      </c>
      <c r="F2870">
        <v>2</v>
      </c>
      <c r="G2870" t="s">
        <v>16</v>
      </c>
      <c r="H2870" t="s">
        <v>273</v>
      </c>
      <c r="I2870" t="str">
        <f t="shared" si="132"/>
        <v>Nader, Ralph(L)</v>
      </c>
      <c r="J2870" t="s">
        <v>35</v>
      </c>
      <c r="K2870" t="b">
        <v>0</v>
      </c>
      <c r="L2870">
        <v>10636</v>
      </c>
      <c r="M2870">
        <v>731163</v>
      </c>
      <c r="N2870">
        <v>20171015</v>
      </c>
      <c r="O2870" t="s">
        <v>19</v>
      </c>
      <c r="P2870" t="str">
        <f>IF(VLOOKUP(A2870,'national-winners'!$A$2:$B$13,2,0)=H2870,"W","L")</f>
        <v>L</v>
      </c>
      <c r="Q2870">
        <f>MATCH(C2870,'state-winning-votes'!A:A,0)</f>
        <v>24</v>
      </c>
      <c r="R2870">
        <f>MATCH(A2870,'state-winning-votes'!$A$2:$L$2,0)</f>
        <v>10</v>
      </c>
      <c r="S2870" cm="1">
        <f t="array" ref="S2870">INDEX('state-winning-votes'!$A$1:$L$53,$Q2870,$R2870)</f>
        <v>421923</v>
      </c>
      <c r="T2870">
        <f>INDEX('state-winning-votes'!$A$1:$L$53,MATCH($C2870,'state-winning-votes'!$A:$A,0),MATCH($A2870,'state-winning-votes'!$A$2:$L$2,0))</f>
        <v>421923</v>
      </c>
      <c r="U2870" t="str">
        <f t="shared" si="133"/>
        <v>Obama, Barack H.</v>
      </c>
      <c r="V2870" t="str">
        <f>_xlfn.XLOOKUP(INDEX('state-winning-votes'!$A$1:$L$53,MATCH($C2870,'state-winning-votes'!$A:$A,0),MATCH($A2870,'state-winning-votes'!$A$2:$L$2,0)),$L:$L,$H:$H)</f>
        <v>Obama, Barack H.</v>
      </c>
      <c r="W2870" t="str">
        <f>VLOOKUP(A2870,'national-winners'!$A$2:$B$13,2,0)</f>
        <v>Obama, Barack H.</v>
      </c>
      <c r="X2870" t="str">
        <f t="shared" si="134"/>
        <v xml:space="preserve"> Barack H. Obama (W)</v>
      </c>
    </row>
    <row r="2871" spans="1:24" x14ac:dyDescent="0.25">
      <c r="A2871">
        <v>2008</v>
      </c>
      <c r="B2871" t="s">
        <v>85</v>
      </c>
      <c r="C2871" t="s">
        <v>86</v>
      </c>
      <c r="D2871">
        <v>23</v>
      </c>
      <c r="E2871">
        <v>11</v>
      </c>
      <c r="F2871">
        <v>2</v>
      </c>
      <c r="G2871" t="s">
        <v>16</v>
      </c>
      <c r="H2871" t="s">
        <v>352</v>
      </c>
      <c r="I2871" t="str">
        <f t="shared" si="132"/>
        <v>McKinney, Cynthia(L)</v>
      </c>
      <c r="J2871" t="s">
        <v>274</v>
      </c>
      <c r="K2871" t="b">
        <v>0</v>
      </c>
      <c r="L2871">
        <v>2900</v>
      </c>
      <c r="M2871">
        <v>731163</v>
      </c>
      <c r="N2871">
        <v>20171015</v>
      </c>
      <c r="O2871" t="s">
        <v>19</v>
      </c>
      <c r="P2871" t="str">
        <f>IF(VLOOKUP(A2871,'national-winners'!$A$2:$B$13,2,0)=H2871,"W","L")</f>
        <v>L</v>
      </c>
      <c r="Q2871">
        <f>MATCH(C2871,'state-winning-votes'!A:A,0)</f>
        <v>24</v>
      </c>
      <c r="R2871">
        <f>MATCH(A2871,'state-winning-votes'!$A$2:$L$2,0)</f>
        <v>10</v>
      </c>
      <c r="S2871" cm="1">
        <f t="array" ref="S2871">INDEX('state-winning-votes'!$A$1:$L$53,$Q2871,$R2871)</f>
        <v>421923</v>
      </c>
      <c r="T2871">
        <f>INDEX('state-winning-votes'!$A$1:$L$53,MATCH($C2871,'state-winning-votes'!$A:$A,0),MATCH($A2871,'state-winning-votes'!$A$2:$L$2,0))</f>
        <v>421923</v>
      </c>
      <c r="U2871" t="str">
        <f t="shared" si="133"/>
        <v>Obama, Barack H.</v>
      </c>
      <c r="V2871" t="str">
        <f>_xlfn.XLOOKUP(INDEX('state-winning-votes'!$A$1:$L$53,MATCH($C2871,'state-winning-votes'!$A:$A,0),MATCH($A2871,'state-winning-votes'!$A$2:$L$2,0)),$L:$L,$H:$H)</f>
        <v>Obama, Barack H.</v>
      </c>
      <c r="W2871" t="str">
        <f>VLOOKUP(A2871,'national-winners'!$A$2:$B$13,2,0)</f>
        <v>Obama, Barack H.</v>
      </c>
      <c r="X2871" t="str">
        <f t="shared" si="134"/>
        <v xml:space="preserve"> Barack H. Obama (W)</v>
      </c>
    </row>
    <row r="2872" spans="1:24" x14ac:dyDescent="0.25">
      <c r="A2872">
        <v>2008</v>
      </c>
      <c r="B2872" t="s">
        <v>85</v>
      </c>
      <c r="C2872" t="s">
        <v>86</v>
      </c>
      <c r="D2872">
        <v>23</v>
      </c>
      <c r="E2872">
        <v>11</v>
      </c>
      <c r="F2872">
        <v>2</v>
      </c>
      <c r="G2872" t="s">
        <v>16</v>
      </c>
      <c r="H2872" t="s">
        <v>59</v>
      </c>
      <c r="I2872" t="str">
        <f t="shared" si="132"/>
        <v>Other(L)</v>
      </c>
      <c r="K2872" t="b">
        <v>0</v>
      </c>
      <c r="L2872">
        <v>431</v>
      </c>
      <c r="M2872">
        <v>731163</v>
      </c>
      <c r="N2872">
        <v>20171015</v>
      </c>
      <c r="O2872" t="s">
        <v>19</v>
      </c>
      <c r="P2872" t="str">
        <f>IF(VLOOKUP(A2872,'national-winners'!$A$2:$B$13,2,0)=H2872,"W","L")</f>
        <v>L</v>
      </c>
      <c r="Q2872">
        <f>MATCH(C2872,'state-winning-votes'!A:A,0)</f>
        <v>24</v>
      </c>
      <c r="R2872">
        <f>MATCH(A2872,'state-winning-votes'!$A$2:$L$2,0)</f>
        <v>10</v>
      </c>
      <c r="S2872" cm="1">
        <f t="array" ref="S2872">INDEX('state-winning-votes'!$A$1:$L$53,$Q2872,$R2872)</f>
        <v>421923</v>
      </c>
      <c r="T2872">
        <f>INDEX('state-winning-votes'!$A$1:$L$53,MATCH($C2872,'state-winning-votes'!$A:$A,0),MATCH($A2872,'state-winning-votes'!$A$2:$L$2,0))</f>
        <v>421923</v>
      </c>
      <c r="U2872" t="str">
        <f t="shared" si="133"/>
        <v>Obama, Barack H.</v>
      </c>
      <c r="V2872" t="str">
        <f>_xlfn.XLOOKUP(INDEX('state-winning-votes'!$A$1:$L$53,MATCH($C2872,'state-winning-votes'!$A:$A,0),MATCH($A2872,'state-winning-votes'!$A$2:$L$2,0)),$L:$L,$H:$H)</f>
        <v>Obama, Barack H.</v>
      </c>
      <c r="W2872" t="str">
        <f>VLOOKUP(A2872,'national-winners'!$A$2:$B$13,2,0)</f>
        <v>Obama, Barack H.</v>
      </c>
      <c r="X2872" t="str">
        <f t="shared" si="134"/>
        <v xml:space="preserve"> Barack H. Obama (W)</v>
      </c>
    </row>
    <row r="2873" spans="1:24" x14ac:dyDescent="0.25">
      <c r="A2873">
        <v>2008</v>
      </c>
      <c r="B2873" t="s">
        <v>87</v>
      </c>
      <c r="C2873" t="s">
        <v>88</v>
      </c>
      <c r="D2873">
        <v>24</v>
      </c>
      <c r="E2873">
        <v>52</v>
      </c>
      <c r="F2873">
        <v>52</v>
      </c>
      <c r="G2873" t="s">
        <v>16</v>
      </c>
      <c r="H2873" t="s">
        <v>349</v>
      </c>
      <c r="I2873" t="str">
        <f t="shared" si="132"/>
        <v>Obama, Barack H.(W)</v>
      </c>
      <c r="J2873" t="s">
        <v>18</v>
      </c>
      <c r="K2873" t="b">
        <v>0</v>
      </c>
      <c r="L2873">
        <v>1629467</v>
      </c>
      <c r="M2873">
        <v>2631596</v>
      </c>
      <c r="N2873">
        <v>20171015</v>
      </c>
      <c r="O2873" t="s">
        <v>19</v>
      </c>
      <c r="P2873" t="str">
        <f>IF(VLOOKUP(A2873,'national-winners'!$A$2:$B$13,2,0)=H2873,"W","L")</f>
        <v>W</v>
      </c>
      <c r="Q2873">
        <f>MATCH(C2873,'state-winning-votes'!A:A,0)</f>
        <v>23</v>
      </c>
      <c r="R2873">
        <f>MATCH(A2873,'state-winning-votes'!$A$2:$L$2,0)</f>
        <v>10</v>
      </c>
      <c r="S2873" cm="1">
        <f t="array" ref="S2873">INDEX('state-winning-votes'!$A$1:$L$53,$Q2873,$R2873)</f>
        <v>1629467</v>
      </c>
      <c r="T2873">
        <f>INDEX('state-winning-votes'!$A$1:$L$53,MATCH($C2873,'state-winning-votes'!$A:$A,0),MATCH($A2873,'state-winning-votes'!$A$2:$L$2,0))</f>
        <v>1629467</v>
      </c>
      <c r="U2873" t="str">
        <f t="shared" si="133"/>
        <v>Obama, Barack H.</v>
      </c>
      <c r="V2873" t="str">
        <f>_xlfn.XLOOKUP(INDEX('state-winning-votes'!$A$1:$L$53,MATCH($C2873,'state-winning-votes'!$A:$A,0),MATCH($A2873,'state-winning-votes'!$A$2:$L$2,0)),$L:$L,$H:$H)</f>
        <v>Obama, Barack H.</v>
      </c>
      <c r="W2873" t="str">
        <f>VLOOKUP(A2873,'national-winners'!$A$2:$B$13,2,0)</f>
        <v>Obama, Barack H.</v>
      </c>
      <c r="X2873" t="str">
        <f t="shared" si="134"/>
        <v xml:space="preserve"> Barack H. Obama (W)</v>
      </c>
    </row>
    <row r="2874" spans="1:24" x14ac:dyDescent="0.25">
      <c r="A2874">
        <v>2008</v>
      </c>
      <c r="B2874" t="s">
        <v>87</v>
      </c>
      <c r="C2874" t="s">
        <v>88</v>
      </c>
      <c r="D2874">
        <v>24</v>
      </c>
      <c r="E2874">
        <v>52</v>
      </c>
      <c r="F2874">
        <v>52</v>
      </c>
      <c r="G2874" t="s">
        <v>16</v>
      </c>
      <c r="H2874" t="s">
        <v>348</v>
      </c>
      <c r="I2874" t="str">
        <f t="shared" si="132"/>
        <v>McCain, John(L)</v>
      </c>
      <c r="J2874" t="s">
        <v>21</v>
      </c>
      <c r="K2874" t="b">
        <v>0</v>
      </c>
      <c r="L2874">
        <v>959862</v>
      </c>
      <c r="M2874">
        <v>2631596</v>
      </c>
      <c r="N2874">
        <v>20171015</v>
      </c>
      <c r="O2874" t="s">
        <v>19</v>
      </c>
      <c r="P2874" t="str">
        <f>IF(VLOOKUP(A2874,'national-winners'!$A$2:$B$13,2,0)=H2874,"W","L")</f>
        <v>L</v>
      </c>
      <c r="Q2874">
        <f>MATCH(C2874,'state-winning-votes'!A:A,0)</f>
        <v>23</v>
      </c>
      <c r="R2874">
        <f>MATCH(A2874,'state-winning-votes'!$A$2:$L$2,0)</f>
        <v>10</v>
      </c>
      <c r="S2874" cm="1">
        <f t="array" ref="S2874">INDEX('state-winning-votes'!$A$1:$L$53,$Q2874,$R2874)</f>
        <v>1629467</v>
      </c>
      <c r="T2874">
        <f>INDEX('state-winning-votes'!$A$1:$L$53,MATCH($C2874,'state-winning-votes'!$A:$A,0),MATCH($A2874,'state-winning-votes'!$A$2:$L$2,0))</f>
        <v>1629467</v>
      </c>
      <c r="U2874" t="str">
        <f t="shared" si="133"/>
        <v>Obama, Barack H.</v>
      </c>
      <c r="V2874" t="str">
        <f>_xlfn.XLOOKUP(INDEX('state-winning-votes'!$A$1:$L$53,MATCH($C2874,'state-winning-votes'!$A:$A,0),MATCH($A2874,'state-winning-votes'!$A$2:$L$2,0)),$L:$L,$H:$H)</f>
        <v>Obama, Barack H.</v>
      </c>
      <c r="W2874" t="str">
        <f>VLOOKUP(A2874,'national-winners'!$A$2:$B$13,2,0)</f>
        <v>Obama, Barack H.</v>
      </c>
      <c r="X2874" t="str">
        <f t="shared" si="134"/>
        <v xml:space="preserve"> Barack H. Obama (W)</v>
      </c>
    </row>
    <row r="2875" spans="1:24" x14ac:dyDescent="0.25">
      <c r="A2875">
        <v>2008</v>
      </c>
      <c r="B2875" t="s">
        <v>87</v>
      </c>
      <c r="C2875" t="s">
        <v>88</v>
      </c>
      <c r="D2875">
        <v>24</v>
      </c>
      <c r="E2875">
        <v>52</v>
      </c>
      <c r="F2875">
        <v>52</v>
      </c>
      <c r="G2875" t="s">
        <v>16</v>
      </c>
      <c r="H2875" t="s">
        <v>273</v>
      </c>
      <c r="I2875" t="str">
        <f t="shared" si="132"/>
        <v>Nader, Ralph(L)</v>
      </c>
      <c r="J2875" t="s">
        <v>35</v>
      </c>
      <c r="K2875" t="b">
        <v>0</v>
      </c>
      <c r="L2875">
        <v>14713</v>
      </c>
      <c r="M2875">
        <v>2631596</v>
      </c>
      <c r="N2875">
        <v>20171015</v>
      </c>
      <c r="O2875" t="s">
        <v>19</v>
      </c>
      <c r="P2875" t="str">
        <f>IF(VLOOKUP(A2875,'national-winners'!$A$2:$B$13,2,0)=H2875,"W","L")</f>
        <v>L</v>
      </c>
      <c r="Q2875">
        <f>MATCH(C2875,'state-winning-votes'!A:A,0)</f>
        <v>23</v>
      </c>
      <c r="R2875">
        <f>MATCH(A2875,'state-winning-votes'!$A$2:$L$2,0)</f>
        <v>10</v>
      </c>
      <c r="S2875" cm="1">
        <f t="array" ref="S2875">INDEX('state-winning-votes'!$A$1:$L$53,$Q2875,$R2875)</f>
        <v>1629467</v>
      </c>
      <c r="T2875">
        <f>INDEX('state-winning-votes'!$A$1:$L$53,MATCH($C2875,'state-winning-votes'!$A:$A,0),MATCH($A2875,'state-winning-votes'!$A$2:$L$2,0))</f>
        <v>1629467</v>
      </c>
      <c r="U2875" t="str">
        <f t="shared" si="133"/>
        <v>Obama, Barack H.</v>
      </c>
      <c r="V2875" t="str">
        <f>_xlfn.XLOOKUP(INDEX('state-winning-votes'!$A$1:$L$53,MATCH($C2875,'state-winning-votes'!$A:$A,0),MATCH($A2875,'state-winning-votes'!$A$2:$L$2,0)),$L:$L,$H:$H)</f>
        <v>Obama, Barack H.</v>
      </c>
      <c r="W2875" t="str">
        <f>VLOOKUP(A2875,'national-winners'!$A$2:$B$13,2,0)</f>
        <v>Obama, Barack H.</v>
      </c>
      <c r="X2875" t="str">
        <f t="shared" si="134"/>
        <v xml:space="preserve"> Barack H. Obama (W)</v>
      </c>
    </row>
    <row r="2876" spans="1:24" x14ac:dyDescent="0.25">
      <c r="A2876">
        <v>2008</v>
      </c>
      <c r="B2876" t="s">
        <v>87</v>
      </c>
      <c r="C2876" t="s">
        <v>88</v>
      </c>
      <c r="D2876">
        <v>24</v>
      </c>
      <c r="E2876">
        <v>52</v>
      </c>
      <c r="F2876">
        <v>52</v>
      </c>
      <c r="G2876" t="s">
        <v>16</v>
      </c>
      <c r="H2876" t="s">
        <v>351</v>
      </c>
      <c r="I2876" t="str">
        <f t="shared" si="132"/>
        <v>Barr, Bob(L)</v>
      </c>
      <c r="J2876" t="s">
        <v>29</v>
      </c>
      <c r="K2876" t="b">
        <v>0</v>
      </c>
      <c r="L2876">
        <v>9842</v>
      </c>
      <c r="M2876">
        <v>2631596</v>
      </c>
      <c r="N2876">
        <v>20171015</v>
      </c>
      <c r="O2876" t="s">
        <v>19</v>
      </c>
      <c r="P2876" t="str">
        <f>IF(VLOOKUP(A2876,'national-winners'!$A$2:$B$13,2,0)=H2876,"W","L")</f>
        <v>L</v>
      </c>
      <c r="Q2876">
        <f>MATCH(C2876,'state-winning-votes'!A:A,0)</f>
        <v>23</v>
      </c>
      <c r="R2876">
        <f>MATCH(A2876,'state-winning-votes'!$A$2:$L$2,0)</f>
        <v>10</v>
      </c>
      <c r="S2876" cm="1">
        <f t="array" ref="S2876">INDEX('state-winning-votes'!$A$1:$L$53,$Q2876,$R2876)</f>
        <v>1629467</v>
      </c>
      <c r="T2876">
        <f>INDEX('state-winning-votes'!$A$1:$L$53,MATCH($C2876,'state-winning-votes'!$A:$A,0),MATCH($A2876,'state-winning-votes'!$A$2:$L$2,0))</f>
        <v>1629467</v>
      </c>
      <c r="U2876" t="str">
        <f t="shared" si="133"/>
        <v>Obama, Barack H.</v>
      </c>
      <c r="V2876" t="str">
        <f>_xlfn.XLOOKUP(INDEX('state-winning-votes'!$A$1:$L$53,MATCH($C2876,'state-winning-votes'!$A:$A,0),MATCH($A2876,'state-winning-votes'!$A$2:$L$2,0)),$L:$L,$H:$H)</f>
        <v>Obama, Barack H.</v>
      </c>
      <c r="W2876" t="str">
        <f>VLOOKUP(A2876,'national-winners'!$A$2:$B$13,2,0)</f>
        <v>Obama, Barack H.</v>
      </c>
      <c r="X2876" t="str">
        <f t="shared" si="134"/>
        <v xml:space="preserve"> Barack H. Obama (W)</v>
      </c>
    </row>
    <row r="2877" spans="1:24" x14ac:dyDescent="0.25">
      <c r="A2877">
        <v>2008</v>
      </c>
      <c r="B2877" t="s">
        <v>87</v>
      </c>
      <c r="C2877" t="s">
        <v>88</v>
      </c>
      <c r="D2877">
        <v>24</v>
      </c>
      <c r="E2877">
        <v>52</v>
      </c>
      <c r="F2877">
        <v>52</v>
      </c>
      <c r="G2877" t="s">
        <v>16</v>
      </c>
      <c r="I2877" t="str">
        <f t="shared" si="132"/>
        <v>(L)</v>
      </c>
      <c r="K2877" t="b">
        <v>1</v>
      </c>
      <c r="L2877">
        <v>9205</v>
      </c>
      <c r="M2877">
        <v>2631596</v>
      </c>
      <c r="N2877">
        <v>20171015</v>
      </c>
      <c r="O2877" t="s">
        <v>19</v>
      </c>
      <c r="P2877" t="str">
        <f>IF(VLOOKUP(A2877,'national-winners'!$A$2:$B$13,2,0)=H2877,"W","L")</f>
        <v>L</v>
      </c>
      <c r="Q2877">
        <f>MATCH(C2877,'state-winning-votes'!A:A,0)</f>
        <v>23</v>
      </c>
      <c r="R2877">
        <f>MATCH(A2877,'state-winning-votes'!$A$2:$L$2,0)</f>
        <v>10</v>
      </c>
      <c r="S2877" cm="1">
        <f t="array" ref="S2877">INDEX('state-winning-votes'!$A$1:$L$53,$Q2877,$R2877)</f>
        <v>1629467</v>
      </c>
      <c r="T2877">
        <f>INDEX('state-winning-votes'!$A$1:$L$53,MATCH($C2877,'state-winning-votes'!$A:$A,0),MATCH($A2877,'state-winning-votes'!$A$2:$L$2,0))</f>
        <v>1629467</v>
      </c>
      <c r="U2877" t="str">
        <f t="shared" si="133"/>
        <v>Obama, Barack H.</v>
      </c>
      <c r="V2877" t="str">
        <f>_xlfn.XLOOKUP(INDEX('state-winning-votes'!$A$1:$L$53,MATCH($C2877,'state-winning-votes'!$A:$A,0),MATCH($A2877,'state-winning-votes'!$A$2:$L$2,0)),$L:$L,$H:$H)</f>
        <v>Obama, Barack H.</v>
      </c>
      <c r="W2877" t="str">
        <f>VLOOKUP(A2877,'national-winners'!$A$2:$B$13,2,0)</f>
        <v>Obama, Barack H.</v>
      </c>
      <c r="X2877" t="str">
        <f t="shared" si="134"/>
        <v xml:space="preserve"> Barack H. Obama (W)</v>
      </c>
    </row>
    <row r="2878" spans="1:24" x14ac:dyDescent="0.25">
      <c r="A2878">
        <v>2008</v>
      </c>
      <c r="B2878" t="s">
        <v>87</v>
      </c>
      <c r="C2878" t="s">
        <v>88</v>
      </c>
      <c r="D2878">
        <v>24</v>
      </c>
      <c r="E2878">
        <v>52</v>
      </c>
      <c r="F2878">
        <v>52</v>
      </c>
      <c r="G2878" t="s">
        <v>16</v>
      </c>
      <c r="H2878" t="s">
        <v>352</v>
      </c>
      <c r="I2878" t="str">
        <f t="shared" si="132"/>
        <v>McKinney, Cynthia(L)</v>
      </c>
      <c r="J2878" t="s">
        <v>274</v>
      </c>
      <c r="K2878" t="b">
        <v>0</v>
      </c>
      <c r="L2878">
        <v>4747</v>
      </c>
      <c r="M2878">
        <v>2631596</v>
      </c>
      <c r="N2878">
        <v>20171015</v>
      </c>
      <c r="O2878" t="s">
        <v>19</v>
      </c>
      <c r="P2878" t="str">
        <f>IF(VLOOKUP(A2878,'national-winners'!$A$2:$B$13,2,0)=H2878,"W","L")</f>
        <v>L</v>
      </c>
      <c r="Q2878">
        <f>MATCH(C2878,'state-winning-votes'!A:A,0)</f>
        <v>23</v>
      </c>
      <c r="R2878">
        <f>MATCH(A2878,'state-winning-votes'!$A$2:$L$2,0)</f>
        <v>10</v>
      </c>
      <c r="S2878" cm="1">
        <f t="array" ref="S2878">INDEX('state-winning-votes'!$A$1:$L$53,$Q2878,$R2878)</f>
        <v>1629467</v>
      </c>
      <c r="T2878">
        <f>INDEX('state-winning-votes'!$A$1:$L$53,MATCH($C2878,'state-winning-votes'!$A:$A,0),MATCH($A2878,'state-winning-votes'!$A$2:$L$2,0))</f>
        <v>1629467</v>
      </c>
      <c r="U2878" t="str">
        <f t="shared" si="133"/>
        <v>Obama, Barack H.</v>
      </c>
      <c r="V2878" t="str">
        <f>_xlfn.XLOOKUP(INDEX('state-winning-votes'!$A$1:$L$53,MATCH($C2878,'state-winning-votes'!$A:$A,0),MATCH($A2878,'state-winning-votes'!$A$2:$L$2,0)),$L:$L,$H:$H)</f>
        <v>Obama, Barack H.</v>
      </c>
      <c r="W2878" t="str">
        <f>VLOOKUP(A2878,'national-winners'!$A$2:$B$13,2,0)</f>
        <v>Obama, Barack H.</v>
      </c>
      <c r="X2878" t="str">
        <f t="shared" si="134"/>
        <v xml:space="preserve"> Barack H. Obama (W)</v>
      </c>
    </row>
    <row r="2879" spans="1:24" x14ac:dyDescent="0.25">
      <c r="A2879">
        <v>2008</v>
      </c>
      <c r="B2879" t="s">
        <v>87</v>
      </c>
      <c r="C2879" t="s">
        <v>88</v>
      </c>
      <c r="D2879">
        <v>24</v>
      </c>
      <c r="E2879">
        <v>52</v>
      </c>
      <c r="F2879">
        <v>52</v>
      </c>
      <c r="G2879" t="s">
        <v>16</v>
      </c>
      <c r="H2879" t="s">
        <v>350</v>
      </c>
      <c r="I2879" t="str">
        <f t="shared" si="132"/>
        <v>Baldwin, Charles ""Chuck""(L)</v>
      </c>
      <c r="J2879" t="s">
        <v>134</v>
      </c>
      <c r="K2879" t="b">
        <v>0</v>
      </c>
      <c r="L2879">
        <v>3760</v>
      </c>
      <c r="M2879">
        <v>2631596</v>
      </c>
      <c r="N2879">
        <v>20171015</v>
      </c>
      <c r="O2879" t="s">
        <v>19</v>
      </c>
      <c r="P2879" t="str">
        <f>IF(VLOOKUP(A2879,'national-winners'!$A$2:$B$13,2,0)=H2879,"W","L")</f>
        <v>L</v>
      </c>
      <c r="Q2879">
        <f>MATCH(C2879,'state-winning-votes'!A:A,0)</f>
        <v>23</v>
      </c>
      <c r="R2879">
        <f>MATCH(A2879,'state-winning-votes'!$A$2:$L$2,0)</f>
        <v>10</v>
      </c>
      <c r="S2879" cm="1">
        <f t="array" ref="S2879">INDEX('state-winning-votes'!$A$1:$L$53,$Q2879,$R2879)</f>
        <v>1629467</v>
      </c>
      <c r="T2879">
        <f>INDEX('state-winning-votes'!$A$1:$L$53,MATCH($C2879,'state-winning-votes'!$A:$A,0),MATCH($A2879,'state-winning-votes'!$A$2:$L$2,0))</f>
        <v>1629467</v>
      </c>
      <c r="U2879" t="str">
        <f t="shared" si="133"/>
        <v>Obama, Barack H.</v>
      </c>
      <c r="V2879" t="str">
        <f>_xlfn.XLOOKUP(INDEX('state-winning-votes'!$A$1:$L$53,MATCH($C2879,'state-winning-votes'!$A:$A,0),MATCH($A2879,'state-winning-votes'!$A$2:$L$2,0)),$L:$L,$H:$H)</f>
        <v>Obama, Barack H.</v>
      </c>
      <c r="W2879" t="str">
        <f>VLOOKUP(A2879,'national-winners'!$A$2:$B$13,2,0)</f>
        <v>Obama, Barack H.</v>
      </c>
      <c r="X2879" t="str">
        <f t="shared" si="134"/>
        <v xml:space="preserve"> Barack H. Obama (W)</v>
      </c>
    </row>
    <row r="2880" spans="1:24" x14ac:dyDescent="0.25">
      <c r="A2880">
        <v>2008</v>
      </c>
      <c r="B2880" t="s">
        <v>89</v>
      </c>
      <c r="C2880" t="s">
        <v>90</v>
      </c>
      <c r="D2880">
        <v>25</v>
      </c>
      <c r="E2880">
        <v>14</v>
      </c>
      <c r="F2880">
        <v>3</v>
      </c>
      <c r="G2880" t="s">
        <v>16</v>
      </c>
      <c r="H2880" t="s">
        <v>349</v>
      </c>
      <c r="I2880" t="str">
        <f t="shared" si="132"/>
        <v>Obama, Barack H.(W)</v>
      </c>
      <c r="J2880" t="s">
        <v>18</v>
      </c>
      <c r="K2880" t="b">
        <v>0</v>
      </c>
      <c r="L2880">
        <v>1904097</v>
      </c>
      <c r="M2880">
        <v>3102995</v>
      </c>
      <c r="N2880">
        <v>20171015</v>
      </c>
      <c r="O2880" t="s">
        <v>19</v>
      </c>
      <c r="P2880" t="str">
        <f>IF(VLOOKUP(A2880,'national-winners'!$A$2:$B$13,2,0)=H2880,"W","L")</f>
        <v>W</v>
      </c>
      <c r="Q2880">
        <f>MATCH(C2880,'state-winning-votes'!A:A,0)</f>
        <v>22</v>
      </c>
      <c r="R2880">
        <f>MATCH(A2880,'state-winning-votes'!$A$2:$L$2,0)</f>
        <v>10</v>
      </c>
      <c r="S2880" cm="1">
        <f t="array" ref="S2880">INDEX('state-winning-votes'!$A$1:$L$53,$Q2880,$R2880)</f>
        <v>1904097</v>
      </c>
      <c r="T2880">
        <f>INDEX('state-winning-votes'!$A$1:$L$53,MATCH($C2880,'state-winning-votes'!$A:$A,0),MATCH($A2880,'state-winning-votes'!$A$2:$L$2,0))</f>
        <v>1904097</v>
      </c>
      <c r="U2880" t="str">
        <f t="shared" si="133"/>
        <v>Obama, Barack H.</v>
      </c>
      <c r="V2880" t="str">
        <f>_xlfn.XLOOKUP(INDEX('state-winning-votes'!$A$1:$L$53,MATCH($C2880,'state-winning-votes'!$A:$A,0),MATCH($A2880,'state-winning-votes'!$A$2:$L$2,0)),$L:$L,$H:$H)</f>
        <v>Obama, Barack H.</v>
      </c>
      <c r="W2880" t="str">
        <f>VLOOKUP(A2880,'national-winners'!$A$2:$B$13,2,0)</f>
        <v>Obama, Barack H.</v>
      </c>
      <c r="X2880" t="str">
        <f t="shared" si="134"/>
        <v xml:space="preserve"> Barack H. Obama (W)</v>
      </c>
    </row>
    <row r="2881" spans="1:24" x14ac:dyDescent="0.25">
      <c r="A2881">
        <v>2008</v>
      </c>
      <c r="B2881" t="s">
        <v>89</v>
      </c>
      <c r="C2881" t="s">
        <v>90</v>
      </c>
      <c r="D2881">
        <v>25</v>
      </c>
      <c r="E2881">
        <v>14</v>
      </c>
      <c r="F2881">
        <v>3</v>
      </c>
      <c r="G2881" t="s">
        <v>16</v>
      </c>
      <c r="H2881" t="s">
        <v>348</v>
      </c>
      <c r="I2881" t="str">
        <f t="shared" si="132"/>
        <v>McCain, John(L)</v>
      </c>
      <c r="J2881" t="s">
        <v>21</v>
      </c>
      <c r="K2881" t="b">
        <v>0</v>
      </c>
      <c r="L2881">
        <v>1108854</v>
      </c>
      <c r="M2881">
        <v>3102995</v>
      </c>
      <c r="N2881">
        <v>20171015</v>
      </c>
      <c r="O2881" t="s">
        <v>19</v>
      </c>
      <c r="P2881" t="str">
        <f>IF(VLOOKUP(A2881,'national-winners'!$A$2:$B$13,2,0)=H2881,"W","L")</f>
        <v>L</v>
      </c>
      <c r="Q2881">
        <f>MATCH(C2881,'state-winning-votes'!A:A,0)</f>
        <v>22</v>
      </c>
      <c r="R2881">
        <f>MATCH(A2881,'state-winning-votes'!$A$2:$L$2,0)</f>
        <v>10</v>
      </c>
      <c r="S2881" cm="1">
        <f t="array" ref="S2881">INDEX('state-winning-votes'!$A$1:$L$53,$Q2881,$R2881)</f>
        <v>1904097</v>
      </c>
      <c r="T2881">
        <f>INDEX('state-winning-votes'!$A$1:$L$53,MATCH($C2881,'state-winning-votes'!$A:$A,0),MATCH($A2881,'state-winning-votes'!$A$2:$L$2,0))</f>
        <v>1904097</v>
      </c>
      <c r="U2881" t="str">
        <f t="shared" si="133"/>
        <v>Obama, Barack H.</v>
      </c>
      <c r="V2881" t="str">
        <f>_xlfn.XLOOKUP(INDEX('state-winning-votes'!$A$1:$L$53,MATCH($C2881,'state-winning-votes'!$A:$A,0),MATCH($A2881,'state-winning-votes'!$A$2:$L$2,0)),$L:$L,$H:$H)</f>
        <v>Obama, Barack H.</v>
      </c>
      <c r="W2881" t="str">
        <f>VLOOKUP(A2881,'national-winners'!$A$2:$B$13,2,0)</f>
        <v>Obama, Barack H.</v>
      </c>
      <c r="X2881" t="str">
        <f t="shared" si="134"/>
        <v xml:space="preserve"> Barack H. Obama (W)</v>
      </c>
    </row>
    <row r="2882" spans="1:24" x14ac:dyDescent="0.25">
      <c r="A2882">
        <v>2008</v>
      </c>
      <c r="B2882" t="s">
        <v>89</v>
      </c>
      <c r="C2882" t="s">
        <v>90</v>
      </c>
      <c r="D2882">
        <v>25</v>
      </c>
      <c r="E2882">
        <v>14</v>
      </c>
      <c r="F2882">
        <v>3</v>
      </c>
      <c r="G2882" t="s">
        <v>16</v>
      </c>
      <c r="H2882" t="s">
        <v>273</v>
      </c>
      <c r="I2882" t="str">
        <f t="shared" si="132"/>
        <v>Nader, Ralph(L)</v>
      </c>
      <c r="J2882" t="s">
        <v>35</v>
      </c>
      <c r="K2882" t="b">
        <v>0</v>
      </c>
      <c r="L2882">
        <v>28841</v>
      </c>
      <c r="M2882">
        <v>3102995</v>
      </c>
      <c r="N2882">
        <v>20171015</v>
      </c>
      <c r="O2882" t="s">
        <v>19</v>
      </c>
      <c r="P2882" t="str">
        <f>IF(VLOOKUP(A2882,'national-winners'!$A$2:$B$13,2,0)=H2882,"W","L")</f>
        <v>L</v>
      </c>
      <c r="Q2882">
        <f>MATCH(C2882,'state-winning-votes'!A:A,0)</f>
        <v>22</v>
      </c>
      <c r="R2882">
        <f>MATCH(A2882,'state-winning-votes'!$A$2:$L$2,0)</f>
        <v>10</v>
      </c>
      <c r="S2882" cm="1">
        <f t="array" ref="S2882">INDEX('state-winning-votes'!$A$1:$L$53,$Q2882,$R2882)</f>
        <v>1904097</v>
      </c>
      <c r="T2882">
        <f>INDEX('state-winning-votes'!$A$1:$L$53,MATCH($C2882,'state-winning-votes'!$A:$A,0),MATCH($A2882,'state-winning-votes'!$A$2:$L$2,0))</f>
        <v>1904097</v>
      </c>
      <c r="U2882" t="str">
        <f t="shared" si="133"/>
        <v>Obama, Barack H.</v>
      </c>
      <c r="V2882" t="str">
        <f>_xlfn.XLOOKUP(INDEX('state-winning-votes'!$A$1:$L$53,MATCH($C2882,'state-winning-votes'!$A:$A,0),MATCH($A2882,'state-winning-votes'!$A$2:$L$2,0)),$L:$L,$H:$H)</f>
        <v>Obama, Barack H.</v>
      </c>
      <c r="W2882" t="str">
        <f>VLOOKUP(A2882,'national-winners'!$A$2:$B$13,2,0)</f>
        <v>Obama, Barack H.</v>
      </c>
      <c r="X2882" t="str">
        <f t="shared" si="134"/>
        <v xml:space="preserve"> Barack H. Obama (W)</v>
      </c>
    </row>
    <row r="2883" spans="1:24" x14ac:dyDescent="0.25">
      <c r="A2883">
        <v>2008</v>
      </c>
      <c r="B2883" t="s">
        <v>89</v>
      </c>
      <c r="C2883" t="s">
        <v>90</v>
      </c>
      <c r="D2883">
        <v>25</v>
      </c>
      <c r="E2883">
        <v>14</v>
      </c>
      <c r="F2883">
        <v>3</v>
      </c>
      <c r="G2883" t="s">
        <v>16</v>
      </c>
      <c r="H2883" t="s">
        <v>246</v>
      </c>
      <c r="I2883" t="str">
        <f t="shared" ref="I2883:I2946" si="135">H2883&amp;"("&amp;P2883&amp;")"</f>
        <v>Blank Vote/Scattering(L)</v>
      </c>
      <c r="K2883" t="b">
        <v>0</v>
      </c>
      <c r="L2883">
        <v>22010</v>
      </c>
      <c r="M2883">
        <v>3102995</v>
      </c>
      <c r="N2883">
        <v>20171015</v>
      </c>
      <c r="O2883" t="s">
        <v>19</v>
      </c>
      <c r="P2883" t="str">
        <f>IF(VLOOKUP(A2883,'national-winners'!$A$2:$B$13,2,0)=H2883,"W","L")</f>
        <v>L</v>
      </c>
      <c r="Q2883">
        <f>MATCH(C2883,'state-winning-votes'!A:A,0)</f>
        <v>22</v>
      </c>
      <c r="R2883">
        <f>MATCH(A2883,'state-winning-votes'!$A$2:$L$2,0)</f>
        <v>10</v>
      </c>
      <c r="S2883" cm="1">
        <f t="array" ref="S2883">INDEX('state-winning-votes'!$A$1:$L$53,$Q2883,$R2883)</f>
        <v>1904097</v>
      </c>
      <c r="T2883">
        <f>INDEX('state-winning-votes'!$A$1:$L$53,MATCH($C2883,'state-winning-votes'!$A:$A,0),MATCH($A2883,'state-winning-votes'!$A$2:$L$2,0))</f>
        <v>1904097</v>
      </c>
      <c r="U2883" t="str">
        <f t="shared" ref="U2883:U2946" si="136">_xlfn.XLOOKUP(T2883,L:L,H:H)</f>
        <v>Obama, Barack H.</v>
      </c>
      <c r="V2883" t="str">
        <f>_xlfn.XLOOKUP(INDEX('state-winning-votes'!$A$1:$L$53,MATCH($C2883,'state-winning-votes'!$A:$A,0),MATCH($A2883,'state-winning-votes'!$A$2:$L$2,0)),$L:$L,$H:$H)</f>
        <v>Obama, Barack H.</v>
      </c>
      <c r="W2883" t="str">
        <f>VLOOKUP(A2883,'national-winners'!$A$2:$B$13,2,0)</f>
        <v>Obama, Barack H.</v>
      </c>
      <c r="X2883" t="str">
        <f t="shared" ref="X2883:X2946" si="137">IFERROR(RIGHT(V2883,LEN(V2883)-SEARCH(",",V2883))&amp;" "&amp;LEFT(V2883,SEARCH(",",V2883)-1)&amp;" (W)","NULL")</f>
        <v xml:space="preserve"> Barack H. Obama (W)</v>
      </c>
    </row>
    <row r="2884" spans="1:24" x14ac:dyDescent="0.25">
      <c r="A2884">
        <v>2008</v>
      </c>
      <c r="B2884" t="s">
        <v>89</v>
      </c>
      <c r="C2884" t="s">
        <v>90</v>
      </c>
      <c r="D2884">
        <v>25</v>
      </c>
      <c r="E2884">
        <v>14</v>
      </c>
      <c r="F2884">
        <v>3</v>
      </c>
      <c r="G2884" t="s">
        <v>16</v>
      </c>
      <c r="H2884" t="s">
        <v>59</v>
      </c>
      <c r="I2884" t="str">
        <f t="shared" si="135"/>
        <v>Other(L)</v>
      </c>
      <c r="K2884" t="b">
        <v>0</v>
      </c>
      <c r="L2884">
        <v>14483</v>
      </c>
      <c r="M2884">
        <v>3102995</v>
      </c>
      <c r="N2884">
        <v>20171015</v>
      </c>
      <c r="O2884" t="s">
        <v>19</v>
      </c>
      <c r="P2884" t="str">
        <f>IF(VLOOKUP(A2884,'national-winners'!$A$2:$B$13,2,0)=H2884,"W","L")</f>
        <v>L</v>
      </c>
      <c r="Q2884">
        <f>MATCH(C2884,'state-winning-votes'!A:A,0)</f>
        <v>22</v>
      </c>
      <c r="R2884">
        <f>MATCH(A2884,'state-winning-votes'!$A$2:$L$2,0)</f>
        <v>10</v>
      </c>
      <c r="S2884" cm="1">
        <f t="array" ref="S2884">INDEX('state-winning-votes'!$A$1:$L$53,$Q2884,$R2884)</f>
        <v>1904097</v>
      </c>
      <c r="T2884">
        <f>INDEX('state-winning-votes'!$A$1:$L$53,MATCH($C2884,'state-winning-votes'!$A:$A,0),MATCH($A2884,'state-winning-votes'!$A$2:$L$2,0))</f>
        <v>1904097</v>
      </c>
      <c r="U2884" t="str">
        <f t="shared" si="136"/>
        <v>Obama, Barack H.</v>
      </c>
      <c r="V2884" t="str">
        <f>_xlfn.XLOOKUP(INDEX('state-winning-votes'!$A$1:$L$53,MATCH($C2884,'state-winning-votes'!$A:$A,0),MATCH($A2884,'state-winning-votes'!$A$2:$L$2,0)),$L:$L,$H:$H)</f>
        <v>Obama, Barack H.</v>
      </c>
      <c r="W2884" t="str">
        <f>VLOOKUP(A2884,'national-winners'!$A$2:$B$13,2,0)</f>
        <v>Obama, Barack H.</v>
      </c>
      <c r="X2884" t="str">
        <f t="shared" si="137"/>
        <v xml:space="preserve"> Barack H. Obama (W)</v>
      </c>
    </row>
    <row r="2885" spans="1:24" x14ac:dyDescent="0.25">
      <c r="A2885">
        <v>2008</v>
      </c>
      <c r="B2885" t="s">
        <v>89</v>
      </c>
      <c r="C2885" t="s">
        <v>90</v>
      </c>
      <c r="D2885">
        <v>25</v>
      </c>
      <c r="E2885">
        <v>14</v>
      </c>
      <c r="F2885">
        <v>3</v>
      </c>
      <c r="G2885" t="s">
        <v>16</v>
      </c>
      <c r="H2885" t="s">
        <v>351</v>
      </c>
      <c r="I2885" t="str">
        <f t="shared" si="135"/>
        <v>Barr, Bob(L)</v>
      </c>
      <c r="J2885" t="s">
        <v>29</v>
      </c>
      <c r="K2885" t="b">
        <v>0</v>
      </c>
      <c r="L2885">
        <v>13189</v>
      </c>
      <c r="M2885">
        <v>3102995</v>
      </c>
      <c r="N2885">
        <v>20171015</v>
      </c>
      <c r="O2885" t="s">
        <v>19</v>
      </c>
      <c r="P2885" t="str">
        <f>IF(VLOOKUP(A2885,'national-winners'!$A$2:$B$13,2,0)=H2885,"W","L")</f>
        <v>L</v>
      </c>
      <c r="Q2885">
        <f>MATCH(C2885,'state-winning-votes'!A:A,0)</f>
        <v>22</v>
      </c>
      <c r="R2885">
        <f>MATCH(A2885,'state-winning-votes'!$A$2:$L$2,0)</f>
        <v>10</v>
      </c>
      <c r="S2885" cm="1">
        <f t="array" ref="S2885">INDEX('state-winning-votes'!$A$1:$L$53,$Q2885,$R2885)</f>
        <v>1904097</v>
      </c>
      <c r="T2885">
        <f>INDEX('state-winning-votes'!$A$1:$L$53,MATCH($C2885,'state-winning-votes'!$A:$A,0),MATCH($A2885,'state-winning-votes'!$A$2:$L$2,0))</f>
        <v>1904097</v>
      </c>
      <c r="U2885" t="str">
        <f t="shared" si="136"/>
        <v>Obama, Barack H.</v>
      </c>
      <c r="V2885" t="str">
        <f>_xlfn.XLOOKUP(INDEX('state-winning-votes'!$A$1:$L$53,MATCH($C2885,'state-winning-votes'!$A:$A,0),MATCH($A2885,'state-winning-votes'!$A$2:$L$2,0)),$L:$L,$H:$H)</f>
        <v>Obama, Barack H.</v>
      </c>
      <c r="W2885" t="str">
        <f>VLOOKUP(A2885,'national-winners'!$A$2:$B$13,2,0)</f>
        <v>Obama, Barack H.</v>
      </c>
      <c r="X2885" t="str">
        <f t="shared" si="137"/>
        <v xml:space="preserve"> Barack H. Obama (W)</v>
      </c>
    </row>
    <row r="2886" spans="1:24" x14ac:dyDescent="0.25">
      <c r="A2886">
        <v>2008</v>
      </c>
      <c r="B2886" t="s">
        <v>89</v>
      </c>
      <c r="C2886" t="s">
        <v>90</v>
      </c>
      <c r="D2886">
        <v>25</v>
      </c>
      <c r="E2886">
        <v>14</v>
      </c>
      <c r="F2886">
        <v>3</v>
      </c>
      <c r="G2886" t="s">
        <v>16</v>
      </c>
      <c r="H2886" t="s">
        <v>352</v>
      </c>
      <c r="I2886" t="str">
        <f t="shared" si="135"/>
        <v>McKinney, Cynthia(L)</v>
      </c>
      <c r="J2886" t="s">
        <v>274</v>
      </c>
      <c r="K2886" t="b">
        <v>0</v>
      </c>
      <c r="L2886">
        <v>6550</v>
      </c>
      <c r="M2886">
        <v>3102995</v>
      </c>
      <c r="N2886">
        <v>20171015</v>
      </c>
      <c r="O2886" t="s">
        <v>19</v>
      </c>
      <c r="P2886" t="str">
        <f>IF(VLOOKUP(A2886,'national-winners'!$A$2:$B$13,2,0)=H2886,"W","L")</f>
        <v>L</v>
      </c>
      <c r="Q2886">
        <f>MATCH(C2886,'state-winning-votes'!A:A,0)</f>
        <v>22</v>
      </c>
      <c r="R2886">
        <f>MATCH(A2886,'state-winning-votes'!$A$2:$L$2,0)</f>
        <v>10</v>
      </c>
      <c r="S2886" cm="1">
        <f t="array" ref="S2886">INDEX('state-winning-votes'!$A$1:$L$53,$Q2886,$R2886)</f>
        <v>1904097</v>
      </c>
      <c r="T2886">
        <f>INDEX('state-winning-votes'!$A$1:$L$53,MATCH($C2886,'state-winning-votes'!$A:$A,0),MATCH($A2886,'state-winning-votes'!$A$2:$L$2,0))</f>
        <v>1904097</v>
      </c>
      <c r="U2886" t="str">
        <f t="shared" si="136"/>
        <v>Obama, Barack H.</v>
      </c>
      <c r="V2886" t="str">
        <f>_xlfn.XLOOKUP(INDEX('state-winning-votes'!$A$1:$L$53,MATCH($C2886,'state-winning-votes'!$A:$A,0),MATCH($A2886,'state-winning-votes'!$A$2:$L$2,0)),$L:$L,$H:$H)</f>
        <v>Obama, Barack H.</v>
      </c>
      <c r="W2886" t="str">
        <f>VLOOKUP(A2886,'national-winners'!$A$2:$B$13,2,0)</f>
        <v>Obama, Barack H.</v>
      </c>
      <c r="X2886" t="str">
        <f t="shared" si="137"/>
        <v xml:space="preserve"> Barack H. Obama (W)</v>
      </c>
    </row>
    <row r="2887" spans="1:24" x14ac:dyDescent="0.25">
      <c r="A2887">
        <v>2008</v>
      </c>
      <c r="B2887" t="s">
        <v>89</v>
      </c>
      <c r="C2887" t="s">
        <v>90</v>
      </c>
      <c r="D2887">
        <v>25</v>
      </c>
      <c r="E2887">
        <v>14</v>
      </c>
      <c r="F2887">
        <v>3</v>
      </c>
      <c r="G2887" t="s">
        <v>16</v>
      </c>
      <c r="H2887" t="s">
        <v>350</v>
      </c>
      <c r="I2887" t="str">
        <f t="shared" si="135"/>
        <v>Baldwin, Charles ""Chuck""(L)</v>
      </c>
      <c r="J2887" t="s">
        <v>134</v>
      </c>
      <c r="K2887" t="b">
        <v>0</v>
      </c>
      <c r="L2887">
        <v>4971</v>
      </c>
      <c r="M2887">
        <v>3102995</v>
      </c>
      <c r="N2887">
        <v>20171015</v>
      </c>
      <c r="O2887" t="s">
        <v>19</v>
      </c>
      <c r="P2887" t="str">
        <f>IF(VLOOKUP(A2887,'national-winners'!$A$2:$B$13,2,0)=H2887,"W","L")</f>
        <v>L</v>
      </c>
      <c r="Q2887">
        <f>MATCH(C2887,'state-winning-votes'!A:A,0)</f>
        <v>22</v>
      </c>
      <c r="R2887">
        <f>MATCH(A2887,'state-winning-votes'!$A$2:$L$2,0)</f>
        <v>10</v>
      </c>
      <c r="S2887" cm="1">
        <f t="array" ref="S2887">INDEX('state-winning-votes'!$A$1:$L$53,$Q2887,$R2887)</f>
        <v>1904097</v>
      </c>
      <c r="T2887">
        <f>INDEX('state-winning-votes'!$A$1:$L$53,MATCH($C2887,'state-winning-votes'!$A:$A,0),MATCH($A2887,'state-winning-votes'!$A$2:$L$2,0))</f>
        <v>1904097</v>
      </c>
      <c r="U2887" t="str">
        <f t="shared" si="136"/>
        <v>Obama, Barack H.</v>
      </c>
      <c r="V2887" t="str">
        <f>_xlfn.XLOOKUP(INDEX('state-winning-votes'!$A$1:$L$53,MATCH($C2887,'state-winning-votes'!$A:$A,0),MATCH($A2887,'state-winning-votes'!$A$2:$L$2,0)),$L:$L,$H:$H)</f>
        <v>Obama, Barack H.</v>
      </c>
      <c r="W2887" t="str">
        <f>VLOOKUP(A2887,'national-winners'!$A$2:$B$13,2,0)</f>
        <v>Obama, Barack H.</v>
      </c>
      <c r="X2887" t="str">
        <f t="shared" si="137"/>
        <v xml:space="preserve"> Barack H. Obama (W)</v>
      </c>
    </row>
    <row r="2888" spans="1:24" x14ac:dyDescent="0.25">
      <c r="A2888">
        <v>2008</v>
      </c>
      <c r="B2888" t="s">
        <v>91</v>
      </c>
      <c r="C2888" t="s">
        <v>92</v>
      </c>
      <c r="D2888">
        <v>26</v>
      </c>
      <c r="E2888">
        <v>34</v>
      </c>
      <c r="F2888">
        <v>23</v>
      </c>
      <c r="G2888" t="s">
        <v>16</v>
      </c>
      <c r="H2888" t="s">
        <v>349</v>
      </c>
      <c r="I2888" t="str">
        <f t="shared" si="135"/>
        <v>Obama, Barack H.(W)</v>
      </c>
      <c r="J2888" t="s">
        <v>18</v>
      </c>
      <c r="K2888" t="b">
        <v>0</v>
      </c>
      <c r="L2888">
        <v>2872579</v>
      </c>
      <c r="M2888">
        <v>5001596</v>
      </c>
      <c r="N2888">
        <v>20171015</v>
      </c>
      <c r="O2888" t="s">
        <v>19</v>
      </c>
      <c r="P2888" t="str">
        <f>IF(VLOOKUP(A2888,'national-winners'!$A$2:$B$13,2,0)=H2888,"W","L")</f>
        <v>W</v>
      </c>
      <c r="Q2888">
        <f>MATCH(C2888,'state-winning-votes'!A:A,0)</f>
        <v>25</v>
      </c>
      <c r="R2888">
        <f>MATCH(A2888,'state-winning-votes'!$A$2:$L$2,0)</f>
        <v>10</v>
      </c>
      <c r="S2888" cm="1">
        <f t="array" ref="S2888">INDEX('state-winning-votes'!$A$1:$L$53,$Q2888,$R2888)</f>
        <v>2872579</v>
      </c>
      <c r="T2888">
        <f>INDEX('state-winning-votes'!$A$1:$L$53,MATCH($C2888,'state-winning-votes'!$A:$A,0),MATCH($A2888,'state-winning-votes'!$A$2:$L$2,0))</f>
        <v>2872579</v>
      </c>
      <c r="U2888" t="str">
        <f t="shared" si="136"/>
        <v>Obama, Barack H.</v>
      </c>
      <c r="V2888" t="str">
        <f>_xlfn.XLOOKUP(INDEX('state-winning-votes'!$A$1:$L$53,MATCH($C2888,'state-winning-votes'!$A:$A,0),MATCH($A2888,'state-winning-votes'!$A$2:$L$2,0)),$L:$L,$H:$H)</f>
        <v>Obama, Barack H.</v>
      </c>
      <c r="W2888" t="str">
        <f>VLOOKUP(A2888,'national-winners'!$A$2:$B$13,2,0)</f>
        <v>Obama, Barack H.</v>
      </c>
      <c r="X2888" t="str">
        <f t="shared" si="137"/>
        <v xml:space="preserve"> Barack H. Obama (W)</v>
      </c>
    </row>
    <row r="2889" spans="1:24" x14ac:dyDescent="0.25">
      <c r="A2889">
        <v>2008</v>
      </c>
      <c r="B2889" t="s">
        <v>91</v>
      </c>
      <c r="C2889" t="s">
        <v>92</v>
      </c>
      <c r="D2889">
        <v>26</v>
      </c>
      <c r="E2889">
        <v>34</v>
      </c>
      <c r="F2889">
        <v>23</v>
      </c>
      <c r="G2889" t="s">
        <v>16</v>
      </c>
      <c r="H2889" t="s">
        <v>348</v>
      </c>
      <c r="I2889" t="str">
        <f t="shared" si="135"/>
        <v>McCain, John(L)</v>
      </c>
      <c r="J2889" t="s">
        <v>21</v>
      </c>
      <c r="K2889" t="b">
        <v>0</v>
      </c>
      <c r="L2889">
        <v>2048639</v>
      </c>
      <c r="M2889">
        <v>5001596</v>
      </c>
      <c r="N2889">
        <v>20171015</v>
      </c>
      <c r="O2889" t="s">
        <v>19</v>
      </c>
      <c r="P2889" t="str">
        <f>IF(VLOOKUP(A2889,'national-winners'!$A$2:$B$13,2,0)=H2889,"W","L")</f>
        <v>L</v>
      </c>
      <c r="Q2889">
        <f>MATCH(C2889,'state-winning-votes'!A:A,0)</f>
        <v>25</v>
      </c>
      <c r="R2889">
        <f>MATCH(A2889,'state-winning-votes'!$A$2:$L$2,0)</f>
        <v>10</v>
      </c>
      <c r="S2889" cm="1">
        <f t="array" ref="S2889">INDEX('state-winning-votes'!$A$1:$L$53,$Q2889,$R2889)</f>
        <v>2872579</v>
      </c>
      <c r="T2889">
        <f>INDEX('state-winning-votes'!$A$1:$L$53,MATCH($C2889,'state-winning-votes'!$A:$A,0),MATCH($A2889,'state-winning-votes'!$A$2:$L$2,0))</f>
        <v>2872579</v>
      </c>
      <c r="U2889" t="str">
        <f t="shared" si="136"/>
        <v>Obama, Barack H.</v>
      </c>
      <c r="V2889" t="str">
        <f>_xlfn.XLOOKUP(INDEX('state-winning-votes'!$A$1:$L$53,MATCH($C2889,'state-winning-votes'!$A:$A,0),MATCH($A2889,'state-winning-votes'!$A$2:$L$2,0)),$L:$L,$H:$H)</f>
        <v>Obama, Barack H.</v>
      </c>
      <c r="W2889" t="str">
        <f>VLOOKUP(A2889,'national-winners'!$A$2:$B$13,2,0)</f>
        <v>Obama, Barack H.</v>
      </c>
      <c r="X2889" t="str">
        <f t="shared" si="137"/>
        <v xml:space="preserve"> Barack H. Obama (W)</v>
      </c>
    </row>
    <row r="2890" spans="1:24" x14ac:dyDescent="0.25">
      <c r="A2890">
        <v>2008</v>
      </c>
      <c r="B2890" t="s">
        <v>91</v>
      </c>
      <c r="C2890" t="s">
        <v>92</v>
      </c>
      <c r="D2890">
        <v>26</v>
      </c>
      <c r="E2890">
        <v>34</v>
      </c>
      <c r="F2890">
        <v>23</v>
      </c>
      <c r="G2890" t="s">
        <v>16</v>
      </c>
      <c r="H2890" t="s">
        <v>273</v>
      </c>
      <c r="I2890" t="str">
        <f t="shared" si="135"/>
        <v>Nader, Ralph(L)</v>
      </c>
      <c r="J2890" t="s">
        <v>237</v>
      </c>
      <c r="K2890" t="b">
        <v>0</v>
      </c>
      <c r="L2890">
        <v>33085</v>
      </c>
      <c r="M2890">
        <v>5001596</v>
      </c>
      <c r="N2890">
        <v>20171015</v>
      </c>
      <c r="O2890" t="s">
        <v>19</v>
      </c>
      <c r="P2890" t="str">
        <f>IF(VLOOKUP(A2890,'national-winners'!$A$2:$B$13,2,0)=H2890,"W","L")</f>
        <v>L</v>
      </c>
      <c r="Q2890">
        <f>MATCH(C2890,'state-winning-votes'!A:A,0)</f>
        <v>25</v>
      </c>
      <c r="R2890">
        <f>MATCH(A2890,'state-winning-votes'!$A$2:$L$2,0)</f>
        <v>10</v>
      </c>
      <c r="S2890" cm="1">
        <f t="array" ref="S2890">INDEX('state-winning-votes'!$A$1:$L$53,$Q2890,$R2890)</f>
        <v>2872579</v>
      </c>
      <c r="T2890">
        <f>INDEX('state-winning-votes'!$A$1:$L$53,MATCH($C2890,'state-winning-votes'!$A:$A,0),MATCH($A2890,'state-winning-votes'!$A$2:$L$2,0))</f>
        <v>2872579</v>
      </c>
      <c r="U2890" t="str">
        <f t="shared" si="136"/>
        <v>Obama, Barack H.</v>
      </c>
      <c r="V2890" t="str">
        <f>_xlfn.XLOOKUP(INDEX('state-winning-votes'!$A$1:$L$53,MATCH($C2890,'state-winning-votes'!$A:$A,0),MATCH($A2890,'state-winning-votes'!$A$2:$L$2,0)),$L:$L,$H:$H)</f>
        <v>Obama, Barack H.</v>
      </c>
      <c r="W2890" t="str">
        <f>VLOOKUP(A2890,'national-winners'!$A$2:$B$13,2,0)</f>
        <v>Obama, Barack H.</v>
      </c>
      <c r="X2890" t="str">
        <f t="shared" si="137"/>
        <v xml:space="preserve"> Barack H. Obama (W)</v>
      </c>
    </row>
    <row r="2891" spans="1:24" x14ac:dyDescent="0.25">
      <c r="A2891">
        <v>2008</v>
      </c>
      <c r="B2891" t="s">
        <v>91</v>
      </c>
      <c r="C2891" t="s">
        <v>92</v>
      </c>
      <c r="D2891">
        <v>26</v>
      </c>
      <c r="E2891">
        <v>34</v>
      </c>
      <c r="F2891">
        <v>23</v>
      </c>
      <c r="G2891" t="s">
        <v>16</v>
      </c>
      <c r="H2891" t="s">
        <v>351</v>
      </c>
      <c r="I2891" t="str">
        <f t="shared" si="135"/>
        <v>Barr, Bob(L)</v>
      </c>
      <c r="J2891" t="s">
        <v>29</v>
      </c>
      <c r="K2891" t="b">
        <v>0</v>
      </c>
      <c r="L2891">
        <v>23716</v>
      </c>
      <c r="M2891">
        <v>5001596</v>
      </c>
      <c r="N2891">
        <v>20171015</v>
      </c>
      <c r="O2891" t="s">
        <v>19</v>
      </c>
      <c r="P2891" t="str">
        <f>IF(VLOOKUP(A2891,'national-winners'!$A$2:$B$13,2,0)=H2891,"W","L")</f>
        <v>L</v>
      </c>
      <c r="Q2891">
        <f>MATCH(C2891,'state-winning-votes'!A:A,0)</f>
        <v>25</v>
      </c>
      <c r="R2891">
        <f>MATCH(A2891,'state-winning-votes'!$A$2:$L$2,0)</f>
        <v>10</v>
      </c>
      <c r="S2891" cm="1">
        <f t="array" ref="S2891">INDEX('state-winning-votes'!$A$1:$L$53,$Q2891,$R2891)</f>
        <v>2872579</v>
      </c>
      <c r="T2891">
        <f>INDEX('state-winning-votes'!$A$1:$L$53,MATCH($C2891,'state-winning-votes'!$A:$A,0),MATCH($A2891,'state-winning-votes'!$A$2:$L$2,0))</f>
        <v>2872579</v>
      </c>
      <c r="U2891" t="str">
        <f t="shared" si="136"/>
        <v>Obama, Barack H.</v>
      </c>
      <c r="V2891" t="str">
        <f>_xlfn.XLOOKUP(INDEX('state-winning-votes'!$A$1:$L$53,MATCH($C2891,'state-winning-votes'!$A:$A,0),MATCH($A2891,'state-winning-votes'!$A$2:$L$2,0)),$L:$L,$H:$H)</f>
        <v>Obama, Barack H.</v>
      </c>
      <c r="W2891" t="str">
        <f>VLOOKUP(A2891,'national-winners'!$A$2:$B$13,2,0)</f>
        <v>Obama, Barack H.</v>
      </c>
      <c r="X2891" t="str">
        <f t="shared" si="137"/>
        <v xml:space="preserve"> Barack H. Obama (W)</v>
      </c>
    </row>
    <row r="2892" spans="1:24" x14ac:dyDescent="0.25">
      <c r="A2892">
        <v>2008</v>
      </c>
      <c r="B2892" t="s">
        <v>91</v>
      </c>
      <c r="C2892" t="s">
        <v>92</v>
      </c>
      <c r="D2892">
        <v>26</v>
      </c>
      <c r="E2892">
        <v>34</v>
      </c>
      <c r="F2892">
        <v>23</v>
      </c>
      <c r="G2892" t="s">
        <v>16</v>
      </c>
      <c r="H2892" t="s">
        <v>350</v>
      </c>
      <c r="I2892" t="str">
        <f t="shared" si="135"/>
        <v>Baldwin, Charles ""Chuck""(L)</v>
      </c>
      <c r="J2892" t="s">
        <v>275</v>
      </c>
      <c r="K2892" t="b">
        <v>0</v>
      </c>
      <c r="L2892">
        <v>14685</v>
      </c>
      <c r="M2892">
        <v>5001596</v>
      </c>
      <c r="N2892">
        <v>20171015</v>
      </c>
      <c r="O2892" t="s">
        <v>19</v>
      </c>
      <c r="P2892" t="str">
        <f>IF(VLOOKUP(A2892,'national-winners'!$A$2:$B$13,2,0)=H2892,"W","L")</f>
        <v>L</v>
      </c>
      <c r="Q2892">
        <f>MATCH(C2892,'state-winning-votes'!A:A,0)</f>
        <v>25</v>
      </c>
      <c r="R2892">
        <f>MATCH(A2892,'state-winning-votes'!$A$2:$L$2,0)</f>
        <v>10</v>
      </c>
      <c r="S2892" cm="1">
        <f t="array" ref="S2892">INDEX('state-winning-votes'!$A$1:$L$53,$Q2892,$R2892)</f>
        <v>2872579</v>
      </c>
      <c r="T2892">
        <f>INDEX('state-winning-votes'!$A$1:$L$53,MATCH($C2892,'state-winning-votes'!$A:$A,0),MATCH($A2892,'state-winning-votes'!$A$2:$L$2,0))</f>
        <v>2872579</v>
      </c>
      <c r="U2892" t="str">
        <f t="shared" si="136"/>
        <v>Obama, Barack H.</v>
      </c>
      <c r="V2892" t="str">
        <f>_xlfn.XLOOKUP(INDEX('state-winning-votes'!$A$1:$L$53,MATCH($C2892,'state-winning-votes'!$A:$A,0),MATCH($A2892,'state-winning-votes'!$A$2:$L$2,0)),$L:$L,$H:$H)</f>
        <v>Obama, Barack H.</v>
      </c>
      <c r="W2892" t="str">
        <f>VLOOKUP(A2892,'national-winners'!$A$2:$B$13,2,0)</f>
        <v>Obama, Barack H.</v>
      </c>
      <c r="X2892" t="str">
        <f t="shared" si="137"/>
        <v xml:space="preserve"> Barack H. Obama (W)</v>
      </c>
    </row>
    <row r="2893" spans="1:24" x14ac:dyDescent="0.25">
      <c r="A2893">
        <v>2008</v>
      </c>
      <c r="B2893" t="s">
        <v>91</v>
      </c>
      <c r="C2893" t="s">
        <v>92</v>
      </c>
      <c r="D2893">
        <v>26</v>
      </c>
      <c r="E2893">
        <v>34</v>
      </c>
      <c r="F2893">
        <v>23</v>
      </c>
      <c r="G2893" t="s">
        <v>16</v>
      </c>
      <c r="H2893" t="s">
        <v>352</v>
      </c>
      <c r="I2893" t="str">
        <f t="shared" si="135"/>
        <v>McKinney, Cynthia(L)</v>
      </c>
      <c r="J2893" t="s">
        <v>274</v>
      </c>
      <c r="K2893" t="b">
        <v>0</v>
      </c>
      <c r="L2893">
        <v>8892</v>
      </c>
      <c r="M2893">
        <v>5001596</v>
      </c>
      <c r="N2893">
        <v>20171015</v>
      </c>
      <c r="O2893" t="s">
        <v>19</v>
      </c>
      <c r="P2893" t="str">
        <f>IF(VLOOKUP(A2893,'national-winners'!$A$2:$B$13,2,0)=H2893,"W","L")</f>
        <v>L</v>
      </c>
      <c r="Q2893">
        <f>MATCH(C2893,'state-winning-votes'!A:A,0)</f>
        <v>25</v>
      </c>
      <c r="R2893">
        <f>MATCH(A2893,'state-winning-votes'!$A$2:$L$2,0)</f>
        <v>10</v>
      </c>
      <c r="S2893" cm="1">
        <f t="array" ref="S2893">INDEX('state-winning-votes'!$A$1:$L$53,$Q2893,$R2893)</f>
        <v>2872579</v>
      </c>
      <c r="T2893">
        <f>INDEX('state-winning-votes'!$A$1:$L$53,MATCH($C2893,'state-winning-votes'!$A:$A,0),MATCH($A2893,'state-winning-votes'!$A$2:$L$2,0))</f>
        <v>2872579</v>
      </c>
      <c r="U2893" t="str">
        <f t="shared" si="136"/>
        <v>Obama, Barack H.</v>
      </c>
      <c r="V2893" t="str">
        <f>_xlfn.XLOOKUP(INDEX('state-winning-votes'!$A$1:$L$53,MATCH($C2893,'state-winning-votes'!$A:$A,0),MATCH($A2893,'state-winning-votes'!$A$2:$L$2,0)),$L:$L,$H:$H)</f>
        <v>Obama, Barack H.</v>
      </c>
      <c r="W2893" t="str">
        <f>VLOOKUP(A2893,'national-winners'!$A$2:$B$13,2,0)</f>
        <v>Obama, Barack H.</v>
      </c>
      <c r="X2893" t="str">
        <f t="shared" si="137"/>
        <v xml:space="preserve"> Barack H. Obama (W)</v>
      </c>
    </row>
    <row r="2894" spans="1:24" x14ac:dyDescent="0.25">
      <c r="A2894">
        <v>2008</v>
      </c>
      <c r="B2894" t="s">
        <v>94</v>
      </c>
      <c r="C2894" t="s">
        <v>95</v>
      </c>
      <c r="D2894">
        <v>27</v>
      </c>
      <c r="E2894">
        <v>41</v>
      </c>
      <c r="F2894">
        <v>33</v>
      </c>
      <c r="G2894" t="s">
        <v>16</v>
      </c>
      <c r="H2894" t="s">
        <v>349</v>
      </c>
      <c r="I2894" t="str">
        <f t="shared" si="135"/>
        <v>Obama, Barack H.(W)</v>
      </c>
      <c r="J2894" t="s">
        <v>18</v>
      </c>
      <c r="K2894" t="b">
        <v>0</v>
      </c>
      <c r="L2894">
        <v>1573354</v>
      </c>
      <c r="M2894">
        <v>2910369</v>
      </c>
      <c r="N2894">
        <v>20171015</v>
      </c>
      <c r="O2894" t="s">
        <v>19</v>
      </c>
      <c r="P2894" t="str">
        <f>IF(VLOOKUP(A2894,'national-winners'!$A$2:$B$13,2,0)=H2894,"W","L")</f>
        <v>W</v>
      </c>
      <c r="Q2894">
        <f>MATCH(C2894,'state-winning-votes'!A:A,0)</f>
        <v>26</v>
      </c>
      <c r="R2894">
        <f>MATCH(A2894,'state-winning-votes'!$A$2:$L$2,0)</f>
        <v>10</v>
      </c>
      <c r="S2894" cm="1">
        <f t="array" ref="S2894">INDEX('state-winning-votes'!$A$1:$L$53,$Q2894,$R2894)</f>
        <v>1573354</v>
      </c>
      <c r="T2894">
        <f>INDEX('state-winning-votes'!$A$1:$L$53,MATCH($C2894,'state-winning-votes'!$A:$A,0),MATCH($A2894,'state-winning-votes'!$A$2:$L$2,0))</f>
        <v>1573354</v>
      </c>
      <c r="U2894" t="str">
        <f t="shared" si="136"/>
        <v>Obama, Barack H.</v>
      </c>
      <c r="V2894" t="str">
        <f>_xlfn.XLOOKUP(INDEX('state-winning-votes'!$A$1:$L$53,MATCH($C2894,'state-winning-votes'!$A:$A,0),MATCH($A2894,'state-winning-votes'!$A$2:$L$2,0)),$L:$L,$H:$H)</f>
        <v>Obama, Barack H.</v>
      </c>
      <c r="W2894" t="str">
        <f>VLOOKUP(A2894,'national-winners'!$A$2:$B$13,2,0)</f>
        <v>Obama, Barack H.</v>
      </c>
      <c r="X2894" t="str">
        <f t="shared" si="137"/>
        <v xml:space="preserve"> Barack H. Obama (W)</v>
      </c>
    </row>
    <row r="2895" spans="1:24" x14ac:dyDescent="0.25">
      <c r="A2895">
        <v>2008</v>
      </c>
      <c r="B2895" t="s">
        <v>94</v>
      </c>
      <c r="C2895" t="s">
        <v>95</v>
      </c>
      <c r="D2895">
        <v>27</v>
      </c>
      <c r="E2895">
        <v>41</v>
      </c>
      <c r="F2895">
        <v>33</v>
      </c>
      <c r="G2895" t="s">
        <v>16</v>
      </c>
      <c r="H2895" t="s">
        <v>348</v>
      </c>
      <c r="I2895" t="str">
        <f t="shared" si="135"/>
        <v>McCain, John(L)</v>
      </c>
      <c r="J2895" t="s">
        <v>21</v>
      </c>
      <c r="K2895" t="b">
        <v>0</v>
      </c>
      <c r="L2895">
        <v>1275409</v>
      </c>
      <c r="M2895">
        <v>2910369</v>
      </c>
      <c r="N2895">
        <v>20171015</v>
      </c>
      <c r="O2895" t="s">
        <v>19</v>
      </c>
      <c r="P2895" t="str">
        <f>IF(VLOOKUP(A2895,'national-winners'!$A$2:$B$13,2,0)=H2895,"W","L")</f>
        <v>L</v>
      </c>
      <c r="Q2895">
        <f>MATCH(C2895,'state-winning-votes'!A:A,0)</f>
        <v>26</v>
      </c>
      <c r="R2895">
        <f>MATCH(A2895,'state-winning-votes'!$A$2:$L$2,0)</f>
        <v>10</v>
      </c>
      <c r="S2895" cm="1">
        <f t="array" ref="S2895">INDEX('state-winning-votes'!$A$1:$L$53,$Q2895,$R2895)</f>
        <v>1573354</v>
      </c>
      <c r="T2895">
        <f>INDEX('state-winning-votes'!$A$1:$L$53,MATCH($C2895,'state-winning-votes'!$A:$A,0),MATCH($A2895,'state-winning-votes'!$A$2:$L$2,0))</f>
        <v>1573354</v>
      </c>
      <c r="U2895" t="str">
        <f t="shared" si="136"/>
        <v>Obama, Barack H.</v>
      </c>
      <c r="V2895" t="str">
        <f>_xlfn.XLOOKUP(INDEX('state-winning-votes'!$A$1:$L$53,MATCH($C2895,'state-winning-votes'!$A:$A,0),MATCH($A2895,'state-winning-votes'!$A$2:$L$2,0)),$L:$L,$H:$H)</f>
        <v>Obama, Barack H.</v>
      </c>
      <c r="W2895" t="str">
        <f>VLOOKUP(A2895,'national-winners'!$A$2:$B$13,2,0)</f>
        <v>Obama, Barack H.</v>
      </c>
      <c r="X2895" t="str">
        <f t="shared" si="137"/>
        <v xml:space="preserve"> Barack H. Obama (W)</v>
      </c>
    </row>
    <row r="2896" spans="1:24" x14ac:dyDescent="0.25">
      <c r="A2896">
        <v>2008</v>
      </c>
      <c r="B2896" t="s">
        <v>94</v>
      </c>
      <c r="C2896" t="s">
        <v>95</v>
      </c>
      <c r="D2896">
        <v>27</v>
      </c>
      <c r="E2896">
        <v>41</v>
      </c>
      <c r="F2896">
        <v>33</v>
      </c>
      <c r="G2896" t="s">
        <v>16</v>
      </c>
      <c r="H2896" t="s">
        <v>273</v>
      </c>
      <c r="I2896" t="str">
        <f t="shared" si="135"/>
        <v>Nader, Ralph(L)</v>
      </c>
      <c r="J2896" t="s">
        <v>35</v>
      </c>
      <c r="K2896" t="b">
        <v>0</v>
      </c>
      <c r="L2896">
        <v>30152</v>
      </c>
      <c r="M2896">
        <v>2910369</v>
      </c>
      <c r="N2896">
        <v>20171015</v>
      </c>
      <c r="O2896" t="s">
        <v>19</v>
      </c>
      <c r="P2896" t="str">
        <f>IF(VLOOKUP(A2896,'national-winners'!$A$2:$B$13,2,0)=H2896,"W","L")</f>
        <v>L</v>
      </c>
      <c r="Q2896">
        <f>MATCH(C2896,'state-winning-votes'!A:A,0)</f>
        <v>26</v>
      </c>
      <c r="R2896">
        <f>MATCH(A2896,'state-winning-votes'!$A$2:$L$2,0)</f>
        <v>10</v>
      </c>
      <c r="S2896" cm="1">
        <f t="array" ref="S2896">INDEX('state-winning-votes'!$A$1:$L$53,$Q2896,$R2896)</f>
        <v>1573354</v>
      </c>
      <c r="T2896">
        <f>INDEX('state-winning-votes'!$A$1:$L$53,MATCH($C2896,'state-winning-votes'!$A:$A,0),MATCH($A2896,'state-winning-votes'!$A$2:$L$2,0))</f>
        <v>1573354</v>
      </c>
      <c r="U2896" t="str">
        <f t="shared" si="136"/>
        <v>Obama, Barack H.</v>
      </c>
      <c r="V2896" t="str">
        <f>_xlfn.XLOOKUP(INDEX('state-winning-votes'!$A$1:$L$53,MATCH($C2896,'state-winning-votes'!$A:$A,0),MATCH($A2896,'state-winning-votes'!$A$2:$L$2,0)),$L:$L,$H:$H)</f>
        <v>Obama, Barack H.</v>
      </c>
      <c r="W2896" t="str">
        <f>VLOOKUP(A2896,'national-winners'!$A$2:$B$13,2,0)</f>
        <v>Obama, Barack H.</v>
      </c>
      <c r="X2896" t="str">
        <f t="shared" si="137"/>
        <v xml:space="preserve"> Barack H. Obama (W)</v>
      </c>
    </row>
    <row r="2897" spans="1:24" x14ac:dyDescent="0.25">
      <c r="A2897">
        <v>2008</v>
      </c>
      <c r="B2897" t="s">
        <v>94</v>
      </c>
      <c r="C2897" t="s">
        <v>95</v>
      </c>
      <c r="D2897">
        <v>27</v>
      </c>
      <c r="E2897">
        <v>41</v>
      </c>
      <c r="F2897">
        <v>33</v>
      </c>
      <c r="G2897" t="s">
        <v>16</v>
      </c>
      <c r="I2897" t="str">
        <f t="shared" si="135"/>
        <v>(L)</v>
      </c>
      <c r="K2897" t="b">
        <v>1</v>
      </c>
      <c r="L2897">
        <v>9529</v>
      </c>
      <c r="M2897">
        <v>2910369</v>
      </c>
      <c r="N2897">
        <v>20171015</v>
      </c>
      <c r="O2897" t="s">
        <v>19</v>
      </c>
      <c r="P2897" t="str">
        <f>IF(VLOOKUP(A2897,'national-winners'!$A$2:$B$13,2,0)=H2897,"W","L")</f>
        <v>L</v>
      </c>
      <c r="Q2897">
        <f>MATCH(C2897,'state-winning-votes'!A:A,0)</f>
        <v>26</v>
      </c>
      <c r="R2897">
        <f>MATCH(A2897,'state-winning-votes'!$A$2:$L$2,0)</f>
        <v>10</v>
      </c>
      <c r="S2897" cm="1">
        <f t="array" ref="S2897">INDEX('state-winning-votes'!$A$1:$L$53,$Q2897,$R2897)</f>
        <v>1573354</v>
      </c>
      <c r="T2897">
        <f>INDEX('state-winning-votes'!$A$1:$L$53,MATCH($C2897,'state-winning-votes'!$A:$A,0),MATCH($A2897,'state-winning-votes'!$A$2:$L$2,0))</f>
        <v>1573354</v>
      </c>
      <c r="U2897" t="str">
        <f t="shared" si="136"/>
        <v>Obama, Barack H.</v>
      </c>
      <c r="V2897" t="str">
        <f>_xlfn.XLOOKUP(INDEX('state-winning-votes'!$A$1:$L$53,MATCH($C2897,'state-winning-votes'!$A:$A,0),MATCH($A2897,'state-winning-votes'!$A$2:$L$2,0)),$L:$L,$H:$H)</f>
        <v>Obama, Barack H.</v>
      </c>
      <c r="W2897" t="str">
        <f>VLOOKUP(A2897,'national-winners'!$A$2:$B$13,2,0)</f>
        <v>Obama, Barack H.</v>
      </c>
      <c r="X2897" t="str">
        <f t="shared" si="137"/>
        <v xml:space="preserve"> Barack H. Obama (W)</v>
      </c>
    </row>
    <row r="2898" spans="1:24" x14ac:dyDescent="0.25">
      <c r="A2898">
        <v>2008</v>
      </c>
      <c r="B2898" t="s">
        <v>94</v>
      </c>
      <c r="C2898" t="s">
        <v>95</v>
      </c>
      <c r="D2898">
        <v>27</v>
      </c>
      <c r="E2898">
        <v>41</v>
      </c>
      <c r="F2898">
        <v>33</v>
      </c>
      <c r="G2898" t="s">
        <v>16</v>
      </c>
      <c r="H2898" t="s">
        <v>351</v>
      </c>
      <c r="I2898" t="str">
        <f t="shared" si="135"/>
        <v>Barr, Bob(L)</v>
      </c>
      <c r="J2898" t="s">
        <v>29</v>
      </c>
      <c r="K2898" t="b">
        <v>0</v>
      </c>
      <c r="L2898">
        <v>9174</v>
      </c>
      <c r="M2898">
        <v>2910369</v>
      </c>
      <c r="N2898">
        <v>20171015</v>
      </c>
      <c r="O2898" t="s">
        <v>19</v>
      </c>
      <c r="P2898" t="str">
        <f>IF(VLOOKUP(A2898,'national-winners'!$A$2:$B$13,2,0)=H2898,"W","L")</f>
        <v>L</v>
      </c>
      <c r="Q2898">
        <f>MATCH(C2898,'state-winning-votes'!A:A,0)</f>
        <v>26</v>
      </c>
      <c r="R2898">
        <f>MATCH(A2898,'state-winning-votes'!$A$2:$L$2,0)</f>
        <v>10</v>
      </c>
      <c r="S2898" cm="1">
        <f t="array" ref="S2898">INDEX('state-winning-votes'!$A$1:$L$53,$Q2898,$R2898)</f>
        <v>1573354</v>
      </c>
      <c r="T2898">
        <f>INDEX('state-winning-votes'!$A$1:$L$53,MATCH($C2898,'state-winning-votes'!$A:$A,0),MATCH($A2898,'state-winning-votes'!$A$2:$L$2,0))</f>
        <v>1573354</v>
      </c>
      <c r="U2898" t="str">
        <f t="shared" si="136"/>
        <v>Obama, Barack H.</v>
      </c>
      <c r="V2898" t="str">
        <f>_xlfn.XLOOKUP(INDEX('state-winning-votes'!$A$1:$L$53,MATCH($C2898,'state-winning-votes'!$A:$A,0),MATCH($A2898,'state-winning-votes'!$A$2:$L$2,0)),$L:$L,$H:$H)</f>
        <v>Obama, Barack H.</v>
      </c>
      <c r="W2898" t="str">
        <f>VLOOKUP(A2898,'national-winners'!$A$2:$B$13,2,0)</f>
        <v>Obama, Barack H.</v>
      </c>
      <c r="X2898" t="str">
        <f t="shared" si="137"/>
        <v xml:space="preserve"> Barack H. Obama (W)</v>
      </c>
    </row>
    <row r="2899" spans="1:24" x14ac:dyDescent="0.25">
      <c r="A2899">
        <v>2008</v>
      </c>
      <c r="B2899" t="s">
        <v>94</v>
      </c>
      <c r="C2899" t="s">
        <v>95</v>
      </c>
      <c r="D2899">
        <v>27</v>
      </c>
      <c r="E2899">
        <v>41</v>
      </c>
      <c r="F2899">
        <v>33</v>
      </c>
      <c r="G2899" t="s">
        <v>16</v>
      </c>
      <c r="H2899" t="s">
        <v>350</v>
      </c>
      <c r="I2899" t="str">
        <f t="shared" si="135"/>
        <v>Baldwin, Charles ""Chuck""(L)</v>
      </c>
      <c r="J2899" t="s">
        <v>134</v>
      </c>
      <c r="K2899" t="b">
        <v>0</v>
      </c>
      <c r="L2899">
        <v>6787</v>
      </c>
      <c r="M2899">
        <v>2910369</v>
      </c>
      <c r="N2899">
        <v>20171015</v>
      </c>
      <c r="O2899" t="s">
        <v>19</v>
      </c>
      <c r="P2899" t="str">
        <f>IF(VLOOKUP(A2899,'national-winners'!$A$2:$B$13,2,0)=H2899,"W","L")</f>
        <v>L</v>
      </c>
      <c r="Q2899">
        <f>MATCH(C2899,'state-winning-votes'!A:A,0)</f>
        <v>26</v>
      </c>
      <c r="R2899">
        <f>MATCH(A2899,'state-winning-votes'!$A$2:$L$2,0)</f>
        <v>10</v>
      </c>
      <c r="S2899" cm="1">
        <f t="array" ref="S2899">INDEX('state-winning-votes'!$A$1:$L$53,$Q2899,$R2899)</f>
        <v>1573354</v>
      </c>
      <c r="T2899">
        <f>INDEX('state-winning-votes'!$A$1:$L$53,MATCH($C2899,'state-winning-votes'!$A:$A,0),MATCH($A2899,'state-winning-votes'!$A$2:$L$2,0))</f>
        <v>1573354</v>
      </c>
      <c r="U2899" t="str">
        <f t="shared" si="136"/>
        <v>Obama, Barack H.</v>
      </c>
      <c r="V2899" t="str">
        <f>_xlfn.XLOOKUP(INDEX('state-winning-votes'!$A$1:$L$53,MATCH($C2899,'state-winning-votes'!$A:$A,0),MATCH($A2899,'state-winning-votes'!$A$2:$L$2,0)),$L:$L,$H:$H)</f>
        <v>Obama, Barack H.</v>
      </c>
      <c r="W2899" t="str">
        <f>VLOOKUP(A2899,'national-winners'!$A$2:$B$13,2,0)</f>
        <v>Obama, Barack H.</v>
      </c>
      <c r="X2899" t="str">
        <f t="shared" si="137"/>
        <v xml:space="preserve"> Barack H. Obama (W)</v>
      </c>
    </row>
    <row r="2900" spans="1:24" x14ac:dyDescent="0.25">
      <c r="A2900">
        <v>2008</v>
      </c>
      <c r="B2900" t="s">
        <v>94</v>
      </c>
      <c r="C2900" t="s">
        <v>95</v>
      </c>
      <c r="D2900">
        <v>27</v>
      </c>
      <c r="E2900">
        <v>41</v>
      </c>
      <c r="F2900">
        <v>33</v>
      </c>
      <c r="G2900" t="s">
        <v>16</v>
      </c>
      <c r="H2900" t="s">
        <v>352</v>
      </c>
      <c r="I2900" t="str">
        <f t="shared" si="135"/>
        <v>McKinney, Cynthia(L)</v>
      </c>
      <c r="J2900" t="s">
        <v>274</v>
      </c>
      <c r="K2900" t="b">
        <v>0</v>
      </c>
      <c r="L2900">
        <v>5174</v>
      </c>
      <c r="M2900">
        <v>2910369</v>
      </c>
      <c r="N2900">
        <v>20171015</v>
      </c>
      <c r="O2900" t="s">
        <v>19</v>
      </c>
      <c r="P2900" t="str">
        <f>IF(VLOOKUP(A2900,'national-winners'!$A$2:$B$13,2,0)=H2900,"W","L")</f>
        <v>L</v>
      </c>
      <c r="Q2900">
        <f>MATCH(C2900,'state-winning-votes'!A:A,0)</f>
        <v>26</v>
      </c>
      <c r="R2900">
        <f>MATCH(A2900,'state-winning-votes'!$A$2:$L$2,0)</f>
        <v>10</v>
      </c>
      <c r="S2900" cm="1">
        <f t="array" ref="S2900">INDEX('state-winning-votes'!$A$1:$L$53,$Q2900,$R2900)</f>
        <v>1573354</v>
      </c>
      <c r="T2900">
        <f>INDEX('state-winning-votes'!$A$1:$L$53,MATCH($C2900,'state-winning-votes'!$A:$A,0),MATCH($A2900,'state-winning-votes'!$A$2:$L$2,0))</f>
        <v>1573354</v>
      </c>
      <c r="U2900" t="str">
        <f t="shared" si="136"/>
        <v>Obama, Barack H.</v>
      </c>
      <c r="V2900" t="str">
        <f>_xlfn.XLOOKUP(INDEX('state-winning-votes'!$A$1:$L$53,MATCH($C2900,'state-winning-votes'!$A:$A,0),MATCH($A2900,'state-winning-votes'!$A$2:$L$2,0)),$L:$L,$H:$H)</f>
        <v>Obama, Barack H.</v>
      </c>
      <c r="W2900" t="str">
        <f>VLOOKUP(A2900,'national-winners'!$A$2:$B$13,2,0)</f>
        <v>Obama, Barack H.</v>
      </c>
      <c r="X2900" t="str">
        <f t="shared" si="137"/>
        <v xml:space="preserve"> Barack H. Obama (W)</v>
      </c>
    </row>
    <row r="2901" spans="1:24" x14ac:dyDescent="0.25">
      <c r="A2901">
        <v>2008</v>
      </c>
      <c r="B2901" t="s">
        <v>94</v>
      </c>
      <c r="C2901" t="s">
        <v>95</v>
      </c>
      <c r="D2901">
        <v>27</v>
      </c>
      <c r="E2901">
        <v>41</v>
      </c>
      <c r="F2901">
        <v>33</v>
      </c>
      <c r="G2901" t="s">
        <v>16</v>
      </c>
      <c r="H2901" t="s">
        <v>324</v>
      </c>
      <c r="I2901" t="str">
        <f t="shared" si="135"/>
        <v>Calero, Roger(L)</v>
      </c>
      <c r="J2901" t="s">
        <v>37</v>
      </c>
      <c r="K2901" t="b">
        <v>0</v>
      </c>
      <c r="L2901">
        <v>790</v>
      </c>
      <c r="M2901">
        <v>2910369</v>
      </c>
      <c r="N2901">
        <v>20171015</v>
      </c>
      <c r="O2901" t="s">
        <v>19</v>
      </c>
      <c r="P2901" t="str">
        <f>IF(VLOOKUP(A2901,'national-winners'!$A$2:$B$13,2,0)=H2901,"W","L")</f>
        <v>L</v>
      </c>
      <c r="Q2901">
        <f>MATCH(C2901,'state-winning-votes'!A:A,0)</f>
        <v>26</v>
      </c>
      <c r="R2901">
        <f>MATCH(A2901,'state-winning-votes'!$A$2:$L$2,0)</f>
        <v>10</v>
      </c>
      <c r="S2901" cm="1">
        <f t="array" ref="S2901">INDEX('state-winning-votes'!$A$1:$L$53,$Q2901,$R2901)</f>
        <v>1573354</v>
      </c>
      <c r="T2901">
        <f>INDEX('state-winning-votes'!$A$1:$L$53,MATCH($C2901,'state-winning-votes'!$A:$A,0),MATCH($A2901,'state-winning-votes'!$A$2:$L$2,0))</f>
        <v>1573354</v>
      </c>
      <c r="U2901" t="str">
        <f t="shared" si="136"/>
        <v>Obama, Barack H.</v>
      </c>
      <c r="V2901" t="str">
        <f>_xlfn.XLOOKUP(INDEX('state-winning-votes'!$A$1:$L$53,MATCH($C2901,'state-winning-votes'!$A:$A,0),MATCH($A2901,'state-winning-votes'!$A$2:$L$2,0)),$L:$L,$H:$H)</f>
        <v>Obama, Barack H.</v>
      </c>
      <c r="W2901" t="str">
        <f>VLOOKUP(A2901,'national-winners'!$A$2:$B$13,2,0)</f>
        <v>Obama, Barack H.</v>
      </c>
      <c r="X2901" t="str">
        <f t="shared" si="137"/>
        <v xml:space="preserve"> Barack H. Obama (W)</v>
      </c>
    </row>
    <row r="2902" spans="1:24" x14ac:dyDescent="0.25">
      <c r="A2902">
        <v>2008</v>
      </c>
      <c r="B2902" t="s">
        <v>101</v>
      </c>
      <c r="C2902" t="s">
        <v>102</v>
      </c>
      <c r="D2902">
        <v>28</v>
      </c>
      <c r="E2902">
        <v>64</v>
      </c>
      <c r="F2902">
        <v>46</v>
      </c>
      <c r="G2902" t="s">
        <v>16</v>
      </c>
      <c r="H2902" t="s">
        <v>348</v>
      </c>
      <c r="I2902" t="str">
        <f t="shared" si="135"/>
        <v>McCain, John(L)</v>
      </c>
      <c r="J2902" t="s">
        <v>21</v>
      </c>
      <c r="K2902" t="b">
        <v>0</v>
      </c>
      <c r="L2902">
        <v>724597</v>
      </c>
      <c r="M2902">
        <v>1289865</v>
      </c>
      <c r="N2902">
        <v>20171015</v>
      </c>
      <c r="O2902" t="s">
        <v>19</v>
      </c>
      <c r="P2902" t="str">
        <f>IF(VLOOKUP(A2902,'national-winners'!$A$2:$B$13,2,0)=H2902,"W","L")</f>
        <v>L</v>
      </c>
      <c r="Q2902">
        <f>MATCH(C2902,'state-winning-votes'!A:A,0)</f>
        <v>28</v>
      </c>
      <c r="R2902">
        <f>MATCH(A2902,'state-winning-votes'!$A$2:$L$2,0)</f>
        <v>10</v>
      </c>
      <c r="S2902" cm="1">
        <f t="array" ref="S2902">INDEX('state-winning-votes'!$A$1:$L$53,$Q2902,$R2902)</f>
        <v>724597</v>
      </c>
      <c r="T2902">
        <f>INDEX('state-winning-votes'!$A$1:$L$53,MATCH($C2902,'state-winning-votes'!$A:$A,0),MATCH($A2902,'state-winning-votes'!$A$2:$L$2,0))</f>
        <v>724597</v>
      </c>
      <c r="U2902" t="str">
        <f t="shared" si="136"/>
        <v>McCain, John</v>
      </c>
      <c r="V2902" t="str">
        <f>_xlfn.XLOOKUP(INDEX('state-winning-votes'!$A$1:$L$53,MATCH($C2902,'state-winning-votes'!$A:$A,0),MATCH($A2902,'state-winning-votes'!$A$2:$L$2,0)),$L:$L,$H:$H)</f>
        <v>McCain, John</v>
      </c>
      <c r="W2902" t="str">
        <f>VLOOKUP(A2902,'national-winners'!$A$2:$B$13,2,0)</f>
        <v>Obama, Barack H.</v>
      </c>
      <c r="X2902" t="str">
        <f t="shared" si="137"/>
        <v xml:space="preserve"> John McCain (W)</v>
      </c>
    </row>
    <row r="2903" spans="1:24" x14ac:dyDescent="0.25">
      <c r="A2903">
        <v>2008</v>
      </c>
      <c r="B2903" t="s">
        <v>101</v>
      </c>
      <c r="C2903" t="s">
        <v>102</v>
      </c>
      <c r="D2903">
        <v>28</v>
      </c>
      <c r="E2903">
        <v>64</v>
      </c>
      <c r="F2903">
        <v>46</v>
      </c>
      <c r="G2903" t="s">
        <v>16</v>
      </c>
      <c r="H2903" t="s">
        <v>349</v>
      </c>
      <c r="I2903" t="str">
        <f t="shared" si="135"/>
        <v>Obama, Barack H.(W)</v>
      </c>
      <c r="J2903" t="s">
        <v>18</v>
      </c>
      <c r="K2903" t="b">
        <v>0</v>
      </c>
      <c r="L2903">
        <v>554662</v>
      </c>
      <c r="M2903">
        <v>1289865</v>
      </c>
      <c r="N2903">
        <v>20171015</v>
      </c>
      <c r="O2903" t="s">
        <v>19</v>
      </c>
      <c r="P2903" t="str">
        <f>IF(VLOOKUP(A2903,'national-winners'!$A$2:$B$13,2,0)=H2903,"W","L")</f>
        <v>W</v>
      </c>
      <c r="Q2903">
        <f>MATCH(C2903,'state-winning-votes'!A:A,0)</f>
        <v>28</v>
      </c>
      <c r="R2903">
        <f>MATCH(A2903,'state-winning-votes'!$A$2:$L$2,0)</f>
        <v>10</v>
      </c>
      <c r="S2903" cm="1">
        <f t="array" ref="S2903">INDEX('state-winning-votes'!$A$1:$L$53,$Q2903,$R2903)</f>
        <v>724597</v>
      </c>
      <c r="T2903">
        <f>INDEX('state-winning-votes'!$A$1:$L$53,MATCH($C2903,'state-winning-votes'!$A:$A,0),MATCH($A2903,'state-winning-votes'!$A$2:$L$2,0))</f>
        <v>724597</v>
      </c>
      <c r="U2903" t="str">
        <f t="shared" si="136"/>
        <v>McCain, John</v>
      </c>
      <c r="V2903" t="str">
        <f>_xlfn.XLOOKUP(INDEX('state-winning-votes'!$A$1:$L$53,MATCH($C2903,'state-winning-votes'!$A:$A,0),MATCH($A2903,'state-winning-votes'!$A$2:$L$2,0)),$L:$L,$H:$H)</f>
        <v>McCain, John</v>
      </c>
      <c r="W2903" t="str">
        <f>VLOOKUP(A2903,'national-winners'!$A$2:$B$13,2,0)</f>
        <v>Obama, Barack H.</v>
      </c>
      <c r="X2903" t="str">
        <f t="shared" si="137"/>
        <v xml:space="preserve"> John McCain (W)</v>
      </c>
    </row>
    <row r="2904" spans="1:24" x14ac:dyDescent="0.25">
      <c r="A2904">
        <v>2008</v>
      </c>
      <c r="B2904" t="s">
        <v>101</v>
      </c>
      <c r="C2904" t="s">
        <v>102</v>
      </c>
      <c r="D2904">
        <v>28</v>
      </c>
      <c r="E2904">
        <v>64</v>
      </c>
      <c r="F2904">
        <v>46</v>
      </c>
      <c r="G2904" t="s">
        <v>16</v>
      </c>
      <c r="H2904" t="s">
        <v>273</v>
      </c>
      <c r="I2904" t="str">
        <f t="shared" si="135"/>
        <v>Nader, Ralph(L)</v>
      </c>
      <c r="J2904" t="s">
        <v>35</v>
      </c>
      <c r="K2904" t="b">
        <v>0</v>
      </c>
      <c r="L2904">
        <v>4011</v>
      </c>
      <c r="M2904">
        <v>1289865</v>
      </c>
      <c r="N2904">
        <v>20171015</v>
      </c>
      <c r="O2904" t="s">
        <v>19</v>
      </c>
      <c r="P2904" t="str">
        <f>IF(VLOOKUP(A2904,'national-winners'!$A$2:$B$13,2,0)=H2904,"W","L")</f>
        <v>L</v>
      </c>
      <c r="Q2904">
        <f>MATCH(C2904,'state-winning-votes'!A:A,0)</f>
        <v>28</v>
      </c>
      <c r="R2904">
        <f>MATCH(A2904,'state-winning-votes'!$A$2:$L$2,0)</f>
        <v>10</v>
      </c>
      <c r="S2904" cm="1">
        <f t="array" ref="S2904">INDEX('state-winning-votes'!$A$1:$L$53,$Q2904,$R2904)</f>
        <v>724597</v>
      </c>
      <c r="T2904">
        <f>INDEX('state-winning-votes'!$A$1:$L$53,MATCH($C2904,'state-winning-votes'!$A:$A,0),MATCH($A2904,'state-winning-votes'!$A$2:$L$2,0))</f>
        <v>724597</v>
      </c>
      <c r="U2904" t="str">
        <f t="shared" si="136"/>
        <v>McCain, John</v>
      </c>
      <c r="V2904" t="str">
        <f>_xlfn.XLOOKUP(INDEX('state-winning-votes'!$A$1:$L$53,MATCH($C2904,'state-winning-votes'!$A:$A,0),MATCH($A2904,'state-winning-votes'!$A$2:$L$2,0)),$L:$L,$H:$H)</f>
        <v>McCain, John</v>
      </c>
      <c r="W2904" t="str">
        <f>VLOOKUP(A2904,'national-winners'!$A$2:$B$13,2,0)</f>
        <v>Obama, Barack H.</v>
      </c>
      <c r="X2904" t="str">
        <f t="shared" si="137"/>
        <v xml:space="preserve"> John McCain (W)</v>
      </c>
    </row>
    <row r="2905" spans="1:24" x14ac:dyDescent="0.25">
      <c r="A2905">
        <v>2008</v>
      </c>
      <c r="B2905" t="s">
        <v>101</v>
      </c>
      <c r="C2905" t="s">
        <v>102</v>
      </c>
      <c r="D2905">
        <v>28</v>
      </c>
      <c r="E2905">
        <v>64</v>
      </c>
      <c r="F2905">
        <v>46</v>
      </c>
      <c r="G2905" t="s">
        <v>16</v>
      </c>
      <c r="H2905" t="s">
        <v>350</v>
      </c>
      <c r="I2905" t="str">
        <f t="shared" si="135"/>
        <v>Baldwin, Charles ""Chuck""(L)</v>
      </c>
      <c r="J2905" t="s">
        <v>134</v>
      </c>
      <c r="K2905" t="b">
        <v>0</v>
      </c>
      <c r="L2905">
        <v>2551</v>
      </c>
      <c r="M2905">
        <v>1289865</v>
      </c>
      <c r="N2905">
        <v>20171015</v>
      </c>
      <c r="O2905" t="s">
        <v>19</v>
      </c>
      <c r="P2905" t="str">
        <f>IF(VLOOKUP(A2905,'national-winners'!$A$2:$B$13,2,0)=H2905,"W","L")</f>
        <v>L</v>
      </c>
      <c r="Q2905">
        <f>MATCH(C2905,'state-winning-votes'!A:A,0)</f>
        <v>28</v>
      </c>
      <c r="R2905">
        <f>MATCH(A2905,'state-winning-votes'!$A$2:$L$2,0)</f>
        <v>10</v>
      </c>
      <c r="S2905" cm="1">
        <f t="array" ref="S2905">INDEX('state-winning-votes'!$A$1:$L$53,$Q2905,$R2905)</f>
        <v>724597</v>
      </c>
      <c r="T2905">
        <f>INDEX('state-winning-votes'!$A$1:$L$53,MATCH($C2905,'state-winning-votes'!$A:$A,0),MATCH($A2905,'state-winning-votes'!$A$2:$L$2,0))</f>
        <v>724597</v>
      </c>
      <c r="U2905" t="str">
        <f t="shared" si="136"/>
        <v>McCain, John</v>
      </c>
      <c r="V2905" t="str">
        <f>_xlfn.XLOOKUP(INDEX('state-winning-votes'!$A$1:$L$53,MATCH($C2905,'state-winning-votes'!$A:$A,0),MATCH($A2905,'state-winning-votes'!$A$2:$L$2,0)),$L:$L,$H:$H)</f>
        <v>McCain, John</v>
      </c>
      <c r="W2905" t="str">
        <f>VLOOKUP(A2905,'national-winners'!$A$2:$B$13,2,0)</f>
        <v>Obama, Barack H.</v>
      </c>
      <c r="X2905" t="str">
        <f t="shared" si="137"/>
        <v xml:space="preserve"> John McCain (W)</v>
      </c>
    </row>
    <row r="2906" spans="1:24" x14ac:dyDescent="0.25">
      <c r="A2906">
        <v>2008</v>
      </c>
      <c r="B2906" t="s">
        <v>101</v>
      </c>
      <c r="C2906" t="s">
        <v>102</v>
      </c>
      <c r="D2906">
        <v>28</v>
      </c>
      <c r="E2906">
        <v>64</v>
      </c>
      <c r="F2906">
        <v>46</v>
      </c>
      <c r="G2906" t="s">
        <v>16</v>
      </c>
      <c r="H2906" t="s">
        <v>351</v>
      </c>
      <c r="I2906" t="str">
        <f t="shared" si="135"/>
        <v>Barr, Bob(L)</v>
      </c>
      <c r="J2906" t="s">
        <v>29</v>
      </c>
      <c r="K2906" t="b">
        <v>0</v>
      </c>
      <c r="L2906">
        <v>2529</v>
      </c>
      <c r="M2906">
        <v>1289865</v>
      </c>
      <c r="N2906">
        <v>20171015</v>
      </c>
      <c r="O2906" t="s">
        <v>19</v>
      </c>
      <c r="P2906" t="str">
        <f>IF(VLOOKUP(A2906,'national-winners'!$A$2:$B$13,2,0)=H2906,"W","L")</f>
        <v>L</v>
      </c>
      <c r="Q2906">
        <f>MATCH(C2906,'state-winning-votes'!A:A,0)</f>
        <v>28</v>
      </c>
      <c r="R2906">
        <f>MATCH(A2906,'state-winning-votes'!$A$2:$L$2,0)</f>
        <v>10</v>
      </c>
      <c r="S2906" cm="1">
        <f t="array" ref="S2906">INDEX('state-winning-votes'!$A$1:$L$53,$Q2906,$R2906)</f>
        <v>724597</v>
      </c>
      <c r="T2906">
        <f>INDEX('state-winning-votes'!$A$1:$L$53,MATCH($C2906,'state-winning-votes'!$A:$A,0),MATCH($A2906,'state-winning-votes'!$A$2:$L$2,0))</f>
        <v>724597</v>
      </c>
      <c r="U2906" t="str">
        <f t="shared" si="136"/>
        <v>McCain, John</v>
      </c>
      <c r="V2906" t="str">
        <f>_xlfn.XLOOKUP(INDEX('state-winning-votes'!$A$1:$L$53,MATCH($C2906,'state-winning-votes'!$A:$A,0),MATCH($A2906,'state-winning-votes'!$A$2:$L$2,0)),$L:$L,$H:$H)</f>
        <v>McCain, John</v>
      </c>
      <c r="W2906" t="str">
        <f>VLOOKUP(A2906,'national-winners'!$A$2:$B$13,2,0)</f>
        <v>Obama, Barack H.</v>
      </c>
      <c r="X2906" t="str">
        <f t="shared" si="137"/>
        <v xml:space="preserve"> John McCain (W)</v>
      </c>
    </row>
    <row r="2907" spans="1:24" x14ac:dyDescent="0.25">
      <c r="A2907">
        <v>2008</v>
      </c>
      <c r="B2907" t="s">
        <v>101</v>
      </c>
      <c r="C2907" t="s">
        <v>102</v>
      </c>
      <c r="D2907">
        <v>28</v>
      </c>
      <c r="E2907">
        <v>64</v>
      </c>
      <c r="F2907">
        <v>46</v>
      </c>
      <c r="G2907" t="s">
        <v>16</v>
      </c>
      <c r="H2907" t="s">
        <v>352</v>
      </c>
      <c r="I2907" t="str">
        <f t="shared" si="135"/>
        <v>McKinney, Cynthia(L)</v>
      </c>
      <c r="J2907" t="s">
        <v>274</v>
      </c>
      <c r="K2907" t="b">
        <v>0</v>
      </c>
      <c r="L2907">
        <v>1034</v>
      </c>
      <c r="M2907">
        <v>1289865</v>
      </c>
      <c r="N2907">
        <v>20171015</v>
      </c>
      <c r="O2907" t="s">
        <v>19</v>
      </c>
      <c r="P2907" t="str">
        <f>IF(VLOOKUP(A2907,'national-winners'!$A$2:$B$13,2,0)=H2907,"W","L")</f>
        <v>L</v>
      </c>
      <c r="Q2907">
        <f>MATCH(C2907,'state-winning-votes'!A:A,0)</f>
        <v>28</v>
      </c>
      <c r="R2907">
        <f>MATCH(A2907,'state-winning-votes'!$A$2:$L$2,0)</f>
        <v>10</v>
      </c>
      <c r="S2907" cm="1">
        <f t="array" ref="S2907">INDEX('state-winning-votes'!$A$1:$L$53,$Q2907,$R2907)</f>
        <v>724597</v>
      </c>
      <c r="T2907">
        <f>INDEX('state-winning-votes'!$A$1:$L$53,MATCH($C2907,'state-winning-votes'!$A:$A,0),MATCH($A2907,'state-winning-votes'!$A$2:$L$2,0))</f>
        <v>724597</v>
      </c>
      <c r="U2907" t="str">
        <f t="shared" si="136"/>
        <v>McCain, John</v>
      </c>
      <c r="V2907" t="str">
        <f>_xlfn.XLOOKUP(INDEX('state-winning-votes'!$A$1:$L$53,MATCH($C2907,'state-winning-votes'!$A:$A,0),MATCH($A2907,'state-winning-votes'!$A$2:$L$2,0)),$L:$L,$H:$H)</f>
        <v>McCain, John</v>
      </c>
      <c r="W2907" t="str">
        <f>VLOOKUP(A2907,'national-winners'!$A$2:$B$13,2,0)</f>
        <v>Obama, Barack H.</v>
      </c>
      <c r="X2907" t="str">
        <f t="shared" si="137"/>
        <v xml:space="preserve"> John McCain (W)</v>
      </c>
    </row>
    <row r="2908" spans="1:24" x14ac:dyDescent="0.25">
      <c r="A2908">
        <v>2008</v>
      </c>
      <c r="B2908" t="s">
        <v>101</v>
      </c>
      <c r="C2908" t="s">
        <v>102</v>
      </c>
      <c r="D2908">
        <v>28</v>
      </c>
      <c r="E2908">
        <v>64</v>
      </c>
      <c r="F2908">
        <v>46</v>
      </c>
      <c r="G2908" t="s">
        <v>16</v>
      </c>
      <c r="H2908" t="s">
        <v>368</v>
      </c>
      <c r="I2908" t="str">
        <f t="shared" si="135"/>
        <v>Weill, Ted(L)</v>
      </c>
      <c r="J2908" t="s">
        <v>272</v>
      </c>
      <c r="K2908" t="b">
        <v>0</v>
      </c>
      <c r="L2908">
        <v>481</v>
      </c>
      <c r="M2908">
        <v>1289865</v>
      </c>
      <c r="N2908">
        <v>20171015</v>
      </c>
      <c r="O2908" t="s">
        <v>19</v>
      </c>
      <c r="P2908" t="str">
        <f>IF(VLOOKUP(A2908,'national-winners'!$A$2:$B$13,2,0)=H2908,"W","L")</f>
        <v>L</v>
      </c>
      <c r="Q2908">
        <f>MATCH(C2908,'state-winning-votes'!A:A,0)</f>
        <v>28</v>
      </c>
      <c r="R2908">
        <f>MATCH(A2908,'state-winning-votes'!$A$2:$L$2,0)</f>
        <v>10</v>
      </c>
      <c r="S2908" cm="1">
        <f t="array" ref="S2908">INDEX('state-winning-votes'!$A$1:$L$53,$Q2908,$R2908)</f>
        <v>724597</v>
      </c>
      <c r="T2908">
        <f>INDEX('state-winning-votes'!$A$1:$L$53,MATCH($C2908,'state-winning-votes'!$A:$A,0),MATCH($A2908,'state-winning-votes'!$A$2:$L$2,0))</f>
        <v>724597</v>
      </c>
      <c r="U2908" t="str">
        <f t="shared" si="136"/>
        <v>McCain, John</v>
      </c>
      <c r="V2908" t="str">
        <f>_xlfn.XLOOKUP(INDEX('state-winning-votes'!$A$1:$L$53,MATCH($C2908,'state-winning-votes'!$A:$A,0),MATCH($A2908,'state-winning-votes'!$A$2:$L$2,0)),$L:$L,$H:$H)</f>
        <v>McCain, John</v>
      </c>
      <c r="W2908" t="str">
        <f>VLOOKUP(A2908,'national-winners'!$A$2:$B$13,2,0)</f>
        <v>Obama, Barack H.</v>
      </c>
      <c r="X2908" t="str">
        <f t="shared" si="137"/>
        <v xml:space="preserve"> John McCain (W)</v>
      </c>
    </row>
    <row r="2909" spans="1:24" x14ac:dyDescent="0.25">
      <c r="A2909">
        <v>2008</v>
      </c>
      <c r="B2909" t="s">
        <v>103</v>
      </c>
      <c r="C2909" t="s">
        <v>104</v>
      </c>
      <c r="D2909">
        <v>29</v>
      </c>
      <c r="E2909">
        <v>43</v>
      </c>
      <c r="F2909">
        <v>34</v>
      </c>
      <c r="G2909" t="s">
        <v>16</v>
      </c>
      <c r="H2909" t="s">
        <v>348</v>
      </c>
      <c r="I2909" t="str">
        <f t="shared" si="135"/>
        <v>McCain, John(L)</v>
      </c>
      <c r="J2909" t="s">
        <v>21</v>
      </c>
      <c r="K2909" t="b">
        <v>0</v>
      </c>
      <c r="L2909">
        <v>1445814</v>
      </c>
      <c r="M2909">
        <v>2925205</v>
      </c>
      <c r="N2909">
        <v>20171015</v>
      </c>
      <c r="O2909" t="s">
        <v>19</v>
      </c>
      <c r="P2909" t="str">
        <f>IF(VLOOKUP(A2909,'national-winners'!$A$2:$B$13,2,0)=H2909,"W","L")</f>
        <v>L</v>
      </c>
      <c r="Q2909">
        <f>MATCH(C2909,'state-winning-votes'!A:A,0)</f>
        <v>27</v>
      </c>
      <c r="R2909">
        <f>MATCH(A2909,'state-winning-votes'!$A$2:$L$2,0)</f>
        <v>10</v>
      </c>
      <c r="S2909" cm="1">
        <f t="array" ref="S2909">INDEX('state-winning-votes'!$A$1:$L$53,$Q2909,$R2909)</f>
        <v>1445814</v>
      </c>
      <c r="T2909">
        <f>INDEX('state-winning-votes'!$A$1:$L$53,MATCH($C2909,'state-winning-votes'!$A:$A,0),MATCH($A2909,'state-winning-votes'!$A$2:$L$2,0))</f>
        <v>1445814</v>
      </c>
      <c r="U2909" t="str">
        <f t="shared" si="136"/>
        <v>McCain, John</v>
      </c>
      <c r="V2909" t="str">
        <f>_xlfn.XLOOKUP(INDEX('state-winning-votes'!$A$1:$L$53,MATCH($C2909,'state-winning-votes'!$A:$A,0),MATCH($A2909,'state-winning-votes'!$A$2:$L$2,0)),$L:$L,$H:$H)</f>
        <v>McCain, John</v>
      </c>
      <c r="W2909" t="str">
        <f>VLOOKUP(A2909,'national-winners'!$A$2:$B$13,2,0)</f>
        <v>Obama, Barack H.</v>
      </c>
      <c r="X2909" t="str">
        <f t="shared" si="137"/>
        <v xml:space="preserve"> John McCain (W)</v>
      </c>
    </row>
    <row r="2910" spans="1:24" x14ac:dyDescent="0.25">
      <c r="A2910">
        <v>2008</v>
      </c>
      <c r="B2910" t="s">
        <v>103</v>
      </c>
      <c r="C2910" t="s">
        <v>104</v>
      </c>
      <c r="D2910">
        <v>29</v>
      </c>
      <c r="E2910">
        <v>43</v>
      </c>
      <c r="F2910">
        <v>34</v>
      </c>
      <c r="G2910" t="s">
        <v>16</v>
      </c>
      <c r="H2910" t="s">
        <v>349</v>
      </c>
      <c r="I2910" t="str">
        <f t="shared" si="135"/>
        <v>Obama, Barack H.(W)</v>
      </c>
      <c r="J2910" t="s">
        <v>18</v>
      </c>
      <c r="K2910" t="b">
        <v>0</v>
      </c>
      <c r="L2910">
        <v>1441911</v>
      </c>
      <c r="M2910">
        <v>2925205</v>
      </c>
      <c r="N2910">
        <v>20171015</v>
      </c>
      <c r="O2910" t="s">
        <v>19</v>
      </c>
      <c r="P2910" t="str">
        <f>IF(VLOOKUP(A2910,'national-winners'!$A$2:$B$13,2,0)=H2910,"W","L")</f>
        <v>W</v>
      </c>
      <c r="Q2910">
        <f>MATCH(C2910,'state-winning-votes'!A:A,0)</f>
        <v>27</v>
      </c>
      <c r="R2910">
        <f>MATCH(A2910,'state-winning-votes'!$A$2:$L$2,0)</f>
        <v>10</v>
      </c>
      <c r="S2910" cm="1">
        <f t="array" ref="S2910">INDEX('state-winning-votes'!$A$1:$L$53,$Q2910,$R2910)</f>
        <v>1445814</v>
      </c>
      <c r="T2910">
        <f>INDEX('state-winning-votes'!$A$1:$L$53,MATCH($C2910,'state-winning-votes'!$A:$A,0),MATCH($A2910,'state-winning-votes'!$A$2:$L$2,0))</f>
        <v>1445814</v>
      </c>
      <c r="U2910" t="str">
        <f t="shared" si="136"/>
        <v>McCain, John</v>
      </c>
      <c r="V2910" t="str">
        <f>_xlfn.XLOOKUP(INDEX('state-winning-votes'!$A$1:$L$53,MATCH($C2910,'state-winning-votes'!$A:$A,0),MATCH($A2910,'state-winning-votes'!$A$2:$L$2,0)),$L:$L,$H:$H)</f>
        <v>McCain, John</v>
      </c>
      <c r="W2910" t="str">
        <f>VLOOKUP(A2910,'national-winners'!$A$2:$B$13,2,0)</f>
        <v>Obama, Barack H.</v>
      </c>
      <c r="X2910" t="str">
        <f t="shared" si="137"/>
        <v xml:space="preserve"> John McCain (W)</v>
      </c>
    </row>
    <row r="2911" spans="1:24" x14ac:dyDescent="0.25">
      <c r="A2911">
        <v>2008</v>
      </c>
      <c r="B2911" t="s">
        <v>103</v>
      </c>
      <c r="C2911" t="s">
        <v>104</v>
      </c>
      <c r="D2911">
        <v>29</v>
      </c>
      <c r="E2911">
        <v>43</v>
      </c>
      <c r="F2911">
        <v>34</v>
      </c>
      <c r="G2911" t="s">
        <v>16</v>
      </c>
      <c r="H2911" t="s">
        <v>273</v>
      </c>
      <c r="I2911" t="str">
        <f t="shared" si="135"/>
        <v>Nader, Ralph(L)</v>
      </c>
      <c r="J2911" t="s">
        <v>35</v>
      </c>
      <c r="K2911" t="b">
        <v>0</v>
      </c>
      <c r="L2911">
        <v>17813</v>
      </c>
      <c r="M2911">
        <v>2925205</v>
      </c>
      <c r="N2911">
        <v>20171015</v>
      </c>
      <c r="O2911" t="s">
        <v>19</v>
      </c>
      <c r="P2911" t="str">
        <f>IF(VLOOKUP(A2911,'national-winners'!$A$2:$B$13,2,0)=H2911,"W","L")</f>
        <v>L</v>
      </c>
      <c r="Q2911">
        <f>MATCH(C2911,'state-winning-votes'!A:A,0)</f>
        <v>27</v>
      </c>
      <c r="R2911">
        <f>MATCH(A2911,'state-winning-votes'!$A$2:$L$2,0)</f>
        <v>10</v>
      </c>
      <c r="S2911" cm="1">
        <f t="array" ref="S2911">INDEX('state-winning-votes'!$A$1:$L$53,$Q2911,$R2911)</f>
        <v>1445814</v>
      </c>
      <c r="T2911">
        <f>INDEX('state-winning-votes'!$A$1:$L$53,MATCH($C2911,'state-winning-votes'!$A:$A,0),MATCH($A2911,'state-winning-votes'!$A$2:$L$2,0))</f>
        <v>1445814</v>
      </c>
      <c r="U2911" t="str">
        <f t="shared" si="136"/>
        <v>McCain, John</v>
      </c>
      <c r="V2911" t="str">
        <f>_xlfn.XLOOKUP(INDEX('state-winning-votes'!$A$1:$L$53,MATCH($C2911,'state-winning-votes'!$A:$A,0),MATCH($A2911,'state-winning-votes'!$A$2:$L$2,0)),$L:$L,$H:$H)</f>
        <v>McCain, John</v>
      </c>
      <c r="W2911" t="str">
        <f>VLOOKUP(A2911,'national-winners'!$A$2:$B$13,2,0)</f>
        <v>Obama, Barack H.</v>
      </c>
      <c r="X2911" t="str">
        <f t="shared" si="137"/>
        <v xml:space="preserve"> John McCain (W)</v>
      </c>
    </row>
    <row r="2912" spans="1:24" x14ac:dyDescent="0.25">
      <c r="A2912">
        <v>2008</v>
      </c>
      <c r="B2912" t="s">
        <v>103</v>
      </c>
      <c r="C2912" t="s">
        <v>104</v>
      </c>
      <c r="D2912">
        <v>29</v>
      </c>
      <c r="E2912">
        <v>43</v>
      </c>
      <c r="F2912">
        <v>34</v>
      </c>
      <c r="G2912" t="s">
        <v>16</v>
      </c>
      <c r="H2912" t="s">
        <v>351</v>
      </c>
      <c r="I2912" t="str">
        <f t="shared" si="135"/>
        <v>Barr, Bob(L)</v>
      </c>
      <c r="J2912" t="s">
        <v>29</v>
      </c>
      <c r="K2912" t="b">
        <v>0</v>
      </c>
      <c r="L2912">
        <v>11386</v>
      </c>
      <c r="M2912">
        <v>2925205</v>
      </c>
      <c r="N2912">
        <v>20171015</v>
      </c>
      <c r="O2912" t="s">
        <v>19</v>
      </c>
      <c r="P2912" t="str">
        <f>IF(VLOOKUP(A2912,'national-winners'!$A$2:$B$13,2,0)=H2912,"W","L")</f>
        <v>L</v>
      </c>
      <c r="Q2912">
        <f>MATCH(C2912,'state-winning-votes'!A:A,0)</f>
        <v>27</v>
      </c>
      <c r="R2912">
        <f>MATCH(A2912,'state-winning-votes'!$A$2:$L$2,0)</f>
        <v>10</v>
      </c>
      <c r="S2912" cm="1">
        <f t="array" ref="S2912">INDEX('state-winning-votes'!$A$1:$L$53,$Q2912,$R2912)</f>
        <v>1445814</v>
      </c>
      <c r="T2912">
        <f>INDEX('state-winning-votes'!$A$1:$L$53,MATCH($C2912,'state-winning-votes'!$A:$A,0),MATCH($A2912,'state-winning-votes'!$A$2:$L$2,0))</f>
        <v>1445814</v>
      </c>
      <c r="U2912" t="str">
        <f t="shared" si="136"/>
        <v>McCain, John</v>
      </c>
      <c r="V2912" t="str">
        <f>_xlfn.XLOOKUP(INDEX('state-winning-votes'!$A$1:$L$53,MATCH($C2912,'state-winning-votes'!$A:$A,0),MATCH($A2912,'state-winning-votes'!$A$2:$L$2,0)),$L:$L,$H:$H)</f>
        <v>McCain, John</v>
      </c>
      <c r="W2912" t="str">
        <f>VLOOKUP(A2912,'national-winners'!$A$2:$B$13,2,0)</f>
        <v>Obama, Barack H.</v>
      </c>
      <c r="X2912" t="str">
        <f t="shared" si="137"/>
        <v xml:space="preserve"> John McCain (W)</v>
      </c>
    </row>
    <row r="2913" spans="1:24" x14ac:dyDescent="0.25">
      <c r="A2913">
        <v>2008</v>
      </c>
      <c r="B2913" t="s">
        <v>103</v>
      </c>
      <c r="C2913" t="s">
        <v>104</v>
      </c>
      <c r="D2913">
        <v>29</v>
      </c>
      <c r="E2913">
        <v>43</v>
      </c>
      <c r="F2913">
        <v>34</v>
      </c>
      <c r="G2913" t="s">
        <v>16</v>
      </c>
      <c r="H2913" t="s">
        <v>350</v>
      </c>
      <c r="I2913" t="str">
        <f t="shared" si="135"/>
        <v>Baldwin, Charles ""Chuck""(L)</v>
      </c>
      <c r="J2913" t="s">
        <v>134</v>
      </c>
      <c r="K2913" t="b">
        <v>0</v>
      </c>
      <c r="L2913">
        <v>8201</v>
      </c>
      <c r="M2913">
        <v>2925205</v>
      </c>
      <c r="N2913">
        <v>20171015</v>
      </c>
      <c r="O2913" t="s">
        <v>19</v>
      </c>
      <c r="P2913" t="str">
        <f>IF(VLOOKUP(A2913,'national-winners'!$A$2:$B$13,2,0)=H2913,"W","L")</f>
        <v>L</v>
      </c>
      <c r="Q2913">
        <f>MATCH(C2913,'state-winning-votes'!A:A,0)</f>
        <v>27</v>
      </c>
      <c r="R2913">
        <f>MATCH(A2913,'state-winning-votes'!$A$2:$L$2,0)</f>
        <v>10</v>
      </c>
      <c r="S2913" cm="1">
        <f t="array" ref="S2913">INDEX('state-winning-votes'!$A$1:$L$53,$Q2913,$R2913)</f>
        <v>1445814</v>
      </c>
      <c r="T2913">
        <f>INDEX('state-winning-votes'!$A$1:$L$53,MATCH($C2913,'state-winning-votes'!$A:$A,0),MATCH($A2913,'state-winning-votes'!$A$2:$L$2,0))</f>
        <v>1445814</v>
      </c>
      <c r="U2913" t="str">
        <f t="shared" si="136"/>
        <v>McCain, John</v>
      </c>
      <c r="V2913" t="str">
        <f>_xlfn.XLOOKUP(INDEX('state-winning-votes'!$A$1:$L$53,MATCH($C2913,'state-winning-votes'!$A:$A,0),MATCH($A2913,'state-winning-votes'!$A$2:$L$2,0)),$L:$L,$H:$H)</f>
        <v>McCain, John</v>
      </c>
      <c r="W2913" t="str">
        <f>VLOOKUP(A2913,'national-winners'!$A$2:$B$13,2,0)</f>
        <v>Obama, Barack H.</v>
      </c>
      <c r="X2913" t="str">
        <f t="shared" si="137"/>
        <v xml:space="preserve"> John McCain (W)</v>
      </c>
    </row>
    <row r="2914" spans="1:24" x14ac:dyDescent="0.25">
      <c r="A2914">
        <v>2008</v>
      </c>
      <c r="B2914" t="s">
        <v>103</v>
      </c>
      <c r="C2914" t="s">
        <v>104</v>
      </c>
      <c r="D2914">
        <v>29</v>
      </c>
      <c r="E2914">
        <v>43</v>
      </c>
      <c r="F2914">
        <v>34</v>
      </c>
      <c r="G2914" t="s">
        <v>16</v>
      </c>
      <c r="H2914" t="s">
        <v>352</v>
      </c>
      <c r="I2914" t="str">
        <f t="shared" si="135"/>
        <v>McKinney, Cynthia(L)</v>
      </c>
      <c r="K2914" t="b">
        <v>1</v>
      </c>
      <c r="L2914">
        <v>80</v>
      </c>
      <c r="M2914">
        <v>2925205</v>
      </c>
      <c r="N2914">
        <v>20171015</v>
      </c>
      <c r="O2914" t="s">
        <v>19</v>
      </c>
      <c r="P2914" t="str">
        <f>IF(VLOOKUP(A2914,'national-winners'!$A$2:$B$13,2,0)=H2914,"W","L")</f>
        <v>L</v>
      </c>
      <c r="Q2914">
        <f>MATCH(C2914,'state-winning-votes'!A:A,0)</f>
        <v>27</v>
      </c>
      <c r="R2914">
        <f>MATCH(A2914,'state-winning-votes'!$A$2:$L$2,0)</f>
        <v>10</v>
      </c>
      <c r="S2914" cm="1">
        <f t="array" ref="S2914">INDEX('state-winning-votes'!$A$1:$L$53,$Q2914,$R2914)</f>
        <v>1445814</v>
      </c>
      <c r="T2914">
        <f>INDEX('state-winning-votes'!$A$1:$L$53,MATCH($C2914,'state-winning-votes'!$A:$A,0),MATCH($A2914,'state-winning-votes'!$A$2:$L$2,0))</f>
        <v>1445814</v>
      </c>
      <c r="U2914" t="str">
        <f t="shared" si="136"/>
        <v>McCain, John</v>
      </c>
      <c r="V2914" t="str">
        <f>_xlfn.XLOOKUP(INDEX('state-winning-votes'!$A$1:$L$53,MATCH($C2914,'state-winning-votes'!$A:$A,0),MATCH($A2914,'state-winning-votes'!$A$2:$L$2,0)),$L:$L,$H:$H)</f>
        <v>McCain, John</v>
      </c>
      <c r="W2914" t="str">
        <f>VLOOKUP(A2914,'national-winners'!$A$2:$B$13,2,0)</f>
        <v>Obama, Barack H.</v>
      </c>
      <c r="X2914" t="str">
        <f t="shared" si="137"/>
        <v xml:space="preserve"> John McCain (W)</v>
      </c>
    </row>
    <row r="2915" spans="1:24" x14ac:dyDescent="0.25">
      <c r="A2915">
        <v>2008</v>
      </c>
      <c r="B2915" t="s">
        <v>105</v>
      </c>
      <c r="C2915" t="s">
        <v>106</v>
      </c>
      <c r="D2915">
        <v>30</v>
      </c>
      <c r="E2915">
        <v>81</v>
      </c>
      <c r="F2915">
        <v>64</v>
      </c>
      <c r="G2915" t="s">
        <v>16</v>
      </c>
      <c r="H2915" t="s">
        <v>348</v>
      </c>
      <c r="I2915" t="str">
        <f t="shared" si="135"/>
        <v>McCain, John(L)</v>
      </c>
      <c r="J2915" t="s">
        <v>21</v>
      </c>
      <c r="K2915" t="b">
        <v>0</v>
      </c>
      <c r="L2915">
        <v>242763</v>
      </c>
      <c r="M2915">
        <v>490109</v>
      </c>
      <c r="N2915">
        <v>20171015</v>
      </c>
      <c r="O2915" t="s">
        <v>19</v>
      </c>
      <c r="P2915" t="str">
        <f>IF(VLOOKUP(A2915,'national-winners'!$A$2:$B$13,2,0)=H2915,"W","L")</f>
        <v>L</v>
      </c>
      <c r="Q2915">
        <f>MATCH(C2915,'state-winning-votes'!A:A,0)</f>
        <v>29</v>
      </c>
      <c r="R2915">
        <f>MATCH(A2915,'state-winning-votes'!$A$2:$L$2,0)</f>
        <v>10</v>
      </c>
      <c r="S2915" cm="1">
        <f t="array" ref="S2915">INDEX('state-winning-votes'!$A$1:$L$53,$Q2915,$R2915)</f>
        <v>242763</v>
      </c>
      <c r="T2915">
        <f>INDEX('state-winning-votes'!$A$1:$L$53,MATCH($C2915,'state-winning-votes'!$A:$A,0),MATCH($A2915,'state-winning-votes'!$A$2:$L$2,0))</f>
        <v>242763</v>
      </c>
      <c r="U2915" t="str">
        <f t="shared" si="136"/>
        <v>McCain, John</v>
      </c>
      <c r="V2915" t="str">
        <f>_xlfn.XLOOKUP(INDEX('state-winning-votes'!$A$1:$L$53,MATCH($C2915,'state-winning-votes'!$A:$A,0),MATCH($A2915,'state-winning-votes'!$A$2:$L$2,0)),$L:$L,$H:$H)</f>
        <v>McCain, John</v>
      </c>
      <c r="W2915" t="str">
        <f>VLOOKUP(A2915,'national-winners'!$A$2:$B$13,2,0)</f>
        <v>Obama, Barack H.</v>
      </c>
      <c r="X2915" t="str">
        <f t="shared" si="137"/>
        <v xml:space="preserve"> John McCain (W)</v>
      </c>
    </row>
    <row r="2916" spans="1:24" x14ac:dyDescent="0.25">
      <c r="A2916">
        <v>2008</v>
      </c>
      <c r="B2916" t="s">
        <v>105</v>
      </c>
      <c r="C2916" t="s">
        <v>106</v>
      </c>
      <c r="D2916">
        <v>30</v>
      </c>
      <c r="E2916">
        <v>81</v>
      </c>
      <c r="F2916">
        <v>64</v>
      </c>
      <c r="G2916" t="s">
        <v>16</v>
      </c>
      <c r="H2916" t="s">
        <v>349</v>
      </c>
      <c r="I2916" t="str">
        <f t="shared" si="135"/>
        <v>Obama, Barack H.(W)</v>
      </c>
      <c r="J2916" t="s">
        <v>18</v>
      </c>
      <c r="K2916" t="b">
        <v>0</v>
      </c>
      <c r="L2916">
        <v>231667</v>
      </c>
      <c r="M2916">
        <v>490109</v>
      </c>
      <c r="N2916">
        <v>20171015</v>
      </c>
      <c r="O2916" t="s">
        <v>19</v>
      </c>
      <c r="P2916" t="str">
        <f>IF(VLOOKUP(A2916,'national-winners'!$A$2:$B$13,2,0)=H2916,"W","L")</f>
        <v>W</v>
      </c>
      <c r="Q2916">
        <f>MATCH(C2916,'state-winning-votes'!A:A,0)</f>
        <v>29</v>
      </c>
      <c r="R2916">
        <f>MATCH(A2916,'state-winning-votes'!$A$2:$L$2,0)</f>
        <v>10</v>
      </c>
      <c r="S2916" cm="1">
        <f t="array" ref="S2916">INDEX('state-winning-votes'!$A$1:$L$53,$Q2916,$R2916)</f>
        <v>242763</v>
      </c>
      <c r="T2916">
        <f>INDEX('state-winning-votes'!$A$1:$L$53,MATCH($C2916,'state-winning-votes'!$A:$A,0),MATCH($A2916,'state-winning-votes'!$A$2:$L$2,0))</f>
        <v>242763</v>
      </c>
      <c r="U2916" t="str">
        <f t="shared" si="136"/>
        <v>McCain, John</v>
      </c>
      <c r="V2916" t="str">
        <f>_xlfn.XLOOKUP(INDEX('state-winning-votes'!$A$1:$L$53,MATCH($C2916,'state-winning-votes'!$A:$A,0),MATCH($A2916,'state-winning-votes'!$A$2:$L$2,0)),$L:$L,$H:$H)</f>
        <v>McCain, John</v>
      </c>
      <c r="W2916" t="str">
        <f>VLOOKUP(A2916,'national-winners'!$A$2:$B$13,2,0)</f>
        <v>Obama, Barack H.</v>
      </c>
      <c r="X2916" t="str">
        <f t="shared" si="137"/>
        <v xml:space="preserve"> John McCain (W)</v>
      </c>
    </row>
    <row r="2917" spans="1:24" x14ac:dyDescent="0.25">
      <c r="A2917">
        <v>2008</v>
      </c>
      <c r="B2917" t="s">
        <v>105</v>
      </c>
      <c r="C2917" t="s">
        <v>106</v>
      </c>
      <c r="D2917">
        <v>30</v>
      </c>
      <c r="E2917">
        <v>81</v>
      </c>
      <c r="F2917">
        <v>64</v>
      </c>
      <c r="G2917" t="s">
        <v>16</v>
      </c>
      <c r="H2917" t="s">
        <v>209</v>
      </c>
      <c r="I2917" t="str">
        <f t="shared" si="135"/>
        <v>Paul, Ronald ""Ron""(L)</v>
      </c>
      <c r="J2917" t="s">
        <v>134</v>
      </c>
      <c r="K2917" t="b">
        <v>0</v>
      </c>
      <c r="L2917">
        <v>10638</v>
      </c>
      <c r="M2917">
        <v>490109</v>
      </c>
      <c r="N2917">
        <v>20171015</v>
      </c>
      <c r="O2917" t="s">
        <v>19</v>
      </c>
      <c r="P2917" t="str">
        <f>IF(VLOOKUP(A2917,'national-winners'!$A$2:$B$13,2,0)=H2917,"W","L")</f>
        <v>L</v>
      </c>
      <c r="Q2917">
        <f>MATCH(C2917,'state-winning-votes'!A:A,0)</f>
        <v>29</v>
      </c>
      <c r="R2917">
        <f>MATCH(A2917,'state-winning-votes'!$A$2:$L$2,0)</f>
        <v>10</v>
      </c>
      <c r="S2917" cm="1">
        <f t="array" ref="S2917">INDEX('state-winning-votes'!$A$1:$L$53,$Q2917,$R2917)</f>
        <v>242763</v>
      </c>
      <c r="T2917">
        <f>INDEX('state-winning-votes'!$A$1:$L$53,MATCH($C2917,'state-winning-votes'!$A:$A,0),MATCH($A2917,'state-winning-votes'!$A$2:$L$2,0))</f>
        <v>242763</v>
      </c>
      <c r="U2917" t="str">
        <f t="shared" si="136"/>
        <v>McCain, John</v>
      </c>
      <c r="V2917" t="str">
        <f>_xlfn.XLOOKUP(INDEX('state-winning-votes'!$A$1:$L$53,MATCH($C2917,'state-winning-votes'!$A:$A,0),MATCH($A2917,'state-winning-votes'!$A$2:$L$2,0)),$L:$L,$H:$H)</f>
        <v>McCain, John</v>
      </c>
      <c r="W2917" t="str">
        <f>VLOOKUP(A2917,'national-winners'!$A$2:$B$13,2,0)</f>
        <v>Obama, Barack H.</v>
      </c>
      <c r="X2917" t="str">
        <f t="shared" si="137"/>
        <v xml:space="preserve"> John McCain (W)</v>
      </c>
    </row>
    <row r="2918" spans="1:24" x14ac:dyDescent="0.25">
      <c r="A2918">
        <v>2008</v>
      </c>
      <c r="B2918" t="s">
        <v>105</v>
      </c>
      <c r="C2918" t="s">
        <v>106</v>
      </c>
      <c r="D2918">
        <v>30</v>
      </c>
      <c r="E2918">
        <v>81</v>
      </c>
      <c r="F2918">
        <v>64</v>
      </c>
      <c r="G2918" t="s">
        <v>16</v>
      </c>
      <c r="H2918" t="s">
        <v>273</v>
      </c>
      <c r="I2918" t="str">
        <f t="shared" si="135"/>
        <v>Nader, Ralph(L)</v>
      </c>
      <c r="J2918" t="s">
        <v>35</v>
      </c>
      <c r="K2918" t="b">
        <v>0</v>
      </c>
      <c r="L2918">
        <v>3686</v>
      </c>
      <c r="M2918">
        <v>490109</v>
      </c>
      <c r="N2918">
        <v>20171015</v>
      </c>
      <c r="O2918" t="s">
        <v>19</v>
      </c>
      <c r="P2918" t="str">
        <f>IF(VLOOKUP(A2918,'national-winners'!$A$2:$B$13,2,0)=H2918,"W","L")</f>
        <v>L</v>
      </c>
      <c r="Q2918">
        <f>MATCH(C2918,'state-winning-votes'!A:A,0)</f>
        <v>29</v>
      </c>
      <c r="R2918">
        <f>MATCH(A2918,'state-winning-votes'!$A$2:$L$2,0)</f>
        <v>10</v>
      </c>
      <c r="S2918" cm="1">
        <f t="array" ref="S2918">INDEX('state-winning-votes'!$A$1:$L$53,$Q2918,$R2918)</f>
        <v>242763</v>
      </c>
      <c r="T2918">
        <f>INDEX('state-winning-votes'!$A$1:$L$53,MATCH($C2918,'state-winning-votes'!$A:$A,0),MATCH($A2918,'state-winning-votes'!$A$2:$L$2,0))</f>
        <v>242763</v>
      </c>
      <c r="U2918" t="str">
        <f t="shared" si="136"/>
        <v>McCain, John</v>
      </c>
      <c r="V2918" t="str">
        <f>_xlfn.XLOOKUP(INDEX('state-winning-votes'!$A$1:$L$53,MATCH($C2918,'state-winning-votes'!$A:$A,0),MATCH($A2918,'state-winning-votes'!$A$2:$L$2,0)),$L:$L,$H:$H)</f>
        <v>McCain, John</v>
      </c>
      <c r="W2918" t="str">
        <f>VLOOKUP(A2918,'national-winners'!$A$2:$B$13,2,0)</f>
        <v>Obama, Barack H.</v>
      </c>
      <c r="X2918" t="str">
        <f t="shared" si="137"/>
        <v xml:space="preserve"> John McCain (W)</v>
      </c>
    </row>
    <row r="2919" spans="1:24" x14ac:dyDescent="0.25">
      <c r="A2919">
        <v>2008</v>
      </c>
      <c r="B2919" t="s">
        <v>105</v>
      </c>
      <c r="C2919" t="s">
        <v>106</v>
      </c>
      <c r="D2919">
        <v>30</v>
      </c>
      <c r="E2919">
        <v>81</v>
      </c>
      <c r="F2919">
        <v>64</v>
      </c>
      <c r="G2919" t="s">
        <v>16</v>
      </c>
      <c r="H2919" t="s">
        <v>351</v>
      </c>
      <c r="I2919" t="str">
        <f t="shared" si="135"/>
        <v>Barr, Bob(L)</v>
      </c>
      <c r="J2919" t="s">
        <v>29</v>
      </c>
      <c r="K2919" t="b">
        <v>0</v>
      </c>
      <c r="L2919">
        <v>1355</v>
      </c>
      <c r="M2919">
        <v>490109</v>
      </c>
      <c r="N2919">
        <v>20171015</v>
      </c>
      <c r="O2919" t="s">
        <v>19</v>
      </c>
      <c r="P2919" t="str">
        <f>IF(VLOOKUP(A2919,'national-winners'!$A$2:$B$13,2,0)=H2919,"W","L")</f>
        <v>L</v>
      </c>
      <c r="Q2919">
        <f>MATCH(C2919,'state-winning-votes'!A:A,0)</f>
        <v>29</v>
      </c>
      <c r="R2919">
        <f>MATCH(A2919,'state-winning-votes'!$A$2:$L$2,0)</f>
        <v>10</v>
      </c>
      <c r="S2919" cm="1">
        <f t="array" ref="S2919">INDEX('state-winning-votes'!$A$1:$L$53,$Q2919,$R2919)</f>
        <v>242763</v>
      </c>
      <c r="T2919">
        <f>INDEX('state-winning-votes'!$A$1:$L$53,MATCH($C2919,'state-winning-votes'!$A:$A,0),MATCH($A2919,'state-winning-votes'!$A$2:$L$2,0))</f>
        <v>242763</v>
      </c>
      <c r="U2919" t="str">
        <f t="shared" si="136"/>
        <v>McCain, John</v>
      </c>
      <c r="V2919" t="str">
        <f>_xlfn.XLOOKUP(INDEX('state-winning-votes'!$A$1:$L$53,MATCH($C2919,'state-winning-votes'!$A:$A,0),MATCH($A2919,'state-winning-votes'!$A$2:$L$2,0)),$L:$L,$H:$H)</f>
        <v>McCain, John</v>
      </c>
      <c r="W2919" t="str">
        <f>VLOOKUP(A2919,'national-winners'!$A$2:$B$13,2,0)</f>
        <v>Obama, Barack H.</v>
      </c>
      <c r="X2919" t="str">
        <f t="shared" si="137"/>
        <v xml:space="preserve"> John McCain (W)</v>
      </c>
    </row>
    <row r="2920" spans="1:24" x14ac:dyDescent="0.25">
      <c r="A2920">
        <v>2008</v>
      </c>
      <c r="B2920" t="s">
        <v>107</v>
      </c>
      <c r="C2920" t="s">
        <v>108</v>
      </c>
      <c r="D2920">
        <v>31</v>
      </c>
      <c r="E2920">
        <v>46</v>
      </c>
      <c r="F2920">
        <v>35</v>
      </c>
      <c r="G2920" t="s">
        <v>16</v>
      </c>
      <c r="H2920" t="s">
        <v>348</v>
      </c>
      <c r="I2920" t="str">
        <f t="shared" si="135"/>
        <v>McCain, John(L)</v>
      </c>
      <c r="J2920" t="s">
        <v>21</v>
      </c>
      <c r="K2920" t="b">
        <v>0</v>
      </c>
      <c r="L2920">
        <v>452979</v>
      </c>
      <c r="M2920">
        <v>801281</v>
      </c>
      <c r="N2920">
        <v>20171015</v>
      </c>
      <c r="O2920" t="s">
        <v>19</v>
      </c>
      <c r="P2920" t="str">
        <f>IF(VLOOKUP(A2920,'national-winners'!$A$2:$B$13,2,0)=H2920,"W","L")</f>
        <v>L</v>
      </c>
      <c r="Q2920">
        <f>MATCH(C2920,'state-winning-votes'!A:A,0)</f>
        <v>32</v>
      </c>
      <c r="R2920">
        <f>MATCH(A2920,'state-winning-votes'!$A$2:$L$2,0)</f>
        <v>10</v>
      </c>
      <c r="S2920" cm="1">
        <f t="array" ref="S2920">INDEX('state-winning-votes'!$A$1:$L$53,$Q2920,$R2920)</f>
        <v>452979</v>
      </c>
      <c r="T2920">
        <f>INDEX('state-winning-votes'!$A$1:$L$53,MATCH($C2920,'state-winning-votes'!$A:$A,0),MATCH($A2920,'state-winning-votes'!$A$2:$L$2,0))</f>
        <v>452979</v>
      </c>
      <c r="U2920" t="str">
        <f t="shared" si="136"/>
        <v>McCain, John</v>
      </c>
      <c r="V2920" t="str">
        <f>_xlfn.XLOOKUP(INDEX('state-winning-votes'!$A$1:$L$53,MATCH($C2920,'state-winning-votes'!$A:$A,0),MATCH($A2920,'state-winning-votes'!$A$2:$L$2,0)),$L:$L,$H:$H)</f>
        <v>McCain, John</v>
      </c>
      <c r="W2920" t="str">
        <f>VLOOKUP(A2920,'national-winners'!$A$2:$B$13,2,0)</f>
        <v>Obama, Barack H.</v>
      </c>
      <c r="X2920" t="str">
        <f t="shared" si="137"/>
        <v xml:space="preserve"> John McCain (W)</v>
      </c>
    </row>
    <row r="2921" spans="1:24" x14ac:dyDescent="0.25">
      <c r="A2921">
        <v>2008</v>
      </c>
      <c r="B2921" t="s">
        <v>107</v>
      </c>
      <c r="C2921" t="s">
        <v>108</v>
      </c>
      <c r="D2921">
        <v>31</v>
      </c>
      <c r="E2921">
        <v>46</v>
      </c>
      <c r="F2921">
        <v>35</v>
      </c>
      <c r="G2921" t="s">
        <v>16</v>
      </c>
      <c r="H2921" t="s">
        <v>349</v>
      </c>
      <c r="I2921" t="str">
        <f t="shared" si="135"/>
        <v>Obama, Barack H.(W)</v>
      </c>
      <c r="J2921" t="s">
        <v>18</v>
      </c>
      <c r="K2921" t="b">
        <v>0</v>
      </c>
      <c r="L2921">
        <v>333319</v>
      </c>
      <c r="M2921">
        <v>801281</v>
      </c>
      <c r="N2921">
        <v>20171015</v>
      </c>
      <c r="O2921" t="s">
        <v>19</v>
      </c>
      <c r="P2921" t="str">
        <f>IF(VLOOKUP(A2921,'national-winners'!$A$2:$B$13,2,0)=H2921,"W","L")</f>
        <v>W</v>
      </c>
      <c r="Q2921">
        <f>MATCH(C2921,'state-winning-votes'!A:A,0)</f>
        <v>32</v>
      </c>
      <c r="R2921">
        <f>MATCH(A2921,'state-winning-votes'!$A$2:$L$2,0)</f>
        <v>10</v>
      </c>
      <c r="S2921" cm="1">
        <f t="array" ref="S2921">INDEX('state-winning-votes'!$A$1:$L$53,$Q2921,$R2921)</f>
        <v>452979</v>
      </c>
      <c r="T2921">
        <f>INDEX('state-winning-votes'!$A$1:$L$53,MATCH($C2921,'state-winning-votes'!$A:$A,0),MATCH($A2921,'state-winning-votes'!$A$2:$L$2,0))</f>
        <v>452979</v>
      </c>
      <c r="U2921" t="str">
        <f t="shared" si="136"/>
        <v>McCain, John</v>
      </c>
      <c r="V2921" t="str">
        <f>_xlfn.XLOOKUP(INDEX('state-winning-votes'!$A$1:$L$53,MATCH($C2921,'state-winning-votes'!$A:$A,0),MATCH($A2921,'state-winning-votes'!$A$2:$L$2,0)),$L:$L,$H:$H)</f>
        <v>McCain, John</v>
      </c>
      <c r="W2921" t="str">
        <f>VLOOKUP(A2921,'national-winners'!$A$2:$B$13,2,0)</f>
        <v>Obama, Barack H.</v>
      </c>
      <c r="X2921" t="str">
        <f t="shared" si="137"/>
        <v xml:space="preserve"> John McCain (W)</v>
      </c>
    </row>
    <row r="2922" spans="1:24" x14ac:dyDescent="0.25">
      <c r="A2922">
        <v>2008</v>
      </c>
      <c r="B2922" t="s">
        <v>107</v>
      </c>
      <c r="C2922" t="s">
        <v>108</v>
      </c>
      <c r="D2922">
        <v>31</v>
      </c>
      <c r="E2922">
        <v>46</v>
      </c>
      <c r="F2922">
        <v>35</v>
      </c>
      <c r="G2922" t="s">
        <v>16</v>
      </c>
      <c r="H2922" t="s">
        <v>273</v>
      </c>
      <c r="I2922" t="str">
        <f t="shared" si="135"/>
        <v>Nader, Ralph(L)</v>
      </c>
      <c r="J2922" t="s">
        <v>35</v>
      </c>
      <c r="K2922" t="b">
        <v>0</v>
      </c>
      <c r="L2922">
        <v>5406</v>
      </c>
      <c r="M2922">
        <v>801281</v>
      </c>
      <c r="N2922">
        <v>20171015</v>
      </c>
      <c r="O2922" t="s">
        <v>19</v>
      </c>
      <c r="P2922" t="str">
        <f>IF(VLOOKUP(A2922,'national-winners'!$A$2:$B$13,2,0)=H2922,"W","L")</f>
        <v>L</v>
      </c>
      <c r="Q2922">
        <f>MATCH(C2922,'state-winning-votes'!A:A,0)</f>
        <v>32</v>
      </c>
      <c r="R2922">
        <f>MATCH(A2922,'state-winning-votes'!$A$2:$L$2,0)</f>
        <v>10</v>
      </c>
      <c r="S2922" cm="1">
        <f t="array" ref="S2922">INDEX('state-winning-votes'!$A$1:$L$53,$Q2922,$R2922)</f>
        <v>452979</v>
      </c>
      <c r="T2922">
        <f>INDEX('state-winning-votes'!$A$1:$L$53,MATCH($C2922,'state-winning-votes'!$A:$A,0),MATCH($A2922,'state-winning-votes'!$A$2:$L$2,0))</f>
        <v>452979</v>
      </c>
      <c r="U2922" t="str">
        <f t="shared" si="136"/>
        <v>McCain, John</v>
      </c>
      <c r="V2922" t="str">
        <f>_xlfn.XLOOKUP(INDEX('state-winning-votes'!$A$1:$L$53,MATCH($C2922,'state-winning-votes'!$A:$A,0),MATCH($A2922,'state-winning-votes'!$A$2:$L$2,0)),$L:$L,$H:$H)</f>
        <v>McCain, John</v>
      </c>
      <c r="W2922" t="str">
        <f>VLOOKUP(A2922,'national-winners'!$A$2:$B$13,2,0)</f>
        <v>Obama, Barack H.</v>
      </c>
      <c r="X2922" t="str">
        <f t="shared" si="137"/>
        <v xml:space="preserve"> John McCain (W)</v>
      </c>
    </row>
    <row r="2923" spans="1:24" x14ac:dyDescent="0.25">
      <c r="A2923">
        <v>2008</v>
      </c>
      <c r="B2923" t="s">
        <v>107</v>
      </c>
      <c r="C2923" t="s">
        <v>108</v>
      </c>
      <c r="D2923">
        <v>31</v>
      </c>
      <c r="E2923">
        <v>46</v>
      </c>
      <c r="F2923">
        <v>35</v>
      </c>
      <c r="G2923" t="s">
        <v>16</v>
      </c>
      <c r="H2923" t="s">
        <v>350</v>
      </c>
      <c r="I2923" t="str">
        <f t="shared" si="135"/>
        <v>Baldwin, Charles ""Chuck""(L)</v>
      </c>
      <c r="J2923" t="s">
        <v>337</v>
      </c>
      <c r="K2923" t="b">
        <v>0</v>
      </c>
      <c r="L2923">
        <v>2972</v>
      </c>
      <c r="M2923">
        <v>801281</v>
      </c>
      <c r="N2923">
        <v>20171015</v>
      </c>
      <c r="O2923" t="s">
        <v>19</v>
      </c>
      <c r="P2923" t="str">
        <f>IF(VLOOKUP(A2923,'national-winners'!$A$2:$B$13,2,0)=H2923,"W","L")</f>
        <v>L</v>
      </c>
      <c r="Q2923">
        <f>MATCH(C2923,'state-winning-votes'!A:A,0)</f>
        <v>32</v>
      </c>
      <c r="R2923">
        <f>MATCH(A2923,'state-winning-votes'!$A$2:$L$2,0)</f>
        <v>10</v>
      </c>
      <c r="S2923" cm="1">
        <f t="array" ref="S2923">INDEX('state-winning-votes'!$A$1:$L$53,$Q2923,$R2923)</f>
        <v>452979</v>
      </c>
      <c r="T2923">
        <f>INDEX('state-winning-votes'!$A$1:$L$53,MATCH($C2923,'state-winning-votes'!$A:$A,0),MATCH($A2923,'state-winning-votes'!$A$2:$L$2,0))</f>
        <v>452979</v>
      </c>
      <c r="U2923" t="str">
        <f t="shared" si="136"/>
        <v>McCain, John</v>
      </c>
      <c r="V2923" t="str">
        <f>_xlfn.XLOOKUP(INDEX('state-winning-votes'!$A$1:$L$53,MATCH($C2923,'state-winning-votes'!$A:$A,0),MATCH($A2923,'state-winning-votes'!$A$2:$L$2,0)),$L:$L,$H:$H)</f>
        <v>McCain, John</v>
      </c>
      <c r="W2923" t="str">
        <f>VLOOKUP(A2923,'national-winners'!$A$2:$B$13,2,0)</f>
        <v>Obama, Barack H.</v>
      </c>
      <c r="X2923" t="str">
        <f t="shared" si="137"/>
        <v xml:space="preserve"> John McCain (W)</v>
      </c>
    </row>
    <row r="2924" spans="1:24" x14ac:dyDescent="0.25">
      <c r="A2924">
        <v>2008</v>
      </c>
      <c r="B2924" t="s">
        <v>107</v>
      </c>
      <c r="C2924" t="s">
        <v>108</v>
      </c>
      <c r="D2924">
        <v>31</v>
      </c>
      <c r="E2924">
        <v>46</v>
      </c>
      <c r="F2924">
        <v>35</v>
      </c>
      <c r="G2924" t="s">
        <v>16</v>
      </c>
      <c r="I2924" t="str">
        <f t="shared" si="135"/>
        <v>(L)</v>
      </c>
      <c r="K2924" t="b">
        <v>1</v>
      </c>
      <c r="L2924">
        <v>2837</v>
      </c>
      <c r="M2924">
        <v>801281</v>
      </c>
      <c r="N2924">
        <v>20171015</v>
      </c>
      <c r="O2924" t="s">
        <v>19</v>
      </c>
      <c r="P2924" t="str">
        <f>IF(VLOOKUP(A2924,'national-winners'!$A$2:$B$13,2,0)=H2924,"W","L")</f>
        <v>L</v>
      </c>
      <c r="Q2924">
        <f>MATCH(C2924,'state-winning-votes'!A:A,0)</f>
        <v>32</v>
      </c>
      <c r="R2924">
        <f>MATCH(A2924,'state-winning-votes'!$A$2:$L$2,0)</f>
        <v>10</v>
      </c>
      <c r="S2924" cm="1">
        <f t="array" ref="S2924">INDEX('state-winning-votes'!$A$1:$L$53,$Q2924,$R2924)</f>
        <v>452979</v>
      </c>
      <c r="T2924">
        <f>INDEX('state-winning-votes'!$A$1:$L$53,MATCH($C2924,'state-winning-votes'!$A:$A,0),MATCH($A2924,'state-winning-votes'!$A$2:$L$2,0))</f>
        <v>452979</v>
      </c>
      <c r="U2924" t="str">
        <f t="shared" si="136"/>
        <v>McCain, John</v>
      </c>
      <c r="V2924" t="str">
        <f>_xlfn.XLOOKUP(INDEX('state-winning-votes'!$A$1:$L$53,MATCH($C2924,'state-winning-votes'!$A:$A,0),MATCH($A2924,'state-winning-votes'!$A$2:$L$2,0)),$L:$L,$H:$H)</f>
        <v>McCain, John</v>
      </c>
      <c r="W2924" t="str">
        <f>VLOOKUP(A2924,'national-winners'!$A$2:$B$13,2,0)</f>
        <v>Obama, Barack H.</v>
      </c>
      <c r="X2924" t="str">
        <f t="shared" si="137"/>
        <v xml:space="preserve"> John McCain (W)</v>
      </c>
    </row>
    <row r="2925" spans="1:24" x14ac:dyDescent="0.25">
      <c r="A2925">
        <v>2008</v>
      </c>
      <c r="B2925" t="s">
        <v>107</v>
      </c>
      <c r="C2925" t="s">
        <v>108</v>
      </c>
      <c r="D2925">
        <v>31</v>
      </c>
      <c r="E2925">
        <v>46</v>
      </c>
      <c r="F2925">
        <v>35</v>
      </c>
      <c r="G2925" t="s">
        <v>16</v>
      </c>
      <c r="H2925" t="s">
        <v>351</v>
      </c>
      <c r="I2925" t="str">
        <f t="shared" si="135"/>
        <v>Barr, Bob(L)</v>
      </c>
      <c r="J2925" t="s">
        <v>29</v>
      </c>
      <c r="K2925" t="b">
        <v>0</v>
      </c>
      <c r="L2925">
        <v>2740</v>
      </c>
      <c r="M2925">
        <v>801281</v>
      </c>
      <c r="N2925">
        <v>20171015</v>
      </c>
      <c r="O2925" t="s">
        <v>19</v>
      </c>
      <c r="P2925" t="str">
        <f>IF(VLOOKUP(A2925,'national-winners'!$A$2:$B$13,2,0)=H2925,"W","L")</f>
        <v>L</v>
      </c>
      <c r="Q2925">
        <f>MATCH(C2925,'state-winning-votes'!A:A,0)</f>
        <v>32</v>
      </c>
      <c r="R2925">
        <f>MATCH(A2925,'state-winning-votes'!$A$2:$L$2,0)</f>
        <v>10</v>
      </c>
      <c r="S2925" cm="1">
        <f t="array" ref="S2925">INDEX('state-winning-votes'!$A$1:$L$53,$Q2925,$R2925)</f>
        <v>452979</v>
      </c>
      <c r="T2925">
        <f>INDEX('state-winning-votes'!$A$1:$L$53,MATCH($C2925,'state-winning-votes'!$A:$A,0),MATCH($A2925,'state-winning-votes'!$A$2:$L$2,0))</f>
        <v>452979</v>
      </c>
      <c r="U2925" t="str">
        <f t="shared" si="136"/>
        <v>McCain, John</v>
      </c>
      <c r="V2925" t="str">
        <f>_xlfn.XLOOKUP(INDEX('state-winning-votes'!$A$1:$L$53,MATCH($C2925,'state-winning-votes'!$A:$A,0),MATCH($A2925,'state-winning-votes'!$A$2:$L$2,0)),$L:$L,$H:$H)</f>
        <v>McCain, John</v>
      </c>
      <c r="W2925" t="str">
        <f>VLOOKUP(A2925,'national-winners'!$A$2:$B$13,2,0)</f>
        <v>Obama, Barack H.</v>
      </c>
      <c r="X2925" t="str">
        <f t="shared" si="137"/>
        <v xml:space="preserve"> John McCain (W)</v>
      </c>
    </row>
    <row r="2926" spans="1:24" x14ac:dyDescent="0.25">
      <c r="A2926">
        <v>2008</v>
      </c>
      <c r="B2926" t="s">
        <v>107</v>
      </c>
      <c r="C2926" t="s">
        <v>108</v>
      </c>
      <c r="D2926">
        <v>31</v>
      </c>
      <c r="E2926">
        <v>46</v>
      </c>
      <c r="F2926">
        <v>35</v>
      </c>
      <c r="G2926" t="s">
        <v>16</v>
      </c>
      <c r="H2926" t="s">
        <v>352</v>
      </c>
      <c r="I2926" t="str">
        <f t="shared" si="135"/>
        <v>McKinney, Cynthia(L)</v>
      </c>
      <c r="J2926" t="s">
        <v>274</v>
      </c>
      <c r="K2926" t="b">
        <v>0</v>
      </c>
      <c r="L2926">
        <v>1028</v>
      </c>
      <c r="M2926">
        <v>801281</v>
      </c>
      <c r="N2926">
        <v>20171015</v>
      </c>
      <c r="O2926" t="s">
        <v>19</v>
      </c>
      <c r="P2926" t="str">
        <f>IF(VLOOKUP(A2926,'national-winners'!$A$2:$B$13,2,0)=H2926,"W","L")</f>
        <v>L</v>
      </c>
      <c r="Q2926">
        <f>MATCH(C2926,'state-winning-votes'!A:A,0)</f>
        <v>32</v>
      </c>
      <c r="R2926">
        <f>MATCH(A2926,'state-winning-votes'!$A$2:$L$2,0)</f>
        <v>10</v>
      </c>
      <c r="S2926" cm="1">
        <f t="array" ref="S2926">INDEX('state-winning-votes'!$A$1:$L$53,$Q2926,$R2926)</f>
        <v>452979</v>
      </c>
      <c r="T2926">
        <f>INDEX('state-winning-votes'!$A$1:$L$53,MATCH($C2926,'state-winning-votes'!$A:$A,0),MATCH($A2926,'state-winning-votes'!$A$2:$L$2,0))</f>
        <v>452979</v>
      </c>
      <c r="U2926" t="str">
        <f t="shared" si="136"/>
        <v>McCain, John</v>
      </c>
      <c r="V2926" t="str">
        <f>_xlfn.XLOOKUP(INDEX('state-winning-votes'!$A$1:$L$53,MATCH($C2926,'state-winning-votes'!$A:$A,0),MATCH($A2926,'state-winning-votes'!$A$2:$L$2,0)),$L:$L,$H:$H)</f>
        <v>McCain, John</v>
      </c>
      <c r="W2926" t="str">
        <f>VLOOKUP(A2926,'national-winners'!$A$2:$B$13,2,0)</f>
        <v>Obama, Barack H.</v>
      </c>
      <c r="X2926" t="str">
        <f t="shared" si="137"/>
        <v xml:space="preserve"> John McCain (W)</v>
      </c>
    </row>
    <row r="2927" spans="1:24" x14ac:dyDescent="0.25">
      <c r="A2927">
        <v>2008</v>
      </c>
      <c r="B2927" t="s">
        <v>109</v>
      </c>
      <c r="C2927" t="s">
        <v>110</v>
      </c>
      <c r="D2927">
        <v>32</v>
      </c>
      <c r="E2927">
        <v>88</v>
      </c>
      <c r="F2927">
        <v>65</v>
      </c>
      <c r="G2927" t="s">
        <v>16</v>
      </c>
      <c r="H2927" t="s">
        <v>349</v>
      </c>
      <c r="I2927" t="str">
        <f t="shared" si="135"/>
        <v>Obama, Barack H.(W)</v>
      </c>
      <c r="J2927" t="s">
        <v>18</v>
      </c>
      <c r="K2927" t="b">
        <v>0</v>
      </c>
      <c r="L2927">
        <v>533736</v>
      </c>
      <c r="M2927">
        <v>967848</v>
      </c>
      <c r="N2927">
        <v>20171015</v>
      </c>
      <c r="O2927" t="s">
        <v>19</v>
      </c>
      <c r="P2927" t="str">
        <f>IF(VLOOKUP(A2927,'national-winners'!$A$2:$B$13,2,0)=H2927,"W","L")</f>
        <v>W</v>
      </c>
      <c r="Q2927">
        <f>MATCH(C2927,'state-winning-votes'!A:A,0)</f>
        <v>36</v>
      </c>
      <c r="R2927">
        <f>MATCH(A2927,'state-winning-votes'!$A$2:$L$2,0)</f>
        <v>10</v>
      </c>
      <c r="S2927" cm="1">
        <f t="array" ref="S2927">INDEX('state-winning-votes'!$A$1:$L$53,$Q2927,$R2927)</f>
        <v>533736</v>
      </c>
      <c r="T2927">
        <f>INDEX('state-winning-votes'!$A$1:$L$53,MATCH($C2927,'state-winning-votes'!$A:$A,0),MATCH($A2927,'state-winning-votes'!$A$2:$L$2,0))</f>
        <v>533736</v>
      </c>
      <c r="U2927" t="str">
        <f t="shared" si="136"/>
        <v>Obama, Barack H.</v>
      </c>
      <c r="V2927" t="str">
        <f>_xlfn.XLOOKUP(INDEX('state-winning-votes'!$A$1:$L$53,MATCH($C2927,'state-winning-votes'!$A:$A,0),MATCH($A2927,'state-winning-votes'!$A$2:$L$2,0)),$L:$L,$H:$H)</f>
        <v>Obama, Barack H.</v>
      </c>
      <c r="W2927" t="str">
        <f>VLOOKUP(A2927,'national-winners'!$A$2:$B$13,2,0)</f>
        <v>Obama, Barack H.</v>
      </c>
      <c r="X2927" t="str">
        <f t="shared" si="137"/>
        <v xml:space="preserve"> Barack H. Obama (W)</v>
      </c>
    </row>
    <row r="2928" spans="1:24" x14ac:dyDescent="0.25">
      <c r="A2928">
        <v>2008</v>
      </c>
      <c r="B2928" t="s">
        <v>109</v>
      </c>
      <c r="C2928" t="s">
        <v>110</v>
      </c>
      <c r="D2928">
        <v>32</v>
      </c>
      <c r="E2928">
        <v>88</v>
      </c>
      <c r="F2928">
        <v>65</v>
      </c>
      <c r="G2928" t="s">
        <v>16</v>
      </c>
      <c r="H2928" t="s">
        <v>348</v>
      </c>
      <c r="I2928" t="str">
        <f t="shared" si="135"/>
        <v>McCain, John(L)</v>
      </c>
      <c r="J2928" t="s">
        <v>21</v>
      </c>
      <c r="K2928" t="b">
        <v>0</v>
      </c>
      <c r="L2928">
        <v>412827</v>
      </c>
      <c r="M2928">
        <v>967848</v>
      </c>
      <c r="N2928">
        <v>20171015</v>
      </c>
      <c r="O2928" t="s">
        <v>19</v>
      </c>
      <c r="P2928" t="str">
        <f>IF(VLOOKUP(A2928,'national-winners'!$A$2:$B$13,2,0)=H2928,"W","L")</f>
        <v>L</v>
      </c>
      <c r="Q2928">
        <f>MATCH(C2928,'state-winning-votes'!A:A,0)</f>
        <v>36</v>
      </c>
      <c r="R2928">
        <f>MATCH(A2928,'state-winning-votes'!$A$2:$L$2,0)</f>
        <v>10</v>
      </c>
      <c r="S2928" cm="1">
        <f t="array" ref="S2928">INDEX('state-winning-votes'!$A$1:$L$53,$Q2928,$R2928)</f>
        <v>533736</v>
      </c>
      <c r="T2928">
        <f>INDEX('state-winning-votes'!$A$1:$L$53,MATCH($C2928,'state-winning-votes'!$A:$A,0),MATCH($A2928,'state-winning-votes'!$A$2:$L$2,0))</f>
        <v>533736</v>
      </c>
      <c r="U2928" t="str">
        <f t="shared" si="136"/>
        <v>Obama, Barack H.</v>
      </c>
      <c r="V2928" t="str">
        <f>_xlfn.XLOOKUP(INDEX('state-winning-votes'!$A$1:$L$53,MATCH($C2928,'state-winning-votes'!$A:$A,0),MATCH($A2928,'state-winning-votes'!$A$2:$L$2,0)),$L:$L,$H:$H)</f>
        <v>Obama, Barack H.</v>
      </c>
      <c r="W2928" t="str">
        <f>VLOOKUP(A2928,'national-winners'!$A$2:$B$13,2,0)</f>
        <v>Obama, Barack H.</v>
      </c>
      <c r="X2928" t="str">
        <f t="shared" si="137"/>
        <v xml:space="preserve"> Barack H. Obama (W)</v>
      </c>
    </row>
    <row r="2929" spans="1:24" x14ac:dyDescent="0.25">
      <c r="A2929">
        <v>2008</v>
      </c>
      <c r="B2929" t="s">
        <v>109</v>
      </c>
      <c r="C2929" t="s">
        <v>110</v>
      </c>
      <c r="D2929">
        <v>32</v>
      </c>
      <c r="E2929">
        <v>88</v>
      </c>
      <c r="F2929">
        <v>65</v>
      </c>
      <c r="G2929" t="s">
        <v>16</v>
      </c>
      <c r="H2929" t="s">
        <v>305</v>
      </c>
      <c r="I2929" t="str">
        <f t="shared" si="135"/>
        <v>None Of These Candidates(L)</v>
      </c>
      <c r="K2929" t="b">
        <v>0</v>
      </c>
      <c r="L2929">
        <v>6267</v>
      </c>
      <c r="M2929">
        <v>967848</v>
      </c>
      <c r="N2929">
        <v>20171015</v>
      </c>
      <c r="O2929" t="s">
        <v>19</v>
      </c>
      <c r="P2929" t="str">
        <f>IF(VLOOKUP(A2929,'national-winners'!$A$2:$B$13,2,0)=H2929,"W","L")</f>
        <v>L</v>
      </c>
      <c r="Q2929">
        <f>MATCH(C2929,'state-winning-votes'!A:A,0)</f>
        <v>36</v>
      </c>
      <c r="R2929">
        <f>MATCH(A2929,'state-winning-votes'!$A$2:$L$2,0)</f>
        <v>10</v>
      </c>
      <c r="S2929" cm="1">
        <f t="array" ref="S2929">INDEX('state-winning-votes'!$A$1:$L$53,$Q2929,$R2929)</f>
        <v>533736</v>
      </c>
      <c r="T2929">
        <f>INDEX('state-winning-votes'!$A$1:$L$53,MATCH($C2929,'state-winning-votes'!$A:$A,0),MATCH($A2929,'state-winning-votes'!$A$2:$L$2,0))</f>
        <v>533736</v>
      </c>
      <c r="U2929" t="str">
        <f t="shared" si="136"/>
        <v>Obama, Barack H.</v>
      </c>
      <c r="V2929" t="str">
        <f>_xlfn.XLOOKUP(INDEX('state-winning-votes'!$A$1:$L$53,MATCH($C2929,'state-winning-votes'!$A:$A,0),MATCH($A2929,'state-winning-votes'!$A$2:$L$2,0)),$L:$L,$H:$H)</f>
        <v>Obama, Barack H.</v>
      </c>
      <c r="W2929" t="str">
        <f>VLOOKUP(A2929,'national-winners'!$A$2:$B$13,2,0)</f>
        <v>Obama, Barack H.</v>
      </c>
      <c r="X2929" t="str">
        <f t="shared" si="137"/>
        <v xml:space="preserve"> Barack H. Obama (W)</v>
      </c>
    </row>
    <row r="2930" spans="1:24" x14ac:dyDescent="0.25">
      <c r="A2930">
        <v>2008</v>
      </c>
      <c r="B2930" t="s">
        <v>109</v>
      </c>
      <c r="C2930" t="s">
        <v>110</v>
      </c>
      <c r="D2930">
        <v>32</v>
      </c>
      <c r="E2930">
        <v>88</v>
      </c>
      <c r="F2930">
        <v>65</v>
      </c>
      <c r="G2930" t="s">
        <v>16</v>
      </c>
      <c r="H2930" t="s">
        <v>273</v>
      </c>
      <c r="I2930" t="str">
        <f t="shared" si="135"/>
        <v>Nader, Ralph(L)</v>
      </c>
      <c r="J2930" t="s">
        <v>35</v>
      </c>
      <c r="K2930" t="b">
        <v>0</v>
      </c>
      <c r="L2930">
        <v>6150</v>
      </c>
      <c r="M2930">
        <v>967848</v>
      </c>
      <c r="N2930">
        <v>20171015</v>
      </c>
      <c r="O2930" t="s">
        <v>19</v>
      </c>
      <c r="P2930" t="str">
        <f>IF(VLOOKUP(A2930,'national-winners'!$A$2:$B$13,2,0)=H2930,"W","L")</f>
        <v>L</v>
      </c>
      <c r="Q2930">
        <f>MATCH(C2930,'state-winning-votes'!A:A,0)</f>
        <v>36</v>
      </c>
      <c r="R2930">
        <f>MATCH(A2930,'state-winning-votes'!$A$2:$L$2,0)</f>
        <v>10</v>
      </c>
      <c r="S2930" cm="1">
        <f t="array" ref="S2930">INDEX('state-winning-votes'!$A$1:$L$53,$Q2930,$R2930)</f>
        <v>533736</v>
      </c>
      <c r="T2930">
        <f>INDEX('state-winning-votes'!$A$1:$L$53,MATCH($C2930,'state-winning-votes'!$A:$A,0),MATCH($A2930,'state-winning-votes'!$A$2:$L$2,0))</f>
        <v>533736</v>
      </c>
      <c r="U2930" t="str">
        <f t="shared" si="136"/>
        <v>Obama, Barack H.</v>
      </c>
      <c r="V2930" t="str">
        <f>_xlfn.XLOOKUP(INDEX('state-winning-votes'!$A$1:$L$53,MATCH($C2930,'state-winning-votes'!$A:$A,0),MATCH($A2930,'state-winning-votes'!$A$2:$L$2,0)),$L:$L,$H:$H)</f>
        <v>Obama, Barack H.</v>
      </c>
      <c r="W2930" t="str">
        <f>VLOOKUP(A2930,'national-winners'!$A$2:$B$13,2,0)</f>
        <v>Obama, Barack H.</v>
      </c>
      <c r="X2930" t="str">
        <f t="shared" si="137"/>
        <v xml:space="preserve"> Barack H. Obama (W)</v>
      </c>
    </row>
    <row r="2931" spans="1:24" x14ac:dyDescent="0.25">
      <c r="A2931">
        <v>2008</v>
      </c>
      <c r="B2931" t="s">
        <v>109</v>
      </c>
      <c r="C2931" t="s">
        <v>110</v>
      </c>
      <c r="D2931">
        <v>32</v>
      </c>
      <c r="E2931">
        <v>88</v>
      </c>
      <c r="F2931">
        <v>65</v>
      </c>
      <c r="G2931" t="s">
        <v>16</v>
      </c>
      <c r="H2931" t="s">
        <v>351</v>
      </c>
      <c r="I2931" t="str">
        <f t="shared" si="135"/>
        <v>Barr, Bob(L)</v>
      </c>
      <c r="J2931" t="s">
        <v>29</v>
      </c>
      <c r="K2931" t="b">
        <v>0</v>
      </c>
      <c r="L2931">
        <v>4263</v>
      </c>
      <c r="M2931">
        <v>967848</v>
      </c>
      <c r="N2931">
        <v>20171015</v>
      </c>
      <c r="O2931" t="s">
        <v>19</v>
      </c>
      <c r="P2931" t="str">
        <f>IF(VLOOKUP(A2931,'national-winners'!$A$2:$B$13,2,0)=H2931,"W","L")</f>
        <v>L</v>
      </c>
      <c r="Q2931">
        <f>MATCH(C2931,'state-winning-votes'!A:A,0)</f>
        <v>36</v>
      </c>
      <c r="R2931">
        <f>MATCH(A2931,'state-winning-votes'!$A$2:$L$2,0)</f>
        <v>10</v>
      </c>
      <c r="S2931" cm="1">
        <f t="array" ref="S2931">INDEX('state-winning-votes'!$A$1:$L$53,$Q2931,$R2931)</f>
        <v>533736</v>
      </c>
      <c r="T2931">
        <f>INDEX('state-winning-votes'!$A$1:$L$53,MATCH($C2931,'state-winning-votes'!$A:$A,0),MATCH($A2931,'state-winning-votes'!$A$2:$L$2,0))</f>
        <v>533736</v>
      </c>
      <c r="U2931" t="str">
        <f t="shared" si="136"/>
        <v>Obama, Barack H.</v>
      </c>
      <c r="V2931" t="str">
        <f>_xlfn.XLOOKUP(INDEX('state-winning-votes'!$A$1:$L$53,MATCH($C2931,'state-winning-votes'!$A:$A,0),MATCH($A2931,'state-winning-votes'!$A$2:$L$2,0)),$L:$L,$H:$H)</f>
        <v>Obama, Barack H.</v>
      </c>
      <c r="W2931" t="str">
        <f>VLOOKUP(A2931,'national-winners'!$A$2:$B$13,2,0)</f>
        <v>Obama, Barack H.</v>
      </c>
      <c r="X2931" t="str">
        <f t="shared" si="137"/>
        <v xml:space="preserve"> Barack H. Obama (W)</v>
      </c>
    </row>
    <row r="2932" spans="1:24" x14ac:dyDescent="0.25">
      <c r="A2932">
        <v>2008</v>
      </c>
      <c r="B2932" t="s">
        <v>109</v>
      </c>
      <c r="C2932" t="s">
        <v>110</v>
      </c>
      <c r="D2932">
        <v>32</v>
      </c>
      <c r="E2932">
        <v>88</v>
      </c>
      <c r="F2932">
        <v>65</v>
      </c>
      <c r="G2932" t="s">
        <v>16</v>
      </c>
      <c r="H2932" t="s">
        <v>350</v>
      </c>
      <c r="I2932" t="str">
        <f t="shared" si="135"/>
        <v>Baldwin, Charles ""Chuck""(L)</v>
      </c>
      <c r="J2932" t="s">
        <v>258</v>
      </c>
      <c r="K2932" t="b">
        <v>0</v>
      </c>
      <c r="L2932">
        <v>3194</v>
      </c>
      <c r="M2932">
        <v>967848</v>
      </c>
      <c r="N2932">
        <v>20171015</v>
      </c>
      <c r="O2932" t="s">
        <v>19</v>
      </c>
      <c r="P2932" t="str">
        <f>IF(VLOOKUP(A2932,'national-winners'!$A$2:$B$13,2,0)=H2932,"W","L")</f>
        <v>L</v>
      </c>
      <c r="Q2932">
        <f>MATCH(C2932,'state-winning-votes'!A:A,0)</f>
        <v>36</v>
      </c>
      <c r="R2932">
        <f>MATCH(A2932,'state-winning-votes'!$A$2:$L$2,0)</f>
        <v>10</v>
      </c>
      <c r="S2932" cm="1">
        <f t="array" ref="S2932">INDEX('state-winning-votes'!$A$1:$L$53,$Q2932,$R2932)</f>
        <v>533736</v>
      </c>
      <c r="T2932">
        <f>INDEX('state-winning-votes'!$A$1:$L$53,MATCH($C2932,'state-winning-votes'!$A:$A,0),MATCH($A2932,'state-winning-votes'!$A$2:$L$2,0))</f>
        <v>533736</v>
      </c>
      <c r="U2932" t="str">
        <f t="shared" si="136"/>
        <v>Obama, Barack H.</v>
      </c>
      <c r="V2932" t="str">
        <f>_xlfn.XLOOKUP(INDEX('state-winning-votes'!$A$1:$L$53,MATCH($C2932,'state-winning-votes'!$A:$A,0),MATCH($A2932,'state-winning-votes'!$A$2:$L$2,0)),$L:$L,$H:$H)</f>
        <v>Obama, Barack H.</v>
      </c>
      <c r="W2932" t="str">
        <f>VLOOKUP(A2932,'national-winners'!$A$2:$B$13,2,0)</f>
        <v>Obama, Barack H.</v>
      </c>
      <c r="X2932" t="str">
        <f t="shared" si="137"/>
        <v xml:space="preserve"> Barack H. Obama (W)</v>
      </c>
    </row>
    <row r="2933" spans="1:24" x14ac:dyDescent="0.25">
      <c r="A2933">
        <v>2008</v>
      </c>
      <c r="B2933" t="s">
        <v>109</v>
      </c>
      <c r="C2933" t="s">
        <v>110</v>
      </c>
      <c r="D2933">
        <v>32</v>
      </c>
      <c r="E2933">
        <v>88</v>
      </c>
      <c r="F2933">
        <v>65</v>
      </c>
      <c r="G2933" t="s">
        <v>16</v>
      </c>
      <c r="H2933" t="s">
        <v>352</v>
      </c>
      <c r="I2933" t="str">
        <f t="shared" si="135"/>
        <v>McKinney, Cynthia(L)</v>
      </c>
      <c r="J2933" t="s">
        <v>274</v>
      </c>
      <c r="K2933" t="b">
        <v>0</v>
      </c>
      <c r="L2933">
        <v>1411</v>
      </c>
      <c r="M2933">
        <v>967848</v>
      </c>
      <c r="N2933">
        <v>20171015</v>
      </c>
      <c r="O2933" t="s">
        <v>19</v>
      </c>
      <c r="P2933" t="str">
        <f>IF(VLOOKUP(A2933,'national-winners'!$A$2:$B$13,2,0)=H2933,"W","L")</f>
        <v>L</v>
      </c>
      <c r="Q2933">
        <f>MATCH(C2933,'state-winning-votes'!A:A,0)</f>
        <v>36</v>
      </c>
      <c r="R2933">
        <f>MATCH(A2933,'state-winning-votes'!$A$2:$L$2,0)</f>
        <v>10</v>
      </c>
      <c r="S2933" cm="1">
        <f t="array" ref="S2933">INDEX('state-winning-votes'!$A$1:$L$53,$Q2933,$R2933)</f>
        <v>533736</v>
      </c>
      <c r="T2933">
        <f>INDEX('state-winning-votes'!$A$1:$L$53,MATCH($C2933,'state-winning-votes'!$A:$A,0),MATCH($A2933,'state-winning-votes'!$A$2:$L$2,0))</f>
        <v>533736</v>
      </c>
      <c r="U2933" t="str">
        <f t="shared" si="136"/>
        <v>Obama, Barack H.</v>
      </c>
      <c r="V2933" t="str">
        <f>_xlfn.XLOOKUP(INDEX('state-winning-votes'!$A$1:$L$53,MATCH($C2933,'state-winning-votes'!$A:$A,0),MATCH($A2933,'state-winning-votes'!$A$2:$L$2,0)),$L:$L,$H:$H)</f>
        <v>Obama, Barack H.</v>
      </c>
      <c r="W2933" t="str">
        <f>VLOOKUP(A2933,'national-winners'!$A$2:$B$13,2,0)</f>
        <v>Obama, Barack H.</v>
      </c>
      <c r="X2933" t="str">
        <f t="shared" si="137"/>
        <v xml:space="preserve"> Barack H. Obama (W)</v>
      </c>
    </row>
    <row r="2934" spans="1:24" x14ac:dyDescent="0.25">
      <c r="A2934">
        <v>2008</v>
      </c>
      <c r="B2934" t="s">
        <v>111</v>
      </c>
      <c r="C2934" t="s">
        <v>112</v>
      </c>
      <c r="D2934">
        <v>33</v>
      </c>
      <c r="E2934">
        <v>12</v>
      </c>
      <c r="F2934">
        <v>4</v>
      </c>
      <c r="G2934" t="s">
        <v>16</v>
      </c>
      <c r="H2934" t="s">
        <v>349</v>
      </c>
      <c r="I2934" t="str">
        <f t="shared" si="135"/>
        <v>Obama, Barack H.(W)</v>
      </c>
      <c r="J2934" t="s">
        <v>18</v>
      </c>
      <c r="K2934" t="b">
        <v>0</v>
      </c>
      <c r="L2934">
        <v>384826</v>
      </c>
      <c r="M2934">
        <v>710970</v>
      </c>
      <c r="N2934">
        <v>20171015</v>
      </c>
      <c r="O2934" t="s">
        <v>19</v>
      </c>
      <c r="P2934" t="str">
        <f>IF(VLOOKUP(A2934,'national-winners'!$A$2:$B$13,2,0)=H2934,"W","L")</f>
        <v>W</v>
      </c>
      <c r="Q2934">
        <f>MATCH(C2934,'state-winning-votes'!A:A,0)</f>
        <v>33</v>
      </c>
      <c r="R2934">
        <f>MATCH(A2934,'state-winning-votes'!$A$2:$L$2,0)</f>
        <v>10</v>
      </c>
      <c r="S2934" cm="1">
        <f t="array" ref="S2934">INDEX('state-winning-votes'!$A$1:$L$53,$Q2934,$R2934)</f>
        <v>384826</v>
      </c>
      <c r="T2934">
        <f>INDEX('state-winning-votes'!$A$1:$L$53,MATCH($C2934,'state-winning-votes'!$A:$A,0),MATCH($A2934,'state-winning-votes'!$A$2:$L$2,0))</f>
        <v>384826</v>
      </c>
      <c r="U2934" t="str">
        <f t="shared" si="136"/>
        <v>Obama, Barack H.</v>
      </c>
      <c r="V2934" t="str">
        <f>_xlfn.XLOOKUP(INDEX('state-winning-votes'!$A$1:$L$53,MATCH($C2934,'state-winning-votes'!$A:$A,0),MATCH($A2934,'state-winning-votes'!$A$2:$L$2,0)),$L:$L,$H:$H)</f>
        <v>Obama, Barack H.</v>
      </c>
      <c r="W2934" t="str">
        <f>VLOOKUP(A2934,'national-winners'!$A$2:$B$13,2,0)</f>
        <v>Obama, Barack H.</v>
      </c>
      <c r="X2934" t="str">
        <f t="shared" si="137"/>
        <v xml:space="preserve"> Barack H. Obama (W)</v>
      </c>
    </row>
    <row r="2935" spans="1:24" x14ac:dyDescent="0.25">
      <c r="A2935">
        <v>2008</v>
      </c>
      <c r="B2935" t="s">
        <v>111</v>
      </c>
      <c r="C2935" t="s">
        <v>112</v>
      </c>
      <c r="D2935">
        <v>33</v>
      </c>
      <c r="E2935">
        <v>12</v>
      </c>
      <c r="F2935">
        <v>4</v>
      </c>
      <c r="G2935" t="s">
        <v>16</v>
      </c>
      <c r="H2935" t="s">
        <v>348</v>
      </c>
      <c r="I2935" t="str">
        <f t="shared" si="135"/>
        <v>McCain, John(L)</v>
      </c>
      <c r="J2935" t="s">
        <v>21</v>
      </c>
      <c r="K2935" t="b">
        <v>0</v>
      </c>
      <c r="L2935">
        <v>316534</v>
      </c>
      <c r="M2935">
        <v>710970</v>
      </c>
      <c r="N2935">
        <v>20171015</v>
      </c>
      <c r="O2935" t="s">
        <v>19</v>
      </c>
      <c r="P2935" t="str">
        <f>IF(VLOOKUP(A2935,'national-winners'!$A$2:$B$13,2,0)=H2935,"W","L")</f>
        <v>L</v>
      </c>
      <c r="Q2935">
        <f>MATCH(C2935,'state-winning-votes'!A:A,0)</f>
        <v>33</v>
      </c>
      <c r="R2935">
        <f>MATCH(A2935,'state-winning-votes'!$A$2:$L$2,0)</f>
        <v>10</v>
      </c>
      <c r="S2935" cm="1">
        <f t="array" ref="S2935">INDEX('state-winning-votes'!$A$1:$L$53,$Q2935,$R2935)</f>
        <v>384826</v>
      </c>
      <c r="T2935">
        <f>INDEX('state-winning-votes'!$A$1:$L$53,MATCH($C2935,'state-winning-votes'!$A:$A,0),MATCH($A2935,'state-winning-votes'!$A$2:$L$2,0))</f>
        <v>384826</v>
      </c>
      <c r="U2935" t="str">
        <f t="shared" si="136"/>
        <v>Obama, Barack H.</v>
      </c>
      <c r="V2935" t="str">
        <f>_xlfn.XLOOKUP(INDEX('state-winning-votes'!$A$1:$L$53,MATCH($C2935,'state-winning-votes'!$A:$A,0),MATCH($A2935,'state-winning-votes'!$A$2:$L$2,0)),$L:$L,$H:$H)</f>
        <v>Obama, Barack H.</v>
      </c>
      <c r="W2935" t="str">
        <f>VLOOKUP(A2935,'national-winners'!$A$2:$B$13,2,0)</f>
        <v>Obama, Barack H.</v>
      </c>
      <c r="X2935" t="str">
        <f t="shared" si="137"/>
        <v xml:space="preserve"> Barack H. Obama (W)</v>
      </c>
    </row>
    <row r="2936" spans="1:24" x14ac:dyDescent="0.25">
      <c r="A2936">
        <v>2008</v>
      </c>
      <c r="B2936" t="s">
        <v>111</v>
      </c>
      <c r="C2936" t="s">
        <v>112</v>
      </c>
      <c r="D2936">
        <v>33</v>
      </c>
      <c r="E2936">
        <v>12</v>
      </c>
      <c r="F2936">
        <v>4</v>
      </c>
      <c r="G2936" t="s">
        <v>16</v>
      </c>
      <c r="H2936" t="s">
        <v>273</v>
      </c>
      <c r="I2936" t="str">
        <f t="shared" si="135"/>
        <v>Nader, Ralph(L)</v>
      </c>
      <c r="J2936" t="s">
        <v>35</v>
      </c>
      <c r="K2936" t="b">
        <v>0</v>
      </c>
      <c r="L2936">
        <v>3503</v>
      </c>
      <c r="M2936">
        <v>710970</v>
      </c>
      <c r="N2936">
        <v>20171015</v>
      </c>
      <c r="O2936" t="s">
        <v>19</v>
      </c>
      <c r="P2936" t="str">
        <f>IF(VLOOKUP(A2936,'national-winners'!$A$2:$B$13,2,0)=H2936,"W","L")</f>
        <v>L</v>
      </c>
      <c r="Q2936">
        <f>MATCH(C2936,'state-winning-votes'!A:A,0)</f>
        <v>33</v>
      </c>
      <c r="R2936">
        <f>MATCH(A2936,'state-winning-votes'!$A$2:$L$2,0)</f>
        <v>10</v>
      </c>
      <c r="S2936" cm="1">
        <f t="array" ref="S2936">INDEX('state-winning-votes'!$A$1:$L$53,$Q2936,$R2936)</f>
        <v>384826</v>
      </c>
      <c r="T2936">
        <f>INDEX('state-winning-votes'!$A$1:$L$53,MATCH($C2936,'state-winning-votes'!$A:$A,0),MATCH($A2936,'state-winning-votes'!$A$2:$L$2,0))</f>
        <v>384826</v>
      </c>
      <c r="U2936" t="str">
        <f t="shared" si="136"/>
        <v>Obama, Barack H.</v>
      </c>
      <c r="V2936" t="str">
        <f>_xlfn.XLOOKUP(INDEX('state-winning-votes'!$A$1:$L$53,MATCH($C2936,'state-winning-votes'!$A:$A,0),MATCH($A2936,'state-winning-votes'!$A$2:$L$2,0)),$L:$L,$H:$H)</f>
        <v>Obama, Barack H.</v>
      </c>
      <c r="W2936" t="str">
        <f>VLOOKUP(A2936,'national-winners'!$A$2:$B$13,2,0)</f>
        <v>Obama, Barack H.</v>
      </c>
      <c r="X2936" t="str">
        <f t="shared" si="137"/>
        <v xml:space="preserve"> Barack H. Obama (W)</v>
      </c>
    </row>
    <row r="2937" spans="1:24" x14ac:dyDescent="0.25">
      <c r="A2937">
        <v>2008</v>
      </c>
      <c r="B2937" t="s">
        <v>111</v>
      </c>
      <c r="C2937" t="s">
        <v>112</v>
      </c>
      <c r="D2937">
        <v>33</v>
      </c>
      <c r="E2937">
        <v>12</v>
      </c>
      <c r="F2937">
        <v>4</v>
      </c>
      <c r="G2937" t="s">
        <v>16</v>
      </c>
      <c r="I2937" t="str">
        <f t="shared" si="135"/>
        <v>(L)</v>
      </c>
      <c r="K2937" t="b">
        <v>1</v>
      </c>
      <c r="L2937">
        <v>3359</v>
      </c>
      <c r="M2937">
        <v>710970</v>
      </c>
      <c r="N2937">
        <v>20171015</v>
      </c>
      <c r="O2937" t="s">
        <v>19</v>
      </c>
      <c r="P2937" t="str">
        <f>IF(VLOOKUP(A2937,'national-winners'!$A$2:$B$13,2,0)=H2937,"W","L")</f>
        <v>L</v>
      </c>
      <c r="Q2937">
        <f>MATCH(C2937,'state-winning-votes'!A:A,0)</f>
        <v>33</v>
      </c>
      <c r="R2937">
        <f>MATCH(A2937,'state-winning-votes'!$A$2:$L$2,0)</f>
        <v>10</v>
      </c>
      <c r="S2937" cm="1">
        <f t="array" ref="S2937">INDEX('state-winning-votes'!$A$1:$L$53,$Q2937,$R2937)</f>
        <v>384826</v>
      </c>
      <c r="T2937">
        <f>INDEX('state-winning-votes'!$A$1:$L$53,MATCH($C2937,'state-winning-votes'!$A:$A,0),MATCH($A2937,'state-winning-votes'!$A$2:$L$2,0))</f>
        <v>384826</v>
      </c>
      <c r="U2937" t="str">
        <f t="shared" si="136"/>
        <v>Obama, Barack H.</v>
      </c>
      <c r="V2937" t="str">
        <f>_xlfn.XLOOKUP(INDEX('state-winning-votes'!$A$1:$L$53,MATCH($C2937,'state-winning-votes'!$A:$A,0),MATCH($A2937,'state-winning-votes'!$A$2:$L$2,0)),$L:$L,$H:$H)</f>
        <v>Obama, Barack H.</v>
      </c>
      <c r="W2937" t="str">
        <f>VLOOKUP(A2937,'national-winners'!$A$2:$B$13,2,0)</f>
        <v>Obama, Barack H.</v>
      </c>
      <c r="X2937" t="str">
        <f t="shared" si="137"/>
        <v xml:space="preserve"> Barack H. Obama (W)</v>
      </c>
    </row>
    <row r="2938" spans="1:24" x14ac:dyDescent="0.25">
      <c r="A2938">
        <v>2008</v>
      </c>
      <c r="B2938" t="s">
        <v>111</v>
      </c>
      <c r="C2938" t="s">
        <v>112</v>
      </c>
      <c r="D2938">
        <v>33</v>
      </c>
      <c r="E2938">
        <v>12</v>
      </c>
      <c r="F2938">
        <v>4</v>
      </c>
      <c r="G2938" t="s">
        <v>16</v>
      </c>
      <c r="H2938" t="s">
        <v>351</v>
      </c>
      <c r="I2938" t="str">
        <f t="shared" si="135"/>
        <v>Barr, Bob(L)</v>
      </c>
      <c r="J2938" t="s">
        <v>29</v>
      </c>
      <c r="K2938" t="b">
        <v>0</v>
      </c>
      <c r="L2938">
        <v>2748</v>
      </c>
      <c r="M2938">
        <v>710970</v>
      </c>
      <c r="N2938">
        <v>20171015</v>
      </c>
      <c r="O2938" t="s">
        <v>19</v>
      </c>
      <c r="P2938" t="str">
        <f>IF(VLOOKUP(A2938,'national-winners'!$A$2:$B$13,2,0)=H2938,"W","L")</f>
        <v>L</v>
      </c>
      <c r="Q2938">
        <f>MATCH(C2938,'state-winning-votes'!A:A,0)</f>
        <v>33</v>
      </c>
      <c r="R2938">
        <f>MATCH(A2938,'state-winning-votes'!$A$2:$L$2,0)</f>
        <v>10</v>
      </c>
      <c r="S2938" cm="1">
        <f t="array" ref="S2938">INDEX('state-winning-votes'!$A$1:$L$53,$Q2938,$R2938)</f>
        <v>384826</v>
      </c>
      <c r="T2938">
        <f>INDEX('state-winning-votes'!$A$1:$L$53,MATCH($C2938,'state-winning-votes'!$A:$A,0),MATCH($A2938,'state-winning-votes'!$A$2:$L$2,0))</f>
        <v>384826</v>
      </c>
      <c r="U2938" t="str">
        <f t="shared" si="136"/>
        <v>Obama, Barack H.</v>
      </c>
      <c r="V2938" t="str">
        <f>_xlfn.XLOOKUP(INDEX('state-winning-votes'!$A$1:$L$53,MATCH($C2938,'state-winning-votes'!$A:$A,0),MATCH($A2938,'state-winning-votes'!$A$2:$L$2,0)),$L:$L,$H:$H)</f>
        <v>Obama, Barack H.</v>
      </c>
      <c r="W2938" t="str">
        <f>VLOOKUP(A2938,'national-winners'!$A$2:$B$13,2,0)</f>
        <v>Obama, Barack H.</v>
      </c>
      <c r="X2938" t="str">
        <f t="shared" si="137"/>
        <v xml:space="preserve"> Barack H. Obama (W)</v>
      </c>
    </row>
    <row r="2939" spans="1:24" x14ac:dyDescent="0.25">
      <c r="A2939">
        <v>2008</v>
      </c>
      <c r="B2939" t="s">
        <v>113</v>
      </c>
      <c r="C2939" t="s">
        <v>114</v>
      </c>
      <c r="D2939">
        <v>34</v>
      </c>
      <c r="E2939">
        <v>22</v>
      </c>
      <c r="F2939">
        <v>12</v>
      </c>
      <c r="G2939" t="s">
        <v>16</v>
      </c>
      <c r="H2939" t="s">
        <v>349</v>
      </c>
      <c r="I2939" t="str">
        <f t="shared" si="135"/>
        <v>Obama, Barack H.(W)</v>
      </c>
      <c r="J2939" t="s">
        <v>18</v>
      </c>
      <c r="K2939" t="b">
        <v>0</v>
      </c>
      <c r="L2939">
        <v>2215422</v>
      </c>
      <c r="M2939">
        <v>3868237</v>
      </c>
      <c r="N2939">
        <v>20171015</v>
      </c>
      <c r="O2939" t="s">
        <v>19</v>
      </c>
      <c r="P2939" t="str">
        <f>IF(VLOOKUP(A2939,'national-winners'!$A$2:$B$13,2,0)=H2939,"W","L")</f>
        <v>W</v>
      </c>
      <c r="Q2939">
        <f>MATCH(C2939,'state-winning-votes'!A:A,0)</f>
        <v>34</v>
      </c>
      <c r="R2939">
        <f>MATCH(A2939,'state-winning-votes'!$A$2:$L$2,0)</f>
        <v>10</v>
      </c>
      <c r="S2939" cm="1">
        <f t="array" ref="S2939">INDEX('state-winning-votes'!$A$1:$L$53,$Q2939,$R2939)</f>
        <v>2215422</v>
      </c>
      <c r="T2939">
        <f>INDEX('state-winning-votes'!$A$1:$L$53,MATCH($C2939,'state-winning-votes'!$A:$A,0),MATCH($A2939,'state-winning-votes'!$A$2:$L$2,0))</f>
        <v>2215422</v>
      </c>
      <c r="U2939" t="str">
        <f t="shared" si="136"/>
        <v>Obama, Barack H.</v>
      </c>
      <c r="V2939" t="str">
        <f>_xlfn.XLOOKUP(INDEX('state-winning-votes'!$A$1:$L$53,MATCH($C2939,'state-winning-votes'!$A:$A,0),MATCH($A2939,'state-winning-votes'!$A$2:$L$2,0)),$L:$L,$H:$H)</f>
        <v>Obama, Barack H.</v>
      </c>
      <c r="W2939" t="str">
        <f>VLOOKUP(A2939,'national-winners'!$A$2:$B$13,2,0)</f>
        <v>Obama, Barack H.</v>
      </c>
      <c r="X2939" t="str">
        <f t="shared" si="137"/>
        <v xml:space="preserve"> Barack H. Obama (W)</v>
      </c>
    </row>
    <row r="2940" spans="1:24" x14ac:dyDescent="0.25">
      <c r="A2940">
        <v>2008</v>
      </c>
      <c r="B2940" t="s">
        <v>113</v>
      </c>
      <c r="C2940" t="s">
        <v>114</v>
      </c>
      <c r="D2940">
        <v>34</v>
      </c>
      <c r="E2940">
        <v>22</v>
      </c>
      <c r="F2940">
        <v>12</v>
      </c>
      <c r="G2940" t="s">
        <v>16</v>
      </c>
      <c r="H2940" t="s">
        <v>348</v>
      </c>
      <c r="I2940" t="str">
        <f t="shared" si="135"/>
        <v>McCain, John(L)</v>
      </c>
      <c r="J2940" t="s">
        <v>21</v>
      </c>
      <c r="K2940" t="b">
        <v>0</v>
      </c>
      <c r="L2940">
        <v>1613207</v>
      </c>
      <c r="M2940">
        <v>3868237</v>
      </c>
      <c r="N2940">
        <v>20171015</v>
      </c>
      <c r="O2940" t="s">
        <v>19</v>
      </c>
      <c r="P2940" t="str">
        <f>IF(VLOOKUP(A2940,'national-winners'!$A$2:$B$13,2,0)=H2940,"W","L")</f>
        <v>L</v>
      </c>
      <c r="Q2940">
        <f>MATCH(C2940,'state-winning-votes'!A:A,0)</f>
        <v>34</v>
      </c>
      <c r="R2940">
        <f>MATCH(A2940,'state-winning-votes'!$A$2:$L$2,0)</f>
        <v>10</v>
      </c>
      <c r="S2940" cm="1">
        <f t="array" ref="S2940">INDEX('state-winning-votes'!$A$1:$L$53,$Q2940,$R2940)</f>
        <v>2215422</v>
      </c>
      <c r="T2940">
        <f>INDEX('state-winning-votes'!$A$1:$L$53,MATCH($C2940,'state-winning-votes'!$A:$A,0),MATCH($A2940,'state-winning-votes'!$A$2:$L$2,0))</f>
        <v>2215422</v>
      </c>
      <c r="U2940" t="str">
        <f t="shared" si="136"/>
        <v>Obama, Barack H.</v>
      </c>
      <c r="V2940" t="str">
        <f>_xlfn.XLOOKUP(INDEX('state-winning-votes'!$A$1:$L$53,MATCH($C2940,'state-winning-votes'!$A:$A,0),MATCH($A2940,'state-winning-votes'!$A$2:$L$2,0)),$L:$L,$H:$H)</f>
        <v>Obama, Barack H.</v>
      </c>
      <c r="W2940" t="str">
        <f>VLOOKUP(A2940,'national-winners'!$A$2:$B$13,2,0)</f>
        <v>Obama, Barack H.</v>
      </c>
      <c r="X2940" t="str">
        <f t="shared" si="137"/>
        <v xml:space="preserve"> Barack H. Obama (W)</v>
      </c>
    </row>
    <row r="2941" spans="1:24" x14ac:dyDescent="0.25">
      <c r="A2941">
        <v>2008</v>
      </c>
      <c r="B2941" t="s">
        <v>113</v>
      </c>
      <c r="C2941" t="s">
        <v>114</v>
      </c>
      <c r="D2941">
        <v>34</v>
      </c>
      <c r="E2941">
        <v>22</v>
      </c>
      <c r="F2941">
        <v>12</v>
      </c>
      <c r="G2941" t="s">
        <v>16</v>
      </c>
      <c r="H2941" t="s">
        <v>273</v>
      </c>
      <c r="I2941" t="str">
        <f t="shared" si="135"/>
        <v>Nader, Ralph(L)</v>
      </c>
      <c r="J2941" t="s">
        <v>35</v>
      </c>
      <c r="K2941" t="b">
        <v>0</v>
      </c>
      <c r="L2941">
        <v>21298</v>
      </c>
      <c r="M2941">
        <v>3868237</v>
      </c>
      <c r="N2941">
        <v>20171015</v>
      </c>
      <c r="O2941" t="s">
        <v>19</v>
      </c>
      <c r="P2941" t="str">
        <f>IF(VLOOKUP(A2941,'national-winners'!$A$2:$B$13,2,0)=H2941,"W","L")</f>
        <v>L</v>
      </c>
      <c r="Q2941">
        <f>MATCH(C2941,'state-winning-votes'!A:A,0)</f>
        <v>34</v>
      </c>
      <c r="R2941">
        <f>MATCH(A2941,'state-winning-votes'!$A$2:$L$2,0)</f>
        <v>10</v>
      </c>
      <c r="S2941" cm="1">
        <f t="array" ref="S2941">INDEX('state-winning-votes'!$A$1:$L$53,$Q2941,$R2941)</f>
        <v>2215422</v>
      </c>
      <c r="T2941">
        <f>INDEX('state-winning-votes'!$A$1:$L$53,MATCH($C2941,'state-winning-votes'!$A:$A,0),MATCH($A2941,'state-winning-votes'!$A$2:$L$2,0))</f>
        <v>2215422</v>
      </c>
      <c r="U2941" t="str">
        <f t="shared" si="136"/>
        <v>Obama, Barack H.</v>
      </c>
      <c r="V2941" t="str">
        <f>_xlfn.XLOOKUP(INDEX('state-winning-votes'!$A$1:$L$53,MATCH($C2941,'state-winning-votes'!$A:$A,0),MATCH($A2941,'state-winning-votes'!$A$2:$L$2,0)),$L:$L,$H:$H)</f>
        <v>Obama, Barack H.</v>
      </c>
      <c r="W2941" t="str">
        <f>VLOOKUP(A2941,'national-winners'!$A$2:$B$13,2,0)</f>
        <v>Obama, Barack H.</v>
      </c>
      <c r="X2941" t="str">
        <f t="shared" si="137"/>
        <v xml:space="preserve"> Barack H. Obama (W)</v>
      </c>
    </row>
    <row r="2942" spans="1:24" x14ac:dyDescent="0.25">
      <c r="A2942">
        <v>2008</v>
      </c>
      <c r="B2942" t="s">
        <v>113</v>
      </c>
      <c r="C2942" t="s">
        <v>114</v>
      </c>
      <c r="D2942">
        <v>34</v>
      </c>
      <c r="E2942">
        <v>22</v>
      </c>
      <c r="F2942">
        <v>12</v>
      </c>
      <c r="G2942" t="s">
        <v>16</v>
      </c>
      <c r="H2942" t="s">
        <v>351</v>
      </c>
      <c r="I2942" t="str">
        <f t="shared" si="135"/>
        <v>Barr, Bob(L)</v>
      </c>
      <c r="J2942" t="s">
        <v>29</v>
      </c>
      <c r="K2942" t="b">
        <v>0</v>
      </c>
      <c r="L2942">
        <v>8441</v>
      </c>
      <c r="M2942">
        <v>3868237</v>
      </c>
      <c r="N2942">
        <v>20171015</v>
      </c>
      <c r="O2942" t="s">
        <v>19</v>
      </c>
      <c r="P2942" t="str">
        <f>IF(VLOOKUP(A2942,'national-winners'!$A$2:$B$13,2,0)=H2942,"W","L")</f>
        <v>L</v>
      </c>
      <c r="Q2942">
        <f>MATCH(C2942,'state-winning-votes'!A:A,0)</f>
        <v>34</v>
      </c>
      <c r="R2942">
        <f>MATCH(A2942,'state-winning-votes'!$A$2:$L$2,0)</f>
        <v>10</v>
      </c>
      <c r="S2942" cm="1">
        <f t="array" ref="S2942">INDEX('state-winning-votes'!$A$1:$L$53,$Q2942,$R2942)</f>
        <v>2215422</v>
      </c>
      <c r="T2942">
        <f>INDEX('state-winning-votes'!$A$1:$L$53,MATCH($C2942,'state-winning-votes'!$A:$A,0),MATCH($A2942,'state-winning-votes'!$A$2:$L$2,0))</f>
        <v>2215422</v>
      </c>
      <c r="U2942" t="str">
        <f t="shared" si="136"/>
        <v>Obama, Barack H.</v>
      </c>
      <c r="V2942" t="str">
        <f>_xlfn.XLOOKUP(INDEX('state-winning-votes'!$A$1:$L$53,MATCH($C2942,'state-winning-votes'!$A:$A,0),MATCH($A2942,'state-winning-votes'!$A$2:$L$2,0)),$L:$L,$H:$H)</f>
        <v>Obama, Barack H.</v>
      </c>
      <c r="W2942" t="str">
        <f>VLOOKUP(A2942,'national-winners'!$A$2:$B$13,2,0)</f>
        <v>Obama, Barack H.</v>
      </c>
      <c r="X2942" t="str">
        <f t="shared" si="137"/>
        <v xml:space="preserve"> Barack H. Obama (W)</v>
      </c>
    </row>
    <row r="2943" spans="1:24" x14ac:dyDescent="0.25">
      <c r="A2943">
        <v>2008</v>
      </c>
      <c r="B2943" t="s">
        <v>113</v>
      </c>
      <c r="C2943" t="s">
        <v>114</v>
      </c>
      <c r="D2943">
        <v>34</v>
      </c>
      <c r="E2943">
        <v>22</v>
      </c>
      <c r="F2943">
        <v>12</v>
      </c>
      <c r="G2943" t="s">
        <v>16</v>
      </c>
      <c r="H2943" t="s">
        <v>350</v>
      </c>
      <c r="I2943" t="str">
        <f t="shared" si="135"/>
        <v>Baldwin, Charles ""Chuck""(L)</v>
      </c>
      <c r="J2943" t="s">
        <v>134</v>
      </c>
      <c r="K2943" t="b">
        <v>0</v>
      </c>
      <c r="L2943">
        <v>3956</v>
      </c>
      <c r="M2943">
        <v>3868237</v>
      </c>
      <c r="N2943">
        <v>20171015</v>
      </c>
      <c r="O2943" t="s">
        <v>19</v>
      </c>
      <c r="P2943" t="str">
        <f>IF(VLOOKUP(A2943,'national-winners'!$A$2:$B$13,2,0)=H2943,"W","L")</f>
        <v>L</v>
      </c>
      <c r="Q2943">
        <f>MATCH(C2943,'state-winning-votes'!A:A,0)</f>
        <v>34</v>
      </c>
      <c r="R2943">
        <f>MATCH(A2943,'state-winning-votes'!$A$2:$L$2,0)</f>
        <v>10</v>
      </c>
      <c r="S2943" cm="1">
        <f t="array" ref="S2943">INDEX('state-winning-votes'!$A$1:$L$53,$Q2943,$R2943)</f>
        <v>2215422</v>
      </c>
      <c r="T2943">
        <f>INDEX('state-winning-votes'!$A$1:$L$53,MATCH($C2943,'state-winning-votes'!$A:$A,0),MATCH($A2943,'state-winning-votes'!$A$2:$L$2,0))</f>
        <v>2215422</v>
      </c>
      <c r="U2943" t="str">
        <f t="shared" si="136"/>
        <v>Obama, Barack H.</v>
      </c>
      <c r="V2943" t="str">
        <f>_xlfn.XLOOKUP(INDEX('state-winning-votes'!$A$1:$L$53,MATCH($C2943,'state-winning-votes'!$A:$A,0),MATCH($A2943,'state-winning-votes'!$A$2:$L$2,0)),$L:$L,$H:$H)</f>
        <v>Obama, Barack H.</v>
      </c>
      <c r="W2943" t="str">
        <f>VLOOKUP(A2943,'national-winners'!$A$2:$B$13,2,0)</f>
        <v>Obama, Barack H.</v>
      </c>
      <c r="X2943" t="str">
        <f t="shared" si="137"/>
        <v xml:space="preserve"> Barack H. Obama (W)</v>
      </c>
    </row>
    <row r="2944" spans="1:24" x14ac:dyDescent="0.25">
      <c r="A2944">
        <v>2008</v>
      </c>
      <c r="B2944" t="s">
        <v>113</v>
      </c>
      <c r="C2944" t="s">
        <v>114</v>
      </c>
      <c r="D2944">
        <v>34</v>
      </c>
      <c r="E2944">
        <v>22</v>
      </c>
      <c r="F2944">
        <v>12</v>
      </c>
      <c r="G2944" t="s">
        <v>16</v>
      </c>
      <c r="H2944" t="s">
        <v>352</v>
      </c>
      <c r="I2944" t="str">
        <f t="shared" si="135"/>
        <v>McKinney, Cynthia(L)</v>
      </c>
      <c r="J2944" t="s">
        <v>274</v>
      </c>
      <c r="K2944" t="b">
        <v>0</v>
      </c>
      <c r="L2944">
        <v>3636</v>
      </c>
      <c r="M2944">
        <v>3868237</v>
      </c>
      <c r="N2944">
        <v>20171015</v>
      </c>
      <c r="O2944" t="s">
        <v>19</v>
      </c>
      <c r="P2944" t="str">
        <f>IF(VLOOKUP(A2944,'national-winners'!$A$2:$B$13,2,0)=H2944,"W","L")</f>
        <v>L</v>
      </c>
      <c r="Q2944">
        <f>MATCH(C2944,'state-winning-votes'!A:A,0)</f>
        <v>34</v>
      </c>
      <c r="R2944">
        <f>MATCH(A2944,'state-winning-votes'!$A$2:$L$2,0)</f>
        <v>10</v>
      </c>
      <c r="S2944" cm="1">
        <f t="array" ref="S2944">INDEX('state-winning-votes'!$A$1:$L$53,$Q2944,$R2944)</f>
        <v>2215422</v>
      </c>
      <c r="T2944">
        <f>INDEX('state-winning-votes'!$A$1:$L$53,MATCH($C2944,'state-winning-votes'!$A:$A,0),MATCH($A2944,'state-winning-votes'!$A$2:$L$2,0))</f>
        <v>2215422</v>
      </c>
      <c r="U2944" t="str">
        <f t="shared" si="136"/>
        <v>Obama, Barack H.</v>
      </c>
      <c r="V2944" t="str">
        <f>_xlfn.XLOOKUP(INDEX('state-winning-votes'!$A$1:$L$53,MATCH($C2944,'state-winning-votes'!$A:$A,0),MATCH($A2944,'state-winning-votes'!$A$2:$L$2,0)),$L:$L,$H:$H)</f>
        <v>Obama, Barack H.</v>
      </c>
      <c r="W2944" t="str">
        <f>VLOOKUP(A2944,'national-winners'!$A$2:$B$13,2,0)</f>
        <v>Obama, Barack H.</v>
      </c>
      <c r="X2944" t="str">
        <f t="shared" si="137"/>
        <v xml:space="preserve"> Barack H. Obama (W)</v>
      </c>
    </row>
    <row r="2945" spans="1:24" x14ac:dyDescent="0.25">
      <c r="A2945">
        <v>2008</v>
      </c>
      <c r="B2945" t="s">
        <v>113</v>
      </c>
      <c r="C2945" t="s">
        <v>114</v>
      </c>
      <c r="D2945">
        <v>34</v>
      </c>
      <c r="E2945">
        <v>22</v>
      </c>
      <c r="F2945">
        <v>12</v>
      </c>
      <c r="G2945" t="s">
        <v>16</v>
      </c>
      <c r="H2945" t="s">
        <v>362</v>
      </c>
      <c r="I2945" t="str">
        <f t="shared" si="135"/>
        <v>Moore, Brian(L)</v>
      </c>
      <c r="J2945" t="s">
        <v>100</v>
      </c>
      <c r="K2945" t="b">
        <v>0</v>
      </c>
      <c r="L2945">
        <v>699</v>
      </c>
      <c r="M2945">
        <v>3868237</v>
      </c>
      <c r="N2945">
        <v>20171015</v>
      </c>
      <c r="O2945" t="s">
        <v>19</v>
      </c>
      <c r="P2945" t="str">
        <f>IF(VLOOKUP(A2945,'national-winners'!$A$2:$B$13,2,0)=H2945,"W","L")</f>
        <v>L</v>
      </c>
      <c r="Q2945">
        <f>MATCH(C2945,'state-winning-votes'!A:A,0)</f>
        <v>34</v>
      </c>
      <c r="R2945">
        <f>MATCH(A2945,'state-winning-votes'!$A$2:$L$2,0)</f>
        <v>10</v>
      </c>
      <c r="S2945" cm="1">
        <f t="array" ref="S2945">INDEX('state-winning-votes'!$A$1:$L$53,$Q2945,$R2945)</f>
        <v>2215422</v>
      </c>
      <c r="T2945">
        <f>INDEX('state-winning-votes'!$A$1:$L$53,MATCH($C2945,'state-winning-votes'!$A:$A,0),MATCH($A2945,'state-winning-votes'!$A$2:$L$2,0))</f>
        <v>2215422</v>
      </c>
      <c r="U2945" t="str">
        <f t="shared" si="136"/>
        <v>Obama, Barack H.</v>
      </c>
      <c r="V2945" t="str">
        <f>_xlfn.XLOOKUP(INDEX('state-winning-votes'!$A$1:$L$53,MATCH($C2945,'state-winning-votes'!$A:$A,0),MATCH($A2945,'state-winning-votes'!$A$2:$L$2,0)),$L:$L,$H:$H)</f>
        <v>Obama, Barack H.</v>
      </c>
      <c r="W2945" t="str">
        <f>VLOOKUP(A2945,'national-winners'!$A$2:$B$13,2,0)</f>
        <v>Obama, Barack H.</v>
      </c>
      <c r="X2945" t="str">
        <f t="shared" si="137"/>
        <v xml:space="preserve"> Barack H. Obama (W)</v>
      </c>
    </row>
    <row r="2946" spans="1:24" x14ac:dyDescent="0.25">
      <c r="A2946">
        <v>2008</v>
      </c>
      <c r="B2946" t="s">
        <v>113</v>
      </c>
      <c r="C2946" t="s">
        <v>114</v>
      </c>
      <c r="D2946">
        <v>34</v>
      </c>
      <c r="E2946">
        <v>22</v>
      </c>
      <c r="F2946">
        <v>12</v>
      </c>
      <c r="G2946" t="s">
        <v>16</v>
      </c>
      <c r="H2946" t="s">
        <v>369</v>
      </c>
      <c r="I2946" t="str">
        <f t="shared" si="135"/>
        <v>Boss, Jeffery(L)</v>
      </c>
      <c r="J2946" t="s">
        <v>370</v>
      </c>
      <c r="K2946" t="b">
        <v>0</v>
      </c>
      <c r="L2946">
        <v>639</v>
      </c>
      <c r="M2946">
        <v>3868237</v>
      </c>
      <c r="N2946">
        <v>20171015</v>
      </c>
      <c r="O2946" t="s">
        <v>19</v>
      </c>
      <c r="P2946" t="str">
        <f>IF(VLOOKUP(A2946,'national-winners'!$A$2:$B$13,2,0)=H2946,"W","L")</f>
        <v>L</v>
      </c>
      <c r="Q2946">
        <f>MATCH(C2946,'state-winning-votes'!A:A,0)</f>
        <v>34</v>
      </c>
      <c r="R2946">
        <f>MATCH(A2946,'state-winning-votes'!$A$2:$L$2,0)</f>
        <v>10</v>
      </c>
      <c r="S2946" cm="1">
        <f t="array" ref="S2946">INDEX('state-winning-votes'!$A$1:$L$53,$Q2946,$R2946)</f>
        <v>2215422</v>
      </c>
      <c r="T2946">
        <f>INDEX('state-winning-votes'!$A$1:$L$53,MATCH($C2946,'state-winning-votes'!$A:$A,0),MATCH($A2946,'state-winning-votes'!$A$2:$L$2,0))</f>
        <v>2215422</v>
      </c>
      <c r="U2946" t="str">
        <f t="shared" si="136"/>
        <v>Obama, Barack H.</v>
      </c>
      <c r="V2946" t="str">
        <f>_xlfn.XLOOKUP(INDEX('state-winning-votes'!$A$1:$L$53,MATCH($C2946,'state-winning-votes'!$A:$A,0),MATCH($A2946,'state-winning-votes'!$A$2:$L$2,0)),$L:$L,$H:$H)</f>
        <v>Obama, Barack H.</v>
      </c>
      <c r="W2946" t="str">
        <f>VLOOKUP(A2946,'national-winners'!$A$2:$B$13,2,0)</f>
        <v>Obama, Barack H.</v>
      </c>
      <c r="X2946" t="str">
        <f t="shared" si="137"/>
        <v xml:space="preserve"> Barack H. Obama (W)</v>
      </c>
    </row>
    <row r="2947" spans="1:24" x14ac:dyDescent="0.25">
      <c r="A2947">
        <v>2008</v>
      </c>
      <c r="B2947" t="s">
        <v>113</v>
      </c>
      <c r="C2947" t="s">
        <v>114</v>
      </c>
      <c r="D2947">
        <v>34</v>
      </c>
      <c r="E2947">
        <v>22</v>
      </c>
      <c r="F2947">
        <v>12</v>
      </c>
      <c r="G2947" t="s">
        <v>16</v>
      </c>
      <c r="H2947" t="s">
        <v>324</v>
      </c>
      <c r="I2947" t="str">
        <f t="shared" ref="I2947:I3010" si="138">H2947&amp;"("&amp;P2947&amp;")"</f>
        <v>Calero, Roger(L)</v>
      </c>
      <c r="J2947" t="s">
        <v>37</v>
      </c>
      <c r="K2947" t="b">
        <v>0</v>
      </c>
      <c r="L2947">
        <v>523</v>
      </c>
      <c r="M2947">
        <v>3868237</v>
      </c>
      <c r="N2947">
        <v>20171015</v>
      </c>
      <c r="O2947" t="s">
        <v>19</v>
      </c>
      <c r="P2947" t="str">
        <f>IF(VLOOKUP(A2947,'national-winners'!$A$2:$B$13,2,0)=H2947,"W","L")</f>
        <v>L</v>
      </c>
      <c r="Q2947">
        <f>MATCH(C2947,'state-winning-votes'!A:A,0)</f>
        <v>34</v>
      </c>
      <c r="R2947">
        <f>MATCH(A2947,'state-winning-votes'!$A$2:$L$2,0)</f>
        <v>10</v>
      </c>
      <c r="S2947" cm="1">
        <f t="array" ref="S2947">INDEX('state-winning-votes'!$A$1:$L$53,$Q2947,$R2947)</f>
        <v>2215422</v>
      </c>
      <c r="T2947">
        <f>INDEX('state-winning-votes'!$A$1:$L$53,MATCH($C2947,'state-winning-votes'!$A:$A,0),MATCH($A2947,'state-winning-votes'!$A$2:$L$2,0))</f>
        <v>2215422</v>
      </c>
      <c r="U2947" t="str">
        <f t="shared" ref="U2947:U3010" si="139">_xlfn.XLOOKUP(T2947,L:L,H:H)</f>
        <v>Obama, Barack H.</v>
      </c>
      <c r="V2947" t="str">
        <f>_xlfn.XLOOKUP(INDEX('state-winning-votes'!$A$1:$L$53,MATCH($C2947,'state-winning-votes'!$A:$A,0),MATCH($A2947,'state-winning-votes'!$A$2:$L$2,0)),$L:$L,$H:$H)</f>
        <v>Obama, Barack H.</v>
      </c>
      <c r="W2947" t="str">
        <f>VLOOKUP(A2947,'national-winners'!$A$2:$B$13,2,0)</f>
        <v>Obama, Barack H.</v>
      </c>
      <c r="X2947" t="str">
        <f t="shared" ref="X2947:X3010" si="140">IFERROR(RIGHT(V2947,LEN(V2947)-SEARCH(",",V2947))&amp;" "&amp;LEFT(V2947,SEARCH(",",V2947)-1)&amp;" (W)","NULL")</f>
        <v xml:space="preserve"> Barack H. Obama (W)</v>
      </c>
    </row>
    <row r="2948" spans="1:24" x14ac:dyDescent="0.25">
      <c r="A2948">
        <v>2008</v>
      </c>
      <c r="B2948" t="s">
        <v>113</v>
      </c>
      <c r="C2948" t="s">
        <v>114</v>
      </c>
      <c r="D2948">
        <v>34</v>
      </c>
      <c r="E2948">
        <v>22</v>
      </c>
      <c r="F2948">
        <v>12</v>
      </c>
      <c r="G2948" t="s">
        <v>16</v>
      </c>
      <c r="H2948" t="s">
        <v>264</v>
      </c>
      <c r="I2948" t="str">
        <f t="shared" si="138"/>
        <v>La Riva, Gloria Estella(L)</v>
      </c>
      <c r="J2948" t="s">
        <v>353</v>
      </c>
      <c r="K2948" t="b">
        <v>0</v>
      </c>
      <c r="L2948">
        <v>416</v>
      </c>
      <c r="M2948">
        <v>3868237</v>
      </c>
      <c r="N2948">
        <v>20171015</v>
      </c>
      <c r="O2948" t="s">
        <v>19</v>
      </c>
      <c r="P2948" t="str">
        <f>IF(VLOOKUP(A2948,'national-winners'!$A$2:$B$13,2,0)=H2948,"W","L")</f>
        <v>L</v>
      </c>
      <c r="Q2948">
        <f>MATCH(C2948,'state-winning-votes'!A:A,0)</f>
        <v>34</v>
      </c>
      <c r="R2948">
        <f>MATCH(A2948,'state-winning-votes'!$A$2:$L$2,0)</f>
        <v>10</v>
      </c>
      <c r="S2948" cm="1">
        <f t="array" ref="S2948">INDEX('state-winning-votes'!$A$1:$L$53,$Q2948,$R2948)</f>
        <v>2215422</v>
      </c>
      <c r="T2948">
        <f>INDEX('state-winning-votes'!$A$1:$L$53,MATCH($C2948,'state-winning-votes'!$A:$A,0),MATCH($A2948,'state-winning-votes'!$A$2:$L$2,0))</f>
        <v>2215422</v>
      </c>
      <c r="U2948" t="str">
        <f t="shared" si="139"/>
        <v>Obama, Barack H.</v>
      </c>
      <c r="V2948" t="str">
        <f>_xlfn.XLOOKUP(INDEX('state-winning-votes'!$A$1:$L$53,MATCH($C2948,'state-winning-votes'!$A:$A,0),MATCH($A2948,'state-winning-votes'!$A$2:$L$2,0)),$L:$L,$H:$H)</f>
        <v>Obama, Barack H.</v>
      </c>
      <c r="W2948" t="str">
        <f>VLOOKUP(A2948,'national-winners'!$A$2:$B$13,2,0)</f>
        <v>Obama, Barack H.</v>
      </c>
      <c r="X2948" t="str">
        <f t="shared" si="140"/>
        <v xml:space="preserve"> Barack H. Obama (W)</v>
      </c>
    </row>
    <row r="2949" spans="1:24" x14ac:dyDescent="0.25">
      <c r="A2949">
        <v>2008</v>
      </c>
      <c r="B2949" t="s">
        <v>115</v>
      </c>
      <c r="C2949" t="s">
        <v>116</v>
      </c>
      <c r="D2949">
        <v>35</v>
      </c>
      <c r="E2949">
        <v>85</v>
      </c>
      <c r="F2949">
        <v>66</v>
      </c>
      <c r="G2949" t="s">
        <v>16</v>
      </c>
      <c r="H2949" t="s">
        <v>349</v>
      </c>
      <c r="I2949" t="str">
        <f t="shared" si="138"/>
        <v>Obama, Barack H.(W)</v>
      </c>
      <c r="J2949" t="s">
        <v>18</v>
      </c>
      <c r="K2949" t="b">
        <v>0</v>
      </c>
      <c r="L2949">
        <v>472422</v>
      </c>
      <c r="M2949">
        <v>830158</v>
      </c>
      <c r="N2949">
        <v>20171015</v>
      </c>
      <c r="O2949" t="s">
        <v>19</v>
      </c>
      <c r="P2949" t="str">
        <f>IF(VLOOKUP(A2949,'national-winners'!$A$2:$B$13,2,0)=H2949,"W","L")</f>
        <v>W</v>
      </c>
      <c r="Q2949">
        <f>MATCH(C2949,'state-winning-votes'!A:A,0)</f>
        <v>35</v>
      </c>
      <c r="R2949">
        <f>MATCH(A2949,'state-winning-votes'!$A$2:$L$2,0)</f>
        <v>10</v>
      </c>
      <c r="S2949" cm="1">
        <f t="array" ref="S2949">INDEX('state-winning-votes'!$A$1:$L$53,$Q2949,$R2949)</f>
        <v>472422</v>
      </c>
      <c r="T2949">
        <f>INDEX('state-winning-votes'!$A$1:$L$53,MATCH($C2949,'state-winning-votes'!$A:$A,0),MATCH($A2949,'state-winning-votes'!$A$2:$L$2,0))</f>
        <v>472422</v>
      </c>
      <c r="U2949" t="str">
        <f t="shared" si="139"/>
        <v>Obama, Barack H.</v>
      </c>
      <c r="V2949" t="str">
        <f>_xlfn.XLOOKUP(INDEX('state-winning-votes'!$A$1:$L$53,MATCH($C2949,'state-winning-votes'!$A:$A,0),MATCH($A2949,'state-winning-votes'!$A$2:$L$2,0)),$L:$L,$H:$H)</f>
        <v>Obama, Barack H.</v>
      </c>
      <c r="W2949" t="str">
        <f>VLOOKUP(A2949,'national-winners'!$A$2:$B$13,2,0)</f>
        <v>Obama, Barack H.</v>
      </c>
      <c r="X2949" t="str">
        <f t="shared" si="140"/>
        <v xml:space="preserve"> Barack H. Obama (W)</v>
      </c>
    </row>
    <row r="2950" spans="1:24" x14ac:dyDescent="0.25">
      <c r="A2950">
        <v>2008</v>
      </c>
      <c r="B2950" t="s">
        <v>115</v>
      </c>
      <c r="C2950" t="s">
        <v>116</v>
      </c>
      <c r="D2950">
        <v>35</v>
      </c>
      <c r="E2950">
        <v>85</v>
      </c>
      <c r="F2950">
        <v>66</v>
      </c>
      <c r="G2950" t="s">
        <v>16</v>
      </c>
      <c r="H2950" t="s">
        <v>348</v>
      </c>
      <c r="I2950" t="str">
        <f t="shared" si="138"/>
        <v>McCain, John(L)</v>
      </c>
      <c r="J2950" t="s">
        <v>21</v>
      </c>
      <c r="K2950" t="b">
        <v>0</v>
      </c>
      <c r="L2950">
        <v>346832</v>
      </c>
      <c r="M2950">
        <v>830158</v>
      </c>
      <c r="N2950">
        <v>20171015</v>
      </c>
      <c r="O2950" t="s">
        <v>19</v>
      </c>
      <c r="P2950" t="str">
        <f>IF(VLOOKUP(A2950,'national-winners'!$A$2:$B$13,2,0)=H2950,"W","L")</f>
        <v>L</v>
      </c>
      <c r="Q2950">
        <f>MATCH(C2950,'state-winning-votes'!A:A,0)</f>
        <v>35</v>
      </c>
      <c r="R2950">
        <f>MATCH(A2950,'state-winning-votes'!$A$2:$L$2,0)</f>
        <v>10</v>
      </c>
      <c r="S2950" cm="1">
        <f t="array" ref="S2950">INDEX('state-winning-votes'!$A$1:$L$53,$Q2950,$R2950)</f>
        <v>472422</v>
      </c>
      <c r="T2950">
        <f>INDEX('state-winning-votes'!$A$1:$L$53,MATCH($C2950,'state-winning-votes'!$A:$A,0),MATCH($A2950,'state-winning-votes'!$A$2:$L$2,0))</f>
        <v>472422</v>
      </c>
      <c r="U2950" t="str">
        <f t="shared" si="139"/>
        <v>Obama, Barack H.</v>
      </c>
      <c r="V2950" t="str">
        <f>_xlfn.XLOOKUP(INDEX('state-winning-votes'!$A$1:$L$53,MATCH($C2950,'state-winning-votes'!$A:$A,0),MATCH($A2950,'state-winning-votes'!$A$2:$L$2,0)),$L:$L,$H:$H)</f>
        <v>Obama, Barack H.</v>
      </c>
      <c r="W2950" t="str">
        <f>VLOOKUP(A2950,'national-winners'!$A$2:$B$13,2,0)</f>
        <v>Obama, Barack H.</v>
      </c>
      <c r="X2950" t="str">
        <f t="shared" si="140"/>
        <v xml:space="preserve"> Barack H. Obama (W)</v>
      </c>
    </row>
    <row r="2951" spans="1:24" x14ac:dyDescent="0.25">
      <c r="A2951">
        <v>2008</v>
      </c>
      <c r="B2951" t="s">
        <v>115</v>
      </c>
      <c r="C2951" t="s">
        <v>116</v>
      </c>
      <c r="D2951">
        <v>35</v>
      </c>
      <c r="E2951">
        <v>85</v>
      </c>
      <c r="F2951">
        <v>66</v>
      </c>
      <c r="G2951" t="s">
        <v>16</v>
      </c>
      <c r="H2951" t="s">
        <v>273</v>
      </c>
      <c r="I2951" t="str">
        <f t="shared" si="138"/>
        <v>Nader, Ralph(L)</v>
      </c>
      <c r="J2951" t="s">
        <v>35</v>
      </c>
      <c r="K2951" t="b">
        <v>0</v>
      </c>
      <c r="L2951">
        <v>5327</v>
      </c>
      <c r="M2951">
        <v>830158</v>
      </c>
      <c r="N2951">
        <v>20171015</v>
      </c>
      <c r="O2951" t="s">
        <v>19</v>
      </c>
      <c r="P2951" t="str">
        <f>IF(VLOOKUP(A2951,'national-winners'!$A$2:$B$13,2,0)=H2951,"W","L")</f>
        <v>L</v>
      </c>
      <c r="Q2951">
        <f>MATCH(C2951,'state-winning-votes'!A:A,0)</f>
        <v>35</v>
      </c>
      <c r="R2951">
        <f>MATCH(A2951,'state-winning-votes'!$A$2:$L$2,0)</f>
        <v>10</v>
      </c>
      <c r="S2951" cm="1">
        <f t="array" ref="S2951">INDEX('state-winning-votes'!$A$1:$L$53,$Q2951,$R2951)</f>
        <v>472422</v>
      </c>
      <c r="T2951">
        <f>INDEX('state-winning-votes'!$A$1:$L$53,MATCH($C2951,'state-winning-votes'!$A:$A,0),MATCH($A2951,'state-winning-votes'!$A$2:$L$2,0))</f>
        <v>472422</v>
      </c>
      <c r="U2951" t="str">
        <f t="shared" si="139"/>
        <v>Obama, Barack H.</v>
      </c>
      <c r="V2951" t="str">
        <f>_xlfn.XLOOKUP(INDEX('state-winning-votes'!$A$1:$L$53,MATCH($C2951,'state-winning-votes'!$A:$A,0),MATCH($A2951,'state-winning-votes'!$A$2:$L$2,0)),$L:$L,$H:$H)</f>
        <v>Obama, Barack H.</v>
      </c>
      <c r="W2951" t="str">
        <f>VLOOKUP(A2951,'national-winners'!$A$2:$B$13,2,0)</f>
        <v>Obama, Barack H.</v>
      </c>
      <c r="X2951" t="str">
        <f t="shared" si="140"/>
        <v xml:space="preserve"> Barack H. Obama (W)</v>
      </c>
    </row>
    <row r="2952" spans="1:24" x14ac:dyDescent="0.25">
      <c r="A2952">
        <v>2008</v>
      </c>
      <c r="B2952" t="s">
        <v>115</v>
      </c>
      <c r="C2952" t="s">
        <v>116</v>
      </c>
      <c r="D2952">
        <v>35</v>
      </c>
      <c r="E2952">
        <v>85</v>
      </c>
      <c r="F2952">
        <v>66</v>
      </c>
      <c r="G2952" t="s">
        <v>16</v>
      </c>
      <c r="H2952" t="s">
        <v>351</v>
      </c>
      <c r="I2952" t="str">
        <f t="shared" si="138"/>
        <v>Barr, Bob(L)</v>
      </c>
      <c r="J2952" t="s">
        <v>29</v>
      </c>
      <c r="K2952" t="b">
        <v>0</v>
      </c>
      <c r="L2952">
        <v>2428</v>
      </c>
      <c r="M2952">
        <v>830158</v>
      </c>
      <c r="N2952">
        <v>20171015</v>
      </c>
      <c r="O2952" t="s">
        <v>19</v>
      </c>
      <c r="P2952" t="str">
        <f>IF(VLOOKUP(A2952,'national-winners'!$A$2:$B$13,2,0)=H2952,"W","L")</f>
        <v>L</v>
      </c>
      <c r="Q2952">
        <f>MATCH(C2952,'state-winning-votes'!A:A,0)</f>
        <v>35</v>
      </c>
      <c r="R2952">
        <f>MATCH(A2952,'state-winning-votes'!$A$2:$L$2,0)</f>
        <v>10</v>
      </c>
      <c r="S2952" cm="1">
        <f t="array" ref="S2952">INDEX('state-winning-votes'!$A$1:$L$53,$Q2952,$R2952)</f>
        <v>472422</v>
      </c>
      <c r="T2952">
        <f>INDEX('state-winning-votes'!$A$1:$L$53,MATCH($C2952,'state-winning-votes'!$A:$A,0),MATCH($A2952,'state-winning-votes'!$A$2:$L$2,0))</f>
        <v>472422</v>
      </c>
      <c r="U2952" t="str">
        <f t="shared" si="139"/>
        <v>Obama, Barack H.</v>
      </c>
      <c r="V2952" t="str">
        <f>_xlfn.XLOOKUP(INDEX('state-winning-votes'!$A$1:$L$53,MATCH($C2952,'state-winning-votes'!$A:$A,0),MATCH($A2952,'state-winning-votes'!$A$2:$L$2,0)),$L:$L,$H:$H)</f>
        <v>Obama, Barack H.</v>
      </c>
      <c r="W2952" t="str">
        <f>VLOOKUP(A2952,'national-winners'!$A$2:$B$13,2,0)</f>
        <v>Obama, Barack H.</v>
      </c>
      <c r="X2952" t="str">
        <f t="shared" si="140"/>
        <v xml:space="preserve"> Barack H. Obama (W)</v>
      </c>
    </row>
    <row r="2953" spans="1:24" x14ac:dyDescent="0.25">
      <c r="A2953">
        <v>2008</v>
      </c>
      <c r="B2953" t="s">
        <v>115</v>
      </c>
      <c r="C2953" t="s">
        <v>116</v>
      </c>
      <c r="D2953">
        <v>35</v>
      </c>
      <c r="E2953">
        <v>85</v>
      </c>
      <c r="F2953">
        <v>66</v>
      </c>
      <c r="G2953" t="s">
        <v>16</v>
      </c>
      <c r="H2953" t="s">
        <v>350</v>
      </c>
      <c r="I2953" t="str">
        <f t="shared" si="138"/>
        <v>Baldwin, Charles ""Chuck""(L)</v>
      </c>
      <c r="J2953" t="s">
        <v>134</v>
      </c>
      <c r="K2953" t="b">
        <v>0</v>
      </c>
      <c r="L2953">
        <v>1597</v>
      </c>
      <c r="M2953">
        <v>830158</v>
      </c>
      <c r="N2953">
        <v>20171015</v>
      </c>
      <c r="O2953" t="s">
        <v>19</v>
      </c>
      <c r="P2953" t="str">
        <f>IF(VLOOKUP(A2953,'national-winners'!$A$2:$B$13,2,0)=H2953,"W","L")</f>
        <v>L</v>
      </c>
      <c r="Q2953">
        <f>MATCH(C2953,'state-winning-votes'!A:A,0)</f>
        <v>35</v>
      </c>
      <c r="R2953">
        <f>MATCH(A2953,'state-winning-votes'!$A$2:$L$2,0)</f>
        <v>10</v>
      </c>
      <c r="S2953" cm="1">
        <f t="array" ref="S2953">INDEX('state-winning-votes'!$A$1:$L$53,$Q2953,$R2953)</f>
        <v>472422</v>
      </c>
      <c r="T2953">
        <f>INDEX('state-winning-votes'!$A$1:$L$53,MATCH($C2953,'state-winning-votes'!$A:$A,0),MATCH($A2953,'state-winning-votes'!$A$2:$L$2,0))</f>
        <v>472422</v>
      </c>
      <c r="U2953" t="str">
        <f t="shared" si="139"/>
        <v>Obama, Barack H.</v>
      </c>
      <c r="V2953" t="str">
        <f>_xlfn.XLOOKUP(INDEX('state-winning-votes'!$A$1:$L$53,MATCH($C2953,'state-winning-votes'!$A:$A,0),MATCH($A2953,'state-winning-votes'!$A$2:$L$2,0)),$L:$L,$H:$H)</f>
        <v>Obama, Barack H.</v>
      </c>
      <c r="W2953" t="str">
        <f>VLOOKUP(A2953,'national-winners'!$A$2:$B$13,2,0)</f>
        <v>Obama, Barack H.</v>
      </c>
      <c r="X2953" t="str">
        <f t="shared" si="140"/>
        <v xml:space="preserve"> Barack H. Obama (W)</v>
      </c>
    </row>
    <row r="2954" spans="1:24" x14ac:dyDescent="0.25">
      <c r="A2954">
        <v>2008</v>
      </c>
      <c r="B2954" t="s">
        <v>115</v>
      </c>
      <c r="C2954" t="s">
        <v>116</v>
      </c>
      <c r="D2954">
        <v>35</v>
      </c>
      <c r="E2954">
        <v>85</v>
      </c>
      <c r="F2954">
        <v>66</v>
      </c>
      <c r="G2954" t="s">
        <v>16</v>
      </c>
      <c r="H2954" t="s">
        <v>352</v>
      </c>
      <c r="I2954" t="str">
        <f t="shared" si="138"/>
        <v>McKinney, Cynthia(L)</v>
      </c>
      <c r="J2954" t="s">
        <v>274</v>
      </c>
      <c r="K2954" t="b">
        <v>0</v>
      </c>
      <c r="L2954">
        <v>1552</v>
      </c>
      <c r="M2954">
        <v>830158</v>
      </c>
      <c r="N2954">
        <v>20171015</v>
      </c>
      <c r="O2954" t="s">
        <v>19</v>
      </c>
      <c r="P2954" t="str">
        <f>IF(VLOOKUP(A2954,'national-winners'!$A$2:$B$13,2,0)=H2954,"W","L")</f>
        <v>L</v>
      </c>
      <c r="Q2954">
        <f>MATCH(C2954,'state-winning-votes'!A:A,0)</f>
        <v>35</v>
      </c>
      <c r="R2954">
        <f>MATCH(A2954,'state-winning-votes'!$A$2:$L$2,0)</f>
        <v>10</v>
      </c>
      <c r="S2954" cm="1">
        <f t="array" ref="S2954">INDEX('state-winning-votes'!$A$1:$L$53,$Q2954,$R2954)</f>
        <v>472422</v>
      </c>
      <c r="T2954">
        <f>INDEX('state-winning-votes'!$A$1:$L$53,MATCH($C2954,'state-winning-votes'!$A:$A,0),MATCH($A2954,'state-winning-votes'!$A$2:$L$2,0))</f>
        <v>472422</v>
      </c>
      <c r="U2954" t="str">
        <f t="shared" si="139"/>
        <v>Obama, Barack H.</v>
      </c>
      <c r="V2954" t="str">
        <f>_xlfn.XLOOKUP(INDEX('state-winning-votes'!$A$1:$L$53,MATCH($C2954,'state-winning-votes'!$A:$A,0),MATCH($A2954,'state-winning-votes'!$A$2:$L$2,0)),$L:$L,$H:$H)</f>
        <v>Obama, Barack H.</v>
      </c>
      <c r="W2954" t="str">
        <f>VLOOKUP(A2954,'national-winners'!$A$2:$B$13,2,0)</f>
        <v>Obama, Barack H.</v>
      </c>
      <c r="X2954" t="str">
        <f t="shared" si="140"/>
        <v xml:space="preserve"> Barack H. Obama (W)</v>
      </c>
    </row>
    <row r="2955" spans="1:24" x14ac:dyDescent="0.25">
      <c r="A2955">
        <v>2008</v>
      </c>
      <c r="B2955" t="s">
        <v>117</v>
      </c>
      <c r="C2955" t="s">
        <v>118</v>
      </c>
      <c r="D2955">
        <v>36</v>
      </c>
      <c r="E2955">
        <v>21</v>
      </c>
      <c r="F2955">
        <v>13</v>
      </c>
      <c r="G2955" t="s">
        <v>16</v>
      </c>
      <c r="H2955" t="s">
        <v>349</v>
      </c>
      <c r="I2955" t="str">
        <f t="shared" si="138"/>
        <v>Obama, Barack H.(W)</v>
      </c>
      <c r="J2955" t="s">
        <v>18</v>
      </c>
      <c r="K2955" t="b">
        <v>0</v>
      </c>
      <c r="L2955">
        <v>4645332</v>
      </c>
      <c r="M2955">
        <v>7722019</v>
      </c>
      <c r="N2955">
        <v>20171015</v>
      </c>
      <c r="O2955" t="s">
        <v>19</v>
      </c>
      <c r="P2955" t="str">
        <f>IF(VLOOKUP(A2955,'national-winners'!$A$2:$B$13,2,0)=H2955,"W","L")</f>
        <v>W</v>
      </c>
      <c r="Q2955">
        <f>MATCH(C2955,'state-winning-votes'!A:A,0)</f>
        <v>37</v>
      </c>
      <c r="R2955">
        <f>MATCH(A2955,'state-winning-votes'!$A$2:$L$2,0)</f>
        <v>10</v>
      </c>
      <c r="S2955" cm="1">
        <f t="array" ref="S2955">INDEX('state-winning-votes'!$A$1:$L$53,$Q2955,$R2955)</f>
        <v>4645332</v>
      </c>
      <c r="T2955">
        <f>INDEX('state-winning-votes'!$A$1:$L$53,MATCH($C2955,'state-winning-votes'!$A:$A,0),MATCH($A2955,'state-winning-votes'!$A$2:$L$2,0))</f>
        <v>4645332</v>
      </c>
      <c r="U2955" t="str">
        <f t="shared" si="139"/>
        <v>Obama, Barack H.</v>
      </c>
      <c r="V2955" t="str">
        <f>_xlfn.XLOOKUP(INDEX('state-winning-votes'!$A$1:$L$53,MATCH($C2955,'state-winning-votes'!$A:$A,0),MATCH($A2955,'state-winning-votes'!$A$2:$L$2,0)),$L:$L,$H:$H)</f>
        <v>Obama, Barack H.</v>
      </c>
      <c r="W2955" t="str">
        <f>VLOOKUP(A2955,'national-winners'!$A$2:$B$13,2,0)</f>
        <v>Obama, Barack H.</v>
      </c>
      <c r="X2955" t="str">
        <f t="shared" si="140"/>
        <v xml:space="preserve"> Barack H. Obama (W)</v>
      </c>
    </row>
    <row r="2956" spans="1:24" x14ac:dyDescent="0.25">
      <c r="A2956">
        <v>2008</v>
      </c>
      <c r="B2956" t="s">
        <v>117</v>
      </c>
      <c r="C2956" t="s">
        <v>118</v>
      </c>
      <c r="D2956">
        <v>36</v>
      </c>
      <c r="E2956">
        <v>21</v>
      </c>
      <c r="F2956">
        <v>13</v>
      </c>
      <c r="G2956" t="s">
        <v>16</v>
      </c>
      <c r="H2956" t="s">
        <v>348</v>
      </c>
      <c r="I2956" t="str">
        <f t="shared" si="138"/>
        <v>McCain, John(L)</v>
      </c>
      <c r="J2956" t="s">
        <v>21</v>
      </c>
      <c r="K2956" t="b">
        <v>0</v>
      </c>
      <c r="L2956">
        <v>2418323</v>
      </c>
      <c r="M2956">
        <v>7722019</v>
      </c>
      <c r="N2956">
        <v>20171015</v>
      </c>
      <c r="O2956" t="s">
        <v>19</v>
      </c>
      <c r="P2956" t="str">
        <f>IF(VLOOKUP(A2956,'national-winners'!$A$2:$B$13,2,0)=H2956,"W","L")</f>
        <v>L</v>
      </c>
      <c r="Q2956">
        <f>MATCH(C2956,'state-winning-votes'!A:A,0)</f>
        <v>37</v>
      </c>
      <c r="R2956">
        <f>MATCH(A2956,'state-winning-votes'!$A$2:$L$2,0)</f>
        <v>10</v>
      </c>
      <c r="S2956" cm="1">
        <f t="array" ref="S2956">INDEX('state-winning-votes'!$A$1:$L$53,$Q2956,$R2956)</f>
        <v>4645332</v>
      </c>
      <c r="T2956">
        <f>INDEX('state-winning-votes'!$A$1:$L$53,MATCH($C2956,'state-winning-votes'!$A:$A,0),MATCH($A2956,'state-winning-votes'!$A$2:$L$2,0))</f>
        <v>4645332</v>
      </c>
      <c r="U2956" t="str">
        <f t="shared" si="139"/>
        <v>Obama, Barack H.</v>
      </c>
      <c r="V2956" t="str">
        <f>_xlfn.XLOOKUP(INDEX('state-winning-votes'!$A$1:$L$53,MATCH($C2956,'state-winning-votes'!$A:$A,0),MATCH($A2956,'state-winning-votes'!$A$2:$L$2,0)),$L:$L,$H:$H)</f>
        <v>Obama, Barack H.</v>
      </c>
      <c r="W2956" t="str">
        <f>VLOOKUP(A2956,'national-winners'!$A$2:$B$13,2,0)</f>
        <v>Obama, Barack H.</v>
      </c>
      <c r="X2956" t="str">
        <f t="shared" si="140"/>
        <v xml:space="preserve"> Barack H. Obama (W)</v>
      </c>
    </row>
    <row r="2957" spans="1:24" x14ac:dyDescent="0.25">
      <c r="A2957">
        <v>2008</v>
      </c>
      <c r="B2957" t="s">
        <v>117</v>
      </c>
      <c r="C2957" t="s">
        <v>118</v>
      </c>
      <c r="D2957">
        <v>36</v>
      </c>
      <c r="E2957">
        <v>21</v>
      </c>
      <c r="F2957">
        <v>13</v>
      </c>
      <c r="G2957" t="s">
        <v>16</v>
      </c>
      <c r="H2957" t="s">
        <v>348</v>
      </c>
      <c r="I2957" t="str">
        <f t="shared" si="138"/>
        <v>McCain, John(L)</v>
      </c>
      <c r="J2957" t="s">
        <v>80</v>
      </c>
      <c r="K2957" t="b">
        <v>0</v>
      </c>
      <c r="L2957">
        <v>170475</v>
      </c>
      <c r="M2957">
        <v>7722019</v>
      </c>
      <c r="N2957">
        <v>20171015</v>
      </c>
      <c r="O2957" t="s">
        <v>19</v>
      </c>
      <c r="P2957" t="str">
        <f>IF(VLOOKUP(A2957,'national-winners'!$A$2:$B$13,2,0)=H2957,"W","L")</f>
        <v>L</v>
      </c>
      <c r="Q2957">
        <f>MATCH(C2957,'state-winning-votes'!A:A,0)</f>
        <v>37</v>
      </c>
      <c r="R2957">
        <f>MATCH(A2957,'state-winning-votes'!$A$2:$L$2,0)</f>
        <v>10</v>
      </c>
      <c r="S2957" cm="1">
        <f t="array" ref="S2957">INDEX('state-winning-votes'!$A$1:$L$53,$Q2957,$R2957)</f>
        <v>4645332</v>
      </c>
      <c r="T2957">
        <f>INDEX('state-winning-votes'!$A$1:$L$53,MATCH($C2957,'state-winning-votes'!$A:$A,0),MATCH($A2957,'state-winning-votes'!$A$2:$L$2,0))</f>
        <v>4645332</v>
      </c>
      <c r="U2957" t="str">
        <f t="shared" si="139"/>
        <v>Obama, Barack H.</v>
      </c>
      <c r="V2957" t="str">
        <f>_xlfn.XLOOKUP(INDEX('state-winning-votes'!$A$1:$L$53,MATCH($C2957,'state-winning-votes'!$A:$A,0),MATCH($A2957,'state-winning-votes'!$A$2:$L$2,0)),$L:$L,$H:$H)</f>
        <v>Obama, Barack H.</v>
      </c>
      <c r="W2957" t="str">
        <f>VLOOKUP(A2957,'national-winners'!$A$2:$B$13,2,0)</f>
        <v>Obama, Barack H.</v>
      </c>
      <c r="X2957" t="str">
        <f t="shared" si="140"/>
        <v xml:space="preserve"> Barack H. Obama (W)</v>
      </c>
    </row>
    <row r="2958" spans="1:24" x14ac:dyDescent="0.25">
      <c r="A2958">
        <v>2008</v>
      </c>
      <c r="B2958" t="s">
        <v>117</v>
      </c>
      <c r="C2958" t="s">
        <v>118</v>
      </c>
      <c r="D2958">
        <v>36</v>
      </c>
      <c r="E2958">
        <v>21</v>
      </c>
      <c r="F2958">
        <v>13</v>
      </c>
      <c r="G2958" t="s">
        <v>16</v>
      </c>
      <c r="H2958" t="s">
        <v>348</v>
      </c>
      <c r="I2958" t="str">
        <f t="shared" si="138"/>
        <v>McCain, John(L)</v>
      </c>
      <c r="J2958" t="s">
        <v>292</v>
      </c>
      <c r="K2958" t="b">
        <v>0</v>
      </c>
      <c r="L2958">
        <v>163973</v>
      </c>
      <c r="M2958">
        <v>7722019</v>
      </c>
      <c r="N2958">
        <v>20171015</v>
      </c>
      <c r="O2958" t="s">
        <v>19</v>
      </c>
      <c r="P2958" t="str">
        <f>IF(VLOOKUP(A2958,'national-winners'!$A$2:$B$13,2,0)=H2958,"W","L")</f>
        <v>L</v>
      </c>
      <c r="Q2958">
        <f>MATCH(C2958,'state-winning-votes'!A:A,0)</f>
        <v>37</v>
      </c>
      <c r="R2958">
        <f>MATCH(A2958,'state-winning-votes'!$A$2:$L$2,0)</f>
        <v>10</v>
      </c>
      <c r="S2958" cm="1">
        <f t="array" ref="S2958">INDEX('state-winning-votes'!$A$1:$L$53,$Q2958,$R2958)</f>
        <v>4645332</v>
      </c>
      <c r="T2958">
        <f>INDEX('state-winning-votes'!$A$1:$L$53,MATCH($C2958,'state-winning-votes'!$A:$A,0),MATCH($A2958,'state-winning-votes'!$A$2:$L$2,0))</f>
        <v>4645332</v>
      </c>
      <c r="U2958" t="str">
        <f t="shared" si="139"/>
        <v>Obama, Barack H.</v>
      </c>
      <c r="V2958" t="str">
        <f>_xlfn.XLOOKUP(INDEX('state-winning-votes'!$A$1:$L$53,MATCH($C2958,'state-winning-votes'!$A:$A,0),MATCH($A2958,'state-winning-votes'!$A$2:$L$2,0)),$L:$L,$H:$H)</f>
        <v>Obama, Barack H.</v>
      </c>
      <c r="W2958" t="str">
        <f>VLOOKUP(A2958,'national-winners'!$A$2:$B$13,2,0)</f>
        <v>Obama, Barack H.</v>
      </c>
      <c r="X2958" t="str">
        <f t="shared" si="140"/>
        <v xml:space="preserve"> Barack H. Obama (W)</v>
      </c>
    </row>
    <row r="2959" spans="1:24" x14ac:dyDescent="0.25">
      <c r="A2959">
        <v>2008</v>
      </c>
      <c r="B2959" t="s">
        <v>117</v>
      </c>
      <c r="C2959" t="s">
        <v>118</v>
      </c>
      <c r="D2959">
        <v>36</v>
      </c>
      <c r="E2959">
        <v>21</v>
      </c>
      <c r="F2959">
        <v>13</v>
      </c>
      <c r="G2959" t="s">
        <v>16</v>
      </c>
      <c r="H2959" t="s">
        <v>349</v>
      </c>
      <c r="I2959" t="str">
        <f t="shared" si="138"/>
        <v>Obama, Barack H.(W)</v>
      </c>
      <c r="J2959" t="s">
        <v>308</v>
      </c>
      <c r="K2959" t="b">
        <v>0</v>
      </c>
      <c r="L2959">
        <v>159613</v>
      </c>
      <c r="M2959">
        <v>7722019</v>
      </c>
      <c r="N2959">
        <v>20171015</v>
      </c>
      <c r="O2959" t="s">
        <v>19</v>
      </c>
      <c r="P2959" t="str">
        <f>IF(VLOOKUP(A2959,'national-winners'!$A$2:$B$13,2,0)=H2959,"W","L")</f>
        <v>W</v>
      </c>
      <c r="Q2959">
        <f>MATCH(C2959,'state-winning-votes'!A:A,0)</f>
        <v>37</v>
      </c>
      <c r="R2959">
        <f>MATCH(A2959,'state-winning-votes'!$A$2:$L$2,0)</f>
        <v>10</v>
      </c>
      <c r="S2959" cm="1">
        <f t="array" ref="S2959">INDEX('state-winning-votes'!$A$1:$L$53,$Q2959,$R2959)</f>
        <v>4645332</v>
      </c>
      <c r="T2959">
        <f>INDEX('state-winning-votes'!$A$1:$L$53,MATCH($C2959,'state-winning-votes'!$A:$A,0),MATCH($A2959,'state-winning-votes'!$A$2:$L$2,0))</f>
        <v>4645332</v>
      </c>
      <c r="U2959" t="str">
        <f t="shared" si="139"/>
        <v>Obama, Barack H.</v>
      </c>
      <c r="V2959" t="str">
        <f>_xlfn.XLOOKUP(INDEX('state-winning-votes'!$A$1:$L$53,MATCH($C2959,'state-winning-votes'!$A:$A,0),MATCH($A2959,'state-winning-votes'!$A$2:$L$2,0)),$L:$L,$H:$H)</f>
        <v>Obama, Barack H.</v>
      </c>
      <c r="W2959" t="str">
        <f>VLOOKUP(A2959,'national-winners'!$A$2:$B$13,2,0)</f>
        <v>Obama, Barack H.</v>
      </c>
      <c r="X2959" t="str">
        <f t="shared" si="140"/>
        <v xml:space="preserve"> Barack H. Obama (W)</v>
      </c>
    </row>
    <row r="2960" spans="1:24" x14ac:dyDescent="0.25">
      <c r="A2960">
        <v>2008</v>
      </c>
      <c r="B2960" t="s">
        <v>117</v>
      </c>
      <c r="C2960" t="s">
        <v>118</v>
      </c>
      <c r="D2960">
        <v>36</v>
      </c>
      <c r="E2960">
        <v>21</v>
      </c>
      <c r="F2960">
        <v>13</v>
      </c>
      <c r="G2960" t="s">
        <v>16</v>
      </c>
      <c r="H2960" t="s">
        <v>246</v>
      </c>
      <c r="I2960" t="str">
        <f t="shared" si="138"/>
        <v>Blank Vote/Scattering(L)</v>
      </c>
      <c r="K2960" t="b">
        <v>0</v>
      </c>
      <c r="L2960">
        <v>84701</v>
      </c>
      <c r="M2960">
        <v>7722019</v>
      </c>
      <c r="N2960">
        <v>20171015</v>
      </c>
      <c r="O2960" t="s">
        <v>19</v>
      </c>
      <c r="P2960" t="str">
        <f>IF(VLOOKUP(A2960,'national-winners'!$A$2:$B$13,2,0)=H2960,"W","L")</f>
        <v>L</v>
      </c>
      <c r="Q2960">
        <f>MATCH(C2960,'state-winning-votes'!A:A,0)</f>
        <v>37</v>
      </c>
      <c r="R2960">
        <f>MATCH(A2960,'state-winning-votes'!$A$2:$L$2,0)</f>
        <v>10</v>
      </c>
      <c r="S2960" cm="1">
        <f t="array" ref="S2960">INDEX('state-winning-votes'!$A$1:$L$53,$Q2960,$R2960)</f>
        <v>4645332</v>
      </c>
      <c r="T2960">
        <f>INDEX('state-winning-votes'!$A$1:$L$53,MATCH($C2960,'state-winning-votes'!$A:$A,0),MATCH($A2960,'state-winning-votes'!$A$2:$L$2,0))</f>
        <v>4645332</v>
      </c>
      <c r="U2960" t="str">
        <f t="shared" si="139"/>
        <v>Obama, Barack H.</v>
      </c>
      <c r="V2960" t="str">
        <f>_xlfn.XLOOKUP(INDEX('state-winning-votes'!$A$1:$L$53,MATCH($C2960,'state-winning-votes'!$A:$A,0),MATCH($A2960,'state-winning-votes'!$A$2:$L$2,0)),$L:$L,$H:$H)</f>
        <v>Obama, Barack H.</v>
      </c>
      <c r="W2960" t="str">
        <f>VLOOKUP(A2960,'national-winners'!$A$2:$B$13,2,0)</f>
        <v>Obama, Barack H.</v>
      </c>
      <c r="X2960" t="str">
        <f t="shared" si="140"/>
        <v xml:space="preserve"> Barack H. Obama (W)</v>
      </c>
    </row>
    <row r="2961" spans="1:24" x14ac:dyDescent="0.25">
      <c r="A2961">
        <v>2008</v>
      </c>
      <c r="B2961" t="s">
        <v>117</v>
      </c>
      <c r="C2961" t="s">
        <v>118</v>
      </c>
      <c r="D2961">
        <v>36</v>
      </c>
      <c r="E2961">
        <v>21</v>
      </c>
      <c r="F2961">
        <v>13</v>
      </c>
      <c r="G2961" t="s">
        <v>16</v>
      </c>
      <c r="H2961" t="s">
        <v>273</v>
      </c>
      <c r="I2961" t="str">
        <f t="shared" si="138"/>
        <v>Nader, Ralph(L)</v>
      </c>
      <c r="J2961" t="s">
        <v>192</v>
      </c>
      <c r="K2961" t="b">
        <v>0</v>
      </c>
      <c r="L2961">
        <v>41249</v>
      </c>
      <c r="M2961">
        <v>7722019</v>
      </c>
      <c r="N2961">
        <v>20171015</v>
      </c>
      <c r="O2961" t="s">
        <v>19</v>
      </c>
      <c r="P2961" t="str">
        <f>IF(VLOOKUP(A2961,'national-winners'!$A$2:$B$13,2,0)=H2961,"W","L")</f>
        <v>L</v>
      </c>
      <c r="Q2961">
        <f>MATCH(C2961,'state-winning-votes'!A:A,0)</f>
        <v>37</v>
      </c>
      <c r="R2961">
        <f>MATCH(A2961,'state-winning-votes'!$A$2:$L$2,0)</f>
        <v>10</v>
      </c>
      <c r="S2961" cm="1">
        <f t="array" ref="S2961">INDEX('state-winning-votes'!$A$1:$L$53,$Q2961,$R2961)</f>
        <v>4645332</v>
      </c>
      <c r="T2961">
        <f>INDEX('state-winning-votes'!$A$1:$L$53,MATCH($C2961,'state-winning-votes'!$A:$A,0),MATCH($A2961,'state-winning-votes'!$A$2:$L$2,0))</f>
        <v>4645332</v>
      </c>
      <c r="U2961" t="str">
        <f t="shared" si="139"/>
        <v>Obama, Barack H.</v>
      </c>
      <c r="V2961" t="str">
        <f>_xlfn.XLOOKUP(INDEX('state-winning-votes'!$A$1:$L$53,MATCH($C2961,'state-winning-votes'!$A:$A,0),MATCH($A2961,'state-winning-votes'!$A$2:$L$2,0)),$L:$L,$H:$H)</f>
        <v>Obama, Barack H.</v>
      </c>
      <c r="W2961" t="str">
        <f>VLOOKUP(A2961,'national-winners'!$A$2:$B$13,2,0)</f>
        <v>Obama, Barack H.</v>
      </c>
      <c r="X2961" t="str">
        <f t="shared" si="140"/>
        <v xml:space="preserve"> Barack H. Obama (W)</v>
      </c>
    </row>
    <row r="2962" spans="1:24" x14ac:dyDescent="0.25">
      <c r="A2962">
        <v>2008</v>
      </c>
      <c r="B2962" t="s">
        <v>117</v>
      </c>
      <c r="C2962" t="s">
        <v>118</v>
      </c>
      <c r="D2962">
        <v>36</v>
      </c>
      <c r="E2962">
        <v>21</v>
      </c>
      <c r="F2962">
        <v>13</v>
      </c>
      <c r="G2962" t="s">
        <v>16</v>
      </c>
      <c r="H2962" t="s">
        <v>351</v>
      </c>
      <c r="I2962" t="str">
        <f t="shared" si="138"/>
        <v>Barr, Bob(L)</v>
      </c>
      <c r="J2962" t="s">
        <v>29</v>
      </c>
      <c r="K2962" t="b">
        <v>0</v>
      </c>
      <c r="L2962">
        <v>19596</v>
      </c>
      <c r="M2962">
        <v>7722019</v>
      </c>
      <c r="N2962">
        <v>20171015</v>
      </c>
      <c r="O2962" t="s">
        <v>19</v>
      </c>
      <c r="P2962" t="str">
        <f>IF(VLOOKUP(A2962,'national-winners'!$A$2:$B$13,2,0)=H2962,"W","L")</f>
        <v>L</v>
      </c>
      <c r="Q2962">
        <f>MATCH(C2962,'state-winning-votes'!A:A,0)</f>
        <v>37</v>
      </c>
      <c r="R2962">
        <f>MATCH(A2962,'state-winning-votes'!$A$2:$L$2,0)</f>
        <v>10</v>
      </c>
      <c r="S2962" cm="1">
        <f t="array" ref="S2962">INDEX('state-winning-votes'!$A$1:$L$53,$Q2962,$R2962)</f>
        <v>4645332</v>
      </c>
      <c r="T2962">
        <f>INDEX('state-winning-votes'!$A$1:$L$53,MATCH($C2962,'state-winning-votes'!$A:$A,0),MATCH($A2962,'state-winning-votes'!$A$2:$L$2,0))</f>
        <v>4645332</v>
      </c>
      <c r="U2962" t="str">
        <f t="shared" si="139"/>
        <v>Obama, Barack H.</v>
      </c>
      <c r="V2962" t="str">
        <f>_xlfn.XLOOKUP(INDEX('state-winning-votes'!$A$1:$L$53,MATCH($C2962,'state-winning-votes'!$A:$A,0),MATCH($A2962,'state-winning-votes'!$A$2:$L$2,0)),$L:$L,$H:$H)</f>
        <v>Obama, Barack H.</v>
      </c>
      <c r="W2962" t="str">
        <f>VLOOKUP(A2962,'national-winners'!$A$2:$B$13,2,0)</f>
        <v>Obama, Barack H.</v>
      </c>
      <c r="X2962" t="str">
        <f t="shared" si="140"/>
        <v xml:space="preserve"> Barack H. Obama (W)</v>
      </c>
    </row>
    <row r="2963" spans="1:24" x14ac:dyDescent="0.25">
      <c r="A2963">
        <v>2008</v>
      </c>
      <c r="B2963" t="s">
        <v>117</v>
      </c>
      <c r="C2963" t="s">
        <v>118</v>
      </c>
      <c r="D2963">
        <v>36</v>
      </c>
      <c r="E2963">
        <v>21</v>
      </c>
      <c r="F2963">
        <v>13</v>
      </c>
      <c r="G2963" t="s">
        <v>16</v>
      </c>
      <c r="H2963" t="s">
        <v>352</v>
      </c>
      <c r="I2963" t="str">
        <f t="shared" si="138"/>
        <v>McKinney, Cynthia(L)</v>
      </c>
      <c r="J2963" t="s">
        <v>274</v>
      </c>
      <c r="K2963" t="b">
        <v>0</v>
      </c>
      <c r="L2963">
        <v>12801</v>
      </c>
      <c r="M2963">
        <v>7722019</v>
      </c>
      <c r="N2963">
        <v>20171015</v>
      </c>
      <c r="O2963" t="s">
        <v>19</v>
      </c>
      <c r="P2963" t="str">
        <f>IF(VLOOKUP(A2963,'national-winners'!$A$2:$B$13,2,0)=H2963,"W","L")</f>
        <v>L</v>
      </c>
      <c r="Q2963">
        <f>MATCH(C2963,'state-winning-votes'!A:A,0)</f>
        <v>37</v>
      </c>
      <c r="R2963">
        <f>MATCH(A2963,'state-winning-votes'!$A$2:$L$2,0)</f>
        <v>10</v>
      </c>
      <c r="S2963" cm="1">
        <f t="array" ref="S2963">INDEX('state-winning-votes'!$A$1:$L$53,$Q2963,$R2963)</f>
        <v>4645332</v>
      </c>
      <c r="T2963">
        <f>INDEX('state-winning-votes'!$A$1:$L$53,MATCH($C2963,'state-winning-votes'!$A:$A,0),MATCH($A2963,'state-winning-votes'!$A$2:$L$2,0))</f>
        <v>4645332</v>
      </c>
      <c r="U2963" t="str">
        <f t="shared" si="139"/>
        <v>Obama, Barack H.</v>
      </c>
      <c r="V2963" t="str">
        <f>_xlfn.XLOOKUP(INDEX('state-winning-votes'!$A$1:$L$53,MATCH($C2963,'state-winning-votes'!$A:$A,0),MATCH($A2963,'state-winning-votes'!$A$2:$L$2,0)),$L:$L,$H:$H)</f>
        <v>Obama, Barack H.</v>
      </c>
      <c r="W2963" t="str">
        <f>VLOOKUP(A2963,'national-winners'!$A$2:$B$13,2,0)</f>
        <v>Obama, Barack H.</v>
      </c>
      <c r="X2963" t="str">
        <f t="shared" si="140"/>
        <v xml:space="preserve"> Barack H. Obama (W)</v>
      </c>
    </row>
    <row r="2964" spans="1:24" x14ac:dyDescent="0.25">
      <c r="A2964">
        <v>2008</v>
      </c>
      <c r="B2964" t="s">
        <v>117</v>
      </c>
      <c r="C2964" t="s">
        <v>118</v>
      </c>
      <c r="D2964">
        <v>36</v>
      </c>
      <c r="E2964">
        <v>21</v>
      </c>
      <c r="F2964">
        <v>13</v>
      </c>
      <c r="G2964" t="s">
        <v>16</v>
      </c>
      <c r="H2964" t="s">
        <v>284</v>
      </c>
      <c r="I2964" t="str">
        <f t="shared" si="138"/>
        <v>Harris, James(L)</v>
      </c>
      <c r="J2964" t="s">
        <v>37</v>
      </c>
      <c r="K2964" t="b">
        <v>0</v>
      </c>
      <c r="L2964">
        <v>3615</v>
      </c>
      <c r="M2964">
        <v>7722019</v>
      </c>
      <c r="N2964">
        <v>20171015</v>
      </c>
      <c r="O2964" t="s">
        <v>19</v>
      </c>
      <c r="P2964" t="str">
        <f>IF(VLOOKUP(A2964,'national-winners'!$A$2:$B$13,2,0)=H2964,"W","L")</f>
        <v>L</v>
      </c>
      <c r="Q2964">
        <f>MATCH(C2964,'state-winning-votes'!A:A,0)</f>
        <v>37</v>
      </c>
      <c r="R2964">
        <f>MATCH(A2964,'state-winning-votes'!$A$2:$L$2,0)</f>
        <v>10</v>
      </c>
      <c r="S2964" cm="1">
        <f t="array" ref="S2964">INDEX('state-winning-votes'!$A$1:$L$53,$Q2964,$R2964)</f>
        <v>4645332</v>
      </c>
      <c r="T2964">
        <f>INDEX('state-winning-votes'!$A$1:$L$53,MATCH($C2964,'state-winning-votes'!$A:$A,0),MATCH($A2964,'state-winning-votes'!$A$2:$L$2,0))</f>
        <v>4645332</v>
      </c>
      <c r="U2964" t="str">
        <f t="shared" si="139"/>
        <v>Obama, Barack H.</v>
      </c>
      <c r="V2964" t="str">
        <f>_xlfn.XLOOKUP(INDEX('state-winning-votes'!$A$1:$L$53,MATCH($C2964,'state-winning-votes'!$A:$A,0),MATCH($A2964,'state-winning-votes'!$A$2:$L$2,0)),$L:$L,$H:$H)</f>
        <v>Obama, Barack H.</v>
      </c>
      <c r="W2964" t="str">
        <f>VLOOKUP(A2964,'national-winners'!$A$2:$B$13,2,0)</f>
        <v>Obama, Barack H.</v>
      </c>
      <c r="X2964" t="str">
        <f t="shared" si="140"/>
        <v xml:space="preserve"> Barack H. Obama (W)</v>
      </c>
    </row>
    <row r="2965" spans="1:24" x14ac:dyDescent="0.25">
      <c r="A2965">
        <v>2008</v>
      </c>
      <c r="B2965" t="s">
        <v>117</v>
      </c>
      <c r="C2965" t="s">
        <v>118</v>
      </c>
      <c r="D2965">
        <v>36</v>
      </c>
      <c r="E2965">
        <v>21</v>
      </c>
      <c r="F2965">
        <v>13</v>
      </c>
      <c r="G2965" t="s">
        <v>16</v>
      </c>
      <c r="H2965" t="s">
        <v>264</v>
      </c>
      <c r="I2965" t="str">
        <f t="shared" si="138"/>
        <v>La Riva, Gloria Estella(L)</v>
      </c>
      <c r="J2965" t="s">
        <v>353</v>
      </c>
      <c r="K2965" t="b">
        <v>0</v>
      </c>
      <c r="L2965">
        <v>1639</v>
      </c>
      <c r="M2965">
        <v>7722019</v>
      </c>
      <c r="N2965">
        <v>20171015</v>
      </c>
      <c r="O2965" t="s">
        <v>19</v>
      </c>
      <c r="P2965" t="str">
        <f>IF(VLOOKUP(A2965,'national-winners'!$A$2:$B$13,2,0)=H2965,"W","L")</f>
        <v>L</v>
      </c>
      <c r="Q2965">
        <f>MATCH(C2965,'state-winning-votes'!A:A,0)</f>
        <v>37</v>
      </c>
      <c r="R2965">
        <f>MATCH(A2965,'state-winning-votes'!$A$2:$L$2,0)</f>
        <v>10</v>
      </c>
      <c r="S2965" cm="1">
        <f t="array" ref="S2965">INDEX('state-winning-votes'!$A$1:$L$53,$Q2965,$R2965)</f>
        <v>4645332</v>
      </c>
      <c r="T2965">
        <f>INDEX('state-winning-votes'!$A$1:$L$53,MATCH($C2965,'state-winning-votes'!$A:$A,0),MATCH($A2965,'state-winning-votes'!$A$2:$L$2,0))</f>
        <v>4645332</v>
      </c>
      <c r="U2965" t="str">
        <f t="shared" si="139"/>
        <v>Obama, Barack H.</v>
      </c>
      <c r="V2965" t="str">
        <f>_xlfn.XLOOKUP(INDEX('state-winning-votes'!$A$1:$L$53,MATCH($C2965,'state-winning-votes'!$A:$A,0),MATCH($A2965,'state-winning-votes'!$A$2:$L$2,0)),$L:$L,$H:$H)</f>
        <v>Obama, Barack H.</v>
      </c>
      <c r="W2965" t="str">
        <f>VLOOKUP(A2965,'national-winners'!$A$2:$B$13,2,0)</f>
        <v>Obama, Barack H.</v>
      </c>
      <c r="X2965" t="str">
        <f t="shared" si="140"/>
        <v xml:space="preserve"> Barack H. Obama (W)</v>
      </c>
    </row>
    <row r="2966" spans="1:24" x14ac:dyDescent="0.25">
      <c r="A2966">
        <v>2008</v>
      </c>
      <c r="B2966" t="s">
        <v>117</v>
      </c>
      <c r="C2966" t="s">
        <v>118</v>
      </c>
      <c r="D2966">
        <v>36</v>
      </c>
      <c r="E2966">
        <v>21</v>
      </c>
      <c r="F2966">
        <v>13</v>
      </c>
      <c r="G2966" t="s">
        <v>16</v>
      </c>
      <c r="I2966" t="str">
        <f t="shared" si="138"/>
        <v>(L)</v>
      </c>
      <c r="K2966" t="b">
        <v>1</v>
      </c>
      <c r="L2966">
        <v>702</v>
      </c>
      <c r="M2966">
        <v>7722019</v>
      </c>
      <c r="N2966">
        <v>20171015</v>
      </c>
      <c r="O2966" t="s">
        <v>19</v>
      </c>
      <c r="P2966" t="str">
        <f>IF(VLOOKUP(A2966,'national-winners'!$A$2:$B$13,2,0)=H2966,"W","L")</f>
        <v>L</v>
      </c>
      <c r="Q2966">
        <f>MATCH(C2966,'state-winning-votes'!A:A,0)</f>
        <v>37</v>
      </c>
      <c r="R2966">
        <f>MATCH(A2966,'state-winning-votes'!$A$2:$L$2,0)</f>
        <v>10</v>
      </c>
      <c r="S2966" cm="1">
        <f t="array" ref="S2966">INDEX('state-winning-votes'!$A$1:$L$53,$Q2966,$R2966)</f>
        <v>4645332</v>
      </c>
      <c r="T2966">
        <f>INDEX('state-winning-votes'!$A$1:$L$53,MATCH($C2966,'state-winning-votes'!$A:$A,0),MATCH($A2966,'state-winning-votes'!$A$2:$L$2,0))</f>
        <v>4645332</v>
      </c>
      <c r="U2966" t="str">
        <f t="shared" si="139"/>
        <v>Obama, Barack H.</v>
      </c>
      <c r="V2966" t="str">
        <f>_xlfn.XLOOKUP(INDEX('state-winning-votes'!$A$1:$L$53,MATCH($C2966,'state-winning-votes'!$A:$A,0),MATCH($A2966,'state-winning-votes'!$A$2:$L$2,0)),$L:$L,$H:$H)</f>
        <v>Obama, Barack H.</v>
      </c>
      <c r="W2966" t="str">
        <f>VLOOKUP(A2966,'national-winners'!$A$2:$B$13,2,0)</f>
        <v>Obama, Barack H.</v>
      </c>
      <c r="X2966" t="str">
        <f t="shared" si="140"/>
        <v xml:space="preserve"> Barack H. Obama (W)</v>
      </c>
    </row>
    <row r="2967" spans="1:24" x14ac:dyDescent="0.25">
      <c r="A2967">
        <v>2008</v>
      </c>
      <c r="B2967" t="s">
        <v>122</v>
      </c>
      <c r="C2967" t="s">
        <v>123</v>
      </c>
      <c r="D2967">
        <v>37</v>
      </c>
      <c r="E2967">
        <v>56</v>
      </c>
      <c r="F2967">
        <v>47</v>
      </c>
      <c r="G2967" t="s">
        <v>16</v>
      </c>
      <c r="H2967" t="s">
        <v>349</v>
      </c>
      <c r="I2967" t="str">
        <f t="shared" si="138"/>
        <v>Obama, Barack H.(W)</v>
      </c>
      <c r="J2967" t="s">
        <v>18</v>
      </c>
      <c r="K2967" t="b">
        <v>0</v>
      </c>
      <c r="L2967">
        <v>2142651</v>
      </c>
      <c r="M2967">
        <v>4310851</v>
      </c>
      <c r="N2967">
        <v>20171015</v>
      </c>
      <c r="O2967" t="s">
        <v>19</v>
      </c>
      <c r="P2967" t="str">
        <f>IF(VLOOKUP(A2967,'national-winners'!$A$2:$B$13,2,0)=H2967,"W","L")</f>
        <v>W</v>
      </c>
      <c r="Q2967">
        <f>MATCH(C2967,'state-winning-votes'!A:A,0)</f>
        <v>30</v>
      </c>
      <c r="R2967">
        <f>MATCH(A2967,'state-winning-votes'!$A$2:$L$2,0)</f>
        <v>10</v>
      </c>
      <c r="S2967" cm="1">
        <f t="array" ref="S2967">INDEX('state-winning-votes'!$A$1:$L$53,$Q2967,$R2967)</f>
        <v>2142651</v>
      </c>
      <c r="T2967">
        <f>INDEX('state-winning-votes'!$A$1:$L$53,MATCH($C2967,'state-winning-votes'!$A:$A,0),MATCH($A2967,'state-winning-votes'!$A$2:$L$2,0))</f>
        <v>2142651</v>
      </c>
      <c r="U2967" t="str">
        <f t="shared" si="139"/>
        <v>Obama, Barack H.</v>
      </c>
      <c r="V2967" t="str">
        <f>_xlfn.XLOOKUP(INDEX('state-winning-votes'!$A$1:$L$53,MATCH($C2967,'state-winning-votes'!$A:$A,0),MATCH($A2967,'state-winning-votes'!$A$2:$L$2,0)),$L:$L,$H:$H)</f>
        <v>Obama, Barack H.</v>
      </c>
      <c r="W2967" t="str">
        <f>VLOOKUP(A2967,'national-winners'!$A$2:$B$13,2,0)</f>
        <v>Obama, Barack H.</v>
      </c>
      <c r="X2967" t="str">
        <f t="shared" si="140"/>
        <v xml:space="preserve"> Barack H. Obama (W)</v>
      </c>
    </row>
    <row r="2968" spans="1:24" x14ac:dyDescent="0.25">
      <c r="A2968">
        <v>2008</v>
      </c>
      <c r="B2968" t="s">
        <v>122</v>
      </c>
      <c r="C2968" t="s">
        <v>123</v>
      </c>
      <c r="D2968">
        <v>37</v>
      </c>
      <c r="E2968">
        <v>56</v>
      </c>
      <c r="F2968">
        <v>47</v>
      </c>
      <c r="G2968" t="s">
        <v>16</v>
      </c>
      <c r="H2968" t="s">
        <v>348</v>
      </c>
      <c r="I2968" t="str">
        <f t="shared" si="138"/>
        <v>McCain, John(L)</v>
      </c>
      <c r="J2968" t="s">
        <v>21</v>
      </c>
      <c r="K2968" t="b">
        <v>0</v>
      </c>
      <c r="L2968">
        <v>2128474</v>
      </c>
      <c r="M2968">
        <v>4310851</v>
      </c>
      <c r="N2968">
        <v>20171015</v>
      </c>
      <c r="O2968" t="s">
        <v>19</v>
      </c>
      <c r="P2968" t="str">
        <f>IF(VLOOKUP(A2968,'national-winners'!$A$2:$B$13,2,0)=H2968,"W","L")</f>
        <v>L</v>
      </c>
      <c r="Q2968">
        <f>MATCH(C2968,'state-winning-votes'!A:A,0)</f>
        <v>30</v>
      </c>
      <c r="R2968">
        <f>MATCH(A2968,'state-winning-votes'!$A$2:$L$2,0)</f>
        <v>10</v>
      </c>
      <c r="S2968" cm="1">
        <f t="array" ref="S2968">INDEX('state-winning-votes'!$A$1:$L$53,$Q2968,$R2968)</f>
        <v>2142651</v>
      </c>
      <c r="T2968">
        <f>INDEX('state-winning-votes'!$A$1:$L$53,MATCH($C2968,'state-winning-votes'!$A:$A,0),MATCH($A2968,'state-winning-votes'!$A$2:$L$2,0))</f>
        <v>2142651</v>
      </c>
      <c r="U2968" t="str">
        <f t="shared" si="139"/>
        <v>Obama, Barack H.</v>
      </c>
      <c r="V2968" t="str">
        <f>_xlfn.XLOOKUP(INDEX('state-winning-votes'!$A$1:$L$53,MATCH($C2968,'state-winning-votes'!$A:$A,0),MATCH($A2968,'state-winning-votes'!$A$2:$L$2,0)),$L:$L,$H:$H)</f>
        <v>Obama, Barack H.</v>
      </c>
      <c r="W2968" t="str">
        <f>VLOOKUP(A2968,'national-winners'!$A$2:$B$13,2,0)</f>
        <v>Obama, Barack H.</v>
      </c>
      <c r="X2968" t="str">
        <f t="shared" si="140"/>
        <v xml:space="preserve"> Barack H. Obama (W)</v>
      </c>
    </row>
    <row r="2969" spans="1:24" x14ac:dyDescent="0.25">
      <c r="A2969">
        <v>2008</v>
      </c>
      <c r="B2969" t="s">
        <v>122</v>
      </c>
      <c r="C2969" t="s">
        <v>123</v>
      </c>
      <c r="D2969">
        <v>37</v>
      </c>
      <c r="E2969">
        <v>56</v>
      </c>
      <c r="F2969">
        <v>47</v>
      </c>
      <c r="G2969" t="s">
        <v>16</v>
      </c>
      <c r="H2969" t="s">
        <v>351</v>
      </c>
      <c r="I2969" t="str">
        <f t="shared" si="138"/>
        <v>Barr, Bob(L)</v>
      </c>
      <c r="J2969" t="s">
        <v>29</v>
      </c>
      <c r="K2969" t="b">
        <v>0</v>
      </c>
      <c r="L2969">
        <v>25722</v>
      </c>
      <c r="M2969">
        <v>4310851</v>
      </c>
      <c r="N2969">
        <v>20171015</v>
      </c>
      <c r="O2969" t="s">
        <v>19</v>
      </c>
      <c r="P2969" t="str">
        <f>IF(VLOOKUP(A2969,'national-winners'!$A$2:$B$13,2,0)=H2969,"W","L")</f>
        <v>L</v>
      </c>
      <c r="Q2969">
        <f>MATCH(C2969,'state-winning-votes'!A:A,0)</f>
        <v>30</v>
      </c>
      <c r="R2969">
        <f>MATCH(A2969,'state-winning-votes'!$A$2:$L$2,0)</f>
        <v>10</v>
      </c>
      <c r="S2969" cm="1">
        <f t="array" ref="S2969">INDEX('state-winning-votes'!$A$1:$L$53,$Q2969,$R2969)</f>
        <v>2142651</v>
      </c>
      <c r="T2969">
        <f>INDEX('state-winning-votes'!$A$1:$L$53,MATCH($C2969,'state-winning-votes'!$A:$A,0),MATCH($A2969,'state-winning-votes'!$A$2:$L$2,0))</f>
        <v>2142651</v>
      </c>
      <c r="U2969" t="str">
        <f t="shared" si="139"/>
        <v>Obama, Barack H.</v>
      </c>
      <c r="V2969" t="str">
        <f>_xlfn.XLOOKUP(INDEX('state-winning-votes'!$A$1:$L$53,MATCH($C2969,'state-winning-votes'!$A:$A,0),MATCH($A2969,'state-winning-votes'!$A$2:$L$2,0)),$L:$L,$H:$H)</f>
        <v>Obama, Barack H.</v>
      </c>
      <c r="W2969" t="str">
        <f>VLOOKUP(A2969,'national-winners'!$A$2:$B$13,2,0)</f>
        <v>Obama, Barack H.</v>
      </c>
      <c r="X2969" t="str">
        <f t="shared" si="140"/>
        <v xml:space="preserve"> Barack H. Obama (W)</v>
      </c>
    </row>
    <row r="2970" spans="1:24" x14ac:dyDescent="0.25">
      <c r="A2970">
        <v>2008</v>
      </c>
      <c r="B2970" t="s">
        <v>122</v>
      </c>
      <c r="C2970" t="s">
        <v>123</v>
      </c>
      <c r="D2970">
        <v>37</v>
      </c>
      <c r="E2970">
        <v>56</v>
      </c>
      <c r="F2970">
        <v>47</v>
      </c>
      <c r="G2970" t="s">
        <v>16</v>
      </c>
      <c r="I2970" t="str">
        <f t="shared" si="138"/>
        <v>(L)</v>
      </c>
      <c r="K2970" t="b">
        <v>1</v>
      </c>
      <c r="L2970">
        <v>12494</v>
      </c>
      <c r="M2970">
        <v>4310851</v>
      </c>
      <c r="N2970">
        <v>20171015</v>
      </c>
      <c r="O2970" t="s">
        <v>19</v>
      </c>
      <c r="P2970" t="str">
        <f>IF(VLOOKUP(A2970,'national-winners'!$A$2:$B$13,2,0)=H2970,"W","L")</f>
        <v>L</v>
      </c>
      <c r="Q2970">
        <f>MATCH(C2970,'state-winning-votes'!A:A,0)</f>
        <v>30</v>
      </c>
      <c r="R2970">
        <f>MATCH(A2970,'state-winning-votes'!$A$2:$L$2,0)</f>
        <v>10</v>
      </c>
      <c r="S2970" cm="1">
        <f t="array" ref="S2970">INDEX('state-winning-votes'!$A$1:$L$53,$Q2970,$R2970)</f>
        <v>2142651</v>
      </c>
      <c r="T2970">
        <f>INDEX('state-winning-votes'!$A$1:$L$53,MATCH($C2970,'state-winning-votes'!$A:$A,0),MATCH($A2970,'state-winning-votes'!$A$2:$L$2,0))</f>
        <v>2142651</v>
      </c>
      <c r="U2970" t="str">
        <f t="shared" si="139"/>
        <v>Obama, Barack H.</v>
      </c>
      <c r="V2970" t="str">
        <f>_xlfn.XLOOKUP(INDEX('state-winning-votes'!$A$1:$L$53,MATCH($C2970,'state-winning-votes'!$A:$A,0),MATCH($A2970,'state-winning-votes'!$A$2:$L$2,0)),$L:$L,$H:$H)</f>
        <v>Obama, Barack H.</v>
      </c>
      <c r="W2970" t="str">
        <f>VLOOKUP(A2970,'national-winners'!$A$2:$B$13,2,0)</f>
        <v>Obama, Barack H.</v>
      </c>
      <c r="X2970" t="str">
        <f t="shared" si="140"/>
        <v xml:space="preserve"> Barack H. Obama (W)</v>
      </c>
    </row>
    <row r="2971" spans="1:24" x14ac:dyDescent="0.25">
      <c r="A2971">
        <v>2008</v>
      </c>
      <c r="B2971" t="s">
        <v>122</v>
      </c>
      <c r="C2971" t="s">
        <v>123</v>
      </c>
      <c r="D2971">
        <v>37</v>
      </c>
      <c r="E2971">
        <v>56</v>
      </c>
      <c r="F2971">
        <v>47</v>
      </c>
      <c r="G2971" t="s">
        <v>16</v>
      </c>
      <c r="H2971" t="s">
        <v>273</v>
      </c>
      <c r="I2971" t="str">
        <f t="shared" si="138"/>
        <v>Nader, Ralph(L)</v>
      </c>
      <c r="J2971" t="s">
        <v>35</v>
      </c>
      <c r="K2971" t="b">
        <v>1</v>
      </c>
      <c r="L2971">
        <v>1510</v>
      </c>
      <c r="M2971">
        <v>4310851</v>
      </c>
      <c r="N2971">
        <v>20171015</v>
      </c>
      <c r="O2971" t="s">
        <v>19</v>
      </c>
      <c r="P2971" t="str">
        <f>IF(VLOOKUP(A2971,'national-winners'!$A$2:$B$13,2,0)=H2971,"W","L")</f>
        <v>L</v>
      </c>
      <c r="Q2971">
        <f>MATCH(C2971,'state-winning-votes'!A:A,0)</f>
        <v>30</v>
      </c>
      <c r="R2971">
        <f>MATCH(A2971,'state-winning-votes'!$A$2:$L$2,0)</f>
        <v>10</v>
      </c>
      <c r="S2971" cm="1">
        <f t="array" ref="S2971">INDEX('state-winning-votes'!$A$1:$L$53,$Q2971,$R2971)</f>
        <v>2142651</v>
      </c>
      <c r="T2971">
        <f>INDEX('state-winning-votes'!$A$1:$L$53,MATCH($C2971,'state-winning-votes'!$A:$A,0),MATCH($A2971,'state-winning-votes'!$A$2:$L$2,0))</f>
        <v>2142651</v>
      </c>
      <c r="U2971" t="str">
        <f t="shared" si="139"/>
        <v>Obama, Barack H.</v>
      </c>
      <c r="V2971" t="str">
        <f>_xlfn.XLOOKUP(INDEX('state-winning-votes'!$A$1:$L$53,MATCH($C2971,'state-winning-votes'!$A:$A,0),MATCH($A2971,'state-winning-votes'!$A$2:$L$2,0)),$L:$L,$H:$H)</f>
        <v>Obama, Barack H.</v>
      </c>
      <c r="W2971" t="str">
        <f>VLOOKUP(A2971,'national-winners'!$A$2:$B$13,2,0)</f>
        <v>Obama, Barack H.</v>
      </c>
      <c r="X2971" t="str">
        <f t="shared" si="140"/>
        <v xml:space="preserve"> Barack H. Obama (W)</v>
      </c>
    </row>
    <row r="2972" spans="1:24" x14ac:dyDescent="0.25">
      <c r="A2972">
        <v>2008</v>
      </c>
      <c r="B2972" t="s">
        <v>124</v>
      </c>
      <c r="C2972" t="s">
        <v>125</v>
      </c>
      <c r="D2972">
        <v>38</v>
      </c>
      <c r="E2972">
        <v>44</v>
      </c>
      <c r="F2972">
        <v>36</v>
      </c>
      <c r="G2972" t="s">
        <v>16</v>
      </c>
      <c r="H2972" t="s">
        <v>348</v>
      </c>
      <c r="I2972" t="str">
        <f t="shared" si="138"/>
        <v>McCain, John(L)</v>
      </c>
      <c r="J2972" t="s">
        <v>21</v>
      </c>
      <c r="K2972" t="b">
        <v>0</v>
      </c>
      <c r="L2972">
        <v>168601</v>
      </c>
      <c r="M2972">
        <v>316621</v>
      </c>
      <c r="N2972">
        <v>20171015</v>
      </c>
      <c r="O2972" t="s">
        <v>19</v>
      </c>
      <c r="P2972" t="str">
        <f>IF(VLOOKUP(A2972,'national-winners'!$A$2:$B$13,2,0)=H2972,"W","L")</f>
        <v>L</v>
      </c>
      <c r="Q2972">
        <f>MATCH(C2972,'state-winning-votes'!A:A,0)</f>
        <v>31</v>
      </c>
      <c r="R2972">
        <f>MATCH(A2972,'state-winning-votes'!$A$2:$L$2,0)</f>
        <v>10</v>
      </c>
      <c r="S2972" cm="1">
        <f t="array" ref="S2972">INDEX('state-winning-votes'!$A$1:$L$53,$Q2972,$R2972)</f>
        <v>168601</v>
      </c>
      <c r="T2972">
        <f>INDEX('state-winning-votes'!$A$1:$L$53,MATCH($C2972,'state-winning-votes'!$A:$A,0),MATCH($A2972,'state-winning-votes'!$A$2:$L$2,0))</f>
        <v>168601</v>
      </c>
      <c r="U2972" t="str">
        <f t="shared" si="139"/>
        <v>McCain, John</v>
      </c>
      <c r="V2972" t="str">
        <f>_xlfn.XLOOKUP(INDEX('state-winning-votes'!$A$1:$L$53,MATCH($C2972,'state-winning-votes'!$A:$A,0),MATCH($A2972,'state-winning-votes'!$A$2:$L$2,0)),$L:$L,$H:$H)</f>
        <v>McCain, John</v>
      </c>
      <c r="W2972" t="str">
        <f>VLOOKUP(A2972,'national-winners'!$A$2:$B$13,2,0)</f>
        <v>Obama, Barack H.</v>
      </c>
      <c r="X2972" t="str">
        <f t="shared" si="140"/>
        <v xml:space="preserve"> John McCain (W)</v>
      </c>
    </row>
    <row r="2973" spans="1:24" x14ac:dyDescent="0.25">
      <c r="A2973">
        <v>2008</v>
      </c>
      <c r="B2973" t="s">
        <v>124</v>
      </c>
      <c r="C2973" t="s">
        <v>125</v>
      </c>
      <c r="D2973">
        <v>38</v>
      </c>
      <c r="E2973">
        <v>44</v>
      </c>
      <c r="F2973">
        <v>36</v>
      </c>
      <c r="G2973" t="s">
        <v>16</v>
      </c>
      <c r="H2973" t="s">
        <v>349</v>
      </c>
      <c r="I2973" t="str">
        <f t="shared" si="138"/>
        <v>Obama, Barack H.(W)</v>
      </c>
      <c r="J2973" t="s">
        <v>18</v>
      </c>
      <c r="K2973" t="b">
        <v>0</v>
      </c>
      <c r="L2973">
        <v>141278</v>
      </c>
      <c r="M2973">
        <v>316621</v>
      </c>
      <c r="N2973">
        <v>20171015</v>
      </c>
      <c r="O2973" t="s">
        <v>19</v>
      </c>
      <c r="P2973" t="str">
        <f>IF(VLOOKUP(A2973,'national-winners'!$A$2:$B$13,2,0)=H2973,"W","L")</f>
        <v>W</v>
      </c>
      <c r="Q2973">
        <f>MATCH(C2973,'state-winning-votes'!A:A,0)</f>
        <v>31</v>
      </c>
      <c r="R2973">
        <f>MATCH(A2973,'state-winning-votes'!$A$2:$L$2,0)</f>
        <v>10</v>
      </c>
      <c r="S2973" cm="1">
        <f t="array" ref="S2973">INDEX('state-winning-votes'!$A$1:$L$53,$Q2973,$R2973)</f>
        <v>168601</v>
      </c>
      <c r="T2973">
        <f>INDEX('state-winning-votes'!$A$1:$L$53,MATCH($C2973,'state-winning-votes'!$A:$A,0),MATCH($A2973,'state-winning-votes'!$A$2:$L$2,0))</f>
        <v>168601</v>
      </c>
      <c r="U2973" t="str">
        <f t="shared" si="139"/>
        <v>McCain, John</v>
      </c>
      <c r="V2973" t="str">
        <f>_xlfn.XLOOKUP(INDEX('state-winning-votes'!$A$1:$L$53,MATCH($C2973,'state-winning-votes'!$A:$A,0),MATCH($A2973,'state-winning-votes'!$A$2:$L$2,0)),$L:$L,$H:$H)</f>
        <v>McCain, John</v>
      </c>
      <c r="W2973" t="str">
        <f>VLOOKUP(A2973,'national-winners'!$A$2:$B$13,2,0)</f>
        <v>Obama, Barack H.</v>
      </c>
      <c r="X2973" t="str">
        <f t="shared" si="140"/>
        <v xml:space="preserve"> John McCain (W)</v>
      </c>
    </row>
    <row r="2974" spans="1:24" x14ac:dyDescent="0.25">
      <c r="A2974">
        <v>2008</v>
      </c>
      <c r="B2974" t="s">
        <v>124</v>
      </c>
      <c r="C2974" t="s">
        <v>125</v>
      </c>
      <c r="D2974">
        <v>38</v>
      </c>
      <c r="E2974">
        <v>44</v>
      </c>
      <c r="F2974">
        <v>36</v>
      </c>
      <c r="G2974" t="s">
        <v>16</v>
      </c>
      <c r="H2974" t="s">
        <v>273</v>
      </c>
      <c r="I2974" t="str">
        <f t="shared" si="138"/>
        <v>Nader, Ralph(L)</v>
      </c>
      <c r="J2974" t="s">
        <v>35</v>
      </c>
      <c r="K2974" t="b">
        <v>0</v>
      </c>
      <c r="L2974">
        <v>4189</v>
      </c>
      <c r="M2974">
        <v>316621</v>
      </c>
      <c r="N2974">
        <v>20171015</v>
      </c>
      <c r="O2974" t="s">
        <v>19</v>
      </c>
      <c r="P2974" t="str">
        <f>IF(VLOOKUP(A2974,'national-winners'!$A$2:$B$13,2,0)=H2974,"W","L")</f>
        <v>L</v>
      </c>
      <c r="Q2974">
        <f>MATCH(C2974,'state-winning-votes'!A:A,0)</f>
        <v>31</v>
      </c>
      <c r="R2974">
        <f>MATCH(A2974,'state-winning-votes'!$A$2:$L$2,0)</f>
        <v>10</v>
      </c>
      <c r="S2974" cm="1">
        <f t="array" ref="S2974">INDEX('state-winning-votes'!$A$1:$L$53,$Q2974,$R2974)</f>
        <v>168601</v>
      </c>
      <c r="T2974">
        <f>INDEX('state-winning-votes'!$A$1:$L$53,MATCH($C2974,'state-winning-votes'!$A:$A,0),MATCH($A2974,'state-winning-votes'!$A$2:$L$2,0))</f>
        <v>168601</v>
      </c>
      <c r="U2974" t="str">
        <f t="shared" si="139"/>
        <v>McCain, John</v>
      </c>
      <c r="V2974" t="str">
        <f>_xlfn.XLOOKUP(INDEX('state-winning-votes'!$A$1:$L$53,MATCH($C2974,'state-winning-votes'!$A:$A,0),MATCH($A2974,'state-winning-votes'!$A$2:$L$2,0)),$L:$L,$H:$H)</f>
        <v>McCain, John</v>
      </c>
      <c r="W2974" t="str">
        <f>VLOOKUP(A2974,'national-winners'!$A$2:$B$13,2,0)</f>
        <v>Obama, Barack H.</v>
      </c>
      <c r="X2974" t="str">
        <f t="shared" si="140"/>
        <v xml:space="preserve"> John McCain (W)</v>
      </c>
    </row>
    <row r="2975" spans="1:24" x14ac:dyDescent="0.25">
      <c r="A2975">
        <v>2008</v>
      </c>
      <c r="B2975" t="s">
        <v>124</v>
      </c>
      <c r="C2975" t="s">
        <v>125</v>
      </c>
      <c r="D2975">
        <v>38</v>
      </c>
      <c r="E2975">
        <v>44</v>
      </c>
      <c r="F2975">
        <v>36</v>
      </c>
      <c r="G2975" t="s">
        <v>16</v>
      </c>
      <c r="H2975" t="s">
        <v>351</v>
      </c>
      <c r="I2975" t="str">
        <f t="shared" si="138"/>
        <v>Barr, Bob(L)</v>
      </c>
      <c r="J2975" t="s">
        <v>29</v>
      </c>
      <c r="K2975" t="b">
        <v>0</v>
      </c>
      <c r="L2975">
        <v>1354</v>
      </c>
      <c r="M2975">
        <v>316621</v>
      </c>
      <c r="N2975">
        <v>20171015</v>
      </c>
      <c r="O2975" t="s">
        <v>19</v>
      </c>
      <c r="P2975" t="str">
        <f>IF(VLOOKUP(A2975,'national-winners'!$A$2:$B$13,2,0)=H2975,"W","L")</f>
        <v>L</v>
      </c>
      <c r="Q2975">
        <f>MATCH(C2975,'state-winning-votes'!A:A,0)</f>
        <v>31</v>
      </c>
      <c r="R2975">
        <f>MATCH(A2975,'state-winning-votes'!$A$2:$L$2,0)</f>
        <v>10</v>
      </c>
      <c r="S2975" cm="1">
        <f t="array" ref="S2975">INDEX('state-winning-votes'!$A$1:$L$53,$Q2975,$R2975)</f>
        <v>168601</v>
      </c>
      <c r="T2975">
        <f>INDEX('state-winning-votes'!$A$1:$L$53,MATCH($C2975,'state-winning-votes'!$A:$A,0),MATCH($A2975,'state-winning-votes'!$A$2:$L$2,0))</f>
        <v>168601</v>
      </c>
      <c r="U2975" t="str">
        <f t="shared" si="139"/>
        <v>McCain, John</v>
      </c>
      <c r="V2975" t="str">
        <f>_xlfn.XLOOKUP(INDEX('state-winning-votes'!$A$1:$L$53,MATCH($C2975,'state-winning-votes'!$A:$A,0),MATCH($A2975,'state-winning-votes'!$A$2:$L$2,0)),$L:$L,$H:$H)</f>
        <v>McCain, John</v>
      </c>
      <c r="W2975" t="str">
        <f>VLOOKUP(A2975,'national-winners'!$A$2:$B$13,2,0)</f>
        <v>Obama, Barack H.</v>
      </c>
      <c r="X2975" t="str">
        <f t="shared" si="140"/>
        <v xml:space="preserve"> John McCain (W)</v>
      </c>
    </row>
    <row r="2976" spans="1:24" x14ac:dyDescent="0.25">
      <c r="A2976">
        <v>2008</v>
      </c>
      <c r="B2976" t="s">
        <v>124</v>
      </c>
      <c r="C2976" t="s">
        <v>125</v>
      </c>
      <c r="D2976">
        <v>38</v>
      </c>
      <c r="E2976">
        <v>44</v>
      </c>
      <c r="F2976">
        <v>36</v>
      </c>
      <c r="G2976" t="s">
        <v>16</v>
      </c>
      <c r="H2976" t="s">
        <v>350</v>
      </c>
      <c r="I2976" t="str">
        <f t="shared" si="138"/>
        <v>Baldwin, Charles ""Chuck""(L)</v>
      </c>
      <c r="J2976" t="s">
        <v>134</v>
      </c>
      <c r="K2976" t="b">
        <v>0</v>
      </c>
      <c r="L2976">
        <v>1199</v>
      </c>
      <c r="M2976">
        <v>316621</v>
      </c>
      <c r="N2976">
        <v>20171015</v>
      </c>
      <c r="O2976" t="s">
        <v>19</v>
      </c>
      <c r="P2976" t="str">
        <f>IF(VLOOKUP(A2976,'national-winners'!$A$2:$B$13,2,0)=H2976,"W","L")</f>
        <v>L</v>
      </c>
      <c r="Q2976">
        <f>MATCH(C2976,'state-winning-votes'!A:A,0)</f>
        <v>31</v>
      </c>
      <c r="R2976">
        <f>MATCH(A2976,'state-winning-votes'!$A$2:$L$2,0)</f>
        <v>10</v>
      </c>
      <c r="S2976" cm="1">
        <f t="array" ref="S2976">INDEX('state-winning-votes'!$A$1:$L$53,$Q2976,$R2976)</f>
        <v>168601</v>
      </c>
      <c r="T2976">
        <f>INDEX('state-winning-votes'!$A$1:$L$53,MATCH($C2976,'state-winning-votes'!$A:$A,0),MATCH($A2976,'state-winning-votes'!$A$2:$L$2,0))</f>
        <v>168601</v>
      </c>
      <c r="U2976" t="str">
        <f t="shared" si="139"/>
        <v>McCain, John</v>
      </c>
      <c r="V2976" t="str">
        <f>_xlfn.XLOOKUP(INDEX('state-winning-votes'!$A$1:$L$53,MATCH($C2976,'state-winning-votes'!$A:$A,0),MATCH($A2976,'state-winning-votes'!$A$2:$L$2,0)),$L:$L,$H:$H)</f>
        <v>McCain, John</v>
      </c>
      <c r="W2976" t="str">
        <f>VLOOKUP(A2976,'national-winners'!$A$2:$B$13,2,0)</f>
        <v>Obama, Barack H.</v>
      </c>
      <c r="X2976" t="str">
        <f t="shared" si="140"/>
        <v xml:space="preserve"> John McCain (W)</v>
      </c>
    </row>
    <row r="2977" spans="1:24" x14ac:dyDescent="0.25">
      <c r="A2977">
        <v>2008</v>
      </c>
      <c r="B2977" t="s">
        <v>126</v>
      </c>
      <c r="C2977" t="s">
        <v>127</v>
      </c>
      <c r="D2977">
        <v>39</v>
      </c>
      <c r="E2977">
        <v>31</v>
      </c>
      <c r="F2977">
        <v>24</v>
      </c>
      <c r="G2977" t="s">
        <v>16</v>
      </c>
      <c r="H2977" t="s">
        <v>349</v>
      </c>
      <c r="I2977" t="str">
        <f t="shared" si="138"/>
        <v>Obama, Barack H.(W)</v>
      </c>
      <c r="J2977" t="s">
        <v>18</v>
      </c>
      <c r="K2977" t="b">
        <v>0</v>
      </c>
      <c r="L2977">
        <v>2940044</v>
      </c>
      <c r="M2977">
        <v>5708350</v>
      </c>
      <c r="N2977">
        <v>20171015</v>
      </c>
      <c r="O2977" t="s">
        <v>19</v>
      </c>
      <c r="P2977" t="str">
        <f>IF(VLOOKUP(A2977,'national-winners'!$A$2:$B$13,2,0)=H2977,"W","L")</f>
        <v>W</v>
      </c>
      <c r="Q2977">
        <f>MATCH(C2977,'state-winning-votes'!A:A,0)</f>
        <v>38</v>
      </c>
      <c r="R2977">
        <f>MATCH(A2977,'state-winning-votes'!$A$2:$L$2,0)</f>
        <v>10</v>
      </c>
      <c r="S2977" cm="1">
        <f t="array" ref="S2977">INDEX('state-winning-votes'!$A$1:$L$53,$Q2977,$R2977)</f>
        <v>2940044</v>
      </c>
      <c r="T2977">
        <f>INDEX('state-winning-votes'!$A$1:$L$53,MATCH($C2977,'state-winning-votes'!$A:$A,0),MATCH($A2977,'state-winning-votes'!$A$2:$L$2,0))</f>
        <v>2940044</v>
      </c>
      <c r="U2977" t="str">
        <f t="shared" si="139"/>
        <v>Obama, Barack H.</v>
      </c>
      <c r="V2977" t="str">
        <f>_xlfn.XLOOKUP(INDEX('state-winning-votes'!$A$1:$L$53,MATCH($C2977,'state-winning-votes'!$A:$A,0),MATCH($A2977,'state-winning-votes'!$A$2:$L$2,0)),$L:$L,$H:$H)</f>
        <v>Obama, Barack H.</v>
      </c>
      <c r="W2977" t="str">
        <f>VLOOKUP(A2977,'national-winners'!$A$2:$B$13,2,0)</f>
        <v>Obama, Barack H.</v>
      </c>
      <c r="X2977" t="str">
        <f t="shared" si="140"/>
        <v xml:space="preserve"> Barack H. Obama (W)</v>
      </c>
    </row>
    <row r="2978" spans="1:24" x14ac:dyDescent="0.25">
      <c r="A2978">
        <v>2008</v>
      </c>
      <c r="B2978" t="s">
        <v>126</v>
      </c>
      <c r="C2978" t="s">
        <v>127</v>
      </c>
      <c r="D2978">
        <v>39</v>
      </c>
      <c r="E2978">
        <v>31</v>
      </c>
      <c r="F2978">
        <v>24</v>
      </c>
      <c r="G2978" t="s">
        <v>16</v>
      </c>
      <c r="H2978" t="s">
        <v>348</v>
      </c>
      <c r="I2978" t="str">
        <f t="shared" si="138"/>
        <v>McCain, John(L)</v>
      </c>
      <c r="J2978" t="s">
        <v>21</v>
      </c>
      <c r="K2978" t="b">
        <v>0</v>
      </c>
      <c r="L2978">
        <v>2677820</v>
      </c>
      <c r="M2978">
        <v>5708350</v>
      </c>
      <c r="N2978">
        <v>20171015</v>
      </c>
      <c r="O2978" t="s">
        <v>19</v>
      </c>
      <c r="P2978" t="str">
        <f>IF(VLOOKUP(A2978,'national-winners'!$A$2:$B$13,2,0)=H2978,"W","L")</f>
        <v>L</v>
      </c>
      <c r="Q2978">
        <f>MATCH(C2978,'state-winning-votes'!A:A,0)</f>
        <v>38</v>
      </c>
      <c r="R2978">
        <f>MATCH(A2978,'state-winning-votes'!$A$2:$L$2,0)</f>
        <v>10</v>
      </c>
      <c r="S2978" cm="1">
        <f t="array" ref="S2978">INDEX('state-winning-votes'!$A$1:$L$53,$Q2978,$R2978)</f>
        <v>2940044</v>
      </c>
      <c r="T2978">
        <f>INDEX('state-winning-votes'!$A$1:$L$53,MATCH($C2978,'state-winning-votes'!$A:$A,0),MATCH($A2978,'state-winning-votes'!$A$2:$L$2,0))</f>
        <v>2940044</v>
      </c>
      <c r="U2978" t="str">
        <f t="shared" si="139"/>
        <v>Obama, Barack H.</v>
      </c>
      <c r="V2978" t="str">
        <f>_xlfn.XLOOKUP(INDEX('state-winning-votes'!$A$1:$L$53,MATCH($C2978,'state-winning-votes'!$A:$A,0),MATCH($A2978,'state-winning-votes'!$A$2:$L$2,0)),$L:$L,$H:$H)</f>
        <v>Obama, Barack H.</v>
      </c>
      <c r="W2978" t="str">
        <f>VLOOKUP(A2978,'national-winners'!$A$2:$B$13,2,0)</f>
        <v>Obama, Barack H.</v>
      </c>
      <c r="X2978" t="str">
        <f t="shared" si="140"/>
        <v xml:space="preserve"> Barack H. Obama (W)</v>
      </c>
    </row>
    <row r="2979" spans="1:24" x14ac:dyDescent="0.25">
      <c r="A2979">
        <v>2008</v>
      </c>
      <c r="B2979" t="s">
        <v>126</v>
      </c>
      <c r="C2979" t="s">
        <v>127</v>
      </c>
      <c r="D2979">
        <v>39</v>
      </c>
      <c r="E2979">
        <v>31</v>
      </c>
      <c r="F2979">
        <v>24</v>
      </c>
      <c r="G2979" t="s">
        <v>16</v>
      </c>
      <c r="H2979" t="s">
        <v>273</v>
      </c>
      <c r="I2979" t="str">
        <f t="shared" si="138"/>
        <v>Nader, Ralph(L)</v>
      </c>
      <c r="J2979" t="s">
        <v>35</v>
      </c>
      <c r="K2979" t="b">
        <v>0</v>
      </c>
      <c r="L2979">
        <v>46242</v>
      </c>
      <c r="M2979">
        <v>5708350</v>
      </c>
      <c r="N2979">
        <v>20171015</v>
      </c>
      <c r="O2979" t="s">
        <v>19</v>
      </c>
      <c r="P2979" t="str">
        <f>IF(VLOOKUP(A2979,'national-winners'!$A$2:$B$13,2,0)=H2979,"W","L")</f>
        <v>L</v>
      </c>
      <c r="Q2979">
        <f>MATCH(C2979,'state-winning-votes'!A:A,0)</f>
        <v>38</v>
      </c>
      <c r="R2979">
        <f>MATCH(A2979,'state-winning-votes'!$A$2:$L$2,0)</f>
        <v>10</v>
      </c>
      <c r="S2979" cm="1">
        <f t="array" ref="S2979">INDEX('state-winning-votes'!$A$1:$L$53,$Q2979,$R2979)</f>
        <v>2940044</v>
      </c>
      <c r="T2979">
        <f>INDEX('state-winning-votes'!$A$1:$L$53,MATCH($C2979,'state-winning-votes'!$A:$A,0),MATCH($A2979,'state-winning-votes'!$A$2:$L$2,0))</f>
        <v>2940044</v>
      </c>
      <c r="U2979" t="str">
        <f t="shared" si="139"/>
        <v>Obama, Barack H.</v>
      </c>
      <c r="V2979" t="str">
        <f>_xlfn.XLOOKUP(INDEX('state-winning-votes'!$A$1:$L$53,MATCH($C2979,'state-winning-votes'!$A:$A,0),MATCH($A2979,'state-winning-votes'!$A$2:$L$2,0)),$L:$L,$H:$H)</f>
        <v>Obama, Barack H.</v>
      </c>
      <c r="W2979" t="str">
        <f>VLOOKUP(A2979,'national-winners'!$A$2:$B$13,2,0)</f>
        <v>Obama, Barack H.</v>
      </c>
      <c r="X2979" t="str">
        <f t="shared" si="140"/>
        <v xml:space="preserve"> Barack H. Obama (W)</v>
      </c>
    </row>
    <row r="2980" spans="1:24" x14ac:dyDescent="0.25">
      <c r="A2980">
        <v>2008</v>
      </c>
      <c r="B2980" t="s">
        <v>126</v>
      </c>
      <c r="C2980" t="s">
        <v>127</v>
      </c>
      <c r="D2980">
        <v>39</v>
      </c>
      <c r="E2980">
        <v>31</v>
      </c>
      <c r="F2980">
        <v>24</v>
      </c>
      <c r="G2980" t="s">
        <v>16</v>
      </c>
      <c r="H2980" t="s">
        <v>351</v>
      </c>
      <c r="I2980" t="str">
        <f t="shared" si="138"/>
        <v>Barr, Bob(L)</v>
      </c>
      <c r="J2980" t="s">
        <v>29</v>
      </c>
      <c r="K2980" t="b">
        <v>0</v>
      </c>
      <c r="L2980">
        <v>19917</v>
      </c>
      <c r="M2980">
        <v>5708350</v>
      </c>
      <c r="N2980">
        <v>20171015</v>
      </c>
      <c r="O2980" t="s">
        <v>19</v>
      </c>
      <c r="P2980" t="str">
        <f>IF(VLOOKUP(A2980,'national-winners'!$A$2:$B$13,2,0)=H2980,"W","L")</f>
        <v>L</v>
      </c>
      <c r="Q2980">
        <f>MATCH(C2980,'state-winning-votes'!A:A,0)</f>
        <v>38</v>
      </c>
      <c r="R2980">
        <f>MATCH(A2980,'state-winning-votes'!$A$2:$L$2,0)</f>
        <v>10</v>
      </c>
      <c r="S2980" cm="1">
        <f t="array" ref="S2980">INDEX('state-winning-votes'!$A$1:$L$53,$Q2980,$R2980)</f>
        <v>2940044</v>
      </c>
      <c r="T2980">
        <f>INDEX('state-winning-votes'!$A$1:$L$53,MATCH($C2980,'state-winning-votes'!$A:$A,0),MATCH($A2980,'state-winning-votes'!$A$2:$L$2,0))</f>
        <v>2940044</v>
      </c>
      <c r="U2980" t="str">
        <f t="shared" si="139"/>
        <v>Obama, Barack H.</v>
      </c>
      <c r="V2980" t="str">
        <f>_xlfn.XLOOKUP(INDEX('state-winning-votes'!$A$1:$L$53,MATCH($C2980,'state-winning-votes'!$A:$A,0),MATCH($A2980,'state-winning-votes'!$A$2:$L$2,0)),$L:$L,$H:$H)</f>
        <v>Obama, Barack H.</v>
      </c>
      <c r="W2980" t="str">
        <f>VLOOKUP(A2980,'national-winners'!$A$2:$B$13,2,0)</f>
        <v>Obama, Barack H.</v>
      </c>
      <c r="X2980" t="str">
        <f t="shared" si="140"/>
        <v xml:space="preserve"> Barack H. Obama (W)</v>
      </c>
    </row>
    <row r="2981" spans="1:24" x14ac:dyDescent="0.25">
      <c r="A2981">
        <v>2008</v>
      </c>
      <c r="B2981" t="s">
        <v>126</v>
      </c>
      <c r="C2981" t="s">
        <v>127</v>
      </c>
      <c r="D2981">
        <v>39</v>
      </c>
      <c r="E2981">
        <v>31</v>
      </c>
      <c r="F2981">
        <v>24</v>
      </c>
      <c r="G2981" t="s">
        <v>16</v>
      </c>
      <c r="H2981" t="s">
        <v>350</v>
      </c>
      <c r="I2981" t="str">
        <f t="shared" si="138"/>
        <v>Baldwin, Charles ""Chuck""(L)</v>
      </c>
      <c r="J2981" t="s">
        <v>134</v>
      </c>
      <c r="K2981" t="b">
        <v>0</v>
      </c>
      <c r="L2981">
        <v>12565</v>
      </c>
      <c r="M2981">
        <v>5708350</v>
      </c>
      <c r="N2981">
        <v>20171015</v>
      </c>
      <c r="O2981" t="s">
        <v>19</v>
      </c>
      <c r="P2981" t="str">
        <f>IF(VLOOKUP(A2981,'national-winners'!$A$2:$B$13,2,0)=H2981,"W","L")</f>
        <v>L</v>
      </c>
      <c r="Q2981">
        <f>MATCH(C2981,'state-winning-votes'!A:A,0)</f>
        <v>38</v>
      </c>
      <c r="R2981">
        <f>MATCH(A2981,'state-winning-votes'!$A$2:$L$2,0)</f>
        <v>10</v>
      </c>
      <c r="S2981" cm="1">
        <f t="array" ref="S2981">INDEX('state-winning-votes'!$A$1:$L$53,$Q2981,$R2981)</f>
        <v>2940044</v>
      </c>
      <c r="T2981">
        <f>INDEX('state-winning-votes'!$A$1:$L$53,MATCH($C2981,'state-winning-votes'!$A:$A,0),MATCH($A2981,'state-winning-votes'!$A$2:$L$2,0))</f>
        <v>2940044</v>
      </c>
      <c r="U2981" t="str">
        <f t="shared" si="139"/>
        <v>Obama, Barack H.</v>
      </c>
      <c r="V2981" t="str">
        <f>_xlfn.XLOOKUP(INDEX('state-winning-votes'!$A$1:$L$53,MATCH($C2981,'state-winning-votes'!$A:$A,0),MATCH($A2981,'state-winning-votes'!$A$2:$L$2,0)),$L:$L,$H:$H)</f>
        <v>Obama, Barack H.</v>
      </c>
      <c r="W2981" t="str">
        <f>VLOOKUP(A2981,'national-winners'!$A$2:$B$13,2,0)</f>
        <v>Obama, Barack H.</v>
      </c>
      <c r="X2981" t="str">
        <f t="shared" si="140"/>
        <v xml:space="preserve"> Barack H. Obama (W)</v>
      </c>
    </row>
    <row r="2982" spans="1:24" x14ac:dyDescent="0.25">
      <c r="A2982">
        <v>2008</v>
      </c>
      <c r="B2982" t="s">
        <v>126</v>
      </c>
      <c r="C2982" t="s">
        <v>127</v>
      </c>
      <c r="D2982">
        <v>39</v>
      </c>
      <c r="E2982">
        <v>31</v>
      </c>
      <c r="F2982">
        <v>24</v>
      </c>
      <c r="G2982" t="s">
        <v>16</v>
      </c>
      <c r="H2982" t="s">
        <v>352</v>
      </c>
      <c r="I2982" t="str">
        <f t="shared" si="138"/>
        <v>McKinney, Cynthia(L)</v>
      </c>
      <c r="J2982" t="s">
        <v>274</v>
      </c>
      <c r="K2982" t="b">
        <v>0</v>
      </c>
      <c r="L2982">
        <v>8518</v>
      </c>
      <c r="M2982">
        <v>5708350</v>
      </c>
      <c r="N2982">
        <v>20171015</v>
      </c>
      <c r="O2982" t="s">
        <v>19</v>
      </c>
      <c r="P2982" t="str">
        <f>IF(VLOOKUP(A2982,'national-winners'!$A$2:$B$13,2,0)=H2982,"W","L")</f>
        <v>L</v>
      </c>
      <c r="Q2982">
        <f>MATCH(C2982,'state-winning-votes'!A:A,0)</f>
        <v>38</v>
      </c>
      <c r="R2982">
        <f>MATCH(A2982,'state-winning-votes'!$A$2:$L$2,0)</f>
        <v>10</v>
      </c>
      <c r="S2982" cm="1">
        <f t="array" ref="S2982">INDEX('state-winning-votes'!$A$1:$L$53,$Q2982,$R2982)</f>
        <v>2940044</v>
      </c>
      <c r="T2982">
        <f>INDEX('state-winning-votes'!$A$1:$L$53,MATCH($C2982,'state-winning-votes'!$A:$A,0),MATCH($A2982,'state-winning-votes'!$A$2:$L$2,0))</f>
        <v>2940044</v>
      </c>
      <c r="U2982" t="str">
        <f t="shared" si="139"/>
        <v>Obama, Barack H.</v>
      </c>
      <c r="V2982" t="str">
        <f>_xlfn.XLOOKUP(INDEX('state-winning-votes'!$A$1:$L$53,MATCH($C2982,'state-winning-votes'!$A:$A,0),MATCH($A2982,'state-winning-votes'!$A$2:$L$2,0)),$L:$L,$H:$H)</f>
        <v>Obama, Barack H.</v>
      </c>
      <c r="W2982" t="str">
        <f>VLOOKUP(A2982,'national-winners'!$A$2:$B$13,2,0)</f>
        <v>Obama, Barack H.</v>
      </c>
      <c r="X2982" t="str">
        <f t="shared" si="140"/>
        <v xml:space="preserve"> Barack H. Obama (W)</v>
      </c>
    </row>
    <row r="2983" spans="1:24" x14ac:dyDescent="0.25">
      <c r="A2983">
        <v>2008</v>
      </c>
      <c r="B2983" t="s">
        <v>126</v>
      </c>
      <c r="C2983" t="s">
        <v>127</v>
      </c>
      <c r="D2983">
        <v>39</v>
      </c>
      <c r="E2983">
        <v>31</v>
      </c>
      <c r="F2983">
        <v>24</v>
      </c>
      <c r="G2983" t="s">
        <v>16</v>
      </c>
      <c r="H2983" t="s">
        <v>362</v>
      </c>
      <c r="I2983" t="str">
        <f t="shared" si="138"/>
        <v>Moore, Brian(L)</v>
      </c>
      <c r="J2983" t="s">
        <v>100</v>
      </c>
      <c r="K2983" t="b">
        <v>0</v>
      </c>
      <c r="L2983">
        <v>2735</v>
      </c>
      <c r="M2983">
        <v>5708350</v>
      </c>
      <c r="N2983">
        <v>20171015</v>
      </c>
      <c r="O2983" t="s">
        <v>19</v>
      </c>
      <c r="P2983" t="str">
        <f>IF(VLOOKUP(A2983,'national-winners'!$A$2:$B$13,2,0)=H2983,"W","L")</f>
        <v>L</v>
      </c>
      <c r="Q2983">
        <f>MATCH(C2983,'state-winning-votes'!A:A,0)</f>
        <v>38</v>
      </c>
      <c r="R2983">
        <f>MATCH(A2983,'state-winning-votes'!$A$2:$L$2,0)</f>
        <v>10</v>
      </c>
      <c r="S2983" cm="1">
        <f t="array" ref="S2983">INDEX('state-winning-votes'!$A$1:$L$53,$Q2983,$R2983)</f>
        <v>2940044</v>
      </c>
      <c r="T2983">
        <f>INDEX('state-winning-votes'!$A$1:$L$53,MATCH($C2983,'state-winning-votes'!$A:$A,0),MATCH($A2983,'state-winning-votes'!$A$2:$L$2,0))</f>
        <v>2940044</v>
      </c>
      <c r="U2983" t="str">
        <f t="shared" si="139"/>
        <v>Obama, Barack H.</v>
      </c>
      <c r="V2983" t="str">
        <f>_xlfn.XLOOKUP(INDEX('state-winning-votes'!$A$1:$L$53,MATCH($C2983,'state-winning-votes'!$A:$A,0),MATCH($A2983,'state-winning-votes'!$A$2:$L$2,0)),$L:$L,$H:$H)</f>
        <v>Obama, Barack H.</v>
      </c>
      <c r="W2983" t="str">
        <f>VLOOKUP(A2983,'national-winners'!$A$2:$B$13,2,0)</f>
        <v>Obama, Barack H.</v>
      </c>
      <c r="X2983" t="str">
        <f t="shared" si="140"/>
        <v xml:space="preserve"> Barack H. Obama (W)</v>
      </c>
    </row>
    <row r="2984" spans="1:24" x14ac:dyDescent="0.25">
      <c r="A2984">
        <v>2008</v>
      </c>
      <c r="B2984" t="s">
        <v>126</v>
      </c>
      <c r="C2984" t="s">
        <v>127</v>
      </c>
      <c r="D2984">
        <v>39</v>
      </c>
      <c r="E2984">
        <v>31</v>
      </c>
      <c r="F2984">
        <v>24</v>
      </c>
      <c r="G2984" t="s">
        <v>16</v>
      </c>
      <c r="I2984" t="str">
        <f t="shared" si="138"/>
        <v>(L)</v>
      </c>
      <c r="J2984" t="s">
        <v>35</v>
      </c>
      <c r="K2984" t="b">
        <v>1</v>
      </c>
      <c r="L2984">
        <v>509</v>
      </c>
      <c r="M2984">
        <v>5708350</v>
      </c>
      <c r="N2984">
        <v>20171015</v>
      </c>
      <c r="O2984" t="s">
        <v>19</v>
      </c>
      <c r="P2984" t="str">
        <f>IF(VLOOKUP(A2984,'national-winners'!$A$2:$B$13,2,0)=H2984,"W","L")</f>
        <v>L</v>
      </c>
      <c r="Q2984">
        <f>MATCH(C2984,'state-winning-votes'!A:A,0)</f>
        <v>38</v>
      </c>
      <c r="R2984">
        <f>MATCH(A2984,'state-winning-votes'!$A$2:$L$2,0)</f>
        <v>10</v>
      </c>
      <c r="S2984" cm="1">
        <f t="array" ref="S2984">INDEX('state-winning-votes'!$A$1:$L$53,$Q2984,$R2984)</f>
        <v>2940044</v>
      </c>
      <c r="T2984">
        <f>INDEX('state-winning-votes'!$A$1:$L$53,MATCH($C2984,'state-winning-votes'!$A:$A,0),MATCH($A2984,'state-winning-votes'!$A$2:$L$2,0))</f>
        <v>2940044</v>
      </c>
      <c r="U2984" t="str">
        <f t="shared" si="139"/>
        <v>Obama, Barack H.</v>
      </c>
      <c r="V2984" t="str">
        <f>_xlfn.XLOOKUP(INDEX('state-winning-votes'!$A$1:$L$53,MATCH($C2984,'state-winning-votes'!$A:$A,0),MATCH($A2984,'state-winning-votes'!$A$2:$L$2,0)),$L:$L,$H:$H)</f>
        <v>Obama, Barack H.</v>
      </c>
      <c r="W2984" t="str">
        <f>VLOOKUP(A2984,'national-winners'!$A$2:$B$13,2,0)</f>
        <v>Obama, Barack H.</v>
      </c>
      <c r="X2984" t="str">
        <f t="shared" si="140"/>
        <v xml:space="preserve"> Barack H. Obama (W)</v>
      </c>
    </row>
    <row r="2985" spans="1:24" x14ac:dyDescent="0.25">
      <c r="A2985">
        <v>2008</v>
      </c>
      <c r="B2985" t="s">
        <v>128</v>
      </c>
      <c r="C2985" t="s">
        <v>129</v>
      </c>
      <c r="D2985">
        <v>40</v>
      </c>
      <c r="E2985">
        <v>73</v>
      </c>
      <c r="F2985">
        <v>53</v>
      </c>
      <c r="G2985" t="s">
        <v>16</v>
      </c>
      <c r="H2985" t="s">
        <v>348</v>
      </c>
      <c r="I2985" t="str">
        <f t="shared" si="138"/>
        <v>McCain, John(L)</v>
      </c>
      <c r="J2985" t="s">
        <v>21</v>
      </c>
      <c r="K2985" t="b">
        <v>0</v>
      </c>
      <c r="L2985">
        <v>960165</v>
      </c>
      <c r="M2985">
        <v>1462661</v>
      </c>
      <c r="N2985">
        <v>20171015</v>
      </c>
      <c r="O2985" t="s">
        <v>19</v>
      </c>
      <c r="P2985" t="str">
        <f>IF(VLOOKUP(A2985,'national-winners'!$A$2:$B$13,2,0)=H2985,"W","L")</f>
        <v>L</v>
      </c>
      <c r="Q2985">
        <f>MATCH(C2985,'state-winning-votes'!A:A,0)</f>
        <v>39</v>
      </c>
      <c r="R2985">
        <f>MATCH(A2985,'state-winning-votes'!$A$2:$L$2,0)</f>
        <v>10</v>
      </c>
      <c r="S2985" cm="1">
        <f t="array" ref="S2985">INDEX('state-winning-votes'!$A$1:$L$53,$Q2985,$R2985)</f>
        <v>960165</v>
      </c>
      <c r="T2985">
        <f>INDEX('state-winning-votes'!$A$1:$L$53,MATCH($C2985,'state-winning-votes'!$A:$A,0),MATCH($A2985,'state-winning-votes'!$A$2:$L$2,0))</f>
        <v>960165</v>
      </c>
      <c r="U2985" t="str">
        <f t="shared" si="139"/>
        <v>McCain, John</v>
      </c>
      <c r="V2985" t="str">
        <f>_xlfn.XLOOKUP(INDEX('state-winning-votes'!$A$1:$L$53,MATCH($C2985,'state-winning-votes'!$A:$A,0),MATCH($A2985,'state-winning-votes'!$A$2:$L$2,0)),$L:$L,$H:$H)</f>
        <v>McCain, John</v>
      </c>
      <c r="W2985" t="str">
        <f>VLOOKUP(A2985,'national-winners'!$A$2:$B$13,2,0)</f>
        <v>Obama, Barack H.</v>
      </c>
      <c r="X2985" t="str">
        <f t="shared" si="140"/>
        <v xml:space="preserve"> John McCain (W)</v>
      </c>
    </row>
    <row r="2986" spans="1:24" x14ac:dyDescent="0.25">
      <c r="A2986">
        <v>2008</v>
      </c>
      <c r="B2986" t="s">
        <v>128</v>
      </c>
      <c r="C2986" t="s">
        <v>129</v>
      </c>
      <c r="D2986">
        <v>40</v>
      </c>
      <c r="E2986">
        <v>73</v>
      </c>
      <c r="F2986">
        <v>53</v>
      </c>
      <c r="G2986" t="s">
        <v>16</v>
      </c>
      <c r="H2986" t="s">
        <v>349</v>
      </c>
      <c r="I2986" t="str">
        <f t="shared" si="138"/>
        <v>Obama, Barack H.(W)</v>
      </c>
      <c r="J2986" t="s">
        <v>18</v>
      </c>
      <c r="K2986" t="b">
        <v>0</v>
      </c>
      <c r="L2986">
        <v>502496</v>
      </c>
      <c r="M2986">
        <v>1462661</v>
      </c>
      <c r="N2986">
        <v>20171015</v>
      </c>
      <c r="O2986" t="s">
        <v>19</v>
      </c>
      <c r="P2986" t="str">
        <f>IF(VLOOKUP(A2986,'national-winners'!$A$2:$B$13,2,0)=H2986,"W","L")</f>
        <v>W</v>
      </c>
      <c r="Q2986">
        <f>MATCH(C2986,'state-winning-votes'!A:A,0)</f>
        <v>39</v>
      </c>
      <c r="R2986">
        <f>MATCH(A2986,'state-winning-votes'!$A$2:$L$2,0)</f>
        <v>10</v>
      </c>
      <c r="S2986" cm="1">
        <f t="array" ref="S2986">INDEX('state-winning-votes'!$A$1:$L$53,$Q2986,$R2986)</f>
        <v>960165</v>
      </c>
      <c r="T2986">
        <f>INDEX('state-winning-votes'!$A$1:$L$53,MATCH($C2986,'state-winning-votes'!$A:$A,0),MATCH($A2986,'state-winning-votes'!$A$2:$L$2,0))</f>
        <v>960165</v>
      </c>
      <c r="U2986" t="str">
        <f t="shared" si="139"/>
        <v>McCain, John</v>
      </c>
      <c r="V2986" t="str">
        <f>_xlfn.XLOOKUP(INDEX('state-winning-votes'!$A$1:$L$53,MATCH($C2986,'state-winning-votes'!$A:$A,0),MATCH($A2986,'state-winning-votes'!$A$2:$L$2,0)),$L:$L,$H:$H)</f>
        <v>McCain, John</v>
      </c>
      <c r="W2986" t="str">
        <f>VLOOKUP(A2986,'national-winners'!$A$2:$B$13,2,0)</f>
        <v>Obama, Barack H.</v>
      </c>
      <c r="X2986" t="str">
        <f t="shared" si="140"/>
        <v xml:space="preserve"> John McCain (W)</v>
      </c>
    </row>
    <row r="2987" spans="1:24" x14ac:dyDescent="0.25">
      <c r="A2987">
        <v>2008</v>
      </c>
      <c r="B2987" t="s">
        <v>130</v>
      </c>
      <c r="C2987" t="s">
        <v>131</v>
      </c>
      <c r="D2987">
        <v>41</v>
      </c>
      <c r="E2987">
        <v>92</v>
      </c>
      <c r="F2987">
        <v>72</v>
      </c>
      <c r="G2987" t="s">
        <v>16</v>
      </c>
      <c r="H2987" t="s">
        <v>349</v>
      </c>
      <c r="I2987" t="str">
        <f t="shared" si="138"/>
        <v>Obama, Barack H.(W)</v>
      </c>
      <c r="J2987" t="s">
        <v>18</v>
      </c>
      <c r="K2987" t="b">
        <v>0</v>
      </c>
      <c r="L2987">
        <v>1037291</v>
      </c>
      <c r="M2987">
        <v>1827864</v>
      </c>
      <c r="N2987">
        <v>20171015</v>
      </c>
      <c r="O2987" t="s">
        <v>19</v>
      </c>
      <c r="P2987" t="str">
        <f>IF(VLOOKUP(A2987,'national-winners'!$A$2:$B$13,2,0)=H2987,"W","L")</f>
        <v>W</v>
      </c>
      <c r="Q2987">
        <f>MATCH(C2987,'state-winning-votes'!A:A,0)</f>
        <v>40</v>
      </c>
      <c r="R2987">
        <f>MATCH(A2987,'state-winning-votes'!$A$2:$L$2,0)</f>
        <v>10</v>
      </c>
      <c r="S2987" cm="1">
        <f t="array" ref="S2987">INDEX('state-winning-votes'!$A$1:$L$53,$Q2987,$R2987)</f>
        <v>1037291</v>
      </c>
      <c r="T2987">
        <f>INDEX('state-winning-votes'!$A$1:$L$53,MATCH($C2987,'state-winning-votes'!$A:$A,0),MATCH($A2987,'state-winning-votes'!$A$2:$L$2,0))</f>
        <v>1037291</v>
      </c>
      <c r="U2987" t="str">
        <f t="shared" si="139"/>
        <v>Obama, Barack H.</v>
      </c>
      <c r="V2987" t="str">
        <f>_xlfn.XLOOKUP(INDEX('state-winning-votes'!$A$1:$L$53,MATCH($C2987,'state-winning-votes'!$A:$A,0),MATCH($A2987,'state-winning-votes'!$A$2:$L$2,0)),$L:$L,$H:$H)</f>
        <v>Obama, Barack H.</v>
      </c>
      <c r="W2987" t="str">
        <f>VLOOKUP(A2987,'national-winners'!$A$2:$B$13,2,0)</f>
        <v>Obama, Barack H.</v>
      </c>
      <c r="X2987" t="str">
        <f t="shared" si="140"/>
        <v xml:space="preserve"> Barack H. Obama (W)</v>
      </c>
    </row>
    <row r="2988" spans="1:24" x14ac:dyDescent="0.25">
      <c r="A2988">
        <v>2008</v>
      </c>
      <c r="B2988" t="s">
        <v>130</v>
      </c>
      <c r="C2988" t="s">
        <v>131</v>
      </c>
      <c r="D2988">
        <v>41</v>
      </c>
      <c r="E2988">
        <v>92</v>
      </c>
      <c r="F2988">
        <v>72</v>
      </c>
      <c r="G2988" t="s">
        <v>16</v>
      </c>
      <c r="H2988" t="s">
        <v>348</v>
      </c>
      <c r="I2988" t="str">
        <f t="shared" si="138"/>
        <v>McCain, John(L)</v>
      </c>
      <c r="J2988" t="s">
        <v>21</v>
      </c>
      <c r="K2988" t="b">
        <v>0</v>
      </c>
      <c r="L2988">
        <v>738475</v>
      </c>
      <c r="M2988">
        <v>1827864</v>
      </c>
      <c r="N2988">
        <v>20171015</v>
      </c>
      <c r="O2988" t="s">
        <v>19</v>
      </c>
      <c r="P2988" t="str">
        <f>IF(VLOOKUP(A2988,'national-winners'!$A$2:$B$13,2,0)=H2988,"W","L")</f>
        <v>L</v>
      </c>
      <c r="Q2988">
        <f>MATCH(C2988,'state-winning-votes'!A:A,0)</f>
        <v>40</v>
      </c>
      <c r="R2988">
        <f>MATCH(A2988,'state-winning-votes'!$A$2:$L$2,0)</f>
        <v>10</v>
      </c>
      <c r="S2988" cm="1">
        <f t="array" ref="S2988">INDEX('state-winning-votes'!$A$1:$L$53,$Q2988,$R2988)</f>
        <v>1037291</v>
      </c>
      <c r="T2988">
        <f>INDEX('state-winning-votes'!$A$1:$L$53,MATCH($C2988,'state-winning-votes'!$A:$A,0),MATCH($A2988,'state-winning-votes'!$A$2:$L$2,0))</f>
        <v>1037291</v>
      </c>
      <c r="U2988" t="str">
        <f t="shared" si="139"/>
        <v>Obama, Barack H.</v>
      </c>
      <c r="V2988" t="str">
        <f>_xlfn.XLOOKUP(INDEX('state-winning-votes'!$A$1:$L$53,MATCH($C2988,'state-winning-votes'!$A:$A,0),MATCH($A2988,'state-winning-votes'!$A$2:$L$2,0)),$L:$L,$H:$H)</f>
        <v>Obama, Barack H.</v>
      </c>
      <c r="W2988" t="str">
        <f>VLOOKUP(A2988,'national-winners'!$A$2:$B$13,2,0)</f>
        <v>Obama, Barack H.</v>
      </c>
      <c r="X2988" t="str">
        <f t="shared" si="140"/>
        <v xml:space="preserve"> Barack H. Obama (W)</v>
      </c>
    </row>
    <row r="2989" spans="1:24" x14ac:dyDescent="0.25">
      <c r="A2989">
        <v>2008</v>
      </c>
      <c r="B2989" t="s">
        <v>130</v>
      </c>
      <c r="C2989" t="s">
        <v>131</v>
      </c>
      <c r="D2989">
        <v>41</v>
      </c>
      <c r="E2989">
        <v>92</v>
      </c>
      <c r="F2989">
        <v>72</v>
      </c>
      <c r="G2989" t="s">
        <v>16</v>
      </c>
      <c r="H2989" t="s">
        <v>273</v>
      </c>
      <c r="I2989" t="str">
        <f t="shared" si="138"/>
        <v>Nader, Ralph(L)</v>
      </c>
      <c r="J2989" t="s">
        <v>371</v>
      </c>
      <c r="K2989" t="b">
        <v>0</v>
      </c>
      <c r="L2989">
        <v>18614</v>
      </c>
      <c r="M2989">
        <v>1827864</v>
      </c>
      <c r="N2989">
        <v>20171015</v>
      </c>
      <c r="O2989" t="s">
        <v>19</v>
      </c>
      <c r="P2989" t="str">
        <f>IF(VLOOKUP(A2989,'national-winners'!$A$2:$B$13,2,0)=H2989,"W","L")</f>
        <v>L</v>
      </c>
      <c r="Q2989">
        <f>MATCH(C2989,'state-winning-votes'!A:A,0)</f>
        <v>40</v>
      </c>
      <c r="R2989">
        <f>MATCH(A2989,'state-winning-votes'!$A$2:$L$2,0)</f>
        <v>10</v>
      </c>
      <c r="S2989" cm="1">
        <f t="array" ref="S2989">INDEX('state-winning-votes'!$A$1:$L$53,$Q2989,$R2989)</f>
        <v>1037291</v>
      </c>
      <c r="T2989">
        <f>INDEX('state-winning-votes'!$A$1:$L$53,MATCH($C2989,'state-winning-votes'!$A:$A,0),MATCH($A2989,'state-winning-votes'!$A$2:$L$2,0))</f>
        <v>1037291</v>
      </c>
      <c r="U2989" t="str">
        <f t="shared" si="139"/>
        <v>Obama, Barack H.</v>
      </c>
      <c r="V2989" t="str">
        <f>_xlfn.XLOOKUP(INDEX('state-winning-votes'!$A$1:$L$53,MATCH($C2989,'state-winning-votes'!$A:$A,0),MATCH($A2989,'state-winning-votes'!$A$2:$L$2,0)),$L:$L,$H:$H)</f>
        <v>Obama, Barack H.</v>
      </c>
      <c r="W2989" t="str">
        <f>VLOOKUP(A2989,'national-winners'!$A$2:$B$13,2,0)</f>
        <v>Obama, Barack H.</v>
      </c>
      <c r="X2989" t="str">
        <f t="shared" si="140"/>
        <v xml:space="preserve"> Barack H. Obama (W)</v>
      </c>
    </row>
    <row r="2990" spans="1:24" x14ac:dyDescent="0.25">
      <c r="A2990">
        <v>2008</v>
      </c>
      <c r="B2990" t="s">
        <v>130</v>
      </c>
      <c r="C2990" t="s">
        <v>131</v>
      </c>
      <c r="D2990">
        <v>41</v>
      </c>
      <c r="E2990">
        <v>92</v>
      </c>
      <c r="F2990">
        <v>72</v>
      </c>
      <c r="G2990" t="s">
        <v>16</v>
      </c>
      <c r="H2990" t="s">
        <v>59</v>
      </c>
      <c r="I2990" t="str">
        <f t="shared" si="138"/>
        <v>Other(L)</v>
      </c>
      <c r="K2990" t="b">
        <v>0</v>
      </c>
      <c r="L2990">
        <v>13613</v>
      </c>
      <c r="M2990">
        <v>1827864</v>
      </c>
      <c r="N2990">
        <v>20171015</v>
      </c>
      <c r="O2990" t="s">
        <v>19</v>
      </c>
      <c r="P2990" t="str">
        <f>IF(VLOOKUP(A2990,'national-winners'!$A$2:$B$13,2,0)=H2990,"W","L")</f>
        <v>L</v>
      </c>
      <c r="Q2990">
        <f>MATCH(C2990,'state-winning-votes'!A:A,0)</f>
        <v>40</v>
      </c>
      <c r="R2990">
        <f>MATCH(A2990,'state-winning-votes'!$A$2:$L$2,0)</f>
        <v>10</v>
      </c>
      <c r="S2990" cm="1">
        <f t="array" ref="S2990">INDEX('state-winning-votes'!$A$1:$L$53,$Q2990,$R2990)</f>
        <v>1037291</v>
      </c>
      <c r="T2990">
        <f>INDEX('state-winning-votes'!$A$1:$L$53,MATCH($C2990,'state-winning-votes'!$A:$A,0),MATCH($A2990,'state-winning-votes'!$A$2:$L$2,0))</f>
        <v>1037291</v>
      </c>
      <c r="U2990" t="str">
        <f t="shared" si="139"/>
        <v>Obama, Barack H.</v>
      </c>
      <c r="V2990" t="str">
        <f>_xlfn.XLOOKUP(INDEX('state-winning-votes'!$A$1:$L$53,MATCH($C2990,'state-winning-votes'!$A:$A,0),MATCH($A2990,'state-winning-votes'!$A$2:$L$2,0)),$L:$L,$H:$H)</f>
        <v>Obama, Barack H.</v>
      </c>
      <c r="W2990" t="str">
        <f>VLOOKUP(A2990,'national-winners'!$A$2:$B$13,2,0)</f>
        <v>Obama, Barack H.</v>
      </c>
      <c r="X2990" t="str">
        <f t="shared" si="140"/>
        <v xml:space="preserve"> Barack H. Obama (W)</v>
      </c>
    </row>
    <row r="2991" spans="1:24" x14ac:dyDescent="0.25">
      <c r="A2991">
        <v>2008</v>
      </c>
      <c r="B2991" t="s">
        <v>130</v>
      </c>
      <c r="C2991" t="s">
        <v>131</v>
      </c>
      <c r="D2991">
        <v>41</v>
      </c>
      <c r="E2991">
        <v>92</v>
      </c>
      <c r="F2991">
        <v>72</v>
      </c>
      <c r="G2991" t="s">
        <v>16</v>
      </c>
      <c r="H2991" t="s">
        <v>350</v>
      </c>
      <c r="I2991" t="str">
        <f t="shared" si="138"/>
        <v>Baldwin, Charles ""Chuck""(L)</v>
      </c>
      <c r="J2991" t="s">
        <v>134</v>
      </c>
      <c r="K2991" t="b">
        <v>0</v>
      </c>
      <c r="L2991">
        <v>7693</v>
      </c>
      <c r="M2991">
        <v>1827864</v>
      </c>
      <c r="N2991">
        <v>20171015</v>
      </c>
      <c r="O2991" t="s">
        <v>19</v>
      </c>
      <c r="P2991" t="str">
        <f>IF(VLOOKUP(A2991,'national-winners'!$A$2:$B$13,2,0)=H2991,"W","L")</f>
        <v>L</v>
      </c>
      <c r="Q2991">
        <f>MATCH(C2991,'state-winning-votes'!A:A,0)</f>
        <v>40</v>
      </c>
      <c r="R2991">
        <f>MATCH(A2991,'state-winning-votes'!$A$2:$L$2,0)</f>
        <v>10</v>
      </c>
      <c r="S2991" cm="1">
        <f t="array" ref="S2991">INDEX('state-winning-votes'!$A$1:$L$53,$Q2991,$R2991)</f>
        <v>1037291</v>
      </c>
      <c r="T2991">
        <f>INDEX('state-winning-votes'!$A$1:$L$53,MATCH($C2991,'state-winning-votes'!$A:$A,0),MATCH($A2991,'state-winning-votes'!$A$2:$L$2,0))</f>
        <v>1037291</v>
      </c>
      <c r="U2991" t="str">
        <f t="shared" si="139"/>
        <v>Obama, Barack H.</v>
      </c>
      <c r="V2991" t="str">
        <f>_xlfn.XLOOKUP(INDEX('state-winning-votes'!$A$1:$L$53,MATCH($C2991,'state-winning-votes'!$A:$A,0),MATCH($A2991,'state-winning-votes'!$A$2:$L$2,0)),$L:$L,$H:$H)</f>
        <v>Obama, Barack H.</v>
      </c>
      <c r="W2991" t="str">
        <f>VLOOKUP(A2991,'national-winners'!$A$2:$B$13,2,0)</f>
        <v>Obama, Barack H.</v>
      </c>
      <c r="X2991" t="str">
        <f t="shared" si="140"/>
        <v xml:space="preserve"> Barack H. Obama (W)</v>
      </c>
    </row>
    <row r="2992" spans="1:24" x14ac:dyDescent="0.25">
      <c r="A2992">
        <v>2008</v>
      </c>
      <c r="B2992" t="s">
        <v>130</v>
      </c>
      <c r="C2992" t="s">
        <v>131</v>
      </c>
      <c r="D2992">
        <v>41</v>
      </c>
      <c r="E2992">
        <v>92</v>
      </c>
      <c r="F2992">
        <v>72</v>
      </c>
      <c r="G2992" t="s">
        <v>16</v>
      </c>
      <c r="I2992" t="str">
        <f t="shared" si="138"/>
        <v>(L)</v>
      </c>
      <c r="J2992" t="s">
        <v>29</v>
      </c>
      <c r="K2992" t="b">
        <v>0</v>
      </c>
      <c r="L2992">
        <v>7635</v>
      </c>
      <c r="M2992">
        <v>1827864</v>
      </c>
      <c r="N2992">
        <v>20171015</v>
      </c>
      <c r="O2992" t="s">
        <v>19</v>
      </c>
      <c r="P2992" t="str">
        <f>IF(VLOOKUP(A2992,'national-winners'!$A$2:$B$13,2,0)=H2992,"W","L")</f>
        <v>L</v>
      </c>
      <c r="Q2992">
        <f>MATCH(C2992,'state-winning-votes'!A:A,0)</f>
        <v>40</v>
      </c>
      <c r="R2992">
        <f>MATCH(A2992,'state-winning-votes'!$A$2:$L$2,0)</f>
        <v>10</v>
      </c>
      <c r="S2992" cm="1">
        <f t="array" ref="S2992">INDEX('state-winning-votes'!$A$1:$L$53,$Q2992,$R2992)</f>
        <v>1037291</v>
      </c>
      <c r="T2992">
        <f>INDEX('state-winning-votes'!$A$1:$L$53,MATCH($C2992,'state-winning-votes'!$A:$A,0),MATCH($A2992,'state-winning-votes'!$A$2:$L$2,0))</f>
        <v>1037291</v>
      </c>
      <c r="U2992" t="str">
        <f t="shared" si="139"/>
        <v>Obama, Barack H.</v>
      </c>
      <c r="V2992" t="str">
        <f>_xlfn.XLOOKUP(INDEX('state-winning-votes'!$A$1:$L$53,MATCH($C2992,'state-winning-votes'!$A:$A,0),MATCH($A2992,'state-winning-votes'!$A$2:$L$2,0)),$L:$L,$H:$H)</f>
        <v>Obama, Barack H.</v>
      </c>
      <c r="W2992" t="str">
        <f>VLOOKUP(A2992,'national-winners'!$A$2:$B$13,2,0)</f>
        <v>Obama, Barack H.</v>
      </c>
      <c r="X2992" t="str">
        <f t="shared" si="140"/>
        <v xml:space="preserve"> Barack H. Obama (W)</v>
      </c>
    </row>
    <row r="2993" spans="1:24" x14ac:dyDescent="0.25">
      <c r="A2993">
        <v>2008</v>
      </c>
      <c r="B2993" t="s">
        <v>130</v>
      </c>
      <c r="C2993" t="s">
        <v>131</v>
      </c>
      <c r="D2993">
        <v>41</v>
      </c>
      <c r="E2993">
        <v>92</v>
      </c>
      <c r="F2993">
        <v>72</v>
      </c>
      <c r="G2993" t="s">
        <v>16</v>
      </c>
      <c r="H2993" t="s">
        <v>352</v>
      </c>
      <c r="I2993" t="str">
        <f t="shared" si="138"/>
        <v>McKinney, Cynthia(L)</v>
      </c>
      <c r="J2993" t="s">
        <v>274</v>
      </c>
      <c r="K2993" t="b">
        <v>0</v>
      </c>
      <c r="L2993">
        <v>4543</v>
      </c>
      <c r="M2993">
        <v>1827864</v>
      </c>
      <c r="N2993">
        <v>20171015</v>
      </c>
      <c r="O2993" t="s">
        <v>19</v>
      </c>
      <c r="P2993" t="str">
        <f>IF(VLOOKUP(A2993,'national-winners'!$A$2:$B$13,2,0)=H2993,"W","L")</f>
        <v>L</v>
      </c>
      <c r="Q2993">
        <f>MATCH(C2993,'state-winning-votes'!A:A,0)</f>
        <v>40</v>
      </c>
      <c r="R2993">
        <f>MATCH(A2993,'state-winning-votes'!$A$2:$L$2,0)</f>
        <v>10</v>
      </c>
      <c r="S2993" cm="1">
        <f t="array" ref="S2993">INDEX('state-winning-votes'!$A$1:$L$53,$Q2993,$R2993)</f>
        <v>1037291</v>
      </c>
      <c r="T2993">
        <f>INDEX('state-winning-votes'!$A$1:$L$53,MATCH($C2993,'state-winning-votes'!$A:$A,0),MATCH($A2993,'state-winning-votes'!$A$2:$L$2,0))</f>
        <v>1037291</v>
      </c>
      <c r="U2993" t="str">
        <f t="shared" si="139"/>
        <v>Obama, Barack H.</v>
      </c>
      <c r="V2993" t="str">
        <f>_xlfn.XLOOKUP(INDEX('state-winning-votes'!$A$1:$L$53,MATCH($C2993,'state-winning-votes'!$A:$A,0),MATCH($A2993,'state-winning-votes'!$A$2:$L$2,0)),$L:$L,$H:$H)</f>
        <v>Obama, Barack H.</v>
      </c>
      <c r="W2993" t="str">
        <f>VLOOKUP(A2993,'national-winners'!$A$2:$B$13,2,0)</f>
        <v>Obama, Barack H.</v>
      </c>
      <c r="X2993" t="str">
        <f t="shared" si="140"/>
        <v xml:space="preserve"> Barack H. Obama (W)</v>
      </c>
    </row>
    <row r="2994" spans="1:24" x14ac:dyDescent="0.25">
      <c r="A2994">
        <v>2008</v>
      </c>
      <c r="B2994" t="s">
        <v>132</v>
      </c>
      <c r="C2994" t="s">
        <v>133</v>
      </c>
      <c r="D2994">
        <v>42</v>
      </c>
      <c r="E2994">
        <v>23</v>
      </c>
      <c r="F2994">
        <v>14</v>
      </c>
      <c r="G2994" t="s">
        <v>16</v>
      </c>
      <c r="H2994" t="s">
        <v>349</v>
      </c>
      <c r="I2994" t="str">
        <f t="shared" si="138"/>
        <v>Obama, Barack H.(W)</v>
      </c>
      <c r="J2994" t="s">
        <v>18</v>
      </c>
      <c r="K2994" t="b">
        <v>0</v>
      </c>
      <c r="L2994">
        <v>3276363</v>
      </c>
      <c r="M2994">
        <v>6013272</v>
      </c>
      <c r="N2994">
        <v>20171015</v>
      </c>
      <c r="O2994" t="s">
        <v>19</v>
      </c>
      <c r="P2994" t="str">
        <f>IF(VLOOKUP(A2994,'national-winners'!$A$2:$B$13,2,0)=H2994,"W","L")</f>
        <v>W</v>
      </c>
      <c r="Q2994">
        <f>MATCH(C2994,'state-winning-votes'!A:A,0)</f>
        <v>41</v>
      </c>
      <c r="R2994">
        <f>MATCH(A2994,'state-winning-votes'!$A$2:$L$2,0)</f>
        <v>10</v>
      </c>
      <c r="S2994" cm="1">
        <f t="array" ref="S2994">INDEX('state-winning-votes'!$A$1:$L$53,$Q2994,$R2994)</f>
        <v>3276363</v>
      </c>
      <c r="T2994">
        <f>INDEX('state-winning-votes'!$A$1:$L$53,MATCH($C2994,'state-winning-votes'!$A:$A,0),MATCH($A2994,'state-winning-votes'!$A$2:$L$2,0))</f>
        <v>3276363</v>
      </c>
      <c r="U2994" t="str">
        <f t="shared" si="139"/>
        <v>Obama, Barack H.</v>
      </c>
      <c r="V2994" t="str">
        <f>_xlfn.XLOOKUP(INDEX('state-winning-votes'!$A$1:$L$53,MATCH($C2994,'state-winning-votes'!$A:$A,0),MATCH($A2994,'state-winning-votes'!$A$2:$L$2,0)),$L:$L,$H:$H)</f>
        <v>Obama, Barack H.</v>
      </c>
      <c r="W2994" t="str">
        <f>VLOOKUP(A2994,'national-winners'!$A$2:$B$13,2,0)</f>
        <v>Obama, Barack H.</v>
      </c>
      <c r="X2994" t="str">
        <f t="shared" si="140"/>
        <v xml:space="preserve"> Barack H. Obama (W)</v>
      </c>
    </row>
    <row r="2995" spans="1:24" x14ac:dyDescent="0.25">
      <c r="A2995">
        <v>2008</v>
      </c>
      <c r="B2995" t="s">
        <v>132</v>
      </c>
      <c r="C2995" t="s">
        <v>133</v>
      </c>
      <c r="D2995">
        <v>42</v>
      </c>
      <c r="E2995">
        <v>23</v>
      </c>
      <c r="F2995">
        <v>14</v>
      </c>
      <c r="G2995" t="s">
        <v>16</v>
      </c>
      <c r="H2995" t="s">
        <v>348</v>
      </c>
      <c r="I2995" t="str">
        <f t="shared" si="138"/>
        <v>McCain, John(L)</v>
      </c>
      <c r="J2995" t="s">
        <v>21</v>
      </c>
      <c r="K2995" t="b">
        <v>0</v>
      </c>
      <c r="L2995">
        <v>2655885</v>
      </c>
      <c r="M2995">
        <v>6013272</v>
      </c>
      <c r="N2995">
        <v>20171015</v>
      </c>
      <c r="O2995" t="s">
        <v>19</v>
      </c>
      <c r="P2995" t="str">
        <f>IF(VLOOKUP(A2995,'national-winners'!$A$2:$B$13,2,0)=H2995,"W","L")</f>
        <v>L</v>
      </c>
      <c r="Q2995">
        <f>MATCH(C2995,'state-winning-votes'!A:A,0)</f>
        <v>41</v>
      </c>
      <c r="R2995">
        <f>MATCH(A2995,'state-winning-votes'!$A$2:$L$2,0)</f>
        <v>10</v>
      </c>
      <c r="S2995" cm="1">
        <f t="array" ref="S2995">INDEX('state-winning-votes'!$A$1:$L$53,$Q2995,$R2995)</f>
        <v>3276363</v>
      </c>
      <c r="T2995">
        <f>INDEX('state-winning-votes'!$A$1:$L$53,MATCH($C2995,'state-winning-votes'!$A:$A,0),MATCH($A2995,'state-winning-votes'!$A$2:$L$2,0))</f>
        <v>3276363</v>
      </c>
      <c r="U2995" t="str">
        <f t="shared" si="139"/>
        <v>Obama, Barack H.</v>
      </c>
      <c r="V2995" t="str">
        <f>_xlfn.XLOOKUP(INDEX('state-winning-votes'!$A$1:$L$53,MATCH($C2995,'state-winning-votes'!$A:$A,0),MATCH($A2995,'state-winning-votes'!$A$2:$L$2,0)),$L:$L,$H:$H)</f>
        <v>Obama, Barack H.</v>
      </c>
      <c r="W2995" t="str">
        <f>VLOOKUP(A2995,'national-winners'!$A$2:$B$13,2,0)</f>
        <v>Obama, Barack H.</v>
      </c>
      <c r="X2995" t="str">
        <f t="shared" si="140"/>
        <v xml:space="preserve"> Barack H. Obama (W)</v>
      </c>
    </row>
    <row r="2996" spans="1:24" x14ac:dyDescent="0.25">
      <c r="A2996">
        <v>2008</v>
      </c>
      <c r="B2996" t="s">
        <v>132</v>
      </c>
      <c r="C2996" t="s">
        <v>133</v>
      </c>
      <c r="D2996">
        <v>42</v>
      </c>
      <c r="E2996">
        <v>23</v>
      </c>
      <c r="F2996">
        <v>14</v>
      </c>
      <c r="G2996" t="s">
        <v>16</v>
      </c>
      <c r="H2996" t="s">
        <v>273</v>
      </c>
      <c r="I2996" t="str">
        <f t="shared" si="138"/>
        <v>Nader, Ralph(L)</v>
      </c>
      <c r="J2996" t="s">
        <v>35</v>
      </c>
      <c r="K2996" t="b">
        <v>0</v>
      </c>
      <c r="L2996">
        <v>42977</v>
      </c>
      <c r="M2996">
        <v>6013272</v>
      </c>
      <c r="N2996">
        <v>20171015</v>
      </c>
      <c r="O2996" t="s">
        <v>19</v>
      </c>
      <c r="P2996" t="str">
        <f>IF(VLOOKUP(A2996,'national-winners'!$A$2:$B$13,2,0)=H2996,"W","L")</f>
        <v>L</v>
      </c>
      <c r="Q2996">
        <f>MATCH(C2996,'state-winning-votes'!A:A,0)</f>
        <v>41</v>
      </c>
      <c r="R2996">
        <f>MATCH(A2996,'state-winning-votes'!$A$2:$L$2,0)</f>
        <v>10</v>
      </c>
      <c r="S2996" cm="1">
        <f t="array" ref="S2996">INDEX('state-winning-votes'!$A$1:$L$53,$Q2996,$R2996)</f>
        <v>3276363</v>
      </c>
      <c r="T2996">
        <f>INDEX('state-winning-votes'!$A$1:$L$53,MATCH($C2996,'state-winning-votes'!$A:$A,0),MATCH($A2996,'state-winning-votes'!$A$2:$L$2,0))</f>
        <v>3276363</v>
      </c>
      <c r="U2996" t="str">
        <f t="shared" si="139"/>
        <v>Obama, Barack H.</v>
      </c>
      <c r="V2996" t="str">
        <f>_xlfn.XLOOKUP(INDEX('state-winning-votes'!$A$1:$L$53,MATCH($C2996,'state-winning-votes'!$A:$A,0),MATCH($A2996,'state-winning-votes'!$A$2:$L$2,0)),$L:$L,$H:$H)</f>
        <v>Obama, Barack H.</v>
      </c>
      <c r="W2996" t="str">
        <f>VLOOKUP(A2996,'national-winners'!$A$2:$B$13,2,0)</f>
        <v>Obama, Barack H.</v>
      </c>
      <c r="X2996" t="str">
        <f t="shared" si="140"/>
        <v xml:space="preserve"> Barack H. Obama (W)</v>
      </c>
    </row>
    <row r="2997" spans="1:24" x14ac:dyDescent="0.25">
      <c r="A2997">
        <v>2008</v>
      </c>
      <c r="B2997" t="s">
        <v>132</v>
      </c>
      <c r="C2997" t="s">
        <v>133</v>
      </c>
      <c r="D2997">
        <v>42</v>
      </c>
      <c r="E2997">
        <v>23</v>
      </c>
      <c r="F2997">
        <v>14</v>
      </c>
      <c r="G2997" t="s">
        <v>16</v>
      </c>
      <c r="H2997" t="s">
        <v>351</v>
      </c>
      <c r="I2997" t="str">
        <f t="shared" si="138"/>
        <v>Barr, Bob(L)</v>
      </c>
      <c r="J2997" t="s">
        <v>29</v>
      </c>
      <c r="K2997" t="b">
        <v>0</v>
      </c>
      <c r="L2997">
        <v>19912</v>
      </c>
      <c r="M2997">
        <v>6013272</v>
      </c>
      <c r="N2997">
        <v>20171015</v>
      </c>
      <c r="O2997" t="s">
        <v>19</v>
      </c>
      <c r="P2997" t="str">
        <f>IF(VLOOKUP(A2997,'national-winners'!$A$2:$B$13,2,0)=H2997,"W","L")</f>
        <v>L</v>
      </c>
      <c r="Q2997">
        <f>MATCH(C2997,'state-winning-votes'!A:A,0)</f>
        <v>41</v>
      </c>
      <c r="R2997">
        <f>MATCH(A2997,'state-winning-votes'!$A$2:$L$2,0)</f>
        <v>10</v>
      </c>
      <c r="S2997" cm="1">
        <f t="array" ref="S2997">INDEX('state-winning-votes'!$A$1:$L$53,$Q2997,$R2997)</f>
        <v>3276363</v>
      </c>
      <c r="T2997">
        <f>INDEX('state-winning-votes'!$A$1:$L$53,MATCH($C2997,'state-winning-votes'!$A:$A,0),MATCH($A2997,'state-winning-votes'!$A$2:$L$2,0))</f>
        <v>3276363</v>
      </c>
      <c r="U2997" t="str">
        <f t="shared" si="139"/>
        <v>Obama, Barack H.</v>
      </c>
      <c r="V2997" t="str">
        <f>_xlfn.XLOOKUP(INDEX('state-winning-votes'!$A$1:$L$53,MATCH($C2997,'state-winning-votes'!$A:$A,0),MATCH($A2997,'state-winning-votes'!$A$2:$L$2,0)),$L:$L,$H:$H)</f>
        <v>Obama, Barack H.</v>
      </c>
      <c r="W2997" t="str">
        <f>VLOOKUP(A2997,'national-winners'!$A$2:$B$13,2,0)</f>
        <v>Obama, Barack H.</v>
      </c>
      <c r="X2997" t="str">
        <f t="shared" si="140"/>
        <v xml:space="preserve"> Barack H. Obama (W)</v>
      </c>
    </row>
    <row r="2998" spans="1:24" x14ac:dyDescent="0.25">
      <c r="A2998">
        <v>2008</v>
      </c>
      <c r="B2998" t="s">
        <v>132</v>
      </c>
      <c r="C2998" t="s">
        <v>133</v>
      </c>
      <c r="D2998">
        <v>42</v>
      </c>
      <c r="E2998">
        <v>23</v>
      </c>
      <c r="F2998">
        <v>14</v>
      </c>
      <c r="G2998" t="s">
        <v>16</v>
      </c>
      <c r="I2998" t="str">
        <f t="shared" si="138"/>
        <v>(L)</v>
      </c>
      <c r="K2998" t="b">
        <v>1</v>
      </c>
      <c r="L2998">
        <v>9955</v>
      </c>
      <c r="M2998">
        <v>6013272</v>
      </c>
      <c r="N2998">
        <v>20171015</v>
      </c>
      <c r="O2998" t="s">
        <v>19</v>
      </c>
      <c r="P2998" t="str">
        <f>IF(VLOOKUP(A2998,'national-winners'!$A$2:$B$13,2,0)=H2998,"W","L")</f>
        <v>L</v>
      </c>
      <c r="Q2998">
        <f>MATCH(C2998,'state-winning-votes'!A:A,0)</f>
        <v>41</v>
      </c>
      <c r="R2998">
        <f>MATCH(A2998,'state-winning-votes'!$A$2:$L$2,0)</f>
        <v>10</v>
      </c>
      <c r="S2998" cm="1">
        <f t="array" ref="S2998">INDEX('state-winning-votes'!$A$1:$L$53,$Q2998,$R2998)</f>
        <v>3276363</v>
      </c>
      <c r="T2998">
        <f>INDEX('state-winning-votes'!$A$1:$L$53,MATCH($C2998,'state-winning-votes'!$A:$A,0),MATCH($A2998,'state-winning-votes'!$A$2:$L$2,0))</f>
        <v>3276363</v>
      </c>
      <c r="U2998" t="str">
        <f t="shared" si="139"/>
        <v>Obama, Barack H.</v>
      </c>
      <c r="V2998" t="str">
        <f>_xlfn.XLOOKUP(INDEX('state-winning-votes'!$A$1:$L$53,MATCH($C2998,'state-winning-votes'!$A:$A,0),MATCH($A2998,'state-winning-votes'!$A$2:$L$2,0)),$L:$L,$H:$H)</f>
        <v>Obama, Barack H.</v>
      </c>
      <c r="W2998" t="str">
        <f>VLOOKUP(A2998,'national-winners'!$A$2:$B$13,2,0)</f>
        <v>Obama, Barack H.</v>
      </c>
      <c r="X2998" t="str">
        <f t="shared" si="140"/>
        <v xml:space="preserve"> Barack H. Obama (W)</v>
      </c>
    </row>
    <row r="2999" spans="1:24" x14ac:dyDescent="0.25">
      <c r="A2999">
        <v>2008</v>
      </c>
      <c r="B2999" t="s">
        <v>132</v>
      </c>
      <c r="C2999" t="s">
        <v>133</v>
      </c>
      <c r="D2999">
        <v>42</v>
      </c>
      <c r="E2999">
        <v>23</v>
      </c>
      <c r="F2999">
        <v>14</v>
      </c>
      <c r="G2999" t="s">
        <v>16</v>
      </c>
      <c r="H2999" t="s">
        <v>52</v>
      </c>
      <c r="I2999" t="str">
        <f t="shared" si="138"/>
        <v>Scattering(L)</v>
      </c>
      <c r="K2999" t="b">
        <v>0</v>
      </c>
      <c r="L2999">
        <v>8180</v>
      </c>
      <c r="M2999">
        <v>6013272</v>
      </c>
      <c r="N2999">
        <v>20171015</v>
      </c>
      <c r="O2999" t="s">
        <v>19</v>
      </c>
      <c r="P2999" t="str">
        <f>IF(VLOOKUP(A2999,'national-winners'!$A$2:$B$13,2,0)=H2999,"W","L")</f>
        <v>L</v>
      </c>
      <c r="Q2999">
        <f>MATCH(C2999,'state-winning-votes'!A:A,0)</f>
        <v>41</v>
      </c>
      <c r="R2999">
        <f>MATCH(A2999,'state-winning-votes'!$A$2:$L$2,0)</f>
        <v>10</v>
      </c>
      <c r="S2999" cm="1">
        <f t="array" ref="S2999">INDEX('state-winning-votes'!$A$1:$L$53,$Q2999,$R2999)</f>
        <v>3276363</v>
      </c>
      <c r="T2999">
        <f>INDEX('state-winning-votes'!$A$1:$L$53,MATCH($C2999,'state-winning-votes'!$A:$A,0),MATCH($A2999,'state-winning-votes'!$A$2:$L$2,0))</f>
        <v>3276363</v>
      </c>
      <c r="U2999" t="str">
        <f t="shared" si="139"/>
        <v>Obama, Barack H.</v>
      </c>
      <c r="V2999" t="str">
        <f>_xlfn.XLOOKUP(INDEX('state-winning-votes'!$A$1:$L$53,MATCH($C2999,'state-winning-votes'!$A:$A,0),MATCH($A2999,'state-winning-votes'!$A$2:$L$2,0)),$L:$L,$H:$H)</f>
        <v>Obama, Barack H.</v>
      </c>
      <c r="W2999" t="str">
        <f>VLOOKUP(A2999,'national-winners'!$A$2:$B$13,2,0)</f>
        <v>Obama, Barack H.</v>
      </c>
      <c r="X2999" t="str">
        <f t="shared" si="140"/>
        <v xml:space="preserve"> Barack H. Obama (W)</v>
      </c>
    </row>
    <row r="3000" spans="1:24" x14ac:dyDescent="0.25">
      <c r="A3000">
        <v>2008</v>
      </c>
      <c r="B3000" t="s">
        <v>135</v>
      </c>
      <c r="C3000" t="s">
        <v>136</v>
      </c>
      <c r="D3000">
        <v>44</v>
      </c>
      <c r="E3000">
        <v>15</v>
      </c>
      <c r="F3000">
        <v>5</v>
      </c>
      <c r="G3000" t="s">
        <v>16</v>
      </c>
      <c r="H3000" t="s">
        <v>349</v>
      </c>
      <c r="I3000" t="str">
        <f t="shared" si="138"/>
        <v>Obama, Barack H.(W)</v>
      </c>
      <c r="J3000" t="s">
        <v>18</v>
      </c>
      <c r="K3000" t="b">
        <v>0</v>
      </c>
      <c r="L3000">
        <v>296571</v>
      </c>
      <c r="M3000">
        <v>471766</v>
      </c>
      <c r="N3000">
        <v>20171015</v>
      </c>
      <c r="O3000" t="s">
        <v>19</v>
      </c>
      <c r="P3000" t="str">
        <f>IF(VLOOKUP(A3000,'national-winners'!$A$2:$B$13,2,0)=H3000,"W","L")</f>
        <v>W</v>
      </c>
      <c r="Q3000">
        <f>MATCH(C3000,'state-winning-votes'!A:A,0)</f>
        <v>42</v>
      </c>
      <c r="R3000">
        <f>MATCH(A3000,'state-winning-votes'!$A$2:$L$2,0)</f>
        <v>10</v>
      </c>
      <c r="S3000" cm="1">
        <f t="array" ref="S3000">INDEX('state-winning-votes'!$A$1:$L$53,$Q3000,$R3000)</f>
        <v>296571</v>
      </c>
      <c r="T3000">
        <f>INDEX('state-winning-votes'!$A$1:$L$53,MATCH($C3000,'state-winning-votes'!$A:$A,0),MATCH($A3000,'state-winning-votes'!$A$2:$L$2,0))</f>
        <v>296571</v>
      </c>
      <c r="U3000" t="str">
        <f t="shared" si="139"/>
        <v>Obama, Barack H.</v>
      </c>
      <c r="V3000" t="str">
        <f>_xlfn.XLOOKUP(INDEX('state-winning-votes'!$A$1:$L$53,MATCH($C3000,'state-winning-votes'!$A:$A,0),MATCH($A3000,'state-winning-votes'!$A$2:$L$2,0)),$L:$L,$H:$H)</f>
        <v>Obama, Barack H.</v>
      </c>
      <c r="W3000" t="str">
        <f>VLOOKUP(A3000,'national-winners'!$A$2:$B$13,2,0)</f>
        <v>Obama, Barack H.</v>
      </c>
      <c r="X3000" t="str">
        <f t="shared" si="140"/>
        <v xml:space="preserve"> Barack H. Obama (W)</v>
      </c>
    </row>
    <row r="3001" spans="1:24" x14ac:dyDescent="0.25">
      <c r="A3001">
        <v>2008</v>
      </c>
      <c r="B3001" t="s">
        <v>135</v>
      </c>
      <c r="C3001" t="s">
        <v>136</v>
      </c>
      <c r="D3001">
        <v>44</v>
      </c>
      <c r="E3001">
        <v>15</v>
      </c>
      <c r="F3001">
        <v>5</v>
      </c>
      <c r="G3001" t="s">
        <v>16</v>
      </c>
      <c r="H3001" t="s">
        <v>348</v>
      </c>
      <c r="I3001" t="str">
        <f t="shared" si="138"/>
        <v>McCain, John(L)</v>
      </c>
      <c r="J3001" t="s">
        <v>21</v>
      </c>
      <c r="K3001" t="b">
        <v>0</v>
      </c>
      <c r="L3001">
        <v>165391</v>
      </c>
      <c r="M3001">
        <v>471766</v>
      </c>
      <c r="N3001">
        <v>20171015</v>
      </c>
      <c r="O3001" t="s">
        <v>19</v>
      </c>
      <c r="P3001" t="str">
        <f>IF(VLOOKUP(A3001,'national-winners'!$A$2:$B$13,2,0)=H3001,"W","L")</f>
        <v>L</v>
      </c>
      <c r="Q3001">
        <f>MATCH(C3001,'state-winning-votes'!A:A,0)</f>
        <v>42</v>
      </c>
      <c r="R3001">
        <f>MATCH(A3001,'state-winning-votes'!$A$2:$L$2,0)</f>
        <v>10</v>
      </c>
      <c r="S3001" cm="1">
        <f t="array" ref="S3001">INDEX('state-winning-votes'!$A$1:$L$53,$Q3001,$R3001)</f>
        <v>296571</v>
      </c>
      <c r="T3001">
        <f>INDEX('state-winning-votes'!$A$1:$L$53,MATCH($C3001,'state-winning-votes'!$A:$A,0),MATCH($A3001,'state-winning-votes'!$A$2:$L$2,0))</f>
        <v>296571</v>
      </c>
      <c r="U3001" t="str">
        <f t="shared" si="139"/>
        <v>Obama, Barack H.</v>
      </c>
      <c r="V3001" t="str">
        <f>_xlfn.XLOOKUP(INDEX('state-winning-votes'!$A$1:$L$53,MATCH($C3001,'state-winning-votes'!$A:$A,0),MATCH($A3001,'state-winning-votes'!$A$2:$L$2,0)),$L:$L,$H:$H)</f>
        <v>Obama, Barack H.</v>
      </c>
      <c r="W3001" t="str">
        <f>VLOOKUP(A3001,'national-winners'!$A$2:$B$13,2,0)</f>
        <v>Obama, Barack H.</v>
      </c>
      <c r="X3001" t="str">
        <f t="shared" si="140"/>
        <v xml:space="preserve"> Barack H. Obama (W)</v>
      </c>
    </row>
    <row r="3002" spans="1:24" x14ac:dyDescent="0.25">
      <c r="A3002">
        <v>2008</v>
      </c>
      <c r="B3002" t="s">
        <v>135</v>
      </c>
      <c r="C3002" t="s">
        <v>136</v>
      </c>
      <c r="D3002">
        <v>44</v>
      </c>
      <c r="E3002">
        <v>15</v>
      </c>
      <c r="F3002">
        <v>5</v>
      </c>
      <c r="G3002" t="s">
        <v>16</v>
      </c>
      <c r="H3002" t="s">
        <v>273</v>
      </c>
      <c r="I3002" t="str">
        <f t="shared" si="138"/>
        <v>Nader, Ralph(L)</v>
      </c>
      <c r="J3002" t="s">
        <v>35</v>
      </c>
      <c r="K3002" t="b">
        <v>0</v>
      </c>
      <c r="L3002">
        <v>4829</v>
      </c>
      <c r="M3002">
        <v>471766</v>
      </c>
      <c r="N3002">
        <v>20171015</v>
      </c>
      <c r="O3002" t="s">
        <v>19</v>
      </c>
      <c r="P3002" t="str">
        <f>IF(VLOOKUP(A3002,'national-winners'!$A$2:$B$13,2,0)=H3002,"W","L")</f>
        <v>L</v>
      </c>
      <c r="Q3002">
        <f>MATCH(C3002,'state-winning-votes'!A:A,0)</f>
        <v>42</v>
      </c>
      <c r="R3002">
        <f>MATCH(A3002,'state-winning-votes'!$A$2:$L$2,0)</f>
        <v>10</v>
      </c>
      <c r="S3002" cm="1">
        <f t="array" ref="S3002">INDEX('state-winning-votes'!$A$1:$L$53,$Q3002,$R3002)</f>
        <v>296571</v>
      </c>
      <c r="T3002">
        <f>INDEX('state-winning-votes'!$A$1:$L$53,MATCH($C3002,'state-winning-votes'!$A:$A,0),MATCH($A3002,'state-winning-votes'!$A$2:$L$2,0))</f>
        <v>296571</v>
      </c>
      <c r="U3002" t="str">
        <f t="shared" si="139"/>
        <v>Obama, Barack H.</v>
      </c>
      <c r="V3002" t="str">
        <f>_xlfn.XLOOKUP(INDEX('state-winning-votes'!$A$1:$L$53,MATCH($C3002,'state-winning-votes'!$A:$A,0),MATCH($A3002,'state-winning-votes'!$A$2:$L$2,0)),$L:$L,$H:$H)</f>
        <v>Obama, Barack H.</v>
      </c>
      <c r="W3002" t="str">
        <f>VLOOKUP(A3002,'national-winners'!$A$2:$B$13,2,0)</f>
        <v>Obama, Barack H.</v>
      </c>
      <c r="X3002" t="str">
        <f t="shared" si="140"/>
        <v xml:space="preserve"> Barack H. Obama (W)</v>
      </c>
    </row>
    <row r="3003" spans="1:24" x14ac:dyDescent="0.25">
      <c r="A3003">
        <v>2008</v>
      </c>
      <c r="B3003" t="s">
        <v>135</v>
      </c>
      <c r="C3003" t="s">
        <v>136</v>
      </c>
      <c r="D3003">
        <v>44</v>
      </c>
      <c r="E3003">
        <v>15</v>
      </c>
      <c r="F3003">
        <v>5</v>
      </c>
      <c r="G3003" t="s">
        <v>16</v>
      </c>
      <c r="I3003" t="str">
        <f t="shared" si="138"/>
        <v>(L)</v>
      </c>
      <c r="K3003" t="b">
        <v>1</v>
      </c>
      <c r="L3003">
        <v>1999</v>
      </c>
      <c r="M3003">
        <v>471766</v>
      </c>
      <c r="N3003">
        <v>20171015</v>
      </c>
      <c r="O3003" t="s">
        <v>19</v>
      </c>
      <c r="P3003" t="str">
        <f>IF(VLOOKUP(A3003,'national-winners'!$A$2:$B$13,2,0)=H3003,"W","L")</f>
        <v>L</v>
      </c>
      <c r="Q3003">
        <f>MATCH(C3003,'state-winning-votes'!A:A,0)</f>
        <v>42</v>
      </c>
      <c r="R3003">
        <f>MATCH(A3003,'state-winning-votes'!$A$2:$L$2,0)</f>
        <v>10</v>
      </c>
      <c r="S3003" cm="1">
        <f t="array" ref="S3003">INDEX('state-winning-votes'!$A$1:$L$53,$Q3003,$R3003)</f>
        <v>296571</v>
      </c>
      <c r="T3003">
        <f>INDEX('state-winning-votes'!$A$1:$L$53,MATCH($C3003,'state-winning-votes'!$A:$A,0),MATCH($A3003,'state-winning-votes'!$A$2:$L$2,0))</f>
        <v>296571</v>
      </c>
      <c r="U3003" t="str">
        <f t="shared" si="139"/>
        <v>Obama, Barack H.</v>
      </c>
      <c r="V3003" t="str">
        <f>_xlfn.XLOOKUP(INDEX('state-winning-votes'!$A$1:$L$53,MATCH($C3003,'state-winning-votes'!$A:$A,0),MATCH($A3003,'state-winning-votes'!$A$2:$L$2,0)),$L:$L,$H:$H)</f>
        <v>Obama, Barack H.</v>
      </c>
      <c r="W3003" t="str">
        <f>VLOOKUP(A3003,'national-winners'!$A$2:$B$13,2,0)</f>
        <v>Obama, Barack H.</v>
      </c>
      <c r="X3003" t="str">
        <f t="shared" si="140"/>
        <v xml:space="preserve"> Barack H. Obama (W)</v>
      </c>
    </row>
    <row r="3004" spans="1:24" x14ac:dyDescent="0.25">
      <c r="A3004">
        <v>2008</v>
      </c>
      <c r="B3004" t="s">
        <v>135</v>
      </c>
      <c r="C3004" t="s">
        <v>136</v>
      </c>
      <c r="D3004">
        <v>44</v>
      </c>
      <c r="E3004">
        <v>15</v>
      </c>
      <c r="F3004">
        <v>5</v>
      </c>
      <c r="G3004" t="s">
        <v>16</v>
      </c>
      <c r="H3004" t="s">
        <v>351</v>
      </c>
      <c r="I3004" t="str">
        <f t="shared" si="138"/>
        <v>Barr, Bob(L)</v>
      </c>
      <c r="J3004" t="s">
        <v>29</v>
      </c>
      <c r="K3004" t="b">
        <v>0</v>
      </c>
      <c r="L3004">
        <v>1382</v>
      </c>
      <c r="M3004">
        <v>471766</v>
      </c>
      <c r="N3004">
        <v>20171015</v>
      </c>
      <c r="O3004" t="s">
        <v>19</v>
      </c>
      <c r="P3004" t="str">
        <f>IF(VLOOKUP(A3004,'national-winners'!$A$2:$B$13,2,0)=H3004,"W","L")</f>
        <v>L</v>
      </c>
      <c r="Q3004">
        <f>MATCH(C3004,'state-winning-votes'!A:A,0)</f>
        <v>42</v>
      </c>
      <c r="R3004">
        <f>MATCH(A3004,'state-winning-votes'!$A$2:$L$2,0)</f>
        <v>10</v>
      </c>
      <c r="S3004" cm="1">
        <f t="array" ref="S3004">INDEX('state-winning-votes'!$A$1:$L$53,$Q3004,$R3004)</f>
        <v>296571</v>
      </c>
      <c r="T3004">
        <f>INDEX('state-winning-votes'!$A$1:$L$53,MATCH($C3004,'state-winning-votes'!$A:$A,0),MATCH($A3004,'state-winning-votes'!$A$2:$L$2,0))</f>
        <v>296571</v>
      </c>
      <c r="U3004" t="str">
        <f t="shared" si="139"/>
        <v>Obama, Barack H.</v>
      </c>
      <c r="V3004" t="str">
        <f>_xlfn.XLOOKUP(INDEX('state-winning-votes'!$A$1:$L$53,MATCH($C3004,'state-winning-votes'!$A:$A,0),MATCH($A3004,'state-winning-votes'!$A$2:$L$2,0)),$L:$L,$H:$H)</f>
        <v>Obama, Barack H.</v>
      </c>
      <c r="W3004" t="str">
        <f>VLOOKUP(A3004,'national-winners'!$A$2:$B$13,2,0)</f>
        <v>Obama, Barack H.</v>
      </c>
      <c r="X3004" t="str">
        <f t="shared" si="140"/>
        <v xml:space="preserve"> Barack H. Obama (W)</v>
      </c>
    </row>
    <row r="3005" spans="1:24" x14ac:dyDescent="0.25">
      <c r="A3005">
        <v>2008</v>
      </c>
      <c r="B3005" t="s">
        <v>135</v>
      </c>
      <c r="C3005" t="s">
        <v>136</v>
      </c>
      <c r="D3005">
        <v>44</v>
      </c>
      <c r="E3005">
        <v>15</v>
      </c>
      <c r="F3005">
        <v>5</v>
      </c>
      <c r="G3005" t="s">
        <v>16</v>
      </c>
      <c r="H3005" t="s">
        <v>352</v>
      </c>
      <c r="I3005" t="str">
        <f t="shared" si="138"/>
        <v>McKinney, Cynthia(L)</v>
      </c>
      <c r="J3005" t="s">
        <v>274</v>
      </c>
      <c r="K3005" t="b">
        <v>0</v>
      </c>
      <c r="L3005">
        <v>797</v>
      </c>
      <c r="M3005">
        <v>471766</v>
      </c>
      <c r="N3005">
        <v>20171015</v>
      </c>
      <c r="O3005" t="s">
        <v>19</v>
      </c>
      <c r="P3005" t="str">
        <f>IF(VLOOKUP(A3005,'national-winners'!$A$2:$B$13,2,0)=H3005,"W","L")</f>
        <v>L</v>
      </c>
      <c r="Q3005">
        <f>MATCH(C3005,'state-winning-votes'!A:A,0)</f>
        <v>42</v>
      </c>
      <c r="R3005">
        <f>MATCH(A3005,'state-winning-votes'!$A$2:$L$2,0)</f>
        <v>10</v>
      </c>
      <c r="S3005" cm="1">
        <f t="array" ref="S3005">INDEX('state-winning-votes'!$A$1:$L$53,$Q3005,$R3005)</f>
        <v>296571</v>
      </c>
      <c r="T3005">
        <f>INDEX('state-winning-votes'!$A$1:$L$53,MATCH($C3005,'state-winning-votes'!$A:$A,0),MATCH($A3005,'state-winning-votes'!$A$2:$L$2,0))</f>
        <v>296571</v>
      </c>
      <c r="U3005" t="str">
        <f t="shared" si="139"/>
        <v>Obama, Barack H.</v>
      </c>
      <c r="V3005" t="str">
        <f>_xlfn.XLOOKUP(INDEX('state-winning-votes'!$A$1:$L$53,MATCH($C3005,'state-winning-votes'!$A:$A,0),MATCH($A3005,'state-winning-votes'!$A$2:$L$2,0)),$L:$L,$H:$H)</f>
        <v>Obama, Barack H.</v>
      </c>
      <c r="W3005" t="str">
        <f>VLOOKUP(A3005,'national-winners'!$A$2:$B$13,2,0)</f>
        <v>Obama, Barack H.</v>
      </c>
      <c r="X3005" t="str">
        <f t="shared" si="140"/>
        <v xml:space="preserve"> Barack H. Obama (W)</v>
      </c>
    </row>
    <row r="3006" spans="1:24" x14ac:dyDescent="0.25">
      <c r="A3006">
        <v>2008</v>
      </c>
      <c r="B3006" t="s">
        <v>135</v>
      </c>
      <c r="C3006" t="s">
        <v>136</v>
      </c>
      <c r="D3006">
        <v>44</v>
      </c>
      <c r="E3006">
        <v>15</v>
      </c>
      <c r="F3006">
        <v>5</v>
      </c>
      <c r="G3006" t="s">
        <v>16</v>
      </c>
      <c r="H3006" t="s">
        <v>350</v>
      </c>
      <c r="I3006" t="str">
        <f t="shared" si="138"/>
        <v>Baldwin, Charles ""Chuck""(L)</v>
      </c>
      <c r="J3006" t="s">
        <v>134</v>
      </c>
      <c r="K3006" t="b">
        <v>0</v>
      </c>
      <c r="L3006">
        <v>675</v>
      </c>
      <c r="M3006">
        <v>471766</v>
      </c>
      <c r="N3006">
        <v>20171015</v>
      </c>
      <c r="O3006" t="s">
        <v>19</v>
      </c>
      <c r="P3006" t="str">
        <f>IF(VLOOKUP(A3006,'national-winners'!$A$2:$B$13,2,0)=H3006,"W","L")</f>
        <v>L</v>
      </c>
      <c r="Q3006">
        <f>MATCH(C3006,'state-winning-votes'!A:A,0)</f>
        <v>42</v>
      </c>
      <c r="R3006">
        <f>MATCH(A3006,'state-winning-votes'!$A$2:$L$2,0)</f>
        <v>10</v>
      </c>
      <c r="S3006" cm="1">
        <f t="array" ref="S3006">INDEX('state-winning-votes'!$A$1:$L$53,$Q3006,$R3006)</f>
        <v>296571</v>
      </c>
      <c r="T3006">
        <f>INDEX('state-winning-votes'!$A$1:$L$53,MATCH($C3006,'state-winning-votes'!$A:$A,0),MATCH($A3006,'state-winning-votes'!$A$2:$L$2,0))</f>
        <v>296571</v>
      </c>
      <c r="U3006" t="str">
        <f t="shared" si="139"/>
        <v>Obama, Barack H.</v>
      </c>
      <c r="V3006" t="str">
        <f>_xlfn.XLOOKUP(INDEX('state-winning-votes'!$A$1:$L$53,MATCH($C3006,'state-winning-votes'!$A:$A,0),MATCH($A3006,'state-winning-votes'!$A$2:$L$2,0)),$L:$L,$H:$H)</f>
        <v>Obama, Barack H.</v>
      </c>
      <c r="W3006" t="str">
        <f>VLOOKUP(A3006,'national-winners'!$A$2:$B$13,2,0)</f>
        <v>Obama, Barack H.</v>
      </c>
      <c r="X3006" t="str">
        <f t="shared" si="140"/>
        <v xml:space="preserve"> Barack H. Obama (W)</v>
      </c>
    </row>
    <row r="3007" spans="1:24" x14ac:dyDescent="0.25">
      <c r="A3007">
        <v>2008</v>
      </c>
      <c r="B3007" t="s">
        <v>135</v>
      </c>
      <c r="C3007" t="s">
        <v>136</v>
      </c>
      <c r="D3007">
        <v>44</v>
      </c>
      <c r="E3007">
        <v>15</v>
      </c>
      <c r="F3007">
        <v>5</v>
      </c>
      <c r="G3007" t="s">
        <v>16</v>
      </c>
      <c r="H3007" t="s">
        <v>264</v>
      </c>
      <c r="I3007" t="str">
        <f t="shared" si="138"/>
        <v>La Riva, Gloria Estella(L)</v>
      </c>
      <c r="J3007" t="s">
        <v>353</v>
      </c>
      <c r="K3007" t="b">
        <v>0</v>
      </c>
      <c r="L3007">
        <v>122</v>
      </c>
      <c r="M3007">
        <v>471766</v>
      </c>
      <c r="N3007">
        <v>20171015</v>
      </c>
      <c r="O3007" t="s">
        <v>19</v>
      </c>
      <c r="P3007" t="str">
        <f>IF(VLOOKUP(A3007,'national-winners'!$A$2:$B$13,2,0)=H3007,"W","L")</f>
        <v>L</v>
      </c>
      <c r="Q3007">
        <f>MATCH(C3007,'state-winning-votes'!A:A,0)</f>
        <v>42</v>
      </c>
      <c r="R3007">
        <f>MATCH(A3007,'state-winning-votes'!$A$2:$L$2,0)</f>
        <v>10</v>
      </c>
      <c r="S3007" cm="1">
        <f t="array" ref="S3007">INDEX('state-winning-votes'!$A$1:$L$53,$Q3007,$R3007)</f>
        <v>296571</v>
      </c>
      <c r="T3007">
        <f>INDEX('state-winning-votes'!$A$1:$L$53,MATCH($C3007,'state-winning-votes'!$A:$A,0),MATCH($A3007,'state-winning-votes'!$A$2:$L$2,0))</f>
        <v>296571</v>
      </c>
      <c r="U3007" t="str">
        <f t="shared" si="139"/>
        <v>Obama, Barack H.</v>
      </c>
      <c r="V3007" t="str">
        <f>_xlfn.XLOOKUP(INDEX('state-winning-votes'!$A$1:$L$53,MATCH($C3007,'state-winning-votes'!$A:$A,0),MATCH($A3007,'state-winning-votes'!$A$2:$L$2,0)),$L:$L,$H:$H)</f>
        <v>Obama, Barack H.</v>
      </c>
      <c r="W3007" t="str">
        <f>VLOOKUP(A3007,'national-winners'!$A$2:$B$13,2,0)</f>
        <v>Obama, Barack H.</v>
      </c>
      <c r="X3007" t="str">
        <f t="shared" si="140"/>
        <v xml:space="preserve"> Barack H. Obama (W)</v>
      </c>
    </row>
    <row r="3008" spans="1:24" x14ac:dyDescent="0.25">
      <c r="A3008">
        <v>2008</v>
      </c>
      <c r="B3008" t="s">
        <v>137</v>
      </c>
      <c r="C3008" t="s">
        <v>138</v>
      </c>
      <c r="D3008">
        <v>45</v>
      </c>
      <c r="E3008">
        <v>57</v>
      </c>
      <c r="F3008">
        <v>48</v>
      </c>
      <c r="G3008" t="s">
        <v>16</v>
      </c>
      <c r="H3008" t="s">
        <v>348</v>
      </c>
      <c r="I3008" t="str">
        <f t="shared" si="138"/>
        <v>McCain, John(L)</v>
      </c>
      <c r="J3008" t="s">
        <v>21</v>
      </c>
      <c r="K3008" t="b">
        <v>0</v>
      </c>
      <c r="L3008">
        <v>1034896</v>
      </c>
      <c r="M3008">
        <v>1920969</v>
      </c>
      <c r="N3008">
        <v>20171015</v>
      </c>
      <c r="O3008" t="s">
        <v>19</v>
      </c>
      <c r="P3008" t="str">
        <f>IF(VLOOKUP(A3008,'national-winners'!$A$2:$B$13,2,0)=H3008,"W","L")</f>
        <v>L</v>
      </c>
      <c r="Q3008">
        <f>MATCH(C3008,'state-winning-votes'!A:A,0)</f>
        <v>43</v>
      </c>
      <c r="R3008">
        <f>MATCH(A3008,'state-winning-votes'!$A$2:$L$2,0)</f>
        <v>10</v>
      </c>
      <c r="S3008" cm="1">
        <f t="array" ref="S3008">INDEX('state-winning-votes'!$A$1:$L$53,$Q3008,$R3008)</f>
        <v>1034896</v>
      </c>
      <c r="T3008">
        <f>INDEX('state-winning-votes'!$A$1:$L$53,MATCH($C3008,'state-winning-votes'!$A:$A,0),MATCH($A3008,'state-winning-votes'!$A$2:$L$2,0))</f>
        <v>1034896</v>
      </c>
      <c r="U3008" t="str">
        <f t="shared" si="139"/>
        <v>McCain, John</v>
      </c>
      <c r="V3008" t="str">
        <f>_xlfn.XLOOKUP(INDEX('state-winning-votes'!$A$1:$L$53,MATCH($C3008,'state-winning-votes'!$A:$A,0),MATCH($A3008,'state-winning-votes'!$A$2:$L$2,0)),$L:$L,$H:$H)</f>
        <v>McCain, John</v>
      </c>
      <c r="W3008" t="str">
        <f>VLOOKUP(A3008,'national-winners'!$A$2:$B$13,2,0)</f>
        <v>Obama, Barack H.</v>
      </c>
      <c r="X3008" t="str">
        <f t="shared" si="140"/>
        <v xml:space="preserve"> John McCain (W)</v>
      </c>
    </row>
    <row r="3009" spans="1:24" x14ac:dyDescent="0.25">
      <c r="A3009">
        <v>2008</v>
      </c>
      <c r="B3009" t="s">
        <v>137</v>
      </c>
      <c r="C3009" t="s">
        <v>138</v>
      </c>
      <c r="D3009">
        <v>45</v>
      </c>
      <c r="E3009">
        <v>57</v>
      </c>
      <c r="F3009">
        <v>48</v>
      </c>
      <c r="G3009" t="s">
        <v>16</v>
      </c>
      <c r="H3009" t="s">
        <v>349</v>
      </c>
      <c r="I3009" t="str">
        <f t="shared" si="138"/>
        <v>Obama, Barack H.(W)</v>
      </c>
      <c r="J3009" t="s">
        <v>18</v>
      </c>
      <c r="K3009" t="b">
        <v>0</v>
      </c>
      <c r="L3009">
        <v>862449</v>
      </c>
      <c r="M3009">
        <v>1920969</v>
      </c>
      <c r="N3009">
        <v>20171015</v>
      </c>
      <c r="O3009" t="s">
        <v>19</v>
      </c>
      <c r="P3009" t="str">
        <f>IF(VLOOKUP(A3009,'national-winners'!$A$2:$B$13,2,0)=H3009,"W","L")</f>
        <v>W</v>
      </c>
      <c r="Q3009">
        <f>MATCH(C3009,'state-winning-votes'!A:A,0)</f>
        <v>43</v>
      </c>
      <c r="R3009">
        <f>MATCH(A3009,'state-winning-votes'!$A$2:$L$2,0)</f>
        <v>10</v>
      </c>
      <c r="S3009" cm="1">
        <f t="array" ref="S3009">INDEX('state-winning-votes'!$A$1:$L$53,$Q3009,$R3009)</f>
        <v>1034896</v>
      </c>
      <c r="T3009">
        <f>INDEX('state-winning-votes'!$A$1:$L$53,MATCH($C3009,'state-winning-votes'!$A:$A,0),MATCH($A3009,'state-winning-votes'!$A$2:$L$2,0))</f>
        <v>1034896</v>
      </c>
      <c r="U3009" t="str">
        <f t="shared" si="139"/>
        <v>McCain, John</v>
      </c>
      <c r="V3009" t="str">
        <f>_xlfn.XLOOKUP(INDEX('state-winning-votes'!$A$1:$L$53,MATCH($C3009,'state-winning-votes'!$A:$A,0),MATCH($A3009,'state-winning-votes'!$A$2:$L$2,0)),$L:$L,$H:$H)</f>
        <v>McCain, John</v>
      </c>
      <c r="W3009" t="str">
        <f>VLOOKUP(A3009,'national-winners'!$A$2:$B$13,2,0)</f>
        <v>Obama, Barack H.</v>
      </c>
      <c r="X3009" t="str">
        <f t="shared" si="140"/>
        <v xml:space="preserve"> John McCain (W)</v>
      </c>
    </row>
    <row r="3010" spans="1:24" x14ac:dyDescent="0.25">
      <c r="A3010">
        <v>2008</v>
      </c>
      <c r="B3010" t="s">
        <v>137</v>
      </c>
      <c r="C3010" t="s">
        <v>138</v>
      </c>
      <c r="D3010">
        <v>45</v>
      </c>
      <c r="E3010">
        <v>57</v>
      </c>
      <c r="F3010">
        <v>48</v>
      </c>
      <c r="G3010" t="s">
        <v>16</v>
      </c>
      <c r="H3010" t="s">
        <v>351</v>
      </c>
      <c r="I3010" t="str">
        <f t="shared" si="138"/>
        <v>Barr, Bob(L)</v>
      </c>
      <c r="J3010" t="s">
        <v>29</v>
      </c>
      <c r="K3010" t="b">
        <v>0</v>
      </c>
      <c r="L3010">
        <v>7283</v>
      </c>
      <c r="M3010">
        <v>1920969</v>
      </c>
      <c r="N3010">
        <v>20171015</v>
      </c>
      <c r="O3010" t="s">
        <v>19</v>
      </c>
      <c r="P3010" t="str">
        <f>IF(VLOOKUP(A3010,'national-winners'!$A$2:$B$13,2,0)=H3010,"W","L")</f>
        <v>L</v>
      </c>
      <c r="Q3010">
        <f>MATCH(C3010,'state-winning-votes'!A:A,0)</f>
        <v>43</v>
      </c>
      <c r="R3010">
        <f>MATCH(A3010,'state-winning-votes'!$A$2:$L$2,0)</f>
        <v>10</v>
      </c>
      <c r="S3010" cm="1">
        <f t="array" ref="S3010">INDEX('state-winning-votes'!$A$1:$L$53,$Q3010,$R3010)</f>
        <v>1034896</v>
      </c>
      <c r="T3010">
        <f>INDEX('state-winning-votes'!$A$1:$L$53,MATCH($C3010,'state-winning-votes'!$A:$A,0),MATCH($A3010,'state-winning-votes'!$A$2:$L$2,0))</f>
        <v>1034896</v>
      </c>
      <c r="U3010" t="str">
        <f t="shared" si="139"/>
        <v>McCain, John</v>
      </c>
      <c r="V3010" t="str">
        <f>_xlfn.XLOOKUP(INDEX('state-winning-votes'!$A$1:$L$53,MATCH($C3010,'state-winning-votes'!$A:$A,0),MATCH($A3010,'state-winning-votes'!$A$2:$L$2,0)),$L:$L,$H:$H)</f>
        <v>McCain, John</v>
      </c>
      <c r="W3010" t="str">
        <f>VLOOKUP(A3010,'national-winners'!$A$2:$B$13,2,0)</f>
        <v>Obama, Barack H.</v>
      </c>
      <c r="X3010" t="str">
        <f t="shared" si="140"/>
        <v xml:space="preserve"> John McCain (W)</v>
      </c>
    </row>
    <row r="3011" spans="1:24" x14ac:dyDescent="0.25">
      <c r="A3011">
        <v>2008</v>
      </c>
      <c r="B3011" t="s">
        <v>137</v>
      </c>
      <c r="C3011" t="s">
        <v>138</v>
      </c>
      <c r="D3011">
        <v>45</v>
      </c>
      <c r="E3011">
        <v>57</v>
      </c>
      <c r="F3011">
        <v>48</v>
      </c>
      <c r="G3011" t="s">
        <v>16</v>
      </c>
      <c r="H3011" t="s">
        <v>350</v>
      </c>
      <c r="I3011" t="str">
        <f t="shared" ref="I3011:I3074" si="141">H3011&amp;"("&amp;P3011&amp;")"</f>
        <v>Baldwin, Charles ""Chuck""(L)</v>
      </c>
      <c r="J3011" t="s">
        <v>134</v>
      </c>
      <c r="K3011" t="b">
        <v>0</v>
      </c>
      <c r="L3011">
        <v>6827</v>
      </c>
      <c r="M3011">
        <v>1920969</v>
      </c>
      <c r="N3011">
        <v>20171015</v>
      </c>
      <c r="O3011" t="s">
        <v>19</v>
      </c>
      <c r="P3011" t="str">
        <f>IF(VLOOKUP(A3011,'national-winners'!$A$2:$B$13,2,0)=H3011,"W","L")</f>
        <v>L</v>
      </c>
      <c r="Q3011">
        <f>MATCH(C3011,'state-winning-votes'!A:A,0)</f>
        <v>43</v>
      </c>
      <c r="R3011">
        <f>MATCH(A3011,'state-winning-votes'!$A$2:$L$2,0)</f>
        <v>10</v>
      </c>
      <c r="S3011" cm="1">
        <f t="array" ref="S3011">INDEX('state-winning-votes'!$A$1:$L$53,$Q3011,$R3011)</f>
        <v>1034896</v>
      </c>
      <c r="T3011">
        <f>INDEX('state-winning-votes'!$A$1:$L$53,MATCH($C3011,'state-winning-votes'!$A:$A,0),MATCH($A3011,'state-winning-votes'!$A$2:$L$2,0))</f>
        <v>1034896</v>
      </c>
      <c r="U3011" t="str">
        <f t="shared" ref="U3011:U3074" si="142">_xlfn.XLOOKUP(T3011,L:L,H:H)</f>
        <v>McCain, John</v>
      </c>
      <c r="V3011" t="str">
        <f>_xlfn.XLOOKUP(INDEX('state-winning-votes'!$A$1:$L$53,MATCH($C3011,'state-winning-votes'!$A:$A,0),MATCH($A3011,'state-winning-votes'!$A$2:$L$2,0)),$L:$L,$H:$H)</f>
        <v>McCain, John</v>
      </c>
      <c r="W3011" t="str">
        <f>VLOOKUP(A3011,'national-winners'!$A$2:$B$13,2,0)</f>
        <v>Obama, Barack H.</v>
      </c>
      <c r="X3011" t="str">
        <f t="shared" ref="X3011:X3074" si="143">IFERROR(RIGHT(V3011,LEN(V3011)-SEARCH(",",V3011))&amp;" "&amp;LEFT(V3011,SEARCH(",",V3011)-1)&amp;" (W)","NULL")</f>
        <v xml:space="preserve"> John McCain (W)</v>
      </c>
    </row>
    <row r="3012" spans="1:24" x14ac:dyDescent="0.25">
      <c r="A3012">
        <v>2008</v>
      </c>
      <c r="B3012" t="s">
        <v>137</v>
      </c>
      <c r="C3012" t="s">
        <v>138</v>
      </c>
      <c r="D3012">
        <v>45</v>
      </c>
      <c r="E3012">
        <v>57</v>
      </c>
      <c r="F3012">
        <v>48</v>
      </c>
      <c r="G3012" t="s">
        <v>16</v>
      </c>
      <c r="H3012" t="s">
        <v>273</v>
      </c>
      <c r="I3012" t="str">
        <f t="shared" si="141"/>
        <v>Nader, Ralph(L)</v>
      </c>
      <c r="J3012" t="s">
        <v>35</v>
      </c>
      <c r="K3012" t="b">
        <v>0</v>
      </c>
      <c r="L3012">
        <v>5053</v>
      </c>
      <c r="M3012">
        <v>1920969</v>
      </c>
      <c r="N3012">
        <v>20171015</v>
      </c>
      <c r="O3012" t="s">
        <v>19</v>
      </c>
      <c r="P3012" t="str">
        <f>IF(VLOOKUP(A3012,'national-winners'!$A$2:$B$13,2,0)=H3012,"W","L")</f>
        <v>L</v>
      </c>
      <c r="Q3012">
        <f>MATCH(C3012,'state-winning-votes'!A:A,0)</f>
        <v>43</v>
      </c>
      <c r="R3012">
        <f>MATCH(A3012,'state-winning-votes'!$A$2:$L$2,0)</f>
        <v>10</v>
      </c>
      <c r="S3012" cm="1">
        <f t="array" ref="S3012">INDEX('state-winning-votes'!$A$1:$L$53,$Q3012,$R3012)</f>
        <v>1034896</v>
      </c>
      <c r="T3012">
        <f>INDEX('state-winning-votes'!$A$1:$L$53,MATCH($C3012,'state-winning-votes'!$A:$A,0),MATCH($A3012,'state-winning-votes'!$A$2:$L$2,0))</f>
        <v>1034896</v>
      </c>
      <c r="U3012" t="str">
        <f t="shared" si="142"/>
        <v>McCain, John</v>
      </c>
      <c r="V3012" t="str">
        <f>_xlfn.XLOOKUP(INDEX('state-winning-votes'!$A$1:$L$53,MATCH($C3012,'state-winning-votes'!$A:$A,0),MATCH($A3012,'state-winning-votes'!$A$2:$L$2,0)),$L:$L,$H:$H)</f>
        <v>McCain, John</v>
      </c>
      <c r="W3012" t="str">
        <f>VLOOKUP(A3012,'national-winners'!$A$2:$B$13,2,0)</f>
        <v>Obama, Barack H.</v>
      </c>
      <c r="X3012" t="str">
        <f t="shared" si="143"/>
        <v xml:space="preserve"> John McCain (W)</v>
      </c>
    </row>
    <row r="3013" spans="1:24" x14ac:dyDescent="0.25">
      <c r="A3013">
        <v>2008</v>
      </c>
      <c r="B3013" t="s">
        <v>137</v>
      </c>
      <c r="C3013" t="s">
        <v>138</v>
      </c>
      <c r="D3013">
        <v>45</v>
      </c>
      <c r="E3013">
        <v>57</v>
      </c>
      <c r="F3013">
        <v>48</v>
      </c>
      <c r="G3013" t="s">
        <v>16</v>
      </c>
      <c r="H3013" t="s">
        <v>352</v>
      </c>
      <c r="I3013" t="str">
        <f t="shared" si="141"/>
        <v>McKinney, Cynthia(L)</v>
      </c>
      <c r="J3013" t="s">
        <v>274</v>
      </c>
      <c r="K3013" t="b">
        <v>0</v>
      </c>
      <c r="L3013">
        <v>4461</v>
      </c>
      <c r="M3013">
        <v>1920969</v>
      </c>
      <c r="N3013">
        <v>20171015</v>
      </c>
      <c r="O3013" t="s">
        <v>19</v>
      </c>
      <c r="P3013" t="str">
        <f>IF(VLOOKUP(A3013,'national-winners'!$A$2:$B$13,2,0)=H3013,"W","L")</f>
        <v>L</v>
      </c>
      <c r="Q3013">
        <f>MATCH(C3013,'state-winning-votes'!A:A,0)</f>
        <v>43</v>
      </c>
      <c r="R3013">
        <f>MATCH(A3013,'state-winning-votes'!$A$2:$L$2,0)</f>
        <v>10</v>
      </c>
      <c r="S3013" cm="1">
        <f t="array" ref="S3013">INDEX('state-winning-votes'!$A$1:$L$53,$Q3013,$R3013)</f>
        <v>1034896</v>
      </c>
      <c r="T3013">
        <f>INDEX('state-winning-votes'!$A$1:$L$53,MATCH($C3013,'state-winning-votes'!$A:$A,0),MATCH($A3013,'state-winning-votes'!$A$2:$L$2,0))</f>
        <v>1034896</v>
      </c>
      <c r="U3013" t="str">
        <f t="shared" si="142"/>
        <v>McCain, John</v>
      </c>
      <c r="V3013" t="str">
        <f>_xlfn.XLOOKUP(INDEX('state-winning-votes'!$A$1:$L$53,MATCH($C3013,'state-winning-votes'!$A:$A,0),MATCH($A3013,'state-winning-votes'!$A$2:$L$2,0)),$L:$L,$H:$H)</f>
        <v>McCain, John</v>
      </c>
      <c r="W3013" t="str">
        <f>VLOOKUP(A3013,'national-winners'!$A$2:$B$13,2,0)</f>
        <v>Obama, Barack H.</v>
      </c>
      <c r="X3013" t="str">
        <f t="shared" si="143"/>
        <v xml:space="preserve"> John McCain (W)</v>
      </c>
    </row>
    <row r="3014" spans="1:24" x14ac:dyDescent="0.25">
      <c r="A3014">
        <v>2008</v>
      </c>
      <c r="B3014" t="s">
        <v>139</v>
      </c>
      <c r="C3014" t="s">
        <v>140</v>
      </c>
      <c r="D3014">
        <v>46</v>
      </c>
      <c r="E3014">
        <v>45</v>
      </c>
      <c r="F3014">
        <v>37</v>
      </c>
      <c r="G3014" t="s">
        <v>16</v>
      </c>
      <c r="H3014" t="s">
        <v>348</v>
      </c>
      <c r="I3014" t="str">
        <f t="shared" si="141"/>
        <v>McCain, John(L)</v>
      </c>
      <c r="J3014" t="s">
        <v>21</v>
      </c>
      <c r="K3014" t="b">
        <v>0</v>
      </c>
      <c r="L3014">
        <v>203054</v>
      </c>
      <c r="M3014">
        <v>381975</v>
      </c>
      <c r="N3014">
        <v>20171015</v>
      </c>
      <c r="O3014" t="s">
        <v>19</v>
      </c>
      <c r="P3014" t="str">
        <f>IF(VLOOKUP(A3014,'national-winners'!$A$2:$B$13,2,0)=H3014,"W","L")</f>
        <v>L</v>
      </c>
      <c r="Q3014">
        <f>MATCH(C3014,'state-winning-votes'!A:A,0)</f>
        <v>44</v>
      </c>
      <c r="R3014">
        <f>MATCH(A3014,'state-winning-votes'!$A$2:$L$2,0)</f>
        <v>10</v>
      </c>
      <c r="S3014" cm="1">
        <f t="array" ref="S3014">INDEX('state-winning-votes'!$A$1:$L$53,$Q3014,$R3014)</f>
        <v>203054</v>
      </c>
      <c r="T3014">
        <f>INDEX('state-winning-votes'!$A$1:$L$53,MATCH($C3014,'state-winning-votes'!$A:$A,0),MATCH($A3014,'state-winning-votes'!$A$2:$L$2,0))</f>
        <v>203054</v>
      </c>
      <c r="U3014" t="str">
        <f t="shared" si="142"/>
        <v>McCain, John</v>
      </c>
      <c r="V3014" t="str">
        <f>_xlfn.XLOOKUP(INDEX('state-winning-votes'!$A$1:$L$53,MATCH($C3014,'state-winning-votes'!$A:$A,0),MATCH($A3014,'state-winning-votes'!$A$2:$L$2,0)),$L:$L,$H:$H)</f>
        <v>McCain, John</v>
      </c>
      <c r="W3014" t="str">
        <f>VLOOKUP(A3014,'national-winners'!$A$2:$B$13,2,0)</f>
        <v>Obama, Barack H.</v>
      </c>
      <c r="X3014" t="str">
        <f t="shared" si="143"/>
        <v xml:space="preserve"> John McCain (W)</v>
      </c>
    </row>
    <row r="3015" spans="1:24" x14ac:dyDescent="0.25">
      <c r="A3015">
        <v>2008</v>
      </c>
      <c r="B3015" t="s">
        <v>139</v>
      </c>
      <c r="C3015" t="s">
        <v>140</v>
      </c>
      <c r="D3015">
        <v>46</v>
      </c>
      <c r="E3015">
        <v>45</v>
      </c>
      <c r="F3015">
        <v>37</v>
      </c>
      <c r="G3015" t="s">
        <v>16</v>
      </c>
      <c r="H3015" t="s">
        <v>349</v>
      </c>
      <c r="I3015" t="str">
        <f t="shared" si="141"/>
        <v>Obama, Barack H.(W)</v>
      </c>
      <c r="J3015" t="s">
        <v>18</v>
      </c>
      <c r="K3015" t="b">
        <v>0</v>
      </c>
      <c r="L3015">
        <v>170924</v>
      </c>
      <c r="M3015">
        <v>381975</v>
      </c>
      <c r="N3015">
        <v>20171015</v>
      </c>
      <c r="O3015" t="s">
        <v>19</v>
      </c>
      <c r="P3015" t="str">
        <f>IF(VLOOKUP(A3015,'national-winners'!$A$2:$B$13,2,0)=H3015,"W","L")</f>
        <v>W</v>
      </c>
      <c r="Q3015">
        <f>MATCH(C3015,'state-winning-votes'!A:A,0)</f>
        <v>44</v>
      </c>
      <c r="R3015">
        <f>MATCH(A3015,'state-winning-votes'!$A$2:$L$2,0)</f>
        <v>10</v>
      </c>
      <c r="S3015" cm="1">
        <f t="array" ref="S3015">INDEX('state-winning-votes'!$A$1:$L$53,$Q3015,$R3015)</f>
        <v>203054</v>
      </c>
      <c r="T3015">
        <f>INDEX('state-winning-votes'!$A$1:$L$53,MATCH($C3015,'state-winning-votes'!$A:$A,0),MATCH($A3015,'state-winning-votes'!$A$2:$L$2,0))</f>
        <v>203054</v>
      </c>
      <c r="U3015" t="str">
        <f t="shared" si="142"/>
        <v>McCain, John</v>
      </c>
      <c r="V3015" t="str">
        <f>_xlfn.XLOOKUP(INDEX('state-winning-votes'!$A$1:$L$53,MATCH($C3015,'state-winning-votes'!$A:$A,0),MATCH($A3015,'state-winning-votes'!$A$2:$L$2,0)),$L:$L,$H:$H)</f>
        <v>McCain, John</v>
      </c>
      <c r="W3015" t="str">
        <f>VLOOKUP(A3015,'national-winners'!$A$2:$B$13,2,0)</f>
        <v>Obama, Barack H.</v>
      </c>
      <c r="X3015" t="str">
        <f t="shared" si="143"/>
        <v xml:space="preserve"> John McCain (W)</v>
      </c>
    </row>
    <row r="3016" spans="1:24" x14ac:dyDescent="0.25">
      <c r="A3016">
        <v>2008</v>
      </c>
      <c r="B3016" t="s">
        <v>139</v>
      </c>
      <c r="C3016" t="s">
        <v>140</v>
      </c>
      <c r="D3016">
        <v>46</v>
      </c>
      <c r="E3016">
        <v>45</v>
      </c>
      <c r="F3016">
        <v>37</v>
      </c>
      <c r="G3016" t="s">
        <v>16</v>
      </c>
      <c r="H3016" t="s">
        <v>273</v>
      </c>
      <c r="I3016" t="str">
        <f t="shared" si="141"/>
        <v>Nader, Ralph(L)</v>
      </c>
      <c r="J3016" t="s">
        <v>35</v>
      </c>
      <c r="K3016" t="b">
        <v>0</v>
      </c>
      <c r="L3016">
        <v>4267</v>
      </c>
      <c r="M3016">
        <v>381975</v>
      </c>
      <c r="N3016">
        <v>20171015</v>
      </c>
      <c r="O3016" t="s">
        <v>19</v>
      </c>
      <c r="P3016" t="str">
        <f>IF(VLOOKUP(A3016,'national-winners'!$A$2:$B$13,2,0)=H3016,"W","L")</f>
        <v>L</v>
      </c>
      <c r="Q3016">
        <f>MATCH(C3016,'state-winning-votes'!A:A,0)</f>
        <v>44</v>
      </c>
      <c r="R3016">
        <f>MATCH(A3016,'state-winning-votes'!$A$2:$L$2,0)</f>
        <v>10</v>
      </c>
      <c r="S3016" cm="1">
        <f t="array" ref="S3016">INDEX('state-winning-votes'!$A$1:$L$53,$Q3016,$R3016)</f>
        <v>203054</v>
      </c>
      <c r="T3016">
        <f>INDEX('state-winning-votes'!$A$1:$L$53,MATCH($C3016,'state-winning-votes'!$A:$A,0),MATCH($A3016,'state-winning-votes'!$A$2:$L$2,0))</f>
        <v>203054</v>
      </c>
      <c r="U3016" t="str">
        <f t="shared" si="142"/>
        <v>McCain, John</v>
      </c>
      <c r="V3016" t="str">
        <f>_xlfn.XLOOKUP(INDEX('state-winning-votes'!$A$1:$L$53,MATCH($C3016,'state-winning-votes'!$A:$A,0),MATCH($A3016,'state-winning-votes'!$A$2:$L$2,0)),$L:$L,$H:$H)</f>
        <v>McCain, John</v>
      </c>
      <c r="W3016" t="str">
        <f>VLOOKUP(A3016,'national-winners'!$A$2:$B$13,2,0)</f>
        <v>Obama, Barack H.</v>
      </c>
      <c r="X3016" t="str">
        <f t="shared" si="143"/>
        <v xml:space="preserve"> John McCain (W)</v>
      </c>
    </row>
    <row r="3017" spans="1:24" x14ac:dyDescent="0.25">
      <c r="A3017">
        <v>2008</v>
      </c>
      <c r="B3017" t="s">
        <v>139</v>
      </c>
      <c r="C3017" t="s">
        <v>140</v>
      </c>
      <c r="D3017">
        <v>46</v>
      </c>
      <c r="E3017">
        <v>45</v>
      </c>
      <c r="F3017">
        <v>37</v>
      </c>
      <c r="G3017" t="s">
        <v>16</v>
      </c>
      <c r="H3017" t="s">
        <v>350</v>
      </c>
      <c r="I3017" t="str">
        <f t="shared" si="141"/>
        <v>Baldwin, Charles ""Chuck""(L)</v>
      </c>
      <c r="J3017" t="s">
        <v>134</v>
      </c>
      <c r="K3017" t="b">
        <v>0</v>
      </c>
      <c r="L3017">
        <v>1895</v>
      </c>
      <c r="M3017">
        <v>381975</v>
      </c>
      <c r="N3017">
        <v>20171015</v>
      </c>
      <c r="O3017" t="s">
        <v>19</v>
      </c>
      <c r="P3017" t="str">
        <f>IF(VLOOKUP(A3017,'national-winners'!$A$2:$B$13,2,0)=H3017,"W","L")</f>
        <v>L</v>
      </c>
      <c r="Q3017">
        <f>MATCH(C3017,'state-winning-votes'!A:A,0)</f>
        <v>44</v>
      </c>
      <c r="R3017">
        <f>MATCH(A3017,'state-winning-votes'!$A$2:$L$2,0)</f>
        <v>10</v>
      </c>
      <c r="S3017" cm="1">
        <f t="array" ref="S3017">INDEX('state-winning-votes'!$A$1:$L$53,$Q3017,$R3017)</f>
        <v>203054</v>
      </c>
      <c r="T3017">
        <f>INDEX('state-winning-votes'!$A$1:$L$53,MATCH($C3017,'state-winning-votes'!$A:$A,0),MATCH($A3017,'state-winning-votes'!$A$2:$L$2,0))</f>
        <v>203054</v>
      </c>
      <c r="U3017" t="str">
        <f t="shared" si="142"/>
        <v>McCain, John</v>
      </c>
      <c r="V3017" t="str">
        <f>_xlfn.XLOOKUP(INDEX('state-winning-votes'!$A$1:$L$53,MATCH($C3017,'state-winning-votes'!$A:$A,0),MATCH($A3017,'state-winning-votes'!$A$2:$L$2,0)),$L:$L,$H:$H)</f>
        <v>McCain, John</v>
      </c>
      <c r="W3017" t="str">
        <f>VLOOKUP(A3017,'national-winners'!$A$2:$B$13,2,0)</f>
        <v>Obama, Barack H.</v>
      </c>
      <c r="X3017" t="str">
        <f t="shared" si="143"/>
        <v xml:space="preserve"> John McCain (W)</v>
      </c>
    </row>
    <row r="3018" spans="1:24" x14ac:dyDescent="0.25">
      <c r="A3018">
        <v>2008</v>
      </c>
      <c r="B3018" t="s">
        <v>139</v>
      </c>
      <c r="C3018" t="s">
        <v>140</v>
      </c>
      <c r="D3018">
        <v>46</v>
      </c>
      <c r="E3018">
        <v>45</v>
      </c>
      <c r="F3018">
        <v>37</v>
      </c>
      <c r="G3018" t="s">
        <v>16</v>
      </c>
      <c r="H3018" t="s">
        <v>351</v>
      </c>
      <c r="I3018" t="str">
        <f t="shared" si="141"/>
        <v>Barr, Bob(L)</v>
      </c>
      <c r="J3018" t="s">
        <v>29</v>
      </c>
      <c r="K3018" t="b">
        <v>0</v>
      </c>
      <c r="L3018">
        <v>1835</v>
      </c>
      <c r="M3018">
        <v>381975</v>
      </c>
      <c r="N3018">
        <v>20171015</v>
      </c>
      <c r="O3018" t="s">
        <v>19</v>
      </c>
      <c r="P3018" t="str">
        <f>IF(VLOOKUP(A3018,'national-winners'!$A$2:$B$13,2,0)=H3018,"W","L")</f>
        <v>L</v>
      </c>
      <c r="Q3018">
        <f>MATCH(C3018,'state-winning-votes'!A:A,0)</f>
        <v>44</v>
      </c>
      <c r="R3018">
        <f>MATCH(A3018,'state-winning-votes'!$A$2:$L$2,0)</f>
        <v>10</v>
      </c>
      <c r="S3018" cm="1">
        <f t="array" ref="S3018">INDEX('state-winning-votes'!$A$1:$L$53,$Q3018,$R3018)</f>
        <v>203054</v>
      </c>
      <c r="T3018">
        <f>INDEX('state-winning-votes'!$A$1:$L$53,MATCH($C3018,'state-winning-votes'!$A:$A,0),MATCH($A3018,'state-winning-votes'!$A$2:$L$2,0))</f>
        <v>203054</v>
      </c>
      <c r="U3018" t="str">
        <f t="shared" si="142"/>
        <v>McCain, John</v>
      </c>
      <c r="V3018" t="str">
        <f>_xlfn.XLOOKUP(INDEX('state-winning-votes'!$A$1:$L$53,MATCH($C3018,'state-winning-votes'!$A:$A,0),MATCH($A3018,'state-winning-votes'!$A$2:$L$2,0)),$L:$L,$H:$H)</f>
        <v>McCain, John</v>
      </c>
      <c r="W3018" t="str">
        <f>VLOOKUP(A3018,'national-winners'!$A$2:$B$13,2,0)</f>
        <v>Obama, Barack H.</v>
      </c>
      <c r="X3018" t="str">
        <f t="shared" si="143"/>
        <v xml:space="preserve"> John McCain (W)</v>
      </c>
    </row>
    <row r="3019" spans="1:24" x14ac:dyDescent="0.25">
      <c r="A3019">
        <v>2008</v>
      </c>
      <c r="B3019" t="s">
        <v>141</v>
      </c>
      <c r="C3019" t="s">
        <v>142</v>
      </c>
      <c r="D3019">
        <v>47</v>
      </c>
      <c r="E3019">
        <v>62</v>
      </c>
      <c r="F3019">
        <v>54</v>
      </c>
      <c r="G3019" t="s">
        <v>16</v>
      </c>
      <c r="H3019" t="s">
        <v>348</v>
      </c>
      <c r="I3019" t="str">
        <f t="shared" si="141"/>
        <v>McCain, John(L)</v>
      </c>
      <c r="J3019" t="s">
        <v>21</v>
      </c>
      <c r="K3019" t="b">
        <v>0</v>
      </c>
      <c r="L3019">
        <v>1479178</v>
      </c>
      <c r="M3019">
        <v>2599749</v>
      </c>
      <c r="N3019">
        <v>20171015</v>
      </c>
      <c r="O3019" t="s">
        <v>19</v>
      </c>
      <c r="P3019" t="str">
        <f>IF(VLOOKUP(A3019,'national-winners'!$A$2:$B$13,2,0)=H3019,"W","L")</f>
        <v>L</v>
      </c>
      <c r="Q3019">
        <f>MATCH(C3019,'state-winning-votes'!A:A,0)</f>
        <v>45</v>
      </c>
      <c r="R3019">
        <f>MATCH(A3019,'state-winning-votes'!$A$2:$L$2,0)</f>
        <v>10</v>
      </c>
      <c r="S3019" cm="1">
        <f t="array" ref="S3019">INDEX('state-winning-votes'!$A$1:$L$53,$Q3019,$R3019)</f>
        <v>1479178</v>
      </c>
      <c r="T3019">
        <f>INDEX('state-winning-votes'!$A$1:$L$53,MATCH($C3019,'state-winning-votes'!$A:$A,0),MATCH($A3019,'state-winning-votes'!$A$2:$L$2,0))</f>
        <v>1479178</v>
      </c>
      <c r="U3019" t="str">
        <f t="shared" si="142"/>
        <v>McCain, John</v>
      </c>
      <c r="V3019" t="str">
        <f>_xlfn.XLOOKUP(INDEX('state-winning-votes'!$A$1:$L$53,MATCH($C3019,'state-winning-votes'!$A:$A,0),MATCH($A3019,'state-winning-votes'!$A$2:$L$2,0)),$L:$L,$H:$H)</f>
        <v>McCain, John</v>
      </c>
      <c r="W3019" t="str">
        <f>VLOOKUP(A3019,'national-winners'!$A$2:$B$13,2,0)</f>
        <v>Obama, Barack H.</v>
      </c>
      <c r="X3019" t="str">
        <f t="shared" si="143"/>
        <v xml:space="preserve"> John McCain (W)</v>
      </c>
    </row>
    <row r="3020" spans="1:24" x14ac:dyDescent="0.25">
      <c r="A3020">
        <v>2008</v>
      </c>
      <c r="B3020" t="s">
        <v>141</v>
      </c>
      <c r="C3020" t="s">
        <v>142</v>
      </c>
      <c r="D3020">
        <v>47</v>
      </c>
      <c r="E3020">
        <v>62</v>
      </c>
      <c r="F3020">
        <v>54</v>
      </c>
      <c r="G3020" t="s">
        <v>16</v>
      </c>
      <c r="H3020" t="s">
        <v>349</v>
      </c>
      <c r="I3020" t="str">
        <f t="shared" si="141"/>
        <v>Obama, Barack H.(W)</v>
      </c>
      <c r="J3020" t="s">
        <v>18</v>
      </c>
      <c r="K3020" t="b">
        <v>0</v>
      </c>
      <c r="L3020">
        <v>1087437</v>
      </c>
      <c r="M3020">
        <v>2599749</v>
      </c>
      <c r="N3020">
        <v>20171015</v>
      </c>
      <c r="O3020" t="s">
        <v>19</v>
      </c>
      <c r="P3020" t="str">
        <f>IF(VLOOKUP(A3020,'national-winners'!$A$2:$B$13,2,0)=H3020,"W","L")</f>
        <v>W</v>
      </c>
      <c r="Q3020">
        <f>MATCH(C3020,'state-winning-votes'!A:A,0)</f>
        <v>45</v>
      </c>
      <c r="R3020">
        <f>MATCH(A3020,'state-winning-votes'!$A$2:$L$2,0)</f>
        <v>10</v>
      </c>
      <c r="S3020" cm="1">
        <f t="array" ref="S3020">INDEX('state-winning-votes'!$A$1:$L$53,$Q3020,$R3020)</f>
        <v>1479178</v>
      </c>
      <c r="T3020">
        <f>INDEX('state-winning-votes'!$A$1:$L$53,MATCH($C3020,'state-winning-votes'!$A:$A,0),MATCH($A3020,'state-winning-votes'!$A$2:$L$2,0))</f>
        <v>1479178</v>
      </c>
      <c r="U3020" t="str">
        <f t="shared" si="142"/>
        <v>McCain, John</v>
      </c>
      <c r="V3020" t="str">
        <f>_xlfn.XLOOKUP(INDEX('state-winning-votes'!$A$1:$L$53,MATCH($C3020,'state-winning-votes'!$A:$A,0),MATCH($A3020,'state-winning-votes'!$A$2:$L$2,0)),$L:$L,$H:$H)</f>
        <v>McCain, John</v>
      </c>
      <c r="W3020" t="str">
        <f>VLOOKUP(A3020,'national-winners'!$A$2:$B$13,2,0)</f>
        <v>Obama, Barack H.</v>
      </c>
      <c r="X3020" t="str">
        <f t="shared" si="143"/>
        <v xml:space="preserve"> John McCain (W)</v>
      </c>
    </row>
    <row r="3021" spans="1:24" x14ac:dyDescent="0.25">
      <c r="A3021">
        <v>2008</v>
      </c>
      <c r="B3021" t="s">
        <v>141</v>
      </c>
      <c r="C3021" t="s">
        <v>142</v>
      </c>
      <c r="D3021">
        <v>47</v>
      </c>
      <c r="E3021">
        <v>62</v>
      </c>
      <c r="F3021">
        <v>54</v>
      </c>
      <c r="G3021" t="s">
        <v>16</v>
      </c>
      <c r="I3021" t="str">
        <f t="shared" si="141"/>
        <v>(L)</v>
      </c>
      <c r="J3021" t="s">
        <v>35</v>
      </c>
      <c r="K3021" t="b">
        <v>0</v>
      </c>
      <c r="L3021">
        <v>33134</v>
      </c>
      <c r="M3021">
        <v>2599749</v>
      </c>
      <c r="N3021">
        <v>20171015</v>
      </c>
      <c r="O3021" t="s">
        <v>19</v>
      </c>
      <c r="P3021" t="str">
        <f>IF(VLOOKUP(A3021,'national-winners'!$A$2:$B$13,2,0)=H3021,"W","L")</f>
        <v>L</v>
      </c>
      <c r="Q3021">
        <f>MATCH(C3021,'state-winning-votes'!A:A,0)</f>
        <v>45</v>
      </c>
      <c r="R3021">
        <f>MATCH(A3021,'state-winning-votes'!$A$2:$L$2,0)</f>
        <v>10</v>
      </c>
      <c r="S3021" cm="1">
        <f t="array" ref="S3021">INDEX('state-winning-votes'!$A$1:$L$53,$Q3021,$R3021)</f>
        <v>1479178</v>
      </c>
      <c r="T3021">
        <f>INDEX('state-winning-votes'!$A$1:$L$53,MATCH($C3021,'state-winning-votes'!$A:$A,0),MATCH($A3021,'state-winning-votes'!$A$2:$L$2,0))</f>
        <v>1479178</v>
      </c>
      <c r="U3021" t="str">
        <f t="shared" si="142"/>
        <v>McCain, John</v>
      </c>
      <c r="V3021" t="str">
        <f>_xlfn.XLOOKUP(INDEX('state-winning-votes'!$A$1:$L$53,MATCH($C3021,'state-winning-votes'!$A:$A,0),MATCH($A3021,'state-winning-votes'!$A$2:$L$2,0)),$L:$L,$H:$H)</f>
        <v>McCain, John</v>
      </c>
      <c r="W3021" t="str">
        <f>VLOOKUP(A3021,'national-winners'!$A$2:$B$13,2,0)</f>
        <v>Obama, Barack H.</v>
      </c>
      <c r="X3021" t="str">
        <f t="shared" si="143"/>
        <v xml:space="preserve"> John McCain (W)</v>
      </c>
    </row>
    <row r="3022" spans="1:24" x14ac:dyDescent="0.25">
      <c r="A3022">
        <v>2008</v>
      </c>
      <c r="B3022" t="s">
        <v>143</v>
      </c>
      <c r="C3022" t="s">
        <v>144</v>
      </c>
      <c r="D3022">
        <v>48</v>
      </c>
      <c r="E3022">
        <v>74</v>
      </c>
      <c r="F3022">
        <v>49</v>
      </c>
      <c r="G3022" t="s">
        <v>16</v>
      </c>
      <c r="H3022" t="s">
        <v>348</v>
      </c>
      <c r="I3022" t="str">
        <f t="shared" si="141"/>
        <v>McCain, John(L)</v>
      </c>
      <c r="J3022" t="s">
        <v>21</v>
      </c>
      <c r="K3022" t="b">
        <v>0</v>
      </c>
      <c r="L3022">
        <v>4479328</v>
      </c>
      <c r="M3022">
        <v>8077795</v>
      </c>
      <c r="N3022">
        <v>20171015</v>
      </c>
      <c r="O3022" t="s">
        <v>19</v>
      </c>
      <c r="P3022" t="str">
        <f>IF(VLOOKUP(A3022,'national-winners'!$A$2:$B$13,2,0)=H3022,"W","L")</f>
        <v>L</v>
      </c>
      <c r="Q3022">
        <f>MATCH(C3022,'state-winning-votes'!A:A,0)</f>
        <v>46</v>
      </c>
      <c r="R3022">
        <f>MATCH(A3022,'state-winning-votes'!$A$2:$L$2,0)</f>
        <v>10</v>
      </c>
      <c r="S3022" cm="1">
        <f t="array" ref="S3022">INDEX('state-winning-votes'!$A$1:$L$53,$Q3022,$R3022)</f>
        <v>4479328</v>
      </c>
      <c r="T3022">
        <f>INDEX('state-winning-votes'!$A$1:$L$53,MATCH($C3022,'state-winning-votes'!$A:$A,0),MATCH($A3022,'state-winning-votes'!$A$2:$L$2,0))</f>
        <v>4479328</v>
      </c>
      <c r="U3022" t="str">
        <f t="shared" si="142"/>
        <v>McCain, John</v>
      </c>
      <c r="V3022" t="str">
        <f>_xlfn.XLOOKUP(INDEX('state-winning-votes'!$A$1:$L$53,MATCH($C3022,'state-winning-votes'!$A:$A,0),MATCH($A3022,'state-winning-votes'!$A$2:$L$2,0)),$L:$L,$H:$H)</f>
        <v>McCain, John</v>
      </c>
      <c r="W3022" t="str">
        <f>VLOOKUP(A3022,'national-winners'!$A$2:$B$13,2,0)</f>
        <v>Obama, Barack H.</v>
      </c>
      <c r="X3022" t="str">
        <f t="shared" si="143"/>
        <v xml:space="preserve"> John McCain (W)</v>
      </c>
    </row>
    <row r="3023" spans="1:24" x14ac:dyDescent="0.25">
      <c r="A3023">
        <v>2008</v>
      </c>
      <c r="B3023" t="s">
        <v>143</v>
      </c>
      <c r="C3023" t="s">
        <v>144</v>
      </c>
      <c r="D3023">
        <v>48</v>
      </c>
      <c r="E3023">
        <v>74</v>
      </c>
      <c r="F3023">
        <v>49</v>
      </c>
      <c r="G3023" t="s">
        <v>16</v>
      </c>
      <c r="H3023" t="s">
        <v>349</v>
      </c>
      <c r="I3023" t="str">
        <f t="shared" si="141"/>
        <v>Obama, Barack H.(W)</v>
      </c>
      <c r="J3023" t="s">
        <v>18</v>
      </c>
      <c r="K3023" t="b">
        <v>0</v>
      </c>
      <c r="L3023">
        <v>3528633</v>
      </c>
      <c r="M3023">
        <v>8077795</v>
      </c>
      <c r="N3023">
        <v>20171015</v>
      </c>
      <c r="O3023" t="s">
        <v>19</v>
      </c>
      <c r="P3023" t="str">
        <f>IF(VLOOKUP(A3023,'national-winners'!$A$2:$B$13,2,0)=H3023,"W","L")</f>
        <v>W</v>
      </c>
      <c r="Q3023">
        <f>MATCH(C3023,'state-winning-votes'!A:A,0)</f>
        <v>46</v>
      </c>
      <c r="R3023">
        <f>MATCH(A3023,'state-winning-votes'!$A$2:$L$2,0)</f>
        <v>10</v>
      </c>
      <c r="S3023" cm="1">
        <f t="array" ref="S3023">INDEX('state-winning-votes'!$A$1:$L$53,$Q3023,$R3023)</f>
        <v>4479328</v>
      </c>
      <c r="T3023">
        <f>INDEX('state-winning-votes'!$A$1:$L$53,MATCH($C3023,'state-winning-votes'!$A:$A,0),MATCH($A3023,'state-winning-votes'!$A$2:$L$2,0))</f>
        <v>4479328</v>
      </c>
      <c r="U3023" t="str">
        <f t="shared" si="142"/>
        <v>McCain, John</v>
      </c>
      <c r="V3023" t="str">
        <f>_xlfn.XLOOKUP(INDEX('state-winning-votes'!$A$1:$L$53,MATCH($C3023,'state-winning-votes'!$A:$A,0),MATCH($A3023,'state-winning-votes'!$A$2:$L$2,0)),$L:$L,$H:$H)</f>
        <v>McCain, John</v>
      </c>
      <c r="W3023" t="str">
        <f>VLOOKUP(A3023,'national-winners'!$A$2:$B$13,2,0)</f>
        <v>Obama, Barack H.</v>
      </c>
      <c r="X3023" t="str">
        <f t="shared" si="143"/>
        <v xml:space="preserve"> John McCain (W)</v>
      </c>
    </row>
    <row r="3024" spans="1:24" x14ac:dyDescent="0.25">
      <c r="A3024">
        <v>2008</v>
      </c>
      <c r="B3024" t="s">
        <v>143</v>
      </c>
      <c r="C3024" t="s">
        <v>144</v>
      </c>
      <c r="D3024">
        <v>48</v>
      </c>
      <c r="E3024">
        <v>74</v>
      </c>
      <c r="F3024">
        <v>49</v>
      </c>
      <c r="G3024" t="s">
        <v>16</v>
      </c>
      <c r="H3024" t="s">
        <v>351</v>
      </c>
      <c r="I3024" t="str">
        <f t="shared" si="141"/>
        <v>Barr, Bob(L)</v>
      </c>
      <c r="J3024" t="s">
        <v>29</v>
      </c>
      <c r="K3024" t="b">
        <v>0</v>
      </c>
      <c r="L3024">
        <v>56116</v>
      </c>
      <c r="M3024">
        <v>8077795</v>
      </c>
      <c r="N3024">
        <v>20171015</v>
      </c>
      <c r="O3024" t="s">
        <v>19</v>
      </c>
      <c r="P3024" t="str">
        <f>IF(VLOOKUP(A3024,'national-winners'!$A$2:$B$13,2,0)=H3024,"W","L")</f>
        <v>L</v>
      </c>
      <c r="Q3024">
        <f>MATCH(C3024,'state-winning-votes'!A:A,0)</f>
        <v>46</v>
      </c>
      <c r="R3024">
        <f>MATCH(A3024,'state-winning-votes'!$A$2:$L$2,0)</f>
        <v>10</v>
      </c>
      <c r="S3024" cm="1">
        <f t="array" ref="S3024">INDEX('state-winning-votes'!$A$1:$L$53,$Q3024,$R3024)</f>
        <v>4479328</v>
      </c>
      <c r="T3024">
        <f>INDEX('state-winning-votes'!$A$1:$L$53,MATCH($C3024,'state-winning-votes'!$A:$A,0),MATCH($A3024,'state-winning-votes'!$A$2:$L$2,0))</f>
        <v>4479328</v>
      </c>
      <c r="U3024" t="str">
        <f t="shared" si="142"/>
        <v>McCain, John</v>
      </c>
      <c r="V3024" t="str">
        <f>_xlfn.XLOOKUP(INDEX('state-winning-votes'!$A$1:$L$53,MATCH($C3024,'state-winning-votes'!$A:$A,0),MATCH($A3024,'state-winning-votes'!$A$2:$L$2,0)),$L:$L,$H:$H)</f>
        <v>McCain, John</v>
      </c>
      <c r="W3024" t="str">
        <f>VLOOKUP(A3024,'national-winners'!$A$2:$B$13,2,0)</f>
        <v>Obama, Barack H.</v>
      </c>
      <c r="X3024" t="str">
        <f t="shared" si="143"/>
        <v xml:space="preserve"> John McCain (W)</v>
      </c>
    </row>
    <row r="3025" spans="1:24" x14ac:dyDescent="0.25">
      <c r="A3025">
        <v>2008</v>
      </c>
      <c r="B3025" t="s">
        <v>143</v>
      </c>
      <c r="C3025" t="s">
        <v>144</v>
      </c>
      <c r="D3025">
        <v>48</v>
      </c>
      <c r="E3025">
        <v>74</v>
      </c>
      <c r="F3025">
        <v>49</v>
      </c>
      <c r="G3025" t="s">
        <v>16</v>
      </c>
      <c r="I3025" t="str">
        <f t="shared" si="141"/>
        <v>(L)</v>
      </c>
      <c r="K3025" t="b">
        <v>1</v>
      </c>
      <c r="L3025">
        <v>7967</v>
      </c>
      <c r="M3025">
        <v>8077795</v>
      </c>
      <c r="N3025">
        <v>20171015</v>
      </c>
      <c r="O3025" t="s">
        <v>19</v>
      </c>
      <c r="P3025" t="str">
        <f>IF(VLOOKUP(A3025,'national-winners'!$A$2:$B$13,2,0)=H3025,"W","L")</f>
        <v>L</v>
      </c>
      <c r="Q3025">
        <f>MATCH(C3025,'state-winning-votes'!A:A,0)</f>
        <v>46</v>
      </c>
      <c r="R3025">
        <f>MATCH(A3025,'state-winning-votes'!$A$2:$L$2,0)</f>
        <v>10</v>
      </c>
      <c r="S3025" cm="1">
        <f t="array" ref="S3025">INDEX('state-winning-votes'!$A$1:$L$53,$Q3025,$R3025)</f>
        <v>4479328</v>
      </c>
      <c r="T3025">
        <f>INDEX('state-winning-votes'!$A$1:$L$53,MATCH($C3025,'state-winning-votes'!$A:$A,0),MATCH($A3025,'state-winning-votes'!$A$2:$L$2,0))</f>
        <v>4479328</v>
      </c>
      <c r="U3025" t="str">
        <f t="shared" si="142"/>
        <v>McCain, John</v>
      </c>
      <c r="V3025" t="str">
        <f>_xlfn.XLOOKUP(INDEX('state-winning-votes'!$A$1:$L$53,MATCH($C3025,'state-winning-votes'!$A:$A,0),MATCH($A3025,'state-winning-votes'!$A$2:$L$2,0)),$L:$L,$H:$H)</f>
        <v>McCain, John</v>
      </c>
      <c r="W3025" t="str">
        <f>VLOOKUP(A3025,'national-winners'!$A$2:$B$13,2,0)</f>
        <v>Obama, Barack H.</v>
      </c>
      <c r="X3025" t="str">
        <f t="shared" si="143"/>
        <v xml:space="preserve"> John McCain (W)</v>
      </c>
    </row>
    <row r="3026" spans="1:24" x14ac:dyDescent="0.25">
      <c r="A3026">
        <v>2008</v>
      </c>
      <c r="B3026" t="s">
        <v>143</v>
      </c>
      <c r="C3026" t="s">
        <v>144</v>
      </c>
      <c r="D3026">
        <v>48</v>
      </c>
      <c r="E3026">
        <v>74</v>
      </c>
      <c r="F3026">
        <v>49</v>
      </c>
      <c r="G3026" t="s">
        <v>16</v>
      </c>
      <c r="H3026" t="s">
        <v>273</v>
      </c>
      <c r="I3026" t="str">
        <f t="shared" si="141"/>
        <v>Nader, Ralph(L)</v>
      </c>
      <c r="J3026" t="s">
        <v>35</v>
      </c>
      <c r="K3026" t="b">
        <v>1</v>
      </c>
      <c r="L3026">
        <v>5751</v>
      </c>
      <c r="M3026">
        <v>8077795</v>
      </c>
      <c r="N3026">
        <v>20171015</v>
      </c>
      <c r="O3026" t="s">
        <v>19</v>
      </c>
      <c r="P3026" t="str">
        <f>IF(VLOOKUP(A3026,'national-winners'!$A$2:$B$13,2,0)=H3026,"W","L")</f>
        <v>L</v>
      </c>
      <c r="Q3026">
        <f>MATCH(C3026,'state-winning-votes'!A:A,0)</f>
        <v>46</v>
      </c>
      <c r="R3026">
        <f>MATCH(A3026,'state-winning-votes'!$A$2:$L$2,0)</f>
        <v>10</v>
      </c>
      <c r="S3026" cm="1">
        <f t="array" ref="S3026">INDEX('state-winning-votes'!$A$1:$L$53,$Q3026,$R3026)</f>
        <v>4479328</v>
      </c>
      <c r="T3026">
        <f>INDEX('state-winning-votes'!$A$1:$L$53,MATCH($C3026,'state-winning-votes'!$A:$A,0),MATCH($A3026,'state-winning-votes'!$A$2:$L$2,0))</f>
        <v>4479328</v>
      </c>
      <c r="U3026" t="str">
        <f t="shared" si="142"/>
        <v>McCain, John</v>
      </c>
      <c r="V3026" t="str">
        <f>_xlfn.XLOOKUP(INDEX('state-winning-votes'!$A$1:$L$53,MATCH($C3026,'state-winning-votes'!$A:$A,0),MATCH($A3026,'state-winning-votes'!$A$2:$L$2,0)),$L:$L,$H:$H)</f>
        <v>McCain, John</v>
      </c>
      <c r="W3026" t="str">
        <f>VLOOKUP(A3026,'national-winners'!$A$2:$B$13,2,0)</f>
        <v>Obama, Barack H.</v>
      </c>
      <c r="X3026" t="str">
        <f t="shared" si="143"/>
        <v xml:space="preserve"> John McCain (W)</v>
      </c>
    </row>
    <row r="3027" spans="1:24" x14ac:dyDescent="0.25">
      <c r="A3027">
        <v>2008</v>
      </c>
      <c r="B3027" t="s">
        <v>145</v>
      </c>
      <c r="C3027" t="s">
        <v>146</v>
      </c>
      <c r="D3027">
        <v>49</v>
      </c>
      <c r="E3027">
        <v>87</v>
      </c>
      <c r="F3027">
        <v>67</v>
      </c>
      <c r="G3027" t="s">
        <v>16</v>
      </c>
      <c r="H3027" t="s">
        <v>348</v>
      </c>
      <c r="I3027" t="str">
        <f t="shared" si="141"/>
        <v>McCain, John(L)</v>
      </c>
      <c r="J3027" t="s">
        <v>21</v>
      </c>
      <c r="K3027" t="b">
        <v>0</v>
      </c>
      <c r="L3027">
        <v>596030</v>
      </c>
      <c r="M3027">
        <v>952370</v>
      </c>
      <c r="N3027">
        <v>20171015</v>
      </c>
      <c r="O3027" t="s">
        <v>19</v>
      </c>
      <c r="P3027" t="str">
        <f>IF(VLOOKUP(A3027,'national-winners'!$A$2:$B$13,2,0)=H3027,"W","L")</f>
        <v>L</v>
      </c>
      <c r="Q3027">
        <f>MATCH(C3027,'state-winning-votes'!A:A,0)</f>
        <v>47</v>
      </c>
      <c r="R3027">
        <f>MATCH(A3027,'state-winning-votes'!$A$2:$L$2,0)</f>
        <v>10</v>
      </c>
      <c r="S3027" cm="1">
        <f t="array" ref="S3027">INDEX('state-winning-votes'!$A$1:$L$53,$Q3027,$R3027)</f>
        <v>596030</v>
      </c>
      <c r="T3027">
        <f>INDEX('state-winning-votes'!$A$1:$L$53,MATCH($C3027,'state-winning-votes'!$A:$A,0),MATCH($A3027,'state-winning-votes'!$A$2:$L$2,0))</f>
        <v>596030</v>
      </c>
      <c r="U3027" t="str">
        <f t="shared" si="142"/>
        <v>McCain, John</v>
      </c>
      <c r="V3027" t="str">
        <f>_xlfn.XLOOKUP(INDEX('state-winning-votes'!$A$1:$L$53,MATCH($C3027,'state-winning-votes'!$A:$A,0),MATCH($A3027,'state-winning-votes'!$A$2:$L$2,0)),$L:$L,$H:$H)</f>
        <v>McCain, John</v>
      </c>
      <c r="W3027" t="str">
        <f>VLOOKUP(A3027,'national-winners'!$A$2:$B$13,2,0)</f>
        <v>Obama, Barack H.</v>
      </c>
      <c r="X3027" t="str">
        <f t="shared" si="143"/>
        <v xml:space="preserve"> John McCain (W)</v>
      </c>
    </row>
    <row r="3028" spans="1:24" x14ac:dyDescent="0.25">
      <c r="A3028">
        <v>2008</v>
      </c>
      <c r="B3028" t="s">
        <v>145</v>
      </c>
      <c r="C3028" t="s">
        <v>146</v>
      </c>
      <c r="D3028">
        <v>49</v>
      </c>
      <c r="E3028">
        <v>87</v>
      </c>
      <c r="F3028">
        <v>67</v>
      </c>
      <c r="G3028" t="s">
        <v>16</v>
      </c>
      <c r="H3028" t="s">
        <v>349</v>
      </c>
      <c r="I3028" t="str">
        <f t="shared" si="141"/>
        <v>Obama, Barack H.(W)</v>
      </c>
      <c r="J3028" t="s">
        <v>18</v>
      </c>
      <c r="K3028" t="b">
        <v>0</v>
      </c>
      <c r="L3028">
        <v>327670</v>
      </c>
      <c r="M3028">
        <v>952370</v>
      </c>
      <c r="N3028">
        <v>20171015</v>
      </c>
      <c r="O3028" t="s">
        <v>19</v>
      </c>
      <c r="P3028" t="str">
        <f>IF(VLOOKUP(A3028,'national-winners'!$A$2:$B$13,2,0)=H3028,"W","L")</f>
        <v>W</v>
      </c>
      <c r="Q3028">
        <f>MATCH(C3028,'state-winning-votes'!A:A,0)</f>
        <v>47</v>
      </c>
      <c r="R3028">
        <f>MATCH(A3028,'state-winning-votes'!$A$2:$L$2,0)</f>
        <v>10</v>
      </c>
      <c r="S3028" cm="1">
        <f t="array" ref="S3028">INDEX('state-winning-votes'!$A$1:$L$53,$Q3028,$R3028)</f>
        <v>596030</v>
      </c>
      <c r="T3028">
        <f>INDEX('state-winning-votes'!$A$1:$L$53,MATCH($C3028,'state-winning-votes'!$A:$A,0),MATCH($A3028,'state-winning-votes'!$A$2:$L$2,0))</f>
        <v>596030</v>
      </c>
      <c r="U3028" t="str">
        <f t="shared" si="142"/>
        <v>McCain, John</v>
      </c>
      <c r="V3028" t="str">
        <f>_xlfn.XLOOKUP(INDEX('state-winning-votes'!$A$1:$L$53,MATCH($C3028,'state-winning-votes'!$A:$A,0),MATCH($A3028,'state-winning-votes'!$A$2:$L$2,0)),$L:$L,$H:$H)</f>
        <v>McCain, John</v>
      </c>
      <c r="W3028" t="str">
        <f>VLOOKUP(A3028,'national-winners'!$A$2:$B$13,2,0)</f>
        <v>Obama, Barack H.</v>
      </c>
      <c r="X3028" t="str">
        <f t="shared" si="143"/>
        <v xml:space="preserve"> John McCain (W)</v>
      </c>
    </row>
    <row r="3029" spans="1:24" x14ac:dyDescent="0.25">
      <c r="A3029">
        <v>2008</v>
      </c>
      <c r="B3029" t="s">
        <v>145</v>
      </c>
      <c r="C3029" t="s">
        <v>146</v>
      </c>
      <c r="D3029">
        <v>49</v>
      </c>
      <c r="E3029">
        <v>87</v>
      </c>
      <c r="F3029">
        <v>67</v>
      </c>
      <c r="G3029" t="s">
        <v>16</v>
      </c>
      <c r="H3029" t="s">
        <v>350</v>
      </c>
      <c r="I3029" t="str">
        <f t="shared" si="141"/>
        <v>Baldwin, Charles ""Chuck""(L)</v>
      </c>
      <c r="J3029" t="s">
        <v>134</v>
      </c>
      <c r="K3029" t="b">
        <v>0</v>
      </c>
      <c r="L3029">
        <v>12012</v>
      </c>
      <c r="M3029">
        <v>952370</v>
      </c>
      <c r="N3029">
        <v>20171015</v>
      </c>
      <c r="O3029" t="s">
        <v>19</v>
      </c>
      <c r="P3029" t="str">
        <f>IF(VLOOKUP(A3029,'national-winners'!$A$2:$B$13,2,0)=H3029,"W","L")</f>
        <v>L</v>
      </c>
      <c r="Q3029">
        <f>MATCH(C3029,'state-winning-votes'!A:A,0)</f>
        <v>47</v>
      </c>
      <c r="R3029">
        <f>MATCH(A3029,'state-winning-votes'!$A$2:$L$2,0)</f>
        <v>10</v>
      </c>
      <c r="S3029" cm="1">
        <f t="array" ref="S3029">INDEX('state-winning-votes'!$A$1:$L$53,$Q3029,$R3029)</f>
        <v>596030</v>
      </c>
      <c r="T3029">
        <f>INDEX('state-winning-votes'!$A$1:$L$53,MATCH($C3029,'state-winning-votes'!$A:$A,0),MATCH($A3029,'state-winning-votes'!$A$2:$L$2,0))</f>
        <v>596030</v>
      </c>
      <c r="U3029" t="str">
        <f t="shared" si="142"/>
        <v>McCain, John</v>
      </c>
      <c r="V3029" t="str">
        <f>_xlfn.XLOOKUP(INDEX('state-winning-votes'!$A$1:$L$53,MATCH($C3029,'state-winning-votes'!$A:$A,0),MATCH($A3029,'state-winning-votes'!$A$2:$L$2,0)),$L:$L,$H:$H)</f>
        <v>McCain, John</v>
      </c>
      <c r="W3029" t="str">
        <f>VLOOKUP(A3029,'national-winners'!$A$2:$B$13,2,0)</f>
        <v>Obama, Barack H.</v>
      </c>
      <c r="X3029" t="str">
        <f t="shared" si="143"/>
        <v xml:space="preserve"> John McCain (W)</v>
      </c>
    </row>
    <row r="3030" spans="1:24" x14ac:dyDescent="0.25">
      <c r="A3030">
        <v>2008</v>
      </c>
      <c r="B3030" t="s">
        <v>145</v>
      </c>
      <c r="C3030" t="s">
        <v>146</v>
      </c>
      <c r="D3030">
        <v>49</v>
      </c>
      <c r="E3030">
        <v>87</v>
      </c>
      <c r="F3030">
        <v>67</v>
      </c>
      <c r="G3030" t="s">
        <v>16</v>
      </c>
      <c r="H3030" t="s">
        <v>273</v>
      </c>
      <c r="I3030" t="str">
        <f t="shared" si="141"/>
        <v>Nader, Ralph(L)</v>
      </c>
      <c r="J3030" t="s">
        <v>45</v>
      </c>
      <c r="K3030" t="b">
        <v>0</v>
      </c>
      <c r="L3030">
        <v>8416</v>
      </c>
      <c r="M3030">
        <v>952370</v>
      </c>
      <c r="N3030">
        <v>20171015</v>
      </c>
      <c r="O3030" t="s">
        <v>19</v>
      </c>
      <c r="P3030" t="str">
        <f>IF(VLOOKUP(A3030,'national-winners'!$A$2:$B$13,2,0)=H3030,"W","L")</f>
        <v>L</v>
      </c>
      <c r="Q3030">
        <f>MATCH(C3030,'state-winning-votes'!A:A,0)</f>
        <v>47</v>
      </c>
      <c r="R3030">
        <f>MATCH(A3030,'state-winning-votes'!$A$2:$L$2,0)</f>
        <v>10</v>
      </c>
      <c r="S3030" cm="1">
        <f t="array" ref="S3030">INDEX('state-winning-votes'!$A$1:$L$53,$Q3030,$R3030)</f>
        <v>596030</v>
      </c>
      <c r="T3030">
        <f>INDEX('state-winning-votes'!$A$1:$L$53,MATCH($C3030,'state-winning-votes'!$A:$A,0),MATCH($A3030,'state-winning-votes'!$A$2:$L$2,0))</f>
        <v>596030</v>
      </c>
      <c r="U3030" t="str">
        <f t="shared" si="142"/>
        <v>McCain, John</v>
      </c>
      <c r="V3030" t="str">
        <f>_xlfn.XLOOKUP(INDEX('state-winning-votes'!$A$1:$L$53,MATCH($C3030,'state-winning-votes'!$A:$A,0),MATCH($A3030,'state-winning-votes'!$A$2:$L$2,0)),$L:$L,$H:$H)</f>
        <v>McCain, John</v>
      </c>
      <c r="W3030" t="str">
        <f>VLOOKUP(A3030,'national-winners'!$A$2:$B$13,2,0)</f>
        <v>Obama, Barack H.</v>
      </c>
      <c r="X3030" t="str">
        <f t="shared" si="143"/>
        <v xml:space="preserve"> John McCain (W)</v>
      </c>
    </row>
    <row r="3031" spans="1:24" x14ac:dyDescent="0.25">
      <c r="A3031">
        <v>2008</v>
      </c>
      <c r="B3031" t="s">
        <v>145</v>
      </c>
      <c r="C3031" t="s">
        <v>146</v>
      </c>
      <c r="D3031">
        <v>49</v>
      </c>
      <c r="E3031">
        <v>87</v>
      </c>
      <c r="F3031">
        <v>67</v>
      </c>
      <c r="G3031" t="s">
        <v>16</v>
      </c>
      <c r="H3031" t="s">
        <v>351</v>
      </c>
      <c r="I3031" t="str">
        <f t="shared" si="141"/>
        <v>Barr, Bob(L)</v>
      </c>
      <c r="J3031" t="s">
        <v>29</v>
      </c>
      <c r="K3031" t="b">
        <v>0</v>
      </c>
      <c r="L3031">
        <v>6966</v>
      </c>
      <c r="M3031">
        <v>952370</v>
      </c>
      <c r="N3031">
        <v>20171015</v>
      </c>
      <c r="O3031" t="s">
        <v>19</v>
      </c>
      <c r="P3031" t="str">
        <f>IF(VLOOKUP(A3031,'national-winners'!$A$2:$B$13,2,0)=H3031,"W","L")</f>
        <v>L</v>
      </c>
      <c r="Q3031">
        <f>MATCH(C3031,'state-winning-votes'!A:A,0)</f>
        <v>47</v>
      </c>
      <c r="R3031">
        <f>MATCH(A3031,'state-winning-votes'!$A$2:$L$2,0)</f>
        <v>10</v>
      </c>
      <c r="S3031" cm="1">
        <f t="array" ref="S3031">INDEX('state-winning-votes'!$A$1:$L$53,$Q3031,$R3031)</f>
        <v>596030</v>
      </c>
      <c r="T3031">
        <f>INDEX('state-winning-votes'!$A$1:$L$53,MATCH($C3031,'state-winning-votes'!$A:$A,0),MATCH($A3031,'state-winning-votes'!$A$2:$L$2,0))</f>
        <v>596030</v>
      </c>
      <c r="U3031" t="str">
        <f t="shared" si="142"/>
        <v>McCain, John</v>
      </c>
      <c r="V3031" t="str">
        <f>_xlfn.XLOOKUP(INDEX('state-winning-votes'!$A$1:$L$53,MATCH($C3031,'state-winning-votes'!$A:$A,0),MATCH($A3031,'state-winning-votes'!$A$2:$L$2,0)),$L:$L,$H:$H)</f>
        <v>McCain, John</v>
      </c>
      <c r="W3031" t="str">
        <f>VLOOKUP(A3031,'national-winners'!$A$2:$B$13,2,0)</f>
        <v>Obama, Barack H.</v>
      </c>
      <c r="X3031" t="str">
        <f t="shared" si="143"/>
        <v xml:space="preserve"> John McCain (W)</v>
      </c>
    </row>
    <row r="3032" spans="1:24" x14ac:dyDescent="0.25">
      <c r="A3032">
        <v>2008</v>
      </c>
      <c r="B3032" t="s">
        <v>145</v>
      </c>
      <c r="C3032" t="s">
        <v>146</v>
      </c>
      <c r="D3032">
        <v>49</v>
      </c>
      <c r="E3032">
        <v>87</v>
      </c>
      <c r="F3032">
        <v>67</v>
      </c>
      <c r="G3032" t="s">
        <v>16</v>
      </c>
      <c r="H3032" t="s">
        <v>352</v>
      </c>
      <c r="I3032" t="str">
        <f t="shared" si="141"/>
        <v>McKinney, Cynthia(L)</v>
      </c>
      <c r="J3032" t="s">
        <v>274</v>
      </c>
      <c r="K3032" t="b">
        <v>0</v>
      </c>
      <c r="L3032">
        <v>982</v>
      </c>
      <c r="M3032">
        <v>952370</v>
      </c>
      <c r="N3032">
        <v>20171015</v>
      </c>
      <c r="O3032" t="s">
        <v>19</v>
      </c>
      <c r="P3032" t="str">
        <f>IF(VLOOKUP(A3032,'national-winners'!$A$2:$B$13,2,0)=H3032,"W","L")</f>
        <v>L</v>
      </c>
      <c r="Q3032">
        <f>MATCH(C3032,'state-winning-votes'!A:A,0)</f>
        <v>47</v>
      </c>
      <c r="R3032">
        <f>MATCH(A3032,'state-winning-votes'!$A$2:$L$2,0)</f>
        <v>10</v>
      </c>
      <c r="S3032" cm="1">
        <f t="array" ref="S3032">INDEX('state-winning-votes'!$A$1:$L$53,$Q3032,$R3032)</f>
        <v>596030</v>
      </c>
      <c r="T3032">
        <f>INDEX('state-winning-votes'!$A$1:$L$53,MATCH($C3032,'state-winning-votes'!$A:$A,0),MATCH($A3032,'state-winning-votes'!$A$2:$L$2,0))</f>
        <v>596030</v>
      </c>
      <c r="U3032" t="str">
        <f t="shared" si="142"/>
        <v>McCain, John</v>
      </c>
      <c r="V3032" t="str">
        <f>_xlfn.XLOOKUP(INDEX('state-winning-votes'!$A$1:$L$53,MATCH($C3032,'state-winning-votes'!$A:$A,0),MATCH($A3032,'state-winning-votes'!$A$2:$L$2,0)),$L:$L,$H:$H)</f>
        <v>McCain, John</v>
      </c>
      <c r="W3032" t="str">
        <f>VLOOKUP(A3032,'national-winners'!$A$2:$B$13,2,0)</f>
        <v>Obama, Barack H.</v>
      </c>
      <c r="X3032" t="str">
        <f t="shared" si="143"/>
        <v xml:space="preserve"> John McCain (W)</v>
      </c>
    </row>
    <row r="3033" spans="1:24" x14ac:dyDescent="0.25">
      <c r="A3033">
        <v>2008</v>
      </c>
      <c r="B3033" t="s">
        <v>145</v>
      </c>
      <c r="C3033" t="s">
        <v>146</v>
      </c>
      <c r="D3033">
        <v>49</v>
      </c>
      <c r="E3033">
        <v>87</v>
      </c>
      <c r="F3033">
        <v>67</v>
      </c>
      <c r="G3033" t="s">
        <v>16</v>
      </c>
      <c r="H3033" t="s">
        <v>264</v>
      </c>
      <c r="I3033" t="str">
        <f t="shared" si="141"/>
        <v>La Riva, Gloria Estella(L)</v>
      </c>
      <c r="J3033" t="s">
        <v>353</v>
      </c>
      <c r="K3033" t="b">
        <v>0</v>
      </c>
      <c r="L3033">
        <v>262</v>
      </c>
      <c r="M3033">
        <v>952370</v>
      </c>
      <c r="N3033">
        <v>20171015</v>
      </c>
      <c r="O3033" t="s">
        <v>19</v>
      </c>
      <c r="P3033" t="str">
        <f>IF(VLOOKUP(A3033,'national-winners'!$A$2:$B$13,2,0)=H3033,"W","L")</f>
        <v>L</v>
      </c>
      <c r="Q3033">
        <f>MATCH(C3033,'state-winning-votes'!A:A,0)</f>
        <v>47</v>
      </c>
      <c r="R3033">
        <f>MATCH(A3033,'state-winning-votes'!$A$2:$L$2,0)</f>
        <v>10</v>
      </c>
      <c r="S3033" cm="1">
        <f t="array" ref="S3033">INDEX('state-winning-votes'!$A$1:$L$53,$Q3033,$R3033)</f>
        <v>596030</v>
      </c>
      <c r="T3033">
        <f>INDEX('state-winning-votes'!$A$1:$L$53,MATCH($C3033,'state-winning-votes'!$A:$A,0),MATCH($A3033,'state-winning-votes'!$A$2:$L$2,0))</f>
        <v>596030</v>
      </c>
      <c r="U3033" t="str">
        <f t="shared" si="142"/>
        <v>McCain, John</v>
      </c>
      <c r="V3033" t="str">
        <f>_xlfn.XLOOKUP(INDEX('state-winning-votes'!$A$1:$L$53,MATCH($C3033,'state-winning-votes'!$A:$A,0),MATCH($A3033,'state-winning-votes'!$A$2:$L$2,0)),$L:$L,$H:$H)</f>
        <v>McCain, John</v>
      </c>
      <c r="W3033" t="str">
        <f>VLOOKUP(A3033,'national-winners'!$A$2:$B$13,2,0)</f>
        <v>Obama, Barack H.</v>
      </c>
      <c r="X3033" t="str">
        <f t="shared" si="143"/>
        <v xml:space="preserve"> John McCain (W)</v>
      </c>
    </row>
    <row r="3034" spans="1:24" x14ac:dyDescent="0.25">
      <c r="A3034">
        <v>2008</v>
      </c>
      <c r="B3034" t="s">
        <v>145</v>
      </c>
      <c r="C3034" t="s">
        <v>146</v>
      </c>
      <c r="D3034">
        <v>49</v>
      </c>
      <c r="E3034">
        <v>87</v>
      </c>
      <c r="F3034">
        <v>67</v>
      </c>
      <c r="G3034" t="s">
        <v>16</v>
      </c>
      <c r="I3034" t="str">
        <f t="shared" si="141"/>
        <v>(L)</v>
      </c>
      <c r="K3034" t="b">
        <v>1</v>
      </c>
      <c r="L3034">
        <v>32</v>
      </c>
      <c r="M3034">
        <v>952370</v>
      </c>
      <c r="N3034">
        <v>20171015</v>
      </c>
      <c r="O3034" t="s">
        <v>19</v>
      </c>
      <c r="P3034" t="str">
        <f>IF(VLOOKUP(A3034,'national-winners'!$A$2:$B$13,2,0)=H3034,"W","L")</f>
        <v>L</v>
      </c>
      <c r="Q3034">
        <f>MATCH(C3034,'state-winning-votes'!A:A,0)</f>
        <v>47</v>
      </c>
      <c r="R3034">
        <f>MATCH(A3034,'state-winning-votes'!$A$2:$L$2,0)</f>
        <v>10</v>
      </c>
      <c r="S3034" cm="1">
        <f t="array" ref="S3034">INDEX('state-winning-votes'!$A$1:$L$53,$Q3034,$R3034)</f>
        <v>596030</v>
      </c>
      <c r="T3034">
        <f>INDEX('state-winning-votes'!$A$1:$L$53,MATCH($C3034,'state-winning-votes'!$A:$A,0),MATCH($A3034,'state-winning-votes'!$A$2:$L$2,0))</f>
        <v>596030</v>
      </c>
      <c r="U3034" t="str">
        <f t="shared" si="142"/>
        <v>McCain, John</v>
      </c>
      <c r="V3034" t="str">
        <f>_xlfn.XLOOKUP(INDEX('state-winning-votes'!$A$1:$L$53,MATCH($C3034,'state-winning-votes'!$A:$A,0),MATCH($A3034,'state-winning-votes'!$A$2:$L$2,0)),$L:$L,$H:$H)</f>
        <v>McCain, John</v>
      </c>
      <c r="W3034" t="str">
        <f>VLOOKUP(A3034,'national-winners'!$A$2:$B$13,2,0)</f>
        <v>Obama, Barack H.</v>
      </c>
      <c r="X3034" t="str">
        <f t="shared" si="143"/>
        <v xml:space="preserve"> John McCain (W)</v>
      </c>
    </row>
    <row r="3035" spans="1:24" x14ac:dyDescent="0.25">
      <c r="A3035">
        <v>2008</v>
      </c>
      <c r="B3035" t="s">
        <v>148</v>
      </c>
      <c r="C3035" t="s">
        <v>149</v>
      </c>
      <c r="D3035">
        <v>50</v>
      </c>
      <c r="E3035">
        <v>13</v>
      </c>
      <c r="F3035">
        <v>6</v>
      </c>
      <c r="G3035" t="s">
        <v>16</v>
      </c>
      <c r="H3035" t="s">
        <v>349</v>
      </c>
      <c r="I3035" t="str">
        <f t="shared" si="141"/>
        <v>Obama, Barack H.(W)</v>
      </c>
      <c r="J3035" t="s">
        <v>18</v>
      </c>
      <c r="K3035" t="b">
        <v>0</v>
      </c>
      <c r="L3035">
        <v>219262</v>
      </c>
      <c r="M3035">
        <v>325046</v>
      </c>
      <c r="N3035">
        <v>20171015</v>
      </c>
      <c r="O3035" t="s">
        <v>19</v>
      </c>
      <c r="P3035" t="str">
        <f>IF(VLOOKUP(A3035,'national-winners'!$A$2:$B$13,2,0)=H3035,"W","L")</f>
        <v>W</v>
      </c>
      <c r="Q3035">
        <f>MATCH(C3035,'state-winning-votes'!A:A,0)</f>
        <v>49</v>
      </c>
      <c r="R3035">
        <f>MATCH(A3035,'state-winning-votes'!$A$2:$L$2,0)</f>
        <v>10</v>
      </c>
      <c r="S3035" cm="1">
        <f t="array" ref="S3035">INDEX('state-winning-votes'!$A$1:$L$53,$Q3035,$R3035)</f>
        <v>219262</v>
      </c>
      <c r="T3035">
        <f>INDEX('state-winning-votes'!$A$1:$L$53,MATCH($C3035,'state-winning-votes'!$A:$A,0),MATCH($A3035,'state-winning-votes'!$A$2:$L$2,0))</f>
        <v>219262</v>
      </c>
      <c r="U3035" t="str">
        <f t="shared" si="142"/>
        <v>Obama, Barack H.</v>
      </c>
      <c r="V3035" t="str">
        <f>_xlfn.XLOOKUP(INDEX('state-winning-votes'!$A$1:$L$53,MATCH($C3035,'state-winning-votes'!$A:$A,0),MATCH($A3035,'state-winning-votes'!$A$2:$L$2,0)),$L:$L,$H:$H)</f>
        <v>Obama, Barack H.</v>
      </c>
      <c r="W3035" t="str">
        <f>VLOOKUP(A3035,'national-winners'!$A$2:$B$13,2,0)</f>
        <v>Obama, Barack H.</v>
      </c>
      <c r="X3035" t="str">
        <f t="shared" si="143"/>
        <v xml:space="preserve"> Barack H. Obama (W)</v>
      </c>
    </row>
    <row r="3036" spans="1:24" x14ac:dyDescent="0.25">
      <c r="A3036">
        <v>2008</v>
      </c>
      <c r="B3036" t="s">
        <v>148</v>
      </c>
      <c r="C3036" t="s">
        <v>149</v>
      </c>
      <c r="D3036">
        <v>50</v>
      </c>
      <c r="E3036">
        <v>13</v>
      </c>
      <c r="F3036">
        <v>6</v>
      </c>
      <c r="G3036" t="s">
        <v>16</v>
      </c>
      <c r="H3036" t="s">
        <v>348</v>
      </c>
      <c r="I3036" t="str">
        <f t="shared" si="141"/>
        <v>McCain, John(L)</v>
      </c>
      <c r="J3036" t="s">
        <v>21</v>
      </c>
      <c r="K3036" t="b">
        <v>0</v>
      </c>
      <c r="L3036">
        <v>98974</v>
      </c>
      <c r="M3036">
        <v>325046</v>
      </c>
      <c r="N3036">
        <v>20171015</v>
      </c>
      <c r="O3036" t="s">
        <v>19</v>
      </c>
      <c r="P3036" t="str">
        <f>IF(VLOOKUP(A3036,'national-winners'!$A$2:$B$13,2,0)=H3036,"W","L")</f>
        <v>L</v>
      </c>
      <c r="Q3036">
        <f>MATCH(C3036,'state-winning-votes'!A:A,0)</f>
        <v>49</v>
      </c>
      <c r="R3036">
        <f>MATCH(A3036,'state-winning-votes'!$A$2:$L$2,0)</f>
        <v>10</v>
      </c>
      <c r="S3036" cm="1">
        <f t="array" ref="S3036">INDEX('state-winning-votes'!$A$1:$L$53,$Q3036,$R3036)</f>
        <v>219262</v>
      </c>
      <c r="T3036">
        <f>INDEX('state-winning-votes'!$A$1:$L$53,MATCH($C3036,'state-winning-votes'!$A:$A,0),MATCH($A3036,'state-winning-votes'!$A$2:$L$2,0))</f>
        <v>219262</v>
      </c>
      <c r="U3036" t="str">
        <f t="shared" si="142"/>
        <v>Obama, Barack H.</v>
      </c>
      <c r="V3036" t="str">
        <f>_xlfn.XLOOKUP(INDEX('state-winning-votes'!$A$1:$L$53,MATCH($C3036,'state-winning-votes'!$A:$A,0),MATCH($A3036,'state-winning-votes'!$A$2:$L$2,0)),$L:$L,$H:$H)</f>
        <v>Obama, Barack H.</v>
      </c>
      <c r="W3036" t="str">
        <f>VLOOKUP(A3036,'national-winners'!$A$2:$B$13,2,0)</f>
        <v>Obama, Barack H.</v>
      </c>
      <c r="X3036" t="str">
        <f t="shared" si="143"/>
        <v xml:space="preserve"> Barack H. Obama (W)</v>
      </c>
    </row>
    <row r="3037" spans="1:24" x14ac:dyDescent="0.25">
      <c r="A3037">
        <v>2008</v>
      </c>
      <c r="B3037" t="s">
        <v>148</v>
      </c>
      <c r="C3037" t="s">
        <v>149</v>
      </c>
      <c r="D3037">
        <v>50</v>
      </c>
      <c r="E3037">
        <v>13</v>
      </c>
      <c r="F3037">
        <v>6</v>
      </c>
      <c r="G3037" t="s">
        <v>16</v>
      </c>
      <c r="H3037" t="s">
        <v>273</v>
      </c>
      <c r="I3037" t="str">
        <f t="shared" si="141"/>
        <v>Nader, Ralph(L)</v>
      </c>
      <c r="J3037" t="s">
        <v>35</v>
      </c>
      <c r="K3037" t="b">
        <v>0</v>
      </c>
      <c r="L3037">
        <v>3339</v>
      </c>
      <c r="M3037">
        <v>325046</v>
      </c>
      <c r="N3037">
        <v>20171015</v>
      </c>
      <c r="O3037" t="s">
        <v>19</v>
      </c>
      <c r="P3037" t="str">
        <f>IF(VLOOKUP(A3037,'national-winners'!$A$2:$B$13,2,0)=H3037,"W","L")</f>
        <v>L</v>
      </c>
      <c r="Q3037">
        <f>MATCH(C3037,'state-winning-votes'!A:A,0)</f>
        <v>49</v>
      </c>
      <c r="R3037">
        <f>MATCH(A3037,'state-winning-votes'!$A$2:$L$2,0)</f>
        <v>10</v>
      </c>
      <c r="S3037" cm="1">
        <f t="array" ref="S3037">INDEX('state-winning-votes'!$A$1:$L$53,$Q3037,$R3037)</f>
        <v>219262</v>
      </c>
      <c r="T3037">
        <f>INDEX('state-winning-votes'!$A$1:$L$53,MATCH($C3037,'state-winning-votes'!$A:$A,0),MATCH($A3037,'state-winning-votes'!$A$2:$L$2,0))</f>
        <v>219262</v>
      </c>
      <c r="U3037" t="str">
        <f t="shared" si="142"/>
        <v>Obama, Barack H.</v>
      </c>
      <c r="V3037" t="str">
        <f>_xlfn.XLOOKUP(INDEX('state-winning-votes'!$A$1:$L$53,MATCH($C3037,'state-winning-votes'!$A:$A,0),MATCH($A3037,'state-winning-votes'!$A$2:$L$2,0)),$L:$L,$H:$H)</f>
        <v>Obama, Barack H.</v>
      </c>
      <c r="W3037" t="str">
        <f>VLOOKUP(A3037,'national-winners'!$A$2:$B$13,2,0)</f>
        <v>Obama, Barack H.</v>
      </c>
      <c r="X3037" t="str">
        <f t="shared" si="143"/>
        <v xml:space="preserve"> Barack H. Obama (W)</v>
      </c>
    </row>
    <row r="3038" spans="1:24" x14ac:dyDescent="0.25">
      <c r="A3038">
        <v>2008</v>
      </c>
      <c r="B3038" t="s">
        <v>148</v>
      </c>
      <c r="C3038" t="s">
        <v>149</v>
      </c>
      <c r="D3038">
        <v>50</v>
      </c>
      <c r="E3038">
        <v>13</v>
      </c>
      <c r="F3038">
        <v>6</v>
      </c>
      <c r="G3038" t="s">
        <v>16</v>
      </c>
      <c r="I3038" t="str">
        <f t="shared" si="141"/>
        <v>(L)</v>
      </c>
      <c r="K3038" t="b">
        <v>1</v>
      </c>
      <c r="L3038">
        <v>1464</v>
      </c>
      <c r="M3038">
        <v>325046</v>
      </c>
      <c r="N3038">
        <v>20171015</v>
      </c>
      <c r="O3038" t="s">
        <v>19</v>
      </c>
      <c r="P3038" t="str">
        <f>IF(VLOOKUP(A3038,'national-winners'!$A$2:$B$13,2,0)=H3038,"W","L")</f>
        <v>L</v>
      </c>
      <c r="Q3038">
        <f>MATCH(C3038,'state-winning-votes'!A:A,0)</f>
        <v>49</v>
      </c>
      <c r="R3038">
        <f>MATCH(A3038,'state-winning-votes'!$A$2:$L$2,0)</f>
        <v>10</v>
      </c>
      <c r="S3038" cm="1">
        <f t="array" ref="S3038">INDEX('state-winning-votes'!$A$1:$L$53,$Q3038,$R3038)</f>
        <v>219262</v>
      </c>
      <c r="T3038">
        <f>INDEX('state-winning-votes'!$A$1:$L$53,MATCH($C3038,'state-winning-votes'!$A:$A,0),MATCH($A3038,'state-winning-votes'!$A$2:$L$2,0))</f>
        <v>219262</v>
      </c>
      <c r="U3038" t="str">
        <f t="shared" si="142"/>
        <v>Obama, Barack H.</v>
      </c>
      <c r="V3038" t="str">
        <f>_xlfn.XLOOKUP(INDEX('state-winning-votes'!$A$1:$L$53,MATCH($C3038,'state-winning-votes'!$A:$A,0),MATCH($A3038,'state-winning-votes'!$A$2:$L$2,0)),$L:$L,$H:$H)</f>
        <v>Obama, Barack H.</v>
      </c>
      <c r="W3038" t="str">
        <f>VLOOKUP(A3038,'national-winners'!$A$2:$B$13,2,0)</f>
        <v>Obama, Barack H.</v>
      </c>
      <c r="X3038" t="str">
        <f t="shared" si="143"/>
        <v xml:space="preserve"> Barack H. Obama (W)</v>
      </c>
    </row>
    <row r="3039" spans="1:24" x14ac:dyDescent="0.25">
      <c r="A3039">
        <v>2008</v>
      </c>
      <c r="B3039" t="s">
        <v>148</v>
      </c>
      <c r="C3039" t="s">
        <v>149</v>
      </c>
      <c r="D3039">
        <v>50</v>
      </c>
      <c r="E3039">
        <v>13</v>
      </c>
      <c r="F3039">
        <v>6</v>
      </c>
      <c r="G3039" t="s">
        <v>16</v>
      </c>
      <c r="H3039" t="s">
        <v>351</v>
      </c>
      <c r="I3039" t="str">
        <f t="shared" si="141"/>
        <v>Barr, Bob(L)</v>
      </c>
      <c r="J3039" t="s">
        <v>29</v>
      </c>
      <c r="K3039" t="b">
        <v>0</v>
      </c>
      <c r="L3039">
        <v>1067</v>
      </c>
      <c r="M3039">
        <v>325046</v>
      </c>
      <c r="N3039">
        <v>20171015</v>
      </c>
      <c r="O3039" t="s">
        <v>19</v>
      </c>
      <c r="P3039" t="str">
        <f>IF(VLOOKUP(A3039,'national-winners'!$A$2:$B$13,2,0)=H3039,"W","L")</f>
        <v>L</v>
      </c>
      <c r="Q3039">
        <f>MATCH(C3039,'state-winning-votes'!A:A,0)</f>
        <v>49</v>
      </c>
      <c r="R3039">
        <f>MATCH(A3039,'state-winning-votes'!$A$2:$L$2,0)</f>
        <v>10</v>
      </c>
      <c r="S3039" cm="1">
        <f t="array" ref="S3039">INDEX('state-winning-votes'!$A$1:$L$53,$Q3039,$R3039)</f>
        <v>219262</v>
      </c>
      <c r="T3039">
        <f>INDEX('state-winning-votes'!$A$1:$L$53,MATCH($C3039,'state-winning-votes'!$A:$A,0),MATCH($A3039,'state-winning-votes'!$A$2:$L$2,0))</f>
        <v>219262</v>
      </c>
      <c r="U3039" t="str">
        <f t="shared" si="142"/>
        <v>Obama, Barack H.</v>
      </c>
      <c r="V3039" t="str">
        <f>_xlfn.XLOOKUP(INDEX('state-winning-votes'!$A$1:$L$53,MATCH($C3039,'state-winning-votes'!$A:$A,0),MATCH($A3039,'state-winning-votes'!$A$2:$L$2,0)),$L:$L,$H:$H)</f>
        <v>Obama, Barack H.</v>
      </c>
      <c r="W3039" t="str">
        <f>VLOOKUP(A3039,'national-winners'!$A$2:$B$13,2,0)</f>
        <v>Obama, Barack H.</v>
      </c>
      <c r="X3039" t="str">
        <f t="shared" si="143"/>
        <v xml:space="preserve"> Barack H. Obama (W)</v>
      </c>
    </row>
    <row r="3040" spans="1:24" x14ac:dyDescent="0.25">
      <c r="A3040">
        <v>2008</v>
      </c>
      <c r="B3040" t="s">
        <v>148</v>
      </c>
      <c r="C3040" t="s">
        <v>149</v>
      </c>
      <c r="D3040">
        <v>50</v>
      </c>
      <c r="E3040">
        <v>13</v>
      </c>
      <c r="F3040">
        <v>6</v>
      </c>
      <c r="G3040" t="s">
        <v>16</v>
      </c>
      <c r="H3040" t="s">
        <v>350</v>
      </c>
      <c r="I3040" t="str">
        <f t="shared" si="141"/>
        <v>Baldwin, Charles ""Chuck""(L)</v>
      </c>
      <c r="J3040" t="s">
        <v>134</v>
      </c>
      <c r="K3040" t="b">
        <v>0</v>
      </c>
      <c r="L3040">
        <v>500</v>
      </c>
      <c r="M3040">
        <v>325046</v>
      </c>
      <c r="N3040">
        <v>20171015</v>
      </c>
      <c r="O3040" t="s">
        <v>19</v>
      </c>
      <c r="P3040" t="str">
        <f>IF(VLOOKUP(A3040,'national-winners'!$A$2:$B$13,2,0)=H3040,"W","L")</f>
        <v>L</v>
      </c>
      <c r="Q3040">
        <f>MATCH(C3040,'state-winning-votes'!A:A,0)</f>
        <v>49</v>
      </c>
      <c r="R3040">
        <f>MATCH(A3040,'state-winning-votes'!$A$2:$L$2,0)</f>
        <v>10</v>
      </c>
      <c r="S3040" cm="1">
        <f t="array" ref="S3040">INDEX('state-winning-votes'!$A$1:$L$53,$Q3040,$R3040)</f>
        <v>219262</v>
      </c>
      <c r="T3040">
        <f>INDEX('state-winning-votes'!$A$1:$L$53,MATCH($C3040,'state-winning-votes'!$A:$A,0),MATCH($A3040,'state-winning-votes'!$A$2:$L$2,0))</f>
        <v>219262</v>
      </c>
      <c r="U3040" t="str">
        <f t="shared" si="142"/>
        <v>Obama, Barack H.</v>
      </c>
      <c r="V3040" t="str">
        <f>_xlfn.XLOOKUP(INDEX('state-winning-votes'!$A$1:$L$53,MATCH($C3040,'state-winning-votes'!$A:$A,0),MATCH($A3040,'state-winning-votes'!$A$2:$L$2,0)),$L:$L,$H:$H)</f>
        <v>Obama, Barack H.</v>
      </c>
      <c r="W3040" t="str">
        <f>VLOOKUP(A3040,'national-winners'!$A$2:$B$13,2,0)</f>
        <v>Obama, Barack H.</v>
      </c>
      <c r="X3040" t="str">
        <f t="shared" si="143"/>
        <v xml:space="preserve"> Barack H. Obama (W)</v>
      </c>
    </row>
    <row r="3041" spans="1:24" x14ac:dyDescent="0.25">
      <c r="A3041">
        <v>2008</v>
      </c>
      <c r="B3041" t="s">
        <v>148</v>
      </c>
      <c r="C3041" t="s">
        <v>149</v>
      </c>
      <c r="D3041">
        <v>50</v>
      </c>
      <c r="E3041">
        <v>13</v>
      </c>
      <c r="F3041">
        <v>6</v>
      </c>
      <c r="G3041" t="s">
        <v>16</v>
      </c>
      <c r="H3041" t="s">
        <v>324</v>
      </c>
      <c r="I3041" t="str">
        <f t="shared" si="141"/>
        <v>Calero, Roger(L)</v>
      </c>
      <c r="J3041" t="s">
        <v>37</v>
      </c>
      <c r="K3041" t="b">
        <v>0</v>
      </c>
      <c r="L3041">
        <v>150</v>
      </c>
      <c r="M3041">
        <v>325046</v>
      </c>
      <c r="N3041">
        <v>20171015</v>
      </c>
      <c r="O3041" t="s">
        <v>19</v>
      </c>
      <c r="P3041" t="str">
        <f>IF(VLOOKUP(A3041,'national-winners'!$A$2:$B$13,2,0)=H3041,"W","L")</f>
        <v>L</v>
      </c>
      <c r="Q3041">
        <f>MATCH(C3041,'state-winning-votes'!A:A,0)</f>
        <v>49</v>
      </c>
      <c r="R3041">
        <f>MATCH(A3041,'state-winning-votes'!$A$2:$L$2,0)</f>
        <v>10</v>
      </c>
      <c r="S3041" cm="1">
        <f t="array" ref="S3041">INDEX('state-winning-votes'!$A$1:$L$53,$Q3041,$R3041)</f>
        <v>219262</v>
      </c>
      <c r="T3041">
        <f>INDEX('state-winning-votes'!$A$1:$L$53,MATCH($C3041,'state-winning-votes'!$A:$A,0),MATCH($A3041,'state-winning-votes'!$A$2:$L$2,0))</f>
        <v>219262</v>
      </c>
      <c r="U3041" t="str">
        <f t="shared" si="142"/>
        <v>Obama, Barack H.</v>
      </c>
      <c r="V3041" t="str">
        <f>_xlfn.XLOOKUP(INDEX('state-winning-votes'!$A$1:$L$53,MATCH($C3041,'state-winning-votes'!$A:$A,0),MATCH($A3041,'state-winning-votes'!$A$2:$L$2,0)),$L:$L,$H:$H)</f>
        <v>Obama, Barack H.</v>
      </c>
      <c r="W3041" t="str">
        <f>VLOOKUP(A3041,'national-winners'!$A$2:$B$13,2,0)</f>
        <v>Obama, Barack H.</v>
      </c>
      <c r="X3041" t="str">
        <f t="shared" si="143"/>
        <v xml:space="preserve"> Barack H. Obama (W)</v>
      </c>
    </row>
    <row r="3042" spans="1:24" x14ac:dyDescent="0.25">
      <c r="A3042">
        <v>2008</v>
      </c>
      <c r="B3042" t="s">
        <v>148</v>
      </c>
      <c r="C3042" t="s">
        <v>149</v>
      </c>
      <c r="D3042">
        <v>50</v>
      </c>
      <c r="E3042">
        <v>13</v>
      </c>
      <c r="F3042">
        <v>6</v>
      </c>
      <c r="G3042" t="s">
        <v>16</v>
      </c>
      <c r="H3042" t="s">
        <v>264</v>
      </c>
      <c r="I3042" t="str">
        <f t="shared" si="141"/>
        <v>La Riva, Gloria Estella(L)</v>
      </c>
      <c r="J3042" t="s">
        <v>353</v>
      </c>
      <c r="K3042" t="b">
        <v>0</v>
      </c>
      <c r="L3042">
        <v>149</v>
      </c>
      <c r="M3042">
        <v>325046</v>
      </c>
      <c r="N3042">
        <v>20171015</v>
      </c>
      <c r="O3042" t="s">
        <v>19</v>
      </c>
      <c r="P3042" t="str">
        <f>IF(VLOOKUP(A3042,'national-winners'!$A$2:$B$13,2,0)=H3042,"W","L")</f>
        <v>L</v>
      </c>
      <c r="Q3042">
        <f>MATCH(C3042,'state-winning-votes'!A:A,0)</f>
        <v>49</v>
      </c>
      <c r="R3042">
        <f>MATCH(A3042,'state-winning-votes'!$A$2:$L$2,0)</f>
        <v>10</v>
      </c>
      <c r="S3042" cm="1">
        <f t="array" ref="S3042">INDEX('state-winning-votes'!$A$1:$L$53,$Q3042,$R3042)</f>
        <v>219262</v>
      </c>
      <c r="T3042">
        <f>INDEX('state-winning-votes'!$A$1:$L$53,MATCH($C3042,'state-winning-votes'!$A:$A,0),MATCH($A3042,'state-winning-votes'!$A$2:$L$2,0))</f>
        <v>219262</v>
      </c>
      <c r="U3042" t="str">
        <f t="shared" si="142"/>
        <v>Obama, Barack H.</v>
      </c>
      <c r="V3042" t="str">
        <f>_xlfn.XLOOKUP(INDEX('state-winning-votes'!$A$1:$L$53,MATCH($C3042,'state-winning-votes'!$A:$A,0),MATCH($A3042,'state-winning-votes'!$A$2:$L$2,0)),$L:$L,$H:$H)</f>
        <v>Obama, Barack H.</v>
      </c>
      <c r="W3042" t="str">
        <f>VLOOKUP(A3042,'national-winners'!$A$2:$B$13,2,0)</f>
        <v>Obama, Barack H.</v>
      </c>
      <c r="X3042" t="str">
        <f t="shared" si="143"/>
        <v xml:space="preserve"> Barack H. Obama (W)</v>
      </c>
    </row>
    <row r="3043" spans="1:24" x14ac:dyDescent="0.25">
      <c r="A3043">
        <v>2008</v>
      </c>
      <c r="B3043" t="s">
        <v>148</v>
      </c>
      <c r="C3043" t="s">
        <v>149</v>
      </c>
      <c r="D3043">
        <v>50</v>
      </c>
      <c r="E3043">
        <v>13</v>
      </c>
      <c r="F3043">
        <v>6</v>
      </c>
      <c r="G3043" t="s">
        <v>16</v>
      </c>
      <c r="H3043" t="s">
        <v>362</v>
      </c>
      <c r="I3043" t="str">
        <f t="shared" si="141"/>
        <v>Moore, Brian(L)</v>
      </c>
      <c r="J3043" t="s">
        <v>229</v>
      </c>
      <c r="K3043" t="b">
        <v>0</v>
      </c>
      <c r="L3043">
        <v>141</v>
      </c>
      <c r="M3043">
        <v>325046</v>
      </c>
      <c r="N3043">
        <v>20171015</v>
      </c>
      <c r="O3043" t="s">
        <v>19</v>
      </c>
      <c r="P3043" t="str">
        <f>IF(VLOOKUP(A3043,'national-winners'!$A$2:$B$13,2,0)=H3043,"W","L")</f>
        <v>L</v>
      </c>
      <c r="Q3043">
        <f>MATCH(C3043,'state-winning-votes'!A:A,0)</f>
        <v>49</v>
      </c>
      <c r="R3043">
        <f>MATCH(A3043,'state-winning-votes'!$A$2:$L$2,0)</f>
        <v>10</v>
      </c>
      <c r="S3043" cm="1">
        <f t="array" ref="S3043">INDEX('state-winning-votes'!$A$1:$L$53,$Q3043,$R3043)</f>
        <v>219262</v>
      </c>
      <c r="T3043">
        <f>INDEX('state-winning-votes'!$A$1:$L$53,MATCH($C3043,'state-winning-votes'!$A:$A,0),MATCH($A3043,'state-winning-votes'!$A$2:$L$2,0))</f>
        <v>219262</v>
      </c>
      <c r="U3043" t="str">
        <f t="shared" si="142"/>
        <v>Obama, Barack H.</v>
      </c>
      <c r="V3043" t="str">
        <f>_xlfn.XLOOKUP(INDEX('state-winning-votes'!$A$1:$L$53,MATCH($C3043,'state-winning-votes'!$A:$A,0),MATCH($A3043,'state-winning-votes'!$A$2:$L$2,0)),$L:$L,$H:$H)</f>
        <v>Obama, Barack H.</v>
      </c>
      <c r="W3043" t="str">
        <f>VLOOKUP(A3043,'national-winners'!$A$2:$B$13,2,0)</f>
        <v>Obama, Barack H.</v>
      </c>
      <c r="X3043" t="str">
        <f t="shared" si="143"/>
        <v xml:space="preserve"> Barack H. Obama (W)</v>
      </c>
    </row>
    <row r="3044" spans="1:24" x14ac:dyDescent="0.25">
      <c r="A3044">
        <v>2008</v>
      </c>
      <c r="B3044" t="s">
        <v>150</v>
      </c>
      <c r="C3044" t="s">
        <v>151</v>
      </c>
      <c r="D3044">
        <v>51</v>
      </c>
      <c r="E3044">
        <v>54</v>
      </c>
      <c r="F3044">
        <v>40</v>
      </c>
      <c r="G3044" t="s">
        <v>16</v>
      </c>
      <c r="H3044" t="s">
        <v>349</v>
      </c>
      <c r="I3044" t="str">
        <f t="shared" si="141"/>
        <v>Obama, Barack H.(W)</v>
      </c>
      <c r="J3044" t="s">
        <v>18</v>
      </c>
      <c r="K3044" t="b">
        <v>0</v>
      </c>
      <c r="L3044">
        <v>1959532</v>
      </c>
      <c r="M3044">
        <v>3723260</v>
      </c>
      <c r="N3044">
        <v>20171015</v>
      </c>
      <c r="O3044" t="s">
        <v>19</v>
      </c>
      <c r="P3044" t="str">
        <f>IF(VLOOKUP(A3044,'national-winners'!$A$2:$B$13,2,0)=H3044,"W","L")</f>
        <v>W</v>
      </c>
      <c r="Q3044">
        <f>MATCH(C3044,'state-winning-votes'!A:A,0)</f>
        <v>48</v>
      </c>
      <c r="R3044">
        <f>MATCH(A3044,'state-winning-votes'!$A$2:$L$2,0)</f>
        <v>10</v>
      </c>
      <c r="S3044" cm="1">
        <f t="array" ref="S3044">INDEX('state-winning-votes'!$A$1:$L$53,$Q3044,$R3044)</f>
        <v>1959532</v>
      </c>
      <c r="T3044">
        <f>INDEX('state-winning-votes'!$A$1:$L$53,MATCH($C3044,'state-winning-votes'!$A:$A,0),MATCH($A3044,'state-winning-votes'!$A$2:$L$2,0))</f>
        <v>1959532</v>
      </c>
      <c r="U3044" t="str">
        <f t="shared" si="142"/>
        <v>Obama, Barack H.</v>
      </c>
      <c r="V3044" t="str">
        <f>_xlfn.XLOOKUP(INDEX('state-winning-votes'!$A$1:$L$53,MATCH($C3044,'state-winning-votes'!$A:$A,0),MATCH($A3044,'state-winning-votes'!$A$2:$L$2,0)),$L:$L,$H:$H)</f>
        <v>Obama, Barack H.</v>
      </c>
      <c r="W3044" t="str">
        <f>VLOOKUP(A3044,'national-winners'!$A$2:$B$13,2,0)</f>
        <v>Obama, Barack H.</v>
      </c>
      <c r="X3044" t="str">
        <f t="shared" si="143"/>
        <v xml:space="preserve"> Barack H. Obama (W)</v>
      </c>
    </row>
    <row r="3045" spans="1:24" x14ac:dyDescent="0.25">
      <c r="A3045">
        <v>2008</v>
      </c>
      <c r="B3045" t="s">
        <v>150</v>
      </c>
      <c r="C3045" t="s">
        <v>151</v>
      </c>
      <c r="D3045">
        <v>51</v>
      </c>
      <c r="E3045">
        <v>54</v>
      </c>
      <c r="F3045">
        <v>40</v>
      </c>
      <c r="G3045" t="s">
        <v>16</v>
      </c>
      <c r="H3045" t="s">
        <v>348</v>
      </c>
      <c r="I3045" t="str">
        <f t="shared" si="141"/>
        <v>McCain, John(L)</v>
      </c>
      <c r="J3045" t="s">
        <v>21</v>
      </c>
      <c r="K3045" t="b">
        <v>0</v>
      </c>
      <c r="L3045">
        <v>1725005</v>
      </c>
      <c r="M3045">
        <v>3723260</v>
      </c>
      <c r="N3045">
        <v>20171015</v>
      </c>
      <c r="O3045" t="s">
        <v>19</v>
      </c>
      <c r="P3045" t="str">
        <f>IF(VLOOKUP(A3045,'national-winners'!$A$2:$B$13,2,0)=H3045,"W","L")</f>
        <v>L</v>
      </c>
      <c r="Q3045">
        <f>MATCH(C3045,'state-winning-votes'!A:A,0)</f>
        <v>48</v>
      </c>
      <c r="R3045">
        <f>MATCH(A3045,'state-winning-votes'!$A$2:$L$2,0)</f>
        <v>10</v>
      </c>
      <c r="S3045" cm="1">
        <f t="array" ref="S3045">INDEX('state-winning-votes'!$A$1:$L$53,$Q3045,$R3045)</f>
        <v>1959532</v>
      </c>
      <c r="T3045">
        <f>INDEX('state-winning-votes'!$A$1:$L$53,MATCH($C3045,'state-winning-votes'!$A:$A,0),MATCH($A3045,'state-winning-votes'!$A$2:$L$2,0))</f>
        <v>1959532</v>
      </c>
      <c r="U3045" t="str">
        <f t="shared" si="142"/>
        <v>Obama, Barack H.</v>
      </c>
      <c r="V3045" t="str">
        <f>_xlfn.XLOOKUP(INDEX('state-winning-votes'!$A$1:$L$53,MATCH($C3045,'state-winning-votes'!$A:$A,0),MATCH($A3045,'state-winning-votes'!$A$2:$L$2,0)),$L:$L,$H:$H)</f>
        <v>Obama, Barack H.</v>
      </c>
      <c r="W3045" t="str">
        <f>VLOOKUP(A3045,'national-winners'!$A$2:$B$13,2,0)</f>
        <v>Obama, Barack H.</v>
      </c>
      <c r="X3045" t="str">
        <f t="shared" si="143"/>
        <v xml:space="preserve"> Barack H. Obama (W)</v>
      </c>
    </row>
    <row r="3046" spans="1:24" x14ac:dyDescent="0.25">
      <c r="A3046">
        <v>2008</v>
      </c>
      <c r="B3046" t="s">
        <v>150</v>
      </c>
      <c r="C3046" t="s">
        <v>151</v>
      </c>
      <c r="D3046">
        <v>51</v>
      </c>
      <c r="E3046">
        <v>54</v>
      </c>
      <c r="F3046">
        <v>40</v>
      </c>
      <c r="G3046" t="s">
        <v>16</v>
      </c>
      <c r="H3046" t="s">
        <v>273</v>
      </c>
      <c r="I3046" t="str">
        <f t="shared" si="141"/>
        <v>Nader, Ralph(L)</v>
      </c>
      <c r="J3046" t="s">
        <v>35</v>
      </c>
      <c r="K3046" t="b">
        <v>0</v>
      </c>
      <c r="L3046">
        <v>11483</v>
      </c>
      <c r="M3046">
        <v>3723260</v>
      </c>
      <c r="N3046">
        <v>20171015</v>
      </c>
      <c r="O3046" t="s">
        <v>19</v>
      </c>
      <c r="P3046" t="str">
        <f>IF(VLOOKUP(A3046,'national-winners'!$A$2:$B$13,2,0)=H3046,"W","L")</f>
        <v>L</v>
      </c>
      <c r="Q3046">
        <f>MATCH(C3046,'state-winning-votes'!A:A,0)</f>
        <v>48</v>
      </c>
      <c r="R3046">
        <f>MATCH(A3046,'state-winning-votes'!$A$2:$L$2,0)</f>
        <v>10</v>
      </c>
      <c r="S3046" cm="1">
        <f t="array" ref="S3046">INDEX('state-winning-votes'!$A$1:$L$53,$Q3046,$R3046)</f>
        <v>1959532</v>
      </c>
      <c r="T3046">
        <f>INDEX('state-winning-votes'!$A$1:$L$53,MATCH($C3046,'state-winning-votes'!$A:$A,0),MATCH($A3046,'state-winning-votes'!$A$2:$L$2,0))</f>
        <v>1959532</v>
      </c>
      <c r="U3046" t="str">
        <f t="shared" si="142"/>
        <v>Obama, Barack H.</v>
      </c>
      <c r="V3046" t="str">
        <f>_xlfn.XLOOKUP(INDEX('state-winning-votes'!$A$1:$L$53,MATCH($C3046,'state-winning-votes'!$A:$A,0),MATCH($A3046,'state-winning-votes'!$A$2:$L$2,0)),$L:$L,$H:$H)</f>
        <v>Obama, Barack H.</v>
      </c>
      <c r="W3046" t="str">
        <f>VLOOKUP(A3046,'national-winners'!$A$2:$B$13,2,0)</f>
        <v>Obama, Barack H.</v>
      </c>
      <c r="X3046" t="str">
        <f t="shared" si="143"/>
        <v xml:space="preserve"> Barack H. Obama (W)</v>
      </c>
    </row>
    <row r="3047" spans="1:24" x14ac:dyDescent="0.25">
      <c r="A3047">
        <v>2008</v>
      </c>
      <c r="B3047" t="s">
        <v>150</v>
      </c>
      <c r="C3047" t="s">
        <v>151</v>
      </c>
      <c r="D3047">
        <v>51</v>
      </c>
      <c r="E3047">
        <v>54</v>
      </c>
      <c r="F3047">
        <v>40</v>
      </c>
      <c r="G3047" t="s">
        <v>16</v>
      </c>
      <c r="H3047" t="s">
        <v>351</v>
      </c>
      <c r="I3047" t="str">
        <f t="shared" si="141"/>
        <v>Barr, Bob(L)</v>
      </c>
      <c r="J3047" t="s">
        <v>29</v>
      </c>
      <c r="K3047" t="b">
        <v>0</v>
      </c>
      <c r="L3047">
        <v>11067</v>
      </c>
      <c r="M3047">
        <v>3723260</v>
      </c>
      <c r="N3047">
        <v>20171015</v>
      </c>
      <c r="O3047" t="s">
        <v>19</v>
      </c>
      <c r="P3047" t="str">
        <f>IF(VLOOKUP(A3047,'national-winners'!$A$2:$B$13,2,0)=H3047,"W","L")</f>
        <v>L</v>
      </c>
      <c r="Q3047">
        <f>MATCH(C3047,'state-winning-votes'!A:A,0)</f>
        <v>48</v>
      </c>
      <c r="R3047">
        <f>MATCH(A3047,'state-winning-votes'!$A$2:$L$2,0)</f>
        <v>10</v>
      </c>
      <c r="S3047" cm="1">
        <f t="array" ref="S3047">INDEX('state-winning-votes'!$A$1:$L$53,$Q3047,$R3047)</f>
        <v>1959532</v>
      </c>
      <c r="T3047">
        <f>INDEX('state-winning-votes'!$A$1:$L$53,MATCH($C3047,'state-winning-votes'!$A:$A,0),MATCH($A3047,'state-winning-votes'!$A$2:$L$2,0))</f>
        <v>1959532</v>
      </c>
      <c r="U3047" t="str">
        <f t="shared" si="142"/>
        <v>Obama, Barack H.</v>
      </c>
      <c r="V3047" t="str">
        <f>_xlfn.XLOOKUP(INDEX('state-winning-votes'!$A$1:$L$53,MATCH($C3047,'state-winning-votes'!$A:$A,0),MATCH($A3047,'state-winning-votes'!$A$2:$L$2,0)),$L:$L,$H:$H)</f>
        <v>Obama, Barack H.</v>
      </c>
      <c r="W3047" t="str">
        <f>VLOOKUP(A3047,'national-winners'!$A$2:$B$13,2,0)</f>
        <v>Obama, Barack H.</v>
      </c>
      <c r="X3047" t="str">
        <f t="shared" si="143"/>
        <v xml:space="preserve"> Barack H. Obama (W)</v>
      </c>
    </row>
    <row r="3048" spans="1:24" x14ac:dyDescent="0.25">
      <c r="A3048">
        <v>2008</v>
      </c>
      <c r="B3048" t="s">
        <v>150</v>
      </c>
      <c r="C3048" t="s">
        <v>151</v>
      </c>
      <c r="D3048">
        <v>51</v>
      </c>
      <c r="E3048">
        <v>54</v>
      </c>
      <c r="F3048">
        <v>40</v>
      </c>
      <c r="G3048" t="s">
        <v>16</v>
      </c>
      <c r="H3048" t="s">
        <v>350</v>
      </c>
      <c r="I3048" t="str">
        <f t="shared" si="141"/>
        <v>Baldwin, Charles ""Chuck""(L)</v>
      </c>
      <c r="J3048" t="s">
        <v>372</v>
      </c>
      <c r="K3048" t="b">
        <v>0</v>
      </c>
      <c r="L3048">
        <v>7474</v>
      </c>
      <c r="M3048">
        <v>3723260</v>
      </c>
      <c r="N3048">
        <v>20171015</v>
      </c>
      <c r="O3048" t="s">
        <v>19</v>
      </c>
      <c r="P3048" t="str">
        <f>IF(VLOOKUP(A3048,'national-winners'!$A$2:$B$13,2,0)=H3048,"W","L")</f>
        <v>L</v>
      </c>
      <c r="Q3048">
        <f>MATCH(C3048,'state-winning-votes'!A:A,0)</f>
        <v>48</v>
      </c>
      <c r="R3048">
        <f>MATCH(A3048,'state-winning-votes'!$A$2:$L$2,0)</f>
        <v>10</v>
      </c>
      <c r="S3048" cm="1">
        <f t="array" ref="S3048">INDEX('state-winning-votes'!$A$1:$L$53,$Q3048,$R3048)</f>
        <v>1959532</v>
      </c>
      <c r="T3048">
        <f>INDEX('state-winning-votes'!$A$1:$L$53,MATCH($C3048,'state-winning-votes'!$A:$A,0),MATCH($A3048,'state-winning-votes'!$A$2:$L$2,0))</f>
        <v>1959532</v>
      </c>
      <c r="U3048" t="str">
        <f t="shared" si="142"/>
        <v>Obama, Barack H.</v>
      </c>
      <c r="V3048" t="str">
        <f>_xlfn.XLOOKUP(INDEX('state-winning-votes'!$A$1:$L$53,MATCH($C3048,'state-winning-votes'!$A:$A,0),MATCH($A3048,'state-winning-votes'!$A$2:$L$2,0)),$L:$L,$H:$H)</f>
        <v>Obama, Barack H.</v>
      </c>
      <c r="W3048" t="str">
        <f>VLOOKUP(A3048,'national-winners'!$A$2:$B$13,2,0)</f>
        <v>Obama, Barack H.</v>
      </c>
      <c r="X3048" t="str">
        <f t="shared" si="143"/>
        <v xml:space="preserve"> Barack H. Obama (W)</v>
      </c>
    </row>
    <row r="3049" spans="1:24" x14ac:dyDescent="0.25">
      <c r="A3049">
        <v>2008</v>
      </c>
      <c r="B3049" t="s">
        <v>150</v>
      </c>
      <c r="C3049" t="s">
        <v>151</v>
      </c>
      <c r="D3049">
        <v>51</v>
      </c>
      <c r="E3049">
        <v>54</v>
      </c>
      <c r="F3049">
        <v>40</v>
      </c>
      <c r="G3049" t="s">
        <v>16</v>
      </c>
      <c r="I3049" t="str">
        <f t="shared" si="141"/>
        <v>(L)</v>
      </c>
      <c r="K3049" t="b">
        <v>1</v>
      </c>
      <c r="L3049">
        <v>6355</v>
      </c>
      <c r="M3049">
        <v>3723260</v>
      </c>
      <c r="N3049">
        <v>20171015</v>
      </c>
      <c r="O3049" t="s">
        <v>19</v>
      </c>
      <c r="P3049" t="str">
        <f>IF(VLOOKUP(A3049,'national-winners'!$A$2:$B$13,2,0)=H3049,"W","L")</f>
        <v>L</v>
      </c>
      <c r="Q3049">
        <f>MATCH(C3049,'state-winning-votes'!A:A,0)</f>
        <v>48</v>
      </c>
      <c r="R3049">
        <f>MATCH(A3049,'state-winning-votes'!$A$2:$L$2,0)</f>
        <v>10</v>
      </c>
      <c r="S3049" cm="1">
        <f t="array" ref="S3049">INDEX('state-winning-votes'!$A$1:$L$53,$Q3049,$R3049)</f>
        <v>1959532</v>
      </c>
      <c r="T3049">
        <f>INDEX('state-winning-votes'!$A$1:$L$53,MATCH($C3049,'state-winning-votes'!$A:$A,0),MATCH($A3049,'state-winning-votes'!$A$2:$L$2,0))</f>
        <v>1959532</v>
      </c>
      <c r="U3049" t="str">
        <f t="shared" si="142"/>
        <v>Obama, Barack H.</v>
      </c>
      <c r="V3049" t="str">
        <f>_xlfn.XLOOKUP(INDEX('state-winning-votes'!$A$1:$L$53,MATCH($C3049,'state-winning-votes'!$A:$A,0),MATCH($A3049,'state-winning-votes'!$A$2:$L$2,0)),$L:$L,$H:$H)</f>
        <v>Obama, Barack H.</v>
      </c>
      <c r="W3049" t="str">
        <f>VLOOKUP(A3049,'national-winners'!$A$2:$B$13,2,0)</f>
        <v>Obama, Barack H.</v>
      </c>
      <c r="X3049" t="str">
        <f t="shared" si="143"/>
        <v xml:space="preserve"> Barack H. Obama (W)</v>
      </c>
    </row>
    <row r="3050" spans="1:24" x14ac:dyDescent="0.25">
      <c r="A3050">
        <v>2008</v>
      </c>
      <c r="B3050" t="s">
        <v>150</v>
      </c>
      <c r="C3050" t="s">
        <v>151</v>
      </c>
      <c r="D3050">
        <v>51</v>
      </c>
      <c r="E3050">
        <v>54</v>
      </c>
      <c r="F3050">
        <v>40</v>
      </c>
      <c r="G3050" t="s">
        <v>16</v>
      </c>
      <c r="H3050" t="s">
        <v>352</v>
      </c>
      <c r="I3050" t="str">
        <f t="shared" si="141"/>
        <v>McKinney, Cynthia(L)</v>
      </c>
      <c r="J3050" t="s">
        <v>274</v>
      </c>
      <c r="K3050" t="b">
        <v>0</v>
      </c>
      <c r="L3050">
        <v>2344</v>
      </c>
      <c r="M3050">
        <v>3723260</v>
      </c>
      <c r="N3050">
        <v>20171015</v>
      </c>
      <c r="O3050" t="s">
        <v>19</v>
      </c>
      <c r="P3050" t="str">
        <f>IF(VLOOKUP(A3050,'national-winners'!$A$2:$B$13,2,0)=H3050,"W","L")</f>
        <v>L</v>
      </c>
      <c r="Q3050">
        <f>MATCH(C3050,'state-winning-votes'!A:A,0)</f>
        <v>48</v>
      </c>
      <c r="R3050">
        <f>MATCH(A3050,'state-winning-votes'!$A$2:$L$2,0)</f>
        <v>10</v>
      </c>
      <c r="S3050" cm="1">
        <f t="array" ref="S3050">INDEX('state-winning-votes'!$A$1:$L$53,$Q3050,$R3050)</f>
        <v>1959532</v>
      </c>
      <c r="T3050">
        <f>INDEX('state-winning-votes'!$A$1:$L$53,MATCH($C3050,'state-winning-votes'!$A:$A,0),MATCH($A3050,'state-winning-votes'!$A$2:$L$2,0))</f>
        <v>1959532</v>
      </c>
      <c r="U3050" t="str">
        <f t="shared" si="142"/>
        <v>Obama, Barack H.</v>
      </c>
      <c r="V3050" t="str">
        <f>_xlfn.XLOOKUP(INDEX('state-winning-votes'!$A$1:$L$53,MATCH($C3050,'state-winning-votes'!$A:$A,0),MATCH($A3050,'state-winning-votes'!$A$2:$L$2,0)),$L:$L,$H:$H)</f>
        <v>Obama, Barack H.</v>
      </c>
      <c r="W3050" t="str">
        <f>VLOOKUP(A3050,'national-winners'!$A$2:$B$13,2,0)</f>
        <v>Obama, Barack H.</v>
      </c>
      <c r="X3050" t="str">
        <f t="shared" si="143"/>
        <v xml:space="preserve"> Barack H. Obama (W)</v>
      </c>
    </row>
    <row r="3051" spans="1:24" x14ac:dyDescent="0.25">
      <c r="A3051">
        <v>2008</v>
      </c>
      <c r="B3051" t="s">
        <v>152</v>
      </c>
      <c r="C3051" t="s">
        <v>153</v>
      </c>
      <c r="D3051">
        <v>53</v>
      </c>
      <c r="E3051">
        <v>91</v>
      </c>
      <c r="F3051">
        <v>73</v>
      </c>
      <c r="G3051" t="s">
        <v>16</v>
      </c>
      <c r="H3051" t="s">
        <v>349</v>
      </c>
      <c r="I3051" t="str">
        <f t="shared" si="141"/>
        <v>Obama, Barack H.(W)</v>
      </c>
      <c r="J3051" t="s">
        <v>18</v>
      </c>
      <c r="K3051" t="b">
        <v>0</v>
      </c>
      <c r="L3051">
        <v>1750848</v>
      </c>
      <c r="M3051">
        <v>3036878</v>
      </c>
      <c r="N3051">
        <v>20171015</v>
      </c>
      <c r="O3051" t="s">
        <v>19</v>
      </c>
      <c r="P3051" t="str">
        <f>IF(VLOOKUP(A3051,'national-winners'!$A$2:$B$13,2,0)=H3051,"W","L")</f>
        <v>W</v>
      </c>
      <c r="Q3051">
        <f>MATCH(C3051,'state-winning-votes'!A:A,0)</f>
        <v>50</v>
      </c>
      <c r="R3051">
        <f>MATCH(A3051,'state-winning-votes'!$A$2:$L$2,0)</f>
        <v>10</v>
      </c>
      <c r="S3051" cm="1">
        <f t="array" ref="S3051">INDEX('state-winning-votes'!$A$1:$L$53,$Q3051,$R3051)</f>
        <v>1750848</v>
      </c>
      <c r="T3051">
        <f>INDEX('state-winning-votes'!$A$1:$L$53,MATCH($C3051,'state-winning-votes'!$A:$A,0),MATCH($A3051,'state-winning-votes'!$A$2:$L$2,0))</f>
        <v>1750848</v>
      </c>
      <c r="U3051" t="str">
        <f t="shared" si="142"/>
        <v>Obama, Barack H.</v>
      </c>
      <c r="V3051" t="str">
        <f>_xlfn.XLOOKUP(INDEX('state-winning-votes'!$A$1:$L$53,MATCH($C3051,'state-winning-votes'!$A:$A,0),MATCH($A3051,'state-winning-votes'!$A$2:$L$2,0)),$L:$L,$H:$H)</f>
        <v>Obama, Barack H.</v>
      </c>
      <c r="W3051" t="str">
        <f>VLOOKUP(A3051,'national-winners'!$A$2:$B$13,2,0)</f>
        <v>Obama, Barack H.</v>
      </c>
      <c r="X3051" t="str">
        <f t="shared" si="143"/>
        <v xml:space="preserve"> Barack H. Obama (W)</v>
      </c>
    </row>
    <row r="3052" spans="1:24" x14ac:dyDescent="0.25">
      <c r="A3052">
        <v>2008</v>
      </c>
      <c r="B3052" t="s">
        <v>152</v>
      </c>
      <c r="C3052" t="s">
        <v>153</v>
      </c>
      <c r="D3052">
        <v>53</v>
      </c>
      <c r="E3052">
        <v>91</v>
      </c>
      <c r="F3052">
        <v>73</v>
      </c>
      <c r="G3052" t="s">
        <v>16</v>
      </c>
      <c r="H3052" t="s">
        <v>348</v>
      </c>
      <c r="I3052" t="str">
        <f t="shared" si="141"/>
        <v>McCain, John(L)</v>
      </c>
      <c r="J3052" t="s">
        <v>21</v>
      </c>
      <c r="K3052" t="b">
        <v>0</v>
      </c>
      <c r="L3052">
        <v>1229216</v>
      </c>
      <c r="M3052">
        <v>3036878</v>
      </c>
      <c r="N3052">
        <v>20171015</v>
      </c>
      <c r="O3052" t="s">
        <v>19</v>
      </c>
      <c r="P3052" t="str">
        <f>IF(VLOOKUP(A3052,'national-winners'!$A$2:$B$13,2,0)=H3052,"W","L")</f>
        <v>L</v>
      </c>
      <c r="Q3052">
        <f>MATCH(C3052,'state-winning-votes'!A:A,0)</f>
        <v>50</v>
      </c>
      <c r="R3052">
        <f>MATCH(A3052,'state-winning-votes'!$A$2:$L$2,0)</f>
        <v>10</v>
      </c>
      <c r="S3052" cm="1">
        <f t="array" ref="S3052">INDEX('state-winning-votes'!$A$1:$L$53,$Q3052,$R3052)</f>
        <v>1750848</v>
      </c>
      <c r="T3052">
        <f>INDEX('state-winning-votes'!$A$1:$L$53,MATCH($C3052,'state-winning-votes'!$A:$A,0),MATCH($A3052,'state-winning-votes'!$A$2:$L$2,0))</f>
        <v>1750848</v>
      </c>
      <c r="U3052" t="str">
        <f t="shared" si="142"/>
        <v>Obama, Barack H.</v>
      </c>
      <c r="V3052" t="str">
        <f>_xlfn.XLOOKUP(INDEX('state-winning-votes'!$A$1:$L$53,MATCH($C3052,'state-winning-votes'!$A:$A,0),MATCH($A3052,'state-winning-votes'!$A$2:$L$2,0)),$L:$L,$H:$H)</f>
        <v>Obama, Barack H.</v>
      </c>
      <c r="W3052" t="str">
        <f>VLOOKUP(A3052,'national-winners'!$A$2:$B$13,2,0)</f>
        <v>Obama, Barack H.</v>
      </c>
      <c r="X3052" t="str">
        <f t="shared" si="143"/>
        <v xml:space="preserve"> Barack H. Obama (W)</v>
      </c>
    </row>
    <row r="3053" spans="1:24" x14ac:dyDescent="0.25">
      <c r="A3053">
        <v>2008</v>
      </c>
      <c r="B3053" t="s">
        <v>152</v>
      </c>
      <c r="C3053" t="s">
        <v>153</v>
      </c>
      <c r="D3053">
        <v>53</v>
      </c>
      <c r="E3053">
        <v>91</v>
      </c>
      <c r="F3053">
        <v>73</v>
      </c>
      <c r="G3053" t="s">
        <v>16</v>
      </c>
      <c r="H3053" t="s">
        <v>273</v>
      </c>
      <c r="I3053" t="str">
        <f t="shared" si="141"/>
        <v>Nader, Ralph(L)</v>
      </c>
      <c r="J3053" t="s">
        <v>35</v>
      </c>
      <c r="K3053" t="b">
        <v>0</v>
      </c>
      <c r="L3053">
        <v>29489</v>
      </c>
      <c r="M3053">
        <v>3036878</v>
      </c>
      <c r="N3053">
        <v>20171015</v>
      </c>
      <c r="O3053" t="s">
        <v>19</v>
      </c>
      <c r="P3053" t="str">
        <f>IF(VLOOKUP(A3053,'national-winners'!$A$2:$B$13,2,0)=H3053,"W","L")</f>
        <v>L</v>
      </c>
      <c r="Q3053">
        <f>MATCH(C3053,'state-winning-votes'!A:A,0)</f>
        <v>50</v>
      </c>
      <c r="R3053">
        <f>MATCH(A3053,'state-winning-votes'!$A$2:$L$2,0)</f>
        <v>10</v>
      </c>
      <c r="S3053" cm="1">
        <f t="array" ref="S3053">INDEX('state-winning-votes'!$A$1:$L$53,$Q3053,$R3053)</f>
        <v>1750848</v>
      </c>
      <c r="T3053">
        <f>INDEX('state-winning-votes'!$A$1:$L$53,MATCH($C3053,'state-winning-votes'!$A:$A,0),MATCH($A3053,'state-winning-votes'!$A$2:$L$2,0))</f>
        <v>1750848</v>
      </c>
      <c r="U3053" t="str">
        <f t="shared" si="142"/>
        <v>Obama, Barack H.</v>
      </c>
      <c r="V3053" t="str">
        <f>_xlfn.XLOOKUP(INDEX('state-winning-votes'!$A$1:$L$53,MATCH($C3053,'state-winning-votes'!$A:$A,0),MATCH($A3053,'state-winning-votes'!$A$2:$L$2,0)),$L:$L,$H:$H)</f>
        <v>Obama, Barack H.</v>
      </c>
      <c r="W3053" t="str">
        <f>VLOOKUP(A3053,'national-winners'!$A$2:$B$13,2,0)</f>
        <v>Obama, Barack H.</v>
      </c>
      <c r="X3053" t="str">
        <f t="shared" si="143"/>
        <v xml:space="preserve"> Barack H. Obama (W)</v>
      </c>
    </row>
    <row r="3054" spans="1:24" x14ac:dyDescent="0.25">
      <c r="A3054">
        <v>2008</v>
      </c>
      <c r="B3054" t="s">
        <v>152</v>
      </c>
      <c r="C3054" t="s">
        <v>153</v>
      </c>
      <c r="D3054">
        <v>53</v>
      </c>
      <c r="E3054">
        <v>91</v>
      </c>
      <c r="F3054">
        <v>73</v>
      </c>
      <c r="G3054" t="s">
        <v>16</v>
      </c>
      <c r="H3054" t="s">
        <v>351</v>
      </c>
      <c r="I3054" t="str">
        <f t="shared" si="141"/>
        <v>Barr, Bob(L)</v>
      </c>
      <c r="J3054" t="s">
        <v>29</v>
      </c>
      <c r="K3054" t="b">
        <v>0</v>
      </c>
      <c r="L3054">
        <v>12728</v>
      </c>
      <c r="M3054">
        <v>3036878</v>
      </c>
      <c r="N3054">
        <v>20171015</v>
      </c>
      <c r="O3054" t="s">
        <v>19</v>
      </c>
      <c r="P3054" t="str">
        <f>IF(VLOOKUP(A3054,'national-winners'!$A$2:$B$13,2,0)=H3054,"W","L")</f>
        <v>L</v>
      </c>
      <c r="Q3054">
        <f>MATCH(C3054,'state-winning-votes'!A:A,0)</f>
        <v>50</v>
      </c>
      <c r="R3054">
        <f>MATCH(A3054,'state-winning-votes'!$A$2:$L$2,0)</f>
        <v>10</v>
      </c>
      <c r="S3054" cm="1">
        <f t="array" ref="S3054">INDEX('state-winning-votes'!$A$1:$L$53,$Q3054,$R3054)</f>
        <v>1750848</v>
      </c>
      <c r="T3054">
        <f>INDEX('state-winning-votes'!$A$1:$L$53,MATCH($C3054,'state-winning-votes'!$A:$A,0),MATCH($A3054,'state-winning-votes'!$A$2:$L$2,0))</f>
        <v>1750848</v>
      </c>
      <c r="U3054" t="str">
        <f t="shared" si="142"/>
        <v>Obama, Barack H.</v>
      </c>
      <c r="V3054" t="str">
        <f>_xlfn.XLOOKUP(INDEX('state-winning-votes'!$A$1:$L$53,MATCH($C3054,'state-winning-votes'!$A:$A,0),MATCH($A3054,'state-winning-votes'!$A$2:$L$2,0)),$L:$L,$H:$H)</f>
        <v>Obama, Barack H.</v>
      </c>
      <c r="W3054" t="str">
        <f>VLOOKUP(A3054,'national-winners'!$A$2:$B$13,2,0)</f>
        <v>Obama, Barack H.</v>
      </c>
      <c r="X3054" t="str">
        <f t="shared" si="143"/>
        <v xml:space="preserve"> Barack H. Obama (W)</v>
      </c>
    </row>
    <row r="3055" spans="1:24" x14ac:dyDescent="0.25">
      <c r="A3055">
        <v>2008</v>
      </c>
      <c r="B3055" t="s">
        <v>152</v>
      </c>
      <c r="C3055" t="s">
        <v>153</v>
      </c>
      <c r="D3055">
        <v>53</v>
      </c>
      <c r="E3055">
        <v>91</v>
      </c>
      <c r="F3055">
        <v>73</v>
      </c>
      <c r="G3055" t="s">
        <v>16</v>
      </c>
      <c r="H3055" t="s">
        <v>350</v>
      </c>
      <c r="I3055" t="str">
        <f t="shared" si="141"/>
        <v>Baldwin, Charles ""Chuck""(L)</v>
      </c>
      <c r="J3055" t="s">
        <v>134</v>
      </c>
      <c r="K3055" t="b">
        <v>0</v>
      </c>
      <c r="L3055">
        <v>9432</v>
      </c>
      <c r="M3055">
        <v>3036878</v>
      </c>
      <c r="N3055">
        <v>20171015</v>
      </c>
      <c r="O3055" t="s">
        <v>19</v>
      </c>
      <c r="P3055" t="str">
        <f>IF(VLOOKUP(A3055,'national-winners'!$A$2:$B$13,2,0)=H3055,"W","L")</f>
        <v>L</v>
      </c>
      <c r="Q3055">
        <f>MATCH(C3055,'state-winning-votes'!A:A,0)</f>
        <v>50</v>
      </c>
      <c r="R3055">
        <f>MATCH(A3055,'state-winning-votes'!$A$2:$L$2,0)</f>
        <v>10</v>
      </c>
      <c r="S3055" cm="1">
        <f t="array" ref="S3055">INDEX('state-winning-votes'!$A$1:$L$53,$Q3055,$R3055)</f>
        <v>1750848</v>
      </c>
      <c r="T3055">
        <f>INDEX('state-winning-votes'!$A$1:$L$53,MATCH($C3055,'state-winning-votes'!$A:$A,0),MATCH($A3055,'state-winning-votes'!$A$2:$L$2,0))</f>
        <v>1750848</v>
      </c>
      <c r="U3055" t="str">
        <f t="shared" si="142"/>
        <v>Obama, Barack H.</v>
      </c>
      <c r="V3055" t="str">
        <f>_xlfn.XLOOKUP(INDEX('state-winning-votes'!$A$1:$L$53,MATCH($C3055,'state-winning-votes'!$A:$A,0),MATCH($A3055,'state-winning-votes'!$A$2:$L$2,0)),$L:$L,$H:$H)</f>
        <v>Obama, Barack H.</v>
      </c>
      <c r="W3055" t="str">
        <f>VLOOKUP(A3055,'national-winners'!$A$2:$B$13,2,0)</f>
        <v>Obama, Barack H.</v>
      </c>
      <c r="X3055" t="str">
        <f t="shared" si="143"/>
        <v xml:space="preserve"> Barack H. Obama (W)</v>
      </c>
    </row>
    <row r="3056" spans="1:24" x14ac:dyDescent="0.25">
      <c r="A3056">
        <v>2008</v>
      </c>
      <c r="B3056" t="s">
        <v>152</v>
      </c>
      <c r="C3056" t="s">
        <v>153</v>
      </c>
      <c r="D3056">
        <v>53</v>
      </c>
      <c r="E3056">
        <v>91</v>
      </c>
      <c r="F3056">
        <v>73</v>
      </c>
      <c r="G3056" t="s">
        <v>16</v>
      </c>
      <c r="H3056" t="s">
        <v>352</v>
      </c>
      <c r="I3056" t="str">
        <f t="shared" si="141"/>
        <v>McKinney, Cynthia(L)</v>
      </c>
      <c r="J3056" t="s">
        <v>274</v>
      </c>
      <c r="K3056" t="b">
        <v>0</v>
      </c>
      <c r="L3056">
        <v>3819</v>
      </c>
      <c r="M3056">
        <v>3036878</v>
      </c>
      <c r="N3056">
        <v>20171015</v>
      </c>
      <c r="O3056" t="s">
        <v>19</v>
      </c>
      <c r="P3056" t="str">
        <f>IF(VLOOKUP(A3056,'national-winners'!$A$2:$B$13,2,0)=H3056,"W","L")</f>
        <v>L</v>
      </c>
      <c r="Q3056">
        <f>MATCH(C3056,'state-winning-votes'!A:A,0)</f>
        <v>50</v>
      </c>
      <c r="R3056">
        <f>MATCH(A3056,'state-winning-votes'!$A$2:$L$2,0)</f>
        <v>10</v>
      </c>
      <c r="S3056" cm="1">
        <f t="array" ref="S3056">INDEX('state-winning-votes'!$A$1:$L$53,$Q3056,$R3056)</f>
        <v>1750848</v>
      </c>
      <c r="T3056">
        <f>INDEX('state-winning-votes'!$A$1:$L$53,MATCH($C3056,'state-winning-votes'!$A:$A,0),MATCH($A3056,'state-winning-votes'!$A$2:$L$2,0))</f>
        <v>1750848</v>
      </c>
      <c r="U3056" t="str">
        <f t="shared" si="142"/>
        <v>Obama, Barack H.</v>
      </c>
      <c r="V3056" t="str">
        <f>_xlfn.XLOOKUP(INDEX('state-winning-votes'!$A$1:$L$53,MATCH($C3056,'state-winning-votes'!$A:$A,0),MATCH($A3056,'state-winning-votes'!$A$2:$L$2,0)),$L:$L,$H:$H)</f>
        <v>Obama, Barack H.</v>
      </c>
      <c r="W3056" t="str">
        <f>VLOOKUP(A3056,'national-winners'!$A$2:$B$13,2,0)</f>
        <v>Obama, Barack H.</v>
      </c>
      <c r="X3056" t="str">
        <f t="shared" si="143"/>
        <v xml:space="preserve"> Barack H. Obama (W)</v>
      </c>
    </row>
    <row r="3057" spans="1:24" x14ac:dyDescent="0.25">
      <c r="A3057">
        <v>2008</v>
      </c>
      <c r="B3057" t="s">
        <v>152</v>
      </c>
      <c r="C3057" t="s">
        <v>153</v>
      </c>
      <c r="D3057">
        <v>53</v>
      </c>
      <c r="E3057">
        <v>91</v>
      </c>
      <c r="F3057">
        <v>73</v>
      </c>
      <c r="G3057" t="s">
        <v>16</v>
      </c>
      <c r="H3057" t="s">
        <v>264</v>
      </c>
      <c r="I3057" t="str">
        <f t="shared" si="141"/>
        <v>La Riva, Gloria Estella(L)</v>
      </c>
      <c r="J3057" t="s">
        <v>353</v>
      </c>
      <c r="K3057" t="b">
        <v>0</v>
      </c>
      <c r="L3057">
        <v>705</v>
      </c>
      <c r="M3057">
        <v>3036878</v>
      </c>
      <c r="N3057">
        <v>20171015</v>
      </c>
      <c r="O3057" t="s">
        <v>19</v>
      </c>
      <c r="P3057" t="str">
        <f>IF(VLOOKUP(A3057,'national-winners'!$A$2:$B$13,2,0)=H3057,"W","L")</f>
        <v>L</v>
      </c>
      <c r="Q3057">
        <f>MATCH(C3057,'state-winning-votes'!A:A,0)</f>
        <v>50</v>
      </c>
      <c r="R3057">
        <f>MATCH(A3057,'state-winning-votes'!$A$2:$L$2,0)</f>
        <v>10</v>
      </c>
      <c r="S3057" cm="1">
        <f t="array" ref="S3057">INDEX('state-winning-votes'!$A$1:$L$53,$Q3057,$R3057)</f>
        <v>1750848</v>
      </c>
      <c r="T3057">
        <f>INDEX('state-winning-votes'!$A$1:$L$53,MATCH($C3057,'state-winning-votes'!$A:$A,0),MATCH($A3057,'state-winning-votes'!$A$2:$L$2,0))</f>
        <v>1750848</v>
      </c>
      <c r="U3057" t="str">
        <f t="shared" si="142"/>
        <v>Obama, Barack H.</v>
      </c>
      <c r="V3057" t="str">
        <f>_xlfn.XLOOKUP(INDEX('state-winning-votes'!$A$1:$L$53,MATCH($C3057,'state-winning-votes'!$A:$A,0),MATCH($A3057,'state-winning-votes'!$A$2:$L$2,0)),$L:$L,$H:$H)</f>
        <v>Obama, Barack H.</v>
      </c>
      <c r="W3057" t="str">
        <f>VLOOKUP(A3057,'national-winners'!$A$2:$B$13,2,0)</f>
        <v>Obama, Barack H.</v>
      </c>
      <c r="X3057" t="str">
        <f t="shared" si="143"/>
        <v xml:space="preserve"> Barack H. Obama (W)</v>
      </c>
    </row>
    <row r="3058" spans="1:24" x14ac:dyDescent="0.25">
      <c r="A3058">
        <v>2008</v>
      </c>
      <c r="B3058" t="s">
        <v>152</v>
      </c>
      <c r="C3058" t="s">
        <v>153</v>
      </c>
      <c r="D3058">
        <v>53</v>
      </c>
      <c r="E3058">
        <v>91</v>
      </c>
      <c r="F3058">
        <v>73</v>
      </c>
      <c r="G3058" t="s">
        <v>16</v>
      </c>
      <c r="H3058" t="s">
        <v>284</v>
      </c>
      <c r="I3058" t="str">
        <f t="shared" si="141"/>
        <v>Harris, James(L)</v>
      </c>
      <c r="J3058" t="s">
        <v>37</v>
      </c>
      <c r="K3058" t="b">
        <v>0</v>
      </c>
      <c r="L3058">
        <v>641</v>
      </c>
      <c r="M3058">
        <v>3036878</v>
      </c>
      <c r="N3058">
        <v>20171015</v>
      </c>
      <c r="O3058" t="s">
        <v>19</v>
      </c>
      <c r="P3058" t="str">
        <f>IF(VLOOKUP(A3058,'national-winners'!$A$2:$B$13,2,0)=H3058,"W","L")</f>
        <v>L</v>
      </c>
      <c r="Q3058">
        <f>MATCH(C3058,'state-winning-votes'!A:A,0)</f>
        <v>50</v>
      </c>
      <c r="R3058">
        <f>MATCH(A3058,'state-winning-votes'!$A$2:$L$2,0)</f>
        <v>10</v>
      </c>
      <c r="S3058" cm="1">
        <f t="array" ref="S3058">INDEX('state-winning-votes'!$A$1:$L$53,$Q3058,$R3058)</f>
        <v>1750848</v>
      </c>
      <c r="T3058">
        <f>INDEX('state-winning-votes'!$A$1:$L$53,MATCH($C3058,'state-winning-votes'!$A:$A,0),MATCH($A3058,'state-winning-votes'!$A$2:$L$2,0))</f>
        <v>1750848</v>
      </c>
      <c r="U3058" t="str">
        <f t="shared" si="142"/>
        <v>Obama, Barack H.</v>
      </c>
      <c r="V3058" t="str">
        <f>_xlfn.XLOOKUP(INDEX('state-winning-votes'!$A$1:$L$53,MATCH($C3058,'state-winning-votes'!$A:$A,0),MATCH($A3058,'state-winning-votes'!$A$2:$L$2,0)),$L:$L,$H:$H)</f>
        <v>Obama, Barack H.</v>
      </c>
      <c r="W3058" t="str">
        <f>VLOOKUP(A3058,'national-winners'!$A$2:$B$13,2,0)</f>
        <v>Obama, Barack H.</v>
      </c>
      <c r="X3058" t="str">
        <f t="shared" si="143"/>
        <v xml:space="preserve"> Barack H. Obama (W)</v>
      </c>
    </row>
    <row r="3059" spans="1:24" x14ac:dyDescent="0.25">
      <c r="A3059">
        <v>2008</v>
      </c>
      <c r="B3059" t="s">
        <v>154</v>
      </c>
      <c r="C3059" t="s">
        <v>155</v>
      </c>
      <c r="D3059">
        <v>54</v>
      </c>
      <c r="E3059">
        <v>55</v>
      </c>
      <c r="F3059">
        <v>56</v>
      </c>
      <c r="G3059" t="s">
        <v>16</v>
      </c>
      <c r="H3059" t="s">
        <v>348</v>
      </c>
      <c r="I3059" t="str">
        <f t="shared" si="141"/>
        <v>McCain, John(L)</v>
      </c>
      <c r="J3059" t="s">
        <v>21</v>
      </c>
      <c r="K3059" t="b">
        <v>0</v>
      </c>
      <c r="L3059">
        <v>397466</v>
      </c>
      <c r="M3059">
        <v>713451</v>
      </c>
      <c r="N3059">
        <v>20171015</v>
      </c>
      <c r="O3059" t="s">
        <v>19</v>
      </c>
      <c r="P3059" t="str">
        <f>IF(VLOOKUP(A3059,'national-winners'!$A$2:$B$13,2,0)=H3059,"W","L")</f>
        <v>L</v>
      </c>
      <c r="Q3059">
        <f>MATCH(C3059,'state-winning-votes'!A:A,0)</f>
        <v>52</v>
      </c>
      <c r="R3059">
        <f>MATCH(A3059,'state-winning-votes'!$A$2:$L$2,0)</f>
        <v>10</v>
      </c>
      <c r="S3059" cm="1">
        <f t="array" ref="S3059">INDEX('state-winning-votes'!$A$1:$L$53,$Q3059,$R3059)</f>
        <v>397466</v>
      </c>
      <c r="T3059">
        <f>INDEX('state-winning-votes'!$A$1:$L$53,MATCH($C3059,'state-winning-votes'!$A:$A,0),MATCH($A3059,'state-winning-votes'!$A$2:$L$2,0))</f>
        <v>397466</v>
      </c>
      <c r="U3059" t="str">
        <f t="shared" si="142"/>
        <v>McCain, John</v>
      </c>
      <c r="V3059" t="str">
        <f>_xlfn.XLOOKUP(INDEX('state-winning-votes'!$A$1:$L$53,MATCH($C3059,'state-winning-votes'!$A:$A,0),MATCH($A3059,'state-winning-votes'!$A$2:$L$2,0)),$L:$L,$H:$H)</f>
        <v>McCain, John</v>
      </c>
      <c r="W3059" t="str">
        <f>VLOOKUP(A3059,'national-winners'!$A$2:$B$13,2,0)</f>
        <v>Obama, Barack H.</v>
      </c>
      <c r="X3059" t="str">
        <f t="shared" si="143"/>
        <v xml:space="preserve"> John McCain (W)</v>
      </c>
    </row>
    <row r="3060" spans="1:24" x14ac:dyDescent="0.25">
      <c r="A3060">
        <v>2008</v>
      </c>
      <c r="B3060" t="s">
        <v>154</v>
      </c>
      <c r="C3060" t="s">
        <v>155</v>
      </c>
      <c r="D3060">
        <v>54</v>
      </c>
      <c r="E3060">
        <v>55</v>
      </c>
      <c r="F3060">
        <v>56</v>
      </c>
      <c r="G3060" t="s">
        <v>16</v>
      </c>
      <c r="H3060" t="s">
        <v>349</v>
      </c>
      <c r="I3060" t="str">
        <f t="shared" si="141"/>
        <v>Obama, Barack H.(W)</v>
      </c>
      <c r="J3060" t="s">
        <v>18</v>
      </c>
      <c r="K3060" t="b">
        <v>0</v>
      </c>
      <c r="L3060">
        <v>303857</v>
      </c>
      <c r="M3060">
        <v>713451</v>
      </c>
      <c r="N3060">
        <v>20171015</v>
      </c>
      <c r="O3060" t="s">
        <v>19</v>
      </c>
      <c r="P3060" t="str">
        <f>IF(VLOOKUP(A3060,'national-winners'!$A$2:$B$13,2,0)=H3060,"W","L")</f>
        <v>W</v>
      </c>
      <c r="Q3060">
        <f>MATCH(C3060,'state-winning-votes'!A:A,0)</f>
        <v>52</v>
      </c>
      <c r="R3060">
        <f>MATCH(A3060,'state-winning-votes'!$A$2:$L$2,0)</f>
        <v>10</v>
      </c>
      <c r="S3060" cm="1">
        <f t="array" ref="S3060">INDEX('state-winning-votes'!$A$1:$L$53,$Q3060,$R3060)</f>
        <v>397466</v>
      </c>
      <c r="T3060">
        <f>INDEX('state-winning-votes'!$A$1:$L$53,MATCH($C3060,'state-winning-votes'!$A:$A,0),MATCH($A3060,'state-winning-votes'!$A$2:$L$2,0))</f>
        <v>397466</v>
      </c>
      <c r="U3060" t="str">
        <f t="shared" si="142"/>
        <v>McCain, John</v>
      </c>
      <c r="V3060" t="str">
        <f>_xlfn.XLOOKUP(INDEX('state-winning-votes'!$A$1:$L$53,MATCH($C3060,'state-winning-votes'!$A:$A,0),MATCH($A3060,'state-winning-votes'!$A$2:$L$2,0)),$L:$L,$H:$H)</f>
        <v>McCain, John</v>
      </c>
      <c r="W3060" t="str">
        <f>VLOOKUP(A3060,'national-winners'!$A$2:$B$13,2,0)</f>
        <v>Obama, Barack H.</v>
      </c>
      <c r="X3060" t="str">
        <f t="shared" si="143"/>
        <v xml:space="preserve"> John McCain (W)</v>
      </c>
    </row>
    <row r="3061" spans="1:24" x14ac:dyDescent="0.25">
      <c r="A3061">
        <v>2008</v>
      </c>
      <c r="B3061" t="s">
        <v>154</v>
      </c>
      <c r="C3061" t="s">
        <v>155</v>
      </c>
      <c r="D3061">
        <v>54</v>
      </c>
      <c r="E3061">
        <v>55</v>
      </c>
      <c r="F3061">
        <v>56</v>
      </c>
      <c r="G3061" t="s">
        <v>16</v>
      </c>
      <c r="H3061" t="s">
        <v>273</v>
      </c>
      <c r="I3061" t="str">
        <f t="shared" si="141"/>
        <v>Nader, Ralph(L)</v>
      </c>
      <c r="J3061" t="s">
        <v>35</v>
      </c>
      <c r="K3061" t="b">
        <v>0</v>
      </c>
      <c r="L3061">
        <v>7219</v>
      </c>
      <c r="M3061">
        <v>713451</v>
      </c>
      <c r="N3061">
        <v>20171015</v>
      </c>
      <c r="O3061" t="s">
        <v>19</v>
      </c>
      <c r="P3061" t="str">
        <f>IF(VLOOKUP(A3061,'national-winners'!$A$2:$B$13,2,0)=H3061,"W","L")</f>
        <v>L</v>
      </c>
      <c r="Q3061">
        <f>MATCH(C3061,'state-winning-votes'!A:A,0)</f>
        <v>52</v>
      </c>
      <c r="R3061">
        <f>MATCH(A3061,'state-winning-votes'!$A$2:$L$2,0)</f>
        <v>10</v>
      </c>
      <c r="S3061" cm="1">
        <f t="array" ref="S3061">INDEX('state-winning-votes'!$A$1:$L$53,$Q3061,$R3061)</f>
        <v>397466</v>
      </c>
      <c r="T3061">
        <f>INDEX('state-winning-votes'!$A$1:$L$53,MATCH($C3061,'state-winning-votes'!$A:$A,0),MATCH($A3061,'state-winning-votes'!$A$2:$L$2,0))</f>
        <v>397466</v>
      </c>
      <c r="U3061" t="str">
        <f t="shared" si="142"/>
        <v>McCain, John</v>
      </c>
      <c r="V3061" t="str">
        <f>_xlfn.XLOOKUP(INDEX('state-winning-votes'!$A$1:$L$53,MATCH($C3061,'state-winning-votes'!$A:$A,0),MATCH($A3061,'state-winning-votes'!$A$2:$L$2,0)),$L:$L,$H:$H)</f>
        <v>McCain, John</v>
      </c>
      <c r="W3061" t="str">
        <f>VLOOKUP(A3061,'national-winners'!$A$2:$B$13,2,0)</f>
        <v>Obama, Barack H.</v>
      </c>
      <c r="X3061" t="str">
        <f t="shared" si="143"/>
        <v xml:space="preserve"> John McCain (W)</v>
      </c>
    </row>
    <row r="3062" spans="1:24" x14ac:dyDescent="0.25">
      <c r="A3062">
        <v>2008</v>
      </c>
      <c r="B3062" t="s">
        <v>154</v>
      </c>
      <c r="C3062" t="s">
        <v>155</v>
      </c>
      <c r="D3062">
        <v>54</v>
      </c>
      <c r="E3062">
        <v>55</v>
      </c>
      <c r="F3062">
        <v>56</v>
      </c>
      <c r="G3062" t="s">
        <v>16</v>
      </c>
      <c r="H3062" t="s">
        <v>350</v>
      </c>
      <c r="I3062" t="str">
        <f t="shared" si="141"/>
        <v>Baldwin, Charles ""Chuck""(L)</v>
      </c>
      <c r="J3062" t="s">
        <v>134</v>
      </c>
      <c r="K3062" t="b">
        <v>0</v>
      </c>
      <c r="L3062">
        <v>2465</v>
      </c>
      <c r="M3062">
        <v>713451</v>
      </c>
      <c r="N3062">
        <v>20171015</v>
      </c>
      <c r="O3062" t="s">
        <v>19</v>
      </c>
      <c r="P3062" t="str">
        <f>IF(VLOOKUP(A3062,'national-winners'!$A$2:$B$13,2,0)=H3062,"W","L")</f>
        <v>L</v>
      </c>
      <c r="Q3062">
        <f>MATCH(C3062,'state-winning-votes'!A:A,0)</f>
        <v>52</v>
      </c>
      <c r="R3062">
        <f>MATCH(A3062,'state-winning-votes'!$A$2:$L$2,0)</f>
        <v>10</v>
      </c>
      <c r="S3062" cm="1">
        <f t="array" ref="S3062">INDEX('state-winning-votes'!$A$1:$L$53,$Q3062,$R3062)</f>
        <v>397466</v>
      </c>
      <c r="T3062">
        <f>INDEX('state-winning-votes'!$A$1:$L$53,MATCH($C3062,'state-winning-votes'!$A:$A,0),MATCH($A3062,'state-winning-votes'!$A$2:$L$2,0))</f>
        <v>397466</v>
      </c>
      <c r="U3062" t="str">
        <f t="shared" si="142"/>
        <v>McCain, John</v>
      </c>
      <c r="V3062" t="str">
        <f>_xlfn.XLOOKUP(INDEX('state-winning-votes'!$A$1:$L$53,MATCH($C3062,'state-winning-votes'!$A:$A,0),MATCH($A3062,'state-winning-votes'!$A$2:$L$2,0)),$L:$L,$H:$H)</f>
        <v>McCain, John</v>
      </c>
      <c r="W3062" t="str">
        <f>VLOOKUP(A3062,'national-winners'!$A$2:$B$13,2,0)</f>
        <v>Obama, Barack H.</v>
      </c>
      <c r="X3062" t="str">
        <f t="shared" si="143"/>
        <v xml:space="preserve"> John McCain (W)</v>
      </c>
    </row>
    <row r="3063" spans="1:24" x14ac:dyDescent="0.25">
      <c r="A3063">
        <v>2008</v>
      </c>
      <c r="B3063" t="s">
        <v>154</v>
      </c>
      <c r="C3063" t="s">
        <v>155</v>
      </c>
      <c r="D3063">
        <v>54</v>
      </c>
      <c r="E3063">
        <v>55</v>
      </c>
      <c r="F3063">
        <v>56</v>
      </c>
      <c r="G3063" t="s">
        <v>16</v>
      </c>
      <c r="H3063" t="s">
        <v>352</v>
      </c>
      <c r="I3063" t="str">
        <f t="shared" si="141"/>
        <v>McKinney, Cynthia(L)</v>
      </c>
      <c r="J3063" t="s">
        <v>373</v>
      </c>
      <c r="K3063" t="b">
        <v>0</v>
      </c>
      <c r="L3063">
        <v>2355</v>
      </c>
      <c r="M3063">
        <v>713451</v>
      </c>
      <c r="N3063">
        <v>20171015</v>
      </c>
      <c r="O3063" t="s">
        <v>19</v>
      </c>
      <c r="P3063" t="str">
        <f>IF(VLOOKUP(A3063,'national-winners'!$A$2:$B$13,2,0)=H3063,"W","L")</f>
        <v>L</v>
      </c>
      <c r="Q3063">
        <f>MATCH(C3063,'state-winning-votes'!A:A,0)</f>
        <v>52</v>
      </c>
      <c r="R3063">
        <f>MATCH(A3063,'state-winning-votes'!$A$2:$L$2,0)</f>
        <v>10</v>
      </c>
      <c r="S3063" cm="1">
        <f t="array" ref="S3063">INDEX('state-winning-votes'!$A$1:$L$53,$Q3063,$R3063)</f>
        <v>397466</v>
      </c>
      <c r="T3063">
        <f>INDEX('state-winning-votes'!$A$1:$L$53,MATCH($C3063,'state-winning-votes'!$A:$A,0),MATCH($A3063,'state-winning-votes'!$A$2:$L$2,0))</f>
        <v>397466</v>
      </c>
      <c r="U3063" t="str">
        <f t="shared" si="142"/>
        <v>McCain, John</v>
      </c>
      <c r="V3063" t="str">
        <f>_xlfn.XLOOKUP(INDEX('state-winning-votes'!$A$1:$L$53,MATCH($C3063,'state-winning-votes'!$A:$A,0),MATCH($A3063,'state-winning-votes'!$A$2:$L$2,0)),$L:$L,$H:$H)</f>
        <v>McCain, John</v>
      </c>
      <c r="W3063" t="str">
        <f>VLOOKUP(A3063,'national-winners'!$A$2:$B$13,2,0)</f>
        <v>Obama, Barack H.</v>
      </c>
      <c r="X3063" t="str">
        <f t="shared" si="143"/>
        <v xml:space="preserve"> John McCain (W)</v>
      </c>
    </row>
    <row r="3064" spans="1:24" x14ac:dyDescent="0.25">
      <c r="A3064">
        <v>2008</v>
      </c>
      <c r="B3064" t="s">
        <v>154</v>
      </c>
      <c r="C3064" t="s">
        <v>155</v>
      </c>
      <c r="D3064">
        <v>54</v>
      </c>
      <c r="E3064">
        <v>55</v>
      </c>
      <c r="F3064">
        <v>56</v>
      </c>
      <c r="G3064" t="s">
        <v>16</v>
      </c>
      <c r="I3064" t="str">
        <f t="shared" si="141"/>
        <v>(L)</v>
      </c>
      <c r="K3064" t="b">
        <v>1</v>
      </c>
      <c r="L3064">
        <v>89</v>
      </c>
      <c r="M3064">
        <v>713451</v>
      </c>
      <c r="N3064">
        <v>20171015</v>
      </c>
      <c r="O3064" t="s">
        <v>19</v>
      </c>
      <c r="P3064" t="str">
        <f>IF(VLOOKUP(A3064,'national-winners'!$A$2:$B$13,2,0)=H3064,"W","L")</f>
        <v>L</v>
      </c>
      <c r="Q3064">
        <f>MATCH(C3064,'state-winning-votes'!A:A,0)</f>
        <v>52</v>
      </c>
      <c r="R3064">
        <f>MATCH(A3064,'state-winning-votes'!$A$2:$L$2,0)</f>
        <v>10</v>
      </c>
      <c r="S3064" cm="1">
        <f t="array" ref="S3064">INDEX('state-winning-votes'!$A$1:$L$53,$Q3064,$R3064)</f>
        <v>397466</v>
      </c>
      <c r="T3064">
        <f>INDEX('state-winning-votes'!$A$1:$L$53,MATCH($C3064,'state-winning-votes'!$A:$A,0),MATCH($A3064,'state-winning-votes'!$A$2:$L$2,0))</f>
        <v>397466</v>
      </c>
      <c r="U3064" t="str">
        <f t="shared" si="142"/>
        <v>McCain, John</v>
      </c>
      <c r="V3064" t="str">
        <f>_xlfn.XLOOKUP(INDEX('state-winning-votes'!$A$1:$L$53,MATCH($C3064,'state-winning-votes'!$A:$A,0),MATCH($A3064,'state-winning-votes'!$A$2:$L$2,0)),$L:$L,$H:$H)</f>
        <v>McCain, John</v>
      </c>
      <c r="W3064" t="str">
        <f>VLOOKUP(A3064,'national-winners'!$A$2:$B$13,2,0)</f>
        <v>Obama, Barack H.</v>
      </c>
      <c r="X3064" t="str">
        <f t="shared" si="143"/>
        <v xml:space="preserve"> John McCain (W)</v>
      </c>
    </row>
    <row r="3065" spans="1:24" x14ac:dyDescent="0.25">
      <c r="A3065">
        <v>2008</v>
      </c>
      <c r="B3065" t="s">
        <v>156</v>
      </c>
      <c r="C3065" t="s">
        <v>157</v>
      </c>
      <c r="D3065">
        <v>55</v>
      </c>
      <c r="E3065">
        <v>35</v>
      </c>
      <c r="F3065">
        <v>25</v>
      </c>
      <c r="G3065" t="s">
        <v>16</v>
      </c>
      <c r="H3065" t="s">
        <v>349</v>
      </c>
      <c r="I3065" t="str">
        <f t="shared" si="141"/>
        <v>Obama, Barack H.(W)</v>
      </c>
      <c r="J3065" t="s">
        <v>18</v>
      </c>
      <c r="K3065" t="b">
        <v>0</v>
      </c>
      <c r="L3065">
        <v>1677211</v>
      </c>
      <c r="M3065">
        <v>2983417</v>
      </c>
      <c r="N3065">
        <v>20171015</v>
      </c>
      <c r="O3065" t="s">
        <v>19</v>
      </c>
      <c r="P3065" t="str">
        <f>IF(VLOOKUP(A3065,'national-winners'!$A$2:$B$13,2,0)=H3065,"W","L")</f>
        <v>W</v>
      </c>
      <c r="Q3065">
        <f>MATCH(C3065,'state-winning-votes'!A:A,0)</f>
        <v>51</v>
      </c>
      <c r="R3065">
        <f>MATCH(A3065,'state-winning-votes'!$A$2:$L$2,0)</f>
        <v>10</v>
      </c>
      <c r="S3065" cm="1">
        <f t="array" ref="S3065">INDEX('state-winning-votes'!$A$1:$L$53,$Q3065,$R3065)</f>
        <v>1677211</v>
      </c>
      <c r="T3065">
        <f>INDEX('state-winning-votes'!$A$1:$L$53,MATCH($C3065,'state-winning-votes'!$A:$A,0),MATCH($A3065,'state-winning-votes'!$A$2:$L$2,0))</f>
        <v>1677211</v>
      </c>
      <c r="U3065" t="str">
        <f t="shared" si="142"/>
        <v>Obama, Barack H.</v>
      </c>
      <c r="V3065" t="str">
        <f>_xlfn.XLOOKUP(INDEX('state-winning-votes'!$A$1:$L$53,MATCH($C3065,'state-winning-votes'!$A:$A,0),MATCH($A3065,'state-winning-votes'!$A$2:$L$2,0)),$L:$L,$H:$H)</f>
        <v>Obama, Barack H.</v>
      </c>
      <c r="W3065" t="str">
        <f>VLOOKUP(A3065,'national-winners'!$A$2:$B$13,2,0)</f>
        <v>Obama, Barack H.</v>
      </c>
      <c r="X3065" t="str">
        <f t="shared" si="143"/>
        <v xml:space="preserve"> Barack H. Obama (W)</v>
      </c>
    </row>
    <row r="3066" spans="1:24" x14ac:dyDescent="0.25">
      <c r="A3066">
        <v>2008</v>
      </c>
      <c r="B3066" t="s">
        <v>156</v>
      </c>
      <c r="C3066" t="s">
        <v>157</v>
      </c>
      <c r="D3066">
        <v>55</v>
      </c>
      <c r="E3066">
        <v>35</v>
      </c>
      <c r="F3066">
        <v>25</v>
      </c>
      <c r="G3066" t="s">
        <v>16</v>
      </c>
      <c r="H3066" t="s">
        <v>348</v>
      </c>
      <c r="I3066" t="str">
        <f t="shared" si="141"/>
        <v>McCain, John(L)</v>
      </c>
      <c r="J3066" t="s">
        <v>21</v>
      </c>
      <c r="K3066" t="b">
        <v>0</v>
      </c>
      <c r="L3066">
        <v>1262393</v>
      </c>
      <c r="M3066">
        <v>2983417</v>
      </c>
      <c r="N3066">
        <v>20171015</v>
      </c>
      <c r="O3066" t="s">
        <v>19</v>
      </c>
      <c r="P3066" t="str">
        <f>IF(VLOOKUP(A3066,'national-winners'!$A$2:$B$13,2,0)=H3066,"W","L")</f>
        <v>L</v>
      </c>
      <c r="Q3066">
        <f>MATCH(C3066,'state-winning-votes'!A:A,0)</f>
        <v>51</v>
      </c>
      <c r="R3066">
        <f>MATCH(A3066,'state-winning-votes'!$A$2:$L$2,0)</f>
        <v>10</v>
      </c>
      <c r="S3066" cm="1">
        <f t="array" ref="S3066">INDEX('state-winning-votes'!$A$1:$L$53,$Q3066,$R3066)</f>
        <v>1677211</v>
      </c>
      <c r="T3066">
        <f>INDEX('state-winning-votes'!$A$1:$L$53,MATCH($C3066,'state-winning-votes'!$A:$A,0),MATCH($A3066,'state-winning-votes'!$A$2:$L$2,0))</f>
        <v>1677211</v>
      </c>
      <c r="U3066" t="str">
        <f t="shared" si="142"/>
        <v>Obama, Barack H.</v>
      </c>
      <c r="V3066" t="str">
        <f>_xlfn.XLOOKUP(INDEX('state-winning-votes'!$A$1:$L$53,MATCH($C3066,'state-winning-votes'!$A:$A,0),MATCH($A3066,'state-winning-votes'!$A$2:$L$2,0)),$L:$L,$H:$H)</f>
        <v>Obama, Barack H.</v>
      </c>
      <c r="W3066" t="str">
        <f>VLOOKUP(A3066,'national-winners'!$A$2:$B$13,2,0)</f>
        <v>Obama, Barack H.</v>
      </c>
      <c r="X3066" t="str">
        <f t="shared" si="143"/>
        <v xml:space="preserve"> Barack H. Obama (W)</v>
      </c>
    </row>
    <row r="3067" spans="1:24" x14ac:dyDescent="0.25">
      <c r="A3067">
        <v>2008</v>
      </c>
      <c r="B3067" t="s">
        <v>156</v>
      </c>
      <c r="C3067" t="s">
        <v>157</v>
      </c>
      <c r="D3067">
        <v>55</v>
      </c>
      <c r="E3067">
        <v>35</v>
      </c>
      <c r="F3067">
        <v>25</v>
      </c>
      <c r="G3067" t="s">
        <v>16</v>
      </c>
      <c r="H3067" t="s">
        <v>273</v>
      </c>
      <c r="I3067" t="str">
        <f t="shared" si="141"/>
        <v>Nader, Ralph(L)</v>
      </c>
      <c r="J3067" t="s">
        <v>35</v>
      </c>
      <c r="K3067" t="b">
        <v>0</v>
      </c>
      <c r="L3067">
        <v>17605</v>
      </c>
      <c r="M3067">
        <v>2983417</v>
      </c>
      <c r="N3067">
        <v>20171015</v>
      </c>
      <c r="O3067" t="s">
        <v>19</v>
      </c>
      <c r="P3067" t="str">
        <f>IF(VLOOKUP(A3067,'national-winners'!$A$2:$B$13,2,0)=H3067,"W","L")</f>
        <v>L</v>
      </c>
      <c r="Q3067">
        <f>MATCH(C3067,'state-winning-votes'!A:A,0)</f>
        <v>51</v>
      </c>
      <c r="R3067">
        <f>MATCH(A3067,'state-winning-votes'!$A$2:$L$2,0)</f>
        <v>10</v>
      </c>
      <c r="S3067" cm="1">
        <f t="array" ref="S3067">INDEX('state-winning-votes'!$A$1:$L$53,$Q3067,$R3067)</f>
        <v>1677211</v>
      </c>
      <c r="T3067">
        <f>INDEX('state-winning-votes'!$A$1:$L$53,MATCH($C3067,'state-winning-votes'!$A:$A,0),MATCH($A3067,'state-winning-votes'!$A$2:$L$2,0))</f>
        <v>1677211</v>
      </c>
      <c r="U3067" t="str">
        <f t="shared" si="142"/>
        <v>Obama, Barack H.</v>
      </c>
      <c r="V3067" t="str">
        <f>_xlfn.XLOOKUP(INDEX('state-winning-votes'!$A$1:$L$53,MATCH($C3067,'state-winning-votes'!$A:$A,0),MATCH($A3067,'state-winning-votes'!$A$2:$L$2,0)),$L:$L,$H:$H)</f>
        <v>Obama, Barack H.</v>
      </c>
      <c r="W3067" t="str">
        <f>VLOOKUP(A3067,'national-winners'!$A$2:$B$13,2,0)</f>
        <v>Obama, Barack H.</v>
      </c>
      <c r="X3067" t="str">
        <f t="shared" si="143"/>
        <v xml:space="preserve"> Barack H. Obama (W)</v>
      </c>
    </row>
    <row r="3068" spans="1:24" x14ac:dyDescent="0.25">
      <c r="A3068">
        <v>2008</v>
      </c>
      <c r="B3068" t="s">
        <v>156</v>
      </c>
      <c r="C3068" t="s">
        <v>157</v>
      </c>
      <c r="D3068">
        <v>55</v>
      </c>
      <c r="E3068">
        <v>35</v>
      </c>
      <c r="F3068">
        <v>25</v>
      </c>
      <c r="G3068" t="s">
        <v>16</v>
      </c>
      <c r="H3068" t="s">
        <v>351</v>
      </c>
      <c r="I3068" t="str">
        <f t="shared" si="141"/>
        <v>Barr, Bob(L)</v>
      </c>
      <c r="J3068" t="s">
        <v>29</v>
      </c>
      <c r="K3068" t="b">
        <v>0</v>
      </c>
      <c r="L3068">
        <v>8858</v>
      </c>
      <c r="M3068">
        <v>2983417</v>
      </c>
      <c r="N3068">
        <v>20171015</v>
      </c>
      <c r="O3068" t="s">
        <v>19</v>
      </c>
      <c r="P3068" t="str">
        <f>IF(VLOOKUP(A3068,'national-winners'!$A$2:$B$13,2,0)=H3068,"W","L")</f>
        <v>L</v>
      </c>
      <c r="Q3068">
        <f>MATCH(C3068,'state-winning-votes'!A:A,0)</f>
        <v>51</v>
      </c>
      <c r="R3068">
        <f>MATCH(A3068,'state-winning-votes'!$A$2:$L$2,0)</f>
        <v>10</v>
      </c>
      <c r="S3068" cm="1">
        <f t="array" ref="S3068">INDEX('state-winning-votes'!$A$1:$L$53,$Q3068,$R3068)</f>
        <v>1677211</v>
      </c>
      <c r="T3068">
        <f>INDEX('state-winning-votes'!$A$1:$L$53,MATCH($C3068,'state-winning-votes'!$A:$A,0),MATCH($A3068,'state-winning-votes'!$A$2:$L$2,0))</f>
        <v>1677211</v>
      </c>
      <c r="U3068" t="str">
        <f t="shared" si="142"/>
        <v>Obama, Barack H.</v>
      </c>
      <c r="V3068" t="str">
        <f>_xlfn.XLOOKUP(INDEX('state-winning-votes'!$A$1:$L$53,MATCH($C3068,'state-winning-votes'!$A:$A,0),MATCH($A3068,'state-winning-votes'!$A$2:$L$2,0)),$L:$L,$H:$H)</f>
        <v>Obama, Barack H.</v>
      </c>
      <c r="W3068" t="str">
        <f>VLOOKUP(A3068,'national-winners'!$A$2:$B$13,2,0)</f>
        <v>Obama, Barack H.</v>
      </c>
      <c r="X3068" t="str">
        <f t="shared" si="143"/>
        <v xml:space="preserve"> Barack H. Obama (W)</v>
      </c>
    </row>
    <row r="3069" spans="1:24" x14ac:dyDescent="0.25">
      <c r="A3069">
        <v>2008</v>
      </c>
      <c r="B3069" t="s">
        <v>156</v>
      </c>
      <c r="C3069" t="s">
        <v>157</v>
      </c>
      <c r="D3069">
        <v>55</v>
      </c>
      <c r="E3069">
        <v>35</v>
      </c>
      <c r="F3069">
        <v>25</v>
      </c>
      <c r="G3069" t="s">
        <v>16</v>
      </c>
      <c r="H3069" t="s">
        <v>52</v>
      </c>
      <c r="I3069" t="str">
        <f t="shared" si="141"/>
        <v>Scattering(L)</v>
      </c>
      <c r="K3069" t="b">
        <v>0</v>
      </c>
      <c r="L3069">
        <v>6521</v>
      </c>
      <c r="M3069">
        <v>2983417</v>
      </c>
      <c r="N3069">
        <v>20171015</v>
      </c>
      <c r="O3069" t="s">
        <v>19</v>
      </c>
      <c r="P3069" t="str">
        <f>IF(VLOOKUP(A3069,'national-winners'!$A$2:$B$13,2,0)=H3069,"W","L")</f>
        <v>L</v>
      </c>
      <c r="Q3069">
        <f>MATCH(C3069,'state-winning-votes'!A:A,0)</f>
        <v>51</v>
      </c>
      <c r="R3069">
        <f>MATCH(A3069,'state-winning-votes'!$A$2:$L$2,0)</f>
        <v>10</v>
      </c>
      <c r="S3069" cm="1">
        <f t="array" ref="S3069">INDEX('state-winning-votes'!$A$1:$L$53,$Q3069,$R3069)</f>
        <v>1677211</v>
      </c>
      <c r="T3069">
        <f>INDEX('state-winning-votes'!$A$1:$L$53,MATCH($C3069,'state-winning-votes'!$A:$A,0),MATCH($A3069,'state-winning-votes'!$A$2:$L$2,0))</f>
        <v>1677211</v>
      </c>
      <c r="U3069" t="str">
        <f t="shared" si="142"/>
        <v>Obama, Barack H.</v>
      </c>
      <c r="V3069" t="str">
        <f>_xlfn.XLOOKUP(INDEX('state-winning-votes'!$A$1:$L$53,MATCH($C3069,'state-winning-votes'!$A:$A,0),MATCH($A3069,'state-winning-votes'!$A$2:$L$2,0)),$L:$L,$H:$H)</f>
        <v>Obama, Barack H.</v>
      </c>
      <c r="W3069" t="str">
        <f>VLOOKUP(A3069,'national-winners'!$A$2:$B$13,2,0)</f>
        <v>Obama, Barack H.</v>
      </c>
      <c r="X3069" t="str">
        <f t="shared" si="143"/>
        <v xml:space="preserve"> Barack H. Obama (W)</v>
      </c>
    </row>
    <row r="3070" spans="1:24" x14ac:dyDescent="0.25">
      <c r="A3070">
        <v>2008</v>
      </c>
      <c r="B3070" t="s">
        <v>156</v>
      </c>
      <c r="C3070" t="s">
        <v>157</v>
      </c>
      <c r="D3070">
        <v>55</v>
      </c>
      <c r="E3070">
        <v>35</v>
      </c>
      <c r="F3070">
        <v>25</v>
      </c>
      <c r="G3070" t="s">
        <v>16</v>
      </c>
      <c r="H3070" t="s">
        <v>350</v>
      </c>
      <c r="I3070" t="str">
        <f t="shared" si="141"/>
        <v>Baldwin, Charles ""Chuck""(L)</v>
      </c>
      <c r="J3070" t="s">
        <v>134</v>
      </c>
      <c r="K3070" t="b">
        <v>0</v>
      </c>
      <c r="L3070">
        <v>5072</v>
      </c>
      <c r="M3070">
        <v>2983417</v>
      </c>
      <c r="N3070">
        <v>20171015</v>
      </c>
      <c r="O3070" t="s">
        <v>19</v>
      </c>
      <c r="P3070" t="str">
        <f>IF(VLOOKUP(A3070,'national-winners'!$A$2:$B$13,2,0)=H3070,"W","L")</f>
        <v>L</v>
      </c>
      <c r="Q3070">
        <f>MATCH(C3070,'state-winning-votes'!A:A,0)</f>
        <v>51</v>
      </c>
      <c r="R3070">
        <f>MATCH(A3070,'state-winning-votes'!$A$2:$L$2,0)</f>
        <v>10</v>
      </c>
      <c r="S3070" cm="1">
        <f t="array" ref="S3070">INDEX('state-winning-votes'!$A$1:$L$53,$Q3070,$R3070)</f>
        <v>1677211</v>
      </c>
      <c r="T3070">
        <f>INDEX('state-winning-votes'!$A$1:$L$53,MATCH($C3070,'state-winning-votes'!$A:$A,0),MATCH($A3070,'state-winning-votes'!$A$2:$L$2,0))</f>
        <v>1677211</v>
      </c>
      <c r="U3070" t="str">
        <f t="shared" si="142"/>
        <v>Obama, Barack H.</v>
      </c>
      <c r="V3070" t="str">
        <f>_xlfn.XLOOKUP(INDEX('state-winning-votes'!$A$1:$L$53,MATCH($C3070,'state-winning-votes'!$A:$A,0),MATCH($A3070,'state-winning-votes'!$A$2:$L$2,0)),$L:$L,$H:$H)</f>
        <v>Obama, Barack H.</v>
      </c>
      <c r="W3070" t="str">
        <f>VLOOKUP(A3070,'national-winners'!$A$2:$B$13,2,0)</f>
        <v>Obama, Barack H.</v>
      </c>
      <c r="X3070" t="str">
        <f t="shared" si="143"/>
        <v xml:space="preserve"> Barack H. Obama (W)</v>
      </c>
    </row>
    <row r="3071" spans="1:24" x14ac:dyDescent="0.25">
      <c r="A3071">
        <v>2008</v>
      </c>
      <c r="B3071" t="s">
        <v>156</v>
      </c>
      <c r="C3071" t="s">
        <v>157</v>
      </c>
      <c r="D3071">
        <v>55</v>
      </c>
      <c r="E3071">
        <v>35</v>
      </c>
      <c r="F3071">
        <v>25</v>
      </c>
      <c r="G3071" t="s">
        <v>16</v>
      </c>
      <c r="H3071" t="s">
        <v>352</v>
      </c>
      <c r="I3071" t="str">
        <f t="shared" si="141"/>
        <v>McKinney, Cynthia(L)</v>
      </c>
      <c r="J3071" t="s">
        <v>274</v>
      </c>
      <c r="K3071" t="b">
        <v>0</v>
      </c>
      <c r="L3071">
        <v>4216</v>
      </c>
      <c r="M3071">
        <v>2983417</v>
      </c>
      <c r="N3071">
        <v>20171015</v>
      </c>
      <c r="O3071" t="s">
        <v>19</v>
      </c>
      <c r="P3071" t="str">
        <f>IF(VLOOKUP(A3071,'national-winners'!$A$2:$B$13,2,0)=H3071,"W","L")</f>
        <v>L</v>
      </c>
      <c r="Q3071">
        <f>MATCH(C3071,'state-winning-votes'!A:A,0)</f>
        <v>51</v>
      </c>
      <c r="R3071">
        <f>MATCH(A3071,'state-winning-votes'!$A$2:$L$2,0)</f>
        <v>10</v>
      </c>
      <c r="S3071" cm="1">
        <f t="array" ref="S3071">INDEX('state-winning-votes'!$A$1:$L$53,$Q3071,$R3071)</f>
        <v>1677211</v>
      </c>
      <c r="T3071">
        <f>INDEX('state-winning-votes'!$A$1:$L$53,MATCH($C3071,'state-winning-votes'!$A:$A,0),MATCH($A3071,'state-winning-votes'!$A$2:$L$2,0))</f>
        <v>1677211</v>
      </c>
      <c r="U3071" t="str">
        <f t="shared" si="142"/>
        <v>Obama, Barack H.</v>
      </c>
      <c r="V3071" t="str">
        <f>_xlfn.XLOOKUP(INDEX('state-winning-votes'!$A$1:$L$53,MATCH($C3071,'state-winning-votes'!$A:$A,0),MATCH($A3071,'state-winning-votes'!$A$2:$L$2,0)),$L:$L,$H:$H)</f>
        <v>Obama, Barack H.</v>
      </c>
      <c r="W3071" t="str">
        <f>VLOOKUP(A3071,'national-winners'!$A$2:$B$13,2,0)</f>
        <v>Obama, Barack H.</v>
      </c>
      <c r="X3071" t="str">
        <f t="shared" si="143"/>
        <v xml:space="preserve"> Barack H. Obama (W)</v>
      </c>
    </row>
    <row r="3072" spans="1:24" x14ac:dyDescent="0.25">
      <c r="A3072">
        <v>2008</v>
      </c>
      <c r="B3072" t="s">
        <v>156</v>
      </c>
      <c r="C3072" t="s">
        <v>157</v>
      </c>
      <c r="D3072">
        <v>55</v>
      </c>
      <c r="E3072">
        <v>35</v>
      </c>
      <c r="F3072">
        <v>25</v>
      </c>
      <c r="G3072" t="s">
        <v>16</v>
      </c>
      <c r="H3072" t="s">
        <v>374</v>
      </c>
      <c r="I3072" t="str">
        <f t="shared" si="141"/>
        <v>Wamboldt, Jeffrey(L)</v>
      </c>
      <c r="J3072" t="s">
        <v>375</v>
      </c>
      <c r="K3072" t="b">
        <v>0</v>
      </c>
      <c r="L3072">
        <v>764</v>
      </c>
      <c r="M3072">
        <v>2983417</v>
      </c>
      <c r="N3072">
        <v>20171015</v>
      </c>
      <c r="O3072" t="s">
        <v>19</v>
      </c>
      <c r="P3072" t="str">
        <f>IF(VLOOKUP(A3072,'national-winners'!$A$2:$B$13,2,0)=H3072,"W","L")</f>
        <v>L</v>
      </c>
      <c r="Q3072">
        <f>MATCH(C3072,'state-winning-votes'!A:A,0)</f>
        <v>51</v>
      </c>
      <c r="R3072">
        <f>MATCH(A3072,'state-winning-votes'!$A$2:$L$2,0)</f>
        <v>10</v>
      </c>
      <c r="S3072" cm="1">
        <f t="array" ref="S3072">INDEX('state-winning-votes'!$A$1:$L$53,$Q3072,$R3072)</f>
        <v>1677211</v>
      </c>
      <c r="T3072">
        <f>INDEX('state-winning-votes'!$A$1:$L$53,MATCH($C3072,'state-winning-votes'!$A:$A,0),MATCH($A3072,'state-winning-votes'!$A$2:$L$2,0))</f>
        <v>1677211</v>
      </c>
      <c r="U3072" t="str">
        <f t="shared" si="142"/>
        <v>Obama, Barack H.</v>
      </c>
      <c r="V3072" t="str">
        <f>_xlfn.XLOOKUP(INDEX('state-winning-votes'!$A$1:$L$53,MATCH($C3072,'state-winning-votes'!$A:$A,0),MATCH($A3072,'state-winning-votes'!$A$2:$L$2,0)),$L:$L,$H:$H)</f>
        <v>Obama, Barack H.</v>
      </c>
      <c r="W3072" t="str">
        <f>VLOOKUP(A3072,'national-winners'!$A$2:$B$13,2,0)</f>
        <v>Obama, Barack H.</v>
      </c>
      <c r="X3072" t="str">
        <f t="shared" si="143"/>
        <v xml:space="preserve"> Barack H. Obama (W)</v>
      </c>
    </row>
    <row r="3073" spans="1:24" x14ac:dyDescent="0.25">
      <c r="A3073">
        <v>2008</v>
      </c>
      <c r="B3073" t="s">
        <v>156</v>
      </c>
      <c r="C3073" t="s">
        <v>157</v>
      </c>
      <c r="D3073">
        <v>55</v>
      </c>
      <c r="E3073">
        <v>35</v>
      </c>
      <c r="F3073">
        <v>25</v>
      </c>
      <c r="G3073" t="s">
        <v>16</v>
      </c>
      <c r="H3073" t="s">
        <v>362</v>
      </c>
      <c r="I3073" t="str">
        <f t="shared" si="141"/>
        <v>Moore, Brian(L)</v>
      </c>
      <c r="J3073" t="s">
        <v>255</v>
      </c>
      <c r="K3073" t="b">
        <v>0</v>
      </c>
      <c r="L3073">
        <v>540</v>
      </c>
      <c r="M3073">
        <v>2983417</v>
      </c>
      <c r="N3073">
        <v>20171015</v>
      </c>
      <c r="O3073" t="s">
        <v>19</v>
      </c>
      <c r="P3073" t="str">
        <f>IF(VLOOKUP(A3073,'national-winners'!$A$2:$B$13,2,0)=H3073,"W","L")</f>
        <v>L</v>
      </c>
      <c r="Q3073">
        <f>MATCH(C3073,'state-winning-votes'!A:A,0)</f>
        <v>51</v>
      </c>
      <c r="R3073">
        <f>MATCH(A3073,'state-winning-votes'!$A$2:$L$2,0)</f>
        <v>10</v>
      </c>
      <c r="S3073" cm="1">
        <f t="array" ref="S3073">INDEX('state-winning-votes'!$A$1:$L$53,$Q3073,$R3073)</f>
        <v>1677211</v>
      </c>
      <c r="T3073">
        <f>INDEX('state-winning-votes'!$A$1:$L$53,MATCH($C3073,'state-winning-votes'!$A:$A,0),MATCH($A3073,'state-winning-votes'!$A$2:$L$2,0))</f>
        <v>1677211</v>
      </c>
      <c r="U3073" t="str">
        <f t="shared" si="142"/>
        <v>Obama, Barack H.</v>
      </c>
      <c r="V3073" t="str">
        <f>_xlfn.XLOOKUP(INDEX('state-winning-votes'!$A$1:$L$53,MATCH($C3073,'state-winning-votes'!$A:$A,0),MATCH($A3073,'state-winning-votes'!$A$2:$L$2,0)),$L:$L,$H:$H)</f>
        <v>Obama, Barack H.</v>
      </c>
      <c r="W3073" t="str">
        <f>VLOOKUP(A3073,'national-winners'!$A$2:$B$13,2,0)</f>
        <v>Obama, Barack H.</v>
      </c>
      <c r="X3073" t="str">
        <f t="shared" si="143"/>
        <v xml:space="preserve"> Barack H. Obama (W)</v>
      </c>
    </row>
    <row r="3074" spans="1:24" x14ac:dyDescent="0.25">
      <c r="A3074">
        <v>2008</v>
      </c>
      <c r="B3074" t="s">
        <v>156</v>
      </c>
      <c r="C3074" t="s">
        <v>157</v>
      </c>
      <c r="D3074">
        <v>55</v>
      </c>
      <c r="E3074">
        <v>35</v>
      </c>
      <c r="F3074">
        <v>25</v>
      </c>
      <c r="G3074" t="s">
        <v>16</v>
      </c>
      <c r="H3074" t="s">
        <v>264</v>
      </c>
      <c r="I3074" t="str">
        <f t="shared" si="141"/>
        <v>La Riva, Gloria Estella(L)</v>
      </c>
      <c r="J3074" t="s">
        <v>353</v>
      </c>
      <c r="K3074" t="b">
        <v>0</v>
      </c>
      <c r="L3074">
        <v>237</v>
      </c>
      <c r="M3074">
        <v>2983417</v>
      </c>
      <c r="N3074">
        <v>20171015</v>
      </c>
      <c r="O3074" t="s">
        <v>19</v>
      </c>
      <c r="P3074" t="str">
        <f>IF(VLOOKUP(A3074,'national-winners'!$A$2:$B$13,2,0)=H3074,"W","L")</f>
        <v>L</v>
      </c>
      <c r="Q3074">
        <f>MATCH(C3074,'state-winning-votes'!A:A,0)</f>
        <v>51</v>
      </c>
      <c r="R3074">
        <f>MATCH(A3074,'state-winning-votes'!$A$2:$L$2,0)</f>
        <v>10</v>
      </c>
      <c r="S3074" cm="1">
        <f t="array" ref="S3074">INDEX('state-winning-votes'!$A$1:$L$53,$Q3074,$R3074)</f>
        <v>1677211</v>
      </c>
      <c r="T3074">
        <f>INDEX('state-winning-votes'!$A$1:$L$53,MATCH($C3074,'state-winning-votes'!$A:$A,0),MATCH($A3074,'state-winning-votes'!$A$2:$L$2,0))</f>
        <v>1677211</v>
      </c>
      <c r="U3074" t="str">
        <f t="shared" si="142"/>
        <v>Obama, Barack H.</v>
      </c>
      <c r="V3074" t="str">
        <f>_xlfn.XLOOKUP(INDEX('state-winning-votes'!$A$1:$L$53,MATCH($C3074,'state-winning-votes'!$A:$A,0),MATCH($A3074,'state-winning-votes'!$A$2:$L$2,0)),$L:$L,$H:$H)</f>
        <v>Obama, Barack H.</v>
      </c>
      <c r="W3074" t="str">
        <f>VLOOKUP(A3074,'national-winners'!$A$2:$B$13,2,0)</f>
        <v>Obama, Barack H.</v>
      </c>
      <c r="X3074" t="str">
        <f t="shared" si="143"/>
        <v xml:space="preserve"> Barack H. Obama (W)</v>
      </c>
    </row>
    <row r="3075" spans="1:24" x14ac:dyDescent="0.25">
      <c r="A3075">
        <v>2008</v>
      </c>
      <c r="B3075" t="s">
        <v>158</v>
      </c>
      <c r="C3075" t="s">
        <v>159</v>
      </c>
      <c r="D3075">
        <v>56</v>
      </c>
      <c r="E3075">
        <v>83</v>
      </c>
      <c r="F3075">
        <v>68</v>
      </c>
      <c r="G3075" t="s">
        <v>16</v>
      </c>
      <c r="H3075" t="s">
        <v>348</v>
      </c>
      <c r="I3075" t="str">
        <f t="shared" ref="I3075:I3138" si="144">H3075&amp;"("&amp;P3075&amp;")"</f>
        <v>McCain, John(L)</v>
      </c>
      <c r="J3075" t="s">
        <v>21</v>
      </c>
      <c r="K3075" t="b">
        <v>0</v>
      </c>
      <c r="L3075">
        <v>164958</v>
      </c>
      <c r="M3075">
        <v>254904</v>
      </c>
      <c r="N3075">
        <v>20171015</v>
      </c>
      <c r="O3075" t="s">
        <v>19</v>
      </c>
      <c r="P3075" t="str">
        <f>IF(VLOOKUP(A3075,'national-winners'!$A$2:$B$13,2,0)=H3075,"W","L")</f>
        <v>L</v>
      </c>
      <c r="Q3075">
        <f>MATCH(C3075,'state-winning-votes'!A:A,0)</f>
        <v>53</v>
      </c>
      <c r="R3075">
        <f>MATCH(A3075,'state-winning-votes'!$A$2:$L$2,0)</f>
        <v>10</v>
      </c>
      <c r="S3075" cm="1">
        <f t="array" ref="S3075">INDEX('state-winning-votes'!$A$1:$L$53,$Q3075,$R3075)</f>
        <v>164958</v>
      </c>
      <c r="T3075">
        <f>INDEX('state-winning-votes'!$A$1:$L$53,MATCH($C3075,'state-winning-votes'!$A:$A,0),MATCH($A3075,'state-winning-votes'!$A$2:$L$2,0))</f>
        <v>164958</v>
      </c>
      <c r="U3075" t="str">
        <f t="shared" ref="U3075:U3138" si="145">_xlfn.XLOOKUP(T3075,L:L,H:H)</f>
        <v>McCain, John</v>
      </c>
      <c r="V3075" t="str">
        <f>_xlfn.XLOOKUP(INDEX('state-winning-votes'!$A$1:$L$53,MATCH($C3075,'state-winning-votes'!$A:$A,0),MATCH($A3075,'state-winning-votes'!$A$2:$L$2,0)),$L:$L,$H:$H)</f>
        <v>McCain, John</v>
      </c>
      <c r="W3075" t="str">
        <f>VLOOKUP(A3075,'national-winners'!$A$2:$B$13,2,0)</f>
        <v>Obama, Barack H.</v>
      </c>
      <c r="X3075" t="str">
        <f t="shared" ref="X3075:X3138" si="146">IFERROR(RIGHT(V3075,LEN(V3075)-SEARCH(",",V3075))&amp;" "&amp;LEFT(V3075,SEARCH(",",V3075)-1)&amp;" (W)","NULL")</f>
        <v xml:space="preserve"> John McCain (W)</v>
      </c>
    </row>
    <row r="3076" spans="1:24" x14ac:dyDescent="0.25">
      <c r="A3076">
        <v>2008</v>
      </c>
      <c r="B3076" t="s">
        <v>158</v>
      </c>
      <c r="C3076" t="s">
        <v>159</v>
      </c>
      <c r="D3076">
        <v>56</v>
      </c>
      <c r="E3076">
        <v>83</v>
      </c>
      <c r="F3076">
        <v>68</v>
      </c>
      <c r="G3076" t="s">
        <v>16</v>
      </c>
      <c r="H3076" t="s">
        <v>349</v>
      </c>
      <c r="I3076" t="str">
        <f t="shared" si="144"/>
        <v>Obama, Barack H.(W)</v>
      </c>
      <c r="J3076" t="s">
        <v>18</v>
      </c>
      <c r="K3076" t="b">
        <v>0</v>
      </c>
      <c r="L3076">
        <v>82868</v>
      </c>
      <c r="M3076">
        <v>254904</v>
      </c>
      <c r="N3076">
        <v>20171015</v>
      </c>
      <c r="O3076" t="s">
        <v>19</v>
      </c>
      <c r="P3076" t="str">
        <f>IF(VLOOKUP(A3076,'national-winners'!$A$2:$B$13,2,0)=H3076,"W","L")</f>
        <v>W</v>
      </c>
      <c r="Q3076">
        <f>MATCH(C3076,'state-winning-votes'!A:A,0)</f>
        <v>53</v>
      </c>
      <c r="R3076">
        <f>MATCH(A3076,'state-winning-votes'!$A$2:$L$2,0)</f>
        <v>10</v>
      </c>
      <c r="S3076" cm="1">
        <f t="array" ref="S3076">INDEX('state-winning-votes'!$A$1:$L$53,$Q3076,$R3076)</f>
        <v>164958</v>
      </c>
      <c r="T3076">
        <f>INDEX('state-winning-votes'!$A$1:$L$53,MATCH($C3076,'state-winning-votes'!$A:$A,0),MATCH($A3076,'state-winning-votes'!$A$2:$L$2,0))</f>
        <v>164958</v>
      </c>
      <c r="U3076" t="str">
        <f t="shared" si="145"/>
        <v>McCain, John</v>
      </c>
      <c r="V3076" t="str">
        <f>_xlfn.XLOOKUP(INDEX('state-winning-votes'!$A$1:$L$53,MATCH($C3076,'state-winning-votes'!$A:$A,0),MATCH($A3076,'state-winning-votes'!$A$2:$L$2,0)),$L:$L,$H:$H)</f>
        <v>McCain, John</v>
      </c>
      <c r="W3076" t="str">
        <f>VLOOKUP(A3076,'national-winners'!$A$2:$B$13,2,0)</f>
        <v>Obama, Barack H.</v>
      </c>
      <c r="X3076" t="str">
        <f t="shared" si="146"/>
        <v xml:space="preserve"> John McCain (W)</v>
      </c>
    </row>
    <row r="3077" spans="1:24" x14ac:dyDescent="0.25">
      <c r="A3077">
        <v>2008</v>
      </c>
      <c r="B3077" t="s">
        <v>158</v>
      </c>
      <c r="C3077" t="s">
        <v>159</v>
      </c>
      <c r="D3077">
        <v>56</v>
      </c>
      <c r="E3077">
        <v>83</v>
      </c>
      <c r="F3077">
        <v>68</v>
      </c>
      <c r="G3077" t="s">
        <v>16</v>
      </c>
      <c r="I3077" t="str">
        <f t="shared" si="144"/>
        <v>(L)</v>
      </c>
      <c r="J3077" t="s">
        <v>35</v>
      </c>
      <c r="K3077" t="b">
        <v>0</v>
      </c>
      <c r="L3077">
        <v>3717</v>
      </c>
      <c r="M3077">
        <v>254904</v>
      </c>
      <c r="N3077">
        <v>20171015</v>
      </c>
      <c r="O3077" t="s">
        <v>19</v>
      </c>
      <c r="P3077" t="str">
        <f>IF(VLOOKUP(A3077,'national-winners'!$A$2:$B$13,2,0)=H3077,"W","L")</f>
        <v>L</v>
      </c>
      <c r="Q3077">
        <f>MATCH(C3077,'state-winning-votes'!A:A,0)</f>
        <v>53</v>
      </c>
      <c r="R3077">
        <f>MATCH(A3077,'state-winning-votes'!$A$2:$L$2,0)</f>
        <v>10</v>
      </c>
      <c r="S3077" cm="1">
        <f t="array" ref="S3077">INDEX('state-winning-votes'!$A$1:$L$53,$Q3077,$R3077)</f>
        <v>164958</v>
      </c>
      <c r="T3077">
        <f>INDEX('state-winning-votes'!$A$1:$L$53,MATCH($C3077,'state-winning-votes'!$A:$A,0),MATCH($A3077,'state-winning-votes'!$A$2:$L$2,0))</f>
        <v>164958</v>
      </c>
      <c r="U3077" t="str">
        <f t="shared" si="145"/>
        <v>McCain, John</v>
      </c>
      <c r="V3077" t="str">
        <f>_xlfn.XLOOKUP(INDEX('state-winning-votes'!$A$1:$L$53,MATCH($C3077,'state-winning-votes'!$A:$A,0),MATCH($A3077,'state-winning-votes'!$A$2:$L$2,0)),$L:$L,$H:$H)</f>
        <v>McCain, John</v>
      </c>
      <c r="W3077" t="str">
        <f>VLOOKUP(A3077,'national-winners'!$A$2:$B$13,2,0)</f>
        <v>Obama, Barack H.</v>
      </c>
      <c r="X3077" t="str">
        <f t="shared" si="146"/>
        <v xml:space="preserve"> John McCain (W)</v>
      </c>
    </row>
    <row r="3078" spans="1:24" x14ac:dyDescent="0.25">
      <c r="A3078">
        <v>2008</v>
      </c>
      <c r="B3078" t="s">
        <v>158</v>
      </c>
      <c r="C3078" t="s">
        <v>159</v>
      </c>
      <c r="D3078">
        <v>56</v>
      </c>
      <c r="E3078">
        <v>83</v>
      </c>
      <c r="F3078">
        <v>68</v>
      </c>
      <c r="G3078" t="s">
        <v>16</v>
      </c>
      <c r="H3078" t="s">
        <v>351</v>
      </c>
      <c r="I3078" t="str">
        <f t="shared" si="144"/>
        <v>Barr, Bob(L)</v>
      </c>
      <c r="J3078" t="s">
        <v>29</v>
      </c>
      <c r="K3078" t="b">
        <v>0</v>
      </c>
      <c r="L3078">
        <v>1594</v>
      </c>
      <c r="M3078">
        <v>254904</v>
      </c>
      <c r="N3078">
        <v>20171015</v>
      </c>
      <c r="O3078" t="s">
        <v>19</v>
      </c>
      <c r="P3078" t="str">
        <f>IF(VLOOKUP(A3078,'national-winners'!$A$2:$B$13,2,0)=H3078,"W","L")</f>
        <v>L</v>
      </c>
      <c r="Q3078">
        <f>MATCH(C3078,'state-winning-votes'!A:A,0)</f>
        <v>53</v>
      </c>
      <c r="R3078">
        <f>MATCH(A3078,'state-winning-votes'!$A$2:$L$2,0)</f>
        <v>10</v>
      </c>
      <c r="S3078" cm="1">
        <f t="array" ref="S3078">INDEX('state-winning-votes'!$A$1:$L$53,$Q3078,$R3078)</f>
        <v>164958</v>
      </c>
      <c r="T3078">
        <f>INDEX('state-winning-votes'!$A$1:$L$53,MATCH($C3078,'state-winning-votes'!$A:$A,0),MATCH($A3078,'state-winning-votes'!$A$2:$L$2,0))</f>
        <v>164958</v>
      </c>
      <c r="U3078" t="str">
        <f t="shared" si="145"/>
        <v>McCain, John</v>
      </c>
      <c r="V3078" t="str">
        <f>_xlfn.XLOOKUP(INDEX('state-winning-votes'!$A$1:$L$53,MATCH($C3078,'state-winning-votes'!$A:$A,0),MATCH($A3078,'state-winning-votes'!$A$2:$L$2,0)),$L:$L,$H:$H)</f>
        <v>McCain, John</v>
      </c>
      <c r="W3078" t="str">
        <f>VLOOKUP(A3078,'national-winners'!$A$2:$B$13,2,0)</f>
        <v>Obama, Barack H.</v>
      </c>
      <c r="X3078" t="str">
        <f t="shared" si="146"/>
        <v xml:space="preserve"> John McCain (W)</v>
      </c>
    </row>
    <row r="3079" spans="1:24" x14ac:dyDescent="0.25">
      <c r="A3079">
        <v>2008</v>
      </c>
      <c r="B3079" t="s">
        <v>158</v>
      </c>
      <c r="C3079" t="s">
        <v>159</v>
      </c>
      <c r="D3079">
        <v>56</v>
      </c>
      <c r="E3079">
        <v>83</v>
      </c>
      <c r="F3079">
        <v>68</v>
      </c>
      <c r="G3079" t="s">
        <v>16</v>
      </c>
      <c r="I3079" t="str">
        <f t="shared" si="144"/>
        <v>(L)</v>
      </c>
      <c r="K3079" t="b">
        <v>1</v>
      </c>
      <c r="L3079">
        <v>1521</v>
      </c>
      <c r="M3079">
        <v>254904</v>
      </c>
      <c r="N3079">
        <v>20171015</v>
      </c>
      <c r="O3079" t="s">
        <v>19</v>
      </c>
      <c r="P3079" t="str">
        <f>IF(VLOOKUP(A3079,'national-winners'!$A$2:$B$13,2,0)=H3079,"W","L")</f>
        <v>L</v>
      </c>
      <c r="Q3079">
        <f>MATCH(C3079,'state-winning-votes'!A:A,0)</f>
        <v>53</v>
      </c>
      <c r="R3079">
        <f>MATCH(A3079,'state-winning-votes'!$A$2:$L$2,0)</f>
        <v>10</v>
      </c>
      <c r="S3079" cm="1">
        <f t="array" ref="S3079">INDEX('state-winning-votes'!$A$1:$L$53,$Q3079,$R3079)</f>
        <v>164958</v>
      </c>
      <c r="T3079">
        <f>INDEX('state-winning-votes'!$A$1:$L$53,MATCH($C3079,'state-winning-votes'!$A:$A,0),MATCH($A3079,'state-winning-votes'!$A$2:$L$2,0))</f>
        <v>164958</v>
      </c>
      <c r="U3079" t="str">
        <f t="shared" si="145"/>
        <v>McCain, John</v>
      </c>
      <c r="V3079" t="str">
        <f>_xlfn.XLOOKUP(INDEX('state-winning-votes'!$A$1:$L$53,MATCH($C3079,'state-winning-votes'!$A:$A,0),MATCH($A3079,'state-winning-votes'!$A$2:$L$2,0)),$L:$L,$H:$H)</f>
        <v>McCain, John</v>
      </c>
      <c r="W3079" t="str">
        <f>VLOOKUP(A3079,'national-winners'!$A$2:$B$13,2,0)</f>
        <v>Obama, Barack H.</v>
      </c>
      <c r="X3079" t="str">
        <f t="shared" si="146"/>
        <v xml:space="preserve"> John McCain (W)</v>
      </c>
    </row>
    <row r="3080" spans="1:24" x14ac:dyDescent="0.25">
      <c r="A3080">
        <v>2008</v>
      </c>
      <c r="B3080" t="s">
        <v>158</v>
      </c>
      <c r="C3080" t="s">
        <v>159</v>
      </c>
      <c r="D3080">
        <v>56</v>
      </c>
      <c r="E3080">
        <v>83</v>
      </c>
      <c r="F3080">
        <v>68</v>
      </c>
      <c r="G3080" t="s">
        <v>16</v>
      </c>
      <c r="H3080" t="s">
        <v>307</v>
      </c>
      <c r="I3080" t="str">
        <f t="shared" si="144"/>
        <v>Over Vote(L)</v>
      </c>
      <c r="K3080" t="b">
        <v>0</v>
      </c>
      <c r="L3080">
        <v>246</v>
      </c>
      <c r="M3080">
        <v>254904</v>
      </c>
      <c r="N3080">
        <v>20171015</v>
      </c>
      <c r="O3080" t="s">
        <v>19</v>
      </c>
      <c r="P3080" t="str">
        <f>IF(VLOOKUP(A3080,'national-winners'!$A$2:$B$13,2,0)=H3080,"W","L")</f>
        <v>L</v>
      </c>
      <c r="Q3080">
        <f>MATCH(C3080,'state-winning-votes'!A:A,0)</f>
        <v>53</v>
      </c>
      <c r="R3080">
        <f>MATCH(A3080,'state-winning-votes'!$A$2:$L$2,0)</f>
        <v>10</v>
      </c>
      <c r="S3080" cm="1">
        <f t="array" ref="S3080">INDEX('state-winning-votes'!$A$1:$L$53,$Q3080,$R3080)</f>
        <v>164958</v>
      </c>
      <c r="T3080">
        <f>INDEX('state-winning-votes'!$A$1:$L$53,MATCH($C3080,'state-winning-votes'!$A:$A,0),MATCH($A3080,'state-winning-votes'!$A$2:$L$2,0))</f>
        <v>164958</v>
      </c>
      <c r="U3080" t="str">
        <f t="shared" si="145"/>
        <v>McCain, John</v>
      </c>
      <c r="V3080" t="str">
        <f>_xlfn.XLOOKUP(INDEX('state-winning-votes'!$A$1:$L$53,MATCH($C3080,'state-winning-votes'!$A:$A,0),MATCH($A3080,'state-winning-votes'!$A$2:$L$2,0)),$L:$L,$H:$H)</f>
        <v>McCain, John</v>
      </c>
      <c r="W3080" t="str">
        <f>VLOOKUP(A3080,'national-winners'!$A$2:$B$13,2,0)</f>
        <v>Obama, Barack H.</v>
      </c>
      <c r="X3080" t="str">
        <f t="shared" si="146"/>
        <v xml:space="preserve"> John McCain (W)</v>
      </c>
    </row>
    <row r="3081" spans="1:24" x14ac:dyDescent="0.25">
      <c r="A3081">
        <v>2012</v>
      </c>
      <c r="B3081" t="s">
        <v>14</v>
      </c>
      <c r="C3081" t="s">
        <v>15</v>
      </c>
      <c r="D3081">
        <v>1</v>
      </c>
      <c r="E3081">
        <v>63</v>
      </c>
      <c r="F3081">
        <v>41</v>
      </c>
      <c r="G3081" t="s">
        <v>16</v>
      </c>
      <c r="H3081" t="s">
        <v>376</v>
      </c>
      <c r="I3081" t="str">
        <f t="shared" si="144"/>
        <v>Romney, Mitt(L)</v>
      </c>
      <c r="J3081" t="s">
        <v>21</v>
      </c>
      <c r="K3081" t="b">
        <v>0</v>
      </c>
      <c r="L3081">
        <v>1255925</v>
      </c>
      <c r="M3081">
        <v>2074338</v>
      </c>
      <c r="N3081">
        <v>20171015</v>
      </c>
      <c r="O3081" t="s">
        <v>19</v>
      </c>
      <c r="P3081" t="str">
        <f>IF(VLOOKUP(A3081,'national-winners'!$A$2:$B$13,2,0)=H3081,"W","L")</f>
        <v>L</v>
      </c>
      <c r="Q3081">
        <f>MATCH(C3081,'state-winning-votes'!A:A,0)</f>
        <v>4</v>
      </c>
      <c r="R3081">
        <f>MATCH(A3081,'state-winning-votes'!$A$2:$L$2,0)</f>
        <v>11</v>
      </c>
      <c r="S3081" cm="1">
        <f t="array" ref="S3081">INDEX('state-winning-votes'!$A$1:$L$53,$Q3081,$R3081)</f>
        <v>1255925</v>
      </c>
      <c r="T3081">
        <f>INDEX('state-winning-votes'!$A$1:$L$53,MATCH($C3081,'state-winning-votes'!$A:$A,0),MATCH($A3081,'state-winning-votes'!$A$2:$L$2,0))</f>
        <v>1255925</v>
      </c>
      <c r="U3081" t="str">
        <f t="shared" si="145"/>
        <v>Romney, Mitt</v>
      </c>
      <c r="V3081" t="str">
        <f>_xlfn.XLOOKUP(INDEX('state-winning-votes'!$A$1:$L$53,MATCH($C3081,'state-winning-votes'!$A:$A,0),MATCH($A3081,'state-winning-votes'!$A$2:$L$2,0)),$L:$L,$H:$H)</f>
        <v>Romney, Mitt</v>
      </c>
      <c r="W3081" t="str">
        <f>VLOOKUP(A3081,'national-winners'!$A$2:$B$13,2,0)</f>
        <v>Obama, Barack H.</v>
      </c>
      <c r="X3081" t="str">
        <f t="shared" si="146"/>
        <v xml:space="preserve"> Mitt Romney (W)</v>
      </c>
    </row>
    <row r="3082" spans="1:24" x14ac:dyDescent="0.25">
      <c r="A3082">
        <v>2012</v>
      </c>
      <c r="B3082" t="s">
        <v>14</v>
      </c>
      <c r="C3082" t="s">
        <v>15</v>
      </c>
      <c r="D3082">
        <v>1</v>
      </c>
      <c r="E3082">
        <v>63</v>
      </c>
      <c r="F3082">
        <v>41</v>
      </c>
      <c r="G3082" t="s">
        <v>16</v>
      </c>
      <c r="H3082" t="s">
        <v>349</v>
      </c>
      <c r="I3082" t="str">
        <f t="shared" si="144"/>
        <v>Obama, Barack H.(W)</v>
      </c>
      <c r="J3082" t="s">
        <v>18</v>
      </c>
      <c r="K3082" t="b">
        <v>0</v>
      </c>
      <c r="L3082">
        <v>795696</v>
      </c>
      <c r="M3082">
        <v>2074338</v>
      </c>
      <c r="N3082">
        <v>20171015</v>
      </c>
      <c r="O3082" t="s">
        <v>19</v>
      </c>
      <c r="P3082" t="str">
        <f>IF(VLOOKUP(A3082,'national-winners'!$A$2:$B$13,2,0)=H3082,"W","L")</f>
        <v>W</v>
      </c>
      <c r="Q3082">
        <f>MATCH(C3082,'state-winning-votes'!A:A,0)</f>
        <v>4</v>
      </c>
      <c r="R3082">
        <f>MATCH(A3082,'state-winning-votes'!$A$2:$L$2,0)</f>
        <v>11</v>
      </c>
      <c r="S3082" cm="1">
        <f t="array" ref="S3082">INDEX('state-winning-votes'!$A$1:$L$53,$Q3082,$R3082)</f>
        <v>1255925</v>
      </c>
      <c r="T3082">
        <f>INDEX('state-winning-votes'!$A$1:$L$53,MATCH($C3082,'state-winning-votes'!$A:$A,0),MATCH($A3082,'state-winning-votes'!$A$2:$L$2,0))</f>
        <v>1255925</v>
      </c>
      <c r="U3082" t="str">
        <f t="shared" si="145"/>
        <v>Romney, Mitt</v>
      </c>
      <c r="V3082" t="str">
        <f>_xlfn.XLOOKUP(INDEX('state-winning-votes'!$A$1:$L$53,MATCH($C3082,'state-winning-votes'!$A:$A,0),MATCH($A3082,'state-winning-votes'!$A$2:$L$2,0)),$L:$L,$H:$H)</f>
        <v>Romney, Mitt</v>
      </c>
      <c r="W3082" t="str">
        <f>VLOOKUP(A3082,'national-winners'!$A$2:$B$13,2,0)</f>
        <v>Obama, Barack H.</v>
      </c>
      <c r="X3082" t="str">
        <f t="shared" si="146"/>
        <v xml:space="preserve"> Mitt Romney (W)</v>
      </c>
    </row>
    <row r="3083" spans="1:24" x14ac:dyDescent="0.25">
      <c r="A3083">
        <v>2012</v>
      </c>
      <c r="B3083" t="s">
        <v>14</v>
      </c>
      <c r="C3083" t="s">
        <v>15</v>
      </c>
      <c r="D3083">
        <v>1</v>
      </c>
      <c r="E3083">
        <v>63</v>
      </c>
      <c r="F3083">
        <v>41</v>
      </c>
      <c r="G3083" t="s">
        <v>16</v>
      </c>
      <c r="I3083" t="str">
        <f t="shared" si="144"/>
        <v>(L)</v>
      </c>
      <c r="J3083" t="s">
        <v>35</v>
      </c>
      <c r="K3083" t="b">
        <v>0</v>
      </c>
      <c r="L3083">
        <v>18706</v>
      </c>
      <c r="M3083">
        <v>2074338</v>
      </c>
      <c r="N3083">
        <v>20171015</v>
      </c>
      <c r="O3083" t="s">
        <v>19</v>
      </c>
      <c r="P3083" t="str">
        <f>IF(VLOOKUP(A3083,'national-winners'!$A$2:$B$13,2,0)=H3083,"W","L")</f>
        <v>L</v>
      </c>
      <c r="Q3083">
        <f>MATCH(C3083,'state-winning-votes'!A:A,0)</f>
        <v>4</v>
      </c>
      <c r="R3083">
        <f>MATCH(A3083,'state-winning-votes'!$A$2:$L$2,0)</f>
        <v>11</v>
      </c>
      <c r="S3083" cm="1">
        <f t="array" ref="S3083">INDEX('state-winning-votes'!$A$1:$L$53,$Q3083,$R3083)</f>
        <v>1255925</v>
      </c>
      <c r="T3083">
        <f>INDEX('state-winning-votes'!$A$1:$L$53,MATCH($C3083,'state-winning-votes'!$A:$A,0),MATCH($A3083,'state-winning-votes'!$A$2:$L$2,0))</f>
        <v>1255925</v>
      </c>
      <c r="U3083" t="str">
        <f t="shared" si="145"/>
        <v>Romney, Mitt</v>
      </c>
      <c r="V3083" t="str">
        <f>_xlfn.XLOOKUP(INDEX('state-winning-votes'!$A$1:$L$53,MATCH($C3083,'state-winning-votes'!$A:$A,0),MATCH($A3083,'state-winning-votes'!$A$2:$L$2,0)),$L:$L,$H:$H)</f>
        <v>Romney, Mitt</v>
      </c>
      <c r="W3083" t="str">
        <f>VLOOKUP(A3083,'national-winners'!$A$2:$B$13,2,0)</f>
        <v>Obama, Barack H.</v>
      </c>
      <c r="X3083" t="str">
        <f t="shared" si="146"/>
        <v xml:space="preserve"> Mitt Romney (W)</v>
      </c>
    </row>
    <row r="3084" spans="1:24" x14ac:dyDescent="0.25">
      <c r="A3084">
        <v>2012</v>
      </c>
      <c r="B3084" t="s">
        <v>14</v>
      </c>
      <c r="C3084" t="s">
        <v>15</v>
      </c>
      <c r="D3084">
        <v>1</v>
      </c>
      <c r="E3084">
        <v>63</v>
      </c>
      <c r="F3084">
        <v>41</v>
      </c>
      <c r="G3084" t="s">
        <v>16</v>
      </c>
      <c r="I3084" t="str">
        <f t="shared" si="144"/>
        <v>(L)</v>
      </c>
      <c r="K3084" t="b">
        <v>1</v>
      </c>
      <c r="L3084">
        <v>4011</v>
      </c>
      <c r="M3084">
        <v>2074338</v>
      </c>
      <c r="N3084">
        <v>20171015</v>
      </c>
      <c r="O3084" t="s">
        <v>19</v>
      </c>
      <c r="P3084" t="str">
        <f>IF(VLOOKUP(A3084,'national-winners'!$A$2:$B$13,2,0)=H3084,"W","L")</f>
        <v>L</v>
      </c>
      <c r="Q3084">
        <f>MATCH(C3084,'state-winning-votes'!A:A,0)</f>
        <v>4</v>
      </c>
      <c r="R3084">
        <f>MATCH(A3084,'state-winning-votes'!$A$2:$L$2,0)</f>
        <v>11</v>
      </c>
      <c r="S3084" cm="1">
        <f t="array" ref="S3084">INDEX('state-winning-votes'!$A$1:$L$53,$Q3084,$R3084)</f>
        <v>1255925</v>
      </c>
      <c r="T3084">
        <f>INDEX('state-winning-votes'!$A$1:$L$53,MATCH($C3084,'state-winning-votes'!$A:$A,0),MATCH($A3084,'state-winning-votes'!$A$2:$L$2,0))</f>
        <v>1255925</v>
      </c>
      <c r="U3084" t="str">
        <f t="shared" si="145"/>
        <v>Romney, Mitt</v>
      </c>
      <c r="V3084" t="str">
        <f>_xlfn.XLOOKUP(INDEX('state-winning-votes'!$A$1:$L$53,MATCH($C3084,'state-winning-votes'!$A:$A,0),MATCH($A3084,'state-winning-votes'!$A$2:$L$2,0)),$L:$L,$H:$H)</f>
        <v>Romney, Mitt</v>
      </c>
      <c r="W3084" t="str">
        <f>VLOOKUP(A3084,'national-winners'!$A$2:$B$13,2,0)</f>
        <v>Obama, Barack H.</v>
      </c>
      <c r="X3084" t="str">
        <f t="shared" si="146"/>
        <v xml:space="preserve"> Mitt Romney (W)</v>
      </c>
    </row>
    <row r="3085" spans="1:24" x14ac:dyDescent="0.25">
      <c r="A3085">
        <v>2012</v>
      </c>
      <c r="B3085" t="s">
        <v>30</v>
      </c>
      <c r="C3085" t="s">
        <v>31</v>
      </c>
      <c r="D3085">
        <v>2</v>
      </c>
      <c r="E3085">
        <v>94</v>
      </c>
      <c r="F3085">
        <v>81</v>
      </c>
      <c r="G3085" t="s">
        <v>16</v>
      </c>
      <c r="H3085" t="s">
        <v>376</v>
      </c>
      <c r="I3085" t="str">
        <f t="shared" si="144"/>
        <v>Romney, Mitt(L)</v>
      </c>
      <c r="J3085" t="s">
        <v>21</v>
      </c>
      <c r="K3085" t="b">
        <v>0</v>
      </c>
      <c r="L3085">
        <v>164676</v>
      </c>
      <c r="M3085">
        <v>300495</v>
      </c>
      <c r="N3085">
        <v>20171015</v>
      </c>
      <c r="O3085" t="s">
        <v>19</v>
      </c>
      <c r="P3085" t="str">
        <f>IF(VLOOKUP(A3085,'national-winners'!$A$2:$B$13,2,0)=H3085,"W","L")</f>
        <v>L</v>
      </c>
      <c r="Q3085">
        <f>MATCH(C3085,'state-winning-votes'!A:A,0)</f>
        <v>3</v>
      </c>
      <c r="R3085">
        <f>MATCH(A3085,'state-winning-votes'!$A$2:$L$2,0)</f>
        <v>11</v>
      </c>
      <c r="S3085" cm="1">
        <f t="array" ref="S3085">INDEX('state-winning-votes'!$A$1:$L$53,$Q3085,$R3085)</f>
        <v>164676</v>
      </c>
      <c r="T3085">
        <f>INDEX('state-winning-votes'!$A$1:$L$53,MATCH($C3085,'state-winning-votes'!$A:$A,0),MATCH($A3085,'state-winning-votes'!$A$2:$L$2,0))</f>
        <v>164676</v>
      </c>
      <c r="U3085" t="str">
        <f t="shared" si="145"/>
        <v>Romney, Mitt</v>
      </c>
      <c r="V3085" t="str">
        <f>_xlfn.XLOOKUP(INDEX('state-winning-votes'!$A$1:$L$53,MATCH($C3085,'state-winning-votes'!$A:$A,0),MATCH($A3085,'state-winning-votes'!$A$2:$L$2,0)),$L:$L,$H:$H)</f>
        <v>Romney, Mitt</v>
      </c>
      <c r="W3085" t="str">
        <f>VLOOKUP(A3085,'national-winners'!$A$2:$B$13,2,0)</f>
        <v>Obama, Barack H.</v>
      </c>
      <c r="X3085" t="str">
        <f t="shared" si="146"/>
        <v xml:space="preserve"> Mitt Romney (W)</v>
      </c>
    </row>
    <row r="3086" spans="1:24" x14ac:dyDescent="0.25">
      <c r="A3086">
        <v>2012</v>
      </c>
      <c r="B3086" t="s">
        <v>30</v>
      </c>
      <c r="C3086" t="s">
        <v>31</v>
      </c>
      <c r="D3086">
        <v>2</v>
      </c>
      <c r="E3086">
        <v>94</v>
      </c>
      <c r="F3086">
        <v>81</v>
      </c>
      <c r="G3086" t="s">
        <v>16</v>
      </c>
      <c r="H3086" t="s">
        <v>349</v>
      </c>
      <c r="I3086" t="str">
        <f t="shared" si="144"/>
        <v>Obama, Barack H.(W)</v>
      </c>
      <c r="J3086" t="s">
        <v>18</v>
      </c>
      <c r="K3086" t="b">
        <v>0</v>
      </c>
      <c r="L3086">
        <v>122640</v>
      </c>
      <c r="M3086">
        <v>300495</v>
      </c>
      <c r="N3086">
        <v>20171015</v>
      </c>
      <c r="O3086" t="s">
        <v>19</v>
      </c>
      <c r="P3086" t="str">
        <f>IF(VLOOKUP(A3086,'national-winners'!$A$2:$B$13,2,0)=H3086,"W","L")</f>
        <v>W</v>
      </c>
      <c r="Q3086">
        <f>MATCH(C3086,'state-winning-votes'!A:A,0)</f>
        <v>3</v>
      </c>
      <c r="R3086">
        <f>MATCH(A3086,'state-winning-votes'!$A$2:$L$2,0)</f>
        <v>11</v>
      </c>
      <c r="S3086" cm="1">
        <f t="array" ref="S3086">INDEX('state-winning-votes'!$A$1:$L$53,$Q3086,$R3086)</f>
        <v>164676</v>
      </c>
      <c r="T3086">
        <f>INDEX('state-winning-votes'!$A$1:$L$53,MATCH($C3086,'state-winning-votes'!$A:$A,0),MATCH($A3086,'state-winning-votes'!$A$2:$L$2,0))</f>
        <v>164676</v>
      </c>
      <c r="U3086" t="str">
        <f t="shared" si="145"/>
        <v>Romney, Mitt</v>
      </c>
      <c r="V3086" t="str">
        <f>_xlfn.XLOOKUP(INDEX('state-winning-votes'!$A$1:$L$53,MATCH($C3086,'state-winning-votes'!$A:$A,0),MATCH($A3086,'state-winning-votes'!$A$2:$L$2,0)),$L:$L,$H:$H)</f>
        <v>Romney, Mitt</v>
      </c>
      <c r="W3086" t="str">
        <f>VLOOKUP(A3086,'national-winners'!$A$2:$B$13,2,0)</f>
        <v>Obama, Barack H.</v>
      </c>
      <c r="X3086" t="str">
        <f t="shared" si="146"/>
        <v xml:space="preserve"> Mitt Romney (W)</v>
      </c>
    </row>
    <row r="3087" spans="1:24" x14ac:dyDescent="0.25">
      <c r="A3087">
        <v>2012</v>
      </c>
      <c r="B3087" t="s">
        <v>30</v>
      </c>
      <c r="C3087" t="s">
        <v>31</v>
      </c>
      <c r="D3087">
        <v>2</v>
      </c>
      <c r="E3087">
        <v>94</v>
      </c>
      <c r="F3087">
        <v>81</v>
      </c>
      <c r="G3087" t="s">
        <v>16</v>
      </c>
      <c r="H3087" t="s">
        <v>377</v>
      </c>
      <c r="I3087" t="str">
        <f t="shared" si="144"/>
        <v>Johnson, Gary(L)</v>
      </c>
      <c r="J3087" t="s">
        <v>29</v>
      </c>
      <c r="K3087" t="b">
        <v>0</v>
      </c>
      <c r="L3087">
        <v>7392</v>
      </c>
      <c r="M3087">
        <v>300495</v>
      </c>
      <c r="N3087">
        <v>20171015</v>
      </c>
      <c r="O3087" t="s">
        <v>19</v>
      </c>
      <c r="P3087" t="str">
        <f>IF(VLOOKUP(A3087,'national-winners'!$A$2:$B$13,2,0)=H3087,"W","L")</f>
        <v>L</v>
      </c>
      <c r="Q3087">
        <f>MATCH(C3087,'state-winning-votes'!A:A,0)</f>
        <v>3</v>
      </c>
      <c r="R3087">
        <f>MATCH(A3087,'state-winning-votes'!$A$2:$L$2,0)</f>
        <v>11</v>
      </c>
      <c r="S3087" cm="1">
        <f t="array" ref="S3087">INDEX('state-winning-votes'!$A$1:$L$53,$Q3087,$R3087)</f>
        <v>164676</v>
      </c>
      <c r="T3087">
        <f>INDEX('state-winning-votes'!$A$1:$L$53,MATCH($C3087,'state-winning-votes'!$A:$A,0),MATCH($A3087,'state-winning-votes'!$A$2:$L$2,0))</f>
        <v>164676</v>
      </c>
      <c r="U3087" t="str">
        <f t="shared" si="145"/>
        <v>Romney, Mitt</v>
      </c>
      <c r="V3087" t="str">
        <f>_xlfn.XLOOKUP(INDEX('state-winning-votes'!$A$1:$L$53,MATCH($C3087,'state-winning-votes'!$A:$A,0),MATCH($A3087,'state-winning-votes'!$A$2:$L$2,0)),$L:$L,$H:$H)</f>
        <v>Romney, Mitt</v>
      </c>
      <c r="W3087" t="str">
        <f>VLOOKUP(A3087,'national-winners'!$A$2:$B$13,2,0)</f>
        <v>Obama, Barack H.</v>
      </c>
      <c r="X3087" t="str">
        <f t="shared" si="146"/>
        <v xml:space="preserve"> Mitt Romney (W)</v>
      </c>
    </row>
    <row r="3088" spans="1:24" x14ac:dyDescent="0.25">
      <c r="A3088">
        <v>2012</v>
      </c>
      <c r="B3088" t="s">
        <v>30</v>
      </c>
      <c r="C3088" t="s">
        <v>31</v>
      </c>
      <c r="D3088">
        <v>2</v>
      </c>
      <c r="E3088">
        <v>94</v>
      </c>
      <c r="F3088">
        <v>81</v>
      </c>
      <c r="G3088" t="s">
        <v>16</v>
      </c>
      <c r="H3088" t="s">
        <v>378</v>
      </c>
      <c r="I3088" t="str">
        <f t="shared" si="144"/>
        <v>Stein, Jill(L)</v>
      </c>
      <c r="J3088" t="s">
        <v>274</v>
      </c>
      <c r="K3088" t="b">
        <v>0</v>
      </c>
      <c r="L3088">
        <v>2917</v>
      </c>
      <c r="M3088">
        <v>300495</v>
      </c>
      <c r="N3088">
        <v>20171015</v>
      </c>
      <c r="O3088" t="s">
        <v>19</v>
      </c>
      <c r="P3088" t="str">
        <f>IF(VLOOKUP(A3088,'national-winners'!$A$2:$B$13,2,0)=H3088,"W","L")</f>
        <v>L</v>
      </c>
      <c r="Q3088">
        <f>MATCH(C3088,'state-winning-votes'!A:A,0)</f>
        <v>3</v>
      </c>
      <c r="R3088">
        <f>MATCH(A3088,'state-winning-votes'!$A$2:$L$2,0)</f>
        <v>11</v>
      </c>
      <c r="S3088" cm="1">
        <f t="array" ref="S3088">INDEX('state-winning-votes'!$A$1:$L$53,$Q3088,$R3088)</f>
        <v>164676</v>
      </c>
      <c r="T3088">
        <f>INDEX('state-winning-votes'!$A$1:$L$53,MATCH($C3088,'state-winning-votes'!$A:$A,0),MATCH($A3088,'state-winning-votes'!$A$2:$L$2,0))</f>
        <v>164676</v>
      </c>
      <c r="U3088" t="str">
        <f t="shared" si="145"/>
        <v>Romney, Mitt</v>
      </c>
      <c r="V3088" t="str">
        <f>_xlfn.XLOOKUP(INDEX('state-winning-votes'!$A$1:$L$53,MATCH($C3088,'state-winning-votes'!$A:$A,0),MATCH($A3088,'state-winning-votes'!$A$2:$L$2,0)),$L:$L,$H:$H)</f>
        <v>Romney, Mitt</v>
      </c>
      <c r="W3088" t="str">
        <f>VLOOKUP(A3088,'national-winners'!$A$2:$B$13,2,0)</f>
        <v>Obama, Barack H.</v>
      </c>
      <c r="X3088" t="str">
        <f t="shared" si="146"/>
        <v xml:space="preserve"> Mitt Romney (W)</v>
      </c>
    </row>
    <row r="3089" spans="1:24" x14ac:dyDescent="0.25">
      <c r="A3089">
        <v>2012</v>
      </c>
      <c r="B3089" t="s">
        <v>30</v>
      </c>
      <c r="C3089" t="s">
        <v>31</v>
      </c>
      <c r="D3089">
        <v>2</v>
      </c>
      <c r="E3089">
        <v>94</v>
      </c>
      <c r="F3089">
        <v>81</v>
      </c>
      <c r="G3089" t="s">
        <v>16</v>
      </c>
      <c r="I3089" t="str">
        <f t="shared" si="144"/>
        <v>(L)</v>
      </c>
      <c r="K3089" t="b">
        <v>1</v>
      </c>
      <c r="L3089">
        <v>2870</v>
      </c>
      <c r="M3089">
        <v>300495</v>
      </c>
      <c r="N3089">
        <v>20171015</v>
      </c>
      <c r="O3089" t="s">
        <v>19</v>
      </c>
      <c r="P3089" t="str">
        <f>IF(VLOOKUP(A3089,'national-winners'!$A$2:$B$13,2,0)=H3089,"W","L")</f>
        <v>L</v>
      </c>
      <c r="Q3089">
        <f>MATCH(C3089,'state-winning-votes'!A:A,0)</f>
        <v>3</v>
      </c>
      <c r="R3089">
        <f>MATCH(A3089,'state-winning-votes'!$A$2:$L$2,0)</f>
        <v>11</v>
      </c>
      <c r="S3089" cm="1">
        <f t="array" ref="S3089">INDEX('state-winning-votes'!$A$1:$L$53,$Q3089,$R3089)</f>
        <v>164676</v>
      </c>
      <c r="T3089">
        <f>INDEX('state-winning-votes'!$A$1:$L$53,MATCH($C3089,'state-winning-votes'!$A:$A,0),MATCH($A3089,'state-winning-votes'!$A$2:$L$2,0))</f>
        <v>164676</v>
      </c>
      <c r="U3089" t="str">
        <f t="shared" si="145"/>
        <v>Romney, Mitt</v>
      </c>
      <c r="V3089" t="str">
        <f>_xlfn.XLOOKUP(INDEX('state-winning-votes'!$A$1:$L$53,MATCH($C3089,'state-winning-votes'!$A:$A,0),MATCH($A3089,'state-winning-votes'!$A$2:$L$2,0)),$L:$L,$H:$H)</f>
        <v>Romney, Mitt</v>
      </c>
      <c r="W3089" t="str">
        <f>VLOOKUP(A3089,'national-winners'!$A$2:$B$13,2,0)</f>
        <v>Obama, Barack H.</v>
      </c>
      <c r="X3089" t="str">
        <f t="shared" si="146"/>
        <v xml:space="preserve"> Mitt Romney (W)</v>
      </c>
    </row>
    <row r="3090" spans="1:24" x14ac:dyDescent="0.25">
      <c r="A3090">
        <v>2012</v>
      </c>
      <c r="B3090" t="s">
        <v>32</v>
      </c>
      <c r="C3090" t="s">
        <v>33</v>
      </c>
      <c r="D3090">
        <v>4</v>
      </c>
      <c r="E3090">
        <v>86</v>
      </c>
      <c r="F3090">
        <v>61</v>
      </c>
      <c r="G3090" t="s">
        <v>16</v>
      </c>
      <c r="H3090" t="s">
        <v>376</v>
      </c>
      <c r="I3090" t="str">
        <f t="shared" si="144"/>
        <v>Romney, Mitt(L)</v>
      </c>
      <c r="J3090" t="s">
        <v>21</v>
      </c>
      <c r="K3090" t="b">
        <v>0</v>
      </c>
      <c r="L3090">
        <v>1233654</v>
      </c>
      <c r="M3090">
        <v>2299254</v>
      </c>
      <c r="N3090">
        <v>20171015</v>
      </c>
      <c r="O3090" t="s">
        <v>19</v>
      </c>
      <c r="P3090" t="str">
        <f>IF(VLOOKUP(A3090,'national-winners'!$A$2:$B$13,2,0)=H3090,"W","L")</f>
        <v>L</v>
      </c>
      <c r="Q3090">
        <f>MATCH(C3090,'state-winning-votes'!A:A,0)</f>
        <v>6</v>
      </c>
      <c r="R3090">
        <f>MATCH(A3090,'state-winning-votes'!$A$2:$L$2,0)</f>
        <v>11</v>
      </c>
      <c r="S3090" cm="1">
        <f t="array" ref="S3090">INDEX('state-winning-votes'!$A$1:$L$53,$Q3090,$R3090)</f>
        <v>1233654</v>
      </c>
      <c r="T3090">
        <f>INDEX('state-winning-votes'!$A$1:$L$53,MATCH($C3090,'state-winning-votes'!$A:$A,0),MATCH($A3090,'state-winning-votes'!$A$2:$L$2,0))</f>
        <v>1233654</v>
      </c>
      <c r="U3090" t="str">
        <f t="shared" si="145"/>
        <v>Romney, Mitt</v>
      </c>
      <c r="V3090" t="str">
        <f>_xlfn.XLOOKUP(INDEX('state-winning-votes'!$A$1:$L$53,MATCH($C3090,'state-winning-votes'!$A:$A,0),MATCH($A3090,'state-winning-votes'!$A$2:$L$2,0)),$L:$L,$H:$H)</f>
        <v>Romney, Mitt</v>
      </c>
      <c r="W3090" t="str">
        <f>VLOOKUP(A3090,'national-winners'!$A$2:$B$13,2,0)</f>
        <v>Obama, Barack H.</v>
      </c>
      <c r="X3090" t="str">
        <f t="shared" si="146"/>
        <v xml:space="preserve"> Mitt Romney (W)</v>
      </c>
    </row>
    <row r="3091" spans="1:24" x14ac:dyDescent="0.25">
      <c r="A3091">
        <v>2012</v>
      </c>
      <c r="B3091" t="s">
        <v>32</v>
      </c>
      <c r="C3091" t="s">
        <v>33</v>
      </c>
      <c r="D3091">
        <v>4</v>
      </c>
      <c r="E3091">
        <v>86</v>
      </c>
      <c r="F3091">
        <v>61</v>
      </c>
      <c r="G3091" t="s">
        <v>16</v>
      </c>
      <c r="H3091" t="s">
        <v>349</v>
      </c>
      <c r="I3091" t="str">
        <f t="shared" si="144"/>
        <v>Obama, Barack H.(W)</v>
      </c>
      <c r="J3091" t="s">
        <v>18</v>
      </c>
      <c r="K3091" t="b">
        <v>0</v>
      </c>
      <c r="L3091">
        <v>1025232</v>
      </c>
      <c r="M3091">
        <v>2299254</v>
      </c>
      <c r="N3091">
        <v>20171015</v>
      </c>
      <c r="O3091" t="s">
        <v>19</v>
      </c>
      <c r="P3091" t="str">
        <f>IF(VLOOKUP(A3091,'national-winners'!$A$2:$B$13,2,0)=H3091,"W","L")</f>
        <v>W</v>
      </c>
      <c r="Q3091">
        <f>MATCH(C3091,'state-winning-votes'!A:A,0)</f>
        <v>6</v>
      </c>
      <c r="R3091">
        <f>MATCH(A3091,'state-winning-votes'!$A$2:$L$2,0)</f>
        <v>11</v>
      </c>
      <c r="S3091" cm="1">
        <f t="array" ref="S3091">INDEX('state-winning-votes'!$A$1:$L$53,$Q3091,$R3091)</f>
        <v>1233654</v>
      </c>
      <c r="T3091">
        <f>INDEX('state-winning-votes'!$A$1:$L$53,MATCH($C3091,'state-winning-votes'!$A:$A,0),MATCH($A3091,'state-winning-votes'!$A$2:$L$2,0))</f>
        <v>1233654</v>
      </c>
      <c r="U3091" t="str">
        <f t="shared" si="145"/>
        <v>Romney, Mitt</v>
      </c>
      <c r="V3091" t="str">
        <f>_xlfn.XLOOKUP(INDEX('state-winning-votes'!$A$1:$L$53,MATCH($C3091,'state-winning-votes'!$A:$A,0),MATCH($A3091,'state-winning-votes'!$A$2:$L$2,0)),$L:$L,$H:$H)</f>
        <v>Romney, Mitt</v>
      </c>
      <c r="W3091" t="str">
        <f>VLOOKUP(A3091,'national-winners'!$A$2:$B$13,2,0)</f>
        <v>Obama, Barack H.</v>
      </c>
      <c r="X3091" t="str">
        <f t="shared" si="146"/>
        <v xml:space="preserve"> Mitt Romney (W)</v>
      </c>
    </row>
    <row r="3092" spans="1:24" x14ac:dyDescent="0.25">
      <c r="A3092">
        <v>2012</v>
      </c>
      <c r="B3092" t="s">
        <v>32</v>
      </c>
      <c r="C3092" t="s">
        <v>33</v>
      </c>
      <c r="D3092">
        <v>4</v>
      </c>
      <c r="E3092">
        <v>86</v>
      </c>
      <c r="F3092">
        <v>61</v>
      </c>
      <c r="G3092" t="s">
        <v>16</v>
      </c>
      <c r="H3092" t="s">
        <v>377</v>
      </c>
      <c r="I3092" t="str">
        <f t="shared" si="144"/>
        <v>Johnson, Gary(L)</v>
      </c>
      <c r="J3092" t="s">
        <v>29</v>
      </c>
      <c r="K3092" t="b">
        <v>0</v>
      </c>
      <c r="L3092">
        <v>32100</v>
      </c>
      <c r="M3092">
        <v>2299254</v>
      </c>
      <c r="N3092">
        <v>20171015</v>
      </c>
      <c r="O3092" t="s">
        <v>19</v>
      </c>
      <c r="P3092" t="str">
        <f>IF(VLOOKUP(A3092,'national-winners'!$A$2:$B$13,2,0)=H3092,"W","L")</f>
        <v>L</v>
      </c>
      <c r="Q3092">
        <f>MATCH(C3092,'state-winning-votes'!A:A,0)</f>
        <v>6</v>
      </c>
      <c r="R3092">
        <f>MATCH(A3092,'state-winning-votes'!$A$2:$L$2,0)</f>
        <v>11</v>
      </c>
      <c r="S3092" cm="1">
        <f t="array" ref="S3092">INDEX('state-winning-votes'!$A$1:$L$53,$Q3092,$R3092)</f>
        <v>1233654</v>
      </c>
      <c r="T3092">
        <f>INDEX('state-winning-votes'!$A$1:$L$53,MATCH($C3092,'state-winning-votes'!$A:$A,0),MATCH($A3092,'state-winning-votes'!$A$2:$L$2,0))</f>
        <v>1233654</v>
      </c>
      <c r="U3092" t="str">
        <f t="shared" si="145"/>
        <v>Romney, Mitt</v>
      </c>
      <c r="V3092" t="str">
        <f>_xlfn.XLOOKUP(INDEX('state-winning-votes'!$A$1:$L$53,MATCH($C3092,'state-winning-votes'!$A:$A,0),MATCH($A3092,'state-winning-votes'!$A$2:$L$2,0)),$L:$L,$H:$H)</f>
        <v>Romney, Mitt</v>
      </c>
      <c r="W3092" t="str">
        <f>VLOOKUP(A3092,'national-winners'!$A$2:$B$13,2,0)</f>
        <v>Obama, Barack H.</v>
      </c>
      <c r="X3092" t="str">
        <f t="shared" si="146"/>
        <v xml:space="preserve"> Mitt Romney (W)</v>
      </c>
    </row>
    <row r="3093" spans="1:24" x14ac:dyDescent="0.25">
      <c r="A3093">
        <v>2012</v>
      </c>
      <c r="B3093" t="s">
        <v>32</v>
      </c>
      <c r="C3093" t="s">
        <v>33</v>
      </c>
      <c r="D3093">
        <v>4</v>
      </c>
      <c r="E3093">
        <v>86</v>
      </c>
      <c r="F3093">
        <v>61</v>
      </c>
      <c r="G3093" t="s">
        <v>16</v>
      </c>
      <c r="H3093" t="s">
        <v>378</v>
      </c>
      <c r="I3093" t="str">
        <f t="shared" si="144"/>
        <v>Stein, Jill(L)</v>
      </c>
      <c r="J3093" t="s">
        <v>274</v>
      </c>
      <c r="K3093" t="b">
        <v>0</v>
      </c>
      <c r="L3093">
        <v>7816</v>
      </c>
      <c r="M3093">
        <v>2299254</v>
      </c>
      <c r="N3093">
        <v>20171015</v>
      </c>
      <c r="O3093" t="s">
        <v>19</v>
      </c>
      <c r="P3093" t="str">
        <f>IF(VLOOKUP(A3093,'national-winners'!$A$2:$B$13,2,0)=H3093,"W","L")</f>
        <v>L</v>
      </c>
      <c r="Q3093">
        <f>MATCH(C3093,'state-winning-votes'!A:A,0)</f>
        <v>6</v>
      </c>
      <c r="R3093">
        <f>MATCH(A3093,'state-winning-votes'!$A$2:$L$2,0)</f>
        <v>11</v>
      </c>
      <c r="S3093" cm="1">
        <f t="array" ref="S3093">INDEX('state-winning-votes'!$A$1:$L$53,$Q3093,$R3093)</f>
        <v>1233654</v>
      </c>
      <c r="T3093">
        <f>INDEX('state-winning-votes'!$A$1:$L$53,MATCH($C3093,'state-winning-votes'!$A:$A,0),MATCH($A3093,'state-winning-votes'!$A$2:$L$2,0))</f>
        <v>1233654</v>
      </c>
      <c r="U3093" t="str">
        <f t="shared" si="145"/>
        <v>Romney, Mitt</v>
      </c>
      <c r="V3093" t="str">
        <f>_xlfn.XLOOKUP(INDEX('state-winning-votes'!$A$1:$L$53,MATCH($C3093,'state-winning-votes'!$A:$A,0),MATCH($A3093,'state-winning-votes'!$A$2:$L$2,0)),$L:$L,$H:$H)</f>
        <v>Romney, Mitt</v>
      </c>
      <c r="W3093" t="str">
        <f>VLOOKUP(A3093,'national-winners'!$A$2:$B$13,2,0)</f>
        <v>Obama, Barack H.</v>
      </c>
      <c r="X3093" t="str">
        <f t="shared" si="146"/>
        <v xml:space="preserve"> Mitt Romney (W)</v>
      </c>
    </row>
    <row r="3094" spans="1:24" x14ac:dyDescent="0.25">
      <c r="A3094">
        <v>2012</v>
      </c>
      <c r="B3094" t="s">
        <v>32</v>
      </c>
      <c r="C3094" t="s">
        <v>33</v>
      </c>
      <c r="D3094">
        <v>4</v>
      </c>
      <c r="E3094">
        <v>86</v>
      </c>
      <c r="F3094">
        <v>61</v>
      </c>
      <c r="G3094" t="s">
        <v>16</v>
      </c>
      <c r="I3094" t="str">
        <f t="shared" si="144"/>
        <v>(L)</v>
      </c>
      <c r="K3094" t="b">
        <v>1</v>
      </c>
      <c r="L3094">
        <v>452</v>
      </c>
      <c r="M3094">
        <v>2299254</v>
      </c>
      <c r="N3094">
        <v>20171015</v>
      </c>
      <c r="O3094" t="s">
        <v>19</v>
      </c>
      <c r="P3094" t="str">
        <f>IF(VLOOKUP(A3094,'national-winners'!$A$2:$B$13,2,0)=H3094,"W","L")</f>
        <v>L</v>
      </c>
      <c r="Q3094">
        <f>MATCH(C3094,'state-winning-votes'!A:A,0)</f>
        <v>6</v>
      </c>
      <c r="R3094">
        <f>MATCH(A3094,'state-winning-votes'!$A$2:$L$2,0)</f>
        <v>11</v>
      </c>
      <c r="S3094" cm="1">
        <f t="array" ref="S3094">INDEX('state-winning-votes'!$A$1:$L$53,$Q3094,$R3094)</f>
        <v>1233654</v>
      </c>
      <c r="T3094">
        <f>INDEX('state-winning-votes'!$A$1:$L$53,MATCH($C3094,'state-winning-votes'!$A:$A,0),MATCH($A3094,'state-winning-votes'!$A$2:$L$2,0))</f>
        <v>1233654</v>
      </c>
      <c r="U3094" t="str">
        <f t="shared" si="145"/>
        <v>Romney, Mitt</v>
      </c>
      <c r="V3094" t="str">
        <f>_xlfn.XLOOKUP(INDEX('state-winning-votes'!$A$1:$L$53,MATCH($C3094,'state-winning-votes'!$A:$A,0),MATCH($A3094,'state-winning-votes'!$A$2:$L$2,0)),$L:$L,$H:$H)</f>
        <v>Romney, Mitt</v>
      </c>
      <c r="W3094" t="str">
        <f>VLOOKUP(A3094,'national-winners'!$A$2:$B$13,2,0)</f>
        <v>Obama, Barack H.</v>
      </c>
      <c r="X3094" t="str">
        <f t="shared" si="146"/>
        <v xml:space="preserve"> Mitt Romney (W)</v>
      </c>
    </row>
    <row r="3095" spans="1:24" x14ac:dyDescent="0.25">
      <c r="A3095">
        <v>2012</v>
      </c>
      <c r="B3095" t="s">
        <v>40</v>
      </c>
      <c r="C3095" t="s">
        <v>41</v>
      </c>
      <c r="D3095">
        <v>5</v>
      </c>
      <c r="E3095">
        <v>71</v>
      </c>
      <c r="F3095">
        <v>42</v>
      </c>
      <c r="G3095" t="s">
        <v>16</v>
      </c>
      <c r="H3095" t="s">
        <v>376</v>
      </c>
      <c r="I3095" t="str">
        <f t="shared" si="144"/>
        <v>Romney, Mitt(L)</v>
      </c>
      <c r="J3095" t="s">
        <v>21</v>
      </c>
      <c r="K3095" t="b">
        <v>0</v>
      </c>
      <c r="L3095">
        <v>647744</v>
      </c>
      <c r="M3095">
        <v>1069468</v>
      </c>
      <c r="N3095">
        <v>20171015</v>
      </c>
      <c r="O3095" t="s">
        <v>19</v>
      </c>
      <c r="P3095" t="str">
        <f>IF(VLOOKUP(A3095,'national-winners'!$A$2:$B$13,2,0)=H3095,"W","L")</f>
        <v>L</v>
      </c>
      <c r="Q3095">
        <f>MATCH(C3095,'state-winning-votes'!A:A,0)</f>
        <v>5</v>
      </c>
      <c r="R3095">
        <f>MATCH(A3095,'state-winning-votes'!$A$2:$L$2,0)</f>
        <v>11</v>
      </c>
      <c r="S3095" cm="1">
        <f t="array" ref="S3095">INDEX('state-winning-votes'!$A$1:$L$53,$Q3095,$R3095)</f>
        <v>647744</v>
      </c>
      <c r="T3095">
        <f>INDEX('state-winning-votes'!$A$1:$L$53,MATCH($C3095,'state-winning-votes'!$A:$A,0),MATCH($A3095,'state-winning-votes'!$A$2:$L$2,0))</f>
        <v>647744</v>
      </c>
      <c r="U3095" t="str">
        <f t="shared" si="145"/>
        <v>Romney, Mitt</v>
      </c>
      <c r="V3095" t="str">
        <f>_xlfn.XLOOKUP(INDEX('state-winning-votes'!$A$1:$L$53,MATCH($C3095,'state-winning-votes'!$A:$A,0),MATCH($A3095,'state-winning-votes'!$A$2:$L$2,0)),$L:$L,$H:$H)</f>
        <v>Romney, Mitt</v>
      </c>
      <c r="W3095" t="str">
        <f>VLOOKUP(A3095,'national-winners'!$A$2:$B$13,2,0)</f>
        <v>Obama, Barack H.</v>
      </c>
      <c r="X3095" t="str">
        <f t="shared" si="146"/>
        <v xml:space="preserve"> Mitt Romney (W)</v>
      </c>
    </row>
    <row r="3096" spans="1:24" x14ac:dyDescent="0.25">
      <c r="A3096">
        <v>2012</v>
      </c>
      <c r="B3096" t="s">
        <v>40</v>
      </c>
      <c r="C3096" t="s">
        <v>41</v>
      </c>
      <c r="D3096">
        <v>5</v>
      </c>
      <c r="E3096">
        <v>71</v>
      </c>
      <c r="F3096">
        <v>42</v>
      </c>
      <c r="G3096" t="s">
        <v>16</v>
      </c>
      <c r="H3096" t="s">
        <v>349</v>
      </c>
      <c r="I3096" t="str">
        <f t="shared" si="144"/>
        <v>Obama, Barack H.(W)</v>
      </c>
      <c r="J3096" t="s">
        <v>18</v>
      </c>
      <c r="K3096" t="b">
        <v>0</v>
      </c>
      <c r="L3096">
        <v>394409</v>
      </c>
      <c r="M3096">
        <v>1069468</v>
      </c>
      <c r="N3096">
        <v>20171015</v>
      </c>
      <c r="O3096" t="s">
        <v>19</v>
      </c>
      <c r="P3096" t="str">
        <f>IF(VLOOKUP(A3096,'national-winners'!$A$2:$B$13,2,0)=H3096,"W","L")</f>
        <v>W</v>
      </c>
      <c r="Q3096">
        <f>MATCH(C3096,'state-winning-votes'!A:A,0)</f>
        <v>5</v>
      </c>
      <c r="R3096">
        <f>MATCH(A3096,'state-winning-votes'!$A$2:$L$2,0)</f>
        <v>11</v>
      </c>
      <c r="S3096" cm="1">
        <f t="array" ref="S3096">INDEX('state-winning-votes'!$A$1:$L$53,$Q3096,$R3096)</f>
        <v>647744</v>
      </c>
      <c r="T3096">
        <f>INDEX('state-winning-votes'!$A$1:$L$53,MATCH($C3096,'state-winning-votes'!$A:$A,0),MATCH($A3096,'state-winning-votes'!$A$2:$L$2,0))</f>
        <v>647744</v>
      </c>
      <c r="U3096" t="str">
        <f t="shared" si="145"/>
        <v>Romney, Mitt</v>
      </c>
      <c r="V3096" t="str">
        <f>_xlfn.XLOOKUP(INDEX('state-winning-votes'!$A$1:$L$53,MATCH($C3096,'state-winning-votes'!$A:$A,0),MATCH($A3096,'state-winning-votes'!$A$2:$L$2,0)),$L:$L,$H:$H)</f>
        <v>Romney, Mitt</v>
      </c>
      <c r="W3096" t="str">
        <f>VLOOKUP(A3096,'national-winners'!$A$2:$B$13,2,0)</f>
        <v>Obama, Barack H.</v>
      </c>
      <c r="X3096" t="str">
        <f t="shared" si="146"/>
        <v xml:space="preserve"> Mitt Romney (W)</v>
      </c>
    </row>
    <row r="3097" spans="1:24" x14ac:dyDescent="0.25">
      <c r="A3097">
        <v>2012</v>
      </c>
      <c r="B3097" t="s">
        <v>40</v>
      </c>
      <c r="C3097" t="s">
        <v>41</v>
      </c>
      <c r="D3097">
        <v>5</v>
      </c>
      <c r="E3097">
        <v>71</v>
      </c>
      <c r="F3097">
        <v>42</v>
      </c>
      <c r="G3097" t="s">
        <v>16</v>
      </c>
      <c r="H3097" t="s">
        <v>377</v>
      </c>
      <c r="I3097" t="str">
        <f t="shared" si="144"/>
        <v>Johnson, Gary(L)</v>
      </c>
      <c r="J3097" t="s">
        <v>29</v>
      </c>
      <c r="K3097" t="b">
        <v>0</v>
      </c>
      <c r="L3097">
        <v>16276</v>
      </c>
      <c r="M3097">
        <v>1069468</v>
      </c>
      <c r="N3097">
        <v>20171015</v>
      </c>
      <c r="O3097" t="s">
        <v>19</v>
      </c>
      <c r="P3097" t="str">
        <f>IF(VLOOKUP(A3097,'national-winners'!$A$2:$B$13,2,0)=H3097,"W","L")</f>
        <v>L</v>
      </c>
      <c r="Q3097">
        <f>MATCH(C3097,'state-winning-votes'!A:A,0)</f>
        <v>5</v>
      </c>
      <c r="R3097">
        <f>MATCH(A3097,'state-winning-votes'!$A$2:$L$2,0)</f>
        <v>11</v>
      </c>
      <c r="S3097" cm="1">
        <f t="array" ref="S3097">INDEX('state-winning-votes'!$A$1:$L$53,$Q3097,$R3097)</f>
        <v>647744</v>
      </c>
      <c r="T3097">
        <f>INDEX('state-winning-votes'!$A$1:$L$53,MATCH($C3097,'state-winning-votes'!$A:$A,0),MATCH($A3097,'state-winning-votes'!$A$2:$L$2,0))</f>
        <v>647744</v>
      </c>
      <c r="U3097" t="str">
        <f t="shared" si="145"/>
        <v>Romney, Mitt</v>
      </c>
      <c r="V3097" t="str">
        <f>_xlfn.XLOOKUP(INDEX('state-winning-votes'!$A$1:$L$53,MATCH($C3097,'state-winning-votes'!$A:$A,0),MATCH($A3097,'state-winning-votes'!$A$2:$L$2,0)),$L:$L,$H:$H)</f>
        <v>Romney, Mitt</v>
      </c>
      <c r="W3097" t="str">
        <f>VLOOKUP(A3097,'national-winners'!$A$2:$B$13,2,0)</f>
        <v>Obama, Barack H.</v>
      </c>
      <c r="X3097" t="str">
        <f t="shared" si="146"/>
        <v xml:space="preserve"> Mitt Romney (W)</v>
      </c>
    </row>
    <row r="3098" spans="1:24" x14ac:dyDescent="0.25">
      <c r="A3098">
        <v>2012</v>
      </c>
      <c r="B3098" t="s">
        <v>40</v>
      </c>
      <c r="C3098" t="s">
        <v>41</v>
      </c>
      <c r="D3098">
        <v>5</v>
      </c>
      <c r="E3098">
        <v>71</v>
      </c>
      <c r="F3098">
        <v>42</v>
      </c>
      <c r="G3098" t="s">
        <v>16</v>
      </c>
      <c r="H3098" t="s">
        <v>378</v>
      </c>
      <c r="I3098" t="str">
        <f t="shared" si="144"/>
        <v>Stein, Jill(L)</v>
      </c>
      <c r="J3098" t="s">
        <v>274</v>
      </c>
      <c r="K3098" t="b">
        <v>0</v>
      </c>
      <c r="L3098">
        <v>9305</v>
      </c>
      <c r="M3098">
        <v>1069468</v>
      </c>
      <c r="N3098">
        <v>20171015</v>
      </c>
      <c r="O3098" t="s">
        <v>19</v>
      </c>
      <c r="P3098" t="str">
        <f>IF(VLOOKUP(A3098,'national-winners'!$A$2:$B$13,2,0)=H3098,"W","L")</f>
        <v>L</v>
      </c>
      <c r="Q3098">
        <f>MATCH(C3098,'state-winning-votes'!A:A,0)</f>
        <v>5</v>
      </c>
      <c r="R3098">
        <f>MATCH(A3098,'state-winning-votes'!$A$2:$L$2,0)</f>
        <v>11</v>
      </c>
      <c r="S3098" cm="1">
        <f t="array" ref="S3098">INDEX('state-winning-votes'!$A$1:$L$53,$Q3098,$R3098)</f>
        <v>647744</v>
      </c>
      <c r="T3098">
        <f>INDEX('state-winning-votes'!$A$1:$L$53,MATCH($C3098,'state-winning-votes'!$A:$A,0),MATCH($A3098,'state-winning-votes'!$A$2:$L$2,0))</f>
        <v>647744</v>
      </c>
      <c r="U3098" t="str">
        <f t="shared" si="145"/>
        <v>Romney, Mitt</v>
      </c>
      <c r="V3098" t="str">
        <f>_xlfn.XLOOKUP(INDEX('state-winning-votes'!$A$1:$L$53,MATCH($C3098,'state-winning-votes'!$A:$A,0),MATCH($A3098,'state-winning-votes'!$A$2:$L$2,0)),$L:$L,$H:$H)</f>
        <v>Romney, Mitt</v>
      </c>
      <c r="W3098" t="str">
        <f>VLOOKUP(A3098,'national-winners'!$A$2:$B$13,2,0)</f>
        <v>Obama, Barack H.</v>
      </c>
      <c r="X3098" t="str">
        <f t="shared" si="146"/>
        <v xml:space="preserve"> Mitt Romney (W)</v>
      </c>
    </row>
    <row r="3099" spans="1:24" x14ac:dyDescent="0.25">
      <c r="A3099">
        <v>2012</v>
      </c>
      <c r="B3099" t="s">
        <v>40</v>
      </c>
      <c r="C3099" t="s">
        <v>41</v>
      </c>
      <c r="D3099">
        <v>5</v>
      </c>
      <c r="E3099">
        <v>71</v>
      </c>
      <c r="F3099">
        <v>42</v>
      </c>
      <c r="G3099" t="s">
        <v>16</v>
      </c>
      <c r="H3099" t="s">
        <v>264</v>
      </c>
      <c r="I3099" t="str">
        <f t="shared" si="144"/>
        <v>La Riva, Gloria Estella(L)</v>
      </c>
      <c r="J3099" t="s">
        <v>353</v>
      </c>
      <c r="K3099" t="b">
        <v>0</v>
      </c>
      <c r="L3099">
        <v>1734</v>
      </c>
      <c r="M3099">
        <v>1069468</v>
      </c>
      <c r="N3099">
        <v>20171015</v>
      </c>
      <c r="O3099" t="s">
        <v>19</v>
      </c>
      <c r="P3099" t="str">
        <f>IF(VLOOKUP(A3099,'national-winners'!$A$2:$B$13,2,0)=H3099,"W","L")</f>
        <v>L</v>
      </c>
      <c r="Q3099">
        <f>MATCH(C3099,'state-winning-votes'!A:A,0)</f>
        <v>5</v>
      </c>
      <c r="R3099">
        <f>MATCH(A3099,'state-winning-votes'!$A$2:$L$2,0)</f>
        <v>11</v>
      </c>
      <c r="S3099" cm="1">
        <f t="array" ref="S3099">INDEX('state-winning-votes'!$A$1:$L$53,$Q3099,$R3099)</f>
        <v>647744</v>
      </c>
      <c r="T3099">
        <f>INDEX('state-winning-votes'!$A$1:$L$53,MATCH($C3099,'state-winning-votes'!$A:$A,0),MATCH($A3099,'state-winning-votes'!$A$2:$L$2,0))</f>
        <v>647744</v>
      </c>
      <c r="U3099" t="str">
        <f t="shared" si="145"/>
        <v>Romney, Mitt</v>
      </c>
      <c r="V3099" t="str">
        <f>_xlfn.XLOOKUP(INDEX('state-winning-votes'!$A$1:$L$53,MATCH($C3099,'state-winning-votes'!$A:$A,0),MATCH($A3099,'state-winning-votes'!$A$2:$L$2,0)),$L:$L,$H:$H)</f>
        <v>Romney, Mitt</v>
      </c>
      <c r="W3099" t="str">
        <f>VLOOKUP(A3099,'national-winners'!$A$2:$B$13,2,0)</f>
        <v>Obama, Barack H.</v>
      </c>
      <c r="X3099" t="str">
        <f t="shared" si="146"/>
        <v xml:space="preserve"> Mitt Romney (W)</v>
      </c>
    </row>
    <row r="3100" spans="1:24" x14ac:dyDescent="0.25">
      <c r="A3100">
        <v>2012</v>
      </c>
      <c r="B3100" t="s">
        <v>42</v>
      </c>
      <c r="C3100" t="s">
        <v>43</v>
      </c>
      <c r="D3100">
        <v>6</v>
      </c>
      <c r="E3100">
        <v>93</v>
      </c>
      <c r="F3100">
        <v>71</v>
      </c>
      <c r="G3100" t="s">
        <v>16</v>
      </c>
      <c r="H3100" t="s">
        <v>349</v>
      </c>
      <c r="I3100" t="str">
        <f t="shared" si="144"/>
        <v>Obama, Barack H.(W)</v>
      </c>
      <c r="J3100" t="s">
        <v>18</v>
      </c>
      <c r="K3100" t="b">
        <v>0</v>
      </c>
      <c r="L3100">
        <v>7854285</v>
      </c>
      <c r="M3100">
        <v>13038547</v>
      </c>
      <c r="N3100">
        <v>20171015</v>
      </c>
      <c r="O3100" t="s">
        <v>19</v>
      </c>
      <c r="P3100" t="str">
        <f>IF(VLOOKUP(A3100,'national-winners'!$A$2:$B$13,2,0)=H3100,"W","L")</f>
        <v>W</v>
      </c>
      <c r="Q3100">
        <f>MATCH(C3100,'state-winning-votes'!A:A,0)</f>
        <v>7</v>
      </c>
      <c r="R3100">
        <f>MATCH(A3100,'state-winning-votes'!$A$2:$L$2,0)</f>
        <v>11</v>
      </c>
      <c r="S3100" cm="1">
        <f t="array" ref="S3100">INDEX('state-winning-votes'!$A$1:$L$53,$Q3100,$R3100)</f>
        <v>7854285</v>
      </c>
      <c r="T3100">
        <f>INDEX('state-winning-votes'!$A$1:$L$53,MATCH($C3100,'state-winning-votes'!$A:$A,0),MATCH($A3100,'state-winning-votes'!$A$2:$L$2,0))</f>
        <v>7854285</v>
      </c>
      <c r="U3100" t="str">
        <f t="shared" si="145"/>
        <v>Obama, Barack H.</v>
      </c>
      <c r="V3100" t="str">
        <f>_xlfn.XLOOKUP(INDEX('state-winning-votes'!$A$1:$L$53,MATCH($C3100,'state-winning-votes'!$A:$A,0),MATCH($A3100,'state-winning-votes'!$A$2:$L$2,0)),$L:$L,$H:$H)</f>
        <v>Obama, Barack H.</v>
      </c>
      <c r="W3100" t="str">
        <f>VLOOKUP(A3100,'national-winners'!$A$2:$B$13,2,0)</f>
        <v>Obama, Barack H.</v>
      </c>
      <c r="X3100" t="str">
        <f t="shared" si="146"/>
        <v xml:space="preserve"> Barack H. Obama (W)</v>
      </c>
    </row>
    <row r="3101" spans="1:24" x14ac:dyDescent="0.25">
      <c r="A3101">
        <v>2012</v>
      </c>
      <c r="B3101" t="s">
        <v>42</v>
      </c>
      <c r="C3101" t="s">
        <v>43</v>
      </c>
      <c r="D3101">
        <v>6</v>
      </c>
      <c r="E3101">
        <v>93</v>
      </c>
      <c r="F3101">
        <v>71</v>
      </c>
      <c r="G3101" t="s">
        <v>16</v>
      </c>
      <c r="H3101" t="s">
        <v>376</v>
      </c>
      <c r="I3101" t="str">
        <f t="shared" si="144"/>
        <v>Romney, Mitt(L)</v>
      </c>
      <c r="J3101" t="s">
        <v>21</v>
      </c>
      <c r="K3101" t="b">
        <v>0</v>
      </c>
      <c r="L3101">
        <v>4839958</v>
      </c>
      <c r="M3101">
        <v>13038547</v>
      </c>
      <c r="N3101">
        <v>20171015</v>
      </c>
      <c r="O3101" t="s">
        <v>19</v>
      </c>
      <c r="P3101" t="str">
        <f>IF(VLOOKUP(A3101,'national-winners'!$A$2:$B$13,2,0)=H3101,"W","L")</f>
        <v>L</v>
      </c>
      <c r="Q3101">
        <f>MATCH(C3101,'state-winning-votes'!A:A,0)</f>
        <v>7</v>
      </c>
      <c r="R3101">
        <f>MATCH(A3101,'state-winning-votes'!$A$2:$L$2,0)</f>
        <v>11</v>
      </c>
      <c r="S3101" cm="1">
        <f t="array" ref="S3101">INDEX('state-winning-votes'!$A$1:$L$53,$Q3101,$R3101)</f>
        <v>7854285</v>
      </c>
      <c r="T3101">
        <f>INDEX('state-winning-votes'!$A$1:$L$53,MATCH($C3101,'state-winning-votes'!$A:$A,0),MATCH($A3101,'state-winning-votes'!$A$2:$L$2,0))</f>
        <v>7854285</v>
      </c>
      <c r="U3101" t="str">
        <f t="shared" si="145"/>
        <v>Obama, Barack H.</v>
      </c>
      <c r="V3101" t="str">
        <f>_xlfn.XLOOKUP(INDEX('state-winning-votes'!$A$1:$L$53,MATCH($C3101,'state-winning-votes'!$A:$A,0),MATCH($A3101,'state-winning-votes'!$A$2:$L$2,0)),$L:$L,$H:$H)</f>
        <v>Obama, Barack H.</v>
      </c>
      <c r="W3101" t="str">
        <f>VLOOKUP(A3101,'national-winners'!$A$2:$B$13,2,0)</f>
        <v>Obama, Barack H.</v>
      </c>
      <c r="X3101" t="str">
        <f t="shared" si="146"/>
        <v xml:space="preserve"> Barack H. Obama (W)</v>
      </c>
    </row>
    <row r="3102" spans="1:24" x14ac:dyDescent="0.25">
      <c r="A3102">
        <v>2012</v>
      </c>
      <c r="B3102" t="s">
        <v>42</v>
      </c>
      <c r="C3102" t="s">
        <v>43</v>
      </c>
      <c r="D3102">
        <v>6</v>
      </c>
      <c r="E3102">
        <v>93</v>
      </c>
      <c r="F3102">
        <v>71</v>
      </c>
      <c r="G3102" t="s">
        <v>16</v>
      </c>
      <c r="H3102" t="s">
        <v>377</v>
      </c>
      <c r="I3102" t="str">
        <f t="shared" si="144"/>
        <v>Johnson, Gary(L)</v>
      </c>
      <c r="J3102" t="s">
        <v>29</v>
      </c>
      <c r="K3102" t="b">
        <v>0</v>
      </c>
      <c r="L3102">
        <v>143221</v>
      </c>
      <c r="M3102">
        <v>13038547</v>
      </c>
      <c r="N3102">
        <v>20171015</v>
      </c>
      <c r="O3102" t="s">
        <v>19</v>
      </c>
      <c r="P3102" t="str">
        <f>IF(VLOOKUP(A3102,'national-winners'!$A$2:$B$13,2,0)=H3102,"W","L")</f>
        <v>L</v>
      </c>
      <c r="Q3102">
        <f>MATCH(C3102,'state-winning-votes'!A:A,0)</f>
        <v>7</v>
      </c>
      <c r="R3102">
        <f>MATCH(A3102,'state-winning-votes'!$A$2:$L$2,0)</f>
        <v>11</v>
      </c>
      <c r="S3102" cm="1">
        <f t="array" ref="S3102">INDEX('state-winning-votes'!$A$1:$L$53,$Q3102,$R3102)</f>
        <v>7854285</v>
      </c>
      <c r="T3102">
        <f>INDEX('state-winning-votes'!$A$1:$L$53,MATCH($C3102,'state-winning-votes'!$A:$A,0),MATCH($A3102,'state-winning-votes'!$A$2:$L$2,0))</f>
        <v>7854285</v>
      </c>
      <c r="U3102" t="str">
        <f t="shared" si="145"/>
        <v>Obama, Barack H.</v>
      </c>
      <c r="V3102" t="str">
        <f>_xlfn.XLOOKUP(INDEX('state-winning-votes'!$A$1:$L$53,MATCH($C3102,'state-winning-votes'!$A:$A,0),MATCH($A3102,'state-winning-votes'!$A$2:$L$2,0)),$L:$L,$H:$H)</f>
        <v>Obama, Barack H.</v>
      </c>
      <c r="W3102" t="str">
        <f>VLOOKUP(A3102,'national-winners'!$A$2:$B$13,2,0)</f>
        <v>Obama, Barack H.</v>
      </c>
      <c r="X3102" t="str">
        <f t="shared" si="146"/>
        <v xml:space="preserve"> Barack H. Obama (W)</v>
      </c>
    </row>
    <row r="3103" spans="1:24" x14ac:dyDescent="0.25">
      <c r="A3103">
        <v>2012</v>
      </c>
      <c r="B3103" t="s">
        <v>42</v>
      </c>
      <c r="C3103" t="s">
        <v>43</v>
      </c>
      <c r="D3103">
        <v>6</v>
      </c>
      <c r="E3103">
        <v>93</v>
      </c>
      <c r="F3103">
        <v>71</v>
      </c>
      <c r="G3103" t="s">
        <v>16</v>
      </c>
      <c r="H3103" t="s">
        <v>378</v>
      </c>
      <c r="I3103" t="str">
        <f t="shared" si="144"/>
        <v>Stein, Jill(L)</v>
      </c>
      <c r="J3103" t="s">
        <v>274</v>
      </c>
      <c r="K3103" t="b">
        <v>0</v>
      </c>
      <c r="L3103">
        <v>85638</v>
      </c>
      <c r="M3103">
        <v>13038547</v>
      </c>
      <c r="N3103">
        <v>20171015</v>
      </c>
      <c r="O3103" t="s">
        <v>19</v>
      </c>
      <c r="P3103" t="str">
        <f>IF(VLOOKUP(A3103,'national-winners'!$A$2:$B$13,2,0)=H3103,"W","L")</f>
        <v>L</v>
      </c>
      <c r="Q3103">
        <f>MATCH(C3103,'state-winning-votes'!A:A,0)</f>
        <v>7</v>
      </c>
      <c r="R3103">
        <f>MATCH(A3103,'state-winning-votes'!$A$2:$L$2,0)</f>
        <v>11</v>
      </c>
      <c r="S3103" cm="1">
        <f t="array" ref="S3103">INDEX('state-winning-votes'!$A$1:$L$53,$Q3103,$R3103)</f>
        <v>7854285</v>
      </c>
      <c r="T3103">
        <f>INDEX('state-winning-votes'!$A$1:$L$53,MATCH($C3103,'state-winning-votes'!$A:$A,0),MATCH($A3103,'state-winning-votes'!$A$2:$L$2,0))</f>
        <v>7854285</v>
      </c>
      <c r="U3103" t="str">
        <f t="shared" si="145"/>
        <v>Obama, Barack H.</v>
      </c>
      <c r="V3103" t="str">
        <f>_xlfn.XLOOKUP(INDEX('state-winning-votes'!$A$1:$L$53,MATCH($C3103,'state-winning-votes'!$A:$A,0),MATCH($A3103,'state-winning-votes'!$A$2:$L$2,0)),$L:$L,$H:$H)</f>
        <v>Obama, Barack H.</v>
      </c>
      <c r="W3103" t="str">
        <f>VLOOKUP(A3103,'national-winners'!$A$2:$B$13,2,0)</f>
        <v>Obama, Barack H.</v>
      </c>
      <c r="X3103" t="str">
        <f t="shared" si="146"/>
        <v xml:space="preserve"> Barack H. Obama (W)</v>
      </c>
    </row>
    <row r="3104" spans="1:24" x14ac:dyDescent="0.25">
      <c r="A3104">
        <v>2012</v>
      </c>
      <c r="B3104" t="s">
        <v>42</v>
      </c>
      <c r="C3104" t="s">
        <v>43</v>
      </c>
      <c r="D3104">
        <v>6</v>
      </c>
      <c r="E3104">
        <v>93</v>
      </c>
      <c r="F3104">
        <v>71</v>
      </c>
      <c r="G3104" t="s">
        <v>16</v>
      </c>
      <c r="H3104" t="s">
        <v>379</v>
      </c>
      <c r="I3104" t="str">
        <f t="shared" si="144"/>
        <v>Barr, Roseanne(L)</v>
      </c>
      <c r="J3104" t="s">
        <v>45</v>
      </c>
      <c r="K3104" t="b">
        <v>0</v>
      </c>
      <c r="L3104">
        <v>53824</v>
      </c>
      <c r="M3104">
        <v>13038547</v>
      </c>
      <c r="N3104">
        <v>20171015</v>
      </c>
      <c r="O3104" t="s">
        <v>19</v>
      </c>
      <c r="P3104" t="str">
        <f>IF(VLOOKUP(A3104,'national-winners'!$A$2:$B$13,2,0)=H3104,"W","L")</f>
        <v>L</v>
      </c>
      <c r="Q3104">
        <f>MATCH(C3104,'state-winning-votes'!A:A,0)</f>
        <v>7</v>
      </c>
      <c r="R3104">
        <f>MATCH(A3104,'state-winning-votes'!$A$2:$L$2,0)</f>
        <v>11</v>
      </c>
      <c r="S3104" cm="1">
        <f t="array" ref="S3104">INDEX('state-winning-votes'!$A$1:$L$53,$Q3104,$R3104)</f>
        <v>7854285</v>
      </c>
      <c r="T3104">
        <f>INDEX('state-winning-votes'!$A$1:$L$53,MATCH($C3104,'state-winning-votes'!$A:$A,0),MATCH($A3104,'state-winning-votes'!$A$2:$L$2,0))</f>
        <v>7854285</v>
      </c>
      <c r="U3104" t="str">
        <f t="shared" si="145"/>
        <v>Obama, Barack H.</v>
      </c>
      <c r="V3104" t="str">
        <f>_xlfn.XLOOKUP(INDEX('state-winning-votes'!$A$1:$L$53,MATCH($C3104,'state-winning-votes'!$A:$A,0),MATCH($A3104,'state-winning-votes'!$A$2:$L$2,0)),$L:$L,$H:$H)</f>
        <v>Obama, Barack H.</v>
      </c>
      <c r="W3104" t="str">
        <f>VLOOKUP(A3104,'national-winners'!$A$2:$B$13,2,0)</f>
        <v>Obama, Barack H.</v>
      </c>
      <c r="X3104" t="str">
        <f t="shared" si="146"/>
        <v xml:space="preserve"> Barack H. Obama (W)</v>
      </c>
    </row>
    <row r="3105" spans="1:24" x14ac:dyDescent="0.25">
      <c r="A3105">
        <v>2012</v>
      </c>
      <c r="B3105" t="s">
        <v>42</v>
      </c>
      <c r="C3105" t="s">
        <v>43</v>
      </c>
      <c r="D3105">
        <v>6</v>
      </c>
      <c r="E3105">
        <v>93</v>
      </c>
      <c r="F3105">
        <v>71</v>
      </c>
      <c r="G3105" t="s">
        <v>16</v>
      </c>
      <c r="H3105" t="s">
        <v>380</v>
      </c>
      <c r="I3105" t="str">
        <f t="shared" si="144"/>
        <v>Hoefling, Thomas Conrad ""Tom""(L)</v>
      </c>
      <c r="J3105" t="s">
        <v>23</v>
      </c>
      <c r="K3105" t="b">
        <v>0</v>
      </c>
      <c r="L3105">
        <v>38372</v>
      </c>
      <c r="M3105">
        <v>13038547</v>
      </c>
      <c r="N3105">
        <v>20171015</v>
      </c>
      <c r="O3105" t="s">
        <v>19</v>
      </c>
      <c r="P3105" t="str">
        <f>IF(VLOOKUP(A3105,'national-winners'!$A$2:$B$13,2,0)=H3105,"W","L")</f>
        <v>L</v>
      </c>
      <c r="Q3105">
        <f>MATCH(C3105,'state-winning-votes'!A:A,0)</f>
        <v>7</v>
      </c>
      <c r="R3105">
        <f>MATCH(A3105,'state-winning-votes'!$A$2:$L$2,0)</f>
        <v>11</v>
      </c>
      <c r="S3105" cm="1">
        <f t="array" ref="S3105">INDEX('state-winning-votes'!$A$1:$L$53,$Q3105,$R3105)</f>
        <v>7854285</v>
      </c>
      <c r="T3105">
        <f>INDEX('state-winning-votes'!$A$1:$L$53,MATCH($C3105,'state-winning-votes'!$A:$A,0),MATCH($A3105,'state-winning-votes'!$A$2:$L$2,0))</f>
        <v>7854285</v>
      </c>
      <c r="U3105" t="str">
        <f t="shared" si="145"/>
        <v>Obama, Barack H.</v>
      </c>
      <c r="V3105" t="str">
        <f>_xlfn.XLOOKUP(INDEX('state-winning-votes'!$A$1:$L$53,MATCH($C3105,'state-winning-votes'!$A:$A,0),MATCH($A3105,'state-winning-votes'!$A$2:$L$2,0)),$L:$L,$H:$H)</f>
        <v>Obama, Barack H.</v>
      </c>
      <c r="W3105" t="str">
        <f>VLOOKUP(A3105,'national-winners'!$A$2:$B$13,2,0)</f>
        <v>Obama, Barack H.</v>
      </c>
      <c r="X3105" t="str">
        <f t="shared" si="146"/>
        <v xml:space="preserve"> Barack H. Obama (W)</v>
      </c>
    </row>
    <row r="3106" spans="1:24" x14ac:dyDescent="0.25">
      <c r="A3106">
        <v>2012</v>
      </c>
      <c r="B3106" t="s">
        <v>42</v>
      </c>
      <c r="C3106" t="s">
        <v>43</v>
      </c>
      <c r="D3106">
        <v>6</v>
      </c>
      <c r="E3106">
        <v>93</v>
      </c>
      <c r="F3106">
        <v>71</v>
      </c>
      <c r="G3106" t="s">
        <v>16</v>
      </c>
      <c r="I3106" t="str">
        <f t="shared" si="144"/>
        <v>(L)</v>
      </c>
      <c r="K3106" t="b">
        <v>1</v>
      </c>
      <c r="L3106">
        <v>23249</v>
      </c>
      <c r="M3106">
        <v>13038547</v>
      </c>
      <c r="N3106">
        <v>20171015</v>
      </c>
      <c r="O3106" t="s">
        <v>19</v>
      </c>
      <c r="P3106" t="str">
        <f>IF(VLOOKUP(A3106,'national-winners'!$A$2:$B$13,2,0)=H3106,"W","L")</f>
        <v>L</v>
      </c>
      <c r="Q3106">
        <f>MATCH(C3106,'state-winning-votes'!A:A,0)</f>
        <v>7</v>
      </c>
      <c r="R3106">
        <f>MATCH(A3106,'state-winning-votes'!$A$2:$L$2,0)</f>
        <v>11</v>
      </c>
      <c r="S3106" cm="1">
        <f t="array" ref="S3106">INDEX('state-winning-votes'!$A$1:$L$53,$Q3106,$R3106)</f>
        <v>7854285</v>
      </c>
      <c r="T3106">
        <f>INDEX('state-winning-votes'!$A$1:$L$53,MATCH($C3106,'state-winning-votes'!$A:$A,0),MATCH($A3106,'state-winning-votes'!$A$2:$L$2,0))</f>
        <v>7854285</v>
      </c>
      <c r="U3106" t="str">
        <f t="shared" si="145"/>
        <v>Obama, Barack H.</v>
      </c>
      <c r="V3106" t="str">
        <f>_xlfn.XLOOKUP(INDEX('state-winning-votes'!$A$1:$L$53,MATCH($C3106,'state-winning-votes'!$A:$A,0),MATCH($A3106,'state-winning-votes'!$A$2:$L$2,0)),$L:$L,$H:$H)</f>
        <v>Obama, Barack H.</v>
      </c>
      <c r="W3106" t="str">
        <f>VLOOKUP(A3106,'national-winners'!$A$2:$B$13,2,0)</f>
        <v>Obama, Barack H.</v>
      </c>
      <c r="X3106" t="str">
        <f t="shared" si="146"/>
        <v xml:space="preserve"> Barack H. Obama (W)</v>
      </c>
    </row>
    <row r="3107" spans="1:24" x14ac:dyDescent="0.25">
      <c r="A3107">
        <v>2012</v>
      </c>
      <c r="B3107" t="s">
        <v>46</v>
      </c>
      <c r="C3107" t="s">
        <v>47</v>
      </c>
      <c r="D3107">
        <v>8</v>
      </c>
      <c r="E3107">
        <v>84</v>
      </c>
      <c r="F3107">
        <v>62</v>
      </c>
      <c r="G3107" t="s">
        <v>16</v>
      </c>
      <c r="H3107" t="s">
        <v>349</v>
      </c>
      <c r="I3107" t="str">
        <f t="shared" si="144"/>
        <v>Obama, Barack H.(W)</v>
      </c>
      <c r="J3107" t="s">
        <v>18</v>
      </c>
      <c r="K3107" t="b">
        <v>0</v>
      </c>
      <c r="L3107">
        <v>1323101</v>
      </c>
      <c r="M3107">
        <v>2569516</v>
      </c>
      <c r="N3107">
        <v>20171015</v>
      </c>
      <c r="O3107" t="s">
        <v>19</v>
      </c>
      <c r="P3107" t="str">
        <f>IF(VLOOKUP(A3107,'national-winners'!$A$2:$B$13,2,0)=H3107,"W","L")</f>
        <v>W</v>
      </c>
      <c r="Q3107">
        <f>MATCH(C3107,'state-winning-votes'!A:A,0)</f>
        <v>8</v>
      </c>
      <c r="R3107">
        <f>MATCH(A3107,'state-winning-votes'!$A$2:$L$2,0)</f>
        <v>11</v>
      </c>
      <c r="S3107" cm="1">
        <f t="array" ref="S3107">INDEX('state-winning-votes'!$A$1:$L$53,$Q3107,$R3107)</f>
        <v>1323101</v>
      </c>
      <c r="T3107">
        <f>INDEX('state-winning-votes'!$A$1:$L$53,MATCH($C3107,'state-winning-votes'!$A:$A,0),MATCH($A3107,'state-winning-votes'!$A$2:$L$2,0))</f>
        <v>1323101</v>
      </c>
      <c r="U3107" t="str">
        <f t="shared" si="145"/>
        <v>Obama, Barack H.</v>
      </c>
      <c r="V3107" t="str">
        <f>_xlfn.XLOOKUP(INDEX('state-winning-votes'!$A$1:$L$53,MATCH($C3107,'state-winning-votes'!$A:$A,0),MATCH($A3107,'state-winning-votes'!$A$2:$L$2,0)),$L:$L,$H:$H)</f>
        <v>Obama, Barack H.</v>
      </c>
      <c r="W3107" t="str">
        <f>VLOOKUP(A3107,'national-winners'!$A$2:$B$13,2,0)</f>
        <v>Obama, Barack H.</v>
      </c>
      <c r="X3107" t="str">
        <f t="shared" si="146"/>
        <v xml:space="preserve"> Barack H. Obama (W)</v>
      </c>
    </row>
    <row r="3108" spans="1:24" x14ac:dyDescent="0.25">
      <c r="A3108">
        <v>2012</v>
      </c>
      <c r="B3108" t="s">
        <v>46</v>
      </c>
      <c r="C3108" t="s">
        <v>47</v>
      </c>
      <c r="D3108">
        <v>8</v>
      </c>
      <c r="E3108">
        <v>84</v>
      </c>
      <c r="F3108">
        <v>62</v>
      </c>
      <c r="G3108" t="s">
        <v>16</v>
      </c>
      <c r="H3108" t="s">
        <v>376</v>
      </c>
      <c r="I3108" t="str">
        <f t="shared" si="144"/>
        <v>Romney, Mitt(L)</v>
      </c>
      <c r="J3108" t="s">
        <v>21</v>
      </c>
      <c r="K3108" t="b">
        <v>0</v>
      </c>
      <c r="L3108">
        <v>1185243</v>
      </c>
      <c r="M3108">
        <v>2569516</v>
      </c>
      <c r="N3108">
        <v>20171015</v>
      </c>
      <c r="O3108" t="s">
        <v>19</v>
      </c>
      <c r="P3108" t="str">
        <f>IF(VLOOKUP(A3108,'national-winners'!$A$2:$B$13,2,0)=H3108,"W","L")</f>
        <v>L</v>
      </c>
      <c r="Q3108">
        <f>MATCH(C3108,'state-winning-votes'!A:A,0)</f>
        <v>8</v>
      </c>
      <c r="R3108">
        <f>MATCH(A3108,'state-winning-votes'!$A$2:$L$2,0)</f>
        <v>11</v>
      </c>
      <c r="S3108" cm="1">
        <f t="array" ref="S3108">INDEX('state-winning-votes'!$A$1:$L$53,$Q3108,$R3108)</f>
        <v>1323101</v>
      </c>
      <c r="T3108">
        <f>INDEX('state-winning-votes'!$A$1:$L$53,MATCH($C3108,'state-winning-votes'!$A:$A,0),MATCH($A3108,'state-winning-votes'!$A$2:$L$2,0))</f>
        <v>1323101</v>
      </c>
      <c r="U3108" t="str">
        <f t="shared" si="145"/>
        <v>Obama, Barack H.</v>
      </c>
      <c r="V3108" t="str">
        <f>_xlfn.XLOOKUP(INDEX('state-winning-votes'!$A$1:$L$53,MATCH($C3108,'state-winning-votes'!$A:$A,0),MATCH($A3108,'state-winning-votes'!$A$2:$L$2,0)),$L:$L,$H:$H)</f>
        <v>Obama, Barack H.</v>
      </c>
      <c r="W3108" t="str">
        <f>VLOOKUP(A3108,'national-winners'!$A$2:$B$13,2,0)</f>
        <v>Obama, Barack H.</v>
      </c>
      <c r="X3108" t="str">
        <f t="shared" si="146"/>
        <v xml:space="preserve"> Barack H. Obama (W)</v>
      </c>
    </row>
    <row r="3109" spans="1:24" x14ac:dyDescent="0.25">
      <c r="A3109">
        <v>2012</v>
      </c>
      <c r="B3109" t="s">
        <v>46</v>
      </c>
      <c r="C3109" t="s">
        <v>47</v>
      </c>
      <c r="D3109">
        <v>8</v>
      </c>
      <c r="E3109">
        <v>84</v>
      </c>
      <c r="F3109">
        <v>62</v>
      </c>
      <c r="G3109" t="s">
        <v>16</v>
      </c>
      <c r="H3109" t="s">
        <v>377</v>
      </c>
      <c r="I3109" t="str">
        <f t="shared" si="144"/>
        <v>Johnson, Gary(L)</v>
      </c>
      <c r="J3109" t="s">
        <v>29</v>
      </c>
      <c r="K3109" t="b">
        <v>0</v>
      </c>
      <c r="L3109">
        <v>35545</v>
      </c>
      <c r="M3109">
        <v>2569516</v>
      </c>
      <c r="N3109">
        <v>20171015</v>
      </c>
      <c r="O3109" t="s">
        <v>19</v>
      </c>
      <c r="P3109" t="str">
        <f>IF(VLOOKUP(A3109,'national-winners'!$A$2:$B$13,2,0)=H3109,"W","L")</f>
        <v>L</v>
      </c>
      <c r="Q3109">
        <f>MATCH(C3109,'state-winning-votes'!A:A,0)</f>
        <v>8</v>
      </c>
      <c r="R3109">
        <f>MATCH(A3109,'state-winning-votes'!$A$2:$L$2,0)</f>
        <v>11</v>
      </c>
      <c r="S3109" cm="1">
        <f t="array" ref="S3109">INDEX('state-winning-votes'!$A$1:$L$53,$Q3109,$R3109)</f>
        <v>1323101</v>
      </c>
      <c r="T3109">
        <f>INDEX('state-winning-votes'!$A$1:$L$53,MATCH($C3109,'state-winning-votes'!$A:$A,0),MATCH($A3109,'state-winning-votes'!$A$2:$L$2,0))</f>
        <v>1323101</v>
      </c>
      <c r="U3109" t="str">
        <f t="shared" si="145"/>
        <v>Obama, Barack H.</v>
      </c>
      <c r="V3109" t="str">
        <f>_xlfn.XLOOKUP(INDEX('state-winning-votes'!$A$1:$L$53,MATCH($C3109,'state-winning-votes'!$A:$A,0),MATCH($A3109,'state-winning-votes'!$A$2:$L$2,0)),$L:$L,$H:$H)</f>
        <v>Obama, Barack H.</v>
      </c>
      <c r="W3109" t="str">
        <f>VLOOKUP(A3109,'national-winners'!$A$2:$B$13,2,0)</f>
        <v>Obama, Barack H.</v>
      </c>
      <c r="X3109" t="str">
        <f t="shared" si="146"/>
        <v xml:space="preserve"> Barack H. Obama (W)</v>
      </c>
    </row>
    <row r="3110" spans="1:24" x14ac:dyDescent="0.25">
      <c r="A3110">
        <v>2012</v>
      </c>
      <c r="B3110" t="s">
        <v>46</v>
      </c>
      <c r="C3110" t="s">
        <v>47</v>
      </c>
      <c r="D3110">
        <v>8</v>
      </c>
      <c r="E3110">
        <v>84</v>
      </c>
      <c r="F3110">
        <v>62</v>
      </c>
      <c r="G3110" t="s">
        <v>16</v>
      </c>
      <c r="H3110" t="s">
        <v>378</v>
      </c>
      <c r="I3110" t="str">
        <f t="shared" si="144"/>
        <v>Stein, Jill(L)</v>
      </c>
      <c r="J3110" t="s">
        <v>274</v>
      </c>
      <c r="K3110" t="b">
        <v>0</v>
      </c>
      <c r="L3110">
        <v>7508</v>
      </c>
      <c r="M3110">
        <v>2569516</v>
      </c>
      <c r="N3110">
        <v>20171015</v>
      </c>
      <c r="O3110" t="s">
        <v>19</v>
      </c>
      <c r="P3110" t="str">
        <f>IF(VLOOKUP(A3110,'national-winners'!$A$2:$B$13,2,0)=H3110,"W","L")</f>
        <v>L</v>
      </c>
      <c r="Q3110">
        <f>MATCH(C3110,'state-winning-votes'!A:A,0)</f>
        <v>8</v>
      </c>
      <c r="R3110">
        <f>MATCH(A3110,'state-winning-votes'!$A$2:$L$2,0)</f>
        <v>11</v>
      </c>
      <c r="S3110" cm="1">
        <f t="array" ref="S3110">INDEX('state-winning-votes'!$A$1:$L$53,$Q3110,$R3110)</f>
        <v>1323101</v>
      </c>
      <c r="T3110">
        <f>INDEX('state-winning-votes'!$A$1:$L$53,MATCH($C3110,'state-winning-votes'!$A:$A,0),MATCH($A3110,'state-winning-votes'!$A$2:$L$2,0))</f>
        <v>1323101</v>
      </c>
      <c r="U3110" t="str">
        <f t="shared" si="145"/>
        <v>Obama, Barack H.</v>
      </c>
      <c r="V3110" t="str">
        <f>_xlfn.XLOOKUP(INDEX('state-winning-votes'!$A$1:$L$53,MATCH($C3110,'state-winning-votes'!$A:$A,0),MATCH($A3110,'state-winning-votes'!$A$2:$L$2,0)),$L:$L,$H:$H)</f>
        <v>Obama, Barack H.</v>
      </c>
      <c r="W3110" t="str">
        <f>VLOOKUP(A3110,'national-winners'!$A$2:$B$13,2,0)</f>
        <v>Obama, Barack H.</v>
      </c>
      <c r="X3110" t="str">
        <f t="shared" si="146"/>
        <v xml:space="preserve"> Barack H. Obama (W)</v>
      </c>
    </row>
    <row r="3111" spans="1:24" x14ac:dyDescent="0.25">
      <c r="A3111">
        <v>2012</v>
      </c>
      <c r="B3111" t="s">
        <v>46</v>
      </c>
      <c r="C3111" t="s">
        <v>47</v>
      </c>
      <c r="D3111">
        <v>8</v>
      </c>
      <c r="E3111">
        <v>84</v>
      </c>
      <c r="F3111">
        <v>62</v>
      </c>
      <c r="G3111" t="s">
        <v>16</v>
      </c>
      <c r="H3111" t="s">
        <v>381</v>
      </c>
      <c r="I3111" t="str">
        <f t="shared" si="144"/>
        <v>Goode, Virgil Hamlin, Jr.(L)</v>
      </c>
      <c r="J3111" t="s">
        <v>319</v>
      </c>
      <c r="K3111" t="b">
        <v>0</v>
      </c>
      <c r="L3111">
        <v>6234</v>
      </c>
      <c r="M3111">
        <v>2569516</v>
      </c>
      <c r="N3111">
        <v>20171015</v>
      </c>
      <c r="O3111" t="s">
        <v>19</v>
      </c>
      <c r="P3111" t="str">
        <f>IF(VLOOKUP(A3111,'national-winners'!$A$2:$B$13,2,0)=H3111,"W","L")</f>
        <v>L</v>
      </c>
      <c r="Q3111">
        <f>MATCH(C3111,'state-winning-votes'!A:A,0)</f>
        <v>8</v>
      </c>
      <c r="R3111">
        <f>MATCH(A3111,'state-winning-votes'!$A$2:$L$2,0)</f>
        <v>11</v>
      </c>
      <c r="S3111" cm="1">
        <f t="array" ref="S3111">INDEX('state-winning-votes'!$A$1:$L$53,$Q3111,$R3111)</f>
        <v>1323101</v>
      </c>
      <c r="T3111">
        <f>INDEX('state-winning-votes'!$A$1:$L$53,MATCH($C3111,'state-winning-votes'!$A:$A,0),MATCH($A3111,'state-winning-votes'!$A$2:$L$2,0))</f>
        <v>1323101</v>
      </c>
      <c r="U3111" t="str">
        <f t="shared" si="145"/>
        <v>Obama, Barack H.</v>
      </c>
      <c r="V3111" t="str">
        <f>_xlfn.XLOOKUP(INDEX('state-winning-votes'!$A$1:$L$53,MATCH($C3111,'state-winning-votes'!$A:$A,0),MATCH($A3111,'state-winning-votes'!$A$2:$L$2,0)),$L:$L,$H:$H)</f>
        <v>Obama, Barack H.</v>
      </c>
      <c r="W3111" t="str">
        <f>VLOOKUP(A3111,'national-winners'!$A$2:$B$13,2,0)</f>
        <v>Obama, Barack H.</v>
      </c>
      <c r="X3111" t="str">
        <f t="shared" si="146"/>
        <v xml:space="preserve"> Barack H. Obama (W)</v>
      </c>
    </row>
    <row r="3112" spans="1:24" x14ac:dyDescent="0.25">
      <c r="A3112">
        <v>2012</v>
      </c>
      <c r="B3112" t="s">
        <v>46</v>
      </c>
      <c r="C3112" t="s">
        <v>47</v>
      </c>
      <c r="D3112">
        <v>8</v>
      </c>
      <c r="E3112">
        <v>84</v>
      </c>
      <c r="F3112">
        <v>62</v>
      </c>
      <c r="G3112" t="s">
        <v>16</v>
      </c>
      <c r="H3112" t="s">
        <v>379</v>
      </c>
      <c r="I3112" t="str">
        <f t="shared" si="144"/>
        <v>Barr, Roseanne(L)</v>
      </c>
      <c r="J3112" t="s">
        <v>45</v>
      </c>
      <c r="K3112" t="b">
        <v>0</v>
      </c>
      <c r="L3112">
        <v>5057</v>
      </c>
      <c r="M3112">
        <v>2569516</v>
      </c>
      <c r="N3112">
        <v>20171015</v>
      </c>
      <c r="O3112" t="s">
        <v>19</v>
      </c>
      <c r="P3112" t="str">
        <f>IF(VLOOKUP(A3112,'national-winners'!$A$2:$B$13,2,0)=H3112,"W","L")</f>
        <v>L</v>
      </c>
      <c r="Q3112">
        <f>MATCH(C3112,'state-winning-votes'!A:A,0)</f>
        <v>8</v>
      </c>
      <c r="R3112">
        <f>MATCH(A3112,'state-winning-votes'!$A$2:$L$2,0)</f>
        <v>11</v>
      </c>
      <c r="S3112" cm="1">
        <f t="array" ref="S3112">INDEX('state-winning-votes'!$A$1:$L$53,$Q3112,$R3112)</f>
        <v>1323101</v>
      </c>
      <c r="T3112">
        <f>INDEX('state-winning-votes'!$A$1:$L$53,MATCH($C3112,'state-winning-votes'!$A:$A,0),MATCH($A3112,'state-winning-votes'!$A$2:$L$2,0))</f>
        <v>1323101</v>
      </c>
      <c r="U3112" t="str">
        <f t="shared" si="145"/>
        <v>Obama, Barack H.</v>
      </c>
      <c r="V3112" t="str">
        <f>_xlfn.XLOOKUP(INDEX('state-winning-votes'!$A$1:$L$53,MATCH($C3112,'state-winning-votes'!$A:$A,0),MATCH($A3112,'state-winning-votes'!$A$2:$L$2,0)),$L:$L,$H:$H)</f>
        <v>Obama, Barack H.</v>
      </c>
      <c r="W3112" t="str">
        <f>VLOOKUP(A3112,'national-winners'!$A$2:$B$13,2,0)</f>
        <v>Obama, Barack H.</v>
      </c>
      <c r="X3112" t="str">
        <f t="shared" si="146"/>
        <v xml:space="preserve"> Barack H. Obama (W)</v>
      </c>
    </row>
    <row r="3113" spans="1:24" x14ac:dyDescent="0.25">
      <c r="A3113">
        <v>2012</v>
      </c>
      <c r="B3113" t="s">
        <v>46</v>
      </c>
      <c r="C3113" t="s">
        <v>47</v>
      </c>
      <c r="D3113">
        <v>8</v>
      </c>
      <c r="E3113">
        <v>84</v>
      </c>
      <c r="F3113">
        <v>62</v>
      </c>
      <c r="G3113" t="s">
        <v>16</v>
      </c>
      <c r="H3113" t="s">
        <v>382</v>
      </c>
      <c r="I3113" t="str">
        <f t="shared" si="144"/>
        <v>Reed, Jill Ann(L)</v>
      </c>
      <c r="J3113" t="s">
        <v>55</v>
      </c>
      <c r="K3113" t="b">
        <v>0</v>
      </c>
      <c r="L3113">
        <v>2588</v>
      </c>
      <c r="M3113">
        <v>2569516</v>
      </c>
      <c r="N3113">
        <v>20171015</v>
      </c>
      <c r="O3113" t="s">
        <v>19</v>
      </c>
      <c r="P3113" t="str">
        <f>IF(VLOOKUP(A3113,'national-winners'!$A$2:$B$13,2,0)=H3113,"W","L")</f>
        <v>L</v>
      </c>
      <c r="Q3113">
        <f>MATCH(C3113,'state-winning-votes'!A:A,0)</f>
        <v>8</v>
      </c>
      <c r="R3113">
        <f>MATCH(A3113,'state-winning-votes'!$A$2:$L$2,0)</f>
        <v>11</v>
      </c>
      <c r="S3113" cm="1">
        <f t="array" ref="S3113">INDEX('state-winning-votes'!$A$1:$L$53,$Q3113,$R3113)</f>
        <v>1323101</v>
      </c>
      <c r="T3113">
        <f>INDEX('state-winning-votes'!$A$1:$L$53,MATCH($C3113,'state-winning-votes'!$A:$A,0),MATCH($A3113,'state-winning-votes'!$A$2:$L$2,0))</f>
        <v>1323101</v>
      </c>
      <c r="U3113" t="str">
        <f t="shared" si="145"/>
        <v>Obama, Barack H.</v>
      </c>
      <c r="V3113" t="str">
        <f>_xlfn.XLOOKUP(INDEX('state-winning-votes'!$A$1:$L$53,MATCH($C3113,'state-winning-votes'!$A:$A,0),MATCH($A3113,'state-winning-votes'!$A$2:$L$2,0)),$L:$L,$H:$H)</f>
        <v>Obama, Barack H.</v>
      </c>
      <c r="W3113" t="str">
        <f>VLOOKUP(A3113,'national-winners'!$A$2:$B$13,2,0)</f>
        <v>Obama, Barack H.</v>
      </c>
      <c r="X3113" t="str">
        <f t="shared" si="146"/>
        <v xml:space="preserve"> Barack H. Obama (W)</v>
      </c>
    </row>
    <row r="3114" spans="1:24" x14ac:dyDescent="0.25">
      <c r="A3114">
        <v>2012</v>
      </c>
      <c r="B3114" t="s">
        <v>46</v>
      </c>
      <c r="C3114" t="s">
        <v>47</v>
      </c>
      <c r="D3114">
        <v>8</v>
      </c>
      <c r="E3114">
        <v>84</v>
      </c>
      <c r="F3114">
        <v>62</v>
      </c>
      <c r="G3114" t="s">
        <v>16</v>
      </c>
      <c r="H3114" t="s">
        <v>383</v>
      </c>
      <c r="I3114" t="str">
        <f t="shared" si="144"/>
        <v>Anderson, Ross Carl ""Rocky""(L)</v>
      </c>
      <c r="J3114" t="s">
        <v>384</v>
      </c>
      <c r="K3114" t="b">
        <v>0</v>
      </c>
      <c r="L3114">
        <v>1262</v>
      </c>
      <c r="M3114">
        <v>2569516</v>
      </c>
      <c r="N3114">
        <v>20171015</v>
      </c>
      <c r="O3114" t="s">
        <v>19</v>
      </c>
      <c r="P3114" t="str">
        <f>IF(VLOOKUP(A3114,'national-winners'!$A$2:$B$13,2,0)=H3114,"W","L")</f>
        <v>L</v>
      </c>
      <c r="Q3114">
        <f>MATCH(C3114,'state-winning-votes'!A:A,0)</f>
        <v>8</v>
      </c>
      <c r="R3114">
        <f>MATCH(A3114,'state-winning-votes'!$A$2:$L$2,0)</f>
        <v>11</v>
      </c>
      <c r="S3114" cm="1">
        <f t="array" ref="S3114">INDEX('state-winning-votes'!$A$1:$L$53,$Q3114,$R3114)</f>
        <v>1323101</v>
      </c>
      <c r="T3114">
        <f>INDEX('state-winning-votes'!$A$1:$L$53,MATCH($C3114,'state-winning-votes'!$A:$A,0),MATCH($A3114,'state-winning-votes'!$A$2:$L$2,0))</f>
        <v>1323101</v>
      </c>
      <c r="U3114" t="str">
        <f t="shared" si="145"/>
        <v>Obama, Barack H.</v>
      </c>
      <c r="V3114" t="str">
        <f>_xlfn.XLOOKUP(INDEX('state-winning-votes'!$A$1:$L$53,MATCH($C3114,'state-winning-votes'!$A:$A,0),MATCH($A3114,'state-winning-votes'!$A$2:$L$2,0)),$L:$L,$H:$H)</f>
        <v>Obama, Barack H.</v>
      </c>
      <c r="W3114" t="str">
        <f>VLOOKUP(A3114,'national-winners'!$A$2:$B$13,2,0)</f>
        <v>Obama, Barack H.</v>
      </c>
      <c r="X3114" t="str">
        <f t="shared" si="146"/>
        <v xml:space="preserve"> Barack H. Obama (W)</v>
      </c>
    </row>
    <row r="3115" spans="1:24" x14ac:dyDescent="0.25">
      <c r="A3115">
        <v>2012</v>
      </c>
      <c r="B3115" t="s">
        <v>46</v>
      </c>
      <c r="C3115" t="s">
        <v>47</v>
      </c>
      <c r="D3115">
        <v>8</v>
      </c>
      <c r="E3115">
        <v>84</v>
      </c>
      <c r="F3115">
        <v>62</v>
      </c>
      <c r="G3115" t="s">
        <v>16</v>
      </c>
      <c r="H3115" t="s">
        <v>385</v>
      </c>
      <c r="I3115" t="str">
        <f t="shared" si="144"/>
        <v>Tittle, Sheila ""Samm""(L)</v>
      </c>
      <c r="J3115" t="s">
        <v>375</v>
      </c>
      <c r="K3115" t="b">
        <v>0</v>
      </c>
      <c r="L3115">
        <v>791</v>
      </c>
      <c r="M3115">
        <v>2569516</v>
      </c>
      <c r="N3115">
        <v>20171015</v>
      </c>
      <c r="O3115" t="s">
        <v>19</v>
      </c>
      <c r="P3115" t="str">
        <f>IF(VLOOKUP(A3115,'national-winners'!$A$2:$B$13,2,0)=H3115,"W","L")</f>
        <v>L</v>
      </c>
      <c r="Q3115">
        <f>MATCH(C3115,'state-winning-votes'!A:A,0)</f>
        <v>8</v>
      </c>
      <c r="R3115">
        <f>MATCH(A3115,'state-winning-votes'!$A$2:$L$2,0)</f>
        <v>11</v>
      </c>
      <c r="S3115" cm="1">
        <f t="array" ref="S3115">INDEX('state-winning-votes'!$A$1:$L$53,$Q3115,$R3115)</f>
        <v>1323101</v>
      </c>
      <c r="T3115">
        <f>INDEX('state-winning-votes'!$A$1:$L$53,MATCH($C3115,'state-winning-votes'!$A:$A,0),MATCH($A3115,'state-winning-votes'!$A$2:$L$2,0))</f>
        <v>1323101</v>
      </c>
      <c r="U3115" t="str">
        <f t="shared" si="145"/>
        <v>Obama, Barack H.</v>
      </c>
      <c r="V3115" t="str">
        <f>_xlfn.XLOOKUP(INDEX('state-winning-votes'!$A$1:$L$53,MATCH($C3115,'state-winning-votes'!$A:$A,0),MATCH($A3115,'state-winning-votes'!$A$2:$L$2,0)),$L:$L,$H:$H)</f>
        <v>Obama, Barack H.</v>
      </c>
      <c r="W3115" t="str">
        <f>VLOOKUP(A3115,'national-winners'!$A$2:$B$13,2,0)</f>
        <v>Obama, Barack H.</v>
      </c>
      <c r="X3115" t="str">
        <f t="shared" si="146"/>
        <v xml:space="preserve"> Barack H. Obama (W)</v>
      </c>
    </row>
    <row r="3116" spans="1:24" x14ac:dyDescent="0.25">
      <c r="A3116">
        <v>2012</v>
      </c>
      <c r="B3116" t="s">
        <v>46</v>
      </c>
      <c r="C3116" t="s">
        <v>47</v>
      </c>
      <c r="D3116">
        <v>8</v>
      </c>
      <c r="E3116">
        <v>84</v>
      </c>
      <c r="F3116">
        <v>62</v>
      </c>
      <c r="G3116" t="s">
        <v>16</v>
      </c>
      <c r="H3116" t="s">
        <v>380</v>
      </c>
      <c r="I3116" t="str">
        <f t="shared" si="144"/>
        <v>Hoefling, Thomas Conrad ""Tom""(L)</v>
      </c>
      <c r="J3116" t="s">
        <v>386</v>
      </c>
      <c r="K3116" t="b">
        <v>0</v>
      </c>
      <c r="L3116">
        <v>679</v>
      </c>
      <c r="M3116">
        <v>2569516</v>
      </c>
      <c r="N3116">
        <v>20171015</v>
      </c>
      <c r="O3116" t="s">
        <v>19</v>
      </c>
      <c r="P3116" t="str">
        <f>IF(VLOOKUP(A3116,'national-winners'!$A$2:$B$13,2,0)=H3116,"W","L")</f>
        <v>L</v>
      </c>
      <c r="Q3116">
        <f>MATCH(C3116,'state-winning-votes'!A:A,0)</f>
        <v>8</v>
      </c>
      <c r="R3116">
        <f>MATCH(A3116,'state-winning-votes'!$A$2:$L$2,0)</f>
        <v>11</v>
      </c>
      <c r="S3116" cm="1">
        <f t="array" ref="S3116">INDEX('state-winning-votes'!$A$1:$L$53,$Q3116,$R3116)</f>
        <v>1323101</v>
      </c>
      <c r="T3116">
        <f>INDEX('state-winning-votes'!$A$1:$L$53,MATCH($C3116,'state-winning-votes'!$A:$A,0),MATCH($A3116,'state-winning-votes'!$A$2:$L$2,0))</f>
        <v>1323101</v>
      </c>
      <c r="U3116" t="str">
        <f t="shared" si="145"/>
        <v>Obama, Barack H.</v>
      </c>
      <c r="V3116" t="str">
        <f>_xlfn.XLOOKUP(INDEX('state-winning-votes'!$A$1:$L$53,MATCH($C3116,'state-winning-votes'!$A:$A,0),MATCH($A3116,'state-winning-votes'!$A$2:$L$2,0)),$L:$L,$H:$H)</f>
        <v>Obama, Barack H.</v>
      </c>
      <c r="W3116" t="str">
        <f>VLOOKUP(A3116,'national-winners'!$A$2:$B$13,2,0)</f>
        <v>Obama, Barack H.</v>
      </c>
      <c r="X3116" t="str">
        <f t="shared" si="146"/>
        <v xml:space="preserve"> Barack H. Obama (W)</v>
      </c>
    </row>
    <row r="3117" spans="1:24" x14ac:dyDescent="0.25">
      <c r="A3117">
        <v>2012</v>
      </c>
      <c r="B3117" t="s">
        <v>46</v>
      </c>
      <c r="C3117" t="s">
        <v>47</v>
      </c>
      <c r="D3117">
        <v>8</v>
      </c>
      <c r="E3117">
        <v>84</v>
      </c>
      <c r="F3117">
        <v>62</v>
      </c>
      <c r="G3117" t="s">
        <v>16</v>
      </c>
      <c r="H3117" t="s">
        <v>264</v>
      </c>
      <c r="I3117" t="str">
        <f t="shared" si="144"/>
        <v>La Riva, Gloria Estella(L)</v>
      </c>
      <c r="J3117" t="s">
        <v>353</v>
      </c>
      <c r="K3117" t="b">
        <v>0</v>
      </c>
      <c r="L3117">
        <v>317</v>
      </c>
      <c r="M3117">
        <v>2569516</v>
      </c>
      <c r="N3117">
        <v>20171015</v>
      </c>
      <c r="O3117" t="s">
        <v>19</v>
      </c>
      <c r="P3117" t="str">
        <f>IF(VLOOKUP(A3117,'national-winners'!$A$2:$B$13,2,0)=H3117,"W","L")</f>
        <v>L</v>
      </c>
      <c r="Q3117">
        <f>MATCH(C3117,'state-winning-votes'!A:A,0)</f>
        <v>8</v>
      </c>
      <c r="R3117">
        <f>MATCH(A3117,'state-winning-votes'!$A$2:$L$2,0)</f>
        <v>11</v>
      </c>
      <c r="S3117" cm="1">
        <f t="array" ref="S3117">INDEX('state-winning-votes'!$A$1:$L$53,$Q3117,$R3117)</f>
        <v>1323101</v>
      </c>
      <c r="T3117">
        <f>INDEX('state-winning-votes'!$A$1:$L$53,MATCH($C3117,'state-winning-votes'!$A:$A,0),MATCH($A3117,'state-winning-votes'!$A$2:$L$2,0))</f>
        <v>1323101</v>
      </c>
      <c r="U3117" t="str">
        <f t="shared" si="145"/>
        <v>Obama, Barack H.</v>
      </c>
      <c r="V3117" t="str">
        <f>_xlfn.XLOOKUP(INDEX('state-winning-votes'!$A$1:$L$53,MATCH($C3117,'state-winning-votes'!$A:$A,0),MATCH($A3117,'state-winning-votes'!$A$2:$L$2,0)),$L:$L,$H:$H)</f>
        <v>Obama, Barack H.</v>
      </c>
      <c r="W3117" t="str">
        <f>VLOOKUP(A3117,'national-winners'!$A$2:$B$13,2,0)</f>
        <v>Obama, Barack H.</v>
      </c>
      <c r="X3117" t="str">
        <f t="shared" si="146"/>
        <v xml:space="preserve"> Barack H. Obama (W)</v>
      </c>
    </row>
    <row r="3118" spans="1:24" x14ac:dyDescent="0.25">
      <c r="A3118">
        <v>2012</v>
      </c>
      <c r="B3118" t="s">
        <v>46</v>
      </c>
      <c r="C3118" t="s">
        <v>47</v>
      </c>
      <c r="D3118">
        <v>8</v>
      </c>
      <c r="E3118">
        <v>84</v>
      </c>
      <c r="F3118">
        <v>62</v>
      </c>
      <c r="G3118" t="s">
        <v>16</v>
      </c>
      <c r="H3118" t="s">
        <v>387</v>
      </c>
      <c r="I3118" t="str">
        <f t="shared" si="144"/>
        <v>Alexander, Stewart(L)</v>
      </c>
      <c r="J3118" t="s">
        <v>100</v>
      </c>
      <c r="K3118" t="b">
        <v>0</v>
      </c>
      <c r="L3118">
        <v>308</v>
      </c>
      <c r="M3118">
        <v>2569516</v>
      </c>
      <c r="N3118">
        <v>20171015</v>
      </c>
      <c r="O3118" t="s">
        <v>19</v>
      </c>
      <c r="P3118" t="str">
        <f>IF(VLOOKUP(A3118,'national-winners'!$A$2:$B$13,2,0)=H3118,"W","L")</f>
        <v>L</v>
      </c>
      <c r="Q3118">
        <f>MATCH(C3118,'state-winning-votes'!A:A,0)</f>
        <v>8</v>
      </c>
      <c r="R3118">
        <f>MATCH(A3118,'state-winning-votes'!$A$2:$L$2,0)</f>
        <v>11</v>
      </c>
      <c r="S3118" cm="1">
        <f t="array" ref="S3118">INDEX('state-winning-votes'!$A$1:$L$53,$Q3118,$R3118)</f>
        <v>1323101</v>
      </c>
      <c r="T3118">
        <f>INDEX('state-winning-votes'!$A$1:$L$53,MATCH($C3118,'state-winning-votes'!$A:$A,0),MATCH($A3118,'state-winning-votes'!$A$2:$L$2,0))</f>
        <v>1323101</v>
      </c>
      <c r="U3118" t="str">
        <f t="shared" si="145"/>
        <v>Obama, Barack H.</v>
      </c>
      <c r="V3118" t="str">
        <f>_xlfn.XLOOKUP(INDEX('state-winning-votes'!$A$1:$L$53,MATCH($C3118,'state-winning-votes'!$A:$A,0),MATCH($A3118,'state-winning-votes'!$A$2:$L$2,0)),$L:$L,$H:$H)</f>
        <v>Obama, Barack H.</v>
      </c>
      <c r="W3118" t="str">
        <f>VLOOKUP(A3118,'national-winners'!$A$2:$B$13,2,0)</f>
        <v>Obama, Barack H.</v>
      </c>
      <c r="X3118" t="str">
        <f t="shared" si="146"/>
        <v xml:space="preserve"> Barack H. Obama (W)</v>
      </c>
    </row>
    <row r="3119" spans="1:24" x14ac:dyDescent="0.25">
      <c r="A3119">
        <v>2012</v>
      </c>
      <c r="B3119" t="s">
        <v>46</v>
      </c>
      <c r="C3119" t="s">
        <v>47</v>
      </c>
      <c r="D3119">
        <v>8</v>
      </c>
      <c r="E3119">
        <v>84</v>
      </c>
      <c r="F3119">
        <v>62</v>
      </c>
      <c r="G3119" t="s">
        <v>16</v>
      </c>
      <c r="H3119" t="s">
        <v>388</v>
      </c>
      <c r="I3119" t="str">
        <f t="shared" si="144"/>
        <v>Miller, Merlin(L)</v>
      </c>
      <c r="J3119" t="s">
        <v>389</v>
      </c>
      <c r="K3119" t="b">
        <v>0</v>
      </c>
      <c r="L3119">
        <v>267</v>
      </c>
      <c r="M3119">
        <v>2569516</v>
      </c>
      <c r="N3119">
        <v>20171015</v>
      </c>
      <c r="O3119" t="s">
        <v>19</v>
      </c>
      <c r="P3119" t="str">
        <f>IF(VLOOKUP(A3119,'national-winners'!$A$2:$B$13,2,0)=H3119,"W","L")</f>
        <v>L</v>
      </c>
      <c r="Q3119">
        <f>MATCH(C3119,'state-winning-votes'!A:A,0)</f>
        <v>8</v>
      </c>
      <c r="R3119">
        <f>MATCH(A3119,'state-winning-votes'!$A$2:$L$2,0)</f>
        <v>11</v>
      </c>
      <c r="S3119" cm="1">
        <f t="array" ref="S3119">INDEX('state-winning-votes'!$A$1:$L$53,$Q3119,$R3119)</f>
        <v>1323101</v>
      </c>
      <c r="T3119">
        <f>INDEX('state-winning-votes'!$A$1:$L$53,MATCH($C3119,'state-winning-votes'!$A:$A,0),MATCH($A3119,'state-winning-votes'!$A$2:$L$2,0))</f>
        <v>1323101</v>
      </c>
      <c r="U3119" t="str">
        <f t="shared" si="145"/>
        <v>Obama, Barack H.</v>
      </c>
      <c r="V3119" t="str">
        <f>_xlfn.XLOOKUP(INDEX('state-winning-votes'!$A$1:$L$53,MATCH($C3119,'state-winning-votes'!$A:$A,0),MATCH($A3119,'state-winning-votes'!$A$2:$L$2,0)),$L:$L,$H:$H)</f>
        <v>Obama, Barack H.</v>
      </c>
      <c r="W3119" t="str">
        <f>VLOOKUP(A3119,'national-winners'!$A$2:$B$13,2,0)</f>
        <v>Obama, Barack H.</v>
      </c>
      <c r="X3119" t="str">
        <f t="shared" si="146"/>
        <v xml:space="preserve"> Barack H. Obama (W)</v>
      </c>
    </row>
    <row r="3120" spans="1:24" x14ac:dyDescent="0.25">
      <c r="A3120">
        <v>2012</v>
      </c>
      <c r="B3120" t="s">
        <v>46</v>
      </c>
      <c r="C3120" t="s">
        <v>47</v>
      </c>
      <c r="D3120">
        <v>8</v>
      </c>
      <c r="E3120">
        <v>84</v>
      </c>
      <c r="F3120">
        <v>62</v>
      </c>
      <c r="G3120" t="s">
        <v>16</v>
      </c>
      <c r="H3120" t="s">
        <v>390</v>
      </c>
      <c r="I3120" t="str">
        <f t="shared" si="144"/>
        <v>Stevens, Thomas Robert ""Tom""(L)</v>
      </c>
      <c r="J3120" t="s">
        <v>361</v>
      </c>
      <c r="K3120" t="b">
        <v>0</v>
      </c>
      <c r="L3120">
        <v>235</v>
      </c>
      <c r="M3120">
        <v>2569516</v>
      </c>
      <c r="N3120">
        <v>20171015</v>
      </c>
      <c r="O3120" t="s">
        <v>19</v>
      </c>
      <c r="P3120" t="str">
        <f>IF(VLOOKUP(A3120,'national-winners'!$A$2:$B$13,2,0)=H3120,"W","L")</f>
        <v>L</v>
      </c>
      <c r="Q3120">
        <f>MATCH(C3120,'state-winning-votes'!A:A,0)</f>
        <v>8</v>
      </c>
      <c r="R3120">
        <f>MATCH(A3120,'state-winning-votes'!$A$2:$L$2,0)</f>
        <v>11</v>
      </c>
      <c r="S3120" cm="1">
        <f t="array" ref="S3120">INDEX('state-winning-votes'!$A$1:$L$53,$Q3120,$R3120)</f>
        <v>1323101</v>
      </c>
      <c r="T3120">
        <f>INDEX('state-winning-votes'!$A$1:$L$53,MATCH($C3120,'state-winning-votes'!$A:$A,0),MATCH($A3120,'state-winning-votes'!$A$2:$L$2,0))</f>
        <v>1323101</v>
      </c>
      <c r="U3120" t="str">
        <f t="shared" si="145"/>
        <v>Obama, Barack H.</v>
      </c>
      <c r="V3120" t="str">
        <f>_xlfn.XLOOKUP(INDEX('state-winning-votes'!$A$1:$L$53,MATCH($C3120,'state-winning-votes'!$A:$A,0),MATCH($A3120,'state-winning-votes'!$A$2:$L$2,0)),$L:$L,$H:$H)</f>
        <v>Obama, Barack H.</v>
      </c>
      <c r="W3120" t="str">
        <f>VLOOKUP(A3120,'national-winners'!$A$2:$B$13,2,0)</f>
        <v>Obama, Barack H.</v>
      </c>
      <c r="X3120" t="str">
        <f t="shared" si="146"/>
        <v xml:space="preserve"> Barack H. Obama (W)</v>
      </c>
    </row>
    <row r="3121" spans="1:24" x14ac:dyDescent="0.25">
      <c r="A3121">
        <v>2012</v>
      </c>
      <c r="B3121" t="s">
        <v>46</v>
      </c>
      <c r="C3121" t="s">
        <v>47</v>
      </c>
      <c r="D3121">
        <v>8</v>
      </c>
      <c r="E3121">
        <v>84</v>
      </c>
      <c r="F3121">
        <v>62</v>
      </c>
      <c r="G3121" t="s">
        <v>16</v>
      </c>
      <c r="H3121" t="s">
        <v>284</v>
      </c>
      <c r="I3121" t="str">
        <f t="shared" si="144"/>
        <v>Harris, James(L)</v>
      </c>
      <c r="J3121" t="s">
        <v>37</v>
      </c>
      <c r="K3121" t="b">
        <v>0</v>
      </c>
      <c r="L3121">
        <v>192</v>
      </c>
      <c r="M3121">
        <v>2569516</v>
      </c>
      <c r="N3121">
        <v>20171015</v>
      </c>
      <c r="O3121" t="s">
        <v>19</v>
      </c>
      <c r="P3121" t="str">
        <f>IF(VLOOKUP(A3121,'national-winners'!$A$2:$B$13,2,0)=H3121,"W","L")</f>
        <v>L</v>
      </c>
      <c r="Q3121">
        <f>MATCH(C3121,'state-winning-votes'!A:A,0)</f>
        <v>8</v>
      </c>
      <c r="R3121">
        <f>MATCH(A3121,'state-winning-votes'!$A$2:$L$2,0)</f>
        <v>11</v>
      </c>
      <c r="S3121" cm="1">
        <f t="array" ref="S3121">INDEX('state-winning-votes'!$A$1:$L$53,$Q3121,$R3121)</f>
        <v>1323101</v>
      </c>
      <c r="T3121">
        <f>INDEX('state-winning-votes'!$A$1:$L$53,MATCH($C3121,'state-winning-votes'!$A:$A,0),MATCH($A3121,'state-winning-votes'!$A$2:$L$2,0))</f>
        <v>1323101</v>
      </c>
      <c r="U3121" t="str">
        <f t="shared" si="145"/>
        <v>Obama, Barack H.</v>
      </c>
      <c r="V3121" t="str">
        <f>_xlfn.XLOOKUP(INDEX('state-winning-votes'!$A$1:$L$53,MATCH($C3121,'state-winning-votes'!$A:$A,0),MATCH($A3121,'state-winning-votes'!$A$2:$L$2,0)),$L:$L,$H:$H)</f>
        <v>Obama, Barack H.</v>
      </c>
      <c r="W3121" t="str">
        <f>VLOOKUP(A3121,'national-winners'!$A$2:$B$13,2,0)</f>
        <v>Obama, Barack H.</v>
      </c>
      <c r="X3121" t="str">
        <f t="shared" si="146"/>
        <v xml:space="preserve"> Barack H. Obama (W)</v>
      </c>
    </row>
    <row r="3122" spans="1:24" x14ac:dyDescent="0.25">
      <c r="A3122">
        <v>2012</v>
      </c>
      <c r="B3122" t="s">
        <v>46</v>
      </c>
      <c r="C3122" t="s">
        <v>47</v>
      </c>
      <c r="D3122">
        <v>8</v>
      </c>
      <c r="E3122">
        <v>84</v>
      </c>
      <c r="F3122">
        <v>62</v>
      </c>
      <c r="G3122" t="s">
        <v>16</v>
      </c>
      <c r="H3122" t="s">
        <v>391</v>
      </c>
      <c r="I3122" t="str">
        <f t="shared" si="144"/>
        <v>White, Jerry(L)</v>
      </c>
      <c r="J3122" t="s">
        <v>287</v>
      </c>
      <c r="K3122" t="b">
        <v>0</v>
      </c>
      <c r="L3122">
        <v>189</v>
      </c>
      <c r="M3122">
        <v>2569516</v>
      </c>
      <c r="N3122">
        <v>20171015</v>
      </c>
      <c r="O3122" t="s">
        <v>19</v>
      </c>
      <c r="P3122" t="str">
        <f>IF(VLOOKUP(A3122,'national-winners'!$A$2:$B$13,2,0)=H3122,"W","L")</f>
        <v>L</v>
      </c>
      <c r="Q3122">
        <f>MATCH(C3122,'state-winning-votes'!A:A,0)</f>
        <v>8</v>
      </c>
      <c r="R3122">
        <f>MATCH(A3122,'state-winning-votes'!$A$2:$L$2,0)</f>
        <v>11</v>
      </c>
      <c r="S3122" cm="1">
        <f t="array" ref="S3122">INDEX('state-winning-votes'!$A$1:$L$53,$Q3122,$R3122)</f>
        <v>1323101</v>
      </c>
      <c r="T3122">
        <f>INDEX('state-winning-votes'!$A$1:$L$53,MATCH($C3122,'state-winning-votes'!$A:$A,0),MATCH($A3122,'state-winning-votes'!$A$2:$L$2,0))</f>
        <v>1323101</v>
      </c>
      <c r="U3122" t="str">
        <f t="shared" si="145"/>
        <v>Obama, Barack H.</v>
      </c>
      <c r="V3122" t="str">
        <f>_xlfn.XLOOKUP(INDEX('state-winning-votes'!$A$1:$L$53,MATCH($C3122,'state-winning-votes'!$A:$A,0),MATCH($A3122,'state-winning-votes'!$A$2:$L$2,0)),$L:$L,$H:$H)</f>
        <v>Obama, Barack H.</v>
      </c>
      <c r="W3122" t="str">
        <f>VLOOKUP(A3122,'national-winners'!$A$2:$B$13,2,0)</f>
        <v>Obama, Barack H.</v>
      </c>
      <c r="X3122" t="str">
        <f t="shared" si="146"/>
        <v xml:space="preserve"> Barack H. Obama (W)</v>
      </c>
    </row>
    <row r="3123" spans="1:24" x14ac:dyDescent="0.25">
      <c r="A3123">
        <v>2012</v>
      </c>
      <c r="B3123" t="s">
        <v>50</v>
      </c>
      <c r="C3123" t="s">
        <v>51</v>
      </c>
      <c r="D3123">
        <v>9</v>
      </c>
      <c r="E3123">
        <v>16</v>
      </c>
      <c r="F3123">
        <v>1</v>
      </c>
      <c r="G3123" t="s">
        <v>16</v>
      </c>
      <c r="H3123" t="s">
        <v>349</v>
      </c>
      <c r="I3123" t="str">
        <f t="shared" si="144"/>
        <v>Obama, Barack H.(W)</v>
      </c>
      <c r="J3123" t="s">
        <v>18</v>
      </c>
      <c r="K3123" t="b">
        <v>0</v>
      </c>
      <c r="L3123">
        <v>905083</v>
      </c>
      <c r="M3123">
        <v>1558204</v>
      </c>
      <c r="N3123">
        <v>20171015</v>
      </c>
      <c r="O3123" t="s">
        <v>19</v>
      </c>
      <c r="P3123" t="str">
        <f>IF(VLOOKUP(A3123,'national-winners'!$A$2:$B$13,2,0)=H3123,"W","L")</f>
        <v>W</v>
      </c>
      <c r="Q3123">
        <f>MATCH(C3123,'state-winning-votes'!A:A,0)</f>
        <v>9</v>
      </c>
      <c r="R3123">
        <f>MATCH(A3123,'state-winning-votes'!$A$2:$L$2,0)</f>
        <v>11</v>
      </c>
      <c r="S3123" cm="1">
        <f t="array" ref="S3123">INDEX('state-winning-votes'!$A$1:$L$53,$Q3123,$R3123)</f>
        <v>905083</v>
      </c>
      <c r="T3123">
        <f>INDEX('state-winning-votes'!$A$1:$L$53,MATCH($C3123,'state-winning-votes'!$A:$A,0),MATCH($A3123,'state-winning-votes'!$A$2:$L$2,0))</f>
        <v>905083</v>
      </c>
      <c r="U3123" t="str">
        <f t="shared" si="145"/>
        <v>Obama, Barack H.</v>
      </c>
      <c r="V3123" t="str">
        <f>_xlfn.XLOOKUP(INDEX('state-winning-votes'!$A$1:$L$53,MATCH($C3123,'state-winning-votes'!$A:$A,0),MATCH($A3123,'state-winning-votes'!$A$2:$L$2,0)),$L:$L,$H:$H)</f>
        <v>Obama, Barack H.</v>
      </c>
      <c r="W3123" t="str">
        <f>VLOOKUP(A3123,'national-winners'!$A$2:$B$13,2,0)</f>
        <v>Obama, Barack H.</v>
      </c>
      <c r="X3123" t="str">
        <f t="shared" si="146"/>
        <v xml:space="preserve"> Barack H. Obama (W)</v>
      </c>
    </row>
    <row r="3124" spans="1:24" x14ac:dyDescent="0.25">
      <c r="A3124">
        <v>2012</v>
      </c>
      <c r="B3124" t="s">
        <v>50</v>
      </c>
      <c r="C3124" t="s">
        <v>51</v>
      </c>
      <c r="D3124">
        <v>9</v>
      </c>
      <c r="E3124">
        <v>16</v>
      </c>
      <c r="F3124">
        <v>1</v>
      </c>
      <c r="G3124" t="s">
        <v>16</v>
      </c>
      <c r="H3124" t="s">
        <v>376</v>
      </c>
      <c r="I3124" t="str">
        <f t="shared" si="144"/>
        <v>Romney, Mitt(L)</v>
      </c>
      <c r="J3124" t="s">
        <v>21</v>
      </c>
      <c r="K3124" t="b">
        <v>0</v>
      </c>
      <c r="L3124">
        <v>634892</v>
      </c>
      <c r="M3124">
        <v>1558204</v>
      </c>
      <c r="N3124">
        <v>20171015</v>
      </c>
      <c r="O3124" t="s">
        <v>19</v>
      </c>
      <c r="P3124" t="str">
        <f>IF(VLOOKUP(A3124,'national-winners'!$A$2:$B$13,2,0)=H3124,"W","L")</f>
        <v>L</v>
      </c>
      <c r="Q3124">
        <f>MATCH(C3124,'state-winning-votes'!A:A,0)</f>
        <v>9</v>
      </c>
      <c r="R3124">
        <f>MATCH(A3124,'state-winning-votes'!$A$2:$L$2,0)</f>
        <v>11</v>
      </c>
      <c r="S3124" cm="1">
        <f t="array" ref="S3124">INDEX('state-winning-votes'!$A$1:$L$53,$Q3124,$R3124)</f>
        <v>905083</v>
      </c>
      <c r="T3124">
        <f>INDEX('state-winning-votes'!$A$1:$L$53,MATCH($C3124,'state-winning-votes'!$A:$A,0),MATCH($A3124,'state-winning-votes'!$A$2:$L$2,0))</f>
        <v>905083</v>
      </c>
      <c r="U3124" t="str">
        <f t="shared" si="145"/>
        <v>Obama, Barack H.</v>
      </c>
      <c r="V3124" t="str">
        <f>_xlfn.XLOOKUP(INDEX('state-winning-votes'!$A$1:$L$53,MATCH($C3124,'state-winning-votes'!$A:$A,0),MATCH($A3124,'state-winning-votes'!$A$2:$L$2,0)),$L:$L,$H:$H)</f>
        <v>Obama, Barack H.</v>
      </c>
      <c r="W3124" t="str">
        <f>VLOOKUP(A3124,'national-winners'!$A$2:$B$13,2,0)</f>
        <v>Obama, Barack H.</v>
      </c>
      <c r="X3124" t="str">
        <f t="shared" si="146"/>
        <v xml:space="preserve"> Barack H. Obama (W)</v>
      </c>
    </row>
    <row r="3125" spans="1:24" x14ac:dyDescent="0.25">
      <c r="A3125">
        <v>2012</v>
      </c>
      <c r="B3125" t="s">
        <v>50</v>
      </c>
      <c r="C3125" t="s">
        <v>51</v>
      </c>
      <c r="D3125">
        <v>9</v>
      </c>
      <c r="E3125">
        <v>16</v>
      </c>
      <c r="F3125">
        <v>1</v>
      </c>
      <c r="G3125" t="s">
        <v>16</v>
      </c>
      <c r="H3125" t="s">
        <v>377</v>
      </c>
      <c r="I3125" t="str">
        <f t="shared" si="144"/>
        <v>Johnson, Gary(L)</v>
      </c>
      <c r="J3125" t="s">
        <v>29</v>
      </c>
      <c r="K3125" t="b">
        <v>0</v>
      </c>
      <c r="L3125">
        <v>12340</v>
      </c>
      <c r="M3125">
        <v>1558204</v>
      </c>
      <c r="N3125">
        <v>20171015</v>
      </c>
      <c r="O3125" t="s">
        <v>19</v>
      </c>
      <c r="P3125" t="str">
        <f>IF(VLOOKUP(A3125,'national-winners'!$A$2:$B$13,2,0)=H3125,"W","L")</f>
        <v>L</v>
      </c>
      <c r="Q3125">
        <f>MATCH(C3125,'state-winning-votes'!A:A,0)</f>
        <v>9</v>
      </c>
      <c r="R3125">
        <f>MATCH(A3125,'state-winning-votes'!$A$2:$L$2,0)</f>
        <v>11</v>
      </c>
      <c r="S3125" cm="1">
        <f t="array" ref="S3125">INDEX('state-winning-votes'!$A$1:$L$53,$Q3125,$R3125)</f>
        <v>905083</v>
      </c>
      <c r="T3125">
        <f>INDEX('state-winning-votes'!$A$1:$L$53,MATCH($C3125,'state-winning-votes'!$A:$A,0),MATCH($A3125,'state-winning-votes'!$A$2:$L$2,0))</f>
        <v>905083</v>
      </c>
      <c r="U3125" t="str">
        <f t="shared" si="145"/>
        <v>Obama, Barack H.</v>
      </c>
      <c r="V3125" t="str">
        <f>_xlfn.XLOOKUP(INDEX('state-winning-votes'!$A$1:$L$53,MATCH($C3125,'state-winning-votes'!$A:$A,0),MATCH($A3125,'state-winning-votes'!$A$2:$L$2,0)),$L:$L,$H:$H)</f>
        <v>Obama, Barack H.</v>
      </c>
      <c r="W3125" t="str">
        <f>VLOOKUP(A3125,'national-winners'!$A$2:$B$13,2,0)</f>
        <v>Obama, Barack H.</v>
      </c>
      <c r="X3125" t="str">
        <f t="shared" si="146"/>
        <v xml:space="preserve"> Barack H. Obama (W)</v>
      </c>
    </row>
    <row r="3126" spans="1:24" x14ac:dyDescent="0.25">
      <c r="A3126">
        <v>2012</v>
      </c>
      <c r="B3126" t="s">
        <v>50</v>
      </c>
      <c r="C3126" t="s">
        <v>51</v>
      </c>
      <c r="D3126">
        <v>9</v>
      </c>
      <c r="E3126">
        <v>16</v>
      </c>
      <c r="F3126">
        <v>1</v>
      </c>
      <c r="G3126" t="s">
        <v>16</v>
      </c>
      <c r="I3126" t="str">
        <f t="shared" si="144"/>
        <v>(L)</v>
      </c>
      <c r="J3126" t="s">
        <v>35</v>
      </c>
      <c r="K3126" t="b">
        <v>0</v>
      </c>
      <c r="L3126">
        <v>4971</v>
      </c>
      <c r="M3126">
        <v>1558204</v>
      </c>
      <c r="N3126">
        <v>20171015</v>
      </c>
      <c r="O3126" t="s">
        <v>19</v>
      </c>
      <c r="P3126" t="str">
        <f>IF(VLOOKUP(A3126,'national-winners'!$A$2:$B$13,2,0)=H3126,"W","L")</f>
        <v>L</v>
      </c>
      <c r="Q3126">
        <f>MATCH(C3126,'state-winning-votes'!A:A,0)</f>
        <v>9</v>
      </c>
      <c r="R3126">
        <f>MATCH(A3126,'state-winning-votes'!$A$2:$L$2,0)</f>
        <v>11</v>
      </c>
      <c r="S3126" cm="1">
        <f t="array" ref="S3126">INDEX('state-winning-votes'!$A$1:$L$53,$Q3126,$R3126)</f>
        <v>905083</v>
      </c>
      <c r="T3126">
        <f>INDEX('state-winning-votes'!$A$1:$L$53,MATCH($C3126,'state-winning-votes'!$A:$A,0),MATCH($A3126,'state-winning-votes'!$A$2:$L$2,0))</f>
        <v>905083</v>
      </c>
      <c r="U3126" t="str">
        <f t="shared" si="145"/>
        <v>Obama, Barack H.</v>
      </c>
      <c r="V3126" t="str">
        <f>_xlfn.XLOOKUP(INDEX('state-winning-votes'!$A$1:$L$53,MATCH($C3126,'state-winning-votes'!$A:$A,0),MATCH($A3126,'state-winning-votes'!$A$2:$L$2,0)),$L:$L,$H:$H)</f>
        <v>Obama, Barack H.</v>
      </c>
      <c r="W3126" t="str">
        <f>VLOOKUP(A3126,'national-winners'!$A$2:$B$13,2,0)</f>
        <v>Obama, Barack H.</v>
      </c>
      <c r="X3126" t="str">
        <f t="shared" si="146"/>
        <v xml:space="preserve"> Barack H. Obama (W)</v>
      </c>
    </row>
    <row r="3127" spans="1:24" x14ac:dyDescent="0.25">
      <c r="A3127">
        <v>2012</v>
      </c>
      <c r="B3127" t="s">
        <v>50</v>
      </c>
      <c r="C3127" t="s">
        <v>51</v>
      </c>
      <c r="D3127">
        <v>9</v>
      </c>
      <c r="E3127">
        <v>16</v>
      </c>
      <c r="F3127">
        <v>1</v>
      </c>
      <c r="G3127" t="s">
        <v>16</v>
      </c>
      <c r="I3127" t="str">
        <f t="shared" si="144"/>
        <v>(L)</v>
      </c>
      <c r="K3127" t="b">
        <v>1</v>
      </c>
      <c r="L3127">
        <v>918</v>
      </c>
      <c r="M3127">
        <v>1558204</v>
      </c>
      <c r="N3127">
        <v>20171015</v>
      </c>
      <c r="O3127" t="s">
        <v>19</v>
      </c>
      <c r="P3127" t="str">
        <f>IF(VLOOKUP(A3127,'national-winners'!$A$2:$B$13,2,0)=H3127,"W","L")</f>
        <v>L</v>
      </c>
      <c r="Q3127">
        <f>MATCH(C3127,'state-winning-votes'!A:A,0)</f>
        <v>9</v>
      </c>
      <c r="R3127">
        <f>MATCH(A3127,'state-winning-votes'!$A$2:$L$2,0)</f>
        <v>11</v>
      </c>
      <c r="S3127" cm="1">
        <f t="array" ref="S3127">INDEX('state-winning-votes'!$A$1:$L$53,$Q3127,$R3127)</f>
        <v>905083</v>
      </c>
      <c r="T3127">
        <f>INDEX('state-winning-votes'!$A$1:$L$53,MATCH($C3127,'state-winning-votes'!$A:$A,0),MATCH($A3127,'state-winning-votes'!$A$2:$L$2,0))</f>
        <v>905083</v>
      </c>
      <c r="U3127" t="str">
        <f t="shared" si="145"/>
        <v>Obama, Barack H.</v>
      </c>
      <c r="V3127" t="str">
        <f>_xlfn.XLOOKUP(INDEX('state-winning-votes'!$A$1:$L$53,MATCH($C3127,'state-winning-votes'!$A:$A,0),MATCH($A3127,'state-winning-votes'!$A$2:$L$2,0)),$L:$L,$H:$H)</f>
        <v>Obama, Barack H.</v>
      </c>
      <c r="W3127" t="str">
        <f>VLOOKUP(A3127,'national-winners'!$A$2:$B$13,2,0)</f>
        <v>Obama, Barack H.</v>
      </c>
      <c r="X3127" t="str">
        <f t="shared" si="146"/>
        <v xml:space="preserve"> Barack H. Obama (W)</v>
      </c>
    </row>
    <row r="3128" spans="1:24" x14ac:dyDescent="0.25">
      <c r="A3128">
        <v>2012</v>
      </c>
      <c r="B3128" t="s">
        <v>53</v>
      </c>
      <c r="C3128" t="s">
        <v>54</v>
      </c>
      <c r="D3128">
        <v>10</v>
      </c>
      <c r="E3128">
        <v>51</v>
      </c>
      <c r="F3128">
        <v>11</v>
      </c>
      <c r="G3128" t="s">
        <v>16</v>
      </c>
      <c r="H3128" t="s">
        <v>349</v>
      </c>
      <c r="I3128" t="str">
        <f t="shared" si="144"/>
        <v>Obama, Barack H.(W)</v>
      </c>
      <c r="J3128" t="s">
        <v>18</v>
      </c>
      <c r="K3128" t="b">
        <v>0</v>
      </c>
      <c r="L3128">
        <v>242584</v>
      </c>
      <c r="M3128">
        <v>413890</v>
      </c>
      <c r="N3128">
        <v>20171015</v>
      </c>
      <c r="O3128" t="s">
        <v>19</v>
      </c>
      <c r="P3128" t="str">
        <f>IF(VLOOKUP(A3128,'national-winners'!$A$2:$B$13,2,0)=H3128,"W","L")</f>
        <v>W</v>
      </c>
      <c r="Q3128">
        <f>MATCH(C3128,'state-winning-votes'!A:A,0)</f>
        <v>11</v>
      </c>
      <c r="R3128">
        <f>MATCH(A3128,'state-winning-votes'!$A$2:$L$2,0)</f>
        <v>11</v>
      </c>
      <c r="S3128" cm="1">
        <f t="array" ref="S3128">INDEX('state-winning-votes'!$A$1:$L$53,$Q3128,$R3128)</f>
        <v>242584</v>
      </c>
      <c r="T3128">
        <f>INDEX('state-winning-votes'!$A$1:$L$53,MATCH($C3128,'state-winning-votes'!$A:$A,0),MATCH($A3128,'state-winning-votes'!$A$2:$L$2,0))</f>
        <v>242584</v>
      </c>
      <c r="U3128" t="str">
        <f t="shared" si="145"/>
        <v>Obama, Barack H.</v>
      </c>
      <c r="V3128" t="str">
        <f>_xlfn.XLOOKUP(INDEX('state-winning-votes'!$A$1:$L$53,MATCH($C3128,'state-winning-votes'!$A:$A,0),MATCH($A3128,'state-winning-votes'!$A$2:$L$2,0)),$L:$L,$H:$H)</f>
        <v>Obama, Barack H.</v>
      </c>
      <c r="W3128" t="str">
        <f>VLOOKUP(A3128,'national-winners'!$A$2:$B$13,2,0)</f>
        <v>Obama, Barack H.</v>
      </c>
      <c r="X3128" t="str">
        <f t="shared" si="146"/>
        <v xml:space="preserve"> Barack H. Obama (W)</v>
      </c>
    </row>
    <row r="3129" spans="1:24" x14ac:dyDescent="0.25">
      <c r="A3129">
        <v>2012</v>
      </c>
      <c r="B3129" t="s">
        <v>53</v>
      </c>
      <c r="C3129" t="s">
        <v>54</v>
      </c>
      <c r="D3129">
        <v>10</v>
      </c>
      <c r="E3129">
        <v>51</v>
      </c>
      <c r="F3129">
        <v>11</v>
      </c>
      <c r="G3129" t="s">
        <v>16</v>
      </c>
      <c r="H3129" t="s">
        <v>376</v>
      </c>
      <c r="I3129" t="str">
        <f t="shared" si="144"/>
        <v>Romney, Mitt(L)</v>
      </c>
      <c r="J3129" t="s">
        <v>21</v>
      </c>
      <c r="K3129" t="b">
        <v>0</v>
      </c>
      <c r="L3129">
        <v>165484</v>
      </c>
      <c r="M3129">
        <v>413890</v>
      </c>
      <c r="N3129">
        <v>20171015</v>
      </c>
      <c r="O3129" t="s">
        <v>19</v>
      </c>
      <c r="P3129" t="str">
        <f>IF(VLOOKUP(A3129,'national-winners'!$A$2:$B$13,2,0)=H3129,"W","L")</f>
        <v>L</v>
      </c>
      <c r="Q3129">
        <f>MATCH(C3129,'state-winning-votes'!A:A,0)</f>
        <v>11</v>
      </c>
      <c r="R3129">
        <f>MATCH(A3129,'state-winning-votes'!$A$2:$L$2,0)</f>
        <v>11</v>
      </c>
      <c r="S3129" cm="1">
        <f t="array" ref="S3129">INDEX('state-winning-votes'!$A$1:$L$53,$Q3129,$R3129)</f>
        <v>242584</v>
      </c>
      <c r="T3129">
        <f>INDEX('state-winning-votes'!$A$1:$L$53,MATCH($C3129,'state-winning-votes'!$A:$A,0),MATCH($A3129,'state-winning-votes'!$A$2:$L$2,0))</f>
        <v>242584</v>
      </c>
      <c r="U3129" t="str">
        <f t="shared" si="145"/>
        <v>Obama, Barack H.</v>
      </c>
      <c r="V3129" t="str">
        <f>_xlfn.XLOOKUP(INDEX('state-winning-votes'!$A$1:$L$53,MATCH($C3129,'state-winning-votes'!$A:$A,0),MATCH($A3129,'state-winning-votes'!$A$2:$L$2,0)),$L:$L,$H:$H)</f>
        <v>Obama, Barack H.</v>
      </c>
      <c r="W3129" t="str">
        <f>VLOOKUP(A3129,'national-winners'!$A$2:$B$13,2,0)</f>
        <v>Obama, Barack H.</v>
      </c>
      <c r="X3129" t="str">
        <f t="shared" si="146"/>
        <v xml:space="preserve"> Barack H. Obama (W)</v>
      </c>
    </row>
    <row r="3130" spans="1:24" x14ac:dyDescent="0.25">
      <c r="A3130">
        <v>2012</v>
      </c>
      <c r="B3130" t="s">
        <v>53</v>
      </c>
      <c r="C3130" t="s">
        <v>54</v>
      </c>
      <c r="D3130">
        <v>10</v>
      </c>
      <c r="E3130">
        <v>51</v>
      </c>
      <c r="F3130">
        <v>11</v>
      </c>
      <c r="G3130" t="s">
        <v>16</v>
      </c>
      <c r="H3130" t="s">
        <v>377</v>
      </c>
      <c r="I3130" t="str">
        <f t="shared" si="144"/>
        <v>Johnson, Gary(L)</v>
      </c>
      <c r="J3130" t="s">
        <v>29</v>
      </c>
      <c r="K3130" t="b">
        <v>0</v>
      </c>
      <c r="L3130">
        <v>3882</v>
      </c>
      <c r="M3130">
        <v>413890</v>
      </c>
      <c r="N3130">
        <v>20171015</v>
      </c>
      <c r="O3130" t="s">
        <v>19</v>
      </c>
      <c r="P3130" t="str">
        <f>IF(VLOOKUP(A3130,'national-winners'!$A$2:$B$13,2,0)=H3130,"W","L")</f>
        <v>L</v>
      </c>
      <c r="Q3130">
        <f>MATCH(C3130,'state-winning-votes'!A:A,0)</f>
        <v>11</v>
      </c>
      <c r="R3130">
        <f>MATCH(A3130,'state-winning-votes'!$A$2:$L$2,0)</f>
        <v>11</v>
      </c>
      <c r="S3130" cm="1">
        <f t="array" ref="S3130">INDEX('state-winning-votes'!$A$1:$L$53,$Q3130,$R3130)</f>
        <v>242584</v>
      </c>
      <c r="T3130">
        <f>INDEX('state-winning-votes'!$A$1:$L$53,MATCH($C3130,'state-winning-votes'!$A:$A,0),MATCH($A3130,'state-winning-votes'!$A$2:$L$2,0))</f>
        <v>242584</v>
      </c>
      <c r="U3130" t="str">
        <f t="shared" si="145"/>
        <v>Obama, Barack H.</v>
      </c>
      <c r="V3130" t="str">
        <f>_xlfn.XLOOKUP(INDEX('state-winning-votes'!$A$1:$L$53,MATCH($C3130,'state-winning-votes'!$A:$A,0),MATCH($A3130,'state-winning-votes'!$A$2:$L$2,0)),$L:$L,$H:$H)</f>
        <v>Obama, Barack H.</v>
      </c>
      <c r="W3130" t="str">
        <f>VLOOKUP(A3130,'national-winners'!$A$2:$B$13,2,0)</f>
        <v>Obama, Barack H.</v>
      </c>
      <c r="X3130" t="str">
        <f t="shared" si="146"/>
        <v xml:space="preserve"> Barack H. Obama (W)</v>
      </c>
    </row>
    <row r="3131" spans="1:24" x14ac:dyDescent="0.25">
      <c r="A3131">
        <v>2012</v>
      </c>
      <c r="B3131" t="s">
        <v>53</v>
      </c>
      <c r="C3131" t="s">
        <v>54</v>
      </c>
      <c r="D3131">
        <v>10</v>
      </c>
      <c r="E3131">
        <v>51</v>
      </c>
      <c r="F3131">
        <v>11</v>
      </c>
      <c r="G3131" t="s">
        <v>16</v>
      </c>
      <c r="H3131" t="s">
        <v>378</v>
      </c>
      <c r="I3131" t="str">
        <f t="shared" si="144"/>
        <v>Stein, Jill(L)</v>
      </c>
      <c r="J3131" t="s">
        <v>274</v>
      </c>
      <c r="K3131" t="b">
        <v>0</v>
      </c>
      <c r="L3131">
        <v>1940</v>
      </c>
      <c r="M3131">
        <v>413890</v>
      </c>
      <c r="N3131">
        <v>20171015</v>
      </c>
      <c r="O3131" t="s">
        <v>19</v>
      </c>
      <c r="P3131" t="str">
        <f>IF(VLOOKUP(A3131,'national-winners'!$A$2:$B$13,2,0)=H3131,"W","L")</f>
        <v>L</v>
      </c>
      <c r="Q3131">
        <f>MATCH(C3131,'state-winning-votes'!A:A,0)</f>
        <v>11</v>
      </c>
      <c r="R3131">
        <f>MATCH(A3131,'state-winning-votes'!$A$2:$L$2,0)</f>
        <v>11</v>
      </c>
      <c r="S3131" cm="1">
        <f t="array" ref="S3131">INDEX('state-winning-votes'!$A$1:$L$53,$Q3131,$R3131)</f>
        <v>242584</v>
      </c>
      <c r="T3131">
        <f>INDEX('state-winning-votes'!$A$1:$L$53,MATCH($C3131,'state-winning-votes'!$A:$A,0),MATCH($A3131,'state-winning-votes'!$A$2:$L$2,0))</f>
        <v>242584</v>
      </c>
      <c r="U3131" t="str">
        <f t="shared" si="145"/>
        <v>Obama, Barack H.</v>
      </c>
      <c r="V3131" t="str">
        <f>_xlfn.XLOOKUP(INDEX('state-winning-votes'!$A$1:$L$53,MATCH($C3131,'state-winning-votes'!$A:$A,0),MATCH($A3131,'state-winning-votes'!$A$2:$L$2,0)),$L:$L,$H:$H)</f>
        <v>Obama, Barack H.</v>
      </c>
      <c r="W3131" t="str">
        <f>VLOOKUP(A3131,'national-winners'!$A$2:$B$13,2,0)</f>
        <v>Obama, Barack H.</v>
      </c>
      <c r="X3131" t="str">
        <f t="shared" si="146"/>
        <v xml:space="preserve"> Barack H. Obama (W)</v>
      </c>
    </row>
    <row r="3132" spans="1:24" x14ac:dyDescent="0.25">
      <c r="A3132">
        <v>2012</v>
      </c>
      <c r="B3132" t="s">
        <v>57</v>
      </c>
      <c r="C3132" t="s">
        <v>58</v>
      </c>
      <c r="D3132">
        <v>11</v>
      </c>
      <c r="E3132">
        <v>53</v>
      </c>
      <c r="F3132">
        <v>55</v>
      </c>
      <c r="G3132" t="s">
        <v>16</v>
      </c>
      <c r="H3132" t="s">
        <v>349</v>
      </c>
      <c r="I3132" t="str">
        <f t="shared" si="144"/>
        <v>Obama, Barack H.(W)</v>
      </c>
      <c r="J3132" t="s">
        <v>18</v>
      </c>
      <c r="K3132" t="b">
        <v>0</v>
      </c>
      <c r="L3132">
        <v>267070</v>
      </c>
      <c r="M3132">
        <v>293764</v>
      </c>
      <c r="N3132">
        <v>20171015</v>
      </c>
      <c r="O3132" t="s">
        <v>19</v>
      </c>
      <c r="P3132" t="str">
        <f>IF(VLOOKUP(A3132,'national-winners'!$A$2:$B$13,2,0)=H3132,"W","L")</f>
        <v>W</v>
      </c>
      <c r="Q3132">
        <f>MATCH(C3132,'state-winning-votes'!A:A,0)</f>
        <v>10</v>
      </c>
      <c r="R3132">
        <f>MATCH(A3132,'state-winning-votes'!$A$2:$L$2,0)</f>
        <v>11</v>
      </c>
      <c r="S3132" cm="1">
        <f t="array" ref="S3132">INDEX('state-winning-votes'!$A$1:$L$53,$Q3132,$R3132)</f>
        <v>267070</v>
      </c>
      <c r="T3132">
        <f>INDEX('state-winning-votes'!$A$1:$L$53,MATCH($C3132,'state-winning-votes'!$A:$A,0),MATCH($A3132,'state-winning-votes'!$A$2:$L$2,0))</f>
        <v>267070</v>
      </c>
      <c r="U3132" t="str">
        <f t="shared" si="145"/>
        <v>Obama, Barack H.</v>
      </c>
      <c r="V3132" t="str">
        <f>_xlfn.XLOOKUP(INDEX('state-winning-votes'!$A$1:$L$53,MATCH($C3132,'state-winning-votes'!$A:$A,0),MATCH($A3132,'state-winning-votes'!$A$2:$L$2,0)),$L:$L,$H:$H)</f>
        <v>Obama, Barack H.</v>
      </c>
      <c r="W3132" t="str">
        <f>VLOOKUP(A3132,'national-winners'!$A$2:$B$13,2,0)</f>
        <v>Obama, Barack H.</v>
      </c>
      <c r="X3132" t="str">
        <f t="shared" si="146"/>
        <v xml:space="preserve"> Barack H. Obama (W)</v>
      </c>
    </row>
    <row r="3133" spans="1:24" x14ac:dyDescent="0.25">
      <c r="A3133">
        <v>2012</v>
      </c>
      <c r="B3133" t="s">
        <v>57</v>
      </c>
      <c r="C3133" t="s">
        <v>58</v>
      </c>
      <c r="D3133">
        <v>11</v>
      </c>
      <c r="E3133">
        <v>53</v>
      </c>
      <c r="F3133">
        <v>55</v>
      </c>
      <c r="G3133" t="s">
        <v>16</v>
      </c>
      <c r="H3133" t="s">
        <v>376</v>
      </c>
      <c r="I3133" t="str">
        <f t="shared" si="144"/>
        <v>Romney, Mitt(L)</v>
      </c>
      <c r="J3133" t="s">
        <v>21</v>
      </c>
      <c r="K3133" t="b">
        <v>0</v>
      </c>
      <c r="L3133">
        <v>21381</v>
      </c>
      <c r="M3133">
        <v>293764</v>
      </c>
      <c r="N3133">
        <v>20171015</v>
      </c>
      <c r="O3133" t="s">
        <v>19</v>
      </c>
      <c r="P3133" t="str">
        <f>IF(VLOOKUP(A3133,'national-winners'!$A$2:$B$13,2,0)=H3133,"W","L")</f>
        <v>L</v>
      </c>
      <c r="Q3133">
        <f>MATCH(C3133,'state-winning-votes'!A:A,0)</f>
        <v>10</v>
      </c>
      <c r="R3133">
        <f>MATCH(A3133,'state-winning-votes'!$A$2:$L$2,0)</f>
        <v>11</v>
      </c>
      <c r="S3133" cm="1">
        <f t="array" ref="S3133">INDEX('state-winning-votes'!$A$1:$L$53,$Q3133,$R3133)</f>
        <v>267070</v>
      </c>
      <c r="T3133">
        <f>INDEX('state-winning-votes'!$A$1:$L$53,MATCH($C3133,'state-winning-votes'!$A:$A,0),MATCH($A3133,'state-winning-votes'!$A$2:$L$2,0))</f>
        <v>267070</v>
      </c>
      <c r="U3133" t="str">
        <f t="shared" si="145"/>
        <v>Obama, Barack H.</v>
      </c>
      <c r="V3133" t="str">
        <f>_xlfn.XLOOKUP(INDEX('state-winning-votes'!$A$1:$L$53,MATCH($C3133,'state-winning-votes'!$A:$A,0),MATCH($A3133,'state-winning-votes'!$A$2:$L$2,0)),$L:$L,$H:$H)</f>
        <v>Obama, Barack H.</v>
      </c>
      <c r="W3133" t="str">
        <f>VLOOKUP(A3133,'national-winners'!$A$2:$B$13,2,0)</f>
        <v>Obama, Barack H.</v>
      </c>
      <c r="X3133" t="str">
        <f t="shared" si="146"/>
        <v xml:space="preserve"> Barack H. Obama (W)</v>
      </c>
    </row>
    <row r="3134" spans="1:24" x14ac:dyDescent="0.25">
      <c r="A3134">
        <v>2012</v>
      </c>
      <c r="B3134" t="s">
        <v>57</v>
      </c>
      <c r="C3134" t="s">
        <v>58</v>
      </c>
      <c r="D3134">
        <v>11</v>
      </c>
      <c r="E3134">
        <v>53</v>
      </c>
      <c r="F3134">
        <v>55</v>
      </c>
      <c r="G3134" t="s">
        <v>16</v>
      </c>
      <c r="H3134" t="s">
        <v>378</v>
      </c>
      <c r="I3134" t="str">
        <f t="shared" si="144"/>
        <v>Stein, Jill(L)</v>
      </c>
      <c r="J3134" t="s">
        <v>327</v>
      </c>
      <c r="K3134" t="b">
        <v>0</v>
      </c>
      <c r="L3134">
        <v>2458</v>
      </c>
      <c r="M3134">
        <v>293764</v>
      </c>
      <c r="N3134">
        <v>20171015</v>
      </c>
      <c r="O3134" t="s">
        <v>19</v>
      </c>
      <c r="P3134" t="str">
        <f>IF(VLOOKUP(A3134,'national-winners'!$A$2:$B$13,2,0)=H3134,"W","L")</f>
        <v>L</v>
      </c>
      <c r="Q3134">
        <f>MATCH(C3134,'state-winning-votes'!A:A,0)</f>
        <v>10</v>
      </c>
      <c r="R3134">
        <f>MATCH(A3134,'state-winning-votes'!$A$2:$L$2,0)</f>
        <v>11</v>
      </c>
      <c r="S3134" cm="1">
        <f t="array" ref="S3134">INDEX('state-winning-votes'!$A$1:$L$53,$Q3134,$R3134)</f>
        <v>267070</v>
      </c>
      <c r="T3134">
        <f>INDEX('state-winning-votes'!$A$1:$L$53,MATCH($C3134,'state-winning-votes'!$A:$A,0),MATCH($A3134,'state-winning-votes'!$A$2:$L$2,0))</f>
        <v>267070</v>
      </c>
      <c r="U3134" t="str">
        <f t="shared" si="145"/>
        <v>Obama, Barack H.</v>
      </c>
      <c r="V3134" t="str">
        <f>_xlfn.XLOOKUP(INDEX('state-winning-votes'!$A$1:$L$53,MATCH($C3134,'state-winning-votes'!$A:$A,0),MATCH($A3134,'state-winning-votes'!$A$2:$L$2,0)),$L:$L,$H:$H)</f>
        <v>Obama, Barack H.</v>
      </c>
      <c r="W3134" t="str">
        <f>VLOOKUP(A3134,'national-winners'!$A$2:$B$13,2,0)</f>
        <v>Obama, Barack H.</v>
      </c>
      <c r="X3134" t="str">
        <f t="shared" si="146"/>
        <v xml:space="preserve"> Barack H. Obama (W)</v>
      </c>
    </row>
    <row r="3135" spans="1:24" x14ac:dyDescent="0.25">
      <c r="A3135">
        <v>2012</v>
      </c>
      <c r="B3135" t="s">
        <v>57</v>
      </c>
      <c r="C3135" t="s">
        <v>58</v>
      </c>
      <c r="D3135">
        <v>11</v>
      </c>
      <c r="E3135">
        <v>53</v>
      </c>
      <c r="F3135">
        <v>55</v>
      </c>
      <c r="G3135" t="s">
        <v>16</v>
      </c>
      <c r="H3135" t="s">
        <v>377</v>
      </c>
      <c r="I3135" t="str">
        <f t="shared" si="144"/>
        <v>Johnson, Gary(L)</v>
      </c>
      <c r="J3135" t="s">
        <v>29</v>
      </c>
      <c r="K3135" t="b">
        <v>0</v>
      </c>
      <c r="L3135">
        <v>2083</v>
      </c>
      <c r="M3135">
        <v>293764</v>
      </c>
      <c r="N3135">
        <v>20171015</v>
      </c>
      <c r="O3135" t="s">
        <v>19</v>
      </c>
      <c r="P3135" t="str">
        <f>IF(VLOOKUP(A3135,'national-winners'!$A$2:$B$13,2,0)=H3135,"W","L")</f>
        <v>L</v>
      </c>
      <c r="Q3135">
        <f>MATCH(C3135,'state-winning-votes'!A:A,0)</f>
        <v>10</v>
      </c>
      <c r="R3135">
        <f>MATCH(A3135,'state-winning-votes'!$A$2:$L$2,0)</f>
        <v>11</v>
      </c>
      <c r="S3135" cm="1">
        <f t="array" ref="S3135">INDEX('state-winning-votes'!$A$1:$L$53,$Q3135,$R3135)</f>
        <v>267070</v>
      </c>
      <c r="T3135">
        <f>INDEX('state-winning-votes'!$A$1:$L$53,MATCH($C3135,'state-winning-votes'!$A:$A,0),MATCH($A3135,'state-winning-votes'!$A$2:$L$2,0))</f>
        <v>267070</v>
      </c>
      <c r="U3135" t="str">
        <f t="shared" si="145"/>
        <v>Obama, Barack H.</v>
      </c>
      <c r="V3135" t="str">
        <f>_xlfn.XLOOKUP(INDEX('state-winning-votes'!$A$1:$L$53,MATCH($C3135,'state-winning-votes'!$A:$A,0),MATCH($A3135,'state-winning-votes'!$A$2:$L$2,0)),$L:$L,$H:$H)</f>
        <v>Obama, Barack H.</v>
      </c>
      <c r="W3135" t="str">
        <f>VLOOKUP(A3135,'national-winners'!$A$2:$B$13,2,0)</f>
        <v>Obama, Barack H.</v>
      </c>
      <c r="X3135" t="str">
        <f t="shared" si="146"/>
        <v xml:space="preserve"> Barack H. Obama (W)</v>
      </c>
    </row>
    <row r="3136" spans="1:24" x14ac:dyDescent="0.25">
      <c r="A3136">
        <v>2012</v>
      </c>
      <c r="B3136" t="s">
        <v>57</v>
      </c>
      <c r="C3136" t="s">
        <v>58</v>
      </c>
      <c r="D3136">
        <v>11</v>
      </c>
      <c r="E3136">
        <v>53</v>
      </c>
      <c r="F3136">
        <v>55</v>
      </c>
      <c r="G3136" t="s">
        <v>16</v>
      </c>
      <c r="I3136" t="str">
        <f t="shared" si="144"/>
        <v>(L)</v>
      </c>
      <c r="K3136" t="b">
        <v>1</v>
      </c>
      <c r="L3136">
        <v>772</v>
      </c>
      <c r="M3136">
        <v>293764</v>
      </c>
      <c r="N3136">
        <v>20171015</v>
      </c>
      <c r="O3136" t="s">
        <v>19</v>
      </c>
      <c r="P3136" t="str">
        <f>IF(VLOOKUP(A3136,'national-winners'!$A$2:$B$13,2,0)=H3136,"W","L")</f>
        <v>L</v>
      </c>
      <c r="Q3136">
        <f>MATCH(C3136,'state-winning-votes'!A:A,0)</f>
        <v>10</v>
      </c>
      <c r="R3136">
        <f>MATCH(A3136,'state-winning-votes'!$A$2:$L$2,0)</f>
        <v>11</v>
      </c>
      <c r="S3136" cm="1">
        <f t="array" ref="S3136">INDEX('state-winning-votes'!$A$1:$L$53,$Q3136,$R3136)</f>
        <v>267070</v>
      </c>
      <c r="T3136">
        <f>INDEX('state-winning-votes'!$A$1:$L$53,MATCH($C3136,'state-winning-votes'!$A:$A,0),MATCH($A3136,'state-winning-votes'!$A$2:$L$2,0))</f>
        <v>267070</v>
      </c>
      <c r="U3136" t="str">
        <f t="shared" si="145"/>
        <v>Obama, Barack H.</v>
      </c>
      <c r="V3136" t="str">
        <f>_xlfn.XLOOKUP(INDEX('state-winning-votes'!$A$1:$L$53,MATCH($C3136,'state-winning-votes'!$A:$A,0),MATCH($A3136,'state-winning-votes'!$A$2:$L$2,0)),$L:$L,$H:$H)</f>
        <v>Obama, Barack H.</v>
      </c>
      <c r="W3136" t="str">
        <f>VLOOKUP(A3136,'national-winners'!$A$2:$B$13,2,0)</f>
        <v>Obama, Barack H.</v>
      </c>
      <c r="X3136" t="str">
        <f t="shared" si="146"/>
        <v xml:space="preserve"> Barack H. Obama (W)</v>
      </c>
    </row>
    <row r="3137" spans="1:24" x14ac:dyDescent="0.25">
      <c r="A3137">
        <v>2012</v>
      </c>
      <c r="B3137" t="s">
        <v>60</v>
      </c>
      <c r="C3137" t="s">
        <v>61</v>
      </c>
      <c r="D3137">
        <v>12</v>
      </c>
      <c r="E3137">
        <v>59</v>
      </c>
      <c r="F3137">
        <v>43</v>
      </c>
      <c r="G3137" t="s">
        <v>16</v>
      </c>
      <c r="H3137" t="s">
        <v>349</v>
      </c>
      <c r="I3137" t="str">
        <f t="shared" si="144"/>
        <v>Obama, Barack H.(W)</v>
      </c>
      <c r="J3137" t="s">
        <v>18</v>
      </c>
      <c r="K3137" t="b">
        <v>0</v>
      </c>
      <c r="L3137">
        <v>4237756</v>
      </c>
      <c r="M3137">
        <v>8474179</v>
      </c>
      <c r="N3137">
        <v>20171015</v>
      </c>
      <c r="O3137" t="s">
        <v>19</v>
      </c>
      <c r="P3137" t="str">
        <f>IF(VLOOKUP(A3137,'national-winners'!$A$2:$B$13,2,0)=H3137,"W","L")</f>
        <v>W</v>
      </c>
      <c r="Q3137">
        <f>MATCH(C3137,'state-winning-votes'!A:A,0)</f>
        <v>12</v>
      </c>
      <c r="R3137">
        <f>MATCH(A3137,'state-winning-votes'!$A$2:$L$2,0)</f>
        <v>11</v>
      </c>
      <c r="S3137" cm="1">
        <f t="array" ref="S3137">INDEX('state-winning-votes'!$A$1:$L$53,$Q3137,$R3137)</f>
        <v>4237756</v>
      </c>
      <c r="T3137">
        <f>INDEX('state-winning-votes'!$A$1:$L$53,MATCH($C3137,'state-winning-votes'!$A:$A,0),MATCH($A3137,'state-winning-votes'!$A$2:$L$2,0))</f>
        <v>4237756</v>
      </c>
      <c r="U3137" t="str">
        <f t="shared" si="145"/>
        <v>Obama, Barack H.</v>
      </c>
      <c r="V3137" t="str">
        <f>_xlfn.XLOOKUP(INDEX('state-winning-votes'!$A$1:$L$53,MATCH($C3137,'state-winning-votes'!$A:$A,0),MATCH($A3137,'state-winning-votes'!$A$2:$L$2,0)),$L:$L,$H:$H)</f>
        <v>Obama, Barack H.</v>
      </c>
      <c r="W3137" t="str">
        <f>VLOOKUP(A3137,'national-winners'!$A$2:$B$13,2,0)</f>
        <v>Obama, Barack H.</v>
      </c>
      <c r="X3137" t="str">
        <f t="shared" si="146"/>
        <v xml:space="preserve"> Barack H. Obama (W)</v>
      </c>
    </row>
    <row r="3138" spans="1:24" x14ac:dyDescent="0.25">
      <c r="A3138">
        <v>2012</v>
      </c>
      <c r="B3138" t="s">
        <v>60</v>
      </c>
      <c r="C3138" t="s">
        <v>61</v>
      </c>
      <c r="D3138">
        <v>12</v>
      </c>
      <c r="E3138">
        <v>59</v>
      </c>
      <c r="F3138">
        <v>43</v>
      </c>
      <c r="G3138" t="s">
        <v>16</v>
      </c>
      <c r="H3138" t="s">
        <v>376</v>
      </c>
      <c r="I3138" t="str">
        <f t="shared" si="144"/>
        <v>Romney, Mitt(L)</v>
      </c>
      <c r="J3138" t="s">
        <v>21</v>
      </c>
      <c r="K3138" t="b">
        <v>0</v>
      </c>
      <c r="L3138">
        <v>4163447</v>
      </c>
      <c r="M3138">
        <v>8474179</v>
      </c>
      <c r="N3138">
        <v>20171015</v>
      </c>
      <c r="O3138" t="s">
        <v>19</v>
      </c>
      <c r="P3138" t="str">
        <f>IF(VLOOKUP(A3138,'national-winners'!$A$2:$B$13,2,0)=H3138,"W","L")</f>
        <v>L</v>
      </c>
      <c r="Q3138">
        <f>MATCH(C3138,'state-winning-votes'!A:A,0)</f>
        <v>12</v>
      </c>
      <c r="R3138">
        <f>MATCH(A3138,'state-winning-votes'!$A$2:$L$2,0)</f>
        <v>11</v>
      </c>
      <c r="S3138" cm="1">
        <f t="array" ref="S3138">INDEX('state-winning-votes'!$A$1:$L$53,$Q3138,$R3138)</f>
        <v>4237756</v>
      </c>
      <c r="T3138">
        <f>INDEX('state-winning-votes'!$A$1:$L$53,MATCH($C3138,'state-winning-votes'!$A:$A,0),MATCH($A3138,'state-winning-votes'!$A$2:$L$2,0))</f>
        <v>4237756</v>
      </c>
      <c r="U3138" t="str">
        <f t="shared" si="145"/>
        <v>Obama, Barack H.</v>
      </c>
      <c r="V3138" t="str">
        <f>_xlfn.XLOOKUP(INDEX('state-winning-votes'!$A$1:$L$53,MATCH($C3138,'state-winning-votes'!$A:$A,0),MATCH($A3138,'state-winning-votes'!$A$2:$L$2,0)),$L:$L,$H:$H)</f>
        <v>Obama, Barack H.</v>
      </c>
      <c r="W3138" t="str">
        <f>VLOOKUP(A3138,'national-winners'!$A$2:$B$13,2,0)</f>
        <v>Obama, Barack H.</v>
      </c>
      <c r="X3138" t="str">
        <f t="shared" si="146"/>
        <v xml:space="preserve"> Barack H. Obama (W)</v>
      </c>
    </row>
    <row r="3139" spans="1:24" x14ac:dyDescent="0.25">
      <c r="A3139">
        <v>2012</v>
      </c>
      <c r="B3139" t="s">
        <v>60</v>
      </c>
      <c r="C3139" t="s">
        <v>61</v>
      </c>
      <c r="D3139">
        <v>12</v>
      </c>
      <c r="E3139">
        <v>59</v>
      </c>
      <c r="F3139">
        <v>43</v>
      </c>
      <c r="G3139" t="s">
        <v>16</v>
      </c>
      <c r="H3139" t="s">
        <v>377</v>
      </c>
      <c r="I3139" t="str">
        <f t="shared" ref="I3139:I3202" si="147">H3139&amp;"("&amp;P3139&amp;")"</f>
        <v>Johnson, Gary(L)</v>
      </c>
      <c r="J3139" t="s">
        <v>29</v>
      </c>
      <c r="K3139" t="b">
        <v>0</v>
      </c>
      <c r="L3139">
        <v>44726</v>
      </c>
      <c r="M3139">
        <v>8474179</v>
      </c>
      <c r="N3139">
        <v>20171015</v>
      </c>
      <c r="O3139" t="s">
        <v>19</v>
      </c>
      <c r="P3139" t="str">
        <f>IF(VLOOKUP(A3139,'national-winners'!$A$2:$B$13,2,0)=H3139,"W","L")</f>
        <v>L</v>
      </c>
      <c r="Q3139">
        <f>MATCH(C3139,'state-winning-votes'!A:A,0)</f>
        <v>12</v>
      </c>
      <c r="R3139">
        <f>MATCH(A3139,'state-winning-votes'!$A$2:$L$2,0)</f>
        <v>11</v>
      </c>
      <c r="S3139" cm="1">
        <f t="array" ref="S3139">INDEX('state-winning-votes'!$A$1:$L$53,$Q3139,$R3139)</f>
        <v>4237756</v>
      </c>
      <c r="T3139">
        <f>INDEX('state-winning-votes'!$A$1:$L$53,MATCH($C3139,'state-winning-votes'!$A:$A,0),MATCH($A3139,'state-winning-votes'!$A$2:$L$2,0))</f>
        <v>4237756</v>
      </c>
      <c r="U3139" t="str">
        <f t="shared" ref="U3139:U3202" si="148">_xlfn.XLOOKUP(T3139,L:L,H:H)</f>
        <v>Obama, Barack H.</v>
      </c>
      <c r="V3139" t="str">
        <f>_xlfn.XLOOKUP(INDEX('state-winning-votes'!$A$1:$L$53,MATCH($C3139,'state-winning-votes'!$A:$A,0),MATCH($A3139,'state-winning-votes'!$A$2:$L$2,0)),$L:$L,$H:$H)</f>
        <v>Obama, Barack H.</v>
      </c>
      <c r="W3139" t="str">
        <f>VLOOKUP(A3139,'national-winners'!$A$2:$B$13,2,0)</f>
        <v>Obama, Barack H.</v>
      </c>
      <c r="X3139" t="str">
        <f t="shared" ref="X3139:X3202" si="149">IFERROR(RIGHT(V3139,LEN(V3139)-SEARCH(",",V3139))&amp;" "&amp;LEFT(V3139,SEARCH(",",V3139)-1)&amp;" (W)","NULL")</f>
        <v xml:space="preserve"> Barack H. Obama (W)</v>
      </c>
    </row>
    <row r="3140" spans="1:24" x14ac:dyDescent="0.25">
      <c r="A3140">
        <v>2012</v>
      </c>
      <c r="B3140" t="s">
        <v>60</v>
      </c>
      <c r="C3140" t="s">
        <v>61</v>
      </c>
      <c r="D3140">
        <v>12</v>
      </c>
      <c r="E3140">
        <v>59</v>
      </c>
      <c r="F3140">
        <v>43</v>
      </c>
      <c r="G3140" t="s">
        <v>16</v>
      </c>
      <c r="H3140" t="s">
        <v>378</v>
      </c>
      <c r="I3140" t="str">
        <f t="shared" si="147"/>
        <v>Stein, Jill(L)</v>
      </c>
      <c r="J3140" t="s">
        <v>274</v>
      </c>
      <c r="K3140" t="b">
        <v>0</v>
      </c>
      <c r="L3140">
        <v>8947</v>
      </c>
      <c r="M3140">
        <v>8474179</v>
      </c>
      <c r="N3140">
        <v>20171015</v>
      </c>
      <c r="O3140" t="s">
        <v>19</v>
      </c>
      <c r="P3140" t="str">
        <f>IF(VLOOKUP(A3140,'national-winners'!$A$2:$B$13,2,0)=H3140,"W","L")</f>
        <v>L</v>
      </c>
      <c r="Q3140">
        <f>MATCH(C3140,'state-winning-votes'!A:A,0)</f>
        <v>12</v>
      </c>
      <c r="R3140">
        <f>MATCH(A3140,'state-winning-votes'!$A$2:$L$2,0)</f>
        <v>11</v>
      </c>
      <c r="S3140" cm="1">
        <f t="array" ref="S3140">INDEX('state-winning-votes'!$A$1:$L$53,$Q3140,$R3140)</f>
        <v>4237756</v>
      </c>
      <c r="T3140">
        <f>INDEX('state-winning-votes'!$A$1:$L$53,MATCH($C3140,'state-winning-votes'!$A:$A,0),MATCH($A3140,'state-winning-votes'!$A$2:$L$2,0))</f>
        <v>4237756</v>
      </c>
      <c r="U3140" t="str">
        <f t="shared" si="148"/>
        <v>Obama, Barack H.</v>
      </c>
      <c r="V3140" t="str">
        <f>_xlfn.XLOOKUP(INDEX('state-winning-votes'!$A$1:$L$53,MATCH($C3140,'state-winning-votes'!$A:$A,0),MATCH($A3140,'state-winning-votes'!$A$2:$L$2,0)),$L:$L,$H:$H)</f>
        <v>Obama, Barack H.</v>
      </c>
      <c r="W3140" t="str">
        <f>VLOOKUP(A3140,'national-winners'!$A$2:$B$13,2,0)</f>
        <v>Obama, Barack H.</v>
      </c>
      <c r="X3140" t="str">
        <f t="shared" si="149"/>
        <v xml:space="preserve"> Barack H. Obama (W)</v>
      </c>
    </row>
    <row r="3141" spans="1:24" x14ac:dyDescent="0.25">
      <c r="A3141">
        <v>2012</v>
      </c>
      <c r="B3141" t="s">
        <v>60</v>
      </c>
      <c r="C3141" t="s">
        <v>61</v>
      </c>
      <c r="D3141">
        <v>12</v>
      </c>
      <c r="E3141">
        <v>59</v>
      </c>
      <c r="F3141">
        <v>43</v>
      </c>
      <c r="G3141" t="s">
        <v>16</v>
      </c>
      <c r="H3141" t="s">
        <v>379</v>
      </c>
      <c r="I3141" t="str">
        <f t="shared" si="147"/>
        <v>Barr, Roseanne(L)</v>
      </c>
      <c r="J3141" t="s">
        <v>45</v>
      </c>
      <c r="K3141" t="b">
        <v>0</v>
      </c>
      <c r="L3141">
        <v>8154</v>
      </c>
      <c r="M3141">
        <v>8474179</v>
      </c>
      <c r="N3141">
        <v>20171015</v>
      </c>
      <c r="O3141" t="s">
        <v>19</v>
      </c>
      <c r="P3141" t="str">
        <f>IF(VLOOKUP(A3141,'national-winners'!$A$2:$B$13,2,0)=H3141,"W","L")</f>
        <v>L</v>
      </c>
      <c r="Q3141">
        <f>MATCH(C3141,'state-winning-votes'!A:A,0)</f>
        <v>12</v>
      </c>
      <c r="R3141">
        <f>MATCH(A3141,'state-winning-votes'!$A$2:$L$2,0)</f>
        <v>11</v>
      </c>
      <c r="S3141" cm="1">
        <f t="array" ref="S3141">INDEX('state-winning-votes'!$A$1:$L$53,$Q3141,$R3141)</f>
        <v>4237756</v>
      </c>
      <c r="T3141">
        <f>INDEX('state-winning-votes'!$A$1:$L$53,MATCH($C3141,'state-winning-votes'!$A:$A,0),MATCH($A3141,'state-winning-votes'!$A$2:$L$2,0))</f>
        <v>4237756</v>
      </c>
      <c r="U3141" t="str">
        <f t="shared" si="148"/>
        <v>Obama, Barack H.</v>
      </c>
      <c r="V3141" t="str">
        <f>_xlfn.XLOOKUP(INDEX('state-winning-votes'!$A$1:$L$53,MATCH($C3141,'state-winning-votes'!$A:$A,0),MATCH($A3141,'state-winning-votes'!$A$2:$L$2,0)),$L:$L,$H:$H)</f>
        <v>Obama, Barack H.</v>
      </c>
      <c r="W3141" t="str">
        <f>VLOOKUP(A3141,'national-winners'!$A$2:$B$13,2,0)</f>
        <v>Obama, Barack H.</v>
      </c>
      <c r="X3141" t="str">
        <f t="shared" si="149"/>
        <v xml:space="preserve"> Barack H. Obama (W)</v>
      </c>
    </row>
    <row r="3142" spans="1:24" x14ac:dyDescent="0.25">
      <c r="A3142">
        <v>2012</v>
      </c>
      <c r="B3142" t="s">
        <v>60</v>
      </c>
      <c r="C3142" t="s">
        <v>61</v>
      </c>
      <c r="D3142">
        <v>12</v>
      </c>
      <c r="E3142">
        <v>59</v>
      </c>
      <c r="F3142">
        <v>43</v>
      </c>
      <c r="G3142" t="s">
        <v>16</v>
      </c>
      <c r="H3142" t="s">
        <v>390</v>
      </c>
      <c r="I3142" t="str">
        <f t="shared" si="147"/>
        <v>Stevens, Thomas Robert ""Tom""(L)</v>
      </c>
      <c r="J3142" t="s">
        <v>361</v>
      </c>
      <c r="K3142" t="b">
        <v>0</v>
      </c>
      <c r="L3142">
        <v>3856</v>
      </c>
      <c r="M3142">
        <v>8474179</v>
      </c>
      <c r="N3142">
        <v>20171015</v>
      </c>
      <c r="O3142" t="s">
        <v>19</v>
      </c>
      <c r="P3142" t="str">
        <f>IF(VLOOKUP(A3142,'national-winners'!$A$2:$B$13,2,0)=H3142,"W","L")</f>
        <v>L</v>
      </c>
      <c r="Q3142">
        <f>MATCH(C3142,'state-winning-votes'!A:A,0)</f>
        <v>12</v>
      </c>
      <c r="R3142">
        <f>MATCH(A3142,'state-winning-votes'!$A$2:$L$2,0)</f>
        <v>11</v>
      </c>
      <c r="S3142" cm="1">
        <f t="array" ref="S3142">INDEX('state-winning-votes'!$A$1:$L$53,$Q3142,$R3142)</f>
        <v>4237756</v>
      </c>
      <c r="T3142">
        <f>INDEX('state-winning-votes'!$A$1:$L$53,MATCH($C3142,'state-winning-votes'!$A:$A,0),MATCH($A3142,'state-winning-votes'!$A$2:$L$2,0))</f>
        <v>4237756</v>
      </c>
      <c r="U3142" t="str">
        <f t="shared" si="148"/>
        <v>Obama, Barack H.</v>
      </c>
      <c r="V3142" t="str">
        <f>_xlfn.XLOOKUP(INDEX('state-winning-votes'!$A$1:$L$53,MATCH($C3142,'state-winning-votes'!$A:$A,0),MATCH($A3142,'state-winning-votes'!$A$2:$L$2,0)),$L:$L,$H:$H)</f>
        <v>Obama, Barack H.</v>
      </c>
      <c r="W3142" t="str">
        <f>VLOOKUP(A3142,'national-winners'!$A$2:$B$13,2,0)</f>
        <v>Obama, Barack H.</v>
      </c>
      <c r="X3142" t="str">
        <f t="shared" si="149"/>
        <v xml:space="preserve"> Barack H. Obama (W)</v>
      </c>
    </row>
    <row r="3143" spans="1:24" x14ac:dyDescent="0.25">
      <c r="A3143">
        <v>2012</v>
      </c>
      <c r="B3143" t="s">
        <v>60</v>
      </c>
      <c r="C3143" t="s">
        <v>61</v>
      </c>
      <c r="D3143">
        <v>12</v>
      </c>
      <c r="E3143">
        <v>59</v>
      </c>
      <c r="F3143">
        <v>43</v>
      </c>
      <c r="G3143" t="s">
        <v>16</v>
      </c>
      <c r="H3143" t="s">
        <v>381</v>
      </c>
      <c r="I3143" t="str">
        <f t="shared" si="147"/>
        <v>Goode, Virgil Hamlin, Jr.(L)</v>
      </c>
      <c r="J3143" t="s">
        <v>134</v>
      </c>
      <c r="K3143" t="b">
        <v>0</v>
      </c>
      <c r="L3143">
        <v>2607</v>
      </c>
      <c r="M3143">
        <v>8474179</v>
      </c>
      <c r="N3143">
        <v>20171015</v>
      </c>
      <c r="O3143" t="s">
        <v>19</v>
      </c>
      <c r="P3143" t="str">
        <f>IF(VLOOKUP(A3143,'national-winners'!$A$2:$B$13,2,0)=H3143,"W","L")</f>
        <v>L</v>
      </c>
      <c r="Q3143">
        <f>MATCH(C3143,'state-winning-votes'!A:A,0)</f>
        <v>12</v>
      </c>
      <c r="R3143">
        <f>MATCH(A3143,'state-winning-votes'!$A$2:$L$2,0)</f>
        <v>11</v>
      </c>
      <c r="S3143" cm="1">
        <f t="array" ref="S3143">INDEX('state-winning-votes'!$A$1:$L$53,$Q3143,$R3143)</f>
        <v>4237756</v>
      </c>
      <c r="T3143">
        <f>INDEX('state-winning-votes'!$A$1:$L$53,MATCH($C3143,'state-winning-votes'!$A:$A,0),MATCH($A3143,'state-winning-votes'!$A$2:$L$2,0))</f>
        <v>4237756</v>
      </c>
      <c r="U3143" t="str">
        <f t="shared" si="148"/>
        <v>Obama, Barack H.</v>
      </c>
      <c r="V3143" t="str">
        <f>_xlfn.XLOOKUP(INDEX('state-winning-votes'!$A$1:$L$53,MATCH($C3143,'state-winning-votes'!$A:$A,0),MATCH($A3143,'state-winning-votes'!$A$2:$L$2,0)),$L:$L,$H:$H)</f>
        <v>Obama, Barack H.</v>
      </c>
      <c r="W3143" t="str">
        <f>VLOOKUP(A3143,'national-winners'!$A$2:$B$13,2,0)</f>
        <v>Obama, Barack H.</v>
      </c>
      <c r="X3143" t="str">
        <f t="shared" si="149"/>
        <v xml:space="preserve"> Barack H. Obama (W)</v>
      </c>
    </row>
    <row r="3144" spans="1:24" x14ac:dyDescent="0.25">
      <c r="A3144">
        <v>2012</v>
      </c>
      <c r="B3144" t="s">
        <v>60</v>
      </c>
      <c r="C3144" t="s">
        <v>61</v>
      </c>
      <c r="D3144">
        <v>12</v>
      </c>
      <c r="E3144">
        <v>59</v>
      </c>
      <c r="F3144">
        <v>43</v>
      </c>
      <c r="G3144" t="s">
        <v>16</v>
      </c>
      <c r="H3144" t="s">
        <v>383</v>
      </c>
      <c r="I3144" t="str">
        <f t="shared" si="147"/>
        <v>Anderson, Ross Carl ""Rocky""(L)</v>
      </c>
      <c r="J3144" t="s">
        <v>384</v>
      </c>
      <c r="K3144" t="b">
        <v>0</v>
      </c>
      <c r="L3144">
        <v>1754</v>
      </c>
      <c r="M3144">
        <v>8474179</v>
      </c>
      <c r="N3144">
        <v>20171015</v>
      </c>
      <c r="O3144" t="s">
        <v>19</v>
      </c>
      <c r="P3144" t="str">
        <f>IF(VLOOKUP(A3144,'national-winners'!$A$2:$B$13,2,0)=H3144,"W","L")</f>
        <v>L</v>
      </c>
      <c r="Q3144">
        <f>MATCH(C3144,'state-winning-votes'!A:A,0)</f>
        <v>12</v>
      </c>
      <c r="R3144">
        <f>MATCH(A3144,'state-winning-votes'!$A$2:$L$2,0)</f>
        <v>11</v>
      </c>
      <c r="S3144" cm="1">
        <f t="array" ref="S3144">INDEX('state-winning-votes'!$A$1:$L$53,$Q3144,$R3144)</f>
        <v>4237756</v>
      </c>
      <c r="T3144">
        <f>INDEX('state-winning-votes'!$A$1:$L$53,MATCH($C3144,'state-winning-votes'!$A:$A,0),MATCH($A3144,'state-winning-votes'!$A$2:$L$2,0))</f>
        <v>4237756</v>
      </c>
      <c r="U3144" t="str">
        <f t="shared" si="148"/>
        <v>Obama, Barack H.</v>
      </c>
      <c r="V3144" t="str">
        <f>_xlfn.XLOOKUP(INDEX('state-winning-votes'!$A$1:$L$53,MATCH($C3144,'state-winning-votes'!$A:$A,0),MATCH($A3144,'state-winning-votes'!$A$2:$L$2,0)),$L:$L,$H:$H)</f>
        <v>Obama, Barack H.</v>
      </c>
      <c r="W3144" t="str">
        <f>VLOOKUP(A3144,'national-winners'!$A$2:$B$13,2,0)</f>
        <v>Obama, Barack H.</v>
      </c>
      <c r="X3144" t="str">
        <f t="shared" si="149"/>
        <v xml:space="preserve"> Barack H. Obama (W)</v>
      </c>
    </row>
    <row r="3145" spans="1:24" x14ac:dyDescent="0.25">
      <c r="A3145">
        <v>2012</v>
      </c>
      <c r="B3145" t="s">
        <v>60</v>
      </c>
      <c r="C3145" t="s">
        <v>61</v>
      </c>
      <c r="D3145">
        <v>12</v>
      </c>
      <c r="E3145">
        <v>59</v>
      </c>
      <c r="F3145">
        <v>43</v>
      </c>
      <c r="G3145" t="s">
        <v>16</v>
      </c>
      <c r="H3145" t="s">
        <v>380</v>
      </c>
      <c r="I3145" t="str">
        <f t="shared" si="147"/>
        <v>Hoefling, Thomas Conrad ""Tom""(L)</v>
      </c>
      <c r="J3145" t="s">
        <v>392</v>
      </c>
      <c r="K3145" t="b">
        <v>0</v>
      </c>
      <c r="L3145">
        <v>946</v>
      </c>
      <c r="M3145">
        <v>8474179</v>
      </c>
      <c r="N3145">
        <v>20171015</v>
      </c>
      <c r="O3145" t="s">
        <v>19</v>
      </c>
      <c r="P3145" t="str">
        <f>IF(VLOOKUP(A3145,'national-winners'!$A$2:$B$13,2,0)=H3145,"W","L")</f>
        <v>L</v>
      </c>
      <c r="Q3145">
        <f>MATCH(C3145,'state-winning-votes'!A:A,0)</f>
        <v>12</v>
      </c>
      <c r="R3145">
        <f>MATCH(A3145,'state-winning-votes'!$A$2:$L$2,0)</f>
        <v>11</v>
      </c>
      <c r="S3145" cm="1">
        <f t="array" ref="S3145">INDEX('state-winning-votes'!$A$1:$L$53,$Q3145,$R3145)</f>
        <v>4237756</v>
      </c>
      <c r="T3145">
        <f>INDEX('state-winning-votes'!$A$1:$L$53,MATCH($C3145,'state-winning-votes'!$A:$A,0),MATCH($A3145,'state-winning-votes'!$A$2:$L$2,0))</f>
        <v>4237756</v>
      </c>
      <c r="U3145" t="str">
        <f t="shared" si="148"/>
        <v>Obama, Barack H.</v>
      </c>
      <c r="V3145" t="str">
        <f>_xlfn.XLOOKUP(INDEX('state-winning-votes'!$A$1:$L$53,MATCH($C3145,'state-winning-votes'!$A:$A,0),MATCH($A3145,'state-winning-votes'!$A$2:$L$2,0)),$L:$L,$H:$H)</f>
        <v>Obama, Barack H.</v>
      </c>
      <c r="W3145" t="str">
        <f>VLOOKUP(A3145,'national-winners'!$A$2:$B$13,2,0)</f>
        <v>Obama, Barack H.</v>
      </c>
      <c r="X3145" t="str">
        <f t="shared" si="149"/>
        <v xml:space="preserve"> Barack H. Obama (W)</v>
      </c>
    </row>
    <row r="3146" spans="1:24" x14ac:dyDescent="0.25">
      <c r="A3146">
        <v>2012</v>
      </c>
      <c r="B3146" t="s">
        <v>60</v>
      </c>
      <c r="C3146" t="s">
        <v>61</v>
      </c>
      <c r="D3146">
        <v>12</v>
      </c>
      <c r="E3146">
        <v>59</v>
      </c>
      <c r="F3146">
        <v>43</v>
      </c>
      <c r="G3146" t="s">
        <v>16</v>
      </c>
      <c r="H3146" t="s">
        <v>393</v>
      </c>
      <c r="I3146" t="str">
        <f t="shared" si="147"/>
        <v>Barnett, Andre(L)</v>
      </c>
      <c r="J3146" t="s">
        <v>272</v>
      </c>
      <c r="K3146" t="b">
        <v>0</v>
      </c>
      <c r="L3146">
        <v>820</v>
      </c>
      <c r="M3146">
        <v>8474179</v>
      </c>
      <c r="N3146">
        <v>20171015</v>
      </c>
      <c r="O3146" t="s">
        <v>19</v>
      </c>
      <c r="P3146" t="str">
        <f>IF(VLOOKUP(A3146,'national-winners'!$A$2:$B$13,2,0)=H3146,"W","L")</f>
        <v>L</v>
      </c>
      <c r="Q3146">
        <f>MATCH(C3146,'state-winning-votes'!A:A,0)</f>
        <v>12</v>
      </c>
      <c r="R3146">
        <f>MATCH(A3146,'state-winning-votes'!$A$2:$L$2,0)</f>
        <v>11</v>
      </c>
      <c r="S3146" cm="1">
        <f t="array" ref="S3146">INDEX('state-winning-votes'!$A$1:$L$53,$Q3146,$R3146)</f>
        <v>4237756</v>
      </c>
      <c r="T3146">
        <f>INDEX('state-winning-votes'!$A$1:$L$53,MATCH($C3146,'state-winning-votes'!$A:$A,0),MATCH($A3146,'state-winning-votes'!$A$2:$L$2,0))</f>
        <v>4237756</v>
      </c>
      <c r="U3146" t="str">
        <f t="shared" si="148"/>
        <v>Obama, Barack H.</v>
      </c>
      <c r="V3146" t="str">
        <f>_xlfn.XLOOKUP(INDEX('state-winning-votes'!$A$1:$L$53,MATCH($C3146,'state-winning-votes'!$A:$A,0),MATCH($A3146,'state-winning-votes'!$A$2:$L$2,0)),$L:$L,$H:$H)</f>
        <v>Obama, Barack H.</v>
      </c>
      <c r="W3146" t="str">
        <f>VLOOKUP(A3146,'national-winners'!$A$2:$B$13,2,0)</f>
        <v>Obama, Barack H.</v>
      </c>
      <c r="X3146" t="str">
        <f t="shared" si="149"/>
        <v xml:space="preserve"> Barack H. Obama (W)</v>
      </c>
    </row>
    <row r="3147" spans="1:24" x14ac:dyDescent="0.25">
      <c r="A3147">
        <v>2012</v>
      </c>
      <c r="B3147" t="s">
        <v>60</v>
      </c>
      <c r="C3147" t="s">
        <v>61</v>
      </c>
      <c r="D3147">
        <v>12</v>
      </c>
      <c r="E3147">
        <v>59</v>
      </c>
      <c r="F3147">
        <v>43</v>
      </c>
      <c r="G3147" t="s">
        <v>16</v>
      </c>
      <c r="H3147" t="s">
        <v>387</v>
      </c>
      <c r="I3147" t="str">
        <f t="shared" si="147"/>
        <v>Alexander, Stewart(L)</v>
      </c>
      <c r="J3147" t="s">
        <v>100</v>
      </c>
      <c r="K3147" t="b">
        <v>0</v>
      </c>
      <c r="L3147">
        <v>799</v>
      </c>
      <c r="M3147">
        <v>8474179</v>
      </c>
      <c r="N3147">
        <v>20171015</v>
      </c>
      <c r="O3147" t="s">
        <v>19</v>
      </c>
      <c r="P3147" t="str">
        <f>IF(VLOOKUP(A3147,'national-winners'!$A$2:$B$13,2,0)=H3147,"W","L")</f>
        <v>L</v>
      </c>
      <c r="Q3147">
        <f>MATCH(C3147,'state-winning-votes'!A:A,0)</f>
        <v>12</v>
      </c>
      <c r="R3147">
        <f>MATCH(A3147,'state-winning-votes'!$A$2:$L$2,0)</f>
        <v>11</v>
      </c>
      <c r="S3147" cm="1">
        <f t="array" ref="S3147">INDEX('state-winning-votes'!$A$1:$L$53,$Q3147,$R3147)</f>
        <v>4237756</v>
      </c>
      <c r="T3147">
        <f>INDEX('state-winning-votes'!$A$1:$L$53,MATCH($C3147,'state-winning-votes'!$A:$A,0),MATCH($A3147,'state-winning-votes'!$A$2:$L$2,0))</f>
        <v>4237756</v>
      </c>
      <c r="U3147" t="str">
        <f t="shared" si="148"/>
        <v>Obama, Barack H.</v>
      </c>
      <c r="V3147" t="str">
        <f>_xlfn.XLOOKUP(INDEX('state-winning-votes'!$A$1:$L$53,MATCH($C3147,'state-winning-votes'!$A:$A,0),MATCH($A3147,'state-winning-votes'!$A$2:$L$2,0)),$L:$L,$H:$H)</f>
        <v>Obama, Barack H.</v>
      </c>
      <c r="W3147" t="str">
        <f>VLOOKUP(A3147,'national-winners'!$A$2:$B$13,2,0)</f>
        <v>Obama, Barack H.</v>
      </c>
      <c r="X3147" t="str">
        <f t="shared" si="149"/>
        <v xml:space="preserve"> Barack H. Obama (W)</v>
      </c>
    </row>
    <row r="3148" spans="1:24" x14ac:dyDescent="0.25">
      <c r="A3148">
        <v>2012</v>
      </c>
      <c r="B3148" t="s">
        <v>60</v>
      </c>
      <c r="C3148" t="s">
        <v>61</v>
      </c>
      <c r="D3148">
        <v>12</v>
      </c>
      <c r="E3148">
        <v>59</v>
      </c>
      <c r="F3148">
        <v>43</v>
      </c>
      <c r="G3148" t="s">
        <v>16</v>
      </c>
      <c r="H3148" t="s">
        <v>394</v>
      </c>
      <c r="I3148" t="str">
        <f t="shared" si="147"/>
        <v>Lindsay, Peta(L)</v>
      </c>
      <c r="J3148" t="s">
        <v>353</v>
      </c>
      <c r="K3148" t="b">
        <v>0</v>
      </c>
      <c r="L3148">
        <v>322</v>
      </c>
      <c r="M3148">
        <v>8474179</v>
      </c>
      <c r="N3148">
        <v>20171015</v>
      </c>
      <c r="O3148" t="s">
        <v>19</v>
      </c>
      <c r="P3148" t="str">
        <f>IF(VLOOKUP(A3148,'national-winners'!$A$2:$B$13,2,0)=H3148,"W","L")</f>
        <v>L</v>
      </c>
      <c r="Q3148">
        <f>MATCH(C3148,'state-winning-votes'!A:A,0)</f>
        <v>12</v>
      </c>
      <c r="R3148">
        <f>MATCH(A3148,'state-winning-votes'!$A$2:$L$2,0)</f>
        <v>11</v>
      </c>
      <c r="S3148" cm="1">
        <f t="array" ref="S3148">INDEX('state-winning-votes'!$A$1:$L$53,$Q3148,$R3148)</f>
        <v>4237756</v>
      </c>
      <c r="T3148">
        <f>INDEX('state-winning-votes'!$A$1:$L$53,MATCH($C3148,'state-winning-votes'!$A:$A,0),MATCH($A3148,'state-winning-votes'!$A$2:$L$2,0))</f>
        <v>4237756</v>
      </c>
      <c r="U3148" t="str">
        <f t="shared" si="148"/>
        <v>Obama, Barack H.</v>
      </c>
      <c r="V3148" t="str">
        <f>_xlfn.XLOOKUP(INDEX('state-winning-votes'!$A$1:$L$53,MATCH($C3148,'state-winning-votes'!$A:$A,0),MATCH($A3148,'state-winning-votes'!$A$2:$L$2,0)),$L:$L,$H:$H)</f>
        <v>Obama, Barack H.</v>
      </c>
      <c r="W3148" t="str">
        <f>VLOOKUP(A3148,'national-winners'!$A$2:$B$13,2,0)</f>
        <v>Obama, Barack H.</v>
      </c>
      <c r="X3148" t="str">
        <f t="shared" si="149"/>
        <v xml:space="preserve"> Barack H. Obama (W)</v>
      </c>
    </row>
    <row r="3149" spans="1:24" x14ac:dyDescent="0.25">
      <c r="A3149">
        <v>2012</v>
      </c>
      <c r="B3149" t="s">
        <v>60</v>
      </c>
      <c r="C3149" t="s">
        <v>61</v>
      </c>
      <c r="D3149">
        <v>12</v>
      </c>
      <c r="E3149">
        <v>59</v>
      </c>
      <c r="F3149">
        <v>43</v>
      </c>
      <c r="G3149" t="s">
        <v>16</v>
      </c>
      <c r="I3149" t="str">
        <f t="shared" si="147"/>
        <v>(L)</v>
      </c>
      <c r="K3149" t="b">
        <v>1</v>
      </c>
      <c r="L3149">
        <v>45</v>
      </c>
      <c r="M3149">
        <v>8474179</v>
      </c>
      <c r="N3149">
        <v>20171015</v>
      </c>
      <c r="O3149" t="s">
        <v>19</v>
      </c>
      <c r="P3149" t="str">
        <f>IF(VLOOKUP(A3149,'national-winners'!$A$2:$B$13,2,0)=H3149,"W","L")</f>
        <v>L</v>
      </c>
      <c r="Q3149">
        <f>MATCH(C3149,'state-winning-votes'!A:A,0)</f>
        <v>12</v>
      </c>
      <c r="R3149">
        <f>MATCH(A3149,'state-winning-votes'!$A$2:$L$2,0)</f>
        <v>11</v>
      </c>
      <c r="S3149" cm="1">
        <f t="array" ref="S3149">INDEX('state-winning-votes'!$A$1:$L$53,$Q3149,$R3149)</f>
        <v>4237756</v>
      </c>
      <c r="T3149">
        <f>INDEX('state-winning-votes'!$A$1:$L$53,MATCH($C3149,'state-winning-votes'!$A:$A,0),MATCH($A3149,'state-winning-votes'!$A$2:$L$2,0))</f>
        <v>4237756</v>
      </c>
      <c r="U3149" t="str">
        <f t="shared" si="148"/>
        <v>Obama, Barack H.</v>
      </c>
      <c r="V3149" t="str">
        <f>_xlfn.XLOOKUP(INDEX('state-winning-votes'!$A$1:$L$53,MATCH($C3149,'state-winning-votes'!$A:$A,0),MATCH($A3149,'state-winning-votes'!$A$2:$L$2,0)),$L:$L,$H:$H)</f>
        <v>Obama, Barack H.</v>
      </c>
      <c r="W3149" t="str">
        <f>VLOOKUP(A3149,'national-winners'!$A$2:$B$13,2,0)</f>
        <v>Obama, Barack H.</v>
      </c>
      <c r="X3149" t="str">
        <f t="shared" si="149"/>
        <v xml:space="preserve"> Barack H. Obama (W)</v>
      </c>
    </row>
    <row r="3150" spans="1:24" x14ac:dyDescent="0.25">
      <c r="A3150">
        <v>2012</v>
      </c>
      <c r="B3150" t="s">
        <v>62</v>
      </c>
      <c r="C3150" t="s">
        <v>63</v>
      </c>
      <c r="D3150">
        <v>13</v>
      </c>
      <c r="E3150">
        <v>58</v>
      </c>
      <c r="F3150">
        <v>44</v>
      </c>
      <c r="G3150" t="s">
        <v>16</v>
      </c>
      <c r="H3150" t="s">
        <v>376</v>
      </c>
      <c r="I3150" t="str">
        <f t="shared" si="147"/>
        <v>Romney, Mitt(L)</v>
      </c>
      <c r="J3150" t="s">
        <v>21</v>
      </c>
      <c r="K3150" t="b">
        <v>0</v>
      </c>
      <c r="L3150">
        <v>2078688</v>
      </c>
      <c r="M3150">
        <v>3897839</v>
      </c>
      <c r="N3150">
        <v>20171015</v>
      </c>
      <c r="O3150" t="s">
        <v>19</v>
      </c>
      <c r="P3150" t="str">
        <f>IF(VLOOKUP(A3150,'national-winners'!$A$2:$B$13,2,0)=H3150,"W","L")</f>
        <v>L</v>
      </c>
      <c r="Q3150">
        <f>MATCH(C3150,'state-winning-votes'!A:A,0)</f>
        <v>13</v>
      </c>
      <c r="R3150">
        <f>MATCH(A3150,'state-winning-votes'!$A$2:$L$2,0)</f>
        <v>11</v>
      </c>
      <c r="S3150" cm="1">
        <f t="array" ref="S3150">INDEX('state-winning-votes'!$A$1:$L$53,$Q3150,$R3150)</f>
        <v>2078688</v>
      </c>
      <c r="T3150">
        <f>INDEX('state-winning-votes'!$A$1:$L$53,MATCH($C3150,'state-winning-votes'!$A:$A,0),MATCH($A3150,'state-winning-votes'!$A$2:$L$2,0))</f>
        <v>2078688</v>
      </c>
      <c r="U3150" t="str">
        <f t="shared" si="148"/>
        <v>Romney, Mitt</v>
      </c>
      <c r="V3150" t="str">
        <f>_xlfn.XLOOKUP(INDEX('state-winning-votes'!$A$1:$L$53,MATCH($C3150,'state-winning-votes'!$A:$A,0),MATCH($A3150,'state-winning-votes'!$A$2:$L$2,0)),$L:$L,$H:$H)</f>
        <v>Romney, Mitt</v>
      </c>
      <c r="W3150" t="str">
        <f>VLOOKUP(A3150,'national-winners'!$A$2:$B$13,2,0)</f>
        <v>Obama, Barack H.</v>
      </c>
      <c r="X3150" t="str">
        <f t="shared" si="149"/>
        <v xml:space="preserve"> Mitt Romney (W)</v>
      </c>
    </row>
    <row r="3151" spans="1:24" x14ac:dyDescent="0.25">
      <c r="A3151">
        <v>2012</v>
      </c>
      <c r="B3151" t="s">
        <v>62</v>
      </c>
      <c r="C3151" t="s">
        <v>63</v>
      </c>
      <c r="D3151">
        <v>13</v>
      </c>
      <c r="E3151">
        <v>58</v>
      </c>
      <c r="F3151">
        <v>44</v>
      </c>
      <c r="G3151" t="s">
        <v>16</v>
      </c>
      <c r="H3151" t="s">
        <v>349</v>
      </c>
      <c r="I3151" t="str">
        <f t="shared" si="147"/>
        <v>Obama, Barack H.(W)</v>
      </c>
      <c r="J3151" t="s">
        <v>18</v>
      </c>
      <c r="K3151" t="b">
        <v>0</v>
      </c>
      <c r="L3151">
        <v>1773827</v>
      </c>
      <c r="M3151">
        <v>3897839</v>
      </c>
      <c r="N3151">
        <v>20171015</v>
      </c>
      <c r="O3151" t="s">
        <v>19</v>
      </c>
      <c r="P3151" t="str">
        <f>IF(VLOOKUP(A3151,'national-winners'!$A$2:$B$13,2,0)=H3151,"W","L")</f>
        <v>W</v>
      </c>
      <c r="Q3151">
        <f>MATCH(C3151,'state-winning-votes'!A:A,0)</f>
        <v>13</v>
      </c>
      <c r="R3151">
        <f>MATCH(A3151,'state-winning-votes'!$A$2:$L$2,0)</f>
        <v>11</v>
      </c>
      <c r="S3151" cm="1">
        <f t="array" ref="S3151">INDEX('state-winning-votes'!$A$1:$L$53,$Q3151,$R3151)</f>
        <v>2078688</v>
      </c>
      <c r="T3151">
        <f>INDEX('state-winning-votes'!$A$1:$L$53,MATCH($C3151,'state-winning-votes'!$A:$A,0),MATCH($A3151,'state-winning-votes'!$A$2:$L$2,0))</f>
        <v>2078688</v>
      </c>
      <c r="U3151" t="str">
        <f t="shared" si="148"/>
        <v>Romney, Mitt</v>
      </c>
      <c r="V3151" t="str">
        <f>_xlfn.XLOOKUP(INDEX('state-winning-votes'!$A$1:$L$53,MATCH($C3151,'state-winning-votes'!$A:$A,0),MATCH($A3151,'state-winning-votes'!$A$2:$L$2,0)),$L:$L,$H:$H)</f>
        <v>Romney, Mitt</v>
      </c>
      <c r="W3151" t="str">
        <f>VLOOKUP(A3151,'national-winners'!$A$2:$B$13,2,0)</f>
        <v>Obama, Barack H.</v>
      </c>
      <c r="X3151" t="str">
        <f t="shared" si="149"/>
        <v xml:space="preserve"> Mitt Romney (W)</v>
      </c>
    </row>
    <row r="3152" spans="1:24" x14ac:dyDescent="0.25">
      <c r="A3152">
        <v>2012</v>
      </c>
      <c r="B3152" t="s">
        <v>62</v>
      </c>
      <c r="C3152" t="s">
        <v>63</v>
      </c>
      <c r="D3152">
        <v>13</v>
      </c>
      <c r="E3152">
        <v>58</v>
      </c>
      <c r="F3152">
        <v>44</v>
      </c>
      <c r="G3152" t="s">
        <v>16</v>
      </c>
      <c r="H3152" t="s">
        <v>377</v>
      </c>
      <c r="I3152" t="str">
        <f t="shared" si="147"/>
        <v>Johnson, Gary(L)</v>
      </c>
      <c r="J3152" t="s">
        <v>29</v>
      </c>
      <c r="K3152" t="b">
        <v>0</v>
      </c>
      <c r="L3152">
        <v>45324</v>
      </c>
      <c r="M3152">
        <v>3897839</v>
      </c>
      <c r="N3152">
        <v>20171015</v>
      </c>
      <c r="O3152" t="s">
        <v>19</v>
      </c>
      <c r="P3152" t="str">
        <f>IF(VLOOKUP(A3152,'national-winners'!$A$2:$B$13,2,0)=H3152,"W","L")</f>
        <v>L</v>
      </c>
      <c r="Q3152">
        <f>MATCH(C3152,'state-winning-votes'!A:A,0)</f>
        <v>13</v>
      </c>
      <c r="R3152">
        <f>MATCH(A3152,'state-winning-votes'!$A$2:$L$2,0)</f>
        <v>11</v>
      </c>
      <c r="S3152" cm="1">
        <f t="array" ref="S3152">INDEX('state-winning-votes'!$A$1:$L$53,$Q3152,$R3152)</f>
        <v>2078688</v>
      </c>
      <c r="T3152">
        <f>INDEX('state-winning-votes'!$A$1:$L$53,MATCH($C3152,'state-winning-votes'!$A:$A,0),MATCH($A3152,'state-winning-votes'!$A$2:$L$2,0))</f>
        <v>2078688</v>
      </c>
      <c r="U3152" t="str">
        <f t="shared" si="148"/>
        <v>Romney, Mitt</v>
      </c>
      <c r="V3152" t="str">
        <f>_xlfn.XLOOKUP(INDEX('state-winning-votes'!$A$1:$L$53,MATCH($C3152,'state-winning-votes'!$A:$A,0),MATCH($A3152,'state-winning-votes'!$A$2:$L$2,0)),$L:$L,$H:$H)</f>
        <v>Romney, Mitt</v>
      </c>
      <c r="W3152" t="str">
        <f>VLOOKUP(A3152,'national-winners'!$A$2:$B$13,2,0)</f>
        <v>Obama, Barack H.</v>
      </c>
      <c r="X3152" t="str">
        <f t="shared" si="149"/>
        <v xml:space="preserve"> Mitt Romney (W)</v>
      </c>
    </row>
    <row r="3153" spans="1:24" x14ac:dyDescent="0.25">
      <c r="A3153">
        <v>2012</v>
      </c>
      <c r="B3153" t="s">
        <v>64</v>
      </c>
      <c r="C3153" t="s">
        <v>65</v>
      </c>
      <c r="D3153">
        <v>15</v>
      </c>
      <c r="E3153">
        <v>95</v>
      </c>
      <c r="F3153">
        <v>82</v>
      </c>
      <c r="G3153" t="s">
        <v>16</v>
      </c>
      <c r="H3153" t="s">
        <v>349</v>
      </c>
      <c r="I3153" t="str">
        <f t="shared" si="147"/>
        <v>Obama, Barack H.(W)</v>
      </c>
      <c r="J3153" t="s">
        <v>18</v>
      </c>
      <c r="K3153" t="b">
        <v>0</v>
      </c>
      <c r="L3153">
        <v>306658</v>
      </c>
      <c r="M3153">
        <v>437159</v>
      </c>
      <c r="N3153">
        <v>20171015</v>
      </c>
      <c r="O3153" t="s">
        <v>19</v>
      </c>
      <c r="P3153" t="str">
        <f>IF(VLOOKUP(A3153,'national-winners'!$A$2:$B$13,2,0)=H3153,"W","L")</f>
        <v>W</v>
      </c>
      <c r="Q3153">
        <f>MATCH(C3153,'state-winning-votes'!A:A,0)</f>
        <v>14</v>
      </c>
      <c r="R3153">
        <f>MATCH(A3153,'state-winning-votes'!$A$2:$L$2,0)</f>
        <v>11</v>
      </c>
      <c r="S3153" cm="1">
        <f t="array" ref="S3153">INDEX('state-winning-votes'!$A$1:$L$53,$Q3153,$R3153)</f>
        <v>306658</v>
      </c>
      <c r="T3153">
        <f>INDEX('state-winning-votes'!$A$1:$L$53,MATCH($C3153,'state-winning-votes'!$A:$A,0),MATCH($A3153,'state-winning-votes'!$A$2:$L$2,0))</f>
        <v>306658</v>
      </c>
      <c r="U3153" t="str">
        <f t="shared" si="148"/>
        <v>Obama, Barack H.</v>
      </c>
      <c r="V3153" t="str">
        <f>_xlfn.XLOOKUP(INDEX('state-winning-votes'!$A$1:$L$53,MATCH($C3153,'state-winning-votes'!$A:$A,0),MATCH($A3153,'state-winning-votes'!$A$2:$L$2,0)),$L:$L,$H:$H)</f>
        <v>Obama, Barack H.</v>
      </c>
      <c r="W3153" t="str">
        <f>VLOOKUP(A3153,'national-winners'!$A$2:$B$13,2,0)</f>
        <v>Obama, Barack H.</v>
      </c>
      <c r="X3153" t="str">
        <f t="shared" si="149"/>
        <v xml:space="preserve"> Barack H. Obama (W)</v>
      </c>
    </row>
    <row r="3154" spans="1:24" x14ac:dyDescent="0.25">
      <c r="A3154">
        <v>2012</v>
      </c>
      <c r="B3154" t="s">
        <v>64</v>
      </c>
      <c r="C3154" t="s">
        <v>65</v>
      </c>
      <c r="D3154">
        <v>15</v>
      </c>
      <c r="E3154">
        <v>95</v>
      </c>
      <c r="F3154">
        <v>82</v>
      </c>
      <c r="G3154" t="s">
        <v>16</v>
      </c>
      <c r="H3154" t="s">
        <v>376</v>
      </c>
      <c r="I3154" t="str">
        <f t="shared" si="147"/>
        <v>Romney, Mitt(L)</v>
      </c>
      <c r="J3154" t="s">
        <v>21</v>
      </c>
      <c r="K3154" t="b">
        <v>0</v>
      </c>
      <c r="L3154">
        <v>121015</v>
      </c>
      <c r="M3154">
        <v>437159</v>
      </c>
      <c r="N3154">
        <v>20171015</v>
      </c>
      <c r="O3154" t="s">
        <v>19</v>
      </c>
      <c r="P3154" t="str">
        <f>IF(VLOOKUP(A3154,'national-winners'!$A$2:$B$13,2,0)=H3154,"W","L")</f>
        <v>L</v>
      </c>
      <c r="Q3154">
        <f>MATCH(C3154,'state-winning-votes'!A:A,0)</f>
        <v>14</v>
      </c>
      <c r="R3154">
        <f>MATCH(A3154,'state-winning-votes'!$A$2:$L$2,0)</f>
        <v>11</v>
      </c>
      <c r="S3154" cm="1">
        <f t="array" ref="S3154">INDEX('state-winning-votes'!$A$1:$L$53,$Q3154,$R3154)</f>
        <v>306658</v>
      </c>
      <c r="T3154">
        <f>INDEX('state-winning-votes'!$A$1:$L$53,MATCH($C3154,'state-winning-votes'!$A:$A,0),MATCH($A3154,'state-winning-votes'!$A$2:$L$2,0))</f>
        <v>306658</v>
      </c>
      <c r="U3154" t="str">
        <f t="shared" si="148"/>
        <v>Obama, Barack H.</v>
      </c>
      <c r="V3154" t="str">
        <f>_xlfn.XLOOKUP(INDEX('state-winning-votes'!$A$1:$L$53,MATCH($C3154,'state-winning-votes'!$A:$A,0),MATCH($A3154,'state-winning-votes'!$A$2:$L$2,0)),$L:$L,$H:$H)</f>
        <v>Obama, Barack H.</v>
      </c>
      <c r="W3154" t="str">
        <f>VLOOKUP(A3154,'national-winners'!$A$2:$B$13,2,0)</f>
        <v>Obama, Barack H.</v>
      </c>
      <c r="X3154" t="str">
        <f t="shared" si="149"/>
        <v xml:space="preserve"> Barack H. Obama (W)</v>
      </c>
    </row>
    <row r="3155" spans="1:24" x14ac:dyDescent="0.25">
      <c r="A3155">
        <v>2012</v>
      </c>
      <c r="B3155" t="s">
        <v>64</v>
      </c>
      <c r="C3155" t="s">
        <v>65</v>
      </c>
      <c r="D3155">
        <v>15</v>
      </c>
      <c r="E3155">
        <v>95</v>
      </c>
      <c r="F3155">
        <v>82</v>
      </c>
      <c r="G3155" t="s">
        <v>16</v>
      </c>
      <c r="H3155" t="s">
        <v>377</v>
      </c>
      <c r="I3155" t="str">
        <f t="shared" si="147"/>
        <v>Johnson, Gary(L)</v>
      </c>
      <c r="J3155" t="s">
        <v>29</v>
      </c>
      <c r="K3155" t="b">
        <v>0</v>
      </c>
      <c r="L3155">
        <v>3840</v>
      </c>
      <c r="M3155">
        <v>437159</v>
      </c>
      <c r="N3155">
        <v>20171015</v>
      </c>
      <c r="O3155" t="s">
        <v>19</v>
      </c>
      <c r="P3155" t="str">
        <f>IF(VLOOKUP(A3155,'national-winners'!$A$2:$B$13,2,0)=H3155,"W","L")</f>
        <v>L</v>
      </c>
      <c r="Q3155">
        <f>MATCH(C3155,'state-winning-votes'!A:A,0)</f>
        <v>14</v>
      </c>
      <c r="R3155">
        <f>MATCH(A3155,'state-winning-votes'!$A$2:$L$2,0)</f>
        <v>11</v>
      </c>
      <c r="S3155" cm="1">
        <f t="array" ref="S3155">INDEX('state-winning-votes'!$A$1:$L$53,$Q3155,$R3155)</f>
        <v>306658</v>
      </c>
      <c r="T3155">
        <f>INDEX('state-winning-votes'!$A$1:$L$53,MATCH($C3155,'state-winning-votes'!$A:$A,0),MATCH($A3155,'state-winning-votes'!$A$2:$L$2,0))</f>
        <v>306658</v>
      </c>
      <c r="U3155" t="str">
        <f t="shared" si="148"/>
        <v>Obama, Barack H.</v>
      </c>
      <c r="V3155" t="str">
        <f>_xlfn.XLOOKUP(INDEX('state-winning-votes'!$A$1:$L$53,MATCH($C3155,'state-winning-votes'!$A:$A,0),MATCH($A3155,'state-winning-votes'!$A$2:$L$2,0)),$L:$L,$H:$H)</f>
        <v>Obama, Barack H.</v>
      </c>
      <c r="W3155" t="str">
        <f>VLOOKUP(A3155,'national-winners'!$A$2:$B$13,2,0)</f>
        <v>Obama, Barack H.</v>
      </c>
      <c r="X3155" t="str">
        <f t="shared" si="149"/>
        <v xml:space="preserve"> Barack H. Obama (W)</v>
      </c>
    </row>
    <row r="3156" spans="1:24" x14ac:dyDescent="0.25">
      <c r="A3156">
        <v>2012</v>
      </c>
      <c r="B3156" t="s">
        <v>64</v>
      </c>
      <c r="C3156" t="s">
        <v>65</v>
      </c>
      <c r="D3156">
        <v>15</v>
      </c>
      <c r="E3156">
        <v>95</v>
      </c>
      <c r="F3156">
        <v>82</v>
      </c>
      <c r="G3156" t="s">
        <v>16</v>
      </c>
      <c r="H3156" t="s">
        <v>378</v>
      </c>
      <c r="I3156" t="str">
        <f t="shared" si="147"/>
        <v>Stein, Jill(L)</v>
      </c>
      <c r="J3156" t="s">
        <v>274</v>
      </c>
      <c r="K3156" t="b">
        <v>0</v>
      </c>
      <c r="L3156">
        <v>3184</v>
      </c>
      <c r="M3156">
        <v>437159</v>
      </c>
      <c r="N3156">
        <v>20171015</v>
      </c>
      <c r="O3156" t="s">
        <v>19</v>
      </c>
      <c r="P3156" t="str">
        <f>IF(VLOOKUP(A3156,'national-winners'!$A$2:$B$13,2,0)=H3156,"W","L")</f>
        <v>L</v>
      </c>
      <c r="Q3156">
        <f>MATCH(C3156,'state-winning-votes'!A:A,0)</f>
        <v>14</v>
      </c>
      <c r="R3156">
        <f>MATCH(A3156,'state-winning-votes'!$A$2:$L$2,0)</f>
        <v>11</v>
      </c>
      <c r="S3156" cm="1">
        <f t="array" ref="S3156">INDEX('state-winning-votes'!$A$1:$L$53,$Q3156,$R3156)</f>
        <v>306658</v>
      </c>
      <c r="T3156">
        <f>INDEX('state-winning-votes'!$A$1:$L$53,MATCH($C3156,'state-winning-votes'!$A:$A,0),MATCH($A3156,'state-winning-votes'!$A$2:$L$2,0))</f>
        <v>306658</v>
      </c>
      <c r="U3156" t="str">
        <f t="shared" si="148"/>
        <v>Obama, Barack H.</v>
      </c>
      <c r="V3156" t="str">
        <f>_xlfn.XLOOKUP(INDEX('state-winning-votes'!$A$1:$L$53,MATCH($C3156,'state-winning-votes'!$A:$A,0),MATCH($A3156,'state-winning-votes'!$A$2:$L$2,0)),$L:$L,$H:$H)</f>
        <v>Obama, Barack H.</v>
      </c>
      <c r="W3156" t="str">
        <f>VLOOKUP(A3156,'national-winners'!$A$2:$B$13,2,0)</f>
        <v>Obama, Barack H.</v>
      </c>
      <c r="X3156" t="str">
        <f t="shared" si="149"/>
        <v xml:space="preserve"> Barack H. Obama (W)</v>
      </c>
    </row>
    <row r="3157" spans="1:24" x14ac:dyDescent="0.25">
      <c r="A3157">
        <v>2012</v>
      </c>
      <c r="B3157" t="s">
        <v>64</v>
      </c>
      <c r="C3157" t="s">
        <v>65</v>
      </c>
      <c r="D3157">
        <v>15</v>
      </c>
      <c r="E3157">
        <v>95</v>
      </c>
      <c r="F3157">
        <v>82</v>
      </c>
      <c r="G3157" t="s">
        <v>16</v>
      </c>
      <c r="H3157" t="s">
        <v>306</v>
      </c>
      <c r="I3157" t="str">
        <f t="shared" si="147"/>
        <v>Blank Vote(L)</v>
      </c>
      <c r="K3157" t="b">
        <v>0</v>
      </c>
      <c r="L3157">
        <v>2227</v>
      </c>
      <c r="M3157">
        <v>437159</v>
      </c>
      <c r="N3157">
        <v>20171015</v>
      </c>
      <c r="O3157" t="s">
        <v>19</v>
      </c>
      <c r="P3157" t="str">
        <f>IF(VLOOKUP(A3157,'national-winners'!$A$2:$B$13,2,0)=H3157,"W","L")</f>
        <v>L</v>
      </c>
      <c r="Q3157">
        <f>MATCH(C3157,'state-winning-votes'!A:A,0)</f>
        <v>14</v>
      </c>
      <c r="R3157">
        <f>MATCH(A3157,'state-winning-votes'!$A$2:$L$2,0)</f>
        <v>11</v>
      </c>
      <c r="S3157" cm="1">
        <f t="array" ref="S3157">INDEX('state-winning-votes'!$A$1:$L$53,$Q3157,$R3157)</f>
        <v>306658</v>
      </c>
      <c r="T3157">
        <f>INDEX('state-winning-votes'!$A$1:$L$53,MATCH($C3157,'state-winning-votes'!$A:$A,0),MATCH($A3157,'state-winning-votes'!$A$2:$L$2,0))</f>
        <v>306658</v>
      </c>
      <c r="U3157" t="str">
        <f t="shared" si="148"/>
        <v>Obama, Barack H.</v>
      </c>
      <c r="V3157" t="str">
        <f>_xlfn.XLOOKUP(INDEX('state-winning-votes'!$A$1:$L$53,MATCH($C3157,'state-winning-votes'!$A:$A,0),MATCH($A3157,'state-winning-votes'!$A$2:$L$2,0)),$L:$L,$H:$H)</f>
        <v>Obama, Barack H.</v>
      </c>
      <c r="W3157" t="str">
        <f>VLOOKUP(A3157,'national-winners'!$A$2:$B$13,2,0)</f>
        <v>Obama, Barack H.</v>
      </c>
      <c r="X3157" t="str">
        <f t="shared" si="149"/>
        <v xml:space="preserve"> Barack H. Obama (W)</v>
      </c>
    </row>
    <row r="3158" spans="1:24" x14ac:dyDescent="0.25">
      <c r="A3158">
        <v>2012</v>
      </c>
      <c r="B3158" t="s">
        <v>64</v>
      </c>
      <c r="C3158" t="s">
        <v>65</v>
      </c>
      <c r="D3158">
        <v>15</v>
      </c>
      <c r="E3158">
        <v>95</v>
      </c>
      <c r="F3158">
        <v>82</v>
      </c>
      <c r="G3158" t="s">
        <v>16</v>
      </c>
      <c r="H3158" t="s">
        <v>307</v>
      </c>
      <c r="I3158" t="str">
        <f t="shared" si="147"/>
        <v>Over Vote(L)</v>
      </c>
      <c r="K3158" t="b">
        <v>0</v>
      </c>
      <c r="L3158">
        <v>235</v>
      </c>
      <c r="M3158">
        <v>437159</v>
      </c>
      <c r="N3158">
        <v>20171015</v>
      </c>
      <c r="O3158" t="s">
        <v>19</v>
      </c>
      <c r="P3158" t="str">
        <f>IF(VLOOKUP(A3158,'national-winners'!$A$2:$B$13,2,0)=H3158,"W","L")</f>
        <v>L</v>
      </c>
      <c r="Q3158">
        <f>MATCH(C3158,'state-winning-votes'!A:A,0)</f>
        <v>14</v>
      </c>
      <c r="R3158">
        <f>MATCH(A3158,'state-winning-votes'!$A$2:$L$2,0)</f>
        <v>11</v>
      </c>
      <c r="S3158" cm="1">
        <f t="array" ref="S3158">INDEX('state-winning-votes'!$A$1:$L$53,$Q3158,$R3158)</f>
        <v>306658</v>
      </c>
      <c r="T3158">
        <f>INDEX('state-winning-votes'!$A$1:$L$53,MATCH($C3158,'state-winning-votes'!$A:$A,0),MATCH($A3158,'state-winning-votes'!$A$2:$L$2,0))</f>
        <v>306658</v>
      </c>
      <c r="U3158" t="str">
        <f t="shared" si="148"/>
        <v>Obama, Barack H.</v>
      </c>
      <c r="V3158" t="str">
        <f>_xlfn.XLOOKUP(INDEX('state-winning-votes'!$A$1:$L$53,MATCH($C3158,'state-winning-votes'!$A:$A,0),MATCH($A3158,'state-winning-votes'!$A$2:$L$2,0)),$L:$L,$H:$H)</f>
        <v>Obama, Barack H.</v>
      </c>
      <c r="W3158" t="str">
        <f>VLOOKUP(A3158,'national-winners'!$A$2:$B$13,2,0)</f>
        <v>Obama, Barack H.</v>
      </c>
      <c r="X3158" t="str">
        <f t="shared" si="149"/>
        <v xml:space="preserve"> Barack H. Obama (W)</v>
      </c>
    </row>
    <row r="3159" spans="1:24" x14ac:dyDescent="0.25">
      <c r="A3159">
        <v>2012</v>
      </c>
      <c r="B3159" t="s">
        <v>66</v>
      </c>
      <c r="C3159" t="s">
        <v>67</v>
      </c>
      <c r="D3159">
        <v>16</v>
      </c>
      <c r="E3159">
        <v>82</v>
      </c>
      <c r="F3159">
        <v>63</v>
      </c>
      <c r="G3159" t="s">
        <v>16</v>
      </c>
      <c r="H3159" t="s">
        <v>376</v>
      </c>
      <c r="I3159" t="str">
        <f t="shared" si="147"/>
        <v>Romney, Mitt(L)</v>
      </c>
      <c r="J3159" t="s">
        <v>21</v>
      </c>
      <c r="K3159" t="b">
        <v>0</v>
      </c>
      <c r="L3159">
        <v>420911</v>
      </c>
      <c r="M3159">
        <v>652274</v>
      </c>
      <c r="N3159">
        <v>20171015</v>
      </c>
      <c r="O3159" t="s">
        <v>19</v>
      </c>
      <c r="P3159" t="str">
        <f>IF(VLOOKUP(A3159,'national-winners'!$A$2:$B$13,2,0)=H3159,"W","L")</f>
        <v>L</v>
      </c>
      <c r="Q3159">
        <f>MATCH(C3159,'state-winning-votes'!A:A,0)</f>
        <v>16</v>
      </c>
      <c r="R3159">
        <f>MATCH(A3159,'state-winning-votes'!$A$2:$L$2,0)</f>
        <v>11</v>
      </c>
      <c r="S3159" cm="1">
        <f t="array" ref="S3159">INDEX('state-winning-votes'!$A$1:$L$53,$Q3159,$R3159)</f>
        <v>420911</v>
      </c>
      <c r="T3159">
        <f>INDEX('state-winning-votes'!$A$1:$L$53,MATCH($C3159,'state-winning-votes'!$A:$A,0),MATCH($A3159,'state-winning-votes'!$A$2:$L$2,0))</f>
        <v>420911</v>
      </c>
      <c r="U3159" t="str">
        <f t="shared" si="148"/>
        <v>Romney, Mitt</v>
      </c>
      <c r="V3159" t="str">
        <f>_xlfn.XLOOKUP(INDEX('state-winning-votes'!$A$1:$L$53,MATCH($C3159,'state-winning-votes'!$A:$A,0),MATCH($A3159,'state-winning-votes'!$A$2:$L$2,0)),$L:$L,$H:$H)</f>
        <v>Romney, Mitt</v>
      </c>
      <c r="W3159" t="str">
        <f>VLOOKUP(A3159,'national-winners'!$A$2:$B$13,2,0)</f>
        <v>Obama, Barack H.</v>
      </c>
      <c r="X3159" t="str">
        <f t="shared" si="149"/>
        <v xml:space="preserve"> Mitt Romney (W)</v>
      </c>
    </row>
    <row r="3160" spans="1:24" x14ac:dyDescent="0.25">
      <c r="A3160">
        <v>2012</v>
      </c>
      <c r="B3160" t="s">
        <v>66</v>
      </c>
      <c r="C3160" t="s">
        <v>67</v>
      </c>
      <c r="D3160">
        <v>16</v>
      </c>
      <c r="E3160">
        <v>82</v>
      </c>
      <c r="F3160">
        <v>63</v>
      </c>
      <c r="G3160" t="s">
        <v>16</v>
      </c>
      <c r="H3160" t="s">
        <v>349</v>
      </c>
      <c r="I3160" t="str">
        <f t="shared" si="147"/>
        <v>Obama, Barack H.(W)</v>
      </c>
      <c r="J3160" t="s">
        <v>18</v>
      </c>
      <c r="K3160" t="b">
        <v>0</v>
      </c>
      <c r="L3160">
        <v>212787</v>
      </c>
      <c r="M3160">
        <v>652274</v>
      </c>
      <c r="N3160">
        <v>20171015</v>
      </c>
      <c r="O3160" t="s">
        <v>19</v>
      </c>
      <c r="P3160" t="str">
        <f>IF(VLOOKUP(A3160,'national-winners'!$A$2:$B$13,2,0)=H3160,"W","L")</f>
        <v>W</v>
      </c>
      <c r="Q3160">
        <f>MATCH(C3160,'state-winning-votes'!A:A,0)</f>
        <v>16</v>
      </c>
      <c r="R3160">
        <f>MATCH(A3160,'state-winning-votes'!$A$2:$L$2,0)</f>
        <v>11</v>
      </c>
      <c r="S3160" cm="1">
        <f t="array" ref="S3160">INDEX('state-winning-votes'!$A$1:$L$53,$Q3160,$R3160)</f>
        <v>420911</v>
      </c>
      <c r="T3160">
        <f>INDEX('state-winning-votes'!$A$1:$L$53,MATCH($C3160,'state-winning-votes'!$A:$A,0),MATCH($A3160,'state-winning-votes'!$A$2:$L$2,0))</f>
        <v>420911</v>
      </c>
      <c r="U3160" t="str">
        <f t="shared" si="148"/>
        <v>Romney, Mitt</v>
      </c>
      <c r="V3160" t="str">
        <f>_xlfn.XLOOKUP(INDEX('state-winning-votes'!$A$1:$L$53,MATCH($C3160,'state-winning-votes'!$A:$A,0),MATCH($A3160,'state-winning-votes'!$A$2:$L$2,0)),$L:$L,$H:$H)</f>
        <v>Romney, Mitt</v>
      </c>
      <c r="W3160" t="str">
        <f>VLOOKUP(A3160,'national-winners'!$A$2:$B$13,2,0)</f>
        <v>Obama, Barack H.</v>
      </c>
      <c r="X3160" t="str">
        <f t="shared" si="149"/>
        <v xml:space="preserve"> Mitt Romney (W)</v>
      </c>
    </row>
    <row r="3161" spans="1:24" x14ac:dyDescent="0.25">
      <c r="A3161">
        <v>2012</v>
      </c>
      <c r="B3161" t="s">
        <v>66</v>
      </c>
      <c r="C3161" t="s">
        <v>67</v>
      </c>
      <c r="D3161">
        <v>16</v>
      </c>
      <c r="E3161">
        <v>82</v>
      </c>
      <c r="F3161">
        <v>63</v>
      </c>
      <c r="G3161" t="s">
        <v>16</v>
      </c>
      <c r="H3161" t="s">
        <v>377</v>
      </c>
      <c r="I3161" t="str">
        <f t="shared" si="147"/>
        <v>Johnson, Gary(L)</v>
      </c>
      <c r="J3161" t="s">
        <v>29</v>
      </c>
      <c r="K3161" t="b">
        <v>0</v>
      </c>
      <c r="L3161">
        <v>9453</v>
      </c>
      <c r="M3161">
        <v>652274</v>
      </c>
      <c r="N3161">
        <v>20171015</v>
      </c>
      <c r="O3161" t="s">
        <v>19</v>
      </c>
      <c r="P3161" t="str">
        <f>IF(VLOOKUP(A3161,'national-winners'!$A$2:$B$13,2,0)=H3161,"W","L")</f>
        <v>L</v>
      </c>
      <c r="Q3161">
        <f>MATCH(C3161,'state-winning-votes'!A:A,0)</f>
        <v>16</v>
      </c>
      <c r="R3161">
        <f>MATCH(A3161,'state-winning-votes'!$A$2:$L$2,0)</f>
        <v>11</v>
      </c>
      <c r="S3161" cm="1">
        <f t="array" ref="S3161">INDEX('state-winning-votes'!$A$1:$L$53,$Q3161,$R3161)</f>
        <v>420911</v>
      </c>
      <c r="T3161">
        <f>INDEX('state-winning-votes'!$A$1:$L$53,MATCH($C3161,'state-winning-votes'!$A:$A,0),MATCH($A3161,'state-winning-votes'!$A$2:$L$2,0))</f>
        <v>420911</v>
      </c>
      <c r="U3161" t="str">
        <f t="shared" si="148"/>
        <v>Romney, Mitt</v>
      </c>
      <c r="V3161" t="str">
        <f>_xlfn.XLOOKUP(INDEX('state-winning-votes'!$A$1:$L$53,MATCH($C3161,'state-winning-votes'!$A:$A,0),MATCH($A3161,'state-winning-votes'!$A$2:$L$2,0)),$L:$L,$H:$H)</f>
        <v>Romney, Mitt</v>
      </c>
      <c r="W3161" t="str">
        <f>VLOOKUP(A3161,'national-winners'!$A$2:$B$13,2,0)</f>
        <v>Obama, Barack H.</v>
      </c>
      <c r="X3161" t="str">
        <f t="shared" si="149"/>
        <v xml:space="preserve"> Mitt Romney (W)</v>
      </c>
    </row>
    <row r="3162" spans="1:24" x14ac:dyDescent="0.25">
      <c r="A3162">
        <v>2012</v>
      </c>
      <c r="B3162" t="s">
        <v>66</v>
      </c>
      <c r="C3162" t="s">
        <v>67</v>
      </c>
      <c r="D3162">
        <v>16</v>
      </c>
      <c r="E3162">
        <v>82</v>
      </c>
      <c r="F3162">
        <v>63</v>
      </c>
      <c r="G3162" t="s">
        <v>16</v>
      </c>
      <c r="I3162" t="str">
        <f t="shared" si="147"/>
        <v>(L)</v>
      </c>
      <c r="J3162" t="s">
        <v>35</v>
      </c>
      <c r="K3162" t="b">
        <v>0</v>
      </c>
      <c r="L3162">
        <v>6901</v>
      </c>
      <c r="M3162">
        <v>652274</v>
      </c>
      <c r="N3162">
        <v>20171015</v>
      </c>
      <c r="O3162" t="s">
        <v>19</v>
      </c>
      <c r="P3162" t="str">
        <f>IF(VLOOKUP(A3162,'national-winners'!$A$2:$B$13,2,0)=H3162,"W","L")</f>
        <v>L</v>
      </c>
      <c r="Q3162">
        <f>MATCH(C3162,'state-winning-votes'!A:A,0)</f>
        <v>16</v>
      </c>
      <c r="R3162">
        <f>MATCH(A3162,'state-winning-votes'!$A$2:$L$2,0)</f>
        <v>11</v>
      </c>
      <c r="S3162" cm="1">
        <f t="array" ref="S3162">INDEX('state-winning-votes'!$A$1:$L$53,$Q3162,$R3162)</f>
        <v>420911</v>
      </c>
      <c r="T3162">
        <f>INDEX('state-winning-votes'!$A$1:$L$53,MATCH($C3162,'state-winning-votes'!$A:$A,0),MATCH($A3162,'state-winning-votes'!$A$2:$L$2,0))</f>
        <v>420911</v>
      </c>
      <c r="U3162" t="str">
        <f t="shared" si="148"/>
        <v>Romney, Mitt</v>
      </c>
      <c r="V3162" t="str">
        <f>_xlfn.XLOOKUP(INDEX('state-winning-votes'!$A$1:$L$53,MATCH($C3162,'state-winning-votes'!$A:$A,0),MATCH($A3162,'state-winning-votes'!$A$2:$L$2,0)),$L:$L,$H:$H)</f>
        <v>Romney, Mitt</v>
      </c>
      <c r="W3162" t="str">
        <f>VLOOKUP(A3162,'national-winners'!$A$2:$B$13,2,0)</f>
        <v>Obama, Barack H.</v>
      </c>
      <c r="X3162" t="str">
        <f t="shared" si="149"/>
        <v xml:space="preserve"> Mitt Romney (W)</v>
      </c>
    </row>
    <row r="3163" spans="1:24" x14ac:dyDescent="0.25">
      <c r="A3163">
        <v>2012</v>
      </c>
      <c r="B3163" t="s">
        <v>66</v>
      </c>
      <c r="C3163" t="s">
        <v>67</v>
      </c>
      <c r="D3163">
        <v>16</v>
      </c>
      <c r="E3163">
        <v>82</v>
      </c>
      <c r="F3163">
        <v>63</v>
      </c>
      <c r="G3163" t="s">
        <v>16</v>
      </c>
      <c r="H3163" t="s">
        <v>381</v>
      </c>
      <c r="I3163" t="str">
        <f t="shared" si="147"/>
        <v>Goode, Virgil Hamlin, Jr.(L)</v>
      </c>
      <c r="J3163" t="s">
        <v>134</v>
      </c>
      <c r="K3163" t="b">
        <v>0</v>
      </c>
      <c r="L3163">
        <v>2222</v>
      </c>
      <c r="M3163">
        <v>652274</v>
      </c>
      <c r="N3163">
        <v>20171015</v>
      </c>
      <c r="O3163" t="s">
        <v>19</v>
      </c>
      <c r="P3163" t="str">
        <f>IF(VLOOKUP(A3163,'national-winners'!$A$2:$B$13,2,0)=H3163,"W","L")</f>
        <v>L</v>
      </c>
      <c r="Q3163">
        <f>MATCH(C3163,'state-winning-votes'!A:A,0)</f>
        <v>16</v>
      </c>
      <c r="R3163">
        <f>MATCH(A3163,'state-winning-votes'!$A$2:$L$2,0)</f>
        <v>11</v>
      </c>
      <c r="S3163" cm="1">
        <f t="array" ref="S3163">INDEX('state-winning-votes'!$A$1:$L$53,$Q3163,$R3163)</f>
        <v>420911</v>
      </c>
      <c r="T3163">
        <f>INDEX('state-winning-votes'!$A$1:$L$53,MATCH($C3163,'state-winning-votes'!$A:$A,0),MATCH($A3163,'state-winning-votes'!$A$2:$L$2,0))</f>
        <v>420911</v>
      </c>
      <c r="U3163" t="str">
        <f t="shared" si="148"/>
        <v>Romney, Mitt</v>
      </c>
      <c r="V3163" t="str">
        <f>_xlfn.XLOOKUP(INDEX('state-winning-votes'!$A$1:$L$53,MATCH($C3163,'state-winning-votes'!$A:$A,0),MATCH($A3163,'state-winning-votes'!$A$2:$L$2,0)),$L:$L,$H:$H)</f>
        <v>Romney, Mitt</v>
      </c>
      <c r="W3163" t="str">
        <f>VLOOKUP(A3163,'national-winners'!$A$2:$B$13,2,0)</f>
        <v>Obama, Barack H.</v>
      </c>
      <c r="X3163" t="str">
        <f t="shared" si="149"/>
        <v xml:space="preserve"> Mitt Romney (W)</v>
      </c>
    </row>
    <row r="3164" spans="1:24" x14ac:dyDescent="0.25">
      <c r="A3164">
        <v>2012</v>
      </c>
      <c r="B3164" t="s">
        <v>68</v>
      </c>
      <c r="C3164" t="s">
        <v>69</v>
      </c>
      <c r="D3164">
        <v>17</v>
      </c>
      <c r="E3164">
        <v>33</v>
      </c>
      <c r="F3164">
        <v>21</v>
      </c>
      <c r="G3164" t="s">
        <v>16</v>
      </c>
      <c r="H3164" t="s">
        <v>349</v>
      </c>
      <c r="I3164" t="str">
        <f t="shared" si="147"/>
        <v>Obama, Barack H.(W)</v>
      </c>
      <c r="J3164" t="s">
        <v>18</v>
      </c>
      <c r="K3164" t="b">
        <v>0</v>
      </c>
      <c r="L3164">
        <v>3019512</v>
      </c>
      <c r="M3164">
        <v>5242014</v>
      </c>
      <c r="N3164">
        <v>20171015</v>
      </c>
      <c r="O3164" t="s">
        <v>19</v>
      </c>
      <c r="P3164" t="str">
        <f>IF(VLOOKUP(A3164,'national-winners'!$A$2:$B$13,2,0)=H3164,"W","L")</f>
        <v>W</v>
      </c>
      <c r="Q3164">
        <f>MATCH(C3164,'state-winning-votes'!A:A,0)</f>
        <v>17</v>
      </c>
      <c r="R3164">
        <f>MATCH(A3164,'state-winning-votes'!$A$2:$L$2,0)</f>
        <v>11</v>
      </c>
      <c r="S3164" cm="1">
        <f t="array" ref="S3164">INDEX('state-winning-votes'!$A$1:$L$53,$Q3164,$R3164)</f>
        <v>3019512</v>
      </c>
      <c r="T3164">
        <f>INDEX('state-winning-votes'!$A$1:$L$53,MATCH($C3164,'state-winning-votes'!$A:$A,0),MATCH($A3164,'state-winning-votes'!$A$2:$L$2,0))</f>
        <v>3019512</v>
      </c>
      <c r="U3164" t="str">
        <f t="shared" si="148"/>
        <v>Obama, Barack H.</v>
      </c>
      <c r="V3164" t="str">
        <f>_xlfn.XLOOKUP(INDEX('state-winning-votes'!$A$1:$L$53,MATCH($C3164,'state-winning-votes'!$A:$A,0),MATCH($A3164,'state-winning-votes'!$A$2:$L$2,0)),$L:$L,$H:$H)</f>
        <v>Obama, Barack H.</v>
      </c>
      <c r="W3164" t="str">
        <f>VLOOKUP(A3164,'national-winners'!$A$2:$B$13,2,0)</f>
        <v>Obama, Barack H.</v>
      </c>
      <c r="X3164" t="str">
        <f t="shared" si="149"/>
        <v xml:space="preserve"> Barack H. Obama (W)</v>
      </c>
    </row>
    <row r="3165" spans="1:24" x14ac:dyDescent="0.25">
      <c r="A3165">
        <v>2012</v>
      </c>
      <c r="B3165" t="s">
        <v>68</v>
      </c>
      <c r="C3165" t="s">
        <v>69</v>
      </c>
      <c r="D3165">
        <v>17</v>
      </c>
      <c r="E3165">
        <v>33</v>
      </c>
      <c r="F3165">
        <v>21</v>
      </c>
      <c r="G3165" t="s">
        <v>16</v>
      </c>
      <c r="H3165" t="s">
        <v>376</v>
      </c>
      <c r="I3165" t="str">
        <f t="shared" si="147"/>
        <v>Romney, Mitt(L)</v>
      </c>
      <c r="J3165" t="s">
        <v>21</v>
      </c>
      <c r="K3165" t="b">
        <v>0</v>
      </c>
      <c r="L3165">
        <v>2135216</v>
      </c>
      <c r="M3165">
        <v>5242014</v>
      </c>
      <c r="N3165">
        <v>20171015</v>
      </c>
      <c r="O3165" t="s">
        <v>19</v>
      </c>
      <c r="P3165" t="str">
        <f>IF(VLOOKUP(A3165,'national-winners'!$A$2:$B$13,2,0)=H3165,"W","L")</f>
        <v>L</v>
      </c>
      <c r="Q3165">
        <f>MATCH(C3165,'state-winning-votes'!A:A,0)</f>
        <v>17</v>
      </c>
      <c r="R3165">
        <f>MATCH(A3165,'state-winning-votes'!$A$2:$L$2,0)</f>
        <v>11</v>
      </c>
      <c r="S3165" cm="1">
        <f t="array" ref="S3165">INDEX('state-winning-votes'!$A$1:$L$53,$Q3165,$R3165)</f>
        <v>3019512</v>
      </c>
      <c r="T3165">
        <f>INDEX('state-winning-votes'!$A$1:$L$53,MATCH($C3165,'state-winning-votes'!$A:$A,0),MATCH($A3165,'state-winning-votes'!$A$2:$L$2,0))</f>
        <v>3019512</v>
      </c>
      <c r="U3165" t="str">
        <f t="shared" si="148"/>
        <v>Obama, Barack H.</v>
      </c>
      <c r="V3165" t="str">
        <f>_xlfn.XLOOKUP(INDEX('state-winning-votes'!$A$1:$L$53,MATCH($C3165,'state-winning-votes'!$A:$A,0),MATCH($A3165,'state-winning-votes'!$A$2:$L$2,0)),$L:$L,$H:$H)</f>
        <v>Obama, Barack H.</v>
      </c>
      <c r="W3165" t="str">
        <f>VLOOKUP(A3165,'national-winners'!$A$2:$B$13,2,0)</f>
        <v>Obama, Barack H.</v>
      </c>
      <c r="X3165" t="str">
        <f t="shared" si="149"/>
        <v xml:space="preserve"> Barack H. Obama (W)</v>
      </c>
    </row>
    <row r="3166" spans="1:24" x14ac:dyDescent="0.25">
      <c r="A3166">
        <v>2012</v>
      </c>
      <c r="B3166" t="s">
        <v>68</v>
      </c>
      <c r="C3166" t="s">
        <v>69</v>
      </c>
      <c r="D3166">
        <v>17</v>
      </c>
      <c r="E3166">
        <v>33</v>
      </c>
      <c r="F3166">
        <v>21</v>
      </c>
      <c r="G3166" t="s">
        <v>16</v>
      </c>
      <c r="H3166" t="s">
        <v>377</v>
      </c>
      <c r="I3166" t="str">
        <f t="shared" si="147"/>
        <v>Johnson, Gary(L)</v>
      </c>
      <c r="J3166" t="s">
        <v>29</v>
      </c>
      <c r="K3166" t="b">
        <v>0</v>
      </c>
      <c r="L3166">
        <v>56229</v>
      </c>
      <c r="M3166">
        <v>5242014</v>
      </c>
      <c r="N3166">
        <v>20171015</v>
      </c>
      <c r="O3166" t="s">
        <v>19</v>
      </c>
      <c r="P3166" t="str">
        <f>IF(VLOOKUP(A3166,'national-winners'!$A$2:$B$13,2,0)=H3166,"W","L")</f>
        <v>L</v>
      </c>
      <c r="Q3166">
        <f>MATCH(C3166,'state-winning-votes'!A:A,0)</f>
        <v>17</v>
      </c>
      <c r="R3166">
        <f>MATCH(A3166,'state-winning-votes'!$A$2:$L$2,0)</f>
        <v>11</v>
      </c>
      <c r="S3166" cm="1">
        <f t="array" ref="S3166">INDEX('state-winning-votes'!$A$1:$L$53,$Q3166,$R3166)</f>
        <v>3019512</v>
      </c>
      <c r="T3166">
        <f>INDEX('state-winning-votes'!$A$1:$L$53,MATCH($C3166,'state-winning-votes'!$A:$A,0),MATCH($A3166,'state-winning-votes'!$A$2:$L$2,0))</f>
        <v>3019512</v>
      </c>
      <c r="U3166" t="str">
        <f t="shared" si="148"/>
        <v>Obama, Barack H.</v>
      </c>
      <c r="V3166" t="str">
        <f>_xlfn.XLOOKUP(INDEX('state-winning-votes'!$A$1:$L$53,MATCH($C3166,'state-winning-votes'!$A:$A,0),MATCH($A3166,'state-winning-votes'!$A$2:$L$2,0)),$L:$L,$H:$H)</f>
        <v>Obama, Barack H.</v>
      </c>
      <c r="W3166" t="str">
        <f>VLOOKUP(A3166,'national-winners'!$A$2:$B$13,2,0)</f>
        <v>Obama, Barack H.</v>
      </c>
      <c r="X3166" t="str">
        <f t="shared" si="149"/>
        <v xml:space="preserve"> Barack H. Obama (W)</v>
      </c>
    </row>
    <row r="3167" spans="1:24" x14ac:dyDescent="0.25">
      <c r="A3167">
        <v>2012</v>
      </c>
      <c r="B3167" t="s">
        <v>68</v>
      </c>
      <c r="C3167" t="s">
        <v>69</v>
      </c>
      <c r="D3167">
        <v>17</v>
      </c>
      <c r="E3167">
        <v>33</v>
      </c>
      <c r="F3167">
        <v>21</v>
      </c>
      <c r="G3167" t="s">
        <v>16</v>
      </c>
      <c r="H3167" t="s">
        <v>378</v>
      </c>
      <c r="I3167" t="str">
        <f t="shared" si="147"/>
        <v>Stein, Jill(L)</v>
      </c>
      <c r="J3167" t="s">
        <v>274</v>
      </c>
      <c r="K3167" t="b">
        <v>0</v>
      </c>
      <c r="L3167">
        <v>30222</v>
      </c>
      <c r="M3167">
        <v>5242014</v>
      </c>
      <c r="N3167">
        <v>20171015</v>
      </c>
      <c r="O3167" t="s">
        <v>19</v>
      </c>
      <c r="P3167" t="str">
        <f>IF(VLOOKUP(A3167,'national-winners'!$A$2:$B$13,2,0)=H3167,"W","L")</f>
        <v>L</v>
      </c>
      <c r="Q3167">
        <f>MATCH(C3167,'state-winning-votes'!A:A,0)</f>
        <v>17</v>
      </c>
      <c r="R3167">
        <f>MATCH(A3167,'state-winning-votes'!$A$2:$L$2,0)</f>
        <v>11</v>
      </c>
      <c r="S3167" cm="1">
        <f t="array" ref="S3167">INDEX('state-winning-votes'!$A$1:$L$53,$Q3167,$R3167)</f>
        <v>3019512</v>
      </c>
      <c r="T3167">
        <f>INDEX('state-winning-votes'!$A$1:$L$53,MATCH($C3167,'state-winning-votes'!$A:$A,0),MATCH($A3167,'state-winning-votes'!$A$2:$L$2,0))</f>
        <v>3019512</v>
      </c>
      <c r="U3167" t="str">
        <f t="shared" si="148"/>
        <v>Obama, Barack H.</v>
      </c>
      <c r="V3167" t="str">
        <f>_xlfn.XLOOKUP(INDEX('state-winning-votes'!$A$1:$L$53,MATCH($C3167,'state-winning-votes'!$A:$A,0),MATCH($A3167,'state-winning-votes'!$A$2:$L$2,0)),$L:$L,$H:$H)</f>
        <v>Obama, Barack H.</v>
      </c>
      <c r="W3167" t="str">
        <f>VLOOKUP(A3167,'national-winners'!$A$2:$B$13,2,0)</f>
        <v>Obama, Barack H.</v>
      </c>
      <c r="X3167" t="str">
        <f t="shared" si="149"/>
        <v xml:space="preserve"> Barack H. Obama (W)</v>
      </c>
    </row>
    <row r="3168" spans="1:24" x14ac:dyDescent="0.25">
      <c r="A3168">
        <v>2012</v>
      </c>
      <c r="B3168" t="s">
        <v>68</v>
      </c>
      <c r="C3168" t="s">
        <v>69</v>
      </c>
      <c r="D3168">
        <v>17</v>
      </c>
      <c r="E3168">
        <v>33</v>
      </c>
      <c r="F3168">
        <v>21</v>
      </c>
      <c r="G3168" t="s">
        <v>16</v>
      </c>
      <c r="I3168" t="str">
        <f t="shared" si="147"/>
        <v>(L)</v>
      </c>
      <c r="K3168" t="b">
        <v>1</v>
      </c>
      <c r="L3168">
        <v>835</v>
      </c>
      <c r="M3168">
        <v>5242014</v>
      </c>
      <c r="N3168">
        <v>20171015</v>
      </c>
      <c r="O3168" t="s">
        <v>19</v>
      </c>
      <c r="P3168" t="str">
        <f>IF(VLOOKUP(A3168,'national-winners'!$A$2:$B$13,2,0)=H3168,"W","L")</f>
        <v>L</v>
      </c>
      <c r="Q3168">
        <f>MATCH(C3168,'state-winning-votes'!A:A,0)</f>
        <v>17</v>
      </c>
      <c r="R3168">
        <f>MATCH(A3168,'state-winning-votes'!$A$2:$L$2,0)</f>
        <v>11</v>
      </c>
      <c r="S3168" cm="1">
        <f t="array" ref="S3168">INDEX('state-winning-votes'!$A$1:$L$53,$Q3168,$R3168)</f>
        <v>3019512</v>
      </c>
      <c r="T3168">
        <f>INDEX('state-winning-votes'!$A$1:$L$53,MATCH($C3168,'state-winning-votes'!$A:$A,0),MATCH($A3168,'state-winning-votes'!$A$2:$L$2,0))</f>
        <v>3019512</v>
      </c>
      <c r="U3168" t="str">
        <f t="shared" si="148"/>
        <v>Obama, Barack H.</v>
      </c>
      <c r="V3168" t="str">
        <f>_xlfn.XLOOKUP(INDEX('state-winning-votes'!$A$1:$L$53,MATCH($C3168,'state-winning-votes'!$A:$A,0),MATCH($A3168,'state-winning-votes'!$A$2:$L$2,0)),$L:$L,$H:$H)</f>
        <v>Obama, Barack H.</v>
      </c>
      <c r="W3168" t="str">
        <f>VLOOKUP(A3168,'national-winners'!$A$2:$B$13,2,0)</f>
        <v>Obama, Barack H.</v>
      </c>
      <c r="X3168" t="str">
        <f t="shared" si="149"/>
        <v xml:space="preserve"> Barack H. Obama (W)</v>
      </c>
    </row>
    <row r="3169" spans="1:24" x14ac:dyDescent="0.25">
      <c r="A3169">
        <v>2012</v>
      </c>
      <c r="B3169" t="s">
        <v>71</v>
      </c>
      <c r="C3169" t="s">
        <v>72</v>
      </c>
      <c r="D3169">
        <v>18</v>
      </c>
      <c r="E3169">
        <v>32</v>
      </c>
      <c r="F3169">
        <v>22</v>
      </c>
      <c r="G3169" t="s">
        <v>16</v>
      </c>
      <c r="H3169" t="s">
        <v>376</v>
      </c>
      <c r="I3169" t="str">
        <f t="shared" si="147"/>
        <v>Romney, Mitt(L)</v>
      </c>
      <c r="J3169" t="s">
        <v>21</v>
      </c>
      <c r="K3169" t="b">
        <v>0</v>
      </c>
      <c r="L3169">
        <v>1420543</v>
      </c>
      <c r="M3169">
        <v>2624534</v>
      </c>
      <c r="N3169">
        <v>20171015</v>
      </c>
      <c r="O3169" t="s">
        <v>19</v>
      </c>
      <c r="P3169" t="str">
        <f>IF(VLOOKUP(A3169,'national-winners'!$A$2:$B$13,2,0)=H3169,"W","L")</f>
        <v>L</v>
      </c>
      <c r="Q3169">
        <f>MATCH(C3169,'state-winning-votes'!A:A,0)</f>
        <v>18</v>
      </c>
      <c r="R3169">
        <f>MATCH(A3169,'state-winning-votes'!$A$2:$L$2,0)</f>
        <v>11</v>
      </c>
      <c r="S3169" cm="1">
        <f t="array" ref="S3169">INDEX('state-winning-votes'!$A$1:$L$53,$Q3169,$R3169)</f>
        <v>1420543</v>
      </c>
      <c r="T3169">
        <f>INDEX('state-winning-votes'!$A$1:$L$53,MATCH($C3169,'state-winning-votes'!$A:$A,0),MATCH($A3169,'state-winning-votes'!$A$2:$L$2,0))</f>
        <v>1420543</v>
      </c>
      <c r="U3169" t="str">
        <f t="shared" si="148"/>
        <v>Romney, Mitt</v>
      </c>
      <c r="V3169" t="str">
        <f>_xlfn.XLOOKUP(INDEX('state-winning-votes'!$A$1:$L$53,MATCH($C3169,'state-winning-votes'!$A:$A,0),MATCH($A3169,'state-winning-votes'!$A$2:$L$2,0)),$L:$L,$H:$H)</f>
        <v>Romney, Mitt</v>
      </c>
      <c r="W3169" t="str">
        <f>VLOOKUP(A3169,'national-winners'!$A$2:$B$13,2,0)</f>
        <v>Obama, Barack H.</v>
      </c>
      <c r="X3169" t="str">
        <f t="shared" si="149"/>
        <v xml:space="preserve"> Mitt Romney (W)</v>
      </c>
    </row>
    <row r="3170" spans="1:24" x14ac:dyDescent="0.25">
      <c r="A3170">
        <v>2012</v>
      </c>
      <c r="B3170" t="s">
        <v>71</v>
      </c>
      <c r="C3170" t="s">
        <v>72</v>
      </c>
      <c r="D3170">
        <v>18</v>
      </c>
      <c r="E3170">
        <v>32</v>
      </c>
      <c r="F3170">
        <v>22</v>
      </c>
      <c r="G3170" t="s">
        <v>16</v>
      </c>
      <c r="H3170" t="s">
        <v>349</v>
      </c>
      <c r="I3170" t="str">
        <f t="shared" si="147"/>
        <v>Obama, Barack H.(W)</v>
      </c>
      <c r="J3170" t="s">
        <v>18</v>
      </c>
      <c r="K3170" t="b">
        <v>0</v>
      </c>
      <c r="L3170">
        <v>1152887</v>
      </c>
      <c r="M3170">
        <v>2624534</v>
      </c>
      <c r="N3170">
        <v>20171015</v>
      </c>
      <c r="O3170" t="s">
        <v>19</v>
      </c>
      <c r="P3170" t="str">
        <f>IF(VLOOKUP(A3170,'national-winners'!$A$2:$B$13,2,0)=H3170,"W","L")</f>
        <v>W</v>
      </c>
      <c r="Q3170">
        <f>MATCH(C3170,'state-winning-votes'!A:A,0)</f>
        <v>18</v>
      </c>
      <c r="R3170">
        <f>MATCH(A3170,'state-winning-votes'!$A$2:$L$2,0)</f>
        <v>11</v>
      </c>
      <c r="S3170" cm="1">
        <f t="array" ref="S3170">INDEX('state-winning-votes'!$A$1:$L$53,$Q3170,$R3170)</f>
        <v>1420543</v>
      </c>
      <c r="T3170">
        <f>INDEX('state-winning-votes'!$A$1:$L$53,MATCH($C3170,'state-winning-votes'!$A:$A,0),MATCH($A3170,'state-winning-votes'!$A$2:$L$2,0))</f>
        <v>1420543</v>
      </c>
      <c r="U3170" t="str">
        <f t="shared" si="148"/>
        <v>Romney, Mitt</v>
      </c>
      <c r="V3170" t="str">
        <f>_xlfn.XLOOKUP(INDEX('state-winning-votes'!$A$1:$L$53,MATCH($C3170,'state-winning-votes'!$A:$A,0),MATCH($A3170,'state-winning-votes'!$A$2:$L$2,0)),$L:$L,$H:$H)</f>
        <v>Romney, Mitt</v>
      </c>
      <c r="W3170" t="str">
        <f>VLOOKUP(A3170,'national-winners'!$A$2:$B$13,2,0)</f>
        <v>Obama, Barack H.</v>
      </c>
      <c r="X3170" t="str">
        <f t="shared" si="149"/>
        <v xml:space="preserve"> Mitt Romney (W)</v>
      </c>
    </row>
    <row r="3171" spans="1:24" x14ac:dyDescent="0.25">
      <c r="A3171">
        <v>2012</v>
      </c>
      <c r="B3171" t="s">
        <v>71</v>
      </c>
      <c r="C3171" t="s">
        <v>72</v>
      </c>
      <c r="D3171">
        <v>18</v>
      </c>
      <c r="E3171">
        <v>32</v>
      </c>
      <c r="F3171">
        <v>22</v>
      </c>
      <c r="G3171" t="s">
        <v>16</v>
      </c>
      <c r="H3171" t="s">
        <v>377</v>
      </c>
      <c r="I3171" t="str">
        <f t="shared" si="147"/>
        <v>Johnson, Gary(L)</v>
      </c>
      <c r="J3171" t="s">
        <v>29</v>
      </c>
      <c r="K3171" t="b">
        <v>0</v>
      </c>
      <c r="L3171">
        <v>50111</v>
      </c>
      <c r="M3171">
        <v>2624534</v>
      </c>
      <c r="N3171">
        <v>20171015</v>
      </c>
      <c r="O3171" t="s">
        <v>19</v>
      </c>
      <c r="P3171" t="str">
        <f>IF(VLOOKUP(A3171,'national-winners'!$A$2:$B$13,2,0)=H3171,"W","L")</f>
        <v>L</v>
      </c>
      <c r="Q3171">
        <f>MATCH(C3171,'state-winning-votes'!A:A,0)</f>
        <v>18</v>
      </c>
      <c r="R3171">
        <f>MATCH(A3171,'state-winning-votes'!$A$2:$L$2,0)</f>
        <v>11</v>
      </c>
      <c r="S3171" cm="1">
        <f t="array" ref="S3171">INDEX('state-winning-votes'!$A$1:$L$53,$Q3171,$R3171)</f>
        <v>1420543</v>
      </c>
      <c r="T3171">
        <f>INDEX('state-winning-votes'!$A$1:$L$53,MATCH($C3171,'state-winning-votes'!$A:$A,0),MATCH($A3171,'state-winning-votes'!$A$2:$L$2,0))</f>
        <v>1420543</v>
      </c>
      <c r="U3171" t="str">
        <f t="shared" si="148"/>
        <v>Romney, Mitt</v>
      </c>
      <c r="V3171" t="str">
        <f>_xlfn.XLOOKUP(INDEX('state-winning-votes'!$A$1:$L$53,MATCH($C3171,'state-winning-votes'!$A:$A,0),MATCH($A3171,'state-winning-votes'!$A$2:$L$2,0)),$L:$L,$H:$H)</f>
        <v>Romney, Mitt</v>
      </c>
      <c r="W3171" t="str">
        <f>VLOOKUP(A3171,'national-winners'!$A$2:$B$13,2,0)</f>
        <v>Obama, Barack H.</v>
      </c>
      <c r="X3171" t="str">
        <f t="shared" si="149"/>
        <v xml:space="preserve"> Mitt Romney (W)</v>
      </c>
    </row>
    <row r="3172" spans="1:24" x14ac:dyDescent="0.25">
      <c r="A3172">
        <v>2012</v>
      </c>
      <c r="B3172" t="s">
        <v>71</v>
      </c>
      <c r="C3172" t="s">
        <v>72</v>
      </c>
      <c r="D3172">
        <v>18</v>
      </c>
      <c r="E3172">
        <v>32</v>
      </c>
      <c r="F3172">
        <v>22</v>
      </c>
      <c r="G3172" t="s">
        <v>16</v>
      </c>
      <c r="I3172" t="str">
        <f t="shared" si="147"/>
        <v>(L)</v>
      </c>
      <c r="K3172" t="b">
        <v>1</v>
      </c>
      <c r="L3172">
        <v>993</v>
      </c>
      <c r="M3172">
        <v>2624534</v>
      </c>
      <c r="N3172">
        <v>20171015</v>
      </c>
      <c r="O3172" t="s">
        <v>19</v>
      </c>
      <c r="P3172" t="str">
        <f>IF(VLOOKUP(A3172,'national-winners'!$A$2:$B$13,2,0)=H3172,"W","L")</f>
        <v>L</v>
      </c>
      <c r="Q3172">
        <f>MATCH(C3172,'state-winning-votes'!A:A,0)</f>
        <v>18</v>
      </c>
      <c r="R3172">
        <f>MATCH(A3172,'state-winning-votes'!$A$2:$L$2,0)</f>
        <v>11</v>
      </c>
      <c r="S3172" cm="1">
        <f t="array" ref="S3172">INDEX('state-winning-votes'!$A$1:$L$53,$Q3172,$R3172)</f>
        <v>1420543</v>
      </c>
      <c r="T3172">
        <f>INDEX('state-winning-votes'!$A$1:$L$53,MATCH($C3172,'state-winning-votes'!$A:$A,0),MATCH($A3172,'state-winning-votes'!$A$2:$L$2,0))</f>
        <v>1420543</v>
      </c>
      <c r="U3172" t="str">
        <f t="shared" si="148"/>
        <v>Romney, Mitt</v>
      </c>
      <c r="V3172" t="str">
        <f>_xlfn.XLOOKUP(INDEX('state-winning-votes'!$A$1:$L$53,MATCH($C3172,'state-winning-votes'!$A:$A,0),MATCH($A3172,'state-winning-votes'!$A$2:$L$2,0)),$L:$L,$H:$H)</f>
        <v>Romney, Mitt</v>
      </c>
      <c r="W3172" t="str">
        <f>VLOOKUP(A3172,'national-winners'!$A$2:$B$13,2,0)</f>
        <v>Obama, Barack H.</v>
      </c>
      <c r="X3172" t="str">
        <f t="shared" si="149"/>
        <v xml:space="preserve"> Mitt Romney (W)</v>
      </c>
    </row>
    <row r="3173" spans="1:24" x14ac:dyDescent="0.25">
      <c r="A3173">
        <v>2012</v>
      </c>
      <c r="B3173" t="s">
        <v>73</v>
      </c>
      <c r="C3173" t="s">
        <v>74</v>
      </c>
      <c r="D3173">
        <v>19</v>
      </c>
      <c r="E3173">
        <v>42</v>
      </c>
      <c r="F3173">
        <v>31</v>
      </c>
      <c r="G3173" t="s">
        <v>16</v>
      </c>
      <c r="H3173" t="s">
        <v>349</v>
      </c>
      <c r="I3173" t="str">
        <f t="shared" si="147"/>
        <v>Obama, Barack H.(W)</v>
      </c>
      <c r="J3173" t="s">
        <v>18</v>
      </c>
      <c r="K3173" t="b">
        <v>0</v>
      </c>
      <c r="L3173">
        <v>822544</v>
      </c>
      <c r="M3173">
        <v>1582180</v>
      </c>
      <c r="N3173">
        <v>20171015</v>
      </c>
      <c r="O3173" t="s">
        <v>19</v>
      </c>
      <c r="P3173" t="str">
        <f>IF(VLOOKUP(A3173,'national-winners'!$A$2:$B$13,2,0)=H3173,"W","L")</f>
        <v>W</v>
      </c>
      <c r="Q3173">
        <f>MATCH(C3173,'state-winning-votes'!A:A,0)</f>
        <v>15</v>
      </c>
      <c r="R3173">
        <f>MATCH(A3173,'state-winning-votes'!$A$2:$L$2,0)</f>
        <v>11</v>
      </c>
      <c r="S3173" cm="1">
        <f t="array" ref="S3173">INDEX('state-winning-votes'!$A$1:$L$53,$Q3173,$R3173)</f>
        <v>822544</v>
      </c>
      <c r="T3173">
        <f>INDEX('state-winning-votes'!$A$1:$L$53,MATCH($C3173,'state-winning-votes'!$A:$A,0),MATCH($A3173,'state-winning-votes'!$A$2:$L$2,0))</f>
        <v>822544</v>
      </c>
      <c r="U3173" t="str">
        <f t="shared" si="148"/>
        <v>Obama, Barack H.</v>
      </c>
      <c r="V3173" t="str">
        <f>_xlfn.XLOOKUP(INDEX('state-winning-votes'!$A$1:$L$53,MATCH($C3173,'state-winning-votes'!$A:$A,0),MATCH($A3173,'state-winning-votes'!$A$2:$L$2,0)),$L:$L,$H:$H)</f>
        <v>Obama, Barack H.</v>
      </c>
      <c r="W3173" t="str">
        <f>VLOOKUP(A3173,'national-winners'!$A$2:$B$13,2,0)</f>
        <v>Obama, Barack H.</v>
      </c>
      <c r="X3173" t="str">
        <f t="shared" si="149"/>
        <v xml:space="preserve"> Barack H. Obama (W)</v>
      </c>
    </row>
    <row r="3174" spans="1:24" x14ac:dyDescent="0.25">
      <c r="A3174">
        <v>2012</v>
      </c>
      <c r="B3174" t="s">
        <v>73</v>
      </c>
      <c r="C3174" t="s">
        <v>74</v>
      </c>
      <c r="D3174">
        <v>19</v>
      </c>
      <c r="E3174">
        <v>42</v>
      </c>
      <c r="F3174">
        <v>31</v>
      </c>
      <c r="G3174" t="s">
        <v>16</v>
      </c>
      <c r="H3174" t="s">
        <v>376</v>
      </c>
      <c r="I3174" t="str">
        <f t="shared" si="147"/>
        <v>Romney, Mitt(L)</v>
      </c>
      <c r="J3174" t="s">
        <v>21</v>
      </c>
      <c r="K3174" t="b">
        <v>0</v>
      </c>
      <c r="L3174">
        <v>730617</v>
      </c>
      <c r="M3174">
        <v>1582180</v>
      </c>
      <c r="N3174">
        <v>20171015</v>
      </c>
      <c r="O3174" t="s">
        <v>19</v>
      </c>
      <c r="P3174" t="str">
        <f>IF(VLOOKUP(A3174,'national-winners'!$A$2:$B$13,2,0)=H3174,"W","L")</f>
        <v>L</v>
      </c>
      <c r="Q3174">
        <f>MATCH(C3174,'state-winning-votes'!A:A,0)</f>
        <v>15</v>
      </c>
      <c r="R3174">
        <f>MATCH(A3174,'state-winning-votes'!$A$2:$L$2,0)</f>
        <v>11</v>
      </c>
      <c r="S3174" cm="1">
        <f t="array" ref="S3174">INDEX('state-winning-votes'!$A$1:$L$53,$Q3174,$R3174)</f>
        <v>822544</v>
      </c>
      <c r="T3174">
        <f>INDEX('state-winning-votes'!$A$1:$L$53,MATCH($C3174,'state-winning-votes'!$A:$A,0),MATCH($A3174,'state-winning-votes'!$A$2:$L$2,0))</f>
        <v>822544</v>
      </c>
      <c r="U3174" t="str">
        <f t="shared" si="148"/>
        <v>Obama, Barack H.</v>
      </c>
      <c r="V3174" t="str">
        <f>_xlfn.XLOOKUP(INDEX('state-winning-votes'!$A$1:$L$53,MATCH($C3174,'state-winning-votes'!$A:$A,0),MATCH($A3174,'state-winning-votes'!$A$2:$L$2,0)),$L:$L,$H:$H)</f>
        <v>Obama, Barack H.</v>
      </c>
      <c r="W3174" t="str">
        <f>VLOOKUP(A3174,'national-winners'!$A$2:$B$13,2,0)</f>
        <v>Obama, Barack H.</v>
      </c>
      <c r="X3174" t="str">
        <f t="shared" si="149"/>
        <v xml:space="preserve"> Barack H. Obama (W)</v>
      </c>
    </row>
    <row r="3175" spans="1:24" x14ac:dyDescent="0.25">
      <c r="A3175">
        <v>2012</v>
      </c>
      <c r="B3175" t="s">
        <v>73</v>
      </c>
      <c r="C3175" t="s">
        <v>74</v>
      </c>
      <c r="D3175">
        <v>19</v>
      </c>
      <c r="E3175">
        <v>42</v>
      </c>
      <c r="F3175">
        <v>31</v>
      </c>
      <c r="G3175" t="s">
        <v>16</v>
      </c>
      <c r="H3175" t="s">
        <v>377</v>
      </c>
      <c r="I3175" t="str">
        <f t="shared" si="147"/>
        <v>Johnson, Gary(L)</v>
      </c>
      <c r="J3175" t="s">
        <v>29</v>
      </c>
      <c r="K3175" t="b">
        <v>0</v>
      </c>
      <c r="L3175">
        <v>12926</v>
      </c>
      <c r="M3175">
        <v>1582180</v>
      </c>
      <c r="N3175">
        <v>20171015</v>
      </c>
      <c r="O3175" t="s">
        <v>19</v>
      </c>
      <c r="P3175" t="str">
        <f>IF(VLOOKUP(A3175,'national-winners'!$A$2:$B$13,2,0)=H3175,"W","L")</f>
        <v>L</v>
      </c>
      <c r="Q3175">
        <f>MATCH(C3175,'state-winning-votes'!A:A,0)</f>
        <v>15</v>
      </c>
      <c r="R3175">
        <f>MATCH(A3175,'state-winning-votes'!$A$2:$L$2,0)</f>
        <v>11</v>
      </c>
      <c r="S3175" cm="1">
        <f t="array" ref="S3175">INDEX('state-winning-votes'!$A$1:$L$53,$Q3175,$R3175)</f>
        <v>822544</v>
      </c>
      <c r="T3175">
        <f>INDEX('state-winning-votes'!$A$1:$L$53,MATCH($C3175,'state-winning-votes'!$A:$A,0),MATCH($A3175,'state-winning-votes'!$A$2:$L$2,0))</f>
        <v>822544</v>
      </c>
      <c r="U3175" t="str">
        <f t="shared" si="148"/>
        <v>Obama, Barack H.</v>
      </c>
      <c r="V3175" t="str">
        <f>_xlfn.XLOOKUP(INDEX('state-winning-votes'!$A$1:$L$53,MATCH($C3175,'state-winning-votes'!$A:$A,0),MATCH($A3175,'state-winning-votes'!$A$2:$L$2,0)),$L:$L,$H:$H)</f>
        <v>Obama, Barack H.</v>
      </c>
      <c r="W3175" t="str">
        <f>VLOOKUP(A3175,'national-winners'!$A$2:$B$13,2,0)</f>
        <v>Obama, Barack H.</v>
      </c>
      <c r="X3175" t="str">
        <f t="shared" si="149"/>
        <v xml:space="preserve"> Barack H. Obama (W)</v>
      </c>
    </row>
    <row r="3176" spans="1:24" x14ac:dyDescent="0.25">
      <c r="A3176">
        <v>2012</v>
      </c>
      <c r="B3176" t="s">
        <v>73</v>
      </c>
      <c r="C3176" t="s">
        <v>74</v>
      </c>
      <c r="D3176">
        <v>19</v>
      </c>
      <c r="E3176">
        <v>42</v>
      </c>
      <c r="F3176">
        <v>31</v>
      </c>
      <c r="G3176" t="s">
        <v>16</v>
      </c>
      <c r="I3176" t="str">
        <f t="shared" si="147"/>
        <v>(L)</v>
      </c>
      <c r="K3176" t="b">
        <v>1</v>
      </c>
      <c r="L3176">
        <v>7442</v>
      </c>
      <c r="M3176">
        <v>1582180</v>
      </c>
      <c r="N3176">
        <v>20171015</v>
      </c>
      <c r="O3176" t="s">
        <v>19</v>
      </c>
      <c r="P3176" t="str">
        <f>IF(VLOOKUP(A3176,'national-winners'!$A$2:$B$13,2,0)=H3176,"W","L")</f>
        <v>L</v>
      </c>
      <c r="Q3176">
        <f>MATCH(C3176,'state-winning-votes'!A:A,0)</f>
        <v>15</v>
      </c>
      <c r="R3176">
        <f>MATCH(A3176,'state-winning-votes'!$A$2:$L$2,0)</f>
        <v>11</v>
      </c>
      <c r="S3176" cm="1">
        <f t="array" ref="S3176">INDEX('state-winning-votes'!$A$1:$L$53,$Q3176,$R3176)</f>
        <v>822544</v>
      </c>
      <c r="T3176">
        <f>INDEX('state-winning-votes'!$A$1:$L$53,MATCH($C3176,'state-winning-votes'!$A:$A,0),MATCH($A3176,'state-winning-votes'!$A$2:$L$2,0))</f>
        <v>822544</v>
      </c>
      <c r="U3176" t="str">
        <f t="shared" si="148"/>
        <v>Obama, Barack H.</v>
      </c>
      <c r="V3176" t="str">
        <f>_xlfn.XLOOKUP(INDEX('state-winning-votes'!$A$1:$L$53,MATCH($C3176,'state-winning-votes'!$A:$A,0),MATCH($A3176,'state-winning-votes'!$A$2:$L$2,0)),$L:$L,$H:$H)</f>
        <v>Obama, Barack H.</v>
      </c>
      <c r="W3176" t="str">
        <f>VLOOKUP(A3176,'national-winners'!$A$2:$B$13,2,0)</f>
        <v>Obama, Barack H.</v>
      </c>
      <c r="X3176" t="str">
        <f t="shared" si="149"/>
        <v xml:space="preserve"> Barack H. Obama (W)</v>
      </c>
    </row>
    <row r="3177" spans="1:24" x14ac:dyDescent="0.25">
      <c r="A3177">
        <v>2012</v>
      </c>
      <c r="B3177" t="s">
        <v>73</v>
      </c>
      <c r="C3177" t="s">
        <v>74</v>
      </c>
      <c r="D3177">
        <v>19</v>
      </c>
      <c r="E3177">
        <v>42</v>
      </c>
      <c r="F3177">
        <v>31</v>
      </c>
      <c r="G3177" t="s">
        <v>16</v>
      </c>
      <c r="H3177" t="s">
        <v>378</v>
      </c>
      <c r="I3177" t="str">
        <f t="shared" si="147"/>
        <v>Stein, Jill(L)</v>
      </c>
      <c r="J3177" t="s">
        <v>274</v>
      </c>
      <c r="K3177" t="b">
        <v>0</v>
      </c>
      <c r="L3177">
        <v>3769</v>
      </c>
      <c r="M3177">
        <v>1582180</v>
      </c>
      <c r="N3177">
        <v>20171015</v>
      </c>
      <c r="O3177" t="s">
        <v>19</v>
      </c>
      <c r="P3177" t="str">
        <f>IF(VLOOKUP(A3177,'national-winners'!$A$2:$B$13,2,0)=H3177,"W","L")</f>
        <v>L</v>
      </c>
      <c r="Q3177">
        <f>MATCH(C3177,'state-winning-votes'!A:A,0)</f>
        <v>15</v>
      </c>
      <c r="R3177">
        <f>MATCH(A3177,'state-winning-votes'!$A$2:$L$2,0)</f>
        <v>11</v>
      </c>
      <c r="S3177" cm="1">
        <f t="array" ref="S3177">INDEX('state-winning-votes'!$A$1:$L$53,$Q3177,$R3177)</f>
        <v>822544</v>
      </c>
      <c r="T3177">
        <f>INDEX('state-winning-votes'!$A$1:$L$53,MATCH($C3177,'state-winning-votes'!$A:$A,0),MATCH($A3177,'state-winning-votes'!$A$2:$L$2,0))</f>
        <v>822544</v>
      </c>
      <c r="U3177" t="str">
        <f t="shared" si="148"/>
        <v>Obama, Barack H.</v>
      </c>
      <c r="V3177" t="str">
        <f>_xlfn.XLOOKUP(INDEX('state-winning-votes'!$A$1:$L$53,MATCH($C3177,'state-winning-votes'!$A:$A,0),MATCH($A3177,'state-winning-votes'!$A$2:$L$2,0)),$L:$L,$H:$H)</f>
        <v>Obama, Barack H.</v>
      </c>
      <c r="W3177" t="str">
        <f>VLOOKUP(A3177,'national-winners'!$A$2:$B$13,2,0)</f>
        <v>Obama, Barack H.</v>
      </c>
      <c r="X3177" t="str">
        <f t="shared" si="149"/>
        <v xml:space="preserve"> Barack H. Obama (W)</v>
      </c>
    </row>
    <row r="3178" spans="1:24" x14ac:dyDescent="0.25">
      <c r="A3178">
        <v>2012</v>
      </c>
      <c r="B3178" t="s">
        <v>73</v>
      </c>
      <c r="C3178" t="s">
        <v>74</v>
      </c>
      <c r="D3178">
        <v>19</v>
      </c>
      <c r="E3178">
        <v>42</v>
      </c>
      <c r="F3178">
        <v>31</v>
      </c>
      <c r="G3178" t="s">
        <v>16</v>
      </c>
      <c r="H3178" t="s">
        <v>381</v>
      </c>
      <c r="I3178" t="str">
        <f t="shared" si="147"/>
        <v>Goode, Virgil Hamlin, Jr.(L)</v>
      </c>
      <c r="J3178" t="s">
        <v>134</v>
      </c>
      <c r="K3178" t="b">
        <v>0</v>
      </c>
      <c r="L3178">
        <v>3038</v>
      </c>
      <c r="M3178">
        <v>1582180</v>
      </c>
      <c r="N3178">
        <v>20171015</v>
      </c>
      <c r="O3178" t="s">
        <v>19</v>
      </c>
      <c r="P3178" t="str">
        <f>IF(VLOOKUP(A3178,'national-winners'!$A$2:$B$13,2,0)=H3178,"W","L")</f>
        <v>L</v>
      </c>
      <c r="Q3178">
        <f>MATCH(C3178,'state-winning-votes'!A:A,0)</f>
        <v>15</v>
      </c>
      <c r="R3178">
        <f>MATCH(A3178,'state-winning-votes'!$A$2:$L$2,0)</f>
        <v>11</v>
      </c>
      <c r="S3178" cm="1">
        <f t="array" ref="S3178">INDEX('state-winning-votes'!$A$1:$L$53,$Q3178,$R3178)</f>
        <v>822544</v>
      </c>
      <c r="T3178">
        <f>INDEX('state-winning-votes'!$A$1:$L$53,MATCH($C3178,'state-winning-votes'!$A:$A,0),MATCH($A3178,'state-winning-votes'!$A$2:$L$2,0))</f>
        <v>822544</v>
      </c>
      <c r="U3178" t="str">
        <f t="shared" si="148"/>
        <v>Obama, Barack H.</v>
      </c>
      <c r="V3178" t="str">
        <f>_xlfn.XLOOKUP(INDEX('state-winning-votes'!$A$1:$L$53,MATCH($C3178,'state-winning-votes'!$A:$A,0),MATCH($A3178,'state-winning-votes'!$A$2:$L$2,0)),$L:$L,$H:$H)</f>
        <v>Obama, Barack H.</v>
      </c>
      <c r="W3178" t="str">
        <f>VLOOKUP(A3178,'national-winners'!$A$2:$B$13,2,0)</f>
        <v>Obama, Barack H.</v>
      </c>
      <c r="X3178" t="str">
        <f t="shared" si="149"/>
        <v xml:space="preserve"> Barack H. Obama (W)</v>
      </c>
    </row>
    <row r="3179" spans="1:24" x14ac:dyDescent="0.25">
      <c r="A3179">
        <v>2012</v>
      </c>
      <c r="B3179" t="s">
        <v>73</v>
      </c>
      <c r="C3179" t="s">
        <v>74</v>
      </c>
      <c r="D3179">
        <v>19</v>
      </c>
      <c r="E3179">
        <v>42</v>
      </c>
      <c r="F3179">
        <v>31</v>
      </c>
      <c r="G3179" t="s">
        <v>16</v>
      </c>
      <c r="I3179" t="str">
        <f t="shared" si="147"/>
        <v>(L)</v>
      </c>
      <c r="J3179" t="s">
        <v>176</v>
      </c>
      <c r="K3179" t="b">
        <v>0</v>
      </c>
      <c r="L3179">
        <v>1027</v>
      </c>
      <c r="M3179">
        <v>1582180</v>
      </c>
      <c r="N3179">
        <v>20171015</v>
      </c>
      <c r="O3179" t="s">
        <v>19</v>
      </c>
      <c r="P3179" t="str">
        <f>IF(VLOOKUP(A3179,'national-winners'!$A$2:$B$13,2,0)=H3179,"W","L")</f>
        <v>L</v>
      </c>
      <c r="Q3179">
        <f>MATCH(C3179,'state-winning-votes'!A:A,0)</f>
        <v>15</v>
      </c>
      <c r="R3179">
        <f>MATCH(A3179,'state-winning-votes'!$A$2:$L$2,0)</f>
        <v>11</v>
      </c>
      <c r="S3179" cm="1">
        <f t="array" ref="S3179">INDEX('state-winning-votes'!$A$1:$L$53,$Q3179,$R3179)</f>
        <v>822544</v>
      </c>
      <c r="T3179">
        <f>INDEX('state-winning-votes'!$A$1:$L$53,MATCH($C3179,'state-winning-votes'!$A:$A,0),MATCH($A3179,'state-winning-votes'!$A$2:$L$2,0))</f>
        <v>822544</v>
      </c>
      <c r="U3179" t="str">
        <f t="shared" si="148"/>
        <v>Obama, Barack H.</v>
      </c>
      <c r="V3179" t="str">
        <f>_xlfn.XLOOKUP(INDEX('state-winning-votes'!$A$1:$L$53,MATCH($C3179,'state-winning-votes'!$A:$A,0),MATCH($A3179,'state-winning-votes'!$A$2:$L$2,0)),$L:$L,$H:$H)</f>
        <v>Obama, Barack H.</v>
      </c>
      <c r="W3179" t="str">
        <f>VLOOKUP(A3179,'national-winners'!$A$2:$B$13,2,0)</f>
        <v>Obama, Barack H.</v>
      </c>
      <c r="X3179" t="str">
        <f t="shared" si="149"/>
        <v xml:space="preserve"> Barack H. Obama (W)</v>
      </c>
    </row>
    <row r="3180" spans="1:24" x14ac:dyDescent="0.25">
      <c r="A3180">
        <v>2012</v>
      </c>
      <c r="B3180" t="s">
        <v>73</v>
      </c>
      <c r="C3180" t="s">
        <v>74</v>
      </c>
      <c r="D3180">
        <v>19</v>
      </c>
      <c r="E3180">
        <v>42</v>
      </c>
      <c r="F3180">
        <v>31</v>
      </c>
      <c r="G3180" t="s">
        <v>16</v>
      </c>
      <c r="H3180" t="s">
        <v>284</v>
      </c>
      <c r="I3180" t="str">
        <f t="shared" si="147"/>
        <v>Harris, James(L)</v>
      </c>
      <c r="J3180" t="s">
        <v>37</v>
      </c>
      <c r="K3180" t="b">
        <v>0</v>
      </c>
      <c r="L3180">
        <v>445</v>
      </c>
      <c r="M3180">
        <v>1582180</v>
      </c>
      <c r="N3180">
        <v>20171015</v>
      </c>
      <c r="O3180" t="s">
        <v>19</v>
      </c>
      <c r="P3180" t="str">
        <f>IF(VLOOKUP(A3180,'national-winners'!$A$2:$B$13,2,0)=H3180,"W","L")</f>
        <v>L</v>
      </c>
      <c r="Q3180">
        <f>MATCH(C3180,'state-winning-votes'!A:A,0)</f>
        <v>15</v>
      </c>
      <c r="R3180">
        <f>MATCH(A3180,'state-winning-votes'!$A$2:$L$2,0)</f>
        <v>11</v>
      </c>
      <c r="S3180" cm="1">
        <f t="array" ref="S3180">INDEX('state-winning-votes'!$A$1:$L$53,$Q3180,$R3180)</f>
        <v>822544</v>
      </c>
      <c r="T3180">
        <f>INDEX('state-winning-votes'!$A$1:$L$53,MATCH($C3180,'state-winning-votes'!$A:$A,0),MATCH($A3180,'state-winning-votes'!$A$2:$L$2,0))</f>
        <v>822544</v>
      </c>
      <c r="U3180" t="str">
        <f t="shared" si="148"/>
        <v>Obama, Barack H.</v>
      </c>
      <c r="V3180" t="str">
        <f>_xlfn.XLOOKUP(INDEX('state-winning-votes'!$A$1:$L$53,MATCH($C3180,'state-winning-votes'!$A:$A,0),MATCH($A3180,'state-winning-votes'!$A$2:$L$2,0)),$L:$L,$H:$H)</f>
        <v>Obama, Barack H.</v>
      </c>
      <c r="W3180" t="str">
        <f>VLOOKUP(A3180,'national-winners'!$A$2:$B$13,2,0)</f>
        <v>Obama, Barack H.</v>
      </c>
      <c r="X3180" t="str">
        <f t="shared" si="149"/>
        <v xml:space="preserve"> Barack H. Obama (W)</v>
      </c>
    </row>
    <row r="3181" spans="1:24" x14ac:dyDescent="0.25">
      <c r="A3181">
        <v>2012</v>
      </c>
      <c r="B3181" t="s">
        <v>73</v>
      </c>
      <c r="C3181" t="s">
        <v>74</v>
      </c>
      <c r="D3181">
        <v>19</v>
      </c>
      <c r="E3181">
        <v>42</v>
      </c>
      <c r="F3181">
        <v>31</v>
      </c>
      <c r="G3181" t="s">
        <v>16</v>
      </c>
      <c r="H3181" t="s">
        <v>264</v>
      </c>
      <c r="I3181" t="str">
        <f t="shared" si="147"/>
        <v>La Riva, Gloria Estella(L)</v>
      </c>
      <c r="J3181" t="s">
        <v>353</v>
      </c>
      <c r="K3181" t="b">
        <v>0</v>
      </c>
      <c r="L3181">
        <v>372</v>
      </c>
      <c r="M3181">
        <v>1582180</v>
      </c>
      <c r="N3181">
        <v>20171015</v>
      </c>
      <c r="O3181" t="s">
        <v>19</v>
      </c>
      <c r="P3181" t="str">
        <f>IF(VLOOKUP(A3181,'national-winners'!$A$2:$B$13,2,0)=H3181,"W","L")</f>
        <v>L</v>
      </c>
      <c r="Q3181">
        <f>MATCH(C3181,'state-winning-votes'!A:A,0)</f>
        <v>15</v>
      </c>
      <c r="R3181">
        <f>MATCH(A3181,'state-winning-votes'!$A$2:$L$2,0)</f>
        <v>11</v>
      </c>
      <c r="S3181" cm="1">
        <f t="array" ref="S3181">INDEX('state-winning-votes'!$A$1:$L$53,$Q3181,$R3181)</f>
        <v>822544</v>
      </c>
      <c r="T3181">
        <f>INDEX('state-winning-votes'!$A$1:$L$53,MATCH($C3181,'state-winning-votes'!$A:$A,0),MATCH($A3181,'state-winning-votes'!$A$2:$L$2,0))</f>
        <v>822544</v>
      </c>
      <c r="U3181" t="str">
        <f t="shared" si="148"/>
        <v>Obama, Barack H.</v>
      </c>
      <c r="V3181" t="str">
        <f>_xlfn.XLOOKUP(INDEX('state-winning-votes'!$A$1:$L$53,MATCH($C3181,'state-winning-votes'!$A:$A,0),MATCH($A3181,'state-winning-votes'!$A$2:$L$2,0)),$L:$L,$H:$H)</f>
        <v>Obama, Barack H.</v>
      </c>
      <c r="W3181" t="str">
        <f>VLOOKUP(A3181,'national-winners'!$A$2:$B$13,2,0)</f>
        <v>Obama, Barack H.</v>
      </c>
      <c r="X3181" t="str">
        <f t="shared" si="149"/>
        <v xml:space="preserve"> Barack H. Obama (W)</v>
      </c>
    </row>
    <row r="3182" spans="1:24" x14ac:dyDescent="0.25">
      <c r="A3182">
        <v>2012</v>
      </c>
      <c r="B3182" t="s">
        <v>78</v>
      </c>
      <c r="C3182" t="s">
        <v>79</v>
      </c>
      <c r="D3182">
        <v>20</v>
      </c>
      <c r="E3182">
        <v>47</v>
      </c>
      <c r="F3182">
        <v>32</v>
      </c>
      <c r="G3182" t="s">
        <v>16</v>
      </c>
      <c r="H3182" t="s">
        <v>376</v>
      </c>
      <c r="I3182" t="str">
        <f t="shared" si="147"/>
        <v>Romney, Mitt(L)</v>
      </c>
      <c r="J3182" t="s">
        <v>21</v>
      </c>
      <c r="K3182" t="b">
        <v>0</v>
      </c>
      <c r="L3182">
        <v>692634</v>
      </c>
      <c r="M3182">
        <v>1159971</v>
      </c>
      <c r="N3182">
        <v>20171015</v>
      </c>
      <c r="O3182" t="s">
        <v>19</v>
      </c>
      <c r="P3182" t="str">
        <f>IF(VLOOKUP(A3182,'national-winners'!$A$2:$B$13,2,0)=H3182,"W","L")</f>
        <v>L</v>
      </c>
      <c r="Q3182">
        <f>MATCH(C3182,'state-winning-votes'!A:A,0)</f>
        <v>19</v>
      </c>
      <c r="R3182">
        <f>MATCH(A3182,'state-winning-votes'!$A$2:$L$2,0)</f>
        <v>11</v>
      </c>
      <c r="S3182" cm="1">
        <f t="array" ref="S3182">INDEX('state-winning-votes'!$A$1:$L$53,$Q3182,$R3182)</f>
        <v>692634</v>
      </c>
      <c r="T3182">
        <f>INDEX('state-winning-votes'!$A$1:$L$53,MATCH($C3182,'state-winning-votes'!$A:$A,0),MATCH($A3182,'state-winning-votes'!$A$2:$L$2,0))</f>
        <v>692634</v>
      </c>
      <c r="U3182" t="str">
        <f t="shared" si="148"/>
        <v>Romney, Mitt</v>
      </c>
      <c r="V3182" t="str">
        <f>_xlfn.XLOOKUP(INDEX('state-winning-votes'!$A$1:$L$53,MATCH($C3182,'state-winning-votes'!$A:$A,0),MATCH($A3182,'state-winning-votes'!$A$2:$L$2,0)),$L:$L,$H:$H)</f>
        <v>Romney, Mitt</v>
      </c>
      <c r="W3182" t="str">
        <f>VLOOKUP(A3182,'national-winners'!$A$2:$B$13,2,0)</f>
        <v>Obama, Barack H.</v>
      </c>
      <c r="X3182" t="str">
        <f t="shared" si="149"/>
        <v xml:space="preserve"> Mitt Romney (W)</v>
      </c>
    </row>
    <row r="3183" spans="1:24" x14ac:dyDescent="0.25">
      <c r="A3183">
        <v>2012</v>
      </c>
      <c r="B3183" t="s">
        <v>78</v>
      </c>
      <c r="C3183" t="s">
        <v>79</v>
      </c>
      <c r="D3183">
        <v>20</v>
      </c>
      <c r="E3183">
        <v>47</v>
      </c>
      <c r="F3183">
        <v>32</v>
      </c>
      <c r="G3183" t="s">
        <v>16</v>
      </c>
      <c r="H3183" t="s">
        <v>349</v>
      </c>
      <c r="I3183" t="str">
        <f t="shared" si="147"/>
        <v>Obama, Barack H.(W)</v>
      </c>
      <c r="J3183" t="s">
        <v>18</v>
      </c>
      <c r="K3183" t="b">
        <v>0</v>
      </c>
      <c r="L3183">
        <v>440726</v>
      </c>
      <c r="M3183">
        <v>1159971</v>
      </c>
      <c r="N3183">
        <v>20171015</v>
      </c>
      <c r="O3183" t="s">
        <v>19</v>
      </c>
      <c r="P3183" t="str">
        <f>IF(VLOOKUP(A3183,'national-winners'!$A$2:$B$13,2,0)=H3183,"W","L")</f>
        <v>W</v>
      </c>
      <c r="Q3183">
        <f>MATCH(C3183,'state-winning-votes'!A:A,0)</f>
        <v>19</v>
      </c>
      <c r="R3183">
        <f>MATCH(A3183,'state-winning-votes'!$A$2:$L$2,0)</f>
        <v>11</v>
      </c>
      <c r="S3183" cm="1">
        <f t="array" ref="S3183">INDEX('state-winning-votes'!$A$1:$L$53,$Q3183,$R3183)</f>
        <v>692634</v>
      </c>
      <c r="T3183">
        <f>INDEX('state-winning-votes'!$A$1:$L$53,MATCH($C3183,'state-winning-votes'!$A:$A,0),MATCH($A3183,'state-winning-votes'!$A$2:$L$2,0))</f>
        <v>692634</v>
      </c>
      <c r="U3183" t="str">
        <f t="shared" si="148"/>
        <v>Romney, Mitt</v>
      </c>
      <c r="V3183" t="str">
        <f>_xlfn.XLOOKUP(INDEX('state-winning-votes'!$A$1:$L$53,MATCH($C3183,'state-winning-votes'!$A:$A,0),MATCH($A3183,'state-winning-votes'!$A$2:$L$2,0)),$L:$L,$H:$H)</f>
        <v>Romney, Mitt</v>
      </c>
      <c r="W3183" t="str">
        <f>VLOOKUP(A3183,'national-winners'!$A$2:$B$13,2,0)</f>
        <v>Obama, Barack H.</v>
      </c>
      <c r="X3183" t="str">
        <f t="shared" si="149"/>
        <v xml:space="preserve"> Mitt Romney (W)</v>
      </c>
    </row>
    <row r="3184" spans="1:24" x14ac:dyDescent="0.25">
      <c r="A3184">
        <v>2012</v>
      </c>
      <c r="B3184" t="s">
        <v>78</v>
      </c>
      <c r="C3184" t="s">
        <v>79</v>
      </c>
      <c r="D3184">
        <v>20</v>
      </c>
      <c r="E3184">
        <v>47</v>
      </c>
      <c r="F3184">
        <v>32</v>
      </c>
      <c r="G3184" t="s">
        <v>16</v>
      </c>
      <c r="H3184" t="s">
        <v>377</v>
      </c>
      <c r="I3184" t="str">
        <f t="shared" si="147"/>
        <v>Johnson, Gary(L)</v>
      </c>
      <c r="J3184" t="s">
        <v>29</v>
      </c>
      <c r="K3184" t="b">
        <v>0</v>
      </c>
      <c r="L3184">
        <v>20456</v>
      </c>
      <c r="M3184">
        <v>1159971</v>
      </c>
      <c r="N3184">
        <v>20171015</v>
      </c>
      <c r="O3184" t="s">
        <v>19</v>
      </c>
      <c r="P3184" t="str">
        <f>IF(VLOOKUP(A3184,'national-winners'!$A$2:$B$13,2,0)=H3184,"W","L")</f>
        <v>L</v>
      </c>
      <c r="Q3184">
        <f>MATCH(C3184,'state-winning-votes'!A:A,0)</f>
        <v>19</v>
      </c>
      <c r="R3184">
        <f>MATCH(A3184,'state-winning-votes'!$A$2:$L$2,0)</f>
        <v>11</v>
      </c>
      <c r="S3184" cm="1">
        <f t="array" ref="S3184">INDEX('state-winning-votes'!$A$1:$L$53,$Q3184,$R3184)</f>
        <v>692634</v>
      </c>
      <c r="T3184">
        <f>INDEX('state-winning-votes'!$A$1:$L$53,MATCH($C3184,'state-winning-votes'!$A:$A,0),MATCH($A3184,'state-winning-votes'!$A$2:$L$2,0))</f>
        <v>692634</v>
      </c>
      <c r="U3184" t="str">
        <f t="shared" si="148"/>
        <v>Romney, Mitt</v>
      </c>
      <c r="V3184" t="str">
        <f>_xlfn.XLOOKUP(INDEX('state-winning-votes'!$A$1:$L$53,MATCH($C3184,'state-winning-votes'!$A:$A,0),MATCH($A3184,'state-winning-votes'!$A$2:$L$2,0)),$L:$L,$H:$H)</f>
        <v>Romney, Mitt</v>
      </c>
      <c r="W3184" t="str">
        <f>VLOOKUP(A3184,'national-winners'!$A$2:$B$13,2,0)</f>
        <v>Obama, Barack H.</v>
      </c>
      <c r="X3184" t="str">
        <f t="shared" si="149"/>
        <v xml:space="preserve"> Mitt Romney (W)</v>
      </c>
    </row>
    <row r="3185" spans="1:24" x14ac:dyDescent="0.25">
      <c r="A3185">
        <v>2012</v>
      </c>
      <c r="B3185" t="s">
        <v>78</v>
      </c>
      <c r="C3185" t="s">
        <v>79</v>
      </c>
      <c r="D3185">
        <v>20</v>
      </c>
      <c r="E3185">
        <v>47</v>
      </c>
      <c r="F3185">
        <v>32</v>
      </c>
      <c r="G3185" t="s">
        <v>16</v>
      </c>
      <c r="H3185" t="s">
        <v>350</v>
      </c>
      <c r="I3185" t="str">
        <f t="shared" si="147"/>
        <v>Baldwin, Charles ""Chuck""(L)</v>
      </c>
      <c r="J3185" t="s">
        <v>272</v>
      </c>
      <c r="K3185" t="b">
        <v>0</v>
      </c>
      <c r="L3185">
        <v>5017</v>
      </c>
      <c r="M3185">
        <v>1159971</v>
      </c>
      <c r="N3185">
        <v>20171015</v>
      </c>
      <c r="O3185" t="s">
        <v>19</v>
      </c>
      <c r="P3185" t="str">
        <f>IF(VLOOKUP(A3185,'national-winners'!$A$2:$B$13,2,0)=H3185,"W","L")</f>
        <v>L</v>
      </c>
      <c r="Q3185">
        <f>MATCH(C3185,'state-winning-votes'!A:A,0)</f>
        <v>19</v>
      </c>
      <c r="R3185">
        <f>MATCH(A3185,'state-winning-votes'!$A$2:$L$2,0)</f>
        <v>11</v>
      </c>
      <c r="S3185" cm="1">
        <f t="array" ref="S3185">INDEX('state-winning-votes'!$A$1:$L$53,$Q3185,$R3185)</f>
        <v>692634</v>
      </c>
      <c r="T3185">
        <f>INDEX('state-winning-votes'!$A$1:$L$53,MATCH($C3185,'state-winning-votes'!$A:$A,0),MATCH($A3185,'state-winning-votes'!$A$2:$L$2,0))</f>
        <v>692634</v>
      </c>
      <c r="U3185" t="str">
        <f t="shared" si="148"/>
        <v>Romney, Mitt</v>
      </c>
      <c r="V3185" t="str">
        <f>_xlfn.XLOOKUP(INDEX('state-winning-votes'!$A$1:$L$53,MATCH($C3185,'state-winning-votes'!$A:$A,0),MATCH($A3185,'state-winning-votes'!$A$2:$L$2,0)),$L:$L,$H:$H)</f>
        <v>Romney, Mitt</v>
      </c>
      <c r="W3185" t="str">
        <f>VLOOKUP(A3185,'national-winners'!$A$2:$B$13,2,0)</f>
        <v>Obama, Barack H.</v>
      </c>
      <c r="X3185" t="str">
        <f t="shared" si="149"/>
        <v xml:space="preserve"> Mitt Romney (W)</v>
      </c>
    </row>
    <row r="3186" spans="1:24" x14ac:dyDescent="0.25">
      <c r="A3186">
        <v>2012</v>
      </c>
      <c r="B3186" t="s">
        <v>78</v>
      </c>
      <c r="C3186" t="s">
        <v>79</v>
      </c>
      <c r="D3186">
        <v>20</v>
      </c>
      <c r="E3186">
        <v>47</v>
      </c>
      <c r="F3186">
        <v>32</v>
      </c>
      <c r="G3186" t="s">
        <v>16</v>
      </c>
      <c r="I3186" t="str">
        <f t="shared" si="147"/>
        <v>(L)</v>
      </c>
      <c r="K3186" t="b">
        <v>1</v>
      </c>
      <c r="L3186">
        <v>1138</v>
      </c>
      <c r="M3186">
        <v>1159971</v>
      </c>
      <c r="N3186">
        <v>20171015</v>
      </c>
      <c r="O3186" t="s">
        <v>19</v>
      </c>
      <c r="P3186" t="str">
        <f>IF(VLOOKUP(A3186,'national-winners'!$A$2:$B$13,2,0)=H3186,"W","L")</f>
        <v>L</v>
      </c>
      <c r="Q3186">
        <f>MATCH(C3186,'state-winning-votes'!A:A,0)</f>
        <v>19</v>
      </c>
      <c r="R3186">
        <f>MATCH(A3186,'state-winning-votes'!$A$2:$L$2,0)</f>
        <v>11</v>
      </c>
      <c r="S3186" cm="1">
        <f t="array" ref="S3186">INDEX('state-winning-votes'!$A$1:$L$53,$Q3186,$R3186)</f>
        <v>692634</v>
      </c>
      <c r="T3186">
        <f>INDEX('state-winning-votes'!$A$1:$L$53,MATCH($C3186,'state-winning-votes'!$A:$A,0),MATCH($A3186,'state-winning-votes'!$A$2:$L$2,0))</f>
        <v>692634</v>
      </c>
      <c r="U3186" t="str">
        <f t="shared" si="148"/>
        <v>Romney, Mitt</v>
      </c>
      <c r="V3186" t="str">
        <f>_xlfn.XLOOKUP(INDEX('state-winning-votes'!$A$1:$L$53,MATCH($C3186,'state-winning-votes'!$A:$A,0),MATCH($A3186,'state-winning-votes'!$A$2:$L$2,0)),$L:$L,$H:$H)</f>
        <v>Romney, Mitt</v>
      </c>
      <c r="W3186" t="str">
        <f>VLOOKUP(A3186,'national-winners'!$A$2:$B$13,2,0)</f>
        <v>Obama, Barack H.</v>
      </c>
      <c r="X3186" t="str">
        <f t="shared" si="149"/>
        <v xml:space="preserve"> Mitt Romney (W)</v>
      </c>
    </row>
    <row r="3187" spans="1:24" x14ac:dyDescent="0.25">
      <c r="A3187">
        <v>2012</v>
      </c>
      <c r="B3187" t="s">
        <v>81</v>
      </c>
      <c r="C3187" t="s">
        <v>82</v>
      </c>
      <c r="D3187">
        <v>21</v>
      </c>
      <c r="E3187">
        <v>61</v>
      </c>
      <c r="F3187">
        <v>51</v>
      </c>
      <c r="G3187" t="s">
        <v>16</v>
      </c>
      <c r="H3187" t="s">
        <v>376</v>
      </c>
      <c r="I3187" t="str">
        <f t="shared" si="147"/>
        <v>Romney, Mitt(L)</v>
      </c>
      <c r="J3187" t="s">
        <v>21</v>
      </c>
      <c r="K3187" t="b">
        <v>0</v>
      </c>
      <c r="L3187">
        <v>1087190</v>
      </c>
      <c r="M3187">
        <v>1797212</v>
      </c>
      <c r="N3187">
        <v>20171015</v>
      </c>
      <c r="O3187" t="s">
        <v>19</v>
      </c>
      <c r="P3187" t="str">
        <f>IF(VLOOKUP(A3187,'national-winners'!$A$2:$B$13,2,0)=H3187,"W","L")</f>
        <v>L</v>
      </c>
      <c r="Q3187">
        <f>MATCH(C3187,'state-winning-votes'!A:A,0)</f>
        <v>20</v>
      </c>
      <c r="R3187">
        <f>MATCH(A3187,'state-winning-votes'!$A$2:$L$2,0)</f>
        <v>11</v>
      </c>
      <c r="S3187" cm="1">
        <f t="array" ref="S3187">INDEX('state-winning-votes'!$A$1:$L$53,$Q3187,$R3187)</f>
        <v>1087190</v>
      </c>
      <c r="T3187">
        <f>INDEX('state-winning-votes'!$A$1:$L$53,MATCH($C3187,'state-winning-votes'!$A:$A,0),MATCH($A3187,'state-winning-votes'!$A$2:$L$2,0))</f>
        <v>1087190</v>
      </c>
      <c r="U3187" t="str">
        <f t="shared" si="148"/>
        <v>Romney, Mitt</v>
      </c>
      <c r="V3187" t="str">
        <f>_xlfn.XLOOKUP(INDEX('state-winning-votes'!$A$1:$L$53,MATCH($C3187,'state-winning-votes'!$A:$A,0),MATCH($A3187,'state-winning-votes'!$A$2:$L$2,0)),$L:$L,$H:$H)</f>
        <v>Romney, Mitt</v>
      </c>
      <c r="W3187" t="str">
        <f>VLOOKUP(A3187,'national-winners'!$A$2:$B$13,2,0)</f>
        <v>Obama, Barack H.</v>
      </c>
      <c r="X3187" t="str">
        <f t="shared" si="149"/>
        <v xml:space="preserve"> Mitt Romney (W)</v>
      </c>
    </row>
    <row r="3188" spans="1:24" x14ac:dyDescent="0.25">
      <c r="A3188">
        <v>2012</v>
      </c>
      <c r="B3188" t="s">
        <v>81</v>
      </c>
      <c r="C3188" t="s">
        <v>82</v>
      </c>
      <c r="D3188">
        <v>21</v>
      </c>
      <c r="E3188">
        <v>61</v>
      </c>
      <c r="F3188">
        <v>51</v>
      </c>
      <c r="G3188" t="s">
        <v>16</v>
      </c>
      <c r="H3188" t="s">
        <v>349</v>
      </c>
      <c r="I3188" t="str">
        <f t="shared" si="147"/>
        <v>Obama, Barack H.(W)</v>
      </c>
      <c r="J3188" t="s">
        <v>18</v>
      </c>
      <c r="K3188" t="b">
        <v>0</v>
      </c>
      <c r="L3188">
        <v>679370</v>
      </c>
      <c r="M3188">
        <v>1797212</v>
      </c>
      <c r="N3188">
        <v>20171015</v>
      </c>
      <c r="O3188" t="s">
        <v>19</v>
      </c>
      <c r="P3188" t="str">
        <f>IF(VLOOKUP(A3188,'national-winners'!$A$2:$B$13,2,0)=H3188,"W","L")</f>
        <v>W</v>
      </c>
      <c r="Q3188">
        <f>MATCH(C3188,'state-winning-votes'!A:A,0)</f>
        <v>20</v>
      </c>
      <c r="R3188">
        <f>MATCH(A3188,'state-winning-votes'!$A$2:$L$2,0)</f>
        <v>11</v>
      </c>
      <c r="S3188" cm="1">
        <f t="array" ref="S3188">INDEX('state-winning-votes'!$A$1:$L$53,$Q3188,$R3188)</f>
        <v>1087190</v>
      </c>
      <c r="T3188">
        <f>INDEX('state-winning-votes'!$A$1:$L$53,MATCH($C3188,'state-winning-votes'!$A:$A,0),MATCH($A3188,'state-winning-votes'!$A$2:$L$2,0))</f>
        <v>1087190</v>
      </c>
      <c r="U3188" t="str">
        <f t="shared" si="148"/>
        <v>Romney, Mitt</v>
      </c>
      <c r="V3188" t="str">
        <f>_xlfn.XLOOKUP(INDEX('state-winning-votes'!$A$1:$L$53,MATCH($C3188,'state-winning-votes'!$A:$A,0),MATCH($A3188,'state-winning-votes'!$A$2:$L$2,0)),$L:$L,$H:$H)</f>
        <v>Romney, Mitt</v>
      </c>
      <c r="W3188" t="str">
        <f>VLOOKUP(A3188,'national-winners'!$A$2:$B$13,2,0)</f>
        <v>Obama, Barack H.</v>
      </c>
      <c r="X3188" t="str">
        <f t="shared" si="149"/>
        <v xml:space="preserve"> Mitt Romney (W)</v>
      </c>
    </row>
    <row r="3189" spans="1:24" x14ac:dyDescent="0.25">
      <c r="A3189">
        <v>2012</v>
      </c>
      <c r="B3189" t="s">
        <v>81</v>
      </c>
      <c r="C3189" t="s">
        <v>82</v>
      </c>
      <c r="D3189">
        <v>21</v>
      </c>
      <c r="E3189">
        <v>61</v>
      </c>
      <c r="F3189">
        <v>51</v>
      </c>
      <c r="G3189" t="s">
        <v>16</v>
      </c>
      <c r="H3189" t="s">
        <v>377</v>
      </c>
      <c r="I3189" t="str">
        <f t="shared" si="147"/>
        <v>Johnson, Gary(L)</v>
      </c>
      <c r="J3189" t="s">
        <v>29</v>
      </c>
      <c r="K3189" t="b">
        <v>0</v>
      </c>
      <c r="L3189">
        <v>17063</v>
      </c>
      <c r="M3189">
        <v>1797212</v>
      </c>
      <c r="N3189">
        <v>20171015</v>
      </c>
      <c r="O3189" t="s">
        <v>19</v>
      </c>
      <c r="P3189" t="str">
        <f>IF(VLOOKUP(A3189,'national-winners'!$A$2:$B$13,2,0)=H3189,"W","L")</f>
        <v>L</v>
      </c>
      <c r="Q3189">
        <f>MATCH(C3189,'state-winning-votes'!A:A,0)</f>
        <v>20</v>
      </c>
      <c r="R3189">
        <f>MATCH(A3189,'state-winning-votes'!$A$2:$L$2,0)</f>
        <v>11</v>
      </c>
      <c r="S3189" cm="1">
        <f t="array" ref="S3189">INDEX('state-winning-votes'!$A$1:$L$53,$Q3189,$R3189)</f>
        <v>1087190</v>
      </c>
      <c r="T3189">
        <f>INDEX('state-winning-votes'!$A$1:$L$53,MATCH($C3189,'state-winning-votes'!$A:$A,0),MATCH($A3189,'state-winning-votes'!$A$2:$L$2,0))</f>
        <v>1087190</v>
      </c>
      <c r="U3189" t="str">
        <f t="shared" si="148"/>
        <v>Romney, Mitt</v>
      </c>
      <c r="V3189" t="str">
        <f>_xlfn.XLOOKUP(INDEX('state-winning-votes'!$A$1:$L$53,MATCH($C3189,'state-winning-votes'!$A:$A,0),MATCH($A3189,'state-winning-votes'!$A$2:$L$2,0)),$L:$L,$H:$H)</f>
        <v>Romney, Mitt</v>
      </c>
      <c r="W3189" t="str">
        <f>VLOOKUP(A3189,'national-winners'!$A$2:$B$13,2,0)</f>
        <v>Obama, Barack H.</v>
      </c>
      <c r="X3189" t="str">
        <f t="shared" si="149"/>
        <v xml:space="preserve"> Mitt Romney (W)</v>
      </c>
    </row>
    <row r="3190" spans="1:24" x14ac:dyDescent="0.25">
      <c r="A3190">
        <v>2012</v>
      </c>
      <c r="B3190" t="s">
        <v>81</v>
      </c>
      <c r="C3190" t="s">
        <v>82</v>
      </c>
      <c r="D3190">
        <v>21</v>
      </c>
      <c r="E3190">
        <v>61</v>
      </c>
      <c r="F3190">
        <v>51</v>
      </c>
      <c r="G3190" t="s">
        <v>16</v>
      </c>
      <c r="H3190" t="s">
        <v>395</v>
      </c>
      <c r="I3190" t="str">
        <f t="shared" si="147"/>
        <v>Terry, Randall(L)</v>
      </c>
      <c r="J3190" t="s">
        <v>35</v>
      </c>
      <c r="K3190" t="b">
        <v>0</v>
      </c>
      <c r="L3190">
        <v>6872</v>
      </c>
      <c r="M3190">
        <v>1797212</v>
      </c>
      <c r="N3190">
        <v>20171015</v>
      </c>
      <c r="O3190" t="s">
        <v>19</v>
      </c>
      <c r="P3190" t="str">
        <f>IF(VLOOKUP(A3190,'national-winners'!$A$2:$B$13,2,0)=H3190,"W","L")</f>
        <v>L</v>
      </c>
      <c r="Q3190">
        <f>MATCH(C3190,'state-winning-votes'!A:A,0)</f>
        <v>20</v>
      </c>
      <c r="R3190">
        <f>MATCH(A3190,'state-winning-votes'!$A$2:$L$2,0)</f>
        <v>11</v>
      </c>
      <c r="S3190" cm="1">
        <f t="array" ref="S3190">INDEX('state-winning-votes'!$A$1:$L$53,$Q3190,$R3190)</f>
        <v>1087190</v>
      </c>
      <c r="T3190">
        <f>INDEX('state-winning-votes'!$A$1:$L$53,MATCH($C3190,'state-winning-votes'!$A:$A,0),MATCH($A3190,'state-winning-votes'!$A$2:$L$2,0))</f>
        <v>1087190</v>
      </c>
      <c r="U3190" t="str">
        <f t="shared" si="148"/>
        <v>Romney, Mitt</v>
      </c>
      <c r="V3190" t="str">
        <f>_xlfn.XLOOKUP(INDEX('state-winning-votes'!$A$1:$L$53,MATCH($C3190,'state-winning-votes'!$A:$A,0),MATCH($A3190,'state-winning-votes'!$A$2:$L$2,0)),$L:$L,$H:$H)</f>
        <v>Romney, Mitt</v>
      </c>
      <c r="W3190" t="str">
        <f>VLOOKUP(A3190,'national-winners'!$A$2:$B$13,2,0)</f>
        <v>Obama, Barack H.</v>
      </c>
      <c r="X3190" t="str">
        <f t="shared" si="149"/>
        <v xml:space="preserve"> Mitt Romney (W)</v>
      </c>
    </row>
    <row r="3191" spans="1:24" x14ac:dyDescent="0.25">
      <c r="A3191">
        <v>2012</v>
      </c>
      <c r="B3191" t="s">
        <v>81</v>
      </c>
      <c r="C3191" t="s">
        <v>82</v>
      </c>
      <c r="D3191">
        <v>21</v>
      </c>
      <c r="E3191">
        <v>61</v>
      </c>
      <c r="F3191">
        <v>51</v>
      </c>
      <c r="G3191" t="s">
        <v>16</v>
      </c>
      <c r="H3191" t="s">
        <v>378</v>
      </c>
      <c r="I3191" t="str">
        <f t="shared" si="147"/>
        <v>Stein, Jill(L)</v>
      </c>
      <c r="J3191" t="s">
        <v>274</v>
      </c>
      <c r="K3191" t="b">
        <v>0</v>
      </c>
      <c r="L3191">
        <v>6337</v>
      </c>
      <c r="M3191">
        <v>1797212</v>
      </c>
      <c r="N3191">
        <v>20171015</v>
      </c>
      <c r="O3191" t="s">
        <v>19</v>
      </c>
      <c r="P3191" t="str">
        <f>IF(VLOOKUP(A3191,'national-winners'!$A$2:$B$13,2,0)=H3191,"W","L")</f>
        <v>L</v>
      </c>
      <c r="Q3191">
        <f>MATCH(C3191,'state-winning-votes'!A:A,0)</f>
        <v>20</v>
      </c>
      <c r="R3191">
        <f>MATCH(A3191,'state-winning-votes'!$A$2:$L$2,0)</f>
        <v>11</v>
      </c>
      <c r="S3191" cm="1">
        <f t="array" ref="S3191">INDEX('state-winning-votes'!$A$1:$L$53,$Q3191,$R3191)</f>
        <v>1087190</v>
      </c>
      <c r="T3191">
        <f>INDEX('state-winning-votes'!$A$1:$L$53,MATCH($C3191,'state-winning-votes'!$A:$A,0),MATCH($A3191,'state-winning-votes'!$A$2:$L$2,0))</f>
        <v>1087190</v>
      </c>
      <c r="U3191" t="str">
        <f t="shared" si="148"/>
        <v>Romney, Mitt</v>
      </c>
      <c r="V3191" t="str">
        <f>_xlfn.XLOOKUP(INDEX('state-winning-votes'!$A$1:$L$53,MATCH($C3191,'state-winning-votes'!$A:$A,0),MATCH($A3191,'state-winning-votes'!$A$2:$L$2,0)),$L:$L,$H:$H)</f>
        <v>Romney, Mitt</v>
      </c>
      <c r="W3191" t="str">
        <f>VLOOKUP(A3191,'national-winners'!$A$2:$B$13,2,0)</f>
        <v>Obama, Barack H.</v>
      </c>
      <c r="X3191" t="str">
        <f t="shared" si="149"/>
        <v xml:space="preserve"> Mitt Romney (W)</v>
      </c>
    </row>
    <row r="3192" spans="1:24" x14ac:dyDescent="0.25">
      <c r="A3192">
        <v>2012</v>
      </c>
      <c r="B3192" t="s">
        <v>81</v>
      </c>
      <c r="C3192" t="s">
        <v>82</v>
      </c>
      <c r="D3192">
        <v>21</v>
      </c>
      <c r="E3192">
        <v>61</v>
      </c>
      <c r="F3192">
        <v>51</v>
      </c>
      <c r="G3192" t="s">
        <v>16</v>
      </c>
      <c r="I3192" t="str">
        <f t="shared" si="147"/>
        <v>(L)</v>
      </c>
      <c r="K3192" t="b">
        <v>1</v>
      </c>
      <c r="L3192">
        <v>380</v>
      </c>
      <c r="M3192">
        <v>1797212</v>
      </c>
      <c r="N3192">
        <v>20171015</v>
      </c>
      <c r="O3192" t="s">
        <v>19</v>
      </c>
      <c r="P3192" t="str">
        <f>IF(VLOOKUP(A3192,'national-winners'!$A$2:$B$13,2,0)=H3192,"W","L")</f>
        <v>L</v>
      </c>
      <c r="Q3192">
        <f>MATCH(C3192,'state-winning-votes'!A:A,0)</f>
        <v>20</v>
      </c>
      <c r="R3192">
        <f>MATCH(A3192,'state-winning-votes'!$A$2:$L$2,0)</f>
        <v>11</v>
      </c>
      <c r="S3192" cm="1">
        <f t="array" ref="S3192">INDEX('state-winning-votes'!$A$1:$L$53,$Q3192,$R3192)</f>
        <v>1087190</v>
      </c>
      <c r="T3192">
        <f>INDEX('state-winning-votes'!$A$1:$L$53,MATCH($C3192,'state-winning-votes'!$A:$A,0),MATCH($A3192,'state-winning-votes'!$A$2:$L$2,0))</f>
        <v>1087190</v>
      </c>
      <c r="U3192" t="str">
        <f t="shared" si="148"/>
        <v>Romney, Mitt</v>
      </c>
      <c r="V3192" t="str">
        <f>_xlfn.XLOOKUP(INDEX('state-winning-votes'!$A$1:$L$53,MATCH($C3192,'state-winning-votes'!$A:$A,0),MATCH($A3192,'state-winning-votes'!$A$2:$L$2,0)),$L:$L,$H:$H)</f>
        <v>Romney, Mitt</v>
      </c>
      <c r="W3192" t="str">
        <f>VLOOKUP(A3192,'national-winners'!$A$2:$B$13,2,0)</f>
        <v>Obama, Barack H.</v>
      </c>
      <c r="X3192" t="str">
        <f t="shared" si="149"/>
        <v xml:space="preserve"> Mitt Romney (W)</v>
      </c>
    </row>
    <row r="3193" spans="1:24" x14ac:dyDescent="0.25">
      <c r="A3193">
        <v>2012</v>
      </c>
      <c r="B3193" t="s">
        <v>83</v>
      </c>
      <c r="C3193" t="s">
        <v>84</v>
      </c>
      <c r="D3193">
        <v>22</v>
      </c>
      <c r="E3193">
        <v>72</v>
      </c>
      <c r="F3193">
        <v>45</v>
      </c>
      <c r="G3193" t="s">
        <v>16</v>
      </c>
      <c r="H3193" t="s">
        <v>376</v>
      </c>
      <c r="I3193" t="str">
        <f t="shared" si="147"/>
        <v>Romney, Mitt(L)</v>
      </c>
      <c r="J3193" t="s">
        <v>21</v>
      </c>
      <c r="K3193" t="b">
        <v>0</v>
      </c>
      <c r="L3193">
        <v>1152262</v>
      </c>
      <c r="M3193">
        <v>1994065</v>
      </c>
      <c r="N3193">
        <v>20171015</v>
      </c>
      <c r="O3193" t="s">
        <v>19</v>
      </c>
      <c r="P3193" t="str">
        <f>IF(VLOOKUP(A3193,'national-winners'!$A$2:$B$13,2,0)=H3193,"W","L")</f>
        <v>L</v>
      </c>
      <c r="Q3193">
        <f>MATCH(C3193,'state-winning-votes'!A:A,0)</f>
        <v>21</v>
      </c>
      <c r="R3193">
        <f>MATCH(A3193,'state-winning-votes'!$A$2:$L$2,0)</f>
        <v>11</v>
      </c>
      <c r="S3193" cm="1">
        <f t="array" ref="S3193">INDEX('state-winning-votes'!$A$1:$L$53,$Q3193,$R3193)</f>
        <v>1152262</v>
      </c>
      <c r="T3193">
        <f>INDEX('state-winning-votes'!$A$1:$L$53,MATCH($C3193,'state-winning-votes'!$A:$A,0),MATCH($A3193,'state-winning-votes'!$A$2:$L$2,0))</f>
        <v>1152262</v>
      </c>
      <c r="U3193" t="str">
        <f t="shared" si="148"/>
        <v>Romney, Mitt</v>
      </c>
      <c r="V3193" t="str">
        <f>_xlfn.XLOOKUP(INDEX('state-winning-votes'!$A$1:$L$53,MATCH($C3193,'state-winning-votes'!$A:$A,0),MATCH($A3193,'state-winning-votes'!$A$2:$L$2,0)),$L:$L,$H:$H)</f>
        <v>Romney, Mitt</v>
      </c>
      <c r="W3193" t="str">
        <f>VLOOKUP(A3193,'national-winners'!$A$2:$B$13,2,0)</f>
        <v>Obama, Barack H.</v>
      </c>
      <c r="X3193" t="str">
        <f t="shared" si="149"/>
        <v xml:space="preserve"> Mitt Romney (W)</v>
      </c>
    </row>
    <row r="3194" spans="1:24" x14ac:dyDescent="0.25">
      <c r="A3194">
        <v>2012</v>
      </c>
      <c r="B3194" t="s">
        <v>83</v>
      </c>
      <c r="C3194" t="s">
        <v>84</v>
      </c>
      <c r="D3194">
        <v>22</v>
      </c>
      <c r="E3194">
        <v>72</v>
      </c>
      <c r="F3194">
        <v>45</v>
      </c>
      <c r="G3194" t="s">
        <v>16</v>
      </c>
      <c r="H3194" t="s">
        <v>349</v>
      </c>
      <c r="I3194" t="str">
        <f t="shared" si="147"/>
        <v>Obama, Barack H.(W)</v>
      </c>
      <c r="J3194" t="s">
        <v>18</v>
      </c>
      <c r="K3194" t="b">
        <v>0</v>
      </c>
      <c r="L3194">
        <v>809141</v>
      </c>
      <c r="M3194">
        <v>1994065</v>
      </c>
      <c r="N3194">
        <v>20171015</v>
      </c>
      <c r="O3194" t="s">
        <v>19</v>
      </c>
      <c r="P3194" t="str">
        <f>IF(VLOOKUP(A3194,'national-winners'!$A$2:$B$13,2,0)=H3194,"W","L")</f>
        <v>W</v>
      </c>
      <c r="Q3194">
        <f>MATCH(C3194,'state-winning-votes'!A:A,0)</f>
        <v>21</v>
      </c>
      <c r="R3194">
        <f>MATCH(A3194,'state-winning-votes'!$A$2:$L$2,0)</f>
        <v>11</v>
      </c>
      <c r="S3194" cm="1">
        <f t="array" ref="S3194">INDEX('state-winning-votes'!$A$1:$L$53,$Q3194,$R3194)</f>
        <v>1152262</v>
      </c>
      <c r="T3194">
        <f>INDEX('state-winning-votes'!$A$1:$L$53,MATCH($C3194,'state-winning-votes'!$A:$A,0),MATCH($A3194,'state-winning-votes'!$A$2:$L$2,0))</f>
        <v>1152262</v>
      </c>
      <c r="U3194" t="str">
        <f t="shared" si="148"/>
        <v>Romney, Mitt</v>
      </c>
      <c r="V3194" t="str">
        <f>_xlfn.XLOOKUP(INDEX('state-winning-votes'!$A$1:$L$53,MATCH($C3194,'state-winning-votes'!$A:$A,0),MATCH($A3194,'state-winning-votes'!$A$2:$L$2,0)),$L:$L,$H:$H)</f>
        <v>Romney, Mitt</v>
      </c>
      <c r="W3194" t="str">
        <f>VLOOKUP(A3194,'national-winners'!$A$2:$B$13,2,0)</f>
        <v>Obama, Barack H.</v>
      </c>
      <c r="X3194" t="str">
        <f t="shared" si="149"/>
        <v xml:space="preserve"> Mitt Romney (W)</v>
      </c>
    </row>
    <row r="3195" spans="1:24" x14ac:dyDescent="0.25">
      <c r="A3195">
        <v>2012</v>
      </c>
      <c r="B3195" t="s">
        <v>83</v>
      </c>
      <c r="C3195" t="s">
        <v>84</v>
      </c>
      <c r="D3195">
        <v>22</v>
      </c>
      <c r="E3195">
        <v>72</v>
      </c>
      <c r="F3195">
        <v>45</v>
      </c>
      <c r="G3195" t="s">
        <v>16</v>
      </c>
      <c r="H3195" t="s">
        <v>377</v>
      </c>
      <c r="I3195" t="str">
        <f t="shared" si="147"/>
        <v>Johnson, Gary(L)</v>
      </c>
      <c r="J3195" t="s">
        <v>29</v>
      </c>
      <c r="K3195" t="b">
        <v>0</v>
      </c>
      <c r="L3195">
        <v>18157</v>
      </c>
      <c r="M3195">
        <v>1994065</v>
      </c>
      <c r="N3195">
        <v>20171015</v>
      </c>
      <c r="O3195" t="s">
        <v>19</v>
      </c>
      <c r="P3195" t="str">
        <f>IF(VLOOKUP(A3195,'national-winners'!$A$2:$B$13,2,0)=H3195,"W","L")</f>
        <v>L</v>
      </c>
      <c r="Q3195">
        <f>MATCH(C3195,'state-winning-votes'!A:A,0)</f>
        <v>21</v>
      </c>
      <c r="R3195">
        <f>MATCH(A3195,'state-winning-votes'!$A$2:$L$2,0)</f>
        <v>11</v>
      </c>
      <c r="S3195" cm="1">
        <f t="array" ref="S3195">INDEX('state-winning-votes'!$A$1:$L$53,$Q3195,$R3195)</f>
        <v>1152262</v>
      </c>
      <c r="T3195">
        <f>INDEX('state-winning-votes'!$A$1:$L$53,MATCH($C3195,'state-winning-votes'!$A:$A,0),MATCH($A3195,'state-winning-votes'!$A$2:$L$2,0))</f>
        <v>1152262</v>
      </c>
      <c r="U3195" t="str">
        <f t="shared" si="148"/>
        <v>Romney, Mitt</v>
      </c>
      <c r="V3195" t="str">
        <f>_xlfn.XLOOKUP(INDEX('state-winning-votes'!$A$1:$L$53,MATCH($C3195,'state-winning-votes'!$A:$A,0),MATCH($A3195,'state-winning-votes'!$A$2:$L$2,0)),$L:$L,$H:$H)</f>
        <v>Romney, Mitt</v>
      </c>
      <c r="W3195" t="str">
        <f>VLOOKUP(A3195,'national-winners'!$A$2:$B$13,2,0)</f>
        <v>Obama, Barack H.</v>
      </c>
      <c r="X3195" t="str">
        <f t="shared" si="149"/>
        <v xml:space="preserve"> Mitt Romney (W)</v>
      </c>
    </row>
    <row r="3196" spans="1:24" x14ac:dyDescent="0.25">
      <c r="A3196">
        <v>2012</v>
      </c>
      <c r="B3196" t="s">
        <v>83</v>
      </c>
      <c r="C3196" t="s">
        <v>84</v>
      </c>
      <c r="D3196">
        <v>22</v>
      </c>
      <c r="E3196">
        <v>72</v>
      </c>
      <c r="F3196">
        <v>45</v>
      </c>
      <c r="G3196" t="s">
        <v>16</v>
      </c>
      <c r="H3196" t="s">
        <v>378</v>
      </c>
      <c r="I3196" t="str">
        <f t="shared" si="147"/>
        <v>Stein, Jill(L)</v>
      </c>
      <c r="J3196" t="s">
        <v>274</v>
      </c>
      <c r="K3196" t="b">
        <v>0</v>
      </c>
      <c r="L3196">
        <v>6978</v>
      </c>
      <c r="M3196">
        <v>1994065</v>
      </c>
      <c r="N3196">
        <v>20171015</v>
      </c>
      <c r="O3196" t="s">
        <v>19</v>
      </c>
      <c r="P3196" t="str">
        <f>IF(VLOOKUP(A3196,'national-winners'!$A$2:$B$13,2,0)=H3196,"W","L")</f>
        <v>L</v>
      </c>
      <c r="Q3196">
        <f>MATCH(C3196,'state-winning-votes'!A:A,0)</f>
        <v>21</v>
      </c>
      <c r="R3196">
        <f>MATCH(A3196,'state-winning-votes'!$A$2:$L$2,0)</f>
        <v>11</v>
      </c>
      <c r="S3196" cm="1">
        <f t="array" ref="S3196">INDEX('state-winning-votes'!$A$1:$L$53,$Q3196,$R3196)</f>
        <v>1152262</v>
      </c>
      <c r="T3196">
        <f>INDEX('state-winning-votes'!$A$1:$L$53,MATCH($C3196,'state-winning-votes'!$A:$A,0),MATCH($A3196,'state-winning-votes'!$A$2:$L$2,0))</f>
        <v>1152262</v>
      </c>
      <c r="U3196" t="str">
        <f t="shared" si="148"/>
        <v>Romney, Mitt</v>
      </c>
      <c r="V3196" t="str">
        <f>_xlfn.XLOOKUP(INDEX('state-winning-votes'!$A$1:$L$53,MATCH($C3196,'state-winning-votes'!$A:$A,0),MATCH($A3196,'state-winning-votes'!$A$2:$L$2,0)),$L:$L,$H:$H)</f>
        <v>Romney, Mitt</v>
      </c>
      <c r="W3196" t="str">
        <f>VLOOKUP(A3196,'national-winners'!$A$2:$B$13,2,0)</f>
        <v>Obama, Barack H.</v>
      </c>
      <c r="X3196" t="str">
        <f t="shared" si="149"/>
        <v xml:space="preserve"> Mitt Romney (W)</v>
      </c>
    </row>
    <row r="3197" spans="1:24" x14ac:dyDescent="0.25">
      <c r="A3197">
        <v>2012</v>
      </c>
      <c r="B3197" t="s">
        <v>83</v>
      </c>
      <c r="C3197" t="s">
        <v>84</v>
      </c>
      <c r="D3197">
        <v>22</v>
      </c>
      <c r="E3197">
        <v>72</v>
      </c>
      <c r="F3197">
        <v>45</v>
      </c>
      <c r="G3197" t="s">
        <v>16</v>
      </c>
      <c r="H3197" t="s">
        <v>381</v>
      </c>
      <c r="I3197" t="str">
        <f t="shared" si="147"/>
        <v>Goode, Virgil Hamlin, Jr.(L)</v>
      </c>
      <c r="J3197" t="s">
        <v>134</v>
      </c>
      <c r="K3197" t="b">
        <v>0</v>
      </c>
      <c r="L3197">
        <v>2508</v>
      </c>
      <c r="M3197">
        <v>1994065</v>
      </c>
      <c r="N3197">
        <v>20171015</v>
      </c>
      <c r="O3197" t="s">
        <v>19</v>
      </c>
      <c r="P3197" t="str">
        <f>IF(VLOOKUP(A3197,'national-winners'!$A$2:$B$13,2,0)=H3197,"W","L")</f>
        <v>L</v>
      </c>
      <c r="Q3197">
        <f>MATCH(C3197,'state-winning-votes'!A:A,0)</f>
        <v>21</v>
      </c>
      <c r="R3197">
        <f>MATCH(A3197,'state-winning-votes'!$A$2:$L$2,0)</f>
        <v>11</v>
      </c>
      <c r="S3197" cm="1">
        <f t="array" ref="S3197">INDEX('state-winning-votes'!$A$1:$L$53,$Q3197,$R3197)</f>
        <v>1152262</v>
      </c>
      <c r="T3197">
        <f>INDEX('state-winning-votes'!$A$1:$L$53,MATCH($C3197,'state-winning-votes'!$A:$A,0),MATCH($A3197,'state-winning-votes'!$A$2:$L$2,0))</f>
        <v>1152262</v>
      </c>
      <c r="U3197" t="str">
        <f t="shared" si="148"/>
        <v>Romney, Mitt</v>
      </c>
      <c r="V3197" t="str">
        <f>_xlfn.XLOOKUP(INDEX('state-winning-votes'!$A$1:$L$53,MATCH($C3197,'state-winning-votes'!$A:$A,0),MATCH($A3197,'state-winning-votes'!$A$2:$L$2,0)),$L:$L,$H:$H)</f>
        <v>Romney, Mitt</v>
      </c>
      <c r="W3197" t="str">
        <f>VLOOKUP(A3197,'national-winners'!$A$2:$B$13,2,0)</f>
        <v>Obama, Barack H.</v>
      </c>
      <c r="X3197" t="str">
        <f t="shared" si="149"/>
        <v xml:space="preserve"> Mitt Romney (W)</v>
      </c>
    </row>
    <row r="3198" spans="1:24" x14ac:dyDescent="0.25">
      <c r="A3198">
        <v>2012</v>
      </c>
      <c r="B3198" t="s">
        <v>83</v>
      </c>
      <c r="C3198" t="s">
        <v>84</v>
      </c>
      <c r="D3198">
        <v>22</v>
      </c>
      <c r="E3198">
        <v>72</v>
      </c>
      <c r="F3198">
        <v>45</v>
      </c>
      <c r="G3198" t="s">
        <v>16</v>
      </c>
      <c r="H3198" t="s">
        <v>385</v>
      </c>
      <c r="I3198" t="str">
        <f t="shared" si="147"/>
        <v>Tittle, Sheila ""Samm""(L)</v>
      </c>
      <c r="J3198" t="s">
        <v>375</v>
      </c>
      <c r="K3198" t="b">
        <v>0</v>
      </c>
      <c r="L3198">
        <v>1767</v>
      </c>
      <c r="M3198">
        <v>1994065</v>
      </c>
      <c r="N3198">
        <v>20171015</v>
      </c>
      <c r="O3198" t="s">
        <v>19</v>
      </c>
      <c r="P3198" t="str">
        <f>IF(VLOOKUP(A3198,'national-winners'!$A$2:$B$13,2,0)=H3198,"W","L")</f>
        <v>L</v>
      </c>
      <c r="Q3198">
        <f>MATCH(C3198,'state-winning-votes'!A:A,0)</f>
        <v>21</v>
      </c>
      <c r="R3198">
        <f>MATCH(A3198,'state-winning-votes'!$A$2:$L$2,0)</f>
        <v>11</v>
      </c>
      <c r="S3198" cm="1">
        <f t="array" ref="S3198">INDEX('state-winning-votes'!$A$1:$L$53,$Q3198,$R3198)</f>
        <v>1152262</v>
      </c>
      <c r="T3198">
        <f>INDEX('state-winning-votes'!$A$1:$L$53,MATCH($C3198,'state-winning-votes'!$A:$A,0),MATCH($A3198,'state-winning-votes'!$A$2:$L$2,0))</f>
        <v>1152262</v>
      </c>
      <c r="U3198" t="str">
        <f t="shared" si="148"/>
        <v>Romney, Mitt</v>
      </c>
      <c r="V3198" t="str">
        <f>_xlfn.XLOOKUP(INDEX('state-winning-votes'!$A$1:$L$53,MATCH($C3198,'state-winning-votes'!$A:$A,0),MATCH($A3198,'state-winning-votes'!$A$2:$L$2,0)),$L:$L,$H:$H)</f>
        <v>Romney, Mitt</v>
      </c>
      <c r="W3198" t="str">
        <f>VLOOKUP(A3198,'national-winners'!$A$2:$B$13,2,0)</f>
        <v>Obama, Barack H.</v>
      </c>
      <c r="X3198" t="str">
        <f t="shared" si="149"/>
        <v xml:space="preserve"> Mitt Romney (W)</v>
      </c>
    </row>
    <row r="3199" spans="1:24" x14ac:dyDescent="0.25">
      <c r="A3199">
        <v>2012</v>
      </c>
      <c r="B3199" t="s">
        <v>83</v>
      </c>
      <c r="C3199" t="s">
        <v>84</v>
      </c>
      <c r="D3199">
        <v>22</v>
      </c>
      <c r="E3199">
        <v>72</v>
      </c>
      <c r="F3199">
        <v>45</v>
      </c>
      <c r="G3199" t="s">
        <v>16</v>
      </c>
      <c r="H3199" t="s">
        <v>383</v>
      </c>
      <c r="I3199" t="str">
        <f t="shared" si="147"/>
        <v>Anderson, Ross Carl ""Rocky""(L)</v>
      </c>
      <c r="J3199" t="s">
        <v>384</v>
      </c>
      <c r="K3199" t="b">
        <v>0</v>
      </c>
      <c r="L3199">
        <v>1368</v>
      </c>
      <c r="M3199">
        <v>1994065</v>
      </c>
      <c r="N3199">
        <v>20171015</v>
      </c>
      <c r="O3199" t="s">
        <v>19</v>
      </c>
      <c r="P3199" t="str">
        <f>IF(VLOOKUP(A3199,'national-winners'!$A$2:$B$13,2,0)=H3199,"W","L")</f>
        <v>L</v>
      </c>
      <c r="Q3199">
        <f>MATCH(C3199,'state-winning-votes'!A:A,0)</f>
        <v>21</v>
      </c>
      <c r="R3199">
        <f>MATCH(A3199,'state-winning-votes'!$A$2:$L$2,0)</f>
        <v>11</v>
      </c>
      <c r="S3199" cm="1">
        <f t="array" ref="S3199">INDEX('state-winning-votes'!$A$1:$L$53,$Q3199,$R3199)</f>
        <v>1152262</v>
      </c>
      <c r="T3199">
        <f>INDEX('state-winning-votes'!$A$1:$L$53,MATCH($C3199,'state-winning-votes'!$A:$A,0),MATCH($A3199,'state-winning-votes'!$A$2:$L$2,0))</f>
        <v>1152262</v>
      </c>
      <c r="U3199" t="str">
        <f t="shared" si="148"/>
        <v>Romney, Mitt</v>
      </c>
      <c r="V3199" t="str">
        <f>_xlfn.XLOOKUP(INDEX('state-winning-votes'!$A$1:$L$53,MATCH($C3199,'state-winning-votes'!$A:$A,0),MATCH($A3199,'state-winning-votes'!$A$2:$L$2,0)),$L:$L,$H:$H)</f>
        <v>Romney, Mitt</v>
      </c>
      <c r="W3199" t="str">
        <f>VLOOKUP(A3199,'national-winners'!$A$2:$B$13,2,0)</f>
        <v>Obama, Barack H.</v>
      </c>
      <c r="X3199" t="str">
        <f t="shared" si="149"/>
        <v xml:space="preserve"> Mitt Romney (W)</v>
      </c>
    </row>
    <row r="3200" spans="1:24" x14ac:dyDescent="0.25">
      <c r="A3200">
        <v>2012</v>
      </c>
      <c r="B3200" t="s">
        <v>83</v>
      </c>
      <c r="C3200" t="s">
        <v>84</v>
      </c>
      <c r="D3200">
        <v>22</v>
      </c>
      <c r="E3200">
        <v>72</v>
      </c>
      <c r="F3200">
        <v>45</v>
      </c>
      <c r="G3200" t="s">
        <v>16</v>
      </c>
      <c r="H3200" t="s">
        <v>394</v>
      </c>
      <c r="I3200" t="str">
        <f t="shared" si="147"/>
        <v>Lindsay, Peta(L)</v>
      </c>
      <c r="J3200" t="s">
        <v>353</v>
      </c>
      <c r="K3200" t="b">
        <v>0</v>
      </c>
      <c r="L3200">
        <v>622</v>
      </c>
      <c r="M3200">
        <v>1994065</v>
      </c>
      <c r="N3200">
        <v>20171015</v>
      </c>
      <c r="O3200" t="s">
        <v>19</v>
      </c>
      <c r="P3200" t="str">
        <f>IF(VLOOKUP(A3200,'national-winners'!$A$2:$B$13,2,0)=H3200,"W","L")</f>
        <v>L</v>
      </c>
      <c r="Q3200">
        <f>MATCH(C3200,'state-winning-votes'!A:A,0)</f>
        <v>21</v>
      </c>
      <c r="R3200">
        <f>MATCH(A3200,'state-winning-votes'!$A$2:$L$2,0)</f>
        <v>11</v>
      </c>
      <c r="S3200" cm="1">
        <f t="array" ref="S3200">INDEX('state-winning-votes'!$A$1:$L$53,$Q3200,$R3200)</f>
        <v>1152262</v>
      </c>
      <c r="T3200">
        <f>INDEX('state-winning-votes'!$A$1:$L$53,MATCH($C3200,'state-winning-votes'!$A:$A,0),MATCH($A3200,'state-winning-votes'!$A$2:$L$2,0))</f>
        <v>1152262</v>
      </c>
      <c r="U3200" t="str">
        <f t="shared" si="148"/>
        <v>Romney, Mitt</v>
      </c>
      <c r="V3200" t="str">
        <f>_xlfn.XLOOKUP(INDEX('state-winning-votes'!$A$1:$L$53,MATCH($C3200,'state-winning-votes'!$A:$A,0),MATCH($A3200,'state-winning-votes'!$A$2:$L$2,0)),$L:$L,$H:$H)</f>
        <v>Romney, Mitt</v>
      </c>
      <c r="W3200" t="str">
        <f>VLOOKUP(A3200,'national-winners'!$A$2:$B$13,2,0)</f>
        <v>Obama, Barack H.</v>
      </c>
      <c r="X3200" t="str">
        <f t="shared" si="149"/>
        <v xml:space="preserve"> Mitt Romney (W)</v>
      </c>
    </row>
    <row r="3201" spans="1:24" x14ac:dyDescent="0.25">
      <c r="A3201">
        <v>2012</v>
      </c>
      <c r="B3201" t="s">
        <v>83</v>
      </c>
      <c r="C3201" t="s">
        <v>84</v>
      </c>
      <c r="D3201">
        <v>22</v>
      </c>
      <c r="E3201">
        <v>72</v>
      </c>
      <c r="F3201">
        <v>45</v>
      </c>
      <c r="G3201" t="s">
        <v>16</v>
      </c>
      <c r="H3201" t="s">
        <v>396</v>
      </c>
      <c r="I3201" t="str">
        <f t="shared" si="147"/>
        <v>Fellure, Lowell Jackson ""Jack""(L)</v>
      </c>
      <c r="J3201" t="s">
        <v>25</v>
      </c>
      <c r="K3201" t="b">
        <v>0</v>
      </c>
      <c r="L3201">
        <v>518</v>
      </c>
      <c r="M3201">
        <v>1994065</v>
      </c>
      <c r="N3201">
        <v>20171015</v>
      </c>
      <c r="O3201" t="s">
        <v>19</v>
      </c>
      <c r="P3201" t="str">
        <f>IF(VLOOKUP(A3201,'national-winners'!$A$2:$B$13,2,0)=H3201,"W","L")</f>
        <v>L</v>
      </c>
      <c r="Q3201">
        <f>MATCH(C3201,'state-winning-votes'!A:A,0)</f>
        <v>21</v>
      </c>
      <c r="R3201">
        <f>MATCH(A3201,'state-winning-votes'!$A$2:$L$2,0)</f>
        <v>11</v>
      </c>
      <c r="S3201" cm="1">
        <f t="array" ref="S3201">INDEX('state-winning-votes'!$A$1:$L$53,$Q3201,$R3201)</f>
        <v>1152262</v>
      </c>
      <c r="T3201">
        <f>INDEX('state-winning-votes'!$A$1:$L$53,MATCH($C3201,'state-winning-votes'!$A:$A,0),MATCH($A3201,'state-winning-votes'!$A$2:$L$2,0))</f>
        <v>1152262</v>
      </c>
      <c r="U3201" t="str">
        <f t="shared" si="148"/>
        <v>Romney, Mitt</v>
      </c>
      <c r="V3201" t="str">
        <f>_xlfn.XLOOKUP(INDEX('state-winning-votes'!$A$1:$L$53,MATCH($C3201,'state-winning-votes'!$A:$A,0),MATCH($A3201,'state-winning-votes'!$A$2:$L$2,0)),$L:$L,$H:$H)</f>
        <v>Romney, Mitt</v>
      </c>
      <c r="W3201" t="str">
        <f>VLOOKUP(A3201,'national-winners'!$A$2:$B$13,2,0)</f>
        <v>Obama, Barack H.</v>
      </c>
      <c r="X3201" t="str">
        <f t="shared" si="149"/>
        <v xml:space="preserve"> Mitt Romney (W)</v>
      </c>
    </row>
    <row r="3202" spans="1:24" x14ac:dyDescent="0.25">
      <c r="A3202">
        <v>2012</v>
      </c>
      <c r="B3202" t="s">
        <v>83</v>
      </c>
      <c r="C3202" t="s">
        <v>84</v>
      </c>
      <c r="D3202">
        <v>22</v>
      </c>
      <c r="E3202">
        <v>72</v>
      </c>
      <c r="F3202">
        <v>45</v>
      </c>
      <c r="G3202" t="s">
        <v>16</v>
      </c>
      <c r="H3202" t="s">
        <v>284</v>
      </c>
      <c r="I3202" t="str">
        <f t="shared" si="147"/>
        <v>Harris, James(L)</v>
      </c>
      <c r="J3202" t="s">
        <v>37</v>
      </c>
      <c r="K3202" t="b">
        <v>0</v>
      </c>
      <c r="L3202">
        <v>389</v>
      </c>
      <c r="M3202">
        <v>1994065</v>
      </c>
      <c r="N3202">
        <v>20171015</v>
      </c>
      <c r="O3202" t="s">
        <v>19</v>
      </c>
      <c r="P3202" t="str">
        <f>IF(VLOOKUP(A3202,'national-winners'!$A$2:$B$13,2,0)=H3202,"W","L")</f>
        <v>L</v>
      </c>
      <c r="Q3202">
        <f>MATCH(C3202,'state-winning-votes'!A:A,0)</f>
        <v>21</v>
      </c>
      <c r="R3202">
        <f>MATCH(A3202,'state-winning-votes'!$A$2:$L$2,0)</f>
        <v>11</v>
      </c>
      <c r="S3202" cm="1">
        <f t="array" ref="S3202">INDEX('state-winning-votes'!$A$1:$L$53,$Q3202,$R3202)</f>
        <v>1152262</v>
      </c>
      <c r="T3202">
        <f>INDEX('state-winning-votes'!$A$1:$L$53,MATCH($C3202,'state-winning-votes'!$A:$A,0),MATCH($A3202,'state-winning-votes'!$A$2:$L$2,0))</f>
        <v>1152262</v>
      </c>
      <c r="U3202" t="str">
        <f t="shared" si="148"/>
        <v>Romney, Mitt</v>
      </c>
      <c r="V3202" t="str">
        <f>_xlfn.XLOOKUP(INDEX('state-winning-votes'!$A$1:$L$53,MATCH($C3202,'state-winning-votes'!$A:$A,0),MATCH($A3202,'state-winning-votes'!$A$2:$L$2,0)),$L:$L,$H:$H)</f>
        <v>Romney, Mitt</v>
      </c>
      <c r="W3202" t="str">
        <f>VLOOKUP(A3202,'national-winners'!$A$2:$B$13,2,0)</f>
        <v>Obama, Barack H.</v>
      </c>
      <c r="X3202" t="str">
        <f t="shared" si="149"/>
        <v xml:space="preserve"> Mitt Romney (W)</v>
      </c>
    </row>
    <row r="3203" spans="1:24" x14ac:dyDescent="0.25">
      <c r="A3203">
        <v>2012</v>
      </c>
      <c r="B3203" t="s">
        <v>83</v>
      </c>
      <c r="C3203" t="s">
        <v>84</v>
      </c>
      <c r="D3203">
        <v>22</v>
      </c>
      <c r="E3203">
        <v>72</v>
      </c>
      <c r="F3203">
        <v>45</v>
      </c>
      <c r="G3203" t="s">
        <v>16</v>
      </c>
      <c r="H3203" t="s">
        <v>286</v>
      </c>
      <c r="I3203" t="str">
        <f t="shared" ref="I3203:I3266" si="150">H3203&amp;"("&amp;P3203&amp;")"</f>
        <v>White, Jerome ""Jerry""(L)</v>
      </c>
      <c r="J3203" t="s">
        <v>287</v>
      </c>
      <c r="K3203" t="b">
        <v>0</v>
      </c>
      <c r="L3203">
        <v>355</v>
      </c>
      <c r="M3203">
        <v>1994065</v>
      </c>
      <c r="N3203">
        <v>20171015</v>
      </c>
      <c r="O3203" t="s">
        <v>19</v>
      </c>
      <c r="P3203" t="str">
        <f>IF(VLOOKUP(A3203,'national-winners'!$A$2:$B$13,2,0)=H3203,"W","L")</f>
        <v>L</v>
      </c>
      <c r="Q3203">
        <f>MATCH(C3203,'state-winning-votes'!A:A,0)</f>
        <v>21</v>
      </c>
      <c r="R3203">
        <f>MATCH(A3203,'state-winning-votes'!$A$2:$L$2,0)</f>
        <v>11</v>
      </c>
      <c r="S3203" cm="1">
        <f t="array" ref="S3203">INDEX('state-winning-votes'!$A$1:$L$53,$Q3203,$R3203)</f>
        <v>1152262</v>
      </c>
      <c r="T3203">
        <f>INDEX('state-winning-votes'!$A$1:$L$53,MATCH($C3203,'state-winning-votes'!$A:$A,0),MATCH($A3203,'state-winning-votes'!$A$2:$L$2,0))</f>
        <v>1152262</v>
      </c>
      <c r="U3203" t="str">
        <f t="shared" ref="U3203:U3266" si="151">_xlfn.XLOOKUP(T3203,L:L,H:H)</f>
        <v>Romney, Mitt</v>
      </c>
      <c r="V3203" t="str">
        <f>_xlfn.XLOOKUP(INDEX('state-winning-votes'!$A$1:$L$53,MATCH($C3203,'state-winning-votes'!$A:$A,0),MATCH($A3203,'state-winning-votes'!$A$2:$L$2,0)),$L:$L,$H:$H)</f>
        <v>Romney, Mitt</v>
      </c>
      <c r="W3203" t="str">
        <f>VLOOKUP(A3203,'national-winners'!$A$2:$B$13,2,0)</f>
        <v>Obama, Barack H.</v>
      </c>
      <c r="X3203" t="str">
        <f t="shared" ref="X3203:X3266" si="152">IFERROR(RIGHT(V3203,LEN(V3203)-SEARCH(",",V3203))&amp;" "&amp;LEFT(V3203,SEARCH(",",V3203)-1)&amp;" (W)","NULL")</f>
        <v xml:space="preserve"> Mitt Romney (W)</v>
      </c>
    </row>
    <row r="3204" spans="1:24" x14ac:dyDescent="0.25">
      <c r="A3204">
        <v>2012</v>
      </c>
      <c r="B3204" t="s">
        <v>85</v>
      </c>
      <c r="C3204" t="s">
        <v>86</v>
      </c>
      <c r="D3204">
        <v>23</v>
      </c>
      <c r="E3204">
        <v>11</v>
      </c>
      <c r="F3204">
        <v>2</v>
      </c>
      <c r="G3204" t="s">
        <v>16</v>
      </c>
      <c r="H3204" t="s">
        <v>349</v>
      </c>
      <c r="I3204" t="str">
        <f t="shared" si="150"/>
        <v>Obama, Barack H.(W)</v>
      </c>
      <c r="J3204" t="s">
        <v>18</v>
      </c>
      <c r="K3204" t="b">
        <v>0</v>
      </c>
      <c r="L3204">
        <v>401306</v>
      </c>
      <c r="M3204">
        <v>724758</v>
      </c>
      <c r="N3204">
        <v>20171015</v>
      </c>
      <c r="O3204" t="s">
        <v>19</v>
      </c>
      <c r="P3204" t="str">
        <f>IF(VLOOKUP(A3204,'national-winners'!$A$2:$B$13,2,0)=H3204,"W","L")</f>
        <v>W</v>
      </c>
      <c r="Q3204">
        <f>MATCH(C3204,'state-winning-votes'!A:A,0)</f>
        <v>24</v>
      </c>
      <c r="R3204">
        <f>MATCH(A3204,'state-winning-votes'!$A$2:$L$2,0)</f>
        <v>11</v>
      </c>
      <c r="S3204" cm="1">
        <f t="array" ref="S3204">INDEX('state-winning-votes'!$A$1:$L$53,$Q3204,$R3204)</f>
        <v>401306</v>
      </c>
      <c r="T3204">
        <f>INDEX('state-winning-votes'!$A$1:$L$53,MATCH($C3204,'state-winning-votes'!$A:$A,0),MATCH($A3204,'state-winning-votes'!$A$2:$L$2,0))</f>
        <v>401306</v>
      </c>
      <c r="U3204" t="str">
        <f t="shared" si="151"/>
        <v>Obama, Barack H.</v>
      </c>
      <c r="V3204" t="str">
        <f>_xlfn.XLOOKUP(INDEX('state-winning-votes'!$A$1:$L$53,MATCH($C3204,'state-winning-votes'!$A:$A,0),MATCH($A3204,'state-winning-votes'!$A$2:$L$2,0)),$L:$L,$H:$H)</f>
        <v>Obama, Barack H.</v>
      </c>
      <c r="W3204" t="str">
        <f>VLOOKUP(A3204,'national-winners'!$A$2:$B$13,2,0)</f>
        <v>Obama, Barack H.</v>
      </c>
      <c r="X3204" t="str">
        <f t="shared" si="152"/>
        <v xml:space="preserve"> Barack H. Obama (W)</v>
      </c>
    </row>
    <row r="3205" spans="1:24" x14ac:dyDescent="0.25">
      <c r="A3205">
        <v>2012</v>
      </c>
      <c r="B3205" t="s">
        <v>85</v>
      </c>
      <c r="C3205" t="s">
        <v>86</v>
      </c>
      <c r="D3205">
        <v>23</v>
      </c>
      <c r="E3205">
        <v>11</v>
      </c>
      <c r="F3205">
        <v>2</v>
      </c>
      <c r="G3205" t="s">
        <v>16</v>
      </c>
      <c r="H3205" t="s">
        <v>376</v>
      </c>
      <c r="I3205" t="str">
        <f t="shared" si="150"/>
        <v>Romney, Mitt(L)</v>
      </c>
      <c r="J3205" t="s">
        <v>21</v>
      </c>
      <c r="K3205" t="b">
        <v>0</v>
      </c>
      <c r="L3205">
        <v>292276</v>
      </c>
      <c r="M3205">
        <v>724758</v>
      </c>
      <c r="N3205">
        <v>20171015</v>
      </c>
      <c r="O3205" t="s">
        <v>19</v>
      </c>
      <c r="P3205" t="str">
        <f>IF(VLOOKUP(A3205,'national-winners'!$A$2:$B$13,2,0)=H3205,"W","L")</f>
        <v>L</v>
      </c>
      <c r="Q3205">
        <f>MATCH(C3205,'state-winning-votes'!A:A,0)</f>
        <v>24</v>
      </c>
      <c r="R3205">
        <f>MATCH(A3205,'state-winning-votes'!$A$2:$L$2,0)</f>
        <v>11</v>
      </c>
      <c r="S3205" cm="1">
        <f t="array" ref="S3205">INDEX('state-winning-votes'!$A$1:$L$53,$Q3205,$R3205)</f>
        <v>401306</v>
      </c>
      <c r="T3205">
        <f>INDEX('state-winning-votes'!$A$1:$L$53,MATCH($C3205,'state-winning-votes'!$A:$A,0),MATCH($A3205,'state-winning-votes'!$A$2:$L$2,0))</f>
        <v>401306</v>
      </c>
      <c r="U3205" t="str">
        <f t="shared" si="151"/>
        <v>Obama, Barack H.</v>
      </c>
      <c r="V3205" t="str">
        <f>_xlfn.XLOOKUP(INDEX('state-winning-votes'!$A$1:$L$53,MATCH($C3205,'state-winning-votes'!$A:$A,0),MATCH($A3205,'state-winning-votes'!$A$2:$L$2,0)),$L:$L,$H:$H)</f>
        <v>Obama, Barack H.</v>
      </c>
      <c r="W3205" t="str">
        <f>VLOOKUP(A3205,'national-winners'!$A$2:$B$13,2,0)</f>
        <v>Obama, Barack H.</v>
      </c>
      <c r="X3205" t="str">
        <f t="shared" si="152"/>
        <v xml:space="preserve"> Barack H. Obama (W)</v>
      </c>
    </row>
    <row r="3206" spans="1:24" x14ac:dyDescent="0.25">
      <c r="A3206">
        <v>2012</v>
      </c>
      <c r="B3206" t="s">
        <v>85</v>
      </c>
      <c r="C3206" t="s">
        <v>86</v>
      </c>
      <c r="D3206">
        <v>23</v>
      </c>
      <c r="E3206">
        <v>11</v>
      </c>
      <c r="F3206">
        <v>2</v>
      </c>
      <c r="G3206" t="s">
        <v>16</v>
      </c>
      <c r="H3206" t="s">
        <v>306</v>
      </c>
      <c r="I3206" t="str">
        <f t="shared" si="150"/>
        <v>Blank Vote(L)</v>
      </c>
      <c r="K3206" t="b">
        <v>0</v>
      </c>
      <c r="L3206">
        <v>11578</v>
      </c>
      <c r="M3206">
        <v>724758</v>
      </c>
      <c r="N3206">
        <v>20171015</v>
      </c>
      <c r="O3206" t="s">
        <v>19</v>
      </c>
      <c r="P3206" t="str">
        <f>IF(VLOOKUP(A3206,'national-winners'!$A$2:$B$13,2,0)=H3206,"W","L")</f>
        <v>L</v>
      </c>
      <c r="Q3206">
        <f>MATCH(C3206,'state-winning-votes'!A:A,0)</f>
        <v>24</v>
      </c>
      <c r="R3206">
        <f>MATCH(A3206,'state-winning-votes'!$A$2:$L$2,0)</f>
        <v>11</v>
      </c>
      <c r="S3206" cm="1">
        <f t="array" ref="S3206">INDEX('state-winning-votes'!$A$1:$L$53,$Q3206,$R3206)</f>
        <v>401306</v>
      </c>
      <c r="T3206">
        <f>INDEX('state-winning-votes'!$A$1:$L$53,MATCH($C3206,'state-winning-votes'!$A:$A,0),MATCH($A3206,'state-winning-votes'!$A$2:$L$2,0))</f>
        <v>401306</v>
      </c>
      <c r="U3206" t="str">
        <f t="shared" si="151"/>
        <v>Obama, Barack H.</v>
      </c>
      <c r="V3206" t="str">
        <f>_xlfn.XLOOKUP(INDEX('state-winning-votes'!$A$1:$L$53,MATCH($C3206,'state-winning-votes'!$A:$A,0),MATCH($A3206,'state-winning-votes'!$A$2:$L$2,0)),$L:$L,$H:$H)</f>
        <v>Obama, Barack H.</v>
      </c>
      <c r="W3206" t="str">
        <f>VLOOKUP(A3206,'national-winners'!$A$2:$B$13,2,0)</f>
        <v>Obama, Barack H.</v>
      </c>
      <c r="X3206" t="str">
        <f t="shared" si="152"/>
        <v xml:space="preserve"> Barack H. Obama (W)</v>
      </c>
    </row>
    <row r="3207" spans="1:24" x14ac:dyDescent="0.25">
      <c r="A3207">
        <v>2012</v>
      </c>
      <c r="B3207" t="s">
        <v>85</v>
      </c>
      <c r="C3207" t="s">
        <v>86</v>
      </c>
      <c r="D3207">
        <v>23</v>
      </c>
      <c r="E3207">
        <v>11</v>
      </c>
      <c r="F3207">
        <v>2</v>
      </c>
      <c r="G3207" t="s">
        <v>16</v>
      </c>
      <c r="H3207" t="s">
        <v>377</v>
      </c>
      <c r="I3207" t="str">
        <f t="shared" si="150"/>
        <v>Johnson, Gary(L)</v>
      </c>
      <c r="J3207" t="s">
        <v>29</v>
      </c>
      <c r="K3207" t="b">
        <v>0</v>
      </c>
      <c r="L3207">
        <v>9352</v>
      </c>
      <c r="M3207">
        <v>724758</v>
      </c>
      <c r="N3207">
        <v>20171015</v>
      </c>
      <c r="O3207" t="s">
        <v>19</v>
      </c>
      <c r="P3207" t="str">
        <f>IF(VLOOKUP(A3207,'national-winners'!$A$2:$B$13,2,0)=H3207,"W","L")</f>
        <v>L</v>
      </c>
      <c r="Q3207">
        <f>MATCH(C3207,'state-winning-votes'!A:A,0)</f>
        <v>24</v>
      </c>
      <c r="R3207">
        <f>MATCH(A3207,'state-winning-votes'!$A$2:$L$2,0)</f>
        <v>11</v>
      </c>
      <c r="S3207" cm="1">
        <f t="array" ref="S3207">INDEX('state-winning-votes'!$A$1:$L$53,$Q3207,$R3207)</f>
        <v>401306</v>
      </c>
      <c r="T3207">
        <f>INDEX('state-winning-votes'!$A$1:$L$53,MATCH($C3207,'state-winning-votes'!$A:$A,0),MATCH($A3207,'state-winning-votes'!$A$2:$L$2,0))</f>
        <v>401306</v>
      </c>
      <c r="U3207" t="str">
        <f t="shared" si="151"/>
        <v>Obama, Barack H.</v>
      </c>
      <c r="V3207" t="str">
        <f>_xlfn.XLOOKUP(INDEX('state-winning-votes'!$A$1:$L$53,MATCH($C3207,'state-winning-votes'!$A:$A,0),MATCH($A3207,'state-winning-votes'!$A$2:$L$2,0)),$L:$L,$H:$H)</f>
        <v>Obama, Barack H.</v>
      </c>
      <c r="W3207" t="str">
        <f>VLOOKUP(A3207,'national-winners'!$A$2:$B$13,2,0)</f>
        <v>Obama, Barack H.</v>
      </c>
      <c r="X3207" t="str">
        <f t="shared" si="152"/>
        <v xml:space="preserve"> Barack H. Obama (W)</v>
      </c>
    </row>
    <row r="3208" spans="1:24" x14ac:dyDescent="0.25">
      <c r="A3208">
        <v>2012</v>
      </c>
      <c r="B3208" t="s">
        <v>85</v>
      </c>
      <c r="C3208" t="s">
        <v>86</v>
      </c>
      <c r="D3208">
        <v>23</v>
      </c>
      <c r="E3208">
        <v>11</v>
      </c>
      <c r="F3208">
        <v>2</v>
      </c>
      <c r="G3208" t="s">
        <v>16</v>
      </c>
      <c r="H3208" t="s">
        <v>378</v>
      </c>
      <c r="I3208" t="str">
        <f t="shared" si="150"/>
        <v>Stein, Jill(L)</v>
      </c>
      <c r="J3208" t="s">
        <v>274</v>
      </c>
      <c r="K3208" t="b">
        <v>0</v>
      </c>
      <c r="L3208">
        <v>8119</v>
      </c>
      <c r="M3208">
        <v>724758</v>
      </c>
      <c r="N3208">
        <v>20171015</v>
      </c>
      <c r="O3208" t="s">
        <v>19</v>
      </c>
      <c r="P3208" t="str">
        <f>IF(VLOOKUP(A3208,'national-winners'!$A$2:$B$13,2,0)=H3208,"W","L")</f>
        <v>L</v>
      </c>
      <c r="Q3208">
        <f>MATCH(C3208,'state-winning-votes'!A:A,0)</f>
        <v>24</v>
      </c>
      <c r="R3208">
        <f>MATCH(A3208,'state-winning-votes'!$A$2:$L$2,0)</f>
        <v>11</v>
      </c>
      <c r="S3208" cm="1">
        <f t="array" ref="S3208">INDEX('state-winning-votes'!$A$1:$L$53,$Q3208,$R3208)</f>
        <v>401306</v>
      </c>
      <c r="T3208">
        <f>INDEX('state-winning-votes'!$A$1:$L$53,MATCH($C3208,'state-winning-votes'!$A:$A,0),MATCH($A3208,'state-winning-votes'!$A$2:$L$2,0))</f>
        <v>401306</v>
      </c>
      <c r="U3208" t="str">
        <f t="shared" si="151"/>
        <v>Obama, Barack H.</v>
      </c>
      <c r="V3208" t="str">
        <f>_xlfn.XLOOKUP(INDEX('state-winning-votes'!$A$1:$L$53,MATCH($C3208,'state-winning-votes'!$A:$A,0),MATCH($A3208,'state-winning-votes'!$A$2:$L$2,0)),$L:$L,$H:$H)</f>
        <v>Obama, Barack H.</v>
      </c>
      <c r="W3208" t="str">
        <f>VLOOKUP(A3208,'national-winners'!$A$2:$B$13,2,0)</f>
        <v>Obama, Barack H.</v>
      </c>
      <c r="X3208" t="str">
        <f t="shared" si="152"/>
        <v xml:space="preserve"> Barack H. Obama (W)</v>
      </c>
    </row>
    <row r="3209" spans="1:24" x14ac:dyDescent="0.25">
      <c r="A3209">
        <v>2012</v>
      </c>
      <c r="B3209" t="s">
        <v>85</v>
      </c>
      <c r="C3209" t="s">
        <v>86</v>
      </c>
      <c r="D3209">
        <v>23</v>
      </c>
      <c r="E3209">
        <v>11</v>
      </c>
      <c r="F3209">
        <v>2</v>
      </c>
      <c r="G3209" t="s">
        <v>16</v>
      </c>
      <c r="I3209" t="str">
        <f t="shared" si="150"/>
        <v>(L)</v>
      </c>
      <c r="K3209" t="b">
        <v>1</v>
      </c>
      <c r="L3209">
        <v>2127</v>
      </c>
      <c r="M3209">
        <v>724758</v>
      </c>
      <c r="N3209">
        <v>20171015</v>
      </c>
      <c r="O3209" t="s">
        <v>19</v>
      </c>
      <c r="P3209" t="str">
        <f>IF(VLOOKUP(A3209,'national-winners'!$A$2:$B$13,2,0)=H3209,"W","L")</f>
        <v>L</v>
      </c>
      <c r="Q3209">
        <f>MATCH(C3209,'state-winning-votes'!A:A,0)</f>
        <v>24</v>
      </c>
      <c r="R3209">
        <f>MATCH(A3209,'state-winning-votes'!$A$2:$L$2,0)</f>
        <v>11</v>
      </c>
      <c r="S3209" cm="1">
        <f t="array" ref="S3209">INDEX('state-winning-votes'!$A$1:$L$53,$Q3209,$R3209)</f>
        <v>401306</v>
      </c>
      <c r="T3209">
        <f>INDEX('state-winning-votes'!$A$1:$L$53,MATCH($C3209,'state-winning-votes'!$A:$A,0),MATCH($A3209,'state-winning-votes'!$A$2:$L$2,0))</f>
        <v>401306</v>
      </c>
      <c r="U3209" t="str">
        <f t="shared" si="151"/>
        <v>Obama, Barack H.</v>
      </c>
      <c r="V3209" t="str">
        <f>_xlfn.XLOOKUP(INDEX('state-winning-votes'!$A$1:$L$53,MATCH($C3209,'state-winning-votes'!$A:$A,0),MATCH($A3209,'state-winning-votes'!$A$2:$L$2,0)),$L:$L,$H:$H)</f>
        <v>Obama, Barack H.</v>
      </c>
      <c r="W3209" t="str">
        <f>VLOOKUP(A3209,'national-winners'!$A$2:$B$13,2,0)</f>
        <v>Obama, Barack H.</v>
      </c>
      <c r="X3209" t="str">
        <f t="shared" si="152"/>
        <v xml:space="preserve"> Barack H. Obama (W)</v>
      </c>
    </row>
    <row r="3210" spans="1:24" x14ac:dyDescent="0.25">
      <c r="A3210">
        <v>2012</v>
      </c>
      <c r="B3210" t="s">
        <v>87</v>
      </c>
      <c r="C3210" t="s">
        <v>88</v>
      </c>
      <c r="D3210">
        <v>24</v>
      </c>
      <c r="E3210">
        <v>52</v>
      </c>
      <c r="F3210">
        <v>52</v>
      </c>
      <c r="G3210" t="s">
        <v>16</v>
      </c>
      <c r="H3210" t="s">
        <v>349</v>
      </c>
      <c r="I3210" t="str">
        <f t="shared" si="150"/>
        <v>Obama, Barack H.(W)</v>
      </c>
      <c r="J3210" t="s">
        <v>18</v>
      </c>
      <c r="K3210" t="b">
        <v>0</v>
      </c>
      <c r="L3210">
        <v>1677844</v>
      </c>
      <c r="M3210">
        <v>2707327</v>
      </c>
      <c r="N3210">
        <v>20171015</v>
      </c>
      <c r="O3210" t="s">
        <v>19</v>
      </c>
      <c r="P3210" t="str">
        <f>IF(VLOOKUP(A3210,'national-winners'!$A$2:$B$13,2,0)=H3210,"W","L")</f>
        <v>W</v>
      </c>
      <c r="Q3210">
        <f>MATCH(C3210,'state-winning-votes'!A:A,0)</f>
        <v>23</v>
      </c>
      <c r="R3210">
        <f>MATCH(A3210,'state-winning-votes'!$A$2:$L$2,0)</f>
        <v>11</v>
      </c>
      <c r="S3210" cm="1">
        <f t="array" ref="S3210">INDEX('state-winning-votes'!$A$1:$L$53,$Q3210,$R3210)</f>
        <v>1677844</v>
      </c>
      <c r="T3210">
        <f>INDEX('state-winning-votes'!$A$1:$L$53,MATCH($C3210,'state-winning-votes'!$A:$A,0),MATCH($A3210,'state-winning-votes'!$A$2:$L$2,0))</f>
        <v>1677844</v>
      </c>
      <c r="U3210" t="str">
        <f t="shared" si="151"/>
        <v>Obama, Barack H.</v>
      </c>
      <c r="V3210" t="str">
        <f>_xlfn.XLOOKUP(INDEX('state-winning-votes'!$A$1:$L$53,MATCH($C3210,'state-winning-votes'!$A:$A,0),MATCH($A3210,'state-winning-votes'!$A$2:$L$2,0)),$L:$L,$H:$H)</f>
        <v>Obama, Barack H.</v>
      </c>
      <c r="W3210" t="str">
        <f>VLOOKUP(A3210,'national-winners'!$A$2:$B$13,2,0)</f>
        <v>Obama, Barack H.</v>
      </c>
      <c r="X3210" t="str">
        <f t="shared" si="152"/>
        <v xml:space="preserve"> Barack H. Obama (W)</v>
      </c>
    </row>
    <row r="3211" spans="1:24" x14ac:dyDescent="0.25">
      <c r="A3211">
        <v>2012</v>
      </c>
      <c r="B3211" t="s">
        <v>87</v>
      </c>
      <c r="C3211" t="s">
        <v>88</v>
      </c>
      <c r="D3211">
        <v>24</v>
      </c>
      <c r="E3211">
        <v>52</v>
      </c>
      <c r="F3211">
        <v>52</v>
      </c>
      <c r="G3211" t="s">
        <v>16</v>
      </c>
      <c r="H3211" t="s">
        <v>376</v>
      </c>
      <c r="I3211" t="str">
        <f t="shared" si="150"/>
        <v>Romney, Mitt(L)</v>
      </c>
      <c r="J3211" t="s">
        <v>21</v>
      </c>
      <c r="K3211" t="b">
        <v>0</v>
      </c>
      <c r="L3211">
        <v>971869</v>
      </c>
      <c r="M3211">
        <v>2707327</v>
      </c>
      <c r="N3211">
        <v>20171015</v>
      </c>
      <c r="O3211" t="s">
        <v>19</v>
      </c>
      <c r="P3211" t="str">
        <f>IF(VLOOKUP(A3211,'national-winners'!$A$2:$B$13,2,0)=H3211,"W","L")</f>
        <v>L</v>
      </c>
      <c r="Q3211">
        <f>MATCH(C3211,'state-winning-votes'!A:A,0)</f>
        <v>23</v>
      </c>
      <c r="R3211">
        <f>MATCH(A3211,'state-winning-votes'!$A$2:$L$2,0)</f>
        <v>11</v>
      </c>
      <c r="S3211" cm="1">
        <f t="array" ref="S3211">INDEX('state-winning-votes'!$A$1:$L$53,$Q3211,$R3211)</f>
        <v>1677844</v>
      </c>
      <c r="T3211">
        <f>INDEX('state-winning-votes'!$A$1:$L$53,MATCH($C3211,'state-winning-votes'!$A:$A,0),MATCH($A3211,'state-winning-votes'!$A$2:$L$2,0))</f>
        <v>1677844</v>
      </c>
      <c r="U3211" t="str">
        <f t="shared" si="151"/>
        <v>Obama, Barack H.</v>
      </c>
      <c r="V3211" t="str">
        <f>_xlfn.XLOOKUP(INDEX('state-winning-votes'!$A$1:$L$53,MATCH($C3211,'state-winning-votes'!$A:$A,0),MATCH($A3211,'state-winning-votes'!$A$2:$L$2,0)),$L:$L,$H:$H)</f>
        <v>Obama, Barack H.</v>
      </c>
      <c r="W3211" t="str">
        <f>VLOOKUP(A3211,'national-winners'!$A$2:$B$13,2,0)</f>
        <v>Obama, Barack H.</v>
      </c>
      <c r="X3211" t="str">
        <f t="shared" si="152"/>
        <v xml:space="preserve"> Barack H. Obama (W)</v>
      </c>
    </row>
    <row r="3212" spans="1:24" x14ac:dyDescent="0.25">
      <c r="A3212">
        <v>2012</v>
      </c>
      <c r="B3212" t="s">
        <v>87</v>
      </c>
      <c r="C3212" t="s">
        <v>88</v>
      </c>
      <c r="D3212">
        <v>24</v>
      </c>
      <c r="E3212">
        <v>52</v>
      </c>
      <c r="F3212">
        <v>52</v>
      </c>
      <c r="G3212" t="s">
        <v>16</v>
      </c>
      <c r="H3212" t="s">
        <v>377</v>
      </c>
      <c r="I3212" t="str">
        <f t="shared" si="150"/>
        <v>Johnson, Gary(L)</v>
      </c>
      <c r="J3212" t="s">
        <v>29</v>
      </c>
      <c r="K3212" t="b">
        <v>0</v>
      </c>
      <c r="L3212">
        <v>30195</v>
      </c>
      <c r="M3212">
        <v>2707327</v>
      </c>
      <c r="N3212">
        <v>20171015</v>
      </c>
      <c r="O3212" t="s">
        <v>19</v>
      </c>
      <c r="P3212" t="str">
        <f>IF(VLOOKUP(A3212,'national-winners'!$A$2:$B$13,2,0)=H3212,"W","L")</f>
        <v>L</v>
      </c>
      <c r="Q3212">
        <f>MATCH(C3212,'state-winning-votes'!A:A,0)</f>
        <v>23</v>
      </c>
      <c r="R3212">
        <f>MATCH(A3212,'state-winning-votes'!$A$2:$L$2,0)</f>
        <v>11</v>
      </c>
      <c r="S3212" cm="1">
        <f t="array" ref="S3212">INDEX('state-winning-votes'!$A$1:$L$53,$Q3212,$R3212)</f>
        <v>1677844</v>
      </c>
      <c r="T3212">
        <f>INDEX('state-winning-votes'!$A$1:$L$53,MATCH($C3212,'state-winning-votes'!$A:$A,0),MATCH($A3212,'state-winning-votes'!$A$2:$L$2,0))</f>
        <v>1677844</v>
      </c>
      <c r="U3212" t="str">
        <f t="shared" si="151"/>
        <v>Obama, Barack H.</v>
      </c>
      <c r="V3212" t="str">
        <f>_xlfn.XLOOKUP(INDEX('state-winning-votes'!$A$1:$L$53,MATCH($C3212,'state-winning-votes'!$A:$A,0),MATCH($A3212,'state-winning-votes'!$A$2:$L$2,0)),$L:$L,$H:$H)</f>
        <v>Obama, Barack H.</v>
      </c>
      <c r="W3212" t="str">
        <f>VLOOKUP(A3212,'national-winners'!$A$2:$B$13,2,0)</f>
        <v>Obama, Barack H.</v>
      </c>
      <c r="X3212" t="str">
        <f t="shared" si="152"/>
        <v xml:space="preserve"> Barack H. Obama (W)</v>
      </c>
    </row>
    <row r="3213" spans="1:24" x14ac:dyDescent="0.25">
      <c r="A3213">
        <v>2012</v>
      </c>
      <c r="B3213" t="s">
        <v>87</v>
      </c>
      <c r="C3213" t="s">
        <v>88</v>
      </c>
      <c r="D3213">
        <v>24</v>
      </c>
      <c r="E3213">
        <v>52</v>
      </c>
      <c r="F3213">
        <v>52</v>
      </c>
      <c r="G3213" t="s">
        <v>16</v>
      </c>
      <c r="H3213" t="s">
        <v>378</v>
      </c>
      <c r="I3213" t="str">
        <f t="shared" si="150"/>
        <v>Stein, Jill(L)</v>
      </c>
      <c r="J3213" t="s">
        <v>274</v>
      </c>
      <c r="K3213" t="b">
        <v>0</v>
      </c>
      <c r="L3213">
        <v>17110</v>
      </c>
      <c r="M3213">
        <v>2707327</v>
      </c>
      <c r="N3213">
        <v>20171015</v>
      </c>
      <c r="O3213" t="s">
        <v>19</v>
      </c>
      <c r="P3213" t="str">
        <f>IF(VLOOKUP(A3213,'national-winners'!$A$2:$B$13,2,0)=H3213,"W","L")</f>
        <v>L</v>
      </c>
      <c r="Q3213">
        <f>MATCH(C3213,'state-winning-votes'!A:A,0)</f>
        <v>23</v>
      </c>
      <c r="R3213">
        <f>MATCH(A3213,'state-winning-votes'!$A$2:$L$2,0)</f>
        <v>11</v>
      </c>
      <c r="S3213" cm="1">
        <f t="array" ref="S3213">INDEX('state-winning-votes'!$A$1:$L$53,$Q3213,$R3213)</f>
        <v>1677844</v>
      </c>
      <c r="T3213">
        <f>INDEX('state-winning-votes'!$A$1:$L$53,MATCH($C3213,'state-winning-votes'!$A:$A,0),MATCH($A3213,'state-winning-votes'!$A$2:$L$2,0))</f>
        <v>1677844</v>
      </c>
      <c r="U3213" t="str">
        <f t="shared" si="151"/>
        <v>Obama, Barack H.</v>
      </c>
      <c r="V3213" t="str">
        <f>_xlfn.XLOOKUP(INDEX('state-winning-votes'!$A$1:$L$53,MATCH($C3213,'state-winning-votes'!$A:$A,0),MATCH($A3213,'state-winning-votes'!$A$2:$L$2,0)),$L:$L,$H:$H)</f>
        <v>Obama, Barack H.</v>
      </c>
      <c r="W3213" t="str">
        <f>VLOOKUP(A3213,'national-winners'!$A$2:$B$13,2,0)</f>
        <v>Obama, Barack H.</v>
      </c>
      <c r="X3213" t="str">
        <f t="shared" si="152"/>
        <v xml:space="preserve"> Barack H. Obama (W)</v>
      </c>
    </row>
    <row r="3214" spans="1:24" x14ac:dyDescent="0.25">
      <c r="A3214">
        <v>2012</v>
      </c>
      <c r="B3214" t="s">
        <v>87</v>
      </c>
      <c r="C3214" t="s">
        <v>88</v>
      </c>
      <c r="D3214">
        <v>24</v>
      </c>
      <c r="E3214">
        <v>52</v>
      </c>
      <c r="F3214">
        <v>52</v>
      </c>
      <c r="G3214" t="s">
        <v>16</v>
      </c>
      <c r="I3214" t="str">
        <f t="shared" si="150"/>
        <v>(L)</v>
      </c>
      <c r="K3214" t="b">
        <v>1</v>
      </c>
      <c r="L3214">
        <v>10309</v>
      </c>
      <c r="M3214">
        <v>2707327</v>
      </c>
      <c r="N3214">
        <v>20171015</v>
      </c>
      <c r="O3214" t="s">
        <v>19</v>
      </c>
      <c r="P3214" t="str">
        <f>IF(VLOOKUP(A3214,'national-winners'!$A$2:$B$13,2,0)=H3214,"W","L")</f>
        <v>L</v>
      </c>
      <c r="Q3214">
        <f>MATCH(C3214,'state-winning-votes'!A:A,0)</f>
        <v>23</v>
      </c>
      <c r="R3214">
        <f>MATCH(A3214,'state-winning-votes'!$A$2:$L$2,0)</f>
        <v>11</v>
      </c>
      <c r="S3214" cm="1">
        <f t="array" ref="S3214">INDEX('state-winning-votes'!$A$1:$L$53,$Q3214,$R3214)</f>
        <v>1677844</v>
      </c>
      <c r="T3214">
        <f>INDEX('state-winning-votes'!$A$1:$L$53,MATCH($C3214,'state-winning-votes'!$A:$A,0),MATCH($A3214,'state-winning-votes'!$A$2:$L$2,0))</f>
        <v>1677844</v>
      </c>
      <c r="U3214" t="str">
        <f t="shared" si="151"/>
        <v>Obama, Barack H.</v>
      </c>
      <c r="V3214" t="str">
        <f>_xlfn.XLOOKUP(INDEX('state-winning-votes'!$A$1:$L$53,MATCH($C3214,'state-winning-votes'!$A:$A,0),MATCH($A3214,'state-winning-votes'!$A$2:$L$2,0)),$L:$L,$H:$H)</f>
        <v>Obama, Barack H.</v>
      </c>
      <c r="W3214" t="str">
        <f>VLOOKUP(A3214,'national-winners'!$A$2:$B$13,2,0)</f>
        <v>Obama, Barack H.</v>
      </c>
      <c r="X3214" t="str">
        <f t="shared" si="152"/>
        <v xml:space="preserve"> Barack H. Obama (W)</v>
      </c>
    </row>
    <row r="3215" spans="1:24" x14ac:dyDescent="0.25">
      <c r="A3215">
        <v>2012</v>
      </c>
      <c r="B3215" t="s">
        <v>89</v>
      </c>
      <c r="C3215" t="s">
        <v>90</v>
      </c>
      <c r="D3215">
        <v>25</v>
      </c>
      <c r="E3215">
        <v>14</v>
      </c>
      <c r="F3215">
        <v>3</v>
      </c>
      <c r="G3215" t="s">
        <v>16</v>
      </c>
      <c r="H3215" t="s">
        <v>349</v>
      </c>
      <c r="I3215" t="str">
        <f t="shared" si="150"/>
        <v>Obama, Barack H.(W)</v>
      </c>
      <c r="J3215" t="s">
        <v>18</v>
      </c>
      <c r="K3215" t="b">
        <v>0</v>
      </c>
      <c r="L3215">
        <v>1921290</v>
      </c>
      <c r="M3215">
        <v>3184196</v>
      </c>
      <c r="N3215">
        <v>20171015</v>
      </c>
      <c r="O3215" t="s">
        <v>19</v>
      </c>
      <c r="P3215" t="str">
        <f>IF(VLOOKUP(A3215,'national-winners'!$A$2:$B$13,2,0)=H3215,"W","L")</f>
        <v>W</v>
      </c>
      <c r="Q3215">
        <f>MATCH(C3215,'state-winning-votes'!A:A,0)</f>
        <v>22</v>
      </c>
      <c r="R3215">
        <f>MATCH(A3215,'state-winning-votes'!$A$2:$L$2,0)</f>
        <v>11</v>
      </c>
      <c r="S3215" cm="1">
        <f t="array" ref="S3215">INDEX('state-winning-votes'!$A$1:$L$53,$Q3215,$R3215)</f>
        <v>1921290</v>
      </c>
      <c r="T3215">
        <f>INDEX('state-winning-votes'!$A$1:$L$53,MATCH($C3215,'state-winning-votes'!$A:$A,0),MATCH($A3215,'state-winning-votes'!$A$2:$L$2,0))</f>
        <v>1921290</v>
      </c>
      <c r="U3215" t="str">
        <f t="shared" si="151"/>
        <v>Obama, Barack H.</v>
      </c>
      <c r="V3215" t="str">
        <f>_xlfn.XLOOKUP(INDEX('state-winning-votes'!$A$1:$L$53,MATCH($C3215,'state-winning-votes'!$A:$A,0),MATCH($A3215,'state-winning-votes'!$A$2:$L$2,0)),$L:$L,$H:$H)</f>
        <v>Obama, Barack H.</v>
      </c>
      <c r="W3215" t="str">
        <f>VLOOKUP(A3215,'national-winners'!$A$2:$B$13,2,0)</f>
        <v>Obama, Barack H.</v>
      </c>
      <c r="X3215" t="str">
        <f t="shared" si="152"/>
        <v xml:space="preserve"> Barack H. Obama (W)</v>
      </c>
    </row>
    <row r="3216" spans="1:24" x14ac:dyDescent="0.25">
      <c r="A3216">
        <v>2012</v>
      </c>
      <c r="B3216" t="s">
        <v>89</v>
      </c>
      <c r="C3216" t="s">
        <v>90</v>
      </c>
      <c r="D3216">
        <v>25</v>
      </c>
      <c r="E3216">
        <v>14</v>
      </c>
      <c r="F3216">
        <v>3</v>
      </c>
      <c r="G3216" t="s">
        <v>16</v>
      </c>
      <c r="H3216" t="s">
        <v>376</v>
      </c>
      <c r="I3216" t="str">
        <f t="shared" si="150"/>
        <v>Romney, Mitt(L)</v>
      </c>
      <c r="J3216" t="s">
        <v>21</v>
      </c>
      <c r="K3216" t="b">
        <v>0</v>
      </c>
      <c r="L3216">
        <v>1188314</v>
      </c>
      <c r="M3216">
        <v>3184196</v>
      </c>
      <c r="N3216">
        <v>20171015</v>
      </c>
      <c r="O3216" t="s">
        <v>19</v>
      </c>
      <c r="P3216" t="str">
        <f>IF(VLOOKUP(A3216,'national-winners'!$A$2:$B$13,2,0)=H3216,"W","L")</f>
        <v>L</v>
      </c>
      <c r="Q3216">
        <f>MATCH(C3216,'state-winning-votes'!A:A,0)</f>
        <v>22</v>
      </c>
      <c r="R3216">
        <f>MATCH(A3216,'state-winning-votes'!$A$2:$L$2,0)</f>
        <v>11</v>
      </c>
      <c r="S3216" cm="1">
        <f t="array" ref="S3216">INDEX('state-winning-votes'!$A$1:$L$53,$Q3216,$R3216)</f>
        <v>1921290</v>
      </c>
      <c r="T3216">
        <f>INDEX('state-winning-votes'!$A$1:$L$53,MATCH($C3216,'state-winning-votes'!$A:$A,0),MATCH($A3216,'state-winning-votes'!$A$2:$L$2,0))</f>
        <v>1921290</v>
      </c>
      <c r="U3216" t="str">
        <f t="shared" si="151"/>
        <v>Obama, Barack H.</v>
      </c>
      <c r="V3216" t="str">
        <f>_xlfn.XLOOKUP(INDEX('state-winning-votes'!$A$1:$L$53,MATCH($C3216,'state-winning-votes'!$A:$A,0),MATCH($A3216,'state-winning-votes'!$A$2:$L$2,0)),$L:$L,$H:$H)</f>
        <v>Obama, Barack H.</v>
      </c>
      <c r="W3216" t="str">
        <f>VLOOKUP(A3216,'national-winners'!$A$2:$B$13,2,0)</f>
        <v>Obama, Barack H.</v>
      </c>
      <c r="X3216" t="str">
        <f t="shared" si="152"/>
        <v xml:space="preserve"> Barack H. Obama (W)</v>
      </c>
    </row>
    <row r="3217" spans="1:24" x14ac:dyDescent="0.25">
      <c r="A3217">
        <v>2012</v>
      </c>
      <c r="B3217" t="s">
        <v>89</v>
      </c>
      <c r="C3217" t="s">
        <v>90</v>
      </c>
      <c r="D3217">
        <v>25</v>
      </c>
      <c r="E3217">
        <v>14</v>
      </c>
      <c r="F3217">
        <v>3</v>
      </c>
      <c r="G3217" t="s">
        <v>16</v>
      </c>
      <c r="H3217" t="s">
        <v>377</v>
      </c>
      <c r="I3217" t="str">
        <f t="shared" si="150"/>
        <v>Johnson, Gary(L)</v>
      </c>
      <c r="J3217" t="s">
        <v>29</v>
      </c>
      <c r="K3217" t="b">
        <v>0</v>
      </c>
      <c r="L3217">
        <v>30920</v>
      </c>
      <c r="M3217">
        <v>3184196</v>
      </c>
      <c r="N3217">
        <v>20171015</v>
      </c>
      <c r="O3217" t="s">
        <v>19</v>
      </c>
      <c r="P3217" t="str">
        <f>IF(VLOOKUP(A3217,'national-winners'!$A$2:$B$13,2,0)=H3217,"W","L")</f>
        <v>L</v>
      </c>
      <c r="Q3217">
        <f>MATCH(C3217,'state-winning-votes'!A:A,0)</f>
        <v>22</v>
      </c>
      <c r="R3217">
        <f>MATCH(A3217,'state-winning-votes'!$A$2:$L$2,0)</f>
        <v>11</v>
      </c>
      <c r="S3217" cm="1">
        <f t="array" ref="S3217">INDEX('state-winning-votes'!$A$1:$L$53,$Q3217,$R3217)</f>
        <v>1921290</v>
      </c>
      <c r="T3217">
        <f>INDEX('state-winning-votes'!$A$1:$L$53,MATCH($C3217,'state-winning-votes'!$A:$A,0),MATCH($A3217,'state-winning-votes'!$A$2:$L$2,0))</f>
        <v>1921290</v>
      </c>
      <c r="U3217" t="str">
        <f t="shared" si="151"/>
        <v>Obama, Barack H.</v>
      </c>
      <c r="V3217" t="str">
        <f>_xlfn.XLOOKUP(INDEX('state-winning-votes'!$A$1:$L$53,MATCH($C3217,'state-winning-votes'!$A:$A,0),MATCH($A3217,'state-winning-votes'!$A$2:$L$2,0)),$L:$L,$H:$H)</f>
        <v>Obama, Barack H.</v>
      </c>
      <c r="W3217" t="str">
        <f>VLOOKUP(A3217,'national-winners'!$A$2:$B$13,2,0)</f>
        <v>Obama, Barack H.</v>
      </c>
      <c r="X3217" t="str">
        <f t="shared" si="152"/>
        <v xml:space="preserve"> Barack H. Obama (W)</v>
      </c>
    </row>
    <row r="3218" spans="1:24" x14ac:dyDescent="0.25">
      <c r="A3218">
        <v>2012</v>
      </c>
      <c r="B3218" t="s">
        <v>89</v>
      </c>
      <c r="C3218" t="s">
        <v>90</v>
      </c>
      <c r="D3218">
        <v>25</v>
      </c>
      <c r="E3218">
        <v>14</v>
      </c>
      <c r="F3218">
        <v>3</v>
      </c>
      <c r="G3218" t="s">
        <v>16</v>
      </c>
      <c r="H3218" t="s">
        <v>378</v>
      </c>
      <c r="I3218" t="str">
        <f t="shared" si="150"/>
        <v>Stein, Jill(L)</v>
      </c>
      <c r="J3218" t="s">
        <v>333</v>
      </c>
      <c r="K3218" t="b">
        <v>0</v>
      </c>
      <c r="L3218">
        <v>20691</v>
      </c>
      <c r="M3218">
        <v>3184196</v>
      </c>
      <c r="N3218">
        <v>20171015</v>
      </c>
      <c r="O3218" t="s">
        <v>19</v>
      </c>
      <c r="P3218" t="str">
        <f>IF(VLOOKUP(A3218,'national-winners'!$A$2:$B$13,2,0)=H3218,"W","L")</f>
        <v>L</v>
      </c>
      <c r="Q3218">
        <f>MATCH(C3218,'state-winning-votes'!A:A,0)</f>
        <v>22</v>
      </c>
      <c r="R3218">
        <f>MATCH(A3218,'state-winning-votes'!$A$2:$L$2,0)</f>
        <v>11</v>
      </c>
      <c r="S3218" cm="1">
        <f t="array" ref="S3218">INDEX('state-winning-votes'!$A$1:$L$53,$Q3218,$R3218)</f>
        <v>1921290</v>
      </c>
      <c r="T3218">
        <f>INDEX('state-winning-votes'!$A$1:$L$53,MATCH($C3218,'state-winning-votes'!$A:$A,0),MATCH($A3218,'state-winning-votes'!$A$2:$L$2,0))</f>
        <v>1921290</v>
      </c>
      <c r="U3218" t="str">
        <f t="shared" si="151"/>
        <v>Obama, Barack H.</v>
      </c>
      <c r="V3218" t="str">
        <f>_xlfn.XLOOKUP(INDEX('state-winning-votes'!$A$1:$L$53,MATCH($C3218,'state-winning-votes'!$A:$A,0),MATCH($A3218,'state-winning-votes'!$A$2:$L$2,0)),$L:$L,$H:$H)</f>
        <v>Obama, Barack H.</v>
      </c>
      <c r="W3218" t="str">
        <f>VLOOKUP(A3218,'national-winners'!$A$2:$B$13,2,0)</f>
        <v>Obama, Barack H.</v>
      </c>
      <c r="X3218" t="str">
        <f t="shared" si="152"/>
        <v xml:space="preserve"> Barack H. Obama (W)</v>
      </c>
    </row>
    <row r="3219" spans="1:24" x14ac:dyDescent="0.25">
      <c r="A3219">
        <v>2012</v>
      </c>
      <c r="B3219" t="s">
        <v>89</v>
      </c>
      <c r="C3219" t="s">
        <v>90</v>
      </c>
      <c r="D3219">
        <v>25</v>
      </c>
      <c r="E3219">
        <v>14</v>
      </c>
      <c r="F3219">
        <v>3</v>
      </c>
      <c r="G3219" t="s">
        <v>16</v>
      </c>
      <c r="H3219" t="s">
        <v>246</v>
      </c>
      <c r="I3219" t="str">
        <f t="shared" si="150"/>
        <v>Blank Vote/Scattering(L)</v>
      </c>
      <c r="K3219" t="b">
        <v>0</v>
      </c>
      <c r="L3219">
        <v>16429</v>
      </c>
      <c r="M3219">
        <v>3184196</v>
      </c>
      <c r="N3219">
        <v>20171015</v>
      </c>
      <c r="O3219" t="s">
        <v>19</v>
      </c>
      <c r="P3219" t="str">
        <f>IF(VLOOKUP(A3219,'national-winners'!$A$2:$B$13,2,0)=H3219,"W","L")</f>
        <v>L</v>
      </c>
      <c r="Q3219">
        <f>MATCH(C3219,'state-winning-votes'!A:A,0)</f>
        <v>22</v>
      </c>
      <c r="R3219">
        <f>MATCH(A3219,'state-winning-votes'!$A$2:$L$2,0)</f>
        <v>11</v>
      </c>
      <c r="S3219" cm="1">
        <f t="array" ref="S3219">INDEX('state-winning-votes'!$A$1:$L$53,$Q3219,$R3219)</f>
        <v>1921290</v>
      </c>
      <c r="T3219">
        <f>INDEX('state-winning-votes'!$A$1:$L$53,MATCH($C3219,'state-winning-votes'!$A:$A,0),MATCH($A3219,'state-winning-votes'!$A$2:$L$2,0))</f>
        <v>1921290</v>
      </c>
      <c r="U3219" t="str">
        <f t="shared" si="151"/>
        <v>Obama, Barack H.</v>
      </c>
      <c r="V3219" t="str">
        <f>_xlfn.XLOOKUP(INDEX('state-winning-votes'!$A$1:$L$53,MATCH($C3219,'state-winning-votes'!$A:$A,0),MATCH($A3219,'state-winning-votes'!$A$2:$L$2,0)),$L:$L,$H:$H)</f>
        <v>Obama, Barack H.</v>
      </c>
      <c r="W3219" t="str">
        <f>VLOOKUP(A3219,'national-winners'!$A$2:$B$13,2,0)</f>
        <v>Obama, Barack H.</v>
      </c>
      <c r="X3219" t="str">
        <f t="shared" si="152"/>
        <v xml:space="preserve"> Barack H. Obama (W)</v>
      </c>
    </row>
    <row r="3220" spans="1:24" x14ac:dyDescent="0.25">
      <c r="A3220">
        <v>2012</v>
      </c>
      <c r="B3220" t="s">
        <v>89</v>
      </c>
      <c r="C3220" t="s">
        <v>90</v>
      </c>
      <c r="D3220">
        <v>25</v>
      </c>
      <c r="E3220">
        <v>14</v>
      </c>
      <c r="F3220">
        <v>3</v>
      </c>
      <c r="G3220" t="s">
        <v>16</v>
      </c>
      <c r="H3220" t="s">
        <v>59</v>
      </c>
      <c r="I3220" t="str">
        <f t="shared" si="150"/>
        <v>Other(L)</v>
      </c>
      <c r="K3220" t="b">
        <v>0</v>
      </c>
      <c r="L3220">
        <v>6552</v>
      </c>
      <c r="M3220">
        <v>3184196</v>
      </c>
      <c r="N3220">
        <v>20171015</v>
      </c>
      <c r="O3220" t="s">
        <v>19</v>
      </c>
      <c r="P3220" t="str">
        <f>IF(VLOOKUP(A3220,'national-winners'!$A$2:$B$13,2,0)=H3220,"W","L")</f>
        <v>L</v>
      </c>
      <c r="Q3220">
        <f>MATCH(C3220,'state-winning-votes'!A:A,0)</f>
        <v>22</v>
      </c>
      <c r="R3220">
        <f>MATCH(A3220,'state-winning-votes'!$A$2:$L$2,0)</f>
        <v>11</v>
      </c>
      <c r="S3220" cm="1">
        <f t="array" ref="S3220">INDEX('state-winning-votes'!$A$1:$L$53,$Q3220,$R3220)</f>
        <v>1921290</v>
      </c>
      <c r="T3220">
        <f>INDEX('state-winning-votes'!$A$1:$L$53,MATCH($C3220,'state-winning-votes'!$A:$A,0),MATCH($A3220,'state-winning-votes'!$A$2:$L$2,0))</f>
        <v>1921290</v>
      </c>
      <c r="U3220" t="str">
        <f t="shared" si="151"/>
        <v>Obama, Barack H.</v>
      </c>
      <c r="V3220" t="str">
        <f>_xlfn.XLOOKUP(INDEX('state-winning-votes'!$A$1:$L$53,MATCH($C3220,'state-winning-votes'!$A:$A,0),MATCH($A3220,'state-winning-votes'!$A$2:$L$2,0)),$L:$L,$H:$H)</f>
        <v>Obama, Barack H.</v>
      </c>
      <c r="W3220" t="str">
        <f>VLOOKUP(A3220,'national-winners'!$A$2:$B$13,2,0)</f>
        <v>Obama, Barack H.</v>
      </c>
      <c r="X3220" t="str">
        <f t="shared" si="152"/>
        <v xml:space="preserve"> Barack H. Obama (W)</v>
      </c>
    </row>
    <row r="3221" spans="1:24" x14ac:dyDescent="0.25">
      <c r="A3221">
        <v>2012</v>
      </c>
      <c r="B3221" t="s">
        <v>91</v>
      </c>
      <c r="C3221" t="s">
        <v>92</v>
      </c>
      <c r="D3221">
        <v>26</v>
      </c>
      <c r="E3221">
        <v>34</v>
      </c>
      <c r="F3221">
        <v>23</v>
      </c>
      <c r="G3221" t="s">
        <v>16</v>
      </c>
      <c r="H3221" t="s">
        <v>349</v>
      </c>
      <c r="I3221" t="str">
        <f t="shared" si="150"/>
        <v>Obama, Barack H.(W)</v>
      </c>
      <c r="J3221" t="s">
        <v>18</v>
      </c>
      <c r="K3221" t="b">
        <v>0</v>
      </c>
      <c r="L3221">
        <v>2564569</v>
      </c>
      <c r="M3221">
        <v>4730961</v>
      </c>
      <c r="N3221">
        <v>20171015</v>
      </c>
      <c r="O3221" t="s">
        <v>19</v>
      </c>
      <c r="P3221" t="str">
        <f>IF(VLOOKUP(A3221,'national-winners'!$A$2:$B$13,2,0)=H3221,"W","L")</f>
        <v>W</v>
      </c>
      <c r="Q3221">
        <f>MATCH(C3221,'state-winning-votes'!A:A,0)</f>
        <v>25</v>
      </c>
      <c r="R3221">
        <f>MATCH(A3221,'state-winning-votes'!$A$2:$L$2,0)</f>
        <v>11</v>
      </c>
      <c r="S3221" cm="1">
        <f t="array" ref="S3221">INDEX('state-winning-votes'!$A$1:$L$53,$Q3221,$R3221)</f>
        <v>2564569</v>
      </c>
      <c r="T3221">
        <f>INDEX('state-winning-votes'!$A$1:$L$53,MATCH($C3221,'state-winning-votes'!$A:$A,0),MATCH($A3221,'state-winning-votes'!$A$2:$L$2,0))</f>
        <v>2564569</v>
      </c>
      <c r="U3221" t="str">
        <f t="shared" si="151"/>
        <v>Obama, Barack H.</v>
      </c>
      <c r="V3221" t="str">
        <f>_xlfn.XLOOKUP(INDEX('state-winning-votes'!$A$1:$L$53,MATCH($C3221,'state-winning-votes'!$A:$A,0),MATCH($A3221,'state-winning-votes'!$A$2:$L$2,0)),$L:$L,$H:$H)</f>
        <v>Obama, Barack H.</v>
      </c>
      <c r="W3221" t="str">
        <f>VLOOKUP(A3221,'national-winners'!$A$2:$B$13,2,0)</f>
        <v>Obama, Barack H.</v>
      </c>
      <c r="X3221" t="str">
        <f t="shared" si="152"/>
        <v xml:space="preserve"> Barack H. Obama (W)</v>
      </c>
    </row>
    <row r="3222" spans="1:24" x14ac:dyDescent="0.25">
      <c r="A3222">
        <v>2012</v>
      </c>
      <c r="B3222" t="s">
        <v>91</v>
      </c>
      <c r="C3222" t="s">
        <v>92</v>
      </c>
      <c r="D3222">
        <v>26</v>
      </c>
      <c r="E3222">
        <v>34</v>
      </c>
      <c r="F3222">
        <v>23</v>
      </c>
      <c r="G3222" t="s">
        <v>16</v>
      </c>
      <c r="H3222" t="s">
        <v>376</v>
      </c>
      <c r="I3222" t="str">
        <f t="shared" si="150"/>
        <v>Romney, Mitt(L)</v>
      </c>
      <c r="J3222" t="s">
        <v>21</v>
      </c>
      <c r="K3222" t="b">
        <v>0</v>
      </c>
      <c r="L3222">
        <v>2115256</v>
      </c>
      <c r="M3222">
        <v>4730961</v>
      </c>
      <c r="N3222">
        <v>20171015</v>
      </c>
      <c r="O3222" t="s">
        <v>19</v>
      </c>
      <c r="P3222" t="str">
        <f>IF(VLOOKUP(A3222,'national-winners'!$A$2:$B$13,2,0)=H3222,"W","L")</f>
        <v>L</v>
      </c>
      <c r="Q3222">
        <f>MATCH(C3222,'state-winning-votes'!A:A,0)</f>
        <v>25</v>
      </c>
      <c r="R3222">
        <f>MATCH(A3222,'state-winning-votes'!$A$2:$L$2,0)</f>
        <v>11</v>
      </c>
      <c r="S3222" cm="1">
        <f t="array" ref="S3222">INDEX('state-winning-votes'!$A$1:$L$53,$Q3222,$R3222)</f>
        <v>2564569</v>
      </c>
      <c r="T3222">
        <f>INDEX('state-winning-votes'!$A$1:$L$53,MATCH($C3222,'state-winning-votes'!$A:$A,0),MATCH($A3222,'state-winning-votes'!$A$2:$L$2,0))</f>
        <v>2564569</v>
      </c>
      <c r="U3222" t="str">
        <f t="shared" si="151"/>
        <v>Obama, Barack H.</v>
      </c>
      <c r="V3222" t="str">
        <f>_xlfn.XLOOKUP(INDEX('state-winning-votes'!$A$1:$L$53,MATCH($C3222,'state-winning-votes'!$A:$A,0),MATCH($A3222,'state-winning-votes'!$A$2:$L$2,0)),$L:$L,$H:$H)</f>
        <v>Obama, Barack H.</v>
      </c>
      <c r="W3222" t="str">
        <f>VLOOKUP(A3222,'national-winners'!$A$2:$B$13,2,0)</f>
        <v>Obama, Barack H.</v>
      </c>
      <c r="X3222" t="str">
        <f t="shared" si="152"/>
        <v xml:space="preserve"> Barack H. Obama (W)</v>
      </c>
    </row>
    <row r="3223" spans="1:24" x14ac:dyDescent="0.25">
      <c r="A3223">
        <v>2012</v>
      </c>
      <c r="B3223" t="s">
        <v>91</v>
      </c>
      <c r="C3223" t="s">
        <v>92</v>
      </c>
      <c r="D3223">
        <v>26</v>
      </c>
      <c r="E3223">
        <v>34</v>
      </c>
      <c r="F3223">
        <v>23</v>
      </c>
      <c r="G3223" t="s">
        <v>16</v>
      </c>
      <c r="H3223" t="s">
        <v>378</v>
      </c>
      <c r="I3223" t="str">
        <f t="shared" si="150"/>
        <v>Stein, Jill(L)</v>
      </c>
      <c r="J3223" t="s">
        <v>274</v>
      </c>
      <c r="K3223" t="b">
        <v>0</v>
      </c>
      <c r="L3223">
        <v>21897</v>
      </c>
      <c r="M3223">
        <v>4730961</v>
      </c>
      <c r="N3223">
        <v>20171015</v>
      </c>
      <c r="O3223" t="s">
        <v>19</v>
      </c>
      <c r="P3223" t="str">
        <f>IF(VLOOKUP(A3223,'national-winners'!$A$2:$B$13,2,0)=H3223,"W","L")</f>
        <v>L</v>
      </c>
      <c r="Q3223">
        <f>MATCH(C3223,'state-winning-votes'!A:A,0)</f>
        <v>25</v>
      </c>
      <c r="R3223">
        <f>MATCH(A3223,'state-winning-votes'!$A$2:$L$2,0)</f>
        <v>11</v>
      </c>
      <c r="S3223" cm="1">
        <f t="array" ref="S3223">INDEX('state-winning-votes'!$A$1:$L$53,$Q3223,$R3223)</f>
        <v>2564569</v>
      </c>
      <c r="T3223">
        <f>INDEX('state-winning-votes'!$A$1:$L$53,MATCH($C3223,'state-winning-votes'!$A:$A,0),MATCH($A3223,'state-winning-votes'!$A$2:$L$2,0))</f>
        <v>2564569</v>
      </c>
      <c r="U3223" t="str">
        <f t="shared" si="151"/>
        <v>Obama, Barack H.</v>
      </c>
      <c r="V3223" t="str">
        <f>_xlfn.XLOOKUP(INDEX('state-winning-votes'!$A$1:$L$53,MATCH($C3223,'state-winning-votes'!$A:$A,0),MATCH($A3223,'state-winning-votes'!$A$2:$L$2,0)),$L:$L,$H:$H)</f>
        <v>Obama, Barack H.</v>
      </c>
      <c r="W3223" t="str">
        <f>VLOOKUP(A3223,'national-winners'!$A$2:$B$13,2,0)</f>
        <v>Obama, Barack H.</v>
      </c>
      <c r="X3223" t="str">
        <f t="shared" si="152"/>
        <v xml:space="preserve"> Barack H. Obama (W)</v>
      </c>
    </row>
    <row r="3224" spans="1:24" x14ac:dyDescent="0.25">
      <c r="A3224">
        <v>2012</v>
      </c>
      <c r="B3224" t="s">
        <v>91</v>
      </c>
      <c r="C3224" t="s">
        <v>92</v>
      </c>
      <c r="D3224">
        <v>26</v>
      </c>
      <c r="E3224">
        <v>34</v>
      </c>
      <c r="F3224">
        <v>23</v>
      </c>
      <c r="G3224" t="s">
        <v>16</v>
      </c>
      <c r="H3224" t="s">
        <v>381</v>
      </c>
      <c r="I3224" t="str">
        <f t="shared" si="150"/>
        <v>Goode, Virgil Hamlin, Jr.(L)</v>
      </c>
      <c r="J3224" t="s">
        <v>275</v>
      </c>
      <c r="K3224" t="b">
        <v>0</v>
      </c>
      <c r="L3224">
        <v>16119</v>
      </c>
      <c r="M3224">
        <v>4730961</v>
      </c>
      <c r="N3224">
        <v>20171015</v>
      </c>
      <c r="O3224" t="s">
        <v>19</v>
      </c>
      <c r="P3224" t="str">
        <f>IF(VLOOKUP(A3224,'national-winners'!$A$2:$B$13,2,0)=H3224,"W","L")</f>
        <v>L</v>
      </c>
      <c r="Q3224">
        <f>MATCH(C3224,'state-winning-votes'!A:A,0)</f>
        <v>25</v>
      </c>
      <c r="R3224">
        <f>MATCH(A3224,'state-winning-votes'!$A$2:$L$2,0)</f>
        <v>11</v>
      </c>
      <c r="S3224" cm="1">
        <f t="array" ref="S3224">INDEX('state-winning-votes'!$A$1:$L$53,$Q3224,$R3224)</f>
        <v>2564569</v>
      </c>
      <c r="T3224">
        <f>INDEX('state-winning-votes'!$A$1:$L$53,MATCH($C3224,'state-winning-votes'!$A:$A,0),MATCH($A3224,'state-winning-votes'!$A$2:$L$2,0))</f>
        <v>2564569</v>
      </c>
      <c r="U3224" t="str">
        <f t="shared" si="151"/>
        <v>Obama, Barack H.</v>
      </c>
      <c r="V3224" t="str">
        <f>_xlfn.XLOOKUP(INDEX('state-winning-votes'!$A$1:$L$53,MATCH($C3224,'state-winning-votes'!$A:$A,0),MATCH($A3224,'state-winning-votes'!$A$2:$L$2,0)),$L:$L,$H:$H)</f>
        <v>Obama, Barack H.</v>
      </c>
      <c r="W3224" t="str">
        <f>VLOOKUP(A3224,'national-winners'!$A$2:$B$13,2,0)</f>
        <v>Obama, Barack H.</v>
      </c>
      <c r="X3224" t="str">
        <f t="shared" si="152"/>
        <v xml:space="preserve"> Barack H. Obama (W)</v>
      </c>
    </row>
    <row r="3225" spans="1:24" x14ac:dyDescent="0.25">
      <c r="A3225">
        <v>2012</v>
      </c>
      <c r="B3225" t="s">
        <v>91</v>
      </c>
      <c r="C3225" t="s">
        <v>92</v>
      </c>
      <c r="D3225">
        <v>26</v>
      </c>
      <c r="E3225">
        <v>34</v>
      </c>
      <c r="F3225">
        <v>23</v>
      </c>
      <c r="G3225" t="s">
        <v>16</v>
      </c>
      <c r="I3225" t="str">
        <f t="shared" si="150"/>
        <v>(L)</v>
      </c>
      <c r="K3225" t="b">
        <v>1</v>
      </c>
      <c r="L3225">
        <v>7973</v>
      </c>
      <c r="M3225">
        <v>4730961</v>
      </c>
      <c r="N3225">
        <v>20171015</v>
      </c>
      <c r="O3225" t="s">
        <v>19</v>
      </c>
      <c r="P3225" t="str">
        <f>IF(VLOOKUP(A3225,'national-winners'!$A$2:$B$13,2,0)=H3225,"W","L")</f>
        <v>L</v>
      </c>
      <c r="Q3225">
        <f>MATCH(C3225,'state-winning-votes'!A:A,0)</f>
        <v>25</v>
      </c>
      <c r="R3225">
        <f>MATCH(A3225,'state-winning-votes'!$A$2:$L$2,0)</f>
        <v>11</v>
      </c>
      <c r="S3225" cm="1">
        <f t="array" ref="S3225">INDEX('state-winning-votes'!$A$1:$L$53,$Q3225,$R3225)</f>
        <v>2564569</v>
      </c>
      <c r="T3225">
        <f>INDEX('state-winning-votes'!$A$1:$L$53,MATCH($C3225,'state-winning-votes'!$A:$A,0),MATCH($A3225,'state-winning-votes'!$A$2:$L$2,0))</f>
        <v>2564569</v>
      </c>
      <c r="U3225" t="str">
        <f t="shared" si="151"/>
        <v>Obama, Barack H.</v>
      </c>
      <c r="V3225" t="str">
        <f>_xlfn.XLOOKUP(INDEX('state-winning-votes'!$A$1:$L$53,MATCH($C3225,'state-winning-votes'!$A:$A,0),MATCH($A3225,'state-winning-votes'!$A$2:$L$2,0)),$L:$L,$H:$H)</f>
        <v>Obama, Barack H.</v>
      </c>
      <c r="W3225" t="str">
        <f>VLOOKUP(A3225,'national-winners'!$A$2:$B$13,2,0)</f>
        <v>Obama, Barack H.</v>
      </c>
      <c r="X3225" t="str">
        <f t="shared" si="152"/>
        <v xml:space="preserve"> Barack H. Obama (W)</v>
      </c>
    </row>
    <row r="3226" spans="1:24" x14ac:dyDescent="0.25">
      <c r="A3226">
        <v>2012</v>
      </c>
      <c r="B3226" t="s">
        <v>91</v>
      </c>
      <c r="C3226" t="s">
        <v>92</v>
      </c>
      <c r="D3226">
        <v>26</v>
      </c>
      <c r="E3226">
        <v>34</v>
      </c>
      <c r="F3226">
        <v>23</v>
      </c>
      <c r="G3226" t="s">
        <v>16</v>
      </c>
      <c r="H3226" t="s">
        <v>383</v>
      </c>
      <c r="I3226" t="str">
        <f t="shared" si="150"/>
        <v>Anderson, Ross Carl ""Rocky""(L)</v>
      </c>
      <c r="J3226" t="s">
        <v>237</v>
      </c>
      <c r="K3226" t="b">
        <v>0</v>
      </c>
      <c r="L3226">
        <v>5147</v>
      </c>
      <c r="M3226">
        <v>4730961</v>
      </c>
      <c r="N3226">
        <v>20171015</v>
      </c>
      <c r="O3226" t="s">
        <v>19</v>
      </c>
      <c r="P3226" t="str">
        <f>IF(VLOOKUP(A3226,'national-winners'!$A$2:$B$13,2,0)=H3226,"W","L")</f>
        <v>L</v>
      </c>
      <c r="Q3226">
        <f>MATCH(C3226,'state-winning-votes'!A:A,0)</f>
        <v>25</v>
      </c>
      <c r="R3226">
        <f>MATCH(A3226,'state-winning-votes'!$A$2:$L$2,0)</f>
        <v>11</v>
      </c>
      <c r="S3226" cm="1">
        <f t="array" ref="S3226">INDEX('state-winning-votes'!$A$1:$L$53,$Q3226,$R3226)</f>
        <v>2564569</v>
      </c>
      <c r="T3226">
        <f>INDEX('state-winning-votes'!$A$1:$L$53,MATCH($C3226,'state-winning-votes'!$A:$A,0),MATCH($A3226,'state-winning-votes'!$A$2:$L$2,0))</f>
        <v>2564569</v>
      </c>
      <c r="U3226" t="str">
        <f t="shared" si="151"/>
        <v>Obama, Barack H.</v>
      </c>
      <c r="V3226" t="str">
        <f>_xlfn.XLOOKUP(INDEX('state-winning-votes'!$A$1:$L$53,MATCH($C3226,'state-winning-votes'!$A:$A,0),MATCH($A3226,'state-winning-votes'!$A$2:$L$2,0)),$L:$L,$H:$H)</f>
        <v>Obama, Barack H.</v>
      </c>
      <c r="W3226" t="str">
        <f>VLOOKUP(A3226,'national-winners'!$A$2:$B$13,2,0)</f>
        <v>Obama, Barack H.</v>
      </c>
      <c r="X3226" t="str">
        <f t="shared" si="152"/>
        <v xml:space="preserve"> Barack H. Obama (W)</v>
      </c>
    </row>
    <row r="3227" spans="1:24" x14ac:dyDescent="0.25">
      <c r="A3227">
        <v>2012</v>
      </c>
      <c r="B3227" t="s">
        <v>94</v>
      </c>
      <c r="C3227" t="s">
        <v>95</v>
      </c>
      <c r="D3227">
        <v>27</v>
      </c>
      <c r="E3227">
        <v>41</v>
      </c>
      <c r="F3227">
        <v>33</v>
      </c>
      <c r="G3227" t="s">
        <v>16</v>
      </c>
      <c r="H3227" t="s">
        <v>349</v>
      </c>
      <c r="I3227" t="str">
        <f t="shared" si="150"/>
        <v>Obama, Barack H.(W)</v>
      </c>
      <c r="J3227" t="s">
        <v>302</v>
      </c>
      <c r="K3227" t="b">
        <v>0</v>
      </c>
      <c r="L3227">
        <v>1546167</v>
      </c>
      <c r="M3227">
        <v>2936561</v>
      </c>
      <c r="N3227">
        <v>20171015</v>
      </c>
      <c r="O3227" t="s">
        <v>19</v>
      </c>
      <c r="P3227" t="str">
        <f>IF(VLOOKUP(A3227,'national-winners'!$A$2:$B$13,2,0)=H3227,"W","L")</f>
        <v>W</v>
      </c>
      <c r="Q3227">
        <f>MATCH(C3227,'state-winning-votes'!A:A,0)</f>
        <v>26</v>
      </c>
      <c r="R3227">
        <f>MATCH(A3227,'state-winning-votes'!$A$2:$L$2,0)</f>
        <v>11</v>
      </c>
      <c r="S3227" cm="1">
        <f t="array" ref="S3227">INDEX('state-winning-votes'!$A$1:$L$53,$Q3227,$R3227)</f>
        <v>1546167</v>
      </c>
      <c r="T3227">
        <f>INDEX('state-winning-votes'!$A$1:$L$53,MATCH($C3227,'state-winning-votes'!$A:$A,0),MATCH($A3227,'state-winning-votes'!$A$2:$L$2,0))</f>
        <v>1546167</v>
      </c>
      <c r="U3227" t="str">
        <f t="shared" si="151"/>
        <v>Obama, Barack H.</v>
      </c>
      <c r="V3227" t="str">
        <f>_xlfn.XLOOKUP(INDEX('state-winning-votes'!$A$1:$L$53,MATCH($C3227,'state-winning-votes'!$A:$A,0),MATCH($A3227,'state-winning-votes'!$A$2:$L$2,0)),$L:$L,$H:$H)</f>
        <v>Obama, Barack H.</v>
      </c>
      <c r="W3227" t="str">
        <f>VLOOKUP(A3227,'national-winners'!$A$2:$B$13,2,0)</f>
        <v>Obama, Barack H.</v>
      </c>
      <c r="X3227" t="str">
        <f t="shared" si="152"/>
        <v xml:space="preserve"> Barack H. Obama (W)</v>
      </c>
    </row>
    <row r="3228" spans="1:24" x14ac:dyDescent="0.25">
      <c r="A3228">
        <v>2012</v>
      </c>
      <c r="B3228" t="s">
        <v>94</v>
      </c>
      <c r="C3228" t="s">
        <v>95</v>
      </c>
      <c r="D3228">
        <v>27</v>
      </c>
      <c r="E3228">
        <v>41</v>
      </c>
      <c r="F3228">
        <v>33</v>
      </c>
      <c r="G3228" t="s">
        <v>16</v>
      </c>
      <c r="H3228" t="s">
        <v>376</v>
      </c>
      <c r="I3228" t="str">
        <f t="shared" si="150"/>
        <v>Romney, Mitt(L)</v>
      </c>
      <c r="J3228" t="s">
        <v>21</v>
      </c>
      <c r="K3228" t="b">
        <v>0</v>
      </c>
      <c r="L3228">
        <v>1320225</v>
      </c>
      <c r="M3228">
        <v>2936561</v>
      </c>
      <c r="N3228">
        <v>20171015</v>
      </c>
      <c r="O3228" t="s">
        <v>19</v>
      </c>
      <c r="P3228" t="str">
        <f>IF(VLOOKUP(A3228,'national-winners'!$A$2:$B$13,2,0)=H3228,"W","L")</f>
        <v>L</v>
      </c>
      <c r="Q3228">
        <f>MATCH(C3228,'state-winning-votes'!A:A,0)</f>
        <v>26</v>
      </c>
      <c r="R3228">
        <f>MATCH(A3228,'state-winning-votes'!$A$2:$L$2,0)</f>
        <v>11</v>
      </c>
      <c r="S3228" cm="1">
        <f t="array" ref="S3228">INDEX('state-winning-votes'!$A$1:$L$53,$Q3228,$R3228)</f>
        <v>1546167</v>
      </c>
      <c r="T3228">
        <f>INDEX('state-winning-votes'!$A$1:$L$53,MATCH($C3228,'state-winning-votes'!$A:$A,0),MATCH($A3228,'state-winning-votes'!$A$2:$L$2,0))</f>
        <v>1546167</v>
      </c>
      <c r="U3228" t="str">
        <f t="shared" si="151"/>
        <v>Obama, Barack H.</v>
      </c>
      <c r="V3228" t="str">
        <f>_xlfn.XLOOKUP(INDEX('state-winning-votes'!$A$1:$L$53,MATCH($C3228,'state-winning-votes'!$A:$A,0),MATCH($A3228,'state-winning-votes'!$A$2:$L$2,0)),$L:$L,$H:$H)</f>
        <v>Obama, Barack H.</v>
      </c>
      <c r="W3228" t="str">
        <f>VLOOKUP(A3228,'national-winners'!$A$2:$B$13,2,0)</f>
        <v>Obama, Barack H.</v>
      </c>
      <c r="X3228" t="str">
        <f t="shared" si="152"/>
        <v xml:space="preserve"> Barack H. Obama (W)</v>
      </c>
    </row>
    <row r="3229" spans="1:24" x14ac:dyDescent="0.25">
      <c r="A3229">
        <v>2012</v>
      </c>
      <c r="B3229" t="s">
        <v>94</v>
      </c>
      <c r="C3229" t="s">
        <v>95</v>
      </c>
      <c r="D3229">
        <v>27</v>
      </c>
      <c r="E3229">
        <v>41</v>
      </c>
      <c r="F3229">
        <v>33</v>
      </c>
      <c r="G3229" t="s">
        <v>16</v>
      </c>
      <c r="H3229" t="s">
        <v>377</v>
      </c>
      <c r="I3229" t="str">
        <f t="shared" si="150"/>
        <v>Johnson, Gary(L)</v>
      </c>
      <c r="J3229" t="s">
        <v>29</v>
      </c>
      <c r="K3229" t="b">
        <v>0</v>
      </c>
      <c r="L3229">
        <v>35098</v>
      </c>
      <c r="M3229">
        <v>2936561</v>
      </c>
      <c r="N3229">
        <v>20171015</v>
      </c>
      <c r="O3229" t="s">
        <v>19</v>
      </c>
      <c r="P3229" t="str">
        <f>IF(VLOOKUP(A3229,'national-winners'!$A$2:$B$13,2,0)=H3229,"W","L")</f>
        <v>L</v>
      </c>
      <c r="Q3229">
        <f>MATCH(C3229,'state-winning-votes'!A:A,0)</f>
        <v>26</v>
      </c>
      <c r="R3229">
        <f>MATCH(A3229,'state-winning-votes'!$A$2:$L$2,0)</f>
        <v>11</v>
      </c>
      <c r="S3229" cm="1">
        <f t="array" ref="S3229">INDEX('state-winning-votes'!$A$1:$L$53,$Q3229,$R3229)</f>
        <v>1546167</v>
      </c>
      <c r="T3229">
        <f>INDEX('state-winning-votes'!$A$1:$L$53,MATCH($C3229,'state-winning-votes'!$A:$A,0),MATCH($A3229,'state-winning-votes'!$A$2:$L$2,0))</f>
        <v>1546167</v>
      </c>
      <c r="U3229" t="str">
        <f t="shared" si="151"/>
        <v>Obama, Barack H.</v>
      </c>
      <c r="V3229" t="str">
        <f>_xlfn.XLOOKUP(INDEX('state-winning-votes'!$A$1:$L$53,MATCH($C3229,'state-winning-votes'!$A:$A,0),MATCH($A3229,'state-winning-votes'!$A$2:$L$2,0)),$L:$L,$H:$H)</f>
        <v>Obama, Barack H.</v>
      </c>
      <c r="W3229" t="str">
        <f>VLOOKUP(A3229,'national-winners'!$A$2:$B$13,2,0)</f>
        <v>Obama, Barack H.</v>
      </c>
      <c r="X3229" t="str">
        <f t="shared" si="152"/>
        <v xml:space="preserve"> Barack H. Obama (W)</v>
      </c>
    </row>
    <row r="3230" spans="1:24" x14ac:dyDescent="0.25">
      <c r="A3230">
        <v>2012</v>
      </c>
      <c r="B3230" t="s">
        <v>94</v>
      </c>
      <c r="C3230" t="s">
        <v>95</v>
      </c>
      <c r="D3230">
        <v>27</v>
      </c>
      <c r="E3230">
        <v>41</v>
      </c>
      <c r="F3230">
        <v>33</v>
      </c>
      <c r="G3230" t="s">
        <v>16</v>
      </c>
      <c r="H3230" t="s">
        <v>378</v>
      </c>
      <c r="I3230" t="str">
        <f t="shared" si="150"/>
        <v>Stein, Jill(L)</v>
      </c>
      <c r="J3230" t="s">
        <v>274</v>
      </c>
      <c r="K3230" t="b">
        <v>0</v>
      </c>
      <c r="L3230">
        <v>13023</v>
      </c>
      <c r="M3230">
        <v>2936561</v>
      </c>
      <c r="N3230">
        <v>20171015</v>
      </c>
      <c r="O3230" t="s">
        <v>19</v>
      </c>
      <c r="P3230" t="str">
        <f>IF(VLOOKUP(A3230,'national-winners'!$A$2:$B$13,2,0)=H3230,"W","L")</f>
        <v>L</v>
      </c>
      <c r="Q3230">
        <f>MATCH(C3230,'state-winning-votes'!A:A,0)</f>
        <v>26</v>
      </c>
      <c r="R3230">
        <f>MATCH(A3230,'state-winning-votes'!$A$2:$L$2,0)</f>
        <v>11</v>
      </c>
      <c r="S3230" cm="1">
        <f t="array" ref="S3230">INDEX('state-winning-votes'!$A$1:$L$53,$Q3230,$R3230)</f>
        <v>1546167</v>
      </c>
      <c r="T3230">
        <f>INDEX('state-winning-votes'!$A$1:$L$53,MATCH($C3230,'state-winning-votes'!$A:$A,0),MATCH($A3230,'state-winning-votes'!$A$2:$L$2,0))</f>
        <v>1546167</v>
      </c>
      <c r="U3230" t="str">
        <f t="shared" si="151"/>
        <v>Obama, Barack H.</v>
      </c>
      <c r="V3230" t="str">
        <f>_xlfn.XLOOKUP(INDEX('state-winning-votes'!$A$1:$L$53,MATCH($C3230,'state-winning-votes'!$A:$A,0),MATCH($A3230,'state-winning-votes'!$A$2:$L$2,0)),$L:$L,$H:$H)</f>
        <v>Obama, Barack H.</v>
      </c>
      <c r="W3230" t="str">
        <f>VLOOKUP(A3230,'national-winners'!$A$2:$B$13,2,0)</f>
        <v>Obama, Barack H.</v>
      </c>
      <c r="X3230" t="str">
        <f t="shared" si="152"/>
        <v xml:space="preserve"> Barack H. Obama (W)</v>
      </c>
    </row>
    <row r="3231" spans="1:24" x14ac:dyDescent="0.25">
      <c r="A3231">
        <v>2012</v>
      </c>
      <c r="B3231" t="s">
        <v>94</v>
      </c>
      <c r="C3231" t="s">
        <v>95</v>
      </c>
      <c r="D3231">
        <v>27</v>
      </c>
      <c r="E3231">
        <v>41</v>
      </c>
      <c r="F3231">
        <v>33</v>
      </c>
      <c r="G3231" t="s">
        <v>16</v>
      </c>
      <c r="I3231" t="str">
        <f t="shared" si="150"/>
        <v>(L)</v>
      </c>
      <c r="K3231" t="b">
        <v>1</v>
      </c>
      <c r="L3231">
        <v>10641</v>
      </c>
      <c r="M3231">
        <v>2936561</v>
      </c>
      <c r="N3231">
        <v>20171015</v>
      </c>
      <c r="O3231" t="s">
        <v>19</v>
      </c>
      <c r="P3231" t="str">
        <f>IF(VLOOKUP(A3231,'national-winners'!$A$2:$B$13,2,0)=H3231,"W","L")</f>
        <v>L</v>
      </c>
      <c r="Q3231">
        <f>MATCH(C3231,'state-winning-votes'!A:A,0)</f>
        <v>26</v>
      </c>
      <c r="R3231">
        <f>MATCH(A3231,'state-winning-votes'!$A$2:$L$2,0)</f>
        <v>11</v>
      </c>
      <c r="S3231" cm="1">
        <f t="array" ref="S3231">INDEX('state-winning-votes'!$A$1:$L$53,$Q3231,$R3231)</f>
        <v>1546167</v>
      </c>
      <c r="T3231">
        <f>INDEX('state-winning-votes'!$A$1:$L$53,MATCH($C3231,'state-winning-votes'!$A:$A,0),MATCH($A3231,'state-winning-votes'!$A$2:$L$2,0))</f>
        <v>1546167</v>
      </c>
      <c r="U3231" t="str">
        <f t="shared" si="151"/>
        <v>Obama, Barack H.</v>
      </c>
      <c r="V3231" t="str">
        <f>_xlfn.XLOOKUP(INDEX('state-winning-votes'!$A$1:$L$53,MATCH($C3231,'state-winning-votes'!$A:$A,0),MATCH($A3231,'state-winning-votes'!$A$2:$L$2,0)),$L:$L,$H:$H)</f>
        <v>Obama, Barack H.</v>
      </c>
      <c r="W3231" t="str">
        <f>VLOOKUP(A3231,'national-winners'!$A$2:$B$13,2,0)</f>
        <v>Obama, Barack H.</v>
      </c>
      <c r="X3231" t="str">
        <f t="shared" si="152"/>
        <v xml:space="preserve"> Barack H. Obama (W)</v>
      </c>
    </row>
    <row r="3232" spans="1:24" x14ac:dyDescent="0.25">
      <c r="A3232">
        <v>2012</v>
      </c>
      <c r="B3232" t="s">
        <v>94</v>
      </c>
      <c r="C3232" t="s">
        <v>95</v>
      </c>
      <c r="D3232">
        <v>27</v>
      </c>
      <c r="E3232">
        <v>41</v>
      </c>
      <c r="F3232">
        <v>33</v>
      </c>
      <c r="G3232" t="s">
        <v>16</v>
      </c>
      <c r="H3232" t="s">
        <v>381</v>
      </c>
      <c r="I3232" t="str">
        <f t="shared" si="150"/>
        <v>Goode, Virgil Hamlin, Jr.(L)</v>
      </c>
      <c r="J3232" t="s">
        <v>134</v>
      </c>
      <c r="K3232" t="b">
        <v>0</v>
      </c>
      <c r="L3232">
        <v>3722</v>
      </c>
      <c r="M3232">
        <v>2936561</v>
      </c>
      <c r="N3232">
        <v>20171015</v>
      </c>
      <c r="O3232" t="s">
        <v>19</v>
      </c>
      <c r="P3232" t="str">
        <f>IF(VLOOKUP(A3232,'national-winners'!$A$2:$B$13,2,0)=H3232,"W","L")</f>
        <v>L</v>
      </c>
      <c r="Q3232">
        <f>MATCH(C3232,'state-winning-votes'!A:A,0)</f>
        <v>26</v>
      </c>
      <c r="R3232">
        <f>MATCH(A3232,'state-winning-votes'!$A$2:$L$2,0)</f>
        <v>11</v>
      </c>
      <c r="S3232" cm="1">
        <f t="array" ref="S3232">INDEX('state-winning-votes'!$A$1:$L$53,$Q3232,$R3232)</f>
        <v>1546167</v>
      </c>
      <c r="T3232">
        <f>INDEX('state-winning-votes'!$A$1:$L$53,MATCH($C3232,'state-winning-votes'!$A:$A,0),MATCH($A3232,'state-winning-votes'!$A$2:$L$2,0))</f>
        <v>1546167</v>
      </c>
      <c r="U3232" t="str">
        <f t="shared" si="151"/>
        <v>Obama, Barack H.</v>
      </c>
      <c r="V3232" t="str">
        <f>_xlfn.XLOOKUP(INDEX('state-winning-votes'!$A$1:$L$53,MATCH($C3232,'state-winning-votes'!$A:$A,0),MATCH($A3232,'state-winning-votes'!$A$2:$L$2,0)),$L:$L,$H:$H)</f>
        <v>Obama, Barack H.</v>
      </c>
      <c r="W3232" t="str">
        <f>VLOOKUP(A3232,'national-winners'!$A$2:$B$13,2,0)</f>
        <v>Obama, Barack H.</v>
      </c>
      <c r="X3232" t="str">
        <f t="shared" si="152"/>
        <v xml:space="preserve"> Barack H. Obama (W)</v>
      </c>
    </row>
    <row r="3233" spans="1:24" x14ac:dyDescent="0.25">
      <c r="A3233">
        <v>2012</v>
      </c>
      <c r="B3233" t="s">
        <v>94</v>
      </c>
      <c r="C3233" t="s">
        <v>95</v>
      </c>
      <c r="D3233">
        <v>27</v>
      </c>
      <c r="E3233">
        <v>41</v>
      </c>
      <c r="F3233">
        <v>33</v>
      </c>
      <c r="G3233" t="s">
        <v>16</v>
      </c>
      <c r="H3233" t="s">
        <v>397</v>
      </c>
      <c r="I3233" t="str">
        <f t="shared" si="150"/>
        <v>Carlson, Jim(L)</v>
      </c>
      <c r="J3233" t="s">
        <v>222</v>
      </c>
      <c r="K3233" t="b">
        <v>0</v>
      </c>
      <c r="L3233">
        <v>3149</v>
      </c>
      <c r="M3233">
        <v>2936561</v>
      </c>
      <c r="N3233">
        <v>20171015</v>
      </c>
      <c r="O3233" t="s">
        <v>19</v>
      </c>
      <c r="P3233" t="str">
        <f>IF(VLOOKUP(A3233,'national-winners'!$A$2:$B$13,2,0)=H3233,"W","L")</f>
        <v>L</v>
      </c>
      <c r="Q3233">
        <f>MATCH(C3233,'state-winning-votes'!A:A,0)</f>
        <v>26</v>
      </c>
      <c r="R3233">
        <f>MATCH(A3233,'state-winning-votes'!$A$2:$L$2,0)</f>
        <v>11</v>
      </c>
      <c r="S3233" cm="1">
        <f t="array" ref="S3233">INDEX('state-winning-votes'!$A$1:$L$53,$Q3233,$R3233)</f>
        <v>1546167</v>
      </c>
      <c r="T3233">
        <f>INDEX('state-winning-votes'!$A$1:$L$53,MATCH($C3233,'state-winning-votes'!$A:$A,0),MATCH($A3233,'state-winning-votes'!$A$2:$L$2,0))</f>
        <v>1546167</v>
      </c>
      <c r="U3233" t="str">
        <f t="shared" si="151"/>
        <v>Obama, Barack H.</v>
      </c>
      <c r="V3233" t="str">
        <f>_xlfn.XLOOKUP(INDEX('state-winning-votes'!$A$1:$L$53,MATCH($C3233,'state-winning-votes'!$A:$A,0),MATCH($A3233,'state-winning-votes'!$A$2:$L$2,0)),$L:$L,$H:$H)</f>
        <v>Obama, Barack H.</v>
      </c>
      <c r="W3233" t="str">
        <f>VLOOKUP(A3233,'national-winners'!$A$2:$B$13,2,0)</f>
        <v>Obama, Barack H.</v>
      </c>
      <c r="X3233" t="str">
        <f t="shared" si="152"/>
        <v xml:space="preserve"> Barack H. Obama (W)</v>
      </c>
    </row>
    <row r="3234" spans="1:24" x14ac:dyDescent="0.25">
      <c r="A3234">
        <v>2012</v>
      </c>
      <c r="B3234" t="s">
        <v>94</v>
      </c>
      <c r="C3234" t="s">
        <v>95</v>
      </c>
      <c r="D3234">
        <v>27</v>
      </c>
      <c r="E3234">
        <v>41</v>
      </c>
      <c r="F3234">
        <v>33</v>
      </c>
      <c r="G3234" t="s">
        <v>16</v>
      </c>
      <c r="H3234" t="s">
        <v>383</v>
      </c>
      <c r="I3234" t="str">
        <f t="shared" si="150"/>
        <v>Anderson, Ross Carl ""Rocky""(L)</v>
      </c>
      <c r="J3234" t="s">
        <v>384</v>
      </c>
      <c r="K3234" t="b">
        <v>0</v>
      </c>
      <c r="L3234">
        <v>1996</v>
      </c>
      <c r="M3234">
        <v>2936561</v>
      </c>
      <c r="N3234">
        <v>20171015</v>
      </c>
      <c r="O3234" t="s">
        <v>19</v>
      </c>
      <c r="P3234" t="str">
        <f>IF(VLOOKUP(A3234,'national-winners'!$A$2:$B$13,2,0)=H3234,"W","L")</f>
        <v>L</v>
      </c>
      <c r="Q3234">
        <f>MATCH(C3234,'state-winning-votes'!A:A,0)</f>
        <v>26</v>
      </c>
      <c r="R3234">
        <f>MATCH(A3234,'state-winning-votes'!$A$2:$L$2,0)</f>
        <v>11</v>
      </c>
      <c r="S3234" cm="1">
        <f t="array" ref="S3234">INDEX('state-winning-votes'!$A$1:$L$53,$Q3234,$R3234)</f>
        <v>1546167</v>
      </c>
      <c r="T3234">
        <f>INDEX('state-winning-votes'!$A$1:$L$53,MATCH($C3234,'state-winning-votes'!$A:$A,0),MATCH($A3234,'state-winning-votes'!$A$2:$L$2,0))</f>
        <v>1546167</v>
      </c>
      <c r="U3234" t="str">
        <f t="shared" si="151"/>
        <v>Obama, Barack H.</v>
      </c>
      <c r="V3234" t="str">
        <f>_xlfn.XLOOKUP(INDEX('state-winning-votes'!$A$1:$L$53,MATCH($C3234,'state-winning-votes'!$A:$A,0),MATCH($A3234,'state-winning-votes'!$A$2:$L$2,0)),$L:$L,$H:$H)</f>
        <v>Obama, Barack H.</v>
      </c>
      <c r="W3234" t="str">
        <f>VLOOKUP(A3234,'national-winners'!$A$2:$B$13,2,0)</f>
        <v>Obama, Barack H.</v>
      </c>
      <c r="X3234" t="str">
        <f t="shared" si="152"/>
        <v xml:space="preserve"> Barack H. Obama (W)</v>
      </c>
    </row>
    <row r="3235" spans="1:24" x14ac:dyDescent="0.25">
      <c r="A3235">
        <v>2012</v>
      </c>
      <c r="B3235" t="s">
        <v>94</v>
      </c>
      <c r="C3235" t="s">
        <v>95</v>
      </c>
      <c r="D3235">
        <v>27</v>
      </c>
      <c r="E3235">
        <v>41</v>
      </c>
      <c r="F3235">
        <v>33</v>
      </c>
      <c r="G3235" t="s">
        <v>16</v>
      </c>
      <c r="H3235" t="s">
        <v>398</v>
      </c>
      <c r="I3235" t="str">
        <f t="shared" si="150"/>
        <v>Morstad, Dean(L)</v>
      </c>
      <c r="J3235" t="s">
        <v>399</v>
      </c>
      <c r="K3235" t="b">
        <v>0</v>
      </c>
      <c r="L3235">
        <v>1092</v>
      </c>
      <c r="M3235">
        <v>2936561</v>
      </c>
      <c r="N3235">
        <v>20171015</v>
      </c>
      <c r="O3235" t="s">
        <v>19</v>
      </c>
      <c r="P3235" t="str">
        <f>IF(VLOOKUP(A3235,'national-winners'!$A$2:$B$13,2,0)=H3235,"W","L")</f>
        <v>L</v>
      </c>
      <c r="Q3235">
        <f>MATCH(C3235,'state-winning-votes'!A:A,0)</f>
        <v>26</v>
      </c>
      <c r="R3235">
        <f>MATCH(A3235,'state-winning-votes'!$A$2:$L$2,0)</f>
        <v>11</v>
      </c>
      <c r="S3235" cm="1">
        <f t="array" ref="S3235">INDEX('state-winning-votes'!$A$1:$L$53,$Q3235,$R3235)</f>
        <v>1546167</v>
      </c>
      <c r="T3235">
        <f>INDEX('state-winning-votes'!$A$1:$L$53,MATCH($C3235,'state-winning-votes'!$A:$A,0),MATCH($A3235,'state-winning-votes'!$A$2:$L$2,0))</f>
        <v>1546167</v>
      </c>
      <c r="U3235" t="str">
        <f t="shared" si="151"/>
        <v>Obama, Barack H.</v>
      </c>
      <c r="V3235" t="str">
        <f>_xlfn.XLOOKUP(INDEX('state-winning-votes'!$A$1:$L$53,MATCH($C3235,'state-winning-votes'!$A:$A,0),MATCH($A3235,'state-winning-votes'!$A$2:$L$2,0)),$L:$L,$H:$H)</f>
        <v>Obama, Barack H.</v>
      </c>
      <c r="W3235" t="str">
        <f>VLOOKUP(A3235,'national-winners'!$A$2:$B$13,2,0)</f>
        <v>Obama, Barack H.</v>
      </c>
      <c r="X3235" t="str">
        <f t="shared" si="152"/>
        <v xml:space="preserve"> Barack H. Obama (W)</v>
      </c>
    </row>
    <row r="3236" spans="1:24" x14ac:dyDescent="0.25">
      <c r="A3236">
        <v>2012</v>
      </c>
      <c r="B3236" t="s">
        <v>94</v>
      </c>
      <c r="C3236" t="s">
        <v>95</v>
      </c>
      <c r="D3236">
        <v>27</v>
      </c>
      <c r="E3236">
        <v>41</v>
      </c>
      <c r="F3236">
        <v>33</v>
      </c>
      <c r="G3236" t="s">
        <v>16</v>
      </c>
      <c r="H3236" t="s">
        <v>284</v>
      </c>
      <c r="I3236" t="str">
        <f t="shared" si="150"/>
        <v>Harris, James(L)</v>
      </c>
      <c r="J3236" t="s">
        <v>37</v>
      </c>
      <c r="K3236" t="b">
        <v>0</v>
      </c>
      <c r="L3236">
        <v>1051</v>
      </c>
      <c r="M3236">
        <v>2936561</v>
      </c>
      <c r="N3236">
        <v>20171015</v>
      </c>
      <c r="O3236" t="s">
        <v>19</v>
      </c>
      <c r="P3236" t="str">
        <f>IF(VLOOKUP(A3236,'national-winners'!$A$2:$B$13,2,0)=H3236,"W","L")</f>
        <v>L</v>
      </c>
      <c r="Q3236">
        <f>MATCH(C3236,'state-winning-votes'!A:A,0)</f>
        <v>26</v>
      </c>
      <c r="R3236">
        <f>MATCH(A3236,'state-winning-votes'!$A$2:$L$2,0)</f>
        <v>11</v>
      </c>
      <c r="S3236" cm="1">
        <f t="array" ref="S3236">INDEX('state-winning-votes'!$A$1:$L$53,$Q3236,$R3236)</f>
        <v>1546167</v>
      </c>
      <c r="T3236">
        <f>INDEX('state-winning-votes'!$A$1:$L$53,MATCH($C3236,'state-winning-votes'!$A:$A,0),MATCH($A3236,'state-winning-votes'!$A$2:$L$2,0))</f>
        <v>1546167</v>
      </c>
      <c r="U3236" t="str">
        <f t="shared" si="151"/>
        <v>Obama, Barack H.</v>
      </c>
      <c r="V3236" t="str">
        <f>_xlfn.XLOOKUP(INDEX('state-winning-votes'!$A$1:$L$53,MATCH($C3236,'state-winning-votes'!$A:$A,0),MATCH($A3236,'state-winning-votes'!$A$2:$L$2,0)),$L:$L,$H:$H)</f>
        <v>Obama, Barack H.</v>
      </c>
      <c r="W3236" t="str">
        <f>VLOOKUP(A3236,'national-winners'!$A$2:$B$13,2,0)</f>
        <v>Obama, Barack H.</v>
      </c>
      <c r="X3236" t="str">
        <f t="shared" si="152"/>
        <v xml:space="preserve"> Barack H. Obama (W)</v>
      </c>
    </row>
    <row r="3237" spans="1:24" x14ac:dyDescent="0.25">
      <c r="A3237">
        <v>2012</v>
      </c>
      <c r="B3237" t="s">
        <v>94</v>
      </c>
      <c r="C3237" t="s">
        <v>95</v>
      </c>
      <c r="D3237">
        <v>27</v>
      </c>
      <c r="E3237">
        <v>41</v>
      </c>
      <c r="F3237">
        <v>33</v>
      </c>
      <c r="G3237" t="s">
        <v>16</v>
      </c>
      <c r="H3237" t="s">
        <v>394</v>
      </c>
      <c r="I3237" t="str">
        <f t="shared" si="150"/>
        <v>Lindsay, Peta(L)</v>
      </c>
      <c r="J3237" t="s">
        <v>353</v>
      </c>
      <c r="K3237" t="b">
        <v>0</v>
      </c>
      <c r="L3237">
        <v>397</v>
      </c>
      <c r="M3237">
        <v>2936561</v>
      </c>
      <c r="N3237">
        <v>20171015</v>
      </c>
      <c r="O3237" t="s">
        <v>19</v>
      </c>
      <c r="P3237" t="str">
        <f>IF(VLOOKUP(A3237,'national-winners'!$A$2:$B$13,2,0)=H3237,"W","L")</f>
        <v>L</v>
      </c>
      <c r="Q3237">
        <f>MATCH(C3237,'state-winning-votes'!A:A,0)</f>
        <v>26</v>
      </c>
      <c r="R3237">
        <f>MATCH(A3237,'state-winning-votes'!$A$2:$L$2,0)</f>
        <v>11</v>
      </c>
      <c r="S3237" cm="1">
        <f t="array" ref="S3237">INDEX('state-winning-votes'!$A$1:$L$53,$Q3237,$R3237)</f>
        <v>1546167</v>
      </c>
      <c r="T3237">
        <f>INDEX('state-winning-votes'!$A$1:$L$53,MATCH($C3237,'state-winning-votes'!$A:$A,0),MATCH($A3237,'state-winning-votes'!$A$2:$L$2,0))</f>
        <v>1546167</v>
      </c>
      <c r="U3237" t="str">
        <f t="shared" si="151"/>
        <v>Obama, Barack H.</v>
      </c>
      <c r="V3237" t="str">
        <f>_xlfn.XLOOKUP(INDEX('state-winning-votes'!$A$1:$L$53,MATCH($C3237,'state-winning-votes'!$A:$A,0),MATCH($A3237,'state-winning-votes'!$A$2:$L$2,0)),$L:$L,$H:$H)</f>
        <v>Obama, Barack H.</v>
      </c>
      <c r="W3237" t="str">
        <f>VLOOKUP(A3237,'national-winners'!$A$2:$B$13,2,0)</f>
        <v>Obama, Barack H.</v>
      </c>
      <c r="X3237" t="str">
        <f t="shared" si="152"/>
        <v xml:space="preserve"> Barack H. Obama (W)</v>
      </c>
    </row>
    <row r="3238" spans="1:24" x14ac:dyDescent="0.25">
      <c r="A3238">
        <v>2012</v>
      </c>
      <c r="B3238" t="s">
        <v>101</v>
      </c>
      <c r="C3238" t="s">
        <v>102</v>
      </c>
      <c r="D3238">
        <v>28</v>
      </c>
      <c r="E3238">
        <v>64</v>
      </c>
      <c r="F3238">
        <v>46</v>
      </c>
      <c r="G3238" t="s">
        <v>16</v>
      </c>
      <c r="H3238" t="s">
        <v>376</v>
      </c>
      <c r="I3238" t="str">
        <f t="shared" si="150"/>
        <v>Romney, Mitt(L)</v>
      </c>
      <c r="J3238" t="s">
        <v>21</v>
      </c>
      <c r="K3238" t="b">
        <v>0</v>
      </c>
      <c r="L3238">
        <v>710746</v>
      </c>
      <c r="M3238">
        <v>1285584</v>
      </c>
      <c r="N3238">
        <v>20171015</v>
      </c>
      <c r="O3238" t="s">
        <v>19</v>
      </c>
      <c r="P3238" t="str">
        <f>IF(VLOOKUP(A3238,'national-winners'!$A$2:$B$13,2,0)=H3238,"W","L")</f>
        <v>L</v>
      </c>
      <c r="Q3238">
        <f>MATCH(C3238,'state-winning-votes'!A:A,0)</f>
        <v>28</v>
      </c>
      <c r="R3238">
        <f>MATCH(A3238,'state-winning-votes'!$A$2:$L$2,0)</f>
        <v>11</v>
      </c>
      <c r="S3238" cm="1">
        <f t="array" ref="S3238">INDEX('state-winning-votes'!$A$1:$L$53,$Q3238,$R3238)</f>
        <v>710746</v>
      </c>
      <c r="T3238">
        <f>INDEX('state-winning-votes'!$A$1:$L$53,MATCH($C3238,'state-winning-votes'!$A:$A,0),MATCH($A3238,'state-winning-votes'!$A$2:$L$2,0))</f>
        <v>710746</v>
      </c>
      <c r="U3238" t="str">
        <f t="shared" si="151"/>
        <v>Romney, Mitt</v>
      </c>
      <c r="V3238" t="str">
        <f>_xlfn.XLOOKUP(INDEX('state-winning-votes'!$A$1:$L$53,MATCH($C3238,'state-winning-votes'!$A:$A,0),MATCH($A3238,'state-winning-votes'!$A$2:$L$2,0)),$L:$L,$H:$H)</f>
        <v>Romney, Mitt</v>
      </c>
      <c r="W3238" t="str">
        <f>VLOOKUP(A3238,'national-winners'!$A$2:$B$13,2,0)</f>
        <v>Obama, Barack H.</v>
      </c>
      <c r="X3238" t="str">
        <f t="shared" si="152"/>
        <v xml:space="preserve"> Mitt Romney (W)</v>
      </c>
    </row>
    <row r="3239" spans="1:24" x14ac:dyDescent="0.25">
      <c r="A3239">
        <v>2012</v>
      </c>
      <c r="B3239" t="s">
        <v>101</v>
      </c>
      <c r="C3239" t="s">
        <v>102</v>
      </c>
      <c r="D3239">
        <v>28</v>
      </c>
      <c r="E3239">
        <v>64</v>
      </c>
      <c r="F3239">
        <v>46</v>
      </c>
      <c r="G3239" t="s">
        <v>16</v>
      </c>
      <c r="H3239" t="s">
        <v>349</v>
      </c>
      <c r="I3239" t="str">
        <f t="shared" si="150"/>
        <v>Obama, Barack H.(W)</v>
      </c>
      <c r="J3239" t="s">
        <v>18</v>
      </c>
      <c r="K3239" t="b">
        <v>0</v>
      </c>
      <c r="L3239">
        <v>562949</v>
      </c>
      <c r="M3239">
        <v>1285584</v>
      </c>
      <c r="N3239">
        <v>20171015</v>
      </c>
      <c r="O3239" t="s">
        <v>19</v>
      </c>
      <c r="P3239" t="str">
        <f>IF(VLOOKUP(A3239,'national-winners'!$A$2:$B$13,2,0)=H3239,"W","L")</f>
        <v>W</v>
      </c>
      <c r="Q3239">
        <f>MATCH(C3239,'state-winning-votes'!A:A,0)</f>
        <v>28</v>
      </c>
      <c r="R3239">
        <f>MATCH(A3239,'state-winning-votes'!$A$2:$L$2,0)</f>
        <v>11</v>
      </c>
      <c r="S3239" cm="1">
        <f t="array" ref="S3239">INDEX('state-winning-votes'!$A$1:$L$53,$Q3239,$R3239)</f>
        <v>710746</v>
      </c>
      <c r="T3239">
        <f>INDEX('state-winning-votes'!$A$1:$L$53,MATCH($C3239,'state-winning-votes'!$A:$A,0),MATCH($A3239,'state-winning-votes'!$A$2:$L$2,0))</f>
        <v>710746</v>
      </c>
      <c r="U3239" t="str">
        <f t="shared" si="151"/>
        <v>Romney, Mitt</v>
      </c>
      <c r="V3239" t="str">
        <f>_xlfn.XLOOKUP(INDEX('state-winning-votes'!$A$1:$L$53,MATCH($C3239,'state-winning-votes'!$A:$A,0),MATCH($A3239,'state-winning-votes'!$A$2:$L$2,0)),$L:$L,$H:$H)</f>
        <v>Romney, Mitt</v>
      </c>
      <c r="W3239" t="str">
        <f>VLOOKUP(A3239,'national-winners'!$A$2:$B$13,2,0)</f>
        <v>Obama, Barack H.</v>
      </c>
      <c r="X3239" t="str">
        <f t="shared" si="152"/>
        <v xml:space="preserve"> Mitt Romney (W)</v>
      </c>
    </row>
    <row r="3240" spans="1:24" x14ac:dyDescent="0.25">
      <c r="A3240">
        <v>2012</v>
      </c>
      <c r="B3240" t="s">
        <v>101</v>
      </c>
      <c r="C3240" t="s">
        <v>102</v>
      </c>
      <c r="D3240">
        <v>28</v>
      </c>
      <c r="E3240">
        <v>64</v>
      </c>
      <c r="F3240">
        <v>46</v>
      </c>
      <c r="G3240" t="s">
        <v>16</v>
      </c>
      <c r="H3240" t="s">
        <v>377</v>
      </c>
      <c r="I3240" t="str">
        <f t="shared" si="150"/>
        <v>Johnson, Gary(L)</v>
      </c>
      <c r="J3240" t="s">
        <v>29</v>
      </c>
      <c r="K3240" t="b">
        <v>0</v>
      </c>
      <c r="L3240">
        <v>6676</v>
      </c>
      <c r="M3240">
        <v>1285584</v>
      </c>
      <c r="N3240">
        <v>20171015</v>
      </c>
      <c r="O3240" t="s">
        <v>19</v>
      </c>
      <c r="P3240" t="str">
        <f>IF(VLOOKUP(A3240,'national-winners'!$A$2:$B$13,2,0)=H3240,"W","L")</f>
        <v>L</v>
      </c>
      <c r="Q3240">
        <f>MATCH(C3240,'state-winning-votes'!A:A,0)</f>
        <v>28</v>
      </c>
      <c r="R3240">
        <f>MATCH(A3240,'state-winning-votes'!$A$2:$L$2,0)</f>
        <v>11</v>
      </c>
      <c r="S3240" cm="1">
        <f t="array" ref="S3240">INDEX('state-winning-votes'!$A$1:$L$53,$Q3240,$R3240)</f>
        <v>710746</v>
      </c>
      <c r="T3240">
        <f>INDEX('state-winning-votes'!$A$1:$L$53,MATCH($C3240,'state-winning-votes'!$A:$A,0),MATCH($A3240,'state-winning-votes'!$A$2:$L$2,0))</f>
        <v>710746</v>
      </c>
      <c r="U3240" t="str">
        <f t="shared" si="151"/>
        <v>Romney, Mitt</v>
      </c>
      <c r="V3240" t="str">
        <f>_xlfn.XLOOKUP(INDEX('state-winning-votes'!$A$1:$L$53,MATCH($C3240,'state-winning-votes'!$A:$A,0),MATCH($A3240,'state-winning-votes'!$A$2:$L$2,0)),$L:$L,$H:$H)</f>
        <v>Romney, Mitt</v>
      </c>
      <c r="W3240" t="str">
        <f>VLOOKUP(A3240,'national-winners'!$A$2:$B$13,2,0)</f>
        <v>Obama, Barack H.</v>
      </c>
      <c r="X3240" t="str">
        <f t="shared" si="152"/>
        <v xml:space="preserve"> Mitt Romney (W)</v>
      </c>
    </row>
    <row r="3241" spans="1:24" x14ac:dyDescent="0.25">
      <c r="A3241">
        <v>2012</v>
      </c>
      <c r="B3241" t="s">
        <v>101</v>
      </c>
      <c r="C3241" t="s">
        <v>102</v>
      </c>
      <c r="D3241">
        <v>28</v>
      </c>
      <c r="E3241">
        <v>64</v>
      </c>
      <c r="F3241">
        <v>46</v>
      </c>
      <c r="G3241" t="s">
        <v>16</v>
      </c>
      <c r="H3241" t="s">
        <v>381</v>
      </c>
      <c r="I3241" t="str">
        <f t="shared" si="150"/>
        <v>Goode, Virgil Hamlin, Jr.(L)</v>
      </c>
      <c r="J3241" t="s">
        <v>134</v>
      </c>
      <c r="K3241" t="b">
        <v>0</v>
      </c>
      <c r="L3241">
        <v>2609</v>
      </c>
      <c r="M3241">
        <v>1285584</v>
      </c>
      <c r="N3241">
        <v>20171015</v>
      </c>
      <c r="O3241" t="s">
        <v>19</v>
      </c>
      <c r="P3241" t="str">
        <f>IF(VLOOKUP(A3241,'national-winners'!$A$2:$B$13,2,0)=H3241,"W","L")</f>
        <v>L</v>
      </c>
      <c r="Q3241">
        <f>MATCH(C3241,'state-winning-votes'!A:A,0)</f>
        <v>28</v>
      </c>
      <c r="R3241">
        <f>MATCH(A3241,'state-winning-votes'!$A$2:$L$2,0)</f>
        <v>11</v>
      </c>
      <c r="S3241" cm="1">
        <f t="array" ref="S3241">INDEX('state-winning-votes'!$A$1:$L$53,$Q3241,$R3241)</f>
        <v>710746</v>
      </c>
      <c r="T3241">
        <f>INDEX('state-winning-votes'!$A$1:$L$53,MATCH($C3241,'state-winning-votes'!$A:$A,0),MATCH($A3241,'state-winning-votes'!$A$2:$L$2,0))</f>
        <v>710746</v>
      </c>
      <c r="U3241" t="str">
        <f t="shared" si="151"/>
        <v>Romney, Mitt</v>
      </c>
      <c r="V3241" t="str">
        <f>_xlfn.XLOOKUP(INDEX('state-winning-votes'!$A$1:$L$53,MATCH($C3241,'state-winning-votes'!$A:$A,0),MATCH($A3241,'state-winning-votes'!$A$2:$L$2,0)),$L:$L,$H:$H)</f>
        <v>Romney, Mitt</v>
      </c>
      <c r="W3241" t="str">
        <f>VLOOKUP(A3241,'national-winners'!$A$2:$B$13,2,0)</f>
        <v>Obama, Barack H.</v>
      </c>
      <c r="X3241" t="str">
        <f t="shared" si="152"/>
        <v xml:space="preserve"> Mitt Romney (W)</v>
      </c>
    </row>
    <row r="3242" spans="1:24" x14ac:dyDescent="0.25">
      <c r="A3242">
        <v>2012</v>
      </c>
      <c r="B3242" t="s">
        <v>101</v>
      </c>
      <c r="C3242" t="s">
        <v>102</v>
      </c>
      <c r="D3242">
        <v>28</v>
      </c>
      <c r="E3242">
        <v>64</v>
      </c>
      <c r="F3242">
        <v>46</v>
      </c>
      <c r="G3242" t="s">
        <v>16</v>
      </c>
      <c r="H3242" t="s">
        <v>378</v>
      </c>
      <c r="I3242" t="str">
        <f t="shared" si="150"/>
        <v>Stein, Jill(L)</v>
      </c>
      <c r="J3242" t="s">
        <v>274</v>
      </c>
      <c r="K3242" t="b">
        <v>0</v>
      </c>
      <c r="L3242">
        <v>1588</v>
      </c>
      <c r="M3242">
        <v>1285584</v>
      </c>
      <c r="N3242">
        <v>20171015</v>
      </c>
      <c r="O3242" t="s">
        <v>19</v>
      </c>
      <c r="P3242" t="str">
        <f>IF(VLOOKUP(A3242,'national-winners'!$A$2:$B$13,2,0)=H3242,"W","L")</f>
        <v>L</v>
      </c>
      <c r="Q3242">
        <f>MATCH(C3242,'state-winning-votes'!A:A,0)</f>
        <v>28</v>
      </c>
      <c r="R3242">
        <f>MATCH(A3242,'state-winning-votes'!$A$2:$L$2,0)</f>
        <v>11</v>
      </c>
      <c r="S3242" cm="1">
        <f t="array" ref="S3242">INDEX('state-winning-votes'!$A$1:$L$53,$Q3242,$R3242)</f>
        <v>710746</v>
      </c>
      <c r="T3242">
        <f>INDEX('state-winning-votes'!$A$1:$L$53,MATCH($C3242,'state-winning-votes'!$A:$A,0),MATCH($A3242,'state-winning-votes'!$A$2:$L$2,0))</f>
        <v>710746</v>
      </c>
      <c r="U3242" t="str">
        <f t="shared" si="151"/>
        <v>Romney, Mitt</v>
      </c>
      <c r="V3242" t="str">
        <f>_xlfn.XLOOKUP(INDEX('state-winning-votes'!$A$1:$L$53,MATCH($C3242,'state-winning-votes'!$A:$A,0),MATCH($A3242,'state-winning-votes'!$A$2:$L$2,0)),$L:$L,$H:$H)</f>
        <v>Romney, Mitt</v>
      </c>
      <c r="W3242" t="str">
        <f>VLOOKUP(A3242,'national-winners'!$A$2:$B$13,2,0)</f>
        <v>Obama, Barack H.</v>
      </c>
      <c r="X3242" t="str">
        <f t="shared" si="152"/>
        <v xml:space="preserve"> Mitt Romney (W)</v>
      </c>
    </row>
    <row r="3243" spans="1:24" x14ac:dyDescent="0.25">
      <c r="A3243">
        <v>2012</v>
      </c>
      <c r="B3243" t="s">
        <v>101</v>
      </c>
      <c r="C3243" t="s">
        <v>102</v>
      </c>
      <c r="D3243">
        <v>28</v>
      </c>
      <c r="E3243">
        <v>64</v>
      </c>
      <c r="F3243">
        <v>46</v>
      </c>
      <c r="G3243" t="s">
        <v>16</v>
      </c>
      <c r="H3243" t="s">
        <v>400</v>
      </c>
      <c r="I3243" t="str">
        <f t="shared" si="150"/>
        <v>Washer, Barbara Dale(L)</v>
      </c>
      <c r="J3243" t="s">
        <v>272</v>
      </c>
      <c r="K3243" t="b">
        <v>0</v>
      </c>
      <c r="L3243">
        <v>1016</v>
      </c>
      <c r="M3243">
        <v>1285584</v>
      </c>
      <c r="N3243">
        <v>20171015</v>
      </c>
      <c r="O3243" t="s">
        <v>19</v>
      </c>
      <c r="P3243" t="str">
        <f>IF(VLOOKUP(A3243,'national-winners'!$A$2:$B$13,2,0)=H3243,"W","L")</f>
        <v>L</v>
      </c>
      <c r="Q3243">
        <f>MATCH(C3243,'state-winning-votes'!A:A,0)</f>
        <v>28</v>
      </c>
      <c r="R3243">
        <f>MATCH(A3243,'state-winning-votes'!$A$2:$L$2,0)</f>
        <v>11</v>
      </c>
      <c r="S3243" cm="1">
        <f t="array" ref="S3243">INDEX('state-winning-votes'!$A$1:$L$53,$Q3243,$R3243)</f>
        <v>710746</v>
      </c>
      <c r="T3243">
        <f>INDEX('state-winning-votes'!$A$1:$L$53,MATCH($C3243,'state-winning-votes'!$A:$A,0),MATCH($A3243,'state-winning-votes'!$A$2:$L$2,0))</f>
        <v>710746</v>
      </c>
      <c r="U3243" t="str">
        <f t="shared" si="151"/>
        <v>Romney, Mitt</v>
      </c>
      <c r="V3243" t="str">
        <f>_xlfn.XLOOKUP(INDEX('state-winning-votes'!$A$1:$L$53,MATCH($C3243,'state-winning-votes'!$A:$A,0),MATCH($A3243,'state-winning-votes'!$A$2:$L$2,0)),$L:$L,$H:$H)</f>
        <v>Romney, Mitt</v>
      </c>
      <c r="W3243" t="str">
        <f>VLOOKUP(A3243,'national-winners'!$A$2:$B$13,2,0)</f>
        <v>Obama, Barack H.</v>
      </c>
      <c r="X3243" t="str">
        <f t="shared" si="152"/>
        <v xml:space="preserve"> Mitt Romney (W)</v>
      </c>
    </row>
    <row r="3244" spans="1:24" x14ac:dyDescent="0.25">
      <c r="A3244">
        <v>2012</v>
      </c>
      <c r="B3244" t="s">
        <v>103</v>
      </c>
      <c r="C3244" t="s">
        <v>104</v>
      </c>
      <c r="D3244">
        <v>29</v>
      </c>
      <c r="E3244">
        <v>43</v>
      </c>
      <c r="F3244">
        <v>34</v>
      </c>
      <c r="G3244" t="s">
        <v>16</v>
      </c>
      <c r="H3244" t="s">
        <v>376</v>
      </c>
      <c r="I3244" t="str">
        <f t="shared" si="150"/>
        <v>Romney, Mitt(L)</v>
      </c>
      <c r="J3244" t="s">
        <v>21</v>
      </c>
      <c r="K3244" t="b">
        <v>0</v>
      </c>
      <c r="L3244">
        <v>1482440</v>
      </c>
      <c r="M3244">
        <v>2757323</v>
      </c>
      <c r="N3244">
        <v>20171015</v>
      </c>
      <c r="O3244" t="s">
        <v>19</v>
      </c>
      <c r="P3244" t="str">
        <f>IF(VLOOKUP(A3244,'national-winners'!$A$2:$B$13,2,0)=H3244,"W","L")</f>
        <v>L</v>
      </c>
      <c r="Q3244">
        <f>MATCH(C3244,'state-winning-votes'!A:A,0)</f>
        <v>27</v>
      </c>
      <c r="R3244">
        <f>MATCH(A3244,'state-winning-votes'!$A$2:$L$2,0)</f>
        <v>11</v>
      </c>
      <c r="S3244" cm="1">
        <f t="array" ref="S3244">INDEX('state-winning-votes'!$A$1:$L$53,$Q3244,$R3244)</f>
        <v>1482440</v>
      </c>
      <c r="T3244">
        <f>INDEX('state-winning-votes'!$A$1:$L$53,MATCH($C3244,'state-winning-votes'!$A:$A,0),MATCH($A3244,'state-winning-votes'!$A$2:$L$2,0))</f>
        <v>1482440</v>
      </c>
      <c r="U3244" t="str">
        <f t="shared" si="151"/>
        <v>Romney, Mitt</v>
      </c>
      <c r="V3244" t="str">
        <f>_xlfn.XLOOKUP(INDEX('state-winning-votes'!$A$1:$L$53,MATCH($C3244,'state-winning-votes'!$A:$A,0),MATCH($A3244,'state-winning-votes'!$A$2:$L$2,0)),$L:$L,$H:$H)</f>
        <v>Romney, Mitt</v>
      </c>
      <c r="W3244" t="str">
        <f>VLOOKUP(A3244,'national-winners'!$A$2:$B$13,2,0)</f>
        <v>Obama, Barack H.</v>
      </c>
      <c r="X3244" t="str">
        <f t="shared" si="152"/>
        <v xml:space="preserve"> Mitt Romney (W)</v>
      </c>
    </row>
    <row r="3245" spans="1:24" x14ac:dyDescent="0.25">
      <c r="A3245">
        <v>2012</v>
      </c>
      <c r="B3245" t="s">
        <v>103</v>
      </c>
      <c r="C3245" t="s">
        <v>104</v>
      </c>
      <c r="D3245">
        <v>29</v>
      </c>
      <c r="E3245">
        <v>43</v>
      </c>
      <c r="F3245">
        <v>34</v>
      </c>
      <c r="G3245" t="s">
        <v>16</v>
      </c>
      <c r="H3245" t="s">
        <v>349</v>
      </c>
      <c r="I3245" t="str">
        <f t="shared" si="150"/>
        <v>Obama, Barack H.(W)</v>
      </c>
      <c r="J3245" t="s">
        <v>18</v>
      </c>
      <c r="K3245" t="b">
        <v>0</v>
      </c>
      <c r="L3245">
        <v>1223796</v>
      </c>
      <c r="M3245">
        <v>2757323</v>
      </c>
      <c r="N3245">
        <v>20171015</v>
      </c>
      <c r="O3245" t="s">
        <v>19</v>
      </c>
      <c r="P3245" t="str">
        <f>IF(VLOOKUP(A3245,'national-winners'!$A$2:$B$13,2,0)=H3245,"W","L")</f>
        <v>W</v>
      </c>
      <c r="Q3245">
        <f>MATCH(C3245,'state-winning-votes'!A:A,0)</f>
        <v>27</v>
      </c>
      <c r="R3245">
        <f>MATCH(A3245,'state-winning-votes'!$A$2:$L$2,0)</f>
        <v>11</v>
      </c>
      <c r="S3245" cm="1">
        <f t="array" ref="S3245">INDEX('state-winning-votes'!$A$1:$L$53,$Q3245,$R3245)</f>
        <v>1482440</v>
      </c>
      <c r="T3245">
        <f>INDEX('state-winning-votes'!$A$1:$L$53,MATCH($C3245,'state-winning-votes'!$A:$A,0),MATCH($A3245,'state-winning-votes'!$A$2:$L$2,0))</f>
        <v>1482440</v>
      </c>
      <c r="U3245" t="str">
        <f t="shared" si="151"/>
        <v>Romney, Mitt</v>
      </c>
      <c r="V3245" t="str">
        <f>_xlfn.XLOOKUP(INDEX('state-winning-votes'!$A$1:$L$53,MATCH($C3245,'state-winning-votes'!$A:$A,0),MATCH($A3245,'state-winning-votes'!$A$2:$L$2,0)),$L:$L,$H:$H)</f>
        <v>Romney, Mitt</v>
      </c>
      <c r="W3245" t="str">
        <f>VLOOKUP(A3245,'national-winners'!$A$2:$B$13,2,0)</f>
        <v>Obama, Barack H.</v>
      </c>
      <c r="X3245" t="str">
        <f t="shared" si="152"/>
        <v xml:space="preserve"> Mitt Romney (W)</v>
      </c>
    </row>
    <row r="3246" spans="1:24" x14ac:dyDescent="0.25">
      <c r="A3246">
        <v>2012</v>
      </c>
      <c r="B3246" t="s">
        <v>103</v>
      </c>
      <c r="C3246" t="s">
        <v>104</v>
      </c>
      <c r="D3246">
        <v>29</v>
      </c>
      <c r="E3246">
        <v>43</v>
      </c>
      <c r="F3246">
        <v>34</v>
      </c>
      <c r="G3246" t="s">
        <v>16</v>
      </c>
      <c r="H3246" t="s">
        <v>377</v>
      </c>
      <c r="I3246" t="str">
        <f t="shared" si="150"/>
        <v>Johnson, Gary(L)</v>
      </c>
      <c r="J3246" t="s">
        <v>29</v>
      </c>
      <c r="K3246" t="b">
        <v>0</v>
      </c>
      <c r="L3246">
        <v>43151</v>
      </c>
      <c r="M3246">
        <v>2757323</v>
      </c>
      <c r="N3246">
        <v>20171015</v>
      </c>
      <c r="O3246" t="s">
        <v>19</v>
      </c>
      <c r="P3246" t="str">
        <f>IF(VLOOKUP(A3246,'national-winners'!$A$2:$B$13,2,0)=H3246,"W","L")</f>
        <v>L</v>
      </c>
      <c r="Q3246">
        <f>MATCH(C3246,'state-winning-votes'!A:A,0)</f>
        <v>27</v>
      </c>
      <c r="R3246">
        <f>MATCH(A3246,'state-winning-votes'!$A$2:$L$2,0)</f>
        <v>11</v>
      </c>
      <c r="S3246" cm="1">
        <f t="array" ref="S3246">INDEX('state-winning-votes'!$A$1:$L$53,$Q3246,$R3246)</f>
        <v>1482440</v>
      </c>
      <c r="T3246">
        <f>INDEX('state-winning-votes'!$A$1:$L$53,MATCH($C3246,'state-winning-votes'!$A:$A,0),MATCH($A3246,'state-winning-votes'!$A$2:$L$2,0))</f>
        <v>1482440</v>
      </c>
      <c r="U3246" t="str">
        <f t="shared" si="151"/>
        <v>Romney, Mitt</v>
      </c>
      <c r="V3246" t="str">
        <f>_xlfn.XLOOKUP(INDEX('state-winning-votes'!$A$1:$L$53,MATCH($C3246,'state-winning-votes'!$A:$A,0),MATCH($A3246,'state-winning-votes'!$A$2:$L$2,0)),$L:$L,$H:$H)</f>
        <v>Romney, Mitt</v>
      </c>
      <c r="W3246" t="str">
        <f>VLOOKUP(A3246,'national-winners'!$A$2:$B$13,2,0)</f>
        <v>Obama, Barack H.</v>
      </c>
      <c r="X3246" t="str">
        <f t="shared" si="152"/>
        <v xml:space="preserve"> Mitt Romney (W)</v>
      </c>
    </row>
    <row r="3247" spans="1:24" x14ac:dyDescent="0.25">
      <c r="A3247">
        <v>2012</v>
      </c>
      <c r="B3247" t="s">
        <v>103</v>
      </c>
      <c r="C3247" t="s">
        <v>104</v>
      </c>
      <c r="D3247">
        <v>29</v>
      </c>
      <c r="E3247">
        <v>43</v>
      </c>
      <c r="F3247">
        <v>34</v>
      </c>
      <c r="G3247" t="s">
        <v>16</v>
      </c>
      <c r="H3247" t="s">
        <v>381</v>
      </c>
      <c r="I3247" t="str">
        <f t="shared" si="150"/>
        <v>Goode, Virgil Hamlin, Jr.(L)</v>
      </c>
      <c r="J3247" t="s">
        <v>134</v>
      </c>
      <c r="K3247" t="b">
        <v>0</v>
      </c>
      <c r="L3247">
        <v>7936</v>
      </c>
      <c r="M3247">
        <v>2757323</v>
      </c>
      <c r="N3247">
        <v>20171015</v>
      </c>
      <c r="O3247" t="s">
        <v>19</v>
      </c>
      <c r="P3247" t="str">
        <f>IF(VLOOKUP(A3247,'national-winners'!$A$2:$B$13,2,0)=H3247,"W","L")</f>
        <v>L</v>
      </c>
      <c r="Q3247">
        <f>MATCH(C3247,'state-winning-votes'!A:A,0)</f>
        <v>27</v>
      </c>
      <c r="R3247">
        <f>MATCH(A3247,'state-winning-votes'!$A$2:$L$2,0)</f>
        <v>11</v>
      </c>
      <c r="S3247" cm="1">
        <f t="array" ref="S3247">INDEX('state-winning-votes'!$A$1:$L$53,$Q3247,$R3247)</f>
        <v>1482440</v>
      </c>
      <c r="T3247">
        <f>INDEX('state-winning-votes'!$A$1:$L$53,MATCH($C3247,'state-winning-votes'!$A:$A,0),MATCH($A3247,'state-winning-votes'!$A$2:$L$2,0))</f>
        <v>1482440</v>
      </c>
      <c r="U3247" t="str">
        <f t="shared" si="151"/>
        <v>Romney, Mitt</v>
      </c>
      <c r="V3247" t="str">
        <f>_xlfn.XLOOKUP(INDEX('state-winning-votes'!$A$1:$L$53,MATCH($C3247,'state-winning-votes'!$A:$A,0),MATCH($A3247,'state-winning-votes'!$A$2:$L$2,0)),$L:$L,$H:$H)</f>
        <v>Romney, Mitt</v>
      </c>
      <c r="W3247" t="str">
        <f>VLOOKUP(A3247,'national-winners'!$A$2:$B$13,2,0)</f>
        <v>Obama, Barack H.</v>
      </c>
      <c r="X3247" t="str">
        <f t="shared" si="152"/>
        <v xml:space="preserve"> Mitt Romney (W)</v>
      </c>
    </row>
    <row r="3248" spans="1:24" x14ac:dyDescent="0.25">
      <c r="A3248">
        <v>2012</v>
      </c>
      <c r="B3248" t="s">
        <v>105</v>
      </c>
      <c r="C3248" t="s">
        <v>106</v>
      </c>
      <c r="D3248">
        <v>30</v>
      </c>
      <c r="E3248">
        <v>81</v>
      </c>
      <c r="F3248">
        <v>64</v>
      </c>
      <c r="G3248" t="s">
        <v>16</v>
      </c>
      <c r="H3248" t="s">
        <v>376</v>
      </c>
      <c r="I3248" t="str">
        <f t="shared" si="150"/>
        <v>Romney, Mitt(L)</v>
      </c>
      <c r="J3248" t="s">
        <v>21</v>
      </c>
      <c r="K3248" t="b">
        <v>0</v>
      </c>
      <c r="L3248">
        <v>267928</v>
      </c>
      <c r="M3248">
        <v>484048</v>
      </c>
      <c r="N3248">
        <v>20171015</v>
      </c>
      <c r="O3248" t="s">
        <v>19</v>
      </c>
      <c r="P3248" t="str">
        <f>IF(VLOOKUP(A3248,'national-winners'!$A$2:$B$13,2,0)=H3248,"W","L")</f>
        <v>L</v>
      </c>
      <c r="Q3248">
        <f>MATCH(C3248,'state-winning-votes'!A:A,0)</f>
        <v>29</v>
      </c>
      <c r="R3248">
        <f>MATCH(A3248,'state-winning-votes'!$A$2:$L$2,0)</f>
        <v>11</v>
      </c>
      <c r="S3248" cm="1">
        <f t="array" ref="S3248">INDEX('state-winning-votes'!$A$1:$L$53,$Q3248,$R3248)</f>
        <v>267928</v>
      </c>
      <c r="T3248">
        <f>INDEX('state-winning-votes'!$A$1:$L$53,MATCH($C3248,'state-winning-votes'!$A:$A,0),MATCH($A3248,'state-winning-votes'!$A$2:$L$2,0))</f>
        <v>267928</v>
      </c>
      <c r="U3248" t="str">
        <f t="shared" si="151"/>
        <v>Romney, Mitt</v>
      </c>
      <c r="V3248" t="str">
        <f>_xlfn.XLOOKUP(INDEX('state-winning-votes'!$A$1:$L$53,MATCH($C3248,'state-winning-votes'!$A:$A,0),MATCH($A3248,'state-winning-votes'!$A$2:$L$2,0)),$L:$L,$H:$H)</f>
        <v>Romney, Mitt</v>
      </c>
      <c r="W3248" t="str">
        <f>VLOOKUP(A3248,'national-winners'!$A$2:$B$13,2,0)</f>
        <v>Obama, Barack H.</v>
      </c>
      <c r="X3248" t="str">
        <f t="shared" si="152"/>
        <v xml:space="preserve"> Mitt Romney (W)</v>
      </c>
    </row>
    <row r="3249" spans="1:24" x14ac:dyDescent="0.25">
      <c r="A3249">
        <v>2012</v>
      </c>
      <c r="B3249" t="s">
        <v>105</v>
      </c>
      <c r="C3249" t="s">
        <v>106</v>
      </c>
      <c r="D3249">
        <v>30</v>
      </c>
      <c r="E3249">
        <v>81</v>
      </c>
      <c r="F3249">
        <v>64</v>
      </c>
      <c r="G3249" t="s">
        <v>16</v>
      </c>
      <c r="H3249" t="s">
        <v>349</v>
      </c>
      <c r="I3249" t="str">
        <f t="shared" si="150"/>
        <v>Obama, Barack H.(W)</v>
      </c>
      <c r="J3249" t="s">
        <v>18</v>
      </c>
      <c r="K3249" t="b">
        <v>0</v>
      </c>
      <c r="L3249">
        <v>201839</v>
      </c>
      <c r="M3249">
        <v>484048</v>
      </c>
      <c r="N3249">
        <v>20171015</v>
      </c>
      <c r="O3249" t="s">
        <v>19</v>
      </c>
      <c r="P3249" t="str">
        <f>IF(VLOOKUP(A3249,'national-winners'!$A$2:$B$13,2,0)=H3249,"W","L")</f>
        <v>W</v>
      </c>
      <c r="Q3249">
        <f>MATCH(C3249,'state-winning-votes'!A:A,0)</f>
        <v>29</v>
      </c>
      <c r="R3249">
        <f>MATCH(A3249,'state-winning-votes'!$A$2:$L$2,0)</f>
        <v>11</v>
      </c>
      <c r="S3249" cm="1">
        <f t="array" ref="S3249">INDEX('state-winning-votes'!$A$1:$L$53,$Q3249,$R3249)</f>
        <v>267928</v>
      </c>
      <c r="T3249">
        <f>INDEX('state-winning-votes'!$A$1:$L$53,MATCH($C3249,'state-winning-votes'!$A:$A,0),MATCH($A3249,'state-winning-votes'!$A$2:$L$2,0))</f>
        <v>267928</v>
      </c>
      <c r="U3249" t="str">
        <f t="shared" si="151"/>
        <v>Romney, Mitt</v>
      </c>
      <c r="V3249" t="str">
        <f>_xlfn.XLOOKUP(INDEX('state-winning-votes'!$A$1:$L$53,MATCH($C3249,'state-winning-votes'!$A:$A,0),MATCH($A3249,'state-winning-votes'!$A$2:$L$2,0)),$L:$L,$H:$H)</f>
        <v>Romney, Mitt</v>
      </c>
      <c r="W3249" t="str">
        <f>VLOOKUP(A3249,'national-winners'!$A$2:$B$13,2,0)</f>
        <v>Obama, Barack H.</v>
      </c>
      <c r="X3249" t="str">
        <f t="shared" si="152"/>
        <v xml:space="preserve"> Mitt Romney (W)</v>
      </c>
    </row>
    <row r="3250" spans="1:24" x14ac:dyDescent="0.25">
      <c r="A3250">
        <v>2012</v>
      </c>
      <c r="B3250" t="s">
        <v>105</v>
      </c>
      <c r="C3250" t="s">
        <v>106</v>
      </c>
      <c r="D3250">
        <v>30</v>
      </c>
      <c r="E3250">
        <v>81</v>
      </c>
      <c r="F3250">
        <v>64</v>
      </c>
      <c r="G3250" t="s">
        <v>16</v>
      </c>
      <c r="H3250" t="s">
        <v>377</v>
      </c>
      <c r="I3250" t="str">
        <f t="shared" si="150"/>
        <v>Johnson, Gary(L)</v>
      </c>
      <c r="J3250" t="s">
        <v>29</v>
      </c>
      <c r="K3250" t="b">
        <v>0</v>
      </c>
      <c r="L3250">
        <v>14165</v>
      </c>
      <c r="M3250">
        <v>484048</v>
      </c>
      <c r="N3250">
        <v>20171015</v>
      </c>
      <c r="O3250" t="s">
        <v>19</v>
      </c>
      <c r="P3250" t="str">
        <f>IF(VLOOKUP(A3250,'national-winners'!$A$2:$B$13,2,0)=H3250,"W","L")</f>
        <v>L</v>
      </c>
      <c r="Q3250">
        <f>MATCH(C3250,'state-winning-votes'!A:A,0)</f>
        <v>29</v>
      </c>
      <c r="R3250">
        <f>MATCH(A3250,'state-winning-votes'!$A$2:$L$2,0)</f>
        <v>11</v>
      </c>
      <c r="S3250" cm="1">
        <f t="array" ref="S3250">INDEX('state-winning-votes'!$A$1:$L$53,$Q3250,$R3250)</f>
        <v>267928</v>
      </c>
      <c r="T3250">
        <f>INDEX('state-winning-votes'!$A$1:$L$53,MATCH($C3250,'state-winning-votes'!$A:$A,0),MATCH($A3250,'state-winning-votes'!$A$2:$L$2,0))</f>
        <v>267928</v>
      </c>
      <c r="U3250" t="str">
        <f t="shared" si="151"/>
        <v>Romney, Mitt</v>
      </c>
      <c r="V3250" t="str">
        <f>_xlfn.XLOOKUP(INDEX('state-winning-votes'!$A$1:$L$53,MATCH($C3250,'state-winning-votes'!$A:$A,0),MATCH($A3250,'state-winning-votes'!$A$2:$L$2,0)),$L:$L,$H:$H)</f>
        <v>Romney, Mitt</v>
      </c>
      <c r="W3250" t="str">
        <f>VLOOKUP(A3250,'national-winners'!$A$2:$B$13,2,0)</f>
        <v>Obama, Barack H.</v>
      </c>
      <c r="X3250" t="str">
        <f t="shared" si="152"/>
        <v xml:space="preserve"> Mitt Romney (W)</v>
      </c>
    </row>
    <row r="3251" spans="1:24" x14ac:dyDescent="0.25">
      <c r="A3251">
        <v>2012</v>
      </c>
      <c r="B3251" t="s">
        <v>105</v>
      </c>
      <c r="C3251" t="s">
        <v>106</v>
      </c>
      <c r="D3251">
        <v>30</v>
      </c>
      <c r="E3251">
        <v>81</v>
      </c>
      <c r="F3251">
        <v>64</v>
      </c>
      <c r="G3251" t="s">
        <v>16</v>
      </c>
      <c r="I3251" t="str">
        <f t="shared" si="150"/>
        <v>(L)</v>
      </c>
      <c r="K3251" t="b">
        <v>1</v>
      </c>
      <c r="L3251">
        <v>116</v>
      </c>
      <c r="M3251">
        <v>484048</v>
      </c>
      <c r="N3251">
        <v>20171015</v>
      </c>
      <c r="O3251" t="s">
        <v>19</v>
      </c>
      <c r="P3251" t="str">
        <f>IF(VLOOKUP(A3251,'national-winners'!$A$2:$B$13,2,0)=H3251,"W","L")</f>
        <v>L</v>
      </c>
      <c r="Q3251">
        <f>MATCH(C3251,'state-winning-votes'!A:A,0)</f>
        <v>29</v>
      </c>
      <c r="R3251">
        <f>MATCH(A3251,'state-winning-votes'!$A$2:$L$2,0)</f>
        <v>11</v>
      </c>
      <c r="S3251" cm="1">
        <f t="array" ref="S3251">INDEX('state-winning-votes'!$A$1:$L$53,$Q3251,$R3251)</f>
        <v>267928</v>
      </c>
      <c r="T3251">
        <f>INDEX('state-winning-votes'!$A$1:$L$53,MATCH($C3251,'state-winning-votes'!$A:$A,0),MATCH($A3251,'state-winning-votes'!$A$2:$L$2,0))</f>
        <v>267928</v>
      </c>
      <c r="U3251" t="str">
        <f t="shared" si="151"/>
        <v>Romney, Mitt</v>
      </c>
      <c r="V3251" t="str">
        <f>_xlfn.XLOOKUP(INDEX('state-winning-votes'!$A$1:$L$53,MATCH($C3251,'state-winning-votes'!$A:$A,0),MATCH($A3251,'state-winning-votes'!$A$2:$L$2,0)),$L:$L,$H:$H)</f>
        <v>Romney, Mitt</v>
      </c>
      <c r="W3251" t="str">
        <f>VLOOKUP(A3251,'national-winners'!$A$2:$B$13,2,0)</f>
        <v>Obama, Barack H.</v>
      </c>
      <c r="X3251" t="str">
        <f t="shared" si="152"/>
        <v xml:space="preserve"> Mitt Romney (W)</v>
      </c>
    </row>
    <row r="3252" spans="1:24" x14ac:dyDescent="0.25">
      <c r="A3252">
        <v>2012</v>
      </c>
      <c r="B3252" t="s">
        <v>107</v>
      </c>
      <c r="C3252" t="s">
        <v>108</v>
      </c>
      <c r="D3252">
        <v>31</v>
      </c>
      <c r="E3252">
        <v>46</v>
      </c>
      <c r="F3252">
        <v>35</v>
      </c>
      <c r="G3252" t="s">
        <v>16</v>
      </c>
      <c r="H3252" t="s">
        <v>376</v>
      </c>
      <c r="I3252" t="str">
        <f t="shared" si="150"/>
        <v>Romney, Mitt(L)</v>
      </c>
      <c r="J3252" t="s">
        <v>21</v>
      </c>
      <c r="K3252" t="b">
        <v>0</v>
      </c>
      <c r="L3252">
        <v>475064</v>
      </c>
      <c r="M3252">
        <v>794379</v>
      </c>
      <c r="N3252">
        <v>20171015</v>
      </c>
      <c r="O3252" t="s">
        <v>19</v>
      </c>
      <c r="P3252" t="str">
        <f>IF(VLOOKUP(A3252,'national-winners'!$A$2:$B$13,2,0)=H3252,"W","L")</f>
        <v>L</v>
      </c>
      <c r="Q3252">
        <f>MATCH(C3252,'state-winning-votes'!A:A,0)</f>
        <v>32</v>
      </c>
      <c r="R3252">
        <f>MATCH(A3252,'state-winning-votes'!$A$2:$L$2,0)</f>
        <v>11</v>
      </c>
      <c r="S3252" cm="1">
        <f t="array" ref="S3252">INDEX('state-winning-votes'!$A$1:$L$53,$Q3252,$R3252)</f>
        <v>475064</v>
      </c>
      <c r="T3252">
        <f>INDEX('state-winning-votes'!$A$1:$L$53,MATCH($C3252,'state-winning-votes'!$A:$A,0),MATCH($A3252,'state-winning-votes'!$A$2:$L$2,0))</f>
        <v>475064</v>
      </c>
      <c r="U3252" t="str">
        <f t="shared" si="151"/>
        <v>Romney, Mitt</v>
      </c>
      <c r="V3252" t="str">
        <f>_xlfn.XLOOKUP(INDEX('state-winning-votes'!$A$1:$L$53,MATCH($C3252,'state-winning-votes'!$A:$A,0),MATCH($A3252,'state-winning-votes'!$A$2:$L$2,0)),$L:$L,$H:$H)</f>
        <v>Romney, Mitt</v>
      </c>
      <c r="W3252" t="str">
        <f>VLOOKUP(A3252,'national-winners'!$A$2:$B$13,2,0)</f>
        <v>Obama, Barack H.</v>
      </c>
      <c r="X3252" t="str">
        <f t="shared" si="152"/>
        <v xml:space="preserve"> Mitt Romney (W)</v>
      </c>
    </row>
    <row r="3253" spans="1:24" x14ac:dyDescent="0.25">
      <c r="A3253">
        <v>2012</v>
      </c>
      <c r="B3253" t="s">
        <v>107</v>
      </c>
      <c r="C3253" t="s">
        <v>108</v>
      </c>
      <c r="D3253">
        <v>31</v>
      </c>
      <c r="E3253">
        <v>46</v>
      </c>
      <c r="F3253">
        <v>35</v>
      </c>
      <c r="G3253" t="s">
        <v>16</v>
      </c>
      <c r="H3253" t="s">
        <v>349</v>
      </c>
      <c r="I3253" t="str">
        <f t="shared" si="150"/>
        <v>Obama, Barack H.(W)</v>
      </c>
      <c r="J3253" t="s">
        <v>18</v>
      </c>
      <c r="K3253" t="b">
        <v>0</v>
      </c>
      <c r="L3253">
        <v>302081</v>
      </c>
      <c r="M3253">
        <v>794379</v>
      </c>
      <c r="N3253">
        <v>20171015</v>
      </c>
      <c r="O3253" t="s">
        <v>19</v>
      </c>
      <c r="P3253" t="str">
        <f>IF(VLOOKUP(A3253,'national-winners'!$A$2:$B$13,2,0)=H3253,"W","L")</f>
        <v>W</v>
      </c>
      <c r="Q3253">
        <f>MATCH(C3253,'state-winning-votes'!A:A,0)</f>
        <v>32</v>
      </c>
      <c r="R3253">
        <f>MATCH(A3253,'state-winning-votes'!$A$2:$L$2,0)</f>
        <v>11</v>
      </c>
      <c r="S3253" cm="1">
        <f t="array" ref="S3253">INDEX('state-winning-votes'!$A$1:$L$53,$Q3253,$R3253)</f>
        <v>475064</v>
      </c>
      <c r="T3253">
        <f>INDEX('state-winning-votes'!$A$1:$L$53,MATCH($C3253,'state-winning-votes'!$A:$A,0),MATCH($A3253,'state-winning-votes'!$A$2:$L$2,0))</f>
        <v>475064</v>
      </c>
      <c r="U3253" t="str">
        <f t="shared" si="151"/>
        <v>Romney, Mitt</v>
      </c>
      <c r="V3253" t="str">
        <f>_xlfn.XLOOKUP(INDEX('state-winning-votes'!$A$1:$L$53,MATCH($C3253,'state-winning-votes'!$A:$A,0),MATCH($A3253,'state-winning-votes'!$A$2:$L$2,0)),$L:$L,$H:$H)</f>
        <v>Romney, Mitt</v>
      </c>
      <c r="W3253" t="str">
        <f>VLOOKUP(A3253,'national-winners'!$A$2:$B$13,2,0)</f>
        <v>Obama, Barack H.</v>
      </c>
      <c r="X3253" t="str">
        <f t="shared" si="152"/>
        <v xml:space="preserve"> Mitt Romney (W)</v>
      </c>
    </row>
    <row r="3254" spans="1:24" x14ac:dyDescent="0.25">
      <c r="A3254">
        <v>2012</v>
      </c>
      <c r="B3254" t="s">
        <v>107</v>
      </c>
      <c r="C3254" t="s">
        <v>108</v>
      </c>
      <c r="D3254">
        <v>31</v>
      </c>
      <c r="E3254">
        <v>46</v>
      </c>
      <c r="F3254">
        <v>35</v>
      </c>
      <c r="G3254" t="s">
        <v>16</v>
      </c>
      <c r="H3254" t="s">
        <v>377</v>
      </c>
      <c r="I3254" t="str">
        <f t="shared" si="150"/>
        <v>Johnson, Gary(L)</v>
      </c>
      <c r="J3254" t="s">
        <v>29</v>
      </c>
      <c r="K3254" t="b">
        <v>0</v>
      </c>
      <c r="L3254">
        <v>11109</v>
      </c>
      <c r="M3254">
        <v>794379</v>
      </c>
      <c r="N3254">
        <v>20171015</v>
      </c>
      <c r="O3254" t="s">
        <v>19</v>
      </c>
      <c r="P3254" t="str">
        <f>IF(VLOOKUP(A3254,'national-winners'!$A$2:$B$13,2,0)=H3254,"W","L")</f>
        <v>L</v>
      </c>
      <c r="Q3254">
        <f>MATCH(C3254,'state-winning-votes'!A:A,0)</f>
        <v>32</v>
      </c>
      <c r="R3254">
        <f>MATCH(A3254,'state-winning-votes'!$A$2:$L$2,0)</f>
        <v>11</v>
      </c>
      <c r="S3254" cm="1">
        <f t="array" ref="S3254">INDEX('state-winning-votes'!$A$1:$L$53,$Q3254,$R3254)</f>
        <v>475064</v>
      </c>
      <c r="T3254">
        <f>INDEX('state-winning-votes'!$A$1:$L$53,MATCH($C3254,'state-winning-votes'!$A:$A,0),MATCH($A3254,'state-winning-votes'!$A$2:$L$2,0))</f>
        <v>475064</v>
      </c>
      <c r="U3254" t="str">
        <f t="shared" si="151"/>
        <v>Romney, Mitt</v>
      </c>
      <c r="V3254" t="str">
        <f>_xlfn.XLOOKUP(INDEX('state-winning-votes'!$A$1:$L$53,MATCH($C3254,'state-winning-votes'!$A:$A,0),MATCH($A3254,'state-winning-votes'!$A$2:$L$2,0)),$L:$L,$H:$H)</f>
        <v>Romney, Mitt</v>
      </c>
      <c r="W3254" t="str">
        <f>VLOOKUP(A3254,'national-winners'!$A$2:$B$13,2,0)</f>
        <v>Obama, Barack H.</v>
      </c>
      <c r="X3254" t="str">
        <f t="shared" si="152"/>
        <v xml:space="preserve"> Mitt Romney (W)</v>
      </c>
    </row>
    <row r="3255" spans="1:24" x14ac:dyDescent="0.25">
      <c r="A3255">
        <v>2012</v>
      </c>
      <c r="B3255" t="s">
        <v>107</v>
      </c>
      <c r="C3255" t="s">
        <v>108</v>
      </c>
      <c r="D3255">
        <v>31</v>
      </c>
      <c r="E3255">
        <v>46</v>
      </c>
      <c r="F3255">
        <v>35</v>
      </c>
      <c r="G3255" t="s">
        <v>16</v>
      </c>
      <c r="I3255" t="str">
        <f t="shared" si="150"/>
        <v>(L)</v>
      </c>
      <c r="K3255" t="b">
        <v>1</v>
      </c>
      <c r="L3255">
        <v>3717</v>
      </c>
      <c r="M3255">
        <v>794379</v>
      </c>
      <c r="N3255">
        <v>20171015</v>
      </c>
      <c r="O3255" t="s">
        <v>19</v>
      </c>
      <c r="P3255" t="str">
        <f>IF(VLOOKUP(A3255,'national-winners'!$A$2:$B$13,2,0)=H3255,"W","L")</f>
        <v>L</v>
      </c>
      <c r="Q3255">
        <f>MATCH(C3255,'state-winning-votes'!A:A,0)</f>
        <v>32</v>
      </c>
      <c r="R3255">
        <f>MATCH(A3255,'state-winning-votes'!$A$2:$L$2,0)</f>
        <v>11</v>
      </c>
      <c r="S3255" cm="1">
        <f t="array" ref="S3255">INDEX('state-winning-votes'!$A$1:$L$53,$Q3255,$R3255)</f>
        <v>475064</v>
      </c>
      <c r="T3255">
        <f>INDEX('state-winning-votes'!$A$1:$L$53,MATCH($C3255,'state-winning-votes'!$A:$A,0),MATCH($A3255,'state-winning-votes'!$A$2:$L$2,0))</f>
        <v>475064</v>
      </c>
      <c r="U3255" t="str">
        <f t="shared" si="151"/>
        <v>Romney, Mitt</v>
      </c>
      <c r="V3255" t="str">
        <f>_xlfn.XLOOKUP(INDEX('state-winning-votes'!$A$1:$L$53,MATCH($C3255,'state-winning-votes'!$A:$A,0),MATCH($A3255,'state-winning-votes'!$A$2:$L$2,0)),$L:$L,$H:$H)</f>
        <v>Romney, Mitt</v>
      </c>
      <c r="W3255" t="str">
        <f>VLOOKUP(A3255,'national-winners'!$A$2:$B$13,2,0)</f>
        <v>Obama, Barack H.</v>
      </c>
      <c r="X3255" t="str">
        <f t="shared" si="152"/>
        <v xml:space="preserve"> Mitt Romney (W)</v>
      </c>
    </row>
    <row r="3256" spans="1:24" x14ac:dyDescent="0.25">
      <c r="A3256">
        <v>2012</v>
      </c>
      <c r="B3256" t="s">
        <v>107</v>
      </c>
      <c r="C3256" t="s">
        <v>108</v>
      </c>
      <c r="D3256">
        <v>31</v>
      </c>
      <c r="E3256">
        <v>46</v>
      </c>
      <c r="F3256">
        <v>35</v>
      </c>
      <c r="G3256" t="s">
        <v>16</v>
      </c>
      <c r="I3256" t="str">
        <f t="shared" si="150"/>
        <v>(L)</v>
      </c>
      <c r="J3256" t="s">
        <v>176</v>
      </c>
      <c r="K3256" t="b">
        <v>0</v>
      </c>
      <c r="L3256">
        <v>2408</v>
      </c>
      <c r="M3256">
        <v>794379</v>
      </c>
      <c r="N3256">
        <v>20171015</v>
      </c>
      <c r="O3256" t="s">
        <v>19</v>
      </c>
      <c r="P3256" t="str">
        <f>IF(VLOOKUP(A3256,'national-winners'!$A$2:$B$13,2,0)=H3256,"W","L")</f>
        <v>L</v>
      </c>
      <c r="Q3256">
        <f>MATCH(C3256,'state-winning-votes'!A:A,0)</f>
        <v>32</v>
      </c>
      <c r="R3256">
        <f>MATCH(A3256,'state-winning-votes'!$A$2:$L$2,0)</f>
        <v>11</v>
      </c>
      <c r="S3256" cm="1">
        <f t="array" ref="S3256">INDEX('state-winning-votes'!$A$1:$L$53,$Q3256,$R3256)</f>
        <v>475064</v>
      </c>
      <c r="T3256">
        <f>INDEX('state-winning-votes'!$A$1:$L$53,MATCH($C3256,'state-winning-votes'!$A:$A,0),MATCH($A3256,'state-winning-votes'!$A$2:$L$2,0))</f>
        <v>475064</v>
      </c>
      <c r="U3256" t="str">
        <f t="shared" si="151"/>
        <v>Romney, Mitt</v>
      </c>
      <c r="V3256" t="str">
        <f>_xlfn.XLOOKUP(INDEX('state-winning-votes'!$A$1:$L$53,MATCH($C3256,'state-winning-votes'!$A:$A,0),MATCH($A3256,'state-winning-votes'!$A$2:$L$2,0)),$L:$L,$H:$H)</f>
        <v>Romney, Mitt</v>
      </c>
      <c r="W3256" t="str">
        <f>VLOOKUP(A3256,'national-winners'!$A$2:$B$13,2,0)</f>
        <v>Obama, Barack H.</v>
      </c>
      <c r="X3256" t="str">
        <f t="shared" si="152"/>
        <v xml:space="preserve"> Mitt Romney (W)</v>
      </c>
    </row>
    <row r="3257" spans="1:24" x14ac:dyDescent="0.25">
      <c r="A3257">
        <v>2012</v>
      </c>
      <c r="B3257" t="s">
        <v>109</v>
      </c>
      <c r="C3257" t="s">
        <v>110</v>
      </c>
      <c r="D3257">
        <v>32</v>
      </c>
      <c r="E3257">
        <v>88</v>
      </c>
      <c r="F3257">
        <v>65</v>
      </c>
      <c r="G3257" t="s">
        <v>16</v>
      </c>
      <c r="H3257" t="s">
        <v>349</v>
      </c>
      <c r="I3257" t="str">
        <f t="shared" si="150"/>
        <v>Obama, Barack H.(W)</v>
      </c>
      <c r="J3257" t="s">
        <v>18</v>
      </c>
      <c r="K3257" t="b">
        <v>0</v>
      </c>
      <c r="L3257">
        <v>531373</v>
      </c>
      <c r="M3257">
        <v>1014918</v>
      </c>
      <c r="N3257">
        <v>20171015</v>
      </c>
      <c r="O3257" t="s">
        <v>19</v>
      </c>
      <c r="P3257" t="str">
        <f>IF(VLOOKUP(A3257,'national-winners'!$A$2:$B$13,2,0)=H3257,"W","L")</f>
        <v>W</v>
      </c>
      <c r="Q3257">
        <f>MATCH(C3257,'state-winning-votes'!A:A,0)</f>
        <v>36</v>
      </c>
      <c r="R3257">
        <f>MATCH(A3257,'state-winning-votes'!$A$2:$L$2,0)</f>
        <v>11</v>
      </c>
      <c r="S3257" cm="1">
        <f t="array" ref="S3257">INDEX('state-winning-votes'!$A$1:$L$53,$Q3257,$R3257)</f>
        <v>531373</v>
      </c>
      <c r="T3257">
        <f>INDEX('state-winning-votes'!$A$1:$L$53,MATCH($C3257,'state-winning-votes'!$A:$A,0),MATCH($A3257,'state-winning-votes'!$A$2:$L$2,0))</f>
        <v>531373</v>
      </c>
      <c r="U3257" t="str">
        <f t="shared" si="151"/>
        <v>Obama, Barack H.</v>
      </c>
      <c r="V3257" t="str">
        <f>_xlfn.XLOOKUP(INDEX('state-winning-votes'!$A$1:$L$53,MATCH($C3257,'state-winning-votes'!$A:$A,0),MATCH($A3257,'state-winning-votes'!$A$2:$L$2,0)),$L:$L,$H:$H)</f>
        <v>Obama, Barack H.</v>
      </c>
      <c r="W3257" t="str">
        <f>VLOOKUP(A3257,'national-winners'!$A$2:$B$13,2,0)</f>
        <v>Obama, Barack H.</v>
      </c>
      <c r="X3257" t="str">
        <f t="shared" si="152"/>
        <v xml:space="preserve"> Barack H. Obama (W)</v>
      </c>
    </row>
    <row r="3258" spans="1:24" x14ac:dyDescent="0.25">
      <c r="A3258">
        <v>2012</v>
      </c>
      <c r="B3258" t="s">
        <v>109</v>
      </c>
      <c r="C3258" t="s">
        <v>110</v>
      </c>
      <c r="D3258">
        <v>32</v>
      </c>
      <c r="E3258">
        <v>88</v>
      </c>
      <c r="F3258">
        <v>65</v>
      </c>
      <c r="G3258" t="s">
        <v>16</v>
      </c>
      <c r="H3258" t="s">
        <v>376</v>
      </c>
      <c r="I3258" t="str">
        <f t="shared" si="150"/>
        <v>Romney, Mitt(L)</v>
      </c>
      <c r="J3258" t="s">
        <v>21</v>
      </c>
      <c r="K3258" t="b">
        <v>0</v>
      </c>
      <c r="L3258">
        <v>463567</v>
      </c>
      <c r="M3258">
        <v>1014918</v>
      </c>
      <c r="N3258">
        <v>20171015</v>
      </c>
      <c r="O3258" t="s">
        <v>19</v>
      </c>
      <c r="P3258" t="str">
        <f>IF(VLOOKUP(A3258,'national-winners'!$A$2:$B$13,2,0)=H3258,"W","L")</f>
        <v>L</v>
      </c>
      <c r="Q3258">
        <f>MATCH(C3258,'state-winning-votes'!A:A,0)</f>
        <v>36</v>
      </c>
      <c r="R3258">
        <f>MATCH(A3258,'state-winning-votes'!$A$2:$L$2,0)</f>
        <v>11</v>
      </c>
      <c r="S3258" cm="1">
        <f t="array" ref="S3258">INDEX('state-winning-votes'!$A$1:$L$53,$Q3258,$R3258)</f>
        <v>531373</v>
      </c>
      <c r="T3258">
        <f>INDEX('state-winning-votes'!$A$1:$L$53,MATCH($C3258,'state-winning-votes'!$A:$A,0),MATCH($A3258,'state-winning-votes'!$A$2:$L$2,0))</f>
        <v>531373</v>
      </c>
      <c r="U3258" t="str">
        <f t="shared" si="151"/>
        <v>Obama, Barack H.</v>
      </c>
      <c r="V3258" t="str">
        <f>_xlfn.XLOOKUP(INDEX('state-winning-votes'!$A$1:$L$53,MATCH($C3258,'state-winning-votes'!$A:$A,0),MATCH($A3258,'state-winning-votes'!$A$2:$L$2,0)),$L:$L,$H:$H)</f>
        <v>Obama, Barack H.</v>
      </c>
      <c r="W3258" t="str">
        <f>VLOOKUP(A3258,'national-winners'!$A$2:$B$13,2,0)</f>
        <v>Obama, Barack H.</v>
      </c>
      <c r="X3258" t="str">
        <f t="shared" si="152"/>
        <v xml:space="preserve"> Barack H. Obama (W)</v>
      </c>
    </row>
    <row r="3259" spans="1:24" x14ac:dyDescent="0.25">
      <c r="A3259">
        <v>2012</v>
      </c>
      <c r="B3259" t="s">
        <v>109</v>
      </c>
      <c r="C3259" t="s">
        <v>110</v>
      </c>
      <c r="D3259">
        <v>32</v>
      </c>
      <c r="E3259">
        <v>88</v>
      </c>
      <c r="F3259">
        <v>65</v>
      </c>
      <c r="G3259" t="s">
        <v>16</v>
      </c>
      <c r="H3259" t="s">
        <v>377</v>
      </c>
      <c r="I3259" t="str">
        <f t="shared" si="150"/>
        <v>Johnson, Gary(L)</v>
      </c>
      <c r="J3259" t="s">
        <v>29</v>
      </c>
      <c r="K3259" t="b">
        <v>0</v>
      </c>
      <c r="L3259">
        <v>10968</v>
      </c>
      <c r="M3259">
        <v>1014918</v>
      </c>
      <c r="N3259">
        <v>20171015</v>
      </c>
      <c r="O3259" t="s">
        <v>19</v>
      </c>
      <c r="P3259" t="str">
        <f>IF(VLOOKUP(A3259,'national-winners'!$A$2:$B$13,2,0)=H3259,"W","L")</f>
        <v>L</v>
      </c>
      <c r="Q3259">
        <f>MATCH(C3259,'state-winning-votes'!A:A,0)</f>
        <v>36</v>
      </c>
      <c r="R3259">
        <f>MATCH(A3259,'state-winning-votes'!$A$2:$L$2,0)</f>
        <v>11</v>
      </c>
      <c r="S3259" cm="1">
        <f t="array" ref="S3259">INDEX('state-winning-votes'!$A$1:$L$53,$Q3259,$R3259)</f>
        <v>531373</v>
      </c>
      <c r="T3259">
        <f>INDEX('state-winning-votes'!$A$1:$L$53,MATCH($C3259,'state-winning-votes'!$A:$A,0),MATCH($A3259,'state-winning-votes'!$A$2:$L$2,0))</f>
        <v>531373</v>
      </c>
      <c r="U3259" t="str">
        <f t="shared" si="151"/>
        <v>Obama, Barack H.</v>
      </c>
      <c r="V3259" t="str">
        <f>_xlfn.XLOOKUP(INDEX('state-winning-votes'!$A$1:$L$53,MATCH($C3259,'state-winning-votes'!$A:$A,0),MATCH($A3259,'state-winning-votes'!$A$2:$L$2,0)),$L:$L,$H:$H)</f>
        <v>Obama, Barack H.</v>
      </c>
      <c r="W3259" t="str">
        <f>VLOOKUP(A3259,'national-winners'!$A$2:$B$13,2,0)</f>
        <v>Obama, Barack H.</v>
      </c>
      <c r="X3259" t="str">
        <f t="shared" si="152"/>
        <v xml:space="preserve"> Barack H. Obama (W)</v>
      </c>
    </row>
    <row r="3260" spans="1:24" x14ac:dyDescent="0.25">
      <c r="A3260">
        <v>2012</v>
      </c>
      <c r="B3260" t="s">
        <v>109</v>
      </c>
      <c r="C3260" t="s">
        <v>110</v>
      </c>
      <c r="D3260">
        <v>32</v>
      </c>
      <c r="E3260">
        <v>88</v>
      </c>
      <c r="F3260">
        <v>65</v>
      </c>
      <c r="G3260" t="s">
        <v>16</v>
      </c>
      <c r="H3260" t="s">
        <v>305</v>
      </c>
      <c r="I3260" t="str">
        <f t="shared" si="150"/>
        <v>None Of These Candidates(L)</v>
      </c>
      <c r="K3260" t="b">
        <v>0</v>
      </c>
      <c r="L3260">
        <v>5770</v>
      </c>
      <c r="M3260">
        <v>1014918</v>
      </c>
      <c r="N3260">
        <v>20171015</v>
      </c>
      <c r="O3260" t="s">
        <v>19</v>
      </c>
      <c r="P3260" t="str">
        <f>IF(VLOOKUP(A3260,'national-winners'!$A$2:$B$13,2,0)=H3260,"W","L")</f>
        <v>L</v>
      </c>
      <c r="Q3260">
        <f>MATCH(C3260,'state-winning-votes'!A:A,0)</f>
        <v>36</v>
      </c>
      <c r="R3260">
        <f>MATCH(A3260,'state-winning-votes'!$A$2:$L$2,0)</f>
        <v>11</v>
      </c>
      <c r="S3260" cm="1">
        <f t="array" ref="S3260">INDEX('state-winning-votes'!$A$1:$L$53,$Q3260,$R3260)</f>
        <v>531373</v>
      </c>
      <c r="T3260">
        <f>INDEX('state-winning-votes'!$A$1:$L$53,MATCH($C3260,'state-winning-votes'!$A:$A,0),MATCH($A3260,'state-winning-votes'!$A$2:$L$2,0))</f>
        <v>531373</v>
      </c>
      <c r="U3260" t="str">
        <f t="shared" si="151"/>
        <v>Obama, Barack H.</v>
      </c>
      <c r="V3260" t="str">
        <f>_xlfn.XLOOKUP(INDEX('state-winning-votes'!$A$1:$L$53,MATCH($C3260,'state-winning-votes'!$A:$A,0),MATCH($A3260,'state-winning-votes'!$A$2:$L$2,0)),$L:$L,$H:$H)</f>
        <v>Obama, Barack H.</v>
      </c>
      <c r="W3260" t="str">
        <f>VLOOKUP(A3260,'national-winners'!$A$2:$B$13,2,0)</f>
        <v>Obama, Barack H.</v>
      </c>
      <c r="X3260" t="str">
        <f t="shared" si="152"/>
        <v xml:space="preserve"> Barack H. Obama (W)</v>
      </c>
    </row>
    <row r="3261" spans="1:24" x14ac:dyDescent="0.25">
      <c r="A3261">
        <v>2012</v>
      </c>
      <c r="B3261" t="s">
        <v>109</v>
      </c>
      <c r="C3261" t="s">
        <v>110</v>
      </c>
      <c r="D3261">
        <v>32</v>
      </c>
      <c r="E3261">
        <v>88</v>
      </c>
      <c r="F3261">
        <v>65</v>
      </c>
      <c r="G3261" t="s">
        <v>16</v>
      </c>
      <c r="H3261" t="s">
        <v>381</v>
      </c>
      <c r="I3261" t="str">
        <f t="shared" si="150"/>
        <v>Goode, Virgil Hamlin, Jr.(L)</v>
      </c>
      <c r="J3261" t="s">
        <v>258</v>
      </c>
      <c r="K3261" t="b">
        <v>0</v>
      </c>
      <c r="L3261">
        <v>3240</v>
      </c>
      <c r="M3261">
        <v>1014918</v>
      </c>
      <c r="N3261">
        <v>20171015</v>
      </c>
      <c r="O3261" t="s">
        <v>19</v>
      </c>
      <c r="P3261" t="str">
        <f>IF(VLOOKUP(A3261,'national-winners'!$A$2:$B$13,2,0)=H3261,"W","L")</f>
        <v>L</v>
      </c>
      <c r="Q3261">
        <f>MATCH(C3261,'state-winning-votes'!A:A,0)</f>
        <v>36</v>
      </c>
      <c r="R3261">
        <f>MATCH(A3261,'state-winning-votes'!$A$2:$L$2,0)</f>
        <v>11</v>
      </c>
      <c r="S3261" cm="1">
        <f t="array" ref="S3261">INDEX('state-winning-votes'!$A$1:$L$53,$Q3261,$R3261)</f>
        <v>531373</v>
      </c>
      <c r="T3261">
        <f>INDEX('state-winning-votes'!$A$1:$L$53,MATCH($C3261,'state-winning-votes'!$A:$A,0),MATCH($A3261,'state-winning-votes'!$A$2:$L$2,0))</f>
        <v>531373</v>
      </c>
      <c r="U3261" t="str">
        <f t="shared" si="151"/>
        <v>Obama, Barack H.</v>
      </c>
      <c r="V3261" t="str">
        <f>_xlfn.XLOOKUP(INDEX('state-winning-votes'!$A$1:$L$53,MATCH($C3261,'state-winning-votes'!$A:$A,0),MATCH($A3261,'state-winning-votes'!$A$2:$L$2,0)),$L:$L,$H:$H)</f>
        <v>Obama, Barack H.</v>
      </c>
      <c r="W3261" t="str">
        <f>VLOOKUP(A3261,'national-winners'!$A$2:$B$13,2,0)</f>
        <v>Obama, Barack H.</v>
      </c>
      <c r="X3261" t="str">
        <f t="shared" si="152"/>
        <v xml:space="preserve"> Barack H. Obama (W)</v>
      </c>
    </row>
    <row r="3262" spans="1:24" x14ac:dyDescent="0.25">
      <c r="A3262">
        <v>2012</v>
      </c>
      <c r="B3262" t="s">
        <v>111</v>
      </c>
      <c r="C3262" t="s">
        <v>112</v>
      </c>
      <c r="D3262">
        <v>33</v>
      </c>
      <c r="E3262">
        <v>12</v>
      </c>
      <c r="F3262">
        <v>4</v>
      </c>
      <c r="G3262" t="s">
        <v>16</v>
      </c>
      <c r="H3262" t="s">
        <v>349</v>
      </c>
      <c r="I3262" t="str">
        <f t="shared" si="150"/>
        <v>Obama, Barack H.(W)</v>
      </c>
      <c r="J3262" t="s">
        <v>18</v>
      </c>
      <c r="K3262" t="b">
        <v>0</v>
      </c>
      <c r="L3262">
        <v>369561</v>
      </c>
      <c r="M3262">
        <v>710972</v>
      </c>
      <c r="N3262">
        <v>20171015</v>
      </c>
      <c r="O3262" t="s">
        <v>19</v>
      </c>
      <c r="P3262" t="str">
        <f>IF(VLOOKUP(A3262,'national-winners'!$A$2:$B$13,2,0)=H3262,"W","L")</f>
        <v>W</v>
      </c>
      <c r="Q3262">
        <f>MATCH(C3262,'state-winning-votes'!A:A,0)</f>
        <v>33</v>
      </c>
      <c r="R3262">
        <f>MATCH(A3262,'state-winning-votes'!$A$2:$L$2,0)</f>
        <v>11</v>
      </c>
      <c r="S3262" cm="1">
        <f t="array" ref="S3262">INDEX('state-winning-votes'!$A$1:$L$53,$Q3262,$R3262)</f>
        <v>369561</v>
      </c>
      <c r="T3262">
        <f>INDEX('state-winning-votes'!$A$1:$L$53,MATCH($C3262,'state-winning-votes'!$A:$A,0),MATCH($A3262,'state-winning-votes'!$A$2:$L$2,0))</f>
        <v>369561</v>
      </c>
      <c r="U3262" t="str">
        <f t="shared" si="151"/>
        <v>Obama, Barack H.</v>
      </c>
      <c r="V3262" t="str">
        <f>_xlfn.XLOOKUP(INDEX('state-winning-votes'!$A$1:$L$53,MATCH($C3262,'state-winning-votes'!$A:$A,0),MATCH($A3262,'state-winning-votes'!$A$2:$L$2,0)),$L:$L,$H:$H)</f>
        <v>Obama, Barack H.</v>
      </c>
      <c r="W3262" t="str">
        <f>VLOOKUP(A3262,'national-winners'!$A$2:$B$13,2,0)</f>
        <v>Obama, Barack H.</v>
      </c>
      <c r="X3262" t="str">
        <f t="shared" si="152"/>
        <v xml:space="preserve"> Barack H. Obama (W)</v>
      </c>
    </row>
    <row r="3263" spans="1:24" x14ac:dyDescent="0.25">
      <c r="A3263">
        <v>2012</v>
      </c>
      <c r="B3263" t="s">
        <v>111</v>
      </c>
      <c r="C3263" t="s">
        <v>112</v>
      </c>
      <c r="D3263">
        <v>33</v>
      </c>
      <c r="E3263">
        <v>12</v>
      </c>
      <c r="F3263">
        <v>4</v>
      </c>
      <c r="G3263" t="s">
        <v>16</v>
      </c>
      <c r="H3263" t="s">
        <v>376</v>
      </c>
      <c r="I3263" t="str">
        <f t="shared" si="150"/>
        <v>Romney, Mitt(L)</v>
      </c>
      <c r="J3263" t="s">
        <v>21</v>
      </c>
      <c r="K3263" t="b">
        <v>0</v>
      </c>
      <c r="L3263">
        <v>329918</v>
      </c>
      <c r="M3263">
        <v>710972</v>
      </c>
      <c r="N3263">
        <v>20171015</v>
      </c>
      <c r="O3263" t="s">
        <v>19</v>
      </c>
      <c r="P3263" t="str">
        <f>IF(VLOOKUP(A3263,'national-winners'!$A$2:$B$13,2,0)=H3263,"W","L")</f>
        <v>L</v>
      </c>
      <c r="Q3263">
        <f>MATCH(C3263,'state-winning-votes'!A:A,0)</f>
        <v>33</v>
      </c>
      <c r="R3263">
        <f>MATCH(A3263,'state-winning-votes'!$A$2:$L$2,0)</f>
        <v>11</v>
      </c>
      <c r="S3263" cm="1">
        <f t="array" ref="S3263">INDEX('state-winning-votes'!$A$1:$L$53,$Q3263,$R3263)</f>
        <v>369561</v>
      </c>
      <c r="T3263">
        <f>INDEX('state-winning-votes'!$A$1:$L$53,MATCH($C3263,'state-winning-votes'!$A:$A,0),MATCH($A3263,'state-winning-votes'!$A$2:$L$2,0))</f>
        <v>369561</v>
      </c>
      <c r="U3263" t="str">
        <f t="shared" si="151"/>
        <v>Obama, Barack H.</v>
      </c>
      <c r="V3263" t="str">
        <f>_xlfn.XLOOKUP(INDEX('state-winning-votes'!$A$1:$L$53,MATCH($C3263,'state-winning-votes'!$A:$A,0),MATCH($A3263,'state-winning-votes'!$A$2:$L$2,0)),$L:$L,$H:$H)</f>
        <v>Obama, Barack H.</v>
      </c>
      <c r="W3263" t="str">
        <f>VLOOKUP(A3263,'national-winners'!$A$2:$B$13,2,0)</f>
        <v>Obama, Barack H.</v>
      </c>
      <c r="X3263" t="str">
        <f t="shared" si="152"/>
        <v xml:space="preserve"> Barack H. Obama (W)</v>
      </c>
    </row>
    <row r="3264" spans="1:24" x14ac:dyDescent="0.25">
      <c r="A3264">
        <v>2012</v>
      </c>
      <c r="B3264" t="s">
        <v>111</v>
      </c>
      <c r="C3264" t="s">
        <v>112</v>
      </c>
      <c r="D3264">
        <v>33</v>
      </c>
      <c r="E3264">
        <v>12</v>
      </c>
      <c r="F3264">
        <v>4</v>
      </c>
      <c r="G3264" t="s">
        <v>16</v>
      </c>
      <c r="H3264" t="s">
        <v>377</v>
      </c>
      <c r="I3264" t="str">
        <f t="shared" si="150"/>
        <v>Johnson, Gary(L)</v>
      </c>
      <c r="J3264" t="s">
        <v>29</v>
      </c>
      <c r="K3264" t="b">
        <v>0</v>
      </c>
      <c r="L3264">
        <v>8212</v>
      </c>
      <c r="M3264">
        <v>710972</v>
      </c>
      <c r="N3264">
        <v>20171015</v>
      </c>
      <c r="O3264" t="s">
        <v>19</v>
      </c>
      <c r="P3264" t="str">
        <f>IF(VLOOKUP(A3264,'national-winners'!$A$2:$B$13,2,0)=H3264,"W","L")</f>
        <v>L</v>
      </c>
      <c r="Q3264">
        <f>MATCH(C3264,'state-winning-votes'!A:A,0)</f>
        <v>33</v>
      </c>
      <c r="R3264">
        <f>MATCH(A3264,'state-winning-votes'!$A$2:$L$2,0)</f>
        <v>11</v>
      </c>
      <c r="S3264" cm="1">
        <f t="array" ref="S3264">INDEX('state-winning-votes'!$A$1:$L$53,$Q3264,$R3264)</f>
        <v>369561</v>
      </c>
      <c r="T3264">
        <f>INDEX('state-winning-votes'!$A$1:$L$53,MATCH($C3264,'state-winning-votes'!$A:$A,0),MATCH($A3264,'state-winning-votes'!$A$2:$L$2,0))</f>
        <v>369561</v>
      </c>
      <c r="U3264" t="str">
        <f t="shared" si="151"/>
        <v>Obama, Barack H.</v>
      </c>
      <c r="V3264" t="str">
        <f>_xlfn.XLOOKUP(INDEX('state-winning-votes'!$A$1:$L$53,MATCH($C3264,'state-winning-votes'!$A:$A,0),MATCH($A3264,'state-winning-votes'!$A$2:$L$2,0)),$L:$L,$H:$H)</f>
        <v>Obama, Barack H.</v>
      </c>
      <c r="W3264" t="str">
        <f>VLOOKUP(A3264,'national-winners'!$A$2:$B$13,2,0)</f>
        <v>Obama, Barack H.</v>
      </c>
      <c r="X3264" t="str">
        <f t="shared" si="152"/>
        <v xml:space="preserve"> Barack H. Obama (W)</v>
      </c>
    </row>
    <row r="3265" spans="1:24" x14ac:dyDescent="0.25">
      <c r="A3265">
        <v>2012</v>
      </c>
      <c r="B3265" t="s">
        <v>111</v>
      </c>
      <c r="C3265" t="s">
        <v>112</v>
      </c>
      <c r="D3265">
        <v>33</v>
      </c>
      <c r="E3265">
        <v>12</v>
      </c>
      <c r="F3265">
        <v>4</v>
      </c>
      <c r="G3265" t="s">
        <v>16</v>
      </c>
      <c r="I3265" t="str">
        <f t="shared" si="150"/>
        <v>(L)</v>
      </c>
      <c r="K3265" t="b">
        <v>1</v>
      </c>
      <c r="L3265">
        <v>1698</v>
      </c>
      <c r="M3265">
        <v>710972</v>
      </c>
      <c r="N3265">
        <v>20171015</v>
      </c>
      <c r="O3265" t="s">
        <v>19</v>
      </c>
      <c r="P3265" t="str">
        <f>IF(VLOOKUP(A3265,'national-winners'!$A$2:$B$13,2,0)=H3265,"W","L")</f>
        <v>L</v>
      </c>
      <c r="Q3265">
        <f>MATCH(C3265,'state-winning-votes'!A:A,0)</f>
        <v>33</v>
      </c>
      <c r="R3265">
        <f>MATCH(A3265,'state-winning-votes'!$A$2:$L$2,0)</f>
        <v>11</v>
      </c>
      <c r="S3265" cm="1">
        <f t="array" ref="S3265">INDEX('state-winning-votes'!$A$1:$L$53,$Q3265,$R3265)</f>
        <v>369561</v>
      </c>
      <c r="T3265">
        <f>INDEX('state-winning-votes'!$A$1:$L$53,MATCH($C3265,'state-winning-votes'!$A:$A,0),MATCH($A3265,'state-winning-votes'!$A$2:$L$2,0))</f>
        <v>369561</v>
      </c>
      <c r="U3265" t="str">
        <f t="shared" si="151"/>
        <v>Obama, Barack H.</v>
      </c>
      <c r="V3265" t="str">
        <f>_xlfn.XLOOKUP(INDEX('state-winning-votes'!$A$1:$L$53,MATCH($C3265,'state-winning-votes'!$A:$A,0),MATCH($A3265,'state-winning-votes'!$A$2:$L$2,0)),$L:$L,$H:$H)</f>
        <v>Obama, Barack H.</v>
      </c>
      <c r="W3265" t="str">
        <f>VLOOKUP(A3265,'national-winners'!$A$2:$B$13,2,0)</f>
        <v>Obama, Barack H.</v>
      </c>
      <c r="X3265" t="str">
        <f t="shared" si="152"/>
        <v xml:space="preserve"> Barack H. Obama (W)</v>
      </c>
    </row>
    <row r="3266" spans="1:24" x14ac:dyDescent="0.25">
      <c r="A3266">
        <v>2012</v>
      </c>
      <c r="B3266" t="s">
        <v>111</v>
      </c>
      <c r="C3266" t="s">
        <v>112</v>
      </c>
      <c r="D3266">
        <v>33</v>
      </c>
      <c r="E3266">
        <v>12</v>
      </c>
      <c r="F3266">
        <v>4</v>
      </c>
      <c r="G3266" t="s">
        <v>16</v>
      </c>
      <c r="H3266" t="s">
        <v>52</v>
      </c>
      <c r="I3266" t="str">
        <f t="shared" si="150"/>
        <v>Scattering(L)</v>
      </c>
      <c r="K3266" t="b">
        <v>0</v>
      </c>
      <c r="L3266">
        <v>875</v>
      </c>
      <c r="M3266">
        <v>710972</v>
      </c>
      <c r="N3266">
        <v>20171015</v>
      </c>
      <c r="O3266" t="s">
        <v>19</v>
      </c>
      <c r="P3266" t="str">
        <f>IF(VLOOKUP(A3266,'national-winners'!$A$2:$B$13,2,0)=H3266,"W","L")</f>
        <v>L</v>
      </c>
      <c r="Q3266">
        <f>MATCH(C3266,'state-winning-votes'!A:A,0)</f>
        <v>33</v>
      </c>
      <c r="R3266">
        <f>MATCH(A3266,'state-winning-votes'!$A$2:$L$2,0)</f>
        <v>11</v>
      </c>
      <c r="S3266" cm="1">
        <f t="array" ref="S3266">INDEX('state-winning-votes'!$A$1:$L$53,$Q3266,$R3266)</f>
        <v>369561</v>
      </c>
      <c r="T3266">
        <f>INDEX('state-winning-votes'!$A$1:$L$53,MATCH($C3266,'state-winning-votes'!$A:$A,0),MATCH($A3266,'state-winning-votes'!$A$2:$L$2,0))</f>
        <v>369561</v>
      </c>
      <c r="U3266" t="str">
        <f t="shared" si="151"/>
        <v>Obama, Barack H.</v>
      </c>
      <c r="V3266" t="str">
        <f>_xlfn.XLOOKUP(INDEX('state-winning-votes'!$A$1:$L$53,MATCH($C3266,'state-winning-votes'!$A:$A,0),MATCH($A3266,'state-winning-votes'!$A$2:$L$2,0)),$L:$L,$H:$H)</f>
        <v>Obama, Barack H.</v>
      </c>
      <c r="W3266" t="str">
        <f>VLOOKUP(A3266,'national-winners'!$A$2:$B$13,2,0)</f>
        <v>Obama, Barack H.</v>
      </c>
      <c r="X3266" t="str">
        <f t="shared" si="152"/>
        <v xml:space="preserve"> Barack H. Obama (W)</v>
      </c>
    </row>
    <row r="3267" spans="1:24" x14ac:dyDescent="0.25">
      <c r="A3267">
        <v>2012</v>
      </c>
      <c r="B3267" t="s">
        <v>111</v>
      </c>
      <c r="C3267" t="s">
        <v>112</v>
      </c>
      <c r="D3267">
        <v>33</v>
      </c>
      <c r="E3267">
        <v>12</v>
      </c>
      <c r="F3267">
        <v>4</v>
      </c>
      <c r="G3267" t="s">
        <v>16</v>
      </c>
      <c r="H3267" t="s">
        <v>381</v>
      </c>
      <c r="I3267" t="str">
        <f t="shared" ref="I3267:I3330" si="153">H3267&amp;"("&amp;P3267&amp;")"</f>
        <v>Goode, Virgil Hamlin, Jr.(L)</v>
      </c>
      <c r="J3267" t="s">
        <v>134</v>
      </c>
      <c r="K3267" t="b">
        <v>0</v>
      </c>
      <c r="L3267">
        <v>708</v>
      </c>
      <c r="M3267">
        <v>710972</v>
      </c>
      <c r="N3267">
        <v>20171015</v>
      </c>
      <c r="O3267" t="s">
        <v>19</v>
      </c>
      <c r="P3267" t="str">
        <f>IF(VLOOKUP(A3267,'national-winners'!$A$2:$B$13,2,0)=H3267,"W","L")</f>
        <v>L</v>
      </c>
      <c r="Q3267">
        <f>MATCH(C3267,'state-winning-votes'!A:A,0)</f>
        <v>33</v>
      </c>
      <c r="R3267">
        <f>MATCH(A3267,'state-winning-votes'!$A$2:$L$2,0)</f>
        <v>11</v>
      </c>
      <c r="S3267" cm="1">
        <f t="array" ref="S3267">INDEX('state-winning-votes'!$A$1:$L$53,$Q3267,$R3267)</f>
        <v>369561</v>
      </c>
      <c r="T3267">
        <f>INDEX('state-winning-votes'!$A$1:$L$53,MATCH($C3267,'state-winning-votes'!$A:$A,0),MATCH($A3267,'state-winning-votes'!$A$2:$L$2,0))</f>
        <v>369561</v>
      </c>
      <c r="U3267" t="str">
        <f t="shared" ref="U3267:U3330" si="154">_xlfn.XLOOKUP(T3267,L:L,H:H)</f>
        <v>Obama, Barack H.</v>
      </c>
      <c r="V3267" t="str">
        <f>_xlfn.XLOOKUP(INDEX('state-winning-votes'!$A$1:$L$53,MATCH($C3267,'state-winning-votes'!$A:$A,0),MATCH($A3267,'state-winning-votes'!$A$2:$L$2,0)),$L:$L,$H:$H)</f>
        <v>Obama, Barack H.</v>
      </c>
      <c r="W3267" t="str">
        <f>VLOOKUP(A3267,'national-winners'!$A$2:$B$13,2,0)</f>
        <v>Obama, Barack H.</v>
      </c>
      <c r="X3267" t="str">
        <f t="shared" ref="X3267:X3330" si="155">IFERROR(RIGHT(V3267,LEN(V3267)-SEARCH(",",V3267))&amp;" "&amp;LEFT(V3267,SEARCH(",",V3267)-1)&amp;" (W)","NULL")</f>
        <v xml:space="preserve"> Barack H. Obama (W)</v>
      </c>
    </row>
    <row r="3268" spans="1:24" x14ac:dyDescent="0.25">
      <c r="A3268">
        <v>2012</v>
      </c>
      <c r="B3268" t="s">
        <v>113</v>
      </c>
      <c r="C3268" t="s">
        <v>114</v>
      </c>
      <c r="D3268">
        <v>34</v>
      </c>
      <c r="E3268">
        <v>22</v>
      </c>
      <c r="F3268">
        <v>12</v>
      </c>
      <c r="G3268" t="s">
        <v>16</v>
      </c>
      <c r="H3268" t="s">
        <v>349</v>
      </c>
      <c r="I3268" t="str">
        <f t="shared" si="153"/>
        <v>Obama, Barack H.(W)</v>
      </c>
      <c r="J3268" t="s">
        <v>18</v>
      </c>
      <c r="K3268" t="b">
        <v>0</v>
      </c>
      <c r="L3268">
        <v>2122786</v>
      </c>
      <c r="M3268">
        <v>3638499</v>
      </c>
      <c r="N3268">
        <v>20171015</v>
      </c>
      <c r="O3268" t="s">
        <v>19</v>
      </c>
      <c r="P3268" t="str">
        <f>IF(VLOOKUP(A3268,'national-winners'!$A$2:$B$13,2,0)=H3268,"W","L")</f>
        <v>W</v>
      </c>
      <c r="Q3268">
        <f>MATCH(C3268,'state-winning-votes'!A:A,0)</f>
        <v>34</v>
      </c>
      <c r="R3268">
        <f>MATCH(A3268,'state-winning-votes'!$A$2:$L$2,0)</f>
        <v>11</v>
      </c>
      <c r="S3268" cm="1">
        <f t="array" ref="S3268">INDEX('state-winning-votes'!$A$1:$L$53,$Q3268,$R3268)</f>
        <v>2122786</v>
      </c>
      <c r="T3268">
        <f>INDEX('state-winning-votes'!$A$1:$L$53,MATCH($C3268,'state-winning-votes'!$A:$A,0),MATCH($A3268,'state-winning-votes'!$A$2:$L$2,0))</f>
        <v>2122786</v>
      </c>
      <c r="U3268" t="str">
        <f t="shared" si="154"/>
        <v>Obama, Barack H.</v>
      </c>
      <c r="V3268" t="str">
        <f>_xlfn.XLOOKUP(INDEX('state-winning-votes'!$A$1:$L$53,MATCH($C3268,'state-winning-votes'!$A:$A,0),MATCH($A3268,'state-winning-votes'!$A$2:$L$2,0)),$L:$L,$H:$H)</f>
        <v>Obama, Barack H.</v>
      </c>
      <c r="W3268" t="str">
        <f>VLOOKUP(A3268,'national-winners'!$A$2:$B$13,2,0)</f>
        <v>Obama, Barack H.</v>
      </c>
      <c r="X3268" t="str">
        <f t="shared" si="155"/>
        <v xml:space="preserve"> Barack H. Obama (W)</v>
      </c>
    </row>
    <row r="3269" spans="1:24" x14ac:dyDescent="0.25">
      <c r="A3269">
        <v>2012</v>
      </c>
      <c r="B3269" t="s">
        <v>113</v>
      </c>
      <c r="C3269" t="s">
        <v>114</v>
      </c>
      <c r="D3269">
        <v>34</v>
      </c>
      <c r="E3269">
        <v>22</v>
      </c>
      <c r="F3269">
        <v>12</v>
      </c>
      <c r="G3269" t="s">
        <v>16</v>
      </c>
      <c r="H3269" t="s">
        <v>376</v>
      </c>
      <c r="I3269" t="str">
        <f t="shared" si="153"/>
        <v>Romney, Mitt(L)</v>
      </c>
      <c r="J3269" t="s">
        <v>21</v>
      </c>
      <c r="K3269" t="b">
        <v>0</v>
      </c>
      <c r="L3269">
        <v>1478088</v>
      </c>
      <c r="M3269">
        <v>3638499</v>
      </c>
      <c r="N3269">
        <v>20171015</v>
      </c>
      <c r="O3269" t="s">
        <v>19</v>
      </c>
      <c r="P3269" t="str">
        <f>IF(VLOOKUP(A3269,'national-winners'!$A$2:$B$13,2,0)=H3269,"W","L")</f>
        <v>L</v>
      </c>
      <c r="Q3269">
        <f>MATCH(C3269,'state-winning-votes'!A:A,0)</f>
        <v>34</v>
      </c>
      <c r="R3269">
        <f>MATCH(A3269,'state-winning-votes'!$A$2:$L$2,0)</f>
        <v>11</v>
      </c>
      <c r="S3269" cm="1">
        <f t="array" ref="S3269">INDEX('state-winning-votes'!$A$1:$L$53,$Q3269,$R3269)</f>
        <v>2122786</v>
      </c>
      <c r="T3269">
        <f>INDEX('state-winning-votes'!$A$1:$L$53,MATCH($C3269,'state-winning-votes'!$A:$A,0),MATCH($A3269,'state-winning-votes'!$A$2:$L$2,0))</f>
        <v>2122786</v>
      </c>
      <c r="U3269" t="str">
        <f t="shared" si="154"/>
        <v>Obama, Barack H.</v>
      </c>
      <c r="V3269" t="str">
        <f>_xlfn.XLOOKUP(INDEX('state-winning-votes'!$A$1:$L$53,MATCH($C3269,'state-winning-votes'!$A:$A,0),MATCH($A3269,'state-winning-votes'!$A$2:$L$2,0)),$L:$L,$H:$H)</f>
        <v>Obama, Barack H.</v>
      </c>
      <c r="W3269" t="str">
        <f>VLOOKUP(A3269,'national-winners'!$A$2:$B$13,2,0)</f>
        <v>Obama, Barack H.</v>
      </c>
      <c r="X3269" t="str">
        <f t="shared" si="155"/>
        <v xml:space="preserve"> Barack H. Obama (W)</v>
      </c>
    </row>
    <row r="3270" spans="1:24" x14ac:dyDescent="0.25">
      <c r="A3270">
        <v>2012</v>
      </c>
      <c r="B3270" t="s">
        <v>113</v>
      </c>
      <c r="C3270" t="s">
        <v>114</v>
      </c>
      <c r="D3270">
        <v>34</v>
      </c>
      <c r="E3270">
        <v>22</v>
      </c>
      <c r="F3270">
        <v>12</v>
      </c>
      <c r="G3270" t="s">
        <v>16</v>
      </c>
      <c r="H3270" t="s">
        <v>377</v>
      </c>
      <c r="I3270" t="str">
        <f t="shared" si="153"/>
        <v>Johnson, Gary(L)</v>
      </c>
      <c r="J3270" t="s">
        <v>29</v>
      </c>
      <c r="K3270" t="b">
        <v>0</v>
      </c>
      <c r="L3270">
        <v>21035</v>
      </c>
      <c r="M3270">
        <v>3638499</v>
      </c>
      <c r="N3270">
        <v>20171015</v>
      </c>
      <c r="O3270" t="s">
        <v>19</v>
      </c>
      <c r="P3270" t="str">
        <f>IF(VLOOKUP(A3270,'national-winners'!$A$2:$B$13,2,0)=H3270,"W","L")</f>
        <v>L</v>
      </c>
      <c r="Q3270">
        <f>MATCH(C3270,'state-winning-votes'!A:A,0)</f>
        <v>34</v>
      </c>
      <c r="R3270">
        <f>MATCH(A3270,'state-winning-votes'!$A$2:$L$2,0)</f>
        <v>11</v>
      </c>
      <c r="S3270" cm="1">
        <f t="array" ref="S3270">INDEX('state-winning-votes'!$A$1:$L$53,$Q3270,$R3270)</f>
        <v>2122786</v>
      </c>
      <c r="T3270">
        <f>INDEX('state-winning-votes'!$A$1:$L$53,MATCH($C3270,'state-winning-votes'!$A:$A,0),MATCH($A3270,'state-winning-votes'!$A$2:$L$2,0))</f>
        <v>2122786</v>
      </c>
      <c r="U3270" t="str">
        <f t="shared" si="154"/>
        <v>Obama, Barack H.</v>
      </c>
      <c r="V3270" t="str">
        <f>_xlfn.XLOOKUP(INDEX('state-winning-votes'!$A$1:$L$53,MATCH($C3270,'state-winning-votes'!$A:$A,0),MATCH($A3270,'state-winning-votes'!$A$2:$L$2,0)),$L:$L,$H:$H)</f>
        <v>Obama, Barack H.</v>
      </c>
      <c r="W3270" t="str">
        <f>VLOOKUP(A3270,'national-winners'!$A$2:$B$13,2,0)</f>
        <v>Obama, Barack H.</v>
      </c>
      <c r="X3270" t="str">
        <f t="shared" si="155"/>
        <v xml:space="preserve"> Barack H. Obama (W)</v>
      </c>
    </row>
    <row r="3271" spans="1:24" x14ac:dyDescent="0.25">
      <c r="A3271">
        <v>2012</v>
      </c>
      <c r="B3271" t="s">
        <v>113</v>
      </c>
      <c r="C3271" t="s">
        <v>114</v>
      </c>
      <c r="D3271">
        <v>34</v>
      </c>
      <c r="E3271">
        <v>22</v>
      </c>
      <c r="F3271">
        <v>12</v>
      </c>
      <c r="G3271" t="s">
        <v>16</v>
      </c>
      <c r="H3271" t="s">
        <v>378</v>
      </c>
      <c r="I3271" t="str">
        <f t="shared" si="153"/>
        <v>Stein, Jill(L)</v>
      </c>
      <c r="J3271" t="s">
        <v>274</v>
      </c>
      <c r="K3271" t="b">
        <v>0</v>
      </c>
      <c r="L3271">
        <v>9886</v>
      </c>
      <c r="M3271">
        <v>3638499</v>
      </c>
      <c r="N3271">
        <v>20171015</v>
      </c>
      <c r="O3271" t="s">
        <v>19</v>
      </c>
      <c r="P3271" t="str">
        <f>IF(VLOOKUP(A3271,'national-winners'!$A$2:$B$13,2,0)=H3271,"W","L")</f>
        <v>L</v>
      </c>
      <c r="Q3271">
        <f>MATCH(C3271,'state-winning-votes'!A:A,0)</f>
        <v>34</v>
      </c>
      <c r="R3271">
        <f>MATCH(A3271,'state-winning-votes'!$A$2:$L$2,0)</f>
        <v>11</v>
      </c>
      <c r="S3271" cm="1">
        <f t="array" ref="S3271">INDEX('state-winning-votes'!$A$1:$L$53,$Q3271,$R3271)</f>
        <v>2122786</v>
      </c>
      <c r="T3271">
        <f>INDEX('state-winning-votes'!$A$1:$L$53,MATCH($C3271,'state-winning-votes'!$A:$A,0),MATCH($A3271,'state-winning-votes'!$A$2:$L$2,0))</f>
        <v>2122786</v>
      </c>
      <c r="U3271" t="str">
        <f t="shared" si="154"/>
        <v>Obama, Barack H.</v>
      </c>
      <c r="V3271" t="str">
        <f>_xlfn.XLOOKUP(INDEX('state-winning-votes'!$A$1:$L$53,MATCH($C3271,'state-winning-votes'!$A:$A,0),MATCH($A3271,'state-winning-votes'!$A$2:$L$2,0)),$L:$L,$H:$H)</f>
        <v>Obama, Barack H.</v>
      </c>
      <c r="W3271" t="str">
        <f>VLOOKUP(A3271,'national-winners'!$A$2:$B$13,2,0)</f>
        <v>Obama, Barack H.</v>
      </c>
      <c r="X3271" t="str">
        <f t="shared" si="155"/>
        <v xml:space="preserve"> Barack H. Obama (W)</v>
      </c>
    </row>
    <row r="3272" spans="1:24" x14ac:dyDescent="0.25">
      <c r="A3272">
        <v>2012</v>
      </c>
      <c r="B3272" t="s">
        <v>113</v>
      </c>
      <c r="C3272" t="s">
        <v>114</v>
      </c>
      <c r="D3272">
        <v>34</v>
      </c>
      <c r="E3272">
        <v>22</v>
      </c>
      <c r="F3272">
        <v>12</v>
      </c>
      <c r="G3272" t="s">
        <v>16</v>
      </c>
      <c r="H3272" t="s">
        <v>381</v>
      </c>
      <c r="I3272" t="str">
        <f t="shared" si="153"/>
        <v>Goode, Virgil Hamlin, Jr.(L)</v>
      </c>
      <c r="J3272" t="s">
        <v>134</v>
      </c>
      <c r="K3272" t="b">
        <v>0</v>
      </c>
      <c r="L3272">
        <v>2063</v>
      </c>
      <c r="M3272">
        <v>3638499</v>
      </c>
      <c r="N3272">
        <v>20171015</v>
      </c>
      <c r="O3272" t="s">
        <v>19</v>
      </c>
      <c r="P3272" t="str">
        <f>IF(VLOOKUP(A3272,'national-winners'!$A$2:$B$13,2,0)=H3272,"W","L")</f>
        <v>L</v>
      </c>
      <c r="Q3272">
        <f>MATCH(C3272,'state-winning-votes'!A:A,0)</f>
        <v>34</v>
      </c>
      <c r="R3272">
        <f>MATCH(A3272,'state-winning-votes'!$A$2:$L$2,0)</f>
        <v>11</v>
      </c>
      <c r="S3272" cm="1">
        <f t="array" ref="S3272">INDEX('state-winning-votes'!$A$1:$L$53,$Q3272,$R3272)</f>
        <v>2122786</v>
      </c>
      <c r="T3272">
        <f>INDEX('state-winning-votes'!$A$1:$L$53,MATCH($C3272,'state-winning-votes'!$A:$A,0),MATCH($A3272,'state-winning-votes'!$A$2:$L$2,0))</f>
        <v>2122786</v>
      </c>
      <c r="U3272" t="str">
        <f t="shared" si="154"/>
        <v>Obama, Barack H.</v>
      </c>
      <c r="V3272" t="str">
        <f>_xlfn.XLOOKUP(INDEX('state-winning-votes'!$A$1:$L$53,MATCH($C3272,'state-winning-votes'!$A:$A,0),MATCH($A3272,'state-winning-votes'!$A$2:$L$2,0)),$L:$L,$H:$H)</f>
        <v>Obama, Barack H.</v>
      </c>
      <c r="W3272" t="str">
        <f>VLOOKUP(A3272,'national-winners'!$A$2:$B$13,2,0)</f>
        <v>Obama, Barack H.</v>
      </c>
      <c r="X3272" t="str">
        <f t="shared" si="155"/>
        <v xml:space="preserve"> Barack H. Obama (W)</v>
      </c>
    </row>
    <row r="3273" spans="1:24" x14ac:dyDescent="0.25">
      <c r="A3273">
        <v>2012</v>
      </c>
      <c r="B3273" t="s">
        <v>113</v>
      </c>
      <c r="C3273" t="s">
        <v>114</v>
      </c>
      <c r="D3273">
        <v>34</v>
      </c>
      <c r="E3273">
        <v>22</v>
      </c>
      <c r="F3273">
        <v>12</v>
      </c>
      <c r="G3273" t="s">
        <v>16</v>
      </c>
      <c r="H3273" t="s">
        <v>383</v>
      </c>
      <c r="I3273" t="str">
        <f t="shared" si="153"/>
        <v>Anderson, Ross Carl ""Rocky""(L)</v>
      </c>
      <c r="J3273" t="s">
        <v>384</v>
      </c>
      <c r="K3273" t="b">
        <v>0</v>
      </c>
      <c r="L3273">
        <v>1723</v>
      </c>
      <c r="M3273">
        <v>3638499</v>
      </c>
      <c r="N3273">
        <v>20171015</v>
      </c>
      <c r="O3273" t="s">
        <v>19</v>
      </c>
      <c r="P3273" t="str">
        <f>IF(VLOOKUP(A3273,'national-winners'!$A$2:$B$13,2,0)=H3273,"W","L")</f>
        <v>L</v>
      </c>
      <c r="Q3273">
        <f>MATCH(C3273,'state-winning-votes'!A:A,0)</f>
        <v>34</v>
      </c>
      <c r="R3273">
        <f>MATCH(A3273,'state-winning-votes'!$A$2:$L$2,0)</f>
        <v>11</v>
      </c>
      <c r="S3273" cm="1">
        <f t="array" ref="S3273">INDEX('state-winning-votes'!$A$1:$L$53,$Q3273,$R3273)</f>
        <v>2122786</v>
      </c>
      <c r="T3273">
        <f>INDEX('state-winning-votes'!$A$1:$L$53,MATCH($C3273,'state-winning-votes'!$A:$A,0),MATCH($A3273,'state-winning-votes'!$A$2:$L$2,0))</f>
        <v>2122786</v>
      </c>
      <c r="U3273" t="str">
        <f t="shared" si="154"/>
        <v>Obama, Barack H.</v>
      </c>
      <c r="V3273" t="str">
        <f>_xlfn.XLOOKUP(INDEX('state-winning-votes'!$A$1:$L$53,MATCH($C3273,'state-winning-votes'!$A:$A,0),MATCH($A3273,'state-winning-votes'!$A$2:$L$2,0)),$L:$L,$H:$H)</f>
        <v>Obama, Barack H.</v>
      </c>
      <c r="W3273" t="str">
        <f>VLOOKUP(A3273,'national-winners'!$A$2:$B$13,2,0)</f>
        <v>Obama, Barack H.</v>
      </c>
      <c r="X3273" t="str">
        <f t="shared" si="155"/>
        <v xml:space="preserve"> Barack H. Obama (W)</v>
      </c>
    </row>
    <row r="3274" spans="1:24" x14ac:dyDescent="0.25">
      <c r="A3274">
        <v>2012</v>
      </c>
      <c r="B3274" t="s">
        <v>113</v>
      </c>
      <c r="C3274" t="s">
        <v>114</v>
      </c>
      <c r="D3274">
        <v>34</v>
      </c>
      <c r="E3274">
        <v>22</v>
      </c>
      <c r="F3274">
        <v>12</v>
      </c>
      <c r="G3274" t="s">
        <v>16</v>
      </c>
      <c r="H3274" t="s">
        <v>369</v>
      </c>
      <c r="I3274" t="str">
        <f t="shared" si="153"/>
        <v>Boss, Jeffery(L)</v>
      </c>
      <c r="J3274" t="s">
        <v>401</v>
      </c>
      <c r="K3274" t="b">
        <v>0</v>
      </c>
      <c r="L3274">
        <v>1024</v>
      </c>
      <c r="M3274">
        <v>3638499</v>
      </c>
      <c r="N3274">
        <v>20171015</v>
      </c>
      <c r="O3274" t="s">
        <v>19</v>
      </c>
      <c r="P3274" t="str">
        <f>IF(VLOOKUP(A3274,'national-winners'!$A$2:$B$13,2,0)=H3274,"W","L")</f>
        <v>L</v>
      </c>
      <c r="Q3274">
        <f>MATCH(C3274,'state-winning-votes'!A:A,0)</f>
        <v>34</v>
      </c>
      <c r="R3274">
        <f>MATCH(A3274,'state-winning-votes'!$A$2:$L$2,0)</f>
        <v>11</v>
      </c>
      <c r="S3274" cm="1">
        <f t="array" ref="S3274">INDEX('state-winning-votes'!$A$1:$L$53,$Q3274,$R3274)</f>
        <v>2122786</v>
      </c>
      <c r="T3274">
        <f>INDEX('state-winning-votes'!$A$1:$L$53,MATCH($C3274,'state-winning-votes'!$A:$A,0),MATCH($A3274,'state-winning-votes'!$A$2:$L$2,0))</f>
        <v>2122786</v>
      </c>
      <c r="U3274" t="str">
        <f t="shared" si="154"/>
        <v>Obama, Barack H.</v>
      </c>
      <c r="V3274" t="str">
        <f>_xlfn.XLOOKUP(INDEX('state-winning-votes'!$A$1:$L$53,MATCH($C3274,'state-winning-votes'!$A:$A,0),MATCH($A3274,'state-winning-votes'!$A$2:$L$2,0)),$L:$L,$H:$H)</f>
        <v>Obama, Barack H.</v>
      </c>
      <c r="W3274" t="str">
        <f>VLOOKUP(A3274,'national-winners'!$A$2:$B$13,2,0)</f>
        <v>Obama, Barack H.</v>
      </c>
      <c r="X3274" t="str">
        <f t="shared" si="155"/>
        <v xml:space="preserve"> Barack H. Obama (W)</v>
      </c>
    </row>
    <row r="3275" spans="1:24" x14ac:dyDescent="0.25">
      <c r="A3275">
        <v>2012</v>
      </c>
      <c r="B3275" t="s">
        <v>113</v>
      </c>
      <c r="C3275" t="s">
        <v>114</v>
      </c>
      <c r="D3275">
        <v>34</v>
      </c>
      <c r="E3275">
        <v>22</v>
      </c>
      <c r="F3275">
        <v>12</v>
      </c>
      <c r="G3275" t="s">
        <v>16</v>
      </c>
      <c r="H3275" t="s">
        <v>284</v>
      </c>
      <c r="I3275" t="str">
        <f t="shared" si="153"/>
        <v>Harris, James(L)</v>
      </c>
      <c r="J3275" t="s">
        <v>37</v>
      </c>
      <c r="K3275" t="b">
        <v>0</v>
      </c>
      <c r="L3275">
        <v>709</v>
      </c>
      <c r="M3275">
        <v>3638499</v>
      </c>
      <c r="N3275">
        <v>20171015</v>
      </c>
      <c r="O3275" t="s">
        <v>19</v>
      </c>
      <c r="P3275" t="str">
        <f>IF(VLOOKUP(A3275,'national-winners'!$A$2:$B$13,2,0)=H3275,"W","L")</f>
        <v>L</v>
      </c>
      <c r="Q3275">
        <f>MATCH(C3275,'state-winning-votes'!A:A,0)</f>
        <v>34</v>
      </c>
      <c r="R3275">
        <f>MATCH(A3275,'state-winning-votes'!$A$2:$L$2,0)</f>
        <v>11</v>
      </c>
      <c r="S3275" cm="1">
        <f t="array" ref="S3275">INDEX('state-winning-votes'!$A$1:$L$53,$Q3275,$R3275)</f>
        <v>2122786</v>
      </c>
      <c r="T3275">
        <f>INDEX('state-winning-votes'!$A$1:$L$53,MATCH($C3275,'state-winning-votes'!$A:$A,0),MATCH($A3275,'state-winning-votes'!$A$2:$L$2,0))</f>
        <v>2122786</v>
      </c>
      <c r="U3275" t="str">
        <f t="shared" si="154"/>
        <v>Obama, Barack H.</v>
      </c>
      <c r="V3275" t="str">
        <f>_xlfn.XLOOKUP(INDEX('state-winning-votes'!$A$1:$L$53,MATCH($C3275,'state-winning-votes'!$A:$A,0),MATCH($A3275,'state-winning-votes'!$A$2:$L$2,0)),$L:$L,$H:$H)</f>
        <v>Obama, Barack H.</v>
      </c>
      <c r="W3275" t="str">
        <f>VLOOKUP(A3275,'national-winners'!$A$2:$B$13,2,0)</f>
        <v>Obama, Barack H.</v>
      </c>
      <c r="X3275" t="str">
        <f t="shared" si="155"/>
        <v xml:space="preserve"> Barack H. Obama (W)</v>
      </c>
    </row>
    <row r="3276" spans="1:24" x14ac:dyDescent="0.25">
      <c r="A3276">
        <v>2012</v>
      </c>
      <c r="B3276" t="s">
        <v>113</v>
      </c>
      <c r="C3276" t="s">
        <v>114</v>
      </c>
      <c r="D3276">
        <v>34</v>
      </c>
      <c r="E3276">
        <v>22</v>
      </c>
      <c r="F3276">
        <v>12</v>
      </c>
      <c r="G3276" t="s">
        <v>16</v>
      </c>
      <c r="H3276" t="s">
        <v>388</v>
      </c>
      <c r="I3276" t="str">
        <f t="shared" si="153"/>
        <v>Miller, Merlin(L)</v>
      </c>
      <c r="J3276" t="s">
        <v>389</v>
      </c>
      <c r="K3276" t="b">
        <v>0</v>
      </c>
      <c r="L3276">
        <v>664</v>
      </c>
      <c r="M3276">
        <v>3638499</v>
      </c>
      <c r="N3276">
        <v>20171015</v>
      </c>
      <c r="O3276" t="s">
        <v>19</v>
      </c>
      <c r="P3276" t="str">
        <f>IF(VLOOKUP(A3276,'national-winners'!$A$2:$B$13,2,0)=H3276,"W","L")</f>
        <v>L</v>
      </c>
      <c r="Q3276">
        <f>MATCH(C3276,'state-winning-votes'!A:A,0)</f>
        <v>34</v>
      </c>
      <c r="R3276">
        <f>MATCH(A3276,'state-winning-votes'!$A$2:$L$2,0)</f>
        <v>11</v>
      </c>
      <c r="S3276" cm="1">
        <f t="array" ref="S3276">INDEX('state-winning-votes'!$A$1:$L$53,$Q3276,$R3276)</f>
        <v>2122786</v>
      </c>
      <c r="T3276">
        <f>INDEX('state-winning-votes'!$A$1:$L$53,MATCH($C3276,'state-winning-votes'!$A:$A,0),MATCH($A3276,'state-winning-votes'!$A$2:$L$2,0))</f>
        <v>2122786</v>
      </c>
      <c r="U3276" t="str">
        <f t="shared" si="154"/>
        <v>Obama, Barack H.</v>
      </c>
      <c r="V3276" t="str">
        <f>_xlfn.XLOOKUP(INDEX('state-winning-votes'!$A$1:$L$53,MATCH($C3276,'state-winning-votes'!$A:$A,0),MATCH($A3276,'state-winning-votes'!$A$2:$L$2,0)),$L:$L,$H:$H)</f>
        <v>Obama, Barack H.</v>
      </c>
      <c r="W3276" t="str">
        <f>VLOOKUP(A3276,'national-winners'!$A$2:$B$13,2,0)</f>
        <v>Obama, Barack H.</v>
      </c>
      <c r="X3276" t="str">
        <f t="shared" si="155"/>
        <v xml:space="preserve"> Barack H. Obama (W)</v>
      </c>
    </row>
    <row r="3277" spans="1:24" x14ac:dyDescent="0.25">
      <c r="A3277">
        <v>2012</v>
      </c>
      <c r="B3277" t="s">
        <v>113</v>
      </c>
      <c r="C3277" t="s">
        <v>114</v>
      </c>
      <c r="D3277">
        <v>34</v>
      </c>
      <c r="E3277">
        <v>22</v>
      </c>
      <c r="F3277">
        <v>12</v>
      </c>
      <c r="G3277" t="s">
        <v>16</v>
      </c>
      <c r="H3277" t="s">
        <v>394</v>
      </c>
      <c r="I3277" t="str">
        <f t="shared" si="153"/>
        <v>Lindsay, Peta(L)</v>
      </c>
      <c r="J3277" t="s">
        <v>353</v>
      </c>
      <c r="K3277" t="b">
        <v>0</v>
      </c>
      <c r="L3277">
        <v>521</v>
      </c>
      <c r="M3277">
        <v>3638499</v>
      </c>
      <c r="N3277">
        <v>20171015</v>
      </c>
      <c r="O3277" t="s">
        <v>19</v>
      </c>
      <c r="P3277" t="str">
        <f>IF(VLOOKUP(A3277,'national-winners'!$A$2:$B$13,2,0)=H3277,"W","L")</f>
        <v>L</v>
      </c>
      <c r="Q3277">
        <f>MATCH(C3277,'state-winning-votes'!A:A,0)</f>
        <v>34</v>
      </c>
      <c r="R3277">
        <f>MATCH(A3277,'state-winning-votes'!$A$2:$L$2,0)</f>
        <v>11</v>
      </c>
      <c r="S3277" cm="1">
        <f t="array" ref="S3277">INDEX('state-winning-votes'!$A$1:$L$53,$Q3277,$R3277)</f>
        <v>2122786</v>
      </c>
      <c r="T3277">
        <f>INDEX('state-winning-votes'!$A$1:$L$53,MATCH($C3277,'state-winning-votes'!$A:$A,0),MATCH($A3277,'state-winning-votes'!$A$2:$L$2,0))</f>
        <v>2122786</v>
      </c>
      <c r="U3277" t="str">
        <f t="shared" si="154"/>
        <v>Obama, Barack H.</v>
      </c>
      <c r="V3277" t="str">
        <f>_xlfn.XLOOKUP(INDEX('state-winning-votes'!$A$1:$L$53,MATCH($C3277,'state-winning-votes'!$A:$A,0),MATCH($A3277,'state-winning-votes'!$A$2:$L$2,0)),$L:$L,$H:$H)</f>
        <v>Obama, Barack H.</v>
      </c>
      <c r="W3277" t="str">
        <f>VLOOKUP(A3277,'national-winners'!$A$2:$B$13,2,0)</f>
        <v>Obama, Barack H.</v>
      </c>
      <c r="X3277" t="str">
        <f t="shared" si="155"/>
        <v xml:space="preserve"> Barack H. Obama (W)</v>
      </c>
    </row>
    <row r="3278" spans="1:24" x14ac:dyDescent="0.25">
      <c r="A3278">
        <v>2012</v>
      </c>
      <c r="B3278" t="s">
        <v>115</v>
      </c>
      <c r="C3278" t="s">
        <v>116</v>
      </c>
      <c r="D3278">
        <v>35</v>
      </c>
      <c r="E3278">
        <v>85</v>
      </c>
      <c r="F3278">
        <v>66</v>
      </c>
      <c r="G3278" t="s">
        <v>16</v>
      </c>
      <c r="H3278" t="s">
        <v>349</v>
      </c>
      <c r="I3278" t="str">
        <f t="shared" si="153"/>
        <v>Obama, Barack H.(W)</v>
      </c>
      <c r="J3278" t="s">
        <v>18</v>
      </c>
      <c r="K3278" t="b">
        <v>0</v>
      </c>
      <c r="L3278">
        <v>415335</v>
      </c>
      <c r="M3278">
        <v>783758</v>
      </c>
      <c r="N3278">
        <v>20171015</v>
      </c>
      <c r="O3278" t="s">
        <v>19</v>
      </c>
      <c r="P3278" t="str">
        <f>IF(VLOOKUP(A3278,'national-winners'!$A$2:$B$13,2,0)=H3278,"W","L")</f>
        <v>W</v>
      </c>
      <c r="Q3278">
        <f>MATCH(C3278,'state-winning-votes'!A:A,0)</f>
        <v>35</v>
      </c>
      <c r="R3278">
        <f>MATCH(A3278,'state-winning-votes'!$A$2:$L$2,0)</f>
        <v>11</v>
      </c>
      <c r="S3278" cm="1">
        <f t="array" ref="S3278">INDEX('state-winning-votes'!$A$1:$L$53,$Q3278,$R3278)</f>
        <v>415335</v>
      </c>
      <c r="T3278">
        <f>INDEX('state-winning-votes'!$A$1:$L$53,MATCH($C3278,'state-winning-votes'!$A:$A,0),MATCH($A3278,'state-winning-votes'!$A$2:$L$2,0))</f>
        <v>415335</v>
      </c>
      <c r="U3278" t="str">
        <f t="shared" si="154"/>
        <v>Obama, Barack H.</v>
      </c>
      <c r="V3278" t="str">
        <f>_xlfn.XLOOKUP(INDEX('state-winning-votes'!$A$1:$L$53,MATCH($C3278,'state-winning-votes'!$A:$A,0),MATCH($A3278,'state-winning-votes'!$A$2:$L$2,0)),$L:$L,$H:$H)</f>
        <v>Obama, Barack H.</v>
      </c>
      <c r="W3278" t="str">
        <f>VLOOKUP(A3278,'national-winners'!$A$2:$B$13,2,0)</f>
        <v>Obama, Barack H.</v>
      </c>
      <c r="X3278" t="str">
        <f t="shared" si="155"/>
        <v xml:space="preserve"> Barack H. Obama (W)</v>
      </c>
    </row>
    <row r="3279" spans="1:24" x14ac:dyDescent="0.25">
      <c r="A3279">
        <v>2012</v>
      </c>
      <c r="B3279" t="s">
        <v>115</v>
      </c>
      <c r="C3279" t="s">
        <v>116</v>
      </c>
      <c r="D3279">
        <v>35</v>
      </c>
      <c r="E3279">
        <v>85</v>
      </c>
      <c r="F3279">
        <v>66</v>
      </c>
      <c r="G3279" t="s">
        <v>16</v>
      </c>
      <c r="H3279" t="s">
        <v>376</v>
      </c>
      <c r="I3279" t="str">
        <f t="shared" si="153"/>
        <v>Romney, Mitt(L)</v>
      </c>
      <c r="J3279" t="s">
        <v>21</v>
      </c>
      <c r="K3279" t="b">
        <v>0</v>
      </c>
      <c r="L3279">
        <v>335788</v>
      </c>
      <c r="M3279">
        <v>783758</v>
      </c>
      <c r="N3279">
        <v>20171015</v>
      </c>
      <c r="O3279" t="s">
        <v>19</v>
      </c>
      <c r="P3279" t="str">
        <f>IF(VLOOKUP(A3279,'national-winners'!$A$2:$B$13,2,0)=H3279,"W","L")</f>
        <v>L</v>
      </c>
      <c r="Q3279">
        <f>MATCH(C3279,'state-winning-votes'!A:A,0)</f>
        <v>35</v>
      </c>
      <c r="R3279">
        <f>MATCH(A3279,'state-winning-votes'!$A$2:$L$2,0)</f>
        <v>11</v>
      </c>
      <c r="S3279" cm="1">
        <f t="array" ref="S3279">INDEX('state-winning-votes'!$A$1:$L$53,$Q3279,$R3279)</f>
        <v>415335</v>
      </c>
      <c r="T3279">
        <f>INDEX('state-winning-votes'!$A$1:$L$53,MATCH($C3279,'state-winning-votes'!$A:$A,0),MATCH($A3279,'state-winning-votes'!$A$2:$L$2,0))</f>
        <v>415335</v>
      </c>
      <c r="U3279" t="str">
        <f t="shared" si="154"/>
        <v>Obama, Barack H.</v>
      </c>
      <c r="V3279" t="str">
        <f>_xlfn.XLOOKUP(INDEX('state-winning-votes'!$A$1:$L$53,MATCH($C3279,'state-winning-votes'!$A:$A,0),MATCH($A3279,'state-winning-votes'!$A$2:$L$2,0)),$L:$L,$H:$H)</f>
        <v>Obama, Barack H.</v>
      </c>
      <c r="W3279" t="str">
        <f>VLOOKUP(A3279,'national-winners'!$A$2:$B$13,2,0)</f>
        <v>Obama, Barack H.</v>
      </c>
      <c r="X3279" t="str">
        <f t="shared" si="155"/>
        <v xml:space="preserve"> Barack H. Obama (W)</v>
      </c>
    </row>
    <row r="3280" spans="1:24" x14ac:dyDescent="0.25">
      <c r="A3280">
        <v>2012</v>
      </c>
      <c r="B3280" t="s">
        <v>115</v>
      </c>
      <c r="C3280" t="s">
        <v>116</v>
      </c>
      <c r="D3280">
        <v>35</v>
      </c>
      <c r="E3280">
        <v>85</v>
      </c>
      <c r="F3280">
        <v>66</v>
      </c>
      <c r="G3280" t="s">
        <v>16</v>
      </c>
      <c r="H3280" t="s">
        <v>377</v>
      </c>
      <c r="I3280" t="str">
        <f t="shared" si="153"/>
        <v>Johnson, Gary(L)</v>
      </c>
      <c r="J3280" t="s">
        <v>29</v>
      </c>
      <c r="K3280" t="b">
        <v>0</v>
      </c>
      <c r="L3280">
        <v>27788</v>
      </c>
      <c r="M3280">
        <v>783758</v>
      </c>
      <c r="N3280">
        <v>20171015</v>
      </c>
      <c r="O3280" t="s">
        <v>19</v>
      </c>
      <c r="P3280" t="str">
        <f>IF(VLOOKUP(A3280,'national-winners'!$A$2:$B$13,2,0)=H3280,"W","L")</f>
        <v>L</v>
      </c>
      <c r="Q3280">
        <f>MATCH(C3280,'state-winning-votes'!A:A,0)</f>
        <v>35</v>
      </c>
      <c r="R3280">
        <f>MATCH(A3280,'state-winning-votes'!$A$2:$L$2,0)</f>
        <v>11</v>
      </c>
      <c r="S3280" cm="1">
        <f t="array" ref="S3280">INDEX('state-winning-votes'!$A$1:$L$53,$Q3280,$R3280)</f>
        <v>415335</v>
      </c>
      <c r="T3280">
        <f>INDEX('state-winning-votes'!$A$1:$L$53,MATCH($C3280,'state-winning-votes'!$A:$A,0),MATCH($A3280,'state-winning-votes'!$A$2:$L$2,0))</f>
        <v>415335</v>
      </c>
      <c r="U3280" t="str">
        <f t="shared" si="154"/>
        <v>Obama, Barack H.</v>
      </c>
      <c r="V3280" t="str">
        <f>_xlfn.XLOOKUP(INDEX('state-winning-votes'!$A$1:$L$53,MATCH($C3280,'state-winning-votes'!$A:$A,0),MATCH($A3280,'state-winning-votes'!$A$2:$L$2,0)),$L:$L,$H:$H)</f>
        <v>Obama, Barack H.</v>
      </c>
      <c r="W3280" t="str">
        <f>VLOOKUP(A3280,'national-winners'!$A$2:$B$13,2,0)</f>
        <v>Obama, Barack H.</v>
      </c>
      <c r="X3280" t="str">
        <f t="shared" si="155"/>
        <v xml:space="preserve"> Barack H. Obama (W)</v>
      </c>
    </row>
    <row r="3281" spans="1:24" x14ac:dyDescent="0.25">
      <c r="A3281">
        <v>2012</v>
      </c>
      <c r="B3281" t="s">
        <v>115</v>
      </c>
      <c r="C3281" t="s">
        <v>116</v>
      </c>
      <c r="D3281">
        <v>35</v>
      </c>
      <c r="E3281">
        <v>85</v>
      </c>
      <c r="F3281">
        <v>66</v>
      </c>
      <c r="G3281" t="s">
        <v>16</v>
      </c>
      <c r="H3281" t="s">
        <v>378</v>
      </c>
      <c r="I3281" t="str">
        <f t="shared" si="153"/>
        <v>Stein, Jill(L)</v>
      </c>
      <c r="J3281" t="s">
        <v>274</v>
      </c>
      <c r="K3281" t="b">
        <v>0</v>
      </c>
      <c r="L3281">
        <v>2691</v>
      </c>
      <c r="M3281">
        <v>783758</v>
      </c>
      <c r="N3281">
        <v>20171015</v>
      </c>
      <c r="O3281" t="s">
        <v>19</v>
      </c>
      <c r="P3281" t="str">
        <f>IF(VLOOKUP(A3281,'national-winners'!$A$2:$B$13,2,0)=H3281,"W","L")</f>
        <v>L</v>
      </c>
      <c r="Q3281">
        <f>MATCH(C3281,'state-winning-votes'!A:A,0)</f>
        <v>35</v>
      </c>
      <c r="R3281">
        <f>MATCH(A3281,'state-winning-votes'!$A$2:$L$2,0)</f>
        <v>11</v>
      </c>
      <c r="S3281" cm="1">
        <f t="array" ref="S3281">INDEX('state-winning-votes'!$A$1:$L$53,$Q3281,$R3281)</f>
        <v>415335</v>
      </c>
      <c r="T3281">
        <f>INDEX('state-winning-votes'!$A$1:$L$53,MATCH($C3281,'state-winning-votes'!$A:$A,0),MATCH($A3281,'state-winning-votes'!$A$2:$L$2,0))</f>
        <v>415335</v>
      </c>
      <c r="U3281" t="str">
        <f t="shared" si="154"/>
        <v>Obama, Barack H.</v>
      </c>
      <c r="V3281" t="str">
        <f>_xlfn.XLOOKUP(INDEX('state-winning-votes'!$A$1:$L$53,MATCH($C3281,'state-winning-votes'!$A:$A,0),MATCH($A3281,'state-winning-votes'!$A$2:$L$2,0)),$L:$L,$H:$H)</f>
        <v>Obama, Barack H.</v>
      </c>
      <c r="W3281" t="str">
        <f>VLOOKUP(A3281,'national-winners'!$A$2:$B$13,2,0)</f>
        <v>Obama, Barack H.</v>
      </c>
      <c r="X3281" t="str">
        <f t="shared" si="155"/>
        <v xml:space="preserve"> Barack H. Obama (W)</v>
      </c>
    </row>
    <row r="3282" spans="1:24" x14ac:dyDescent="0.25">
      <c r="A3282">
        <v>2012</v>
      </c>
      <c r="B3282" t="s">
        <v>115</v>
      </c>
      <c r="C3282" t="s">
        <v>116</v>
      </c>
      <c r="D3282">
        <v>35</v>
      </c>
      <c r="E3282">
        <v>85</v>
      </c>
      <c r="F3282">
        <v>66</v>
      </c>
      <c r="G3282" t="s">
        <v>16</v>
      </c>
      <c r="I3282" t="str">
        <f t="shared" si="153"/>
        <v>(L)</v>
      </c>
      <c r="J3282" t="s">
        <v>402</v>
      </c>
      <c r="K3282" t="b">
        <v>0</v>
      </c>
      <c r="L3282">
        <v>1174</v>
      </c>
      <c r="M3282">
        <v>783758</v>
      </c>
      <c r="N3282">
        <v>20171015</v>
      </c>
      <c r="O3282" t="s">
        <v>19</v>
      </c>
      <c r="P3282" t="str">
        <f>IF(VLOOKUP(A3282,'national-winners'!$A$2:$B$13,2,0)=H3282,"W","L")</f>
        <v>L</v>
      </c>
      <c r="Q3282">
        <f>MATCH(C3282,'state-winning-votes'!A:A,0)</f>
        <v>35</v>
      </c>
      <c r="R3282">
        <f>MATCH(A3282,'state-winning-votes'!$A$2:$L$2,0)</f>
        <v>11</v>
      </c>
      <c r="S3282" cm="1">
        <f t="array" ref="S3282">INDEX('state-winning-votes'!$A$1:$L$53,$Q3282,$R3282)</f>
        <v>415335</v>
      </c>
      <c r="T3282">
        <f>INDEX('state-winning-votes'!$A$1:$L$53,MATCH($C3282,'state-winning-votes'!$A:$A,0),MATCH($A3282,'state-winning-votes'!$A$2:$L$2,0))</f>
        <v>415335</v>
      </c>
      <c r="U3282" t="str">
        <f t="shared" si="154"/>
        <v>Obama, Barack H.</v>
      </c>
      <c r="V3282" t="str">
        <f>_xlfn.XLOOKUP(INDEX('state-winning-votes'!$A$1:$L$53,MATCH($C3282,'state-winning-votes'!$A:$A,0),MATCH($A3282,'state-winning-votes'!$A$2:$L$2,0)),$L:$L,$H:$H)</f>
        <v>Obama, Barack H.</v>
      </c>
      <c r="W3282" t="str">
        <f>VLOOKUP(A3282,'national-winners'!$A$2:$B$13,2,0)</f>
        <v>Obama, Barack H.</v>
      </c>
      <c r="X3282" t="str">
        <f t="shared" si="155"/>
        <v xml:space="preserve"> Barack H. Obama (W)</v>
      </c>
    </row>
    <row r="3283" spans="1:24" x14ac:dyDescent="0.25">
      <c r="A3283">
        <v>2012</v>
      </c>
      <c r="B3283" t="s">
        <v>115</v>
      </c>
      <c r="C3283" t="s">
        <v>116</v>
      </c>
      <c r="D3283">
        <v>35</v>
      </c>
      <c r="E3283">
        <v>85</v>
      </c>
      <c r="F3283">
        <v>66</v>
      </c>
      <c r="G3283" t="s">
        <v>16</v>
      </c>
      <c r="H3283" t="s">
        <v>381</v>
      </c>
      <c r="I3283" t="str">
        <f t="shared" si="153"/>
        <v>Goode, Virgil Hamlin, Jr.(L)</v>
      </c>
      <c r="J3283" t="s">
        <v>134</v>
      </c>
      <c r="K3283" t="b">
        <v>0</v>
      </c>
      <c r="L3283">
        <v>982</v>
      </c>
      <c r="M3283">
        <v>783758</v>
      </c>
      <c r="N3283">
        <v>20171015</v>
      </c>
      <c r="O3283" t="s">
        <v>19</v>
      </c>
      <c r="P3283" t="str">
        <f>IF(VLOOKUP(A3283,'national-winners'!$A$2:$B$13,2,0)=H3283,"W","L")</f>
        <v>L</v>
      </c>
      <c r="Q3283">
        <f>MATCH(C3283,'state-winning-votes'!A:A,0)</f>
        <v>35</v>
      </c>
      <c r="R3283">
        <f>MATCH(A3283,'state-winning-votes'!$A$2:$L$2,0)</f>
        <v>11</v>
      </c>
      <c r="S3283" cm="1">
        <f t="array" ref="S3283">INDEX('state-winning-votes'!$A$1:$L$53,$Q3283,$R3283)</f>
        <v>415335</v>
      </c>
      <c r="T3283">
        <f>INDEX('state-winning-votes'!$A$1:$L$53,MATCH($C3283,'state-winning-votes'!$A:$A,0),MATCH($A3283,'state-winning-votes'!$A$2:$L$2,0))</f>
        <v>415335</v>
      </c>
      <c r="U3283" t="str">
        <f t="shared" si="154"/>
        <v>Obama, Barack H.</v>
      </c>
      <c r="V3283" t="str">
        <f>_xlfn.XLOOKUP(INDEX('state-winning-votes'!$A$1:$L$53,MATCH($C3283,'state-winning-votes'!$A:$A,0),MATCH($A3283,'state-winning-votes'!$A$2:$L$2,0)),$L:$L,$H:$H)</f>
        <v>Obama, Barack H.</v>
      </c>
      <c r="W3283" t="str">
        <f>VLOOKUP(A3283,'national-winners'!$A$2:$B$13,2,0)</f>
        <v>Obama, Barack H.</v>
      </c>
      <c r="X3283" t="str">
        <f t="shared" si="155"/>
        <v xml:space="preserve"> Barack H. Obama (W)</v>
      </c>
    </row>
    <row r="3284" spans="1:24" x14ac:dyDescent="0.25">
      <c r="A3284">
        <v>2012</v>
      </c>
      <c r="B3284" t="s">
        <v>117</v>
      </c>
      <c r="C3284" t="s">
        <v>118</v>
      </c>
      <c r="D3284">
        <v>36</v>
      </c>
      <c r="E3284">
        <v>21</v>
      </c>
      <c r="F3284">
        <v>13</v>
      </c>
      <c r="G3284" t="s">
        <v>16</v>
      </c>
      <c r="H3284" t="s">
        <v>349</v>
      </c>
      <c r="I3284" t="str">
        <f t="shared" si="153"/>
        <v>Obama, Barack H.(W)</v>
      </c>
      <c r="J3284" t="s">
        <v>18</v>
      </c>
      <c r="K3284" t="b">
        <v>0</v>
      </c>
      <c r="L3284">
        <v>4324228</v>
      </c>
      <c r="M3284">
        <v>7116784</v>
      </c>
      <c r="N3284">
        <v>20171015</v>
      </c>
      <c r="O3284" t="s">
        <v>19</v>
      </c>
      <c r="P3284" t="str">
        <f>IF(VLOOKUP(A3284,'national-winners'!$A$2:$B$13,2,0)=H3284,"W","L")</f>
        <v>W</v>
      </c>
      <c r="Q3284">
        <f>MATCH(C3284,'state-winning-votes'!A:A,0)</f>
        <v>37</v>
      </c>
      <c r="R3284">
        <f>MATCH(A3284,'state-winning-votes'!$A$2:$L$2,0)</f>
        <v>11</v>
      </c>
      <c r="S3284" cm="1">
        <f t="array" ref="S3284">INDEX('state-winning-votes'!$A$1:$L$53,$Q3284,$R3284)</f>
        <v>4324228</v>
      </c>
      <c r="T3284">
        <f>INDEX('state-winning-votes'!$A$1:$L$53,MATCH($C3284,'state-winning-votes'!$A:$A,0),MATCH($A3284,'state-winning-votes'!$A$2:$L$2,0))</f>
        <v>4324228</v>
      </c>
      <c r="U3284" t="str">
        <f t="shared" si="154"/>
        <v>Obama, Barack H.</v>
      </c>
      <c r="V3284" t="str">
        <f>_xlfn.XLOOKUP(INDEX('state-winning-votes'!$A$1:$L$53,MATCH($C3284,'state-winning-votes'!$A:$A,0),MATCH($A3284,'state-winning-votes'!$A$2:$L$2,0)),$L:$L,$H:$H)</f>
        <v>Obama, Barack H.</v>
      </c>
      <c r="W3284" t="str">
        <f>VLOOKUP(A3284,'national-winners'!$A$2:$B$13,2,0)</f>
        <v>Obama, Barack H.</v>
      </c>
      <c r="X3284" t="str">
        <f t="shared" si="155"/>
        <v xml:space="preserve"> Barack H. Obama (W)</v>
      </c>
    </row>
    <row r="3285" spans="1:24" x14ac:dyDescent="0.25">
      <c r="A3285">
        <v>2012</v>
      </c>
      <c r="B3285" t="s">
        <v>117</v>
      </c>
      <c r="C3285" t="s">
        <v>118</v>
      </c>
      <c r="D3285">
        <v>36</v>
      </c>
      <c r="E3285">
        <v>21</v>
      </c>
      <c r="F3285">
        <v>13</v>
      </c>
      <c r="G3285" t="s">
        <v>16</v>
      </c>
      <c r="H3285" t="s">
        <v>376</v>
      </c>
      <c r="I3285" t="str">
        <f t="shared" si="153"/>
        <v>Romney, Mitt(L)</v>
      </c>
      <c r="J3285" t="s">
        <v>21</v>
      </c>
      <c r="K3285" t="b">
        <v>0</v>
      </c>
      <c r="L3285">
        <v>2223397</v>
      </c>
      <c r="M3285">
        <v>7116784</v>
      </c>
      <c r="N3285">
        <v>20171015</v>
      </c>
      <c r="O3285" t="s">
        <v>19</v>
      </c>
      <c r="P3285" t="str">
        <f>IF(VLOOKUP(A3285,'national-winners'!$A$2:$B$13,2,0)=H3285,"W","L")</f>
        <v>L</v>
      </c>
      <c r="Q3285">
        <f>MATCH(C3285,'state-winning-votes'!A:A,0)</f>
        <v>37</v>
      </c>
      <c r="R3285">
        <f>MATCH(A3285,'state-winning-votes'!$A$2:$L$2,0)</f>
        <v>11</v>
      </c>
      <c r="S3285" cm="1">
        <f t="array" ref="S3285">INDEX('state-winning-votes'!$A$1:$L$53,$Q3285,$R3285)</f>
        <v>4324228</v>
      </c>
      <c r="T3285">
        <f>INDEX('state-winning-votes'!$A$1:$L$53,MATCH($C3285,'state-winning-votes'!$A:$A,0),MATCH($A3285,'state-winning-votes'!$A$2:$L$2,0))</f>
        <v>4324228</v>
      </c>
      <c r="U3285" t="str">
        <f t="shared" si="154"/>
        <v>Obama, Barack H.</v>
      </c>
      <c r="V3285" t="str">
        <f>_xlfn.XLOOKUP(INDEX('state-winning-votes'!$A$1:$L$53,MATCH($C3285,'state-winning-votes'!$A:$A,0),MATCH($A3285,'state-winning-votes'!$A$2:$L$2,0)),$L:$L,$H:$H)</f>
        <v>Obama, Barack H.</v>
      </c>
      <c r="W3285" t="str">
        <f>VLOOKUP(A3285,'national-winners'!$A$2:$B$13,2,0)</f>
        <v>Obama, Barack H.</v>
      </c>
      <c r="X3285" t="str">
        <f t="shared" si="155"/>
        <v xml:space="preserve"> Barack H. Obama (W)</v>
      </c>
    </row>
    <row r="3286" spans="1:24" x14ac:dyDescent="0.25">
      <c r="A3286">
        <v>2012</v>
      </c>
      <c r="B3286" t="s">
        <v>117</v>
      </c>
      <c r="C3286" t="s">
        <v>118</v>
      </c>
      <c r="D3286">
        <v>36</v>
      </c>
      <c r="E3286">
        <v>21</v>
      </c>
      <c r="F3286">
        <v>13</v>
      </c>
      <c r="G3286" t="s">
        <v>16</v>
      </c>
      <c r="H3286" t="s">
        <v>376</v>
      </c>
      <c r="I3286" t="str">
        <f t="shared" si="153"/>
        <v>Romney, Mitt(L)</v>
      </c>
      <c r="J3286" t="s">
        <v>80</v>
      </c>
      <c r="K3286" t="b">
        <v>0</v>
      </c>
      <c r="L3286">
        <v>262035</v>
      </c>
      <c r="M3286">
        <v>7116784</v>
      </c>
      <c r="N3286">
        <v>20171015</v>
      </c>
      <c r="O3286" t="s">
        <v>19</v>
      </c>
      <c r="P3286" t="str">
        <f>IF(VLOOKUP(A3286,'national-winners'!$A$2:$B$13,2,0)=H3286,"W","L")</f>
        <v>L</v>
      </c>
      <c r="Q3286">
        <f>MATCH(C3286,'state-winning-votes'!A:A,0)</f>
        <v>37</v>
      </c>
      <c r="R3286">
        <f>MATCH(A3286,'state-winning-votes'!$A$2:$L$2,0)</f>
        <v>11</v>
      </c>
      <c r="S3286" cm="1">
        <f t="array" ref="S3286">INDEX('state-winning-votes'!$A$1:$L$53,$Q3286,$R3286)</f>
        <v>4324228</v>
      </c>
      <c r="T3286">
        <f>INDEX('state-winning-votes'!$A$1:$L$53,MATCH($C3286,'state-winning-votes'!$A:$A,0),MATCH($A3286,'state-winning-votes'!$A$2:$L$2,0))</f>
        <v>4324228</v>
      </c>
      <c r="U3286" t="str">
        <f t="shared" si="154"/>
        <v>Obama, Barack H.</v>
      </c>
      <c r="V3286" t="str">
        <f>_xlfn.XLOOKUP(INDEX('state-winning-votes'!$A$1:$L$53,MATCH($C3286,'state-winning-votes'!$A:$A,0),MATCH($A3286,'state-winning-votes'!$A$2:$L$2,0)),$L:$L,$H:$H)</f>
        <v>Obama, Barack H.</v>
      </c>
      <c r="W3286" t="str">
        <f>VLOOKUP(A3286,'national-winners'!$A$2:$B$13,2,0)</f>
        <v>Obama, Barack H.</v>
      </c>
      <c r="X3286" t="str">
        <f t="shared" si="155"/>
        <v xml:space="preserve"> Barack H. Obama (W)</v>
      </c>
    </row>
    <row r="3287" spans="1:24" x14ac:dyDescent="0.25">
      <c r="A3287">
        <v>2012</v>
      </c>
      <c r="B3287" t="s">
        <v>117</v>
      </c>
      <c r="C3287" t="s">
        <v>118</v>
      </c>
      <c r="D3287">
        <v>36</v>
      </c>
      <c r="E3287">
        <v>21</v>
      </c>
      <c r="F3287">
        <v>13</v>
      </c>
      <c r="G3287" t="s">
        <v>16</v>
      </c>
      <c r="H3287" t="s">
        <v>349</v>
      </c>
      <c r="I3287" t="str">
        <f t="shared" si="153"/>
        <v>Obama, Barack H.(W)</v>
      </c>
      <c r="J3287" t="s">
        <v>308</v>
      </c>
      <c r="K3287" t="b">
        <v>0</v>
      </c>
      <c r="L3287">
        <v>147643</v>
      </c>
      <c r="M3287">
        <v>7116784</v>
      </c>
      <c r="N3287">
        <v>20171015</v>
      </c>
      <c r="O3287" t="s">
        <v>19</v>
      </c>
      <c r="P3287" t="str">
        <f>IF(VLOOKUP(A3287,'national-winners'!$A$2:$B$13,2,0)=H3287,"W","L")</f>
        <v>W</v>
      </c>
      <c r="Q3287">
        <f>MATCH(C3287,'state-winning-votes'!A:A,0)</f>
        <v>37</v>
      </c>
      <c r="R3287">
        <f>MATCH(A3287,'state-winning-votes'!$A$2:$L$2,0)</f>
        <v>11</v>
      </c>
      <c r="S3287" cm="1">
        <f t="array" ref="S3287">INDEX('state-winning-votes'!$A$1:$L$53,$Q3287,$R3287)</f>
        <v>4324228</v>
      </c>
      <c r="T3287">
        <f>INDEX('state-winning-votes'!$A$1:$L$53,MATCH($C3287,'state-winning-votes'!$A:$A,0),MATCH($A3287,'state-winning-votes'!$A$2:$L$2,0))</f>
        <v>4324228</v>
      </c>
      <c r="U3287" t="str">
        <f t="shared" si="154"/>
        <v>Obama, Barack H.</v>
      </c>
      <c r="V3287" t="str">
        <f>_xlfn.XLOOKUP(INDEX('state-winning-votes'!$A$1:$L$53,MATCH($C3287,'state-winning-votes'!$A:$A,0),MATCH($A3287,'state-winning-votes'!$A$2:$L$2,0)),$L:$L,$H:$H)</f>
        <v>Obama, Barack H.</v>
      </c>
      <c r="W3287" t="str">
        <f>VLOOKUP(A3287,'national-winners'!$A$2:$B$13,2,0)</f>
        <v>Obama, Barack H.</v>
      </c>
      <c r="X3287" t="str">
        <f t="shared" si="155"/>
        <v xml:space="preserve"> Barack H. Obama (W)</v>
      </c>
    </row>
    <row r="3288" spans="1:24" x14ac:dyDescent="0.25">
      <c r="A3288">
        <v>2012</v>
      </c>
      <c r="B3288" t="s">
        <v>117</v>
      </c>
      <c r="C3288" t="s">
        <v>118</v>
      </c>
      <c r="D3288">
        <v>36</v>
      </c>
      <c r="E3288">
        <v>21</v>
      </c>
      <c r="F3288">
        <v>13</v>
      </c>
      <c r="G3288" t="s">
        <v>16</v>
      </c>
      <c r="H3288" t="s">
        <v>403</v>
      </c>
      <c r="I3288" t="str">
        <f t="shared" si="153"/>
        <v>Blank Vote/Void Vote/Scattering(L)</v>
      </c>
      <c r="K3288" t="b">
        <v>0</v>
      </c>
      <c r="L3288">
        <v>63881</v>
      </c>
      <c r="M3288">
        <v>7116784</v>
      </c>
      <c r="N3288">
        <v>20171015</v>
      </c>
      <c r="O3288" t="s">
        <v>19</v>
      </c>
      <c r="P3288" t="str">
        <f>IF(VLOOKUP(A3288,'national-winners'!$A$2:$B$13,2,0)=H3288,"W","L")</f>
        <v>L</v>
      </c>
      <c r="Q3288">
        <f>MATCH(C3288,'state-winning-votes'!A:A,0)</f>
        <v>37</v>
      </c>
      <c r="R3288">
        <f>MATCH(A3288,'state-winning-votes'!$A$2:$L$2,0)</f>
        <v>11</v>
      </c>
      <c r="S3288" cm="1">
        <f t="array" ref="S3288">INDEX('state-winning-votes'!$A$1:$L$53,$Q3288,$R3288)</f>
        <v>4324228</v>
      </c>
      <c r="T3288">
        <f>INDEX('state-winning-votes'!$A$1:$L$53,MATCH($C3288,'state-winning-votes'!$A:$A,0),MATCH($A3288,'state-winning-votes'!$A$2:$L$2,0))</f>
        <v>4324228</v>
      </c>
      <c r="U3288" t="str">
        <f t="shared" si="154"/>
        <v>Obama, Barack H.</v>
      </c>
      <c r="V3288" t="str">
        <f>_xlfn.XLOOKUP(INDEX('state-winning-votes'!$A$1:$L$53,MATCH($C3288,'state-winning-votes'!$A:$A,0),MATCH($A3288,'state-winning-votes'!$A$2:$L$2,0)),$L:$L,$H:$H)</f>
        <v>Obama, Barack H.</v>
      </c>
      <c r="W3288" t="str">
        <f>VLOOKUP(A3288,'national-winners'!$A$2:$B$13,2,0)</f>
        <v>Obama, Barack H.</v>
      </c>
      <c r="X3288" t="str">
        <f t="shared" si="155"/>
        <v xml:space="preserve"> Barack H. Obama (W)</v>
      </c>
    </row>
    <row r="3289" spans="1:24" x14ac:dyDescent="0.25">
      <c r="A3289">
        <v>2012</v>
      </c>
      <c r="B3289" t="s">
        <v>117</v>
      </c>
      <c r="C3289" t="s">
        <v>118</v>
      </c>
      <c r="D3289">
        <v>36</v>
      </c>
      <c r="E3289">
        <v>21</v>
      </c>
      <c r="F3289">
        <v>13</v>
      </c>
      <c r="G3289" t="s">
        <v>16</v>
      </c>
      <c r="H3289" t="s">
        <v>377</v>
      </c>
      <c r="I3289" t="str">
        <f t="shared" si="153"/>
        <v>Johnson, Gary(L)</v>
      </c>
      <c r="J3289" t="s">
        <v>29</v>
      </c>
      <c r="K3289" t="b">
        <v>0</v>
      </c>
      <c r="L3289">
        <v>47092</v>
      </c>
      <c r="M3289">
        <v>7116784</v>
      </c>
      <c r="N3289">
        <v>20171015</v>
      </c>
      <c r="O3289" t="s">
        <v>19</v>
      </c>
      <c r="P3289" t="str">
        <f>IF(VLOOKUP(A3289,'national-winners'!$A$2:$B$13,2,0)=H3289,"W","L")</f>
        <v>L</v>
      </c>
      <c r="Q3289">
        <f>MATCH(C3289,'state-winning-votes'!A:A,0)</f>
        <v>37</v>
      </c>
      <c r="R3289">
        <f>MATCH(A3289,'state-winning-votes'!$A$2:$L$2,0)</f>
        <v>11</v>
      </c>
      <c r="S3289" cm="1">
        <f t="array" ref="S3289">INDEX('state-winning-votes'!$A$1:$L$53,$Q3289,$R3289)</f>
        <v>4324228</v>
      </c>
      <c r="T3289">
        <f>INDEX('state-winning-votes'!$A$1:$L$53,MATCH($C3289,'state-winning-votes'!$A:$A,0),MATCH($A3289,'state-winning-votes'!$A$2:$L$2,0))</f>
        <v>4324228</v>
      </c>
      <c r="U3289" t="str">
        <f t="shared" si="154"/>
        <v>Obama, Barack H.</v>
      </c>
      <c r="V3289" t="str">
        <f>_xlfn.XLOOKUP(INDEX('state-winning-votes'!$A$1:$L$53,MATCH($C3289,'state-winning-votes'!$A:$A,0),MATCH($A3289,'state-winning-votes'!$A$2:$L$2,0)),$L:$L,$H:$H)</f>
        <v>Obama, Barack H.</v>
      </c>
      <c r="W3289" t="str">
        <f>VLOOKUP(A3289,'national-winners'!$A$2:$B$13,2,0)</f>
        <v>Obama, Barack H.</v>
      </c>
      <c r="X3289" t="str">
        <f t="shared" si="155"/>
        <v xml:space="preserve"> Barack H. Obama (W)</v>
      </c>
    </row>
    <row r="3290" spans="1:24" x14ac:dyDescent="0.25">
      <c r="A3290">
        <v>2012</v>
      </c>
      <c r="B3290" t="s">
        <v>117</v>
      </c>
      <c r="C3290" t="s">
        <v>118</v>
      </c>
      <c r="D3290">
        <v>36</v>
      </c>
      <c r="E3290">
        <v>21</v>
      </c>
      <c r="F3290">
        <v>13</v>
      </c>
      <c r="G3290" t="s">
        <v>16</v>
      </c>
      <c r="H3290" t="s">
        <v>378</v>
      </c>
      <c r="I3290" t="str">
        <f t="shared" si="153"/>
        <v>Stein, Jill(L)</v>
      </c>
      <c r="J3290" t="s">
        <v>274</v>
      </c>
      <c r="K3290" t="b">
        <v>0</v>
      </c>
      <c r="L3290">
        <v>39856</v>
      </c>
      <c r="M3290">
        <v>7116784</v>
      </c>
      <c r="N3290">
        <v>20171015</v>
      </c>
      <c r="O3290" t="s">
        <v>19</v>
      </c>
      <c r="P3290" t="str">
        <f>IF(VLOOKUP(A3290,'national-winners'!$A$2:$B$13,2,0)=H3290,"W","L")</f>
        <v>L</v>
      </c>
      <c r="Q3290">
        <f>MATCH(C3290,'state-winning-votes'!A:A,0)</f>
        <v>37</v>
      </c>
      <c r="R3290">
        <f>MATCH(A3290,'state-winning-votes'!$A$2:$L$2,0)</f>
        <v>11</v>
      </c>
      <c r="S3290" cm="1">
        <f t="array" ref="S3290">INDEX('state-winning-votes'!$A$1:$L$53,$Q3290,$R3290)</f>
        <v>4324228</v>
      </c>
      <c r="T3290">
        <f>INDEX('state-winning-votes'!$A$1:$L$53,MATCH($C3290,'state-winning-votes'!$A:$A,0),MATCH($A3290,'state-winning-votes'!$A$2:$L$2,0))</f>
        <v>4324228</v>
      </c>
      <c r="U3290" t="str">
        <f t="shared" si="154"/>
        <v>Obama, Barack H.</v>
      </c>
      <c r="V3290" t="str">
        <f>_xlfn.XLOOKUP(INDEX('state-winning-votes'!$A$1:$L$53,MATCH($C3290,'state-winning-votes'!$A:$A,0),MATCH($A3290,'state-winning-votes'!$A$2:$L$2,0)),$L:$L,$H:$H)</f>
        <v>Obama, Barack H.</v>
      </c>
      <c r="W3290" t="str">
        <f>VLOOKUP(A3290,'national-winners'!$A$2:$B$13,2,0)</f>
        <v>Obama, Barack H.</v>
      </c>
      <c r="X3290" t="str">
        <f t="shared" si="155"/>
        <v xml:space="preserve"> Barack H. Obama (W)</v>
      </c>
    </row>
    <row r="3291" spans="1:24" x14ac:dyDescent="0.25">
      <c r="A3291">
        <v>2012</v>
      </c>
      <c r="B3291" t="s">
        <v>117</v>
      </c>
      <c r="C3291" t="s">
        <v>118</v>
      </c>
      <c r="D3291">
        <v>36</v>
      </c>
      <c r="E3291">
        <v>21</v>
      </c>
      <c r="F3291">
        <v>13</v>
      </c>
      <c r="G3291" t="s">
        <v>16</v>
      </c>
      <c r="H3291" t="s">
        <v>381</v>
      </c>
      <c r="I3291" t="str">
        <f t="shared" si="153"/>
        <v>Goode, Virgil Hamlin, Jr.(L)</v>
      </c>
      <c r="J3291" t="s">
        <v>134</v>
      </c>
      <c r="K3291" t="b">
        <v>0</v>
      </c>
      <c r="L3291">
        <v>6270</v>
      </c>
      <c r="M3291">
        <v>7116784</v>
      </c>
      <c r="N3291">
        <v>20171015</v>
      </c>
      <c r="O3291" t="s">
        <v>19</v>
      </c>
      <c r="P3291" t="str">
        <f>IF(VLOOKUP(A3291,'national-winners'!$A$2:$B$13,2,0)=H3291,"W","L")</f>
        <v>L</v>
      </c>
      <c r="Q3291">
        <f>MATCH(C3291,'state-winning-votes'!A:A,0)</f>
        <v>37</v>
      </c>
      <c r="R3291">
        <f>MATCH(A3291,'state-winning-votes'!$A$2:$L$2,0)</f>
        <v>11</v>
      </c>
      <c r="S3291" cm="1">
        <f t="array" ref="S3291">INDEX('state-winning-votes'!$A$1:$L$53,$Q3291,$R3291)</f>
        <v>4324228</v>
      </c>
      <c r="T3291">
        <f>INDEX('state-winning-votes'!$A$1:$L$53,MATCH($C3291,'state-winning-votes'!$A:$A,0),MATCH($A3291,'state-winning-votes'!$A$2:$L$2,0))</f>
        <v>4324228</v>
      </c>
      <c r="U3291" t="str">
        <f t="shared" si="154"/>
        <v>Obama, Barack H.</v>
      </c>
      <c r="V3291" t="str">
        <f>_xlfn.XLOOKUP(INDEX('state-winning-votes'!$A$1:$L$53,MATCH($C3291,'state-winning-votes'!$A:$A,0),MATCH($A3291,'state-winning-votes'!$A$2:$L$2,0)),$L:$L,$H:$H)</f>
        <v>Obama, Barack H.</v>
      </c>
      <c r="W3291" t="str">
        <f>VLOOKUP(A3291,'national-winners'!$A$2:$B$13,2,0)</f>
        <v>Obama, Barack H.</v>
      </c>
      <c r="X3291" t="str">
        <f t="shared" si="155"/>
        <v xml:space="preserve"> Barack H. Obama (W)</v>
      </c>
    </row>
    <row r="3292" spans="1:24" x14ac:dyDescent="0.25">
      <c r="A3292">
        <v>2012</v>
      </c>
      <c r="B3292" t="s">
        <v>117</v>
      </c>
      <c r="C3292" t="s">
        <v>118</v>
      </c>
      <c r="D3292">
        <v>36</v>
      </c>
      <c r="E3292">
        <v>21</v>
      </c>
      <c r="F3292">
        <v>13</v>
      </c>
      <c r="G3292" t="s">
        <v>16</v>
      </c>
      <c r="H3292" t="s">
        <v>394</v>
      </c>
      <c r="I3292" t="str">
        <f t="shared" si="153"/>
        <v>Lindsay, Peta(L)</v>
      </c>
      <c r="J3292" t="s">
        <v>353</v>
      </c>
      <c r="K3292" t="b">
        <v>0</v>
      </c>
      <c r="L3292">
        <v>2039</v>
      </c>
      <c r="M3292">
        <v>7116784</v>
      </c>
      <c r="N3292">
        <v>20171015</v>
      </c>
      <c r="O3292" t="s">
        <v>19</v>
      </c>
      <c r="P3292" t="str">
        <f>IF(VLOOKUP(A3292,'national-winners'!$A$2:$B$13,2,0)=H3292,"W","L")</f>
        <v>L</v>
      </c>
      <c r="Q3292">
        <f>MATCH(C3292,'state-winning-votes'!A:A,0)</f>
        <v>37</v>
      </c>
      <c r="R3292">
        <f>MATCH(A3292,'state-winning-votes'!$A$2:$L$2,0)</f>
        <v>11</v>
      </c>
      <c r="S3292" cm="1">
        <f t="array" ref="S3292">INDEX('state-winning-votes'!$A$1:$L$53,$Q3292,$R3292)</f>
        <v>4324228</v>
      </c>
      <c r="T3292">
        <f>INDEX('state-winning-votes'!$A$1:$L$53,MATCH($C3292,'state-winning-votes'!$A:$A,0),MATCH($A3292,'state-winning-votes'!$A$2:$L$2,0))</f>
        <v>4324228</v>
      </c>
      <c r="U3292" t="str">
        <f t="shared" si="154"/>
        <v>Obama, Barack H.</v>
      </c>
      <c r="V3292" t="str">
        <f>_xlfn.XLOOKUP(INDEX('state-winning-votes'!$A$1:$L$53,MATCH($C3292,'state-winning-votes'!$A:$A,0),MATCH($A3292,'state-winning-votes'!$A$2:$L$2,0)),$L:$L,$H:$H)</f>
        <v>Obama, Barack H.</v>
      </c>
      <c r="W3292" t="str">
        <f>VLOOKUP(A3292,'national-winners'!$A$2:$B$13,2,0)</f>
        <v>Obama, Barack H.</v>
      </c>
      <c r="X3292" t="str">
        <f t="shared" si="155"/>
        <v xml:space="preserve"> Barack H. Obama (W)</v>
      </c>
    </row>
    <row r="3293" spans="1:24" x14ac:dyDescent="0.25">
      <c r="A3293">
        <v>2012</v>
      </c>
      <c r="B3293" t="s">
        <v>117</v>
      </c>
      <c r="C3293" t="s">
        <v>118</v>
      </c>
      <c r="D3293">
        <v>36</v>
      </c>
      <c r="E3293">
        <v>21</v>
      </c>
      <c r="F3293">
        <v>13</v>
      </c>
      <c r="G3293" t="s">
        <v>16</v>
      </c>
      <c r="I3293" t="str">
        <f t="shared" si="153"/>
        <v>(L)</v>
      </c>
      <c r="K3293" t="b">
        <v>1</v>
      </c>
      <c r="L3293">
        <v>343</v>
      </c>
      <c r="M3293">
        <v>7116784</v>
      </c>
      <c r="N3293">
        <v>20171015</v>
      </c>
      <c r="O3293" t="s">
        <v>19</v>
      </c>
      <c r="P3293" t="str">
        <f>IF(VLOOKUP(A3293,'national-winners'!$A$2:$B$13,2,0)=H3293,"W","L")</f>
        <v>L</v>
      </c>
      <c r="Q3293">
        <f>MATCH(C3293,'state-winning-votes'!A:A,0)</f>
        <v>37</v>
      </c>
      <c r="R3293">
        <f>MATCH(A3293,'state-winning-votes'!$A$2:$L$2,0)</f>
        <v>11</v>
      </c>
      <c r="S3293" cm="1">
        <f t="array" ref="S3293">INDEX('state-winning-votes'!$A$1:$L$53,$Q3293,$R3293)</f>
        <v>4324228</v>
      </c>
      <c r="T3293">
        <f>INDEX('state-winning-votes'!$A$1:$L$53,MATCH($C3293,'state-winning-votes'!$A:$A,0),MATCH($A3293,'state-winning-votes'!$A$2:$L$2,0))</f>
        <v>4324228</v>
      </c>
      <c r="U3293" t="str">
        <f t="shared" si="154"/>
        <v>Obama, Barack H.</v>
      </c>
      <c r="V3293" t="str">
        <f>_xlfn.XLOOKUP(INDEX('state-winning-votes'!$A$1:$L$53,MATCH($C3293,'state-winning-votes'!$A:$A,0),MATCH($A3293,'state-winning-votes'!$A$2:$L$2,0)),$L:$L,$H:$H)</f>
        <v>Obama, Barack H.</v>
      </c>
      <c r="W3293" t="str">
        <f>VLOOKUP(A3293,'national-winners'!$A$2:$B$13,2,0)</f>
        <v>Obama, Barack H.</v>
      </c>
      <c r="X3293" t="str">
        <f t="shared" si="155"/>
        <v xml:space="preserve"> Barack H. Obama (W)</v>
      </c>
    </row>
    <row r="3294" spans="1:24" x14ac:dyDescent="0.25">
      <c r="A3294">
        <v>2012</v>
      </c>
      <c r="B3294" t="s">
        <v>122</v>
      </c>
      <c r="C3294" t="s">
        <v>123</v>
      </c>
      <c r="D3294">
        <v>37</v>
      </c>
      <c r="E3294">
        <v>56</v>
      </c>
      <c r="F3294">
        <v>47</v>
      </c>
      <c r="G3294" t="s">
        <v>16</v>
      </c>
      <c r="H3294" t="s">
        <v>376</v>
      </c>
      <c r="I3294" t="str">
        <f t="shared" si="153"/>
        <v>Romney, Mitt(L)</v>
      </c>
      <c r="J3294" t="s">
        <v>21</v>
      </c>
      <c r="K3294" t="b">
        <v>0</v>
      </c>
      <c r="L3294">
        <v>2270395</v>
      </c>
      <c r="M3294">
        <v>4505372</v>
      </c>
      <c r="N3294">
        <v>20171015</v>
      </c>
      <c r="O3294" t="s">
        <v>19</v>
      </c>
      <c r="P3294" t="str">
        <f>IF(VLOOKUP(A3294,'national-winners'!$A$2:$B$13,2,0)=H3294,"W","L")</f>
        <v>L</v>
      </c>
      <c r="Q3294">
        <f>MATCH(C3294,'state-winning-votes'!A:A,0)</f>
        <v>30</v>
      </c>
      <c r="R3294">
        <f>MATCH(A3294,'state-winning-votes'!$A$2:$L$2,0)</f>
        <v>11</v>
      </c>
      <c r="S3294" cm="1">
        <f t="array" ref="S3294">INDEX('state-winning-votes'!$A$1:$L$53,$Q3294,$R3294)</f>
        <v>2270395</v>
      </c>
      <c r="T3294">
        <f>INDEX('state-winning-votes'!$A$1:$L$53,MATCH($C3294,'state-winning-votes'!$A:$A,0),MATCH($A3294,'state-winning-votes'!$A$2:$L$2,0))</f>
        <v>2270395</v>
      </c>
      <c r="U3294" t="str">
        <f t="shared" si="154"/>
        <v>Romney, Mitt</v>
      </c>
      <c r="V3294" t="str">
        <f>_xlfn.XLOOKUP(INDEX('state-winning-votes'!$A$1:$L$53,MATCH($C3294,'state-winning-votes'!$A:$A,0),MATCH($A3294,'state-winning-votes'!$A$2:$L$2,0)),$L:$L,$H:$H)</f>
        <v>Romney, Mitt</v>
      </c>
      <c r="W3294" t="str">
        <f>VLOOKUP(A3294,'national-winners'!$A$2:$B$13,2,0)</f>
        <v>Obama, Barack H.</v>
      </c>
      <c r="X3294" t="str">
        <f t="shared" si="155"/>
        <v xml:space="preserve"> Mitt Romney (W)</v>
      </c>
    </row>
    <row r="3295" spans="1:24" x14ac:dyDescent="0.25">
      <c r="A3295">
        <v>2012</v>
      </c>
      <c r="B3295" t="s">
        <v>122</v>
      </c>
      <c r="C3295" t="s">
        <v>123</v>
      </c>
      <c r="D3295">
        <v>37</v>
      </c>
      <c r="E3295">
        <v>56</v>
      </c>
      <c r="F3295">
        <v>47</v>
      </c>
      <c r="G3295" t="s">
        <v>16</v>
      </c>
      <c r="H3295" t="s">
        <v>349</v>
      </c>
      <c r="I3295" t="str">
        <f t="shared" si="153"/>
        <v>Obama, Barack H.(W)</v>
      </c>
      <c r="J3295" t="s">
        <v>18</v>
      </c>
      <c r="K3295" t="b">
        <v>0</v>
      </c>
      <c r="L3295">
        <v>2178391</v>
      </c>
      <c r="M3295">
        <v>4505372</v>
      </c>
      <c r="N3295">
        <v>20171015</v>
      </c>
      <c r="O3295" t="s">
        <v>19</v>
      </c>
      <c r="P3295" t="str">
        <f>IF(VLOOKUP(A3295,'national-winners'!$A$2:$B$13,2,0)=H3295,"W","L")</f>
        <v>W</v>
      </c>
      <c r="Q3295">
        <f>MATCH(C3295,'state-winning-votes'!A:A,0)</f>
        <v>30</v>
      </c>
      <c r="R3295">
        <f>MATCH(A3295,'state-winning-votes'!$A$2:$L$2,0)</f>
        <v>11</v>
      </c>
      <c r="S3295" cm="1">
        <f t="array" ref="S3295">INDEX('state-winning-votes'!$A$1:$L$53,$Q3295,$R3295)</f>
        <v>2270395</v>
      </c>
      <c r="T3295">
        <f>INDEX('state-winning-votes'!$A$1:$L$53,MATCH($C3295,'state-winning-votes'!$A:$A,0),MATCH($A3295,'state-winning-votes'!$A$2:$L$2,0))</f>
        <v>2270395</v>
      </c>
      <c r="U3295" t="str">
        <f t="shared" si="154"/>
        <v>Romney, Mitt</v>
      </c>
      <c r="V3295" t="str">
        <f>_xlfn.XLOOKUP(INDEX('state-winning-votes'!$A$1:$L$53,MATCH($C3295,'state-winning-votes'!$A:$A,0),MATCH($A3295,'state-winning-votes'!$A$2:$L$2,0)),$L:$L,$H:$H)</f>
        <v>Romney, Mitt</v>
      </c>
      <c r="W3295" t="str">
        <f>VLOOKUP(A3295,'national-winners'!$A$2:$B$13,2,0)</f>
        <v>Obama, Barack H.</v>
      </c>
      <c r="X3295" t="str">
        <f t="shared" si="155"/>
        <v xml:space="preserve"> Mitt Romney (W)</v>
      </c>
    </row>
    <row r="3296" spans="1:24" x14ac:dyDescent="0.25">
      <c r="A3296">
        <v>2012</v>
      </c>
      <c r="B3296" t="s">
        <v>122</v>
      </c>
      <c r="C3296" t="s">
        <v>123</v>
      </c>
      <c r="D3296">
        <v>37</v>
      </c>
      <c r="E3296">
        <v>56</v>
      </c>
      <c r="F3296">
        <v>47</v>
      </c>
      <c r="G3296" t="s">
        <v>16</v>
      </c>
      <c r="H3296" t="s">
        <v>377</v>
      </c>
      <c r="I3296" t="str">
        <f t="shared" si="153"/>
        <v>Johnson, Gary(L)</v>
      </c>
      <c r="J3296" t="s">
        <v>29</v>
      </c>
      <c r="K3296" t="b">
        <v>0</v>
      </c>
      <c r="L3296">
        <v>44515</v>
      </c>
      <c r="M3296">
        <v>4505372</v>
      </c>
      <c r="N3296">
        <v>20171015</v>
      </c>
      <c r="O3296" t="s">
        <v>19</v>
      </c>
      <c r="P3296" t="str">
        <f>IF(VLOOKUP(A3296,'national-winners'!$A$2:$B$13,2,0)=H3296,"W","L")</f>
        <v>L</v>
      </c>
      <c r="Q3296">
        <f>MATCH(C3296,'state-winning-votes'!A:A,0)</f>
        <v>30</v>
      </c>
      <c r="R3296">
        <f>MATCH(A3296,'state-winning-votes'!$A$2:$L$2,0)</f>
        <v>11</v>
      </c>
      <c r="S3296" cm="1">
        <f t="array" ref="S3296">INDEX('state-winning-votes'!$A$1:$L$53,$Q3296,$R3296)</f>
        <v>2270395</v>
      </c>
      <c r="T3296">
        <f>INDEX('state-winning-votes'!$A$1:$L$53,MATCH($C3296,'state-winning-votes'!$A:$A,0),MATCH($A3296,'state-winning-votes'!$A$2:$L$2,0))</f>
        <v>2270395</v>
      </c>
      <c r="U3296" t="str">
        <f t="shared" si="154"/>
        <v>Romney, Mitt</v>
      </c>
      <c r="V3296" t="str">
        <f>_xlfn.XLOOKUP(INDEX('state-winning-votes'!$A$1:$L$53,MATCH($C3296,'state-winning-votes'!$A:$A,0),MATCH($A3296,'state-winning-votes'!$A$2:$L$2,0)),$L:$L,$H:$H)</f>
        <v>Romney, Mitt</v>
      </c>
      <c r="W3296" t="str">
        <f>VLOOKUP(A3296,'national-winners'!$A$2:$B$13,2,0)</f>
        <v>Obama, Barack H.</v>
      </c>
      <c r="X3296" t="str">
        <f t="shared" si="155"/>
        <v xml:space="preserve"> Mitt Romney (W)</v>
      </c>
    </row>
    <row r="3297" spans="1:24" x14ac:dyDescent="0.25">
      <c r="A3297">
        <v>2012</v>
      </c>
      <c r="B3297" t="s">
        <v>122</v>
      </c>
      <c r="C3297" t="s">
        <v>123</v>
      </c>
      <c r="D3297">
        <v>37</v>
      </c>
      <c r="E3297">
        <v>56</v>
      </c>
      <c r="F3297">
        <v>47</v>
      </c>
      <c r="G3297" t="s">
        <v>16</v>
      </c>
      <c r="I3297" t="str">
        <f t="shared" si="153"/>
        <v>(L)</v>
      </c>
      <c r="K3297" t="b">
        <v>1</v>
      </c>
      <c r="L3297">
        <v>12071</v>
      </c>
      <c r="M3297">
        <v>4505372</v>
      </c>
      <c r="N3297">
        <v>20171015</v>
      </c>
      <c r="O3297" t="s">
        <v>19</v>
      </c>
      <c r="P3297" t="str">
        <f>IF(VLOOKUP(A3297,'national-winners'!$A$2:$B$13,2,0)=H3297,"W","L")</f>
        <v>L</v>
      </c>
      <c r="Q3297">
        <f>MATCH(C3297,'state-winning-votes'!A:A,0)</f>
        <v>30</v>
      </c>
      <c r="R3297">
        <f>MATCH(A3297,'state-winning-votes'!$A$2:$L$2,0)</f>
        <v>11</v>
      </c>
      <c r="S3297" cm="1">
        <f t="array" ref="S3297">INDEX('state-winning-votes'!$A$1:$L$53,$Q3297,$R3297)</f>
        <v>2270395</v>
      </c>
      <c r="T3297">
        <f>INDEX('state-winning-votes'!$A$1:$L$53,MATCH($C3297,'state-winning-votes'!$A:$A,0),MATCH($A3297,'state-winning-votes'!$A$2:$L$2,0))</f>
        <v>2270395</v>
      </c>
      <c r="U3297" t="str">
        <f t="shared" si="154"/>
        <v>Romney, Mitt</v>
      </c>
      <c r="V3297" t="str">
        <f>_xlfn.XLOOKUP(INDEX('state-winning-votes'!$A$1:$L$53,MATCH($C3297,'state-winning-votes'!$A:$A,0),MATCH($A3297,'state-winning-votes'!$A$2:$L$2,0)),$L:$L,$H:$H)</f>
        <v>Romney, Mitt</v>
      </c>
      <c r="W3297" t="str">
        <f>VLOOKUP(A3297,'national-winners'!$A$2:$B$13,2,0)</f>
        <v>Obama, Barack H.</v>
      </c>
      <c r="X3297" t="str">
        <f t="shared" si="155"/>
        <v xml:space="preserve"> Mitt Romney (W)</v>
      </c>
    </row>
    <row r="3298" spans="1:24" x14ac:dyDescent="0.25">
      <c r="A3298">
        <v>2012</v>
      </c>
      <c r="B3298" t="s">
        <v>124</v>
      </c>
      <c r="C3298" t="s">
        <v>125</v>
      </c>
      <c r="D3298">
        <v>38</v>
      </c>
      <c r="E3298">
        <v>44</v>
      </c>
      <c r="F3298">
        <v>36</v>
      </c>
      <c r="G3298" t="s">
        <v>16</v>
      </c>
      <c r="H3298" t="s">
        <v>376</v>
      </c>
      <c r="I3298" t="str">
        <f t="shared" si="153"/>
        <v>Romney, Mitt(L)</v>
      </c>
      <c r="J3298" t="s">
        <v>21</v>
      </c>
      <c r="K3298" t="b">
        <v>0</v>
      </c>
      <c r="L3298">
        <v>188320</v>
      </c>
      <c r="M3298">
        <v>322932</v>
      </c>
      <c r="N3298">
        <v>20171015</v>
      </c>
      <c r="O3298" t="s">
        <v>19</v>
      </c>
      <c r="P3298" t="str">
        <f>IF(VLOOKUP(A3298,'national-winners'!$A$2:$B$13,2,0)=H3298,"W","L")</f>
        <v>L</v>
      </c>
      <c r="Q3298">
        <f>MATCH(C3298,'state-winning-votes'!A:A,0)</f>
        <v>31</v>
      </c>
      <c r="R3298">
        <f>MATCH(A3298,'state-winning-votes'!$A$2:$L$2,0)</f>
        <v>11</v>
      </c>
      <c r="S3298" cm="1">
        <f t="array" ref="S3298">INDEX('state-winning-votes'!$A$1:$L$53,$Q3298,$R3298)</f>
        <v>188320</v>
      </c>
      <c r="T3298">
        <f>INDEX('state-winning-votes'!$A$1:$L$53,MATCH($C3298,'state-winning-votes'!$A:$A,0),MATCH($A3298,'state-winning-votes'!$A$2:$L$2,0))</f>
        <v>188320</v>
      </c>
      <c r="U3298" t="str">
        <f t="shared" si="154"/>
        <v>Romney, Mitt</v>
      </c>
      <c r="V3298" t="str">
        <f>_xlfn.XLOOKUP(INDEX('state-winning-votes'!$A$1:$L$53,MATCH($C3298,'state-winning-votes'!$A:$A,0),MATCH($A3298,'state-winning-votes'!$A$2:$L$2,0)),$L:$L,$H:$H)</f>
        <v>Romney, Mitt</v>
      </c>
      <c r="W3298" t="str">
        <f>VLOOKUP(A3298,'national-winners'!$A$2:$B$13,2,0)</f>
        <v>Obama, Barack H.</v>
      </c>
      <c r="X3298" t="str">
        <f t="shared" si="155"/>
        <v xml:space="preserve"> Mitt Romney (W)</v>
      </c>
    </row>
    <row r="3299" spans="1:24" x14ac:dyDescent="0.25">
      <c r="A3299">
        <v>2012</v>
      </c>
      <c r="B3299" t="s">
        <v>124</v>
      </c>
      <c r="C3299" t="s">
        <v>125</v>
      </c>
      <c r="D3299">
        <v>38</v>
      </c>
      <c r="E3299">
        <v>44</v>
      </c>
      <c r="F3299">
        <v>36</v>
      </c>
      <c r="G3299" t="s">
        <v>16</v>
      </c>
      <c r="H3299" t="s">
        <v>349</v>
      </c>
      <c r="I3299" t="str">
        <f t="shared" si="153"/>
        <v>Obama, Barack H.(W)</v>
      </c>
      <c r="J3299" t="s">
        <v>18</v>
      </c>
      <c r="K3299" t="b">
        <v>0</v>
      </c>
      <c r="L3299">
        <v>124966</v>
      </c>
      <c r="M3299">
        <v>322932</v>
      </c>
      <c r="N3299">
        <v>20171015</v>
      </c>
      <c r="O3299" t="s">
        <v>19</v>
      </c>
      <c r="P3299" t="str">
        <f>IF(VLOOKUP(A3299,'national-winners'!$A$2:$B$13,2,0)=H3299,"W","L")</f>
        <v>W</v>
      </c>
      <c r="Q3299">
        <f>MATCH(C3299,'state-winning-votes'!A:A,0)</f>
        <v>31</v>
      </c>
      <c r="R3299">
        <f>MATCH(A3299,'state-winning-votes'!$A$2:$L$2,0)</f>
        <v>11</v>
      </c>
      <c r="S3299" cm="1">
        <f t="array" ref="S3299">INDEX('state-winning-votes'!$A$1:$L$53,$Q3299,$R3299)</f>
        <v>188320</v>
      </c>
      <c r="T3299">
        <f>INDEX('state-winning-votes'!$A$1:$L$53,MATCH($C3299,'state-winning-votes'!$A:$A,0),MATCH($A3299,'state-winning-votes'!$A$2:$L$2,0))</f>
        <v>188320</v>
      </c>
      <c r="U3299" t="str">
        <f t="shared" si="154"/>
        <v>Romney, Mitt</v>
      </c>
      <c r="V3299" t="str">
        <f>_xlfn.XLOOKUP(INDEX('state-winning-votes'!$A$1:$L$53,MATCH($C3299,'state-winning-votes'!$A:$A,0),MATCH($A3299,'state-winning-votes'!$A$2:$L$2,0)),$L:$L,$H:$H)</f>
        <v>Romney, Mitt</v>
      </c>
      <c r="W3299" t="str">
        <f>VLOOKUP(A3299,'national-winners'!$A$2:$B$13,2,0)</f>
        <v>Obama, Barack H.</v>
      </c>
      <c r="X3299" t="str">
        <f t="shared" si="155"/>
        <v xml:space="preserve"> Mitt Romney (W)</v>
      </c>
    </row>
    <row r="3300" spans="1:24" x14ac:dyDescent="0.25">
      <c r="A3300">
        <v>2012</v>
      </c>
      <c r="B3300" t="s">
        <v>124</v>
      </c>
      <c r="C3300" t="s">
        <v>125</v>
      </c>
      <c r="D3300">
        <v>38</v>
      </c>
      <c r="E3300">
        <v>44</v>
      </c>
      <c r="F3300">
        <v>36</v>
      </c>
      <c r="G3300" t="s">
        <v>16</v>
      </c>
      <c r="H3300" t="s">
        <v>377</v>
      </c>
      <c r="I3300" t="str">
        <f t="shared" si="153"/>
        <v>Johnson, Gary(L)</v>
      </c>
      <c r="J3300" t="s">
        <v>29</v>
      </c>
      <c r="K3300" t="b">
        <v>0</v>
      </c>
      <c r="L3300">
        <v>5238</v>
      </c>
      <c r="M3300">
        <v>322932</v>
      </c>
      <c r="N3300">
        <v>20171015</v>
      </c>
      <c r="O3300" t="s">
        <v>19</v>
      </c>
      <c r="P3300" t="str">
        <f>IF(VLOOKUP(A3300,'national-winners'!$A$2:$B$13,2,0)=H3300,"W","L")</f>
        <v>L</v>
      </c>
      <c r="Q3300">
        <f>MATCH(C3300,'state-winning-votes'!A:A,0)</f>
        <v>31</v>
      </c>
      <c r="R3300">
        <f>MATCH(A3300,'state-winning-votes'!$A$2:$L$2,0)</f>
        <v>11</v>
      </c>
      <c r="S3300" cm="1">
        <f t="array" ref="S3300">INDEX('state-winning-votes'!$A$1:$L$53,$Q3300,$R3300)</f>
        <v>188320</v>
      </c>
      <c r="T3300">
        <f>INDEX('state-winning-votes'!$A$1:$L$53,MATCH($C3300,'state-winning-votes'!$A:$A,0),MATCH($A3300,'state-winning-votes'!$A$2:$L$2,0))</f>
        <v>188320</v>
      </c>
      <c r="U3300" t="str">
        <f t="shared" si="154"/>
        <v>Romney, Mitt</v>
      </c>
      <c r="V3300" t="str">
        <f>_xlfn.XLOOKUP(INDEX('state-winning-votes'!$A$1:$L$53,MATCH($C3300,'state-winning-votes'!$A:$A,0),MATCH($A3300,'state-winning-votes'!$A$2:$L$2,0)),$L:$L,$H:$H)</f>
        <v>Romney, Mitt</v>
      </c>
      <c r="W3300" t="str">
        <f>VLOOKUP(A3300,'national-winners'!$A$2:$B$13,2,0)</f>
        <v>Obama, Barack H.</v>
      </c>
      <c r="X3300" t="str">
        <f t="shared" si="155"/>
        <v xml:space="preserve"> Mitt Romney (W)</v>
      </c>
    </row>
    <row r="3301" spans="1:24" x14ac:dyDescent="0.25">
      <c r="A3301">
        <v>2012</v>
      </c>
      <c r="B3301" t="s">
        <v>124</v>
      </c>
      <c r="C3301" t="s">
        <v>125</v>
      </c>
      <c r="D3301">
        <v>38</v>
      </c>
      <c r="E3301">
        <v>44</v>
      </c>
      <c r="F3301">
        <v>36</v>
      </c>
      <c r="G3301" t="s">
        <v>16</v>
      </c>
      <c r="I3301" t="str">
        <f t="shared" si="153"/>
        <v>(L)</v>
      </c>
      <c r="K3301" t="b">
        <v>1</v>
      </c>
      <c r="L3301">
        <v>1860</v>
      </c>
      <c r="M3301">
        <v>322932</v>
      </c>
      <c r="N3301">
        <v>20171015</v>
      </c>
      <c r="O3301" t="s">
        <v>19</v>
      </c>
      <c r="P3301" t="str">
        <f>IF(VLOOKUP(A3301,'national-winners'!$A$2:$B$13,2,0)=H3301,"W","L")</f>
        <v>L</v>
      </c>
      <c r="Q3301">
        <f>MATCH(C3301,'state-winning-votes'!A:A,0)</f>
        <v>31</v>
      </c>
      <c r="R3301">
        <f>MATCH(A3301,'state-winning-votes'!$A$2:$L$2,0)</f>
        <v>11</v>
      </c>
      <c r="S3301" cm="1">
        <f t="array" ref="S3301">INDEX('state-winning-votes'!$A$1:$L$53,$Q3301,$R3301)</f>
        <v>188320</v>
      </c>
      <c r="T3301">
        <f>INDEX('state-winning-votes'!$A$1:$L$53,MATCH($C3301,'state-winning-votes'!$A:$A,0),MATCH($A3301,'state-winning-votes'!$A$2:$L$2,0))</f>
        <v>188320</v>
      </c>
      <c r="U3301" t="str">
        <f t="shared" si="154"/>
        <v>Romney, Mitt</v>
      </c>
      <c r="V3301" t="str">
        <f>_xlfn.XLOOKUP(INDEX('state-winning-votes'!$A$1:$L$53,MATCH($C3301,'state-winning-votes'!$A:$A,0),MATCH($A3301,'state-winning-votes'!$A$2:$L$2,0)),$L:$L,$H:$H)</f>
        <v>Romney, Mitt</v>
      </c>
      <c r="W3301" t="str">
        <f>VLOOKUP(A3301,'national-winners'!$A$2:$B$13,2,0)</f>
        <v>Obama, Barack H.</v>
      </c>
      <c r="X3301" t="str">
        <f t="shared" si="155"/>
        <v xml:space="preserve"> Mitt Romney (W)</v>
      </c>
    </row>
    <row r="3302" spans="1:24" x14ac:dyDescent="0.25">
      <c r="A3302">
        <v>2012</v>
      </c>
      <c r="B3302" t="s">
        <v>124</v>
      </c>
      <c r="C3302" t="s">
        <v>125</v>
      </c>
      <c r="D3302">
        <v>38</v>
      </c>
      <c r="E3302">
        <v>44</v>
      </c>
      <c r="F3302">
        <v>36</v>
      </c>
      <c r="G3302" t="s">
        <v>16</v>
      </c>
      <c r="H3302" t="s">
        <v>381</v>
      </c>
      <c r="I3302" t="str">
        <f t="shared" si="153"/>
        <v>Goode, Virgil Hamlin, Jr.(L)</v>
      </c>
      <c r="J3302" t="s">
        <v>134</v>
      </c>
      <c r="K3302" t="b">
        <v>0</v>
      </c>
      <c r="L3302">
        <v>1186</v>
      </c>
      <c r="M3302">
        <v>322932</v>
      </c>
      <c r="N3302">
        <v>20171015</v>
      </c>
      <c r="O3302" t="s">
        <v>19</v>
      </c>
      <c r="P3302" t="str">
        <f>IF(VLOOKUP(A3302,'national-winners'!$A$2:$B$13,2,0)=H3302,"W","L")</f>
        <v>L</v>
      </c>
      <c r="Q3302">
        <f>MATCH(C3302,'state-winning-votes'!A:A,0)</f>
        <v>31</v>
      </c>
      <c r="R3302">
        <f>MATCH(A3302,'state-winning-votes'!$A$2:$L$2,0)</f>
        <v>11</v>
      </c>
      <c r="S3302" cm="1">
        <f t="array" ref="S3302">INDEX('state-winning-votes'!$A$1:$L$53,$Q3302,$R3302)</f>
        <v>188320</v>
      </c>
      <c r="T3302">
        <f>INDEX('state-winning-votes'!$A$1:$L$53,MATCH($C3302,'state-winning-votes'!$A:$A,0),MATCH($A3302,'state-winning-votes'!$A$2:$L$2,0))</f>
        <v>188320</v>
      </c>
      <c r="U3302" t="str">
        <f t="shared" si="154"/>
        <v>Romney, Mitt</v>
      </c>
      <c r="V3302" t="str">
        <f>_xlfn.XLOOKUP(INDEX('state-winning-votes'!$A$1:$L$53,MATCH($C3302,'state-winning-votes'!$A:$A,0),MATCH($A3302,'state-winning-votes'!$A$2:$L$2,0)),$L:$L,$H:$H)</f>
        <v>Romney, Mitt</v>
      </c>
      <c r="W3302" t="str">
        <f>VLOOKUP(A3302,'national-winners'!$A$2:$B$13,2,0)</f>
        <v>Obama, Barack H.</v>
      </c>
      <c r="X3302" t="str">
        <f t="shared" si="155"/>
        <v xml:space="preserve"> Mitt Romney (W)</v>
      </c>
    </row>
    <row r="3303" spans="1:24" x14ac:dyDescent="0.25">
      <c r="A3303">
        <v>2012</v>
      </c>
      <c r="B3303" t="s">
        <v>124</v>
      </c>
      <c r="C3303" t="s">
        <v>125</v>
      </c>
      <c r="D3303">
        <v>38</v>
      </c>
      <c r="E3303">
        <v>44</v>
      </c>
      <c r="F3303">
        <v>36</v>
      </c>
      <c r="G3303" t="s">
        <v>16</v>
      </c>
      <c r="H3303" t="s">
        <v>378</v>
      </c>
      <c r="I3303" t="str">
        <f t="shared" si="153"/>
        <v>Stein, Jill(L)</v>
      </c>
      <c r="J3303" t="s">
        <v>274</v>
      </c>
      <c r="K3303" t="b">
        <v>0</v>
      </c>
      <c r="L3303">
        <v>1362</v>
      </c>
      <c r="M3303">
        <v>322932</v>
      </c>
      <c r="N3303">
        <v>20171015</v>
      </c>
      <c r="O3303" t="s">
        <v>19</v>
      </c>
      <c r="P3303" t="str">
        <f>IF(VLOOKUP(A3303,'national-winners'!$A$2:$B$13,2,0)=H3303,"W","L")</f>
        <v>L</v>
      </c>
      <c r="Q3303">
        <f>MATCH(C3303,'state-winning-votes'!A:A,0)</f>
        <v>31</v>
      </c>
      <c r="R3303">
        <f>MATCH(A3303,'state-winning-votes'!$A$2:$L$2,0)</f>
        <v>11</v>
      </c>
      <c r="S3303" cm="1">
        <f t="array" ref="S3303">INDEX('state-winning-votes'!$A$1:$L$53,$Q3303,$R3303)</f>
        <v>188320</v>
      </c>
      <c r="T3303">
        <f>INDEX('state-winning-votes'!$A$1:$L$53,MATCH($C3303,'state-winning-votes'!$A:$A,0),MATCH($A3303,'state-winning-votes'!$A$2:$L$2,0))</f>
        <v>188320</v>
      </c>
      <c r="U3303" t="str">
        <f t="shared" si="154"/>
        <v>Romney, Mitt</v>
      </c>
      <c r="V3303" t="str">
        <f>_xlfn.XLOOKUP(INDEX('state-winning-votes'!$A$1:$L$53,MATCH($C3303,'state-winning-votes'!$A:$A,0),MATCH($A3303,'state-winning-votes'!$A$2:$L$2,0)),$L:$L,$H:$H)</f>
        <v>Romney, Mitt</v>
      </c>
      <c r="W3303" t="str">
        <f>VLOOKUP(A3303,'national-winners'!$A$2:$B$13,2,0)</f>
        <v>Obama, Barack H.</v>
      </c>
      <c r="X3303" t="str">
        <f t="shared" si="155"/>
        <v xml:space="preserve"> Mitt Romney (W)</v>
      </c>
    </row>
    <row r="3304" spans="1:24" x14ac:dyDescent="0.25">
      <c r="A3304">
        <v>2012</v>
      </c>
      <c r="B3304" t="s">
        <v>126</v>
      </c>
      <c r="C3304" t="s">
        <v>127</v>
      </c>
      <c r="D3304">
        <v>39</v>
      </c>
      <c r="E3304">
        <v>31</v>
      </c>
      <c r="F3304">
        <v>24</v>
      </c>
      <c r="G3304" t="s">
        <v>16</v>
      </c>
      <c r="H3304" t="s">
        <v>349</v>
      </c>
      <c r="I3304" t="str">
        <f t="shared" si="153"/>
        <v>Obama, Barack H.(W)</v>
      </c>
      <c r="J3304" t="s">
        <v>18</v>
      </c>
      <c r="K3304" t="b">
        <v>0</v>
      </c>
      <c r="L3304">
        <v>2827621</v>
      </c>
      <c r="M3304">
        <v>5580822</v>
      </c>
      <c r="N3304">
        <v>20171015</v>
      </c>
      <c r="O3304" t="s">
        <v>19</v>
      </c>
      <c r="P3304" t="str">
        <f>IF(VLOOKUP(A3304,'national-winners'!$A$2:$B$13,2,0)=H3304,"W","L")</f>
        <v>W</v>
      </c>
      <c r="Q3304">
        <f>MATCH(C3304,'state-winning-votes'!A:A,0)</f>
        <v>38</v>
      </c>
      <c r="R3304">
        <f>MATCH(A3304,'state-winning-votes'!$A$2:$L$2,0)</f>
        <v>11</v>
      </c>
      <c r="S3304" cm="1">
        <f t="array" ref="S3304">INDEX('state-winning-votes'!$A$1:$L$53,$Q3304,$R3304)</f>
        <v>2827621</v>
      </c>
      <c r="T3304">
        <f>INDEX('state-winning-votes'!$A$1:$L$53,MATCH($C3304,'state-winning-votes'!$A:$A,0),MATCH($A3304,'state-winning-votes'!$A$2:$L$2,0))</f>
        <v>2827621</v>
      </c>
      <c r="U3304" t="str">
        <f t="shared" si="154"/>
        <v>Obama, Barack H.</v>
      </c>
      <c r="V3304" t="str">
        <f>_xlfn.XLOOKUP(INDEX('state-winning-votes'!$A$1:$L$53,MATCH($C3304,'state-winning-votes'!$A:$A,0),MATCH($A3304,'state-winning-votes'!$A$2:$L$2,0)),$L:$L,$H:$H)</f>
        <v>Obama, Barack H.</v>
      </c>
      <c r="W3304" t="str">
        <f>VLOOKUP(A3304,'national-winners'!$A$2:$B$13,2,0)</f>
        <v>Obama, Barack H.</v>
      </c>
      <c r="X3304" t="str">
        <f t="shared" si="155"/>
        <v xml:space="preserve"> Barack H. Obama (W)</v>
      </c>
    </row>
    <row r="3305" spans="1:24" x14ac:dyDescent="0.25">
      <c r="A3305">
        <v>2012</v>
      </c>
      <c r="B3305" t="s">
        <v>126</v>
      </c>
      <c r="C3305" t="s">
        <v>127</v>
      </c>
      <c r="D3305">
        <v>39</v>
      </c>
      <c r="E3305">
        <v>31</v>
      </c>
      <c r="F3305">
        <v>24</v>
      </c>
      <c r="G3305" t="s">
        <v>16</v>
      </c>
      <c r="H3305" t="s">
        <v>376</v>
      </c>
      <c r="I3305" t="str">
        <f t="shared" si="153"/>
        <v>Romney, Mitt(L)</v>
      </c>
      <c r="J3305" t="s">
        <v>21</v>
      </c>
      <c r="K3305" t="b">
        <v>0</v>
      </c>
      <c r="L3305">
        <v>2661407</v>
      </c>
      <c r="M3305">
        <v>5580822</v>
      </c>
      <c r="N3305">
        <v>20171015</v>
      </c>
      <c r="O3305" t="s">
        <v>19</v>
      </c>
      <c r="P3305" t="str">
        <f>IF(VLOOKUP(A3305,'national-winners'!$A$2:$B$13,2,0)=H3305,"W","L")</f>
        <v>L</v>
      </c>
      <c r="Q3305">
        <f>MATCH(C3305,'state-winning-votes'!A:A,0)</f>
        <v>38</v>
      </c>
      <c r="R3305">
        <f>MATCH(A3305,'state-winning-votes'!$A$2:$L$2,0)</f>
        <v>11</v>
      </c>
      <c r="S3305" cm="1">
        <f t="array" ref="S3305">INDEX('state-winning-votes'!$A$1:$L$53,$Q3305,$R3305)</f>
        <v>2827621</v>
      </c>
      <c r="T3305">
        <f>INDEX('state-winning-votes'!$A$1:$L$53,MATCH($C3305,'state-winning-votes'!$A:$A,0),MATCH($A3305,'state-winning-votes'!$A$2:$L$2,0))</f>
        <v>2827621</v>
      </c>
      <c r="U3305" t="str">
        <f t="shared" si="154"/>
        <v>Obama, Barack H.</v>
      </c>
      <c r="V3305" t="str">
        <f>_xlfn.XLOOKUP(INDEX('state-winning-votes'!$A$1:$L$53,MATCH($C3305,'state-winning-votes'!$A:$A,0),MATCH($A3305,'state-winning-votes'!$A$2:$L$2,0)),$L:$L,$H:$H)</f>
        <v>Obama, Barack H.</v>
      </c>
      <c r="W3305" t="str">
        <f>VLOOKUP(A3305,'national-winners'!$A$2:$B$13,2,0)</f>
        <v>Obama, Barack H.</v>
      </c>
      <c r="X3305" t="str">
        <f t="shared" si="155"/>
        <v xml:space="preserve"> Barack H. Obama (W)</v>
      </c>
    </row>
    <row r="3306" spans="1:24" x14ac:dyDescent="0.25">
      <c r="A3306">
        <v>2012</v>
      </c>
      <c r="B3306" t="s">
        <v>126</v>
      </c>
      <c r="C3306" t="s">
        <v>127</v>
      </c>
      <c r="D3306">
        <v>39</v>
      </c>
      <c r="E3306">
        <v>31</v>
      </c>
      <c r="F3306">
        <v>24</v>
      </c>
      <c r="G3306" t="s">
        <v>16</v>
      </c>
      <c r="H3306" t="s">
        <v>377</v>
      </c>
      <c r="I3306" t="str">
        <f t="shared" si="153"/>
        <v>Johnson, Gary(L)</v>
      </c>
      <c r="J3306" t="s">
        <v>29</v>
      </c>
      <c r="K3306" t="b">
        <v>0</v>
      </c>
      <c r="L3306">
        <v>49493</v>
      </c>
      <c r="M3306">
        <v>5580822</v>
      </c>
      <c r="N3306">
        <v>20171015</v>
      </c>
      <c r="O3306" t="s">
        <v>19</v>
      </c>
      <c r="P3306" t="str">
        <f>IF(VLOOKUP(A3306,'national-winners'!$A$2:$B$13,2,0)=H3306,"W","L")</f>
        <v>L</v>
      </c>
      <c r="Q3306">
        <f>MATCH(C3306,'state-winning-votes'!A:A,0)</f>
        <v>38</v>
      </c>
      <c r="R3306">
        <f>MATCH(A3306,'state-winning-votes'!$A$2:$L$2,0)</f>
        <v>11</v>
      </c>
      <c r="S3306" cm="1">
        <f t="array" ref="S3306">INDEX('state-winning-votes'!$A$1:$L$53,$Q3306,$R3306)</f>
        <v>2827621</v>
      </c>
      <c r="T3306">
        <f>INDEX('state-winning-votes'!$A$1:$L$53,MATCH($C3306,'state-winning-votes'!$A:$A,0),MATCH($A3306,'state-winning-votes'!$A$2:$L$2,0))</f>
        <v>2827621</v>
      </c>
      <c r="U3306" t="str">
        <f t="shared" si="154"/>
        <v>Obama, Barack H.</v>
      </c>
      <c r="V3306" t="str">
        <f>_xlfn.XLOOKUP(INDEX('state-winning-votes'!$A$1:$L$53,MATCH($C3306,'state-winning-votes'!$A:$A,0),MATCH($A3306,'state-winning-votes'!$A$2:$L$2,0)),$L:$L,$H:$H)</f>
        <v>Obama, Barack H.</v>
      </c>
      <c r="W3306" t="str">
        <f>VLOOKUP(A3306,'national-winners'!$A$2:$B$13,2,0)</f>
        <v>Obama, Barack H.</v>
      </c>
      <c r="X3306" t="str">
        <f t="shared" si="155"/>
        <v xml:space="preserve"> Barack H. Obama (W)</v>
      </c>
    </row>
    <row r="3307" spans="1:24" x14ac:dyDescent="0.25">
      <c r="A3307">
        <v>2012</v>
      </c>
      <c r="B3307" t="s">
        <v>126</v>
      </c>
      <c r="C3307" t="s">
        <v>127</v>
      </c>
      <c r="D3307">
        <v>39</v>
      </c>
      <c r="E3307">
        <v>31</v>
      </c>
      <c r="F3307">
        <v>24</v>
      </c>
      <c r="G3307" t="s">
        <v>16</v>
      </c>
      <c r="H3307" t="s">
        <v>378</v>
      </c>
      <c r="I3307" t="str">
        <f t="shared" si="153"/>
        <v>Stein, Jill(L)</v>
      </c>
      <c r="J3307" t="s">
        <v>274</v>
      </c>
      <c r="K3307" t="b">
        <v>0</v>
      </c>
      <c r="L3307">
        <v>18574</v>
      </c>
      <c r="M3307">
        <v>5580822</v>
      </c>
      <c r="N3307">
        <v>20171015</v>
      </c>
      <c r="O3307" t="s">
        <v>19</v>
      </c>
      <c r="P3307" t="str">
        <f>IF(VLOOKUP(A3307,'national-winners'!$A$2:$B$13,2,0)=H3307,"W","L")</f>
        <v>L</v>
      </c>
      <c r="Q3307">
        <f>MATCH(C3307,'state-winning-votes'!A:A,0)</f>
        <v>38</v>
      </c>
      <c r="R3307">
        <f>MATCH(A3307,'state-winning-votes'!$A$2:$L$2,0)</f>
        <v>11</v>
      </c>
      <c r="S3307" cm="1">
        <f t="array" ref="S3307">INDEX('state-winning-votes'!$A$1:$L$53,$Q3307,$R3307)</f>
        <v>2827621</v>
      </c>
      <c r="T3307">
        <f>INDEX('state-winning-votes'!$A$1:$L$53,MATCH($C3307,'state-winning-votes'!$A:$A,0),MATCH($A3307,'state-winning-votes'!$A$2:$L$2,0))</f>
        <v>2827621</v>
      </c>
      <c r="U3307" t="str">
        <f t="shared" si="154"/>
        <v>Obama, Barack H.</v>
      </c>
      <c r="V3307" t="str">
        <f>_xlfn.XLOOKUP(INDEX('state-winning-votes'!$A$1:$L$53,MATCH($C3307,'state-winning-votes'!$A:$A,0),MATCH($A3307,'state-winning-votes'!$A$2:$L$2,0)),$L:$L,$H:$H)</f>
        <v>Obama, Barack H.</v>
      </c>
      <c r="W3307" t="str">
        <f>VLOOKUP(A3307,'national-winners'!$A$2:$B$13,2,0)</f>
        <v>Obama, Barack H.</v>
      </c>
      <c r="X3307" t="str">
        <f t="shared" si="155"/>
        <v xml:space="preserve"> Barack H. Obama (W)</v>
      </c>
    </row>
    <row r="3308" spans="1:24" x14ac:dyDescent="0.25">
      <c r="A3308">
        <v>2012</v>
      </c>
      <c r="B3308" t="s">
        <v>126</v>
      </c>
      <c r="C3308" t="s">
        <v>127</v>
      </c>
      <c r="D3308">
        <v>39</v>
      </c>
      <c r="E3308">
        <v>31</v>
      </c>
      <c r="F3308">
        <v>24</v>
      </c>
      <c r="G3308" t="s">
        <v>16</v>
      </c>
      <c r="H3308" t="s">
        <v>404</v>
      </c>
      <c r="I3308" t="str">
        <f t="shared" si="153"/>
        <v>Duncan, Richard(L)</v>
      </c>
      <c r="J3308" t="s">
        <v>35</v>
      </c>
      <c r="K3308" t="b">
        <v>0</v>
      </c>
      <c r="L3308">
        <v>12502</v>
      </c>
      <c r="M3308">
        <v>5580822</v>
      </c>
      <c r="N3308">
        <v>20171015</v>
      </c>
      <c r="O3308" t="s">
        <v>19</v>
      </c>
      <c r="P3308" t="str">
        <f>IF(VLOOKUP(A3308,'national-winners'!$A$2:$B$13,2,0)=H3308,"W","L")</f>
        <v>L</v>
      </c>
      <c r="Q3308">
        <f>MATCH(C3308,'state-winning-votes'!A:A,0)</f>
        <v>38</v>
      </c>
      <c r="R3308">
        <f>MATCH(A3308,'state-winning-votes'!$A$2:$L$2,0)</f>
        <v>11</v>
      </c>
      <c r="S3308" cm="1">
        <f t="array" ref="S3308">INDEX('state-winning-votes'!$A$1:$L$53,$Q3308,$R3308)</f>
        <v>2827621</v>
      </c>
      <c r="T3308">
        <f>INDEX('state-winning-votes'!$A$1:$L$53,MATCH($C3308,'state-winning-votes'!$A:$A,0),MATCH($A3308,'state-winning-votes'!$A$2:$L$2,0))</f>
        <v>2827621</v>
      </c>
      <c r="U3308" t="str">
        <f t="shared" si="154"/>
        <v>Obama, Barack H.</v>
      </c>
      <c r="V3308" t="str">
        <f>_xlfn.XLOOKUP(INDEX('state-winning-votes'!$A$1:$L$53,MATCH($C3308,'state-winning-votes'!$A:$A,0),MATCH($A3308,'state-winning-votes'!$A$2:$L$2,0)),$L:$L,$H:$H)</f>
        <v>Obama, Barack H.</v>
      </c>
      <c r="W3308" t="str">
        <f>VLOOKUP(A3308,'national-winners'!$A$2:$B$13,2,0)</f>
        <v>Obama, Barack H.</v>
      </c>
      <c r="X3308" t="str">
        <f t="shared" si="155"/>
        <v xml:space="preserve"> Barack H. Obama (W)</v>
      </c>
    </row>
    <row r="3309" spans="1:24" x14ac:dyDescent="0.25">
      <c r="A3309">
        <v>2012</v>
      </c>
      <c r="B3309" t="s">
        <v>126</v>
      </c>
      <c r="C3309" t="s">
        <v>127</v>
      </c>
      <c r="D3309">
        <v>39</v>
      </c>
      <c r="E3309">
        <v>31</v>
      </c>
      <c r="F3309">
        <v>24</v>
      </c>
      <c r="G3309" t="s">
        <v>16</v>
      </c>
      <c r="H3309" t="s">
        <v>381</v>
      </c>
      <c r="I3309" t="str">
        <f t="shared" si="153"/>
        <v>Goode, Virgil Hamlin, Jr.(L)</v>
      </c>
      <c r="J3309" t="s">
        <v>134</v>
      </c>
      <c r="K3309" t="b">
        <v>0</v>
      </c>
      <c r="L3309">
        <v>8151</v>
      </c>
      <c r="M3309">
        <v>5580822</v>
      </c>
      <c r="N3309">
        <v>20171015</v>
      </c>
      <c r="O3309" t="s">
        <v>19</v>
      </c>
      <c r="P3309" t="str">
        <f>IF(VLOOKUP(A3309,'national-winners'!$A$2:$B$13,2,0)=H3309,"W","L")</f>
        <v>L</v>
      </c>
      <c r="Q3309">
        <f>MATCH(C3309,'state-winning-votes'!A:A,0)</f>
        <v>38</v>
      </c>
      <c r="R3309">
        <f>MATCH(A3309,'state-winning-votes'!$A$2:$L$2,0)</f>
        <v>11</v>
      </c>
      <c r="S3309" cm="1">
        <f t="array" ref="S3309">INDEX('state-winning-votes'!$A$1:$L$53,$Q3309,$R3309)</f>
        <v>2827621</v>
      </c>
      <c r="T3309">
        <f>INDEX('state-winning-votes'!$A$1:$L$53,MATCH($C3309,'state-winning-votes'!$A:$A,0),MATCH($A3309,'state-winning-votes'!$A$2:$L$2,0))</f>
        <v>2827621</v>
      </c>
      <c r="U3309" t="str">
        <f t="shared" si="154"/>
        <v>Obama, Barack H.</v>
      </c>
      <c r="V3309" t="str">
        <f>_xlfn.XLOOKUP(INDEX('state-winning-votes'!$A$1:$L$53,MATCH($C3309,'state-winning-votes'!$A:$A,0),MATCH($A3309,'state-winning-votes'!$A$2:$L$2,0)),$L:$L,$H:$H)</f>
        <v>Obama, Barack H.</v>
      </c>
      <c r="W3309" t="str">
        <f>VLOOKUP(A3309,'national-winners'!$A$2:$B$13,2,0)</f>
        <v>Obama, Barack H.</v>
      </c>
      <c r="X3309" t="str">
        <f t="shared" si="155"/>
        <v xml:space="preserve"> Barack H. Obama (W)</v>
      </c>
    </row>
    <row r="3310" spans="1:24" x14ac:dyDescent="0.25">
      <c r="A3310">
        <v>2012</v>
      </c>
      <c r="B3310" t="s">
        <v>126</v>
      </c>
      <c r="C3310" t="s">
        <v>127</v>
      </c>
      <c r="D3310">
        <v>39</v>
      </c>
      <c r="E3310">
        <v>31</v>
      </c>
      <c r="F3310">
        <v>24</v>
      </c>
      <c r="G3310" t="s">
        <v>16</v>
      </c>
      <c r="H3310" t="s">
        <v>387</v>
      </c>
      <c r="I3310" t="str">
        <f t="shared" si="153"/>
        <v>Alexander, Stewart(L)</v>
      </c>
      <c r="J3310" t="s">
        <v>100</v>
      </c>
      <c r="K3310" t="b">
        <v>0</v>
      </c>
      <c r="L3310">
        <v>2967</v>
      </c>
      <c r="M3310">
        <v>5580822</v>
      </c>
      <c r="N3310">
        <v>20171015</v>
      </c>
      <c r="O3310" t="s">
        <v>19</v>
      </c>
      <c r="P3310" t="str">
        <f>IF(VLOOKUP(A3310,'national-winners'!$A$2:$B$13,2,0)=H3310,"W","L")</f>
        <v>L</v>
      </c>
      <c r="Q3310">
        <f>MATCH(C3310,'state-winning-votes'!A:A,0)</f>
        <v>38</v>
      </c>
      <c r="R3310">
        <f>MATCH(A3310,'state-winning-votes'!$A$2:$L$2,0)</f>
        <v>11</v>
      </c>
      <c r="S3310" cm="1">
        <f t="array" ref="S3310">INDEX('state-winning-votes'!$A$1:$L$53,$Q3310,$R3310)</f>
        <v>2827621</v>
      </c>
      <c r="T3310">
        <f>INDEX('state-winning-votes'!$A$1:$L$53,MATCH($C3310,'state-winning-votes'!$A:$A,0),MATCH($A3310,'state-winning-votes'!$A$2:$L$2,0))</f>
        <v>2827621</v>
      </c>
      <c r="U3310" t="str">
        <f t="shared" si="154"/>
        <v>Obama, Barack H.</v>
      </c>
      <c r="V3310" t="str">
        <f>_xlfn.XLOOKUP(INDEX('state-winning-votes'!$A$1:$L$53,MATCH($C3310,'state-winning-votes'!$A:$A,0),MATCH($A3310,'state-winning-votes'!$A$2:$L$2,0)),$L:$L,$H:$H)</f>
        <v>Obama, Barack H.</v>
      </c>
      <c r="W3310" t="str">
        <f>VLOOKUP(A3310,'national-winners'!$A$2:$B$13,2,0)</f>
        <v>Obama, Barack H.</v>
      </c>
      <c r="X3310" t="str">
        <f t="shared" si="155"/>
        <v xml:space="preserve"> Barack H. Obama (W)</v>
      </c>
    </row>
    <row r="3311" spans="1:24" x14ac:dyDescent="0.25">
      <c r="A3311">
        <v>2012</v>
      </c>
      <c r="B3311" t="s">
        <v>126</v>
      </c>
      <c r="C3311" t="s">
        <v>127</v>
      </c>
      <c r="D3311">
        <v>39</v>
      </c>
      <c r="E3311">
        <v>31</v>
      </c>
      <c r="F3311">
        <v>24</v>
      </c>
      <c r="G3311" t="s">
        <v>16</v>
      </c>
      <c r="I3311" t="str">
        <f t="shared" si="153"/>
        <v>(L)</v>
      </c>
      <c r="K3311" t="b">
        <v>1</v>
      </c>
      <c r="L3311">
        <v>107</v>
      </c>
      <c r="M3311">
        <v>5580822</v>
      </c>
      <c r="N3311">
        <v>20171015</v>
      </c>
      <c r="O3311" t="s">
        <v>19</v>
      </c>
      <c r="P3311" t="str">
        <f>IF(VLOOKUP(A3311,'national-winners'!$A$2:$B$13,2,0)=H3311,"W","L")</f>
        <v>L</v>
      </c>
      <c r="Q3311">
        <f>MATCH(C3311,'state-winning-votes'!A:A,0)</f>
        <v>38</v>
      </c>
      <c r="R3311">
        <f>MATCH(A3311,'state-winning-votes'!$A$2:$L$2,0)</f>
        <v>11</v>
      </c>
      <c r="S3311" cm="1">
        <f t="array" ref="S3311">INDEX('state-winning-votes'!$A$1:$L$53,$Q3311,$R3311)</f>
        <v>2827621</v>
      </c>
      <c r="T3311">
        <f>INDEX('state-winning-votes'!$A$1:$L$53,MATCH($C3311,'state-winning-votes'!$A:$A,0),MATCH($A3311,'state-winning-votes'!$A$2:$L$2,0))</f>
        <v>2827621</v>
      </c>
      <c r="U3311" t="str">
        <f t="shared" si="154"/>
        <v>Obama, Barack H.</v>
      </c>
      <c r="V3311" t="str">
        <f>_xlfn.XLOOKUP(INDEX('state-winning-votes'!$A$1:$L$53,MATCH($C3311,'state-winning-votes'!$A:$A,0),MATCH($A3311,'state-winning-votes'!$A$2:$L$2,0)),$L:$L,$H:$H)</f>
        <v>Obama, Barack H.</v>
      </c>
      <c r="W3311" t="str">
        <f>VLOOKUP(A3311,'national-winners'!$A$2:$B$13,2,0)</f>
        <v>Obama, Barack H.</v>
      </c>
      <c r="X3311" t="str">
        <f t="shared" si="155"/>
        <v xml:space="preserve"> Barack H. Obama (W)</v>
      </c>
    </row>
    <row r="3312" spans="1:24" x14ac:dyDescent="0.25">
      <c r="A3312">
        <v>2012</v>
      </c>
      <c r="B3312" t="s">
        <v>128</v>
      </c>
      <c r="C3312" t="s">
        <v>129</v>
      </c>
      <c r="D3312">
        <v>40</v>
      </c>
      <c r="E3312">
        <v>73</v>
      </c>
      <c r="F3312">
        <v>53</v>
      </c>
      <c r="G3312" t="s">
        <v>16</v>
      </c>
      <c r="H3312" t="s">
        <v>376</v>
      </c>
      <c r="I3312" t="str">
        <f t="shared" si="153"/>
        <v>Romney, Mitt(L)</v>
      </c>
      <c r="J3312" t="s">
        <v>21</v>
      </c>
      <c r="K3312" t="b">
        <v>0</v>
      </c>
      <c r="L3312">
        <v>891325</v>
      </c>
      <c r="M3312">
        <v>1334872</v>
      </c>
      <c r="N3312">
        <v>20171015</v>
      </c>
      <c r="O3312" t="s">
        <v>19</v>
      </c>
      <c r="P3312" t="str">
        <f>IF(VLOOKUP(A3312,'national-winners'!$A$2:$B$13,2,0)=H3312,"W","L")</f>
        <v>L</v>
      </c>
      <c r="Q3312">
        <f>MATCH(C3312,'state-winning-votes'!A:A,0)</f>
        <v>39</v>
      </c>
      <c r="R3312">
        <f>MATCH(A3312,'state-winning-votes'!$A$2:$L$2,0)</f>
        <v>11</v>
      </c>
      <c r="S3312" cm="1">
        <f t="array" ref="S3312">INDEX('state-winning-votes'!$A$1:$L$53,$Q3312,$R3312)</f>
        <v>891325</v>
      </c>
      <c r="T3312">
        <f>INDEX('state-winning-votes'!$A$1:$L$53,MATCH($C3312,'state-winning-votes'!$A:$A,0),MATCH($A3312,'state-winning-votes'!$A$2:$L$2,0))</f>
        <v>891325</v>
      </c>
      <c r="U3312" t="str">
        <f t="shared" si="154"/>
        <v>Romney, Mitt</v>
      </c>
      <c r="V3312" t="str">
        <f>_xlfn.XLOOKUP(INDEX('state-winning-votes'!$A$1:$L$53,MATCH($C3312,'state-winning-votes'!$A:$A,0),MATCH($A3312,'state-winning-votes'!$A$2:$L$2,0)),$L:$L,$H:$H)</f>
        <v>Romney, Mitt</v>
      </c>
      <c r="W3312" t="str">
        <f>VLOOKUP(A3312,'national-winners'!$A$2:$B$13,2,0)</f>
        <v>Obama, Barack H.</v>
      </c>
      <c r="X3312" t="str">
        <f t="shared" si="155"/>
        <v xml:space="preserve"> Mitt Romney (W)</v>
      </c>
    </row>
    <row r="3313" spans="1:24" x14ac:dyDescent="0.25">
      <c r="A3313">
        <v>2012</v>
      </c>
      <c r="B3313" t="s">
        <v>128</v>
      </c>
      <c r="C3313" t="s">
        <v>129</v>
      </c>
      <c r="D3313">
        <v>40</v>
      </c>
      <c r="E3313">
        <v>73</v>
      </c>
      <c r="F3313">
        <v>53</v>
      </c>
      <c r="G3313" t="s">
        <v>16</v>
      </c>
      <c r="H3313" t="s">
        <v>349</v>
      </c>
      <c r="I3313" t="str">
        <f t="shared" si="153"/>
        <v>Obama, Barack H.(W)</v>
      </c>
      <c r="J3313" t="s">
        <v>18</v>
      </c>
      <c r="K3313" t="b">
        <v>0</v>
      </c>
      <c r="L3313">
        <v>443547</v>
      </c>
      <c r="M3313">
        <v>1334872</v>
      </c>
      <c r="N3313">
        <v>20171015</v>
      </c>
      <c r="O3313" t="s">
        <v>19</v>
      </c>
      <c r="P3313" t="str">
        <f>IF(VLOOKUP(A3313,'national-winners'!$A$2:$B$13,2,0)=H3313,"W","L")</f>
        <v>W</v>
      </c>
      <c r="Q3313">
        <f>MATCH(C3313,'state-winning-votes'!A:A,0)</f>
        <v>39</v>
      </c>
      <c r="R3313">
        <f>MATCH(A3313,'state-winning-votes'!$A$2:$L$2,0)</f>
        <v>11</v>
      </c>
      <c r="S3313" cm="1">
        <f t="array" ref="S3313">INDEX('state-winning-votes'!$A$1:$L$53,$Q3313,$R3313)</f>
        <v>891325</v>
      </c>
      <c r="T3313">
        <f>INDEX('state-winning-votes'!$A$1:$L$53,MATCH($C3313,'state-winning-votes'!$A:$A,0),MATCH($A3313,'state-winning-votes'!$A$2:$L$2,0))</f>
        <v>891325</v>
      </c>
      <c r="U3313" t="str">
        <f t="shared" si="154"/>
        <v>Romney, Mitt</v>
      </c>
      <c r="V3313" t="str">
        <f>_xlfn.XLOOKUP(INDEX('state-winning-votes'!$A$1:$L$53,MATCH($C3313,'state-winning-votes'!$A:$A,0),MATCH($A3313,'state-winning-votes'!$A$2:$L$2,0)),$L:$L,$H:$H)</f>
        <v>Romney, Mitt</v>
      </c>
      <c r="W3313" t="str">
        <f>VLOOKUP(A3313,'national-winners'!$A$2:$B$13,2,0)</f>
        <v>Obama, Barack H.</v>
      </c>
      <c r="X3313" t="str">
        <f t="shared" si="155"/>
        <v xml:space="preserve"> Mitt Romney (W)</v>
      </c>
    </row>
    <row r="3314" spans="1:24" x14ac:dyDescent="0.25">
      <c r="A3314">
        <v>2012</v>
      </c>
      <c r="B3314" t="s">
        <v>130</v>
      </c>
      <c r="C3314" t="s">
        <v>131</v>
      </c>
      <c r="D3314">
        <v>41</v>
      </c>
      <c r="E3314">
        <v>92</v>
      </c>
      <c r="F3314">
        <v>72</v>
      </c>
      <c r="G3314" t="s">
        <v>16</v>
      </c>
      <c r="H3314" t="s">
        <v>349</v>
      </c>
      <c r="I3314" t="str">
        <f t="shared" si="153"/>
        <v>Obama, Barack H.(W)</v>
      </c>
      <c r="J3314" t="s">
        <v>18</v>
      </c>
      <c r="K3314" t="b">
        <v>0</v>
      </c>
      <c r="L3314">
        <v>970488</v>
      </c>
      <c r="M3314">
        <v>1789270</v>
      </c>
      <c r="N3314">
        <v>20171015</v>
      </c>
      <c r="O3314" t="s">
        <v>19</v>
      </c>
      <c r="P3314" t="str">
        <f>IF(VLOOKUP(A3314,'national-winners'!$A$2:$B$13,2,0)=H3314,"W","L")</f>
        <v>W</v>
      </c>
      <c r="Q3314">
        <f>MATCH(C3314,'state-winning-votes'!A:A,0)</f>
        <v>40</v>
      </c>
      <c r="R3314">
        <f>MATCH(A3314,'state-winning-votes'!$A$2:$L$2,0)</f>
        <v>11</v>
      </c>
      <c r="S3314" cm="1">
        <f t="array" ref="S3314">INDEX('state-winning-votes'!$A$1:$L$53,$Q3314,$R3314)</f>
        <v>970488</v>
      </c>
      <c r="T3314">
        <f>INDEX('state-winning-votes'!$A$1:$L$53,MATCH($C3314,'state-winning-votes'!$A:$A,0),MATCH($A3314,'state-winning-votes'!$A$2:$L$2,0))</f>
        <v>970488</v>
      </c>
      <c r="U3314" t="str">
        <f t="shared" si="154"/>
        <v>Obama, Barack H.</v>
      </c>
      <c r="V3314" t="str">
        <f>_xlfn.XLOOKUP(INDEX('state-winning-votes'!$A$1:$L$53,MATCH($C3314,'state-winning-votes'!$A:$A,0),MATCH($A3314,'state-winning-votes'!$A$2:$L$2,0)),$L:$L,$H:$H)</f>
        <v>Obama, Barack H.</v>
      </c>
      <c r="W3314" t="str">
        <f>VLOOKUP(A3314,'national-winners'!$A$2:$B$13,2,0)</f>
        <v>Obama, Barack H.</v>
      </c>
      <c r="X3314" t="str">
        <f t="shared" si="155"/>
        <v xml:space="preserve"> Barack H. Obama (W)</v>
      </c>
    </row>
    <row r="3315" spans="1:24" x14ac:dyDescent="0.25">
      <c r="A3315">
        <v>2012</v>
      </c>
      <c r="B3315" t="s">
        <v>130</v>
      </c>
      <c r="C3315" t="s">
        <v>131</v>
      </c>
      <c r="D3315">
        <v>41</v>
      </c>
      <c r="E3315">
        <v>92</v>
      </c>
      <c r="F3315">
        <v>72</v>
      </c>
      <c r="G3315" t="s">
        <v>16</v>
      </c>
      <c r="H3315" t="s">
        <v>376</v>
      </c>
      <c r="I3315" t="str">
        <f t="shared" si="153"/>
        <v>Romney, Mitt(L)</v>
      </c>
      <c r="J3315" t="s">
        <v>21</v>
      </c>
      <c r="K3315" t="b">
        <v>0</v>
      </c>
      <c r="L3315">
        <v>754175</v>
      </c>
      <c r="M3315">
        <v>1789270</v>
      </c>
      <c r="N3315">
        <v>20171015</v>
      </c>
      <c r="O3315" t="s">
        <v>19</v>
      </c>
      <c r="P3315" t="str">
        <f>IF(VLOOKUP(A3315,'national-winners'!$A$2:$B$13,2,0)=H3315,"W","L")</f>
        <v>L</v>
      </c>
      <c r="Q3315">
        <f>MATCH(C3315,'state-winning-votes'!A:A,0)</f>
        <v>40</v>
      </c>
      <c r="R3315">
        <f>MATCH(A3315,'state-winning-votes'!$A$2:$L$2,0)</f>
        <v>11</v>
      </c>
      <c r="S3315" cm="1">
        <f t="array" ref="S3315">INDEX('state-winning-votes'!$A$1:$L$53,$Q3315,$R3315)</f>
        <v>970488</v>
      </c>
      <c r="T3315">
        <f>INDEX('state-winning-votes'!$A$1:$L$53,MATCH($C3315,'state-winning-votes'!$A:$A,0),MATCH($A3315,'state-winning-votes'!$A$2:$L$2,0))</f>
        <v>970488</v>
      </c>
      <c r="U3315" t="str">
        <f t="shared" si="154"/>
        <v>Obama, Barack H.</v>
      </c>
      <c r="V3315" t="str">
        <f>_xlfn.XLOOKUP(INDEX('state-winning-votes'!$A$1:$L$53,MATCH($C3315,'state-winning-votes'!$A:$A,0),MATCH($A3315,'state-winning-votes'!$A$2:$L$2,0)),$L:$L,$H:$H)</f>
        <v>Obama, Barack H.</v>
      </c>
      <c r="W3315" t="str">
        <f>VLOOKUP(A3315,'national-winners'!$A$2:$B$13,2,0)</f>
        <v>Obama, Barack H.</v>
      </c>
      <c r="X3315" t="str">
        <f t="shared" si="155"/>
        <v xml:space="preserve"> Barack H. Obama (W)</v>
      </c>
    </row>
    <row r="3316" spans="1:24" x14ac:dyDescent="0.25">
      <c r="A3316">
        <v>2012</v>
      </c>
      <c r="B3316" t="s">
        <v>130</v>
      </c>
      <c r="C3316" t="s">
        <v>131</v>
      </c>
      <c r="D3316">
        <v>41</v>
      </c>
      <c r="E3316">
        <v>92</v>
      </c>
      <c r="F3316">
        <v>72</v>
      </c>
      <c r="G3316" t="s">
        <v>16</v>
      </c>
      <c r="H3316" t="s">
        <v>377</v>
      </c>
      <c r="I3316" t="str">
        <f t="shared" si="153"/>
        <v>Johnson, Gary(L)</v>
      </c>
      <c r="J3316" t="s">
        <v>29</v>
      </c>
      <c r="K3316" t="b">
        <v>0</v>
      </c>
      <c r="L3316">
        <v>24089</v>
      </c>
      <c r="M3316">
        <v>1789270</v>
      </c>
      <c r="N3316">
        <v>20171015</v>
      </c>
      <c r="O3316" t="s">
        <v>19</v>
      </c>
      <c r="P3316" t="str">
        <f>IF(VLOOKUP(A3316,'national-winners'!$A$2:$B$13,2,0)=H3316,"W","L")</f>
        <v>L</v>
      </c>
      <c r="Q3316">
        <f>MATCH(C3316,'state-winning-votes'!A:A,0)</f>
        <v>40</v>
      </c>
      <c r="R3316">
        <f>MATCH(A3316,'state-winning-votes'!$A$2:$L$2,0)</f>
        <v>11</v>
      </c>
      <c r="S3316" cm="1">
        <f t="array" ref="S3316">INDEX('state-winning-votes'!$A$1:$L$53,$Q3316,$R3316)</f>
        <v>970488</v>
      </c>
      <c r="T3316">
        <f>INDEX('state-winning-votes'!$A$1:$L$53,MATCH($C3316,'state-winning-votes'!$A:$A,0),MATCH($A3316,'state-winning-votes'!$A$2:$L$2,0))</f>
        <v>970488</v>
      </c>
      <c r="U3316" t="str">
        <f t="shared" si="154"/>
        <v>Obama, Barack H.</v>
      </c>
      <c r="V3316" t="str">
        <f>_xlfn.XLOOKUP(INDEX('state-winning-votes'!$A$1:$L$53,MATCH($C3316,'state-winning-votes'!$A:$A,0),MATCH($A3316,'state-winning-votes'!$A$2:$L$2,0)),$L:$L,$H:$H)</f>
        <v>Obama, Barack H.</v>
      </c>
      <c r="W3316" t="str">
        <f>VLOOKUP(A3316,'national-winners'!$A$2:$B$13,2,0)</f>
        <v>Obama, Barack H.</v>
      </c>
      <c r="X3316" t="str">
        <f t="shared" si="155"/>
        <v xml:space="preserve"> Barack H. Obama (W)</v>
      </c>
    </row>
    <row r="3317" spans="1:24" x14ac:dyDescent="0.25">
      <c r="A3317">
        <v>2012</v>
      </c>
      <c r="B3317" t="s">
        <v>130</v>
      </c>
      <c r="C3317" t="s">
        <v>131</v>
      </c>
      <c r="D3317">
        <v>41</v>
      </c>
      <c r="E3317">
        <v>92</v>
      </c>
      <c r="F3317">
        <v>72</v>
      </c>
      <c r="G3317" t="s">
        <v>16</v>
      </c>
      <c r="H3317" t="s">
        <v>378</v>
      </c>
      <c r="I3317" t="str">
        <f t="shared" si="153"/>
        <v>Stein, Jill(L)</v>
      </c>
      <c r="J3317" t="s">
        <v>339</v>
      </c>
      <c r="K3317" t="b">
        <v>0</v>
      </c>
      <c r="L3317">
        <v>19427</v>
      </c>
      <c r="M3317">
        <v>1789270</v>
      </c>
      <c r="N3317">
        <v>20171015</v>
      </c>
      <c r="O3317" t="s">
        <v>19</v>
      </c>
      <c r="P3317" t="str">
        <f>IF(VLOOKUP(A3317,'national-winners'!$A$2:$B$13,2,0)=H3317,"W","L")</f>
        <v>L</v>
      </c>
      <c r="Q3317">
        <f>MATCH(C3317,'state-winning-votes'!A:A,0)</f>
        <v>40</v>
      </c>
      <c r="R3317">
        <f>MATCH(A3317,'state-winning-votes'!$A$2:$L$2,0)</f>
        <v>11</v>
      </c>
      <c r="S3317" cm="1">
        <f t="array" ref="S3317">INDEX('state-winning-votes'!$A$1:$L$53,$Q3317,$R3317)</f>
        <v>970488</v>
      </c>
      <c r="T3317">
        <f>INDEX('state-winning-votes'!$A$1:$L$53,MATCH($C3317,'state-winning-votes'!$A:$A,0),MATCH($A3317,'state-winning-votes'!$A$2:$L$2,0))</f>
        <v>970488</v>
      </c>
      <c r="U3317" t="str">
        <f t="shared" si="154"/>
        <v>Obama, Barack H.</v>
      </c>
      <c r="V3317" t="str">
        <f>_xlfn.XLOOKUP(INDEX('state-winning-votes'!$A$1:$L$53,MATCH($C3317,'state-winning-votes'!$A:$A,0),MATCH($A3317,'state-winning-votes'!$A$2:$L$2,0)),$L:$L,$H:$H)</f>
        <v>Obama, Barack H.</v>
      </c>
      <c r="W3317" t="str">
        <f>VLOOKUP(A3317,'national-winners'!$A$2:$B$13,2,0)</f>
        <v>Obama, Barack H.</v>
      </c>
      <c r="X3317" t="str">
        <f t="shared" si="155"/>
        <v xml:space="preserve"> Barack H. Obama (W)</v>
      </c>
    </row>
    <row r="3318" spans="1:24" x14ac:dyDescent="0.25">
      <c r="A3318">
        <v>2012</v>
      </c>
      <c r="B3318" t="s">
        <v>130</v>
      </c>
      <c r="C3318" t="s">
        <v>131</v>
      </c>
      <c r="D3318">
        <v>41</v>
      </c>
      <c r="E3318">
        <v>92</v>
      </c>
      <c r="F3318">
        <v>72</v>
      </c>
      <c r="G3318" t="s">
        <v>16</v>
      </c>
      <c r="H3318" t="s">
        <v>59</v>
      </c>
      <c r="I3318" t="str">
        <f t="shared" si="153"/>
        <v>Other(L)</v>
      </c>
      <c r="K3318" t="b">
        <v>0</v>
      </c>
      <c r="L3318">
        <v>13275</v>
      </c>
      <c r="M3318">
        <v>1789270</v>
      </c>
      <c r="N3318">
        <v>20171015</v>
      </c>
      <c r="O3318" t="s">
        <v>19</v>
      </c>
      <c r="P3318" t="str">
        <f>IF(VLOOKUP(A3318,'national-winners'!$A$2:$B$13,2,0)=H3318,"W","L")</f>
        <v>L</v>
      </c>
      <c r="Q3318">
        <f>MATCH(C3318,'state-winning-votes'!A:A,0)</f>
        <v>40</v>
      </c>
      <c r="R3318">
        <f>MATCH(A3318,'state-winning-votes'!$A$2:$L$2,0)</f>
        <v>11</v>
      </c>
      <c r="S3318" cm="1">
        <f t="array" ref="S3318">INDEX('state-winning-votes'!$A$1:$L$53,$Q3318,$R3318)</f>
        <v>970488</v>
      </c>
      <c r="T3318">
        <f>INDEX('state-winning-votes'!$A$1:$L$53,MATCH($C3318,'state-winning-votes'!$A:$A,0),MATCH($A3318,'state-winning-votes'!$A$2:$L$2,0))</f>
        <v>970488</v>
      </c>
      <c r="U3318" t="str">
        <f t="shared" si="154"/>
        <v>Obama, Barack H.</v>
      </c>
      <c r="V3318" t="str">
        <f>_xlfn.XLOOKUP(INDEX('state-winning-votes'!$A$1:$L$53,MATCH($C3318,'state-winning-votes'!$A:$A,0),MATCH($A3318,'state-winning-votes'!$A$2:$L$2,0)),$L:$L,$H:$H)</f>
        <v>Obama, Barack H.</v>
      </c>
      <c r="W3318" t="str">
        <f>VLOOKUP(A3318,'national-winners'!$A$2:$B$13,2,0)</f>
        <v>Obama, Barack H.</v>
      </c>
      <c r="X3318" t="str">
        <f t="shared" si="155"/>
        <v xml:space="preserve"> Barack H. Obama (W)</v>
      </c>
    </row>
    <row r="3319" spans="1:24" x14ac:dyDescent="0.25">
      <c r="A3319">
        <v>2012</v>
      </c>
      <c r="B3319" t="s">
        <v>130</v>
      </c>
      <c r="C3319" t="s">
        <v>131</v>
      </c>
      <c r="D3319">
        <v>41</v>
      </c>
      <c r="E3319">
        <v>92</v>
      </c>
      <c r="F3319">
        <v>72</v>
      </c>
      <c r="G3319" t="s">
        <v>16</v>
      </c>
      <c r="H3319" t="s">
        <v>405</v>
      </c>
      <c r="I3319" t="str">
        <f t="shared" si="153"/>
        <v>Christensen, Will(L)</v>
      </c>
      <c r="J3319" t="s">
        <v>134</v>
      </c>
      <c r="K3319" t="b">
        <v>0</v>
      </c>
      <c r="L3319">
        <v>4432</v>
      </c>
      <c r="M3319">
        <v>1789270</v>
      </c>
      <c r="N3319">
        <v>20171015</v>
      </c>
      <c r="O3319" t="s">
        <v>19</v>
      </c>
      <c r="P3319" t="str">
        <f>IF(VLOOKUP(A3319,'national-winners'!$A$2:$B$13,2,0)=H3319,"W","L")</f>
        <v>L</v>
      </c>
      <c r="Q3319">
        <f>MATCH(C3319,'state-winning-votes'!A:A,0)</f>
        <v>40</v>
      </c>
      <c r="R3319">
        <f>MATCH(A3319,'state-winning-votes'!$A$2:$L$2,0)</f>
        <v>11</v>
      </c>
      <c r="S3319" cm="1">
        <f t="array" ref="S3319">INDEX('state-winning-votes'!$A$1:$L$53,$Q3319,$R3319)</f>
        <v>970488</v>
      </c>
      <c r="T3319">
        <f>INDEX('state-winning-votes'!$A$1:$L$53,MATCH($C3319,'state-winning-votes'!$A:$A,0),MATCH($A3319,'state-winning-votes'!$A$2:$L$2,0))</f>
        <v>970488</v>
      </c>
      <c r="U3319" t="str">
        <f t="shared" si="154"/>
        <v>Obama, Barack H.</v>
      </c>
      <c r="V3319" t="str">
        <f>_xlfn.XLOOKUP(INDEX('state-winning-votes'!$A$1:$L$53,MATCH($C3319,'state-winning-votes'!$A:$A,0),MATCH($A3319,'state-winning-votes'!$A$2:$L$2,0)),$L:$L,$H:$H)</f>
        <v>Obama, Barack H.</v>
      </c>
      <c r="W3319" t="str">
        <f>VLOOKUP(A3319,'national-winners'!$A$2:$B$13,2,0)</f>
        <v>Obama, Barack H.</v>
      </c>
      <c r="X3319" t="str">
        <f t="shared" si="155"/>
        <v xml:space="preserve"> Barack H. Obama (W)</v>
      </c>
    </row>
    <row r="3320" spans="1:24" x14ac:dyDescent="0.25">
      <c r="A3320">
        <v>2012</v>
      </c>
      <c r="B3320" t="s">
        <v>130</v>
      </c>
      <c r="C3320" t="s">
        <v>131</v>
      </c>
      <c r="D3320">
        <v>41</v>
      </c>
      <c r="E3320">
        <v>92</v>
      </c>
      <c r="F3320">
        <v>72</v>
      </c>
      <c r="G3320" t="s">
        <v>16</v>
      </c>
      <c r="H3320" t="s">
        <v>383</v>
      </c>
      <c r="I3320" t="str">
        <f t="shared" si="153"/>
        <v>Anderson, Ross Carl ""Rocky""(L)</v>
      </c>
      <c r="J3320" t="s">
        <v>220</v>
      </c>
      <c r="K3320" t="b">
        <v>0</v>
      </c>
      <c r="L3320">
        <v>3384</v>
      </c>
      <c r="M3320">
        <v>1789270</v>
      </c>
      <c r="N3320">
        <v>20171015</v>
      </c>
      <c r="O3320" t="s">
        <v>19</v>
      </c>
      <c r="P3320" t="str">
        <f>IF(VLOOKUP(A3320,'national-winners'!$A$2:$B$13,2,0)=H3320,"W","L")</f>
        <v>L</v>
      </c>
      <c r="Q3320">
        <f>MATCH(C3320,'state-winning-votes'!A:A,0)</f>
        <v>40</v>
      </c>
      <c r="R3320">
        <f>MATCH(A3320,'state-winning-votes'!$A$2:$L$2,0)</f>
        <v>11</v>
      </c>
      <c r="S3320" cm="1">
        <f t="array" ref="S3320">INDEX('state-winning-votes'!$A$1:$L$53,$Q3320,$R3320)</f>
        <v>970488</v>
      </c>
      <c r="T3320">
        <f>INDEX('state-winning-votes'!$A$1:$L$53,MATCH($C3320,'state-winning-votes'!$A:$A,0),MATCH($A3320,'state-winning-votes'!$A$2:$L$2,0))</f>
        <v>970488</v>
      </c>
      <c r="U3320" t="str">
        <f t="shared" si="154"/>
        <v>Obama, Barack H.</v>
      </c>
      <c r="V3320" t="str">
        <f>_xlfn.XLOOKUP(INDEX('state-winning-votes'!$A$1:$L$53,MATCH($C3320,'state-winning-votes'!$A:$A,0),MATCH($A3320,'state-winning-votes'!$A$2:$L$2,0)),$L:$L,$H:$H)</f>
        <v>Obama, Barack H.</v>
      </c>
      <c r="W3320" t="str">
        <f>VLOOKUP(A3320,'national-winners'!$A$2:$B$13,2,0)</f>
        <v>Obama, Barack H.</v>
      </c>
      <c r="X3320" t="str">
        <f t="shared" si="155"/>
        <v xml:space="preserve"> Barack H. Obama (W)</v>
      </c>
    </row>
    <row r="3321" spans="1:24" x14ac:dyDescent="0.25">
      <c r="A3321">
        <v>2012</v>
      </c>
      <c r="B3321" t="s">
        <v>132</v>
      </c>
      <c r="C3321" t="s">
        <v>133</v>
      </c>
      <c r="D3321">
        <v>42</v>
      </c>
      <c r="E3321">
        <v>23</v>
      </c>
      <c r="F3321">
        <v>14</v>
      </c>
      <c r="G3321" t="s">
        <v>16</v>
      </c>
      <c r="H3321" t="s">
        <v>349</v>
      </c>
      <c r="I3321" t="str">
        <f t="shared" si="153"/>
        <v>Obama, Barack H.(W)</v>
      </c>
      <c r="J3321" t="s">
        <v>18</v>
      </c>
      <c r="K3321" t="b">
        <v>0</v>
      </c>
      <c r="L3321">
        <v>2990274</v>
      </c>
      <c r="M3321">
        <v>5742040</v>
      </c>
      <c r="N3321">
        <v>20171015</v>
      </c>
      <c r="O3321" t="s">
        <v>19</v>
      </c>
      <c r="P3321" t="str">
        <f>IF(VLOOKUP(A3321,'national-winners'!$A$2:$B$13,2,0)=H3321,"W","L")</f>
        <v>W</v>
      </c>
      <c r="Q3321">
        <f>MATCH(C3321,'state-winning-votes'!A:A,0)</f>
        <v>41</v>
      </c>
      <c r="R3321">
        <f>MATCH(A3321,'state-winning-votes'!$A$2:$L$2,0)</f>
        <v>11</v>
      </c>
      <c r="S3321" cm="1">
        <f t="array" ref="S3321">INDEX('state-winning-votes'!$A$1:$L$53,$Q3321,$R3321)</f>
        <v>2990274</v>
      </c>
      <c r="T3321">
        <f>INDEX('state-winning-votes'!$A$1:$L$53,MATCH($C3321,'state-winning-votes'!$A:$A,0),MATCH($A3321,'state-winning-votes'!$A$2:$L$2,0))</f>
        <v>2990274</v>
      </c>
      <c r="U3321" t="str">
        <f t="shared" si="154"/>
        <v>Obama, Barack H.</v>
      </c>
      <c r="V3321" t="str">
        <f>_xlfn.XLOOKUP(INDEX('state-winning-votes'!$A$1:$L$53,MATCH($C3321,'state-winning-votes'!$A:$A,0),MATCH($A3321,'state-winning-votes'!$A$2:$L$2,0)),$L:$L,$H:$H)</f>
        <v>Obama, Barack H.</v>
      </c>
      <c r="W3321" t="str">
        <f>VLOOKUP(A3321,'national-winners'!$A$2:$B$13,2,0)</f>
        <v>Obama, Barack H.</v>
      </c>
      <c r="X3321" t="str">
        <f t="shared" si="155"/>
        <v xml:space="preserve"> Barack H. Obama (W)</v>
      </c>
    </row>
    <row r="3322" spans="1:24" x14ac:dyDescent="0.25">
      <c r="A3322">
        <v>2012</v>
      </c>
      <c r="B3322" t="s">
        <v>132</v>
      </c>
      <c r="C3322" t="s">
        <v>133</v>
      </c>
      <c r="D3322">
        <v>42</v>
      </c>
      <c r="E3322">
        <v>23</v>
      </c>
      <c r="F3322">
        <v>14</v>
      </c>
      <c r="G3322" t="s">
        <v>16</v>
      </c>
      <c r="H3322" t="s">
        <v>376</v>
      </c>
      <c r="I3322" t="str">
        <f t="shared" si="153"/>
        <v>Romney, Mitt(L)</v>
      </c>
      <c r="J3322" t="s">
        <v>21</v>
      </c>
      <c r="K3322" t="b">
        <v>0</v>
      </c>
      <c r="L3322">
        <v>2680434</v>
      </c>
      <c r="M3322">
        <v>5742040</v>
      </c>
      <c r="N3322">
        <v>20171015</v>
      </c>
      <c r="O3322" t="s">
        <v>19</v>
      </c>
      <c r="P3322" t="str">
        <f>IF(VLOOKUP(A3322,'national-winners'!$A$2:$B$13,2,0)=H3322,"W","L")</f>
        <v>L</v>
      </c>
      <c r="Q3322">
        <f>MATCH(C3322,'state-winning-votes'!A:A,0)</f>
        <v>41</v>
      </c>
      <c r="R3322">
        <f>MATCH(A3322,'state-winning-votes'!$A$2:$L$2,0)</f>
        <v>11</v>
      </c>
      <c r="S3322" cm="1">
        <f t="array" ref="S3322">INDEX('state-winning-votes'!$A$1:$L$53,$Q3322,$R3322)</f>
        <v>2990274</v>
      </c>
      <c r="T3322">
        <f>INDEX('state-winning-votes'!$A$1:$L$53,MATCH($C3322,'state-winning-votes'!$A:$A,0),MATCH($A3322,'state-winning-votes'!$A$2:$L$2,0))</f>
        <v>2990274</v>
      </c>
      <c r="U3322" t="str">
        <f t="shared" si="154"/>
        <v>Obama, Barack H.</v>
      </c>
      <c r="V3322" t="str">
        <f>_xlfn.XLOOKUP(INDEX('state-winning-votes'!$A$1:$L$53,MATCH($C3322,'state-winning-votes'!$A:$A,0),MATCH($A3322,'state-winning-votes'!$A$2:$L$2,0)),$L:$L,$H:$H)</f>
        <v>Obama, Barack H.</v>
      </c>
      <c r="W3322" t="str">
        <f>VLOOKUP(A3322,'national-winners'!$A$2:$B$13,2,0)</f>
        <v>Obama, Barack H.</v>
      </c>
      <c r="X3322" t="str">
        <f t="shared" si="155"/>
        <v xml:space="preserve"> Barack H. Obama (W)</v>
      </c>
    </row>
    <row r="3323" spans="1:24" x14ac:dyDescent="0.25">
      <c r="A3323">
        <v>2012</v>
      </c>
      <c r="B3323" t="s">
        <v>132</v>
      </c>
      <c r="C3323" t="s">
        <v>133</v>
      </c>
      <c r="D3323">
        <v>42</v>
      </c>
      <c r="E3323">
        <v>23</v>
      </c>
      <c r="F3323">
        <v>14</v>
      </c>
      <c r="G3323" t="s">
        <v>16</v>
      </c>
      <c r="H3323" t="s">
        <v>377</v>
      </c>
      <c r="I3323" t="str">
        <f t="shared" si="153"/>
        <v>Johnson, Gary(L)</v>
      </c>
      <c r="J3323" t="s">
        <v>29</v>
      </c>
      <c r="K3323" t="b">
        <v>0</v>
      </c>
      <c r="L3323">
        <v>49991</v>
      </c>
      <c r="M3323">
        <v>5742040</v>
      </c>
      <c r="N3323">
        <v>20171015</v>
      </c>
      <c r="O3323" t="s">
        <v>19</v>
      </c>
      <c r="P3323" t="str">
        <f>IF(VLOOKUP(A3323,'national-winners'!$A$2:$B$13,2,0)=H3323,"W","L")</f>
        <v>L</v>
      </c>
      <c r="Q3323">
        <f>MATCH(C3323,'state-winning-votes'!A:A,0)</f>
        <v>41</v>
      </c>
      <c r="R3323">
        <f>MATCH(A3323,'state-winning-votes'!$A$2:$L$2,0)</f>
        <v>11</v>
      </c>
      <c r="S3323" cm="1">
        <f t="array" ref="S3323">INDEX('state-winning-votes'!$A$1:$L$53,$Q3323,$R3323)</f>
        <v>2990274</v>
      </c>
      <c r="T3323">
        <f>INDEX('state-winning-votes'!$A$1:$L$53,MATCH($C3323,'state-winning-votes'!$A:$A,0),MATCH($A3323,'state-winning-votes'!$A$2:$L$2,0))</f>
        <v>2990274</v>
      </c>
      <c r="U3323" t="str">
        <f t="shared" si="154"/>
        <v>Obama, Barack H.</v>
      </c>
      <c r="V3323" t="str">
        <f>_xlfn.XLOOKUP(INDEX('state-winning-votes'!$A$1:$L$53,MATCH($C3323,'state-winning-votes'!$A:$A,0),MATCH($A3323,'state-winning-votes'!$A$2:$L$2,0)),$L:$L,$H:$H)</f>
        <v>Obama, Barack H.</v>
      </c>
      <c r="W3323" t="str">
        <f>VLOOKUP(A3323,'national-winners'!$A$2:$B$13,2,0)</f>
        <v>Obama, Barack H.</v>
      </c>
      <c r="X3323" t="str">
        <f t="shared" si="155"/>
        <v xml:space="preserve"> Barack H. Obama (W)</v>
      </c>
    </row>
    <row r="3324" spans="1:24" x14ac:dyDescent="0.25">
      <c r="A3324">
        <v>2012</v>
      </c>
      <c r="B3324" t="s">
        <v>132</v>
      </c>
      <c r="C3324" t="s">
        <v>133</v>
      </c>
      <c r="D3324">
        <v>42</v>
      </c>
      <c r="E3324">
        <v>23</v>
      </c>
      <c r="F3324">
        <v>14</v>
      </c>
      <c r="G3324" t="s">
        <v>16</v>
      </c>
      <c r="H3324" t="s">
        <v>378</v>
      </c>
      <c r="I3324" t="str">
        <f t="shared" si="153"/>
        <v>Stein, Jill(L)</v>
      </c>
      <c r="J3324" t="s">
        <v>274</v>
      </c>
      <c r="K3324" t="b">
        <v>0</v>
      </c>
      <c r="L3324">
        <v>21341</v>
      </c>
      <c r="M3324">
        <v>5742040</v>
      </c>
      <c r="N3324">
        <v>20171015</v>
      </c>
      <c r="O3324" t="s">
        <v>19</v>
      </c>
      <c r="P3324" t="str">
        <f>IF(VLOOKUP(A3324,'national-winners'!$A$2:$B$13,2,0)=H3324,"W","L")</f>
        <v>L</v>
      </c>
      <c r="Q3324">
        <f>MATCH(C3324,'state-winning-votes'!A:A,0)</f>
        <v>41</v>
      </c>
      <c r="R3324">
        <f>MATCH(A3324,'state-winning-votes'!$A$2:$L$2,0)</f>
        <v>11</v>
      </c>
      <c r="S3324" cm="1">
        <f t="array" ref="S3324">INDEX('state-winning-votes'!$A$1:$L$53,$Q3324,$R3324)</f>
        <v>2990274</v>
      </c>
      <c r="T3324">
        <f>INDEX('state-winning-votes'!$A$1:$L$53,MATCH($C3324,'state-winning-votes'!$A:$A,0),MATCH($A3324,'state-winning-votes'!$A$2:$L$2,0))</f>
        <v>2990274</v>
      </c>
      <c r="U3324" t="str">
        <f t="shared" si="154"/>
        <v>Obama, Barack H.</v>
      </c>
      <c r="V3324" t="str">
        <f>_xlfn.XLOOKUP(INDEX('state-winning-votes'!$A$1:$L$53,MATCH($C3324,'state-winning-votes'!$A:$A,0),MATCH($A3324,'state-winning-votes'!$A$2:$L$2,0)),$L:$L,$H:$H)</f>
        <v>Obama, Barack H.</v>
      </c>
      <c r="W3324" t="str">
        <f>VLOOKUP(A3324,'national-winners'!$A$2:$B$13,2,0)</f>
        <v>Obama, Barack H.</v>
      </c>
      <c r="X3324" t="str">
        <f t="shared" si="155"/>
        <v xml:space="preserve"> Barack H. Obama (W)</v>
      </c>
    </row>
    <row r="3325" spans="1:24" x14ac:dyDescent="0.25">
      <c r="A3325">
        <v>2012</v>
      </c>
      <c r="B3325" t="s">
        <v>135</v>
      </c>
      <c r="C3325" t="s">
        <v>136</v>
      </c>
      <c r="D3325">
        <v>44</v>
      </c>
      <c r="E3325">
        <v>15</v>
      </c>
      <c r="F3325">
        <v>5</v>
      </c>
      <c r="G3325" t="s">
        <v>16</v>
      </c>
      <c r="H3325" t="s">
        <v>349</v>
      </c>
      <c r="I3325" t="str">
        <f t="shared" si="153"/>
        <v>Obama, Barack H.(W)</v>
      </c>
      <c r="J3325" t="s">
        <v>18</v>
      </c>
      <c r="K3325" t="b">
        <v>0</v>
      </c>
      <c r="L3325">
        <v>279677</v>
      </c>
      <c r="M3325">
        <v>446049</v>
      </c>
      <c r="N3325">
        <v>20171015</v>
      </c>
      <c r="O3325" t="s">
        <v>19</v>
      </c>
      <c r="P3325" t="str">
        <f>IF(VLOOKUP(A3325,'national-winners'!$A$2:$B$13,2,0)=H3325,"W","L")</f>
        <v>W</v>
      </c>
      <c r="Q3325">
        <f>MATCH(C3325,'state-winning-votes'!A:A,0)</f>
        <v>42</v>
      </c>
      <c r="R3325">
        <f>MATCH(A3325,'state-winning-votes'!$A$2:$L$2,0)</f>
        <v>11</v>
      </c>
      <c r="S3325" cm="1">
        <f t="array" ref="S3325">INDEX('state-winning-votes'!$A$1:$L$53,$Q3325,$R3325)</f>
        <v>279677</v>
      </c>
      <c r="T3325">
        <f>INDEX('state-winning-votes'!$A$1:$L$53,MATCH($C3325,'state-winning-votes'!$A:$A,0),MATCH($A3325,'state-winning-votes'!$A$2:$L$2,0))</f>
        <v>279677</v>
      </c>
      <c r="U3325" t="str">
        <f t="shared" si="154"/>
        <v>Obama, Barack H.</v>
      </c>
      <c r="V3325" t="str">
        <f>_xlfn.XLOOKUP(INDEX('state-winning-votes'!$A$1:$L$53,MATCH($C3325,'state-winning-votes'!$A:$A,0),MATCH($A3325,'state-winning-votes'!$A$2:$L$2,0)),$L:$L,$H:$H)</f>
        <v>Obama, Barack H.</v>
      </c>
      <c r="W3325" t="str">
        <f>VLOOKUP(A3325,'national-winners'!$A$2:$B$13,2,0)</f>
        <v>Obama, Barack H.</v>
      </c>
      <c r="X3325" t="str">
        <f t="shared" si="155"/>
        <v xml:space="preserve"> Barack H. Obama (W)</v>
      </c>
    </row>
    <row r="3326" spans="1:24" x14ac:dyDescent="0.25">
      <c r="A3326">
        <v>2012</v>
      </c>
      <c r="B3326" t="s">
        <v>135</v>
      </c>
      <c r="C3326" t="s">
        <v>136</v>
      </c>
      <c r="D3326">
        <v>44</v>
      </c>
      <c r="E3326">
        <v>15</v>
      </c>
      <c r="F3326">
        <v>5</v>
      </c>
      <c r="G3326" t="s">
        <v>16</v>
      </c>
      <c r="H3326" t="s">
        <v>376</v>
      </c>
      <c r="I3326" t="str">
        <f t="shared" si="153"/>
        <v>Romney, Mitt(L)</v>
      </c>
      <c r="J3326" t="s">
        <v>21</v>
      </c>
      <c r="K3326" t="b">
        <v>0</v>
      </c>
      <c r="L3326">
        <v>157204</v>
      </c>
      <c r="M3326">
        <v>446049</v>
      </c>
      <c r="N3326">
        <v>20171015</v>
      </c>
      <c r="O3326" t="s">
        <v>19</v>
      </c>
      <c r="P3326" t="str">
        <f>IF(VLOOKUP(A3326,'national-winners'!$A$2:$B$13,2,0)=H3326,"W","L")</f>
        <v>L</v>
      </c>
      <c r="Q3326">
        <f>MATCH(C3326,'state-winning-votes'!A:A,0)</f>
        <v>42</v>
      </c>
      <c r="R3326">
        <f>MATCH(A3326,'state-winning-votes'!$A$2:$L$2,0)</f>
        <v>11</v>
      </c>
      <c r="S3326" cm="1">
        <f t="array" ref="S3326">INDEX('state-winning-votes'!$A$1:$L$53,$Q3326,$R3326)</f>
        <v>279677</v>
      </c>
      <c r="T3326">
        <f>INDEX('state-winning-votes'!$A$1:$L$53,MATCH($C3326,'state-winning-votes'!$A:$A,0),MATCH($A3326,'state-winning-votes'!$A$2:$L$2,0))</f>
        <v>279677</v>
      </c>
      <c r="U3326" t="str">
        <f t="shared" si="154"/>
        <v>Obama, Barack H.</v>
      </c>
      <c r="V3326" t="str">
        <f>_xlfn.XLOOKUP(INDEX('state-winning-votes'!$A$1:$L$53,MATCH($C3326,'state-winning-votes'!$A:$A,0),MATCH($A3326,'state-winning-votes'!$A$2:$L$2,0)),$L:$L,$H:$H)</f>
        <v>Obama, Barack H.</v>
      </c>
      <c r="W3326" t="str">
        <f>VLOOKUP(A3326,'national-winners'!$A$2:$B$13,2,0)</f>
        <v>Obama, Barack H.</v>
      </c>
      <c r="X3326" t="str">
        <f t="shared" si="155"/>
        <v xml:space="preserve"> Barack H. Obama (W)</v>
      </c>
    </row>
    <row r="3327" spans="1:24" x14ac:dyDescent="0.25">
      <c r="A3327">
        <v>2012</v>
      </c>
      <c r="B3327" t="s">
        <v>135</v>
      </c>
      <c r="C3327" t="s">
        <v>136</v>
      </c>
      <c r="D3327">
        <v>44</v>
      </c>
      <c r="E3327">
        <v>15</v>
      </c>
      <c r="F3327">
        <v>5</v>
      </c>
      <c r="G3327" t="s">
        <v>16</v>
      </c>
      <c r="H3327" t="s">
        <v>377</v>
      </c>
      <c r="I3327" t="str">
        <f t="shared" si="153"/>
        <v>Johnson, Gary(L)</v>
      </c>
      <c r="J3327" t="s">
        <v>29</v>
      </c>
      <c r="K3327" t="b">
        <v>0</v>
      </c>
      <c r="L3327">
        <v>4388</v>
      </c>
      <c r="M3327">
        <v>446049</v>
      </c>
      <c r="N3327">
        <v>20171015</v>
      </c>
      <c r="O3327" t="s">
        <v>19</v>
      </c>
      <c r="P3327" t="str">
        <f>IF(VLOOKUP(A3327,'national-winners'!$A$2:$B$13,2,0)=H3327,"W","L")</f>
        <v>L</v>
      </c>
      <c r="Q3327">
        <f>MATCH(C3327,'state-winning-votes'!A:A,0)</f>
        <v>42</v>
      </c>
      <c r="R3327">
        <f>MATCH(A3327,'state-winning-votes'!$A$2:$L$2,0)</f>
        <v>11</v>
      </c>
      <c r="S3327" cm="1">
        <f t="array" ref="S3327">INDEX('state-winning-votes'!$A$1:$L$53,$Q3327,$R3327)</f>
        <v>279677</v>
      </c>
      <c r="T3327">
        <f>INDEX('state-winning-votes'!$A$1:$L$53,MATCH($C3327,'state-winning-votes'!$A:$A,0),MATCH($A3327,'state-winning-votes'!$A$2:$L$2,0))</f>
        <v>279677</v>
      </c>
      <c r="U3327" t="str">
        <f t="shared" si="154"/>
        <v>Obama, Barack H.</v>
      </c>
      <c r="V3327" t="str">
        <f>_xlfn.XLOOKUP(INDEX('state-winning-votes'!$A$1:$L$53,MATCH($C3327,'state-winning-votes'!$A:$A,0),MATCH($A3327,'state-winning-votes'!$A$2:$L$2,0)),$L:$L,$H:$H)</f>
        <v>Obama, Barack H.</v>
      </c>
      <c r="W3327" t="str">
        <f>VLOOKUP(A3327,'national-winners'!$A$2:$B$13,2,0)</f>
        <v>Obama, Barack H.</v>
      </c>
      <c r="X3327" t="str">
        <f t="shared" si="155"/>
        <v xml:space="preserve"> Barack H. Obama (W)</v>
      </c>
    </row>
    <row r="3328" spans="1:24" x14ac:dyDescent="0.25">
      <c r="A3328">
        <v>2012</v>
      </c>
      <c r="B3328" t="s">
        <v>135</v>
      </c>
      <c r="C3328" t="s">
        <v>136</v>
      </c>
      <c r="D3328">
        <v>44</v>
      </c>
      <c r="E3328">
        <v>15</v>
      </c>
      <c r="F3328">
        <v>5</v>
      </c>
      <c r="G3328" t="s">
        <v>16</v>
      </c>
      <c r="H3328" t="s">
        <v>378</v>
      </c>
      <c r="I3328" t="str">
        <f t="shared" si="153"/>
        <v>Stein, Jill(L)</v>
      </c>
      <c r="J3328" t="s">
        <v>274</v>
      </c>
      <c r="K3328" t="b">
        <v>0</v>
      </c>
      <c r="L3328">
        <v>2421</v>
      </c>
      <c r="M3328">
        <v>446049</v>
      </c>
      <c r="N3328">
        <v>20171015</v>
      </c>
      <c r="O3328" t="s">
        <v>19</v>
      </c>
      <c r="P3328" t="str">
        <f>IF(VLOOKUP(A3328,'national-winners'!$A$2:$B$13,2,0)=H3328,"W","L")</f>
        <v>L</v>
      </c>
      <c r="Q3328">
        <f>MATCH(C3328,'state-winning-votes'!A:A,0)</f>
        <v>42</v>
      </c>
      <c r="R3328">
        <f>MATCH(A3328,'state-winning-votes'!$A$2:$L$2,0)</f>
        <v>11</v>
      </c>
      <c r="S3328" cm="1">
        <f t="array" ref="S3328">INDEX('state-winning-votes'!$A$1:$L$53,$Q3328,$R3328)</f>
        <v>279677</v>
      </c>
      <c r="T3328">
        <f>INDEX('state-winning-votes'!$A$1:$L$53,MATCH($C3328,'state-winning-votes'!$A:$A,0),MATCH($A3328,'state-winning-votes'!$A$2:$L$2,0))</f>
        <v>279677</v>
      </c>
      <c r="U3328" t="str">
        <f t="shared" si="154"/>
        <v>Obama, Barack H.</v>
      </c>
      <c r="V3328" t="str">
        <f>_xlfn.XLOOKUP(INDEX('state-winning-votes'!$A$1:$L$53,MATCH($C3328,'state-winning-votes'!$A:$A,0),MATCH($A3328,'state-winning-votes'!$A$2:$L$2,0)),$L:$L,$H:$H)</f>
        <v>Obama, Barack H.</v>
      </c>
      <c r="W3328" t="str">
        <f>VLOOKUP(A3328,'national-winners'!$A$2:$B$13,2,0)</f>
        <v>Obama, Barack H.</v>
      </c>
      <c r="X3328" t="str">
        <f t="shared" si="155"/>
        <v xml:space="preserve"> Barack H. Obama (W)</v>
      </c>
    </row>
    <row r="3329" spans="1:24" x14ac:dyDescent="0.25">
      <c r="A3329">
        <v>2012</v>
      </c>
      <c r="B3329" t="s">
        <v>135</v>
      </c>
      <c r="C3329" t="s">
        <v>136</v>
      </c>
      <c r="D3329">
        <v>44</v>
      </c>
      <c r="E3329">
        <v>15</v>
      </c>
      <c r="F3329">
        <v>5</v>
      </c>
      <c r="G3329" t="s">
        <v>16</v>
      </c>
      <c r="I3329" t="str">
        <f t="shared" si="153"/>
        <v>(L)</v>
      </c>
      <c r="K3329" t="b">
        <v>1</v>
      </c>
      <c r="L3329">
        <v>1381</v>
      </c>
      <c r="M3329">
        <v>446049</v>
      </c>
      <c r="N3329">
        <v>20171015</v>
      </c>
      <c r="O3329" t="s">
        <v>19</v>
      </c>
      <c r="P3329" t="str">
        <f>IF(VLOOKUP(A3329,'national-winners'!$A$2:$B$13,2,0)=H3329,"W","L")</f>
        <v>L</v>
      </c>
      <c r="Q3329">
        <f>MATCH(C3329,'state-winning-votes'!A:A,0)</f>
        <v>42</v>
      </c>
      <c r="R3329">
        <f>MATCH(A3329,'state-winning-votes'!$A$2:$L$2,0)</f>
        <v>11</v>
      </c>
      <c r="S3329" cm="1">
        <f t="array" ref="S3329">INDEX('state-winning-votes'!$A$1:$L$53,$Q3329,$R3329)</f>
        <v>279677</v>
      </c>
      <c r="T3329">
        <f>INDEX('state-winning-votes'!$A$1:$L$53,MATCH($C3329,'state-winning-votes'!$A:$A,0),MATCH($A3329,'state-winning-votes'!$A$2:$L$2,0))</f>
        <v>279677</v>
      </c>
      <c r="U3329" t="str">
        <f t="shared" si="154"/>
        <v>Obama, Barack H.</v>
      </c>
      <c r="V3329" t="str">
        <f>_xlfn.XLOOKUP(INDEX('state-winning-votes'!$A$1:$L$53,MATCH($C3329,'state-winning-votes'!$A:$A,0),MATCH($A3329,'state-winning-votes'!$A$2:$L$2,0)),$L:$L,$H:$H)</f>
        <v>Obama, Barack H.</v>
      </c>
      <c r="W3329" t="str">
        <f>VLOOKUP(A3329,'national-winners'!$A$2:$B$13,2,0)</f>
        <v>Obama, Barack H.</v>
      </c>
      <c r="X3329" t="str">
        <f t="shared" si="155"/>
        <v xml:space="preserve"> Barack H. Obama (W)</v>
      </c>
    </row>
    <row r="3330" spans="1:24" x14ac:dyDescent="0.25">
      <c r="A3330">
        <v>2012</v>
      </c>
      <c r="B3330" t="s">
        <v>135</v>
      </c>
      <c r="C3330" t="s">
        <v>136</v>
      </c>
      <c r="D3330">
        <v>44</v>
      </c>
      <c r="E3330">
        <v>15</v>
      </c>
      <c r="F3330">
        <v>5</v>
      </c>
      <c r="G3330" t="s">
        <v>16</v>
      </c>
      <c r="H3330" t="s">
        <v>381</v>
      </c>
      <c r="I3330" t="str">
        <f t="shared" si="153"/>
        <v>Goode, Virgil Hamlin, Jr.(L)</v>
      </c>
      <c r="J3330" t="s">
        <v>134</v>
      </c>
      <c r="K3330" t="b">
        <v>0</v>
      </c>
      <c r="L3330">
        <v>430</v>
      </c>
      <c r="M3330">
        <v>446049</v>
      </c>
      <c r="N3330">
        <v>20171015</v>
      </c>
      <c r="O3330" t="s">
        <v>19</v>
      </c>
      <c r="P3330" t="str">
        <f>IF(VLOOKUP(A3330,'national-winners'!$A$2:$B$13,2,0)=H3330,"W","L")</f>
        <v>L</v>
      </c>
      <c r="Q3330">
        <f>MATCH(C3330,'state-winning-votes'!A:A,0)</f>
        <v>42</v>
      </c>
      <c r="R3330">
        <f>MATCH(A3330,'state-winning-votes'!$A$2:$L$2,0)</f>
        <v>11</v>
      </c>
      <c r="S3330" cm="1">
        <f t="array" ref="S3330">INDEX('state-winning-votes'!$A$1:$L$53,$Q3330,$R3330)</f>
        <v>279677</v>
      </c>
      <c r="T3330">
        <f>INDEX('state-winning-votes'!$A$1:$L$53,MATCH($C3330,'state-winning-votes'!$A:$A,0),MATCH($A3330,'state-winning-votes'!$A$2:$L$2,0))</f>
        <v>279677</v>
      </c>
      <c r="U3330" t="str">
        <f t="shared" si="154"/>
        <v>Obama, Barack H.</v>
      </c>
      <c r="V3330" t="str">
        <f>_xlfn.XLOOKUP(INDEX('state-winning-votes'!$A$1:$L$53,MATCH($C3330,'state-winning-votes'!$A:$A,0),MATCH($A3330,'state-winning-votes'!$A$2:$L$2,0)),$L:$L,$H:$H)</f>
        <v>Obama, Barack H.</v>
      </c>
      <c r="W3330" t="str">
        <f>VLOOKUP(A3330,'national-winners'!$A$2:$B$13,2,0)</f>
        <v>Obama, Barack H.</v>
      </c>
      <c r="X3330" t="str">
        <f t="shared" si="155"/>
        <v xml:space="preserve"> Barack H. Obama (W)</v>
      </c>
    </row>
    <row r="3331" spans="1:24" x14ac:dyDescent="0.25">
      <c r="A3331">
        <v>2012</v>
      </c>
      <c r="B3331" t="s">
        <v>135</v>
      </c>
      <c r="C3331" t="s">
        <v>136</v>
      </c>
      <c r="D3331">
        <v>44</v>
      </c>
      <c r="E3331">
        <v>15</v>
      </c>
      <c r="F3331">
        <v>5</v>
      </c>
      <c r="G3331" t="s">
        <v>16</v>
      </c>
      <c r="H3331" t="s">
        <v>383</v>
      </c>
      <c r="I3331" t="str">
        <f t="shared" ref="I3331:I3394" si="156">H3331&amp;"("&amp;P3331&amp;")"</f>
        <v>Anderson, Ross Carl ""Rocky""(L)</v>
      </c>
      <c r="J3331" t="s">
        <v>384</v>
      </c>
      <c r="K3331" t="b">
        <v>0</v>
      </c>
      <c r="L3331">
        <v>416</v>
      </c>
      <c r="M3331">
        <v>446049</v>
      </c>
      <c r="N3331">
        <v>20171015</v>
      </c>
      <c r="O3331" t="s">
        <v>19</v>
      </c>
      <c r="P3331" t="str">
        <f>IF(VLOOKUP(A3331,'national-winners'!$A$2:$B$13,2,0)=H3331,"W","L")</f>
        <v>L</v>
      </c>
      <c r="Q3331">
        <f>MATCH(C3331,'state-winning-votes'!A:A,0)</f>
        <v>42</v>
      </c>
      <c r="R3331">
        <f>MATCH(A3331,'state-winning-votes'!$A$2:$L$2,0)</f>
        <v>11</v>
      </c>
      <c r="S3331" cm="1">
        <f t="array" ref="S3331">INDEX('state-winning-votes'!$A$1:$L$53,$Q3331,$R3331)</f>
        <v>279677</v>
      </c>
      <c r="T3331">
        <f>INDEX('state-winning-votes'!$A$1:$L$53,MATCH($C3331,'state-winning-votes'!$A:$A,0),MATCH($A3331,'state-winning-votes'!$A$2:$L$2,0))</f>
        <v>279677</v>
      </c>
      <c r="U3331" t="str">
        <f t="shared" ref="U3331:U3394" si="157">_xlfn.XLOOKUP(T3331,L:L,H:H)</f>
        <v>Obama, Barack H.</v>
      </c>
      <c r="V3331" t="str">
        <f>_xlfn.XLOOKUP(INDEX('state-winning-votes'!$A$1:$L$53,MATCH($C3331,'state-winning-votes'!$A:$A,0),MATCH($A3331,'state-winning-votes'!$A$2:$L$2,0)),$L:$L,$H:$H)</f>
        <v>Obama, Barack H.</v>
      </c>
      <c r="W3331" t="str">
        <f>VLOOKUP(A3331,'national-winners'!$A$2:$B$13,2,0)</f>
        <v>Obama, Barack H.</v>
      </c>
      <c r="X3331" t="str">
        <f t="shared" ref="X3331:X3394" si="158">IFERROR(RIGHT(V3331,LEN(V3331)-SEARCH(",",V3331))&amp;" "&amp;LEFT(V3331,SEARCH(",",V3331)-1)&amp;" (W)","NULL")</f>
        <v xml:space="preserve"> Barack H. Obama (W)</v>
      </c>
    </row>
    <row r="3332" spans="1:24" x14ac:dyDescent="0.25">
      <c r="A3332">
        <v>2012</v>
      </c>
      <c r="B3332" t="s">
        <v>135</v>
      </c>
      <c r="C3332" t="s">
        <v>136</v>
      </c>
      <c r="D3332">
        <v>44</v>
      </c>
      <c r="E3332">
        <v>15</v>
      </c>
      <c r="F3332">
        <v>5</v>
      </c>
      <c r="G3332" t="s">
        <v>16</v>
      </c>
      <c r="H3332" t="s">
        <v>394</v>
      </c>
      <c r="I3332" t="str">
        <f t="shared" si="156"/>
        <v>Lindsay, Peta(L)</v>
      </c>
      <c r="J3332" t="s">
        <v>353</v>
      </c>
      <c r="K3332" t="b">
        <v>0</v>
      </c>
      <c r="L3332">
        <v>132</v>
      </c>
      <c r="M3332">
        <v>446049</v>
      </c>
      <c r="N3332">
        <v>20171015</v>
      </c>
      <c r="O3332" t="s">
        <v>19</v>
      </c>
      <c r="P3332" t="str">
        <f>IF(VLOOKUP(A3332,'national-winners'!$A$2:$B$13,2,0)=H3332,"W","L")</f>
        <v>L</v>
      </c>
      <c r="Q3332">
        <f>MATCH(C3332,'state-winning-votes'!A:A,0)</f>
        <v>42</v>
      </c>
      <c r="R3332">
        <f>MATCH(A3332,'state-winning-votes'!$A$2:$L$2,0)</f>
        <v>11</v>
      </c>
      <c r="S3332" cm="1">
        <f t="array" ref="S3332">INDEX('state-winning-votes'!$A$1:$L$53,$Q3332,$R3332)</f>
        <v>279677</v>
      </c>
      <c r="T3332">
        <f>INDEX('state-winning-votes'!$A$1:$L$53,MATCH($C3332,'state-winning-votes'!$A:$A,0),MATCH($A3332,'state-winning-votes'!$A$2:$L$2,0))</f>
        <v>279677</v>
      </c>
      <c r="U3332" t="str">
        <f t="shared" si="157"/>
        <v>Obama, Barack H.</v>
      </c>
      <c r="V3332" t="str">
        <f>_xlfn.XLOOKUP(INDEX('state-winning-votes'!$A$1:$L$53,MATCH($C3332,'state-winning-votes'!$A:$A,0),MATCH($A3332,'state-winning-votes'!$A$2:$L$2,0)),$L:$L,$H:$H)</f>
        <v>Obama, Barack H.</v>
      </c>
      <c r="W3332" t="str">
        <f>VLOOKUP(A3332,'national-winners'!$A$2:$B$13,2,0)</f>
        <v>Obama, Barack H.</v>
      </c>
      <c r="X3332" t="str">
        <f t="shared" si="158"/>
        <v xml:space="preserve"> Barack H. Obama (W)</v>
      </c>
    </row>
    <row r="3333" spans="1:24" x14ac:dyDescent="0.25">
      <c r="A3333">
        <v>2012</v>
      </c>
      <c r="B3333" t="s">
        <v>137</v>
      </c>
      <c r="C3333" t="s">
        <v>138</v>
      </c>
      <c r="D3333">
        <v>45</v>
      </c>
      <c r="E3333">
        <v>57</v>
      </c>
      <c r="F3333">
        <v>48</v>
      </c>
      <c r="G3333" t="s">
        <v>16</v>
      </c>
      <c r="H3333" t="s">
        <v>376</v>
      </c>
      <c r="I3333" t="str">
        <f t="shared" si="156"/>
        <v>Romney, Mitt(L)</v>
      </c>
      <c r="J3333" t="s">
        <v>21</v>
      </c>
      <c r="K3333" t="b">
        <v>0</v>
      </c>
      <c r="L3333">
        <v>1071645</v>
      </c>
      <c r="M3333">
        <v>1964118</v>
      </c>
      <c r="N3333">
        <v>20171015</v>
      </c>
      <c r="O3333" t="s">
        <v>19</v>
      </c>
      <c r="P3333" t="str">
        <f>IF(VLOOKUP(A3333,'national-winners'!$A$2:$B$13,2,0)=H3333,"W","L")</f>
        <v>L</v>
      </c>
      <c r="Q3333">
        <f>MATCH(C3333,'state-winning-votes'!A:A,0)</f>
        <v>43</v>
      </c>
      <c r="R3333">
        <f>MATCH(A3333,'state-winning-votes'!$A$2:$L$2,0)</f>
        <v>11</v>
      </c>
      <c r="S3333" cm="1">
        <f t="array" ref="S3333">INDEX('state-winning-votes'!$A$1:$L$53,$Q3333,$R3333)</f>
        <v>1071645</v>
      </c>
      <c r="T3333">
        <f>INDEX('state-winning-votes'!$A$1:$L$53,MATCH($C3333,'state-winning-votes'!$A:$A,0),MATCH($A3333,'state-winning-votes'!$A$2:$L$2,0))</f>
        <v>1071645</v>
      </c>
      <c r="U3333" t="str">
        <f t="shared" si="157"/>
        <v>Romney, Mitt</v>
      </c>
      <c r="V3333" t="str">
        <f>_xlfn.XLOOKUP(INDEX('state-winning-votes'!$A$1:$L$53,MATCH($C3333,'state-winning-votes'!$A:$A,0),MATCH($A3333,'state-winning-votes'!$A$2:$L$2,0)),$L:$L,$H:$H)</f>
        <v>Romney, Mitt</v>
      </c>
      <c r="W3333" t="str">
        <f>VLOOKUP(A3333,'national-winners'!$A$2:$B$13,2,0)</f>
        <v>Obama, Barack H.</v>
      </c>
      <c r="X3333" t="str">
        <f t="shared" si="158"/>
        <v xml:space="preserve"> Mitt Romney (W)</v>
      </c>
    </row>
    <row r="3334" spans="1:24" x14ac:dyDescent="0.25">
      <c r="A3334">
        <v>2012</v>
      </c>
      <c r="B3334" t="s">
        <v>137</v>
      </c>
      <c r="C3334" t="s">
        <v>138</v>
      </c>
      <c r="D3334">
        <v>45</v>
      </c>
      <c r="E3334">
        <v>57</v>
      </c>
      <c r="F3334">
        <v>48</v>
      </c>
      <c r="G3334" t="s">
        <v>16</v>
      </c>
      <c r="H3334" t="s">
        <v>349</v>
      </c>
      <c r="I3334" t="str">
        <f t="shared" si="156"/>
        <v>Obama, Barack H.(W)</v>
      </c>
      <c r="J3334" t="s">
        <v>18</v>
      </c>
      <c r="K3334" t="b">
        <v>0</v>
      </c>
      <c r="L3334">
        <v>865941</v>
      </c>
      <c r="M3334">
        <v>1964118</v>
      </c>
      <c r="N3334">
        <v>20171015</v>
      </c>
      <c r="O3334" t="s">
        <v>19</v>
      </c>
      <c r="P3334" t="str">
        <f>IF(VLOOKUP(A3334,'national-winners'!$A$2:$B$13,2,0)=H3334,"W","L")</f>
        <v>W</v>
      </c>
      <c r="Q3334">
        <f>MATCH(C3334,'state-winning-votes'!A:A,0)</f>
        <v>43</v>
      </c>
      <c r="R3334">
        <f>MATCH(A3334,'state-winning-votes'!$A$2:$L$2,0)</f>
        <v>11</v>
      </c>
      <c r="S3334" cm="1">
        <f t="array" ref="S3334">INDEX('state-winning-votes'!$A$1:$L$53,$Q3334,$R3334)</f>
        <v>1071645</v>
      </c>
      <c r="T3334">
        <f>INDEX('state-winning-votes'!$A$1:$L$53,MATCH($C3334,'state-winning-votes'!$A:$A,0),MATCH($A3334,'state-winning-votes'!$A$2:$L$2,0))</f>
        <v>1071645</v>
      </c>
      <c r="U3334" t="str">
        <f t="shared" si="157"/>
        <v>Romney, Mitt</v>
      </c>
      <c r="V3334" t="str">
        <f>_xlfn.XLOOKUP(INDEX('state-winning-votes'!$A$1:$L$53,MATCH($C3334,'state-winning-votes'!$A:$A,0),MATCH($A3334,'state-winning-votes'!$A$2:$L$2,0)),$L:$L,$H:$H)</f>
        <v>Romney, Mitt</v>
      </c>
      <c r="W3334" t="str">
        <f>VLOOKUP(A3334,'national-winners'!$A$2:$B$13,2,0)</f>
        <v>Obama, Barack H.</v>
      </c>
      <c r="X3334" t="str">
        <f t="shared" si="158"/>
        <v xml:space="preserve"> Mitt Romney (W)</v>
      </c>
    </row>
    <row r="3335" spans="1:24" x14ac:dyDescent="0.25">
      <c r="A3335">
        <v>2012</v>
      </c>
      <c r="B3335" t="s">
        <v>137</v>
      </c>
      <c r="C3335" t="s">
        <v>138</v>
      </c>
      <c r="D3335">
        <v>45</v>
      </c>
      <c r="E3335">
        <v>57</v>
      </c>
      <c r="F3335">
        <v>48</v>
      </c>
      <c r="G3335" t="s">
        <v>16</v>
      </c>
      <c r="H3335" t="s">
        <v>377</v>
      </c>
      <c r="I3335" t="str">
        <f t="shared" si="156"/>
        <v>Johnson, Gary(L)</v>
      </c>
      <c r="J3335" t="s">
        <v>29</v>
      </c>
      <c r="K3335" t="b">
        <v>0</v>
      </c>
      <c r="L3335">
        <v>16321</v>
      </c>
      <c r="M3335">
        <v>1964118</v>
      </c>
      <c r="N3335">
        <v>20171015</v>
      </c>
      <c r="O3335" t="s">
        <v>19</v>
      </c>
      <c r="P3335" t="str">
        <f>IF(VLOOKUP(A3335,'national-winners'!$A$2:$B$13,2,0)=H3335,"W","L")</f>
        <v>L</v>
      </c>
      <c r="Q3335">
        <f>MATCH(C3335,'state-winning-votes'!A:A,0)</f>
        <v>43</v>
      </c>
      <c r="R3335">
        <f>MATCH(A3335,'state-winning-votes'!$A$2:$L$2,0)</f>
        <v>11</v>
      </c>
      <c r="S3335" cm="1">
        <f t="array" ref="S3335">INDEX('state-winning-votes'!$A$1:$L$53,$Q3335,$R3335)</f>
        <v>1071645</v>
      </c>
      <c r="T3335">
        <f>INDEX('state-winning-votes'!$A$1:$L$53,MATCH($C3335,'state-winning-votes'!$A:$A,0),MATCH($A3335,'state-winning-votes'!$A$2:$L$2,0))</f>
        <v>1071645</v>
      </c>
      <c r="U3335" t="str">
        <f t="shared" si="157"/>
        <v>Romney, Mitt</v>
      </c>
      <c r="V3335" t="str">
        <f>_xlfn.XLOOKUP(INDEX('state-winning-votes'!$A$1:$L$53,MATCH($C3335,'state-winning-votes'!$A:$A,0),MATCH($A3335,'state-winning-votes'!$A$2:$L$2,0)),$L:$L,$H:$H)</f>
        <v>Romney, Mitt</v>
      </c>
      <c r="W3335" t="str">
        <f>VLOOKUP(A3335,'national-winners'!$A$2:$B$13,2,0)</f>
        <v>Obama, Barack H.</v>
      </c>
      <c r="X3335" t="str">
        <f t="shared" si="158"/>
        <v xml:space="preserve"> Mitt Romney (W)</v>
      </c>
    </row>
    <row r="3336" spans="1:24" x14ac:dyDescent="0.25">
      <c r="A3336">
        <v>2012</v>
      </c>
      <c r="B3336" t="s">
        <v>137</v>
      </c>
      <c r="C3336" t="s">
        <v>138</v>
      </c>
      <c r="D3336">
        <v>45</v>
      </c>
      <c r="E3336">
        <v>57</v>
      </c>
      <c r="F3336">
        <v>48</v>
      </c>
      <c r="G3336" t="s">
        <v>16</v>
      </c>
      <c r="H3336" t="s">
        <v>378</v>
      </c>
      <c r="I3336" t="str">
        <f t="shared" si="156"/>
        <v>Stein, Jill(L)</v>
      </c>
      <c r="J3336" t="s">
        <v>274</v>
      </c>
      <c r="K3336" t="b">
        <v>0</v>
      </c>
      <c r="L3336">
        <v>5446</v>
      </c>
      <c r="M3336">
        <v>1964118</v>
      </c>
      <c r="N3336">
        <v>20171015</v>
      </c>
      <c r="O3336" t="s">
        <v>19</v>
      </c>
      <c r="P3336" t="str">
        <f>IF(VLOOKUP(A3336,'national-winners'!$A$2:$B$13,2,0)=H3336,"W","L")</f>
        <v>L</v>
      </c>
      <c r="Q3336">
        <f>MATCH(C3336,'state-winning-votes'!A:A,0)</f>
        <v>43</v>
      </c>
      <c r="R3336">
        <f>MATCH(A3336,'state-winning-votes'!$A$2:$L$2,0)</f>
        <v>11</v>
      </c>
      <c r="S3336" cm="1">
        <f t="array" ref="S3336">INDEX('state-winning-votes'!$A$1:$L$53,$Q3336,$R3336)</f>
        <v>1071645</v>
      </c>
      <c r="T3336">
        <f>INDEX('state-winning-votes'!$A$1:$L$53,MATCH($C3336,'state-winning-votes'!$A:$A,0),MATCH($A3336,'state-winning-votes'!$A$2:$L$2,0))</f>
        <v>1071645</v>
      </c>
      <c r="U3336" t="str">
        <f t="shared" si="157"/>
        <v>Romney, Mitt</v>
      </c>
      <c r="V3336" t="str">
        <f>_xlfn.XLOOKUP(INDEX('state-winning-votes'!$A$1:$L$53,MATCH($C3336,'state-winning-votes'!$A:$A,0),MATCH($A3336,'state-winning-votes'!$A$2:$L$2,0)),$L:$L,$H:$H)</f>
        <v>Romney, Mitt</v>
      </c>
      <c r="W3336" t="str">
        <f>VLOOKUP(A3336,'national-winners'!$A$2:$B$13,2,0)</f>
        <v>Obama, Barack H.</v>
      </c>
      <c r="X3336" t="str">
        <f t="shared" si="158"/>
        <v xml:space="preserve"> Mitt Romney (W)</v>
      </c>
    </row>
    <row r="3337" spans="1:24" x14ac:dyDescent="0.25">
      <c r="A3337">
        <v>2012</v>
      </c>
      <c r="B3337" t="s">
        <v>137</v>
      </c>
      <c r="C3337" t="s">
        <v>138</v>
      </c>
      <c r="D3337">
        <v>45</v>
      </c>
      <c r="E3337">
        <v>57</v>
      </c>
      <c r="F3337">
        <v>48</v>
      </c>
      <c r="G3337" t="s">
        <v>16</v>
      </c>
      <c r="H3337" t="s">
        <v>381</v>
      </c>
      <c r="I3337" t="str">
        <f t="shared" si="156"/>
        <v>Goode, Virgil Hamlin, Jr.(L)</v>
      </c>
      <c r="J3337" t="s">
        <v>134</v>
      </c>
      <c r="K3337" t="b">
        <v>0</v>
      </c>
      <c r="L3337">
        <v>4765</v>
      </c>
      <c r="M3337">
        <v>1964118</v>
      </c>
      <c r="N3337">
        <v>20171015</v>
      </c>
      <c r="O3337" t="s">
        <v>19</v>
      </c>
      <c r="P3337" t="str">
        <f>IF(VLOOKUP(A3337,'national-winners'!$A$2:$B$13,2,0)=H3337,"W","L")</f>
        <v>L</v>
      </c>
      <c r="Q3337">
        <f>MATCH(C3337,'state-winning-votes'!A:A,0)</f>
        <v>43</v>
      </c>
      <c r="R3337">
        <f>MATCH(A3337,'state-winning-votes'!$A$2:$L$2,0)</f>
        <v>11</v>
      </c>
      <c r="S3337" cm="1">
        <f t="array" ref="S3337">INDEX('state-winning-votes'!$A$1:$L$53,$Q3337,$R3337)</f>
        <v>1071645</v>
      </c>
      <c r="T3337">
        <f>INDEX('state-winning-votes'!$A$1:$L$53,MATCH($C3337,'state-winning-votes'!$A:$A,0),MATCH($A3337,'state-winning-votes'!$A$2:$L$2,0))</f>
        <v>1071645</v>
      </c>
      <c r="U3337" t="str">
        <f t="shared" si="157"/>
        <v>Romney, Mitt</v>
      </c>
      <c r="V3337" t="str">
        <f>_xlfn.XLOOKUP(INDEX('state-winning-votes'!$A$1:$L$53,MATCH($C3337,'state-winning-votes'!$A:$A,0),MATCH($A3337,'state-winning-votes'!$A$2:$L$2,0)),$L:$L,$H:$H)</f>
        <v>Romney, Mitt</v>
      </c>
      <c r="W3337" t="str">
        <f>VLOOKUP(A3337,'national-winners'!$A$2:$B$13,2,0)</f>
        <v>Obama, Barack H.</v>
      </c>
      <c r="X3337" t="str">
        <f t="shared" si="158"/>
        <v xml:space="preserve"> Mitt Romney (W)</v>
      </c>
    </row>
    <row r="3338" spans="1:24" x14ac:dyDescent="0.25">
      <c r="A3338">
        <v>2012</v>
      </c>
      <c r="B3338" t="s">
        <v>139</v>
      </c>
      <c r="C3338" t="s">
        <v>140</v>
      </c>
      <c r="D3338">
        <v>46</v>
      </c>
      <c r="E3338">
        <v>45</v>
      </c>
      <c r="F3338">
        <v>37</v>
      </c>
      <c r="G3338" t="s">
        <v>16</v>
      </c>
      <c r="H3338" t="s">
        <v>376</v>
      </c>
      <c r="I3338" t="str">
        <f t="shared" si="156"/>
        <v>Romney, Mitt(L)</v>
      </c>
      <c r="J3338" t="s">
        <v>21</v>
      </c>
      <c r="K3338" t="b">
        <v>0</v>
      </c>
      <c r="L3338">
        <v>210610</v>
      </c>
      <c r="M3338">
        <v>363815</v>
      </c>
      <c r="N3338">
        <v>20171015</v>
      </c>
      <c r="O3338" t="s">
        <v>19</v>
      </c>
      <c r="P3338" t="str">
        <f>IF(VLOOKUP(A3338,'national-winners'!$A$2:$B$13,2,0)=H3338,"W","L")</f>
        <v>L</v>
      </c>
      <c r="Q3338">
        <f>MATCH(C3338,'state-winning-votes'!A:A,0)</f>
        <v>44</v>
      </c>
      <c r="R3338">
        <f>MATCH(A3338,'state-winning-votes'!$A$2:$L$2,0)</f>
        <v>11</v>
      </c>
      <c r="S3338" cm="1">
        <f t="array" ref="S3338">INDEX('state-winning-votes'!$A$1:$L$53,$Q3338,$R3338)</f>
        <v>210610</v>
      </c>
      <c r="T3338">
        <f>INDEX('state-winning-votes'!$A$1:$L$53,MATCH($C3338,'state-winning-votes'!$A:$A,0),MATCH($A3338,'state-winning-votes'!$A$2:$L$2,0))</f>
        <v>210610</v>
      </c>
      <c r="U3338" t="str">
        <f t="shared" si="157"/>
        <v>Romney, Mitt</v>
      </c>
      <c r="V3338" t="str">
        <f>_xlfn.XLOOKUP(INDEX('state-winning-votes'!$A$1:$L$53,MATCH($C3338,'state-winning-votes'!$A:$A,0),MATCH($A3338,'state-winning-votes'!$A$2:$L$2,0)),$L:$L,$H:$H)</f>
        <v>Romney, Mitt</v>
      </c>
      <c r="W3338" t="str">
        <f>VLOOKUP(A3338,'national-winners'!$A$2:$B$13,2,0)</f>
        <v>Obama, Barack H.</v>
      </c>
      <c r="X3338" t="str">
        <f t="shared" si="158"/>
        <v xml:space="preserve"> Mitt Romney (W)</v>
      </c>
    </row>
    <row r="3339" spans="1:24" x14ac:dyDescent="0.25">
      <c r="A3339">
        <v>2012</v>
      </c>
      <c r="B3339" t="s">
        <v>139</v>
      </c>
      <c r="C3339" t="s">
        <v>140</v>
      </c>
      <c r="D3339">
        <v>46</v>
      </c>
      <c r="E3339">
        <v>45</v>
      </c>
      <c r="F3339">
        <v>37</v>
      </c>
      <c r="G3339" t="s">
        <v>16</v>
      </c>
      <c r="H3339" t="s">
        <v>349</v>
      </c>
      <c r="I3339" t="str">
        <f t="shared" si="156"/>
        <v>Obama, Barack H.(W)</v>
      </c>
      <c r="J3339" t="s">
        <v>18</v>
      </c>
      <c r="K3339" t="b">
        <v>0</v>
      </c>
      <c r="L3339">
        <v>145039</v>
      </c>
      <c r="M3339">
        <v>363815</v>
      </c>
      <c r="N3339">
        <v>20171015</v>
      </c>
      <c r="O3339" t="s">
        <v>19</v>
      </c>
      <c r="P3339" t="str">
        <f>IF(VLOOKUP(A3339,'national-winners'!$A$2:$B$13,2,0)=H3339,"W","L")</f>
        <v>W</v>
      </c>
      <c r="Q3339">
        <f>MATCH(C3339,'state-winning-votes'!A:A,0)</f>
        <v>44</v>
      </c>
      <c r="R3339">
        <f>MATCH(A3339,'state-winning-votes'!$A$2:$L$2,0)</f>
        <v>11</v>
      </c>
      <c r="S3339" cm="1">
        <f t="array" ref="S3339">INDEX('state-winning-votes'!$A$1:$L$53,$Q3339,$R3339)</f>
        <v>210610</v>
      </c>
      <c r="T3339">
        <f>INDEX('state-winning-votes'!$A$1:$L$53,MATCH($C3339,'state-winning-votes'!$A:$A,0),MATCH($A3339,'state-winning-votes'!$A$2:$L$2,0))</f>
        <v>210610</v>
      </c>
      <c r="U3339" t="str">
        <f t="shared" si="157"/>
        <v>Romney, Mitt</v>
      </c>
      <c r="V3339" t="str">
        <f>_xlfn.XLOOKUP(INDEX('state-winning-votes'!$A$1:$L$53,MATCH($C3339,'state-winning-votes'!$A:$A,0),MATCH($A3339,'state-winning-votes'!$A$2:$L$2,0)),$L:$L,$H:$H)</f>
        <v>Romney, Mitt</v>
      </c>
      <c r="W3339" t="str">
        <f>VLOOKUP(A3339,'national-winners'!$A$2:$B$13,2,0)</f>
        <v>Obama, Barack H.</v>
      </c>
      <c r="X3339" t="str">
        <f t="shared" si="158"/>
        <v xml:space="preserve"> Mitt Romney (W)</v>
      </c>
    </row>
    <row r="3340" spans="1:24" x14ac:dyDescent="0.25">
      <c r="A3340">
        <v>2012</v>
      </c>
      <c r="B3340" t="s">
        <v>139</v>
      </c>
      <c r="C3340" t="s">
        <v>140</v>
      </c>
      <c r="D3340">
        <v>46</v>
      </c>
      <c r="E3340">
        <v>45</v>
      </c>
      <c r="F3340">
        <v>37</v>
      </c>
      <c r="G3340" t="s">
        <v>16</v>
      </c>
      <c r="H3340" t="s">
        <v>377</v>
      </c>
      <c r="I3340" t="str">
        <f t="shared" si="156"/>
        <v>Johnson, Gary(L)</v>
      </c>
      <c r="J3340" t="s">
        <v>29</v>
      </c>
      <c r="K3340" t="b">
        <v>0</v>
      </c>
      <c r="L3340">
        <v>5795</v>
      </c>
      <c r="M3340">
        <v>363815</v>
      </c>
      <c r="N3340">
        <v>20171015</v>
      </c>
      <c r="O3340" t="s">
        <v>19</v>
      </c>
      <c r="P3340" t="str">
        <f>IF(VLOOKUP(A3340,'national-winners'!$A$2:$B$13,2,0)=H3340,"W","L")</f>
        <v>L</v>
      </c>
      <c r="Q3340">
        <f>MATCH(C3340,'state-winning-votes'!A:A,0)</f>
        <v>44</v>
      </c>
      <c r="R3340">
        <f>MATCH(A3340,'state-winning-votes'!$A$2:$L$2,0)</f>
        <v>11</v>
      </c>
      <c r="S3340" cm="1">
        <f t="array" ref="S3340">INDEX('state-winning-votes'!$A$1:$L$53,$Q3340,$R3340)</f>
        <v>210610</v>
      </c>
      <c r="T3340">
        <f>INDEX('state-winning-votes'!$A$1:$L$53,MATCH($C3340,'state-winning-votes'!$A:$A,0),MATCH($A3340,'state-winning-votes'!$A$2:$L$2,0))</f>
        <v>210610</v>
      </c>
      <c r="U3340" t="str">
        <f t="shared" si="157"/>
        <v>Romney, Mitt</v>
      </c>
      <c r="V3340" t="str">
        <f>_xlfn.XLOOKUP(INDEX('state-winning-votes'!$A$1:$L$53,MATCH($C3340,'state-winning-votes'!$A:$A,0),MATCH($A3340,'state-winning-votes'!$A$2:$L$2,0)),$L:$L,$H:$H)</f>
        <v>Romney, Mitt</v>
      </c>
      <c r="W3340" t="str">
        <f>VLOOKUP(A3340,'national-winners'!$A$2:$B$13,2,0)</f>
        <v>Obama, Barack H.</v>
      </c>
      <c r="X3340" t="str">
        <f t="shared" si="158"/>
        <v xml:space="preserve"> Mitt Romney (W)</v>
      </c>
    </row>
    <row r="3341" spans="1:24" x14ac:dyDescent="0.25">
      <c r="A3341">
        <v>2012</v>
      </c>
      <c r="B3341" t="s">
        <v>139</v>
      </c>
      <c r="C3341" t="s">
        <v>140</v>
      </c>
      <c r="D3341">
        <v>46</v>
      </c>
      <c r="E3341">
        <v>45</v>
      </c>
      <c r="F3341">
        <v>37</v>
      </c>
      <c r="G3341" t="s">
        <v>16</v>
      </c>
      <c r="H3341" t="s">
        <v>381</v>
      </c>
      <c r="I3341" t="str">
        <f t="shared" si="156"/>
        <v>Goode, Virgil Hamlin, Jr.(L)</v>
      </c>
      <c r="J3341" t="s">
        <v>134</v>
      </c>
      <c r="K3341" t="b">
        <v>0</v>
      </c>
      <c r="L3341">
        <v>2371</v>
      </c>
      <c r="M3341">
        <v>363815</v>
      </c>
      <c r="N3341">
        <v>20171015</v>
      </c>
      <c r="O3341" t="s">
        <v>19</v>
      </c>
      <c r="P3341" t="str">
        <f>IF(VLOOKUP(A3341,'national-winners'!$A$2:$B$13,2,0)=H3341,"W","L")</f>
        <v>L</v>
      </c>
      <c r="Q3341">
        <f>MATCH(C3341,'state-winning-votes'!A:A,0)</f>
        <v>44</v>
      </c>
      <c r="R3341">
        <f>MATCH(A3341,'state-winning-votes'!$A$2:$L$2,0)</f>
        <v>11</v>
      </c>
      <c r="S3341" cm="1">
        <f t="array" ref="S3341">INDEX('state-winning-votes'!$A$1:$L$53,$Q3341,$R3341)</f>
        <v>210610</v>
      </c>
      <c r="T3341">
        <f>INDEX('state-winning-votes'!$A$1:$L$53,MATCH($C3341,'state-winning-votes'!$A:$A,0),MATCH($A3341,'state-winning-votes'!$A$2:$L$2,0))</f>
        <v>210610</v>
      </c>
      <c r="U3341" t="str">
        <f t="shared" si="157"/>
        <v>Romney, Mitt</v>
      </c>
      <c r="V3341" t="str">
        <f>_xlfn.XLOOKUP(INDEX('state-winning-votes'!$A$1:$L$53,MATCH($C3341,'state-winning-votes'!$A:$A,0),MATCH($A3341,'state-winning-votes'!$A$2:$L$2,0)),$L:$L,$H:$H)</f>
        <v>Romney, Mitt</v>
      </c>
      <c r="W3341" t="str">
        <f>VLOOKUP(A3341,'national-winners'!$A$2:$B$13,2,0)</f>
        <v>Obama, Barack H.</v>
      </c>
      <c r="X3341" t="str">
        <f t="shared" si="158"/>
        <v xml:space="preserve"> Mitt Romney (W)</v>
      </c>
    </row>
    <row r="3342" spans="1:24" x14ac:dyDescent="0.25">
      <c r="A3342">
        <v>2012</v>
      </c>
      <c r="B3342" t="s">
        <v>141</v>
      </c>
      <c r="C3342" t="s">
        <v>142</v>
      </c>
      <c r="D3342">
        <v>47</v>
      </c>
      <c r="E3342">
        <v>62</v>
      </c>
      <c r="F3342">
        <v>54</v>
      </c>
      <c r="G3342" t="s">
        <v>16</v>
      </c>
      <c r="H3342" t="s">
        <v>376</v>
      </c>
      <c r="I3342" t="str">
        <f t="shared" si="156"/>
        <v>Romney, Mitt(L)</v>
      </c>
      <c r="J3342" t="s">
        <v>21</v>
      </c>
      <c r="K3342" t="b">
        <v>0</v>
      </c>
      <c r="L3342">
        <v>1462330</v>
      </c>
      <c r="M3342">
        <v>2458577</v>
      </c>
      <c r="N3342">
        <v>20171015</v>
      </c>
      <c r="O3342" t="s">
        <v>19</v>
      </c>
      <c r="P3342" t="str">
        <f>IF(VLOOKUP(A3342,'national-winners'!$A$2:$B$13,2,0)=H3342,"W","L")</f>
        <v>L</v>
      </c>
      <c r="Q3342">
        <f>MATCH(C3342,'state-winning-votes'!A:A,0)</f>
        <v>45</v>
      </c>
      <c r="R3342">
        <f>MATCH(A3342,'state-winning-votes'!$A$2:$L$2,0)</f>
        <v>11</v>
      </c>
      <c r="S3342" cm="1">
        <f t="array" ref="S3342">INDEX('state-winning-votes'!$A$1:$L$53,$Q3342,$R3342)</f>
        <v>1462330</v>
      </c>
      <c r="T3342">
        <f>INDEX('state-winning-votes'!$A$1:$L$53,MATCH($C3342,'state-winning-votes'!$A:$A,0),MATCH($A3342,'state-winning-votes'!$A$2:$L$2,0))</f>
        <v>1462330</v>
      </c>
      <c r="U3342" t="str">
        <f t="shared" si="157"/>
        <v>Romney, Mitt</v>
      </c>
      <c r="V3342" t="str">
        <f>_xlfn.XLOOKUP(INDEX('state-winning-votes'!$A$1:$L$53,MATCH($C3342,'state-winning-votes'!$A:$A,0),MATCH($A3342,'state-winning-votes'!$A$2:$L$2,0)),$L:$L,$H:$H)</f>
        <v>Romney, Mitt</v>
      </c>
      <c r="W3342" t="str">
        <f>VLOOKUP(A3342,'national-winners'!$A$2:$B$13,2,0)</f>
        <v>Obama, Barack H.</v>
      </c>
      <c r="X3342" t="str">
        <f t="shared" si="158"/>
        <v xml:space="preserve"> Mitt Romney (W)</v>
      </c>
    </row>
    <row r="3343" spans="1:24" x14ac:dyDescent="0.25">
      <c r="A3343">
        <v>2012</v>
      </c>
      <c r="B3343" t="s">
        <v>141</v>
      </c>
      <c r="C3343" t="s">
        <v>142</v>
      </c>
      <c r="D3343">
        <v>47</v>
      </c>
      <c r="E3343">
        <v>62</v>
      </c>
      <c r="F3343">
        <v>54</v>
      </c>
      <c r="G3343" t="s">
        <v>16</v>
      </c>
      <c r="H3343" t="s">
        <v>349</v>
      </c>
      <c r="I3343" t="str">
        <f t="shared" si="156"/>
        <v>Obama, Barack H.(W)</v>
      </c>
      <c r="J3343" t="s">
        <v>18</v>
      </c>
      <c r="K3343" t="b">
        <v>0</v>
      </c>
      <c r="L3343">
        <v>960709</v>
      </c>
      <c r="M3343">
        <v>2458577</v>
      </c>
      <c r="N3343">
        <v>20171015</v>
      </c>
      <c r="O3343" t="s">
        <v>19</v>
      </c>
      <c r="P3343" t="str">
        <f>IF(VLOOKUP(A3343,'national-winners'!$A$2:$B$13,2,0)=H3343,"W","L")</f>
        <v>W</v>
      </c>
      <c r="Q3343">
        <f>MATCH(C3343,'state-winning-votes'!A:A,0)</f>
        <v>45</v>
      </c>
      <c r="R3343">
        <f>MATCH(A3343,'state-winning-votes'!$A$2:$L$2,0)</f>
        <v>11</v>
      </c>
      <c r="S3343" cm="1">
        <f t="array" ref="S3343">INDEX('state-winning-votes'!$A$1:$L$53,$Q3343,$R3343)</f>
        <v>1462330</v>
      </c>
      <c r="T3343">
        <f>INDEX('state-winning-votes'!$A$1:$L$53,MATCH($C3343,'state-winning-votes'!$A:$A,0),MATCH($A3343,'state-winning-votes'!$A$2:$L$2,0))</f>
        <v>1462330</v>
      </c>
      <c r="U3343" t="str">
        <f t="shared" si="157"/>
        <v>Romney, Mitt</v>
      </c>
      <c r="V3343" t="str">
        <f>_xlfn.XLOOKUP(INDEX('state-winning-votes'!$A$1:$L$53,MATCH($C3343,'state-winning-votes'!$A:$A,0),MATCH($A3343,'state-winning-votes'!$A$2:$L$2,0)),$L:$L,$H:$H)</f>
        <v>Romney, Mitt</v>
      </c>
      <c r="W3343" t="str">
        <f>VLOOKUP(A3343,'national-winners'!$A$2:$B$13,2,0)</f>
        <v>Obama, Barack H.</v>
      </c>
      <c r="X3343" t="str">
        <f t="shared" si="158"/>
        <v xml:space="preserve"> Mitt Romney (W)</v>
      </c>
    </row>
    <row r="3344" spans="1:24" x14ac:dyDescent="0.25">
      <c r="A3344">
        <v>2012</v>
      </c>
      <c r="B3344" t="s">
        <v>141</v>
      </c>
      <c r="C3344" t="s">
        <v>142</v>
      </c>
      <c r="D3344">
        <v>47</v>
      </c>
      <c r="E3344">
        <v>62</v>
      </c>
      <c r="F3344">
        <v>54</v>
      </c>
      <c r="G3344" t="s">
        <v>16</v>
      </c>
      <c r="I3344" t="str">
        <f t="shared" si="156"/>
        <v>(L)</v>
      </c>
      <c r="J3344" t="s">
        <v>35</v>
      </c>
      <c r="K3344" t="b">
        <v>0</v>
      </c>
      <c r="L3344">
        <v>23001</v>
      </c>
      <c r="M3344">
        <v>2458577</v>
      </c>
      <c r="N3344">
        <v>20171015</v>
      </c>
      <c r="O3344" t="s">
        <v>19</v>
      </c>
      <c r="P3344" t="str">
        <f>IF(VLOOKUP(A3344,'national-winners'!$A$2:$B$13,2,0)=H3344,"W","L")</f>
        <v>L</v>
      </c>
      <c r="Q3344">
        <f>MATCH(C3344,'state-winning-votes'!A:A,0)</f>
        <v>45</v>
      </c>
      <c r="R3344">
        <f>MATCH(A3344,'state-winning-votes'!$A$2:$L$2,0)</f>
        <v>11</v>
      </c>
      <c r="S3344" cm="1">
        <f t="array" ref="S3344">INDEX('state-winning-votes'!$A$1:$L$53,$Q3344,$R3344)</f>
        <v>1462330</v>
      </c>
      <c r="T3344">
        <f>INDEX('state-winning-votes'!$A$1:$L$53,MATCH($C3344,'state-winning-votes'!$A:$A,0),MATCH($A3344,'state-winning-votes'!$A$2:$L$2,0))</f>
        <v>1462330</v>
      </c>
      <c r="U3344" t="str">
        <f t="shared" si="157"/>
        <v>Romney, Mitt</v>
      </c>
      <c r="V3344" t="str">
        <f>_xlfn.XLOOKUP(INDEX('state-winning-votes'!$A$1:$L$53,MATCH($C3344,'state-winning-votes'!$A:$A,0),MATCH($A3344,'state-winning-votes'!$A$2:$L$2,0)),$L:$L,$H:$H)</f>
        <v>Romney, Mitt</v>
      </c>
      <c r="W3344" t="str">
        <f>VLOOKUP(A3344,'national-winners'!$A$2:$B$13,2,0)</f>
        <v>Obama, Barack H.</v>
      </c>
      <c r="X3344" t="str">
        <f t="shared" si="158"/>
        <v xml:space="preserve"> Mitt Romney (W)</v>
      </c>
    </row>
    <row r="3345" spans="1:24" x14ac:dyDescent="0.25">
      <c r="A3345">
        <v>2012</v>
      </c>
      <c r="B3345" t="s">
        <v>141</v>
      </c>
      <c r="C3345" t="s">
        <v>142</v>
      </c>
      <c r="D3345">
        <v>47</v>
      </c>
      <c r="E3345">
        <v>62</v>
      </c>
      <c r="F3345">
        <v>54</v>
      </c>
      <c r="G3345" t="s">
        <v>16</v>
      </c>
      <c r="H3345" t="s">
        <v>378</v>
      </c>
      <c r="I3345" t="str">
        <f t="shared" si="156"/>
        <v>Stein, Jill(L)</v>
      </c>
      <c r="J3345" t="s">
        <v>274</v>
      </c>
      <c r="K3345" t="b">
        <v>0</v>
      </c>
      <c r="L3345">
        <v>6515</v>
      </c>
      <c r="M3345">
        <v>2458577</v>
      </c>
      <c r="N3345">
        <v>20171015</v>
      </c>
      <c r="O3345" t="s">
        <v>19</v>
      </c>
      <c r="P3345" t="str">
        <f>IF(VLOOKUP(A3345,'national-winners'!$A$2:$B$13,2,0)=H3345,"W","L")</f>
        <v>L</v>
      </c>
      <c r="Q3345">
        <f>MATCH(C3345,'state-winning-votes'!A:A,0)</f>
        <v>45</v>
      </c>
      <c r="R3345">
        <f>MATCH(A3345,'state-winning-votes'!$A$2:$L$2,0)</f>
        <v>11</v>
      </c>
      <c r="S3345" cm="1">
        <f t="array" ref="S3345">INDEX('state-winning-votes'!$A$1:$L$53,$Q3345,$R3345)</f>
        <v>1462330</v>
      </c>
      <c r="T3345">
        <f>INDEX('state-winning-votes'!$A$1:$L$53,MATCH($C3345,'state-winning-votes'!$A:$A,0),MATCH($A3345,'state-winning-votes'!$A$2:$L$2,0))</f>
        <v>1462330</v>
      </c>
      <c r="U3345" t="str">
        <f t="shared" si="157"/>
        <v>Romney, Mitt</v>
      </c>
      <c r="V3345" t="str">
        <f>_xlfn.XLOOKUP(INDEX('state-winning-votes'!$A$1:$L$53,MATCH($C3345,'state-winning-votes'!$A:$A,0),MATCH($A3345,'state-winning-votes'!$A$2:$L$2,0)),$L:$L,$H:$H)</f>
        <v>Romney, Mitt</v>
      </c>
      <c r="W3345" t="str">
        <f>VLOOKUP(A3345,'national-winners'!$A$2:$B$13,2,0)</f>
        <v>Obama, Barack H.</v>
      </c>
      <c r="X3345" t="str">
        <f t="shared" si="158"/>
        <v xml:space="preserve"> Mitt Romney (W)</v>
      </c>
    </row>
    <row r="3346" spans="1:24" x14ac:dyDescent="0.25">
      <c r="A3346">
        <v>2012</v>
      </c>
      <c r="B3346" t="s">
        <v>141</v>
      </c>
      <c r="C3346" t="s">
        <v>142</v>
      </c>
      <c r="D3346">
        <v>47</v>
      </c>
      <c r="E3346">
        <v>62</v>
      </c>
      <c r="F3346">
        <v>54</v>
      </c>
      <c r="G3346" t="s">
        <v>16</v>
      </c>
      <c r="H3346" t="s">
        <v>381</v>
      </c>
      <c r="I3346" t="str">
        <f t="shared" si="156"/>
        <v>Goode, Virgil Hamlin, Jr.(L)</v>
      </c>
      <c r="J3346" t="s">
        <v>134</v>
      </c>
      <c r="K3346" t="b">
        <v>0</v>
      </c>
      <c r="L3346">
        <v>6022</v>
      </c>
      <c r="M3346">
        <v>2458577</v>
      </c>
      <c r="N3346">
        <v>20171015</v>
      </c>
      <c r="O3346" t="s">
        <v>19</v>
      </c>
      <c r="P3346" t="str">
        <f>IF(VLOOKUP(A3346,'national-winners'!$A$2:$B$13,2,0)=H3346,"W","L")</f>
        <v>L</v>
      </c>
      <c r="Q3346">
        <f>MATCH(C3346,'state-winning-votes'!A:A,0)</f>
        <v>45</v>
      </c>
      <c r="R3346">
        <f>MATCH(A3346,'state-winning-votes'!$A$2:$L$2,0)</f>
        <v>11</v>
      </c>
      <c r="S3346" cm="1">
        <f t="array" ref="S3346">INDEX('state-winning-votes'!$A$1:$L$53,$Q3346,$R3346)</f>
        <v>1462330</v>
      </c>
      <c r="T3346">
        <f>INDEX('state-winning-votes'!$A$1:$L$53,MATCH($C3346,'state-winning-votes'!$A:$A,0),MATCH($A3346,'state-winning-votes'!$A$2:$L$2,0))</f>
        <v>1462330</v>
      </c>
      <c r="U3346" t="str">
        <f t="shared" si="157"/>
        <v>Romney, Mitt</v>
      </c>
      <c r="V3346" t="str">
        <f>_xlfn.XLOOKUP(INDEX('state-winning-votes'!$A$1:$L$53,MATCH($C3346,'state-winning-votes'!$A:$A,0),MATCH($A3346,'state-winning-votes'!$A$2:$L$2,0)),$L:$L,$H:$H)</f>
        <v>Romney, Mitt</v>
      </c>
      <c r="W3346" t="str">
        <f>VLOOKUP(A3346,'national-winners'!$A$2:$B$13,2,0)</f>
        <v>Obama, Barack H.</v>
      </c>
      <c r="X3346" t="str">
        <f t="shared" si="158"/>
        <v xml:space="preserve"> Mitt Romney (W)</v>
      </c>
    </row>
    <row r="3347" spans="1:24" x14ac:dyDescent="0.25">
      <c r="A3347">
        <v>2012</v>
      </c>
      <c r="B3347" t="s">
        <v>143</v>
      </c>
      <c r="C3347" t="s">
        <v>144</v>
      </c>
      <c r="D3347">
        <v>48</v>
      </c>
      <c r="E3347">
        <v>74</v>
      </c>
      <c r="F3347">
        <v>49</v>
      </c>
      <c r="G3347" t="s">
        <v>16</v>
      </c>
      <c r="H3347" t="s">
        <v>376</v>
      </c>
      <c r="I3347" t="str">
        <f t="shared" si="156"/>
        <v>Romney, Mitt(L)</v>
      </c>
      <c r="J3347" t="s">
        <v>21</v>
      </c>
      <c r="K3347" t="b">
        <v>0</v>
      </c>
      <c r="L3347">
        <v>4569843</v>
      </c>
      <c r="M3347">
        <v>7993851</v>
      </c>
      <c r="N3347">
        <v>20171015</v>
      </c>
      <c r="O3347" t="s">
        <v>19</v>
      </c>
      <c r="P3347" t="str">
        <f>IF(VLOOKUP(A3347,'national-winners'!$A$2:$B$13,2,0)=H3347,"W","L")</f>
        <v>L</v>
      </c>
      <c r="Q3347">
        <f>MATCH(C3347,'state-winning-votes'!A:A,0)</f>
        <v>46</v>
      </c>
      <c r="R3347">
        <f>MATCH(A3347,'state-winning-votes'!$A$2:$L$2,0)</f>
        <v>11</v>
      </c>
      <c r="S3347" cm="1">
        <f t="array" ref="S3347">INDEX('state-winning-votes'!$A$1:$L$53,$Q3347,$R3347)</f>
        <v>4569843</v>
      </c>
      <c r="T3347">
        <f>INDEX('state-winning-votes'!$A$1:$L$53,MATCH($C3347,'state-winning-votes'!$A:$A,0),MATCH($A3347,'state-winning-votes'!$A$2:$L$2,0))</f>
        <v>4569843</v>
      </c>
      <c r="U3347" t="str">
        <f t="shared" si="157"/>
        <v>Romney, Mitt</v>
      </c>
      <c r="V3347" t="str">
        <f>_xlfn.XLOOKUP(INDEX('state-winning-votes'!$A$1:$L$53,MATCH($C3347,'state-winning-votes'!$A:$A,0),MATCH($A3347,'state-winning-votes'!$A$2:$L$2,0)),$L:$L,$H:$H)</f>
        <v>Romney, Mitt</v>
      </c>
      <c r="W3347" t="str">
        <f>VLOOKUP(A3347,'national-winners'!$A$2:$B$13,2,0)</f>
        <v>Obama, Barack H.</v>
      </c>
      <c r="X3347" t="str">
        <f t="shared" si="158"/>
        <v xml:space="preserve"> Mitt Romney (W)</v>
      </c>
    </row>
    <row r="3348" spans="1:24" x14ac:dyDescent="0.25">
      <c r="A3348">
        <v>2012</v>
      </c>
      <c r="B3348" t="s">
        <v>143</v>
      </c>
      <c r="C3348" t="s">
        <v>144</v>
      </c>
      <c r="D3348">
        <v>48</v>
      </c>
      <c r="E3348">
        <v>74</v>
      </c>
      <c r="F3348">
        <v>49</v>
      </c>
      <c r="G3348" t="s">
        <v>16</v>
      </c>
      <c r="H3348" t="s">
        <v>349</v>
      </c>
      <c r="I3348" t="str">
        <f t="shared" si="156"/>
        <v>Obama, Barack H.(W)</v>
      </c>
      <c r="J3348" t="s">
        <v>18</v>
      </c>
      <c r="K3348" t="b">
        <v>0</v>
      </c>
      <c r="L3348">
        <v>3308124</v>
      </c>
      <c r="M3348">
        <v>7993851</v>
      </c>
      <c r="N3348">
        <v>20171015</v>
      </c>
      <c r="O3348" t="s">
        <v>19</v>
      </c>
      <c r="P3348" t="str">
        <f>IF(VLOOKUP(A3348,'national-winners'!$A$2:$B$13,2,0)=H3348,"W","L")</f>
        <v>W</v>
      </c>
      <c r="Q3348">
        <f>MATCH(C3348,'state-winning-votes'!A:A,0)</f>
        <v>46</v>
      </c>
      <c r="R3348">
        <f>MATCH(A3348,'state-winning-votes'!$A$2:$L$2,0)</f>
        <v>11</v>
      </c>
      <c r="S3348" cm="1">
        <f t="array" ref="S3348">INDEX('state-winning-votes'!$A$1:$L$53,$Q3348,$R3348)</f>
        <v>4569843</v>
      </c>
      <c r="T3348">
        <f>INDEX('state-winning-votes'!$A$1:$L$53,MATCH($C3348,'state-winning-votes'!$A:$A,0),MATCH($A3348,'state-winning-votes'!$A$2:$L$2,0))</f>
        <v>4569843</v>
      </c>
      <c r="U3348" t="str">
        <f t="shared" si="157"/>
        <v>Romney, Mitt</v>
      </c>
      <c r="V3348" t="str">
        <f>_xlfn.XLOOKUP(INDEX('state-winning-votes'!$A$1:$L$53,MATCH($C3348,'state-winning-votes'!$A:$A,0),MATCH($A3348,'state-winning-votes'!$A$2:$L$2,0)),$L:$L,$H:$H)</f>
        <v>Romney, Mitt</v>
      </c>
      <c r="W3348" t="str">
        <f>VLOOKUP(A3348,'national-winners'!$A$2:$B$13,2,0)</f>
        <v>Obama, Barack H.</v>
      </c>
      <c r="X3348" t="str">
        <f t="shared" si="158"/>
        <v xml:space="preserve"> Mitt Romney (W)</v>
      </c>
    </row>
    <row r="3349" spans="1:24" x14ac:dyDescent="0.25">
      <c r="A3349">
        <v>2012</v>
      </c>
      <c r="B3349" t="s">
        <v>143</v>
      </c>
      <c r="C3349" t="s">
        <v>144</v>
      </c>
      <c r="D3349">
        <v>48</v>
      </c>
      <c r="E3349">
        <v>74</v>
      </c>
      <c r="F3349">
        <v>49</v>
      </c>
      <c r="G3349" t="s">
        <v>16</v>
      </c>
      <c r="H3349" t="s">
        <v>377</v>
      </c>
      <c r="I3349" t="str">
        <f t="shared" si="156"/>
        <v>Johnson, Gary(L)</v>
      </c>
      <c r="J3349" t="s">
        <v>29</v>
      </c>
      <c r="K3349" t="b">
        <v>0</v>
      </c>
      <c r="L3349">
        <v>88580</v>
      </c>
      <c r="M3349">
        <v>7993851</v>
      </c>
      <c r="N3349">
        <v>20171015</v>
      </c>
      <c r="O3349" t="s">
        <v>19</v>
      </c>
      <c r="P3349" t="str">
        <f>IF(VLOOKUP(A3349,'national-winners'!$A$2:$B$13,2,0)=H3349,"W","L")</f>
        <v>L</v>
      </c>
      <c r="Q3349">
        <f>MATCH(C3349,'state-winning-votes'!A:A,0)</f>
        <v>46</v>
      </c>
      <c r="R3349">
        <f>MATCH(A3349,'state-winning-votes'!$A$2:$L$2,0)</f>
        <v>11</v>
      </c>
      <c r="S3349" cm="1">
        <f t="array" ref="S3349">INDEX('state-winning-votes'!$A$1:$L$53,$Q3349,$R3349)</f>
        <v>4569843</v>
      </c>
      <c r="T3349">
        <f>INDEX('state-winning-votes'!$A$1:$L$53,MATCH($C3349,'state-winning-votes'!$A:$A,0),MATCH($A3349,'state-winning-votes'!$A$2:$L$2,0))</f>
        <v>4569843</v>
      </c>
      <c r="U3349" t="str">
        <f t="shared" si="157"/>
        <v>Romney, Mitt</v>
      </c>
      <c r="V3349" t="str">
        <f>_xlfn.XLOOKUP(INDEX('state-winning-votes'!$A$1:$L$53,MATCH($C3349,'state-winning-votes'!$A:$A,0),MATCH($A3349,'state-winning-votes'!$A$2:$L$2,0)),$L:$L,$H:$H)</f>
        <v>Romney, Mitt</v>
      </c>
      <c r="W3349" t="str">
        <f>VLOOKUP(A3349,'national-winners'!$A$2:$B$13,2,0)</f>
        <v>Obama, Barack H.</v>
      </c>
      <c r="X3349" t="str">
        <f t="shared" si="158"/>
        <v xml:space="preserve"> Mitt Romney (W)</v>
      </c>
    </row>
    <row r="3350" spans="1:24" x14ac:dyDescent="0.25">
      <c r="A3350">
        <v>2012</v>
      </c>
      <c r="B3350" t="s">
        <v>143</v>
      </c>
      <c r="C3350" t="s">
        <v>144</v>
      </c>
      <c r="D3350">
        <v>48</v>
      </c>
      <c r="E3350">
        <v>74</v>
      </c>
      <c r="F3350">
        <v>49</v>
      </c>
      <c r="G3350" t="s">
        <v>16</v>
      </c>
      <c r="H3350" t="s">
        <v>378</v>
      </c>
      <c r="I3350" t="str">
        <f t="shared" si="156"/>
        <v>Stein, Jill(L)</v>
      </c>
      <c r="J3350" t="s">
        <v>274</v>
      </c>
      <c r="K3350" t="b">
        <v>0</v>
      </c>
      <c r="L3350">
        <v>24657</v>
      </c>
      <c r="M3350">
        <v>7993851</v>
      </c>
      <c r="N3350">
        <v>20171015</v>
      </c>
      <c r="O3350" t="s">
        <v>19</v>
      </c>
      <c r="P3350" t="str">
        <f>IF(VLOOKUP(A3350,'national-winners'!$A$2:$B$13,2,0)=H3350,"W","L")</f>
        <v>L</v>
      </c>
      <c r="Q3350">
        <f>MATCH(C3350,'state-winning-votes'!A:A,0)</f>
        <v>46</v>
      </c>
      <c r="R3350">
        <f>MATCH(A3350,'state-winning-votes'!$A$2:$L$2,0)</f>
        <v>11</v>
      </c>
      <c r="S3350" cm="1">
        <f t="array" ref="S3350">INDEX('state-winning-votes'!$A$1:$L$53,$Q3350,$R3350)</f>
        <v>4569843</v>
      </c>
      <c r="T3350">
        <f>INDEX('state-winning-votes'!$A$1:$L$53,MATCH($C3350,'state-winning-votes'!$A:$A,0),MATCH($A3350,'state-winning-votes'!$A$2:$L$2,0))</f>
        <v>4569843</v>
      </c>
      <c r="U3350" t="str">
        <f t="shared" si="157"/>
        <v>Romney, Mitt</v>
      </c>
      <c r="V3350" t="str">
        <f>_xlfn.XLOOKUP(INDEX('state-winning-votes'!$A$1:$L$53,MATCH($C3350,'state-winning-votes'!$A:$A,0),MATCH($A3350,'state-winning-votes'!$A$2:$L$2,0)),$L:$L,$H:$H)</f>
        <v>Romney, Mitt</v>
      </c>
      <c r="W3350" t="str">
        <f>VLOOKUP(A3350,'national-winners'!$A$2:$B$13,2,0)</f>
        <v>Obama, Barack H.</v>
      </c>
      <c r="X3350" t="str">
        <f t="shared" si="158"/>
        <v xml:space="preserve"> Mitt Romney (W)</v>
      </c>
    </row>
    <row r="3351" spans="1:24" x14ac:dyDescent="0.25">
      <c r="A3351">
        <v>2012</v>
      </c>
      <c r="B3351" t="s">
        <v>143</v>
      </c>
      <c r="C3351" t="s">
        <v>144</v>
      </c>
      <c r="D3351">
        <v>48</v>
      </c>
      <c r="E3351">
        <v>74</v>
      </c>
      <c r="F3351">
        <v>49</v>
      </c>
      <c r="G3351" t="s">
        <v>16</v>
      </c>
      <c r="I3351" t="str">
        <f t="shared" si="156"/>
        <v>(L)</v>
      </c>
      <c r="K3351" t="b">
        <v>1</v>
      </c>
      <c r="L3351">
        <v>2647</v>
      </c>
      <c r="M3351">
        <v>7993851</v>
      </c>
      <c r="N3351">
        <v>20171015</v>
      </c>
      <c r="O3351" t="s">
        <v>19</v>
      </c>
      <c r="P3351" t="str">
        <f>IF(VLOOKUP(A3351,'national-winners'!$A$2:$B$13,2,0)=H3351,"W","L")</f>
        <v>L</v>
      </c>
      <c r="Q3351">
        <f>MATCH(C3351,'state-winning-votes'!A:A,0)</f>
        <v>46</v>
      </c>
      <c r="R3351">
        <f>MATCH(A3351,'state-winning-votes'!$A$2:$L$2,0)</f>
        <v>11</v>
      </c>
      <c r="S3351" cm="1">
        <f t="array" ref="S3351">INDEX('state-winning-votes'!$A$1:$L$53,$Q3351,$R3351)</f>
        <v>4569843</v>
      </c>
      <c r="T3351">
        <f>INDEX('state-winning-votes'!$A$1:$L$53,MATCH($C3351,'state-winning-votes'!$A:$A,0),MATCH($A3351,'state-winning-votes'!$A$2:$L$2,0))</f>
        <v>4569843</v>
      </c>
      <c r="U3351" t="str">
        <f t="shared" si="157"/>
        <v>Romney, Mitt</v>
      </c>
      <c r="V3351" t="str">
        <f>_xlfn.XLOOKUP(INDEX('state-winning-votes'!$A$1:$L$53,MATCH($C3351,'state-winning-votes'!$A:$A,0),MATCH($A3351,'state-winning-votes'!$A$2:$L$2,0)),$L:$L,$H:$H)</f>
        <v>Romney, Mitt</v>
      </c>
      <c r="W3351" t="str">
        <f>VLOOKUP(A3351,'national-winners'!$A$2:$B$13,2,0)</f>
        <v>Obama, Barack H.</v>
      </c>
      <c r="X3351" t="str">
        <f t="shared" si="158"/>
        <v xml:space="preserve"> Mitt Romney (W)</v>
      </c>
    </row>
    <row r="3352" spans="1:24" x14ac:dyDescent="0.25">
      <c r="A3352">
        <v>2012</v>
      </c>
      <c r="B3352" t="s">
        <v>145</v>
      </c>
      <c r="C3352" t="s">
        <v>146</v>
      </c>
      <c r="D3352">
        <v>49</v>
      </c>
      <c r="E3352">
        <v>87</v>
      </c>
      <c r="F3352">
        <v>67</v>
      </c>
      <c r="G3352" t="s">
        <v>16</v>
      </c>
      <c r="H3352" t="s">
        <v>376</v>
      </c>
      <c r="I3352" t="str">
        <f t="shared" si="156"/>
        <v>Romney, Mitt(L)</v>
      </c>
      <c r="J3352" t="s">
        <v>21</v>
      </c>
      <c r="K3352" t="b">
        <v>0</v>
      </c>
      <c r="L3352">
        <v>740600</v>
      </c>
      <c r="M3352">
        <v>1017440</v>
      </c>
      <c r="N3352">
        <v>20171015</v>
      </c>
      <c r="O3352" t="s">
        <v>19</v>
      </c>
      <c r="P3352" t="str">
        <f>IF(VLOOKUP(A3352,'national-winners'!$A$2:$B$13,2,0)=H3352,"W","L")</f>
        <v>L</v>
      </c>
      <c r="Q3352">
        <f>MATCH(C3352,'state-winning-votes'!A:A,0)</f>
        <v>47</v>
      </c>
      <c r="R3352">
        <f>MATCH(A3352,'state-winning-votes'!$A$2:$L$2,0)</f>
        <v>11</v>
      </c>
      <c r="S3352" cm="1">
        <f t="array" ref="S3352">INDEX('state-winning-votes'!$A$1:$L$53,$Q3352,$R3352)</f>
        <v>740600</v>
      </c>
      <c r="T3352">
        <f>INDEX('state-winning-votes'!$A$1:$L$53,MATCH($C3352,'state-winning-votes'!$A:$A,0),MATCH($A3352,'state-winning-votes'!$A$2:$L$2,0))</f>
        <v>740600</v>
      </c>
      <c r="U3352" t="str">
        <f t="shared" si="157"/>
        <v>Romney, Mitt</v>
      </c>
      <c r="V3352" t="str">
        <f>_xlfn.XLOOKUP(INDEX('state-winning-votes'!$A$1:$L$53,MATCH($C3352,'state-winning-votes'!$A:$A,0),MATCH($A3352,'state-winning-votes'!$A$2:$L$2,0)),$L:$L,$H:$H)</f>
        <v>Romney, Mitt</v>
      </c>
      <c r="W3352" t="str">
        <f>VLOOKUP(A3352,'national-winners'!$A$2:$B$13,2,0)</f>
        <v>Obama, Barack H.</v>
      </c>
      <c r="X3352" t="str">
        <f t="shared" si="158"/>
        <v xml:space="preserve"> Mitt Romney (W)</v>
      </c>
    </row>
    <row r="3353" spans="1:24" x14ac:dyDescent="0.25">
      <c r="A3353">
        <v>2012</v>
      </c>
      <c r="B3353" t="s">
        <v>145</v>
      </c>
      <c r="C3353" t="s">
        <v>146</v>
      </c>
      <c r="D3353">
        <v>49</v>
      </c>
      <c r="E3353">
        <v>87</v>
      </c>
      <c r="F3353">
        <v>67</v>
      </c>
      <c r="G3353" t="s">
        <v>16</v>
      </c>
      <c r="H3353" t="s">
        <v>349</v>
      </c>
      <c r="I3353" t="str">
        <f t="shared" si="156"/>
        <v>Obama, Barack H.(W)</v>
      </c>
      <c r="J3353" t="s">
        <v>18</v>
      </c>
      <c r="K3353" t="b">
        <v>0</v>
      </c>
      <c r="L3353">
        <v>251813</v>
      </c>
      <c r="M3353">
        <v>1017440</v>
      </c>
      <c r="N3353">
        <v>20171015</v>
      </c>
      <c r="O3353" t="s">
        <v>19</v>
      </c>
      <c r="P3353" t="str">
        <f>IF(VLOOKUP(A3353,'national-winners'!$A$2:$B$13,2,0)=H3353,"W","L")</f>
        <v>W</v>
      </c>
      <c r="Q3353">
        <f>MATCH(C3353,'state-winning-votes'!A:A,0)</f>
        <v>47</v>
      </c>
      <c r="R3353">
        <f>MATCH(A3353,'state-winning-votes'!$A$2:$L$2,0)</f>
        <v>11</v>
      </c>
      <c r="S3353" cm="1">
        <f t="array" ref="S3353">INDEX('state-winning-votes'!$A$1:$L$53,$Q3353,$R3353)</f>
        <v>740600</v>
      </c>
      <c r="T3353">
        <f>INDEX('state-winning-votes'!$A$1:$L$53,MATCH($C3353,'state-winning-votes'!$A:$A,0),MATCH($A3353,'state-winning-votes'!$A$2:$L$2,0))</f>
        <v>740600</v>
      </c>
      <c r="U3353" t="str">
        <f t="shared" si="157"/>
        <v>Romney, Mitt</v>
      </c>
      <c r="V3353" t="str">
        <f>_xlfn.XLOOKUP(INDEX('state-winning-votes'!$A$1:$L$53,MATCH($C3353,'state-winning-votes'!$A:$A,0),MATCH($A3353,'state-winning-votes'!$A$2:$L$2,0)),$L:$L,$H:$H)</f>
        <v>Romney, Mitt</v>
      </c>
      <c r="W3353" t="str">
        <f>VLOOKUP(A3353,'national-winners'!$A$2:$B$13,2,0)</f>
        <v>Obama, Barack H.</v>
      </c>
      <c r="X3353" t="str">
        <f t="shared" si="158"/>
        <v xml:space="preserve"> Mitt Romney (W)</v>
      </c>
    </row>
    <row r="3354" spans="1:24" x14ac:dyDescent="0.25">
      <c r="A3354">
        <v>2012</v>
      </c>
      <c r="B3354" t="s">
        <v>145</v>
      </c>
      <c r="C3354" t="s">
        <v>146</v>
      </c>
      <c r="D3354">
        <v>49</v>
      </c>
      <c r="E3354">
        <v>87</v>
      </c>
      <c r="F3354">
        <v>67</v>
      </c>
      <c r="G3354" t="s">
        <v>16</v>
      </c>
      <c r="H3354" t="s">
        <v>377</v>
      </c>
      <c r="I3354" t="str">
        <f t="shared" si="156"/>
        <v>Johnson, Gary(L)</v>
      </c>
      <c r="J3354" t="s">
        <v>29</v>
      </c>
      <c r="K3354" t="b">
        <v>0</v>
      </c>
      <c r="L3354">
        <v>12572</v>
      </c>
      <c r="M3354">
        <v>1017440</v>
      </c>
      <c r="N3354">
        <v>20171015</v>
      </c>
      <c r="O3354" t="s">
        <v>19</v>
      </c>
      <c r="P3354" t="str">
        <f>IF(VLOOKUP(A3354,'national-winners'!$A$2:$B$13,2,0)=H3354,"W","L")</f>
        <v>L</v>
      </c>
      <c r="Q3354">
        <f>MATCH(C3354,'state-winning-votes'!A:A,0)</f>
        <v>47</v>
      </c>
      <c r="R3354">
        <f>MATCH(A3354,'state-winning-votes'!$A$2:$L$2,0)</f>
        <v>11</v>
      </c>
      <c r="S3354" cm="1">
        <f t="array" ref="S3354">INDEX('state-winning-votes'!$A$1:$L$53,$Q3354,$R3354)</f>
        <v>740600</v>
      </c>
      <c r="T3354">
        <f>INDEX('state-winning-votes'!$A$1:$L$53,MATCH($C3354,'state-winning-votes'!$A:$A,0),MATCH($A3354,'state-winning-votes'!$A$2:$L$2,0))</f>
        <v>740600</v>
      </c>
      <c r="U3354" t="str">
        <f t="shared" si="157"/>
        <v>Romney, Mitt</v>
      </c>
      <c r="V3354" t="str">
        <f>_xlfn.XLOOKUP(INDEX('state-winning-votes'!$A$1:$L$53,MATCH($C3354,'state-winning-votes'!$A:$A,0),MATCH($A3354,'state-winning-votes'!$A$2:$L$2,0)),$L:$L,$H:$H)</f>
        <v>Romney, Mitt</v>
      </c>
      <c r="W3354" t="str">
        <f>VLOOKUP(A3354,'national-winners'!$A$2:$B$13,2,0)</f>
        <v>Obama, Barack H.</v>
      </c>
      <c r="X3354" t="str">
        <f t="shared" si="158"/>
        <v xml:space="preserve"> Mitt Romney (W)</v>
      </c>
    </row>
    <row r="3355" spans="1:24" x14ac:dyDescent="0.25">
      <c r="A3355">
        <v>2012</v>
      </c>
      <c r="B3355" t="s">
        <v>145</v>
      </c>
      <c r="C3355" t="s">
        <v>146</v>
      </c>
      <c r="D3355">
        <v>49</v>
      </c>
      <c r="E3355">
        <v>87</v>
      </c>
      <c r="F3355">
        <v>67</v>
      </c>
      <c r="G3355" t="s">
        <v>16</v>
      </c>
      <c r="H3355" t="s">
        <v>383</v>
      </c>
      <c r="I3355" t="str">
        <f t="shared" si="156"/>
        <v>Anderson, Ross Carl ""Rocky""(L)</v>
      </c>
      <c r="J3355" t="s">
        <v>384</v>
      </c>
      <c r="K3355" t="b">
        <v>0</v>
      </c>
      <c r="L3355">
        <v>5335</v>
      </c>
      <c r="M3355">
        <v>1017440</v>
      </c>
      <c r="N3355">
        <v>20171015</v>
      </c>
      <c r="O3355" t="s">
        <v>19</v>
      </c>
      <c r="P3355" t="str">
        <f>IF(VLOOKUP(A3355,'national-winners'!$A$2:$B$13,2,0)=H3355,"W","L")</f>
        <v>L</v>
      </c>
      <c r="Q3355">
        <f>MATCH(C3355,'state-winning-votes'!A:A,0)</f>
        <v>47</v>
      </c>
      <c r="R3355">
        <f>MATCH(A3355,'state-winning-votes'!$A$2:$L$2,0)</f>
        <v>11</v>
      </c>
      <c r="S3355" cm="1">
        <f t="array" ref="S3355">INDEX('state-winning-votes'!$A$1:$L$53,$Q3355,$R3355)</f>
        <v>740600</v>
      </c>
      <c r="T3355">
        <f>INDEX('state-winning-votes'!$A$1:$L$53,MATCH($C3355,'state-winning-votes'!$A:$A,0),MATCH($A3355,'state-winning-votes'!$A$2:$L$2,0))</f>
        <v>740600</v>
      </c>
      <c r="U3355" t="str">
        <f t="shared" si="157"/>
        <v>Romney, Mitt</v>
      </c>
      <c r="V3355" t="str">
        <f>_xlfn.XLOOKUP(INDEX('state-winning-votes'!$A$1:$L$53,MATCH($C3355,'state-winning-votes'!$A:$A,0),MATCH($A3355,'state-winning-votes'!$A$2:$L$2,0)),$L:$L,$H:$H)</f>
        <v>Romney, Mitt</v>
      </c>
      <c r="W3355" t="str">
        <f>VLOOKUP(A3355,'national-winners'!$A$2:$B$13,2,0)</f>
        <v>Obama, Barack H.</v>
      </c>
      <c r="X3355" t="str">
        <f t="shared" si="158"/>
        <v xml:space="preserve"> Mitt Romney (W)</v>
      </c>
    </row>
    <row r="3356" spans="1:24" x14ac:dyDescent="0.25">
      <c r="A3356">
        <v>2012</v>
      </c>
      <c r="B3356" t="s">
        <v>145</v>
      </c>
      <c r="C3356" t="s">
        <v>146</v>
      </c>
      <c r="D3356">
        <v>49</v>
      </c>
      <c r="E3356">
        <v>87</v>
      </c>
      <c r="F3356">
        <v>67</v>
      </c>
      <c r="G3356" t="s">
        <v>16</v>
      </c>
      <c r="H3356" t="s">
        <v>378</v>
      </c>
      <c r="I3356" t="str">
        <f t="shared" si="156"/>
        <v>Stein, Jill(L)</v>
      </c>
      <c r="J3356" t="s">
        <v>274</v>
      </c>
      <c r="K3356" t="b">
        <v>0</v>
      </c>
      <c r="L3356">
        <v>3817</v>
      </c>
      <c r="M3356">
        <v>1017440</v>
      </c>
      <c r="N3356">
        <v>20171015</v>
      </c>
      <c r="O3356" t="s">
        <v>19</v>
      </c>
      <c r="P3356" t="str">
        <f>IF(VLOOKUP(A3356,'national-winners'!$A$2:$B$13,2,0)=H3356,"W","L")</f>
        <v>L</v>
      </c>
      <c r="Q3356">
        <f>MATCH(C3356,'state-winning-votes'!A:A,0)</f>
        <v>47</v>
      </c>
      <c r="R3356">
        <f>MATCH(A3356,'state-winning-votes'!$A$2:$L$2,0)</f>
        <v>11</v>
      </c>
      <c r="S3356" cm="1">
        <f t="array" ref="S3356">INDEX('state-winning-votes'!$A$1:$L$53,$Q3356,$R3356)</f>
        <v>740600</v>
      </c>
      <c r="T3356">
        <f>INDEX('state-winning-votes'!$A$1:$L$53,MATCH($C3356,'state-winning-votes'!$A:$A,0),MATCH($A3356,'state-winning-votes'!$A$2:$L$2,0))</f>
        <v>740600</v>
      </c>
      <c r="U3356" t="str">
        <f t="shared" si="157"/>
        <v>Romney, Mitt</v>
      </c>
      <c r="V3356" t="str">
        <f>_xlfn.XLOOKUP(INDEX('state-winning-votes'!$A$1:$L$53,MATCH($C3356,'state-winning-votes'!$A:$A,0),MATCH($A3356,'state-winning-votes'!$A$2:$L$2,0)),$L:$L,$H:$H)</f>
        <v>Romney, Mitt</v>
      </c>
      <c r="W3356" t="str">
        <f>VLOOKUP(A3356,'national-winners'!$A$2:$B$13,2,0)</f>
        <v>Obama, Barack H.</v>
      </c>
      <c r="X3356" t="str">
        <f t="shared" si="158"/>
        <v xml:space="preserve"> Mitt Romney (W)</v>
      </c>
    </row>
    <row r="3357" spans="1:24" x14ac:dyDescent="0.25">
      <c r="A3357">
        <v>2012</v>
      </c>
      <c r="B3357" t="s">
        <v>145</v>
      </c>
      <c r="C3357" t="s">
        <v>146</v>
      </c>
      <c r="D3357">
        <v>49</v>
      </c>
      <c r="E3357">
        <v>87</v>
      </c>
      <c r="F3357">
        <v>67</v>
      </c>
      <c r="G3357" t="s">
        <v>16</v>
      </c>
      <c r="H3357" t="s">
        <v>381</v>
      </c>
      <c r="I3357" t="str">
        <f t="shared" si="156"/>
        <v>Goode, Virgil Hamlin, Jr.(L)</v>
      </c>
      <c r="J3357" t="s">
        <v>134</v>
      </c>
      <c r="K3357" t="b">
        <v>0</v>
      </c>
      <c r="L3357">
        <v>2871</v>
      </c>
      <c r="M3357">
        <v>1017440</v>
      </c>
      <c r="N3357">
        <v>20171015</v>
      </c>
      <c r="O3357" t="s">
        <v>19</v>
      </c>
      <c r="P3357" t="str">
        <f>IF(VLOOKUP(A3357,'national-winners'!$A$2:$B$13,2,0)=H3357,"W","L")</f>
        <v>L</v>
      </c>
      <c r="Q3357">
        <f>MATCH(C3357,'state-winning-votes'!A:A,0)</f>
        <v>47</v>
      </c>
      <c r="R3357">
        <f>MATCH(A3357,'state-winning-votes'!$A$2:$L$2,0)</f>
        <v>11</v>
      </c>
      <c r="S3357" cm="1">
        <f t="array" ref="S3357">INDEX('state-winning-votes'!$A$1:$L$53,$Q3357,$R3357)</f>
        <v>740600</v>
      </c>
      <c r="T3357">
        <f>INDEX('state-winning-votes'!$A$1:$L$53,MATCH($C3357,'state-winning-votes'!$A:$A,0),MATCH($A3357,'state-winning-votes'!$A$2:$L$2,0))</f>
        <v>740600</v>
      </c>
      <c r="U3357" t="str">
        <f t="shared" si="157"/>
        <v>Romney, Mitt</v>
      </c>
      <c r="V3357" t="str">
        <f>_xlfn.XLOOKUP(INDEX('state-winning-votes'!$A$1:$L$53,MATCH($C3357,'state-winning-votes'!$A:$A,0),MATCH($A3357,'state-winning-votes'!$A$2:$L$2,0)),$L:$L,$H:$H)</f>
        <v>Romney, Mitt</v>
      </c>
      <c r="W3357" t="str">
        <f>VLOOKUP(A3357,'national-winners'!$A$2:$B$13,2,0)</f>
        <v>Obama, Barack H.</v>
      </c>
      <c r="X3357" t="str">
        <f t="shared" si="158"/>
        <v xml:space="preserve"> Mitt Romney (W)</v>
      </c>
    </row>
    <row r="3358" spans="1:24" x14ac:dyDescent="0.25">
      <c r="A3358">
        <v>2012</v>
      </c>
      <c r="B3358" t="s">
        <v>145</v>
      </c>
      <c r="C3358" t="s">
        <v>146</v>
      </c>
      <c r="D3358">
        <v>49</v>
      </c>
      <c r="E3358">
        <v>87</v>
      </c>
      <c r="F3358">
        <v>67</v>
      </c>
      <c r="G3358" t="s">
        <v>16</v>
      </c>
      <c r="I3358" t="str">
        <f t="shared" si="156"/>
        <v>(L)</v>
      </c>
      <c r="J3358" t="s">
        <v>55</v>
      </c>
      <c r="K3358" t="b">
        <v>0</v>
      </c>
      <c r="L3358">
        <v>393</v>
      </c>
      <c r="M3358">
        <v>1017440</v>
      </c>
      <c r="N3358">
        <v>20171015</v>
      </c>
      <c r="O3358" t="s">
        <v>19</v>
      </c>
      <c r="P3358" t="str">
        <f>IF(VLOOKUP(A3358,'national-winners'!$A$2:$B$13,2,0)=H3358,"W","L")</f>
        <v>L</v>
      </c>
      <c r="Q3358">
        <f>MATCH(C3358,'state-winning-votes'!A:A,0)</f>
        <v>47</v>
      </c>
      <c r="R3358">
        <f>MATCH(A3358,'state-winning-votes'!$A$2:$L$2,0)</f>
        <v>11</v>
      </c>
      <c r="S3358" cm="1">
        <f t="array" ref="S3358">INDEX('state-winning-votes'!$A$1:$L$53,$Q3358,$R3358)</f>
        <v>740600</v>
      </c>
      <c r="T3358">
        <f>INDEX('state-winning-votes'!$A$1:$L$53,MATCH($C3358,'state-winning-votes'!$A:$A,0),MATCH($A3358,'state-winning-votes'!$A$2:$L$2,0))</f>
        <v>740600</v>
      </c>
      <c r="U3358" t="str">
        <f t="shared" si="157"/>
        <v>Romney, Mitt</v>
      </c>
      <c r="V3358" t="str">
        <f>_xlfn.XLOOKUP(INDEX('state-winning-votes'!$A$1:$L$53,MATCH($C3358,'state-winning-votes'!$A:$A,0),MATCH($A3358,'state-winning-votes'!$A$2:$L$2,0)),$L:$L,$H:$H)</f>
        <v>Romney, Mitt</v>
      </c>
      <c r="W3358" t="str">
        <f>VLOOKUP(A3358,'national-winners'!$A$2:$B$13,2,0)</f>
        <v>Obama, Barack H.</v>
      </c>
      <c r="X3358" t="str">
        <f t="shared" si="158"/>
        <v xml:space="preserve"> Mitt Romney (W)</v>
      </c>
    </row>
    <row r="3359" spans="1:24" x14ac:dyDescent="0.25">
      <c r="A3359">
        <v>2012</v>
      </c>
      <c r="B3359" t="s">
        <v>145</v>
      </c>
      <c r="C3359" t="s">
        <v>146</v>
      </c>
      <c r="D3359">
        <v>49</v>
      </c>
      <c r="E3359">
        <v>87</v>
      </c>
      <c r="F3359">
        <v>67</v>
      </c>
      <c r="G3359" t="s">
        <v>16</v>
      </c>
      <c r="I3359" t="str">
        <f t="shared" si="156"/>
        <v>(L)</v>
      </c>
      <c r="K3359" t="b">
        <v>1</v>
      </c>
      <c r="L3359">
        <v>39</v>
      </c>
      <c r="M3359">
        <v>1017440</v>
      </c>
      <c r="N3359">
        <v>20171015</v>
      </c>
      <c r="O3359" t="s">
        <v>19</v>
      </c>
      <c r="P3359" t="str">
        <f>IF(VLOOKUP(A3359,'national-winners'!$A$2:$B$13,2,0)=H3359,"W","L")</f>
        <v>L</v>
      </c>
      <c r="Q3359">
        <f>MATCH(C3359,'state-winning-votes'!A:A,0)</f>
        <v>47</v>
      </c>
      <c r="R3359">
        <f>MATCH(A3359,'state-winning-votes'!$A$2:$L$2,0)</f>
        <v>11</v>
      </c>
      <c r="S3359" cm="1">
        <f t="array" ref="S3359">INDEX('state-winning-votes'!$A$1:$L$53,$Q3359,$R3359)</f>
        <v>740600</v>
      </c>
      <c r="T3359">
        <f>INDEX('state-winning-votes'!$A$1:$L$53,MATCH($C3359,'state-winning-votes'!$A:$A,0),MATCH($A3359,'state-winning-votes'!$A$2:$L$2,0))</f>
        <v>740600</v>
      </c>
      <c r="U3359" t="str">
        <f t="shared" si="157"/>
        <v>Romney, Mitt</v>
      </c>
      <c r="V3359" t="str">
        <f>_xlfn.XLOOKUP(INDEX('state-winning-votes'!$A$1:$L$53,MATCH($C3359,'state-winning-votes'!$A:$A,0),MATCH($A3359,'state-winning-votes'!$A$2:$L$2,0)),$L:$L,$H:$H)</f>
        <v>Romney, Mitt</v>
      </c>
      <c r="W3359" t="str">
        <f>VLOOKUP(A3359,'national-winners'!$A$2:$B$13,2,0)</f>
        <v>Obama, Barack H.</v>
      </c>
      <c r="X3359" t="str">
        <f t="shared" si="158"/>
        <v xml:space="preserve"> Mitt Romney (W)</v>
      </c>
    </row>
    <row r="3360" spans="1:24" x14ac:dyDescent="0.25">
      <c r="A3360">
        <v>2012</v>
      </c>
      <c r="B3360" t="s">
        <v>148</v>
      </c>
      <c r="C3360" t="s">
        <v>149</v>
      </c>
      <c r="D3360">
        <v>50</v>
      </c>
      <c r="E3360">
        <v>13</v>
      </c>
      <c r="F3360">
        <v>6</v>
      </c>
      <c r="G3360" t="s">
        <v>16</v>
      </c>
      <c r="H3360" t="s">
        <v>349</v>
      </c>
      <c r="I3360" t="str">
        <f t="shared" si="156"/>
        <v>Obama, Barack H.(W)</v>
      </c>
      <c r="J3360" t="s">
        <v>18</v>
      </c>
      <c r="K3360" t="b">
        <v>0</v>
      </c>
      <c r="L3360">
        <v>199239</v>
      </c>
      <c r="M3360">
        <v>299290</v>
      </c>
      <c r="N3360">
        <v>20171015</v>
      </c>
      <c r="O3360" t="s">
        <v>19</v>
      </c>
      <c r="P3360" t="str">
        <f>IF(VLOOKUP(A3360,'national-winners'!$A$2:$B$13,2,0)=H3360,"W","L")</f>
        <v>W</v>
      </c>
      <c r="Q3360">
        <f>MATCH(C3360,'state-winning-votes'!A:A,0)</f>
        <v>49</v>
      </c>
      <c r="R3360">
        <f>MATCH(A3360,'state-winning-votes'!$A$2:$L$2,0)</f>
        <v>11</v>
      </c>
      <c r="S3360" cm="1">
        <f t="array" ref="S3360">INDEX('state-winning-votes'!$A$1:$L$53,$Q3360,$R3360)</f>
        <v>199239</v>
      </c>
      <c r="T3360">
        <f>INDEX('state-winning-votes'!$A$1:$L$53,MATCH($C3360,'state-winning-votes'!$A:$A,0),MATCH($A3360,'state-winning-votes'!$A$2:$L$2,0))</f>
        <v>199239</v>
      </c>
      <c r="U3360" t="str">
        <f t="shared" si="157"/>
        <v>Obama, Barack H.</v>
      </c>
      <c r="V3360" t="str">
        <f>_xlfn.XLOOKUP(INDEX('state-winning-votes'!$A$1:$L$53,MATCH($C3360,'state-winning-votes'!$A:$A,0),MATCH($A3360,'state-winning-votes'!$A$2:$L$2,0)),$L:$L,$H:$H)</f>
        <v>Obama, Barack H.</v>
      </c>
      <c r="W3360" t="str">
        <f>VLOOKUP(A3360,'national-winners'!$A$2:$B$13,2,0)</f>
        <v>Obama, Barack H.</v>
      </c>
      <c r="X3360" t="str">
        <f t="shared" si="158"/>
        <v xml:space="preserve"> Barack H. Obama (W)</v>
      </c>
    </row>
    <row r="3361" spans="1:24" x14ac:dyDescent="0.25">
      <c r="A3361">
        <v>2012</v>
      </c>
      <c r="B3361" t="s">
        <v>148</v>
      </c>
      <c r="C3361" t="s">
        <v>149</v>
      </c>
      <c r="D3361">
        <v>50</v>
      </c>
      <c r="E3361">
        <v>13</v>
      </c>
      <c r="F3361">
        <v>6</v>
      </c>
      <c r="G3361" t="s">
        <v>16</v>
      </c>
      <c r="H3361" t="s">
        <v>376</v>
      </c>
      <c r="I3361" t="str">
        <f t="shared" si="156"/>
        <v>Romney, Mitt(L)</v>
      </c>
      <c r="J3361" t="s">
        <v>21</v>
      </c>
      <c r="K3361" t="b">
        <v>0</v>
      </c>
      <c r="L3361">
        <v>92698</v>
      </c>
      <c r="M3361">
        <v>299290</v>
      </c>
      <c r="N3361">
        <v>20171015</v>
      </c>
      <c r="O3361" t="s">
        <v>19</v>
      </c>
      <c r="P3361" t="str">
        <f>IF(VLOOKUP(A3361,'national-winners'!$A$2:$B$13,2,0)=H3361,"W","L")</f>
        <v>L</v>
      </c>
      <c r="Q3361">
        <f>MATCH(C3361,'state-winning-votes'!A:A,0)</f>
        <v>49</v>
      </c>
      <c r="R3361">
        <f>MATCH(A3361,'state-winning-votes'!$A$2:$L$2,0)</f>
        <v>11</v>
      </c>
      <c r="S3361" cm="1">
        <f t="array" ref="S3361">INDEX('state-winning-votes'!$A$1:$L$53,$Q3361,$R3361)</f>
        <v>199239</v>
      </c>
      <c r="T3361">
        <f>INDEX('state-winning-votes'!$A$1:$L$53,MATCH($C3361,'state-winning-votes'!$A:$A,0),MATCH($A3361,'state-winning-votes'!$A$2:$L$2,0))</f>
        <v>199239</v>
      </c>
      <c r="U3361" t="str">
        <f t="shared" si="157"/>
        <v>Obama, Barack H.</v>
      </c>
      <c r="V3361" t="str">
        <f>_xlfn.XLOOKUP(INDEX('state-winning-votes'!$A$1:$L$53,MATCH($C3361,'state-winning-votes'!$A:$A,0),MATCH($A3361,'state-winning-votes'!$A$2:$L$2,0)),$L:$L,$H:$H)</f>
        <v>Obama, Barack H.</v>
      </c>
      <c r="W3361" t="str">
        <f>VLOOKUP(A3361,'national-winners'!$A$2:$B$13,2,0)</f>
        <v>Obama, Barack H.</v>
      </c>
      <c r="X3361" t="str">
        <f t="shared" si="158"/>
        <v xml:space="preserve"> Barack H. Obama (W)</v>
      </c>
    </row>
    <row r="3362" spans="1:24" x14ac:dyDescent="0.25">
      <c r="A3362">
        <v>2012</v>
      </c>
      <c r="B3362" t="s">
        <v>148</v>
      </c>
      <c r="C3362" t="s">
        <v>149</v>
      </c>
      <c r="D3362">
        <v>50</v>
      </c>
      <c r="E3362">
        <v>13</v>
      </c>
      <c r="F3362">
        <v>6</v>
      </c>
      <c r="G3362" t="s">
        <v>16</v>
      </c>
      <c r="H3362" t="s">
        <v>377</v>
      </c>
      <c r="I3362" t="str">
        <f t="shared" si="156"/>
        <v>Johnson, Gary(L)</v>
      </c>
      <c r="J3362" t="s">
        <v>29</v>
      </c>
      <c r="K3362" t="b">
        <v>0</v>
      </c>
      <c r="L3362">
        <v>3487</v>
      </c>
      <c r="M3362">
        <v>299290</v>
      </c>
      <c r="N3362">
        <v>20171015</v>
      </c>
      <c r="O3362" t="s">
        <v>19</v>
      </c>
      <c r="P3362" t="str">
        <f>IF(VLOOKUP(A3362,'national-winners'!$A$2:$B$13,2,0)=H3362,"W","L")</f>
        <v>L</v>
      </c>
      <c r="Q3362">
        <f>MATCH(C3362,'state-winning-votes'!A:A,0)</f>
        <v>49</v>
      </c>
      <c r="R3362">
        <f>MATCH(A3362,'state-winning-votes'!$A$2:$L$2,0)</f>
        <v>11</v>
      </c>
      <c r="S3362" cm="1">
        <f t="array" ref="S3362">INDEX('state-winning-votes'!$A$1:$L$53,$Q3362,$R3362)</f>
        <v>199239</v>
      </c>
      <c r="T3362">
        <f>INDEX('state-winning-votes'!$A$1:$L$53,MATCH($C3362,'state-winning-votes'!$A:$A,0),MATCH($A3362,'state-winning-votes'!$A$2:$L$2,0))</f>
        <v>199239</v>
      </c>
      <c r="U3362" t="str">
        <f t="shared" si="157"/>
        <v>Obama, Barack H.</v>
      </c>
      <c r="V3362" t="str">
        <f>_xlfn.XLOOKUP(INDEX('state-winning-votes'!$A$1:$L$53,MATCH($C3362,'state-winning-votes'!$A:$A,0),MATCH($A3362,'state-winning-votes'!$A$2:$L$2,0)),$L:$L,$H:$H)</f>
        <v>Obama, Barack H.</v>
      </c>
      <c r="W3362" t="str">
        <f>VLOOKUP(A3362,'national-winners'!$A$2:$B$13,2,0)</f>
        <v>Obama, Barack H.</v>
      </c>
      <c r="X3362" t="str">
        <f t="shared" si="158"/>
        <v xml:space="preserve"> Barack H. Obama (W)</v>
      </c>
    </row>
    <row r="3363" spans="1:24" x14ac:dyDescent="0.25">
      <c r="A3363">
        <v>2012</v>
      </c>
      <c r="B3363" t="s">
        <v>148</v>
      </c>
      <c r="C3363" t="s">
        <v>149</v>
      </c>
      <c r="D3363">
        <v>50</v>
      </c>
      <c r="E3363">
        <v>13</v>
      </c>
      <c r="F3363">
        <v>6</v>
      </c>
      <c r="G3363" t="s">
        <v>16</v>
      </c>
      <c r="I3363" t="str">
        <f t="shared" si="156"/>
        <v>(L)</v>
      </c>
      <c r="K3363" t="b">
        <v>1</v>
      </c>
      <c r="L3363">
        <v>2043</v>
      </c>
      <c r="M3363">
        <v>299290</v>
      </c>
      <c r="N3363">
        <v>20171015</v>
      </c>
      <c r="O3363" t="s">
        <v>19</v>
      </c>
      <c r="P3363" t="str">
        <f>IF(VLOOKUP(A3363,'national-winners'!$A$2:$B$13,2,0)=H3363,"W","L")</f>
        <v>L</v>
      </c>
      <c r="Q3363">
        <f>MATCH(C3363,'state-winning-votes'!A:A,0)</f>
        <v>49</v>
      </c>
      <c r="R3363">
        <f>MATCH(A3363,'state-winning-votes'!$A$2:$L$2,0)</f>
        <v>11</v>
      </c>
      <c r="S3363" cm="1">
        <f t="array" ref="S3363">INDEX('state-winning-votes'!$A$1:$L$53,$Q3363,$R3363)</f>
        <v>199239</v>
      </c>
      <c r="T3363">
        <f>INDEX('state-winning-votes'!$A$1:$L$53,MATCH($C3363,'state-winning-votes'!$A:$A,0),MATCH($A3363,'state-winning-votes'!$A$2:$L$2,0))</f>
        <v>199239</v>
      </c>
      <c r="U3363" t="str">
        <f t="shared" si="157"/>
        <v>Obama, Barack H.</v>
      </c>
      <c r="V3363" t="str">
        <f>_xlfn.XLOOKUP(INDEX('state-winning-votes'!$A$1:$L$53,MATCH($C3363,'state-winning-votes'!$A:$A,0),MATCH($A3363,'state-winning-votes'!$A$2:$L$2,0)),$L:$L,$H:$H)</f>
        <v>Obama, Barack H.</v>
      </c>
      <c r="W3363" t="str">
        <f>VLOOKUP(A3363,'national-winners'!$A$2:$B$13,2,0)</f>
        <v>Obama, Barack H.</v>
      </c>
      <c r="X3363" t="str">
        <f t="shared" si="158"/>
        <v xml:space="preserve"> Barack H. Obama (W)</v>
      </c>
    </row>
    <row r="3364" spans="1:24" x14ac:dyDescent="0.25">
      <c r="A3364">
        <v>2012</v>
      </c>
      <c r="B3364" t="s">
        <v>148</v>
      </c>
      <c r="C3364" t="s">
        <v>149</v>
      </c>
      <c r="D3364">
        <v>50</v>
      </c>
      <c r="E3364">
        <v>13</v>
      </c>
      <c r="F3364">
        <v>6</v>
      </c>
      <c r="G3364" t="s">
        <v>16</v>
      </c>
      <c r="H3364" t="s">
        <v>383</v>
      </c>
      <c r="I3364" t="str">
        <f t="shared" si="156"/>
        <v>Anderson, Ross Carl ""Rocky""(L)</v>
      </c>
      <c r="J3364" t="s">
        <v>384</v>
      </c>
      <c r="K3364" t="b">
        <v>0</v>
      </c>
      <c r="L3364">
        <v>1128</v>
      </c>
      <c r="M3364">
        <v>299290</v>
      </c>
      <c r="N3364">
        <v>20171015</v>
      </c>
      <c r="O3364" t="s">
        <v>19</v>
      </c>
      <c r="P3364" t="str">
        <f>IF(VLOOKUP(A3364,'national-winners'!$A$2:$B$13,2,0)=H3364,"W","L")</f>
        <v>L</v>
      </c>
      <c r="Q3364">
        <f>MATCH(C3364,'state-winning-votes'!A:A,0)</f>
        <v>49</v>
      </c>
      <c r="R3364">
        <f>MATCH(A3364,'state-winning-votes'!$A$2:$L$2,0)</f>
        <v>11</v>
      </c>
      <c r="S3364" cm="1">
        <f t="array" ref="S3364">INDEX('state-winning-votes'!$A$1:$L$53,$Q3364,$R3364)</f>
        <v>199239</v>
      </c>
      <c r="T3364">
        <f>INDEX('state-winning-votes'!$A$1:$L$53,MATCH($C3364,'state-winning-votes'!$A:$A,0),MATCH($A3364,'state-winning-votes'!$A$2:$L$2,0))</f>
        <v>199239</v>
      </c>
      <c r="U3364" t="str">
        <f t="shared" si="157"/>
        <v>Obama, Barack H.</v>
      </c>
      <c r="V3364" t="str">
        <f>_xlfn.XLOOKUP(INDEX('state-winning-votes'!$A$1:$L$53,MATCH($C3364,'state-winning-votes'!$A:$A,0),MATCH($A3364,'state-winning-votes'!$A$2:$L$2,0)),$L:$L,$H:$H)</f>
        <v>Obama, Barack H.</v>
      </c>
      <c r="W3364" t="str">
        <f>VLOOKUP(A3364,'national-winners'!$A$2:$B$13,2,0)</f>
        <v>Obama, Barack H.</v>
      </c>
      <c r="X3364" t="str">
        <f t="shared" si="158"/>
        <v xml:space="preserve"> Barack H. Obama (W)</v>
      </c>
    </row>
    <row r="3365" spans="1:24" x14ac:dyDescent="0.25">
      <c r="A3365">
        <v>2012</v>
      </c>
      <c r="B3365" t="s">
        <v>148</v>
      </c>
      <c r="C3365" t="s">
        <v>149</v>
      </c>
      <c r="D3365">
        <v>50</v>
      </c>
      <c r="E3365">
        <v>13</v>
      </c>
      <c r="F3365">
        <v>6</v>
      </c>
      <c r="G3365" t="s">
        <v>16</v>
      </c>
      <c r="H3365" t="s">
        <v>394</v>
      </c>
      <c r="I3365" t="str">
        <f t="shared" si="156"/>
        <v>Lindsay, Peta(L)</v>
      </c>
      <c r="J3365" t="s">
        <v>353</v>
      </c>
      <c r="K3365" t="b">
        <v>0</v>
      </c>
      <c r="L3365">
        <v>695</v>
      </c>
      <c r="M3365">
        <v>299290</v>
      </c>
      <c r="N3365">
        <v>20171015</v>
      </c>
      <c r="O3365" t="s">
        <v>19</v>
      </c>
      <c r="P3365" t="str">
        <f>IF(VLOOKUP(A3365,'national-winners'!$A$2:$B$13,2,0)=H3365,"W","L")</f>
        <v>L</v>
      </c>
      <c r="Q3365">
        <f>MATCH(C3365,'state-winning-votes'!A:A,0)</f>
        <v>49</v>
      </c>
      <c r="R3365">
        <f>MATCH(A3365,'state-winning-votes'!$A$2:$L$2,0)</f>
        <v>11</v>
      </c>
      <c r="S3365" cm="1">
        <f t="array" ref="S3365">INDEX('state-winning-votes'!$A$1:$L$53,$Q3365,$R3365)</f>
        <v>199239</v>
      </c>
      <c r="T3365">
        <f>INDEX('state-winning-votes'!$A$1:$L$53,MATCH($C3365,'state-winning-votes'!$A:$A,0),MATCH($A3365,'state-winning-votes'!$A$2:$L$2,0))</f>
        <v>199239</v>
      </c>
      <c r="U3365" t="str">
        <f t="shared" si="157"/>
        <v>Obama, Barack H.</v>
      </c>
      <c r="V3365" t="str">
        <f>_xlfn.XLOOKUP(INDEX('state-winning-votes'!$A$1:$L$53,MATCH($C3365,'state-winning-votes'!$A:$A,0),MATCH($A3365,'state-winning-votes'!$A$2:$L$2,0)),$L:$L,$H:$H)</f>
        <v>Obama, Barack H.</v>
      </c>
      <c r="W3365" t="str">
        <f>VLOOKUP(A3365,'national-winners'!$A$2:$B$13,2,0)</f>
        <v>Obama, Barack H.</v>
      </c>
      <c r="X3365" t="str">
        <f t="shared" si="158"/>
        <v xml:space="preserve"> Barack H. Obama (W)</v>
      </c>
    </row>
    <row r="3366" spans="1:24" x14ac:dyDescent="0.25">
      <c r="A3366">
        <v>2012</v>
      </c>
      <c r="B3366" t="s">
        <v>150</v>
      </c>
      <c r="C3366" t="s">
        <v>151</v>
      </c>
      <c r="D3366">
        <v>51</v>
      </c>
      <c r="E3366">
        <v>54</v>
      </c>
      <c r="F3366">
        <v>40</v>
      </c>
      <c r="G3366" t="s">
        <v>16</v>
      </c>
      <c r="H3366" t="s">
        <v>349</v>
      </c>
      <c r="I3366" t="str">
        <f t="shared" si="156"/>
        <v>Obama, Barack H.(W)</v>
      </c>
      <c r="J3366" t="s">
        <v>18</v>
      </c>
      <c r="K3366" t="b">
        <v>0</v>
      </c>
      <c r="L3366">
        <v>1971820</v>
      </c>
      <c r="M3366">
        <v>3854489</v>
      </c>
      <c r="N3366">
        <v>20171015</v>
      </c>
      <c r="O3366" t="s">
        <v>19</v>
      </c>
      <c r="P3366" t="str">
        <f>IF(VLOOKUP(A3366,'national-winners'!$A$2:$B$13,2,0)=H3366,"W","L")</f>
        <v>W</v>
      </c>
      <c r="Q3366">
        <f>MATCH(C3366,'state-winning-votes'!A:A,0)</f>
        <v>48</v>
      </c>
      <c r="R3366">
        <f>MATCH(A3366,'state-winning-votes'!$A$2:$L$2,0)</f>
        <v>11</v>
      </c>
      <c r="S3366" cm="1">
        <f t="array" ref="S3366">INDEX('state-winning-votes'!$A$1:$L$53,$Q3366,$R3366)</f>
        <v>1971820</v>
      </c>
      <c r="T3366">
        <f>INDEX('state-winning-votes'!$A$1:$L$53,MATCH($C3366,'state-winning-votes'!$A:$A,0),MATCH($A3366,'state-winning-votes'!$A$2:$L$2,0))</f>
        <v>1971820</v>
      </c>
      <c r="U3366" t="str">
        <f t="shared" si="157"/>
        <v>Obama, Barack H.</v>
      </c>
      <c r="V3366" t="str">
        <f>_xlfn.XLOOKUP(INDEX('state-winning-votes'!$A$1:$L$53,MATCH($C3366,'state-winning-votes'!$A:$A,0),MATCH($A3366,'state-winning-votes'!$A$2:$L$2,0)),$L:$L,$H:$H)</f>
        <v>Obama, Barack H.</v>
      </c>
      <c r="W3366" t="str">
        <f>VLOOKUP(A3366,'national-winners'!$A$2:$B$13,2,0)</f>
        <v>Obama, Barack H.</v>
      </c>
      <c r="X3366" t="str">
        <f t="shared" si="158"/>
        <v xml:space="preserve"> Barack H. Obama (W)</v>
      </c>
    </row>
    <row r="3367" spans="1:24" x14ac:dyDescent="0.25">
      <c r="A3367">
        <v>2012</v>
      </c>
      <c r="B3367" t="s">
        <v>150</v>
      </c>
      <c r="C3367" t="s">
        <v>151</v>
      </c>
      <c r="D3367">
        <v>51</v>
      </c>
      <c r="E3367">
        <v>54</v>
      </c>
      <c r="F3367">
        <v>40</v>
      </c>
      <c r="G3367" t="s">
        <v>16</v>
      </c>
      <c r="H3367" t="s">
        <v>376</v>
      </c>
      <c r="I3367" t="str">
        <f t="shared" si="156"/>
        <v>Romney, Mitt(L)</v>
      </c>
      <c r="J3367" t="s">
        <v>21</v>
      </c>
      <c r="K3367" t="b">
        <v>0</v>
      </c>
      <c r="L3367">
        <v>1822522</v>
      </c>
      <c r="M3367">
        <v>3854489</v>
      </c>
      <c r="N3367">
        <v>20171015</v>
      </c>
      <c r="O3367" t="s">
        <v>19</v>
      </c>
      <c r="P3367" t="str">
        <f>IF(VLOOKUP(A3367,'national-winners'!$A$2:$B$13,2,0)=H3367,"W","L")</f>
        <v>L</v>
      </c>
      <c r="Q3367">
        <f>MATCH(C3367,'state-winning-votes'!A:A,0)</f>
        <v>48</v>
      </c>
      <c r="R3367">
        <f>MATCH(A3367,'state-winning-votes'!$A$2:$L$2,0)</f>
        <v>11</v>
      </c>
      <c r="S3367" cm="1">
        <f t="array" ref="S3367">INDEX('state-winning-votes'!$A$1:$L$53,$Q3367,$R3367)</f>
        <v>1971820</v>
      </c>
      <c r="T3367">
        <f>INDEX('state-winning-votes'!$A$1:$L$53,MATCH($C3367,'state-winning-votes'!$A:$A,0),MATCH($A3367,'state-winning-votes'!$A$2:$L$2,0))</f>
        <v>1971820</v>
      </c>
      <c r="U3367" t="str">
        <f t="shared" si="157"/>
        <v>Obama, Barack H.</v>
      </c>
      <c r="V3367" t="str">
        <f>_xlfn.XLOOKUP(INDEX('state-winning-votes'!$A$1:$L$53,MATCH($C3367,'state-winning-votes'!$A:$A,0),MATCH($A3367,'state-winning-votes'!$A$2:$L$2,0)),$L:$L,$H:$H)</f>
        <v>Obama, Barack H.</v>
      </c>
      <c r="W3367" t="str">
        <f>VLOOKUP(A3367,'national-winners'!$A$2:$B$13,2,0)</f>
        <v>Obama, Barack H.</v>
      </c>
      <c r="X3367" t="str">
        <f t="shared" si="158"/>
        <v xml:space="preserve"> Barack H. Obama (W)</v>
      </c>
    </row>
    <row r="3368" spans="1:24" x14ac:dyDescent="0.25">
      <c r="A3368">
        <v>2012</v>
      </c>
      <c r="B3368" t="s">
        <v>150</v>
      </c>
      <c r="C3368" t="s">
        <v>151</v>
      </c>
      <c r="D3368">
        <v>51</v>
      </c>
      <c r="E3368">
        <v>54</v>
      </c>
      <c r="F3368">
        <v>40</v>
      </c>
      <c r="G3368" t="s">
        <v>16</v>
      </c>
      <c r="H3368" t="s">
        <v>377</v>
      </c>
      <c r="I3368" t="str">
        <f t="shared" si="156"/>
        <v>Johnson, Gary(L)</v>
      </c>
      <c r="J3368" t="s">
        <v>29</v>
      </c>
      <c r="K3368" t="b">
        <v>0</v>
      </c>
      <c r="L3368">
        <v>31216</v>
      </c>
      <c r="M3368">
        <v>3854489</v>
      </c>
      <c r="N3368">
        <v>20171015</v>
      </c>
      <c r="O3368" t="s">
        <v>19</v>
      </c>
      <c r="P3368" t="str">
        <f>IF(VLOOKUP(A3368,'national-winners'!$A$2:$B$13,2,0)=H3368,"W","L")</f>
        <v>L</v>
      </c>
      <c r="Q3368">
        <f>MATCH(C3368,'state-winning-votes'!A:A,0)</f>
        <v>48</v>
      </c>
      <c r="R3368">
        <f>MATCH(A3368,'state-winning-votes'!$A$2:$L$2,0)</f>
        <v>11</v>
      </c>
      <c r="S3368" cm="1">
        <f t="array" ref="S3368">INDEX('state-winning-votes'!$A$1:$L$53,$Q3368,$R3368)</f>
        <v>1971820</v>
      </c>
      <c r="T3368">
        <f>INDEX('state-winning-votes'!$A$1:$L$53,MATCH($C3368,'state-winning-votes'!$A:$A,0),MATCH($A3368,'state-winning-votes'!$A$2:$L$2,0))</f>
        <v>1971820</v>
      </c>
      <c r="U3368" t="str">
        <f t="shared" si="157"/>
        <v>Obama, Barack H.</v>
      </c>
      <c r="V3368" t="str">
        <f>_xlfn.XLOOKUP(INDEX('state-winning-votes'!$A$1:$L$53,MATCH($C3368,'state-winning-votes'!$A:$A,0),MATCH($A3368,'state-winning-votes'!$A$2:$L$2,0)),$L:$L,$H:$H)</f>
        <v>Obama, Barack H.</v>
      </c>
      <c r="W3368" t="str">
        <f>VLOOKUP(A3368,'national-winners'!$A$2:$B$13,2,0)</f>
        <v>Obama, Barack H.</v>
      </c>
      <c r="X3368" t="str">
        <f t="shared" si="158"/>
        <v xml:space="preserve"> Barack H. Obama (W)</v>
      </c>
    </row>
    <row r="3369" spans="1:24" x14ac:dyDescent="0.25">
      <c r="A3369">
        <v>2012</v>
      </c>
      <c r="B3369" t="s">
        <v>150</v>
      </c>
      <c r="C3369" t="s">
        <v>151</v>
      </c>
      <c r="D3369">
        <v>51</v>
      </c>
      <c r="E3369">
        <v>54</v>
      </c>
      <c r="F3369">
        <v>40</v>
      </c>
      <c r="G3369" t="s">
        <v>16</v>
      </c>
      <c r="H3369" t="s">
        <v>381</v>
      </c>
      <c r="I3369" t="str">
        <f t="shared" si="156"/>
        <v>Goode, Virgil Hamlin, Jr.(L)</v>
      </c>
      <c r="J3369" t="s">
        <v>134</v>
      </c>
      <c r="K3369" t="b">
        <v>0</v>
      </c>
      <c r="L3369">
        <v>13058</v>
      </c>
      <c r="M3369">
        <v>3854489</v>
      </c>
      <c r="N3369">
        <v>20171015</v>
      </c>
      <c r="O3369" t="s">
        <v>19</v>
      </c>
      <c r="P3369" t="str">
        <f>IF(VLOOKUP(A3369,'national-winners'!$A$2:$B$13,2,0)=H3369,"W","L")</f>
        <v>L</v>
      </c>
      <c r="Q3369">
        <f>MATCH(C3369,'state-winning-votes'!A:A,0)</f>
        <v>48</v>
      </c>
      <c r="R3369">
        <f>MATCH(A3369,'state-winning-votes'!$A$2:$L$2,0)</f>
        <v>11</v>
      </c>
      <c r="S3369" cm="1">
        <f t="array" ref="S3369">INDEX('state-winning-votes'!$A$1:$L$53,$Q3369,$R3369)</f>
        <v>1971820</v>
      </c>
      <c r="T3369">
        <f>INDEX('state-winning-votes'!$A$1:$L$53,MATCH($C3369,'state-winning-votes'!$A:$A,0),MATCH($A3369,'state-winning-votes'!$A$2:$L$2,0))</f>
        <v>1971820</v>
      </c>
      <c r="U3369" t="str">
        <f t="shared" si="157"/>
        <v>Obama, Barack H.</v>
      </c>
      <c r="V3369" t="str">
        <f>_xlfn.XLOOKUP(INDEX('state-winning-votes'!$A$1:$L$53,MATCH($C3369,'state-winning-votes'!$A:$A,0),MATCH($A3369,'state-winning-votes'!$A$2:$L$2,0)),$L:$L,$H:$H)</f>
        <v>Obama, Barack H.</v>
      </c>
      <c r="W3369" t="str">
        <f>VLOOKUP(A3369,'national-winners'!$A$2:$B$13,2,0)</f>
        <v>Obama, Barack H.</v>
      </c>
      <c r="X3369" t="str">
        <f t="shared" si="158"/>
        <v xml:space="preserve"> Barack H. Obama (W)</v>
      </c>
    </row>
    <row r="3370" spans="1:24" x14ac:dyDescent="0.25">
      <c r="A3370">
        <v>2012</v>
      </c>
      <c r="B3370" t="s">
        <v>150</v>
      </c>
      <c r="C3370" t="s">
        <v>151</v>
      </c>
      <c r="D3370">
        <v>51</v>
      </c>
      <c r="E3370">
        <v>54</v>
      </c>
      <c r="F3370">
        <v>40</v>
      </c>
      <c r="G3370" t="s">
        <v>16</v>
      </c>
      <c r="H3370" t="s">
        <v>378</v>
      </c>
      <c r="I3370" t="str">
        <f t="shared" si="156"/>
        <v>Stein, Jill(L)</v>
      </c>
      <c r="J3370" t="s">
        <v>274</v>
      </c>
      <c r="K3370" t="b">
        <v>0</v>
      </c>
      <c r="L3370">
        <v>8627</v>
      </c>
      <c r="M3370">
        <v>3854489</v>
      </c>
      <c r="N3370">
        <v>20171015</v>
      </c>
      <c r="O3370" t="s">
        <v>19</v>
      </c>
      <c r="P3370" t="str">
        <f>IF(VLOOKUP(A3370,'national-winners'!$A$2:$B$13,2,0)=H3370,"W","L")</f>
        <v>L</v>
      </c>
      <c r="Q3370">
        <f>MATCH(C3370,'state-winning-votes'!A:A,0)</f>
        <v>48</v>
      </c>
      <c r="R3370">
        <f>MATCH(A3370,'state-winning-votes'!$A$2:$L$2,0)</f>
        <v>11</v>
      </c>
      <c r="S3370" cm="1">
        <f t="array" ref="S3370">INDEX('state-winning-votes'!$A$1:$L$53,$Q3370,$R3370)</f>
        <v>1971820</v>
      </c>
      <c r="T3370">
        <f>INDEX('state-winning-votes'!$A$1:$L$53,MATCH($C3370,'state-winning-votes'!$A:$A,0),MATCH($A3370,'state-winning-votes'!$A$2:$L$2,0))</f>
        <v>1971820</v>
      </c>
      <c r="U3370" t="str">
        <f t="shared" si="157"/>
        <v>Obama, Barack H.</v>
      </c>
      <c r="V3370" t="str">
        <f>_xlfn.XLOOKUP(INDEX('state-winning-votes'!$A$1:$L$53,MATCH($C3370,'state-winning-votes'!$A:$A,0),MATCH($A3370,'state-winning-votes'!$A$2:$L$2,0)),$L:$L,$H:$H)</f>
        <v>Obama, Barack H.</v>
      </c>
      <c r="W3370" t="str">
        <f>VLOOKUP(A3370,'national-winners'!$A$2:$B$13,2,0)</f>
        <v>Obama, Barack H.</v>
      </c>
      <c r="X3370" t="str">
        <f t="shared" si="158"/>
        <v xml:space="preserve"> Barack H. Obama (W)</v>
      </c>
    </row>
    <row r="3371" spans="1:24" x14ac:dyDescent="0.25">
      <c r="A3371">
        <v>2012</v>
      </c>
      <c r="B3371" t="s">
        <v>150</v>
      </c>
      <c r="C3371" t="s">
        <v>151</v>
      </c>
      <c r="D3371">
        <v>51</v>
      </c>
      <c r="E3371">
        <v>54</v>
      </c>
      <c r="F3371">
        <v>40</v>
      </c>
      <c r="G3371" t="s">
        <v>16</v>
      </c>
      <c r="I3371" t="str">
        <f t="shared" si="156"/>
        <v>(L)</v>
      </c>
      <c r="K3371" t="b">
        <v>1</v>
      </c>
      <c r="L3371">
        <v>7246</v>
      </c>
      <c r="M3371">
        <v>3854489</v>
      </c>
      <c r="N3371">
        <v>20171015</v>
      </c>
      <c r="O3371" t="s">
        <v>19</v>
      </c>
      <c r="P3371" t="str">
        <f>IF(VLOOKUP(A3371,'national-winners'!$A$2:$B$13,2,0)=H3371,"W","L")</f>
        <v>L</v>
      </c>
      <c r="Q3371">
        <f>MATCH(C3371,'state-winning-votes'!A:A,0)</f>
        <v>48</v>
      </c>
      <c r="R3371">
        <f>MATCH(A3371,'state-winning-votes'!$A$2:$L$2,0)</f>
        <v>11</v>
      </c>
      <c r="S3371" cm="1">
        <f t="array" ref="S3371">INDEX('state-winning-votes'!$A$1:$L$53,$Q3371,$R3371)</f>
        <v>1971820</v>
      </c>
      <c r="T3371">
        <f>INDEX('state-winning-votes'!$A$1:$L$53,MATCH($C3371,'state-winning-votes'!$A:$A,0),MATCH($A3371,'state-winning-votes'!$A$2:$L$2,0))</f>
        <v>1971820</v>
      </c>
      <c r="U3371" t="str">
        <f t="shared" si="157"/>
        <v>Obama, Barack H.</v>
      </c>
      <c r="V3371" t="str">
        <f>_xlfn.XLOOKUP(INDEX('state-winning-votes'!$A$1:$L$53,MATCH($C3371,'state-winning-votes'!$A:$A,0),MATCH($A3371,'state-winning-votes'!$A$2:$L$2,0)),$L:$L,$H:$H)</f>
        <v>Obama, Barack H.</v>
      </c>
      <c r="W3371" t="str">
        <f>VLOOKUP(A3371,'national-winners'!$A$2:$B$13,2,0)</f>
        <v>Obama, Barack H.</v>
      </c>
      <c r="X3371" t="str">
        <f t="shared" si="158"/>
        <v xml:space="preserve"> Barack H. Obama (W)</v>
      </c>
    </row>
    <row r="3372" spans="1:24" x14ac:dyDescent="0.25">
      <c r="A3372">
        <v>2012</v>
      </c>
      <c r="B3372" t="s">
        <v>152</v>
      </c>
      <c r="C3372" t="s">
        <v>153</v>
      </c>
      <c r="D3372">
        <v>53</v>
      </c>
      <c r="E3372">
        <v>91</v>
      </c>
      <c r="F3372">
        <v>73</v>
      </c>
      <c r="G3372" t="s">
        <v>16</v>
      </c>
      <c r="H3372" t="s">
        <v>349</v>
      </c>
      <c r="I3372" t="str">
        <f t="shared" si="156"/>
        <v>Obama, Barack H.(W)</v>
      </c>
      <c r="J3372" t="s">
        <v>18</v>
      </c>
      <c r="K3372" t="b">
        <v>0</v>
      </c>
      <c r="L3372">
        <v>1755396</v>
      </c>
      <c r="M3372">
        <v>3125516</v>
      </c>
      <c r="N3372">
        <v>20171015</v>
      </c>
      <c r="O3372" t="s">
        <v>19</v>
      </c>
      <c r="P3372" t="str">
        <f>IF(VLOOKUP(A3372,'national-winners'!$A$2:$B$13,2,0)=H3372,"W","L")</f>
        <v>W</v>
      </c>
      <c r="Q3372">
        <f>MATCH(C3372,'state-winning-votes'!A:A,0)</f>
        <v>50</v>
      </c>
      <c r="R3372">
        <f>MATCH(A3372,'state-winning-votes'!$A$2:$L$2,0)</f>
        <v>11</v>
      </c>
      <c r="S3372" cm="1">
        <f t="array" ref="S3372">INDEX('state-winning-votes'!$A$1:$L$53,$Q3372,$R3372)</f>
        <v>1755396</v>
      </c>
      <c r="T3372">
        <f>INDEX('state-winning-votes'!$A$1:$L$53,MATCH($C3372,'state-winning-votes'!$A:$A,0),MATCH($A3372,'state-winning-votes'!$A$2:$L$2,0))</f>
        <v>1755396</v>
      </c>
      <c r="U3372" t="str">
        <f t="shared" si="157"/>
        <v>Obama, Barack H.</v>
      </c>
      <c r="V3372" t="str">
        <f>_xlfn.XLOOKUP(INDEX('state-winning-votes'!$A$1:$L$53,MATCH($C3372,'state-winning-votes'!$A:$A,0),MATCH($A3372,'state-winning-votes'!$A$2:$L$2,0)),$L:$L,$H:$H)</f>
        <v>Obama, Barack H.</v>
      </c>
      <c r="W3372" t="str">
        <f>VLOOKUP(A3372,'national-winners'!$A$2:$B$13,2,0)</f>
        <v>Obama, Barack H.</v>
      </c>
      <c r="X3372" t="str">
        <f t="shared" si="158"/>
        <v xml:space="preserve"> Barack H. Obama (W)</v>
      </c>
    </row>
    <row r="3373" spans="1:24" x14ac:dyDescent="0.25">
      <c r="A3373">
        <v>2012</v>
      </c>
      <c r="B3373" t="s">
        <v>152</v>
      </c>
      <c r="C3373" t="s">
        <v>153</v>
      </c>
      <c r="D3373">
        <v>53</v>
      </c>
      <c r="E3373">
        <v>91</v>
      </c>
      <c r="F3373">
        <v>73</v>
      </c>
      <c r="G3373" t="s">
        <v>16</v>
      </c>
      <c r="H3373" t="s">
        <v>406</v>
      </c>
      <c r="I3373" t="str">
        <f t="shared" si="156"/>
        <v>Mitt, Romney(L)</v>
      </c>
      <c r="J3373" t="s">
        <v>21</v>
      </c>
      <c r="K3373" t="b">
        <v>0</v>
      </c>
      <c r="L3373">
        <v>1290670</v>
      </c>
      <c r="M3373">
        <v>3125516</v>
      </c>
      <c r="N3373">
        <v>20171015</v>
      </c>
      <c r="O3373" t="s">
        <v>19</v>
      </c>
      <c r="P3373" t="str">
        <f>IF(VLOOKUP(A3373,'national-winners'!$A$2:$B$13,2,0)=H3373,"W","L")</f>
        <v>L</v>
      </c>
      <c r="Q3373">
        <f>MATCH(C3373,'state-winning-votes'!A:A,0)</f>
        <v>50</v>
      </c>
      <c r="R3373">
        <f>MATCH(A3373,'state-winning-votes'!$A$2:$L$2,0)</f>
        <v>11</v>
      </c>
      <c r="S3373" cm="1">
        <f t="array" ref="S3373">INDEX('state-winning-votes'!$A$1:$L$53,$Q3373,$R3373)</f>
        <v>1755396</v>
      </c>
      <c r="T3373">
        <f>INDEX('state-winning-votes'!$A$1:$L$53,MATCH($C3373,'state-winning-votes'!$A:$A,0),MATCH($A3373,'state-winning-votes'!$A$2:$L$2,0))</f>
        <v>1755396</v>
      </c>
      <c r="U3373" t="str">
        <f t="shared" si="157"/>
        <v>Obama, Barack H.</v>
      </c>
      <c r="V3373" t="str">
        <f>_xlfn.XLOOKUP(INDEX('state-winning-votes'!$A$1:$L$53,MATCH($C3373,'state-winning-votes'!$A:$A,0),MATCH($A3373,'state-winning-votes'!$A$2:$L$2,0)),$L:$L,$H:$H)</f>
        <v>Obama, Barack H.</v>
      </c>
      <c r="W3373" t="str">
        <f>VLOOKUP(A3373,'national-winners'!$A$2:$B$13,2,0)</f>
        <v>Obama, Barack H.</v>
      </c>
      <c r="X3373" t="str">
        <f t="shared" si="158"/>
        <v xml:space="preserve"> Barack H. Obama (W)</v>
      </c>
    </row>
    <row r="3374" spans="1:24" x14ac:dyDescent="0.25">
      <c r="A3374">
        <v>2012</v>
      </c>
      <c r="B3374" t="s">
        <v>152</v>
      </c>
      <c r="C3374" t="s">
        <v>153</v>
      </c>
      <c r="D3374">
        <v>53</v>
      </c>
      <c r="E3374">
        <v>91</v>
      </c>
      <c r="F3374">
        <v>73</v>
      </c>
      <c r="G3374" t="s">
        <v>16</v>
      </c>
      <c r="H3374" t="s">
        <v>377</v>
      </c>
      <c r="I3374" t="str">
        <f t="shared" si="156"/>
        <v>Johnson, Gary(L)</v>
      </c>
      <c r="J3374" t="s">
        <v>29</v>
      </c>
      <c r="K3374" t="b">
        <v>0</v>
      </c>
      <c r="L3374">
        <v>42202</v>
      </c>
      <c r="M3374">
        <v>3125516</v>
      </c>
      <c r="N3374">
        <v>20171015</v>
      </c>
      <c r="O3374" t="s">
        <v>19</v>
      </c>
      <c r="P3374" t="str">
        <f>IF(VLOOKUP(A3374,'national-winners'!$A$2:$B$13,2,0)=H3374,"W","L")</f>
        <v>L</v>
      </c>
      <c r="Q3374">
        <f>MATCH(C3374,'state-winning-votes'!A:A,0)</f>
        <v>50</v>
      </c>
      <c r="R3374">
        <f>MATCH(A3374,'state-winning-votes'!$A$2:$L$2,0)</f>
        <v>11</v>
      </c>
      <c r="S3374" cm="1">
        <f t="array" ref="S3374">INDEX('state-winning-votes'!$A$1:$L$53,$Q3374,$R3374)</f>
        <v>1755396</v>
      </c>
      <c r="T3374">
        <f>INDEX('state-winning-votes'!$A$1:$L$53,MATCH($C3374,'state-winning-votes'!$A:$A,0),MATCH($A3374,'state-winning-votes'!$A$2:$L$2,0))</f>
        <v>1755396</v>
      </c>
      <c r="U3374" t="str">
        <f t="shared" si="157"/>
        <v>Obama, Barack H.</v>
      </c>
      <c r="V3374" t="str">
        <f>_xlfn.XLOOKUP(INDEX('state-winning-votes'!$A$1:$L$53,MATCH($C3374,'state-winning-votes'!$A:$A,0),MATCH($A3374,'state-winning-votes'!$A$2:$L$2,0)),$L:$L,$H:$H)</f>
        <v>Obama, Barack H.</v>
      </c>
      <c r="W3374" t="str">
        <f>VLOOKUP(A3374,'national-winners'!$A$2:$B$13,2,0)</f>
        <v>Obama, Barack H.</v>
      </c>
      <c r="X3374" t="str">
        <f t="shared" si="158"/>
        <v xml:space="preserve"> Barack H. Obama (W)</v>
      </c>
    </row>
    <row r="3375" spans="1:24" x14ac:dyDescent="0.25">
      <c r="A3375">
        <v>2012</v>
      </c>
      <c r="B3375" t="s">
        <v>152</v>
      </c>
      <c r="C3375" t="s">
        <v>153</v>
      </c>
      <c r="D3375">
        <v>53</v>
      </c>
      <c r="E3375">
        <v>91</v>
      </c>
      <c r="F3375">
        <v>73</v>
      </c>
      <c r="G3375" t="s">
        <v>16</v>
      </c>
      <c r="H3375" t="s">
        <v>378</v>
      </c>
      <c r="I3375" t="str">
        <f t="shared" si="156"/>
        <v>Stein, Jill(L)</v>
      </c>
      <c r="J3375" t="s">
        <v>274</v>
      </c>
      <c r="K3375" t="b">
        <v>0</v>
      </c>
      <c r="L3375">
        <v>20928</v>
      </c>
      <c r="M3375">
        <v>3125516</v>
      </c>
      <c r="N3375">
        <v>20171015</v>
      </c>
      <c r="O3375" t="s">
        <v>19</v>
      </c>
      <c r="P3375" t="str">
        <f>IF(VLOOKUP(A3375,'national-winners'!$A$2:$B$13,2,0)=H3375,"W","L")</f>
        <v>L</v>
      </c>
      <c r="Q3375">
        <f>MATCH(C3375,'state-winning-votes'!A:A,0)</f>
        <v>50</v>
      </c>
      <c r="R3375">
        <f>MATCH(A3375,'state-winning-votes'!$A$2:$L$2,0)</f>
        <v>11</v>
      </c>
      <c r="S3375" cm="1">
        <f t="array" ref="S3375">INDEX('state-winning-votes'!$A$1:$L$53,$Q3375,$R3375)</f>
        <v>1755396</v>
      </c>
      <c r="T3375">
        <f>INDEX('state-winning-votes'!$A$1:$L$53,MATCH($C3375,'state-winning-votes'!$A:$A,0),MATCH($A3375,'state-winning-votes'!$A$2:$L$2,0))</f>
        <v>1755396</v>
      </c>
      <c r="U3375" t="str">
        <f t="shared" si="157"/>
        <v>Obama, Barack H.</v>
      </c>
      <c r="V3375" t="str">
        <f>_xlfn.XLOOKUP(INDEX('state-winning-votes'!$A$1:$L$53,MATCH($C3375,'state-winning-votes'!$A:$A,0),MATCH($A3375,'state-winning-votes'!$A$2:$L$2,0)),$L:$L,$H:$H)</f>
        <v>Obama, Barack H.</v>
      </c>
      <c r="W3375" t="str">
        <f>VLOOKUP(A3375,'national-winners'!$A$2:$B$13,2,0)</f>
        <v>Obama, Barack H.</v>
      </c>
      <c r="X3375" t="str">
        <f t="shared" si="158"/>
        <v xml:space="preserve"> Barack H. Obama (W)</v>
      </c>
    </row>
    <row r="3376" spans="1:24" x14ac:dyDescent="0.25">
      <c r="A3376">
        <v>2012</v>
      </c>
      <c r="B3376" t="s">
        <v>152</v>
      </c>
      <c r="C3376" t="s">
        <v>153</v>
      </c>
      <c r="D3376">
        <v>53</v>
      </c>
      <c r="E3376">
        <v>91</v>
      </c>
      <c r="F3376">
        <v>73</v>
      </c>
      <c r="G3376" t="s">
        <v>16</v>
      </c>
      <c r="H3376" t="s">
        <v>381</v>
      </c>
      <c r="I3376" t="str">
        <f t="shared" si="156"/>
        <v>Goode, Virgil Hamlin, Jr.(L)</v>
      </c>
      <c r="J3376" t="s">
        <v>134</v>
      </c>
      <c r="K3376" t="b">
        <v>0</v>
      </c>
      <c r="L3376">
        <v>8851</v>
      </c>
      <c r="M3376">
        <v>3125516</v>
      </c>
      <c r="N3376">
        <v>20171015</v>
      </c>
      <c r="O3376" t="s">
        <v>19</v>
      </c>
      <c r="P3376" t="str">
        <f>IF(VLOOKUP(A3376,'national-winners'!$A$2:$B$13,2,0)=H3376,"W","L")</f>
        <v>L</v>
      </c>
      <c r="Q3376">
        <f>MATCH(C3376,'state-winning-votes'!A:A,0)</f>
        <v>50</v>
      </c>
      <c r="R3376">
        <f>MATCH(A3376,'state-winning-votes'!$A$2:$L$2,0)</f>
        <v>11</v>
      </c>
      <c r="S3376" cm="1">
        <f t="array" ref="S3376">INDEX('state-winning-votes'!$A$1:$L$53,$Q3376,$R3376)</f>
        <v>1755396</v>
      </c>
      <c r="T3376">
        <f>INDEX('state-winning-votes'!$A$1:$L$53,MATCH($C3376,'state-winning-votes'!$A:$A,0),MATCH($A3376,'state-winning-votes'!$A$2:$L$2,0))</f>
        <v>1755396</v>
      </c>
      <c r="U3376" t="str">
        <f t="shared" si="157"/>
        <v>Obama, Barack H.</v>
      </c>
      <c r="V3376" t="str">
        <f>_xlfn.XLOOKUP(INDEX('state-winning-votes'!$A$1:$L$53,MATCH($C3376,'state-winning-votes'!$A:$A,0),MATCH($A3376,'state-winning-votes'!$A$2:$L$2,0)),$L:$L,$H:$H)</f>
        <v>Obama, Barack H.</v>
      </c>
      <c r="W3376" t="str">
        <f>VLOOKUP(A3376,'national-winners'!$A$2:$B$13,2,0)</f>
        <v>Obama, Barack H.</v>
      </c>
      <c r="X3376" t="str">
        <f t="shared" si="158"/>
        <v xml:space="preserve"> Barack H. Obama (W)</v>
      </c>
    </row>
    <row r="3377" spans="1:24" x14ac:dyDescent="0.25">
      <c r="A3377">
        <v>2012</v>
      </c>
      <c r="B3377" t="s">
        <v>152</v>
      </c>
      <c r="C3377" t="s">
        <v>153</v>
      </c>
      <c r="D3377">
        <v>53</v>
      </c>
      <c r="E3377">
        <v>91</v>
      </c>
      <c r="F3377">
        <v>73</v>
      </c>
      <c r="G3377" t="s">
        <v>16</v>
      </c>
      <c r="H3377" t="s">
        <v>383</v>
      </c>
      <c r="I3377" t="str">
        <f t="shared" si="156"/>
        <v>Anderson, Ross Carl ""Rocky""(L)</v>
      </c>
      <c r="J3377" t="s">
        <v>384</v>
      </c>
      <c r="K3377" t="b">
        <v>0</v>
      </c>
      <c r="L3377">
        <v>4946</v>
      </c>
      <c r="M3377">
        <v>3125516</v>
      </c>
      <c r="N3377">
        <v>20171015</v>
      </c>
      <c r="O3377" t="s">
        <v>19</v>
      </c>
      <c r="P3377" t="str">
        <f>IF(VLOOKUP(A3377,'national-winners'!$A$2:$B$13,2,0)=H3377,"W","L")</f>
        <v>L</v>
      </c>
      <c r="Q3377">
        <f>MATCH(C3377,'state-winning-votes'!A:A,0)</f>
        <v>50</v>
      </c>
      <c r="R3377">
        <f>MATCH(A3377,'state-winning-votes'!$A$2:$L$2,0)</f>
        <v>11</v>
      </c>
      <c r="S3377" cm="1">
        <f t="array" ref="S3377">INDEX('state-winning-votes'!$A$1:$L$53,$Q3377,$R3377)</f>
        <v>1755396</v>
      </c>
      <c r="T3377">
        <f>INDEX('state-winning-votes'!$A$1:$L$53,MATCH($C3377,'state-winning-votes'!$A:$A,0),MATCH($A3377,'state-winning-votes'!$A$2:$L$2,0))</f>
        <v>1755396</v>
      </c>
      <c r="U3377" t="str">
        <f t="shared" si="157"/>
        <v>Obama, Barack H.</v>
      </c>
      <c r="V3377" t="str">
        <f>_xlfn.XLOOKUP(INDEX('state-winning-votes'!$A$1:$L$53,MATCH($C3377,'state-winning-votes'!$A:$A,0),MATCH($A3377,'state-winning-votes'!$A$2:$L$2,0)),$L:$L,$H:$H)</f>
        <v>Obama, Barack H.</v>
      </c>
      <c r="W3377" t="str">
        <f>VLOOKUP(A3377,'national-winners'!$A$2:$B$13,2,0)</f>
        <v>Obama, Barack H.</v>
      </c>
      <c r="X3377" t="str">
        <f t="shared" si="158"/>
        <v xml:space="preserve"> Barack H. Obama (W)</v>
      </c>
    </row>
    <row r="3378" spans="1:24" x14ac:dyDescent="0.25">
      <c r="A3378">
        <v>2012</v>
      </c>
      <c r="B3378" t="s">
        <v>152</v>
      </c>
      <c r="C3378" t="s">
        <v>153</v>
      </c>
      <c r="D3378">
        <v>53</v>
      </c>
      <c r="E3378">
        <v>91</v>
      </c>
      <c r="F3378">
        <v>73</v>
      </c>
      <c r="G3378" t="s">
        <v>16</v>
      </c>
      <c r="H3378" t="s">
        <v>394</v>
      </c>
      <c r="I3378" t="str">
        <f t="shared" si="156"/>
        <v>Lindsay, Peta(L)</v>
      </c>
      <c r="J3378" t="s">
        <v>353</v>
      </c>
      <c r="K3378" t="b">
        <v>0</v>
      </c>
      <c r="L3378">
        <v>1318</v>
      </c>
      <c r="M3378">
        <v>3125516</v>
      </c>
      <c r="N3378">
        <v>20171015</v>
      </c>
      <c r="O3378" t="s">
        <v>19</v>
      </c>
      <c r="P3378" t="str">
        <f>IF(VLOOKUP(A3378,'national-winners'!$A$2:$B$13,2,0)=H3378,"W","L")</f>
        <v>L</v>
      </c>
      <c r="Q3378">
        <f>MATCH(C3378,'state-winning-votes'!A:A,0)</f>
        <v>50</v>
      </c>
      <c r="R3378">
        <f>MATCH(A3378,'state-winning-votes'!$A$2:$L$2,0)</f>
        <v>11</v>
      </c>
      <c r="S3378" cm="1">
        <f t="array" ref="S3378">INDEX('state-winning-votes'!$A$1:$L$53,$Q3378,$R3378)</f>
        <v>1755396</v>
      </c>
      <c r="T3378">
        <f>INDEX('state-winning-votes'!$A$1:$L$53,MATCH($C3378,'state-winning-votes'!$A:$A,0),MATCH($A3378,'state-winning-votes'!$A$2:$L$2,0))</f>
        <v>1755396</v>
      </c>
      <c r="U3378" t="str">
        <f t="shared" si="157"/>
        <v>Obama, Barack H.</v>
      </c>
      <c r="V3378" t="str">
        <f>_xlfn.XLOOKUP(INDEX('state-winning-votes'!$A$1:$L$53,MATCH($C3378,'state-winning-votes'!$A:$A,0),MATCH($A3378,'state-winning-votes'!$A$2:$L$2,0)),$L:$L,$H:$H)</f>
        <v>Obama, Barack H.</v>
      </c>
      <c r="W3378" t="str">
        <f>VLOOKUP(A3378,'national-winners'!$A$2:$B$13,2,0)</f>
        <v>Obama, Barack H.</v>
      </c>
      <c r="X3378" t="str">
        <f t="shared" si="158"/>
        <v xml:space="preserve"> Barack H. Obama (W)</v>
      </c>
    </row>
    <row r="3379" spans="1:24" x14ac:dyDescent="0.25">
      <c r="A3379">
        <v>2012</v>
      </c>
      <c r="B3379" t="s">
        <v>152</v>
      </c>
      <c r="C3379" t="s">
        <v>153</v>
      </c>
      <c r="D3379">
        <v>53</v>
      </c>
      <c r="E3379">
        <v>91</v>
      </c>
      <c r="F3379">
        <v>73</v>
      </c>
      <c r="G3379" t="s">
        <v>16</v>
      </c>
      <c r="H3379" t="s">
        <v>284</v>
      </c>
      <c r="I3379" t="str">
        <f t="shared" si="156"/>
        <v>Harris, James(L)</v>
      </c>
      <c r="J3379" t="s">
        <v>37</v>
      </c>
      <c r="K3379" t="b">
        <v>0</v>
      </c>
      <c r="L3379">
        <v>1205</v>
      </c>
      <c r="M3379">
        <v>3125516</v>
      </c>
      <c r="N3379">
        <v>20171015</v>
      </c>
      <c r="O3379" t="s">
        <v>19</v>
      </c>
      <c r="P3379" t="str">
        <f>IF(VLOOKUP(A3379,'national-winners'!$A$2:$B$13,2,0)=H3379,"W","L")</f>
        <v>L</v>
      </c>
      <c r="Q3379">
        <f>MATCH(C3379,'state-winning-votes'!A:A,0)</f>
        <v>50</v>
      </c>
      <c r="R3379">
        <f>MATCH(A3379,'state-winning-votes'!$A$2:$L$2,0)</f>
        <v>11</v>
      </c>
      <c r="S3379" cm="1">
        <f t="array" ref="S3379">INDEX('state-winning-votes'!$A$1:$L$53,$Q3379,$R3379)</f>
        <v>1755396</v>
      </c>
      <c r="T3379">
        <f>INDEX('state-winning-votes'!$A$1:$L$53,MATCH($C3379,'state-winning-votes'!$A:$A,0),MATCH($A3379,'state-winning-votes'!$A$2:$L$2,0))</f>
        <v>1755396</v>
      </c>
      <c r="U3379" t="str">
        <f t="shared" si="157"/>
        <v>Obama, Barack H.</v>
      </c>
      <c r="V3379" t="str">
        <f>_xlfn.XLOOKUP(INDEX('state-winning-votes'!$A$1:$L$53,MATCH($C3379,'state-winning-votes'!$A:$A,0),MATCH($A3379,'state-winning-votes'!$A$2:$L$2,0)),$L:$L,$H:$H)</f>
        <v>Obama, Barack H.</v>
      </c>
      <c r="W3379" t="str">
        <f>VLOOKUP(A3379,'national-winners'!$A$2:$B$13,2,0)</f>
        <v>Obama, Barack H.</v>
      </c>
      <c r="X3379" t="str">
        <f t="shared" si="158"/>
        <v xml:space="preserve"> Barack H. Obama (W)</v>
      </c>
    </row>
    <row r="3380" spans="1:24" x14ac:dyDescent="0.25">
      <c r="A3380">
        <v>2012</v>
      </c>
      <c r="B3380" t="s">
        <v>154</v>
      </c>
      <c r="C3380" t="s">
        <v>155</v>
      </c>
      <c r="D3380">
        <v>54</v>
      </c>
      <c r="E3380">
        <v>55</v>
      </c>
      <c r="F3380">
        <v>56</v>
      </c>
      <c r="G3380" t="s">
        <v>16</v>
      </c>
      <c r="H3380" t="s">
        <v>376</v>
      </c>
      <c r="I3380" t="str">
        <f t="shared" si="156"/>
        <v>Romney, Mitt(L)</v>
      </c>
      <c r="J3380" t="s">
        <v>21</v>
      </c>
      <c r="K3380" t="b">
        <v>0</v>
      </c>
      <c r="L3380">
        <v>417655</v>
      </c>
      <c r="M3380">
        <v>670438</v>
      </c>
      <c r="N3380">
        <v>20171015</v>
      </c>
      <c r="O3380" t="s">
        <v>19</v>
      </c>
      <c r="P3380" t="str">
        <f>IF(VLOOKUP(A3380,'national-winners'!$A$2:$B$13,2,0)=H3380,"W","L")</f>
        <v>L</v>
      </c>
      <c r="Q3380">
        <f>MATCH(C3380,'state-winning-votes'!A:A,0)</f>
        <v>52</v>
      </c>
      <c r="R3380">
        <f>MATCH(A3380,'state-winning-votes'!$A$2:$L$2,0)</f>
        <v>11</v>
      </c>
      <c r="S3380" cm="1">
        <f t="array" ref="S3380">INDEX('state-winning-votes'!$A$1:$L$53,$Q3380,$R3380)</f>
        <v>417655</v>
      </c>
      <c r="T3380">
        <f>INDEX('state-winning-votes'!$A$1:$L$53,MATCH($C3380,'state-winning-votes'!$A:$A,0),MATCH($A3380,'state-winning-votes'!$A$2:$L$2,0))</f>
        <v>417655</v>
      </c>
      <c r="U3380" t="str">
        <f t="shared" si="157"/>
        <v>Romney, Mitt</v>
      </c>
      <c r="V3380" t="str">
        <f>_xlfn.XLOOKUP(INDEX('state-winning-votes'!$A$1:$L$53,MATCH($C3380,'state-winning-votes'!$A:$A,0),MATCH($A3380,'state-winning-votes'!$A$2:$L$2,0)),$L:$L,$H:$H)</f>
        <v>Romney, Mitt</v>
      </c>
      <c r="W3380" t="str">
        <f>VLOOKUP(A3380,'national-winners'!$A$2:$B$13,2,0)</f>
        <v>Obama, Barack H.</v>
      </c>
      <c r="X3380" t="str">
        <f t="shared" si="158"/>
        <v xml:space="preserve"> Mitt Romney (W)</v>
      </c>
    </row>
    <row r="3381" spans="1:24" x14ac:dyDescent="0.25">
      <c r="A3381">
        <v>2012</v>
      </c>
      <c r="B3381" t="s">
        <v>154</v>
      </c>
      <c r="C3381" t="s">
        <v>155</v>
      </c>
      <c r="D3381">
        <v>54</v>
      </c>
      <c r="E3381">
        <v>55</v>
      </c>
      <c r="F3381">
        <v>56</v>
      </c>
      <c r="G3381" t="s">
        <v>16</v>
      </c>
      <c r="H3381" t="s">
        <v>349</v>
      </c>
      <c r="I3381" t="str">
        <f t="shared" si="156"/>
        <v>Obama, Barack H.(W)</v>
      </c>
      <c r="J3381" t="s">
        <v>18</v>
      </c>
      <c r="K3381" t="b">
        <v>0</v>
      </c>
      <c r="L3381">
        <v>238269</v>
      </c>
      <c r="M3381">
        <v>670438</v>
      </c>
      <c r="N3381">
        <v>20171015</v>
      </c>
      <c r="O3381" t="s">
        <v>19</v>
      </c>
      <c r="P3381" t="str">
        <f>IF(VLOOKUP(A3381,'national-winners'!$A$2:$B$13,2,0)=H3381,"W","L")</f>
        <v>W</v>
      </c>
      <c r="Q3381">
        <f>MATCH(C3381,'state-winning-votes'!A:A,0)</f>
        <v>52</v>
      </c>
      <c r="R3381">
        <f>MATCH(A3381,'state-winning-votes'!$A$2:$L$2,0)</f>
        <v>11</v>
      </c>
      <c r="S3381" cm="1">
        <f t="array" ref="S3381">INDEX('state-winning-votes'!$A$1:$L$53,$Q3381,$R3381)</f>
        <v>417655</v>
      </c>
      <c r="T3381">
        <f>INDEX('state-winning-votes'!$A$1:$L$53,MATCH($C3381,'state-winning-votes'!$A:$A,0),MATCH($A3381,'state-winning-votes'!$A$2:$L$2,0))</f>
        <v>417655</v>
      </c>
      <c r="U3381" t="str">
        <f t="shared" si="157"/>
        <v>Romney, Mitt</v>
      </c>
      <c r="V3381" t="str">
        <f>_xlfn.XLOOKUP(INDEX('state-winning-votes'!$A$1:$L$53,MATCH($C3381,'state-winning-votes'!$A:$A,0),MATCH($A3381,'state-winning-votes'!$A$2:$L$2,0)),$L:$L,$H:$H)</f>
        <v>Romney, Mitt</v>
      </c>
      <c r="W3381" t="str">
        <f>VLOOKUP(A3381,'national-winners'!$A$2:$B$13,2,0)</f>
        <v>Obama, Barack H.</v>
      </c>
      <c r="X3381" t="str">
        <f t="shared" si="158"/>
        <v xml:space="preserve"> Mitt Romney (W)</v>
      </c>
    </row>
    <row r="3382" spans="1:24" x14ac:dyDescent="0.25">
      <c r="A3382">
        <v>2012</v>
      </c>
      <c r="B3382" t="s">
        <v>154</v>
      </c>
      <c r="C3382" t="s">
        <v>155</v>
      </c>
      <c r="D3382">
        <v>54</v>
      </c>
      <c r="E3382">
        <v>55</v>
      </c>
      <c r="F3382">
        <v>56</v>
      </c>
      <c r="G3382" t="s">
        <v>16</v>
      </c>
      <c r="H3382" t="s">
        <v>377</v>
      </c>
      <c r="I3382" t="str">
        <f t="shared" si="156"/>
        <v>Johnson, Gary(L)</v>
      </c>
      <c r="J3382" t="s">
        <v>29</v>
      </c>
      <c r="K3382" t="b">
        <v>0</v>
      </c>
      <c r="L3382">
        <v>6302</v>
      </c>
      <c r="M3382">
        <v>670438</v>
      </c>
      <c r="N3382">
        <v>20171015</v>
      </c>
      <c r="O3382" t="s">
        <v>19</v>
      </c>
      <c r="P3382" t="str">
        <f>IF(VLOOKUP(A3382,'national-winners'!$A$2:$B$13,2,0)=H3382,"W","L")</f>
        <v>L</v>
      </c>
      <c r="Q3382">
        <f>MATCH(C3382,'state-winning-votes'!A:A,0)</f>
        <v>52</v>
      </c>
      <c r="R3382">
        <f>MATCH(A3382,'state-winning-votes'!$A$2:$L$2,0)</f>
        <v>11</v>
      </c>
      <c r="S3382" cm="1">
        <f t="array" ref="S3382">INDEX('state-winning-votes'!$A$1:$L$53,$Q3382,$R3382)</f>
        <v>417655</v>
      </c>
      <c r="T3382">
        <f>INDEX('state-winning-votes'!$A$1:$L$53,MATCH($C3382,'state-winning-votes'!$A:$A,0),MATCH($A3382,'state-winning-votes'!$A$2:$L$2,0))</f>
        <v>417655</v>
      </c>
      <c r="U3382" t="str">
        <f t="shared" si="157"/>
        <v>Romney, Mitt</v>
      </c>
      <c r="V3382" t="str">
        <f>_xlfn.XLOOKUP(INDEX('state-winning-votes'!$A$1:$L$53,MATCH($C3382,'state-winning-votes'!$A:$A,0),MATCH($A3382,'state-winning-votes'!$A$2:$L$2,0)),$L:$L,$H:$H)</f>
        <v>Romney, Mitt</v>
      </c>
      <c r="W3382" t="str">
        <f>VLOOKUP(A3382,'national-winners'!$A$2:$B$13,2,0)</f>
        <v>Obama, Barack H.</v>
      </c>
      <c r="X3382" t="str">
        <f t="shared" si="158"/>
        <v xml:space="preserve"> Mitt Romney (W)</v>
      </c>
    </row>
    <row r="3383" spans="1:24" x14ac:dyDescent="0.25">
      <c r="A3383">
        <v>2012</v>
      </c>
      <c r="B3383" t="s">
        <v>154</v>
      </c>
      <c r="C3383" t="s">
        <v>155</v>
      </c>
      <c r="D3383">
        <v>54</v>
      </c>
      <c r="E3383">
        <v>55</v>
      </c>
      <c r="F3383">
        <v>56</v>
      </c>
      <c r="G3383" t="s">
        <v>16</v>
      </c>
      <c r="H3383" t="s">
        <v>378</v>
      </c>
      <c r="I3383" t="str">
        <f t="shared" si="156"/>
        <v>Stein, Jill(L)</v>
      </c>
      <c r="J3383" t="s">
        <v>373</v>
      </c>
      <c r="K3383" t="b">
        <v>0</v>
      </c>
      <c r="L3383">
        <v>4406</v>
      </c>
      <c r="M3383">
        <v>670438</v>
      </c>
      <c r="N3383">
        <v>20171015</v>
      </c>
      <c r="O3383" t="s">
        <v>19</v>
      </c>
      <c r="P3383" t="str">
        <f>IF(VLOOKUP(A3383,'national-winners'!$A$2:$B$13,2,0)=H3383,"W","L")</f>
        <v>L</v>
      </c>
      <c r="Q3383">
        <f>MATCH(C3383,'state-winning-votes'!A:A,0)</f>
        <v>52</v>
      </c>
      <c r="R3383">
        <f>MATCH(A3383,'state-winning-votes'!$A$2:$L$2,0)</f>
        <v>11</v>
      </c>
      <c r="S3383" cm="1">
        <f t="array" ref="S3383">INDEX('state-winning-votes'!$A$1:$L$53,$Q3383,$R3383)</f>
        <v>417655</v>
      </c>
      <c r="T3383">
        <f>INDEX('state-winning-votes'!$A$1:$L$53,MATCH($C3383,'state-winning-votes'!$A:$A,0),MATCH($A3383,'state-winning-votes'!$A$2:$L$2,0))</f>
        <v>417655</v>
      </c>
      <c r="U3383" t="str">
        <f t="shared" si="157"/>
        <v>Romney, Mitt</v>
      </c>
      <c r="V3383" t="str">
        <f>_xlfn.XLOOKUP(INDEX('state-winning-votes'!$A$1:$L$53,MATCH($C3383,'state-winning-votes'!$A:$A,0),MATCH($A3383,'state-winning-votes'!$A$2:$L$2,0)),$L:$L,$H:$H)</f>
        <v>Romney, Mitt</v>
      </c>
      <c r="W3383" t="str">
        <f>VLOOKUP(A3383,'national-winners'!$A$2:$B$13,2,0)</f>
        <v>Obama, Barack H.</v>
      </c>
      <c r="X3383" t="str">
        <f t="shared" si="158"/>
        <v xml:space="preserve"> Mitt Romney (W)</v>
      </c>
    </row>
    <row r="3384" spans="1:24" x14ac:dyDescent="0.25">
      <c r="A3384">
        <v>2012</v>
      </c>
      <c r="B3384" t="s">
        <v>154</v>
      </c>
      <c r="C3384" t="s">
        <v>155</v>
      </c>
      <c r="D3384">
        <v>54</v>
      </c>
      <c r="E3384">
        <v>55</v>
      </c>
      <c r="F3384">
        <v>56</v>
      </c>
      <c r="G3384" t="s">
        <v>16</v>
      </c>
      <c r="I3384" t="str">
        <f t="shared" si="156"/>
        <v>(L)</v>
      </c>
      <c r="J3384" t="s">
        <v>55</v>
      </c>
      <c r="K3384" t="b">
        <v>0</v>
      </c>
      <c r="L3384">
        <v>3806</v>
      </c>
      <c r="M3384">
        <v>670438</v>
      </c>
      <c r="N3384">
        <v>20171015</v>
      </c>
      <c r="O3384" t="s">
        <v>19</v>
      </c>
      <c r="P3384" t="str">
        <f>IF(VLOOKUP(A3384,'national-winners'!$A$2:$B$13,2,0)=H3384,"W","L")</f>
        <v>L</v>
      </c>
      <c r="Q3384">
        <f>MATCH(C3384,'state-winning-votes'!A:A,0)</f>
        <v>52</v>
      </c>
      <c r="R3384">
        <f>MATCH(A3384,'state-winning-votes'!$A$2:$L$2,0)</f>
        <v>11</v>
      </c>
      <c r="S3384" cm="1">
        <f t="array" ref="S3384">INDEX('state-winning-votes'!$A$1:$L$53,$Q3384,$R3384)</f>
        <v>417655</v>
      </c>
      <c r="T3384">
        <f>INDEX('state-winning-votes'!$A$1:$L$53,MATCH($C3384,'state-winning-votes'!$A:$A,0),MATCH($A3384,'state-winning-votes'!$A$2:$L$2,0))</f>
        <v>417655</v>
      </c>
      <c r="U3384" t="str">
        <f t="shared" si="157"/>
        <v>Romney, Mitt</v>
      </c>
      <c r="V3384" t="str">
        <f>_xlfn.XLOOKUP(INDEX('state-winning-votes'!$A$1:$L$53,MATCH($C3384,'state-winning-votes'!$A:$A,0),MATCH($A3384,'state-winning-votes'!$A$2:$L$2,0)),$L:$L,$H:$H)</f>
        <v>Romney, Mitt</v>
      </c>
      <c r="W3384" t="str">
        <f>VLOOKUP(A3384,'national-winners'!$A$2:$B$13,2,0)</f>
        <v>Obama, Barack H.</v>
      </c>
      <c r="X3384" t="str">
        <f t="shared" si="158"/>
        <v xml:space="preserve"> Mitt Romney (W)</v>
      </c>
    </row>
    <row r="3385" spans="1:24" x14ac:dyDescent="0.25">
      <c r="A3385">
        <v>2012</v>
      </c>
      <c r="B3385" t="s">
        <v>156</v>
      </c>
      <c r="C3385" t="s">
        <v>157</v>
      </c>
      <c r="D3385">
        <v>55</v>
      </c>
      <c r="E3385">
        <v>35</v>
      </c>
      <c r="F3385">
        <v>25</v>
      </c>
      <c r="G3385" t="s">
        <v>16</v>
      </c>
      <c r="H3385" t="s">
        <v>349</v>
      </c>
      <c r="I3385" t="str">
        <f t="shared" si="156"/>
        <v>Obama, Barack H.(W)</v>
      </c>
      <c r="J3385" t="s">
        <v>18</v>
      </c>
      <c r="K3385" t="b">
        <v>0</v>
      </c>
      <c r="L3385">
        <v>1620985</v>
      </c>
      <c r="M3385">
        <v>3071434</v>
      </c>
      <c r="N3385">
        <v>20171015</v>
      </c>
      <c r="O3385" t="s">
        <v>19</v>
      </c>
      <c r="P3385" t="str">
        <f>IF(VLOOKUP(A3385,'national-winners'!$A$2:$B$13,2,0)=H3385,"W","L")</f>
        <v>W</v>
      </c>
      <c r="Q3385">
        <f>MATCH(C3385,'state-winning-votes'!A:A,0)</f>
        <v>51</v>
      </c>
      <c r="R3385">
        <f>MATCH(A3385,'state-winning-votes'!$A$2:$L$2,0)</f>
        <v>11</v>
      </c>
      <c r="S3385" cm="1">
        <f t="array" ref="S3385">INDEX('state-winning-votes'!$A$1:$L$53,$Q3385,$R3385)</f>
        <v>1620985</v>
      </c>
      <c r="T3385">
        <f>INDEX('state-winning-votes'!$A$1:$L$53,MATCH($C3385,'state-winning-votes'!$A:$A,0),MATCH($A3385,'state-winning-votes'!$A$2:$L$2,0))</f>
        <v>1620985</v>
      </c>
      <c r="U3385" t="str">
        <f t="shared" si="157"/>
        <v>Obama, Barack H.</v>
      </c>
      <c r="V3385" t="str">
        <f>_xlfn.XLOOKUP(INDEX('state-winning-votes'!$A$1:$L$53,MATCH($C3385,'state-winning-votes'!$A:$A,0),MATCH($A3385,'state-winning-votes'!$A$2:$L$2,0)),$L:$L,$H:$H)</f>
        <v>Obama, Barack H.</v>
      </c>
      <c r="W3385" t="str">
        <f>VLOOKUP(A3385,'national-winners'!$A$2:$B$13,2,0)</f>
        <v>Obama, Barack H.</v>
      </c>
      <c r="X3385" t="str">
        <f t="shared" si="158"/>
        <v xml:space="preserve"> Barack H. Obama (W)</v>
      </c>
    </row>
    <row r="3386" spans="1:24" x14ac:dyDescent="0.25">
      <c r="A3386">
        <v>2012</v>
      </c>
      <c r="B3386" t="s">
        <v>156</v>
      </c>
      <c r="C3386" t="s">
        <v>157</v>
      </c>
      <c r="D3386">
        <v>55</v>
      </c>
      <c r="E3386">
        <v>35</v>
      </c>
      <c r="F3386">
        <v>25</v>
      </c>
      <c r="G3386" t="s">
        <v>16</v>
      </c>
      <c r="H3386" t="s">
        <v>376</v>
      </c>
      <c r="I3386" t="str">
        <f t="shared" si="156"/>
        <v>Romney, Mitt(L)</v>
      </c>
      <c r="J3386" t="s">
        <v>21</v>
      </c>
      <c r="K3386" t="b">
        <v>0</v>
      </c>
      <c r="L3386">
        <v>1410966</v>
      </c>
      <c r="M3386">
        <v>3071434</v>
      </c>
      <c r="N3386">
        <v>20171015</v>
      </c>
      <c r="O3386" t="s">
        <v>19</v>
      </c>
      <c r="P3386" t="str">
        <f>IF(VLOOKUP(A3386,'national-winners'!$A$2:$B$13,2,0)=H3386,"W","L")</f>
        <v>L</v>
      </c>
      <c r="Q3386">
        <f>MATCH(C3386,'state-winning-votes'!A:A,0)</f>
        <v>51</v>
      </c>
      <c r="R3386">
        <f>MATCH(A3386,'state-winning-votes'!$A$2:$L$2,0)</f>
        <v>11</v>
      </c>
      <c r="S3386" cm="1">
        <f t="array" ref="S3386">INDEX('state-winning-votes'!$A$1:$L$53,$Q3386,$R3386)</f>
        <v>1620985</v>
      </c>
      <c r="T3386">
        <f>INDEX('state-winning-votes'!$A$1:$L$53,MATCH($C3386,'state-winning-votes'!$A:$A,0),MATCH($A3386,'state-winning-votes'!$A$2:$L$2,0))</f>
        <v>1620985</v>
      </c>
      <c r="U3386" t="str">
        <f t="shared" si="157"/>
        <v>Obama, Barack H.</v>
      </c>
      <c r="V3386" t="str">
        <f>_xlfn.XLOOKUP(INDEX('state-winning-votes'!$A$1:$L$53,MATCH($C3386,'state-winning-votes'!$A:$A,0),MATCH($A3386,'state-winning-votes'!$A$2:$L$2,0)),$L:$L,$H:$H)</f>
        <v>Obama, Barack H.</v>
      </c>
      <c r="W3386" t="str">
        <f>VLOOKUP(A3386,'national-winners'!$A$2:$B$13,2,0)</f>
        <v>Obama, Barack H.</v>
      </c>
      <c r="X3386" t="str">
        <f t="shared" si="158"/>
        <v xml:space="preserve"> Barack H. Obama (W)</v>
      </c>
    </row>
    <row r="3387" spans="1:24" x14ac:dyDescent="0.25">
      <c r="A3387">
        <v>2012</v>
      </c>
      <c r="B3387" t="s">
        <v>156</v>
      </c>
      <c r="C3387" t="s">
        <v>157</v>
      </c>
      <c r="D3387">
        <v>55</v>
      </c>
      <c r="E3387">
        <v>35</v>
      </c>
      <c r="F3387">
        <v>25</v>
      </c>
      <c r="G3387" t="s">
        <v>16</v>
      </c>
      <c r="I3387" t="str">
        <f t="shared" si="156"/>
        <v>(L)</v>
      </c>
      <c r="J3387" t="s">
        <v>35</v>
      </c>
      <c r="K3387" t="b">
        <v>0</v>
      </c>
      <c r="L3387">
        <v>29383</v>
      </c>
      <c r="M3387">
        <v>3071434</v>
      </c>
      <c r="N3387">
        <v>20171015</v>
      </c>
      <c r="O3387" t="s">
        <v>19</v>
      </c>
      <c r="P3387" t="str">
        <f>IF(VLOOKUP(A3387,'national-winners'!$A$2:$B$13,2,0)=H3387,"W","L")</f>
        <v>L</v>
      </c>
      <c r="Q3387">
        <f>MATCH(C3387,'state-winning-votes'!A:A,0)</f>
        <v>51</v>
      </c>
      <c r="R3387">
        <f>MATCH(A3387,'state-winning-votes'!$A$2:$L$2,0)</f>
        <v>11</v>
      </c>
      <c r="S3387" cm="1">
        <f t="array" ref="S3387">INDEX('state-winning-votes'!$A$1:$L$53,$Q3387,$R3387)</f>
        <v>1620985</v>
      </c>
      <c r="T3387">
        <f>INDEX('state-winning-votes'!$A$1:$L$53,MATCH($C3387,'state-winning-votes'!$A:$A,0),MATCH($A3387,'state-winning-votes'!$A$2:$L$2,0))</f>
        <v>1620985</v>
      </c>
      <c r="U3387" t="str">
        <f t="shared" si="157"/>
        <v>Obama, Barack H.</v>
      </c>
      <c r="V3387" t="str">
        <f>_xlfn.XLOOKUP(INDEX('state-winning-votes'!$A$1:$L$53,MATCH($C3387,'state-winning-votes'!$A:$A,0),MATCH($A3387,'state-winning-votes'!$A$2:$L$2,0)),$L:$L,$H:$H)</f>
        <v>Obama, Barack H.</v>
      </c>
      <c r="W3387" t="str">
        <f>VLOOKUP(A3387,'national-winners'!$A$2:$B$13,2,0)</f>
        <v>Obama, Barack H.</v>
      </c>
      <c r="X3387" t="str">
        <f t="shared" si="158"/>
        <v xml:space="preserve"> Barack H. Obama (W)</v>
      </c>
    </row>
    <row r="3388" spans="1:24" x14ac:dyDescent="0.25">
      <c r="A3388">
        <v>2012</v>
      </c>
      <c r="B3388" t="s">
        <v>156</v>
      </c>
      <c r="C3388" t="s">
        <v>157</v>
      </c>
      <c r="D3388">
        <v>55</v>
      </c>
      <c r="E3388">
        <v>35</v>
      </c>
      <c r="F3388">
        <v>25</v>
      </c>
      <c r="G3388" t="s">
        <v>16</v>
      </c>
      <c r="H3388" t="s">
        <v>52</v>
      </c>
      <c r="I3388" t="str">
        <f t="shared" si="156"/>
        <v>Scattering(L)</v>
      </c>
      <c r="K3388" t="b">
        <v>0</v>
      </c>
      <c r="L3388">
        <v>5170</v>
      </c>
      <c r="M3388">
        <v>3071434</v>
      </c>
      <c r="N3388">
        <v>20171015</v>
      </c>
      <c r="O3388" t="s">
        <v>19</v>
      </c>
      <c r="P3388" t="str">
        <f>IF(VLOOKUP(A3388,'national-winners'!$A$2:$B$13,2,0)=H3388,"W","L")</f>
        <v>L</v>
      </c>
      <c r="Q3388">
        <f>MATCH(C3388,'state-winning-votes'!A:A,0)</f>
        <v>51</v>
      </c>
      <c r="R3388">
        <f>MATCH(A3388,'state-winning-votes'!$A$2:$L$2,0)</f>
        <v>11</v>
      </c>
      <c r="S3388" cm="1">
        <f t="array" ref="S3388">INDEX('state-winning-votes'!$A$1:$L$53,$Q3388,$R3388)</f>
        <v>1620985</v>
      </c>
      <c r="T3388">
        <f>INDEX('state-winning-votes'!$A$1:$L$53,MATCH($C3388,'state-winning-votes'!$A:$A,0),MATCH($A3388,'state-winning-votes'!$A$2:$L$2,0))</f>
        <v>1620985</v>
      </c>
      <c r="U3388" t="str">
        <f t="shared" si="157"/>
        <v>Obama, Barack H.</v>
      </c>
      <c r="V3388" t="str">
        <f>_xlfn.XLOOKUP(INDEX('state-winning-votes'!$A$1:$L$53,MATCH($C3388,'state-winning-votes'!$A:$A,0),MATCH($A3388,'state-winning-votes'!$A$2:$L$2,0)),$L:$L,$H:$H)</f>
        <v>Obama, Barack H.</v>
      </c>
      <c r="W3388" t="str">
        <f>VLOOKUP(A3388,'national-winners'!$A$2:$B$13,2,0)</f>
        <v>Obama, Barack H.</v>
      </c>
      <c r="X3388" t="str">
        <f t="shared" si="158"/>
        <v xml:space="preserve"> Barack H. Obama (W)</v>
      </c>
    </row>
    <row r="3389" spans="1:24" x14ac:dyDescent="0.25">
      <c r="A3389">
        <v>2012</v>
      </c>
      <c r="B3389" t="s">
        <v>156</v>
      </c>
      <c r="C3389" t="s">
        <v>157</v>
      </c>
      <c r="D3389">
        <v>55</v>
      </c>
      <c r="E3389">
        <v>35</v>
      </c>
      <c r="F3389">
        <v>25</v>
      </c>
      <c r="G3389" t="s">
        <v>16</v>
      </c>
      <c r="H3389" t="s">
        <v>381</v>
      </c>
      <c r="I3389" t="str">
        <f t="shared" si="156"/>
        <v>Goode, Virgil Hamlin, Jr.(L)</v>
      </c>
      <c r="J3389" t="s">
        <v>134</v>
      </c>
      <c r="K3389" t="b">
        <v>0</v>
      </c>
      <c r="L3389">
        <v>4930</v>
      </c>
      <c r="M3389">
        <v>3071434</v>
      </c>
      <c r="N3389">
        <v>20171015</v>
      </c>
      <c r="O3389" t="s">
        <v>19</v>
      </c>
      <c r="P3389" t="str">
        <f>IF(VLOOKUP(A3389,'national-winners'!$A$2:$B$13,2,0)=H3389,"W","L")</f>
        <v>L</v>
      </c>
      <c r="Q3389">
        <f>MATCH(C3389,'state-winning-votes'!A:A,0)</f>
        <v>51</v>
      </c>
      <c r="R3389">
        <f>MATCH(A3389,'state-winning-votes'!$A$2:$L$2,0)</f>
        <v>11</v>
      </c>
      <c r="S3389" cm="1">
        <f t="array" ref="S3389">INDEX('state-winning-votes'!$A$1:$L$53,$Q3389,$R3389)</f>
        <v>1620985</v>
      </c>
      <c r="T3389">
        <f>INDEX('state-winning-votes'!$A$1:$L$53,MATCH($C3389,'state-winning-votes'!$A:$A,0),MATCH($A3389,'state-winning-votes'!$A$2:$L$2,0))</f>
        <v>1620985</v>
      </c>
      <c r="U3389" t="str">
        <f t="shared" si="157"/>
        <v>Obama, Barack H.</v>
      </c>
      <c r="V3389" t="str">
        <f>_xlfn.XLOOKUP(INDEX('state-winning-votes'!$A$1:$L$53,MATCH($C3389,'state-winning-votes'!$A:$A,0),MATCH($A3389,'state-winning-votes'!$A$2:$L$2,0)),$L:$L,$H:$H)</f>
        <v>Obama, Barack H.</v>
      </c>
      <c r="W3389" t="str">
        <f>VLOOKUP(A3389,'national-winners'!$A$2:$B$13,2,0)</f>
        <v>Obama, Barack H.</v>
      </c>
      <c r="X3389" t="str">
        <f t="shared" si="158"/>
        <v xml:space="preserve"> Barack H. Obama (W)</v>
      </c>
    </row>
    <row r="3390" spans="1:24" x14ac:dyDescent="0.25">
      <c r="A3390">
        <v>2012</v>
      </c>
      <c r="B3390" t="s">
        <v>158</v>
      </c>
      <c r="C3390" t="s">
        <v>159</v>
      </c>
      <c r="D3390">
        <v>56</v>
      </c>
      <c r="E3390">
        <v>83</v>
      </c>
      <c r="F3390">
        <v>68</v>
      </c>
      <c r="G3390" t="s">
        <v>16</v>
      </c>
      <c r="H3390" t="s">
        <v>376</v>
      </c>
      <c r="I3390" t="str">
        <f t="shared" si="156"/>
        <v>Romney, Mitt(L)</v>
      </c>
      <c r="J3390" t="s">
        <v>21</v>
      </c>
      <c r="K3390" t="b">
        <v>0</v>
      </c>
      <c r="L3390">
        <v>170962</v>
      </c>
      <c r="M3390">
        <v>250701</v>
      </c>
      <c r="N3390">
        <v>20171015</v>
      </c>
      <c r="O3390" t="s">
        <v>19</v>
      </c>
      <c r="P3390" t="str">
        <f>IF(VLOOKUP(A3390,'national-winners'!$A$2:$B$13,2,0)=H3390,"W","L")</f>
        <v>L</v>
      </c>
      <c r="Q3390">
        <f>MATCH(C3390,'state-winning-votes'!A:A,0)</f>
        <v>53</v>
      </c>
      <c r="R3390">
        <f>MATCH(A3390,'state-winning-votes'!$A$2:$L$2,0)</f>
        <v>11</v>
      </c>
      <c r="S3390" cm="1">
        <f t="array" ref="S3390">INDEX('state-winning-votes'!$A$1:$L$53,$Q3390,$R3390)</f>
        <v>170962</v>
      </c>
      <c r="T3390">
        <f>INDEX('state-winning-votes'!$A$1:$L$53,MATCH($C3390,'state-winning-votes'!$A:$A,0),MATCH($A3390,'state-winning-votes'!$A$2:$L$2,0))</f>
        <v>170962</v>
      </c>
      <c r="U3390" t="str">
        <f t="shared" si="157"/>
        <v>Romney, Mitt</v>
      </c>
      <c r="V3390" t="str">
        <f>_xlfn.XLOOKUP(INDEX('state-winning-votes'!$A$1:$L$53,MATCH($C3390,'state-winning-votes'!$A:$A,0),MATCH($A3390,'state-winning-votes'!$A$2:$L$2,0)),$L:$L,$H:$H)</f>
        <v>Romney, Mitt</v>
      </c>
      <c r="W3390" t="str">
        <f>VLOOKUP(A3390,'national-winners'!$A$2:$B$13,2,0)</f>
        <v>Obama, Barack H.</v>
      </c>
      <c r="X3390" t="str">
        <f t="shared" si="158"/>
        <v xml:space="preserve"> Mitt Romney (W)</v>
      </c>
    </row>
    <row r="3391" spans="1:24" x14ac:dyDescent="0.25">
      <c r="A3391">
        <v>2012</v>
      </c>
      <c r="B3391" t="s">
        <v>158</v>
      </c>
      <c r="C3391" t="s">
        <v>159</v>
      </c>
      <c r="D3391">
        <v>56</v>
      </c>
      <c r="E3391">
        <v>83</v>
      </c>
      <c r="F3391">
        <v>68</v>
      </c>
      <c r="G3391" t="s">
        <v>16</v>
      </c>
      <c r="H3391" t="s">
        <v>349</v>
      </c>
      <c r="I3391" t="str">
        <f t="shared" si="156"/>
        <v>Obama, Barack H.(W)</v>
      </c>
      <c r="J3391" t="s">
        <v>18</v>
      </c>
      <c r="K3391" t="b">
        <v>0</v>
      </c>
      <c r="L3391">
        <v>69286</v>
      </c>
      <c r="M3391">
        <v>250701</v>
      </c>
      <c r="N3391">
        <v>20171015</v>
      </c>
      <c r="O3391" t="s">
        <v>19</v>
      </c>
      <c r="P3391" t="str">
        <f>IF(VLOOKUP(A3391,'national-winners'!$A$2:$B$13,2,0)=H3391,"W","L")</f>
        <v>W</v>
      </c>
      <c r="Q3391">
        <f>MATCH(C3391,'state-winning-votes'!A:A,0)</f>
        <v>53</v>
      </c>
      <c r="R3391">
        <f>MATCH(A3391,'state-winning-votes'!$A$2:$L$2,0)</f>
        <v>11</v>
      </c>
      <c r="S3391" cm="1">
        <f t="array" ref="S3391">INDEX('state-winning-votes'!$A$1:$L$53,$Q3391,$R3391)</f>
        <v>170962</v>
      </c>
      <c r="T3391">
        <f>INDEX('state-winning-votes'!$A$1:$L$53,MATCH($C3391,'state-winning-votes'!$A:$A,0),MATCH($A3391,'state-winning-votes'!$A$2:$L$2,0))</f>
        <v>170962</v>
      </c>
      <c r="U3391" t="str">
        <f t="shared" si="157"/>
        <v>Romney, Mitt</v>
      </c>
      <c r="V3391" t="str">
        <f>_xlfn.XLOOKUP(INDEX('state-winning-votes'!$A$1:$L$53,MATCH($C3391,'state-winning-votes'!$A:$A,0),MATCH($A3391,'state-winning-votes'!$A$2:$L$2,0)),$L:$L,$H:$H)</f>
        <v>Romney, Mitt</v>
      </c>
      <c r="W3391" t="str">
        <f>VLOOKUP(A3391,'national-winners'!$A$2:$B$13,2,0)</f>
        <v>Obama, Barack H.</v>
      </c>
      <c r="X3391" t="str">
        <f t="shared" si="158"/>
        <v xml:space="preserve"> Mitt Romney (W)</v>
      </c>
    </row>
    <row r="3392" spans="1:24" x14ac:dyDescent="0.25">
      <c r="A3392">
        <v>2012</v>
      </c>
      <c r="B3392" t="s">
        <v>158</v>
      </c>
      <c r="C3392" t="s">
        <v>159</v>
      </c>
      <c r="D3392">
        <v>56</v>
      </c>
      <c r="E3392">
        <v>83</v>
      </c>
      <c r="F3392">
        <v>68</v>
      </c>
      <c r="G3392" t="s">
        <v>16</v>
      </c>
      <c r="H3392" t="s">
        <v>377</v>
      </c>
      <c r="I3392" t="str">
        <f t="shared" si="156"/>
        <v>Johnson, Gary(L)</v>
      </c>
      <c r="J3392" t="s">
        <v>29</v>
      </c>
      <c r="K3392" t="b">
        <v>0</v>
      </c>
      <c r="L3392">
        <v>5326</v>
      </c>
      <c r="M3392">
        <v>250701</v>
      </c>
      <c r="N3392">
        <v>20171015</v>
      </c>
      <c r="O3392" t="s">
        <v>19</v>
      </c>
      <c r="P3392" t="str">
        <f>IF(VLOOKUP(A3392,'national-winners'!$A$2:$B$13,2,0)=H3392,"W","L")</f>
        <v>L</v>
      </c>
      <c r="Q3392">
        <f>MATCH(C3392,'state-winning-votes'!A:A,0)</f>
        <v>53</v>
      </c>
      <c r="R3392">
        <f>MATCH(A3392,'state-winning-votes'!$A$2:$L$2,0)</f>
        <v>11</v>
      </c>
      <c r="S3392" cm="1">
        <f t="array" ref="S3392">INDEX('state-winning-votes'!$A$1:$L$53,$Q3392,$R3392)</f>
        <v>170962</v>
      </c>
      <c r="T3392">
        <f>INDEX('state-winning-votes'!$A$1:$L$53,MATCH($C3392,'state-winning-votes'!$A:$A,0),MATCH($A3392,'state-winning-votes'!$A$2:$L$2,0))</f>
        <v>170962</v>
      </c>
      <c r="U3392" t="str">
        <f t="shared" si="157"/>
        <v>Romney, Mitt</v>
      </c>
      <c r="V3392" t="str">
        <f>_xlfn.XLOOKUP(INDEX('state-winning-votes'!$A$1:$L$53,MATCH($C3392,'state-winning-votes'!$A:$A,0),MATCH($A3392,'state-winning-votes'!$A$2:$L$2,0)),$L:$L,$H:$H)</f>
        <v>Romney, Mitt</v>
      </c>
      <c r="W3392" t="str">
        <f>VLOOKUP(A3392,'national-winners'!$A$2:$B$13,2,0)</f>
        <v>Obama, Barack H.</v>
      </c>
      <c r="X3392" t="str">
        <f t="shared" si="158"/>
        <v xml:space="preserve"> Mitt Romney (W)</v>
      </c>
    </row>
    <row r="3393" spans="1:24" x14ac:dyDescent="0.25">
      <c r="A3393">
        <v>2012</v>
      </c>
      <c r="B3393" t="s">
        <v>158</v>
      </c>
      <c r="C3393" t="s">
        <v>159</v>
      </c>
      <c r="D3393">
        <v>56</v>
      </c>
      <c r="E3393">
        <v>83</v>
      </c>
      <c r="F3393">
        <v>68</v>
      </c>
      <c r="G3393" t="s">
        <v>16</v>
      </c>
      <c r="I3393" t="str">
        <f t="shared" si="156"/>
        <v>(L)</v>
      </c>
      <c r="K3393" t="b">
        <v>1</v>
      </c>
      <c r="L3393">
        <v>2035</v>
      </c>
      <c r="M3393">
        <v>250701</v>
      </c>
      <c r="N3393">
        <v>20171015</v>
      </c>
      <c r="O3393" t="s">
        <v>19</v>
      </c>
      <c r="P3393" t="str">
        <f>IF(VLOOKUP(A3393,'national-winners'!$A$2:$B$13,2,0)=H3393,"W","L")</f>
        <v>L</v>
      </c>
      <c r="Q3393">
        <f>MATCH(C3393,'state-winning-votes'!A:A,0)</f>
        <v>53</v>
      </c>
      <c r="R3393">
        <f>MATCH(A3393,'state-winning-votes'!$A$2:$L$2,0)</f>
        <v>11</v>
      </c>
      <c r="S3393" cm="1">
        <f t="array" ref="S3393">INDEX('state-winning-votes'!$A$1:$L$53,$Q3393,$R3393)</f>
        <v>170962</v>
      </c>
      <c r="T3393">
        <f>INDEX('state-winning-votes'!$A$1:$L$53,MATCH($C3393,'state-winning-votes'!$A:$A,0),MATCH($A3393,'state-winning-votes'!$A$2:$L$2,0))</f>
        <v>170962</v>
      </c>
      <c r="U3393" t="str">
        <f t="shared" si="157"/>
        <v>Romney, Mitt</v>
      </c>
      <c r="V3393" t="str">
        <f>_xlfn.XLOOKUP(INDEX('state-winning-votes'!$A$1:$L$53,MATCH($C3393,'state-winning-votes'!$A:$A,0),MATCH($A3393,'state-winning-votes'!$A$2:$L$2,0)),$L:$L,$H:$H)</f>
        <v>Romney, Mitt</v>
      </c>
      <c r="W3393" t="str">
        <f>VLOOKUP(A3393,'national-winners'!$A$2:$B$13,2,0)</f>
        <v>Obama, Barack H.</v>
      </c>
      <c r="X3393" t="str">
        <f t="shared" si="158"/>
        <v xml:space="preserve"> Mitt Romney (W)</v>
      </c>
    </row>
    <row r="3394" spans="1:24" x14ac:dyDescent="0.25">
      <c r="A3394">
        <v>2012</v>
      </c>
      <c r="B3394" t="s">
        <v>158</v>
      </c>
      <c r="C3394" t="s">
        <v>159</v>
      </c>
      <c r="D3394">
        <v>56</v>
      </c>
      <c r="E3394">
        <v>83</v>
      </c>
      <c r="F3394">
        <v>68</v>
      </c>
      <c r="G3394" t="s">
        <v>16</v>
      </c>
      <c r="H3394" t="s">
        <v>381</v>
      </c>
      <c r="I3394" t="str">
        <f t="shared" si="156"/>
        <v>Goode, Virgil Hamlin, Jr.(L)</v>
      </c>
      <c r="J3394" t="s">
        <v>134</v>
      </c>
      <c r="K3394" t="b">
        <v>0</v>
      </c>
      <c r="L3394">
        <v>1452</v>
      </c>
      <c r="M3394">
        <v>250701</v>
      </c>
      <c r="N3394">
        <v>20171015</v>
      </c>
      <c r="O3394" t="s">
        <v>19</v>
      </c>
      <c r="P3394" t="str">
        <f>IF(VLOOKUP(A3394,'national-winners'!$A$2:$B$13,2,0)=H3394,"W","L")</f>
        <v>L</v>
      </c>
      <c r="Q3394">
        <f>MATCH(C3394,'state-winning-votes'!A:A,0)</f>
        <v>53</v>
      </c>
      <c r="R3394">
        <f>MATCH(A3394,'state-winning-votes'!$A$2:$L$2,0)</f>
        <v>11</v>
      </c>
      <c r="S3394" cm="1">
        <f t="array" ref="S3394">INDEX('state-winning-votes'!$A$1:$L$53,$Q3394,$R3394)</f>
        <v>170962</v>
      </c>
      <c r="T3394">
        <f>INDEX('state-winning-votes'!$A$1:$L$53,MATCH($C3394,'state-winning-votes'!$A:$A,0),MATCH($A3394,'state-winning-votes'!$A$2:$L$2,0))</f>
        <v>170962</v>
      </c>
      <c r="U3394" t="str">
        <f t="shared" si="157"/>
        <v>Romney, Mitt</v>
      </c>
      <c r="V3394" t="str">
        <f>_xlfn.XLOOKUP(INDEX('state-winning-votes'!$A$1:$L$53,MATCH($C3394,'state-winning-votes'!$A:$A,0),MATCH($A3394,'state-winning-votes'!$A$2:$L$2,0)),$L:$L,$H:$H)</f>
        <v>Romney, Mitt</v>
      </c>
      <c r="W3394" t="str">
        <f>VLOOKUP(A3394,'national-winners'!$A$2:$B$13,2,0)</f>
        <v>Obama, Barack H.</v>
      </c>
      <c r="X3394" t="str">
        <f t="shared" si="158"/>
        <v xml:space="preserve"> Mitt Romney (W)</v>
      </c>
    </row>
    <row r="3395" spans="1:24" x14ac:dyDescent="0.25">
      <c r="A3395">
        <v>2012</v>
      </c>
      <c r="B3395" t="s">
        <v>158</v>
      </c>
      <c r="C3395" t="s">
        <v>159</v>
      </c>
      <c r="D3395">
        <v>56</v>
      </c>
      <c r="E3395">
        <v>83</v>
      </c>
      <c r="F3395">
        <v>68</v>
      </c>
      <c r="G3395" t="s">
        <v>16</v>
      </c>
      <c r="H3395" t="s">
        <v>306</v>
      </c>
      <c r="I3395" t="str">
        <f t="shared" ref="I3395:I3458" si="159">H3395&amp;"("&amp;P3395&amp;")"</f>
        <v>Blank Vote(L)</v>
      </c>
      <c r="K3395" t="b">
        <v>0</v>
      </c>
      <c r="L3395">
        <v>1367</v>
      </c>
      <c r="M3395">
        <v>250701</v>
      </c>
      <c r="N3395">
        <v>20171015</v>
      </c>
      <c r="O3395" t="s">
        <v>19</v>
      </c>
      <c r="P3395" t="str">
        <f>IF(VLOOKUP(A3395,'national-winners'!$A$2:$B$13,2,0)=H3395,"W","L")</f>
        <v>L</v>
      </c>
      <c r="Q3395">
        <f>MATCH(C3395,'state-winning-votes'!A:A,0)</f>
        <v>53</v>
      </c>
      <c r="R3395">
        <f>MATCH(A3395,'state-winning-votes'!$A$2:$L$2,0)</f>
        <v>11</v>
      </c>
      <c r="S3395" cm="1">
        <f t="array" ref="S3395">INDEX('state-winning-votes'!$A$1:$L$53,$Q3395,$R3395)</f>
        <v>170962</v>
      </c>
      <c r="T3395">
        <f>INDEX('state-winning-votes'!$A$1:$L$53,MATCH($C3395,'state-winning-votes'!$A:$A,0),MATCH($A3395,'state-winning-votes'!$A$2:$L$2,0))</f>
        <v>170962</v>
      </c>
      <c r="U3395" t="str">
        <f t="shared" ref="U3395:U3458" si="160">_xlfn.XLOOKUP(T3395,L:L,H:H)</f>
        <v>Romney, Mitt</v>
      </c>
      <c r="V3395" t="str">
        <f>_xlfn.XLOOKUP(INDEX('state-winning-votes'!$A$1:$L$53,MATCH($C3395,'state-winning-votes'!$A:$A,0),MATCH($A3395,'state-winning-votes'!$A$2:$L$2,0)),$L:$L,$H:$H)</f>
        <v>Romney, Mitt</v>
      </c>
      <c r="W3395" t="str">
        <f>VLOOKUP(A3395,'national-winners'!$A$2:$B$13,2,0)</f>
        <v>Obama, Barack H.</v>
      </c>
      <c r="X3395" t="str">
        <f t="shared" ref="X3395:X3458" si="161">IFERROR(RIGHT(V3395,LEN(V3395)-SEARCH(",",V3395))&amp;" "&amp;LEFT(V3395,SEARCH(",",V3395)-1)&amp;" (W)","NULL")</f>
        <v xml:space="preserve"> Mitt Romney (W)</v>
      </c>
    </row>
    <row r="3396" spans="1:24" x14ac:dyDescent="0.25">
      <c r="A3396">
        <v>2012</v>
      </c>
      <c r="B3396" t="s">
        <v>158</v>
      </c>
      <c r="C3396" t="s">
        <v>159</v>
      </c>
      <c r="D3396">
        <v>56</v>
      </c>
      <c r="E3396">
        <v>83</v>
      </c>
      <c r="F3396">
        <v>68</v>
      </c>
      <c r="G3396" t="s">
        <v>16</v>
      </c>
      <c r="H3396" t="s">
        <v>307</v>
      </c>
      <c r="I3396" t="str">
        <f t="shared" si="159"/>
        <v>Over Vote(L)</v>
      </c>
      <c r="K3396" t="b">
        <v>0</v>
      </c>
      <c r="L3396">
        <v>273</v>
      </c>
      <c r="M3396">
        <v>250701</v>
      </c>
      <c r="N3396">
        <v>20171015</v>
      </c>
      <c r="O3396" t="s">
        <v>19</v>
      </c>
      <c r="P3396" t="str">
        <f>IF(VLOOKUP(A3396,'national-winners'!$A$2:$B$13,2,0)=H3396,"W","L")</f>
        <v>L</v>
      </c>
      <c r="Q3396">
        <f>MATCH(C3396,'state-winning-votes'!A:A,0)</f>
        <v>53</v>
      </c>
      <c r="R3396">
        <f>MATCH(A3396,'state-winning-votes'!$A$2:$L$2,0)</f>
        <v>11</v>
      </c>
      <c r="S3396" cm="1">
        <f t="array" ref="S3396">INDEX('state-winning-votes'!$A$1:$L$53,$Q3396,$R3396)</f>
        <v>170962</v>
      </c>
      <c r="T3396">
        <f>INDEX('state-winning-votes'!$A$1:$L$53,MATCH($C3396,'state-winning-votes'!$A:$A,0),MATCH($A3396,'state-winning-votes'!$A$2:$L$2,0))</f>
        <v>170962</v>
      </c>
      <c r="U3396" t="str">
        <f t="shared" si="160"/>
        <v>Romney, Mitt</v>
      </c>
      <c r="V3396" t="str">
        <f>_xlfn.XLOOKUP(INDEX('state-winning-votes'!$A$1:$L$53,MATCH($C3396,'state-winning-votes'!$A:$A,0),MATCH($A3396,'state-winning-votes'!$A$2:$L$2,0)),$L:$L,$H:$H)</f>
        <v>Romney, Mitt</v>
      </c>
      <c r="W3396" t="str">
        <f>VLOOKUP(A3396,'national-winners'!$A$2:$B$13,2,0)</f>
        <v>Obama, Barack H.</v>
      </c>
      <c r="X3396" t="str">
        <f t="shared" si="161"/>
        <v xml:space="preserve"> Mitt Romney (W)</v>
      </c>
    </row>
    <row r="3397" spans="1:24" x14ac:dyDescent="0.25">
      <c r="A3397">
        <v>2016</v>
      </c>
      <c r="B3397" t="s">
        <v>14</v>
      </c>
      <c r="C3397" t="s">
        <v>15</v>
      </c>
      <c r="D3397">
        <v>1</v>
      </c>
      <c r="E3397">
        <v>63</v>
      </c>
      <c r="F3397">
        <v>41</v>
      </c>
      <c r="G3397" t="s">
        <v>16</v>
      </c>
      <c r="H3397" t="s">
        <v>407</v>
      </c>
      <c r="I3397" t="str">
        <f t="shared" si="159"/>
        <v>Trump, Donald J.(W)</v>
      </c>
      <c r="J3397" t="s">
        <v>21</v>
      </c>
      <c r="K3397" t="b">
        <v>0</v>
      </c>
      <c r="L3397">
        <v>1318255</v>
      </c>
      <c r="M3397">
        <v>2123372</v>
      </c>
      <c r="N3397">
        <v>20171015</v>
      </c>
      <c r="O3397" t="s">
        <v>19</v>
      </c>
      <c r="P3397" t="str">
        <f>IF(VLOOKUP(A3397,'national-winners'!$A$2:$B$13,2,0)=H3397,"W","L")</f>
        <v>W</v>
      </c>
      <c r="Q3397">
        <f>MATCH(C3397,'state-winning-votes'!A:A,0)</f>
        <v>4</v>
      </c>
      <c r="R3397">
        <f>MATCH(A3397,'state-winning-votes'!$A$2:$L$2,0)</f>
        <v>12</v>
      </c>
      <c r="S3397" cm="1">
        <f t="array" ref="S3397">INDEX('state-winning-votes'!$A$1:$L$53,$Q3397,$R3397)</f>
        <v>1318255</v>
      </c>
      <c r="T3397">
        <f>INDEX('state-winning-votes'!$A$1:$L$53,MATCH($C3397,'state-winning-votes'!$A:$A,0),MATCH($A3397,'state-winning-votes'!$A$2:$L$2,0))</f>
        <v>1318255</v>
      </c>
      <c r="U3397" t="str">
        <f t="shared" si="160"/>
        <v>Trump, Donald J.</v>
      </c>
      <c r="V3397" t="str">
        <f>_xlfn.XLOOKUP(INDEX('state-winning-votes'!$A$1:$L$53,MATCH($C3397,'state-winning-votes'!$A:$A,0),MATCH($A3397,'state-winning-votes'!$A$2:$L$2,0)),$L:$L,$H:$H)</f>
        <v>Trump, Donald J.</v>
      </c>
      <c r="W3397" t="str">
        <f>VLOOKUP(A3397,'national-winners'!$A$2:$B$13,2,0)</f>
        <v>Trump, Donald J.</v>
      </c>
      <c r="X3397" t="str">
        <f t="shared" si="161"/>
        <v xml:space="preserve"> Donald J. Trump (W)</v>
      </c>
    </row>
    <row r="3398" spans="1:24" x14ac:dyDescent="0.25">
      <c r="A3398">
        <v>2016</v>
      </c>
      <c r="B3398" t="s">
        <v>14</v>
      </c>
      <c r="C3398" t="s">
        <v>15</v>
      </c>
      <c r="D3398">
        <v>1</v>
      </c>
      <c r="E3398">
        <v>63</v>
      </c>
      <c r="F3398">
        <v>41</v>
      </c>
      <c r="G3398" t="s">
        <v>16</v>
      </c>
      <c r="H3398" t="s">
        <v>408</v>
      </c>
      <c r="I3398" t="str">
        <f t="shared" si="159"/>
        <v>Clinton, Hillary(L)</v>
      </c>
      <c r="J3398" t="s">
        <v>18</v>
      </c>
      <c r="K3398" t="b">
        <v>0</v>
      </c>
      <c r="L3398">
        <v>729547</v>
      </c>
      <c r="M3398">
        <v>2123372</v>
      </c>
      <c r="N3398">
        <v>20171015</v>
      </c>
      <c r="O3398" t="s">
        <v>19</v>
      </c>
      <c r="P3398" t="str">
        <f>IF(VLOOKUP(A3398,'national-winners'!$A$2:$B$13,2,0)=H3398,"W","L")</f>
        <v>L</v>
      </c>
      <c r="Q3398">
        <f>MATCH(C3398,'state-winning-votes'!A:A,0)</f>
        <v>4</v>
      </c>
      <c r="R3398">
        <f>MATCH(A3398,'state-winning-votes'!$A$2:$L$2,0)</f>
        <v>12</v>
      </c>
      <c r="S3398" cm="1">
        <f t="array" ref="S3398">INDEX('state-winning-votes'!$A$1:$L$53,$Q3398,$R3398)</f>
        <v>1318255</v>
      </c>
      <c r="T3398">
        <f>INDEX('state-winning-votes'!$A$1:$L$53,MATCH($C3398,'state-winning-votes'!$A:$A,0),MATCH($A3398,'state-winning-votes'!$A$2:$L$2,0))</f>
        <v>1318255</v>
      </c>
      <c r="U3398" t="str">
        <f t="shared" si="160"/>
        <v>Trump, Donald J.</v>
      </c>
      <c r="V3398" t="str">
        <f>_xlfn.XLOOKUP(INDEX('state-winning-votes'!$A$1:$L$53,MATCH($C3398,'state-winning-votes'!$A:$A,0),MATCH($A3398,'state-winning-votes'!$A$2:$L$2,0)),$L:$L,$H:$H)</f>
        <v>Trump, Donald J.</v>
      </c>
      <c r="W3398" t="str">
        <f>VLOOKUP(A3398,'national-winners'!$A$2:$B$13,2,0)</f>
        <v>Trump, Donald J.</v>
      </c>
      <c r="X3398" t="str">
        <f t="shared" si="161"/>
        <v xml:space="preserve"> Donald J. Trump (W)</v>
      </c>
    </row>
    <row r="3399" spans="1:24" x14ac:dyDescent="0.25">
      <c r="A3399">
        <v>2016</v>
      </c>
      <c r="B3399" t="s">
        <v>14</v>
      </c>
      <c r="C3399" t="s">
        <v>15</v>
      </c>
      <c r="D3399">
        <v>1</v>
      </c>
      <c r="E3399">
        <v>63</v>
      </c>
      <c r="F3399">
        <v>41</v>
      </c>
      <c r="G3399" t="s">
        <v>16</v>
      </c>
      <c r="H3399" t="s">
        <v>377</v>
      </c>
      <c r="I3399" t="str">
        <f t="shared" si="159"/>
        <v>Johnson, Gary(L)</v>
      </c>
      <c r="J3399" t="s">
        <v>29</v>
      </c>
      <c r="K3399" t="b">
        <v>0</v>
      </c>
      <c r="L3399">
        <v>44467</v>
      </c>
      <c r="M3399">
        <v>2123372</v>
      </c>
      <c r="N3399">
        <v>20171015</v>
      </c>
      <c r="O3399" t="s">
        <v>19</v>
      </c>
      <c r="P3399" t="str">
        <f>IF(VLOOKUP(A3399,'national-winners'!$A$2:$B$13,2,0)=H3399,"W","L")</f>
        <v>L</v>
      </c>
      <c r="Q3399">
        <f>MATCH(C3399,'state-winning-votes'!A:A,0)</f>
        <v>4</v>
      </c>
      <c r="R3399">
        <f>MATCH(A3399,'state-winning-votes'!$A$2:$L$2,0)</f>
        <v>12</v>
      </c>
      <c r="S3399" cm="1">
        <f t="array" ref="S3399">INDEX('state-winning-votes'!$A$1:$L$53,$Q3399,$R3399)</f>
        <v>1318255</v>
      </c>
      <c r="T3399">
        <f>INDEX('state-winning-votes'!$A$1:$L$53,MATCH($C3399,'state-winning-votes'!$A:$A,0),MATCH($A3399,'state-winning-votes'!$A$2:$L$2,0))</f>
        <v>1318255</v>
      </c>
      <c r="U3399" t="str">
        <f t="shared" si="160"/>
        <v>Trump, Donald J.</v>
      </c>
      <c r="V3399" t="str">
        <f>_xlfn.XLOOKUP(INDEX('state-winning-votes'!$A$1:$L$53,MATCH($C3399,'state-winning-votes'!$A:$A,0),MATCH($A3399,'state-winning-votes'!$A$2:$L$2,0)),$L:$L,$H:$H)</f>
        <v>Trump, Donald J.</v>
      </c>
      <c r="W3399" t="str">
        <f>VLOOKUP(A3399,'national-winners'!$A$2:$B$13,2,0)</f>
        <v>Trump, Donald J.</v>
      </c>
      <c r="X3399" t="str">
        <f t="shared" si="161"/>
        <v xml:space="preserve"> Donald J. Trump (W)</v>
      </c>
    </row>
    <row r="3400" spans="1:24" x14ac:dyDescent="0.25">
      <c r="A3400">
        <v>2016</v>
      </c>
      <c r="B3400" t="s">
        <v>14</v>
      </c>
      <c r="C3400" t="s">
        <v>15</v>
      </c>
      <c r="D3400">
        <v>1</v>
      </c>
      <c r="E3400">
        <v>63</v>
      </c>
      <c r="F3400">
        <v>41</v>
      </c>
      <c r="G3400" t="s">
        <v>16</v>
      </c>
      <c r="I3400" t="str">
        <f t="shared" si="159"/>
        <v>(L)</v>
      </c>
      <c r="K3400" t="b">
        <v>1</v>
      </c>
      <c r="L3400">
        <v>21712</v>
      </c>
      <c r="M3400">
        <v>2123372</v>
      </c>
      <c r="N3400">
        <v>20171015</v>
      </c>
      <c r="O3400" t="s">
        <v>19</v>
      </c>
      <c r="P3400" t="str">
        <f>IF(VLOOKUP(A3400,'national-winners'!$A$2:$B$13,2,0)=H3400,"W","L")</f>
        <v>L</v>
      </c>
      <c r="Q3400">
        <f>MATCH(C3400,'state-winning-votes'!A:A,0)</f>
        <v>4</v>
      </c>
      <c r="R3400">
        <f>MATCH(A3400,'state-winning-votes'!$A$2:$L$2,0)</f>
        <v>12</v>
      </c>
      <c r="S3400" cm="1">
        <f t="array" ref="S3400">INDEX('state-winning-votes'!$A$1:$L$53,$Q3400,$R3400)</f>
        <v>1318255</v>
      </c>
      <c r="T3400">
        <f>INDEX('state-winning-votes'!$A$1:$L$53,MATCH($C3400,'state-winning-votes'!$A:$A,0),MATCH($A3400,'state-winning-votes'!$A$2:$L$2,0))</f>
        <v>1318255</v>
      </c>
      <c r="U3400" t="str">
        <f t="shared" si="160"/>
        <v>Trump, Donald J.</v>
      </c>
      <c r="V3400" t="str">
        <f>_xlfn.XLOOKUP(INDEX('state-winning-votes'!$A$1:$L$53,MATCH($C3400,'state-winning-votes'!$A:$A,0),MATCH($A3400,'state-winning-votes'!$A$2:$L$2,0)),$L:$L,$H:$H)</f>
        <v>Trump, Donald J.</v>
      </c>
      <c r="W3400" t="str">
        <f>VLOOKUP(A3400,'national-winners'!$A$2:$B$13,2,0)</f>
        <v>Trump, Donald J.</v>
      </c>
      <c r="X3400" t="str">
        <f t="shared" si="161"/>
        <v xml:space="preserve"> Donald J. Trump (W)</v>
      </c>
    </row>
    <row r="3401" spans="1:24" x14ac:dyDescent="0.25">
      <c r="A3401">
        <v>2016</v>
      </c>
      <c r="B3401" t="s">
        <v>14</v>
      </c>
      <c r="C3401" t="s">
        <v>15</v>
      </c>
      <c r="D3401">
        <v>1</v>
      </c>
      <c r="E3401">
        <v>63</v>
      </c>
      <c r="F3401">
        <v>41</v>
      </c>
      <c r="G3401" t="s">
        <v>16</v>
      </c>
      <c r="H3401" t="s">
        <v>378</v>
      </c>
      <c r="I3401" t="str">
        <f t="shared" si="159"/>
        <v>Stein, Jill(L)</v>
      </c>
      <c r="J3401" t="s">
        <v>274</v>
      </c>
      <c r="K3401" t="b">
        <v>0</v>
      </c>
      <c r="L3401">
        <v>9391</v>
      </c>
      <c r="M3401">
        <v>2123372</v>
      </c>
      <c r="N3401">
        <v>20171015</v>
      </c>
      <c r="O3401" t="s">
        <v>19</v>
      </c>
      <c r="P3401" t="str">
        <f>IF(VLOOKUP(A3401,'national-winners'!$A$2:$B$13,2,0)=H3401,"W","L")</f>
        <v>L</v>
      </c>
      <c r="Q3401">
        <f>MATCH(C3401,'state-winning-votes'!A:A,0)</f>
        <v>4</v>
      </c>
      <c r="R3401">
        <f>MATCH(A3401,'state-winning-votes'!$A$2:$L$2,0)</f>
        <v>12</v>
      </c>
      <c r="S3401" cm="1">
        <f t="array" ref="S3401">INDEX('state-winning-votes'!$A$1:$L$53,$Q3401,$R3401)</f>
        <v>1318255</v>
      </c>
      <c r="T3401">
        <f>INDEX('state-winning-votes'!$A$1:$L$53,MATCH($C3401,'state-winning-votes'!$A:$A,0),MATCH($A3401,'state-winning-votes'!$A$2:$L$2,0))</f>
        <v>1318255</v>
      </c>
      <c r="U3401" t="str">
        <f t="shared" si="160"/>
        <v>Trump, Donald J.</v>
      </c>
      <c r="V3401" t="str">
        <f>_xlfn.XLOOKUP(INDEX('state-winning-votes'!$A$1:$L$53,MATCH($C3401,'state-winning-votes'!$A:$A,0),MATCH($A3401,'state-winning-votes'!$A$2:$L$2,0)),$L:$L,$H:$H)</f>
        <v>Trump, Donald J.</v>
      </c>
      <c r="W3401" t="str">
        <f>VLOOKUP(A3401,'national-winners'!$A$2:$B$13,2,0)</f>
        <v>Trump, Donald J.</v>
      </c>
      <c r="X3401" t="str">
        <f t="shared" si="161"/>
        <v xml:space="preserve"> Donald J. Trump (W)</v>
      </c>
    </row>
    <row r="3402" spans="1:24" x14ac:dyDescent="0.25">
      <c r="A3402">
        <v>2016</v>
      </c>
      <c r="B3402" t="s">
        <v>30</v>
      </c>
      <c r="C3402" t="s">
        <v>31</v>
      </c>
      <c r="D3402">
        <v>2</v>
      </c>
      <c r="E3402">
        <v>94</v>
      </c>
      <c r="F3402">
        <v>81</v>
      </c>
      <c r="G3402" t="s">
        <v>16</v>
      </c>
      <c r="H3402" t="s">
        <v>407</v>
      </c>
      <c r="I3402" t="str">
        <f t="shared" si="159"/>
        <v>Trump, Donald J.(W)</v>
      </c>
      <c r="J3402" t="s">
        <v>21</v>
      </c>
      <c r="K3402" t="b">
        <v>0</v>
      </c>
      <c r="L3402">
        <v>163387</v>
      </c>
      <c r="M3402">
        <v>318608</v>
      </c>
      <c r="N3402">
        <v>20171015</v>
      </c>
      <c r="O3402" t="s">
        <v>19</v>
      </c>
      <c r="P3402" t="str">
        <f>IF(VLOOKUP(A3402,'national-winners'!$A$2:$B$13,2,0)=H3402,"W","L")</f>
        <v>W</v>
      </c>
      <c r="Q3402">
        <f>MATCH(C3402,'state-winning-votes'!A:A,0)</f>
        <v>3</v>
      </c>
      <c r="R3402">
        <f>MATCH(A3402,'state-winning-votes'!$A$2:$L$2,0)</f>
        <v>12</v>
      </c>
      <c r="S3402" cm="1">
        <f t="array" ref="S3402">INDEX('state-winning-votes'!$A$1:$L$53,$Q3402,$R3402)</f>
        <v>163387</v>
      </c>
      <c r="T3402">
        <f>INDEX('state-winning-votes'!$A$1:$L$53,MATCH($C3402,'state-winning-votes'!$A:$A,0),MATCH($A3402,'state-winning-votes'!$A$2:$L$2,0))</f>
        <v>163387</v>
      </c>
      <c r="U3402" t="str">
        <f t="shared" si="160"/>
        <v>Trump, Donald J.</v>
      </c>
      <c r="V3402" t="str">
        <f>_xlfn.XLOOKUP(INDEX('state-winning-votes'!$A$1:$L$53,MATCH($C3402,'state-winning-votes'!$A:$A,0),MATCH($A3402,'state-winning-votes'!$A$2:$L$2,0)),$L:$L,$H:$H)</f>
        <v>Trump, Donald J.</v>
      </c>
      <c r="W3402" t="str">
        <f>VLOOKUP(A3402,'national-winners'!$A$2:$B$13,2,0)</f>
        <v>Trump, Donald J.</v>
      </c>
      <c r="X3402" t="str">
        <f t="shared" si="161"/>
        <v xml:space="preserve"> Donald J. Trump (W)</v>
      </c>
    </row>
    <row r="3403" spans="1:24" x14ac:dyDescent="0.25">
      <c r="A3403">
        <v>2016</v>
      </c>
      <c r="B3403" t="s">
        <v>30</v>
      </c>
      <c r="C3403" t="s">
        <v>31</v>
      </c>
      <c r="D3403">
        <v>2</v>
      </c>
      <c r="E3403">
        <v>94</v>
      </c>
      <c r="F3403">
        <v>81</v>
      </c>
      <c r="G3403" t="s">
        <v>16</v>
      </c>
      <c r="H3403" t="s">
        <v>408</v>
      </c>
      <c r="I3403" t="str">
        <f t="shared" si="159"/>
        <v>Clinton, Hillary(L)</v>
      </c>
      <c r="J3403" t="s">
        <v>18</v>
      </c>
      <c r="K3403" t="b">
        <v>0</v>
      </c>
      <c r="L3403">
        <v>116454</v>
      </c>
      <c r="M3403">
        <v>318608</v>
      </c>
      <c r="N3403">
        <v>20171015</v>
      </c>
      <c r="O3403" t="s">
        <v>19</v>
      </c>
      <c r="P3403" t="str">
        <f>IF(VLOOKUP(A3403,'national-winners'!$A$2:$B$13,2,0)=H3403,"W","L")</f>
        <v>L</v>
      </c>
      <c r="Q3403">
        <f>MATCH(C3403,'state-winning-votes'!A:A,0)</f>
        <v>3</v>
      </c>
      <c r="R3403">
        <f>MATCH(A3403,'state-winning-votes'!$A$2:$L$2,0)</f>
        <v>12</v>
      </c>
      <c r="S3403" cm="1">
        <f t="array" ref="S3403">INDEX('state-winning-votes'!$A$1:$L$53,$Q3403,$R3403)</f>
        <v>163387</v>
      </c>
      <c r="T3403">
        <f>INDEX('state-winning-votes'!$A$1:$L$53,MATCH($C3403,'state-winning-votes'!$A:$A,0),MATCH($A3403,'state-winning-votes'!$A$2:$L$2,0))</f>
        <v>163387</v>
      </c>
      <c r="U3403" t="str">
        <f t="shared" si="160"/>
        <v>Trump, Donald J.</v>
      </c>
      <c r="V3403" t="str">
        <f>_xlfn.XLOOKUP(INDEX('state-winning-votes'!$A$1:$L$53,MATCH($C3403,'state-winning-votes'!$A:$A,0),MATCH($A3403,'state-winning-votes'!$A$2:$L$2,0)),$L:$L,$H:$H)</f>
        <v>Trump, Donald J.</v>
      </c>
      <c r="W3403" t="str">
        <f>VLOOKUP(A3403,'national-winners'!$A$2:$B$13,2,0)</f>
        <v>Trump, Donald J.</v>
      </c>
      <c r="X3403" t="str">
        <f t="shared" si="161"/>
        <v xml:space="preserve"> Donald J. Trump (W)</v>
      </c>
    </row>
    <row r="3404" spans="1:24" x14ac:dyDescent="0.25">
      <c r="A3404">
        <v>2016</v>
      </c>
      <c r="B3404" t="s">
        <v>30</v>
      </c>
      <c r="C3404" t="s">
        <v>31</v>
      </c>
      <c r="D3404">
        <v>2</v>
      </c>
      <c r="E3404">
        <v>94</v>
      </c>
      <c r="F3404">
        <v>81</v>
      </c>
      <c r="G3404" t="s">
        <v>16</v>
      </c>
      <c r="H3404" t="s">
        <v>377</v>
      </c>
      <c r="I3404" t="str">
        <f t="shared" si="159"/>
        <v>Johnson, Gary(L)</v>
      </c>
      <c r="J3404" t="s">
        <v>29</v>
      </c>
      <c r="K3404" t="b">
        <v>0</v>
      </c>
      <c r="L3404">
        <v>18725</v>
      </c>
      <c r="M3404">
        <v>318608</v>
      </c>
      <c r="N3404">
        <v>20171015</v>
      </c>
      <c r="O3404" t="s">
        <v>19</v>
      </c>
      <c r="P3404" t="str">
        <f>IF(VLOOKUP(A3404,'national-winners'!$A$2:$B$13,2,0)=H3404,"W","L")</f>
        <v>L</v>
      </c>
      <c r="Q3404">
        <f>MATCH(C3404,'state-winning-votes'!A:A,0)</f>
        <v>3</v>
      </c>
      <c r="R3404">
        <f>MATCH(A3404,'state-winning-votes'!$A$2:$L$2,0)</f>
        <v>12</v>
      </c>
      <c r="S3404" cm="1">
        <f t="array" ref="S3404">INDEX('state-winning-votes'!$A$1:$L$53,$Q3404,$R3404)</f>
        <v>163387</v>
      </c>
      <c r="T3404">
        <f>INDEX('state-winning-votes'!$A$1:$L$53,MATCH($C3404,'state-winning-votes'!$A:$A,0),MATCH($A3404,'state-winning-votes'!$A$2:$L$2,0))</f>
        <v>163387</v>
      </c>
      <c r="U3404" t="str">
        <f t="shared" si="160"/>
        <v>Trump, Donald J.</v>
      </c>
      <c r="V3404" t="str">
        <f>_xlfn.XLOOKUP(INDEX('state-winning-votes'!$A$1:$L$53,MATCH($C3404,'state-winning-votes'!$A:$A,0),MATCH($A3404,'state-winning-votes'!$A$2:$L$2,0)),$L:$L,$H:$H)</f>
        <v>Trump, Donald J.</v>
      </c>
      <c r="W3404" t="str">
        <f>VLOOKUP(A3404,'national-winners'!$A$2:$B$13,2,0)</f>
        <v>Trump, Donald J.</v>
      </c>
      <c r="X3404" t="str">
        <f t="shared" si="161"/>
        <v xml:space="preserve"> Donald J. Trump (W)</v>
      </c>
    </row>
    <row r="3405" spans="1:24" x14ac:dyDescent="0.25">
      <c r="A3405">
        <v>2016</v>
      </c>
      <c r="B3405" t="s">
        <v>30</v>
      </c>
      <c r="C3405" t="s">
        <v>31</v>
      </c>
      <c r="D3405">
        <v>2</v>
      </c>
      <c r="E3405">
        <v>94</v>
      </c>
      <c r="F3405">
        <v>81</v>
      </c>
      <c r="G3405" t="s">
        <v>16</v>
      </c>
      <c r="I3405" t="str">
        <f t="shared" si="159"/>
        <v>(L)</v>
      </c>
      <c r="K3405" t="b">
        <v>1</v>
      </c>
      <c r="L3405">
        <v>9201</v>
      </c>
      <c r="M3405">
        <v>318608</v>
      </c>
      <c r="N3405">
        <v>20171015</v>
      </c>
      <c r="O3405" t="s">
        <v>19</v>
      </c>
      <c r="P3405" t="str">
        <f>IF(VLOOKUP(A3405,'national-winners'!$A$2:$B$13,2,0)=H3405,"W","L")</f>
        <v>L</v>
      </c>
      <c r="Q3405">
        <f>MATCH(C3405,'state-winning-votes'!A:A,0)</f>
        <v>3</v>
      </c>
      <c r="R3405">
        <f>MATCH(A3405,'state-winning-votes'!$A$2:$L$2,0)</f>
        <v>12</v>
      </c>
      <c r="S3405" cm="1">
        <f t="array" ref="S3405">INDEX('state-winning-votes'!$A$1:$L$53,$Q3405,$R3405)</f>
        <v>163387</v>
      </c>
      <c r="T3405">
        <f>INDEX('state-winning-votes'!$A$1:$L$53,MATCH($C3405,'state-winning-votes'!$A:$A,0),MATCH($A3405,'state-winning-votes'!$A$2:$L$2,0))</f>
        <v>163387</v>
      </c>
      <c r="U3405" t="str">
        <f t="shared" si="160"/>
        <v>Trump, Donald J.</v>
      </c>
      <c r="V3405" t="str">
        <f>_xlfn.XLOOKUP(INDEX('state-winning-votes'!$A$1:$L$53,MATCH($C3405,'state-winning-votes'!$A:$A,0),MATCH($A3405,'state-winning-votes'!$A$2:$L$2,0)),$L:$L,$H:$H)</f>
        <v>Trump, Donald J.</v>
      </c>
      <c r="W3405" t="str">
        <f>VLOOKUP(A3405,'national-winners'!$A$2:$B$13,2,0)</f>
        <v>Trump, Donald J.</v>
      </c>
      <c r="X3405" t="str">
        <f t="shared" si="161"/>
        <v xml:space="preserve"> Donald J. Trump (W)</v>
      </c>
    </row>
    <row r="3406" spans="1:24" x14ac:dyDescent="0.25">
      <c r="A3406">
        <v>2016</v>
      </c>
      <c r="B3406" t="s">
        <v>30</v>
      </c>
      <c r="C3406" t="s">
        <v>31</v>
      </c>
      <c r="D3406">
        <v>2</v>
      </c>
      <c r="E3406">
        <v>94</v>
      </c>
      <c r="F3406">
        <v>81</v>
      </c>
      <c r="G3406" t="s">
        <v>16</v>
      </c>
      <c r="H3406" t="s">
        <v>378</v>
      </c>
      <c r="I3406" t="str">
        <f t="shared" si="159"/>
        <v>Stein, Jill(L)</v>
      </c>
      <c r="J3406" t="s">
        <v>274</v>
      </c>
      <c r="K3406" t="b">
        <v>0</v>
      </c>
      <c r="L3406">
        <v>5735</v>
      </c>
      <c r="M3406">
        <v>318608</v>
      </c>
      <c r="N3406">
        <v>20171015</v>
      </c>
      <c r="O3406" t="s">
        <v>19</v>
      </c>
      <c r="P3406" t="str">
        <f>IF(VLOOKUP(A3406,'national-winners'!$A$2:$B$13,2,0)=H3406,"W","L")</f>
        <v>L</v>
      </c>
      <c r="Q3406">
        <f>MATCH(C3406,'state-winning-votes'!A:A,0)</f>
        <v>3</v>
      </c>
      <c r="R3406">
        <f>MATCH(A3406,'state-winning-votes'!$A$2:$L$2,0)</f>
        <v>12</v>
      </c>
      <c r="S3406" cm="1">
        <f t="array" ref="S3406">INDEX('state-winning-votes'!$A$1:$L$53,$Q3406,$R3406)</f>
        <v>163387</v>
      </c>
      <c r="T3406">
        <f>INDEX('state-winning-votes'!$A$1:$L$53,MATCH($C3406,'state-winning-votes'!$A:$A,0),MATCH($A3406,'state-winning-votes'!$A$2:$L$2,0))</f>
        <v>163387</v>
      </c>
      <c r="U3406" t="str">
        <f t="shared" si="160"/>
        <v>Trump, Donald J.</v>
      </c>
      <c r="V3406" t="str">
        <f>_xlfn.XLOOKUP(INDEX('state-winning-votes'!$A$1:$L$53,MATCH($C3406,'state-winning-votes'!$A:$A,0),MATCH($A3406,'state-winning-votes'!$A$2:$L$2,0)),$L:$L,$H:$H)</f>
        <v>Trump, Donald J.</v>
      </c>
      <c r="W3406" t="str">
        <f>VLOOKUP(A3406,'national-winners'!$A$2:$B$13,2,0)</f>
        <v>Trump, Donald J.</v>
      </c>
      <c r="X3406" t="str">
        <f t="shared" si="161"/>
        <v xml:space="preserve"> Donald J. Trump (W)</v>
      </c>
    </row>
    <row r="3407" spans="1:24" x14ac:dyDescent="0.25">
      <c r="A3407">
        <v>2016</v>
      </c>
      <c r="B3407" t="s">
        <v>30</v>
      </c>
      <c r="C3407" t="s">
        <v>31</v>
      </c>
      <c r="D3407">
        <v>2</v>
      </c>
      <c r="E3407">
        <v>94</v>
      </c>
      <c r="F3407">
        <v>81</v>
      </c>
      <c r="G3407" t="s">
        <v>16</v>
      </c>
      <c r="H3407" t="s">
        <v>409</v>
      </c>
      <c r="I3407" t="str">
        <f t="shared" si="159"/>
        <v>Castle, Darrell L.(L)</v>
      </c>
      <c r="J3407" t="s">
        <v>134</v>
      </c>
      <c r="K3407" t="b">
        <v>0</v>
      </c>
      <c r="L3407">
        <v>3866</v>
      </c>
      <c r="M3407">
        <v>318608</v>
      </c>
      <c r="N3407">
        <v>20171015</v>
      </c>
      <c r="O3407" t="s">
        <v>19</v>
      </c>
      <c r="P3407" t="str">
        <f>IF(VLOOKUP(A3407,'national-winners'!$A$2:$B$13,2,0)=H3407,"W","L")</f>
        <v>L</v>
      </c>
      <c r="Q3407">
        <f>MATCH(C3407,'state-winning-votes'!A:A,0)</f>
        <v>3</v>
      </c>
      <c r="R3407">
        <f>MATCH(A3407,'state-winning-votes'!$A$2:$L$2,0)</f>
        <v>12</v>
      </c>
      <c r="S3407" cm="1">
        <f t="array" ref="S3407">INDEX('state-winning-votes'!$A$1:$L$53,$Q3407,$R3407)</f>
        <v>163387</v>
      </c>
      <c r="T3407">
        <f>INDEX('state-winning-votes'!$A$1:$L$53,MATCH($C3407,'state-winning-votes'!$A:$A,0),MATCH($A3407,'state-winning-votes'!$A$2:$L$2,0))</f>
        <v>163387</v>
      </c>
      <c r="U3407" t="str">
        <f t="shared" si="160"/>
        <v>Trump, Donald J.</v>
      </c>
      <c r="V3407" t="str">
        <f>_xlfn.XLOOKUP(INDEX('state-winning-votes'!$A$1:$L$53,MATCH($C3407,'state-winning-votes'!$A:$A,0),MATCH($A3407,'state-winning-votes'!$A$2:$L$2,0)),$L:$L,$H:$H)</f>
        <v>Trump, Donald J.</v>
      </c>
      <c r="W3407" t="str">
        <f>VLOOKUP(A3407,'national-winners'!$A$2:$B$13,2,0)</f>
        <v>Trump, Donald J.</v>
      </c>
      <c r="X3407" t="str">
        <f t="shared" si="161"/>
        <v xml:space="preserve"> Donald J. Trump (W)</v>
      </c>
    </row>
    <row r="3408" spans="1:24" x14ac:dyDescent="0.25">
      <c r="A3408">
        <v>2016</v>
      </c>
      <c r="B3408" t="s">
        <v>30</v>
      </c>
      <c r="C3408" t="s">
        <v>31</v>
      </c>
      <c r="D3408">
        <v>2</v>
      </c>
      <c r="E3408">
        <v>94</v>
      </c>
      <c r="F3408">
        <v>81</v>
      </c>
      <c r="G3408" t="s">
        <v>16</v>
      </c>
      <c r="H3408" t="s">
        <v>410</v>
      </c>
      <c r="I3408" t="str">
        <f t="shared" si="159"/>
        <v>De La Fuente, Roque ""Rocky""(L)</v>
      </c>
      <c r="J3408" t="s">
        <v>55</v>
      </c>
      <c r="K3408" t="b">
        <v>0</v>
      </c>
      <c r="L3408">
        <v>1240</v>
      </c>
      <c r="M3408">
        <v>318608</v>
      </c>
      <c r="N3408">
        <v>20171015</v>
      </c>
      <c r="O3408" t="s">
        <v>19</v>
      </c>
      <c r="P3408" t="str">
        <f>IF(VLOOKUP(A3408,'national-winners'!$A$2:$B$13,2,0)=H3408,"W","L")</f>
        <v>L</v>
      </c>
      <c r="Q3408">
        <f>MATCH(C3408,'state-winning-votes'!A:A,0)</f>
        <v>3</v>
      </c>
      <c r="R3408">
        <f>MATCH(A3408,'state-winning-votes'!$A$2:$L$2,0)</f>
        <v>12</v>
      </c>
      <c r="S3408" cm="1">
        <f t="array" ref="S3408">INDEX('state-winning-votes'!$A$1:$L$53,$Q3408,$R3408)</f>
        <v>163387</v>
      </c>
      <c r="T3408">
        <f>INDEX('state-winning-votes'!$A$1:$L$53,MATCH($C3408,'state-winning-votes'!$A:$A,0),MATCH($A3408,'state-winning-votes'!$A$2:$L$2,0))</f>
        <v>163387</v>
      </c>
      <c r="U3408" t="str">
        <f t="shared" si="160"/>
        <v>Trump, Donald J.</v>
      </c>
      <c r="V3408" t="str">
        <f>_xlfn.XLOOKUP(INDEX('state-winning-votes'!$A$1:$L$53,MATCH($C3408,'state-winning-votes'!$A:$A,0),MATCH($A3408,'state-winning-votes'!$A$2:$L$2,0)),$L:$L,$H:$H)</f>
        <v>Trump, Donald J.</v>
      </c>
      <c r="W3408" t="str">
        <f>VLOOKUP(A3408,'national-winners'!$A$2:$B$13,2,0)</f>
        <v>Trump, Donald J.</v>
      </c>
      <c r="X3408" t="str">
        <f t="shared" si="161"/>
        <v xml:space="preserve"> Donald J. Trump (W)</v>
      </c>
    </row>
    <row r="3409" spans="1:24" x14ac:dyDescent="0.25">
      <c r="A3409">
        <v>2016</v>
      </c>
      <c r="B3409" t="s">
        <v>32</v>
      </c>
      <c r="C3409" t="s">
        <v>33</v>
      </c>
      <c r="D3409">
        <v>4</v>
      </c>
      <c r="E3409">
        <v>86</v>
      </c>
      <c r="F3409">
        <v>61</v>
      </c>
      <c r="G3409" t="s">
        <v>16</v>
      </c>
      <c r="H3409" t="s">
        <v>407</v>
      </c>
      <c r="I3409" t="str">
        <f t="shared" si="159"/>
        <v>Trump, Donald J.(W)</v>
      </c>
      <c r="J3409" t="s">
        <v>21</v>
      </c>
      <c r="K3409" t="b">
        <v>0</v>
      </c>
      <c r="L3409">
        <v>1252401</v>
      </c>
      <c r="M3409">
        <v>2573165</v>
      </c>
      <c r="N3409">
        <v>20171015</v>
      </c>
      <c r="O3409" t="s">
        <v>19</v>
      </c>
      <c r="P3409" t="str">
        <f>IF(VLOOKUP(A3409,'national-winners'!$A$2:$B$13,2,0)=H3409,"W","L")</f>
        <v>W</v>
      </c>
      <c r="Q3409">
        <f>MATCH(C3409,'state-winning-votes'!A:A,0)</f>
        <v>6</v>
      </c>
      <c r="R3409">
        <f>MATCH(A3409,'state-winning-votes'!$A$2:$L$2,0)</f>
        <v>12</v>
      </c>
      <c r="S3409" cm="1">
        <f t="array" ref="S3409">INDEX('state-winning-votes'!$A$1:$L$53,$Q3409,$R3409)</f>
        <v>1252401</v>
      </c>
      <c r="T3409">
        <f>INDEX('state-winning-votes'!$A$1:$L$53,MATCH($C3409,'state-winning-votes'!$A:$A,0),MATCH($A3409,'state-winning-votes'!$A$2:$L$2,0))</f>
        <v>1252401</v>
      </c>
      <c r="U3409" t="str">
        <f t="shared" si="160"/>
        <v>Trump, Donald J.</v>
      </c>
      <c r="V3409" t="str">
        <f>_xlfn.XLOOKUP(INDEX('state-winning-votes'!$A$1:$L$53,MATCH($C3409,'state-winning-votes'!$A:$A,0),MATCH($A3409,'state-winning-votes'!$A$2:$L$2,0)),$L:$L,$H:$H)</f>
        <v>Trump, Donald J.</v>
      </c>
      <c r="W3409" t="str">
        <f>VLOOKUP(A3409,'national-winners'!$A$2:$B$13,2,0)</f>
        <v>Trump, Donald J.</v>
      </c>
      <c r="X3409" t="str">
        <f t="shared" si="161"/>
        <v xml:space="preserve"> Donald J. Trump (W)</v>
      </c>
    </row>
    <row r="3410" spans="1:24" x14ac:dyDescent="0.25">
      <c r="A3410">
        <v>2016</v>
      </c>
      <c r="B3410" t="s">
        <v>32</v>
      </c>
      <c r="C3410" t="s">
        <v>33</v>
      </c>
      <c r="D3410">
        <v>4</v>
      </c>
      <c r="E3410">
        <v>86</v>
      </c>
      <c r="F3410">
        <v>61</v>
      </c>
      <c r="G3410" t="s">
        <v>16</v>
      </c>
      <c r="H3410" t="s">
        <v>408</v>
      </c>
      <c r="I3410" t="str">
        <f t="shared" si="159"/>
        <v>Clinton, Hillary(L)</v>
      </c>
      <c r="J3410" t="s">
        <v>18</v>
      </c>
      <c r="K3410" t="b">
        <v>0</v>
      </c>
      <c r="L3410">
        <v>1161167</v>
      </c>
      <c r="M3410">
        <v>2573165</v>
      </c>
      <c r="N3410">
        <v>20171015</v>
      </c>
      <c r="O3410" t="s">
        <v>19</v>
      </c>
      <c r="P3410" t="str">
        <f>IF(VLOOKUP(A3410,'national-winners'!$A$2:$B$13,2,0)=H3410,"W","L")</f>
        <v>L</v>
      </c>
      <c r="Q3410">
        <f>MATCH(C3410,'state-winning-votes'!A:A,0)</f>
        <v>6</v>
      </c>
      <c r="R3410">
        <f>MATCH(A3410,'state-winning-votes'!$A$2:$L$2,0)</f>
        <v>12</v>
      </c>
      <c r="S3410" cm="1">
        <f t="array" ref="S3410">INDEX('state-winning-votes'!$A$1:$L$53,$Q3410,$R3410)</f>
        <v>1252401</v>
      </c>
      <c r="T3410">
        <f>INDEX('state-winning-votes'!$A$1:$L$53,MATCH($C3410,'state-winning-votes'!$A:$A,0),MATCH($A3410,'state-winning-votes'!$A$2:$L$2,0))</f>
        <v>1252401</v>
      </c>
      <c r="U3410" t="str">
        <f t="shared" si="160"/>
        <v>Trump, Donald J.</v>
      </c>
      <c r="V3410" t="str">
        <f>_xlfn.XLOOKUP(INDEX('state-winning-votes'!$A$1:$L$53,MATCH($C3410,'state-winning-votes'!$A:$A,0),MATCH($A3410,'state-winning-votes'!$A$2:$L$2,0)),$L:$L,$H:$H)</f>
        <v>Trump, Donald J.</v>
      </c>
      <c r="W3410" t="str">
        <f>VLOOKUP(A3410,'national-winners'!$A$2:$B$13,2,0)</f>
        <v>Trump, Donald J.</v>
      </c>
      <c r="X3410" t="str">
        <f t="shared" si="161"/>
        <v xml:space="preserve"> Donald J. Trump (W)</v>
      </c>
    </row>
    <row r="3411" spans="1:24" x14ac:dyDescent="0.25">
      <c r="A3411">
        <v>2016</v>
      </c>
      <c r="B3411" t="s">
        <v>32</v>
      </c>
      <c r="C3411" t="s">
        <v>33</v>
      </c>
      <c r="D3411">
        <v>4</v>
      </c>
      <c r="E3411">
        <v>86</v>
      </c>
      <c r="F3411">
        <v>61</v>
      </c>
      <c r="G3411" t="s">
        <v>16</v>
      </c>
      <c r="H3411" t="s">
        <v>377</v>
      </c>
      <c r="I3411" t="str">
        <f t="shared" si="159"/>
        <v>Johnson, Gary(L)</v>
      </c>
      <c r="J3411" t="s">
        <v>29</v>
      </c>
      <c r="K3411" t="b">
        <v>0</v>
      </c>
      <c r="L3411">
        <v>106327</v>
      </c>
      <c r="M3411">
        <v>2573165</v>
      </c>
      <c r="N3411">
        <v>20171015</v>
      </c>
      <c r="O3411" t="s">
        <v>19</v>
      </c>
      <c r="P3411" t="str">
        <f>IF(VLOOKUP(A3411,'national-winners'!$A$2:$B$13,2,0)=H3411,"W","L")</f>
        <v>L</v>
      </c>
      <c r="Q3411">
        <f>MATCH(C3411,'state-winning-votes'!A:A,0)</f>
        <v>6</v>
      </c>
      <c r="R3411">
        <f>MATCH(A3411,'state-winning-votes'!$A$2:$L$2,0)</f>
        <v>12</v>
      </c>
      <c r="S3411" cm="1">
        <f t="array" ref="S3411">INDEX('state-winning-votes'!$A$1:$L$53,$Q3411,$R3411)</f>
        <v>1252401</v>
      </c>
      <c r="T3411">
        <f>INDEX('state-winning-votes'!$A$1:$L$53,MATCH($C3411,'state-winning-votes'!$A:$A,0),MATCH($A3411,'state-winning-votes'!$A$2:$L$2,0))</f>
        <v>1252401</v>
      </c>
      <c r="U3411" t="str">
        <f t="shared" si="160"/>
        <v>Trump, Donald J.</v>
      </c>
      <c r="V3411" t="str">
        <f>_xlfn.XLOOKUP(INDEX('state-winning-votes'!$A$1:$L$53,MATCH($C3411,'state-winning-votes'!$A:$A,0),MATCH($A3411,'state-winning-votes'!$A$2:$L$2,0)),$L:$L,$H:$H)</f>
        <v>Trump, Donald J.</v>
      </c>
      <c r="W3411" t="str">
        <f>VLOOKUP(A3411,'national-winners'!$A$2:$B$13,2,0)</f>
        <v>Trump, Donald J.</v>
      </c>
      <c r="X3411" t="str">
        <f t="shared" si="161"/>
        <v xml:space="preserve"> Donald J. Trump (W)</v>
      </c>
    </row>
    <row r="3412" spans="1:24" x14ac:dyDescent="0.25">
      <c r="A3412">
        <v>2016</v>
      </c>
      <c r="B3412" t="s">
        <v>32</v>
      </c>
      <c r="C3412" t="s">
        <v>33</v>
      </c>
      <c r="D3412">
        <v>4</v>
      </c>
      <c r="E3412">
        <v>86</v>
      </c>
      <c r="F3412">
        <v>61</v>
      </c>
      <c r="G3412" t="s">
        <v>16</v>
      </c>
      <c r="H3412" t="s">
        <v>378</v>
      </c>
      <c r="I3412" t="str">
        <f t="shared" si="159"/>
        <v>Stein, Jill(L)</v>
      </c>
      <c r="J3412" t="s">
        <v>274</v>
      </c>
      <c r="K3412" t="b">
        <v>0</v>
      </c>
      <c r="L3412">
        <v>34345</v>
      </c>
      <c r="M3412">
        <v>2573165</v>
      </c>
      <c r="N3412">
        <v>20171015</v>
      </c>
      <c r="O3412" t="s">
        <v>19</v>
      </c>
      <c r="P3412" t="str">
        <f>IF(VLOOKUP(A3412,'national-winners'!$A$2:$B$13,2,0)=H3412,"W","L")</f>
        <v>L</v>
      </c>
      <c r="Q3412">
        <f>MATCH(C3412,'state-winning-votes'!A:A,0)</f>
        <v>6</v>
      </c>
      <c r="R3412">
        <f>MATCH(A3412,'state-winning-votes'!$A$2:$L$2,0)</f>
        <v>12</v>
      </c>
      <c r="S3412" cm="1">
        <f t="array" ref="S3412">INDEX('state-winning-votes'!$A$1:$L$53,$Q3412,$R3412)</f>
        <v>1252401</v>
      </c>
      <c r="T3412">
        <f>INDEX('state-winning-votes'!$A$1:$L$53,MATCH($C3412,'state-winning-votes'!$A:$A,0),MATCH($A3412,'state-winning-votes'!$A$2:$L$2,0))</f>
        <v>1252401</v>
      </c>
      <c r="U3412" t="str">
        <f t="shared" si="160"/>
        <v>Trump, Donald J.</v>
      </c>
      <c r="V3412" t="str">
        <f>_xlfn.XLOOKUP(INDEX('state-winning-votes'!$A$1:$L$53,MATCH($C3412,'state-winning-votes'!$A:$A,0),MATCH($A3412,'state-winning-votes'!$A$2:$L$2,0)),$L:$L,$H:$H)</f>
        <v>Trump, Donald J.</v>
      </c>
      <c r="W3412" t="str">
        <f>VLOOKUP(A3412,'national-winners'!$A$2:$B$13,2,0)</f>
        <v>Trump, Donald J.</v>
      </c>
      <c r="X3412" t="str">
        <f t="shared" si="161"/>
        <v xml:space="preserve"> Donald J. Trump (W)</v>
      </c>
    </row>
    <row r="3413" spans="1:24" x14ac:dyDescent="0.25">
      <c r="A3413">
        <v>2016</v>
      </c>
      <c r="B3413" t="s">
        <v>32</v>
      </c>
      <c r="C3413" t="s">
        <v>33</v>
      </c>
      <c r="D3413">
        <v>4</v>
      </c>
      <c r="E3413">
        <v>86</v>
      </c>
      <c r="F3413">
        <v>61</v>
      </c>
      <c r="G3413" t="s">
        <v>16</v>
      </c>
      <c r="I3413" t="str">
        <f t="shared" si="159"/>
        <v>(L)</v>
      </c>
      <c r="J3413" t="s">
        <v>35</v>
      </c>
      <c r="K3413" t="b">
        <v>1</v>
      </c>
      <c r="L3413">
        <v>17473</v>
      </c>
      <c r="M3413">
        <v>2573165</v>
      </c>
      <c r="N3413">
        <v>20171015</v>
      </c>
      <c r="O3413" t="s">
        <v>19</v>
      </c>
      <c r="P3413" t="str">
        <f>IF(VLOOKUP(A3413,'national-winners'!$A$2:$B$13,2,0)=H3413,"W","L")</f>
        <v>L</v>
      </c>
      <c r="Q3413">
        <f>MATCH(C3413,'state-winning-votes'!A:A,0)</f>
        <v>6</v>
      </c>
      <c r="R3413">
        <f>MATCH(A3413,'state-winning-votes'!$A$2:$L$2,0)</f>
        <v>12</v>
      </c>
      <c r="S3413" cm="1">
        <f t="array" ref="S3413">INDEX('state-winning-votes'!$A$1:$L$53,$Q3413,$R3413)</f>
        <v>1252401</v>
      </c>
      <c r="T3413">
        <f>INDEX('state-winning-votes'!$A$1:$L$53,MATCH($C3413,'state-winning-votes'!$A:$A,0),MATCH($A3413,'state-winning-votes'!$A$2:$L$2,0))</f>
        <v>1252401</v>
      </c>
      <c r="U3413" t="str">
        <f t="shared" si="160"/>
        <v>Trump, Donald J.</v>
      </c>
      <c r="V3413" t="str">
        <f>_xlfn.XLOOKUP(INDEX('state-winning-votes'!$A$1:$L$53,MATCH($C3413,'state-winning-votes'!$A:$A,0),MATCH($A3413,'state-winning-votes'!$A$2:$L$2,0)),$L:$L,$H:$H)</f>
        <v>Trump, Donald J.</v>
      </c>
      <c r="W3413" t="str">
        <f>VLOOKUP(A3413,'national-winners'!$A$2:$B$13,2,0)</f>
        <v>Trump, Donald J.</v>
      </c>
      <c r="X3413" t="str">
        <f t="shared" si="161"/>
        <v xml:space="preserve"> Donald J. Trump (W)</v>
      </c>
    </row>
    <row r="3414" spans="1:24" x14ac:dyDescent="0.25">
      <c r="A3414">
        <v>2016</v>
      </c>
      <c r="B3414" t="s">
        <v>32</v>
      </c>
      <c r="C3414" t="s">
        <v>33</v>
      </c>
      <c r="D3414">
        <v>4</v>
      </c>
      <c r="E3414">
        <v>86</v>
      </c>
      <c r="F3414">
        <v>61</v>
      </c>
      <c r="G3414" t="s">
        <v>16</v>
      </c>
      <c r="H3414" t="s">
        <v>409</v>
      </c>
      <c r="I3414" t="str">
        <f t="shared" si="159"/>
        <v>Castle, Darrell L.(L)</v>
      </c>
      <c r="J3414" t="s">
        <v>134</v>
      </c>
      <c r="K3414" t="b">
        <v>1</v>
      </c>
      <c r="L3414">
        <v>1058</v>
      </c>
      <c r="M3414">
        <v>2573165</v>
      </c>
      <c r="N3414">
        <v>20171015</v>
      </c>
      <c r="O3414" t="s">
        <v>19</v>
      </c>
      <c r="P3414" t="str">
        <f>IF(VLOOKUP(A3414,'national-winners'!$A$2:$B$13,2,0)=H3414,"W","L")</f>
        <v>L</v>
      </c>
      <c r="Q3414">
        <f>MATCH(C3414,'state-winning-votes'!A:A,0)</f>
        <v>6</v>
      </c>
      <c r="R3414">
        <f>MATCH(A3414,'state-winning-votes'!$A$2:$L$2,0)</f>
        <v>12</v>
      </c>
      <c r="S3414" cm="1">
        <f t="array" ref="S3414">INDEX('state-winning-votes'!$A$1:$L$53,$Q3414,$R3414)</f>
        <v>1252401</v>
      </c>
      <c r="T3414">
        <f>INDEX('state-winning-votes'!$A$1:$L$53,MATCH($C3414,'state-winning-votes'!$A:$A,0),MATCH($A3414,'state-winning-votes'!$A$2:$L$2,0))</f>
        <v>1252401</v>
      </c>
      <c r="U3414" t="str">
        <f t="shared" si="160"/>
        <v>Trump, Donald J.</v>
      </c>
      <c r="V3414" t="str">
        <f>_xlfn.XLOOKUP(INDEX('state-winning-votes'!$A$1:$L$53,MATCH($C3414,'state-winning-votes'!$A:$A,0),MATCH($A3414,'state-winning-votes'!$A$2:$L$2,0)),$L:$L,$H:$H)</f>
        <v>Trump, Donald J.</v>
      </c>
      <c r="W3414" t="str">
        <f>VLOOKUP(A3414,'national-winners'!$A$2:$B$13,2,0)</f>
        <v>Trump, Donald J.</v>
      </c>
      <c r="X3414" t="str">
        <f t="shared" si="161"/>
        <v xml:space="preserve"> Donald J. Trump (W)</v>
      </c>
    </row>
    <row r="3415" spans="1:24" x14ac:dyDescent="0.25">
      <c r="A3415">
        <v>2016</v>
      </c>
      <c r="B3415" t="s">
        <v>32</v>
      </c>
      <c r="C3415" t="s">
        <v>33</v>
      </c>
      <c r="D3415">
        <v>4</v>
      </c>
      <c r="E3415">
        <v>86</v>
      </c>
      <c r="F3415">
        <v>61</v>
      </c>
      <c r="G3415" t="s">
        <v>16</v>
      </c>
      <c r="I3415" t="str">
        <f t="shared" si="159"/>
        <v>(L)</v>
      </c>
      <c r="J3415" t="s">
        <v>55</v>
      </c>
      <c r="K3415" t="b">
        <v>1</v>
      </c>
      <c r="L3415">
        <v>311</v>
      </c>
      <c r="M3415">
        <v>2573165</v>
      </c>
      <c r="N3415">
        <v>20171015</v>
      </c>
      <c r="O3415" t="s">
        <v>19</v>
      </c>
      <c r="P3415" t="str">
        <f>IF(VLOOKUP(A3415,'national-winners'!$A$2:$B$13,2,0)=H3415,"W","L")</f>
        <v>L</v>
      </c>
      <c r="Q3415">
        <f>MATCH(C3415,'state-winning-votes'!A:A,0)</f>
        <v>6</v>
      </c>
      <c r="R3415">
        <f>MATCH(A3415,'state-winning-votes'!$A$2:$L$2,0)</f>
        <v>12</v>
      </c>
      <c r="S3415" cm="1">
        <f t="array" ref="S3415">INDEX('state-winning-votes'!$A$1:$L$53,$Q3415,$R3415)</f>
        <v>1252401</v>
      </c>
      <c r="T3415">
        <f>INDEX('state-winning-votes'!$A$1:$L$53,MATCH($C3415,'state-winning-votes'!$A:$A,0),MATCH($A3415,'state-winning-votes'!$A$2:$L$2,0))</f>
        <v>1252401</v>
      </c>
      <c r="U3415" t="str">
        <f t="shared" si="160"/>
        <v>Trump, Donald J.</v>
      </c>
      <c r="V3415" t="str">
        <f>_xlfn.XLOOKUP(INDEX('state-winning-votes'!$A$1:$L$53,MATCH($C3415,'state-winning-votes'!$A:$A,0),MATCH($A3415,'state-winning-votes'!$A$2:$L$2,0)),$L:$L,$H:$H)</f>
        <v>Trump, Donald J.</v>
      </c>
      <c r="W3415" t="str">
        <f>VLOOKUP(A3415,'national-winners'!$A$2:$B$13,2,0)</f>
        <v>Trump, Donald J.</v>
      </c>
      <c r="X3415" t="str">
        <f t="shared" si="161"/>
        <v xml:space="preserve"> Donald J. Trump (W)</v>
      </c>
    </row>
    <row r="3416" spans="1:24" x14ac:dyDescent="0.25">
      <c r="A3416">
        <v>2016</v>
      </c>
      <c r="B3416" t="s">
        <v>32</v>
      </c>
      <c r="C3416" t="s">
        <v>33</v>
      </c>
      <c r="D3416">
        <v>4</v>
      </c>
      <c r="E3416">
        <v>86</v>
      </c>
      <c r="F3416">
        <v>61</v>
      </c>
      <c r="G3416" t="s">
        <v>16</v>
      </c>
      <c r="I3416" t="str">
        <f t="shared" si="159"/>
        <v>(L)</v>
      </c>
      <c r="J3416" t="s">
        <v>18</v>
      </c>
      <c r="K3416" t="b">
        <v>1</v>
      </c>
      <c r="L3416">
        <v>42</v>
      </c>
      <c r="M3416">
        <v>2573165</v>
      </c>
      <c r="N3416">
        <v>20171015</v>
      </c>
      <c r="O3416" t="s">
        <v>19</v>
      </c>
      <c r="P3416" t="str">
        <f>IF(VLOOKUP(A3416,'national-winners'!$A$2:$B$13,2,0)=H3416,"W","L")</f>
        <v>L</v>
      </c>
      <c r="Q3416">
        <f>MATCH(C3416,'state-winning-votes'!A:A,0)</f>
        <v>6</v>
      </c>
      <c r="R3416">
        <f>MATCH(A3416,'state-winning-votes'!$A$2:$L$2,0)</f>
        <v>12</v>
      </c>
      <c r="S3416" cm="1">
        <f t="array" ref="S3416">INDEX('state-winning-votes'!$A$1:$L$53,$Q3416,$R3416)</f>
        <v>1252401</v>
      </c>
      <c r="T3416">
        <f>INDEX('state-winning-votes'!$A$1:$L$53,MATCH($C3416,'state-winning-votes'!$A:$A,0),MATCH($A3416,'state-winning-votes'!$A$2:$L$2,0))</f>
        <v>1252401</v>
      </c>
      <c r="U3416" t="str">
        <f t="shared" si="160"/>
        <v>Trump, Donald J.</v>
      </c>
      <c r="V3416" t="str">
        <f>_xlfn.XLOOKUP(INDEX('state-winning-votes'!$A$1:$L$53,MATCH($C3416,'state-winning-votes'!$A:$A,0),MATCH($A3416,'state-winning-votes'!$A$2:$L$2,0)),$L:$L,$H:$H)</f>
        <v>Trump, Donald J.</v>
      </c>
      <c r="W3416" t="str">
        <f>VLOOKUP(A3416,'national-winners'!$A$2:$B$13,2,0)</f>
        <v>Trump, Donald J.</v>
      </c>
      <c r="X3416" t="str">
        <f t="shared" si="161"/>
        <v xml:space="preserve"> Donald J. Trump (W)</v>
      </c>
    </row>
    <row r="3417" spans="1:24" x14ac:dyDescent="0.25">
      <c r="A3417">
        <v>2016</v>
      </c>
      <c r="B3417" t="s">
        <v>32</v>
      </c>
      <c r="C3417" t="s">
        <v>33</v>
      </c>
      <c r="D3417">
        <v>4</v>
      </c>
      <c r="E3417">
        <v>86</v>
      </c>
      <c r="F3417">
        <v>61</v>
      </c>
      <c r="G3417" t="s">
        <v>16</v>
      </c>
      <c r="H3417" t="s">
        <v>410</v>
      </c>
      <c r="I3417" t="str">
        <f t="shared" si="159"/>
        <v>De La Fuente, Roque ""Rocky""(L)</v>
      </c>
      <c r="J3417" t="s">
        <v>411</v>
      </c>
      <c r="K3417" t="b">
        <v>1</v>
      </c>
      <c r="L3417">
        <v>29</v>
      </c>
      <c r="M3417">
        <v>2573165</v>
      </c>
      <c r="N3417">
        <v>20171015</v>
      </c>
      <c r="O3417" t="s">
        <v>19</v>
      </c>
      <c r="P3417" t="str">
        <f>IF(VLOOKUP(A3417,'national-winners'!$A$2:$B$13,2,0)=H3417,"W","L")</f>
        <v>L</v>
      </c>
      <c r="Q3417">
        <f>MATCH(C3417,'state-winning-votes'!A:A,0)</f>
        <v>6</v>
      </c>
      <c r="R3417">
        <f>MATCH(A3417,'state-winning-votes'!$A$2:$L$2,0)</f>
        <v>12</v>
      </c>
      <c r="S3417" cm="1">
        <f t="array" ref="S3417">INDEX('state-winning-votes'!$A$1:$L$53,$Q3417,$R3417)</f>
        <v>1252401</v>
      </c>
      <c r="T3417">
        <f>INDEX('state-winning-votes'!$A$1:$L$53,MATCH($C3417,'state-winning-votes'!$A:$A,0),MATCH($A3417,'state-winning-votes'!$A$2:$L$2,0))</f>
        <v>1252401</v>
      </c>
      <c r="U3417" t="str">
        <f t="shared" si="160"/>
        <v>Trump, Donald J.</v>
      </c>
      <c r="V3417" t="str">
        <f>_xlfn.XLOOKUP(INDEX('state-winning-votes'!$A$1:$L$53,MATCH($C3417,'state-winning-votes'!$A:$A,0),MATCH($A3417,'state-winning-votes'!$A$2:$L$2,0)),$L:$L,$H:$H)</f>
        <v>Trump, Donald J.</v>
      </c>
      <c r="W3417" t="str">
        <f>VLOOKUP(A3417,'national-winners'!$A$2:$B$13,2,0)</f>
        <v>Trump, Donald J.</v>
      </c>
      <c r="X3417" t="str">
        <f t="shared" si="161"/>
        <v xml:space="preserve"> Donald J. Trump (W)</v>
      </c>
    </row>
    <row r="3418" spans="1:24" x14ac:dyDescent="0.25">
      <c r="A3418">
        <v>2016</v>
      </c>
      <c r="B3418" t="s">
        <v>32</v>
      </c>
      <c r="C3418" t="s">
        <v>33</v>
      </c>
      <c r="D3418">
        <v>4</v>
      </c>
      <c r="E3418">
        <v>86</v>
      </c>
      <c r="F3418">
        <v>61</v>
      </c>
      <c r="G3418" t="s">
        <v>16</v>
      </c>
      <c r="H3418" t="s">
        <v>385</v>
      </c>
      <c r="I3418" t="str">
        <f t="shared" si="159"/>
        <v>Tittle, Sheila ""Samm""(L)</v>
      </c>
      <c r="J3418" t="s">
        <v>375</v>
      </c>
      <c r="K3418" t="b">
        <v>1</v>
      </c>
      <c r="L3418">
        <v>12</v>
      </c>
      <c r="M3418">
        <v>2573165</v>
      </c>
      <c r="N3418">
        <v>20171015</v>
      </c>
      <c r="O3418" t="s">
        <v>19</v>
      </c>
      <c r="P3418" t="str">
        <f>IF(VLOOKUP(A3418,'national-winners'!$A$2:$B$13,2,0)=H3418,"W","L")</f>
        <v>L</v>
      </c>
      <c r="Q3418">
        <f>MATCH(C3418,'state-winning-votes'!A:A,0)</f>
        <v>6</v>
      </c>
      <c r="R3418">
        <f>MATCH(A3418,'state-winning-votes'!$A$2:$L$2,0)</f>
        <v>12</v>
      </c>
      <c r="S3418" cm="1">
        <f t="array" ref="S3418">INDEX('state-winning-votes'!$A$1:$L$53,$Q3418,$R3418)</f>
        <v>1252401</v>
      </c>
      <c r="T3418">
        <f>INDEX('state-winning-votes'!$A$1:$L$53,MATCH($C3418,'state-winning-votes'!$A:$A,0),MATCH($A3418,'state-winning-votes'!$A$2:$L$2,0))</f>
        <v>1252401</v>
      </c>
      <c r="U3418" t="str">
        <f t="shared" si="160"/>
        <v>Trump, Donald J.</v>
      </c>
      <c r="V3418" t="str">
        <f>_xlfn.XLOOKUP(INDEX('state-winning-votes'!$A$1:$L$53,MATCH($C3418,'state-winning-votes'!$A:$A,0),MATCH($A3418,'state-winning-votes'!$A$2:$L$2,0)),$L:$L,$H:$H)</f>
        <v>Trump, Donald J.</v>
      </c>
      <c r="W3418" t="str">
        <f>VLOOKUP(A3418,'national-winners'!$A$2:$B$13,2,0)</f>
        <v>Trump, Donald J.</v>
      </c>
      <c r="X3418" t="str">
        <f t="shared" si="161"/>
        <v xml:space="preserve"> Donald J. Trump (W)</v>
      </c>
    </row>
    <row r="3419" spans="1:24" x14ac:dyDescent="0.25">
      <c r="A3419">
        <v>2016</v>
      </c>
      <c r="B3419" t="s">
        <v>40</v>
      </c>
      <c r="C3419" t="s">
        <v>41</v>
      </c>
      <c r="D3419">
        <v>5</v>
      </c>
      <c r="E3419">
        <v>71</v>
      </c>
      <c r="F3419">
        <v>42</v>
      </c>
      <c r="G3419" t="s">
        <v>16</v>
      </c>
      <c r="H3419" t="s">
        <v>407</v>
      </c>
      <c r="I3419" t="str">
        <f t="shared" si="159"/>
        <v>Trump, Donald J.(W)</v>
      </c>
      <c r="J3419" t="s">
        <v>21</v>
      </c>
      <c r="K3419" t="b">
        <v>0</v>
      </c>
      <c r="L3419">
        <v>684872</v>
      </c>
      <c r="M3419">
        <v>1130635</v>
      </c>
      <c r="N3419">
        <v>20171015</v>
      </c>
      <c r="O3419" t="s">
        <v>19</v>
      </c>
      <c r="P3419" t="str">
        <f>IF(VLOOKUP(A3419,'national-winners'!$A$2:$B$13,2,0)=H3419,"W","L")</f>
        <v>W</v>
      </c>
      <c r="Q3419">
        <f>MATCH(C3419,'state-winning-votes'!A:A,0)</f>
        <v>5</v>
      </c>
      <c r="R3419">
        <f>MATCH(A3419,'state-winning-votes'!$A$2:$L$2,0)</f>
        <v>12</v>
      </c>
      <c r="S3419" cm="1">
        <f t="array" ref="S3419">INDEX('state-winning-votes'!$A$1:$L$53,$Q3419,$R3419)</f>
        <v>684872</v>
      </c>
      <c r="T3419">
        <f>INDEX('state-winning-votes'!$A$1:$L$53,MATCH($C3419,'state-winning-votes'!$A:$A,0),MATCH($A3419,'state-winning-votes'!$A$2:$L$2,0))</f>
        <v>684872</v>
      </c>
      <c r="U3419" t="str">
        <f t="shared" si="160"/>
        <v>Trump, Donald J.</v>
      </c>
      <c r="V3419" t="str">
        <f>_xlfn.XLOOKUP(INDEX('state-winning-votes'!$A$1:$L$53,MATCH($C3419,'state-winning-votes'!$A:$A,0),MATCH($A3419,'state-winning-votes'!$A$2:$L$2,0)),$L:$L,$H:$H)</f>
        <v>Trump, Donald J.</v>
      </c>
      <c r="W3419" t="str">
        <f>VLOOKUP(A3419,'national-winners'!$A$2:$B$13,2,0)</f>
        <v>Trump, Donald J.</v>
      </c>
      <c r="X3419" t="str">
        <f t="shared" si="161"/>
        <v xml:space="preserve"> Donald J. Trump (W)</v>
      </c>
    </row>
    <row r="3420" spans="1:24" x14ac:dyDescent="0.25">
      <c r="A3420">
        <v>2016</v>
      </c>
      <c r="B3420" t="s">
        <v>40</v>
      </c>
      <c r="C3420" t="s">
        <v>41</v>
      </c>
      <c r="D3420">
        <v>5</v>
      </c>
      <c r="E3420">
        <v>71</v>
      </c>
      <c r="F3420">
        <v>42</v>
      </c>
      <c r="G3420" t="s">
        <v>16</v>
      </c>
      <c r="H3420" t="s">
        <v>408</v>
      </c>
      <c r="I3420" t="str">
        <f t="shared" si="159"/>
        <v>Clinton, Hillary(L)</v>
      </c>
      <c r="J3420" t="s">
        <v>18</v>
      </c>
      <c r="K3420" t="b">
        <v>0</v>
      </c>
      <c r="L3420">
        <v>380494</v>
      </c>
      <c r="M3420">
        <v>1130635</v>
      </c>
      <c r="N3420">
        <v>20171015</v>
      </c>
      <c r="O3420" t="s">
        <v>19</v>
      </c>
      <c r="P3420" t="str">
        <f>IF(VLOOKUP(A3420,'national-winners'!$A$2:$B$13,2,0)=H3420,"W","L")</f>
        <v>L</v>
      </c>
      <c r="Q3420">
        <f>MATCH(C3420,'state-winning-votes'!A:A,0)</f>
        <v>5</v>
      </c>
      <c r="R3420">
        <f>MATCH(A3420,'state-winning-votes'!$A$2:$L$2,0)</f>
        <v>12</v>
      </c>
      <c r="S3420" cm="1">
        <f t="array" ref="S3420">INDEX('state-winning-votes'!$A$1:$L$53,$Q3420,$R3420)</f>
        <v>684872</v>
      </c>
      <c r="T3420">
        <f>INDEX('state-winning-votes'!$A$1:$L$53,MATCH($C3420,'state-winning-votes'!$A:$A,0),MATCH($A3420,'state-winning-votes'!$A$2:$L$2,0))</f>
        <v>684872</v>
      </c>
      <c r="U3420" t="str">
        <f t="shared" si="160"/>
        <v>Trump, Donald J.</v>
      </c>
      <c r="V3420" t="str">
        <f>_xlfn.XLOOKUP(INDEX('state-winning-votes'!$A$1:$L$53,MATCH($C3420,'state-winning-votes'!$A:$A,0),MATCH($A3420,'state-winning-votes'!$A$2:$L$2,0)),$L:$L,$H:$H)</f>
        <v>Trump, Donald J.</v>
      </c>
      <c r="W3420" t="str">
        <f>VLOOKUP(A3420,'national-winners'!$A$2:$B$13,2,0)</f>
        <v>Trump, Donald J.</v>
      </c>
      <c r="X3420" t="str">
        <f t="shared" si="161"/>
        <v xml:space="preserve"> Donald J. Trump (W)</v>
      </c>
    </row>
    <row r="3421" spans="1:24" x14ac:dyDescent="0.25">
      <c r="A3421">
        <v>2016</v>
      </c>
      <c r="B3421" t="s">
        <v>40</v>
      </c>
      <c r="C3421" t="s">
        <v>41</v>
      </c>
      <c r="D3421">
        <v>5</v>
      </c>
      <c r="E3421">
        <v>71</v>
      </c>
      <c r="F3421">
        <v>42</v>
      </c>
      <c r="G3421" t="s">
        <v>16</v>
      </c>
      <c r="H3421" t="s">
        <v>377</v>
      </c>
      <c r="I3421" t="str">
        <f t="shared" si="159"/>
        <v>Johnson, Gary(L)</v>
      </c>
      <c r="J3421" t="s">
        <v>29</v>
      </c>
      <c r="K3421" t="b">
        <v>0</v>
      </c>
      <c r="L3421">
        <v>29829</v>
      </c>
      <c r="M3421">
        <v>1130635</v>
      </c>
      <c r="N3421">
        <v>20171015</v>
      </c>
      <c r="O3421" t="s">
        <v>19</v>
      </c>
      <c r="P3421" t="str">
        <f>IF(VLOOKUP(A3421,'national-winners'!$A$2:$B$13,2,0)=H3421,"W","L")</f>
        <v>L</v>
      </c>
      <c r="Q3421">
        <f>MATCH(C3421,'state-winning-votes'!A:A,0)</f>
        <v>5</v>
      </c>
      <c r="R3421">
        <f>MATCH(A3421,'state-winning-votes'!$A$2:$L$2,0)</f>
        <v>12</v>
      </c>
      <c r="S3421" cm="1">
        <f t="array" ref="S3421">INDEX('state-winning-votes'!$A$1:$L$53,$Q3421,$R3421)</f>
        <v>684872</v>
      </c>
      <c r="T3421">
        <f>INDEX('state-winning-votes'!$A$1:$L$53,MATCH($C3421,'state-winning-votes'!$A:$A,0),MATCH($A3421,'state-winning-votes'!$A$2:$L$2,0))</f>
        <v>684872</v>
      </c>
      <c r="U3421" t="str">
        <f t="shared" si="160"/>
        <v>Trump, Donald J.</v>
      </c>
      <c r="V3421" t="str">
        <f>_xlfn.XLOOKUP(INDEX('state-winning-votes'!$A$1:$L$53,MATCH($C3421,'state-winning-votes'!$A:$A,0),MATCH($A3421,'state-winning-votes'!$A$2:$L$2,0)),$L:$L,$H:$H)</f>
        <v>Trump, Donald J.</v>
      </c>
      <c r="W3421" t="str">
        <f>VLOOKUP(A3421,'national-winners'!$A$2:$B$13,2,0)</f>
        <v>Trump, Donald J.</v>
      </c>
      <c r="X3421" t="str">
        <f t="shared" si="161"/>
        <v xml:space="preserve"> Donald J. Trump (W)</v>
      </c>
    </row>
    <row r="3422" spans="1:24" x14ac:dyDescent="0.25">
      <c r="A3422">
        <v>2016</v>
      </c>
      <c r="B3422" t="s">
        <v>40</v>
      </c>
      <c r="C3422" t="s">
        <v>41</v>
      </c>
      <c r="D3422">
        <v>5</v>
      </c>
      <c r="E3422">
        <v>71</v>
      </c>
      <c r="F3422">
        <v>42</v>
      </c>
      <c r="G3422" t="s">
        <v>16</v>
      </c>
      <c r="H3422" t="s">
        <v>412</v>
      </c>
      <c r="I3422" t="str">
        <f t="shared" si="159"/>
        <v>McMullin, Evan(L)</v>
      </c>
      <c r="J3422" t="s">
        <v>413</v>
      </c>
      <c r="K3422" t="b">
        <v>0</v>
      </c>
      <c r="L3422">
        <v>13255</v>
      </c>
      <c r="M3422">
        <v>1130635</v>
      </c>
      <c r="N3422">
        <v>20171015</v>
      </c>
      <c r="O3422" t="s">
        <v>19</v>
      </c>
      <c r="P3422" t="str">
        <f>IF(VLOOKUP(A3422,'national-winners'!$A$2:$B$13,2,0)=H3422,"W","L")</f>
        <v>L</v>
      </c>
      <c r="Q3422">
        <f>MATCH(C3422,'state-winning-votes'!A:A,0)</f>
        <v>5</v>
      </c>
      <c r="R3422">
        <f>MATCH(A3422,'state-winning-votes'!$A$2:$L$2,0)</f>
        <v>12</v>
      </c>
      <c r="S3422" cm="1">
        <f t="array" ref="S3422">INDEX('state-winning-votes'!$A$1:$L$53,$Q3422,$R3422)</f>
        <v>684872</v>
      </c>
      <c r="T3422">
        <f>INDEX('state-winning-votes'!$A$1:$L$53,MATCH($C3422,'state-winning-votes'!$A:$A,0),MATCH($A3422,'state-winning-votes'!$A$2:$L$2,0))</f>
        <v>684872</v>
      </c>
      <c r="U3422" t="str">
        <f t="shared" si="160"/>
        <v>Trump, Donald J.</v>
      </c>
      <c r="V3422" t="str">
        <f>_xlfn.XLOOKUP(INDEX('state-winning-votes'!$A$1:$L$53,MATCH($C3422,'state-winning-votes'!$A:$A,0),MATCH($A3422,'state-winning-votes'!$A$2:$L$2,0)),$L:$L,$H:$H)</f>
        <v>Trump, Donald J.</v>
      </c>
      <c r="W3422" t="str">
        <f>VLOOKUP(A3422,'national-winners'!$A$2:$B$13,2,0)</f>
        <v>Trump, Donald J.</v>
      </c>
      <c r="X3422" t="str">
        <f t="shared" si="161"/>
        <v xml:space="preserve"> Donald J. Trump (W)</v>
      </c>
    </row>
    <row r="3423" spans="1:24" x14ac:dyDescent="0.25">
      <c r="A3423">
        <v>2016</v>
      </c>
      <c r="B3423" t="s">
        <v>40</v>
      </c>
      <c r="C3423" t="s">
        <v>41</v>
      </c>
      <c r="D3423">
        <v>5</v>
      </c>
      <c r="E3423">
        <v>71</v>
      </c>
      <c r="F3423">
        <v>42</v>
      </c>
      <c r="G3423" t="s">
        <v>16</v>
      </c>
      <c r="H3423" t="s">
        <v>378</v>
      </c>
      <c r="I3423" t="str">
        <f t="shared" si="159"/>
        <v>Stein, Jill(L)</v>
      </c>
      <c r="J3423" t="s">
        <v>274</v>
      </c>
      <c r="K3423" t="b">
        <v>0</v>
      </c>
      <c r="L3423">
        <v>9473</v>
      </c>
      <c r="M3423">
        <v>1130635</v>
      </c>
      <c r="N3423">
        <v>20171015</v>
      </c>
      <c r="O3423" t="s">
        <v>19</v>
      </c>
      <c r="P3423" t="str">
        <f>IF(VLOOKUP(A3423,'national-winners'!$A$2:$B$13,2,0)=H3423,"W","L")</f>
        <v>L</v>
      </c>
      <c r="Q3423">
        <f>MATCH(C3423,'state-winning-votes'!A:A,0)</f>
        <v>5</v>
      </c>
      <c r="R3423">
        <f>MATCH(A3423,'state-winning-votes'!$A$2:$L$2,0)</f>
        <v>12</v>
      </c>
      <c r="S3423" cm="1">
        <f t="array" ref="S3423">INDEX('state-winning-votes'!$A$1:$L$53,$Q3423,$R3423)</f>
        <v>684872</v>
      </c>
      <c r="T3423">
        <f>INDEX('state-winning-votes'!$A$1:$L$53,MATCH($C3423,'state-winning-votes'!$A:$A,0),MATCH($A3423,'state-winning-votes'!$A$2:$L$2,0))</f>
        <v>684872</v>
      </c>
      <c r="U3423" t="str">
        <f t="shared" si="160"/>
        <v>Trump, Donald J.</v>
      </c>
      <c r="V3423" t="str">
        <f>_xlfn.XLOOKUP(INDEX('state-winning-votes'!$A$1:$L$53,MATCH($C3423,'state-winning-votes'!$A:$A,0),MATCH($A3423,'state-winning-votes'!$A$2:$L$2,0)),$L:$L,$H:$H)</f>
        <v>Trump, Donald J.</v>
      </c>
      <c r="W3423" t="str">
        <f>VLOOKUP(A3423,'national-winners'!$A$2:$B$13,2,0)</f>
        <v>Trump, Donald J.</v>
      </c>
      <c r="X3423" t="str">
        <f t="shared" si="161"/>
        <v xml:space="preserve"> Donald J. Trump (W)</v>
      </c>
    </row>
    <row r="3424" spans="1:24" x14ac:dyDescent="0.25">
      <c r="A3424">
        <v>2016</v>
      </c>
      <c r="B3424" t="s">
        <v>40</v>
      </c>
      <c r="C3424" t="s">
        <v>41</v>
      </c>
      <c r="D3424">
        <v>5</v>
      </c>
      <c r="E3424">
        <v>71</v>
      </c>
      <c r="F3424">
        <v>42</v>
      </c>
      <c r="G3424" t="s">
        <v>16</v>
      </c>
      <c r="H3424" t="s">
        <v>414</v>
      </c>
      <c r="I3424" t="str">
        <f t="shared" si="159"/>
        <v>Hedges, Jim(L)</v>
      </c>
      <c r="J3424" t="s">
        <v>25</v>
      </c>
      <c r="K3424" t="b">
        <v>0</v>
      </c>
      <c r="L3424">
        <v>4709</v>
      </c>
      <c r="M3424">
        <v>1130635</v>
      </c>
      <c r="N3424">
        <v>20171015</v>
      </c>
      <c r="O3424" t="s">
        <v>19</v>
      </c>
      <c r="P3424" t="str">
        <f>IF(VLOOKUP(A3424,'national-winners'!$A$2:$B$13,2,0)=H3424,"W","L")</f>
        <v>L</v>
      </c>
      <c r="Q3424">
        <f>MATCH(C3424,'state-winning-votes'!A:A,0)</f>
        <v>5</v>
      </c>
      <c r="R3424">
        <f>MATCH(A3424,'state-winning-votes'!$A$2:$L$2,0)</f>
        <v>12</v>
      </c>
      <c r="S3424" cm="1">
        <f t="array" ref="S3424">INDEX('state-winning-votes'!$A$1:$L$53,$Q3424,$R3424)</f>
        <v>684872</v>
      </c>
      <c r="T3424">
        <f>INDEX('state-winning-votes'!$A$1:$L$53,MATCH($C3424,'state-winning-votes'!$A:$A,0),MATCH($A3424,'state-winning-votes'!$A$2:$L$2,0))</f>
        <v>684872</v>
      </c>
      <c r="U3424" t="str">
        <f t="shared" si="160"/>
        <v>Trump, Donald J.</v>
      </c>
      <c r="V3424" t="str">
        <f>_xlfn.XLOOKUP(INDEX('state-winning-votes'!$A$1:$L$53,MATCH($C3424,'state-winning-votes'!$A:$A,0),MATCH($A3424,'state-winning-votes'!$A$2:$L$2,0)),$L:$L,$H:$H)</f>
        <v>Trump, Donald J.</v>
      </c>
      <c r="W3424" t="str">
        <f>VLOOKUP(A3424,'national-winners'!$A$2:$B$13,2,0)</f>
        <v>Trump, Donald J.</v>
      </c>
      <c r="X3424" t="str">
        <f t="shared" si="161"/>
        <v xml:space="preserve"> Donald J. Trump (W)</v>
      </c>
    </row>
    <row r="3425" spans="1:24" x14ac:dyDescent="0.25">
      <c r="A3425">
        <v>2016</v>
      </c>
      <c r="B3425" t="s">
        <v>40</v>
      </c>
      <c r="C3425" t="s">
        <v>41</v>
      </c>
      <c r="D3425">
        <v>5</v>
      </c>
      <c r="E3425">
        <v>71</v>
      </c>
      <c r="F3425">
        <v>42</v>
      </c>
      <c r="G3425" t="s">
        <v>16</v>
      </c>
      <c r="H3425" t="s">
        <v>409</v>
      </c>
      <c r="I3425" t="str">
        <f t="shared" si="159"/>
        <v>Castle, Darrell L.(L)</v>
      </c>
      <c r="J3425" t="s">
        <v>134</v>
      </c>
      <c r="K3425" t="b">
        <v>0</v>
      </c>
      <c r="L3425">
        <v>4613</v>
      </c>
      <c r="M3425">
        <v>1130635</v>
      </c>
      <c r="N3425">
        <v>20171015</v>
      </c>
      <c r="O3425" t="s">
        <v>19</v>
      </c>
      <c r="P3425" t="str">
        <f>IF(VLOOKUP(A3425,'national-winners'!$A$2:$B$13,2,0)=H3425,"W","L")</f>
        <v>L</v>
      </c>
      <c r="Q3425">
        <f>MATCH(C3425,'state-winning-votes'!A:A,0)</f>
        <v>5</v>
      </c>
      <c r="R3425">
        <f>MATCH(A3425,'state-winning-votes'!$A$2:$L$2,0)</f>
        <v>12</v>
      </c>
      <c r="S3425" cm="1">
        <f t="array" ref="S3425">INDEX('state-winning-votes'!$A$1:$L$53,$Q3425,$R3425)</f>
        <v>684872</v>
      </c>
      <c r="T3425">
        <f>INDEX('state-winning-votes'!$A$1:$L$53,MATCH($C3425,'state-winning-votes'!$A:$A,0),MATCH($A3425,'state-winning-votes'!$A$2:$L$2,0))</f>
        <v>684872</v>
      </c>
      <c r="U3425" t="str">
        <f t="shared" si="160"/>
        <v>Trump, Donald J.</v>
      </c>
      <c r="V3425" t="str">
        <f>_xlfn.XLOOKUP(INDEX('state-winning-votes'!$A$1:$L$53,MATCH($C3425,'state-winning-votes'!$A:$A,0),MATCH($A3425,'state-winning-votes'!$A$2:$L$2,0)),$L:$L,$H:$H)</f>
        <v>Trump, Donald J.</v>
      </c>
      <c r="W3425" t="str">
        <f>VLOOKUP(A3425,'national-winners'!$A$2:$B$13,2,0)</f>
        <v>Trump, Donald J.</v>
      </c>
      <c r="X3425" t="str">
        <f t="shared" si="161"/>
        <v xml:space="preserve"> Donald J. Trump (W)</v>
      </c>
    </row>
    <row r="3426" spans="1:24" x14ac:dyDescent="0.25">
      <c r="A3426">
        <v>2016</v>
      </c>
      <c r="B3426" t="s">
        <v>40</v>
      </c>
      <c r="C3426" t="s">
        <v>41</v>
      </c>
      <c r="D3426">
        <v>5</v>
      </c>
      <c r="E3426">
        <v>71</v>
      </c>
      <c r="F3426">
        <v>42</v>
      </c>
      <c r="G3426" t="s">
        <v>16</v>
      </c>
      <c r="H3426" t="s">
        <v>415</v>
      </c>
      <c r="I3426" t="str">
        <f t="shared" si="159"/>
        <v>Kahn, Lynn S.(L)</v>
      </c>
      <c r="J3426" t="s">
        <v>35</v>
      </c>
      <c r="K3426" t="b">
        <v>0</v>
      </c>
      <c r="L3426">
        <v>3390</v>
      </c>
      <c r="M3426">
        <v>1130635</v>
      </c>
      <c r="N3426">
        <v>20171015</v>
      </c>
      <c r="O3426" t="s">
        <v>19</v>
      </c>
      <c r="P3426" t="str">
        <f>IF(VLOOKUP(A3426,'national-winners'!$A$2:$B$13,2,0)=H3426,"W","L")</f>
        <v>L</v>
      </c>
      <c r="Q3426">
        <f>MATCH(C3426,'state-winning-votes'!A:A,0)</f>
        <v>5</v>
      </c>
      <c r="R3426">
        <f>MATCH(A3426,'state-winning-votes'!$A$2:$L$2,0)</f>
        <v>12</v>
      </c>
      <c r="S3426" cm="1">
        <f t="array" ref="S3426">INDEX('state-winning-votes'!$A$1:$L$53,$Q3426,$R3426)</f>
        <v>684872</v>
      </c>
      <c r="T3426">
        <f>INDEX('state-winning-votes'!$A$1:$L$53,MATCH($C3426,'state-winning-votes'!$A:$A,0),MATCH($A3426,'state-winning-votes'!$A$2:$L$2,0))</f>
        <v>684872</v>
      </c>
      <c r="U3426" t="str">
        <f t="shared" si="160"/>
        <v>Trump, Donald J.</v>
      </c>
      <c r="V3426" t="str">
        <f>_xlfn.XLOOKUP(INDEX('state-winning-votes'!$A$1:$L$53,MATCH($C3426,'state-winning-votes'!$A:$A,0),MATCH($A3426,'state-winning-votes'!$A$2:$L$2,0)),$L:$L,$H:$H)</f>
        <v>Trump, Donald J.</v>
      </c>
      <c r="W3426" t="str">
        <f>VLOOKUP(A3426,'national-winners'!$A$2:$B$13,2,0)</f>
        <v>Trump, Donald J.</v>
      </c>
      <c r="X3426" t="str">
        <f t="shared" si="161"/>
        <v xml:space="preserve"> Donald J. Trump (W)</v>
      </c>
    </row>
    <row r="3427" spans="1:24" x14ac:dyDescent="0.25">
      <c r="A3427">
        <v>2016</v>
      </c>
      <c r="B3427" t="s">
        <v>42</v>
      </c>
      <c r="C3427" t="s">
        <v>43</v>
      </c>
      <c r="D3427">
        <v>6</v>
      </c>
      <c r="E3427">
        <v>93</v>
      </c>
      <c r="F3427">
        <v>71</v>
      </c>
      <c r="G3427" t="s">
        <v>16</v>
      </c>
      <c r="H3427" t="s">
        <v>408</v>
      </c>
      <c r="I3427" t="str">
        <f t="shared" si="159"/>
        <v>Clinton, Hillary(L)</v>
      </c>
      <c r="J3427" t="s">
        <v>18</v>
      </c>
      <c r="K3427" t="b">
        <v>0</v>
      </c>
      <c r="L3427">
        <v>8753788</v>
      </c>
      <c r="M3427">
        <v>14181595</v>
      </c>
      <c r="N3427">
        <v>20171015</v>
      </c>
      <c r="O3427" t="s">
        <v>19</v>
      </c>
      <c r="P3427" t="str">
        <f>IF(VLOOKUP(A3427,'national-winners'!$A$2:$B$13,2,0)=H3427,"W","L")</f>
        <v>L</v>
      </c>
      <c r="Q3427">
        <f>MATCH(C3427,'state-winning-votes'!A:A,0)</f>
        <v>7</v>
      </c>
      <c r="R3427">
        <f>MATCH(A3427,'state-winning-votes'!$A$2:$L$2,0)</f>
        <v>12</v>
      </c>
      <c r="S3427" cm="1">
        <f t="array" ref="S3427">INDEX('state-winning-votes'!$A$1:$L$53,$Q3427,$R3427)</f>
        <v>8753788</v>
      </c>
      <c r="T3427">
        <f>INDEX('state-winning-votes'!$A$1:$L$53,MATCH($C3427,'state-winning-votes'!$A:$A,0),MATCH($A3427,'state-winning-votes'!$A$2:$L$2,0))</f>
        <v>8753788</v>
      </c>
      <c r="U3427" t="str">
        <f t="shared" si="160"/>
        <v>Clinton, Hillary</v>
      </c>
      <c r="V3427" t="str">
        <f>_xlfn.XLOOKUP(INDEX('state-winning-votes'!$A$1:$L$53,MATCH($C3427,'state-winning-votes'!$A:$A,0),MATCH($A3427,'state-winning-votes'!$A$2:$L$2,0)),$L:$L,$H:$H)</f>
        <v>Clinton, Hillary</v>
      </c>
      <c r="W3427" t="str">
        <f>VLOOKUP(A3427,'national-winners'!$A$2:$B$13,2,0)</f>
        <v>Trump, Donald J.</v>
      </c>
      <c r="X3427" t="str">
        <f t="shared" si="161"/>
        <v xml:space="preserve"> Hillary Clinton (W)</v>
      </c>
    </row>
    <row r="3428" spans="1:24" x14ac:dyDescent="0.25">
      <c r="A3428">
        <v>2016</v>
      </c>
      <c r="B3428" t="s">
        <v>42</v>
      </c>
      <c r="C3428" t="s">
        <v>43</v>
      </c>
      <c r="D3428">
        <v>6</v>
      </c>
      <c r="E3428">
        <v>93</v>
      </c>
      <c r="F3428">
        <v>71</v>
      </c>
      <c r="G3428" t="s">
        <v>16</v>
      </c>
      <c r="H3428" t="s">
        <v>407</v>
      </c>
      <c r="I3428" t="str">
        <f t="shared" si="159"/>
        <v>Trump, Donald J.(W)</v>
      </c>
      <c r="J3428" t="s">
        <v>21</v>
      </c>
      <c r="K3428" t="b">
        <v>0</v>
      </c>
      <c r="L3428">
        <v>4483810</v>
      </c>
      <c r="M3428">
        <v>14181595</v>
      </c>
      <c r="N3428">
        <v>20171015</v>
      </c>
      <c r="O3428" t="s">
        <v>19</v>
      </c>
      <c r="P3428" t="str">
        <f>IF(VLOOKUP(A3428,'national-winners'!$A$2:$B$13,2,0)=H3428,"W","L")</f>
        <v>W</v>
      </c>
      <c r="Q3428">
        <f>MATCH(C3428,'state-winning-votes'!A:A,0)</f>
        <v>7</v>
      </c>
      <c r="R3428">
        <f>MATCH(A3428,'state-winning-votes'!$A$2:$L$2,0)</f>
        <v>12</v>
      </c>
      <c r="S3428" cm="1">
        <f t="array" ref="S3428">INDEX('state-winning-votes'!$A$1:$L$53,$Q3428,$R3428)</f>
        <v>8753788</v>
      </c>
      <c r="T3428">
        <f>INDEX('state-winning-votes'!$A$1:$L$53,MATCH($C3428,'state-winning-votes'!$A:$A,0),MATCH($A3428,'state-winning-votes'!$A$2:$L$2,0))</f>
        <v>8753788</v>
      </c>
      <c r="U3428" t="str">
        <f t="shared" si="160"/>
        <v>Clinton, Hillary</v>
      </c>
      <c r="V3428" t="str">
        <f>_xlfn.XLOOKUP(INDEX('state-winning-votes'!$A$1:$L$53,MATCH($C3428,'state-winning-votes'!$A:$A,0),MATCH($A3428,'state-winning-votes'!$A$2:$L$2,0)),$L:$L,$H:$H)</f>
        <v>Clinton, Hillary</v>
      </c>
      <c r="W3428" t="str">
        <f>VLOOKUP(A3428,'national-winners'!$A$2:$B$13,2,0)</f>
        <v>Trump, Donald J.</v>
      </c>
      <c r="X3428" t="str">
        <f t="shared" si="161"/>
        <v xml:space="preserve"> Hillary Clinton (W)</v>
      </c>
    </row>
    <row r="3429" spans="1:24" x14ac:dyDescent="0.25">
      <c r="A3429">
        <v>2016</v>
      </c>
      <c r="B3429" t="s">
        <v>42</v>
      </c>
      <c r="C3429" t="s">
        <v>43</v>
      </c>
      <c r="D3429">
        <v>6</v>
      </c>
      <c r="E3429">
        <v>93</v>
      </c>
      <c r="F3429">
        <v>71</v>
      </c>
      <c r="G3429" t="s">
        <v>16</v>
      </c>
      <c r="H3429" t="s">
        <v>377</v>
      </c>
      <c r="I3429" t="str">
        <f t="shared" si="159"/>
        <v>Johnson, Gary(L)</v>
      </c>
      <c r="J3429" t="s">
        <v>29</v>
      </c>
      <c r="K3429" t="b">
        <v>0</v>
      </c>
      <c r="L3429">
        <v>478500</v>
      </c>
      <c r="M3429">
        <v>14181595</v>
      </c>
      <c r="N3429">
        <v>20171015</v>
      </c>
      <c r="O3429" t="s">
        <v>19</v>
      </c>
      <c r="P3429" t="str">
        <f>IF(VLOOKUP(A3429,'national-winners'!$A$2:$B$13,2,0)=H3429,"W","L")</f>
        <v>L</v>
      </c>
      <c r="Q3429">
        <f>MATCH(C3429,'state-winning-votes'!A:A,0)</f>
        <v>7</v>
      </c>
      <c r="R3429">
        <f>MATCH(A3429,'state-winning-votes'!$A$2:$L$2,0)</f>
        <v>12</v>
      </c>
      <c r="S3429" cm="1">
        <f t="array" ref="S3429">INDEX('state-winning-votes'!$A$1:$L$53,$Q3429,$R3429)</f>
        <v>8753788</v>
      </c>
      <c r="T3429">
        <f>INDEX('state-winning-votes'!$A$1:$L$53,MATCH($C3429,'state-winning-votes'!$A:$A,0),MATCH($A3429,'state-winning-votes'!$A$2:$L$2,0))</f>
        <v>8753788</v>
      </c>
      <c r="U3429" t="str">
        <f t="shared" si="160"/>
        <v>Clinton, Hillary</v>
      </c>
      <c r="V3429" t="str">
        <f>_xlfn.XLOOKUP(INDEX('state-winning-votes'!$A$1:$L$53,MATCH($C3429,'state-winning-votes'!$A:$A,0),MATCH($A3429,'state-winning-votes'!$A$2:$L$2,0)),$L:$L,$H:$H)</f>
        <v>Clinton, Hillary</v>
      </c>
      <c r="W3429" t="str">
        <f>VLOOKUP(A3429,'national-winners'!$A$2:$B$13,2,0)</f>
        <v>Trump, Donald J.</v>
      </c>
      <c r="X3429" t="str">
        <f t="shared" si="161"/>
        <v xml:space="preserve"> Hillary Clinton (W)</v>
      </c>
    </row>
    <row r="3430" spans="1:24" x14ac:dyDescent="0.25">
      <c r="A3430">
        <v>2016</v>
      </c>
      <c r="B3430" t="s">
        <v>42</v>
      </c>
      <c r="C3430" t="s">
        <v>43</v>
      </c>
      <c r="D3430">
        <v>6</v>
      </c>
      <c r="E3430">
        <v>93</v>
      </c>
      <c r="F3430">
        <v>71</v>
      </c>
      <c r="G3430" t="s">
        <v>16</v>
      </c>
      <c r="H3430" t="s">
        <v>378</v>
      </c>
      <c r="I3430" t="str">
        <f t="shared" si="159"/>
        <v>Stein, Jill(L)</v>
      </c>
      <c r="J3430" t="s">
        <v>274</v>
      </c>
      <c r="K3430" t="b">
        <v>0</v>
      </c>
      <c r="L3430">
        <v>278657</v>
      </c>
      <c r="M3430">
        <v>14181595</v>
      </c>
      <c r="N3430">
        <v>20171015</v>
      </c>
      <c r="O3430" t="s">
        <v>19</v>
      </c>
      <c r="P3430" t="str">
        <f>IF(VLOOKUP(A3430,'national-winners'!$A$2:$B$13,2,0)=H3430,"W","L")</f>
        <v>L</v>
      </c>
      <c r="Q3430">
        <f>MATCH(C3430,'state-winning-votes'!A:A,0)</f>
        <v>7</v>
      </c>
      <c r="R3430">
        <f>MATCH(A3430,'state-winning-votes'!$A$2:$L$2,0)</f>
        <v>12</v>
      </c>
      <c r="S3430" cm="1">
        <f t="array" ref="S3430">INDEX('state-winning-votes'!$A$1:$L$53,$Q3430,$R3430)</f>
        <v>8753788</v>
      </c>
      <c r="T3430">
        <f>INDEX('state-winning-votes'!$A$1:$L$53,MATCH($C3430,'state-winning-votes'!$A:$A,0),MATCH($A3430,'state-winning-votes'!$A$2:$L$2,0))</f>
        <v>8753788</v>
      </c>
      <c r="U3430" t="str">
        <f t="shared" si="160"/>
        <v>Clinton, Hillary</v>
      </c>
      <c r="V3430" t="str">
        <f>_xlfn.XLOOKUP(INDEX('state-winning-votes'!$A$1:$L$53,MATCH($C3430,'state-winning-votes'!$A:$A,0),MATCH($A3430,'state-winning-votes'!$A$2:$L$2,0)),$L:$L,$H:$H)</f>
        <v>Clinton, Hillary</v>
      </c>
      <c r="W3430" t="str">
        <f>VLOOKUP(A3430,'national-winners'!$A$2:$B$13,2,0)</f>
        <v>Trump, Donald J.</v>
      </c>
      <c r="X3430" t="str">
        <f t="shared" si="161"/>
        <v xml:space="preserve"> Hillary Clinton (W)</v>
      </c>
    </row>
    <row r="3431" spans="1:24" x14ac:dyDescent="0.25">
      <c r="A3431">
        <v>2016</v>
      </c>
      <c r="B3431" t="s">
        <v>42</v>
      </c>
      <c r="C3431" t="s">
        <v>43</v>
      </c>
      <c r="D3431">
        <v>6</v>
      </c>
      <c r="E3431">
        <v>93</v>
      </c>
      <c r="F3431">
        <v>71</v>
      </c>
      <c r="G3431" t="s">
        <v>16</v>
      </c>
      <c r="I3431" t="str">
        <f t="shared" si="159"/>
        <v>(L)</v>
      </c>
      <c r="K3431" t="b">
        <v>1</v>
      </c>
      <c r="L3431">
        <v>120739</v>
      </c>
      <c r="M3431">
        <v>14181595</v>
      </c>
      <c r="N3431">
        <v>20171015</v>
      </c>
      <c r="O3431" t="s">
        <v>19</v>
      </c>
      <c r="P3431" t="str">
        <f>IF(VLOOKUP(A3431,'national-winners'!$A$2:$B$13,2,0)=H3431,"W","L")</f>
        <v>L</v>
      </c>
      <c r="Q3431">
        <f>MATCH(C3431,'state-winning-votes'!A:A,0)</f>
        <v>7</v>
      </c>
      <c r="R3431">
        <f>MATCH(A3431,'state-winning-votes'!$A$2:$L$2,0)</f>
        <v>12</v>
      </c>
      <c r="S3431" cm="1">
        <f t="array" ref="S3431">INDEX('state-winning-votes'!$A$1:$L$53,$Q3431,$R3431)</f>
        <v>8753788</v>
      </c>
      <c r="T3431">
        <f>INDEX('state-winning-votes'!$A$1:$L$53,MATCH($C3431,'state-winning-votes'!$A:$A,0),MATCH($A3431,'state-winning-votes'!$A$2:$L$2,0))</f>
        <v>8753788</v>
      </c>
      <c r="U3431" t="str">
        <f t="shared" si="160"/>
        <v>Clinton, Hillary</v>
      </c>
      <c r="V3431" t="str">
        <f>_xlfn.XLOOKUP(INDEX('state-winning-votes'!$A$1:$L$53,MATCH($C3431,'state-winning-votes'!$A:$A,0),MATCH($A3431,'state-winning-votes'!$A$2:$L$2,0)),$L:$L,$H:$H)</f>
        <v>Clinton, Hillary</v>
      </c>
      <c r="W3431" t="str">
        <f>VLOOKUP(A3431,'national-winners'!$A$2:$B$13,2,0)</f>
        <v>Trump, Donald J.</v>
      </c>
      <c r="X3431" t="str">
        <f t="shared" si="161"/>
        <v xml:space="preserve"> Hillary Clinton (W)</v>
      </c>
    </row>
    <row r="3432" spans="1:24" x14ac:dyDescent="0.25">
      <c r="A3432">
        <v>2016</v>
      </c>
      <c r="B3432" t="s">
        <v>42</v>
      </c>
      <c r="C3432" t="s">
        <v>43</v>
      </c>
      <c r="D3432">
        <v>6</v>
      </c>
      <c r="E3432">
        <v>93</v>
      </c>
      <c r="F3432">
        <v>71</v>
      </c>
      <c r="G3432" t="s">
        <v>16</v>
      </c>
      <c r="H3432" t="s">
        <v>264</v>
      </c>
      <c r="I3432" t="str">
        <f t="shared" si="159"/>
        <v>La Riva, Gloria Estella(L)</v>
      </c>
      <c r="J3432" t="s">
        <v>45</v>
      </c>
      <c r="K3432" t="b">
        <v>0</v>
      </c>
      <c r="L3432">
        <v>66101</v>
      </c>
      <c r="M3432">
        <v>14181595</v>
      </c>
      <c r="N3432">
        <v>20171015</v>
      </c>
      <c r="O3432" t="s">
        <v>19</v>
      </c>
      <c r="P3432" t="str">
        <f>IF(VLOOKUP(A3432,'national-winners'!$A$2:$B$13,2,0)=H3432,"W","L")</f>
        <v>L</v>
      </c>
      <c r="Q3432">
        <f>MATCH(C3432,'state-winning-votes'!A:A,0)</f>
        <v>7</v>
      </c>
      <c r="R3432">
        <f>MATCH(A3432,'state-winning-votes'!$A$2:$L$2,0)</f>
        <v>12</v>
      </c>
      <c r="S3432" cm="1">
        <f t="array" ref="S3432">INDEX('state-winning-votes'!$A$1:$L$53,$Q3432,$R3432)</f>
        <v>8753788</v>
      </c>
      <c r="T3432">
        <f>INDEX('state-winning-votes'!$A$1:$L$53,MATCH($C3432,'state-winning-votes'!$A:$A,0),MATCH($A3432,'state-winning-votes'!$A$2:$L$2,0))</f>
        <v>8753788</v>
      </c>
      <c r="U3432" t="str">
        <f t="shared" si="160"/>
        <v>Clinton, Hillary</v>
      </c>
      <c r="V3432" t="str">
        <f>_xlfn.XLOOKUP(INDEX('state-winning-votes'!$A$1:$L$53,MATCH($C3432,'state-winning-votes'!$A:$A,0),MATCH($A3432,'state-winning-votes'!$A$2:$L$2,0)),$L:$L,$H:$H)</f>
        <v>Clinton, Hillary</v>
      </c>
      <c r="W3432" t="str">
        <f>VLOOKUP(A3432,'national-winners'!$A$2:$B$13,2,0)</f>
        <v>Trump, Donald J.</v>
      </c>
      <c r="X3432" t="str">
        <f t="shared" si="161"/>
        <v xml:space="preserve"> Hillary Clinton (W)</v>
      </c>
    </row>
    <row r="3433" spans="1:24" x14ac:dyDescent="0.25">
      <c r="A3433">
        <v>2016</v>
      </c>
      <c r="B3433" t="s">
        <v>46</v>
      </c>
      <c r="C3433" t="s">
        <v>47</v>
      </c>
      <c r="D3433">
        <v>8</v>
      </c>
      <c r="E3433">
        <v>84</v>
      </c>
      <c r="F3433">
        <v>62</v>
      </c>
      <c r="G3433" t="s">
        <v>16</v>
      </c>
      <c r="H3433" t="s">
        <v>408</v>
      </c>
      <c r="I3433" t="str">
        <f t="shared" si="159"/>
        <v>Clinton, Hillary(L)</v>
      </c>
      <c r="J3433" t="s">
        <v>18</v>
      </c>
      <c r="K3433" t="b">
        <v>0</v>
      </c>
      <c r="L3433">
        <v>1338870</v>
      </c>
      <c r="M3433">
        <v>2780220</v>
      </c>
      <c r="N3433">
        <v>20171015</v>
      </c>
      <c r="O3433" t="s">
        <v>19</v>
      </c>
      <c r="P3433" t="str">
        <f>IF(VLOOKUP(A3433,'national-winners'!$A$2:$B$13,2,0)=H3433,"W","L")</f>
        <v>L</v>
      </c>
      <c r="Q3433">
        <f>MATCH(C3433,'state-winning-votes'!A:A,0)</f>
        <v>8</v>
      </c>
      <c r="R3433">
        <f>MATCH(A3433,'state-winning-votes'!$A$2:$L$2,0)</f>
        <v>12</v>
      </c>
      <c r="S3433" cm="1">
        <f t="array" ref="S3433">INDEX('state-winning-votes'!$A$1:$L$53,$Q3433,$R3433)</f>
        <v>1338870</v>
      </c>
      <c r="T3433">
        <f>INDEX('state-winning-votes'!$A$1:$L$53,MATCH($C3433,'state-winning-votes'!$A:$A,0),MATCH($A3433,'state-winning-votes'!$A$2:$L$2,0))</f>
        <v>1338870</v>
      </c>
      <c r="U3433" t="str">
        <f t="shared" si="160"/>
        <v>Clinton, Hillary</v>
      </c>
      <c r="V3433" t="str">
        <f>_xlfn.XLOOKUP(INDEX('state-winning-votes'!$A$1:$L$53,MATCH($C3433,'state-winning-votes'!$A:$A,0),MATCH($A3433,'state-winning-votes'!$A$2:$L$2,0)),$L:$L,$H:$H)</f>
        <v>Clinton, Hillary</v>
      </c>
      <c r="W3433" t="str">
        <f>VLOOKUP(A3433,'national-winners'!$A$2:$B$13,2,0)</f>
        <v>Trump, Donald J.</v>
      </c>
      <c r="X3433" t="str">
        <f t="shared" si="161"/>
        <v xml:space="preserve"> Hillary Clinton (W)</v>
      </c>
    </row>
    <row r="3434" spans="1:24" x14ac:dyDescent="0.25">
      <c r="A3434">
        <v>2016</v>
      </c>
      <c r="B3434" t="s">
        <v>46</v>
      </c>
      <c r="C3434" t="s">
        <v>47</v>
      </c>
      <c r="D3434">
        <v>8</v>
      </c>
      <c r="E3434">
        <v>84</v>
      </c>
      <c r="F3434">
        <v>62</v>
      </c>
      <c r="G3434" t="s">
        <v>16</v>
      </c>
      <c r="H3434" t="s">
        <v>407</v>
      </c>
      <c r="I3434" t="str">
        <f t="shared" si="159"/>
        <v>Trump, Donald J.(W)</v>
      </c>
      <c r="J3434" t="s">
        <v>21</v>
      </c>
      <c r="K3434" t="b">
        <v>0</v>
      </c>
      <c r="L3434">
        <v>1202484</v>
      </c>
      <c r="M3434">
        <v>2780220</v>
      </c>
      <c r="N3434">
        <v>20171015</v>
      </c>
      <c r="O3434" t="s">
        <v>19</v>
      </c>
      <c r="P3434" t="str">
        <f>IF(VLOOKUP(A3434,'national-winners'!$A$2:$B$13,2,0)=H3434,"W","L")</f>
        <v>W</v>
      </c>
      <c r="Q3434">
        <f>MATCH(C3434,'state-winning-votes'!A:A,0)</f>
        <v>8</v>
      </c>
      <c r="R3434">
        <f>MATCH(A3434,'state-winning-votes'!$A$2:$L$2,0)</f>
        <v>12</v>
      </c>
      <c r="S3434" cm="1">
        <f t="array" ref="S3434">INDEX('state-winning-votes'!$A$1:$L$53,$Q3434,$R3434)</f>
        <v>1338870</v>
      </c>
      <c r="T3434">
        <f>INDEX('state-winning-votes'!$A$1:$L$53,MATCH($C3434,'state-winning-votes'!$A:$A,0),MATCH($A3434,'state-winning-votes'!$A$2:$L$2,0))</f>
        <v>1338870</v>
      </c>
      <c r="U3434" t="str">
        <f t="shared" si="160"/>
        <v>Clinton, Hillary</v>
      </c>
      <c r="V3434" t="str">
        <f>_xlfn.XLOOKUP(INDEX('state-winning-votes'!$A$1:$L$53,MATCH($C3434,'state-winning-votes'!$A:$A,0),MATCH($A3434,'state-winning-votes'!$A$2:$L$2,0)),$L:$L,$H:$H)</f>
        <v>Clinton, Hillary</v>
      </c>
      <c r="W3434" t="str">
        <f>VLOOKUP(A3434,'national-winners'!$A$2:$B$13,2,0)</f>
        <v>Trump, Donald J.</v>
      </c>
      <c r="X3434" t="str">
        <f t="shared" si="161"/>
        <v xml:space="preserve"> Hillary Clinton (W)</v>
      </c>
    </row>
    <row r="3435" spans="1:24" x14ac:dyDescent="0.25">
      <c r="A3435">
        <v>2016</v>
      </c>
      <c r="B3435" t="s">
        <v>46</v>
      </c>
      <c r="C3435" t="s">
        <v>47</v>
      </c>
      <c r="D3435">
        <v>8</v>
      </c>
      <c r="E3435">
        <v>84</v>
      </c>
      <c r="F3435">
        <v>62</v>
      </c>
      <c r="G3435" t="s">
        <v>16</v>
      </c>
      <c r="H3435" t="s">
        <v>377</v>
      </c>
      <c r="I3435" t="str">
        <f t="shared" si="159"/>
        <v>Johnson, Gary(L)</v>
      </c>
      <c r="J3435" t="s">
        <v>29</v>
      </c>
      <c r="K3435" t="b">
        <v>0</v>
      </c>
      <c r="L3435">
        <v>144121</v>
      </c>
      <c r="M3435">
        <v>2780220</v>
      </c>
      <c r="N3435">
        <v>20171015</v>
      </c>
      <c r="O3435" t="s">
        <v>19</v>
      </c>
      <c r="P3435" t="str">
        <f>IF(VLOOKUP(A3435,'national-winners'!$A$2:$B$13,2,0)=H3435,"W","L")</f>
        <v>L</v>
      </c>
      <c r="Q3435">
        <f>MATCH(C3435,'state-winning-votes'!A:A,0)</f>
        <v>8</v>
      </c>
      <c r="R3435">
        <f>MATCH(A3435,'state-winning-votes'!$A$2:$L$2,0)</f>
        <v>12</v>
      </c>
      <c r="S3435" cm="1">
        <f t="array" ref="S3435">INDEX('state-winning-votes'!$A$1:$L$53,$Q3435,$R3435)</f>
        <v>1338870</v>
      </c>
      <c r="T3435">
        <f>INDEX('state-winning-votes'!$A$1:$L$53,MATCH($C3435,'state-winning-votes'!$A:$A,0),MATCH($A3435,'state-winning-votes'!$A$2:$L$2,0))</f>
        <v>1338870</v>
      </c>
      <c r="U3435" t="str">
        <f t="shared" si="160"/>
        <v>Clinton, Hillary</v>
      </c>
      <c r="V3435" t="str">
        <f>_xlfn.XLOOKUP(INDEX('state-winning-votes'!$A$1:$L$53,MATCH($C3435,'state-winning-votes'!$A:$A,0),MATCH($A3435,'state-winning-votes'!$A$2:$L$2,0)),$L:$L,$H:$H)</f>
        <v>Clinton, Hillary</v>
      </c>
      <c r="W3435" t="str">
        <f>VLOOKUP(A3435,'national-winners'!$A$2:$B$13,2,0)</f>
        <v>Trump, Donald J.</v>
      </c>
      <c r="X3435" t="str">
        <f t="shared" si="161"/>
        <v xml:space="preserve"> Hillary Clinton (W)</v>
      </c>
    </row>
    <row r="3436" spans="1:24" x14ac:dyDescent="0.25">
      <c r="A3436">
        <v>2016</v>
      </c>
      <c r="B3436" t="s">
        <v>46</v>
      </c>
      <c r="C3436" t="s">
        <v>47</v>
      </c>
      <c r="D3436">
        <v>8</v>
      </c>
      <c r="E3436">
        <v>84</v>
      </c>
      <c r="F3436">
        <v>62</v>
      </c>
      <c r="G3436" t="s">
        <v>16</v>
      </c>
      <c r="H3436" t="s">
        <v>378</v>
      </c>
      <c r="I3436" t="str">
        <f t="shared" si="159"/>
        <v>Stein, Jill(L)</v>
      </c>
      <c r="J3436" t="s">
        <v>274</v>
      </c>
      <c r="K3436" t="b">
        <v>0</v>
      </c>
      <c r="L3436">
        <v>38437</v>
      </c>
      <c r="M3436">
        <v>2780220</v>
      </c>
      <c r="N3436">
        <v>20171015</v>
      </c>
      <c r="O3436" t="s">
        <v>19</v>
      </c>
      <c r="P3436" t="str">
        <f>IF(VLOOKUP(A3436,'national-winners'!$A$2:$B$13,2,0)=H3436,"W","L")</f>
        <v>L</v>
      </c>
      <c r="Q3436">
        <f>MATCH(C3436,'state-winning-votes'!A:A,0)</f>
        <v>8</v>
      </c>
      <c r="R3436">
        <f>MATCH(A3436,'state-winning-votes'!$A$2:$L$2,0)</f>
        <v>12</v>
      </c>
      <c r="S3436" cm="1">
        <f t="array" ref="S3436">INDEX('state-winning-votes'!$A$1:$L$53,$Q3436,$R3436)</f>
        <v>1338870</v>
      </c>
      <c r="T3436">
        <f>INDEX('state-winning-votes'!$A$1:$L$53,MATCH($C3436,'state-winning-votes'!$A:$A,0),MATCH($A3436,'state-winning-votes'!$A$2:$L$2,0))</f>
        <v>1338870</v>
      </c>
      <c r="U3436" t="str">
        <f t="shared" si="160"/>
        <v>Clinton, Hillary</v>
      </c>
      <c r="V3436" t="str">
        <f>_xlfn.XLOOKUP(INDEX('state-winning-votes'!$A$1:$L$53,MATCH($C3436,'state-winning-votes'!$A:$A,0),MATCH($A3436,'state-winning-votes'!$A$2:$L$2,0)),$L:$L,$H:$H)</f>
        <v>Clinton, Hillary</v>
      </c>
      <c r="W3436" t="str">
        <f>VLOOKUP(A3436,'national-winners'!$A$2:$B$13,2,0)</f>
        <v>Trump, Donald J.</v>
      </c>
      <c r="X3436" t="str">
        <f t="shared" si="161"/>
        <v xml:space="preserve"> Hillary Clinton (W)</v>
      </c>
    </row>
    <row r="3437" spans="1:24" x14ac:dyDescent="0.25">
      <c r="A3437">
        <v>2016</v>
      </c>
      <c r="B3437" t="s">
        <v>46</v>
      </c>
      <c r="C3437" t="s">
        <v>47</v>
      </c>
      <c r="D3437">
        <v>8</v>
      </c>
      <c r="E3437">
        <v>84</v>
      </c>
      <c r="F3437">
        <v>62</v>
      </c>
      <c r="G3437" t="s">
        <v>16</v>
      </c>
      <c r="H3437" t="s">
        <v>52</v>
      </c>
      <c r="I3437" t="str">
        <f t="shared" si="159"/>
        <v>Scattering(L)</v>
      </c>
      <c r="J3437" t="s">
        <v>244</v>
      </c>
      <c r="K3437" t="b">
        <v>0</v>
      </c>
      <c r="L3437">
        <v>31485</v>
      </c>
      <c r="M3437">
        <v>2780220</v>
      </c>
      <c r="N3437">
        <v>20171015</v>
      </c>
      <c r="O3437" t="s">
        <v>19</v>
      </c>
      <c r="P3437" t="str">
        <f>IF(VLOOKUP(A3437,'national-winners'!$A$2:$B$13,2,0)=H3437,"W","L")</f>
        <v>L</v>
      </c>
      <c r="Q3437">
        <f>MATCH(C3437,'state-winning-votes'!A:A,0)</f>
        <v>8</v>
      </c>
      <c r="R3437">
        <f>MATCH(A3437,'state-winning-votes'!$A$2:$L$2,0)</f>
        <v>12</v>
      </c>
      <c r="S3437" cm="1">
        <f t="array" ref="S3437">INDEX('state-winning-votes'!$A$1:$L$53,$Q3437,$R3437)</f>
        <v>1338870</v>
      </c>
      <c r="T3437">
        <f>INDEX('state-winning-votes'!$A$1:$L$53,MATCH($C3437,'state-winning-votes'!$A:$A,0),MATCH($A3437,'state-winning-votes'!$A$2:$L$2,0))</f>
        <v>1338870</v>
      </c>
      <c r="U3437" t="str">
        <f t="shared" si="160"/>
        <v>Clinton, Hillary</v>
      </c>
      <c r="V3437" t="str">
        <f>_xlfn.XLOOKUP(INDEX('state-winning-votes'!$A$1:$L$53,MATCH($C3437,'state-winning-votes'!$A:$A,0),MATCH($A3437,'state-winning-votes'!$A$2:$L$2,0)),$L:$L,$H:$H)</f>
        <v>Clinton, Hillary</v>
      </c>
      <c r="W3437" t="str">
        <f>VLOOKUP(A3437,'national-winners'!$A$2:$B$13,2,0)</f>
        <v>Trump, Donald J.</v>
      </c>
      <c r="X3437" t="str">
        <f t="shared" si="161"/>
        <v xml:space="preserve"> Hillary Clinton (W)</v>
      </c>
    </row>
    <row r="3438" spans="1:24" x14ac:dyDescent="0.25">
      <c r="A3438">
        <v>2016</v>
      </c>
      <c r="B3438" t="s">
        <v>46</v>
      </c>
      <c r="C3438" t="s">
        <v>47</v>
      </c>
      <c r="D3438">
        <v>8</v>
      </c>
      <c r="E3438">
        <v>84</v>
      </c>
      <c r="F3438">
        <v>62</v>
      </c>
      <c r="G3438" t="s">
        <v>16</v>
      </c>
      <c r="H3438" t="s">
        <v>409</v>
      </c>
      <c r="I3438" t="str">
        <f t="shared" si="159"/>
        <v>Castle, Darrell L.(L)</v>
      </c>
      <c r="J3438" t="s">
        <v>319</v>
      </c>
      <c r="K3438" t="b">
        <v>0</v>
      </c>
      <c r="L3438">
        <v>11699</v>
      </c>
      <c r="M3438">
        <v>2780220</v>
      </c>
      <c r="N3438">
        <v>20171015</v>
      </c>
      <c r="O3438" t="s">
        <v>19</v>
      </c>
      <c r="P3438" t="str">
        <f>IF(VLOOKUP(A3438,'national-winners'!$A$2:$B$13,2,0)=H3438,"W","L")</f>
        <v>L</v>
      </c>
      <c r="Q3438">
        <f>MATCH(C3438,'state-winning-votes'!A:A,0)</f>
        <v>8</v>
      </c>
      <c r="R3438">
        <f>MATCH(A3438,'state-winning-votes'!$A$2:$L$2,0)</f>
        <v>12</v>
      </c>
      <c r="S3438" cm="1">
        <f t="array" ref="S3438">INDEX('state-winning-votes'!$A$1:$L$53,$Q3438,$R3438)</f>
        <v>1338870</v>
      </c>
      <c r="T3438">
        <f>INDEX('state-winning-votes'!$A$1:$L$53,MATCH($C3438,'state-winning-votes'!$A:$A,0),MATCH($A3438,'state-winning-votes'!$A$2:$L$2,0))</f>
        <v>1338870</v>
      </c>
      <c r="U3438" t="str">
        <f t="shared" si="160"/>
        <v>Clinton, Hillary</v>
      </c>
      <c r="V3438" t="str">
        <f>_xlfn.XLOOKUP(INDEX('state-winning-votes'!$A$1:$L$53,MATCH($C3438,'state-winning-votes'!$A:$A,0),MATCH($A3438,'state-winning-votes'!$A$2:$L$2,0)),$L:$L,$H:$H)</f>
        <v>Clinton, Hillary</v>
      </c>
      <c r="W3438" t="str">
        <f>VLOOKUP(A3438,'national-winners'!$A$2:$B$13,2,0)</f>
        <v>Trump, Donald J.</v>
      </c>
      <c r="X3438" t="str">
        <f t="shared" si="161"/>
        <v xml:space="preserve"> Hillary Clinton (W)</v>
      </c>
    </row>
    <row r="3439" spans="1:24" x14ac:dyDescent="0.25">
      <c r="A3439">
        <v>2016</v>
      </c>
      <c r="B3439" t="s">
        <v>46</v>
      </c>
      <c r="C3439" t="s">
        <v>47</v>
      </c>
      <c r="D3439">
        <v>8</v>
      </c>
      <c r="E3439">
        <v>84</v>
      </c>
      <c r="F3439">
        <v>62</v>
      </c>
      <c r="G3439" t="s">
        <v>16</v>
      </c>
      <c r="H3439" t="s">
        <v>416</v>
      </c>
      <c r="I3439" t="str">
        <f t="shared" si="159"/>
        <v>Keniston, Chris(L)</v>
      </c>
      <c r="J3439" t="s">
        <v>417</v>
      </c>
      <c r="K3439" t="b">
        <v>0</v>
      </c>
      <c r="L3439">
        <v>5028</v>
      </c>
      <c r="M3439">
        <v>2780220</v>
      </c>
      <c r="N3439">
        <v>20171015</v>
      </c>
      <c r="O3439" t="s">
        <v>19</v>
      </c>
      <c r="P3439" t="str">
        <f>IF(VLOOKUP(A3439,'national-winners'!$A$2:$B$13,2,0)=H3439,"W","L")</f>
        <v>L</v>
      </c>
      <c r="Q3439">
        <f>MATCH(C3439,'state-winning-votes'!A:A,0)</f>
        <v>8</v>
      </c>
      <c r="R3439">
        <f>MATCH(A3439,'state-winning-votes'!$A$2:$L$2,0)</f>
        <v>12</v>
      </c>
      <c r="S3439" cm="1">
        <f t="array" ref="S3439">INDEX('state-winning-votes'!$A$1:$L$53,$Q3439,$R3439)</f>
        <v>1338870</v>
      </c>
      <c r="T3439">
        <f>INDEX('state-winning-votes'!$A$1:$L$53,MATCH($C3439,'state-winning-votes'!$A:$A,0),MATCH($A3439,'state-winning-votes'!$A$2:$L$2,0))</f>
        <v>1338870</v>
      </c>
      <c r="U3439" t="str">
        <f t="shared" si="160"/>
        <v>Clinton, Hillary</v>
      </c>
      <c r="V3439" t="str">
        <f>_xlfn.XLOOKUP(INDEX('state-winning-votes'!$A$1:$L$53,MATCH($C3439,'state-winning-votes'!$A:$A,0),MATCH($A3439,'state-winning-votes'!$A$2:$L$2,0)),$L:$L,$H:$H)</f>
        <v>Clinton, Hillary</v>
      </c>
      <c r="W3439" t="str">
        <f>VLOOKUP(A3439,'national-winners'!$A$2:$B$13,2,0)</f>
        <v>Trump, Donald J.</v>
      </c>
      <c r="X3439" t="str">
        <f t="shared" si="161"/>
        <v xml:space="preserve"> Hillary Clinton (W)</v>
      </c>
    </row>
    <row r="3440" spans="1:24" x14ac:dyDescent="0.25">
      <c r="A3440">
        <v>2016</v>
      </c>
      <c r="B3440" t="s">
        <v>46</v>
      </c>
      <c r="C3440" t="s">
        <v>47</v>
      </c>
      <c r="D3440">
        <v>8</v>
      </c>
      <c r="E3440">
        <v>84</v>
      </c>
      <c r="F3440">
        <v>62</v>
      </c>
      <c r="G3440" t="s">
        <v>16</v>
      </c>
      <c r="H3440" t="s">
        <v>410</v>
      </c>
      <c r="I3440" t="str">
        <f t="shared" si="159"/>
        <v>De La Fuente, Roque ""Rocky""(L)</v>
      </c>
      <c r="J3440" t="s">
        <v>411</v>
      </c>
      <c r="K3440" t="b">
        <v>0</v>
      </c>
      <c r="L3440">
        <v>1255</v>
      </c>
      <c r="M3440">
        <v>2780220</v>
      </c>
      <c r="N3440">
        <v>20171015</v>
      </c>
      <c r="O3440" t="s">
        <v>19</v>
      </c>
      <c r="P3440" t="str">
        <f>IF(VLOOKUP(A3440,'national-winners'!$A$2:$B$13,2,0)=H3440,"W","L")</f>
        <v>L</v>
      </c>
      <c r="Q3440">
        <f>MATCH(C3440,'state-winning-votes'!A:A,0)</f>
        <v>8</v>
      </c>
      <c r="R3440">
        <f>MATCH(A3440,'state-winning-votes'!$A$2:$L$2,0)</f>
        <v>12</v>
      </c>
      <c r="S3440" cm="1">
        <f t="array" ref="S3440">INDEX('state-winning-votes'!$A$1:$L$53,$Q3440,$R3440)</f>
        <v>1338870</v>
      </c>
      <c r="T3440">
        <f>INDEX('state-winning-votes'!$A$1:$L$53,MATCH($C3440,'state-winning-votes'!$A:$A,0),MATCH($A3440,'state-winning-votes'!$A$2:$L$2,0))</f>
        <v>1338870</v>
      </c>
      <c r="U3440" t="str">
        <f t="shared" si="160"/>
        <v>Clinton, Hillary</v>
      </c>
      <c r="V3440" t="str">
        <f>_xlfn.XLOOKUP(INDEX('state-winning-votes'!$A$1:$L$53,MATCH($C3440,'state-winning-votes'!$A:$A,0),MATCH($A3440,'state-winning-votes'!$A$2:$L$2,0)),$L:$L,$H:$H)</f>
        <v>Clinton, Hillary</v>
      </c>
      <c r="W3440" t="str">
        <f>VLOOKUP(A3440,'national-winners'!$A$2:$B$13,2,0)</f>
        <v>Trump, Donald J.</v>
      </c>
      <c r="X3440" t="str">
        <f t="shared" si="161"/>
        <v xml:space="preserve"> Hillary Clinton (W)</v>
      </c>
    </row>
    <row r="3441" spans="1:24" x14ac:dyDescent="0.25">
      <c r="A3441">
        <v>2016</v>
      </c>
      <c r="B3441" t="s">
        <v>46</v>
      </c>
      <c r="C3441" t="s">
        <v>47</v>
      </c>
      <c r="D3441">
        <v>8</v>
      </c>
      <c r="E3441">
        <v>84</v>
      </c>
      <c r="F3441">
        <v>62</v>
      </c>
      <c r="G3441" t="s">
        <v>16</v>
      </c>
      <c r="H3441" t="s">
        <v>418</v>
      </c>
      <c r="I3441" t="str">
        <f t="shared" si="159"/>
        <v>Kopitke, Kyle Kenley(L)</v>
      </c>
      <c r="J3441" t="s">
        <v>258</v>
      </c>
      <c r="K3441" t="b">
        <v>0</v>
      </c>
      <c r="L3441">
        <v>1096</v>
      </c>
      <c r="M3441">
        <v>2780220</v>
      </c>
      <c r="N3441">
        <v>20171015</v>
      </c>
      <c r="O3441" t="s">
        <v>19</v>
      </c>
      <c r="P3441" t="str">
        <f>IF(VLOOKUP(A3441,'national-winners'!$A$2:$B$13,2,0)=H3441,"W","L")</f>
        <v>L</v>
      </c>
      <c r="Q3441">
        <f>MATCH(C3441,'state-winning-votes'!A:A,0)</f>
        <v>8</v>
      </c>
      <c r="R3441">
        <f>MATCH(A3441,'state-winning-votes'!$A$2:$L$2,0)</f>
        <v>12</v>
      </c>
      <c r="S3441" cm="1">
        <f t="array" ref="S3441">INDEX('state-winning-votes'!$A$1:$L$53,$Q3441,$R3441)</f>
        <v>1338870</v>
      </c>
      <c r="T3441">
        <f>INDEX('state-winning-votes'!$A$1:$L$53,MATCH($C3441,'state-winning-votes'!$A:$A,0),MATCH($A3441,'state-winning-votes'!$A$2:$L$2,0))</f>
        <v>1338870</v>
      </c>
      <c r="U3441" t="str">
        <f t="shared" si="160"/>
        <v>Clinton, Hillary</v>
      </c>
      <c r="V3441" t="str">
        <f>_xlfn.XLOOKUP(INDEX('state-winning-votes'!$A$1:$L$53,MATCH($C3441,'state-winning-votes'!$A:$A,0),MATCH($A3441,'state-winning-votes'!$A$2:$L$2,0)),$L:$L,$H:$H)</f>
        <v>Clinton, Hillary</v>
      </c>
      <c r="W3441" t="str">
        <f>VLOOKUP(A3441,'national-winners'!$A$2:$B$13,2,0)</f>
        <v>Trump, Donald J.</v>
      </c>
      <c r="X3441" t="str">
        <f t="shared" si="161"/>
        <v xml:space="preserve"> Hillary Clinton (W)</v>
      </c>
    </row>
    <row r="3442" spans="1:24" x14ac:dyDescent="0.25">
      <c r="A3442">
        <v>2016</v>
      </c>
      <c r="B3442" t="s">
        <v>46</v>
      </c>
      <c r="C3442" t="s">
        <v>47</v>
      </c>
      <c r="D3442">
        <v>8</v>
      </c>
      <c r="E3442">
        <v>84</v>
      </c>
      <c r="F3442">
        <v>62</v>
      </c>
      <c r="G3442" t="s">
        <v>16</v>
      </c>
      <c r="H3442" t="s">
        <v>419</v>
      </c>
      <c r="I3442" t="str">
        <f t="shared" si="159"/>
        <v>Maldonado, Joseph Allen(L)</v>
      </c>
      <c r="J3442" t="s">
        <v>420</v>
      </c>
      <c r="K3442" t="b">
        <v>0</v>
      </c>
      <c r="L3442">
        <v>872</v>
      </c>
      <c r="M3442">
        <v>2780220</v>
      </c>
      <c r="N3442">
        <v>20171015</v>
      </c>
      <c r="O3442" t="s">
        <v>19</v>
      </c>
      <c r="P3442" t="str">
        <f>IF(VLOOKUP(A3442,'national-winners'!$A$2:$B$13,2,0)=H3442,"W","L")</f>
        <v>L</v>
      </c>
      <c r="Q3442">
        <f>MATCH(C3442,'state-winning-votes'!A:A,0)</f>
        <v>8</v>
      </c>
      <c r="R3442">
        <f>MATCH(A3442,'state-winning-votes'!$A$2:$L$2,0)</f>
        <v>12</v>
      </c>
      <c r="S3442" cm="1">
        <f t="array" ref="S3442">INDEX('state-winning-votes'!$A$1:$L$53,$Q3442,$R3442)</f>
        <v>1338870</v>
      </c>
      <c r="T3442">
        <f>INDEX('state-winning-votes'!$A$1:$L$53,MATCH($C3442,'state-winning-votes'!$A:$A,0),MATCH($A3442,'state-winning-votes'!$A$2:$L$2,0))</f>
        <v>1338870</v>
      </c>
      <c r="U3442" t="str">
        <f t="shared" si="160"/>
        <v>Clinton, Hillary</v>
      </c>
      <c r="V3442" t="str">
        <f>_xlfn.XLOOKUP(INDEX('state-winning-votes'!$A$1:$L$53,MATCH($C3442,'state-winning-votes'!$A:$A,0),MATCH($A3442,'state-winning-votes'!$A$2:$L$2,0)),$L:$L,$H:$H)</f>
        <v>Clinton, Hillary</v>
      </c>
      <c r="W3442" t="str">
        <f>VLOOKUP(A3442,'national-winners'!$A$2:$B$13,2,0)</f>
        <v>Trump, Donald J.</v>
      </c>
      <c r="X3442" t="str">
        <f t="shared" si="161"/>
        <v xml:space="preserve"> Hillary Clinton (W)</v>
      </c>
    </row>
    <row r="3443" spans="1:24" x14ac:dyDescent="0.25">
      <c r="A3443">
        <v>2016</v>
      </c>
      <c r="B3443" t="s">
        <v>46</v>
      </c>
      <c r="C3443" t="s">
        <v>47</v>
      </c>
      <c r="D3443">
        <v>8</v>
      </c>
      <c r="E3443">
        <v>84</v>
      </c>
      <c r="F3443">
        <v>62</v>
      </c>
      <c r="G3443" t="s">
        <v>16</v>
      </c>
      <c r="H3443" t="s">
        <v>421</v>
      </c>
      <c r="I3443" t="str">
        <f t="shared" si="159"/>
        <v>Maturen, Michael A.(L)</v>
      </c>
      <c r="J3443" t="s">
        <v>422</v>
      </c>
      <c r="K3443" t="b">
        <v>0</v>
      </c>
      <c r="L3443">
        <v>862</v>
      </c>
      <c r="M3443">
        <v>2780220</v>
      </c>
      <c r="N3443">
        <v>20171015</v>
      </c>
      <c r="O3443" t="s">
        <v>19</v>
      </c>
      <c r="P3443" t="str">
        <f>IF(VLOOKUP(A3443,'national-winners'!$A$2:$B$13,2,0)=H3443,"W","L")</f>
        <v>L</v>
      </c>
      <c r="Q3443">
        <f>MATCH(C3443,'state-winning-votes'!A:A,0)</f>
        <v>8</v>
      </c>
      <c r="R3443">
        <f>MATCH(A3443,'state-winning-votes'!$A$2:$L$2,0)</f>
        <v>12</v>
      </c>
      <c r="S3443" cm="1">
        <f t="array" ref="S3443">INDEX('state-winning-votes'!$A$1:$L$53,$Q3443,$R3443)</f>
        <v>1338870</v>
      </c>
      <c r="T3443">
        <f>INDEX('state-winning-votes'!$A$1:$L$53,MATCH($C3443,'state-winning-votes'!$A:$A,0),MATCH($A3443,'state-winning-votes'!$A$2:$L$2,0))</f>
        <v>1338870</v>
      </c>
      <c r="U3443" t="str">
        <f t="shared" si="160"/>
        <v>Clinton, Hillary</v>
      </c>
      <c r="V3443" t="str">
        <f>_xlfn.XLOOKUP(INDEX('state-winning-votes'!$A$1:$L$53,MATCH($C3443,'state-winning-votes'!$A:$A,0),MATCH($A3443,'state-winning-votes'!$A$2:$L$2,0)),$L:$L,$H:$H)</f>
        <v>Clinton, Hillary</v>
      </c>
      <c r="W3443" t="str">
        <f>VLOOKUP(A3443,'national-winners'!$A$2:$B$13,2,0)</f>
        <v>Trump, Donald J.</v>
      </c>
      <c r="X3443" t="str">
        <f t="shared" si="161"/>
        <v xml:space="preserve"> Hillary Clinton (W)</v>
      </c>
    </row>
    <row r="3444" spans="1:24" x14ac:dyDescent="0.25">
      <c r="A3444">
        <v>2016</v>
      </c>
      <c r="B3444" t="s">
        <v>46</v>
      </c>
      <c r="C3444" t="s">
        <v>47</v>
      </c>
      <c r="D3444">
        <v>8</v>
      </c>
      <c r="E3444">
        <v>84</v>
      </c>
      <c r="F3444">
        <v>62</v>
      </c>
      <c r="G3444" t="s">
        <v>16</v>
      </c>
      <c r="H3444" t="s">
        <v>423</v>
      </c>
      <c r="I3444" t="str">
        <f t="shared" si="159"/>
        <v>Silva, Rod(L)</v>
      </c>
      <c r="J3444" t="s">
        <v>424</v>
      </c>
      <c r="K3444" t="b">
        <v>0</v>
      </c>
      <c r="L3444">
        <v>751</v>
      </c>
      <c r="M3444">
        <v>2780220</v>
      </c>
      <c r="N3444">
        <v>20171015</v>
      </c>
      <c r="O3444" t="s">
        <v>19</v>
      </c>
      <c r="P3444" t="str">
        <f>IF(VLOOKUP(A3444,'national-winners'!$A$2:$B$13,2,0)=H3444,"W","L")</f>
        <v>L</v>
      </c>
      <c r="Q3444">
        <f>MATCH(C3444,'state-winning-votes'!A:A,0)</f>
        <v>8</v>
      </c>
      <c r="R3444">
        <f>MATCH(A3444,'state-winning-votes'!$A$2:$L$2,0)</f>
        <v>12</v>
      </c>
      <c r="S3444" cm="1">
        <f t="array" ref="S3444">INDEX('state-winning-votes'!$A$1:$L$53,$Q3444,$R3444)</f>
        <v>1338870</v>
      </c>
      <c r="T3444">
        <f>INDEX('state-winning-votes'!$A$1:$L$53,MATCH($C3444,'state-winning-votes'!$A:$A,0),MATCH($A3444,'state-winning-votes'!$A$2:$L$2,0))</f>
        <v>1338870</v>
      </c>
      <c r="U3444" t="str">
        <f t="shared" si="160"/>
        <v>Clinton, Hillary</v>
      </c>
      <c r="V3444" t="str">
        <f>_xlfn.XLOOKUP(INDEX('state-winning-votes'!$A$1:$L$53,MATCH($C3444,'state-winning-votes'!$A:$A,0),MATCH($A3444,'state-winning-votes'!$A$2:$L$2,0)),$L:$L,$H:$H)</f>
        <v>Clinton, Hillary</v>
      </c>
      <c r="W3444" t="str">
        <f>VLOOKUP(A3444,'national-winners'!$A$2:$B$13,2,0)</f>
        <v>Trump, Donald J.</v>
      </c>
      <c r="X3444" t="str">
        <f t="shared" si="161"/>
        <v xml:space="preserve"> Hillary Clinton (W)</v>
      </c>
    </row>
    <row r="3445" spans="1:24" x14ac:dyDescent="0.25">
      <c r="A3445">
        <v>2016</v>
      </c>
      <c r="B3445" t="s">
        <v>46</v>
      </c>
      <c r="C3445" t="s">
        <v>47</v>
      </c>
      <c r="D3445">
        <v>8</v>
      </c>
      <c r="E3445">
        <v>84</v>
      </c>
      <c r="F3445">
        <v>62</v>
      </c>
      <c r="G3445" t="s">
        <v>16</v>
      </c>
      <c r="H3445" t="s">
        <v>425</v>
      </c>
      <c r="I3445" t="str">
        <f t="shared" si="159"/>
        <v>Hoefling, Tom(L)</v>
      </c>
      <c r="J3445" t="s">
        <v>386</v>
      </c>
      <c r="K3445" t="b">
        <v>0</v>
      </c>
      <c r="L3445">
        <v>710</v>
      </c>
      <c r="M3445">
        <v>2780220</v>
      </c>
      <c r="N3445">
        <v>20171015</v>
      </c>
      <c r="O3445" t="s">
        <v>19</v>
      </c>
      <c r="P3445" t="str">
        <f>IF(VLOOKUP(A3445,'national-winners'!$A$2:$B$13,2,0)=H3445,"W","L")</f>
        <v>L</v>
      </c>
      <c r="Q3445">
        <f>MATCH(C3445,'state-winning-votes'!A:A,0)</f>
        <v>8</v>
      </c>
      <c r="R3445">
        <f>MATCH(A3445,'state-winning-votes'!$A$2:$L$2,0)</f>
        <v>12</v>
      </c>
      <c r="S3445" cm="1">
        <f t="array" ref="S3445">INDEX('state-winning-votes'!$A$1:$L$53,$Q3445,$R3445)</f>
        <v>1338870</v>
      </c>
      <c r="T3445">
        <f>INDEX('state-winning-votes'!$A$1:$L$53,MATCH($C3445,'state-winning-votes'!$A:$A,0),MATCH($A3445,'state-winning-votes'!$A$2:$L$2,0))</f>
        <v>1338870</v>
      </c>
      <c r="U3445" t="str">
        <f t="shared" si="160"/>
        <v>Clinton, Hillary</v>
      </c>
      <c r="V3445" t="str">
        <f>_xlfn.XLOOKUP(INDEX('state-winning-votes'!$A$1:$L$53,MATCH($C3445,'state-winning-votes'!$A:$A,0),MATCH($A3445,'state-winning-votes'!$A$2:$L$2,0)),$L:$L,$H:$H)</f>
        <v>Clinton, Hillary</v>
      </c>
      <c r="W3445" t="str">
        <f>VLOOKUP(A3445,'national-winners'!$A$2:$B$13,2,0)</f>
        <v>Trump, Donald J.</v>
      </c>
      <c r="X3445" t="str">
        <f t="shared" si="161"/>
        <v xml:space="preserve"> Hillary Clinton (W)</v>
      </c>
    </row>
    <row r="3446" spans="1:24" x14ac:dyDescent="0.25">
      <c r="A3446">
        <v>2016</v>
      </c>
      <c r="B3446" t="s">
        <v>46</v>
      </c>
      <c r="C3446" t="s">
        <v>47</v>
      </c>
      <c r="D3446">
        <v>8</v>
      </c>
      <c r="E3446">
        <v>84</v>
      </c>
      <c r="F3446">
        <v>62</v>
      </c>
      <c r="G3446" t="s">
        <v>16</v>
      </c>
      <c r="H3446" t="s">
        <v>264</v>
      </c>
      <c r="I3446" t="str">
        <f t="shared" si="159"/>
        <v>La Riva, Gloria Estella(L)</v>
      </c>
      <c r="J3446" t="s">
        <v>353</v>
      </c>
      <c r="K3446" t="b">
        <v>0</v>
      </c>
      <c r="L3446">
        <v>531</v>
      </c>
      <c r="M3446">
        <v>2780220</v>
      </c>
      <c r="N3446">
        <v>20171015</v>
      </c>
      <c r="O3446" t="s">
        <v>19</v>
      </c>
      <c r="P3446" t="str">
        <f>IF(VLOOKUP(A3446,'national-winners'!$A$2:$B$13,2,0)=H3446,"W","L")</f>
        <v>L</v>
      </c>
      <c r="Q3446">
        <f>MATCH(C3446,'state-winning-votes'!A:A,0)</f>
        <v>8</v>
      </c>
      <c r="R3446">
        <f>MATCH(A3446,'state-winning-votes'!$A$2:$L$2,0)</f>
        <v>12</v>
      </c>
      <c r="S3446" cm="1">
        <f t="array" ref="S3446">INDEX('state-winning-votes'!$A$1:$L$53,$Q3446,$R3446)</f>
        <v>1338870</v>
      </c>
      <c r="T3446">
        <f>INDEX('state-winning-votes'!$A$1:$L$53,MATCH($C3446,'state-winning-votes'!$A:$A,0),MATCH($A3446,'state-winning-votes'!$A$2:$L$2,0))</f>
        <v>1338870</v>
      </c>
      <c r="U3446" t="str">
        <f t="shared" si="160"/>
        <v>Clinton, Hillary</v>
      </c>
      <c r="V3446" t="str">
        <f>_xlfn.XLOOKUP(INDEX('state-winning-votes'!$A$1:$L$53,MATCH($C3446,'state-winning-votes'!$A:$A,0),MATCH($A3446,'state-winning-votes'!$A$2:$L$2,0)),$L:$L,$H:$H)</f>
        <v>Clinton, Hillary</v>
      </c>
      <c r="W3446" t="str">
        <f>VLOOKUP(A3446,'national-winners'!$A$2:$B$13,2,0)</f>
        <v>Trump, Donald J.</v>
      </c>
      <c r="X3446" t="str">
        <f t="shared" si="161"/>
        <v xml:space="preserve"> Hillary Clinton (W)</v>
      </c>
    </row>
    <row r="3447" spans="1:24" x14ac:dyDescent="0.25">
      <c r="A3447">
        <v>2016</v>
      </c>
      <c r="B3447" t="s">
        <v>46</v>
      </c>
      <c r="C3447" t="s">
        <v>47</v>
      </c>
      <c r="D3447">
        <v>8</v>
      </c>
      <c r="E3447">
        <v>84</v>
      </c>
      <c r="F3447">
        <v>62</v>
      </c>
      <c r="G3447" t="s">
        <v>16</v>
      </c>
      <c r="H3447" t="s">
        <v>426</v>
      </c>
      <c r="I3447" t="str">
        <f t="shared" si="159"/>
        <v>Kennedy, Alyson(L)</v>
      </c>
      <c r="J3447" t="s">
        <v>37</v>
      </c>
      <c r="K3447" t="b">
        <v>0</v>
      </c>
      <c r="L3447">
        <v>452</v>
      </c>
      <c r="M3447">
        <v>2780220</v>
      </c>
      <c r="N3447">
        <v>20171015</v>
      </c>
      <c r="O3447" t="s">
        <v>19</v>
      </c>
      <c r="P3447" t="str">
        <f>IF(VLOOKUP(A3447,'national-winners'!$A$2:$B$13,2,0)=H3447,"W","L")</f>
        <v>L</v>
      </c>
      <c r="Q3447">
        <f>MATCH(C3447,'state-winning-votes'!A:A,0)</f>
        <v>8</v>
      </c>
      <c r="R3447">
        <f>MATCH(A3447,'state-winning-votes'!$A$2:$L$2,0)</f>
        <v>12</v>
      </c>
      <c r="S3447" cm="1">
        <f t="array" ref="S3447">INDEX('state-winning-votes'!$A$1:$L$53,$Q3447,$R3447)</f>
        <v>1338870</v>
      </c>
      <c r="T3447">
        <f>INDEX('state-winning-votes'!$A$1:$L$53,MATCH($C3447,'state-winning-votes'!$A:$A,0),MATCH($A3447,'state-winning-votes'!$A$2:$L$2,0))</f>
        <v>1338870</v>
      </c>
      <c r="U3447" t="str">
        <f t="shared" si="160"/>
        <v>Clinton, Hillary</v>
      </c>
      <c r="V3447" t="str">
        <f>_xlfn.XLOOKUP(INDEX('state-winning-votes'!$A$1:$L$53,MATCH($C3447,'state-winning-votes'!$A:$A,0),MATCH($A3447,'state-winning-votes'!$A$2:$L$2,0)),$L:$L,$H:$H)</f>
        <v>Clinton, Hillary</v>
      </c>
      <c r="W3447" t="str">
        <f>VLOOKUP(A3447,'national-winners'!$A$2:$B$13,2,0)</f>
        <v>Trump, Donald J.</v>
      </c>
      <c r="X3447" t="str">
        <f t="shared" si="161"/>
        <v xml:space="preserve"> Hillary Clinton (W)</v>
      </c>
    </row>
    <row r="3448" spans="1:24" x14ac:dyDescent="0.25">
      <c r="A3448">
        <v>2016</v>
      </c>
      <c r="B3448" t="s">
        <v>46</v>
      </c>
      <c r="C3448" t="s">
        <v>47</v>
      </c>
      <c r="D3448">
        <v>8</v>
      </c>
      <c r="E3448">
        <v>84</v>
      </c>
      <c r="F3448">
        <v>62</v>
      </c>
      <c r="G3448" t="s">
        <v>16</v>
      </c>
      <c r="H3448" t="s">
        <v>427</v>
      </c>
      <c r="I3448" t="str">
        <f t="shared" si="159"/>
        <v>Kotlikoff, Laurence(L)</v>
      </c>
      <c r="J3448" t="s">
        <v>428</v>
      </c>
      <c r="K3448" t="b">
        <v>0</v>
      </c>
      <c r="L3448">
        <v>392</v>
      </c>
      <c r="M3448">
        <v>2780220</v>
      </c>
      <c r="N3448">
        <v>20171015</v>
      </c>
      <c r="O3448" t="s">
        <v>19</v>
      </c>
      <c r="P3448" t="str">
        <f>IF(VLOOKUP(A3448,'national-winners'!$A$2:$B$13,2,0)=H3448,"W","L")</f>
        <v>L</v>
      </c>
      <c r="Q3448">
        <f>MATCH(C3448,'state-winning-votes'!A:A,0)</f>
        <v>8</v>
      </c>
      <c r="R3448">
        <f>MATCH(A3448,'state-winning-votes'!$A$2:$L$2,0)</f>
        <v>12</v>
      </c>
      <c r="S3448" cm="1">
        <f t="array" ref="S3448">INDEX('state-winning-votes'!$A$1:$L$53,$Q3448,$R3448)</f>
        <v>1338870</v>
      </c>
      <c r="T3448">
        <f>INDEX('state-winning-votes'!$A$1:$L$53,MATCH($C3448,'state-winning-votes'!$A:$A,0),MATCH($A3448,'state-winning-votes'!$A$2:$L$2,0))</f>
        <v>1338870</v>
      </c>
      <c r="U3448" t="str">
        <f t="shared" si="160"/>
        <v>Clinton, Hillary</v>
      </c>
      <c r="V3448" t="str">
        <f>_xlfn.XLOOKUP(INDEX('state-winning-votes'!$A$1:$L$53,MATCH($C3448,'state-winning-votes'!$A:$A,0),MATCH($A3448,'state-winning-votes'!$A$2:$L$2,0)),$L:$L,$H:$H)</f>
        <v>Clinton, Hillary</v>
      </c>
      <c r="W3448" t="str">
        <f>VLOOKUP(A3448,'national-winners'!$A$2:$B$13,2,0)</f>
        <v>Trump, Donald J.</v>
      </c>
      <c r="X3448" t="str">
        <f t="shared" si="161"/>
        <v xml:space="preserve"> Hillary Clinton (W)</v>
      </c>
    </row>
    <row r="3449" spans="1:24" x14ac:dyDescent="0.25">
      <c r="A3449">
        <v>2016</v>
      </c>
      <c r="B3449" t="s">
        <v>46</v>
      </c>
      <c r="C3449" t="s">
        <v>47</v>
      </c>
      <c r="D3449">
        <v>8</v>
      </c>
      <c r="E3449">
        <v>84</v>
      </c>
      <c r="F3449">
        <v>62</v>
      </c>
      <c r="G3449" t="s">
        <v>16</v>
      </c>
      <c r="H3449" t="s">
        <v>363</v>
      </c>
      <c r="I3449" t="str">
        <f t="shared" si="159"/>
        <v>Lyttle, Bradford(L)</v>
      </c>
      <c r="J3449" t="s">
        <v>429</v>
      </c>
      <c r="K3449" t="b">
        <v>0</v>
      </c>
      <c r="L3449">
        <v>382</v>
      </c>
      <c r="M3449">
        <v>2780220</v>
      </c>
      <c r="N3449">
        <v>20171015</v>
      </c>
      <c r="O3449" t="s">
        <v>19</v>
      </c>
      <c r="P3449" t="str">
        <f>IF(VLOOKUP(A3449,'national-winners'!$A$2:$B$13,2,0)=H3449,"W","L")</f>
        <v>L</v>
      </c>
      <c r="Q3449">
        <f>MATCH(C3449,'state-winning-votes'!A:A,0)</f>
        <v>8</v>
      </c>
      <c r="R3449">
        <f>MATCH(A3449,'state-winning-votes'!$A$2:$L$2,0)</f>
        <v>12</v>
      </c>
      <c r="S3449" cm="1">
        <f t="array" ref="S3449">INDEX('state-winning-votes'!$A$1:$L$53,$Q3449,$R3449)</f>
        <v>1338870</v>
      </c>
      <c r="T3449">
        <f>INDEX('state-winning-votes'!$A$1:$L$53,MATCH($C3449,'state-winning-votes'!$A:$A,0),MATCH($A3449,'state-winning-votes'!$A$2:$L$2,0))</f>
        <v>1338870</v>
      </c>
      <c r="U3449" t="str">
        <f t="shared" si="160"/>
        <v>Clinton, Hillary</v>
      </c>
      <c r="V3449" t="str">
        <f>_xlfn.XLOOKUP(INDEX('state-winning-votes'!$A$1:$L$53,MATCH($C3449,'state-winning-votes'!$A:$A,0),MATCH($A3449,'state-winning-votes'!$A$2:$L$2,0)),$L:$L,$H:$H)</f>
        <v>Clinton, Hillary</v>
      </c>
      <c r="W3449" t="str">
        <f>VLOOKUP(A3449,'national-winners'!$A$2:$B$13,2,0)</f>
        <v>Trump, Donald J.</v>
      </c>
      <c r="X3449" t="str">
        <f t="shared" si="161"/>
        <v xml:space="preserve"> Hillary Clinton (W)</v>
      </c>
    </row>
    <row r="3450" spans="1:24" x14ac:dyDescent="0.25">
      <c r="A3450">
        <v>2016</v>
      </c>
      <c r="B3450" t="s">
        <v>46</v>
      </c>
      <c r="C3450" t="s">
        <v>47</v>
      </c>
      <c r="D3450">
        <v>8</v>
      </c>
      <c r="E3450">
        <v>84</v>
      </c>
      <c r="F3450">
        <v>62</v>
      </c>
      <c r="G3450" t="s">
        <v>16</v>
      </c>
      <c r="H3450" t="s">
        <v>430</v>
      </c>
      <c r="I3450" t="str">
        <f t="shared" si="159"/>
        <v>Atwood, Frank(L)</v>
      </c>
      <c r="J3450" t="s">
        <v>431</v>
      </c>
      <c r="K3450" t="b">
        <v>0</v>
      </c>
      <c r="L3450">
        <v>337</v>
      </c>
      <c r="M3450">
        <v>2780220</v>
      </c>
      <c r="N3450">
        <v>20171015</v>
      </c>
      <c r="O3450" t="s">
        <v>19</v>
      </c>
      <c r="P3450" t="str">
        <f>IF(VLOOKUP(A3450,'national-winners'!$A$2:$B$13,2,0)=H3450,"W","L")</f>
        <v>L</v>
      </c>
      <c r="Q3450">
        <f>MATCH(C3450,'state-winning-votes'!A:A,0)</f>
        <v>8</v>
      </c>
      <c r="R3450">
        <f>MATCH(A3450,'state-winning-votes'!$A$2:$L$2,0)</f>
        <v>12</v>
      </c>
      <c r="S3450" cm="1">
        <f t="array" ref="S3450">INDEX('state-winning-votes'!$A$1:$L$53,$Q3450,$R3450)</f>
        <v>1338870</v>
      </c>
      <c r="T3450">
        <f>INDEX('state-winning-votes'!$A$1:$L$53,MATCH($C3450,'state-winning-votes'!$A:$A,0),MATCH($A3450,'state-winning-votes'!$A$2:$L$2,0))</f>
        <v>1338870</v>
      </c>
      <c r="U3450" t="str">
        <f t="shared" si="160"/>
        <v>Clinton, Hillary</v>
      </c>
      <c r="V3450" t="str">
        <f>_xlfn.XLOOKUP(INDEX('state-winning-votes'!$A$1:$L$53,MATCH($C3450,'state-winning-votes'!$A:$A,0),MATCH($A3450,'state-winning-votes'!$A$2:$L$2,0)),$L:$L,$H:$H)</f>
        <v>Clinton, Hillary</v>
      </c>
      <c r="W3450" t="str">
        <f>VLOOKUP(A3450,'national-winners'!$A$2:$B$13,2,0)</f>
        <v>Trump, Donald J.</v>
      </c>
      <c r="X3450" t="str">
        <f t="shared" si="161"/>
        <v xml:space="preserve"> Hillary Clinton (W)</v>
      </c>
    </row>
    <row r="3451" spans="1:24" x14ac:dyDescent="0.25">
      <c r="A3451">
        <v>2016</v>
      </c>
      <c r="B3451" t="s">
        <v>46</v>
      </c>
      <c r="C3451" t="s">
        <v>47</v>
      </c>
      <c r="D3451">
        <v>8</v>
      </c>
      <c r="E3451">
        <v>84</v>
      </c>
      <c r="F3451">
        <v>62</v>
      </c>
      <c r="G3451" t="s">
        <v>16</v>
      </c>
      <c r="H3451" t="s">
        <v>432</v>
      </c>
      <c r="I3451" t="str">
        <f t="shared" si="159"/>
        <v>Emidio ""Mimi"", Soltysik(L)</v>
      </c>
      <c r="J3451" t="s">
        <v>255</v>
      </c>
      <c r="K3451" t="b">
        <v>0</v>
      </c>
      <c r="L3451">
        <v>271</v>
      </c>
      <c r="M3451">
        <v>2780220</v>
      </c>
      <c r="N3451">
        <v>20171015</v>
      </c>
      <c r="O3451" t="s">
        <v>19</v>
      </c>
      <c r="P3451" t="str">
        <f>IF(VLOOKUP(A3451,'national-winners'!$A$2:$B$13,2,0)=H3451,"W","L")</f>
        <v>L</v>
      </c>
      <c r="Q3451">
        <f>MATCH(C3451,'state-winning-votes'!A:A,0)</f>
        <v>8</v>
      </c>
      <c r="R3451">
        <f>MATCH(A3451,'state-winning-votes'!$A$2:$L$2,0)</f>
        <v>12</v>
      </c>
      <c r="S3451" cm="1">
        <f t="array" ref="S3451">INDEX('state-winning-votes'!$A$1:$L$53,$Q3451,$R3451)</f>
        <v>1338870</v>
      </c>
      <c r="T3451">
        <f>INDEX('state-winning-votes'!$A$1:$L$53,MATCH($C3451,'state-winning-votes'!$A:$A,0),MATCH($A3451,'state-winning-votes'!$A$2:$L$2,0))</f>
        <v>1338870</v>
      </c>
      <c r="U3451" t="str">
        <f t="shared" si="160"/>
        <v>Clinton, Hillary</v>
      </c>
      <c r="V3451" t="str">
        <f>_xlfn.XLOOKUP(INDEX('state-winning-votes'!$A$1:$L$53,MATCH($C3451,'state-winning-votes'!$A:$A,0),MATCH($A3451,'state-winning-votes'!$A$2:$L$2,0)),$L:$L,$H:$H)</f>
        <v>Clinton, Hillary</v>
      </c>
      <c r="W3451" t="str">
        <f>VLOOKUP(A3451,'national-winners'!$A$2:$B$13,2,0)</f>
        <v>Trump, Donald J.</v>
      </c>
      <c r="X3451" t="str">
        <f t="shared" si="161"/>
        <v xml:space="preserve"> Hillary Clinton (W)</v>
      </c>
    </row>
    <row r="3452" spans="1:24" x14ac:dyDescent="0.25">
      <c r="A3452">
        <v>2016</v>
      </c>
      <c r="B3452" t="s">
        <v>46</v>
      </c>
      <c r="C3452" t="s">
        <v>47</v>
      </c>
      <c r="D3452">
        <v>8</v>
      </c>
      <c r="E3452">
        <v>84</v>
      </c>
      <c r="F3452">
        <v>62</v>
      </c>
      <c r="G3452" t="s">
        <v>16</v>
      </c>
      <c r="H3452" t="s">
        <v>433</v>
      </c>
      <c r="I3452" t="str">
        <f t="shared" si="159"/>
        <v>Hedges, James(L)</v>
      </c>
      <c r="J3452" t="s">
        <v>25</v>
      </c>
      <c r="K3452" t="b">
        <v>0</v>
      </c>
      <c r="L3452">
        <v>185</v>
      </c>
      <c r="M3452">
        <v>2780220</v>
      </c>
      <c r="N3452">
        <v>20171015</v>
      </c>
      <c r="O3452" t="s">
        <v>19</v>
      </c>
      <c r="P3452" t="str">
        <f>IF(VLOOKUP(A3452,'national-winners'!$A$2:$B$13,2,0)=H3452,"W","L")</f>
        <v>L</v>
      </c>
      <c r="Q3452">
        <f>MATCH(C3452,'state-winning-votes'!A:A,0)</f>
        <v>8</v>
      </c>
      <c r="R3452">
        <f>MATCH(A3452,'state-winning-votes'!$A$2:$L$2,0)</f>
        <v>12</v>
      </c>
      <c r="S3452" cm="1">
        <f t="array" ref="S3452">INDEX('state-winning-votes'!$A$1:$L$53,$Q3452,$R3452)</f>
        <v>1338870</v>
      </c>
      <c r="T3452">
        <f>INDEX('state-winning-votes'!$A$1:$L$53,MATCH($C3452,'state-winning-votes'!$A:$A,0),MATCH($A3452,'state-winning-votes'!$A$2:$L$2,0))</f>
        <v>1338870</v>
      </c>
      <c r="U3452" t="str">
        <f t="shared" si="160"/>
        <v>Clinton, Hillary</v>
      </c>
      <c r="V3452" t="str">
        <f>_xlfn.XLOOKUP(INDEX('state-winning-votes'!$A$1:$L$53,MATCH($C3452,'state-winning-votes'!$A:$A,0),MATCH($A3452,'state-winning-votes'!$A$2:$L$2,0)),$L:$L,$H:$H)</f>
        <v>Clinton, Hillary</v>
      </c>
      <c r="W3452" t="str">
        <f>VLOOKUP(A3452,'national-winners'!$A$2:$B$13,2,0)</f>
        <v>Trump, Donald J.</v>
      </c>
      <c r="X3452" t="str">
        <f t="shared" si="161"/>
        <v xml:space="preserve"> Hillary Clinton (W)</v>
      </c>
    </row>
    <row r="3453" spans="1:24" x14ac:dyDescent="0.25">
      <c r="A3453">
        <v>2016</v>
      </c>
      <c r="B3453" t="s">
        <v>50</v>
      </c>
      <c r="C3453" t="s">
        <v>51</v>
      </c>
      <c r="D3453">
        <v>9</v>
      </c>
      <c r="E3453">
        <v>16</v>
      </c>
      <c r="F3453">
        <v>1</v>
      </c>
      <c r="G3453" t="s">
        <v>16</v>
      </c>
      <c r="H3453" t="s">
        <v>408</v>
      </c>
      <c r="I3453" t="str">
        <f t="shared" si="159"/>
        <v>Clinton, Hillary(L)</v>
      </c>
      <c r="J3453" t="s">
        <v>18</v>
      </c>
      <c r="K3453" t="b">
        <v>0</v>
      </c>
      <c r="L3453">
        <v>897572</v>
      </c>
      <c r="M3453">
        <v>1644920</v>
      </c>
      <c r="N3453">
        <v>20171015</v>
      </c>
      <c r="O3453" t="s">
        <v>19</v>
      </c>
      <c r="P3453" t="str">
        <f>IF(VLOOKUP(A3453,'national-winners'!$A$2:$B$13,2,0)=H3453,"W","L")</f>
        <v>L</v>
      </c>
      <c r="Q3453">
        <f>MATCH(C3453,'state-winning-votes'!A:A,0)</f>
        <v>9</v>
      </c>
      <c r="R3453">
        <f>MATCH(A3453,'state-winning-votes'!$A$2:$L$2,0)</f>
        <v>12</v>
      </c>
      <c r="S3453" cm="1">
        <f t="array" ref="S3453">INDEX('state-winning-votes'!$A$1:$L$53,$Q3453,$R3453)</f>
        <v>897572</v>
      </c>
      <c r="T3453">
        <f>INDEX('state-winning-votes'!$A$1:$L$53,MATCH($C3453,'state-winning-votes'!$A:$A,0),MATCH($A3453,'state-winning-votes'!$A$2:$L$2,0))</f>
        <v>897572</v>
      </c>
      <c r="U3453" t="str">
        <f t="shared" si="160"/>
        <v>Clinton, Hillary</v>
      </c>
      <c r="V3453" t="str">
        <f>_xlfn.XLOOKUP(INDEX('state-winning-votes'!$A$1:$L$53,MATCH($C3453,'state-winning-votes'!$A:$A,0),MATCH($A3453,'state-winning-votes'!$A$2:$L$2,0)),$L:$L,$H:$H)</f>
        <v>Clinton, Hillary</v>
      </c>
      <c r="W3453" t="str">
        <f>VLOOKUP(A3453,'national-winners'!$A$2:$B$13,2,0)</f>
        <v>Trump, Donald J.</v>
      </c>
      <c r="X3453" t="str">
        <f t="shared" si="161"/>
        <v xml:space="preserve"> Hillary Clinton (W)</v>
      </c>
    </row>
    <row r="3454" spans="1:24" x14ac:dyDescent="0.25">
      <c r="A3454">
        <v>2016</v>
      </c>
      <c r="B3454" t="s">
        <v>50</v>
      </c>
      <c r="C3454" t="s">
        <v>51</v>
      </c>
      <c r="D3454">
        <v>9</v>
      </c>
      <c r="E3454">
        <v>16</v>
      </c>
      <c r="F3454">
        <v>1</v>
      </c>
      <c r="G3454" t="s">
        <v>16</v>
      </c>
      <c r="H3454" t="s">
        <v>407</v>
      </c>
      <c r="I3454" t="str">
        <f t="shared" si="159"/>
        <v>Trump, Donald J.(W)</v>
      </c>
      <c r="J3454" t="s">
        <v>21</v>
      </c>
      <c r="K3454" t="b">
        <v>0</v>
      </c>
      <c r="L3454">
        <v>673215</v>
      </c>
      <c r="M3454">
        <v>1644920</v>
      </c>
      <c r="N3454">
        <v>20171015</v>
      </c>
      <c r="O3454" t="s">
        <v>19</v>
      </c>
      <c r="P3454" t="str">
        <f>IF(VLOOKUP(A3454,'national-winners'!$A$2:$B$13,2,0)=H3454,"W","L")</f>
        <v>W</v>
      </c>
      <c r="Q3454">
        <f>MATCH(C3454,'state-winning-votes'!A:A,0)</f>
        <v>9</v>
      </c>
      <c r="R3454">
        <f>MATCH(A3454,'state-winning-votes'!$A$2:$L$2,0)</f>
        <v>12</v>
      </c>
      <c r="S3454" cm="1">
        <f t="array" ref="S3454">INDEX('state-winning-votes'!$A$1:$L$53,$Q3454,$R3454)</f>
        <v>897572</v>
      </c>
      <c r="T3454">
        <f>INDEX('state-winning-votes'!$A$1:$L$53,MATCH($C3454,'state-winning-votes'!$A:$A,0),MATCH($A3454,'state-winning-votes'!$A$2:$L$2,0))</f>
        <v>897572</v>
      </c>
      <c r="U3454" t="str">
        <f t="shared" si="160"/>
        <v>Clinton, Hillary</v>
      </c>
      <c r="V3454" t="str">
        <f>_xlfn.XLOOKUP(INDEX('state-winning-votes'!$A$1:$L$53,MATCH($C3454,'state-winning-votes'!$A:$A,0),MATCH($A3454,'state-winning-votes'!$A$2:$L$2,0)),$L:$L,$H:$H)</f>
        <v>Clinton, Hillary</v>
      </c>
      <c r="W3454" t="str">
        <f>VLOOKUP(A3454,'national-winners'!$A$2:$B$13,2,0)</f>
        <v>Trump, Donald J.</v>
      </c>
      <c r="X3454" t="str">
        <f t="shared" si="161"/>
        <v xml:space="preserve"> Hillary Clinton (W)</v>
      </c>
    </row>
    <row r="3455" spans="1:24" x14ac:dyDescent="0.25">
      <c r="A3455">
        <v>2016</v>
      </c>
      <c r="B3455" t="s">
        <v>50</v>
      </c>
      <c r="C3455" t="s">
        <v>51</v>
      </c>
      <c r="D3455">
        <v>9</v>
      </c>
      <c r="E3455">
        <v>16</v>
      </c>
      <c r="F3455">
        <v>1</v>
      </c>
      <c r="G3455" t="s">
        <v>16</v>
      </c>
      <c r="H3455" t="s">
        <v>377</v>
      </c>
      <c r="I3455" t="str">
        <f t="shared" si="159"/>
        <v>Johnson, Gary(L)</v>
      </c>
      <c r="J3455" t="s">
        <v>29</v>
      </c>
      <c r="K3455" t="b">
        <v>0</v>
      </c>
      <c r="L3455">
        <v>48676</v>
      </c>
      <c r="M3455">
        <v>1644920</v>
      </c>
      <c r="N3455">
        <v>20171015</v>
      </c>
      <c r="O3455" t="s">
        <v>19</v>
      </c>
      <c r="P3455" t="str">
        <f>IF(VLOOKUP(A3455,'national-winners'!$A$2:$B$13,2,0)=H3455,"W","L")</f>
        <v>L</v>
      </c>
      <c r="Q3455">
        <f>MATCH(C3455,'state-winning-votes'!A:A,0)</f>
        <v>9</v>
      </c>
      <c r="R3455">
        <f>MATCH(A3455,'state-winning-votes'!$A$2:$L$2,0)</f>
        <v>12</v>
      </c>
      <c r="S3455" cm="1">
        <f t="array" ref="S3455">INDEX('state-winning-votes'!$A$1:$L$53,$Q3455,$R3455)</f>
        <v>897572</v>
      </c>
      <c r="T3455">
        <f>INDEX('state-winning-votes'!$A$1:$L$53,MATCH($C3455,'state-winning-votes'!$A:$A,0),MATCH($A3455,'state-winning-votes'!$A$2:$L$2,0))</f>
        <v>897572</v>
      </c>
      <c r="U3455" t="str">
        <f t="shared" si="160"/>
        <v>Clinton, Hillary</v>
      </c>
      <c r="V3455" t="str">
        <f>_xlfn.XLOOKUP(INDEX('state-winning-votes'!$A$1:$L$53,MATCH($C3455,'state-winning-votes'!$A:$A,0),MATCH($A3455,'state-winning-votes'!$A$2:$L$2,0)),$L:$L,$H:$H)</f>
        <v>Clinton, Hillary</v>
      </c>
      <c r="W3455" t="str">
        <f>VLOOKUP(A3455,'national-winners'!$A$2:$B$13,2,0)</f>
        <v>Trump, Donald J.</v>
      </c>
      <c r="X3455" t="str">
        <f t="shared" si="161"/>
        <v xml:space="preserve"> Hillary Clinton (W)</v>
      </c>
    </row>
    <row r="3456" spans="1:24" x14ac:dyDescent="0.25">
      <c r="A3456">
        <v>2016</v>
      </c>
      <c r="B3456" t="s">
        <v>50</v>
      </c>
      <c r="C3456" t="s">
        <v>51</v>
      </c>
      <c r="D3456">
        <v>9</v>
      </c>
      <c r="E3456">
        <v>16</v>
      </c>
      <c r="F3456">
        <v>1</v>
      </c>
      <c r="G3456" t="s">
        <v>16</v>
      </c>
      <c r="H3456" t="s">
        <v>378</v>
      </c>
      <c r="I3456" t="str">
        <f t="shared" si="159"/>
        <v>Stein, Jill(L)</v>
      </c>
      <c r="J3456" t="s">
        <v>274</v>
      </c>
      <c r="K3456" t="b">
        <v>0</v>
      </c>
      <c r="L3456">
        <v>22841</v>
      </c>
      <c r="M3456">
        <v>1644920</v>
      </c>
      <c r="N3456">
        <v>20171015</v>
      </c>
      <c r="O3456" t="s">
        <v>19</v>
      </c>
      <c r="P3456" t="str">
        <f>IF(VLOOKUP(A3456,'national-winners'!$A$2:$B$13,2,0)=H3456,"W","L")</f>
        <v>L</v>
      </c>
      <c r="Q3456">
        <f>MATCH(C3456,'state-winning-votes'!A:A,0)</f>
        <v>9</v>
      </c>
      <c r="R3456">
        <f>MATCH(A3456,'state-winning-votes'!$A$2:$L$2,0)</f>
        <v>12</v>
      </c>
      <c r="S3456" cm="1">
        <f t="array" ref="S3456">INDEX('state-winning-votes'!$A$1:$L$53,$Q3456,$R3456)</f>
        <v>897572</v>
      </c>
      <c r="T3456">
        <f>INDEX('state-winning-votes'!$A$1:$L$53,MATCH($C3456,'state-winning-votes'!$A:$A,0),MATCH($A3456,'state-winning-votes'!$A$2:$L$2,0))</f>
        <v>897572</v>
      </c>
      <c r="U3456" t="str">
        <f t="shared" si="160"/>
        <v>Clinton, Hillary</v>
      </c>
      <c r="V3456" t="str">
        <f>_xlfn.XLOOKUP(INDEX('state-winning-votes'!$A$1:$L$53,MATCH($C3456,'state-winning-votes'!$A:$A,0),MATCH($A3456,'state-winning-votes'!$A$2:$L$2,0)),$L:$L,$H:$H)</f>
        <v>Clinton, Hillary</v>
      </c>
      <c r="W3456" t="str">
        <f>VLOOKUP(A3456,'national-winners'!$A$2:$B$13,2,0)</f>
        <v>Trump, Donald J.</v>
      </c>
      <c r="X3456" t="str">
        <f t="shared" si="161"/>
        <v xml:space="preserve"> Hillary Clinton (W)</v>
      </c>
    </row>
    <row r="3457" spans="1:24" x14ac:dyDescent="0.25">
      <c r="A3457">
        <v>2016</v>
      </c>
      <c r="B3457" t="s">
        <v>50</v>
      </c>
      <c r="C3457" t="s">
        <v>51</v>
      </c>
      <c r="D3457">
        <v>9</v>
      </c>
      <c r="E3457">
        <v>16</v>
      </c>
      <c r="F3457">
        <v>1</v>
      </c>
      <c r="G3457" t="s">
        <v>16</v>
      </c>
      <c r="I3457" t="str">
        <f t="shared" si="159"/>
        <v>(L)</v>
      </c>
      <c r="K3457" t="b">
        <v>1</v>
      </c>
      <c r="L3457">
        <v>2616</v>
      </c>
      <c r="M3457">
        <v>1644920</v>
      </c>
      <c r="N3457">
        <v>20171015</v>
      </c>
      <c r="O3457" t="s">
        <v>19</v>
      </c>
      <c r="P3457" t="str">
        <f>IF(VLOOKUP(A3457,'national-winners'!$A$2:$B$13,2,0)=H3457,"W","L")</f>
        <v>L</v>
      </c>
      <c r="Q3457">
        <f>MATCH(C3457,'state-winning-votes'!A:A,0)</f>
        <v>9</v>
      </c>
      <c r="R3457">
        <f>MATCH(A3457,'state-winning-votes'!$A$2:$L$2,0)</f>
        <v>12</v>
      </c>
      <c r="S3457" cm="1">
        <f t="array" ref="S3457">INDEX('state-winning-votes'!$A$1:$L$53,$Q3457,$R3457)</f>
        <v>897572</v>
      </c>
      <c r="T3457">
        <f>INDEX('state-winning-votes'!$A$1:$L$53,MATCH($C3457,'state-winning-votes'!$A:$A,0),MATCH($A3457,'state-winning-votes'!$A$2:$L$2,0))</f>
        <v>897572</v>
      </c>
      <c r="U3457" t="str">
        <f t="shared" si="160"/>
        <v>Clinton, Hillary</v>
      </c>
      <c r="V3457" t="str">
        <f>_xlfn.XLOOKUP(INDEX('state-winning-votes'!$A$1:$L$53,MATCH($C3457,'state-winning-votes'!$A:$A,0),MATCH($A3457,'state-winning-votes'!$A$2:$L$2,0)),$L:$L,$H:$H)</f>
        <v>Clinton, Hillary</v>
      </c>
      <c r="W3457" t="str">
        <f>VLOOKUP(A3457,'national-winners'!$A$2:$B$13,2,0)</f>
        <v>Trump, Donald J.</v>
      </c>
      <c r="X3457" t="str">
        <f t="shared" si="161"/>
        <v xml:space="preserve"> Hillary Clinton (W)</v>
      </c>
    </row>
    <row r="3458" spans="1:24" x14ac:dyDescent="0.25">
      <c r="A3458">
        <v>2016</v>
      </c>
      <c r="B3458" t="s">
        <v>53</v>
      </c>
      <c r="C3458" t="s">
        <v>54</v>
      </c>
      <c r="D3458">
        <v>10</v>
      </c>
      <c r="E3458">
        <v>51</v>
      </c>
      <c r="F3458">
        <v>11</v>
      </c>
      <c r="G3458" t="s">
        <v>16</v>
      </c>
      <c r="H3458" t="s">
        <v>408</v>
      </c>
      <c r="I3458" t="str">
        <f t="shared" si="159"/>
        <v>Clinton, Hillary(L)</v>
      </c>
      <c r="J3458" t="s">
        <v>18</v>
      </c>
      <c r="K3458" t="b">
        <v>0</v>
      </c>
      <c r="L3458">
        <v>235603</v>
      </c>
      <c r="M3458">
        <v>441590</v>
      </c>
      <c r="N3458">
        <v>20171015</v>
      </c>
      <c r="O3458" t="s">
        <v>19</v>
      </c>
      <c r="P3458" t="str">
        <f>IF(VLOOKUP(A3458,'national-winners'!$A$2:$B$13,2,0)=H3458,"W","L")</f>
        <v>L</v>
      </c>
      <c r="Q3458">
        <f>MATCH(C3458,'state-winning-votes'!A:A,0)</f>
        <v>11</v>
      </c>
      <c r="R3458">
        <f>MATCH(A3458,'state-winning-votes'!$A$2:$L$2,0)</f>
        <v>12</v>
      </c>
      <c r="S3458" cm="1">
        <f t="array" ref="S3458">INDEX('state-winning-votes'!$A$1:$L$53,$Q3458,$R3458)</f>
        <v>235603</v>
      </c>
      <c r="T3458">
        <f>INDEX('state-winning-votes'!$A$1:$L$53,MATCH($C3458,'state-winning-votes'!$A:$A,0),MATCH($A3458,'state-winning-votes'!$A$2:$L$2,0))</f>
        <v>235603</v>
      </c>
      <c r="U3458" t="str">
        <f t="shared" si="160"/>
        <v>Clinton, Hillary</v>
      </c>
      <c r="V3458" t="str">
        <f>_xlfn.XLOOKUP(INDEX('state-winning-votes'!$A$1:$L$53,MATCH($C3458,'state-winning-votes'!$A:$A,0),MATCH($A3458,'state-winning-votes'!$A$2:$L$2,0)),$L:$L,$H:$H)</f>
        <v>Clinton, Hillary</v>
      </c>
      <c r="W3458" t="str">
        <f>VLOOKUP(A3458,'national-winners'!$A$2:$B$13,2,0)</f>
        <v>Trump, Donald J.</v>
      </c>
      <c r="X3458" t="str">
        <f t="shared" si="161"/>
        <v xml:space="preserve"> Hillary Clinton (W)</v>
      </c>
    </row>
    <row r="3459" spans="1:24" x14ac:dyDescent="0.25">
      <c r="A3459">
        <v>2016</v>
      </c>
      <c r="B3459" t="s">
        <v>53</v>
      </c>
      <c r="C3459" t="s">
        <v>54</v>
      </c>
      <c r="D3459">
        <v>10</v>
      </c>
      <c r="E3459">
        <v>51</v>
      </c>
      <c r="F3459">
        <v>11</v>
      </c>
      <c r="G3459" t="s">
        <v>16</v>
      </c>
      <c r="H3459" t="s">
        <v>407</v>
      </c>
      <c r="I3459" t="str">
        <f t="shared" ref="I3459:I3522" si="162">H3459&amp;"("&amp;P3459&amp;")"</f>
        <v>Trump, Donald J.(W)</v>
      </c>
      <c r="J3459" t="s">
        <v>21</v>
      </c>
      <c r="K3459" t="b">
        <v>0</v>
      </c>
      <c r="L3459">
        <v>185127</v>
      </c>
      <c r="M3459">
        <v>441590</v>
      </c>
      <c r="N3459">
        <v>20171015</v>
      </c>
      <c r="O3459" t="s">
        <v>19</v>
      </c>
      <c r="P3459" t="str">
        <f>IF(VLOOKUP(A3459,'national-winners'!$A$2:$B$13,2,0)=H3459,"W","L")</f>
        <v>W</v>
      </c>
      <c r="Q3459">
        <f>MATCH(C3459,'state-winning-votes'!A:A,0)</f>
        <v>11</v>
      </c>
      <c r="R3459">
        <f>MATCH(A3459,'state-winning-votes'!$A$2:$L$2,0)</f>
        <v>12</v>
      </c>
      <c r="S3459" cm="1">
        <f t="array" ref="S3459">INDEX('state-winning-votes'!$A$1:$L$53,$Q3459,$R3459)</f>
        <v>235603</v>
      </c>
      <c r="T3459">
        <f>INDEX('state-winning-votes'!$A$1:$L$53,MATCH($C3459,'state-winning-votes'!$A:$A,0),MATCH($A3459,'state-winning-votes'!$A$2:$L$2,0))</f>
        <v>235603</v>
      </c>
      <c r="U3459" t="str">
        <f t="shared" ref="U3459:U3522" si="163">_xlfn.XLOOKUP(T3459,L:L,H:H)</f>
        <v>Clinton, Hillary</v>
      </c>
      <c r="V3459" t="str">
        <f>_xlfn.XLOOKUP(INDEX('state-winning-votes'!$A$1:$L$53,MATCH($C3459,'state-winning-votes'!$A:$A,0),MATCH($A3459,'state-winning-votes'!$A$2:$L$2,0)),$L:$L,$H:$H)</f>
        <v>Clinton, Hillary</v>
      </c>
      <c r="W3459" t="str">
        <f>VLOOKUP(A3459,'national-winners'!$A$2:$B$13,2,0)</f>
        <v>Trump, Donald J.</v>
      </c>
      <c r="X3459" t="str">
        <f t="shared" ref="X3459:X3522" si="164">IFERROR(RIGHT(V3459,LEN(V3459)-SEARCH(",",V3459))&amp;" "&amp;LEFT(V3459,SEARCH(",",V3459)-1)&amp;" (W)","NULL")</f>
        <v xml:space="preserve"> Hillary Clinton (W)</v>
      </c>
    </row>
    <row r="3460" spans="1:24" x14ac:dyDescent="0.25">
      <c r="A3460">
        <v>2016</v>
      </c>
      <c r="B3460" t="s">
        <v>53</v>
      </c>
      <c r="C3460" t="s">
        <v>54</v>
      </c>
      <c r="D3460">
        <v>10</v>
      </c>
      <c r="E3460">
        <v>51</v>
      </c>
      <c r="F3460">
        <v>11</v>
      </c>
      <c r="G3460" t="s">
        <v>16</v>
      </c>
      <c r="H3460" t="s">
        <v>377</v>
      </c>
      <c r="I3460" t="str">
        <f t="shared" si="162"/>
        <v>Johnson, Gary(L)</v>
      </c>
      <c r="J3460" t="s">
        <v>29</v>
      </c>
      <c r="K3460" t="b">
        <v>0</v>
      </c>
      <c r="L3460">
        <v>14757</v>
      </c>
      <c r="M3460">
        <v>441590</v>
      </c>
      <c r="N3460">
        <v>20171015</v>
      </c>
      <c r="O3460" t="s">
        <v>19</v>
      </c>
      <c r="P3460" t="str">
        <f>IF(VLOOKUP(A3460,'national-winners'!$A$2:$B$13,2,0)=H3460,"W","L")</f>
        <v>L</v>
      </c>
      <c r="Q3460">
        <f>MATCH(C3460,'state-winning-votes'!A:A,0)</f>
        <v>11</v>
      </c>
      <c r="R3460">
        <f>MATCH(A3460,'state-winning-votes'!$A$2:$L$2,0)</f>
        <v>12</v>
      </c>
      <c r="S3460" cm="1">
        <f t="array" ref="S3460">INDEX('state-winning-votes'!$A$1:$L$53,$Q3460,$R3460)</f>
        <v>235603</v>
      </c>
      <c r="T3460">
        <f>INDEX('state-winning-votes'!$A$1:$L$53,MATCH($C3460,'state-winning-votes'!$A:$A,0),MATCH($A3460,'state-winning-votes'!$A$2:$L$2,0))</f>
        <v>235603</v>
      </c>
      <c r="U3460" t="str">
        <f t="shared" si="163"/>
        <v>Clinton, Hillary</v>
      </c>
      <c r="V3460" t="str">
        <f>_xlfn.XLOOKUP(INDEX('state-winning-votes'!$A$1:$L$53,MATCH($C3460,'state-winning-votes'!$A:$A,0),MATCH($A3460,'state-winning-votes'!$A$2:$L$2,0)),$L:$L,$H:$H)</f>
        <v>Clinton, Hillary</v>
      </c>
      <c r="W3460" t="str">
        <f>VLOOKUP(A3460,'national-winners'!$A$2:$B$13,2,0)</f>
        <v>Trump, Donald J.</v>
      </c>
      <c r="X3460" t="str">
        <f t="shared" si="164"/>
        <v xml:space="preserve"> Hillary Clinton (W)</v>
      </c>
    </row>
    <row r="3461" spans="1:24" x14ac:dyDescent="0.25">
      <c r="A3461">
        <v>2016</v>
      </c>
      <c r="B3461" t="s">
        <v>53</v>
      </c>
      <c r="C3461" t="s">
        <v>54</v>
      </c>
      <c r="D3461">
        <v>10</v>
      </c>
      <c r="E3461">
        <v>51</v>
      </c>
      <c r="F3461">
        <v>11</v>
      </c>
      <c r="G3461" t="s">
        <v>16</v>
      </c>
      <c r="H3461" t="s">
        <v>378</v>
      </c>
      <c r="I3461" t="str">
        <f t="shared" si="162"/>
        <v>Stein, Jill(L)</v>
      </c>
      <c r="J3461" t="s">
        <v>274</v>
      </c>
      <c r="K3461" t="b">
        <v>0</v>
      </c>
      <c r="L3461">
        <v>6103</v>
      </c>
      <c r="M3461">
        <v>441590</v>
      </c>
      <c r="N3461">
        <v>20171015</v>
      </c>
      <c r="O3461" t="s">
        <v>19</v>
      </c>
      <c r="P3461" t="str">
        <f>IF(VLOOKUP(A3461,'national-winners'!$A$2:$B$13,2,0)=H3461,"W","L")</f>
        <v>L</v>
      </c>
      <c r="Q3461">
        <f>MATCH(C3461,'state-winning-votes'!A:A,0)</f>
        <v>11</v>
      </c>
      <c r="R3461">
        <f>MATCH(A3461,'state-winning-votes'!$A$2:$L$2,0)</f>
        <v>12</v>
      </c>
      <c r="S3461" cm="1">
        <f t="array" ref="S3461">INDEX('state-winning-votes'!$A$1:$L$53,$Q3461,$R3461)</f>
        <v>235603</v>
      </c>
      <c r="T3461">
        <f>INDEX('state-winning-votes'!$A$1:$L$53,MATCH($C3461,'state-winning-votes'!$A:$A,0),MATCH($A3461,'state-winning-votes'!$A$2:$L$2,0))</f>
        <v>235603</v>
      </c>
      <c r="U3461" t="str">
        <f t="shared" si="163"/>
        <v>Clinton, Hillary</v>
      </c>
      <c r="V3461" t="str">
        <f>_xlfn.XLOOKUP(INDEX('state-winning-votes'!$A$1:$L$53,MATCH($C3461,'state-winning-votes'!$A:$A,0),MATCH($A3461,'state-winning-votes'!$A$2:$L$2,0)),$L:$L,$H:$H)</f>
        <v>Clinton, Hillary</v>
      </c>
      <c r="W3461" t="str">
        <f>VLOOKUP(A3461,'national-winners'!$A$2:$B$13,2,0)</f>
        <v>Trump, Donald J.</v>
      </c>
      <c r="X3461" t="str">
        <f t="shared" si="164"/>
        <v xml:space="preserve"> Hillary Clinton (W)</v>
      </c>
    </row>
    <row r="3462" spans="1:24" x14ac:dyDescent="0.25">
      <c r="A3462">
        <v>2016</v>
      </c>
      <c r="B3462" t="s">
        <v>57</v>
      </c>
      <c r="C3462" t="s">
        <v>58</v>
      </c>
      <c r="D3462">
        <v>11</v>
      </c>
      <c r="E3462">
        <v>53</v>
      </c>
      <c r="F3462">
        <v>55</v>
      </c>
      <c r="G3462" t="s">
        <v>16</v>
      </c>
      <c r="H3462" t="s">
        <v>408</v>
      </c>
      <c r="I3462" t="str">
        <f t="shared" si="162"/>
        <v>Clinton, Hillary(L)</v>
      </c>
      <c r="J3462" t="s">
        <v>18</v>
      </c>
      <c r="K3462" t="b">
        <v>0</v>
      </c>
      <c r="L3462">
        <v>282830</v>
      </c>
      <c r="M3462">
        <v>312575</v>
      </c>
      <c r="N3462">
        <v>20171015</v>
      </c>
      <c r="O3462" t="s">
        <v>19</v>
      </c>
      <c r="P3462" t="str">
        <f>IF(VLOOKUP(A3462,'national-winners'!$A$2:$B$13,2,0)=H3462,"W","L")</f>
        <v>L</v>
      </c>
      <c r="Q3462">
        <f>MATCH(C3462,'state-winning-votes'!A:A,0)</f>
        <v>10</v>
      </c>
      <c r="R3462">
        <f>MATCH(A3462,'state-winning-votes'!$A$2:$L$2,0)</f>
        <v>12</v>
      </c>
      <c r="S3462" cm="1">
        <f t="array" ref="S3462">INDEX('state-winning-votes'!$A$1:$L$53,$Q3462,$R3462)</f>
        <v>282830</v>
      </c>
      <c r="T3462">
        <f>INDEX('state-winning-votes'!$A$1:$L$53,MATCH($C3462,'state-winning-votes'!$A:$A,0),MATCH($A3462,'state-winning-votes'!$A$2:$L$2,0))</f>
        <v>282830</v>
      </c>
      <c r="U3462" t="str">
        <f t="shared" si="163"/>
        <v>Clinton, Hillary</v>
      </c>
      <c r="V3462" t="str">
        <f>_xlfn.XLOOKUP(INDEX('state-winning-votes'!$A$1:$L$53,MATCH($C3462,'state-winning-votes'!$A:$A,0),MATCH($A3462,'state-winning-votes'!$A$2:$L$2,0)),$L:$L,$H:$H)</f>
        <v>Clinton, Hillary</v>
      </c>
      <c r="W3462" t="str">
        <f>VLOOKUP(A3462,'national-winners'!$A$2:$B$13,2,0)</f>
        <v>Trump, Donald J.</v>
      </c>
      <c r="X3462" t="str">
        <f t="shared" si="164"/>
        <v xml:space="preserve"> Hillary Clinton (W)</v>
      </c>
    </row>
    <row r="3463" spans="1:24" x14ac:dyDescent="0.25">
      <c r="A3463">
        <v>2016</v>
      </c>
      <c r="B3463" t="s">
        <v>57</v>
      </c>
      <c r="C3463" t="s">
        <v>58</v>
      </c>
      <c r="D3463">
        <v>11</v>
      </c>
      <c r="E3463">
        <v>53</v>
      </c>
      <c r="F3463">
        <v>55</v>
      </c>
      <c r="G3463" t="s">
        <v>16</v>
      </c>
      <c r="H3463" t="s">
        <v>407</v>
      </c>
      <c r="I3463" t="str">
        <f t="shared" si="162"/>
        <v>Trump, Donald J.(W)</v>
      </c>
      <c r="J3463" t="s">
        <v>21</v>
      </c>
      <c r="K3463" t="b">
        <v>0</v>
      </c>
      <c r="L3463">
        <v>12723</v>
      </c>
      <c r="M3463">
        <v>312575</v>
      </c>
      <c r="N3463">
        <v>20171015</v>
      </c>
      <c r="O3463" t="s">
        <v>19</v>
      </c>
      <c r="P3463" t="str">
        <f>IF(VLOOKUP(A3463,'national-winners'!$A$2:$B$13,2,0)=H3463,"W","L")</f>
        <v>W</v>
      </c>
      <c r="Q3463">
        <f>MATCH(C3463,'state-winning-votes'!A:A,0)</f>
        <v>10</v>
      </c>
      <c r="R3463">
        <f>MATCH(A3463,'state-winning-votes'!$A$2:$L$2,0)</f>
        <v>12</v>
      </c>
      <c r="S3463" cm="1">
        <f t="array" ref="S3463">INDEX('state-winning-votes'!$A$1:$L$53,$Q3463,$R3463)</f>
        <v>282830</v>
      </c>
      <c r="T3463">
        <f>INDEX('state-winning-votes'!$A$1:$L$53,MATCH($C3463,'state-winning-votes'!$A:$A,0),MATCH($A3463,'state-winning-votes'!$A$2:$L$2,0))</f>
        <v>282830</v>
      </c>
      <c r="U3463" t="str">
        <f t="shared" si="163"/>
        <v>Clinton, Hillary</v>
      </c>
      <c r="V3463" t="str">
        <f>_xlfn.XLOOKUP(INDEX('state-winning-votes'!$A$1:$L$53,MATCH($C3463,'state-winning-votes'!$A:$A,0),MATCH($A3463,'state-winning-votes'!$A$2:$L$2,0)),$L:$L,$H:$H)</f>
        <v>Clinton, Hillary</v>
      </c>
      <c r="W3463" t="str">
        <f>VLOOKUP(A3463,'national-winners'!$A$2:$B$13,2,0)</f>
        <v>Trump, Donald J.</v>
      </c>
      <c r="X3463" t="str">
        <f t="shared" si="164"/>
        <v xml:space="preserve"> Hillary Clinton (W)</v>
      </c>
    </row>
    <row r="3464" spans="1:24" x14ac:dyDescent="0.25">
      <c r="A3464">
        <v>2016</v>
      </c>
      <c r="B3464" t="s">
        <v>57</v>
      </c>
      <c r="C3464" t="s">
        <v>58</v>
      </c>
      <c r="D3464">
        <v>11</v>
      </c>
      <c r="E3464">
        <v>53</v>
      </c>
      <c r="F3464">
        <v>55</v>
      </c>
      <c r="G3464" t="s">
        <v>16</v>
      </c>
      <c r="I3464" t="str">
        <f t="shared" si="162"/>
        <v>(L)</v>
      </c>
      <c r="K3464" t="b">
        <v>1</v>
      </c>
      <c r="L3464">
        <v>6551</v>
      </c>
      <c r="M3464">
        <v>312575</v>
      </c>
      <c r="N3464">
        <v>20171015</v>
      </c>
      <c r="O3464" t="s">
        <v>19</v>
      </c>
      <c r="P3464" t="str">
        <f>IF(VLOOKUP(A3464,'national-winners'!$A$2:$B$13,2,0)=H3464,"W","L")</f>
        <v>L</v>
      </c>
      <c r="Q3464">
        <f>MATCH(C3464,'state-winning-votes'!A:A,0)</f>
        <v>10</v>
      </c>
      <c r="R3464">
        <f>MATCH(A3464,'state-winning-votes'!$A$2:$L$2,0)</f>
        <v>12</v>
      </c>
      <c r="S3464" cm="1">
        <f t="array" ref="S3464">INDEX('state-winning-votes'!$A$1:$L$53,$Q3464,$R3464)</f>
        <v>282830</v>
      </c>
      <c r="T3464">
        <f>INDEX('state-winning-votes'!$A$1:$L$53,MATCH($C3464,'state-winning-votes'!$A:$A,0),MATCH($A3464,'state-winning-votes'!$A$2:$L$2,0))</f>
        <v>282830</v>
      </c>
      <c r="U3464" t="str">
        <f t="shared" si="163"/>
        <v>Clinton, Hillary</v>
      </c>
      <c r="V3464" t="str">
        <f>_xlfn.XLOOKUP(INDEX('state-winning-votes'!$A$1:$L$53,MATCH($C3464,'state-winning-votes'!$A:$A,0),MATCH($A3464,'state-winning-votes'!$A$2:$L$2,0)),$L:$L,$H:$H)</f>
        <v>Clinton, Hillary</v>
      </c>
      <c r="W3464" t="str">
        <f>VLOOKUP(A3464,'national-winners'!$A$2:$B$13,2,0)</f>
        <v>Trump, Donald J.</v>
      </c>
      <c r="X3464" t="str">
        <f t="shared" si="164"/>
        <v xml:space="preserve"> Hillary Clinton (W)</v>
      </c>
    </row>
    <row r="3465" spans="1:24" x14ac:dyDescent="0.25">
      <c r="A3465">
        <v>2016</v>
      </c>
      <c r="B3465" t="s">
        <v>57</v>
      </c>
      <c r="C3465" t="s">
        <v>58</v>
      </c>
      <c r="D3465">
        <v>11</v>
      </c>
      <c r="E3465">
        <v>53</v>
      </c>
      <c r="F3465">
        <v>55</v>
      </c>
      <c r="G3465" t="s">
        <v>16</v>
      </c>
      <c r="H3465" t="s">
        <v>377</v>
      </c>
      <c r="I3465" t="str">
        <f t="shared" si="162"/>
        <v>Johnson, Gary(L)</v>
      </c>
      <c r="J3465" t="s">
        <v>29</v>
      </c>
      <c r="K3465" t="b">
        <v>0</v>
      </c>
      <c r="L3465">
        <v>4906</v>
      </c>
      <c r="M3465">
        <v>312575</v>
      </c>
      <c r="N3465">
        <v>20171015</v>
      </c>
      <c r="O3465" t="s">
        <v>19</v>
      </c>
      <c r="P3465" t="str">
        <f>IF(VLOOKUP(A3465,'national-winners'!$A$2:$B$13,2,0)=H3465,"W","L")</f>
        <v>L</v>
      </c>
      <c r="Q3465">
        <f>MATCH(C3465,'state-winning-votes'!A:A,0)</f>
        <v>10</v>
      </c>
      <c r="R3465">
        <f>MATCH(A3465,'state-winning-votes'!$A$2:$L$2,0)</f>
        <v>12</v>
      </c>
      <c r="S3465" cm="1">
        <f t="array" ref="S3465">INDEX('state-winning-votes'!$A$1:$L$53,$Q3465,$R3465)</f>
        <v>282830</v>
      </c>
      <c r="T3465">
        <f>INDEX('state-winning-votes'!$A$1:$L$53,MATCH($C3465,'state-winning-votes'!$A:$A,0),MATCH($A3465,'state-winning-votes'!$A$2:$L$2,0))</f>
        <v>282830</v>
      </c>
      <c r="U3465" t="str">
        <f t="shared" si="163"/>
        <v>Clinton, Hillary</v>
      </c>
      <c r="V3465" t="str">
        <f>_xlfn.XLOOKUP(INDEX('state-winning-votes'!$A$1:$L$53,MATCH($C3465,'state-winning-votes'!$A:$A,0),MATCH($A3465,'state-winning-votes'!$A$2:$L$2,0)),$L:$L,$H:$H)</f>
        <v>Clinton, Hillary</v>
      </c>
      <c r="W3465" t="str">
        <f>VLOOKUP(A3465,'national-winners'!$A$2:$B$13,2,0)</f>
        <v>Trump, Donald J.</v>
      </c>
      <c r="X3465" t="str">
        <f t="shared" si="164"/>
        <v xml:space="preserve"> Hillary Clinton (W)</v>
      </c>
    </row>
    <row r="3466" spans="1:24" x14ac:dyDescent="0.25">
      <c r="A3466">
        <v>2016</v>
      </c>
      <c r="B3466" t="s">
        <v>57</v>
      </c>
      <c r="C3466" t="s">
        <v>58</v>
      </c>
      <c r="D3466">
        <v>11</v>
      </c>
      <c r="E3466">
        <v>53</v>
      </c>
      <c r="F3466">
        <v>55</v>
      </c>
      <c r="G3466" t="s">
        <v>16</v>
      </c>
      <c r="H3466" t="s">
        <v>378</v>
      </c>
      <c r="I3466" t="str">
        <f t="shared" si="162"/>
        <v>Stein, Jill(L)</v>
      </c>
      <c r="J3466" t="s">
        <v>274</v>
      </c>
      <c r="K3466" t="b">
        <v>0</v>
      </c>
      <c r="L3466">
        <v>4258</v>
      </c>
      <c r="M3466">
        <v>312575</v>
      </c>
      <c r="N3466">
        <v>20171015</v>
      </c>
      <c r="O3466" t="s">
        <v>19</v>
      </c>
      <c r="P3466" t="str">
        <f>IF(VLOOKUP(A3466,'national-winners'!$A$2:$B$13,2,0)=H3466,"W","L")</f>
        <v>L</v>
      </c>
      <c r="Q3466">
        <f>MATCH(C3466,'state-winning-votes'!A:A,0)</f>
        <v>10</v>
      </c>
      <c r="R3466">
        <f>MATCH(A3466,'state-winning-votes'!$A$2:$L$2,0)</f>
        <v>12</v>
      </c>
      <c r="S3466" cm="1">
        <f t="array" ref="S3466">INDEX('state-winning-votes'!$A$1:$L$53,$Q3466,$R3466)</f>
        <v>282830</v>
      </c>
      <c r="T3466">
        <f>INDEX('state-winning-votes'!$A$1:$L$53,MATCH($C3466,'state-winning-votes'!$A:$A,0),MATCH($A3466,'state-winning-votes'!$A$2:$L$2,0))</f>
        <v>282830</v>
      </c>
      <c r="U3466" t="str">
        <f t="shared" si="163"/>
        <v>Clinton, Hillary</v>
      </c>
      <c r="V3466" t="str">
        <f>_xlfn.XLOOKUP(INDEX('state-winning-votes'!$A$1:$L$53,MATCH($C3466,'state-winning-votes'!$A:$A,0),MATCH($A3466,'state-winning-votes'!$A$2:$L$2,0)),$L:$L,$H:$H)</f>
        <v>Clinton, Hillary</v>
      </c>
      <c r="W3466" t="str">
        <f>VLOOKUP(A3466,'national-winners'!$A$2:$B$13,2,0)</f>
        <v>Trump, Donald J.</v>
      </c>
      <c r="X3466" t="str">
        <f t="shared" si="164"/>
        <v xml:space="preserve"> Hillary Clinton (W)</v>
      </c>
    </row>
    <row r="3467" spans="1:24" x14ac:dyDescent="0.25">
      <c r="A3467">
        <v>2016</v>
      </c>
      <c r="B3467" t="s">
        <v>57</v>
      </c>
      <c r="C3467" t="s">
        <v>58</v>
      </c>
      <c r="D3467">
        <v>11</v>
      </c>
      <c r="E3467">
        <v>53</v>
      </c>
      <c r="F3467">
        <v>55</v>
      </c>
      <c r="G3467" t="s">
        <v>16</v>
      </c>
      <c r="H3467" t="s">
        <v>306</v>
      </c>
      <c r="I3467" t="str">
        <f t="shared" si="162"/>
        <v>Blank Vote(L)</v>
      </c>
      <c r="K3467" t="b">
        <v>0</v>
      </c>
      <c r="L3467">
        <v>1064</v>
      </c>
      <c r="M3467">
        <v>312575</v>
      </c>
      <c r="N3467">
        <v>20171015</v>
      </c>
      <c r="O3467" t="s">
        <v>19</v>
      </c>
      <c r="P3467" t="str">
        <f>IF(VLOOKUP(A3467,'national-winners'!$A$2:$B$13,2,0)=H3467,"W","L")</f>
        <v>L</v>
      </c>
      <c r="Q3467">
        <f>MATCH(C3467,'state-winning-votes'!A:A,0)</f>
        <v>10</v>
      </c>
      <c r="R3467">
        <f>MATCH(A3467,'state-winning-votes'!$A$2:$L$2,0)</f>
        <v>12</v>
      </c>
      <c r="S3467" cm="1">
        <f t="array" ref="S3467">INDEX('state-winning-votes'!$A$1:$L$53,$Q3467,$R3467)</f>
        <v>282830</v>
      </c>
      <c r="T3467">
        <f>INDEX('state-winning-votes'!$A$1:$L$53,MATCH($C3467,'state-winning-votes'!$A:$A,0),MATCH($A3467,'state-winning-votes'!$A$2:$L$2,0))</f>
        <v>282830</v>
      </c>
      <c r="U3467" t="str">
        <f t="shared" si="163"/>
        <v>Clinton, Hillary</v>
      </c>
      <c r="V3467" t="str">
        <f>_xlfn.XLOOKUP(INDEX('state-winning-votes'!$A$1:$L$53,MATCH($C3467,'state-winning-votes'!$A:$A,0),MATCH($A3467,'state-winning-votes'!$A$2:$L$2,0)),$L:$L,$H:$H)</f>
        <v>Clinton, Hillary</v>
      </c>
      <c r="W3467" t="str">
        <f>VLOOKUP(A3467,'national-winners'!$A$2:$B$13,2,0)</f>
        <v>Trump, Donald J.</v>
      </c>
      <c r="X3467" t="str">
        <f t="shared" si="164"/>
        <v xml:space="preserve"> Hillary Clinton (W)</v>
      </c>
    </row>
    <row r="3468" spans="1:24" x14ac:dyDescent="0.25">
      <c r="A3468">
        <v>2016</v>
      </c>
      <c r="B3468" t="s">
        <v>57</v>
      </c>
      <c r="C3468" t="s">
        <v>58</v>
      </c>
      <c r="D3468">
        <v>11</v>
      </c>
      <c r="E3468">
        <v>53</v>
      </c>
      <c r="F3468">
        <v>55</v>
      </c>
      <c r="G3468" t="s">
        <v>16</v>
      </c>
      <c r="H3468" t="s">
        <v>307</v>
      </c>
      <c r="I3468" t="str">
        <f t="shared" si="162"/>
        <v>Over Vote(L)</v>
      </c>
      <c r="K3468" t="b">
        <v>0</v>
      </c>
      <c r="L3468">
        <v>243</v>
      </c>
      <c r="M3468">
        <v>312575</v>
      </c>
      <c r="N3468">
        <v>20171015</v>
      </c>
      <c r="O3468" t="s">
        <v>19</v>
      </c>
      <c r="P3468" t="str">
        <f>IF(VLOOKUP(A3468,'national-winners'!$A$2:$B$13,2,0)=H3468,"W","L")</f>
        <v>L</v>
      </c>
      <c r="Q3468">
        <f>MATCH(C3468,'state-winning-votes'!A:A,0)</f>
        <v>10</v>
      </c>
      <c r="R3468">
        <f>MATCH(A3468,'state-winning-votes'!$A$2:$L$2,0)</f>
        <v>12</v>
      </c>
      <c r="S3468" cm="1">
        <f t="array" ref="S3468">INDEX('state-winning-votes'!$A$1:$L$53,$Q3468,$R3468)</f>
        <v>282830</v>
      </c>
      <c r="T3468">
        <f>INDEX('state-winning-votes'!$A$1:$L$53,MATCH($C3468,'state-winning-votes'!$A:$A,0),MATCH($A3468,'state-winning-votes'!$A$2:$L$2,0))</f>
        <v>282830</v>
      </c>
      <c r="U3468" t="str">
        <f t="shared" si="163"/>
        <v>Clinton, Hillary</v>
      </c>
      <c r="V3468" t="str">
        <f>_xlfn.XLOOKUP(INDEX('state-winning-votes'!$A$1:$L$53,MATCH($C3468,'state-winning-votes'!$A:$A,0),MATCH($A3468,'state-winning-votes'!$A$2:$L$2,0)),$L:$L,$H:$H)</f>
        <v>Clinton, Hillary</v>
      </c>
      <c r="W3468" t="str">
        <f>VLOOKUP(A3468,'national-winners'!$A$2:$B$13,2,0)</f>
        <v>Trump, Donald J.</v>
      </c>
      <c r="X3468" t="str">
        <f t="shared" si="164"/>
        <v xml:space="preserve"> Hillary Clinton (W)</v>
      </c>
    </row>
    <row r="3469" spans="1:24" x14ac:dyDescent="0.25">
      <c r="A3469">
        <v>2016</v>
      </c>
      <c r="B3469" t="s">
        <v>60</v>
      </c>
      <c r="C3469" t="s">
        <v>61</v>
      </c>
      <c r="D3469">
        <v>12</v>
      </c>
      <c r="E3469">
        <v>59</v>
      </c>
      <c r="F3469">
        <v>43</v>
      </c>
      <c r="G3469" t="s">
        <v>16</v>
      </c>
      <c r="H3469" t="s">
        <v>407</v>
      </c>
      <c r="I3469" t="str">
        <f t="shared" si="162"/>
        <v>Trump, Donald J.(W)</v>
      </c>
      <c r="J3469" t="s">
        <v>21</v>
      </c>
      <c r="K3469" t="b">
        <v>0</v>
      </c>
      <c r="L3469">
        <v>4617886</v>
      </c>
      <c r="M3469">
        <v>9420039</v>
      </c>
      <c r="N3469">
        <v>20171015</v>
      </c>
      <c r="O3469" t="s">
        <v>19</v>
      </c>
      <c r="P3469" t="str">
        <f>IF(VLOOKUP(A3469,'national-winners'!$A$2:$B$13,2,0)=H3469,"W","L")</f>
        <v>W</v>
      </c>
      <c r="Q3469">
        <f>MATCH(C3469,'state-winning-votes'!A:A,0)</f>
        <v>12</v>
      </c>
      <c r="R3469">
        <f>MATCH(A3469,'state-winning-votes'!$A$2:$L$2,0)</f>
        <v>12</v>
      </c>
      <c r="S3469" cm="1">
        <f t="array" ref="S3469">INDEX('state-winning-votes'!$A$1:$L$53,$Q3469,$R3469)</f>
        <v>4617886</v>
      </c>
      <c r="T3469">
        <f>INDEX('state-winning-votes'!$A$1:$L$53,MATCH($C3469,'state-winning-votes'!$A:$A,0),MATCH($A3469,'state-winning-votes'!$A$2:$L$2,0))</f>
        <v>4617886</v>
      </c>
      <c r="U3469" t="str">
        <f t="shared" si="163"/>
        <v>Trump, Donald J.</v>
      </c>
      <c r="V3469" t="str">
        <f>_xlfn.XLOOKUP(INDEX('state-winning-votes'!$A$1:$L$53,MATCH($C3469,'state-winning-votes'!$A:$A,0),MATCH($A3469,'state-winning-votes'!$A$2:$L$2,0)),$L:$L,$H:$H)</f>
        <v>Trump, Donald J.</v>
      </c>
      <c r="W3469" t="str">
        <f>VLOOKUP(A3469,'national-winners'!$A$2:$B$13,2,0)</f>
        <v>Trump, Donald J.</v>
      </c>
      <c r="X3469" t="str">
        <f t="shared" si="164"/>
        <v xml:space="preserve"> Donald J. Trump (W)</v>
      </c>
    </row>
    <row r="3470" spans="1:24" x14ac:dyDescent="0.25">
      <c r="A3470">
        <v>2016</v>
      </c>
      <c r="B3470" t="s">
        <v>60</v>
      </c>
      <c r="C3470" t="s">
        <v>61</v>
      </c>
      <c r="D3470">
        <v>12</v>
      </c>
      <c r="E3470">
        <v>59</v>
      </c>
      <c r="F3470">
        <v>43</v>
      </c>
      <c r="G3470" t="s">
        <v>16</v>
      </c>
      <c r="H3470" t="s">
        <v>408</v>
      </c>
      <c r="I3470" t="str">
        <f t="shared" si="162"/>
        <v>Clinton, Hillary(L)</v>
      </c>
      <c r="J3470" t="s">
        <v>18</v>
      </c>
      <c r="K3470" t="b">
        <v>0</v>
      </c>
      <c r="L3470">
        <v>4504975</v>
      </c>
      <c r="M3470">
        <v>9420039</v>
      </c>
      <c r="N3470">
        <v>20171015</v>
      </c>
      <c r="O3470" t="s">
        <v>19</v>
      </c>
      <c r="P3470" t="str">
        <f>IF(VLOOKUP(A3470,'national-winners'!$A$2:$B$13,2,0)=H3470,"W","L")</f>
        <v>L</v>
      </c>
      <c r="Q3470">
        <f>MATCH(C3470,'state-winning-votes'!A:A,0)</f>
        <v>12</v>
      </c>
      <c r="R3470">
        <f>MATCH(A3470,'state-winning-votes'!$A$2:$L$2,0)</f>
        <v>12</v>
      </c>
      <c r="S3470" cm="1">
        <f t="array" ref="S3470">INDEX('state-winning-votes'!$A$1:$L$53,$Q3470,$R3470)</f>
        <v>4617886</v>
      </c>
      <c r="T3470">
        <f>INDEX('state-winning-votes'!$A$1:$L$53,MATCH($C3470,'state-winning-votes'!$A:$A,0),MATCH($A3470,'state-winning-votes'!$A$2:$L$2,0))</f>
        <v>4617886</v>
      </c>
      <c r="U3470" t="str">
        <f t="shared" si="163"/>
        <v>Trump, Donald J.</v>
      </c>
      <c r="V3470" t="str">
        <f>_xlfn.XLOOKUP(INDEX('state-winning-votes'!$A$1:$L$53,MATCH($C3470,'state-winning-votes'!$A:$A,0),MATCH($A3470,'state-winning-votes'!$A$2:$L$2,0)),$L:$L,$H:$H)</f>
        <v>Trump, Donald J.</v>
      </c>
      <c r="W3470" t="str">
        <f>VLOOKUP(A3470,'national-winners'!$A$2:$B$13,2,0)</f>
        <v>Trump, Donald J.</v>
      </c>
      <c r="X3470" t="str">
        <f t="shared" si="164"/>
        <v xml:space="preserve"> Donald J. Trump (W)</v>
      </c>
    </row>
    <row r="3471" spans="1:24" x14ac:dyDescent="0.25">
      <c r="A3471">
        <v>2016</v>
      </c>
      <c r="B3471" t="s">
        <v>60</v>
      </c>
      <c r="C3471" t="s">
        <v>61</v>
      </c>
      <c r="D3471">
        <v>12</v>
      </c>
      <c r="E3471">
        <v>59</v>
      </c>
      <c r="F3471">
        <v>43</v>
      </c>
      <c r="G3471" t="s">
        <v>16</v>
      </c>
      <c r="H3471" t="s">
        <v>377</v>
      </c>
      <c r="I3471" t="str">
        <f t="shared" si="162"/>
        <v>Johnson, Gary(L)</v>
      </c>
      <c r="J3471" t="s">
        <v>29</v>
      </c>
      <c r="K3471" t="b">
        <v>0</v>
      </c>
      <c r="L3471">
        <v>207043</v>
      </c>
      <c r="M3471">
        <v>9420039</v>
      </c>
      <c r="N3471">
        <v>20171015</v>
      </c>
      <c r="O3471" t="s">
        <v>19</v>
      </c>
      <c r="P3471" t="str">
        <f>IF(VLOOKUP(A3471,'national-winners'!$A$2:$B$13,2,0)=H3471,"W","L")</f>
        <v>L</v>
      </c>
      <c r="Q3471">
        <f>MATCH(C3471,'state-winning-votes'!A:A,0)</f>
        <v>12</v>
      </c>
      <c r="R3471">
        <f>MATCH(A3471,'state-winning-votes'!$A$2:$L$2,0)</f>
        <v>12</v>
      </c>
      <c r="S3471" cm="1">
        <f t="array" ref="S3471">INDEX('state-winning-votes'!$A$1:$L$53,$Q3471,$R3471)</f>
        <v>4617886</v>
      </c>
      <c r="T3471">
        <f>INDEX('state-winning-votes'!$A$1:$L$53,MATCH($C3471,'state-winning-votes'!$A:$A,0),MATCH($A3471,'state-winning-votes'!$A$2:$L$2,0))</f>
        <v>4617886</v>
      </c>
      <c r="U3471" t="str">
        <f t="shared" si="163"/>
        <v>Trump, Donald J.</v>
      </c>
      <c r="V3471" t="str">
        <f>_xlfn.XLOOKUP(INDEX('state-winning-votes'!$A$1:$L$53,MATCH($C3471,'state-winning-votes'!$A:$A,0),MATCH($A3471,'state-winning-votes'!$A$2:$L$2,0)),$L:$L,$H:$H)</f>
        <v>Trump, Donald J.</v>
      </c>
      <c r="W3471" t="str">
        <f>VLOOKUP(A3471,'national-winners'!$A$2:$B$13,2,0)</f>
        <v>Trump, Donald J.</v>
      </c>
      <c r="X3471" t="str">
        <f t="shared" si="164"/>
        <v xml:space="preserve"> Donald J. Trump (W)</v>
      </c>
    </row>
    <row r="3472" spans="1:24" x14ac:dyDescent="0.25">
      <c r="A3472">
        <v>2016</v>
      </c>
      <c r="B3472" t="s">
        <v>60</v>
      </c>
      <c r="C3472" t="s">
        <v>61</v>
      </c>
      <c r="D3472">
        <v>12</v>
      </c>
      <c r="E3472">
        <v>59</v>
      </c>
      <c r="F3472">
        <v>43</v>
      </c>
      <c r="G3472" t="s">
        <v>16</v>
      </c>
      <c r="H3472" t="s">
        <v>378</v>
      </c>
      <c r="I3472" t="str">
        <f t="shared" si="162"/>
        <v>Stein, Jill(L)</v>
      </c>
      <c r="J3472" t="s">
        <v>274</v>
      </c>
      <c r="K3472" t="b">
        <v>0</v>
      </c>
      <c r="L3472">
        <v>64399</v>
      </c>
      <c r="M3472">
        <v>9420039</v>
      </c>
      <c r="N3472">
        <v>20171015</v>
      </c>
      <c r="O3472" t="s">
        <v>19</v>
      </c>
      <c r="P3472" t="str">
        <f>IF(VLOOKUP(A3472,'national-winners'!$A$2:$B$13,2,0)=H3472,"W","L")</f>
        <v>L</v>
      </c>
      <c r="Q3472">
        <f>MATCH(C3472,'state-winning-votes'!A:A,0)</f>
        <v>12</v>
      </c>
      <c r="R3472">
        <f>MATCH(A3472,'state-winning-votes'!$A$2:$L$2,0)</f>
        <v>12</v>
      </c>
      <c r="S3472" cm="1">
        <f t="array" ref="S3472">INDEX('state-winning-votes'!$A$1:$L$53,$Q3472,$R3472)</f>
        <v>4617886</v>
      </c>
      <c r="T3472">
        <f>INDEX('state-winning-votes'!$A$1:$L$53,MATCH($C3472,'state-winning-votes'!$A:$A,0),MATCH($A3472,'state-winning-votes'!$A$2:$L$2,0))</f>
        <v>4617886</v>
      </c>
      <c r="U3472" t="str">
        <f t="shared" si="163"/>
        <v>Trump, Donald J.</v>
      </c>
      <c r="V3472" t="str">
        <f>_xlfn.XLOOKUP(INDEX('state-winning-votes'!$A$1:$L$53,MATCH($C3472,'state-winning-votes'!$A:$A,0),MATCH($A3472,'state-winning-votes'!$A$2:$L$2,0)),$L:$L,$H:$H)</f>
        <v>Trump, Donald J.</v>
      </c>
      <c r="W3472" t="str">
        <f>VLOOKUP(A3472,'national-winners'!$A$2:$B$13,2,0)</f>
        <v>Trump, Donald J.</v>
      </c>
      <c r="X3472" t="str">
        <f t="shared" si="164"/>
        <v xml:space="preserve"> Donald J. Trump (W)</v>
      </c>
    </row>
    <row r="3473" spans="1:24" x14ac:dyDescent="0.25">
      <c r="A3473">
        <v>2016</v>
      </c>
      <c r="B3473" t="s">
        <v>60</v>
      </c>
      <c r="C3473" t="s">
        <v>61</v>
      </c>
      <c r="D3473">
        <v>12</v>
      </c>
      <c r="E3473">
        <v>59</v>
      </c>
      <c r="F3473">
        <v>43</v>
      </c>
      <c r="G3473" t="s">
        <v>16</v>
      </c>
      <c r="H3473" t="s">
        <v>409</v>
      </c>
      <c r="I3473" t="str">
        <f t="shared" si="162"/>
        <v>Castle, Darrell L.(L)</v>
      </c>
      <c r="J3473" t="s">
        <v>134</v>
      </c>
      <c r="K3473" t="b">
        <v>0</v>
      </c>
      <c r="L3473">
        <v>16475</v>
      </c>
      <c r="M3473">
        <v>9420039</v>
      </c>
      <c r="N3473">
        <v>20171015</v>
      </c>
      <c r="O3473" t="s">
        <v>19</v>
      </c>
      <c r="P3473" t="str">
        <f>IF(VLOOKUP(A3473,'national-winners'!$A$2:$B$13,2,0)=H3473,"W","L")</f>
        <v>L</v>
      </c>
      <c r="Q3473">
        <f>MATCH(C3473,'state-winning-votes'!A:A,0)</f>
        <v>12</v>
      </c>
      <c r="R3473">
        <f>MATCH(A3473,'state-winning-votes'!$A$2:$L$2,0)</f>
        <v>12</v>
      </c>
      <c r="S3473" cm="1">
        <f t="array" ref="S3473">INDEX('state-winning-votes'!$A$1:$L$53,$Q3473,$R3473)</f>
        <v>4617886</v>
      </c>
      <c r="T3473">
        <f>INDEX('state-winning-votes'!$A$1:$L$53,MATCH($C3473,'state-winning-votes'!$A:$A,0),MATCH($A3473,'state-winning-votes'!$A$2:$L$2,0))</f>
        <v>4617886</v>
      </c>
      <c r="U3473" t="str">
        <f t="shared" si="163"/>
        <v>Trump, Donald J.</v>
      </c>
      <c r="V3473" t="str">
        <f>_xlfn.XLOOKUP(INDEX('state-winning-votes'!$A$1:$L$53,MATCH($C3473,'state-winning-votes'!$A:$A,0),MATCH($A3473,'state-winning-votes'!$A$2:$L$2,0)),$L:$L,$H:$H)</f>
        <v>Trump, Donald J.</v>
      </c>
      <c r="W3473" t="str">
        <f>VLOOKUP(A3473,'national-winners'!$A$2:$B$13,2,0)</f>
        <v>Trump, Donald J.</v>
      </c>
      <c r="X3473" t="str">
        <f t="shared" si="164"/>
        <v xml:space="preserve"> Donald J. Trump (W)</v>
      </c>
    </row>
    <row r="3474" spans="1:24" x14ac:dyDescent="0.25">
      <c r="A3474">
        <v>2016</v>
      </c>
      <c r="B3474" t="s">
        <v>60</v>
      </c>
      <c r="C3474" t="s">
        <v>61</v>
      </c>
      <c r="D3474">
        <v>12</v>
      </c>
      <c r="E3474">
        <v>59</v>
      </c>
      <c r="F3474">
        <v>43</v>
      </c>
      <c r="G3474" t="s">
        <v>16</v>
      </c>
      <c r="H3474" t="s">
        <v>410</v>
      </c>
      <c r="I3474" t="str">
        <f t="shared" si="162"/>
        <v>De La Fuente, Roque ""Rocky""(L)</v>
      </c>
      <c r="J3474" t="s">
        <v>272</v>
      </c>
      <c r="K3474" t="b">
        <v>0</v>
      </c>
      <c r="L3474">
        <v>9108</v>
      </c>
      <c r="M3474">
        <v>9420039</v>
      </c>
      <c r="N3474">
        <v>20171015</v>
      </c>
      <c r="O3474" t="s">
        <v>19</v>
      </c>
      <c r="P3474" t="str">
        <f>IF(VLOOKUP(A3474,'national-winners'!$A$2:$B$13,2,0)=H3474,"W","L")</f>
        <v>L</v>
      </c>
      <c r="Q3474">
        <f>MATCH(C3474,'state-winning-votes'!A:A,0)</f>
        <v>12</v>
      </c>
      <c r="R3474">
        <f>MATCH(A3474,'state-winning-votes'!$A$2:$L$2,0)</f>
        <v>12</v>
      </c>
      <c r="S3474" cm="1">
        <f t="array" ref="S3474">INDEX('state-winning-votes'!$A$1:$L$53,$Q3474,$R3474)</f>
        <v>4617886</v>
      </c>
      <c r="T3474">
        <f>INDEX('state-winning-votes'!$A$1:$L$53,MATCH($C3474,'state-winning-votes'!$A:$A,0),MATCH($A3474,'state-winning-votes'!$A$2:$L$2,0))</f>
        <v>4617886</v>
      </c>
      <c r="U3474" t="str">
        <f t="shared" si="163"/>
        <v>Trump, Donald J.</v>
      </c>
      <c r="V3474" t="str">
        <f>_xlfn.XLOOKUP(INDEX('state-winning-votes'!$A$1:$L$53,MATCH($C3474,'state-winning-votes'!$A:$A,0),MATCH($A3474,'state-winning-votes'!$A$2:$L$2,0)),$L:$L,$H:$H)</f>
        <v>Trump, Donald J.</v>
      </c>
      <c r="W3474" t="str">
        <f>VLOOKUP(A3474,'national-winners'!$A$2:$B$13,2,0)</f>
        <v>Trump, Donald J.</v>
      </c>
      <c r="X3474" t="str">
        <f t="shared" si="164"/>
        <v xml:space="preserve"> Donald J. Trump (W)</v>
      </c>
    </row>
    <row r="3475" spans="1:24" x14ac:dyDescent="0.25">
      <c r="A3475">
        <v>2016</v>
      </c>
      <c r="B3475" t="s">
        <v>60</v>
      </c>
      <c r="C3475" t="s">
        <v>61</v>
      </c>
      <c r="D3475">
        <v>12</v>
      </c>
      <c r="E3475">
        <v>59</v>
      </c>
      <c r="F3475">
        <v>43</v>
      </c>
      <c r="G3475" t="s">
        <v>16</v>
      </c>
      <c r="I3475" t="str">
        <f t="shared" si="162"/>
        <v>(L)</v>
      </c>
      <c r="K3475" t="b">
        <v>1</v>
      </c>
      <c r="L3475">
        <v>153</v>
      </c>
      <c r="M3475">
        <v>9420039</v>
      </c>
      <c r="N3475">
        <v>20171015</v>
      </c>
      <c r="O3475" t="s">
        <v>19</v>
      </c>
      <c r="P3475" t="str">
        <f>IF(VLOOKUP(A3475,'national-winners'!$A$2:$B$13,2,0)=H3475,"W","L")</f>
        <v>L</v>
      </c>
      <c r="Q3475">
        <f>MATCH(C3475,'state-winning-votes'!A:A,0)</f>
        <v>12</v>
      </c>
      <c r="R3475">
        <f>MATCH(A3475,'state-winning-votes'!$A$2:$L$2,0)</f>
        <v>12</v>
      </c>
      <c r="S3475" cm="1">
        <f t="array" ref="S3475">INDEX('state-winning-votes'!$A$1:$L$53,$Q3475,$R3475)</f>
        <v>4617886</v>
      </c>
      <c r="T3475">
        <f>INDEX('state-winning-votes'!$A$1:$L$53,MATCH($C3475,'state-winning-votes'!$A:$A,0),MATCH($A3475,'state-winning-votes'!$A$2:$L$2,0))</f>
        <v>4617886</v>
      </c>
      <c r="U3475" t="str">
        <f t="shared" si="163"/>
        <v>Trump, Donald J.</v>
      </c>
      <c r="V3475" t="str">
        <f>_xlfn.XLOOKUP(INDEX('state-winning-votes'!$A$1:$L$53,MATCH($C3475,'state-winning-votes'!$A:$A,0),MATCH($A3475,'state-winning-votes'!$A$2:$L$2,0)),$L:$L,$H:$H)</f>
        <v>Trump, Donald J.</v>
      </c>
      <c r="W3475" t="str">
        <f>VLOOKUP(A3475,'national-winners'!$A$2:$B$13,2,0)</f>
        <v>Trump, Donald J.</v>
      </c>
      <c r="X3475" t="str">
        <f t="shared" si="164"/>
        <v xml:space="preserve"> Donald J. Trump (W)</v>
      </c>
    </row>
    <row r="3476" spans="1:24" x14ac:dyDescent="0.25">
      <c r="A3476">
        <v>2016</v>
      </c>
      <c r="B3476" t="s">
        <v>62</v>
      </c>
      <c r="C3476" t="s">
        <v>63</v>
      </c>
      <c r="D3476">
        <v>13</v>
      </c>
      <c r="E3476">
        <v>58</v>
      </c>
      <c r="F3476">
        <v>44</v>
      </c>
      <c r="G3476" t="s">
        <v>16</v>
      </c>
      <c r="H3476" t="s">
        <v>407</v>
      </c>
      <c r="I3476" t="str">
        <f t="shared" si="162"/>
        <v>Trump, Donald J.(W)</v>
      </c>
      <c r="J3476" t="s">
        <v>21</v>
      </c>
      <c r="K3476" t="b">
        <v>0</v>
      </c>
      <c r="L3476">
        <v>2089104</v>
      </c>
      <c r="M3476">
        <v>4114732</v>
      </c>
      <c r="N3476">
        <v>20171015</v>
      </c>
      <c r="O3476" t="s">
        <v>19</v>
      </c>
      <c r="P3476" t="str">
        <f>IF(VLOOKUP(A3476,'national-winners'!$A$2:$B$13,2,0)=H3476,"W","L")</f>
        <v>W</v>
      </c>
      <c r="Q3476">
        <f>MATCH(C3476,'state-winning-votes'!A:A,0)</f>
        <v>13</v>
      </c>
      <c r="R3476">
        <f>MATCH(A3476,'state-winning-votes'!$A$2:$L$2,0)</f>
        <v>12</v>
      </c>
      <c r="S3476" cm="1">
        <f t="array" ref="S3476">INDEX('state-winning-votes'!$A$1:$L$53,$Q3476,$R3476)</f>
        <v>2089104</v>
      </c>
      <c r="T3476">
        <f>INDEX('state-winning-votes'!$A$1:$L$53,MATCH($C3476,'state-winning-votes'!$A:$A,0),MATCH($A3476,'state-winning-votes'!$A$2:$L$2,0))</f>
        <v>2089104</v>
      </c>
      <c r="U3476" t="str">
        <f t="shared" si="163"/>
        <v>Trump, Donald J.</v>
      </c>
      <c r="V3476" t="str">
        <f>_xlfn.XLOOKUP(INDEX('state-winning-votes'!$A$1:$L$53,MATCH($C3476,'state-winning-votes'!$A:$A,0),MATCH($A3476,'state-winning-votes'!$A$2:$L$2,0)),$L:$L,$H:$H)</f>
        <v>Trump, Donald J.</v>
      </c>
      <c r="W3476" t="str">
        <f>VLOOKUP(A3476,'national-winners'!$A$2:$B$13,2,0)</f>
        <v>Trump, Donald J.</v>
      </c>
      <c r="X3476" t="str">
        <f t="shared" si="164"/>
        <v xml:space="preserve"> Donald J. Trump (W)</v>
      </c>
    </row>
    <row r="3477" spans="1:24" x14ac:dyDescent="0.25">
      <c r="A3477">
        <v>2016</v>
      </c>
      <c r="B3477" t="s">
        <v>62</v>
      </c>
      <c r="C3477" t="s">
        <v>63</v>
      </c>
      <c r="D3477">
        <v>13</v>
      </c>
      <c r="E3477">
        <v>58</v>
      </c>
      <c r="F3477">
        <v>44</v>
      </c>
      <c r="G3477" t="s">
        <v>16</v>
      </c>
      <c r="H3477" t="s">
        <v>408</v>
      </c>
      <c r="I3477" t="str">
        <f t="shared" si="162"/>
        <v>Clinton, Hillary(L)</v>
      </c>
      <c r="J3477" t="s">
        <v>18</v>
      </c>
      <c r="K3477" t="b">
        <v>0</v>
      </c>
      <c r="L3477">
        <v>1877963</v>
      </c>
      <c r="M3477">
        <v>4114732</v>
      </c>
      <c r="N3477">
        <v>20171015</v>
      </c>
      <c r="O3477" t="s">
        <v>19</v>
      </c>
      <c r="P3477" t="str">
        <f>IF(VLOOKUP(A3477,'national-winners'!$A$2:$B$13,2,0)=H3477,"W","L")</f>
        <v>L</v>
      </c>
      <c r="Q3477">
        <f>MATCH(C3477,'state-winning-votes'!A:A,0)</f>
        <v>13</v>
      </c>
      <c r="R3477">
        <f>MATCH(A3477,'state-winning-votes'!$A$2:$L$2,0)</f>
        <v>12</v>
      </c>
      <c r="S3477" cm="1">
        <f t="array" ref="S3477">INDEX('state-winning-votes'!$A$1:$L$53,$Q3477,$R3477)</f>
        <v>2089104</v>
      </c>
      <c r="T3477">
        <f>INDEX('state-winning-votes'!$A$1:$L$53,MATCH($C3477,'state-winning-votes'!$A:$A,0),MATCH($A3477,'state-winning-votes'!$A$2:$L$2,0))</f>
        <v>2089104</v>
      </c>
      <c r="U3477" t="str">
        <f t="shared" si="163"/>
        <v>Trump, Donald J.</v>
      </c>
      <c r="V3477" t="str">
        <f>_xlfn.XLOOKUP(INDEX('state-winning-votes'!$A$1:$L$53,MATCH($C3477,'state-winning-votes'!$A:$A,0),MATCH($A3477,'state-winning-votes'!$A$2:$L$2,0)),$L:$L,$H:$H)</f>
        <v>Trump, Donald J.</v>
      </c>
      <c r="W3477" t="str">
        <f>VLOOKUP(A3477,'national-winners'!$A$2:$B$13,2,0)</f>
        <v>Trump, Donald J.</v>
      </c>
      <c r="X3477" t="str">
        <f t="shared" si="164"/>
        <v xml:space="preserve"> Donald J. Trump (W)</v>
      </c>
    </row>
    <row r="3478" spans="1:24" x14ac:dyDescent="0.25">
      <c r="A3478">
        <v>2016</v>
      </c>
      <c r="B3478" t="s">
        <v>62</v>
      </c>
      <c r="C3478" t="s">
        <v>63</v>
      </c>
      <c r="D3478">
        <v>13</v>
      </c>
      <c r="E3478">
        <v>58</v>
      </c>
      <c r="F3478">
        <v>44</v>
      </c>
      <c r="G3478" t="s">
        <v>16</v>
      </c>
      <c r="H3478" t="s">
        <v>377</v>
      </c>
      <c r="I3478" t="str">
        <f t="shared" si="162"/>
        <v>Johnson, Gary(L)</v>
      </c>
      <c r="J3478" t="s">
        <v>29</v>
      </c>
      <c r="K3478" t="b">
        <v>0</v>
      </c>
      <c r="L3478">
        <v>125306</v>
      </c>
      <c r="M3478">
        <v>4114732</v>
      </c>
      <c r="N3478">
        <v>20171015</v>
      </c>
      <c r="O3478" t="s">
        <v>19</v>
      </c>
      <c r="P3478" t="str">
        <f>IF(VLOOKUP(A3478,'national-winners'!$A$2:$B$13,2,0)=H3478,"W","L")</f>
        <v>L</v>
      </c>
      <c r="Q3478">
        <f>MATCH(C3478,'state-winning-votes'!A:A,0)</f>
        <v>13</v>
      </c>
      <c r="R3478">
        <f>MATCH(A3478,'state-winning-votes'!$A$2:$L$2,0)</f>
        <v>12</v>
      </c>
      <c r="S3478" cm="1">
        <f t="array" ref="S3478">INDEX('state-winning-votes'!$A$1:$L$53,$Q3478,$R3478)</f>
        <v>2089104</v>
      </c>
      <c r="T3478">
        <f>INDEX('state-winning-votes'!$A$1:$L$53,MATCH($C3478,'state-winning-votes'!$A:$A,0),MATCH($A3478,'state-winning-votes'!$A$2:$L$2,0))</f>
        <v>2089104</v>
      </c>
      <c r="U3478" t="str">
        <f t="shared" si="163"/>
        <v>Trump, Donald J.</v>
      </c>
      <c r="V3478" t="str">
        <f>_xlfn.XLOOKUP(INDEX('state-winning-votes'!$A$1:$L$53,MATCH($C3478,'state-winning-votes'!$A:$A,0),MATCH($A3478,'state-winning-votes'!$A$2:$L$2,0)),$L:$L,$H:$H)</f>
        <v>Trump, Donald J.</v>
      </c>
      <c r="W3478" t="str">
        <f>VLOOKUP(A3478,'national-winners'!$A$2:$B$13,2,0)</f>
        <v>Trump, Donald J.</v>
      </c>
      <c r="X3478" t="str">
        <f t="shared" si="164"/>
        <v xml:space="preserve"> Donald J. Trump (W)</v>
      </c>
    </row>
    <row r="3479" spans="1:24" x14ac:dyDescent="0.25">
      <c r="A3479">
        <v>2016</v>
      </c>
      <c r="B3479" t="s">
        <v>62</v>
      </c>
      <c r="C3479" t="s">
        <v>63</v>
      </c>
      <c r="D3479">
        <v>13</v>
      </c>
      <c r="E3479">
        <v>58</v>
      </c>
      <c r="F3479">
        <v>44</v>
      </c>
      <c r="G3479" t="s">
        <v>16</v>
      </c>
      <c r="I3479" t="str">
        <f t="shared" si="162"/>
        <v>(L)</v>
      </c>
      <c r="K3479" t="b">
        <v>1</v>
      </c>
      <c r="L3479">
        <v>22359</v>
      </c>
      <c r="M3479">
        <v>4114732</v>
      </c>
      <c r="N3479">
        <v>20171015</v>
      </c>
      <c r="O3479" t="s">
        <v>19</v>
      </c>
      <c r="P3479" t="str">
        <f>IF(VLOOKUP(A3479,'national-winners'!$A$2:$B$13,2,0)=H3479,"W","L")</f>
        <v>L</v>
      </c>
      <c r="Q3479">
        <f>MATCH(C3479,'state-winning-votes'!A:A,0)</f>
        <v>13</v>
      </c>
      <c r="R3479">
        <f>MATCH(A3479,'state-winning-votes'!$A$2:$L$2,0)</f>
        <v>12</v>
      </c>
      <c r="S3479" cm="1">
        <f t="array" ref="S3479">INDEX('state-winning-votes'!$A$1:$L$53,$Q3479,$R3479)</f>
        <v>2089104</v>
      </c>
      <c r="T3479">
        <f>INDEX('state-winning-votes'!$A$1:$L$53,MATCH($C3479,'state-winning-votes'!$A:$A,0),MATCH($A3479,'state-winning-votes'!$A$2:$L$2,0))</f>
        <v>2089104</v>
      </c>
      <c r="U3479" t="str">
        <f t="shared" si="163"/>
        <v>Trump, Donald J.</v>
      </c>
      <c r="V3479" t="str">
        <f>_xlfn.XLOOKUP(INDEX('state-winning-votes'!$A$1:$L$53,MATCH($C3479,'state-winning-votes'!$A:$A,0),MATCH($A3479,'state-winning-votes'!$A$2:$L$2,0)),$L:$L,$H:$H)</f>
        <v>Trump, Donald J.</v>
      </c>
      <c r="W3479" t="str">
        <f>VLOOKUP(A3479,'national-winners'!$A$2:$B$13,2,0)</f>
        <v>Trump, Donald J.</v>
      </c>
      <c r="X3479" t="str">
        <f t="shared" si="164"/>
        <v xml:space="preserve"> Donald J. Trump (W)</v>
      </c>
    </row>
    <row r="3480" spans="1:24" x14ac:dyDescent="0.25">
      <c r="A3480">
        <v>2016</v>
      </c>
      <c r="B3480" t="s">
        <v>64</v>
      </c>
      <c r="C3480" t="s">
        <v>65</v>
      </c>
      <c r="D3480">
        <v>15</v>
      </c>
      <c r="E3480">
        <v>95</v>
      </c>
      <c r="F3480">
        <v>82</v>
      </c>
      <c r="G3480" t="s">
        <v>16</v>
      </c>
      <c r="H3480" t="s">
        <v>408</v>
      </c>
      <c r="I3480" t="str">
        <f t="shared" si="162"/>
        <v>Clinton, Hillary(L)</v>
      </c>
      <c r="J3480" t="s">
        <v>18</v>
      </c>
      <c r="K3480" t="b">
        <v>0</v>
      </c>
      <c r="L3480">
        <v>266891</v>
      </c>
      <c r="M3480">
        <v>437664</v>
      </c>
      <c r="N3480">
        <v>20171015</v>
      </c>
      <c r="O3480" t="s">
        <v>19</v>
      </c>
      <c r="P3480" t="str">
        <f>IF(VLOOKUP(A3480,'national-winners'!$A$2:$B$13,2,0)=H3480,"W","L")</f>
        <v>L</v>
      </c>
      <c r="Q3480">
        <f>MATCH(C3480,'state-winning-votes'!A:A,0)</f>
        <v>14</v>
      </c>
      <c r="R3480">
        <f>MATCH(A3480,'state-winning-votes'!$A$2:$L$2,0)</f>
        <v>12</v>
      </c>
      <c r="S3480" cm="1">
        <f t="array" ref="S3480">INDEX('state-winning-votes'!$A$1:$L$53,$Q3480,$R3480)</f>
        <v>266891</v>
      </c>
      <c r="T3480">
        <f>INDEX('state-winning-votes'!$A$1:$L$53,MATCH($C3480,'state-winning-votes'!$A:$A,0),MATCH($A3480,'state-winning-votes'!$A$2:$L$2,0))</f>
        <v>266891</v>
      </c>
      <c r="U3480" t="str">
        <f t="shared" si="163"/>
        <v>Clinton, Hillary</v>
      </c>
      <c r="V3480" t="str">
        <f>_xlfn.XLOOKUP(INDEX('state-winning-votes'!$A$1:$L$53,MATCH($C3480,'state-winning-votes'!$A:$A,0),MATCH($A3480,'state-winning-votes'!$A$2:$L$2,0)),$L:$L,$H:$H)</f>
        <v>Clinton, Hillary</v>
      </c>
      <c r="W3480" t="str">
        <f>VLOOKUP(A3480,'national-winners'!$A$2:$B$13,2,0)</f>
        <v>Trump, Donald J.</v>
      </c>
      <c r="X3480" t="str">
        <f t="shared" si="164"/>
        <v xml:space="preserve"> Hillary Clinton (W)</v>
      </c>
    </row>
    <row r="3481" spans="1:24" x14ac:dyDescent="0.25">
      <c r="A3481">
        <v>2016</v>
      </c>
      <c r="B3481" t="s">
        <v>64</v>
      </c>
      <c r="C3481" t="s">
        <v>65</v>
      </c>
      <c r="D3481">
        <v>15</v>
      </c>
      <c r="E3481">
        <v>95</v>
      </c>
      <c r="F3481">
        <v>82</v>
      </c>
      <c r="G3481" t="s">
        <v>16</v>
      </c>
      <c r="H3481" t="s">
        <v>407</v>
      </c>
      <c r="I3481" t="str">
        <f t="shared" si="162"/>
        <v>Trump, Donald J.(W)</v>
      </c>
      <c r="J3481" t="s">
        <v>21</v>
      </c>
      <c r="K3481" t="b">
        <v>0</v>
      </c>
      <c r="L3481">
        <v>128847</v>
      </c>
      <c r="M3481">
        <v>437664</v>
      </c>
      <c r="N3481">
        <v>20171015</v>
      </c>
      <c r="O3481" t="s">
        <v>19</v>
      </c>
      <c r="P3481" t="str">
        <f>IF(VLOOKUP(A3481,'national-winners'!$A$2:$B$13,2,0)=H3481,"W","L")</f>
        <v>W</v>
      </c>
      <c r="Q3481">
        <f>MATCH(C3481,'state-winning-votes'!A:A,0)</f>
        <v>14</v>
      </c>
      <c r="R3481">
        <f>MATCH(A3481,'state-winning-votes'!$A$2:$L$2,0)</f>
        <v>12</v>
      </c>
      <c r="S3481" cm="1">
        <f t="array" ref="S3481">INDEX('state-winning-votes'!$A$1:$L$53,$Q3481,$R3481)</f>
        <v>266891</v>
      </c>
      <c r="T3481">
        <f>INDEX('state-winning-votes'!$A$1:$L$53,MATCH($C3481,'state-winning-votes'!$A:$A,0),MATCH($A3481,'state-winning-votes'!$A$2:$L$2,0))</f>
        <v>266891</v>
      </c>
      <c r="U3481" t="str">
        <f t="shared" si="163"/>
        <v>Clinton, Hillary</v>
      </c>
      <c r="V3481" t="str">
        <f>_xlfn.XLOOKUP(INDEX('state-winning-votes'!$A$1:$L$53,MATCH($C3481,'state-winning-votes'!$A:$A,0),MATCH($A3481,'state-winning-votes'!$A$2:$L$2,0)),$L:$L,$H:$H)</f>
        <v>Clinton, Hillary</v>
      </c>
      <c r="W3481" t="str">
        <f>VLOOKUP(A3481,'national-winners'!$A$2:$B$13,2,0)</f>
        <v>Trump, Donald J.</v>
      </c>
      <c r="X3481" t="str">
        <f t="shared" si="164"/>
        <v xml:space="preserve"> Hillary Clinton (W)</v>
      </c>
    </row>
    <row r="3482" spans="1:24" x14ac:dyDescent="0.25">
      <c r="A3482">
        <v>2016</v>
      </c>
      <c r="B3482" t="s">
        <v>64</v>
      </c>
      <c r="C3482" t="s">
        <v>65</v>
      </c>
      <c r="D3482">
        <v>15</v>
      </c>
      <c r="E3482">
        <v>95</v>
      </c>
      <c r="F3482">
        <v>82</v>
      </c>
      <c r="G3482" t="s">
        <v>16</v>
      </c>
      <c r="H3482" t="s">
        <v>377</v>
      </c>
      <c r="I3482" t="str">
        <f t="shared" si="162"/>
        <v>Johnson, Gary(L)</v>
      </c>
      <c r="J3482" t="s">
        <v>29</v>
      </c>
      <c r="K3482" t="b">
        <v>0</v>
      </c>
      <c r="L3482">
        <v>15954</v>
      </c>
      <c r="M3482">
        <v>437664</v>
      </c>
      <c r="N3482">
        <v>20171015</v>
      </c>
      <c r="O3482" t="s">
        <v>19</v>
      </c>
      <c r="P3482" t="str">
        <f>IF(VLOOKUP(A3482,'national-winners'!$A$2:$B$13,2,0)=H3482,"W","L")</f>
        <v>L</v>
      </c>
      <c r="Q3482">
        <f>MATCH(C3482,'state-winning-votes'!A:A,0)</f>
        <v>14</v>
      </c>
      <c r="R3482">
        <f>MATCH(A3482,'state-winning-votes'!$A$2:$L$2,0)</f>
        <v>12</v>
      </c>
      <c r="S3482" cm="1">
        <f t="array" ref="S3482">INDEX('state-winning-votes'!$A$1:$L$53,$Q3482,$R3482)</f>
        <v>266891</v>
      </c>
      <c r="T3482">
        <f>INDEX('state-winning-votes'!$A$1:$L$53,MATCH($C3482,'state-winning-votes'!$A:$A,0),MATCH($A3482,'state-winning-votes'!$A$2:$L$2,0))</f>
        <v>266891</v>
      </c>
      <c r="U3482" t="str">
        <f t="shared" si="163"/>
        <v>Clinton, Hillary</v>
      </c>
      <c r="V3482" t="str">
        <f>_xlfn.XLOOKUP(INDEX('state-winning-votes'!$A$1:$L$53,MATCH($C3482,'state-winning-votes'!$A:$A,0),MATCH($A3482,'state-winning-votes'!$A$2:$L$2,0)),$L:$L,$H:$H)</f>
        <v>Clinton, Hillary</v>
      </c>
      <c r="W3482" t="str">
        <f>VLOOKUP(A3482,'national-winners'!$A$2:$B$13,2,0)</f>
        <v>Trump, Donald J.</v>
      </c>
      <c r="X3482" t="str">
        <f t="shared" si="164"/>
        <v xml:space="preserve"> Hillary Clinton (W)</v>
      </c>
    </row>
    <row r="3483" spans="1:24" x14ac:dyDescent="0.25">
      <c r="A3483">
        <v>2016</v>
      </c>
      <c r="B3483" t="s">
        <v>64</v>
      </c>
      <c r="C3483" t="s">
        <v>65</v>
      </c>
      <c r="D3483">
        <v>15</v>
      </c>
      <c r="E3483">
        <v>95</v>
      </c>
      <c r="F3483">
        <v>82</v>
      </c>
      <c r="G3483" t="s">
        <v>16</v>
      </c>
      <c r="H3483" t="s">
        <v>378</v>
      </c>
      <c r="I3483" t="str">
        <f t="shared" si="162"/>
        <v>Stein, Jill(L)</v>
      </c>
      <c r="J3483" t="s">
        <v>274</v>
      </c>
      <c r="K3483" t="b">
        <v>0</v>
      </c>
      <c r="L3483">
        <v>12737</v>
      </c>
      <c r="M3483">
        <v>437664</v>
      </c>
      <c r="N3483">
        <v>20171015</v>
      </c>
      <c r="O3483" t="s">
        <v>19</v>
      </c>
      <c r="P3483" t="str">
        <f>IF(VLOOKUP(A3483,'national-winners'!$A$2:$B$13,2,0)=H3483,"W","L")</f>
        <v>L</v>
      </c>
      <c r="Q3483">
        <f>MATCH(C3483,'state-winning-votes'!A:A,0)</f>
        <v>14</v>
      </c>
      <c r="R3483">
        <f>MATCH(A3483,'state-winning-votes'!$A$2:$L$2,0)</f>
        <v>12</v>
      </c>
      <c r="S3483" cm="1">
        <f t="array" ref="S3483">INDEX('state-winning-votes'!$A$1:$L$53,$Q3483,$R3483)</f>
        <v>266891</v>
      </c>
      <c r="T3483">
        <f>INDEX('state-winning-votes'!$A$1:$L$53,MATCH($C3483,'state-winning-votes'!$A:$A,0),MATCH($A3483,'state-winning-votes'!$A$2:$L$2,0))</f>
        <v>266891</v>
      </c>
      <c r="U3483" t="str">
        <f t="shared" si="163"/>
        <v>Clinton, Hillary</v>
      </c>
      <c r="V3483" t="str">
        <f>_xlfn.XLOOKUP(INDEX('state-winning-votes'!$A$1:$L$53,MATCH($C3483,'state-winning-votes'!$A:$A,0),MATCH($A3483,'state-winning-votes'!$A$2:$L$2,0)),$L:$L,$H:$H)</f>
        <v>Clinton, Hillary</v>
      </c>
      <c r="W3483" t="str">
        <f>VLOOKUP(A3483,'national-winners'!$A$2:$B$13,2,0)</f>
        <v>Trump, Donald J.</v>
      </c>
      <c r="X3483" t="str">
        <f t="shared" si="164"/>
        <v xml:space="preserve"> Hillary Clinton (W)</v>
      </c>
    </row>
    <row r="3484" spans="1:24" x14ac:dyDescent="0.25">
      <c r="A3484">
        <v>2016</v>
      </c>
      <c r="B3484" t="s">
        <v>64</v>
      </c>
      <c r="C3484" t="s">
        <v>65</v>
      </c>
      <c r="D3484">
        <v>15</v>
      </c>
      <c r="E3484">
        <v>95</v>
      </c>
      <c r="F3484">
        <v>82</v>
      </c>
      <c r="G3484" t="s">
        <v>16</v>
      </c>
      <c r="H3484" t="s">
        <v>306</v>
      </c>
      <c r="I3484" t="str">
        <f t="shared" si="162"/>
        <v>Blank Vote(L)</v>
      </c>
      <c r="K3484" t="b">
        <v>0</v>
      </c>
      <c r="L3484">
        <v>8289</v>
      </c>
      <c r="M3484">
        <v>437664</v>
      </c>
      <c r="N3484">
        <v>20171015</v>
      </c>
      <c r="O3484" t="s">
        <v>19</v>
      </c>
      <c r="P3484" t="str">
        <f>IF(VLOOKUP(A3484,'national-winners'!$A$2:$B$13,2,0)=H3484,"W","L")</f>
        <v>L</v>
      </c>
      <c r="Q3484">
        <f>MATCH(C3484,'state-winning-votes'!A:A,0)</f>
        <v>14</v>
      </c>
      <c r="R3484">
        <f>MATCH(A3484,'state-winning-votes'!$A$2:$L$2,0)</f>
        <v>12</v>
      </c>
      <c r="S3484" cm="1">
        <f t="array" ref="S3484">INDEX('state-winning-votes'!$A$1:$L$53,$Q3484,$R3484)</f>
        <v>266891</v>
      </c>
      <c r="T3484">
        <f>INDEX('state-winning-votes'!$A$1:$L$53,MATCH($C3484,'state-winning-votes'!$A:$A,0),MATCH($A3484,'state-winning-votes'!$A$2:$L$2,0))</f>
        <v>266891</v>
      </c>
      <c r="U3484" t="str">
        <f t="shared" si="163"/>
        <v>Clinton, Hillary</v>
      </c>
      <c r="V3484" t="str">
        <f>_xlfn.XLOOKUP(INDEX('state-winning-votes'!$A$1:$L$53,MATCH($C3484,'state-winning-votes'!$A:$A,0),MATCH($A3484,'state-winning-votes'!$A$2:$L$2,0)),$L:$L,$H:$H)</f>
        <v>Clinton, Hillary</v>
      </c>
      <c r="W3484" t="str">
        <f>VLOOKUP(A3484,'national-winners'!$A$2:$B$13,2,0)</f>
        <v>Trump, Donald J.</v>
      </c>
      <c r="X3484" t="str">
        <f t="shared" si="164"/>
        <v xml:space="preserve"> Hillary Clinton (W)</v>
      </c>
    </row>
    <row r="3485" spans="1:24" x14ac:dyDescent="0.25">
      <c r="A3485">
        <v>2016</v>
      </c>
      <c r="B3485" t="s">
        <v>64</v>
      </c>
      <c r="C3485" t="s">
        <v>65</v>
      </c>
      <c r="D3485">
        <v>15</v>
      </c>
      <c r="E3485">
        <v>95</v>
      </c>
      <c r="F3485">
        <v>82</v>
      </c>
      <c r="G3485" t="s">
        <v>16</v>
      </c>
      <c r="H3485" t="s">
        <v>409</v>
      </c>
      <c r="I3485" t="str">
        <f t="shared" si="162"/>
        <v>Castle, Darrell L.(L)</v>
      </c>
      <c r="J3485" t="s">
        <v>134</v>
      </c>
      <c r="K3485" t="b">
        <v>0</v>
      </c>
      <c r="L3485">
        <v>4508</v>
      </c>
      <c r="M3485">
        <v>437664</v>
      </c>
      <c r="N3485">
        <v>20171015</v>
      </c>
      <c r="O3485" t="s">
        <v>19</v>
      </c>
      <c r="P3485" t="str">
        <f>IF(VLOOKUP(A3485,'national-winners'!$A$2:$B$13,2,0)=H3485,"W","L")</f>
        <v>L</v>
      </c>
      <c r="Q3485">
        <f>MATCH(C3485,'state-winning-votes'!A:A,0)</f>
        <v>14</v>
      </c>
      <c r="R3485">
        <f>MATCH(A3485,'state-winning-votes'!$A$2:$L$2,0)</f>
        <v>12</v>
      </c>
      <c r="S3485" cm="1">
        <f t="array" ref="S3485">INDEX('state-winning-votes'!$A$1:$L$53,$Q3485,$R3485)</f>
        <v>266891</v>
      </c>
      <c r="T3485">
        <f>INDEX('state-winning-votes'!$A$1:$L$53,MATCH($C3485,'state-winning-votes'!$A:$A,0),MATCH($A3485,'state-winning-votes'!$A$2:$L$2,0))</f>
        <v>266891</v>
      </c>
      <c r="U3485" t="str">
        <f t="shared" si="163"/>
        <v>Clinton, Hillary</v>
      </c>
      <c r="V3485" t="str">
        <f>_xlfn.XLOOKUP(INDEX('state-winning-votes'!$A$1:$L$53,MATCH($C3485,'state-winning-votes'!$A:$A,0),MATCH($A3485,'state-winning-votes'!$A$2:$L$2,0)),$L:$L,$H:$H)</f>
        <v>Clinton, Hillary</v>
      </c>
      <c r="W3485" t="str">
        <f>VLOOKUP(A3485,'national-winners'!$A$2:$B$13,2,0)</f>
        <v>Trump, Donald J.</v>
      </c>
      <c r="X3485" t="str">
        <f t="shared" si="164"/>
        <v xml:space="preserve"> Hillary Clinton (W)</v>
      </c>
    </row>
    <row r="3486" spans="1:24" x14ac:dyDescent="0.25">
      <c r="A3486">
        <v>2016</v>
      </c>
      <c r="B3486" t="s">
        <v>64</v>
      </c>
      <c r="C3486" t="s">
        <v>65</v>
      </c>
      <c r="D3486">
        <v>15</v>
      </c>
      <c r="E3486">
        <v>95</v>
      </c>
      <c r="F3486">
        <v>82</v>
      </c>
      <c r="G3486" t="s">
        <v>16</v>
      </c>
      <c r="H3486" t="s">
        <v>307</v>
      </c>
      <c r="I3486" t="str">
        <f t="shared" si="162"/>
        <v>Over Vote(L)</v>
      </c>
      <c r="K3486" t="b">
        <v>0</v>
      </c>
      <c r="L3486">
        <v>438</v>
      </c>
      <c r="M3486">
        <v>437664</v>
      </c>
      <c r="N3486">
        <v>20171015</v>
      </c>
      <c r="O3486" t="s">
        <v>19</v>
      </c>
      <c r="P3486" t="str">
        <f>IF(VLOOKUP(A3486,'national-winners'!$A$2:$B$13,2,0)=H3486,"W","L")</f>
        <v>L</v>
      </c>
      <c r="Q3486">
        <f>MATCH(C3486,'state-winning-votes'!A:A,0)</f>
        <v>14</v>
      </c>
      <c r="R3486">
        <f>MATCH(A3486,'state-winning-votes'!$A$2:$L$2,0)</f>
        <v>12</v>
      </c>
      <c r="S3486" cm="1">
        <f t="array" ref="S3486">INDEX('state-winning-votes'!$A$1:$L$53,$Q3486,$R3486)</f>
        <v>266891</v>
      </c>
      <c r="T3486">
        <f>INDEX('state-winning-votes'!$A$1:$L$53,MATCH($C3486,'state-winning-votes'!$A:$A,0),MATCH($A3486,'state-winning-votes'!$A$2:$L$2,0))</f>
        <v>266891</v>
      </c>
      <c r="U3486" t="str">
        <f t="shared" si="163"/>
        <v>Clinton, Hillary</v>
      </c>
      <c r="V3486" t="str">
        <f>_xlfn.XLOOKUP(INDEX('state-winning-votes'!$A$1:$L$53,MATCH($C3486,'state-winning-votes'!$A:$A,0),MATCH($A3486,'state-winning-votes'!$A$2:$L$2,0)),$L:$L,$H:$H)</f>
        <v>Clinton, Hillary</v>
      </c>
      <c r="W3486" t="str">
        <f>VLOOKUP(A3486,'national-winners'!$A$2:$B$13,2,0)</f>
        <v>Trump, Donald J.</v>
      </c>
      <c r="X3486" t="str">
        <f t="shared" si="164"/>
        <v xml:space="preserve"> Hillary Clinton (W)</v>
      </c>
    </row>
    <row r="3487" spans="1:24" x14ac:dyDescent="0.25">
      <c r="A3487">
        <v>2016</v>
      </c>
      <c r="B3487" t="s">
        <v>66</v>
      </c>
      <c r="C3487" t="s">
        <v>67</v>
      </c>
      <c r="D3487">
        <v>16</v>
      </c>
      <c r="E3487">
        <v>82</v>
      </c>
      <c r="F3487">
        <v>63</v>
      </c>
      <c r="G3487" t="s">
        <v>16</v>
      </c>
      <c r="H3487" t="s">
        <v>407</v>
      </c>
      <c r="I3487" t="str">
        <f t="shared" si="162"/>
        <v>Trump, Donald J.(W)</v>
      </c>
      <c r="J3487" t="s">
        <v>21</v>
      </c>
      <c r="K3487" t="b">
        <v>0</v>
      </c>
      <c r="L3487">
        <v>409055</v>
      </c>
      <c r="M3487">
        <v>690255</v>
      </c>
      <c r="N3487">
        <v>20171015</v>
      </c>
      <c r="O3487" t="s">
        <v>19</v>
      </c>
      <c r="P3487" t="str">
        <f>IF(VLOOKUP(A3487,'national-winners'!$A$2:$B$13,2,0)=H3487,"W","L")</f>
        <v>W</v>
      </c>
      <c r="Q3487">
        <f>MATCH(C3487,'state-winning-votes'!A:A,0)</f>
        <v>16</v>
      </c>
      <c r="R3487">
        <f>MATCH(A3487,'state-winning-votes'!$A$2:$L$2,0)</f>
        <v>12</v>
      </c>
      <c r="S3487" cm="1">
        <f t="array" ref="S3487">INDEX('state-winning-votes'!$A$1:$L$53,$Q3487,$R3487)</f>
        <v>409055</v>
      </c>
      <c r="T3487">
        <f>INDEX('state-winning-votes'!$A$1:$L$53,MATCH($C3487,'state-winning-votes'!$A:$A,0),MATCH($A3487,'state-winning-votes'!$A$2:$L$2,0))</f>
        <v>409055</v>
      </c>
      <c r="U3487" t="str">
        <f t="shared" si="163"/>
        <v>Trump, Donald J.</v>
      </c>
      <c r="V3487" t="str">
        <f>_xlfn.XLOOKUP(INDEX('state-winning-votes'!$A$1:$L$53,MATCH($C3487,'state-winning-votes'!$A:$A,0),MATCH($A3487,'state-winning-votes'!$A$2:$L$2,0)),$L:$L,$H:$H)</f>
        <v>Trump, Donald J.</v>
      </c>
      <c r="W3487" t="str">
        <f>VLOOKUP(A3487,'national-winners'!$A$2:$B$13,2,0)</f>
        <v>Trump, Donald J.</v>
      </c>
      <c r="X3487" t="str">
        <f t="shared" si="164"/>
        <v xml:space="preserve"> Donald J. Trump (W)</v>
      </c>
    </row>
    <row r="3488" spans="1:24" x14ac:dyDescent="0.25">
      <c r="A3488">
        <v>2016</v>
      </c>
      <c r="B3488" t="s">
        <v>66</v>
      </c>
      <c r="C3488" t="s">
        <v>67</v>
      </c>
      <c r="D3488">
        <v>16</v>
      </c>
      <c r="E3488">
        <v>82</v>
      </c>
      <c r="F3488">
        <v>63</v>
      </c>
      <c r="G3488" t="s">
        <v>16</v>
      </c>
      <c r="H3488" t="s">
        <v>408</v>
      </c>
      <c r="I3488" t="str">
        <f t="shared" si="162"/>
        <v>Clinton, Hillary(L)</v>
      </c>
      <c r="J3488" t="s">
        <v>18</v>
      </c>
      <c r="K3488" t="b">
        <v>0</v>
      </c>
      <c r="L3488">
        <v>189765</v>
      </c>
      <c r="M3488">
        <v>690255</v>
      </c>
      <c r="N3488">
        <v>20171015</v>
      </c>
      <c r="O3488" t="s">
        <v>19</v>
      </c>
      <c r="P3488" t="str">
        <f>IF(VLOOKUP(A3488,'national-winners'!$A$2:$B$13,2,0)=H3488,"W","L")</f>
        <v>L</v>
      </c>
      <c r="Q3488">
        <f>MATCH(C3488,'state-winning-votes'!A:A,0)</f>
        <v>16</v>
      </c>
      <c r="R3488">
        <f>MATCH(A3488,'state-winning-votes'!$A$2:$L$2,0)</f>
        <v>12</v>
      </c>
      <c r="S3488" cm="1">
        <f t="array" ref="S3488">INDEX('state-winning-votes'!$A$1:$L$53,$Q3488,$R3488)</f>
        <v>409055</v>
      </c>
      <c r="T3488">
        <f>INDEX('state-winning-votes'!$A$1:$L$53,MATCH($C3488,'state-winning-votes'!$A:$A,0),MATCH($A3488,'state-winning-votes'!$A$2:$L$2,0))</f>
        <v>409055</v>
      </c>
      <c r="U3488" t="str">
        <f t="shared" si="163"/>
        <v>Trump, Donald J.</v>
      </c>
      <c r="V3488" t="str">
        <f>_xlfn.XLOOKUP(INDEX('state-winning-votes'!$A$1:$L$53,MATCH($C3488,'state-winning-votes'!$A:$A,0),MATCH($A3488,'state-winning-votes'!$A$2:$L$2,0)),$L:$L,$H:$H)</f>
        <v>Trump, Donald J.</v>
      </c>
      <c r="W3488" t="str">
        <f>VLOOKUP(A3488,'national-winners'!$A$2:$B$13,2,0)</f>
        <v>Trump, Donald J.</v>
      </c>
      <c r="X3488" t="str">
        <f t="shared" si="164"/>
        <v xml:space="preserve"> Donald J. Trump (W)</v>
      </c>
    </row>
    <row r="3489" spans="1:24" x14ac:dyDescent="0.25">
      <c r="A3489">
        <v>2016</v>
      </c>
      <c r="B3489" t="s">
        <v>66</v>
      </c>
      <c r="C3489" t="s">
        <v>67</v>
      </c>
      <c r="D3489">
        <v>16</v>
      </c>
      <c r="E3489">
        <v>82</v>
      </c>
      <c r="F3489">
        <v>63</v>
      </c>
      <c r="G3489" t="s">
        <v>16</v>
      </c>
      <c r="H3489" t="s">
        <v>412</v>
      </c>
      <c r="I3489" t="str">
        <f t="shared" si="162"/>
        <v>McMullin, Evan(L)</v>
      </c>
      <c r="J3489" t="s">
        <v>35</v>
      </c>
      <c r="K3489" t="b">
        <v>0</v>
      </c>
      <c r="L3489">
        <v>60748</v>
      </c>
      <c r="M3489">
        <v>690255</v>
      </c>
      <c r="N3489">
        <v>20171015</v>
      </c>
      <c r="O3489" t="s">
        <v>19</v>
      </c>
      <c r="P3489" t="str">
        <f>IF(VLOOKUP(A3489,'national-winners'!$A$2:$B$13,2,0)=H3489,"W","L")</f>
        <v>L</v>
      </c>
      <c r="Q3489">
        <f>MATCH(C3489,'state-winning-votes'!A:A,0)</f>
        <v>16</v>
      </c>
      <c r="R3489">
        <f>MATCH(A3489,'state-winning-votes'!$A$2:$L$2,0)</f>
        <v>12</v>
      </c>
      <c r="S3489" cm="1">
        <f t="array" ref="S3489">INDEX('state-winning-votes'!$A$1:$L$53,$Q3489,$R3489)</f>
        <v>409055</v>
      </c>
      <c r="T3489">
        <f>INDEX('state-winning-votes'!$A$1:$L$53,MATCH($C3489,'state-winning-votes'!$A:$A,0),MATCH($A3489,'state-winning-votes'!$A$2:$L$2,0))</f>
        <v>409055</v>
      </c>
      <c r="U3489" t="str">
        <f t="shared" si="163"/>
        <v>Trump, Donald J.</v>
      </c>
      <c r="V3489" t="str">
        <f>_xlfn.XLOOKUP(INDEX('state-winning-votes'!$A$1:$L$53,MATCH($C3489,'state-winning-votes'!$A:$A,0),MATCH($A3489,'state-winning-votes'!$A$2:$L$2,0)),$L:$L,$H:$H)</f>
        <v>Trump, Donald J.</v>
      </c>
      <c r="W3489" t="str">
        <f>VLOOKUP(A3489,'national-winners'!$A$2:$B$13,2,0)</f>
        <v>Trump, Donald J.</v>
      </c>
      <c r="X3489" t="str">
        <f t="shared" si="164"/>
        <v xml:space="preserve"> Donald J. Trump (W)</v>
      </c>
    </row>
    <row r="3490" spans="1:24" x14ac:dyDescent="0.25">
      <c r="A3490">
        <v>2016</v>
      </c>
      <c r="B3490" t="s">
        <v>66</v>
      </c>
      <c r="C3490" t="s">
        <v>67</v>
      </c>
      <c r="D3490">
        <v>16</v>
      </c>
      <c r="E3490">
        <v>82</v>
      </c>
      <c r="F3490">
        <v>63</v>
      </c>
      <c r="G3490" t="s">
        <v>16</v>
      </c>
      <c r="H3490" t="s">
        <v>377</v>
      </c>
      <c r="I3490" t="str">
        <f t="shared" si="162"/>
        <v>Johnson, Gary(L)</v>
      </c>
      <c r="J3490" t="s">
        <v>29</v>
      </c>
      <c r="K3490" t="b">
        <v>0</v>
      </c>
      <c r="L3490">
        <v>28331</v>
      </c>
      <c r="M3490">
        <v>690255</v>
      </c>
      <c r="N3490">
        <v>20171015</v>
      </c>
      <c r="O3490" t="s">
        <v>19</v>
      </c>
      <c r="P3490" t="str">
        <f>IF(VLOOKUP(A3490,'national-winners'!$A$2:$B$13,2,0)=H3490,"W","L")</f>
        <v>L</v>
      </c>
      <c r="Q3490">
        <f>MATCH(C3490,'state-winning-votes'!A:A,0)</f>
        <v>16</v>
      </c>
      <c r="R3490">
        <f>MATCH(A3490,'state-winning-votes'!$A$2:$L$2,0)</f>
        <v>12</v>
      </c>
      <c r="S3490" cm="1">
        <f t="array" ref="S3490">INDEX('state-winning-votes'!$A$1:$L$53,$Q3490,$R3490)</f>
        <v>409055</v>
      </c>
      <c r="T3490">
        <f>INDEX('state-winning-votes'!$A$1:$L$53,MATCH($C3490,'state-winning-votes'!$A:$A,0),MATCH($A3490,'state-winning-votes'!$A$2:$L$2,0))</f>
        <v>409055</v>
      </c>
      <c r="U3490" t="str">
        <f t="shared" si="163"/>
        <v>Trump, Donald J.</v>
      </c>
      <c r="V3490" t="str">
        <f>_xlfn.XLOOKUP(INDEX('state-winning-votes'!$A$1:$L$53,MATCH($C3490,'state-winning-votes'!$A:$A,0),MATCH($A3490,'state-winning-votes'!$A$2:$L$2,0)),$L:$L,$H:$H)</f>
        <v>Trump, Donald J.</v>
      </c>
      <c r="W3490" t="str">
        <f>VLOOKUP(A3490,'national-winners'!$A$2:$B$13,2,0)</f>
        <v>Trump, Donald J.</v>
      </c>
      <c r="X3490" t="str">
        <f t="shared" si="164"/>
        <v xml:space="preserve"> Donald J. Trump (W)</v>
      </c>
    </row>
    <row r="3491" spans="1:24" x14ac:dyDescent="0.25">
      <c r="A3491">
        <v>2016</v>
      </c>
      <c r="B3491" t="s">
        <v>66</v>
      </c>
      <c r="C3491" t="s">
        <v>67</v>
      </c>
      <c r="D3491">
        <v>16</v>
      </c>
      <c r="E3491">
        <v>82</v>
      </c>
      <c r="F3491">
        <v>63</v>
      </c>
      <c r="G3491" t="s">
        <v>16</v>
      </c>
      <c r="H3491" t="s">
        <v>409</v>
      </c>
      <c r="I3491" t="str">
        <f t="shared" si="162"/>
        <v>Castle, Darrell L.(L)</v>
      </c>
      <c r="J3491" t="s">
        <v>134</v>
      </c>
      <c r="K3491" t="b">
        <v>0</v>
      </c>
      <c r="L3491">
        <v>2356</v>
      </c>
      <c r="M3491">
        <v>690255</v>
      </c>
      <c r="N3491">
        <v>20171015</v>
      </c>
      <c r="O3491" t="s">
        <v>19</v>
      </c>
      <c r="P3491" t="str">
        <f>IF(VLOOKUP(A3491,'national-winners'!$A$2:$B$13,2,0)=H3491,"W","L")</f>
        <v>L</v>
      </c>
      <c r="Q3491">
        <f>MATCH(C3491,'state-winning-votes'!A:A,0)</f>
        <v>16</v>
      </c>
      <c r="R3491">
        <f>MATCH(A3491,'state-winning-votes'!$A$2:$L$2,0)</f>
        <v>12</v>
      </c>
      <c r="S3491" cm="1">
        <f t="array" ref="S3491">INDEX('state-winning-votes'!$A$1:$L$53,$Q3491,$R3491)</f>
        <v>409055</v>
      </c>
      <c r="T3491">
        <f>INDEX('state-winning-votes'!$A$1:$L$53,MATCH($C3491,'state-winning-votes'!$A:$A,0),MATCH($A3491,'state-winning-votes'!$A$2:$L$2,0))</f>
        <v>409055</v>
      </c>
      <c r="U3491" t="str">
        <f t="shared" si="163"/>
        <v>Trump, Donald J.</v>
      </c>
      <c r="V3491" t="str">
        <f>_xlfn.XLOOKUP(INDEX('state-winning-votes'!$A$1:$L$53,MATCH($C3491,'state-winning-votes'!$A:$A,0),MATCH($A3491,'state-winning-votes'!$A$2:$L$2,0)),$L:$L,$H:$H)</f>
        <v>Trump, Donald J.</v>
      </c>
      <c r="W3491" t="str">
        <f>VLOOKUP(A3491,'national-winners'!$A$2:$B$13,2,0)</f>
        <v>Trump, Donald J.</v>
      </c>
      <c r="X3491" t="str">
        <f t="shared" si="164"/>
        <v xml:space="preserve"> Donald J. Trump (W)</v>
      </c>
    </row>
    <row r="3492" spans="1:24" x14ac:dyDescent="0.25">
      <c r="A3492">
        <v>2016</v>
      </c>
      <c r="B3492" t="s">
        <v>68</v>
      </c>
      <c r="C3492" t="s">
        <v>69</v>
      </c>
      <c r="D3492">
        <v>17</v>
      </c>
      <c r="E3492">
        <v>33</v>
      </c>
      <c r="F3492">
        <v>21</v>
      </c>
      <c r="G3492" t="s">
        <v>16</v>
      </c>
      <c r="H3492" t="s">
        <v>408</v>
      </c>
      <c r="I3492" t="str">
        <f t="shared" si="162"/>
        <v>Clinton, Hillary(L)</v>
      </c>
      <c r="J3492" t="s">
        <v>18</v>
      </c>
      <c r="K3492" t="b">
        <v>0</v>
      </c>
      <c r="L3492">
        <v>3090729</v>
      </c>
      <c r="M3492">
        <v>5536424</v>
      </c>
      <c r="N3492">
        <v>20171015</v>
      </c>
      <c r="O3492" t="s">
        <v>19</v>
      </c>
      <c r="P3492" t="str">
        <f>IF(VLOOKUP(A3492,'national-winners'!$A$2:$B$13,2,0)=H3492,"W","L")</f>
        <v>L</v>
      </c>
      <c r="Q3492">
        <f>MATCH(C3492,'state-winning-votes'!A:A,0)</f>
        <v>17</v>
      </c>
      <c r="R3492">
        <f>MATCH(A3492,'state-winning-votes'!$A$2:$L$2,0)</f>
        <v>12</v>
      </c>
      <c r="S3492" cm="1">
        <f t="array" ref="S3492">INDEX('state-winning-votes'!$A$1:$L$53,$Q3492,$R3492)</f>
        <v>3090729</v>
      </c>
      <c r="T3492">
        <f>INDEX('state-winning-votes'!$A$1:$L$53,MATCH($C3492,'state-winning-votes'!$A:$A,0),MATCH($A3492,'state-winning-votes'!$A$2:$L$2,0))</f>
        <v>3090729</v>
      </c>
      <c r="U3492" t="str">
        <f t="shared" si="163"/>
        <v>Clinton, Hillary</v>
      </c>
      <c r="V3492" t="str">
        <f>_xlfn.XLOOKUP(INDEX('state-winning-votes'!$A$1:$L$53,MATCH($C3492,'state-winning-votes'!$A:$A,0),MATCH($A3492,'state-winning-votes'!$A$2:$L$2,0)),$L:$L,$H:$H)</f>
        <v>Clinton, Hillary</v>
      </c>
      <c r="W3492" t="str">
        <f>VLOOKUP(A3492,'national-winners'!$A$2:$B$13,2,0)</f>
        <v>Trump, Donald J.</v>
      </c>
      <c r="X3492" t="str">
        <f t="shared" si="164"/>
        <v xml:space="preserve"> Hillary Clinton (W)</v>
      </c>
    </row>
    <row r="3493" spans="1:24" x14ac:dyDescent="0.25">
      <c r="A3493">
        <v>2016</v>
      </c>
      <c r="B3493" t="s">
        <v>68</v>
      </c>
      <c r="C3493" t="s">
        <v>69</v>
      </c>
      <c r="D3493">
        <v>17</v>
      </c>
      <c r="E3493">
        <v>33</v>
      </c>
      <c r="F3493">
        <v>21</v>
      </c>
      <c r="G3493" t="s">
        <v>16</v>
      </c>
      <c r="H3493" t="s">
        <v>407</v>
      </c>
      <c r="I3493" t="str">
        <f t="shared" si="162"/>
        <v>Trump, Donald J.(W)</v>
      </c>
      <c r="J3493" t="s">
        <v>21</v>
      </c>
      <c r="K3493" t="b">
        <v>0</v>
      </c>
      <c r="L3493">
        <v>2146015</v>
      </c>
      <c r="M3493">
        <v>5536424</v>
      </c>
      <c r="N3493">
        <v>20171015</v>
      </c>
      <c r="O3493" t="s">
        <v>19</v>
      </c>
      <c r="P3493" t="str">
        <f>IF(VLOOKUP(A3493,'national-winners'!$A$2:$B$13,2,0)=H3493,"W","L")</f>
        <v>W</v>
      </c>
      <c r="Q3493">
        <f>MATCH(C3493,'state-winning-votes'!A:A,0)</f>
        <v>17</v>
      </c>
      <c r="R3493">
        <f>MATCH(A3493,'state-winning-votes'!$A$2:$L$2,0)</f>
        <v>12</v>
      </c>
      <c r="S3493" cm="1">
        <f t="array" ref="S3493">INDEX('state-winning-votes'!$A$1:$L$53,$Q3493,$R3493)</f>
        <v>3090729</v>
      </c>
      <c r="T3493">
        <f>INDEX('state-winning-votes'!$A$1:$L$53,MATCH($C3493,'state-winning-votes'!$A:$A,0),MATCH($A3493,'state-winning-votes'!$A$2:$L$2,0))</f>
        <v>3090729</v>
      </c>
      <c r="U3493" t="str">
        <f t="shared" si="163"/>
        <v>Clinton, Hillary</v>
      </c>
      <c r="V3493" t="str">
        <f>_xlfn.XLOOKUP(INDEX('state-winning-votes'!$A$1:$L$53,MATCH($C3493,'state-winning-votes'!$A:$A,0),MATCH($A3493,'state-winning-votes'!$A$2:$L$2,0)),$L:$L,$H:$H)</f>
        <v>Clinton, Hillary</v>
      </c>
      <c r="W3493" t="str">
        <f>VLOOKUP(A3493,'national-winners'!$A$2:$B$13,2,0)</f>
        <v>Trump, Donald J.</v>
      </c>
      <c r="X3493" t="str">
        <f t="shared" si="164"/>
        <v xml:space="preserve"> Hillary Clinton (W)</v>
      </c>
    </row>
    <row r="3494" spans="1:24" x14ac:dyDescent="0.25">
      <c r="A3494">
        <v>2016</v>
      </c>
      <c r="B3494" t="s">
        <v>68</v>
      </c>
      <c r="C3494" t="s">
        <v>69</v>
      </c>
      <c r="D3494">
        <v>17</v>
      </c>
      <c r="E3494">
        <v>33</v>
      </c>
      <c r="F3494">
        <v>21</v>
      </c>
      <c r="G3494" t="s">
        <v>16</v>
      </c>
      <c r="H3494" t="s">
        <v>377</v>
      </c>
      <c r="I3494" t="str">
        <f t="shared" si="162"/>
        <v>Johnson, Gary(L)</v>
      </c>
      <c r="J3494" t="s">
        <v>29</v>
      </c>
      <c r="K3494" t="b">
        <v>0</v>
      </c>
      <c r="L3494">
        <v>209596</v>
      </c>
      <c r="M3494">
        <v>5536424</v>
      </c>
      <c r="N3494">
        <v>20171015</v>
      </c>
      <c r="O3494" t="s">
        <v>19</v>
      </c>
      <c r="P3494" t="str">
        <f>IF(VLOOKUP(A3494,'national-winners'!$A$2:$B$13,2,0)=H3494,"W","L")</f>
        <v>L</v>
      </c>
      <c r="Q3494">
        <f>MATCH(C3494,'state-winning-votes'!A:A,0)</f>
        <v>17</v>
      </c>
      <c r="R3494">
        <f>MATCH(A3494,'state-winning-votes'!$A$2:$L$2,0)</f>
        <v>12</v>
      </c>
      <c r="S3494" cm="1">
        <f t="array" ref="S3494">INDEX('state-winning-votes'!$A$1:$L$53,$Q3494,$R3494)</f>
        <v>3090729</v>
      </c>
      <c r="T3494">
        <f>INDEX('state-winning-votes'!$A$1:$L$53,MATCH($C3494,'state-winning-votes'!$A:$A,0),MATCH($A3494,'state-winning-votes'!$A$2:$L$2,0))</f>
        <v>3090729</v>
      </c>
      <c r="U3494" t="str">
        <f t="shared" si="163"/>
        <v>Clinton, Hillary</v>
      </c>
      <c r="V3494" t="str">
        <f>_xlfn.XLOOKUP(INDEX('state-winning-votes'!$A$1:$L$53,MATCH($C3494,'state-winning-votes'!$A:$A,0),MATCH($A3494,'state-winning-votes'!$A$2:$L$2,0)),$L:$L,$H:$H)</f>
        <v>Clinton, Hillary</v>
      </c>
      <c r="W3494" t="str">
        <f>VLOOKUP(A3494,'national-winners'!$A$2:$B$13,2,0)</f>
        <v>Trump, Donald J.</v>
      </c>
      <c r="X3494" t="str">
        <f t="shared" si="164"/>
        <v xml:space="preserve"> Hillary Clinton (W)</v>
      </c>
    </row>
    <row r="3495" spans="1:24" x14ac:dyDescent="0.25">
      <c r="A3495">
        <v>2016</v>
      </c>
      <c r="B3495" t="s">
        <v>68</v>
      </c>
      <c r="C3495" t="s">
        <v>69</v>
      </c>
      <c r="D3495">
        <v>17</v>
      </c>
      <c r="E3495">
        <v>33</v>
      </c>
      <c r="F3495">
        <v>21</v>
      </c>
      <c r="G3495" t="s">
        <v>16</v>
      </c>
      <c r="H3495" t="s">
        <v>378</v>
      </c>
      <c r="I3495" t="str">
        <f t="shared" si="162"/>
        <v>Stein, Jill(L)</v>
      </c>
      <c r="J3495" t="s">
        <v>274</v>
      </c>
      <c r="K3495" t="b">
        <v>0</v>
      </c>
      <c r="L3495">
        <v>76802</v>
      </c>
      <c r="M3495">
        <v>5536424</v>
      </c>
      <c r="N3495">
        <v>20171015</v>
      </c>
      <c r="O3495" t="s">
        <v>19</v>
      </c>
      <c r="P3495" t="str">
        <f>IF(VLOOKUP(A3495,'national-winners'!$A$2:$B$13,2,0)=H3495,"W","L")</f>
        <v>L</v>
      </c>
      <c r="Q3495">
        <f>MATCH(C3495,'state-winning-votes'!A:A,0)</f>
        <v>17</v>
      </c>
      <c r="R3495">
        <f>MATCH(A3495,'state-winning-votes'!$A$2:$L$2,0)</f>
        <v>12</v>
      </c>
      <c r="S3495" cm="1">
        <f t="array" ref="S3495">INDEX('state-winning-votes'!$A$1:$L$53,$Q3495,$R3495)</f>
        <v>3090729</v>
      </c>
      <c r="T3495">
        <f>INDEX('state-winning-votes'!$A$1:$L$53,MATCH($C3495,'state-winning-votes'!$A:$A,0),MATCH($A3495,'state-winning-votes'!$A$2:$L$2,0))</f>
        <v>3090729</v>
      </c>
      <c r="U3495" t="str">
        <f t="shared" si="163"/>
        <v>Clinton, Hillary</v>
      </c>
      <c r="V3495" t="str">
        <f>_xlfn.XLOOKUP(INDEX('state-winning-votes'!$A$1:$L$53,MATCH($C3495,'state-winning-votes'!$A:$A,0),MATCH($A3495,'state-winning-votes'!$A$2:$L$2,0)),$L:$L,$H:$H)</f>
        <v>Clinton, Hillary</v>
      </c>
      <c r="W3495" t="str">
        <f>VLOOKUP(A3495,'national-winners'!$A$2:$B$13,2,0)</f>
        <v>Trump, Donald J.</v>
      </c>
      <c r="X3495" t="str">
        <f t="shared" si="164"/>
        <v xml:space="preserve"> Hillary Clinton (W)</v>
      </c>
    </row>
    <row r="3496" spans="1:24" x14ac:dyDescent="0.25">
      <c r="A3496">
        <v>2016</v>
      </c>
      <c r="B3496" t="s">
        <v>68</v>
      </c>
      <c r="C3496" t="s">
        <v>69</v>
      </c>
      <c r="D3496">
        <v>17</v>
      </c>
      <c r="E3496">
        <v>33</v>
      </c>
      <c r="F3496">
        <v>21</v>
      </c>
      <c r="G3496" t="s">
        <v>16</v>
      </c>
      <c r="I3496" t="str">
        <f t="shared" si="162"/>
        <v>(L)</v>
      </c>
      <c r="K3496" t="b">
        <v>1</v>
      </c>
      <c r="L3496">
        <v>13282</v>
      </c>
      <c r="M3496">
        <v>5536424</v>
      </c>
      <c r="N3496">
        <v>20171015</v>
      </c>
      <c r="O3496" t="s">
        <v>19</v>
      </c>
      <c r="P3496" t="str">
        <f>IF(VLOOKUP(A3496,'national-winners'!$A$2:$B$13,2,0)=H3496,"W","L")</f>
        <v>L</v>
      </c>
      <c r="Q3496">
        <f>MATCH(C3496,'state-winning-votes'!A:A,0)</f>
        <v>17</v>
      </c>
      <c r="R3496">
        <f>MATCH(A3496,'state-winning-votes'!$A$2:$L$2,0)</f>
        <v>12</v>
      </c>
      <c r="S3496" cm="1">
        <f t="array" ref="S3496">INDEX('state-winning-votes'!$A$1:$L$53,$Q3496,$R3496)</f>
        <v>3090729</v>
      </c>
      <c r="T3496">
        <f>INDEX('state-winning-votes'!$A$1:$L$53,MATCH($C3496,'state-winning-votes'!$A:$A,0),MATCH($A3496,'state-winning-votes'!$A$2:$L$2,0))</f>
        <v>3090729</v>
      </c>
      <c r="U3496" t="str">
        <f t="shared" si="163"/>
        <v>Clinton, Hillary</v>
      </c>
      <c r="V3496" t="str">
        <f>_xlfn.XLOOKUP(INDEX('state-winning-votes'!$A$1:$L$53,MATCH($C3496,'state-winning-votes'!$A:$A,0),MATCH($A3496,'state-winning-votes'!$A$2:$L$2,0)),$L:$L,$H:$H)</f>
        <v>Clinton, Hillary</v>
      </c>
      <c r="W3496" t="str">
        <f>VLOOKUP(A3496,'national-winners'!$A$2:$B$13,2,0)</f>
        <v>Trump, Donald J.</v>
      </c>
      <c r="X3496" t="str">
        <f t="shared" si="164"/>
        <v xml:space="preserve"> Hillary Clinton (W)</v>
      </c>
    </row>
    <row r="3497" spans="1:24" x14ac:dyDescent="0.25">
      <c r="A3497">
        <v>2016</v>
      </c>
      <c r="B3497" t="s">
        <v>71</v>
      </c>
      <c r="C3497" t="s">
        <v>72</v>
      </c>
      <c r="D3497">
        <v>18</v>
      </c>
      <c r="E3497">
        <v>32</v>
      </c>
      <c r="F3497">
        <v>22</v>
      </c>
      <c r="G3497" t="s">
        <v>16</v>
      </c>
      <c r="H3497" t="s">
        <v>407</v>
      </c>
      <c r="I3497" t="str">
        <f t="shared" si="162"/>
        <v>Trump, Donald J.(W)</v>
      </c>
      <c r="J3497" t="s">
        <v>21</v>
      </c>
      <c r="K3497" t="b">
        <v>0</v>
      </c>
      <c r="L3497">
        <v>1557286</v>
      </c>
      <c r="M3497">
        <v>2734958</v>
      </c>
      <c r="N3497">
        <v>20171015</v>
      </c>
      <c r="O3497" t="s">
        <v>19</v>
      </c>
      <c r="P3497" t="str">
        <f>IF(VLOOKUP(A3497,'national-winners'!$A$2:$B$13,2,0)=H3497,"W","L")</f>
        <v>W</v>
      </c>
      <c r="Q3497">
        <f>MATCH(C3497,'state-winning-votes'!A:A,0)</f>
        <v>18</v>
      </c>
      <c r="R3497">
        <f>MATCH(A3497,'state-winning-votes'!$A$2:$L$2,0)</f>
        <v>12</v>
      </c>
      <c r="S3497" cm="1">
        <f t="array" ref="S3497">INDEX('state-winning-votes'!$A$1:$L$53,$Q3497,$R3497)</f>
        <v>1557286</v>
      </c>
      <c r="T3497">
        <f>INDEX('state-winning-votes'!$A$1:$L$53,MATCH($C3497,'state-winning-votes'!$A:$A,0),MATCH($A3497,'state-winning-votes'!$A$2:$L$2,0))</f>
        <v>1557286</v>
      </c>
      <c r="U3497" t="str">
        <f t="shared" si="163"/>
        <v>Trump, Donald J.</v>
      </c>
      <c r="V3497" t="str">
        <f>_xlfn.XLOOKUP(INDEX('state-winning-votes'!$A$1:$L$53,MATCH($C3497,'state-winning-votes'!$A:$A,0),MATCH($A3497,'state-winning-votes'!$A$2:$L$2,0)),$L:$L,$H:$H)</f>
        <v>Trump, Donald J.</v>
      </c>
      <c r="W3497" t="str">
        <f>VLOOKUP(A3497,'national-winners'!$A$2:$B$13,2,0)</f>
        <v>Trump, Donald J.</v>
      </c>
      <c r="X3497" t="str">
        <f t="shared" si="164"/>
        <v xml:space="preserve"> Donald J. Trump (W)</v>
      </c>
    </row>
    <row r="3498" spans="1:24" x14ac:dyDescent="0.25">
      <c r="A3498">
        <v>2016</v>
      </c>
      <c r="B3498" t="s">
        <v>71</v>
      </c>
      <c r="C3498" t="s">
        <v>72</v>
      </c>
      <c r="D3498">
        <v>18</v>
      </c>
      <c r="E3498">
        <v>32</v>
      </c>
      <c r="F3498">
        <v>22</v>
      </c>
      <c r="G3498" t="s">
        <v>16</v>
      </c>
      <c r="H3498" t="s">
        <v>408</v>
      </c>
      <c r="I3498" t="str">
        <f t="shared" si="162"/>
        <v>Clinton, Hillary(L)</v>
      </c>
      <c r="J3498" t="s">
        <v>18</v>
      </c>
      <c r="K3498" t="b">
        <v>0</v>
      </c>
      <c r="L3498">
        <v>1033126</v>
      </c>
      <c r="M3498">
        <v>2734958</v>
      </c>
      <c r="N3498">
        <v>20171015</v>
      </c>
      <c r="O3498" t="s">
        <v>19</v>
      </c>
      <c r="P3498" t="str">
        <f>IF(VLOOKUP(A3498,'national-winners'!$A$2:$B$13,2,0)=H3498,"W","L")</f>
        <v>L</v>
      </c>
      <c r="Q3498">
        <f>MATCH(C3498,'state-winning-votes'!A:A,0)</f>
        <v>18</v>
      </c>
      <c r="R3498">
        <f>MATCH(A3498,'state-winning-votes'!$A$2:$L$2,0)</f>
        <v>12</v>
      </c>
      <c r="S3498" cm="1">
        <f t="array" ref="S3498">INDEX('state-winning-votes'!$A$1:$L$53,$Q3498,$R3498)</f>
        <v>1557286</v>
      </c>
      <c r="T3498">
        <f>INDEX('state-winning-votes'!$A$1:$L$53,MATCH($C3498,'state-winning-votes'!$A:$A,0),MATCH($A3498,'state-winning-votes'!$A$2:$L$2,0))</f>
        <v>1557286</v>
      </c>
      <c r="U3498" t="str">
        <f t="shared" si="163"/>
        <v>Trump, Donald J.</v>
      </c>
      <c r="V3498" t="str">
        <f>_xlfn.XLOOKUP(INDEX('state-winning-votes'!$A$1:$L$53,MATCH($C3498,'state-winning-votes'!$A:$A,0),MATCH($A3498,'state-winning-votes'!$A$2:$L$2,0)),$L:$L,$H:$H)</f>
        <v>Trump, Donald J.</v>
      </c>
      <c r="W3498" t="str">
        <f>VLOOKUP(A3498,'national-winners'!$A$2:$B$13,2,0)</f>
        <v>Trump, Donald J.</v>
      </c>
      <c r="X3498" t="str">
        <f t="shared" si="164"/>
        <v xml:space="preserve"> Donald J. Trump (W)</v>
      </c>
    </row>
    <row r="3499" spans="1:24" x14ac:dyDescent="0.25">
      <c r="A3499">
        <v>2016</v>
      </c>
      <c r="B3499" t="s">
        <v>71</v>
      </c>
      <c r="C3499" t="s">
        <v>72</v>
      </c>
      <c r="D3499">
        <v>18</v>
      </c>
      <c r="E3499">
        <v>32</v>
      </c>
      <c r="F3499">
        <v>22</v>
      </c>
      <c r="G3499" t="s">
        <v>16</v>
      </c>
      <c r="H3499" t="s">
        <v>377</v>
      </c>
      <c r="I3499" t="str">
        <f t="shared" si="162"/>
        <v>Johnson, Gary(L)</v>
      </c>
      <c r="J3499" t="s">
        <v>29</v>
      </c>
      <c r="K3499" t="b">
        <v>0</v>
      </c>
      <c r="L3499">
        <v>133993</v>
      </c>
      <c r="M3499">
        <v>2734958</v>
      </c>
      <c r="N3499">
        <v>20171015</v>
      </c>
      <c r="O3499" t="s">
        <v>19</v>
      </c>
      <c r="P3499" t="str">
        <f>IF(VLOOKUP(A3499,'national-winners'!$A$2:$B$13,2,0)=H3499,"W","L")</f>
        <v>L</v>
      </c>
      <c r="Q3499">
        <f>MATCH(C3499,'state-winning-votes'!A:A,0)</f>
        <v>18</v>
      </c>
      <c r="R3499">
        <f>MATCH(A3499,'state-winning-votes'!$A$2:$L$2,0)</f>
        <v>12</v>
      </c>
      <c r="S3499" cm="1">
        <f t="array" ref="S3499">INDEX('state-winning-votes'!$A$1:$L$53,$Q3499,$R3499)</f>
        <v>1557286</v>
      </c>
      <c r="T3499">
        <f>INDEX('state-winning-votes'!$A$1:$L$53,MATCH($C3499,'state-winning-votes'!$A:$A,0),MATCH($A3499,'state-winning-votes'!$A$2:$L$2,0))</f>
        <v>1557286</v>
      </c>
      <c r="U3499" t="str">
        <f t="shared" si="163"/>
        <v>Trump, Donald J.</v>
      </c>
      <c r="V3499" t="str">
        <f>_xlfn.XLOOKUP(INDEX('state-winning-votes'!$A$1:$L$53,MATCH($C3499,'state-winning-votes'!$A:$A,0),MATCH($A3499,'state-winning-votes'!$A$2:$L$2,0)),$L:$L,$H:$H)</f>
        <v>Trump, Donald J.</v>
      </c>
      <c r="W3499" t="str">
        <f>VLOOKUP(A3499,'national-winners'!$A$2:$B$13,2,0)</f>
        <v>Trump, Donald J.</v>
      </c>
      <c r="X3499" t="str">
        <f t="shared" si="164"/>
        <v xml:space="preserve"> Donald J. Trump (W)</v>
      </c>
    </row>
    <row r="3500" spans="1:24" x14ac:dyDescent="0.25">
      <c r="A3500">
        <v>2016</v>
      </c>
      <c r="B3500" t="s">
        <v>71</v>
      </c>
      <c r="C3500" t="s">
        <v>72</v>
      </c>
      <c r="D3500">
        <v>18</v>
      </c>
      <c r="E3500">
        <v>32</v>
      </c>
      <c r="F3500">
        <v>22</v>
      </c>
      <c r="G3500" t="s">
        <v>16</v>
      </c>
      <c r="I3500" t="str">
        <f t="shared" si="162"/>
        <v>(L)</v>
      </c>
      <c r="J3500" t="s">
        <v>274</v>
      </c>
      <c r="K3500" t="b">
        <v>1</v>
      </c>
      <c r="L3500">
        <v>7841</v>
      </c>
      <c r="M3500">
        <v>2734958</v>
      </c>
      <c r="N3500">
        <v>20171015</v>
      </c>
      <c r="O3500" t="s">
        <v>19</v>
      </c>
      <c r="P3500" t="str">
        <f>IF(VLOOKUP(A3500,'national-winners'!$A$2:$B$13,2,0)=H3500,"W","L")</f>
        <v>L</v>
      </c>
      <c r="Q3500">
        <f>MATCH(C3500,'state-winning-votes'!A:A,0)</f>
        <v>18</v>
      </c>
      <c r="R3500">
        <f>MATCH(A3500,'state-winning-votes'!$A$2:$L$2,0)</f>
        <v>12</v>
      </c>
      <c r="S3500" cm="1">
        <f t="array" ref="S3500">INDEX('state-winning-votes'!$A$1:$L$53,$Q3500,$R3500)</f>
        <v>1557286</v>
      </c>
      <c r="T3500">
        <f>INDEX('state-winning-votes'!$A$1:$L$53,MATCH($C3500,'state-winning-votes'!$A:$A,0),MATCH($A3500,'state-winning-votes'!$A$2:$L$2,0))</f>
        <v>1557286</v>
      </c>
      <c r="U3500" t="str">
        <f t="shared" si="163"/>
        <v>Trump, Donald J.</v>
      </c>
      <c r="V3500" t="str">
        <f>_xlfn.XLOOKUP(INDEX('state-winning-votes'!$A$1:$L$53,MATCH($C3500,'state-winning-votes'!$A:$A,0),MATCH($A3500,'state-winning-votes'!$A$2:$L$2,0)),$L:$L,$H:$H)</f>
        <v>Trump, Donald J.</v>
      </c>
      <c r="W3500" t="str">
        <f>VLOOKUP(A3500,'national-winners'!$A$2:$B$13,2,0)</f>
        <v>Trump, Donald J.</v>
      </c>
      <c r="X3500" t="str">
        <f t="shared" si="164"/>
        <v xml:space="preserve"> Donald J. Trump (W)</v>
      </c>
    </row>
    <row r="3501" spans="1:24" x14ac:dyDescent="0.25">
      <c r="A3501">
        <v>2016</v>
      </c>
      <c r="B3501" t="s">
        <v>71</v>
      </c>
      <c r="C3501" t="s">
        <v>72</v>
      </c>
      <c r="D3501">
        <v>18</v>
      </c>
      <c r="E3501">
        <v>32</v>
      </c>
      <c r="F3501">
        <v>22</v>
      </c>
      <c r="G3501" t="s">
        <v>16</v>
      </c>
      <c r="H3501" t="s">
        <v>409</v>
      </c>
      <c r="I3501" t="str">
        <f t="shared" si="162"/>
        <v>Castle, Darrell L.(L)</v>
      </c>
      <c r="J3501" t="s">
        <v>134</v>
      </c>
      <c r="K3501" t="b">
        <v>1</v>
      </c>
      <c r="L3501">
        <v>1937</v>
      </c>
      <c r="M3501">
        <v>2734958</v>
      </c>
      <c r="N3501">
        <v>20171015</v>
      </c>
      <c r="O3501" t="s">
        <v>19</v>
      </c>
      <c r="P3501" t="str">
        <f>IF(VLOOKUP(A3501,'national-winners'!$A$2:$B$13,2,0)=H3501,"W","L")</f>
        <v>L</v>
      </c>
      <c r="Q3501">
        <f>MATCH(C3501,'state-winning-votes'!A:A,0)</f>
        <v>18</v>
      </c>
      <c r="R3501">
        <f>MATCH(A3501,'state-winning-votes'!$A$2:$L$2,0)</f>
        <v>12</v>
      </c>
      <c r="S3501" cm="1">
        <f t="array" ref="S3501">INDEX('state-winning-votes'!$A$1:$L$53,$Q3501,$R3501)</f>
        <v>1557286</v>
      </c>
      <c r="T3501">
        <f>INDEX('state-winning-votes'!$A$1:$L$53,MATCH($C3501,'state-winning-votes'!$A:$A,0),MATCH($A3501,'state-winning-votes'!$A$2:$L$2,0))</f>
        <v>1557286</v>
      </c>
      <c r="U3501" t="str">
        <f t="shared" si="163"/>
        <v>Trump, Donald J.</v>
      </c>
      <c r="V3501" t="str">
        <f>_xlfn.XLOOKUP(INDEX('state-winning-votes'!$A$1:$L$53,MATCH($C3501,'state-winning-votes'!$A:$A,0),MATCH($A3501,'state-winning-votes'!$A$2:$L$2,0)),$L:$L,$H:$H)</f>
        <v>Trump, Donald J.</v>
      </c>
      <c r="W3501" t="str">
        <f>VLOOKUP(A3501,'national-winners'!$A$2:$B$13,2,0)</f>
        <v>Trump, Donald J.</v>
      </c>
      <c r="X3501" t="str">
        <f t="shared" si="164"/>
        <v xml:space="preserve"> Donald J. Trump (W)</v>
      </c>
    </row>
    <row r="3502" spans="1:24" x14ac:dyDescent="0.25">
      <c r="A3502">
        <v>2016</v>
      </c>
      <c r="B3502" t="s">
        <v>71</v>
      </c>
      <c r="C3502" t="s">
        <v>72</v>
      </c>
      <c r="D3502">
        <v>18</v>
      </c>
      <c r="E3502">
        <v>32</v>
      </c>
      <c r="F3502">
        <v>22</v>
      </c>
      <c r="G3502" t="s">
        <v>16</v>
      </c>
      <c r="I3502" t="str">
        <f t="shared" si="162"/>
        <v>(L)</v>
      </c>
      <c r="J3502" t="s">
        <v>35</v>
      </c>
      <c r="K3502" t="b">
        <v>1</v>
      </c>
      <c r="L3502">
        <v>718</v>
      </c>
      <c r="M3502">
        <v>2734958</v>
      </c>
      <c r="N3502">
        <v>20171015</v>
      </c>
      <c r="O3502" t="s">
        <v>19</v>
      </c>
      <c r="P3502" t="str">
        <f>IF(VLOOKUP(A3502,'national-winners'!$A$2:$B$13,2,0)=H3502,"W","L")</f>
        <v>L</v>
      </c>
      <c r="Q3502">
        <f>MATCH(C3502,'state-winning-votes'!A:A,0)</f>
        <v>18</v>
      </c>
      <c r="R3502">
        <f>MATCH(A3502,'state-winning-votes'!$A$2:$L$2,0)</f>
        <v>12</v>
      </c>
      <c r="S3502" cm="1">
        <f t="array" ref="S3502">INDEX('state-winning-votes'!$A$1:$L$53,$Q3502,$R3502)</f>
        <v>1557286</v>
      </c>
      <c r="T3502">
        <f>INDEX('state-winning-votes'!$A$1:$L$53,MATCH($C3502,'state-winning-votes'!$A:$A,0),MATCH($A3502,'state-winning-votes'!$A$2:$L$2,0))</f>
        <v>1557286</v>
      </c>
      <c r="U3502" t="str">
        <f t="shared" si="163"/>
        <v>Trump, Donald J.</v>
      </c>
      <c r="V3502" t="str">
        <f>_xlfn.XLOOKUP(INDEX('state-winning-votes'!$A$1:$L$53,MATCH($C3502,'state-winning-votes'!$A:$A,0),MATCH($A3502,'state-winning-votes'!$A$2:$L$2,0)),$L:$L,$H:$H)</f>
        <v>Trump, Donald J.</v>
      </c>
      <c r="W3502" t="str">
        <f>VLOOKUP(A3502,'national-winners'!$A$2:$B$13,2,0)</f>
        <v>Trump, Donald J.</v>
      </c>
      <c r="X3502" t="str">
        <f t="shared" si="164"/>
        <v xml:space="preserve"> Donald J. Trump (W)</v>
      </c>
    </row>
    <row r="3503" spans="1:24" x14ac:dyDescent="0.25">
      <c r="A3503">
        <v>2016</v>
      </c>
      <c r="B3503" t="s">
        <v>71</v>
      </c>
      <c r="C3503" t="s">
        <v>72</v>
      </c>
      <c r="D3503">
        <v>18</v>
      </c>
      <c r="E3503">
        <v>32</v>
      </c>
      <c r="F3503">
        <v>22</v>
      </c>
      <c r="G3503" t="s">
        <v>16</v>
      </c>
      <c r="H3503" t="s">
        <v>432</v>
      </c>
      <c r="I3503" t="str">
        <f t="shared" si="162"/>
        <v>Emidio ""Mimi"", Soltysik(L)</v>
      </c>
      <c r="J3503" t="s">
        <v>255</v>
      </c>
      <c r="K3503" t="b">
        <v>1</v>
      </c>
      <c r="L3503">
        <v>57</v>
      </c>
      <c r="M3503">
        <v>2734958</v>
      </c>
      <c r="N3503">
        <v>20171015</v>
      </c>
      <c r="O3503" t="s">
        <v>19</v>
      </c>
      <c r="P3503" t="str">
        <f>IF(VLOOKUP(A3503,'national-winners'!$A$2:$B$13,2,0)=H3503,"W","L")</f>
        <v>L</v>
      </c>
      <c r="Q3503">
        <f>MATCH(C3503,'state-winning-votes'!A:A,0)</f>
        <v>18</v>
      </c>
      <c r="R3503">
        <f>MATCH(A3503,'state-winning-votes'!$A$2:$L$2,0)</f>
        <v>12</v>
      </c>
      <c r="S3503" cm="1">
        <f t="array" ref="S3503">INDEX('state-winning-votes'!$A$1:$L$53,$Q3503,$R3503)</f>
        <v>1557286</v>
      </c>
      <c r="T3503">
        <f>INDEX('state-winning-votes'!$A$1:$L$53,MATCH($C3503,'state-winning-votes'!$A:$A,0),MATCH($A3503,'state-winning-votes'!$A$2:$L$2,0))</f>
        <v>1557286</v>
      </c>
      <c r="U3503" t="str">
        <f t="shared" si="163"/>
        <v>Trump, Donald J.</v>
      </c>
      <c r="V3503" t="str">
        <f>_xlfn.XLOOKUP(INDEX('state-winning-votes'!$A$1:$L$53,MATCH($C3503,'state-winning-votes'!$A:$A,0),MATCH($A3503,'state-winning-votes'!$A$2:$L$2,0)),$L:$L,$H:$H)</f>
        <v>Trump, Donald J.</v>
      </c>
      <c r="W3503" t="str">
        <f>VLOOKUP(A3503,'national-winners'!$A$2:$B$13,2,0)</f>
        <v>Trump, Donald J.</v>
      </c>
      <c r="X3503" t="str">
        <f t="shared" si="164"/>
        <v xml:space="preserve"> Donald J. Trump (W)</v>
      </c>
    </row>
    <row r="3504" spans="1:24" x14ac:dyDescent="0.25">
      <c r="A3504">
        <v>2016</v>
      </c>
      <c r="B3504" t="s">
        <v>73</v>
      </c>
      <c r="C3504" t="s">
        <v>74</v>
      </c>
      <c r="D3504">
        <v>19</v>
      </c>
      <c r="E3504">
        <v>42</v>
      </c>
      <c r="F3504">
        <v>31</v>
      </c>
      <c r="G3504" t="s">
        <v>16</v>
      </c>
      <c r="H3504" t="s">
        <v>407</v>
      </c>
      <c r="I3504" t="str">
        <f t="shared" si="162"/>
        <v>Trump, Donald J.(W)</v>
      </c>
      <c r="J3504" t="s">
        <v>21</v>
      </c>
      <c r="K3504" t="b">
        <v>0</v>
      </c>
      <c r="L3504">
        <v>800983</v>
      </c>
      <c r="M3504">
        <v>1565580</v>
      </c>
      <c r="N3504">
        <v>20171015</v>
      </c>
      <c r="O3504" t="s">
        <v>19</v>
      </c>
      <c r="P3504" t="str">
        <f>IF(VLOOKUP(A3504,'national-winners'!$A$2:$B$13,2,0)=H3504,"W","L")</f>
        <v>W</v>
      </c>
      <c r="Q3504">
        <f>MATCH(C3504,'state-winning-votes'!A:A,0)</f>
        <v>15</v>
      </c>
      <c r="R3504">
        <f>MATCH(A3504,'state-winning-votes'!$A$2:$L$2,0)</f>
        <v>12</v>
      </c>
      <c r="S3504" cm="1">
        <f t="array" ref="S3504">INDEX('state-winning-votes'!$A$1:$L$53,$Q3504,$R3504)</f>
        <v>800983</v>
      </c>
      <c r="T3504">
        <f>INDEX('state-winning-votes'!$A$1:$L$53,MATCH($C3504,'state-winning-votes'!$A:$A,0),MATCH($A3504,'state-winning-votes'!$A$2:$L$2,0))</f>
        <v>800983</v>
      </c>
      <c r="U3504" t="str">
        <f t="shared" si="163"/>
        <v>Trump, Donald J.</v>
      </c>
      <c r="V3504" t="str">
        <f>_xlfn.XLOOKUP(INDEX('state-winning-votes'!$A$1:$L$53,MATCH($C3504,'state-winning-votes'!$A:$A,0),MATCH($A3504,'state-winning-votes'!$A$2:$L$2,0)),$L:$L,$H:$H)</f>
        <v>Trump, Donald J.</v>
      </c>
      <c r="W3504" t="str">
        <f>VLOOKUP(A3504,'national-winners'!$A$2:$B$13,2,0)</f>
        <v>Trump, Donald J.</v>
      </c>
      <c r="X3504" t="str">
        <f t="shared" si="164"/>
        <v xml:space="preserve"> Donald J. Trump (W)</v>
      </c>
    </row>
    <row r="3505" spans="1:24" x14ac:dyDescent="0.25">
      <c r="A3505">
        <v>2016</v>
      </c>
      <c r="B3505" t="s">
        <v>73</v>
      </c>
      <c r="C3505" t="s">
        <v>74</v>
      </c>
      <c r="D3505">
        <v>19</v>
      </c>
      <c r="E3505">
        <v>42</v>
      </c>
      <c r="F3505">
        <v>31</v>
      </c>
      <c r="G3505" t="s">
        <v>16</v>
      </c>
      <c r="H3505" t="s">
        <v>408</v>
      </c>
      <c r="I3505" t="str">
        <f t="shared" si="162"/>
        <v>Clinton, Hillary(L)</v>
      </c>
      <c r="J3505" t="s">
        <v>18</v>
      </c>
      <c r="K3505" t="b">
        <v>0</v>
      </c>
      <c r="L3505">
        <v>653669</v>
      </c>
      <c r="M3505">
        <v>1565580</v>
      </c>
      <c r="N3505">
        <v>20171015</v>
      </c>
      <c r="O3505" t="s">
        <v>19</v>
      </c>
      <c r="P3505" t="str">
        <f>IF(VLOOKUP(A3505,'national-winners'!$A$2:$B$13,2,0)=H3505,"W","L")</f>
        <v>L</v>
      </c>
      <c r="Q3505">
        <f>MATCH(C3505,'state-winning-votes'!A:A,0)</f>
        <v>15</v>
      </c>
      <c r="R3505">
        <f>MATCH(A3505,'state-winning-votes'!$A$2:$L$2,0)</f>
        <v>12</v>
      </c>
      <c r="S3505" cm="1">
        <f t="array" ref="S3505">INDEX('state-winning-votes'!$A$1:$L$53,$Q3505,$R3505)</f>
        <v>800983</v>
      </c>
      <c r="T3505">
        <f>INDEX('state-winning-votes'!$A$1:$L$53,MATCH($C3505,'state-winning-votes'!$A:$A,0),MATCH($A3505,'state-winning-votes'!$A$2:$L$2,0))</f>
        <v>800983</v>
      </c>
      <c r="U3505" t="str">
        <f t="shared" si="163"/>
        <v>Trump, Donald J.</v>
      </c>
      <c r="V3505" t="str">
        <f>_xlfn.XLOOKUP(INDEX('state-winning-votes'!$A$1:$L$53,MATCH($C3505,'state-winning-votes'!$A:$A,0),MATCH($A3505,'state-winning-votes'!$A$2:$L$2,0)),$L:$L,$H:$H)</f>
        <v>Trump, Donald J.</v>
      </c>
      <c r="W3505" t="str">
        <f>VLOOKUP(A3505,'national-winners'!$A$2:$B$13,2,0)</f>
        <v>Trump, Donald J.</v>
      </c>
      <c r="X3505" t="str">
        <f t="shared" si="164"/>
        <v xml:space="preserve"> Donald J. Trump (W)</v>
      </c>
    </row>
    <row r="3506" spans="1:24" x14ac:dyDescent="0.25">
      <c r="A3506">
        <v>2016</v>
      </c>
      <c r="B3506" t="s">
        <v>73</v>
      </c>
      <c r="C3506" t="s">
        <v>74</v>
      </c>
      <c r="D3506">
        <v>19</v>
      </c>
      <c r="E3506">
        <v>42</v>
      </c>
      <c r="F3506">
        <v>31</v>
      </c>
      <c r="G3506" t="s">
        <v>16</v>
      </c>
      <c r="H3506" t="s">
        <v>377</v>
      </c>
      <c r="I3506" t="str">
        <f t="shared" si="162"/>
        <v>Johnson, Gary(L)</v>
      </c>
      <c r="J3506" t="s">
        <v>29</v>
      </c>
      <c r="K3506" t="b">
        <v>0</v>
      </c>
      <c r="L3506">
        <v>59186</v>
      </c>
      <c r="M3506">
        <v>1565580</v>
      </c>
      <c r="N3506">
        <v>20171015</v>
      </c>
      <c r="O3506" t="s">
        <v>19</v>
      </c>
      <c r="P3506" t="str">
        <f>IF(VLOOKUP(A3506,'national-winners'!$A$2:$B$13,2,0)=H3506,"W","L")</f>
        <v>L</v>
      </c>
      <c r="Q3506">
        <f>MATCH(C3506,'state-winning-votes'!A:A,0)</f>
        <v>15</v>
      </c>
      <c r="R3506">
        <f>MATCH(A3506,'state-winning-votes'!$A$2:$L$2,0)</f>
        <v>12</v>
      </c>
      <c r="S3506" cm="1">
        <f t="array" ref="S3506">INDEX('state-winning-votes'!$A$1:$L$53,$Q3506,$R3506)</f>
        <v>800983</v>
      </c>
      <c r="T3506">
        <f>INDEX('state-winning-votes'!$A$1:$L$53,MATCH($C3506,'state-winning-votes'!$A:$A,0),MATCH($A3506,'state-winning-votes'!$A$2:$L$2,0))</f>
        <v>800983</v>
      </c>
      <c r="U3506" t="str">
        <f t="shared" si="163"/>
        <v>Trump, Donald J.</v>
      </c>
      <c r="V3506" t="str">
        <f>_xlfn.XLOOKUP(INDEX('state-winning-votes'!$A$1:$L$53,MATCH($C3506,'state-winning-votes'!$A:$A,0),MATCH($A3506,'state-winning-votes'!$A$2:$L$2,0)),$L:$L,$H:$H)</f>
        <v>Trump, Donald J.</v>
      </c>
      <c r="W3506" t="str">
        <f>VLOOKUP(A3506,'national-winners'!$A$2:$B$13,2,0)</f>
        <v>Trump, Donald J.</v>
      </c>
      <c r="X3506" t="str">
        <f t="shared" si="164"/>
        <v xml:space="preserve"> Donald J. Trump (W)</v>
      </c>
    </row>
    <row r="3507" spans="1:24" x14ac:dyDescent="0.25">
      <c r="A3507">
        <v>2016</v>
      </c>
      <c r="B3507" t="s">
        <v>73</v>
      </c>
      <c r="C3507" t="s">
        <v>74</v>
      </c>
      <c r="D3507">
        <v>19</v>
      </c>
      <c r="E3507">
        <v>42</v>
      </c>
      <c r="F3507">
        <v>31</v>
      </c>
      <c r="G3507" t="s">
        <v>16</v>
      </c>
      <c r="I3507" t="str">
        <f t="shared" si="162"/>
        <v>(L)</v>
      </c>
      <c r="K3507" t="b">
        <v>1</v>
      </c>
      <c r="L3507">
        <v>17746</v>
      </c>
      <c r="M3507">
        <v>1565580</v>
      </c>
      <c r="N3507">
        <v>20171015</v>
      </c>
      <c r="O3507" t="s">
        <v>19</v>
      </c>
      <c r="P3507" t="str">
        <f>IF(VLOOKUP(A3507,'national-winners'!$A$2:$B$13,2,0)=H3507,"W","L")</f>
        <v>L</v>
      </c>
      <c r="Q3507">
        <f>MATCH(C3507,'state-winning-votes'!A:A,0)</f>
        <v>15</v>
      </c>
      <c r="R3507">
        <f>MATCH(A3507,'state-winning-votes'!$A$2:$L$2,0)</f>
        <v>12</v>
      </c>
      <c r="S3507" cm="1">
        <f t="array" ref="S3507">INDEX('state-winning-votes'!$A$1:$L$53,$Q3507,$R3507)</f>
        <v>800983</v>
      </c>
      <c r="T3507">
        <f>INDEX('state-winning-votes'!$A$1:$L$53,MATCH($C3507,'state-winning-votes'!$A:$A,0),MATCH($A3507,'state-winning-votes'!$A$2:$L$2,0))</f>
        <v>800983</v>
      </c>
      <c r="U3507" t="str">
        <f t="shared" si="163"/>
        <v>Trump, Donald J.</v>
      </c>
      <c r="V3507" t="str">
        <f>_xlfn.XLOOKUP(INDEX('state-winning-votes'!$A$1:$L$53,MATCH($C3507,'state-winning-votes'!$A:$A,0),MATCH($A3507,'state-winning-votes'!$A$2:$L$2,0)),$L:$L,$H:$H)</f>
        <v>Trump, Donald J.</v>
      </c>
      <c r="W3507" t="str">
        <f>VLOOKUP(A3507,'national-winners'!$A$2:$B$13,2,0)</f>
        <v>Trump, Donald J.</v>
      </c>
      <c r="X3507" t="str">
        <f t="shared" si="164"/>
        <v xml:space="preserve"> Donald J. Trump (W)</v>
      </c>
    </row>
    <row r="3508" spans="1:24" x14ac:dyDescent="0.25">
      <c r="A3508">
        <v>2016</v>
      </c>
      <c r="B3508" t="s">
        <v>73</v>
      </c>
      <c r="C3508" t="s">
        <v>74</v>
      </c>
      <c r="D3508">
        <v>19</v>
      </c>
      <c r="E3508">
        <v>42</v>
      </c>
      <c r="F3508">
        <v>31</v>
      </c>
      <c r="G3508" t="s">
        <v>16</v>
      </c>
      <c r="H3508" t="s">
        <v>412</v>
      </c>
      <c r="I3508" t="str">
        <f t="shared" si="162"/>
        <v>McMullin, Evan(L)</v>
      </c>
      <c r="J3508" t="s">
        <v>176</v>
      </c>
      <c r="K3508" t="b">
        <v>0</v>
      </c>
      <c r="L3508">
        <v>12366</v>
      </c>
      <c r="M3508">
        <v>1565580</v>
      </c>
      <c r="N3508">
        <v>20171015</v>
      </c>
      <c r="O3508" t="s">
        <v>19</v>
      </c>
      <c r="P3508" t="str">
        <f>IF(VLOOKUP(A3508,'national-winners'!$A$2:$B$13,2,0)=H3508,"W","L")</f>
        <v>L</v>
      </c>
      <c r="Q3508">
        <f>MATCH(C3508,'state-winning-votes'!A:A,0)</f>
        <v>15</v>
      </c>
      <c r="R3508">
        <f>MATCH(A3508,'state-winning-votes'!$A$2:$L$2,0)</f>
        <v>12</v>
      </c>
      <c r="S3508" cm="1">
        <f t="array" ref="S3508">INDEX('state-winning-votes'!$A$1:$L$53,$Q3508,$R3508)</f>
        <v>800983</v>
      </c>
      <c r="T3508">
        <f>INDEX('state-winning-votes'!$A$1:$L$53,MATCH($C3508,'state-winning-votes'!$A:$A,0),MATCH($A3508,'state-winning-votes'!$A$2:$L$2,0))</f>
        <v>800983</v>
      </c>
      <c r="U3508" t="str">
        <f t="shared" si="163"/>
        <v>Trump, Donald J.</v>
      </c>
      <c r="V3508" t="str">
        <f>_xlfn.XLOOKUP(INDEX('state-winning-votes'!$A$1:$L$53,MATCH($C3508,'state-winning-votes'!$A:$A,0),MATCH($A3508,'state-winning-votes'!$A$2:$L$2,0)),$L:$L,$H:$H)</f>
        <v>Trump, Donald J.</v>
      </c>
      <c r="W3508" t="str">
        <f>VLOOKUP(A3508,'national-winners'!$A$2:$B$13,2,0)</f>
        <v>Trump, Donald J.</v>
      </c>
      <c r="X3508" t="str">
        <f t="shared" si="164"/>
        <v xml:space="preserve"> Donald J. Trump (W)</v>
      </c>
    </row>
    <row r="3509" spans="1:24" x14ac:dyDescent="0.25">
      <c r="A3509">
        <v>2016</v>
      </c>
      <c r="B3509" t="s">
        <v>73</v>
      </c>
      <c r="C3509" t="s">
        <v>74</v>
      </c>
      <c r="D3509">
        <v>19</v>
      </c>
      <c r="E3509">
        <v>42</v>
      </c>
      <c r="F3509">
        <v>31</v>
      </c>
      <c r="G3509" t="s">
        <v>16</v>
      </c>
      <c r="H3509" t="s">
        <v>378</v>
      </c>
      <c r="I3509" t="str">
        <f t="shared" si="162"/>
        <v>Stein, Jill(L)</v>
      </c>
      <c r="J3509" t="s">
        <v>274</v>
      </c>
      <c r="K3509" t="b">
        <v>0</v>
      </c>
      <c r="L3509">
        <v>11479</v>
      </c>
      <c r="M3509">
        <v>1565580</v>
      </c>
      <c r="N3509">
        <v>20171015</v>
      </c>
      <c r="O3509" t="s">
        <v>19</v>
      </c>
      <c r="P3509" t="str">
        <f>IF(VLOOKUP(A3509,'national-winners'!$A$2:$B$13,2,0)=H3509,"W","L")</f>
        <v>L</v>
      </c>
      <c r="Q3509">
        <f>MATCH(C3509,'state-winning-votes'!A:A,0)</f>
        <v>15</v>
      </c>
      <c r="R3509">
        <f>MATCH(A3509,'state-winning-votes'!$A$2:$L$2,0)</f>
        <v>12</v>
      </c>
      <c r="S3509" cm="1">
        <f t="array" ref="S3509">INDEX('state-winning-votes'!$A$1:$L$53,$Q3509,$R3509)</f>
        <v>800983</v>
      </c>
      <c r="T3509">
        <f>INDEX('state-winning-votes'!$A$1:$L$53,MATCH($C3509,'state-winning-votes'!$A:$A,0),MATCH($A3509,'state-winning-votes'!$A$2:$L$2,0))</f>
        <v>800983</v>
      </c>
      <c r="U3509" t="str">
        <f t="shared" si="163"/>
        <v>Trump, Donald J.</v>
      </c>
      <c r="V3509" t="str">
        <f>_xlfn.XLOOKUP(INDEX('state-winning-votes'!$A$1:$L$53,MATCH($C3509,'state-winning-votes'!$A:$A,0),MATCH($A3509,'state-winning-votes'!$A$2:$L$2,0)),$L:$L,$H:$H)</f>
        <v>Trump, Donald J.</v>
      </c>
      <c r="W3509" t="str">
        <f>VLOOKUP(A3509,'national-winners'!$A$2:$B$13,2,0)</f>
        <v>Trump, Donald J.</v>
      </c>
      <c r="X3509" t="str">
        <f t="shared" si="164"/>
        <v xml:space="preserve"> Donald J. Trump (W)</v>
      </c>
    </row>
    <row r="3510" spans="1:24" x14ac:dyDescent="0.25">
      <c r="A3510">
        <v>2016</v>
      </c>
      <c r="B3510" t="s">
        <v>73</v>
      </c>
      <c r="C3510" t="s">
        <v>74</v>
      </c>
      <c r="D3510">
        <v>19</v>
      </c>
      <c r="E3510">
        <v>42</v>
      </c>
      <c r="F3510">
        <v>31</v>
      </c>
      <c r="G3510" t="s">
        <v>16</v>
      </c>
      <c r="H3510" t="s">
        <v>409</v>
      </c>
      <c r="I3510" t="str">
        <f t="shared" si="162"/>
        <v>Castle, Darrell L.(L)</v>
      </c>
      <c r="J3510" t="s">
        <v>134</v>
      </c>
      <c r="K3510" t="b">
        <v>0</v>
      </c>
      <c r="L3510">
        <v>5335</v>
      </c>
      <c r="M3510">
        <v>1565580</v>
      </c>
      <c r="N3510">
        <v>20171015</v>
      </c>
      <c r="O3510" t="s">
        <v>19</v>
      </c>
      <c r="P3510" t="str">
        <f>IF(VLOOKUP(A3510,'national-winners'!$A$2:$B$13,2,0)=H3510,"W","L")</f>
        <v>L</v>
      </c>
      <c r="Q3510">
        <f>MATCH(C3510,'state-winning-votes'!A:A,0)</f>
        <v>15</v>
      </c>
      <c r="R3510">
        <f>MATCH(A3510,'state-winning-votes'!$A$2:$L$2,0)</f>
        <v>12</v>
      </c>
      <c r="S3510" cm="1">
        <f t="array" ref="S3510">INDEX('state-winning-votes'!$A$1:$L$53,$Q3510,$R3510)</f>
        <v>800983</v>
      </c>
      <c r="T3510">
        <f>INDEX('state-winning-votes'!$A$1:$L$53,MATCH($C3510,'state-winning-votes'!$A:$A,0),MATCH($A3510,'state-winning-votes'!$A$2:$L$2,0))</f>
        <v>800983</v>
      </c>
      <c r="U3510" t="str">
        <f t="shared" si="163"/>
        <v>Trump, Donald J.</v>
      </c>
      <c r="V3510" t="str">
        <f>_xlfn.XLOOKUP(INDEX('state-winning-votes'!$A$1:$L$53,MATCH($C3510,'state-winning-votes'!$A:$A,0),MATCH($A3510,'state-winning-votes'!$A$2:$L$2,0)),$L:$L,$H:$H)</f>
        <v>Trump, Donald J.</v>
      </c>
      <c r="W3510" t="str">
        <f>VLOOKUP(A3510,'national-winners'!$A$2:$B$13,2,0)</f>
        <v>Trump, Donald J.</v>
      </c>
      <c r="X3510" t="str">
        <f t="shared" si="164"/>
        <v xml:space="preserve"> Donald J. Trump (W)</v>
      </c>
    </row>
    <row r="3511" spans="1:24" x14ac:dyDescent="0.25">
      <c r="A3511">
        <v>2016</v>
      </c>
      <c r="B3511" t="s">
        <v>73</v>
      </c>
      <c r="C3511" t="s">
        <v>74</v>
      </c>
      <c r="D3511">
        <v>19</v>
      </c>
      <c r="E3511">
        <v>42</v>
      </c>
      <c r="F3511">
        <v>31</v>
      </c>
      <c r="G3511" t="s">
        <v>16</v>
      </c>
      <c r="H3511" t="s">
        <v>415</v>
      </c>
      <c r="I3511" t="str">
        <f t="shared" si="162"/>
        <v>Kahn, Lynn S.(L)</v>
      </c>
      <c r="J3511" t="s">
        <v>434</v>
      </c>
      <c r="K3511" t="b">
        <v>0</v>
      </c>
      <c r="L3511">
        <v>2247</v>
      </c>
      <c r="M3511">
        <v>1565580</v>
      </c>
      <c r="N3511">
        <v>20171015</v>
      </c>
      <c r="O3511" t="s">
        <v>19</v>
      </c>
      <c r="P3511" t="str">
        <f>IF(VLOOKUP(A3511,'national-winners'!$A$2:$B$13,2,0)=H3511,"W","L")</f>
        <v>L</v>
      </c>
      <c r="Q3511">
        <f>MATCH(C3511,'state-winning-votes'!A:A,0)</f>
        <v>15</v>
      </c>
      <c r="R3511">
        <f>MATCH(A3511,'state-winning-votes'!$A$2:$L$2,0)</f>
        <v>12</v>
      </c>
      <c r="S3511" cm="1">
        <f t="array" ref="S3511">INDEX('state-winning-votes'!$A$1:$L$53,$Q3511,$R3511)</f>
        <v>800983</v>
      </c>
      <c r="T3511">
        <f>INDEX('state-winning-votes'!$A$1:$L$53,MATCH($C3511,'state-winning-votes'!$A:$A,0),MATCH($A3511,'state-winning-votes'!$A$2:$L$2,0))</f>
        <v>800983</v>
      </c>
      <c r="U3511" t="str">
        <f t="shared" si="163"/>
        <v>Trump, Donald J.</v>
      </c>
      <c r="V3511" t="str">
        <f>_xlfn.XLOOKUP(INDEX('state-winning-votes'!$A$1:$L$53,MATCH($C3511,'state-winning-votes'!$A:$A,0),MATCH($A3511,'state-winning-votes'!$A$2:$L$2,0)),$L:$L,$H:$H)</f>
        <v>Trump, Donald J.</v>
      </c>
      <c r="W3511" t="str">
        <f>VLOOKUP(A3511,'national-winners'!$A$2:$B$13,2,0)</f>
        <v>Trump, Donald J.</v>
      </c>
      <c r="X3511" t="str">
        <f t="shared" si="164"/>
        <v xml:space="preserve"> Donald J. Trump (W)</v>
      </c>
    </row>
    <row r="3512" spans="1:24" x14ac:dyDescent="0.25">
      <c r="A3512">
        <v>2016</v>
      </c>
      <c r="B3512" t="s">
        <v>73</v>
      </c>
      <c r="C3512" t="s">
        <v>74</v>
      </c>
      <c r="D3512">
        <v>19</v>
      </c>
      <c r="E3512">
        <v>42</v>
      </c>
      <c r="F3512">
        <v>31</v>
      </c>
      <c r="G3512" t="s">
        <v>16</v>
      </c>
      <c r="H3512" t="s">
        <v>435</v>
      </c>
      <c r="I3512" t="str">
        <f t="shared" si="162"/>
        <v>Vacek, Dan(L)</v>
      </c>
      <c r="J3512" t="s">
        <v>436</v>
      </c>
      <c r="K3512" t="b">
        <v>0</v>
      </c>
      <c r="L3512">
        <v>2246</v>
      </c>
      <c r="M3512">
        <v>1565580</v>
      </c>
      <c r="N3512">
        <v>20171015</v>
      </c>
      <c r="O3512" t="s">
        <v>19</v>
      </c>
      <c r="P3512" t="str">
        <f>IF(VLOOKUP(A3512,'national-winners'!$A$2:$B$13,2,0)=H3512,"W","L")</f>
        <v>L</v>
      </c>
      <c r="Q3512">
        <f>MATCH(C3512,'state-winning-votes'!A:A,0)</f>
        <v>15</v>
      </c>
      <c r="R3512">
        <f>MATCH(A3512,'state-winning-votes'!$A$2:$L$2,0)</f>
        <v>12</v>
      </c>
      <c r="S3512" cm="1">
        <f t="array" ref="S3512">INDEX('state-winning-votes'!$A$1:$L$53,$Q3512,$R3512)</f>
        <v>800983</v>
      </c>
      <c r="T3512">
        <f>INDEX('state-winning-votes'!$A$1:$L$53,MATCH($C3512,'state-winning-votes'!$A:$A,0),MATCH($A3512,'state-winning-votes'!$A$2:$L$2,0))</f>
        <v>800983</v>
      </c>
      <c r="U3512" t="str">
        <f t="shared" si="163"/>
        <v>Trump, Donald J.</v>
      </c>
      <c r="V3512" t="str">
        <f>_xlfn.XLOOKUP(INDEX('state-winning-votes'!$A$1:$L$53,MATCH($C3512,'state-winning-votes'!$A:$A,0),MATCH($A3512,'state-winning-votes'!$A$2:$L$2,0)),$L:$L,$H:$H)</f>
        <v>Trump, Donald J.</v>
      </c>
      <c r="W3512" t="str">
        <f>VLOOKUP(A3512,'national-winners'!$A$2:$B$13,2,0)</f>
        <v>Trump, Donald J.</v>
      </c>
      <c r="X3512" t="str">
        <f t="shared" si="164"/>
        <v xml:space="preserve"> Donald J. Trump (W)</v>
      </c>
    </row>
    <row r="3513" spans="1:24" x14ac:dyDescent="0.25">
      <c r="A3513">
        <v>2016</v>
      </c>
      <c r="B3513" t="s">
        <v>73</v>
      </c>
      <c r="C3513" t="s">
        <v>74</v>
      </c>
      <c r="D3513">
        <v>19</v>
      </c>
      <c r="E3513">
        <v>42</v>
      </c>
      <c r="F3513">
        <v>31</v>
      </c>
      <c r="G3513" t="s">
        <v>16</v>
      </c>
      <c r="H3513" t="s">
        <v>264</v>
      </c>
      <c r="I3513" t="str">
        <f t="shared" si="162"/>
        <v>La Riva, Gloria Estella(L)</v>
      </c>
      <c r="J3513" t="s">
        <v>353</v>
      </c>
      <c r="K3513" t="b">
        <v>0</v>
      </c>
      <c r="L3513">
        <v>323</v>
      </c>
      <c r="M3513">
        <v>1565580</v>
      </c>
      <c r="N3513">
        <v>20171015</v>
      </c>
      <c r="O3513" t="s">
        <v>19</v>
      </c>
      <c r="P3513" t="str">
        <f>IF(VLOOKUP(A3513,'national-winners'!$A$2:$B$13,2,0)=H3513,"W","L")</f>
        <v>L</v>
      </c>
      <c r="Q3513">
        <f>MATCH(C3513,'state-winning-votes'!A:A,0)</f>
        <v>15</v>
      </c>
      <c r="R3513">
        <f>MATCH(A3513,'state-winning-votes'!$A$2:$L$2,0)</f>
        <v>12</v>
      </c>
      <c r="S3513" cm="1">
        <f t="array" ref="S3513">INDEX('state-winning-votes'!$A$1:$L$53,$Q3513,$R3513)</f>
        <v>800983</v>
      </c>
      <c r="T3513">
        <f>INDEX('state-winning-votes'!$A$1:$L$53,MATCH($C3513,'state-winning-votes'!$A:$A,0),MATCH($A3513,'state-winning-votes'!$A$2:$L$2,0))</f>
        <v>800983</v>
      </c>
      <c r="U3513" t="str">
        <f t="shared" si="163"/>
        <v>Trump, Donald J.</v>
      </c>
      <c r="V3513" t="str">
        <f>_xlfn.XLOOKUP(INDEX('state-winning-votes'!$A$1:$L$53,MATCH($C3513,'state-winning-votes'!$A:$A,0),MATCH($A3513,'state-winning-votes'!$A$2:$L$2,0)),$L:$L,$H:$H)</f>
        <v>Trump, Donald J.</v>
      </c>
      <c r="W3513" t="str">
        <f>VLOOKUP(A3513,'national-winners'!$A$2:$B$13,2,0)</f>
        <v>Trump, Donald J.</v>
      </c>
      <c r="X3513" t="str">
        <f t="shared" si="164"/>
        <v xml:space="preserve"> Donald J. Trump (W)</v>
      </c>
    </row>
    <row r="3514" spans="1:24" x14ac:dyDescent="0.25">
      <c r="A3514">
        <v>2016</v>
      </c>
      <c r="B3514" t="s">
        <v>78</v>
      </c>
      <c r="C3514" t="s">
        <v>79</v>
      </c>
      <c r="D3514">
        <v>20</v>
      </c>
      <c r="E3514">
        <v>47</v>
      </c>
      <c r="F3514">
        <v>32</v>
      </c>
      <c r="G3514" t="s">
        <v>16</v>
      </c>
      <c r="H3514" t="s">
        <v>407</v>
      </c>
      <c r="I3514" t="str">
        <f t="shared" si="162"/>
        <v>Trump, Donald J.(W)</v>
      </c>
      <c r="J3514" t="s">
        <v>21</v>
      </c>
      <c r="K3514" t="b">
        <v>0</v>
      </c>
      <c r="L3514">
        <v>671018</v>
      </c>
      <c r="M3514">
        <v>1184402</v>
      </c>
      <c r="N3514">
        <v>20171015</v>
      </c>
      <c r="O3514" t="s">
        <v>19</v>
      </c>
      <c r="P3514" t="str">
        <f>IF(VLOOKUP(A3514,'national-winners'!$A$2:$B$13,2,0)=H3514,"W","L")</f>
        <v>W</v>
      </c>
      <c r="Q3514">
        <f>MATCH(C3514,'state-winning-votes'!A:A,0)</f>
        <v>19</v>
      </c>
      <c r="R3514">
        <f>MATCH(A3514,'state-winning-votes'!$A$2:$L$2,0)</f>
        <v>12</v>
      </c>
      <c r="S3514" cm="1">
        <f t="array" ref="S3514">INDEX('state-winning-votes'!$A$1:$L$53,$Q3514,$R3514)</f>
        <v>671018</v>
      </c>
      <c r="T3514">
        <f>INDEX('state-winning-votes'!$A$1:$L$53,MATCH($C3514,'state-winning-votes'!$A:$A,0),MATCH($A3514,'state-winning-votes'!$A$2:$L$2,0))</f>
        <v>671018</v>
      </c>
      <c r="U3514" t="str">
        <f t="shared" si="163"/>
        <v>Trump, Donald J.</v>
      </c>
      <c r="V3514" t="str">
        <f>_xlfn.XLOOKUP(INDEX('state-winning-votes'!$A$1:$L$53,MATCH($C3514,'state-winning-votes'!$A:$A,0),MATCH($A3514,'state-winning-votes'!$A$2:$L$2,0)),$L:$L,$H:$H)</f>
        <v>Trump, Donald J.</v>
      </c>
      <c r="W3514" t="str">
        <f>VLOOKUP(A3514,'national-winners'!$A$2:$B$13,2,0)</f>
        <v>Trump, Donald J.</v>
      </c>
      <c r="X3514" t="str">
        <f t="shared" si="164"/>
        <v xml:space="preserve"> Donald J. Trump (W)</v>
      </c>
    </row>
    <row r="3515" spans="1:24" x14ac:dyDescent="0.25">
      <c r="A3515">
        <v>2016</v>
      </c>
      <c r="B3515" t="s">
        <v>78</v>
      </c>
      <c r="C3515" t="s">
        <v>79</v>
      </c>
      <c r="D3515">
        <v>20</v>
      </c>
      <c r="E3515">
        <v>47</v>
      </c>
      <c r="F3515">
        <v>32</v>
      </c>
      <c r="G3515" t="s">
        <v>16</v>
      </c>
      <c r="H3515" t="s">
        <v>408</v>
      </c>
      <c r="I3515" t="str">
        <f t="shared" si="162"/>
        <v>Clinton, Hillary(L)</v>
      </c>
      <c r="J3515" t="s">
        <v>18</v>
      </c>
      <c r="K3515" t="b">
        <v>0</v>
      </c>
      <c r="L3515">
        <v>427005</v>
      </c>
      <c r="M3515">
        <v>1184402</v>
      </c>
      <c r="N3515">
        <v>20171015</v>
      </c>
      <c r="O3515" t="s">
        <v>19</v>
      </c>
      <c r="P3515" t="str">
        <f>IF(VLOOKUP(A3515,'national-winners'!$A$2:$B$13,2,0)=H3515,"W","L")</f>
        <v>L</v>
      </c>
      <c r="Q3515">
        <f>MATCH(C3515,'state-winning-votes'!A:A,0)</f>
        <v>19</v>
      </c>
      <c r="R3515">
        <f>MATCH(A3515,'state-winning-votes'!$A$2:$L$2,0)</f>
        <v>12</v>
      </c>
      <c r="S3515" cm="1">
        <f t="array" ref="S3515">INDEX('state-winning-votes'!$A$1:$L$53,$Q3515,$R3515)</f>
        <v>671018</v>
      </c>
      <c r="T3515">
        <f>INDEX('state-winning-votes'!$A$1:$L$53,MATCH($C3515,'state-winning-votes'!$A:$A,0),MATCH($A3515,'state-winning-votes'!$A$2:$L$2,0))</f>
        <v>671018</v>
      </c>
      <c r="U3515" t="str">
        <f t="shared" si="163"/>
        <v>Trump, Donald J.</v>
      </c>
      <c r="V3515" t="str">
        <f>_xlfn.XLOOKUP(INDEX('state-winning-votes'!$A$1:$L$53,MATCH($C3515,'state-winning-votes'!$A:$A,0),MATCH($A3515,'state-winning-votes'!$A$2:$L$2,0)),$L:$L,$H:$H)</f>
        <v>Trump, Donald J.</v>
      </c>
      <c r="W3515" t="str">
        <f>VLOOKUP(A3515,'national-winners'!$A$2:$B$13,2,0)</f>
        <v>Trump, Donald J.</v>
      </c>
      <c r="X3515" t="str">
        <f t="shared" si="164"/>
        <v xml:space="preserve"> Donald J. Trump (W)</v>
      </c>
    </row>
    <row r="3516" spans="1:24" x14ac:dyDescent="0.25">
      <c r="A3516">
        <v>2016</v>
      </c>
      <c r="B3516" t="s">
        <v>78</v>
      </c>
      <c r="C3516" t="s">
        <v>79</v>
      </c>
      <c r="D3516">
        <v>20</v>
      </c>
      <c r="E3516">
        <v>47</v>
      </c>
      <c r="F3516">
        <v>32</v>
      </c>
      <c r="G3516" t="s">
        <v>16</v>
      </c>
      <c r="H3516" t="s">
        <v>377</v>
      </c>
      <c r="I3516" t="str">
        <f t="shared" si="162"/>
        <v>Johnson, Gary(L)</v>
      </c>
      <c r="J3516" t="s">
        <v>29</v>
      </c>
      <c r="K3516" t="b">
        <v>0</v>
      </c>
      <c r="L3516">
        <v>55406</v>
      </c>
      <c r="M3516">
        <v>1184402</v>
      </c>
      <c r="N3516">
        <v>20171015</v>
      </c>
      <c r="O3516" t="s">
        <v>19</v>
      </c>
      <c r="P3516" t="str">
        <f>IF(VLOOKUP(A3516,'national-winners'!$A$2:$B$13,2,0)=H3516,"W","L")</f>
        <v>L</v>
      </c>
      <c r="Q3516">
        <f>MATCH(C3516,'state-winning-votes'!A:A,0)</f>
        <v>19</v>
      </c>
      <c r="R3516">
        <f>MATCH(A3516,'state-winning-votes'!$A$2:$L$2,0)</f>
        <v>12</v>
      </c>
      <c r="S3516" cm="1">
        <f t="array" ref="S3516">INDEX('state-winning-votes'!$A$1:$L$53,$Q3516,$R3516)</f>
        <v>671018</v>
      </c>
      <c r="T3516">
        <f>INDEX('state-winning-votes'!$A$1:$L$53,MATCH($C3516,'state-winning-votes'!$A:$A,0),MATCH($A3516,'state-winning-votes'!$A$2:$L$2,0))</f>
        <v>671018</v>
      </c>
      <c r="U3516" t="str">
        <f t="shared" si="163"/>
        <v>Trump, Donald J.</v>
      </c>
      <c r="V3516" t="str">
        <f>_xlfn.XLOOKUP(INDEX('state-winning-votes'!$A$1:$L$53,MATCH($C3516,'state-winning-votes'!$A:$A,0),MATCH($A3516,'state-winning-votes'!$A$2:$L$2,0)),$L:$L,$H:$H)</f>
        <v>Trump, Donald J.</v>
      </c>
      <c r="W3516" t="str">
        <f>VLOOKUP(A3516,'national-winners'!$A$2:$B$13,2,0)</f>
        <v>Trump, Donald J.</v>
      </c>
      <c r="X3516" t="str">
        <f t="shared" si="164"/>
        <v xml:space="preserve"> Donald J. Trump (W)</v>
      </c>
    </row>
    <row r="3517" spans="1:24" x14ac:dyDescent="0.25">
      <c r="A3517">
        <v>2016</v>
      </c>
      <c r="B3517" t="s">
        <v>78</v>
      </c>
      <c r="C3517" t="s">
        <v>79</v>
      </c>
      <c r="D3517">
        <v>20</v>
      </c>
      <c r="E3517">
        <v>47</v>
      </c>
      <c r="F3517">
        <v>32</v>
      </c>
      <c r="G3517" t="s">
        <v>16</v>
      </c>
      <c r="H3517" t="s">
        <v>378</v>
      </c>
      <c r="I3517" t="str">
        <f t="shared" si="162"/>
        <v>Stein, Jill(L)</v>
      </c>
      <c r="J3517" t="s">
        <v>35</v>
      </c>
      <c r="K3517" t="b">
        <v>0</v>
      </c>
      <c r="L3517">
        <v>23506</v>
      </c>
      <c r="M3517">
        <v>1184402</v>
      </c>
      <c r="N3517">
        <v>20171015</v>
      </c>
      <c r="O3517" t="s">
        <v>19</v>
      </c>
      <c r="P3517" t="str">
        <f>IF(VLOOKUP(A3517,'national-winners'!$A$2:$B$13,2,0)=H3517,"W","L")</f>
        <v>L</v>
      </c>
      <c r="Q3517">
        <f>MATCH(C3517,'state-winning-votes'!A:A,0)</f>
        <v>19</v>
      </c>
      <c r="R3517">
        <f>MATCH(A3517,'state-winning-votes'!$A$2:$L$2,0)</f>
        <v>12</v>
      </c>
      <c r="S3517" cm="1">
        <f t="array" ref="S3517">INDEX('state-winning-votes'!$A$1:$L$53,$Q3517,$R3517)</f>
        <v>671018</v>
      </c>
      <c r="T3517">
        <f>INDEX('state-winning-votes'!$A$1:$L$53,MATCH($C3517,'state-winning-votes'!$A:$A,0),MATCH($A3517,'state-winning-votes'!$A$2:$L$2,0))</f>
        <v>671018</v>
      </c>
      <c r="U3517" t="str">
        <f t="shared" si="163"/>
        <v>Trump, Donald J.</v>
      </c>
      <c r="V3517" t="str">
        <f>_xlfn.XLOOKUP(INDEX('state-winning-votes'!$A$1:$L$53,MATCH($C3517,'state-winning-votes'!$A:$A,0),MATCH($A3517,'state-winning-votes'!$A$2:$L$2,0)),$L:$L,$H:$H)</f>
        <v>Trump, Donald J.</v>
      </c>
      <c r="W3517" t="str">
        <f>VLOOKUP(A3517,'national-winners'!$A$2:$B$13,2,0)</f>
        <v>Trump, Donald J.</v>
      </c>
      <c r="X3517" t="str">
        <f t="shared" si="164"/>
        <v xml:space="preserve"> Donald J. Trump (W)</v>
      </c>
    </row>
    <row r="3518" spans="1:24" x14ac:dyDescent="0.25">
      <c r="A3518">
        <v>2016</v>
      </c>
      <c r="B3518" t="s">
        <v>78</v>
      </c>
      <c r="C3518" t="s">
        <v>79</v>
      </c>
      <c r="D3518">
        <v>20</v>
      </c>
      <c r="E3518">
        <v>47</v>
      </c>
      <c r="F3518">
        <v>32</v>
      </c>
      <c r="G3518" t="s">
        <v>16</v>
      </c>
      <c r="I3518" t="str">
        <f t="shared" si="162"/>
        <v>(L)</v>
      </c>
      <c r="K3518" t="b">
        <v>1</v>
      </c>
      <c r="L3518">
        <v>7467</v>
      </c>
      <c r="M3518">
        <v>1184402</v>
      </c>
      <c r="N3518">
        <v>20171015</v>
      </c>
      <c r="O3518" t="s">
        <v>19</v>
      </c>
      <c r="P3518" t="str">
        <f>IF(VLOOKUP(A3518,'national-winners'!$A$2:$B$13,2,0)=H3518,"W","L")</f>
        <v>L</v>
      </c>
      <c r="Q3518">
        <f>MATCH(C3518,'state-winning-votes'!A:A,0)</f>
        <v>19</v>
      </c>
      <c r="R3518">
        <f>MATCH(A3518,'state-winning-votes'!$A$2:$L$2,0)</f>
        <v>12</v>
      </c>
      <c r="S3518" cm="1">
        <f t="array" ref="S3518">INDEX('state-winning-votes'!$A$1:$L$53,$Q3518,$R3518)</f>
        <v>671018</v>
      </c>
      <c r="T3518">
        <f>INDEX('state-winning-votes'!$A$1:$L$53,MATCH($C3518,'state-winning-votes'!$A:$A,0),MATCH($A3518,'state-winning-votes'!$A$2:$L$2,0))</f>
        <v>671018</v>
      </c>
      <c r="U3518" t="str">
        <f t="shared" si="163"/>
        <v>Trump, Donald J.</v>
      </c>
      <c r="V3518" t="str">
        <f>_xlfn.XLOOKUP(INDEX('state-winning-votes'!$A$1:$L$53,MATCH($C3518,'state-winning-votes'!$A:$A,0),MATCH($A3518,'state-winning-votes'!$A$2:$L$2,0)),$L:$L,$H:$H)</f>
        <v>Trump, Donald J.</v>
      </c>
      <c r="W3518" t="str">
        <f>VLOOKUP(A3518,'national-winners'!$A$2:$B$13,2,0)</f>
        <v>Trump, Donald J.</v>
      </c>
      <c r="X3518" t="str">
        <f t="shared" si="164"/>
        <v xml:space="preserve"> Donald J. Trump (W)</v>
      </c>
    </row>
    <row r="3519" spans="1:24" x14ac:dyDescent="0.25">
      <c r="A3519">
        <v>2016</v>
      </c>
      <c r="B3519" t="s">
        <v>81</v>
      </c>
      <c r="C3519" t="s">
        <v>82</v>
      </c>
      <c r="D3519">
        <v>21</v>
      </c>
      <c r="E3519">
        <v>61</v>
      </c>
      <c r="F3519">
        <v>51</v>
      </c>
      <c r="G3519" t="s">
        <v>16</v>
      </c>
      <c r="H3519" t="s">
        <v>407</v>
      </c>
      <c r="I3519" t="str">
        <f t="shared" si="162"/>
        <v>Trump, Donald J.(W)</v>
      </c>
      <c r="J3519" t="s">
        <v>21</v>
      </c>
      <c r="K3519" t="b">
        <v>0</v>
      </c>
      <c r="L3519">
        <v>1202971</v>
      </c>
      <c r="M3519">
        <v>1924149</v>
      </c>
      <c r="N3519">
        <v>20171015</v>
      </c>
      <c r="O3519" t="s">
        <v>19</v>
      </c>
      <c r="P3519" t="str">
        <f>IF(VLOOKUP(A3519,'national-winners'!$A$2:$B$13,2,0)=H3519,"W","L")</f>
        <v>W</v>
      </c>
      <c r="Q3519">
        <f>MATCH(C3519,'state-winning-votes'!A:A,0)</f>
        <v>20</v>
      </c>
      <c r="R3519">
        <f>MATCH(A3519,'state-winning-votes'!$A$2:$L$2,0)</f>
        <v>12</v>
      </c>
      <c r="S3519" cm="1">
        <f t="array" ref="S3519">INDEX('state-winning-votes'!$A$1:$L$53,$Q3519,$R3519)</f>
        <v>1202971</v>
      </c>
      <c r="T3519">
        <f>INDEX('state-winning-votes'!$A$1:$L$53,MATCH($C3519,'state-winning-votes'!$A:$A,0),MATCH($A3519,'state-winning-votes'!$A$2:$L$2,0))</f>
        <v>1202971</v>
      </c>
      <c r="U3519" t="str">
        <f t="shared" si="163"/>
        <v>Trump, Donald J.</v>
      </c>
      <c r="V3519" t="str">
        <f>_xlfn.XLOOKUP(INDEX('state-winning-votes'!$A$1:$L$53,MATCH($C3519,'state-winning-votes'!$A:$A,0),MATCH($A3519,'state-winning-votes'!$A$2:$L$2,0)),$L:$L,$H:$H)</f>
        <v>Trump, Donald J.</v>
      </c>
      <c r="W3519" t="str">
        <f>VLOOKUP(A3519,'national-winners'!$A$2:$B$13,2,0)</f>
        <v>Trump, Donald J.</v>
      </c>
      <c r="X3519" t="str">
        <f t="shared" si="164"/>
        <v xml:space="preserve"> Donald J. Trump (W)</v>
      </c>
    </row>
    <row r="3520" spans="1:24" x14ac:dyDescent="0.25">
      <c r="A3520">
        <v>2016</v>
      </c>
      <c r="B3520" t="s">
        <v>81</v>
      </c>
      <c r="C3520" t="s">
        <v>82</v>
      </c>
      <c r="D3520">
        <v>21</v>
      </c>
      <c r="E3520">
        <v>61</v>
      </c>
      <c r="F3520">
        <v>51</v>
      </c>
      <c r="G3520" t="s">
        <v>16</v>
      </c>
      <c r="H3520" t="s">
        <v>408</v>
      </c>
      <c r="I3520" t="str">
        <f t="shared" si="162"/>
        <v>Clinton, Hillary(L)</v>
      </c>
      <c r="J3520" t="s">
        <v>18</v>
      </c>
      <c r="K3520" t="b">
        <v>0</v>
      </c>
      <c r="L3520">
        <v>628854</v>
      </c>
      <c r="M3520">
        <v>1924149</v>
      </c>
      <c r="N3520">
        <v>20171015</v>
      </c>
      <c r="O3520" t="s">
        <v>19</v>
      </c>
      <c r="P3520" t="str">
        <f>IF(VLOOKUP(A3520,'national-winners'!$A$2:$B$13,2,0)=H3520,"W","L")</f>
        <v>L</v>
      </c>
      <c r="Q3520">
        <f>MATCH(C3520,'state-winning-votes'!A:A,0)</f>
        <v>20</v>
      </c>
      <c r="R3520">
        <f>MATCH(A3520,'state-winning-votes'!$A$2:$L$2,0)</f>
        <v>12</v>
      </c>
      <c r="S3520" cm="1">
        <f t="array" ref="S3520">INDEX('state-winning-votes'!$A$1:$L$53,$Q3520,$R3520)</f>
        <v>1202971</v>
      </c>
      <c r="T3520">
        <f>INDEX('state-winning-votes'!$A$1:$L$53,MATCH($C3520,'state-winning-votes'!$A:$A,0),MATCH($A3520,'state-winning-votes'!$A$2:$L$2,0))</f>
        <v>1202971</v>
      </c>
      <c r="U3520" t="str">
        <f t="shared" si="163"/>
        <v>Trump, Donald J.</v>
      </c>
      <c r="V3520" t="str">
        <f>_xlfn.XLOOKUP(INDEX('state-winning-votes'!$A$1:$L$53,MATCH($C3520,'state-winning-votes'!$A:$A,0),MATCH($A3520,'state-winning-votes'!$A$2:$L$2,0)),$L:$L,$H:$H)</f>
        <v>Trump, Donald J.</v>
      </c>
      <c r="W3520" t="str">
        <f>VLOOKUP(A3520,'national-winners'!$A$2:$B$13,2,0)</f>
        <v>Trump, Donald J.</v>
      </c>
      <c r="X3520" t="str">
        <f t="shared" si="164"/>
        <v xml:space="preserve"> Donald J. Trump (W)</v>
      </c>
    </row>
    <row r="3521" spans="1:24" x14ac:dyDescent="0.25">
      <c r="A3521">
        <v>2016</v>
      </c>
      <c r="B3521" t="s">
        <v>81</v>
      </c>
      <c r="C3521" t="s">
        <v>82</v>
      </c>
      <c r="D3521">
        <v>21</v>
      </c>
      <c r="E3521">
        <v>61</v>
      </c>
      <c r="F3521">
        <v>51</v>
      </c>
      <c r="G3521" t="s">
        <v>16</v>
      </c>
      <c r="H3521" t="s">
        <v>377</v>
      </c>
      <c r="I3521" t="str">
        <f t="shared" si="162"/>
        <v>Johnson, Gary(L)</v>
      </c>
      <c r="J3521" t="s">
        <v>29</v>
      </c>
      <c r="K3521" t="b">
        <v>0</v>
      </c>
      <c r="L3521">
        <v>53752</v>
      </c>
      <c r="M3521">
        <v>1924149</v>
      </c>
      <c r="N3521">
        <v>20171015</v>
      </c>
      <c r="O3521" t="s">
        <v>19</v>
      </c>
      <c r="P3521" t="str">
        <f>IF(VLOOKUP(A3521,'national-winners'!$A$2:$B$13,2,0)=H3521,"W","L")</f>
        <v>L</v>
      </c>
      <c r="Q3521">
        <f>MATCH(C3521,'state-winning-votes'!A:A,0)</f>
        <v>20</v>
      </c>
      <c r="R3521">
        <f>MATCH(A3521,'state-winning-votes'!$A$2:$L$2,0)</f>
        <v>12</v>
      </c>
      <c r="S3521" cm="1">
        <f t="array" ref="S3521">INDEX('state-winning-votes'!$A$1:$L$53,$Q3521,$R3521)</f>
        <v>1202971</v>
      </c>
      <c r="T3521">
        <f>INDEX('state-winning-votes'!$A$1:$L$53,MATCH($C3521,'state-winning-votes'!$A:$A,0),MATCH($A3521,'state-winning-votes'!$A$2:$L$2,0))</f>
        <v>1202971</v>
      </c>
      <c r="U3521" t="str">
        <f t="shared" si="163"/>
        <v>Trump, Donald J.</v>
      </c>
      <c r="V3521" t="str">
        <f>_xlfn.XLOOKUP(INDEX('state-winning-votes'!$A$1:$L$53,MATCH($C3521,'state-winning-votes'!$A:$A,0),MATCH($A3521,'state-winning-votes'!$A$2:$L$2,0)),$L:$L,$H:$H)</f>
        <v>Trump, Donald J.</v>
      </c>
      <c r="W3521" t="str">
        <f>VLOOKUP(A3521,'national-winners'!$A$2:$B$13,2,0)</f>
        <v>Trump, Donald J.</v>
      </c>
      <c r="X3521" t="str">
        <f t="shared" si="164"/>
        <v xml:space="preserve"> Donald J. Trump (W)</v>
      </c>
    </row>
    <row r="3522" spans="1:24" x14ac:dyDescent="0.25">
      <c r="A3522">
        <v>2016</v>
      </c>
      <c r="B3522" t="s">
        <v>81</v>
      </c>
      <c r="C3522" t="s">
        <v>82</v>
      </c>
      <c r="D3522">
        <v>21</v>
      </c>
      <c r="E3522">
        <v>61</v>
      </c>
      <c r="F3522">
        <v>51</v>
      </c>
      <c r="G3522" t="s">
        <v>16</v>
      </c>
      <c r="H3522" t="s">
        <v>412</v>
      </c>
      <c r="I3522" t="str">
        <f t="shared" si="162"/>
        <v>McMullin, Evan(L)</v>
      </c>
      <c r="J3522" t="s">
        <v>35</v>
      </c>
      <c r="K3522" t="b">
        <v>0</v>
      </c>
      <c r="L3522">
        <v>22780</v>
      </c>
      <c r="M3522">
        <v>1924149</v>
      </c>
      <c r="N3522">
        <v>20171015</v>
      </c>
      <c r="O3522" t="s">
        <v>19</v>
      </c>
      <c r="P3522" t="str">
        <f>IF(VLOOKUP(A3522,'national-winners'!$A$2:$B$13,2,0)=H3522,"W","L")</f>
        <v>L</v>
      </c>
      <c r="Q3522">
        <f>MATCH(C3522,'state-winning-votes'!A:A,0)</f>
        <v>20</v>
      </c>
      <c r="R3522">
        <f>MATCH(A3522,'state-winning-votes'!$A$2:$L$2,0)</f>
        <v>12</v>
      </c>
      <c r="S3522" cm="1">
        <f t="array" ref="S3522">INDEX('state-winning-votes'!$A$1:$L$53,$Q3522,$R3522)</f>
        <v>1202971</v>
      </c>
      <c r="T3522">
        <f>INDEX('state-winning-votes'!$A$1:$L$53,MATCH($C3522,'state-winning-votes'!$A:$A,0),MATCH($A3522,'state-winning-votes'!$A$2:$L$2,0))</f>
        <v>1202971</v>
      </c>
      <c r="U3522" t="str">
        <f t="shared" si="163"/>
        <v>Trump, Donald J.</v>
      </c>
      <c r="V3522" t="str">
        <f>_xlfn.XLOOKUP(INDEX('state-winning-votes'!$A$1:$L$53,MATCH($C3522,'state-winning-votes'!$A:$A,0),MATCH($A3522,'state-winning-votes'!$A$2:$L$2,0)),$L:$L,$H:$H)</f>
        <v>Trump, Donald J.</v>
      </c>
      <c r="W3522" t="str">
        <f>VLOOKUP(A3522,'national-winners'!$A$2:$B$13,2,0)</f>
        <v>Trump, Donald J.</v>
      </c>
      <c r="X3522" t="str">
        <f t="shared" si="164"/>
        <v xml:space="preserve"> Donald J. Trump (W)</v>
      </c>
    </row>
    <row r="3523" spans="1:24" x14ac:dyDescent="0.25">
      <c r="A3523">
        <v>2016</v>
      </c>
      <c r="B3523" t="s">
        <v>81</v>
      </c>
      <c r="C3523" t="s">
        <v>82</v>
      </c>
      <c r="D3523">
        <v>21</v>
      </c>
      <c r="E3523">
        <v>61</v>
      </c>
      <c r="F3523">
        <v>51</v>
      </c>
      <c r="G3523" t="s">
        <v>16</v>
      </c>
      <c r="H3523" t="s">
        <v>378</v>
      </c>
      <c r="I3523" t="str">
        <f t="shared" ref="I3523:I3586" si="165">H3523&amp;"("&amp;P3523&amp;")"</f>
        <v>Stein, Jill(L)</v>
      </c>
      <c r="J3523" t="s">
        <v>274</v>
      </c>
      <c r="K3523" t="b">
        <v>0</v>
      </c>
      <c r="L3523">
        <v>13913</v>
      </c>
      <c r="M3523">
        <v>1924149</v>
      </c>
      <c r="N3523">
        <v>20171015</v>
      </c>
      <c r="O3523" t="s">
        <v>19</v>
      </c>
      <c r="P3523" t="str">
        <f>IF(VLOOKUP(A3523,'national-winners'!$A$2:$B$13,2,0)=H3523,"W","L")</f>
        <v>L</v>
      </c>
      <c r="Q3523">
        <f>MATCH(C3523,'state-winning-votes'!A:A,0)</f>
        <v>20</v>
      </c>
      <c r="R3523">
        <f>MATCH(A3523,'state-winning-votes'!$A$2:$L$2,0)</f>
        <v>12</v>
      </c>
      <c r="S3523" cm="1">
        <f t="array" ref="S3523">INDEX('state-winning-votes'!$A$1:$L$53,$Q3523,$R3523)</f>
        <v>1202971</v>
      </c>
      <c r="T3523">
        <f>INDEX('state-winning-votes'!$A$1:$L$53,MATCH($C3523,'state-winning-votes'!$A:$A,0),MATCH($A3523,'state-winning-votes'!$A$2:$L$2,0))</f>
        <v>1202971</v>
      </c>
      <c r="U3523" t="str">
        <f t="shared" ref="U3523:U3586" si="166">_xlfn.XLOOKUP(T3523,L:L,H:H)</f>
        <v>Trump, Donald J.</v>
      </c>
      <c r="V3523" t="str">
        <f>_xlfn.XLOOKUP(INDEX('state-winning-votes'!$A$1:$L$53,MATCH($C3523,'state-winning-votes'!$A:$A,0),MATCH($A3523,'state-winning-votes'!$A$2:$L$2,0)),$L:$L,$H:$H)</f>
        <v>Trump, Donald J.</v>
      </c>
      <c r="W3523" t="str">
        <f>VLOOKUP(A3523,'national-winners'!$A$2:$B$13,2,0)</f>
        <v>Trump, Donald J.</v>
      </c>
      <c r="X3523" t="str">
        <f t="shared" ref="X3523:X3586" si="167">IFERROR(RIGHT(V3523,LEN(V3523)-SEARCH(",",V3523))&amp;" "&amp;LEFT(V3523,SEARCH(",",V3523)-1)&amp;" (W)","NULL")</f>
        <v xml:space="preserve"> Donald J. Trump (W)</v>
      </c>
    </row>
    <row r="3524" spans="1:24" x14ac:dyDescent="0.25">
      <c r="A3524">
        <v>2016</v>
      </c>
      <c r="B3524" t="s">
        <v>81</v>
      </c>
      <c r="C3524" t="s">
        <v>82</v>
      </c>
      <c r="D3524">
        <v>21</v>
      </c>
      <c r="E3524">
        <v>61</v>
      </c>
      <c r="F3524">
        <v>51</v>
      </c>
      <c r="G3524" t="s">
        <v>16</v>
      </c>
      <c r="H3524" t="s">
        <v>410</v>
      </c>
      <c r="I3524" t="str">
        <f t="shared" si="165"/>
        <v>De La Fuente, Roque ""Rocky""(L)</v>
      </c>
      <c r="J3524" t="s">
        <v>411</v>
      </c>
      <c r="K3524" t="b">
        <v>0</v>
      </c>
      <c r="L3524">
        <v>1128</v>
      </c>
      <c r="M3524">
        <v>1924149</v>
      </c>
      <c r="N3524">
        <v>20171015</v>
      </c>
      <c r="O3524" t="s">
        <v>19</v>
      </c>
      <c r="P3524" t="str">
        <f>IF(VLOOKUP(A3524,'national-winners'!$A$2:$B$13,2,0)=H3524,"W","L")</f>
        <v>L</v>
      </c>
      <c r="Q3524">
        <f>MATCH(C3524,'state-winning-votes'!A:A,0)</f>
        <v>20</v>
      </c>
      <c r="R3524">
        <f>MATCH(A3524,'state-winning-votes'!$A$2:$L$2,0)</f>
        <v>12</v>
      </c>
      <c r="S3524" cm="1">
        <f t="array" ref="S3524">INDEX('state-winning-votes'!$A$1:$L$53,$Q3524,$R3524)</f>
        <v>1202971</v>
      </c>
      <c r="T3524">
        <f>INDEX('state-winning-votes'!$A$1:$L$53,MATCH($C3524,'state-winning-votes'!$A:$A,0),MATCH($A3524,'state-winning-votes'!$A$2:$L$2,0))</f>
        <v>1202971</v>
      </c>
      <c r="U3524" t="str">
        <f t="shared" si="166"/>
        <v>Trump, Donald J.</v>
      </c>
      <c r="V3524" t="str">
        <f>_xlfn.XLOOKUP(INDEX('state-winning-votes'!$A$1:$L$53,MATCH($C3524,'state-winning-votes'!$A:$A,0),MATCH($A3524,'state-winning-votes'!$A$2:$L$2,0)),$L:$L,$H:$H)</f>
        <v>Trump, Donald J.</v>
      </c>
      <c r="W3524" t="str">
        <f>VLOOKUP(A3524,'national-winners'!$A$2:$B$13,2,0)</f>
        <v>Trump, Donald J.</v>
      </c>
      <c r="X3524" t="str">
        <f t="shared" si="167"/>
        <v xml:space="preserve"> Donald J. Trump (W)</v>
      </c>
    </row>
    <row r="3525" spans="1:24" x14ac:dyDescent="0.25">
      <c r="A3525">
        <v>2016</v>
      </c>
      <c r="B3525" t="s">
        <v>81</v>
      </c>
      <c r="C3525" t="s">
        <v>82</v>
      </c>
      <c r="D3525">
        <v>21</v>
      </c>
      <c r="E3525">
        <v>61</v>
      </c>
      <c r="F3525">
        <v>51</v>
      </c>
      <c r="G3525" t="s">
        <v>16</v>
      </c>
      <c r="I3525" t="str">
        <f t="shared" si="165"/>
        <v>(L)</v>
      </c>
      <c r="K3525" t="b">
        <v>1</v>
      </c>
      <c r="L3525">
        <v>751</v>
      </c>
      <c r="M3525">
        <v>1924149</v>
      </c>
      <c r="N3525">
        <v>20171015</v>
      </c>
      <c r="O3525" t="s">
        <v>19</v>
      </c>
      <c r="P3525" t="str">
        <f>IF(VLOOKUP(A3525,'national-winners'!$A$2:$B$13,2,0)=H3525,"W","L")</f>
        <v>L</v>
      </c>
      <c r="Q3525">
        <f>MATCH(C3525,'state-winning-votes'!A:A,0)</f>
        <v>20</v>
      </c>
      <c r="R3525">
        <f>MATCH(A3525,'state-winning-votes'!$A$2:$L$2,0)</f>
        <v>12</v>
      </c>
      <c r="S3525" cm="1">
        <f t="array" ref="S3525">INDEX('state-winning-votes'!$A$1:$L$53,$Q3525,$R3525)</f>
        <v>1202971</v>
      </c>
      <c r="T3525">
        <f>INDEX('state-winning-votes'!$A$1:$L$53,MATCH($C3525,'state-winning-votes'!$A:$A,0),MATCH($A3525,'state-winning-votes'!$A$2:$L$2,0))</f>
        <v>1202971</v>
      </c>
      <c r="U3525" t="str">
        <f t="shared" si="166"/>
        <v>Trump, Donald J.</v>
      </c>
      <c r="V3525" t="str">
        <f>_xlfn.XLOOKUP(INDEX('state-winning-votes'!$A$1:$L$53,MATCH($C3525,'state-winning-votes'!$A:$A,0),MATCH($A3525,'state-winning-votes'!$A$2:$L$2,0)),$L:$L,$H:$H)</f>
        <v>Trump, Donald J.</v>
      </c>
      <c r="W3525" t="str">
        <f>VLOOKUP(A3525,'national-winners'!$A$2:$B$13,2,0)</f>
        <v>Trump, Donald J.</v>
      </c>
      <c r="X3525" t="str">
        <f t="shared" si="167"/>
        <v xml:space="preserve"> Donald J. Trump (W)</v>
      </c>
    </row>
    <row r="3526" spans="1:24" x14ac:dyDescent="0.25">
      <c r="A3526">
        <v>2016</v>
      </c>
      <c r="B3526" t="s">
        <v>83</v>
      </c>
      <c r="C3526" t="s">
        <v>84</v>
      </c>
      <c r="D3526">
        <v>22</v>
      </c>
      <c r="E3526">
        <v>72</v>
      </c>
      <c r="F3526">
        <v>45</v>
      </c>
      <c r="G3526" t="s">
        <v>16</v>
      </c>
      <c r="H3526" t="s">
        <v>407</v>
      </c>
      <c r="I3526" t="str">
        <f t="shared" si="165"/>
        <v>Trump, Donald J.(W)</v>
      </c>
      <c r="J3526" t="s">
        <v>21</v>
      </c>
      <c r="K3526" t="b">
        <v>0</v>
      </c>
      <c r="L3526">
        <v>1178638</v>
      </c>
      <c r="M3526">
        <v>2029032</v>
      </c>
      <c r="N3526">
        <v>20171015</v>
      </c>
      <c r="O3526" t="s">
        <v>19</v>
      </c>
      <c r="P3526" t="str">
        <f>IF(VLOOKUP(A3526,'national-winners'!$A$2:$B$13,2,0)=H3526,"W","L")</f>
        <v>W</v>
      </c>
      <c r="Q3526">
        <f>MATCH(C3526,'state-winning-votes'!A:A,0)</f>
        <v>21</v>
      </c>
      <c r="R3526">
        <f>MATCH(A3526,'state-winning-votes'!$A$2:$L$2,0)</f>
        <v>12</v>
      </c>
      <c r="S3526" cm="1">
        <f t="array" ref="S3526">INDEX('state-winning-votes'!$A$1:$L$53,$Q3526,$R3526)</f>
        <v>1178638</v>
      </c>
      <c r="T3526">
        <f>INDEX('state-winning-votes'!$A$1:$L$53,MATCH($C3526,'state-winning-votes'!$A:$A,0),MATCH($A3526,'state-winning-votes'!$A$2:$L$2,0))</f>
        <v>1178638</v>
      </c>
      <c r="U3526" t="str">
        <f t="shared" si="166"/>
        <v>Trump, Donald J.</v>
      </c>
      <c r="V3526" t="str">
        <f>_xlfn.XLOOKUP(INDEX('state-winning-votes'!$A$1:$L$53,MATCH($C3526,'state-winning-votes'!$A:$A,0),MATCH($A3526,'state-winning-votes'!$A$2:$L$2,0)),$L:$L,$H:$H)</f>
        <v>Trump, Donald J.</v>
      </c>
      <c r="W3526" t="str">
        <f>VLOOKUP(A3526,'national-winners'!$A$2:$B$13,2,0)</f>
        <v>Trump, Donald J.</v>
      </c>
      <c r="X3526" t="str">
        <f t="shared" si="167"/>
        <v xml:space="preserve"> Donald J. Trump (W)</v>
      </c>
    </row>
    <row r="3527" spans="1:24" x14ac:dyDescent="0.25">
      <c r="A3527">
        <v>2016</v>
      </c>
      <c r="B3527" t="s">
        <v>83</v>
      </c>
      <c r="C3527" t="s">
        <v>84</v>
      </c>
      <c r="D3527">
        <v>22</v>
      </c>
      <c r="E3527">
        <v>72</v>
      </c>
      <c r="F3527">
        <v>45</v>
      </c>
      <c r="G3527" t="s">
        <v>16</v>
      </c>
      <c r="H3527" t="s">
        <v>408</v>
      </c>
      <c r="I3527" t="str">
        <f t="shared" si="165"/>
        <v>Clinton, Hillary(L)</v>
      </c>
      <c r="J3527" t="s">
        <v>18</v>
      </c>
      <c r="K3527" t="b">
        <v>0</v>
      </c>
      <c r="L3527">
        <v>780154</v>
      </c>
      <c r="M3527">
        <v>2029032</v>
      </c>
      <c r="N3527">
        <v>20171015</v>
      </c>
      <c r="O3527" t="s">
        <v>19</v>
      </c>
      <c r="P3527" t="str">
        <f>IF(VLOOKUP(A3527,'national-winners'!$A$2:$B$13,2,0)=H3527,"W","L")</f>
        <v>L</v>
      </c>
      <c r="Q3527">
        <f>MATCH(C3527,'state-winning-votes'!A:A,0)</f>
        <v>21</v>
      </c>
      <c r="R3527">
        <f>MATCH(A3527,'state-winning-votes'!$A$2:$L$2,0)</f>
        <v>12</v>
      </c>
      <c r="S3527" cm="1">
        <f t="array" ref="S3527">INDEX('state-winning-votes'!$A$1:$L$53,$Q3527,$R3527)</f>
        <v>1178638</v>
      </c>
      <c r="T3527">
        <f>INDEX('state-winning-votes'!$A$1:$L$53,MATCH($C3527,'state-winning-votes'!$A:$A,0),MATCH($A3527,'state-winning-votes'!$A$2:$L$2,0))</f>
        <v>1178638</v>
      </c>
      <c r="U3527" t="str">
        <f t="shared" si="166"/>
        <v>Trump, Donald J.</v>
      </c>
      <c r="V3527" t="str">
        <f>_xlfn.XLOOKUP(INDEX('state-winning-votes'!$A$1:$L$53,MATCH($C3527,'state-winning-votes'!$A:$A,0),MATCH($A3527,'state-winning-votes'!$A$2:$L$2,0)),$L:$L,$H:$H)</f>
        <v>Trump, Donald J.</v>
      </c>
      <c r="W3527" t="str">
        <f>VLOOKUP(A3527,'national-winners'!$A$2:$B$13,2,0)</f>
        <v>Trump, Donald J.</v>
      </c>
      <c r="X3527" t="str">
        <f t="shared" si="167"/>
        <v xml:space="preserve"> Donald J. Trump (W)</v>
      </c>
    </row>
    <row r="3528" spans="1:24" x14ac:dyDescent="0.25">
      <c r="A3528">
        <v>2016</v>
      </c>
      <c r="B3528" t="s">
        <v>83</v>
      </c>
      <c r="C3528" t="s">
        <v>84</v>
      </c>
      <c r="D3528">
        <v>22</v>
      </c>
      <c r="E3528">
        <v>72</v>
      </c>
      <c r="F3528">
        <v>45</v>
      </c>
      <c r="G3528" t="s">
        <v>16</v>
      </c>
      <c r="H3528" t="s">
        <v>377</v>
      </c>
      <c r="I3528" t="str">
        <f t="shared" si="165"/>
        <v>Johnson, Gary(L)</v>
      </c>
      <c r="J3528" t="s">
        <v>29</v>
      </c>
      <c r="K3528" t="b">
        <v>0</v>
      </c>
      <c r="L3528">
        <v>37978</v>
      </c>
      <c r="M3528">
        <v>2029032</v>
      </c>
      <c r="N3528">
        <v>20171015</v>
      </c>
      <c r="O3528" t="s">
        <v>19</v>
      </c>
      <c r="P3528" t="str">
        <f>IF(VLOOKUP(A3528,'national-winners'!$A$2:$B$13,2,0)=H3528,"W","L")</f>
        <v>L</v>
      </c>
      <c r="Q3528">
        <f>MATCH(C3528,'state-winning-votes'!A:A,0)</f>
        <v>21</v>
      </c>
      <c r="R3528">
        <f>MATCH(A3528,'state-winning-votes'!$A$2:$L$2,0)</f>
        <v>12</v>
      </c>
      <c r="S3528" cm="1">
        <f t="array" ref="S3528">INDEX('state-winning-votes'!$A$1:$L$53,$Q3528,$R3528)</f>
        <v>1178638</v>
      </c>
      <c r="T3528">
        <f>INDEX('state-winning-votes'!$A$1:$L$53,MATCH($C3528,'state-winning-votes'!$A:$A,0),MATCH($A3528,'state-winning-votes'!$A$2:$L$2,0))</f>
        <v>1178638</v>
      </c>
      <c r="U3528" t="str">
        <f t="shared" si="166"/>
        <v>Trump, Donald J.</v>
      </c>
      <c r="V3528" t="str">
        <f>_xlfn.XLOOKUP(INDEX('state-winning-votes'!$A$1:$L$53,MATCH($C3528,'state-winning-votes'!$A:$A,0),MATCH($A3528,'state-winning-votes'!$A$2:$L$2,0)),$L:$L,$H:$H)</f>
        <v>Trump, Donald J.</v>
      </c>
      <c r="W3528" t="str">
        <f>VLOOKUP(A3528,'national-winners'!$A$2:$B$13,2,0)</f>
        <v>Trump, Donald J.</v>
      </c>
      <c r="X3528" t="str">
        <f t="shared" si="167"/>
        <v xml:space="preserve"> Donald J. Trump (W)</v>
      </c>
    </row>
    <row r="3529" spans="1:24" x14ac:dyDescent="0.25">
      <c r="A3529">
        <v>2016</v>
      </c>
      <c r="B3529" t="s">
        <v>83</v>
      </c>
      <c r="C3529" t="s">
        <v>84</v>
      </c>
      <c r="D3529">
        <v>22</v>
      </c>
      <c r="E3529">
        <v>72</v>
      </c>
      <c r="F3529">
        <v>45</v>
      </c>
      <c r="G3529" t="s">
        <v>16</v>
      </c>
      <c r="H3529" t="s">
        <v>59</v>
      </c>
      <c r="I3529" t="str">
        <f t="shared" si="165"/>
        <v>Other(L)</v>
      </c>
      <c r="K3529" t="b">
        <v>0</v>
      </c>
      <c r="L3529">
        <v>18231</v>
      </c>
      <c r="M3529">
        <v>2029032</v>
      </c>
      <c r="N3529">
        <v>20171015</v>
      </c>
      <c r="O3529" t="s">
        <v>19</v>
      </c>
      <c r="P3529" t="str">
        <f>IF(VLOOKUP(A3529,'national-winners'!$A$2:$B$13,2,0)=H3529,"W","L")</f>
        <v>L</v>
      </c>
      <c r="Q3529">
        <f>MATCH(C3529,'state-winning-votes'!A:A,0)</f>
        <v>21</v>
      </c>
      <c r="R3529">
        <f>MATCH(A3529,'state-winning-votes'!$A$2:$L$2,0)</f>
        <v>12</v>
      </c>
      <c r="S3529" cm="1">
        <f t="array" ref="S3529">INDEX('state-winning-votes'!$A$1:$L$53,$Q3529,$R3529)</f>
        <v>1178638</v>
      </c>
      <c r="T3529">
        <f>INDEX('state-winning-votes'!$A$1:$L$53,MATCH($C3529,'state-winning-votes'!$A:$A,0),MATCH($A3529,'state-winning-votes'!$A$2:$L$2,0))</f>
        <v>1178638</v>
      </c>
      <c r="U3529" t="str">
        <f t="shared" si="166"/>
        <v>Trump, Donald J.</v>
      </c>
      <c r="V3529" t="str">
        <f>_xlfn.XLOOKUP(INDEX('state-winning-votes'!$A$1:$L$53,MATCH($C3529,'state-winning-votes'!$A:$A,0),MATCH($A3529,'state-winning-votes'!$A$2:$L$2,0)),$L:$L,$H:$H)</f>
        <v>Trump, Donald J.</v>
      </c>
      <c r="W3529" t="str">
        <f>VLOOKUP(A3529,'national-winners'!$A$2:$B$13,2,0)</f>
        <v>Trump, Donald J.</v>
      </c>
      <c r="X3529" t="str">
        <f t="shared" si="167"/>
        <v xml:space="preserve"> Donald J. Trump (W)</v>
      </c>
    </row>
    <row r="3530" spans="1:24" x14ac:dyDescent="0.25">
      <c r="A3530">
        <v>2016</v>
      </c>
      <c r="B3530" t="s">
        <v>83</v>
      </c>
      <c r="C3530" t="s">
        <v>84</v>
      </c>
      <c r="D3530">
        <v>22</v>
      </c>
      <c r="E3530">
        <v>72</v>
      </c>
      <c r="F3530">
        <v>45</v>
      </c>
      <c r="G3530" t="s">
        <v>16</v>
      </c>
      <c r="H3530" t="s">
        <v>378</v>
      </c>
      <c r="I3530" t="str">
        <f t="shared" si="165"/>
        <v>Stein, Jill(L)</v>
      </c>
      <c r="J3530" t="s">
        <v>274</v>
      </c>
      <c r="K3530" t="b">
        <v>0</v>
      </c>
      <c r="L3530">
        <v>14031</v>
      </c>
      <c r="M3530">
        <v>2029032</v>
      </c>
      <c r="N3530">
        <v>20171015</v>
      </c>
      <c r="O3530" t="s">
        <v>19</v>
      </c>
      <c r="P3530" t="str">
        <f>IF(VLOOKUP(A3530,'national-winners'!$A$2:$B$13,2,0)=H3530,"W","L")</f>
        <v>L</v>
      </c>
      <c r="Q3530">
        <f>MATCH(C3530,'state-winning-votes'!A:A,0)</f>
        <v>21</v>
      </c>
      <c r="R3530">
        <f>MATCH(A3530,'state-winning-votes'!$A$2:$L$2,0)</f>
        <v>12</v>
      </c>
      <c r="S3530" cm="1">
        <f t="array" ref="S3530">INDEX('state-winning-votes'!$A$1:$L$53,$Q3530,$R3530)</f>
        <v>1178638</v>
      </c>
      <c r="T3530">
        <f>INDEX('state-winning-votes'!$A$1:$L$53,MATCH($C3530,'state-winning-votes'!$A:$A,0),MATCH($A3530,'state-winning-votes'!$A$2:$L$2,0))</f>
        <v>1178638</v>
      </c>
      <c r="U3530" t="str">
        <f t="shared" si="166"/>
        <v>Trump, Donald J.</v>
      </c>
      <c r="V3530" t="str">
        <f>_xlfn.XLOOKUP(INDEX('state-winning-votes'!$A$1:$L$53,MATCH($C3530,'state-winning-votes'!$A:$A,0),MATCH($A3530,'state-winning-votes'!$A$2:$L$2,0)),$L:$L,$H:$H)</f>
        <v>Trump, Donald J.</v>
      </c>
      <c r="W3530" t="str">
        <f>VLOOKUP(A3530,'national-winners'!$A$2:$B$13,2,0)</f>
        <v>Trump, Donald J.</v>
      </c>
      <c r="X3530" t="str">
        <f t="shared" si="167"/>
        <v xml:space="preserve"> Donald J. Trump (W)</v>
      </c>
    </row>
    <row r="3531" spans="1:24" x14ac:dyDescent="0.25">
      <c r="A3531">
        <v>2016</v>
      </c>
      <c r="B3531" t="s">
        <v>85</v>
      </c>
      <c r="C3531" t="s">
        <v>86</v>
      </c>
      <c r="D3531">
        <v>23</v>
      </c>
      <c r="E3531">
        <v>11</v>
      </c>
      <c r="F3531">
        <v>2</v>
      </c>
      <c r="G3531" t="s">
        <v>16</v>
      </c>
      <c r="H3531" t="s">
        <v>408</v>
      </c>
      <c r="I3531" t="str">
        <f t="shared" si="165"/>
        <v>Clinton, Hillary(L)</v>
      </c>
      <c r="J3531" t="s">
        <v>18</v>
      </c>
      <c r="K3531" t="b">
        <v>0</v>
      </c>
      <c r="L3531">
        <v>357735</v>
      </c>
      <c r="M3531">
        <v>771892</v>
      </c>
      <c r="N3531">
        <v>20171015</v>
      </c>
      <c r="O3531" t="s">
        <v>19</v>
      </c>
      <c r="P3531" t="str">
        <f>IF(VLOOKUP(A3531,'national-winners'!$A$2:$B$13,2,0)=H3531,"W","L")</f>
        <v>L</v>
      </c>
      <c r="Q3531">
        <f>MATCH(C3531,'state-winning-votes'!A:A,0)</f>
        <v>24</v>
      </c>
      <c r="R3531">
        <f>MATCH(A3531,'state-winning-votes'!$A$2:$L$2,0)</f>
        <v>12</v>
      </c>
      <c r="S3531" cm="1">
        <f t="array" ref="S3531">INDEX('state-winning-votes'!$A$1:$L$53,$Q3531,$R3531)</f>
        <v>357735</v>
      </c>
      <c r="T3531">
        <f>INDEX('state-winning-votes'!$A$1:$L$53,MATCH($C3531,'state-winning-votes'!$A:$A,0),MATCH($A3531,'state-winning-votes'!$A$2:$L$2,0))</f>
        <v>357735</v>
      </c>
      <c r="U3531" t="str">
        <f t="shared" si="166"/>
        <v>Clinton, Hillary</v>
      </c>
      <c r="V3531" t="str">
        <f>_xlfn.XLOOKUP(INDEX('state-winning-votes'!$A$1:$L$53,MATCH($C3531,'state-winning-votes'!$A:$A,0),MATCH($A3531,'state-winning-votes'!$A$2:$L$2,0)),$L:$L,$H:$H)</f>
        <v>Clinton, Hillary</v>
      </c>
      <c r="W3531" t="str">
        <f>VLOOKUP(A3531,'national-winners'!$A$2:$B$13,2,0)</f>
        <v>Trump, Donald J.</v>
      </c>
      <c r="X3531" t="str">
        <f t="shared" si="167"/>
        <v xml:space="preserve"> Hillary Clinton (W)</v>
      </c>
    </row>
    <row r="3532" spans="1:24" x14ac:dyDescent="0.25">
      <c r="A3532">
        <v>2016</v>
      </c>
      <c r="B3532" t="s">
        <v>85</v>
      </c>
      <c r="C3532" t="s">
        <v>86</v>
      </c>
      <c r="D3532">
        <v>23</v>
      </c>
      <c r="E3532">
        <v>11</v>
      </c>
      <c r="F3532">
        <v>2</v>
      </c>
      <c r="G3532" t="s">
        <v>16</v>
      </c>
      <c r="H3532" t="s">
        <v>407</v>
      </c>
      <c r="I3532" t="str">
        <f t="shared" si="165"/>
        <v>Trump, Donald J.(W)</v>
      </c>
      <c r="J3532" t="s">
        <v>21</v>
      </c>
      <c r="K3532" t="b">
        <v>0</v>
      </c>
      <c r="L3532">
        <v>335593</v>
      </c>
      <c r="M3532">
        <v>771892</v>
      </c>
      <c r="N3532">
        <v>20171015</v>
      </c>
      <c r="O3532" t="s">
        <v>19</v>
      </c>
      <c r="P3532" t="str">
        <f>IF(VLOOKUP(A3532,'national-winners'!$A$2:$B$13,2,0)=H3532,"W","L")</f>
        <v>W</v>
      </c>
      <c r="Q3532">
        <f>MATCH(C3532,'state-winning-votes'!A:A,0)</f>
        <v>24</v>
      </c>
      <c r="R3532">
        <f>MATCH(A3532,'state-winning-votes'!$A$2:$L$2,0)</f>
        <v>12</v>
      </c>
      <c r="S3532" cm="1">
        <f t="array" ref="S3532">INDEX('state-winning-votes'!$A$1:$L$53,$Q3532,$R3532)</f>
        <v>357735</v>
      </c>
      <c r="T3532">
        <f>INDEX('state-winning-votes'!$A$1:$L$53,MATCH($C3532,'state-winning-votes'!$A:$A,0),MATCH($A3532,'state-winning-votes'!$A$2:$L$2,0))</f>
        <v>357735</v>
      </c>
      <c r="U3532" t="str">
        <f t="shared" si="166"/>
        <v>Clinton, Hillary</v>
      </c>
      <c r="V3532" t="str">
        <f>_xlfn.XLOOKUP(INDEX('state-winning-votes'!$A$1:$L$53,MATCH($C3532,'state-winning-votes'!$A:$A,0),MATCH($A3532,'state-winning-votes'!$A$2:$L$2,0)),$L:$L,$H:$H)</f>
        <v>Clinton, Hillary</v>
      </c>
      <c r="W3532" t="str">
        <f>VLOOKUP(A3532,'national-winners'!$A$2:$B$13,2,0)</f>
        <v>Trump, Donald J.</v>
      </c>
      <c r="X3532" t="str">
        <f t="shared" si="167"/>
        <v xml:space="preserve"> Hillary Clinton (W)</v>
      </c>
    </row>
    <row r="3533" spans="1:24" x14ac:dyDescent="0.25">
      <c r="A3533">
        <v>2016</v>
      </c>
      <c r="B3533" t="s">
        <v>85</v>
      </c>
      <c r="C3533" t="s">
        <v>86</v>
      </c>
      <c r="D3533">
        <v>23</v>
      </c>
      <c r="E3533">
        <v>11</v>
      </c>
      <c r="F3533">
        <v>2</v>
      </c>
      <c r="G3533" t="s">
        <v>16</v>
      </c>
      <c r="H3533" t="s">
        <v>377</v>
      </c>
      <c r="I3533" t="str">
        <f t="shared" si="165"/>
        <v>Johnson, Gary(L)</v>
      </c>
      <c r="J3533" t="s">
        <v>29</v>
      </c>
      <c r="K3533" t="b">
        <v>0</v>
      </c>
      <c r="L3533">
        <v>38105</v>
      </c>
      <c r="M3533">
        <v>771892</v>
      </c>
      <c r="N3533">
        <v>20171015</v>
      </c>
      <c r="O3533" t="s">
        <v>19</v>
      </c>
      <c r="P3533" t="str">
        <f>IF(VLOOKUP(A3533,'national-winners'!$A$2:$B$13,2,0)=H3533,"W","L")</f>
        <v>L</v>
      </c>
      <c r="Q3533">
        <f>MATCH(C3533,'state-winning-votes'!A:A,0)</f>
        <v>24</v>
      </c>
      <c r="R3533">
        <f>MATCH(A3533,'state-winning-votes'!$A$2:$L$2,0)</f>
        <v>12</v>
      </c>
      <c r="S3533" cm="1">
        <f t="array" ref="S3533">INDEX('state-winning-votes'!$A$1:$L$53,$Q3533,$R3533)</f>
        <v>357735</v>
      </c>
      <c r="T3533">
        <f>INDEX('state-winning-votes'!$A$1:$L$53,MATCH($C3533,'state-winning-votes'!$A:$A,0),MATCH($A3533,'state-winning-votes'!$A$2:$L$2,0))</f>
        <v>357735</v>
      </c>
      <c r="U3533" t="str">
        <f t="shared" si="166"/>
        <v>Clinton, Hillary</v>
      </c>
      <c r="V3533" t="str">
        <f>_xlfn.XLOOKUP(INDEX('state-winning-votes'!$A$1:$L$53,MATCH($C3533,'state-winning-votes'!$A:$A,0),MATCH($A3533,'state-winning-votes'!$A$2:$L$2,0)),$L:$L,$H:$H)</f>
        <v>Clinton, Hillary</v>
      </c>
      <c r="W3533" t="str">
        <f>VLOOKUP(A3533,'national-winners'!$A$2:$B$13,2,0)</f>
        <v>Trump, Donald J.</v>
      </c>
      <c r="X3533" t="str">
        <f t="shared" si="167"/>
        <v xml:space="preserve"> Hillary Clinton (W)</v>
      </c>
    </row>
    <row r="3534" spans="1:24" x14ac:dyDescent="0.25">
      <c r="A3534">
        <v>2016</v>
      </c>
      <c r="B3534" t="s">
        <v>85</v>
      </c>
      <c r="C3534" t="s">
        <v>86</v>
      </c>
      <c r="D3534">
        <v>23</v>
      </c>
      <c r="E3534">
        <v>11</v>
      </c>
      <c r="F3534">
        <v>2</v>
      </c>
      <c r="G3534" t="s">
        <v>16</v>
      </c>
      <c r="H3534" t="s">
        <v>306</v>
      </c>
      <c r="I3534" t="str">
        <f t="shared" si="165"/>
        <v>Blank Vote(L)</v>
      </c>
      <c r="K3534" t="b">
        <v>0</v>
      </c>
      <c r="L3534">
        <v>23965</v>
      </c>
      <c r="M3534">
        <v>771892</v>
      </c>
      <c r="N3534">
        <v>20171015</v>
      </c>
      <c r="O3534" t="s">
        <v>19</v>
      </c>
      <c r="P3534" t="str">
        <f>IF(VLOOKUP(A3534,'national-winners'!$A$2:$B$13,2,0)=H3534,"W","L")</f>
        <v>L</v>
      </c>
      <c r="Q3534">
        <f>MATCH(C3534,'state-winning-votes'!A:A,0)</f>
        <v>24</v>
      </c>
      <c r="R3534">
        <f>MATCH(A3534,'state-winning-votes'!$A$2:$L$2,0)</f>
        <v>12</v>
      </c>
      <c r="S3534" cm="1">
        <f t="array" ref="S3534">INDEX('state-winning-votes'!$A$1:$L$53,$Q3534,$R3534)</f>
        <v>357735</v>
      </c>
      <c r="T3534">
        <f>INDEX('state-winning-votes'!$A$1:$L$53,MATCH($C3534,'state-winning-votes'!$A:$A,0),MATCH($A3534,'state-winning-votes'!$A$2:$L$2,0))</f>
        <v>357735</v>
      </c>
      <c r="U3534" t="str">
        <f t="shared" si="166"/>
        <v>Clinton, Hillary</v>
      </c>
      <c r="V3534" t="str">
        <f>_xlfn.XLOOKUP(INDEX('state-winning-votes'!$A$1:$L$53,MATCH($C3534,'state-winning-votes'!$A:$A,0),MATCH($A3534,'state-winning-votes'!$A$2:$L$2,0)),$L:$L,$H:$H)</f>
        <v>Clinton, Hillary</v>
      </c>
      <c r="W3534" t="str">
        <f>VLOOKUP(A3534,'national-winners'!$A$2:$B$13,2,0)</f>
        <v>Trump, Donald J.</v>
      </c>
      <c r="X3534" t="str">
        <f t="shared" si="167"/>
        <v xml:space="preserve"> Hillary Clinton (W)</v>
      </c>
    </row>
    <row r="3535" spans="1:24" x14ac:dyDescent="0.25">
      <c r="A3535">
        <v>2016</v>
      </c>
      <c r="B3535" t="s">
        <v>85</v>
      </c>
      <c r="C3535" t="s">
        <v>86</v>
      </c>
      <c r="D3535">
        <v>23</v>
      </c>
      <c r="E3535">
        <v>11</v>
      </c>
      <c r="F3535">
        <v>2</v>
      </c>
      <c r="G3535" t="s">
        <v>16</v>
      </c>
      <c r="H3535" t="s">
        <v>378</v>
      </c>
      <c r="I3535" t="str">
        <f t="shared" si="165"/>
        <v>Stein, Jill(L)</v>
      </c>
      <c r="J3535" t="s">
        <v>274</v>
      </c>
      <c r="K3535" t="b">
        <v>0</v>
      </c>
      <c r="L3535">
        <v>14251</v>
      </c>
      <c r="M3535">
        <v>771892</v>
      </c>
      <c r="N3535">
        <v>20171015</v>
      </c>
      <c r="O3535" t="s">
        <v>19</v>
      </c>
      <c r="P3535" t="str">
        <f>IF(VLOOKUP(A3535,'national-winners'!$A$2:$B$13,2,0)=H3535,"W","L")</f>
        <v>L</v>
      </c>
      <c r="Q3535">
        <f>MATCH(C3535,'state-winning-votes'!A:A,0)</f>
        <v>24</v>
      </c>
      <c r="R3535">
        <f>MATCH(A3535,'state-winning-votes'!$A$2:$L$2,0)</f>
        <v>12</v>
      </c>
      <c r="S3535" cm="1">
        <f t="array" ref="S3535">INDEX('state-winning-votes'!$A$1:$L$53,$Q3535,$R3535)</f>
        <v>357735</v>
      </c>
      <c r="T3535">
        <f>INDEX('state-winning-votes'!$A$1:$L$53,MATCH($C3535,'state-winning-votes'!$A:$A,0),MATCH($A3535,'state-winning-votes'!$A$2:$L$2,0))</f>
        <v>357735</v>
      </c>
      <c r="U3535" t="str">
        <f t="shared" si="166"/>
        <v>Clinton, Hillary</v>
      </c>
      <c r="V3535" t="str">
        <f>_xlfn.XLOOKUP(INDEX('state-winning-votes'!$A$1:$L$53,MATCH($C3535,'state-winning-votes'!$A:$A,0),MATCH($A3535,'state-winning-votes'!$A$2:$L$2,0)),$L:$L,$H:$H)</f>
        <v>Clinton, Hillary</v>
      </c>
      <c r="W3535" t="str">
        <f>VLOOKUP(A3535,'national-winners'!$A$2:$B$13,2,0)</f>
        <v>Trump, Donald J.</v>
      </c>
      <c r="X3535" t="str">
        <f t="shared" si="167"/>
        <v xml:space="preserve"> Hillary Clinton (W)</v>
      </c>
    </row>
    <row r="3536" spans="1:24" x14ac:dyDescent="0.25">
      <c r="A3536">
        <v>2016</v>
      </c>
      <c r="B3536" t="s">
        <v>85</v>
      </c>
      <c r="C3536" t="s">
        <v>86</v>
      </c>
      <c r="D3536">
        <v>23</v>
      </c>
      <c r="E3536">
        <v>11</v>
      </c>
      <c r="F3536">
        <v>2</v>
      </c>
      <c r="G3536" t="s">
        <v>16</v>
      </c>
      <c r="I3536" t="str">
        <f t="shared" si="165"/>
        <v>(L)</v>
      </c>
      <c r="J3536" t="s">
        <v>301</v>
      </c>
      <c r="K3536" t="b">
        <v>0</v>
      </c>
      <c r="L3536">
        <v>2243</v>
      </c>
      <c r="M3536">
        <v>771892</v>
      </c>
      <c r="N3536">
        <v>20171015</v>
      </c>
      <c r="O3536" t="s">
        <v>19</v>
      </c>
      <c r="P3536" t="str">
        <f>IF(VLOOKUP(A3536,'national-winners'!$A$2:$B$13,2,0)=H3536,"W","L")</f>
        <v>L</v>
      </c>
      <c r="Q3536">
        <f>MATCH(C3536,'state-winning-votes'!A:A,0)</f>
        <v>24</v>
      </c>
      <c r="R3536">
        <f>MATCH(A3536,'state-winning-votes'!$A$2:$L$2,0)</f>
        <v>12</v>
      </c>
      <c r="S3536" cm="1">
        <f t="array" ref="S3536">INDEX('state-winning-votes'!$A$1:$L$53,$Q3536,$R3536)</f>
        <v>357735</v>
      </c>
      <c r="T3536">
        <f>INDEX('state-winning-votes'!$A$1:$L$53,MATCH($C3536,'state-winning-votes'!$A:$A,0),MATCH($A3536,'state-winning-votes'!$A$2:$L$2,0))</f>
        <v>357735</v>
      </c>
      <c r="U3536" t="str">
        <f t="shared" si="166"/>
        <v>Clinton, Hillary</v>
      </c>
      <c r="V3536" t="str">
        <f>_xlfn.XLOOKUP(INDEX('state-winning-votes'!$A$1:$L$53,MATCH($C3536,'state-winning-votes'!$A:$A,0),MATCH($A3536,'state-winning-votes'!$A$2:$L$2,0)),$L:$L,$H:$H)</f>
        <v>Clinton, Hillary</v>
      </c>
      <c r="W3536" t="str">
        <f>VLOOKUP(A3536,'national-winners'!$A$2:$B$13,2,0)</f>
        <v>Trump, Donald J.</v>
      </c>
      <c r="X3536" t="str">
        <f t="shared" si="167"/>
        <v xml:space="preserve"> Hillary Clinton (W)</v>
      </c>
    </row>
    <row r="3537" spans="1:24" x14ac:dyDescent="0.25">
      <c r="A3537">
        <v>2016</v>
      </c>
      <c r="B3537" t="s">
        <v>87</v>
      </c>
      <c r="C3537" t="s">
        <v>88</v>
      </c>
      <c r="D3537">
        <v>24</v>
      </c>
      <c r="E3537">
        <v>52</v>
      </c>
      <c r="F3537">
        <v>52</v>
      </c>
      <c r="G3537" t="s">
        <v>16</v>
      </c>
      <c r="H3537" t="s">
        <v>408</v>
      </c>
      <c r="I3537" t="str">
        <f t="shared" si="165"/>
        <v>Clinton, Hillary(L)</v>
      </c>
      <c r="J3537" t="s">
        <v>18</v>
      </c>
      <c r="K3537" t="b">
        <v>0</v>
      </c>
      <c r="L3537">
        <v>1677928</v>
      </c>
      <c r="M3537">
        <v>2781446</v>
      </c>
      <c r="N3537">
        <v>20171015</v>
      </c>
      <c r="O3537" t="s">
        <v>19</v>
      </c>
      <c r="P3537" t="str">
        <f>IF(VLOOKUP(A3537,'national-winners'!$A$2:$B$13,2,0)=H3537,"W","L")</f>
        <v>L</v>
      </c>
      <c r="Q3537">
        <f>MATCH(C3537,'state-winning-votes'!A:A,0)</f>
        <v>23</v>
      </c>
      <c r="R3537">
        <f>MATCH(A3537,'state-winning-votes'!$A$2:$L$2,0)</f>
        <v>12</v>
      </c>
      <c r="S3537" cm="1">
        <f t="array" ref="S3537">INDEX('state-winning-votes'!$A$1:$L$53,$Q3537,$R3537)</f>
        <v>1677928</v>
      </c>
      <c r="T3537">
        <f>INDEX('state-winning-votes'!$A$1:$L$53,MATCH($C3537,'state-winning-votes'!$A:$A,0),MATCH($A3537,'state-winning-votes'!$A$2:$L$2,0))</f>
        <v>1677928</v>
      </c>
      <c r="U3537" t="str">
        <f t="shared" si="166"/>
        <v>Clinton, Hillary</v>
      </c>
      <c r="V3537" t="str">
        <f>_xlfn.XLOOKUP(INDEX('state-winning-votes'!$A$1:$L$53,MATCH($C3537,'state-winning-votes'!$A:$A,0),MATCH($A3537,'state-winning-votes'!$A$2:$L$2,0)),$L:$L,$H:$H)</f>
        <v>Clinton, Hillary</v>
      </c>
      <c r="W3537" t="str">
        <f>VLOOKUP(A3537,'national-winners'!$A$2:$B$13,2,0)</f>
        <v>Trump, Donald J.</v>
      </c>
      <c r="X3537" t="str">
        <f t="shared" si="167"/>
        <v xml:space="preserve"> Hillary Clinton (W)</v>
      </c>
    </row>
    <row r="3538" spans="1:24" x14ac:dyDescent="0.25">
      <c r="A3538">
        <v>2016</v>
      </c>
      <c r="B3538" t="s">
        <v>87</v>
      </c>
      <c r="C3538" t="s">
        <v>88</v>
      </c>
      <c r="D3538">
        <v>24</v>
      </c>
      <c r="E3538">
        <v>52</v>
      </c>
      <c r="F3538">
        <v>52</v>
      </c>
      <c r="G3538" t="s">
        <v>16</v>
      </c>
      <c r="H3538" t="s">
        <v>407</v>
      </c>
      <c r="I3538" t="str">
        <f t="shared" si="165"/>
        <v>Trump, Donald J.(W)</v>
      </c>
      <c r="J3538" t="s">
        <v>21</v>
      </c>
      <c r="K3538" t="b">
        <v>0</v>
      </c>
      <c r="L3538">
        <v>943169</v>
      </c>
      <c r="M3538">
        <v>2781446</v>
      </c>
      <c r="N3538">
        <v>20171015</v>
      </c>
      <c r="O3538" t="s">
        <v>19</v>
      </c>
      <c r="P3538" t="str">
        <f>IF(VLOOKUP(A3538,'national-winners'!$A$2:$B$13,2,0)=H3538,"W","L")</f>
        <v>W</v>
      </c>
      <c r="Q3538">
        <f>MATCH(C3538,'state-winning-votes'!A:A,0)</f>
        <v>23</v>
      </c>
      <c r="R3538">
        <f>MATCH(A3538,'state-winning-votes'!$A$2:$L$2,0)</f>
        <v>12</v>
      </c>
      <c r="S3538" cm="1">
        <f t="array" ref="S3538">INDEX('state-winning-votes'!$A$1:$L$53,$Q3538,$R3538)</f>
        <v>1677928</v>
      </c>
      <c r="T3538">
        <f>INDEX('state-winning-votes'!$A$1:$L$53,MATCH($C3538,'state-winning-votes'!$A:$A,0),MATCH($A3538,'state-winning-votes'!$A$2:$L$2,0))</f>
        <v>1677928</v>
      </c>
      <c r="U3538" t="str">
        <f t="shared" si="166"/>
        <v>Clinton, Hillary</v>
      </c>
      <c r="V3538" t="str">
        <f>_xlfn.XLOOKUP(INDEX('state-winning-votes'!$A$1:$L$53,MATCH($C3538,'state-winning-votes'!$A:$A,0),MATCH($A3538,'state-winning-votes'!$A$2:$L$2,0)),$L:$L,$H:$H)</f>
        <v>Clinton, Hillary</v>
      </c>
      <c r="W3538" t="str">
        <f>VLOOKUP(A3538,'national-winners'!$A$2:$B$13,2,0)</f>
        <v>Trump, Donald J.</v>
      </c>
      <c r="X3538" t="str">
        <f t="shared" si="167"/>
        <v xml:space="preserve"> Hillary Clinton (W)</v>
      </c>
    </row>
    <row r="3539" spans="1:24" x14ac:dyDescent="0.25">
      <c r="A3539">
        <v>2016</v>
      </c>
      <c r="B3539" t="s">
        <v>87</v>
      </c>
      <c r="C3539" t="s">
        <v>88</v>
      </c>
      <c r="D3539">
        <v>24</v>
      </c>
      <c r="E3539">
        <v>52</v>
      </c>
      <c r="F3539">
        <v>52</v>
      </c>
      <c r="G3539" t="s">
        <v>16</v>
      </c>
      <c r="H3539" t="s">
        <v>377</v>
      </c>
      <c r="I3539" t="str">
        <f t="shared" si="165"/>
        <v>Johnson, Gary(L)</v>
      </c>
      <c r="J3539" t="s">
        <v>29</v>
      </c>
      <c r="K3539" t="b">
        <v>0</v>
      </c>
      <c r="L3539">
        <v>79605</v>
      </c>
      <c r="M3539">
        <v>2781446</v>
      </c>
      <c r="N3539">
        <v>20171015</v>
      </c>
      <c r="O3539" t="s">
        <v>19</v>
      </c>
      <c r="P3539" t="str">
        <f>IF(VLOOKUP(A3539,'national-winners'!$A$2:$B$13,2,0)=H3539,"W","L")</f>
        <v>L</v>
      </c>
      <c r="Q3539">
        <f>MATCH(C3539,'state-winning-votes'!A:A,0)</f>
        <v>23</v>
      </c>
      <c r="R3539">
        <f>MATCH(A3539,'state-winning-votes'!$A$2:$L$2,0)</f>
        <v>12</v>
      </c>
      <c r="S3539" cm="1">
        <f t="array" ref="S3539">INDEX('state-winning-votes'!$A$1:$L$53,$Q3539,$R3539)</f>
        <v>1677928</v>
      </c>
      <c r="T3539">
        <f>INDEX('state-winning-votes'!$A$1:$L$53,MATCH($C3539,'state-winning-votes'!$A:$A,0),MATCH($A3539,'state-winning-votes'!$A$2:$L$2,0))</f>
        <v>1677928</v>
      </c>
      <c r="U3539" t="str">
        <f t="shared" si="166"/>
        <v>Clinton, Hillary</v>
      </c>
      <c r="V3539" t="str">
        <f>_xlfn.XLOOKUP(INDEX('state-winning-votes'!$A$1:$L$53,MATCH($C3539,'state-winning-votes'!$A:$A,0),MATCH($A3539,'state-winning-votes'!$A$2:$L$2,0)),$L:$L,$H:$H)</f>
        <v>Clinton, Hillary</v>
      </c>
      <c r="W3539" t="str">
        <f>VLOOKUP(A3539,'national-winners'!$A$2:$B$13,2,0)</f>
        <v>Trump, Donald J.</v>
      </c>
      <c r="X3539" t="str">
        <f t="shared" si="167"/>
        <v xml:space="preserve"> Hillary Clinton (W)</v>
      </c>
    </row>
    <row r="3540" spans="1:24" x14ac:dyDescent="0.25">
      <c r="A3540">
        <v>2016</v>
      </c>
      <c r="B3540" t="s">
        <v>87</v>
      </c>
      <c r="C3540" t="s">
        <v>88</v>
      </c>
      <c r="D3540">
        <v>24</v>
      </c>
      <c r="E3540">
        <v>52</v>
      </c>
      <c r="F3540">
        <v>52</v>
      </c>
      <c r="G3540" t="s">
        <v>16</v>
      </c>
      <c r="H3540" t="s">
        <v>378</v>
      </c>
      <c r="I3540" t="str">
        <f t="shared" si="165"/>
        <v>Stein, Jill(L)</v>
      </c>
      <c r="J3540" t="s">
        <v>274</v>
      </c>
      <c r="K3540" t="b">
        <v>0</v>
      </c>
      <c r="L3540">
        <v>35945</v>
      </c>
      <c r="M3540">
        <v>2781446</v>
      </c>
      <c r="N3540">
        <v>20171015</v>
      </c>
      <c r="O3540" t="s">
        <v>19</v>
      </c>
      <c r="P3540" t="str">
        <f>IF(VLOOKUP(A3540,'national-winners'!$A$2:$B$13,2,0)=H3540,"W","L")</f>
        <v>L</v>
      </c>
      <c r="Q3540">
        <f>MATCH(C3540,'state-winning-votes'!A:A,0)</f>
        <v>23</v>
      </c>
      <c r="R3540">
        <f>MATCH(A3540,'state-winning-votes'!$A$2:$L$2,0)</f>
        <v>12</v>
      </c>
      <c r="S3540" cm="1">
        <f t="array" ref="S3540">INDEX('state-winning-votes'!$A$1:$L$53,$Q3540,$R3540)</f>
        <v>1677928</v>
      </c>
      <c r="T3540">
        <f>INDEX('state-winning-votes'!$A$1:$L$53,MATCH($C3540,'state-winning-votes'!$A:$A,0),MATCH($A3540,'state-winning-votes'!$A$2:$L$2,0))</f>
        <v>1677928</v>
      </c>
      <c r="U3540" t="str">
        <f t="shared" si="166"/>
        <v>Clinton, Hillary</v>
      </c>
      <c r="V3540" t="str">
        <f>_xlfn.XLOOKUP(INDEX('state-winning-votes'!$A$1:$L$53,MATCH($C3540,'state-winning-votes'!$A:$A,0),MATCH($A3540,'state-winning-votes'!$A$2:$L$2,0)),$L:$L,$H:$H)</f>
        <v>Clinton, Hillary</v>
      </c>
      <c r="W3540" t="str">
        <f>VLOOKUP(A3540,'national-winners'!$A$2:$B$13,2,0)</f>
        <v>Trump, Donald J.</v>
      </c>
      <c r="X3540" t="str">
        <f t="shared" si="167"/>
        <v xml:space="preserve"> Hillary Clinton (W)</v>
      </c>
    </row>
    <row r="3541" spans="1:24" x14ac:dyDescent="0.25">
      <c r="A3541">
        <v>2016</v>
      </c>
      <c r="B3541" t="s">
        <v>87</v>
      </c>
      <c r="C3541" t="s">
        <v>88</v>
      </c>
      <c r="D3541">
        <v>24</v>
      </c>
      <c r="E3541">
        <v>52</v>
      </c>
      <c r="F3541">
        <v>52</v>
      </c>
      <c r="G3541" t="s">
        <v>16</v>
      </c>
      <c r="I3541" t="str">
        <f t="shared" si="165"/>
        <v>(L)</v>
      </c>
      <c r="K3541" t="b">
        <v>1</v>
      </c>
      <c r="L3541">
        <v>33263</v>
      </c>
      <c r="M3541">
        <v>2781446</v>
      </c>
      <c r="N3541">
        <v>20171015</v>
      </c>
      <c r="O3541" t="s">
        <v>19</v>
      </c>
      <c r="P3541" t="str">
        <f>IF(VLOOKUP(A3541,'national-winners'!$A$2:$B$13,2,0)=H3541,"W","L")</f>
        <v>L</v>
      </c>
      <c r="Q3541">
        <f>MATCH(C3541,'state-winning-votes'!A:A,0)</f>
        <v>23</v>
      </c>
      <c r="R3541">
        <f>MATCH(A3541,'state-winning-votes'!$A$2:$L$2,0)</f>
        <v>12</v>
      </c>
      <c r="S3541" cm="1">
        <f t="array" ref="S3541">INDEX('state-winning-votes'!$A$1:$L$53,$Q3541,$R3541)</f>
        <v>1677928</v>
      </c>
      <c r="T3541">
        <f>INDEX('state-winning-votes'!$A$1:$L$53,MATCH($C3541,'state-winning-votes'!$A:$A,0),MATCH($A3541,'state-winning-votes'!$A$2:$L$2,0))</f>
        <v>1677928</v>
      </c>
      <c r="U3541" t="str">
        <f t="shared" si="166"/>
        <v>Clinton, Hillary</v>
      </c>
      <c r="V3541" t="str">
        <f>_xlfn.XLOOKUP(INDEX('state-winning-votes'!$A$1:$L$53,MATCH($C3541,'state-winning-votes'!$A:$A,0),MATCH($A3541,'state-winning-votes'!$A$2:$L$2,0)),$L:$L,$H:$H)</f>
        <v>Clinton, Hillary</v>
      </c>
      <c r="W3541" t="str">
        <f>VLOOKUP(A3541,'national-winners'!$A$2:$B$13,2,0)</f>
        <v>Trump, Donald J.</v>
      </c>
      <c r="X3541" t="str">
        <f t="shared" si="167"/>
        <v xml:space="preserve"> Hillary Clinton (W)</v>
      </c>
    </row>
    <row r="3542" spans="1:24" x14ac:dyDescent="0.25">
      <c r="A3542">
        <v>2016</v>
      </c>
      <c r="B3542" t="s">
        <v>87</v>
      </c>
      <c r="C3542" t="s">
        <v>88</v>
      </c>
      <c r="D3542">
        <v>24</v>
      </c>
      <c r="E3542">
        <v>52</v>
      </c>
      <c r="F3542">
        <v>52</v>
      </c>
      <c r="G3542" t="s">
        <v>16</v>
      </c>
      <c r="H3542" t="s">
        <v>59</v>
      </c>
      <c r="I3542" t="str">
        <f t="shared" si="165"/>
        <v>Other(L)</v>
      </c>
      <c r="K3542" t="b">
        <v>1</v>
      </c>
      <c r="L3542">
        <v>10921</v>
      </c>
      <c r="M3542">
        <v>2781446</v>
      </c>
      <c r="N3542">
        <v>20171015</v>
      </c>
      <c r="O3542" t="s">
        <v>19</v>
      </c>
      <c r="P3542" t="str">
        <f>IF(VLOOKUP(A3542,'national-winners'!$A$2:$B$13,2,0)=H3542,"W","L")</f>
        <v>L</v>
      </c>
      <c r="Q3542">
        <f>MATCH(C3542,'state-winning-votes'!A:A,0)</f>
        <v>23</v>
      </c>
      <c r="R3542">
        <f>MATCH(A3542,'state-winning-votes'!$A$2:$L$2,0)</f>
        <v>12</v>
      </c>
      <c r="S3542" cm="1">
        <f t="array" ref="S3542">INDEX('state-winning-votes'!$A$1:$L$53,$Q3542,$R3542)</f>
        <v>1677928</v>
      </c>
      <c r="T3542">
        <f>INDEX('state-winning-votes'!$A$1:$L$53,MATCH($C3542,'state-winning-votes'!$A:$A,0),MATCH($A3542,'state-winning-votes'!$A$2:$L$2,0))</f>
        <v>1677928</v>
      </c>
      <c r="U3542" t="str">
        <f t="shared" si="166"/>
        <v>Clinton, Hillary</v>
      </c>
      <c r="V3542" t="str">
        <f>_xlfn.XLOOKUP(INDEX('state-winning-votes'!$A$1:$L$53,MATCH($C3542,'state-winning-votes'!$A:$A,0),MATCH($A3542,'state-winning-votes'!$A$2:$L$2,0)),$L:$L,$H:$H)</f>
        <v>Clinton, Hillary</v>
      </c>
      <c r="W3542" t="str">
        <f>VLOOKUP(A3542,'national-winners'!$A$2:$B$13,2,0)</f>
        <v>Trump, Donald J.</v>
      </c>
      <c r="X3542" t="str">
        <f t="shared" si="167"/>
        <v xml:space="preserve"> Hillary Clinton (W)</v>
      </c>
    </row>
    <row r="3543" spans="1:24" x14ac:dyDescent="0.25">
      <c r="A3543">
        <v>2016</v>
      </c>
      <c r="B3543" t="s">
        <v>87</v>
      </c>
      <c r="C3543" t="s">
        <v>88</v>
      </c>
      <c r="D3543">
        <v>24</v>
      </c>
      <c r="E3543">
        <v>52</v>
      </c>
      <c r="F3543">
        <v>52</v>
      </c>
      <c r="G3543" t="s">
        <v>16</v>
      </c>
      <c r="I3543" t="str">
        <f t="shared" si="165"/>
        <v>(L)</v>
      </c>
      <c r="J3543" t="s">
        <v>55</v>
      </c>
      <c r="K3543" t="b">
        <v>1</v>
      </c>
      <c r="L3543">
        <v>278</v>
      </c>
      <c r="M3543">
        <v>2781446</v>
      </c>
      <c r="N3543">
        <v>20171015</v>
      </c>
      <c r="O3543" t="s">
        <v>19</v>
      </c>
      <c r="P3543" t="str">
        <f>IF(VLOOKUP(A3543,'national-winners'!$A$2:$B$13,2,0)=H3543,"W","L")</f>
        <v>L</v>
      </c>
      <c r="Q3543">
        <f>MATCH(C3543,'state-winning-votes'!A:A,0)</f>
        <v>23</v>
      </c>
      <c r="R3543">
        <f>MATCH(A3543,'state-winning-votes'!$A$2:$L$2,0)</f>
        <v>12</v>
      </c>
      <c r="S3543" cm="1">
        <f t="array" ref="S3543">INDEX('state-winning-votes'!$A$1:$L$53,$Q3543,$R3543)</f>
        <v>1677928</v>
      </c>
      <c r="T3543">
        <f>INDEX('state-winning-votes'!$A$1:$L$53,MATCH($C3543,'state-winning-votes'!$A:$A,0),MATCH($A3543,'state-winning-votes'!$A$2:$L$2,0))</f>
        <v>1677928</v>
      </c>
      <c r="U3543" t="str">
        <f t="shared" si="166"/>
        <v>Clinton, Hillary</v>
      </c>
      <c r="V3543" t="str">
        <f>_xlfn.XLOOKUP(INDEX('state-winning-votes'!$A$1:$L$53,MATCH($C3543,'state-winning-votes'!$A:$A,0),MATCH($A3543,'state-winning-votes'!$A$2:$L$2,0)),$L:$L,$H:$H)</f>
        <v>Clinton, Hillary</v>
      </c>
      <c r="W3543" t="str">
        <f>VLOOKUP(A3543,'national-winners'!$A$2:$B$13,2,0)</f>
        <v>Trump, Donald J.</v>
      </c>
      <c r="X3543" t="str">
        <f t="shared" si="167"/>
        <v xml:space="preserve"> Hillary Clinton (W)</v>
      </c>
    </row>
    <row r="3544" spans="1:24" x14ac:dyDescent="0.25">
      <c r="A3544">
        <v>2016</v>
      </c>
      <c r="B3544" t="s">
        <v>87</v>
      </c>
      <c r="C3544" t="s">
        <v>88</v>
      </c>
      <c r="D3544">
        <v>24</v>
      </c>
      <c r="E3544">
        <v>52</v>
      </c>
      <c r="F3544">
        <v>52</v>
      </c>
      <c r="G3544" t="s">
        <v>16</v>
      </c>
      <c r="H3544" t="s">
        <v>407</v>
      </c>
      <c r="I3544" t="str">
        <f t="shared" si="165"/>
        <v>Trump, Donald J.(W)</v>
      </c>
      <c r="J3544" t="s">
        <v>21</v>
      </c>
      <c r="K3544" t="b">
        <v>1</v>
      </c>
      <c r="L3544">
        <v>259</v>
      </c>
      <c r="M3544">
        <v>2781446</v>
      </c>
      <c r="N3544">
        <v>20171015</v>
      </c>
      <c r="O3544" t="s">
        <v>19</v>
      </c>
      <c r="P3544" t="str">
        <f>IF(VLOOKUP(A3544,'national-winners'!$A$2:$B$13,2,0)=H3544,"W","L")</f>
        <v>W</v>
      </c>
      <c r="Q3544">
        <f>MATCH(C3544,'state-winning-votes'!A:A,0)</f>
        <v>23</v>
      </c>
      <c r="R3544">
        <f>MATCH(A3544,'state-winning-votes'!$A$2:$L$2,0)</f>
        <v>12</v>
      </c>
      <c r="S3544" cm="1">
        <f t="array" ref="S3544">INDEX('state-winning-votes'!$A$1:$L$53,$Q3544,$R3544)</f>
        <v>1677928</v>
      </c>
      <c r="T3544">
        <f>INDEX('state-winning-votes'!$A$1:$L$53,MATCH($C3544,'state-winning-votes'!$A:$A,0),MATCH($A3544,'state-winning-votes'!$A$2:$L$2,0))</f>
        <v>1677928</v>
      </c>
      <c r="U3544" t="str">
        <f t="shared" si="166"/>
        <v>Clinton, Hillary</v>
      </c>
      <c r="V3544" t="str">
        <f>_xlfn.XLOOKUP(INDEX('state-winning-votes'!$A$1:$L$53,MATCH($C3544,'state-winning-votes'!$A:$A,0),MATCH($A3544,'state-winning-votes'!$A$2:$L$2,0)),$L:$L,$H:$H)</f>
        <v>Clinton, Hillary</v>
      </c>
      <c r="W3544" t="str">
        <f>VLOOKUP(A3544,'national-winners'!$A$2:$B$13,2,0)</f>
        <v>Trump, Donald J.</v>
      </c>
      <c r="X3544" t="str">
        <f t="shared" si="167"/>
        <v xml:space="preserve"> Hillary Clinton (W)</v>
      </c>
    </row>
    <row r="3545" spans="1:24" x14ac:dyDescent="0.25">
      <c r="A3545">
        <v>2016</v>
      </c>
      <c r="B3545" t="s">
        <v>87</v>
      </c>
      <c r="C3545" t="s">
        <v>88</v>
      </c>
      <c r="D3545">
        <v>24</v>
      </c>
      <c r="E3545">
        <v>52</v>
      </c>
      <c r="F3545">
        <v>52</v>
      </c>
      <c r="G3545" t="s">
        <v>16</v>
      </c>
      <c r="H3545" t="s">
        <v>408</v>
      </c>
      <c r="I3545" t="str">
        <f t="shared" si="165"/>
        <v>Clinton, Hillary(L)</v>
      </c>
      <c r="J3545" t="s">
        <v>18</v>
      </c>
      <c r="K3545" t="b">
        <v>1</v>
      </c>
      <c r="L3545">
        <v>78</v>
      </c>
      <c r="M3545">
        <v>2781446</v>
      </c>
      <c r="N3545">
        <v>20171015</v>
      </c>
      <c r="O3545" t="s">
        <v>19</v>
      </c>
      <c r="P3545" t="str">
        <f>IF(VLOOKUP(A3545,'national-winners'!$A$2:$B$13,2,0)=H3545,"W","L")</f>
        <v>L</v>
      </c>
      <c r="Q3545">
        <f>MATCH(C3545,'state-winning-votes'!A:A,0)</f>
        <v>23</v>
      </c>
      <c r="R3545">
        <f>MATCH(A3545,'state-winning-votes'!$A$2:$L$2,0)</f>
        <v>12</v>
      </c>
      <c r="S3545" cm="1">
        <f t="array" ref="S3545">INDEX('state-winning-votes'!$A$1:$L$53,$Q3545,$R3545)</f>
        <v>1677928</v>
      </c>
      <c r="T3545">
        <f>INDEX('state-winning-votes'!$A$1:$L$53,MATCH($C3545,'state-winning-votes'!$A:$A,0),MATCH($A3545,'state-winning-votes'!$A$2:$L$2,0))</f>
        <v>1677928</v>
      </c>
      <c r="U3545" t="str">
        <f t="shared" si="166"/>
        <v>Clinton, Hillary</v>
      </c>
      <c r="V3545" t="str">
        <f>_xlfn.XLOOKUP(INDEX('state-winning-votes'!$A$1:$L$53,MATCH($C3545,'state-winning-votes'!$A:$A,0),MATCH($A3545,'state-winning-votes'!$A$2:$L$2,0)),$L:$L,$H:$H)</f>
        <v>Clinton, Hillary</v>
      </c>
      <c r="W3545" t="str">
        <f>VLOOKUP(A3545,'national-winners'!$A$2:$B$13,2,0)</f>
        <v>Trump, Donald J.</v>
      </c>
      <c r="X3545" t="str">
        <f t="shared" si="167"/>
        <v xml:space="preserve"> Hillary Clinton (W)</v>
      </c>
    </row>
    <row r="3546" spans="1:24" x14ac:dyDescent="0.25">
      <c r="A3546">
        <v>2016</v>
      </c>
      <c r="B3546" t="s">
        <v>89</v>
      </c>
      <c r="C3546" t="s">
        <v>90</v>
      </c>
      <c r="D3546">
        <v>25</v>
      </c>
      <c r="E3546">
        <v>14</v>
      </c>
      <c r="F3546">
        <v>3</v>
      </c>
      <c r="G3546" t="s">
        <v>16</v>
      </c>
      <c r="H3546" t="s">
        <v>408</v>
      </c>
      <c r="I3546" t="str">
        <f t="shared" si="165"/>
        <v>Clinton, Hillary(L)</v>
      </c>
      <c r="J3546" t="s">
        <v>18</v>
      </c>
      <c r="K3546" t="b">
        <v>0</v>
      </c>
      <c r="L3546">
        <v>1995196</v>
      </c>
      <c r="M3546">
        <v>3378821</v>
      </c>
      <c r="N3546">
        <v>20171015</v>
      </c>
      <c r="O3546" t="s">
        <v>19</v>
      </c>
      <c r="P3546" t="str">
        <f>IF(VLOOKUP(A3546,'national-winners'!$A$2:$B$13,2,0)=H3546,"W","L")</f>
        <v>L</v>
      </c>
      <c r="Q3546">
        <f>MATCH(C3546,'state-winning-votes'!A:A,0)</f>
        <v>22</v>
      </c>
      <c r="R3546">
        <f>MATCH(A3546,'state-winning-votes'!$A$2:$L$2,0)</f>
        <v>12</v>
      </c>
      <c r="S3546" cm="1">
        <f t="array" ref="S3546">INDEX('state-winning-votes'!$A$1:$L$53,$Q3546,$R3546)</f>
        <v>1995196</v>
      </c>
      <c r="T3546">
        <f>INDEX('state-winning-votes'!$A$1:$L$53,MATCH($C3546,'state-winning-votes'!$A:$A,0),MATCH($A3546,'state-winning-votes'!$A$2:$L$2,0))</f>
        <v>1995196</v>
      </c>
      <c r="U3546" t="str">
        <f t="shared" si="166"/>
        <v>Clinton, Hillary</v>
      </c>
      <c r="V3546" t="str">
        <f>_xlfn.XLOOKUP(INDEX('state-winning-votes'!$A$1:$L$53,MATCH($C3546,'state-winning-votes'!$A:$A,0),MATCH($A3546,'state-winning-votes'!$A$2:$L$2,0)),$L:$L,$H:$H)</f>
        <v>Clinton, Hillary</v>
      </c>
      <c r="W3546" t="str">
        <f>VLOOKUP(A3546,'national-winners'!$A$2:$B$13,2,0)</f>
        <v>Trump, Donald J.</v>
      </c>
      <c r="X3546" t="str">
        <f t="shared" si="167"/>
        <v xml:space="preserve"> Hillary Clinton (W)</v>
      </c>
    </row>
    <row r="3547" spans="1:24" x14ac:dyDescent="0.25">
      <c r="A3547">
        <v>2016</v>
      </c>
      <c r="B3547" t="s">
        <v>89</v>
      </c>
      <c r="C3547" t="s">
        <v>90</v>
      </c>
      <c r="D3547">
        <v>25</v>
      </c>
      <c r="E3547">
        <v>14</v>
      </c>
      <c r="F3547">
        <v>3</v>
      </c>
      <c r="G3547" t="s">
        <v>16</v>
      </c>
      <c r="H3547" t="s">
        <v>407</v>
      </c>
      <c r="I3547" t="str">
        <f t="shared" si="165"/>
        <v>Trump, Donald J.(W)</v>
      </c>
      <c r="J3547" t="s">
        <v>21</v>
      </c>
      <c r="K3547" t="b">
        <v>0</v>
      </c>
      <c r="L3547">
        <v>1090893</v>
      </c>
      <c r="M3547">
        <v>3378821</v>
      </c>
      <c r="N3547">
        <v>20171015</v>
      </c>
      <c r="O3547" t="s">
        <v>19</v>
      </c>
      <c r="P3547" t="str">
        <f>IF(VLOOKUP(A3547,'national-winners'!$A$2:$B$13,2,0)=H3547,"W","L")</f>
        <v>W</v>
      </c>
      <c r="Q3547">
        <f>MATCH(C3547,'state-winning-votes'!A:A,0)</f>
        <v>22</v>
      </c>
      <c r="R3547">
        <f>MATCH(A3547,'state-winning-votes'!$A$2:$L$2,0)</f>
        <v>12</v>
      </c>
      <c r="S3547" cm="1">
        <f t="array" ref="S3547">INDEX('state-winning-votes'!$A$1:$L$53,$Q3547,$R3547)</f>
        <v>1995196</v>
      </c>
      <c r="T3547">
        <f>INDEX('state-winning-votes'!$A$1:$L$53,MATCH($C3547,'state-winning-votes'!$A:$A,0),MATCH($A3547,'state-winning-votes'!$A$2:$L$2,0))</f>
        <v>1995196</v>
      </c>
      <c r="U3547" t="str">
        <f t="shared" si="166"/>
        <v>Clinton, Hillary</v>
      </c>
      <c r="V3547" t="str">
        <f>_xlfn.XLOOKUP(INDEX('state-winning-votes'!$A$1:$L$53,MATCH($C3547,'state-winning-votes'!$A:$A,0),MATCH($A3547,'state-winning-votes'!$A$2:$L$2,0)),$L:$L,$H:$H)</f>
        <v>Clinton, Hillary</v>
      </c>
      <c r="W3547" t="str">
        <f>VLOOKUP(A3547,'national-winners'!$A$2:$B$13,2,0)</f>
        <v>Trump, Donald J.</v>
      </c>
      <c r="X3547" t="str">
        <f t="shared" si="167"/>
        <v xml:space="preserve"> Hillary Clinton (W)</v>
      </c>
    </row>
    <row r="3548" spans="1:24" x14ac:dyDescent="0.25">
      <c r="A3548">
        <v>2016</v>
      </c>
      <c r="B3548" t="s">
        <v>89</v>
      </c>
      <c r="C3548" t="s">
        <v>90</v>
      </c>
      <c r="D3548">
        <v>25</v>
      </c>
      <c r="E3548">
        <v>14</v>
      </c>
      <c r="F3548">
        <v>3</v>
      </c>
      <c r="G3548" t="s">
        <v>16</v>
      </c>
      <c r="H3548" t="s">
        <v>377</v>
      </c>
      <c r="I3548" t="str">
        <f t="shared" si="165"/>
        <v>Johnson, Gary(L)</v>
      </c>
      <c r="J3548" t="s">
        <v>29</v>
      </c>
      <c r="K3548" t="b">
        <v>0</v>
      </c>
      <c r="L3548">
        <v>138018</v>
      </c>
      <c r="M3548">
        <v>3378821</v>
      </c>
      <c r="N3548">
        <v>20171015</v>
      </c>
      <c r="O3548" t="s">
        <v>19</v>
      </c>
      <c r="P3548" t="str">
        <f>IF(VLOOKUP(A3548,'national-winners'!$A$2:$B$13,2,0)=H3548,"W","L")</f>
        <v>L</v>
      </c>
      <c r="Q3548">
        <f>MATCH(C3548,'state-winning-votes'!A:A,0)</f>
        <v>22</v>
      </c>
      <c r="R3548">
        <f>MATCH(A3548,'state-winning-votes'!$A$2:$L$2,0)</f>
        <v>12</v>
      </c>
      <c r="S3548" cm="1">
        <f t="array" ref="S3548">INDEX('state-winning-votes'!$A$1:$L$53,$Q3548,$R3548)</f>
        <v>1995196</v>
      </c>
      <c r="T3548">
        <f>INDEX('state-winning-votes'!$A$1:$L$53,MATCH($C3548,'state-winning-votes'!$A:$A,0),MATCH($A3548,'state-winning-votes'!$A$2:$L$2,0))</f>
        <v>1995196</v>
      </c>
      <c r="U3548" t="str">
        <f t="shared" si="166"/>
        <v>Clinton, Hillary</v>
      </c>
      <c r="V3548" t="str">
        <f>_xlfn.XLOOKUP(INDEX('state-winning-votes'!$A$1:$L$53,MATCH($C3548,'state-winning-votes'!$A:$A,0),MATCH($A3548,'state-winning-votes'!$A$2:$L$2,0)),$L:$L,$H:$H)</f>
        <v>Clinton, Hillary</v>
      </c>
      <c r="W3548" t="str">
        <f>VLOOKUP(A3548,'national-winners'!$A$2:$B$13,2,0)</f>
        <v>Trump, Donald J.</v>
      </c>
      <c r="X3548" t="str">
        <f t="shared" si="167"/>
        <v xml:space="preserve"> Hillary Clinton (W)</v>
      </c>
    </row>
    <row r="3549" spans="1:24" x14ac:dyDescent="0.25">
      <c r="A3549">
        <v>2016</v>
      </c>
      <c r="B3549" t="s">
        <v>89</v>
      </c>
      <c r="C3549" t="s">
        <v>90</v>
      </c>
      <c r="D3549">
        <v>25</v>
      </c>
      <c r="E3549">
        <v>14</v>
      </c>
      <c r="F3549">
        <v>3</v>
      </c>
      <c r="G3549" t="s">
        <v>16</v>
      </c>
      <c r="H3549" t="s">
        <v>306</v>
      </c>
      <c r="I3549" t="str">
        <f t="shared" si="165"/>
        <v>Blank Vote(L)</v>
      </c>
      <c r="K3549" t="b">
        <v>0</v>
      </c>
      <c r="L3549">
        <v>53775</v>
      </c>
      <c r="M3549">
        <v>3378821</v>
      </c>
      <c r="N3549">
        <v>20171015</v>
      </c>
      <c r="O3549" t="s">
        <v>19</v>
      </c>
      <c r="P3549" t="str">
        <f>IF(VLOOKUP(A3549,'national-winners'!$A$2:$B$13,2,0)=H3549,"W","L")</f>
        <v>L</v>
      </c>
      <c r="Q3549">
        <f>MATCH(C3549,'state-winning-votes'!A:A,0)</f>
        <v>22</v>
      </c>
      <c r="R3549">
        <f>MATCH(A3549,'state-winning-votes'!$A$2:$L$2,0)</f>
        <v>12</v>
      </c>
      <c r="S3549" cm="1">
        <f t="array" ref="S3549">INDEX('state-winning-votes'!$A$1:$L$53,$Q3549,$R3549)</f>
        <v>1995196</v>
      </c>
      <c r="T3549">
        <f>INDEX('state-winning-votes'!$A$1:$L$53,MATCH($C3549,'state-winning-votes'!$A:$A,0),MATCH($A3549,'state-winning-votes'!$A$2:$L$2,0))</f>
        <v>1995196</v>
      </c>
      <c r="U3549" t="str">
        <f t="shared" si="166"/>
        <v>Clinton, Hillary</v>
      </c>
      <c r="V3549" t="str">
        <f>_xlfn.XLOOKUP(INDEX('state-winning-votes'!$A$1:$L$53,MATCH($C3549,'state-winning-votes'!$A:$A,0),MATCH($A3549,'state-winning-votes'!$A$2:$L$2,0)),$L:$L,$H:$H)</f>
        <v>Clinton, Hillary</v>
      </c>
      <c r="W3549" t="str">
        <f>VLOOKUP(A3549,'national-winners'!$A$2:$B$13,2,0)</f>
        <v>Trump, Donald J.</v>
      </c>
      <c r="X3549" t="str">
        <f t="shared" si="167"/>
        <v xml:space="preserve"> Hillary Clinton (W)</v>
      </c>
    </row>
    <row r="3550" spans="1:24" x14ac:dyDescent="0.25">
      <c r="A3550">
        <v>2016</v>
      </c>
      <c r="B3550" t="s">
        <v>89</v>
      </c>
      <c r="C3550" t="s">
        <v>90</v>
      </c>
      <c r="D3550">
        <v>25</v>
      </c>
      <c r="E3550">
        <v>14</v>
      </c>
      <c r="F3550">
        <v>3</v>
      </c>
      <c r="G3550" t="s">
        <v>16</v>
      </c>
      <c r="H3550" t="s">
        <v>59</v>
      </c>
      <c r="I3550" t="str">
        <f t="shared" si="165"/>
        <v>Other(L)</v>
      </c>
      <c r="K3550" t="b">
        <v>0</v>
      </c>
      <c r="L3550">
        <v>50488</v>
      </c>
      <c r="M3550">
        <v>3378821</v>
      </c>
      <c r="N3550">
        <v>20171015</v>
      </c>
      <c r="O3550" t="s">
        <v>19</v>
      </c>
      <c r="P3550" t="str">
        <f>IF(VLOOKUP(A3550,'national-winners'!$A$2:$B$13,2,0)=H3550,"W","L")</f>
        <v>L</v>
      </c>
      <c r="Q3550">
        <f>MATCH(C3550,'state-winning-votes'!A:A,0)</f>
        <v>22</v>
      </c>
      <c r="R3550">
        <f>MATCH(A3550,'state-winning-votes'!$A$2:$L$2,0)</f>
        <v>12</v>
      </c>
      <c r="S3550" cm="1">
        <f t="array" ref="S3550">INDEX('state-winning-votes'!$A$1:$L$53,$Q3550,$R3550)</f>
        <v>1995196</v>
      </c>
      <c r="T3550">
        <f>INDEX('state-winning-votes'!$A$1:$L$53,MATCH($C3550,'state-winning-votes'!$A:$A,0),MATCH($A3550,'state-winning-votes'!$A$2:$L$2,0))</f>
        <v>1995196</v>
      </c>
      <c r="U3550" t="str">
        <f t="shared" si="166"/>
        <v>Clinton, Hillary</v>
      </c>
      <c r="V3550" t="str">
        <f>_xlfn.XLOOKUP(INDEX('state-winning-votes'!$A$1:$L$53,MATCH($C3550,'state-winning-votes'!$A:$A,0),MATCH($A3550,'state-winning-votes'!$A$2:$L$2,0)),$L:$L,$H:$H)</f>
        <v>Clinton, Hillary</v>
      </c>
      <c r="W3550" t="str">
        <f>VLOOKUP(A3550,'national-winners'!$A$2:$B$13,2,0)</f>
        <v>Trump, Donald J.</v>
      </c>
      <c r="X3550" t="str">
        <f t="shared" si="167"/>
        <v xml:space="preserve"> Hillary Clinton (W)</v>
      </c>
    </row>
    <row r="3551" spans="1:24" x14ac:dyDescent="0.25">
      <c r="A3551">
        <v>2016</v>
      </c>
      <c r="B3551" t="s">
        <v>89</v>
      </c>
      <c r="C3551" t="s">
        <v>90</v>
      </c>
      <c r="D3551">
        <v>25</v>
      </c>
      <c r="E3551">
        <v>14</v>
      </c>
      <c r="F3551">
        <v>3</v>
      </c>
      <c r="G3551" t="s">
        <v>16</v>
      </c>
      <c r="H3551" t="s">
        <v>378</v>
      </c>
      <c r="I3551" t="str">
        <f t="shared" si="165"/>
        <v>Stein, Jill(L)</v>
      </c>
      <c r="J3551" t="s">
        <v>274</v>
      </c>
      <c r="K3551" t="b">
        <v>0</v>
      </c>
      <c r="L3551">
        <v>47661</v>
      </c>
      <c r="M3551">
        <v>3378821</v>
      </c>
      <c r="N3551">
        <v>20171015</v>
      </c>
      <c r="O3551" t="s">
        <v>19</v>
      </c>
      <c r="P3551" t="str">
        <f>IF(VLOOKUP(A3551,'national-winners'!$A$2:$B$13,2,0)=H3551,"W","L")</f>
        <v>L</v>
      </c>
      <c r="Q3551">
        <f>MATCH(C3551,'state-winning-votes'!A:A,0)</f>
        <v>22</v>
      </c>
      <c r="R3551">
        <f>MATCH(A3551,'state-winning-votes'!$A$2:$L$2,0)</f>
        <v>12</v>
      </c>
      <c r="S3551" cm="1">
        <f t="array" ref="S3551">INDEX('state-winning-votes'!$A$1:$L$53,$Q3551,$R3551)</f>
        <v>1995196</v>
      </c>
      <c r="T3551">
        <f>INDEX('state-winning-votes'!$A$1:$L$53,MATCH($C3551,'state-winning-votes'!$A:$A,0),MATCH($A3551,'state-winning-votes'!$A$2:$L$2,0))</f>
        <v>1995196</v>
      </c>
      <c r="U3551" t="str">
        <f t="shared" si="166"/>
        <v>Clinton, Hillary</v>
      </c>
      <c r="V3551" t="str">
        <f>_xlfn.XLOOKUP(INDEX('state-winning-votes'!$A$1:$L$53,MATCH($C3551,'state-winning-votes'!$A:$A,0),MATCH($A3551,'state-winning-votes'!$A$2:$L$2,0)),$L:$L,$H:$H)</f>
        <v>Clinton, Hillary</v>
      </c>
      <c r="W3551" t="str">
        <f>VLOOKUP(A3551,'national-winners'!$A$2:$B$13,2,0)</f>
        <v>Trump, Donald J.</v>
      </c>
      <c r="X3551" t="str">
        <f t="shared" si="167"/>
        <v xml:space="preserve"> Hillary Clinton (W)</v>
      </c>
    </row>
    <row r="3552" spans="1:24" x14ac:dyDescent="0.25">
      <c r="A3552">
        <v>2016</v>
      </c>
      <c r="B3552" t="s">
        <v>89</v>
      </c>
      <c r="C3552" t="s">
        <v>90</v>
      </c>
      <c r="D3552">
        <v>25</v>
      </c>
      <c r="E3552">
        <v>14</v>
      </c>
      <c r="F3552">
        <v>3</v>
      </c>
      <c r="G3552" t="s">
        <v>16</v>
      </c>
      <c r="I3552" t="str">
        <f t="shared" si="165"/>
        <v>(L)</v>
      </c>
      <c r="K3552" t="b">
        <v>1</v>
      </c>
      <c r="L3552">
        <v>2790</v>
      </c>
      <c r="M3552">
        <v>3378821</v>
      </c>
      <c r="N3552">
        <v>20171015</v>
      </c>
      <c r="O3552" t="s">
        <v>19</v>
      </c>
      <c r="P3552" t="str">
        <f>IF(VLOOKUP(A3552,'national-winners'!$A$2:$B$13,2,0)=H3552,"W","L")</f>
        <v>L</v>
      </c>
      <c r="Q3552">
        <f>MATCH(C3552,'state-winning-votes'!A:A,0)</f>
        <v>22</v>
      </c>
      <c r="R3552">
        <f>MATCH(A3552,'state-winning-votes'!$A$2:$L$2,0)</f>
        <v>12</v>
      </c>
      <c r="S3552" cm="1">
        <f t="array" ref="S3552">INDEX('state-winning-votes'!$A$1:$L$53,$Q3552,$R3552)</f>
        <v>1995196</v>
      </c>
      <c r="T3552">
        <f>INDEX('state-winning-votes'!$A$1:$L$53,MATCH($C3552,'state-winning-votes'!$A:$A,0),MATCH($A3552,'state-winning-votes'!$A$2:$L$2,0))</f>
        <v>1995196</v>
      </c>
      <c r="U3552" t="str">
        <f t="shared" si="166"/>
        <v>Clinton, Hillary</v>
      </c>
      <c r="V3552" t="str">
        <f>_xlfn.XLOOKUP(INDEX('state-winning-votes'!$A$1:$L$53,MATCH($C3552,'state-winning-votes'!$A:$A,0),MATCH($A3552,'state-winning-votes'!$A$2:$L$2,0)),$L:$L,$H:$H)</f>
        <v>Clinton, Hillary</v>
      </c>
      <c r="W3552" t="str">
        <f>VLOOKUP(A3552,'national-winners'!$A$2:$B$13,2,0)</f>
        <v>Trump, Donald J.</v>
      </c>
      <c r="X3552" t="str">
        <f t="shared" si="167"/>
        <v xml:space="preserve"> Hillary Clinton (W)</v>
      </c>
    </row>
    <row r="3553" spans="1:24" x14ac:dyDescent="0.25">
      <c r="A3553">
        <v>2016</v>
      </c>
      <c r="B3553" t="s">
        <v>91</v>
      </c>
      <c r="C3553" t="s">
        <v>92</v>
      </c>
      <c r="D3553">
        <v>26</v>
      </c>
      <c r="E3553">
        <v>34</v>
      </c>
      <c r="F3553">
        <v>23</v>
      </c>
      <c r="G3553" t="s">
        <v>16</v>
      </c>
      <c r="H3553" t="s">
        <v>407</v>
      </c>
      <c r="I3553" t="str">
        <f t="shared" si="165"/>
        <v>Trump, Donald J.(W)</v>
      </c>
      <c r="J3553" t="s">
        <v>21</v>
      </c>
      <c r="K3553" t="b">
        <v>0</v>
      </c>
      <c r="L3553">
        <v>2279543</v>
      </c>
      <c r="M3553">
        <v>4799284</v>
      </c>
      <c r="N3553">
        <v>20171015</v>
      </c>
      <c r="O3553" t="s">
        <v>19</v>
      </c>
      <c r="P3553" t="str">
        <f>IF(VLOOKUP(A3553,'national-winners'!$A$2:$B$13,2,0)=H3553,"W","L")</f>
        <v>W</v>
      </c>
      <c r="Q3553">
        <f>MATCH(C3553,'state-winning-votes'!A:A,0)</f>
        <v>25</v>
      </c>
      <c r="R3553">
        <f>MATCH(A3553,'state-winning-votes'!$A$2:$L$2,0)</f>
        <v>12</v>
      </c>
      <c r="S3553" cm="1">
        <f t="array" ref="S3553">INDEX('state-winning-votes'!$A$1:$L$53,$Q3553,$R3553)</f>
        <v>2279543</v>
      </c>
      <c r="T3553">
        <f>INDEX('state-winning-votes'!$A$1:$L$53,MATCH($C3553,'state-winning-votes'!$A:$A,0),MATCH($A3553,'state-winning-votes'!$A$2:$L$2,0))</f>
        <v>2279543</v>
      </c>
      <c r="U3553" t="str">
        <f t="shared" si="166"/>
        <v>Trump, Donald J.</v>
      </c>
      <c r="V3553" t="str">
        <f>_xlfn.XLOOKUP(INDEX('state-winning-votes'!$A$1:$L$53,MATCH($C3553,'state-winning-votes'!$A:$A,0),MATCH($A3553,'state-winning-votes'!$A$2:$L$2,0)),$L:$L,$H:$H)</f>
        <v>Trump, Donald J.</v>
      </c>
      <c r="W3553" t="str">
        <f>VLOOKUP(A3553,'national-winners'!$A$2:$B$13,2,0)</f>
        <v>Trump, Donald J.</v>
      </c>
      <c r="X3553" t="str">
        <f t="shared" si="167"/>
        <v xml:space="preserve"> Donald J. Trump (W)</v>
      </c>
    </row>
    <row r="3554" spans="1:24" x14ac:dyDescent="0.25">
      <c r="A3554">
        <v>2016</v>
      </c>
      <c r="B3554" t="s">
        <v>91</v>
      </c>
      <c r="C3554" t="s">
        <v>92</v>
      </c>
      <c r="D3554">
        <v>26</v>
      </c>
      <c r="E3554">
        <v>34</v>
      </c>
      <c r="F3554">
        <v>23</v>
      </c>
      <c r="G3554" t="s">
        <v>16</v>
      </c>
      <c r="H3554" t="s">
        <v>408</v>
      </c>
      <c r="I3554" t="str">
        <f t="shared" si="165"/>
        <v>Clinton, Hillary(L)</v>
      </c>
      <c r="J3554" t="s">
        <v>18</v>
      </c>
      <c r="K3554" t="b">
        <v>0</v>
      </c>
      <c r="L3554">
        <v>2268839</v>
      </c>
      <c r="M3554">
        <v>4799284</v>
      </c>
      <c r="N3554">
        <v>20171015</v>
      </c>
      <c r="O3554" t="s">
        <v>19</v>
      </c>
      <c r="P3554" t="str">
        <f>IF(VLOOKUP(A3554,'national-winners'!$A$2:$B$13,2,0)=H3554,"W","L")</f>
        <v>L</v>
      </c>
      <c r="Q3554">
        <f>MATCH(C3554,'state-winning-votes'!A:A,0)</f>
        <v>25</v>
      </c>
      <c r="R3554">
        <f>MATCH(A3554,'state-winning-votes'!$A$2:$L$2,0)</f>
        <v>12</v>
      </c>
      <c r="S3554" cm="1">
        <f t="array" ref="S3554">INDEX('state-winning-votes'!$A$1:$L$53,$Q3554,$R3554)</f>
        <v>2279543</v>
      </c>
      <c r="T3554">
        <f>INDEX('state-winning-votes'!$A$1:$L$53,MATCH($C3554,'state-winning-votes'!$A:$A,0),MATCH($A3554,'state-winning-votes'!$A$2:$L$2,0))</f>
        <v>2279543</v>
      </c>
      <c r="U3554" t="str">
        <f t="shared" si="166"/>
        <v>Trump, Donald J.</v>
      </c>
      <c r="V3554" t="str">
        <f>_xlfn.XLOOKUP(INDEX('state-winning-votes'!$A$1:$L$53,MATCH($C3554,'state-winning-votes'!$A:$A,0),MATCH($A3554,'state-winning-votes'!$A$2:$L$2,0)),$L:$L,$H:$H)</f>
        <v>Trump, Donald J.</v>
      </c>
      <c r="W3554" t="str">
        <f>VLOOKUP(A3554,'national-winners'!$A$2:$B$13,2,0)</f>
        <v>Trump, Donald J.</v>
      </c>
      <c r="X3554" t="str">
        <f t="shared" si="167"/>
        <v xml:space="preserve"> Donald J. Trump (W)</v>
      </c>
    </row>
    <row r="3555" spans="1:24" x14ac:dyDescent="0.25">
      <c r="A3555">
        <v>2016</v>
      </c>
      <c r="B3555" t="s">
        <v>91</v>
      </c>
      <c r="C3555" t="s">
        <v>92</v>
      </c>
      <c r="D3555">
        <v>26</v>
      </c>
      <c r="E3555">
        <v>34</v>
      </c>
      <c r="F3555">
        <v>23</v>
      </c>
      <c r="G3555" t="s">
        <v>16</v>
      </c>
      <c r="H3555" t="s">
        <v>377</v>
      </c>
      <c r="I3555" t="str">
        <f t="shared" si="165"/>
        <v>Johnson, Gary(L)</v>
      </c>
      <c r="J3555" t="s">
        <v>29</v>
      </c>
      <c r="K3555" t="b">
        <v>0</v>
      </c>
      <c r="L3555">
        <v>172136</v>
      </c>
      <c r="M3555">
        <v>4799284</v>
      </c>
      <c r="N3555">
        <v>20171015</v>
      </c>
      <c r="O3555" t="s">
        <v>19</v>
      </c>
      <c r="P3555" t="str">
        <f>IF(VLOOKUP(A3555,'national-winners'!$A$2:$B$13,2,0)=H3555,"W","L")</f>
        <v>L</v>
      </c>
      <c r="Q3555">
        <f>MATCH(C3555,'state-winning-votes'!A:A,0)</f>
        <v>25</v>
      </c>
      <c r="R3555">
        <f>MATCH(A3555,'state-winning-votes'!$A$2:$L$2,0)</f>
        <v>12</v>
      </c>
      <c r="S3555" cm="1">
        <f t="array" ref="S3555">INDEX('state-winning-votes'!$A$1:$L$53,$Q3555,$R3555)</f>
        <v>2279543</v>
      </c>
      <c r="T3555">
        <f>INDEX('state-winning-votes'!$A$1:$L$53,MATCH($C3555,'state-winning-votes'!$A:$A,0),MATCH($A3555,'state-winning-votes'!$A$2:$L$2,0))</f>
        <v>2279543</v>
      </c>
      <c r="U3555" t="str">
        <f t="shared" si="166"/>
        <v>Trump, Donald J.</v>
      </c>
      <c r="V3555" t="str">
        <f>_xlfn.XLOOKUP(INDEX('state-winning-votes'!$A$1:$L$53,MATCH($C3555,'state-winning-votes'!$A:$A,0),MATCH($A3555,'state-winning-votes'!$A$2:$L$2,0)),$L:$L,$H:$H)</f>
        <v>Trump, Donald J.</v>
      </c>
      <c r="W3555" t="str">
        <f>VLOOKUP(A3555,'national-winners'!$A$2:$B$13,2,0)</f>
        <v>Trump, Donald J.</v>
      </c>
      <c r="X3555" t="str">
        <f t="shared" si="167"/>
        <v xml:space="preserve"> Donald J. Trump (W)</v>
      </c>
    </row>
    <row r="3556" spans="1:24" x14ac:dyDescent="0.25">
      <c r="A3556">
        <v>2016</v>
      </c>
      <c r="B3556" t="s">
        <v>91</v>
      </c>
      <c r="C3556" t="s">
        <v>92</v>
      </c>
      <c r="D3556">
        <v>26</v>
      </c>
      <c r="E3556">
        <v>34</v>
      </c>
      <c r="F3556">
        <v>23</v>
      </c>
      <c r="G3556" t="s">
        <v>16</v>
      </c>
      <c r="H3556" t="s">
        <v>378</v>
      </c>
      <c r="I3556" t="str">
        <f t="shared" si="165"/>
        <v>Stein, Jill(L)</v>
      </c>
      <c r="J3556" t="s">
        <v>274</v>
      </c>
      <c r="K3556" t="b">
        <v>0</v>
      </c>
      <c r="L3556">
        <v>51463</v>
      </c>
      <c r="M3556">
        <v>4799284</v>
      </c>
      <c r="N3556">
        <v>20171015</v>
      </c>
      <c r="O3556" t="s">
        <v>19</v>
      </c>
      <c r="P3556" t="str">
        <f>IF(VLOOKUP(A3556,'national-winners'!$A$2:$B$13,2,0)=H3556,"W","L")</f>
        <v>L</v>
      </c>
      <c r="Q3556">
        <f>MATCH(C3556,'state-winning-votes'!A:A,0)</f>
        <v>25</v>
      </c>
      <c r="R3556">
        <f>MATCH(A3556,'state-winning-votes'!$A$2:$L$2,0)</f>
        <v>12</v>
      </c>
      <c r="S3556" cm="1">
        <f t="array" ref="S3556">INDEX('state-winning-votes'!$A$1:$L$53,$Q3556,$R3556)</f>
        <v>2279543</v>
      </c>
      <c r="T3556">
        <f>INDEX('state-winning-votes'!$A$1:$L$53,MATCH($C3556,'state-winning-votes'!$A:$A,0),MATCH($A3556,'state-winning-votes'!$A$2:$L$2,0))</f>
        <v>2279543</v>
      </c>
      <c r="U3556" t="str">
        <f t="shared" si="166"/>
        <v>Trump, Donald J.</v>
      </c>
      <c r="V3556" t="str">
        <f>_xlfn.XLOOKUP(INDEX('state-winning-votes'!$A$1:$L$53,MATCH($C3556,'state-winning-votes'!$A:$A,0),MATCH($A3556,'state-winning-votes'!$A$2:$L$2,0)),$L:$L,$H:$H)</f>
        <v>Trump, Donald J.</v>
      </c>
      <c r="W3556" t="str">
        <f>VLOOKUP(A3556,'national-winners'!$A$2:$B$13,2,0)</f>
        <v>Trump, Donald J.</v>
      </c>
      <c r="X3556" t="str">
        <f t="shared" si="167"/>
        <v xml:space="preserve"> Donald J. Trump (W)</v>
      </c>
    </row>
    <row r="3557" spans="1:24" x14ac:dyDescent="0.25">
      <c r="A3557">
        <v>2016</v>
      </c>
      <c r="B3557" t="s">
        <v>91</v>
      </c>
      <c r="C3557" t="s">
        <v>92</v>
      </c>
      <c r="D3557">
        <v>26</v>
      </c>
      <c r="E3557">
        <v>34</v>
      </c>
      <c r="F3557">
        <v>23</v>
      </c>
      <c r="G3557" t="s">
        <v>16</v>
      </c>
      <c r="H3557" t="s">
        <v>409</v>
      </c>
      <c r="I3557" t="str">
        <f t="shared" si="165"/>
        <v>Castle, Darrell L.(L)</v>
      </c>
      <c r="J3557" t="s">
        <v>275</v>
      </c>
      <c r="K3557" t="b">
        <v>0</v>
      </c>
      <c r="L3557">
        <v>16139</v>
      </c>
      <c r="M3557">
        <v>4799284</v>
      </c>
      <c r="N3557">
        <v>20171015</v>
      </c>
      <c r="O3557" t="s">
        <v>19</v>
      </c>
      <c r="P3557" t="str">
        <f>IF(VLOOKUP(A3557,'national-winners'!$A$2:$B$13,2,0)=H3557,"W","L")</f>
        <v>L</v>
      </c>
      <c r="Q3557">
        <f>MATCH(C3557,'state-winning-votes'!A:A,0)</f>
        <v>25</v>
      </c>
      <c r="R3557">
        <f>MATCH(A3557,'state-winning-votes'!$A$2:$L$2,0)</f>
        <v>12</v>
      </c>
      <c r="S3557" cm="1">
        <f t="array" ref="S3557">INDEX('state-winning-votes'!$A$1:$L$53,$Q3557,$R3557)</f>
        <v>2279543</v>
      </c>
      <c r="T3557">
        <f>INDEX('state-winning-votes'!$A$1:$L$53,MATCH($C3557,'state-winning-votes'!$A:$A,0),MATCH($A3557,'state-winning-votes'!$A$2:$L$2,0))</f>
        <v>2279543</v>
      </c>
      <c r="U3557" t="str">
        <f t="shared" si="166"/>
        <v>Trump, Donald J.</v>
      </c>
      <c r="V3557" t="str">
        <f>_xlfn.XLOOKUP(INDEX('state-winning-votes'!$A$1:$L$53,MATCH($C3557,'state-winning-votes'!$A:$A,0),MATCH($A3557,'state-winning-votes'!$A$2:$L$2,0)),$L:$L,$H:$H)</f>
        <v>Trump, Donald J.</v>
      </c>
      <c r="W3557" t="str">
        <f>VLOOKUP(A3557,'national-winners'!$A$2:$B$13,2,0)</f>
        <v>Trump, Donald J.</v>
      </c>
      <c r="X3557" t="str">
        <f t="shared" si="167"/>
        <v xml:space="preserve"> Donald J. Trump (W)</v>
      </c>
    </row>
    <row r="3558" spans="1:24" x14ac:dyDescent="0.25">
      <c r="A3558">
        <v>2016</v>
      </c>
      <c r="B3558" t="s">
        <v>91</v>
      </c>
      <c r="C3558" t="s">
        <v>92</v>
      </c>
      <c r="D3558">
        <v>26</v>
      </c>
      <c r="E3558">
        <v>34</v>
      </c>
      <c r="F3558">
        <v>23</v>
      </c>
      <c r="G3558" t="s">
        <v>16</v>
      </c>
      <c r="I3558" t="str">
        <f t="shared" si="165"/>
        <v>(L)</v>
      </c>
      <c r="K3558" t="b">
        <v>1</v>
      </c>
      <c r="L3558">
        <v>8955</v>
      </c>
      <c r="M3558">
        <v>4799284</v>
      </c>
      <c r="N3558">
        <v>20171015</v>
      </c>
      <c r="O3558" t="s">
        <v>19</v>
      </c>
      <c r="P3558" t="str">
        <f>IF(VLOOKUP(A3558,'national-winners'!$A$2:$B$13,2,0)=H3558,"W","L")</f>
        <v>L</v>
      </c>
      <c r="Q3558">
        <f>MATCH(C3558,'state-winning-votes'!A:A,0)</f>
        <v>25</v>
      </c>
      <c r="R3558">
        <f>MATCH(A3558,'state-winning-votes'!$A$2:$L$2,0)</f>
        <v>12</v>
      </c>
      <c r="S3558" cm="1">
        <f t="array" ref="S3558">INDEX('state-winning-votes'!$A$1:$L$53,$Q3558,$R3558)</f>
        <v>2279543</v>
      </c>
      <c r="T3558">
        <f>INDEX('state-winning-votes'!$A$1:$L$53,MATCH($C3558,'state-winning-votes'!$A:$A,0),MATCH($A3558,'state-winning-votes'!$A$2:$L$2,0))</f>
        <v>2279543</v>
      </c>
      <c r="U3558" t="str">
        <f t="shared" si="166"/>
        <v>Trump, Donald J.</v>
      </c>
      <c r="V3558" t="str">
        <f>_xlfn.XLOOKUP(INDEX('state-winning-votes'!$A$1:$L$53,MATCH($C3558,'state-winning-votes'!$A:$A,0),MATCH($A3558,'state-winning-votes'!$A$2:$L$2,0)),$L:$L,$H:$H)</f>
        <v>Trump, Donald J.</v>
      </c>
      <c r="W3558" t="str">
        <f>VLOOKUP(A3558,'national-winners'!$A$2:$B$13,2,0)</f>
        <v>Trump, Donald J.</v>
      </c>
      <c r="X3558" t="str">
        <f t="shared" si="167"/>
        <v xml:space="preserve"> Donald J. Trump (W)</v>
      </c>
    </row>
    <row r="3559" spans="1:24" x14ac:dyDescent="0.25">
      <c r="A3559">
        <v>2016</v>
      </c>
      <c r="B3559" t="s">
        <v>91</v>
      </c>
      <c r="C3559" t="s">
        <v>92</v>
      </c>
      <c r="D3559">
        <v>26</v>
      </c>
      <c r="E3559">
        <v>34</v>
      </c>
      <c r="F3559">
        <v>23</v>
      </c>
      <c r="G3559" t="s">
        <v>16</v>
      </c>
      <c r="H3559" t="s">
        <v>432</v>
      </c>
      <c r="I3559" t="str">
        <f t="shared" si="165"/>
        <v>Emidio ""Mimi"", Soltysik(L)</v>
      </c>
      <c r="J3559" t="s">
        <v>237</v>
      </c>
      <c r="K3559" t="b">
        <v>0</v>
      </c>
      <c r="L3559">
        <v>2209</v>
      </c>
      <c r="M3559">
        <v>4799284</v>
      </c>
      <c r="N3559">
        <v>20171015</v>
      </c>
      <c r="O3559" t="s">
        <v>19</v>
      </c>
      <c r="P3559" t="str">
        <f>IF(VLOOKUP(A3559,'national-winners'!$A$2:$B$13,2,0)=H3559,"W","L")</f>
        <v>L</v>
      </c>
      <c r="Q3559">
        <f>MATCH(C3559,'state-winning-votes'!A:A,0)</f>
        <v>25</v>
      </c>
      <c r="R3559">
        <f>MATCH(A3559,'state-winning-votes'!$A$2:$L$2,0)</f>
        <v>12</v>
      </c>
      <c r="S3559" cm="1">
        <f t="array" ref="S3559">INDEX('state-winning-votes'!$A$1:$L$53,$Q3559,$R3559)</f>
        <v>2279543</v>
      </c>
      <c r="T3559">
        <f>INDEX('state-winning-votes'!$A$1:$L$53,MATCH($C3559,'state-winning-votes'!$A:$A,0),MATCH($A3559,'state-winning-votes'!$A$2:$L$2,0))</f>
        <v>2279543</v>
      </c>
      <c r="U3559" t="str">
        <f t="shared" si="166"/>
        <v>Trump, Donald J.</v>
      </c>
      <c r="V3559" t="str">
        <f>_xlfn.XLOOKUP(INDEX('state-winning-votes'!$A$1:$L$53,MATCH($C3559,'state-winning-votes'!$A:$A,0),MATCH($A3559,'state-winning-votes'!$A$2:$L$2,0)),$L:$L,$H:$H)</f>
        <v>Trump, Donald J.</v>
      </c>
      <c r="W3559" t="str">
        <f>VLOOKUP(A3559,'national-winners'!$A$2:$B$13,2,0)</f>
        <v>Trump, Donald J.</v>
      </c>
      <c r="X3559" t="str">
        <f t="shared" si="167"/>
        <v xml:space="preserve"> Donald J. Trump (W)</v>
      </c>
    </row>
    <row r="3560" spans="1:24" x14ac:dyDescent="0.25">
      <c r="A3560">
        <v>2016</v>
      </c>
      <c r="B3560" t="s">
        <v>94</v>
      </c>
      <c r="C3560" t="s">
        <v>95</v>
      </c>
      <c r="D3560">
        <v>27</v>
      </c>
      <c r="E3560">
        <v>41</v>
      </c>
      <c r="F3560">
        <v>33</v>
      </c>
      <c r="G3560" t="s">
        <v>16</v>
      </c>
      <c r="H3560" t="s">
        <v>408</v>
      </c>
      <c r="I3560" t="str">
        <f t="shared" si="165"/>
        <v>Clinton, Hillary(L)</v>
      </c>
      <c r="J3560" t="s">
        <v>18</v>
      </c>
      <c r="K3560" t="b">
        <v>0</v>
      </c>
      <c r="L3560">
        <v>1367705</v>
      </c>
      <c r="M3560">
        <v>2944782</v>
      </c>
      <c r="N3560">
        <v>20171015</v>
      </c>
      <c r="O3560" t="s">
        <v>19</v>
      </c>
      <c r="P3560" t="str">
        <f>IF(VLOOKUP(A3560,'national-winners'!$A$2:$B$13,2,0)=H3560,"W","L")</f>
        <v>L</v>
      </c>
      <c r="Q3560">
        <f>MATCH(C3560,'state-winning-votes'!A:A,0)</f>
        <v>26</v>
      </c>
      <c r="R3560">
        <f>MATCH(A3560,'state-winning-votes'!$A$2:$L$2,0)</f>
        <v>12</v>
      </c>
      <c r="S3560" cm="1">
        <f t="array" ref="S3560">INDEX('state-winning-votes'!$A$1:$L$53,$Q3560,$R3560)</f>
        <v>1367705</v>
      </c>
      <c r="T3560">
        <f>INDEX('state-winning-votes'!$A$1:$L$53,MATCH($C3560,'state-winning-votes'!$A:$A,0),MATCH($A3560,'state-winning-votes'!$A$2:$L$2,0))</f>
        <v>1367705</v>
      </c>
      <c r="U3560" t="str">
        <f t="shared" si="166"/>
        <v>Clinton, Hillary</v>
      </c>
      <c r="V3560" t="str">
        <f>_xlfn.XLOOKUP(INDEX('state-winning-votes'!$A$1:$L$53,MATCH($C3560,'state-winning-votes'!$A:$A,0),MATCH($A3560,'state-winning-votes'!$A$2:$L$2,0)),$L:$L,$H:$H)</f>
        <v>Clinton, Hillary</v>
      </c>
      <c r="W3560" t="str">
        <f>VLOOKUP(A3560,'national-winners'!$A$2:$B$13,2,0)</f>
        <v>Trump, Donald J.</v>
      </c>
      <c r="X3560" t="str">
        <f t="shared" si="167"/>
        <v xml:space="preserve"> Hillary Clinton (W)</v>
      </c>
    </row>
    <row r="3561" spans="1:24" x14ac:dyDescent="0.25">
      <c r="A3561">
        <v>2016</v>
      </c>
      <c r="B3561" t="s">
        <v>94</v>
      </c>
      <c r="C3561" t="s">
        <v>95</v>
      </c>
      <c r="D3561">
        <v>27</v>
      </c>
      <c r="E3561">
        <v>41</v>
      </c>
      <c r="F3561">
        <v>33</v>
      </c>
      <c r="G3561" t="s">
        <v>16</v>
      </c>
      <c r="H3561" t="s">
        <v>407</v>
      </c>
      <c r="I3561" t="str">
        <f t="shared" si="165"/>
        <v>Trump, Donald J.(W)</v>
      </c>
      <c r="J3561" t="s">
        <v>21</v>
      </c>
      <c r="K3561" t="b">
        <v>0</v>
      </c>
      <c r="L3561">
        <v>1322949</v>
      </c>
      <c r="M3561">
        <v>2944782</v>
      </c>
      <c r="N3561">
        <v>20171015</v>
      </c>
      <c r="O3561" t="s">
        <v>19</v>
      </c>
      <c r="P3561" t="str">
        <f>IF(VLOOKUP(A3561,'national-winners'!$A$2:$B$13,2,0)=H3561,"W","L")</f>
        <v>W</v>
      </c>
      <c r="Q3561">
        <f>MATCH(C3561,'state-winning-votes'!A:A,0)</f>
        <v>26</v>
      </c>
      <c r="R3561">
        <f>MATCH(A3561,'state-winning-votes'!$A$2:$L$2,0)</f>
        <v>12</v>
      </c>
      <c r="S3561" cm="1">
        <f t="array" ref="S3561">INDEX('state-winning-votes'!$A$1:$L$53,$Q3561,$R3561)</f>
        <v>1367705</v>
      </c>
      <c r="T3561">
        <f>INDEX('state-winning-votes'!$A$1:$L$53,MATCH($C3561,'state-winning-votes'!$A:$A,0),MATCH($A3561,'state-winning-votes'!$A$2:$L$2,0))</f>
        <v>1367705</v>
      </c>
      <c r="U3561" t="str">
        <f t="shared" si="166"/>
        <v>Clinton, Hillary</v>
      </c>
      <c r="V3561" t="str">
        <f>_xlfn.XLOOKUP(INDEX('state-winning-votes'!$A$1:$L$53,MATCH($C3561,'state-winning-votes'!$A:$A,0),MATCH($A3561,'state-winning-votes'!$A$2:$L$2,0)),$L:$L,$H:$H)</f>
        <v>Clinton, Hillary</v>
      </c>
      <c r="W3561" t="str">
        <f>VLOOKUP(A3561,'national-winners'!$A$2:$B$13,2,0)</f>
        <v>Trump, Donald J.</v>
      </c>
      <c r="X3561" t="str">
        <f t="shared" si="167"/>
        <v xml:space="preserve"> Hillary Clinton (W)</v>
      </c>
    </row>
    <row r="3562" spans="1:24" x14ac:dyDescent="0.25">
      <c r="A3562">
        <v>2016</v>
      </c>
      <c r="B3562" t="s">
        <v>94</v>
      </c>
      <c r="C3562" t="s">
        <v>95</v>
      </c>
      <c r="D3562">
        <v>27</v>
      </c>
      <c r="E3562">
        <v>41</v>
      </c>
      <c r="F3562">
        <v>33</v>
      </c>
      <c r="G3562" t="s">
        <v>16</v>
      </c>
      <c r="H3562" t="s">
        <v>377</v>
      </c>
      <c r="I3562" t="str">
        <f t="shared" si="165"/>
        <v>Johnson, Gary(L)</v>
      </c>
      <c r="J3562" t="s">
        <v>29</v>
      </c>
      <c r="K3562" t="b">
        <v>0</v>
      </c>
      <c r="L3562">
        <v>112972</v>
      </c>
      <c r="M3562">
        <v>2944782</v>
      </c>
      <c r="N3562">
        <v>20171015</v>
      </c>
      <c r="O3562" t="s">
        <v>19</v>
      </c>
      <c r="P3562" t="str">
        <f>IF(VLOOKUP(A3562,'national-winners'!$A$2:$B$13,2,0)=H3562,"W","L")</f>
        <v>L</v>
      </c>
      <c r="Q3562">
        <f>MATCH(C3562,'state-winning-votes'!A:A,0)</f>
        <v>26</v>
      </c>
      <c r="R3562">
        <f>MATCH(A3562,'state-winning-votes'!$A$2:$L$2,0)</f>
        <v>12</v>
      </c>
      <c r="S3562" cm="1">
        <f t="array" ref="S3562">INDEX('state-winning-votes'!$A$1:$L$53,$Q3562,$R3562)</f>
        <v>1367705</v>
      </c>
      <c r="T3562">
        <f>INDEX('state-winning-votes'!$A$1:$L$53,MATCH($C3562,'state-winning-votes'!$A:$A,0),MATCH($A3562,'state-winning-votes'!$A$2:$L$2,0))</f>
        <v>1367705</v>
      </c>
      <c r="U3562" t="str">
        <f t="shared" si="166"/>
        <v>Clinton, Hillary</v>
      </c>
      <c r="V3562" t="str">
        <f>_xlfn.XLOOKUP(INDEX('state-winning-votes'!$A$1:$L$53,MATCH($C3562,'state-winning-votes'!$A:$A,0),MATCH($A3562,'state-winning-votes'!$A$2:$L$2,0)),$L:$L,$H:$H)</f>
        <v>Clinton, Hillary</v>
      </c>
      <c r="W3562" t="str">
        <f>VLOOKUP(A3562,'national-winners'!$A$2:$B$13,2,0)</f>
        <v>Trump, Donald J.</v>
      </c>
      <c r="X3562" t="str">
        <f t="shared" si="167"/>
        <v xml:space="preserve"> Hillary Clinton (W)</v>
      </c>
    </row>
    <row r="3563" spans="1:24" x14ac:dyDescent="0.25">
      <c r="A3563">
        <v>2016</v>
      </c>
      <c r="B3563" t="s">
        <v>94</v>
      </c>
      <c r="C3563" t="s">
        <v>95</v>
      </c>
      <c r="D3563">
        <v>27</v>
      </c>
      <c r="E3563">
        <v>41</v>
      </c>
      <c r="F3563">
        <v>33</v>
      </c>
      <c r="G3563" t="s">
        <v>16</v>
      </c>
      <c r="H3563" t="s">
        <v>412</v>
      </c>
      <c r="I3563" t="str">
        <f t="shared" si="165"/>
        <v>McMullin, Evan(L)</v>
      </c>
      <c r="J3563" t="s">
        <v>292</v>
      </c>
      <c r="K3563" t="b">
        <v>0</v>
      </c>
      <c r="L3563">
        <v>53075</v>
      </c>
      <c r="M3563">
        <v>2944782</v>
      </c>
      <c r="N3563">
        <v>20171015</v>
      </c>
      <c r="O3563" t="s">
        <v>19</v>
      </c>
      <c r="P3563" t="str">
        <f>IF(VLOOKUP(A3563,'national-winners'!$A$2:$B$13,2,0)=H3563,"W","L")</f>
        <v>L</v>
      </c>
      <c r="Q3563">
        <f>MATCH(C3563,'state-winning-votes'!A:A,0)</f>
        <v>26</v>
      </c>
      <c r="R3563">
        <f>MATCH(A3563,'state-winning-votes'!$A$2:$L$2,0)</f>
        <v>12</v>
      </c>
      <c r="S3563" cm="1">
        <f t="array" ref="S3563">INDEX('state-winning-votes'!$A$1:$L$53,$Q3563,$R3563)</f>
        <v>1367705</v>
      </c>
      <c r="T3563">
        <f>INDEX('state-winning-votes'!$A$1:$L$53,MATCH($C3563,'state-winning-votes'!$A:$A,0),MATCH($A3563,'state-winning-votes'!$A$2:$L$2,0))</f>
        <v>1367705</v>
      </c>
      <c r="U3563" t="str">
        <f t="shared" si="166"/>
        <v>Clinton, Hillary</v>
      </c>
      <c r="V3563" t="str">
        <f>_xlfn.XLOOKUP(INDEX('state-winning-votes'!$A$1:$L$53,MATCH($C3563,'state-winning-votes'!$A:$A,0),MATCH($A3563,'state-winning-votes'!$A$2:$L$2,0)),$L:$L,$H:$H)</f>
        <v>Clinton, Hillary</v>
      </c>
      <c r="W3563" t="str">
        <f>VLOOKUP(A3563,'national-winners'!$A$2:$B$13,2,0)</f>
        <v>Trump, Donald J.</v>
      </c>
      <c r="X3563" t="str">
        <f t="shared" si="167"/>
        <v xml:space="preserve"> Hillary Clinton (W)</v>
      </c>
    </row>
    <row r="3564" spans="1:24" x14ac:dyDescent="0.25">
      <c r="A3564">
        <v>2016</v>
      </c>
      <c r="B3564" t="s">
        <v>94</v>
      </c>
      <c r="C3564" t="s">
        <v>95</v>
      </c>
      <c r="D3564">
        <v>27</v>
      </c>
      <c r="E3564">
        <v>41</v>
      </c>
      <c r="F3564">
        <v>33</v>
      </c>
      <c r="G3564" t="s">
        <v>16</v>
      </c>
      <c r="H3564" t="s">
        <v>378</v>
      </c>
      <c r="I3564" t="str">
        <f t="shared" si="165"/>
        <v>Stein, Jill(L)</v>
      </c>
      <c r="J3564" t="s">
        <v>274</v>
      </c>
      <c r="K3564" t="b">
        <v>0</v>
      </c>
      <c r="L3564">
        <v>36986</v>
      </c>
      <c r="M3564">
        <v>2944782</v>
      </c>
      <c r="N3564">
        <v>20171015</v>
      </c>
      <c r="O3564" t="s">
        <v>19</v>
      </c>
      <c r="P3564" t="str">
        <f>IF(VLOOKUP(A3564,'national-winners'!$A$2:$B$13,2,0)=H3564,"W","L")</f>
        <v>L</v>
      </c>
      <c r="Q3564">
        <f>MATCH(C3564,'state-winning-votes'!A:A,0)</f>
        <v>26</v>
      </c>
      <c r="R3564">
        <f>MATCH(A3564,'state-winning-votes'!$A$2:$L$2,0)</f>
        <v>12</v>
      </c>
      <c r="S3564" cm="1">
        <f t="array" ref="S3564">INDEX('state-winning-votes'!$A$1:$L$53,$Q3564,$R3564)</f>
        <v>1367705</v>
      </c>
      <c r="T3564">
        <f>INDEX('state-winning-votes'!$A$1:$L$53,MATCH($C3564,'state-winning-votes'!$A:$A,0),MATCH($A3564,'state-winning-votes'!$A$2:$L$2,0))</f>
        <v>1367705</v>
      </c>
      <c r="U3564" t="str">
        <f t="shared" si="166"/>
        <v>Clinton, Hillary</v>
      </c>
      <c r="V3564" t="str">
        <f>_xlfn.XLOOKUP(INDEX('state-winning-votes'!$A$1:$L$53,MATCH($C3564,'state-winning-votes'!$A:$A,0),MATCH($A3564,'state-winning-votes'!$A$2:$L$2,0)),$L:$L,$H:$H)</f>
        <v>Clinton, Hillary</v>
      </c>
      <c r="W3564" t="str">
        <f>VLOOKUP(A3564,'national-winners'!$A$2:$B$13,2,0)</f>
        <v>Trump, Donald J.</v>
      </c>
      <c r="X3564" t="str">
        <f t="shared" si="167"/>
        <v xml:space="preserve"> Hillary Clinton (W)</v>
      </c>
    </row>
    <row r="3565" spans="1:24" x14ac:dyDescent="0.25">
      <c r="A3565">
        <v>2016</v>
      </c>
      <c r="B3565" t="s">
        <v>94</v>
      </c>
      <c r="C3565" t="s">
        <v>95</v>
      </c>
      <c r="D3565">
        <v>27</v>
      </c>
      <c r="E3565">
        <v>41</v>
      </c>
      <c r="F3565">
        <v>33</v>
      </c>
      <c r="G3565" t="s">
        <v>16</v>
      </c>
      <c r="I3565" t="str">
        <f t="shared" si="165"/>
        <v>(L)</v>
      </c>
      <c r="K3565" t="b">
        <v>1</v>
      </c>
      <c r="L3565">
        <v>27247</v>
      </c>
      <c r="M3565">
        <v>2944782</v>
      </c>
      <c r="N3565">
        <v>20171015</v>
      </c>
      <c r="O3565" t="s">
        <v>19</v>
      </c>
      <c r="P3565" t="str">
        <f>IF(VLOOKUP(A3565,'national-winners'!$A$2:$B$13,2,0)=H3565,"W","L")</f>
        <v>L</v>
      </c>
      <c r="Q3565">
        <f>MATCH(C3565,'state-winning-votes'!A:A,0)</f>
        <v>26</v>
      </c>
      <c r="R3565">
        <f>MATCH(A3565,'state-winning-votes'!$A$2:$L$2,0)</f>
        <v>12</v>
      </c>
      <c r="S3565" cm="1">
        <f t="array" ref="S3565">INDEX('state-winning-votes'!$A$1:$L$53,$Q3565,$R3565)</f>
        <v>1367705</v>
      </c>
      <c r="T3565">
        <f>INDEX('state-winning-votes'!$A$1:$L$53,MATCH($C3565,'state-winning-votes'!$A:$A,0),MATCH($A3565,'state-winning-votes'!$A$2:$L$2,0))</f>
        <v>1367705</v>
      </c>
      <c r="U3565" t="str">
        <f t="shared" si="166"/>
        <v>Clinton, Hillary</v>
      </c>
      <c r="V3565" t="str">
        <f>_xlfn.XLOOKUP(INDEX('state-winning-votes'!$A$1:$L$53,MATCH($C3565,'state-winning-votes'!$A:$A,0),MATCH($A3565,'state-winning-votes'!$A$2:$L$2,0)),$L:$L,$H:$H)</f>
        <v>Clinton, Hillary</v>
      </c>
      <c r="W3565" t="str">
        <f>VLOOKUP(A3565,'national-winners'!$A$2:$B$13,2,0)</f>
        <v>Trump, Donald J.</v>
      </c>
      <c r="X3565" t="str">
        <f t="shared" si="167"/>
        <v xml:space="preserve"> Hillary Clinton (W)</v>
      </c>
    </row>
    <row r="3566" spans="1:24" x14ac:dyDescent="0.25">
      <c r="A3566">
        <v>2016</v>
      </c>
      <c r="B3566" t="s">
        <v>94</v>
      </c>
      <c r="C3566" t="s">
        <v>95</v>
      </c>
      <c r="D3566">
        <v>27</v>
      </c>
      <c r="E3566">
        <v>41</v>
      </c>
      <c r="F3566">
        <v>33</v>
      </c>
      <c r="G3566" t="s">
        <v>16</v>
      </c>
      <c r="H3566" t="s">
        <v>435</v>
      </c>
      <c r="I3566" t="str">
        <f t="shared" si="165"/>
        <v>Vacek, Dan(L)</v>
      </c>
      <c r="J3566" t="s">
        <v>436</v>
      </c>
      <c r="K3566" t="b">
        <v>0</v>
      </c>
      <c r="L3566">
        <v>11291</v>
      </c>
      <c r="M3566">
        <v>2944782</v>
      </c>
      <c r="N3566">
        <v>20171015</v>
      </c>
      <c r="O3566" t="s">
        <v>19</v>
      </c>
      <c r="P3566" t="str">
        <f>IF(VLOOKUP(A3566,'national-winners'!$A$2:$B$13,2,0)=H3566,"W","L")</f>
        <v>L</v>
      </c>
      <c r="Q3566">
        <f>MATCH(C3566,'state-winning-votes'!A:A,0)</f>
        <v>26</v>
      </c>
      <c r="R3566">
        <f>MATCH(A3566,'state-winning-votes'!$A$2:$L$2,0)</f>
        <v>12</v>
      </c>
      <c r="S3566" cm="1">
        <f t="array" ref="S3566">INDEX('state-winning-votes'!$A$1:$L$53,$Q3566,$R3566)</f>
        <v>1367705</v>
      </c>
      <c r="T3566">
        <f>INDEX('state-winning-votes'!$A$1:$L$53,MATCH($C3566,'state-winning-votes'!$A:$A,0),MATCH($A3566,'state-winning-votes'!$A$2:$L$2,0))</f>
        <v>1367705</v>
      </c>
      <c r="U3566" t="str">
        <f t="shared" si="166"/>
        <v>Clinton, Hillary</v>
      </c>
      <c r="V3566" t="str">
        <f>_xlfn.XLOOKUP(INDEX('state-winning-votes'!$A$1:$L$53,MATCH($C3566,'state-winning-votes'!$A:$A,0),MATCH($A3566,'state-winning-votes'!$A$2:$L$2,0)),$L:$L,$H:$H)</f>
        <v>Clinton, Hillary</v>
      </c>
      <c r="W3566" t="str">
        <f>VLOOKUP(A3566,'national-winners'!$A$2:$B$13,2,0)</f>
        <v>Trump, Donald J.</v>
      </c>
      <c r="X3566" t="str">
        <f t="shared" si="167"/>
        <v xml:space="preserve"> Hillary Clinton (W)</v>
      </c>
    </row>
    <row r="3567" spans="1:24" x14ac:dyDescent="0.25">
      <c r="A3567">
        <v>2016</v>
      </c>
      <c r="B3567" t="s">
        <v>94</v>
      </c>
      <c r="C3567" t="s">
        <v>95</v>
      </c>
      <c r="D3567">
        <v>27</v>
      </c>
      <c r="E3567">
        <v>41</v>
      </c>
      <c r="F3567">
        <v>33</v>
      </c>
      <c r="G3567" t="s">
        <v>16</v>
      </c>
      <c r="H3567" t="s">
        <v>409</v>
      </c>
      <c r="I3567" t="str">
        <f t="shared" si="165"/>
        <v>Castle, Darrell L.(L)</v>
      </c>
      <c r="J3567" t="s">
        <v>134</v>
      </c>
      <c r="K3567" t="b">
        <v>0</v>
      </c>
      <c r="L3567">
        <v>9456</v>
      </c>
      <c r="M3567">
        <v>2944782</v>
      </c>
      <c r="N3567">
        <v>20171015</v>
      </c>
      <c r="O3567" t="s">
        <v>19</v>
      </c>
      <c r="P3567" t="str">
        <f>IF(VLOOKUP(A3567,'national-winners'!$A$2:$B$13,2,0)=H3567,"W","L")</f>
        <v>L</v>
      </c>
      <c r="Q3567">
        <f>MATCH(C3567,'state-winning-votes'!A:A,0)</f>
        <v>26</v>
      </c>
      <c r="R3567">
        <f>MATCH(A3567,'state-winning-votes'!$A$2:$L$2,0)</f>
        <v>12</v>
      </c>
      <c r="S3567" cm="1">
        <f t="array" ref="S3567">INDEX('state-winning-votes'!$A$1:$L$53,$Q3567,$R3567)</f>
        <v>1367705</v>
      </c>
      <c r="T3567">
        <f>INDEX('state-winning-votes'!$A$1:$L$53,MATCH($C3567,'state-winning-votes'!$A:$A,0),MATCH($A3567,'state-winning-votes'!$A$2:$L$2,0))</f>
        <v>1367705</v>
      </c>
      <c r="U3567" t="str">
        <f t="shared" si="166"/>
        <v>Clinton, Hillary</v>
      </c>
      <c r="V3567" t="str">
        <f>_xlfn.XLOOKUP(INDEX('state-winning-votes'!$A$1:$L$53,MATCH($C3567,'state-winning-votes'!$A:$A,0),MATCH($A3567,'state-winning-votes'!$A$2:$L$2,0)),$L:$L,$H:$H)</f>
        <v>Clinton, Hillary</v>
      </c>
      <c r="W3567" t="str">
        <f>VLOOKUP(A3567,'national-winners'!$A$2:$B$13,2,0)</f>
        <v>Trump, Donald J.</v>
      </c>
      <c r="X3567" t="str">
        <f t="shared" si="167"/>
        <v xml:space="preserve"> Hillary Clinton (W)</v>
      </c>
    </row>
    <row r="3568" spans="1:24" x14ac:dyDescent="0.25">
      <c r="A3568">
        <v>2016</v>
      </c>
      <c r="B3568" t="s">
        <v>94</v>
      </c>
      <c r="C3568" t="s">
        <v>95</v>
      </c>
      <c r="D3568">
        <v>27</v>
      </c>
      <c r="E3568">
        <v>41</v>
      </c>
      <c r="F3568">
        <v>33</v>
      </c>
      <c r="G3568" t="s">
        <v>16</v>
      </c>
      <c r="H3568" t="s">
        <v>426</v>
      </c>
      <c r="I3568" t="str">
        <f t="shared" si="165"/>
        <v>Kennedy, Alyson(L)</v>
      </c>
      <c r="J3568" t="s">
        <v>37</v>
      </c>
      <c r="K3568" t="b">
        <v>0</v>
      </c>
      <c r="L3568">
        <v>1671</v>
      </c>
      <c r="M3568">
        <v>2944782</v>
      </c>
      <c r="N3568">
        <v>20171015</v>
      </c>
      <c r="O3568" t="s">
        <v>19</v>
      </c>
      <c r="P3568" t="str">
        <f>IF(VLOOKUP(A3568,'national-winners'!$A$2:$B$13,2,0)=H3568,"W","L")</f>
        <v>L</v>
      </c>
      <c r="Q3568">
        <f>MATCH(C3568,'state-winning-votes'!A:A,0)</f>
        <v>26</v>
      </c>
      <c r="R3568">
        <f>MATCH(A3568,'state-winning-votes'!$A$2:$L$2,0)</f>
        <v>12</v>
      </c>
      <c r="S3568" cm="1">
        <f t="array" ref="S3568">INDEX('state-winning-votes'!$A$1:$L$53,$Q3568,$R3568)</f>
        <v>1367705</v>
      </c>
      <c r="T3568">
        <f>INDEX('state-winning-votes'!$A$1:$L$53,MATCH($C3568,'state-winning-votes'!$A:$A,0),MATCH($A3568,'state-winning-votes'!$A$2:$L$2,0))</f>
        <v>1367705</v>
      </c>
      <c r="U3568" t="str">
        <f t="shared" si="166"/>
        <v>Clinton, Hillary</v>
      </c>
      <c r="V3568" t="str">
        <f>_xlfn.XLOOKUP(INDEX('state-winning-votes'!$A$1:$L$53,MATCH($C3568,'state-winning-votes'!$A:$A,0),MATCH($A3568,'state-winning-votes'!$A$2:$L$2,0)),$L:$L,$H:$H)</f>
        <v>Clinton, Hillary</v>
      </c>
      <c r="W3568" t="str">
        <f>VLOOKUP(A3568,'national-winners'!$A$2:$B$13,2,0)</f>
        <v>Trump, Donald J.</v>
      </c>
      <c r="X3568" t="str">
        <f t="shared" si="167"/>
        <v xml:space="preserve"> Hillary Clinton (W)</v>
      </c>
    </row>
    <row r="3569" spans="1:24" x14ac:dyDescent="0.25">
      <c r="A3569">
        <v>2016</v>
      </c>
      <c r="B3569" t="s">
        <v>94</v>
      </c>
      <c r="C3569" t="s">
        <v>95</v>
      </c>
      <c r="D3569">
        <v>27</v>
      </c>
      <c r="E3569">
        <v>41</v>
      </c>
      <c r="F3569">
        <v>33</v>
      </c>
      <c r="G3569" t="s">
        <v>16</v>
      </c>
      <c r="H3569" t="s">
        <v>410</v>
      </c>
      <c r="I3569" t="str">
        <f t="shared" si="165"/>
        <v>De La Fuente, Roque ""Rocky""(L)</v>
      </c>
      <c r="J3569" t="s">
        <v>411</v>
      </c>
      <c r="K3569" t="b">
        <v>0</v>
      </c>
      <c r="L3569">
        <v>1430</v>
      </c>
      <c r="M3569">
        <v>2944782</v>
      </c>
      <c r="N3569">
        <v>20171015</v>
      </c>
      <c r="O3569" t="s">
        <v>19</v>
      </c>
      <c r="P3569" t="str">
        <f>IF(VLOOKUP(A3569,'national-winners'!$A$2:$B$13,2,0)=H3569,"W","L")</f>
        <v>L</v>
      </c>
      <c r="Q3569">
        <f>MATCH(C3569,'state-winning-votes'!A:A,0)</f>
        <v>26</v>
      </c>
      <c r="R3569">
        <f>MATCH(A3569,'state-winning-votes'!$A$2:$L$2,0)</f>
        <v>12</v>
      </c>
      <c r="S3569" cm="1">
        <f t="array" ref="S3569">INDEX('state-winning-votes'!$A$1:$L$53,$Q3569,$R3569)</f>
        <v>1367705</v>
      </c>
      <c r="T3569">
        <f>INDEX('state-winning-votes'!$A$1:$L$53,MATCH($C3569,'state-winning-votes'!$A:$A,0),MATCH($A3569,'state-winning-votes'!$A$2:$L$2,0))</f>
        <v>1367705</v>
      </c>
      <c r="U3569" t="str">
        <f t="shared" si="166"/>
        <v>Clinton, Hillary</v>
      </c>
      <c r="V3569" t="str">
        <f>_xlfn.XLOOKUP(INDEX('state-winning-votes'!$A$1:$L$53,MATCH($C3569,'state-winning-votes'!$A:$A,0),MATCH($A3569,'state-winning-votes'!$A$2:$L$2,0)),$L:$L,$H:$H)</f>
        <v>Clinton, Hillary</v>
      </c>
      <c r="W3569" t="str">
        <f>VLOOKUP(A3569,'national-winners'!$A$2:$B$13,2,0)</f>
        <v>Trump, Donald J.</v>
      </c>
      <c r="X3569" t="str">
        <f t="shared" si="167"/>
        <v xml:space="preserve"> Hillary Clinton (W)</v>
      </c>
    </row>
    <row r="3570" spans="1:24" x14ac:dyDescent="0.25">
      <c r="A3570">
        <v>2016</v>
      </c>
      <c r="B3570" t="s">
        <v>101</v>
      </c>
      <c r="C3570" t="s">
        <v>102</v>
      </c>
      <c r="D3570">
        <v>28</v>
      </c>
      <c r="E3570">
        <v>64</v>
      </c>
      <c r="F3570">
        <v>46</v>
      </c>
      <c r="G3570" t="s">
        <v>16</v>
      </c>
      <c r="H3570" t="s">
        <v>407</v>
      </c>
      <c r="I3570" t="str">
        <f t="shared" si="165"/>
        <v>Trump, Donald J.(W)</v>
      </c>
      <c r="J3570" t="s">
        <v>21</v>
      </c>
      <c r="K3570" t="b">
        <v>0</v>
      </c>
      <c r="L3570">
        <v>700714</v>
      </c>
      <c r="M3570">
        <v>1209357</v>
      </c>
      <c r="N3570">
        <v>20171015</v>
      </c>
      <c r="O3570" t="s">
        <v>19</v>
      </c>
      <c r="P3570" t="str">
        <f>IF(VLOOKUP(A3570,'national-winners'!$A$2:$B$13,2,0)=H3570,"W","L")</f>
        <v>W</v>
      </c>
      <c r="Q3570">
        <f>MATCH(C3570,'state-winning-votes'!A:A,0)</f>
        <v>28</v>
      </c>
      <c r="R3570">
        <f>MATCH(A3570,'state-winning-votes'!$A$2:$L$2,0)</f>
        <v>12</v>
      </c>
      <c r="S3570" cm="1">
        <f t="array" ref="S3570">INDEX('state-winning-votes'!$A$1:$L$53,$Q3570,$R3570)</f>
        <v>700714</v>
      </c>
      <c r="T3570">
        <f>INDEX('state-winning-votes'!$A$1:$L$53,MATCH($C3570,'state-winning-votes'!$A:$A,0),MATCH($A3570,'state-winning-votes'!$A$2:$L$2,0))</f>
        <v>700714</v>
      </c>
      <c r="U3570" t="str">
        <f t="shared" si="166"/>
        <v>Trump, Donald J.</v>
      </c>
      <c r="V3570" t="str">
        <f>_xlfn.XLOOKUP(INDEX('state-winning-votes'!$A$1:$L$53,MATCH($C3570,'state-winning-votes'!$A:$A,0),MATCH($A3570,'state-winning-votes'!$A$2:$L$2,0)),$L:$L,$H:$H)</f>
        <v>Trump, Donald J.</v>
      </c>
      <c r="W3570" t="str">
        <f>VLOOKUP(A3570,'national-winners'!$A$2:$B$13,2,0)</f>
        <v>Trump, Donald J.</v>
      </c>
      <c r="X3570" t="str">
        <f t="shared" si="167"/>
        <v xml:space="preserve"> Donald J. Trump (W)</v>
      </c>
    </row>
    <row r="3571" spans="1:24" x14ac:dyDescent="0.25">
      <c r="A3571">
        <v>2016</v>
      </c>
      <c r="B3571" t="s">
        <v>101</v>
      </c>
      <c r="C3571" t="s">
        <v>102</v>
      </c>
      <c r="D3571">
        <v>28</v>
      </c>
      <c r="E3571">
        <v>64</v>
      </c>
      <c r="F3571">
        <v>46</v>
      </c>
      <c r="G3571" t="s">
        <v>16</v>
      </c>
      <c r="H3571" t="s">
        <v>408</v>
      </c>
      <c r="I3571" t="str">
        <f t="shared" si="165"/>
        <v>Clinton, Hillary(L)</v>
      </c>
      <c r="J3571" t="s">
        <v>18</v>
      </c>
      <c r="K3571" t="b">
        <v>0</v>
      </c>
      <c r="L3571">
        <v>485131</v>
      </c>
      <c r="M3571">
        <v>1209357</v>
      </c>
      <c r="N3571">
        <v>20171015</v>
      </c>
      <c r="O3571" t="s">
        <v>19</v>
      </c>
      <c r="P3571" t="str">
        <f>IF(VLOOKUP(A3571,'national-winners'!$A$2:$B$13,2,0)=H3571,"W","L")</f>
        <v>L</v>
      </c>
      <c r="Q3571">
        <f>MATCH(C3571,'state-winning-votes'!A:A,0)</f>
        <v>28</v>
      </c>
      <c r="R3571">
        <f>MATCH(A3571,'state-winning-votes'!$A$2:$L$2,0)</f>
        <v>12</v>
      </c>
      <c r="S3571" cm="1">
        <f t="array" ref="S3571">INDEX('state-winning-votes'!$A$1:$L$53,$Q3571,$R3571)</f>
        <v>700714</v>
      </c>
      <c r="T3571">
        <f>INDEX('state-winning-votes'!$A$1:$L$53,MATCH($C3571,'state-winning-votes'!$A:$A,0),MATCH($A3571,'state-winning-votes'!$A$2:$L$2,0))</f>
        <v>700714</v>
      </c>
      <c r="U3571" t="str">
        <f t="shared" si="166"/>
        <v>Trump, Donald J.</v>
      </c>
      <c r="V3571" t="str">
        <f>_xlfn.XLOOKUP(INDEX('state-winning-votes'!$A$1:$L$53,MATCH($C3571,'state-winning-votes'!$A:$A,0),MATCH($A3571,'state-winning-votes'!$A$2:$L$2,0)),$L:$L,$H:$H)</f>
        <v>Trump, Donald J.</v>
      </c>
      <c r="W3571" t="str">
        <f>VLOOKUP(A3571,'national-winners'!$A$2:$B$13,2,0)</f>
        <v>Trump, Donald J.</v>
      </c>
      <c r="X3571" t="str">
        <f t="shared" si="167"/>
        <v xml:space="preserve"> Donald J. Trump (W)</v>
      </c>
    </row>
    <row r="3572" spans="1:24" x14ac:dyDescent="0.25">
      <c r="A3572">
        <v>2016</v>
      </c>
      <c r="B3572" t="s">
        <v>101</v>
      </c>
      <c r="C3572" t="s">
        <v>102</v>
      </c>
      <c r="D3572">
        <v>28</v>
      </c>
      <c r="E3572">
        <v>64</v>
      </c>
      <c r="F3572">
        <v>46</v>
      </c>
      <c r="G3572" t="s">
        <v>16</v>
      </c>
      <c r="H3572" t="s">
        <v>377</v>
      </c>
      <c r="I3572" t="str">
        <f t="shared" si="165"/>
        <v>Johnson, Gary(L)</v>
      </c>
      <c r="J3572" t="s">
        <v>29</v>
      </c>
      <c r="K3572" t="b">
        <v>0</v>
      </c>
      <c r="L3572">
        <v>14435</v>
      </c>
      <c r="M3572">
        <v>1209357</v>
      </c>
      <c r="N3572">
        <v>20171015</v>
      </c>
      <c r="O3572" t="s">
        <v>19</v>
      </c>
      <c r="P3572" t="str">
        <f>IF(VLOOKUP(A3572,'national-winners'!$A$2:$B$13,2,0)=H3572,"W","L")</f>
        <v>L</v>
      </c>
      <c r="Q3572">
        <f>MATCH(C3572,'state-winning-votes'!A:A,0)</f>
        <v>28</v>
      </c>
      <c r="R3572">
        <f>MATCH(A3572,'state-winning-votes'!$A$2:$L$2,0)</f>
        <v>12</v>
      </c>
      <c r="S3572" cm="1">
        <f t="array" ref="S3572">INDEX('state-winning-votes'!$A$1:$L$53,$Q3572,$R3572)</f>
        <v>700714</v>
      </c>
      <c r="T3572">
        <f>INDEX('state-winning-votes'!$A$1:$L$53,MATCH($C3572,'state-winning-votes'!$A:$A,0),MATCH($A3572,'state-winning-votes'!$A$2:$L$2,0))</f>
        <v>700714</v>
      </c>
      <c r="U3572" t="str">
        <f t="shared" si="166"/>
        <v>Trump, Donald J.</v>
      </c>
      <c r="V3572" t="str">
        <f>_xlfn.XLOOKUP(INDEX('state-winning-votes'!$A$1:$L$53,MATCH($C3572,'state-winning-votes'!$A:$A,0),MATCH($A3572,'state-winning-votes'!$A$2:$L$2,0)),$L:$L,$H:$H)</f>
        <v>Trump, Donald J.</v>
      </c>
      <c r="W3572" t="str">
        <f>VLOOKUP(A3572,'national-winners'!$A$2:$B$13,2,0)</f>
        <v>Trump, Donald J.</v>
      </c>
      <c r="X3572" t="str">
        <f t="shared" si="167"/>
        <v xml:space="preserve"> Donald J. Trump (W)</v>
      </c>
    </row>
    <row r="3573" spans="1:24" x14ac:dyDescent="0.25">
      <c r="A3573">
        <v>2016</v>
      </c>
      <c r="B3573" t="s">
        <v>101</v>
      </c>
      <c r="C3573" t="s">
        <v>102</v>
      </c>
      <c r="D3573">
        <v>28</v>
      </c>
      <c r="E3573">
        <v>64</v>
      </c>
      <c r="F3573">
        <v>46</v>
      </c>
      <c r="G3573" t="s">
        <v>16</v>
      </c>
      <c r="H3573" t="s">
        <v>409</v>
      </c>
      <c r="I3573" t="str">
        <f t="shared" si="165"/>
        <v>Castle, Darrell L.(L)</v>
      </c>
      <c r="J3573" t="s">
        <v>134</v>
      </c>
      <c r="K3573" t="b">
        <v>0</v>
      </c>
      <c r="L3573">
        <v>3987</v>
      </c>
      <c r="M3573">
        <v>1209357</v>
      </c>
      <c r="N3573">
        <v>20171015</v>
      </c>
      <c r="O3573" t="s">
        <v>19</v>
      </c>
      <c r="P3573" t="str">
        <f>IF(VLOOKUP(A3573,'national-winners'!$A$2:$B$13,2,0)=H3573,"W","L")</f>
        <v>L</v>
      </c>
      <c r="Q3573">
        <f>MATCH(C3573,'state-winning-votes'!A:A,0)</f>
        <v>28</v>
      </c>
      <c r="R3573">
        <f>MATCH(A3573,'state-winning-votes'!$A$2:$L$2,0)</f>
        <v>12</v>
      </c>
      <c r="S3573" cm="1">
        <f t="array" ref="S3573">INDEX('state-winning-votes'!$A$1:$L$53,$Q3573,$R3573)</f>
        <v>700714</v>
      </c>
      <c r="T3573">
        <f>INDEX('state-winning-votes'!$A$1:$L$53,MATCH($C3573,'state-winning-votes'!$A:$A,0),MATCH($A3573,'state-winning-votes'!$A$2:$L$2,0))</f>
        <v>700714</v>
      </c>
      <c r="U3573" t="str">
        <f t="shared" si="166"/>
        <v>Trump, Donald J.</v>
      </c>
      <c r="V3573" t="str">
        <f>_xlfn.XLOOKUP(INDEX('state-winning-votes'!$A$1:$L$53,MATCH($C3573,'state-winning-votes'!$A:$A,0),MATCH($A3573,'state-winning-votes'!$A$2:$L$2,0)),$L:$L,$H:$H)</f>
        <v>Trump, Donald J.</v>
      </c>
      <c r="W3573" t="str">
        <f>VLOOKUP(A3573,'national-winners'!$A$2:$B$13,2,0)</f>
        <v>Trump, Donald J.</v>
      </c>
      <c r="X3573" t="str">
        <f t="shared" si="167"/>
        <v xml:space="preserve"> Donald J. Trump (W)</v>
      </c>
    </row>
    <row r="3574" spans="1:24" x14ac:dyDescent="0.25">
      <c r="A3574">
        <v>2016</v>
      </c>
      <c r="B3574" t="s">
        <v>101</v>
      </c>
      <c r="C3574" t="s">
        <v>102</v>
      </c>
      <c r="D3574">
        <v>28</v>
      </c>
      <c r="E3574">
        <v>64</v>
      </c>
      <c r="F3574">
        <v>46</v>
      </c>
      <c r="G3574" t="s">
        <v>16</v>
      </c>
      <c r="H3574" t="s">
        <v>378</v>
      </c>
      <c r="I3574" t="str">
        <f t="shared" si="165"/>
        <v>Stein, Jill(L)</v>
      </c>
      <c r="J3574" t="s">
        <v>274</v>
      </c>
      <c r="K3574" t="b">
        <v>0</v>
      </c>
      <c r="L3574">
        <v>3731</v>
      </c>
      <c r="M3574">
        <v>1209357</v>
      </c>
      <c r="N3574">
        <v>20171015</v>
      </c>
      <c r="O3574" t="s">
        <v>19</v>
      </c>
      <c r="P3574" t="str">
        <f>IF(VLOOKUP(A3574,'national-winners'!$A$2:$B$13,2,0)=H3574,"W","L")</f>
        <v>L</v>
      </c>
      <c r="Q3574">
        <f>MATCH(C3574,'state-winning-votes'!A:A,0)</f>
        <v>28</v>
      </c>
      <c r="R3574">
        <f>MATCH(A3574,'state-winning-votes'!$A$2:$L$2,0)</f>
        <v>12</v>
      </c>
      <c r="S3574" cm="1">
        <f t="array" ref="S3574">INDEX('state-winning-votes'!$A$1:$L$53,$Q3574,$R3574)</f>
        <v>700714</v>
      </c>
      <c r="T3574">
        <f>INDEX('state-winning-votes'!$A$1:$L$53,MATCH($C3574,'state-winning-votes'!$A:$A,0),MATCH($A3574,'state-winning-votes'!$A$2:$L$2,0))</f>
        <v>700714</v>
      </c>
      <c r="U3574" t="str">
        <f t="shared" si="166"/>
        <v>Trump, Donald J.</v>
      </c>
      <c r="V3574" t="str">
        <f>_xlfn.XLOOKUP(INDEX('state-winning-votes'!$A$1:$L$53,MATCH($C3574,'state-winning-votes'!$A:$A,0),MATCH($A3574,'state-winning-votes'!$A$2:$L$2,0)),$L:$L,$H:$H)</f>
        <v>Trump, Donald J.</v>
      </c>
      <c r="W3574" t="str">
        <f>VLOOKUP(A3574,'national-winners'!$A$2:$B$13,2,0)</f>
        <v>Trump, Donald J.</v>
      </c>
      <c r="X3574" t="str">
        <f t="shared" si="167"/>
        <v xml:space="preserve"> Donald J. Trump (W)</v>
      </c>
    </row>
    <row r="3575" spans="1:24" x14ac:dyDescent="0.25">
      <c r="A3575">
        <v>2016</v>
      </c>
      <c r="B3575" t="s">
        <v>101</v>
      </c>
      <c r="C3575" t="s">
        <v>102</v>
      </c>
      <c r="D3575">
        <v>28</v>
      </c>
      <c r="E3575">
        <v>64</v>
      </c>
      <c r="F3575">
        <v>46</v>
      </c>
      <c r="G3575" t="s">
        <v>16</v>
      </c>
      <c r="H3575" t="s">
        <v>433</v>
      </c>
      <c r="I3575" t="str">
        <f t="shared" si="165"/>
        <v>Hedges, James(L)</v>
      </c>
      <c r="J3575" t="s">
        <v>25</v>
      </c>
      <c r="K3575" t="b">
        <v>0</v>
      </c>
      <c r="L3575">
        <v>715</v>
      </c>
      <c r="M3575">
        <v>1209357</v>
      </c>
      <c r="N3575">
        <v>20171015</v>
      </c>
      <c r="O3575" t="s">
        <v>19</v>
      </c>
      <c r="P3575" t="str">
        <f>IF(VLOOKUP(A3575,'national-winners'!$A$2:$B$13,2,0)=H3575,"W","L")</f>
        <v>L</v>
      </c>
      <c r="Q3575">
        <f>MATCH(C3575,'state-winning-votes'!A:A,0)</f>
        <v>28</v>
      </c>
      <c r="R3575">
        <f>MATCH(A3575,'state-winning-votes'!$A$2:$L$2,0)</f>
        <v>12</v>
      </c>
      <c r="S3575" cm="1">
        <f t="array" ref="S3575">INDEX('state-winning-votes'!$A$1:$L$53,$Q3575,$R3575)</f>
        <v>700714</v>
      </c>
      <c r="T3575">
        <f>INDEX('state-winning-votes'!$A$1:$L$53,MATCH($C3575,'state-winning-votes'!$A:$A,0),MATCH($A3575,'state-winning-votes'!$A$2:$L$2,0))</f>
        <v>700714</v>
      </c>
      <c r="U3575" t="str">
        <f t="shared" si="166"/>
        <v>Trump, Donald J.</v>
      </c>
      <c r="V3575" t="str">
        <f>_xlfn.XLOOKUP(INDEX('state-winning-votes'!$A$1:$L$53,MATCH($C3575,'state-winning-votes'!$A:$A,0),MATCH($A3575,'state-winning-votes'!$A$2:$L$2,0)),$L:$L,$H:$H)</f>
        <v>Trump, Donald J.</v>
      </c>
      <c r="W3575" t="str">
        <f>VLOOKUP(A3575,'national-winners'!$A$2:$B$13,2,0)</f>
        <v>Trump, Donald J.</v>
      </c>
      <c r="X3575" t="str">
        <f t="shared" si="167"/>
        <v xml:space="preserve"> Donald J. Trump (W)</v>
      </c>
    </row>
    <row r="3576" spans="1:24" x14ac:dyDescent="0.25">
      <c r="A3576">
        <v>2016</v>
      </c>
      <c r="B3576" t="s">
        <v>101</v>
      </c>
      <c r="C3576" t="s">
        <v>102</v>
      </c>
      <c r="D3576">
        <v>28</v>
      </c>
      <c r="E3576">
        <v>64</v>
      </c>
      <c r="F3576">
        <v>46</v>
      </c>
      <c r="G3576" t="s">
        <v>16</v>
      </c>
      <c r="H3576" t="s">
        <v>410</v>
      </c>
      <c r="I3576" t="str">
        <f t="shared" si="165"/>
        <v>De La Fuente, Roque ""Rocky""(L)</v>
      </c>
      <c r="J3576" t="s">
        <v>411</v>
      </c>
      <c r="K3576" t="b">
        <v>0</v>
      </c>
      <c r="L3576">
        <v>644</v>
      </c>
      <c r="M3576">
        <v>1209357</v>
      </c>
      <c r="N3576">
        <v>20171015</v>
      </c>
      <c r="O3576" t="s">
        <v>19</v>
      </c>
      <c r="P3576" t="str">
        <f>IF(VLOOKUP(A3576,'national-winners'!$A$2:$B$13,2,0)=H3576,"W","L")</f>
        <v>L</v>
      </c>
      <c r="Q3576">
        <f>MATCH(C3576,'state-winning-votes'!A:A,0)</f>
        <v>28</v>
      </c>
      <c r="R3576">
        <f>MATCH(A3576,'state-winning-votes'!$A$2:$L$2,0)</f>
        <v>12</v>
      </c>
      <c r="S3576" cm="1">
        <f t="array" ref="S3576">INDEX('state-winning-votes'!$A$1:$L$53,$Q3576,$R3576)</f>
        <v>700714</v>
      </c>
      <c r="T3576">
        <f>INDEX('state-winning-votes'!$A$1:$L$53,MATCH($C3576,'state-winning-votes'!$A:$A,0),MATCH($A3576,'state-winning-votes'!$A$2:$L$2,0))</f>
        <v>700714</v>
      </c>
      <c r="U3576" t="str">
        <f t="shared" si="166"/>
        <v>Trump, Donald J.</v>
      </c>
      <c r="V3576" t="str">
        <f>_xlfn.XLOOKUP(INDEX('state-winning-votes'!$A$1:$L$53,MATCH($C3576,'state-winning-votes'!$A:$A,0),MATCH($A3576,'state-winning-votes'!$A$2:$L$2,0)),$L:$L,$H:$H)</f>
        <v>Trump, Donald J.</v>
      </c>
      <c r="W3576" t="str">
        <f>VLOOKUP(A3576,'national-winners'!$A$2:$B$13,2,0)</f>
        <v>Trump, Donald J.</v>
      </c>
      <c r="X3576" t="str">
        <f t="shared" si="167"/>
        <v xml:space="preserve"> Donald J. Trump (W)</v>
      </c>
    </row>
    <row r="3577" spans="1:24" x14ac:dyDescent="0.25">
      <c r="A3577">
        <v>2016</v>
      </c>
      <c r="B3577" t="s">
        <v>103</v>
      </c>
      <c r="C3577" t="s">
        <v>104</v>
      </c>
      <c r="D3577">
        <v>29</v>
      </c>
      <c r="E3577">
        <v>43</v>
      </c>
      <c r="F3577">
        <v>34</v>
      </c>
      <c r="G3577" t="s">
        <v>16</v>
      </c>
      <c r="H3577" t="s">
        <v>407</v>
      </c>
      <c r="I3577" t="str">
        <f t="shared" si="165"/>
        <v>Trump, Donald J.(W)</v>
      </c>
      <c r="J3577" t="s">
        <v>21</v>
      </c>
      <c r="K3577" t="b">
        <v>0</v>
      </c>
      <c r="L3577">
        <v>1594511</v>
      </c>
      <c r="M3577">
        <v>2808605</v>
      </c>
      <c r="N3577">
        <v>20171015</v>
      </c>
      <c r="O3577" t="s">
        <v>19</v>
      </c>
      <c r="P3577" t="str">
        <f>IF(VLOOKUP(A3577,'national-winners'!$A$2:$B$13,2,0)=H3577,"W","L")</f>
        <v>W</v>
      </c>
      <c r="Q3577">
        <f>MATCH(C3577,'state-winning-votes'!A:A,0)</f>
        <v>27</v>
      </c>
      <c r="R3577">
        <f>MATCH(A3577,'state-winning-votes'!$A$2:$L$2,0)</f>
        <v>12</v>
      </c>
      <c r="S3577" cm="1">
        <f t="array" ref="S3577">INDEX('state-winning-votes'!$A$1:$L$53,$Q3577,$R3577)</f>
        <v>1594511</v>
      </c>
      <c r="T3577">
        <f>INDEX('state-winning-votes'!$A$1:$L$53,MATCH($C3577,'state-winning-votes'!$A:$A,0),MATCH($A3577,'state-winning-votes'!$A$2:$L$2,0))</f>
        <v>1594511</v>
      </c>
      <c r="U3577" t="str">
        <f t="shared" si="166"/>
        <v>Trump, Donald J.</v>
      </c>
      <c r="V3577" t="str">
        <f>_xlfn.XLOOKUP(INDEX('state-winning-votes'!$A$1:$L$53,MATCH($C3577,'state-winning-votes'!$A:$A,0),MATCH($A3577,'state-winning-votes'!$A$2:$L$2,0)),$L:$L,$H:$H)</f>
        <v>Trump, Donald J.</v>
      </c>
      <c r="W3577" t="str">
        <f>VLOOKUP(A3577,'national-winners'!$A$2:$B$13,2,0)</f>
        <v>Trump, Donald J.</v>
      </c>
      <c r="X3577" t="str">
        <f t="shared" si="167"/>
        <v xml:space="preserve"> Donald J. Trump (W)</v>
      </c>
    </row>
    <row r="3578" spans="1:24" x14ac:dyDescent="0.25">
      <c r="A3578">
        <v>2016</v>
      </c>
      <c r="B3578" t="s">
        <v>103</v>
      </c>
      <c r="C3578" t="s">
        <v>104</v>
      </c>
      <c r="D3578">
        <v>29</v>
      </c>
      <c r="E3578">
        <v>43</v>
      </c>
      <c r="F3578">
        <v>34</v>
      </c>
      <c r="G3578" t="s">
        <v>16</v>
      </c>
      <c r="H3578" t="s">
        <v>408</v>
      </c>
      <c r="I3578" t="str">
        <f t="shared" si="165"/>
        <v>Clinton, Hillary(L)</v>
      </c>
      <c r="J3578" t="s">
        <v>18</v>
      </c>
      <c r="K3578" t="b">
        <v>0</v>
      </c>
      <c r="L3578">
        <v>1071068</v>
      </c>
      <c r="M3578">
        <v>2808605</v>
      </c>
      <c r="N3578">
        <v>20171015</v>
      </c>
      <c r="O3578" t="s">
        <v>19</v>
      </c>
      <c r="P3578" t="str">
        <f>IF(VLOOKUP(A3578,'national-winners'!$A$2:$B$13,2,0)=H3578,"W","L")</f>
        <v>L</v>
      </c>
      <c r="Q3578">
        <f>MATCH(C3578,'state-winning-votes'!A:A,0)</f>
        <v>27</v>
      </c>
      <c r="R3578">
        <f>MATCH(A3578,'state-winning-votes'!$A$2:$L$2,0)</f>
        <v>12</v>
      </c>
      <c r="S3578" cm="1">
        <f t="array" ref="S3578">INDEX('state-winning-votes'!$A$1:$L$53,$Q3578,$R3578)</f>
        <v>1594511</v>
      </c>
      <c r="T3578">
        <f>INDEX('state-winning-votes'!$A$1:$L$53,MATCH($C3578,'state-winning-votes'!$A:$A,0),MATCH($A3578,'state-winning-votes'!$A$2:$L$2,0))</f>
        <v>1594511</v>
      </c>
      <c r="U3578" t="str">
        <f t="shared" si="166"/>
        <v>Trump, Donald J.</v>
      </c>
      <c r="V3578" t="str">
        <f>_xlfn.XLOOKUP(INDEX('state-winning-votes'!$A$1:$L$53,MATCH($C3578,'state-winning-votes'!$A:$A,0),MATCH($A3578,'state-winning-votes'!$A$2:$L$2,0)),$L:$L,$H:$H)</f>
        <v>Trump, Donald J.</v>
      </c>
      <c r="W3578" t="str">
        <f>VLOOKUP(A3578,'national-winners'!$A$2:$B$13,2,0)</f>
        <v>Trump, Donald J.</v>
      </c>
      <c r="X3578" t="str">
        <f t="shared" si="167"/>
        <v xml:space="preserve"> Donald J. Trump (W)</v>
      </c>
    </row>
    <row r="3579" spans="1:24" x14ac:dyDescent="0.25">
      <c r="A3579">
        <v>2016</v>
      </c>
      <c r="B3579" t="s">
        <v>103</v>
      </c>
      <c r="C3579" t="s">
        <v>104</v>
      </c>
      <c r="D3579">
        <v>29</v>
      </c>
      <c r="E3579">
        <v>43</v>
      </c>
      <c r="F3579">
        <v>34</v>
      </c>
      <c r="G3579" t="s">
        <v>16</v>
      </c>
      <c r="H3579" t="s">
        <v>377</v>
      </c>
      <c r="I3579" t="str">
        <f t="shared" si="165"/>
        <v>Johnson, Gary(L)</v>
      </c>
      <c r="J3579" t="s">
        <v>29</v>
      </c>
      <c r="K3579" t="b">
        <v>0</v>
      </c>
      <c r="L3579">
        <v>97359</v>
      </c>
      <c r="M3579">
        <v>2808605</v>
      </c>
      <c r="N3579">
        <v>20171015</v>
      </c>
      <c r="O3579" t="s">
        <v>19</v>
      </c>
      <c r="P3579" t="str">
        <f>IF(VLOOKUP(A3579,'national-winners'!$A$2:$B$13,2,0)=H3579,"W","L")</f>
        <v>L</v>
      </c>
      <c r="Q3579">
        <f>MATCH(C3579,'state-winning-votes'!A:A,0)</f>
        <v>27</v>
      </c>
      <c r="R3579">
        <f>MATCH(A3579,'state-winning-votes'!$A$2:$L$2,0)</f>
        <v>12</v>
      </c>
      <c r="S3579" cm="1">
        <f t="array" ref="S3579">INDEX('state-winning-votes'!$A$1:$L$53,$Q3579,$R3579)</f>
        <v>1594511</v>
      </c>
      <c r="T3579">
        <f>INDEX('state-winning-votes'!$A$1:$L$53,MATCH($C3579,'state-winning-votes'!$A:$A,0),MATCH($A3579,'state-winning-votes'!$A$2:$L$2,0))</f>
        <v>1594511</v>
      </c>
      <c r="U3579" t="str">
        <f t="shared" si="166"/>
        <v>Trump, Donald J.</v>
      </c>
      <c r="V3579" t="str">
        <f>_xlfn.XLOOKUP(INDEX('state-winning-votes'!$A$1:$L$53,MATCH($C3579,'state-winning-votes'!$A:$A,0),MATCH($A3579,'state-winning-votes'!$A$2:$L$2,0)),$L:$L,$H:$H)</f>
        <v>Trump, Donald J.</v>
      </c>
      <c r="W3579" t="str">
        <f>VLOOKUP(A3579,'national-winners'!$A$2:$B$13,2,0)</f>
        <v>Trump, Donald J.</v>
      </c>
      <c r="X3579" t="str">
        <f t="shared" si="167"/>
        <v xml:space="preserve"> Donald J. Trump (W)</v>
      </c>
    </row>
    <row r="3580" spans="1:24" x14ac:dyDescent="0.25">
      <c r="A3580">
        <v>2016</v>
      </c>
      <c r="B3580" t="s">
        <v>103</v>
      </c>
      <c r="C3580" t="s">
        <v>104</v>
      </c>
      <c r="D3580">
        <v>29</v>
      </c>
      <c r="E3580">
        <v>43</v>
      </c>
      <c r="F3580">
        <v>34</v>
      </c>
      <c r="G3580" t="s">
        <v>16</v>
      </c>
      <c r="H3580" t="s">
        <v>378</v>
      </c>
      <c r="I3580" t="str">
        <f t="shared" si="165"/>
        <v>Stein, Jill(L)</v>
      </c>
      <c r="J3580" t="s">
        <v>274</v>
      </c>
      <c r="K3580" t="b">
        <v>0</v>
      </c>
      <c r="L3580">
        <v>25419</v>
      </c>
      <c r="M3580">
        <v>2808605</v>
      </c>
      <c r="N3580">
        <v>20171015</v>
      </c>
      <c r="O3580" t="s">
        <v>19</v>
      </c>
      <c r="P3580" t="str">
        <f>IF(VLOOKUP(A3580,'national-winners'!$A$2:$B$13,2,0)=H3580,"W","L")</f>
        <v>L</v>
      </c>
      <c r="Q3580">
        <f>MATCH(C3580,'state-winning-votes'!A:A,0)</f>
        <v>27</v>
      </c>
      <c r="R3580">
        <f>MATCH(A3580,'state-winning-votes'!$A$2:$L$2,0)</f>
        <v>12</v>
      </c>
      <c r="S3580" cm="1">
        <f t="array" ref="S3580">INDEX('state-winning-votes'!$A$1:$L$53,$Q3580,$R3580)</f>
        <v>1594511</v>
      </c>
      <c r="T3580">
        <f>INDEX('state-winning-votes'!$A$1:$L$53,MATCH($C3580,'state-winning-votes'!$A:$A,0),MATCH($A3580,'state-winning-votes'!$A$2:$L$2,0))</f>
        <v>1594511</v>
      </c>
      <c r="U3580" t="str">
        <f t="shared" si="166"/>
        <v>Trump, Donald J.</v>
      </c>
      <c r="V3580" t="str">
        <f>_xlfn.XLOOKUP(INDEX('state-winning-votes'!$A$1:$L$53,MATCH($C3580,'state-winning-votes'!$A:$A,0),MATCH($A3580,'state-winning-votes'!$A$2:$L$2,0)),$L:$L,$H:$H)</f>
        <v>Trump, Donald J.</v>
      </c>
      <c r="W3580" t="str">
        <f>VLOOKUP(A3580,'national-winners'!$A$2:$B$13,2,0)</f>
        <v>Trump, Donald J.</v>
      </c>
      <c r="X3580" t="str">
        <f t="shared" si="167"/>
        <v xml:space="preserve"> Donald J. Trump (W)</v>
      </c>
    </row>
    <row r="3581" spans="1:24" x14ac:dyDescent="0.25">
      <c r="A3581">
        <v>2016</v>
      </c>
      <c r="B3581" t="s">
        <v>103</v>
      </c>
      <c r="C3581" t="s">
        <v>104</v>
      </c>
      <c r="D3581">
        <v>29</v>
      </c>
      <c r="E3581">
        <v>43</v>
      </c>
      <c r="F3581">
        <v>34</v>
      </c>
      <c r="G3581" t="s">
        <v>16</v>
      </c>
      <c r="H3581" t="s">
        <v>409</v>
      </c>
      <c r="I3581" t="str">
        <f t="shared" si="165"/>
        <v>Castle, Darrell L.(L)</v>
      </c>
      <c r="J3581" t="s">
        <v>134</v>
      </c>
      <c r="K3581" t="b">
        <v>0</v>
      </c>
      <c r="L3581">
        <v>13092</v>
      </c>
      <c r="M3581">
        <v>2808605</v>
      </c>
      <c r="N3581">
        <v>20171015</v>
      </c>
      <c r="O3581" t="s">
        <v>19</v>
      </c>
      <c r="P3581" t="str">
        <f>IF(VLOOKUP(A3581,'national-winners'!$A$2:$B$13,2,0)=H3581,"W","L")</f>
        <v>L</v>
      </c>
      <c r="Q3581">
        <f>MATCH(C3581,'state-winning-votes'!A:A,0)</f>
        <v>27</v>
      </c>
      <c r="R3581">
        <f>MATCH(A3581,'state-winning-votes'!$A$2:$L$2,0)</f>
        <v>12</v>
      </c>
      <c r="S3581" cm="1">
        <f t="array" ref="S3581">INDEX('state-winning-votes'!$A$1:$L$53,$Q3581,$R3581)</f>
        <v>1594511</v>
      </c>
      <c r="T3581">
        <f>INDEX('state-winning-votes'!$A$1:$L$53,MATCH($C3581,'state-winning-votes'!$A:$A,0),MATCH($A3581,'state-winning-votes'!$A$2:$L$2,0))</f>
        <v>1594511</v>
      </c>
      <c r="U3581" t="str">
        <f t="shared" si="166"/>
        <v>Trump, Donald J.</v>
      </c>
      <c r="V3581" t="str">
        <f>_xlfn.XLOOKUP(INDEX('state-winning-votes'!$A$1:$L$53,MATCH($C3581,'state-winning-votes'!$A:$A,0),MATCH($A3581,'state-winning-votes'!$A$2:$L$2,0)),$L:$L,$H:$H)</f>
        <v>Trump, Donald J.</v>
      </c>
      <c r="W3581" t="str">
        <f>VLOOKUP(A3581,'national-winners'!$A$2:$B$13,2,0)</f>
        <v>Trump, Donald J.</v>
      </c>
      <c r="X3581" t="str">
        <f t="shared" si="167"/>
        <v xml:space="preserve"> Donald J. Trump (W)</v>
      </c>
    </row>
    <row r="3582" spans="1:24" x14ac:dyDescent="0.25">
      <c r="A3582">
        <v>2016</v>
      </c>
      <c r="B3582" t="s">
        <v>103</v>
      </c>
      <c r="C3582" t="s">
        <v>104</v>
      </c>
      <c r="D3582">
        <v>29</v>
      </c>
      <c r="E3582">
        <v>43</v>
      </c>
      <c r="F3582">
        <v>34</v>
      </c>
      <c r="G3582" t="s">
        <v>16</v>
      </c>
      <c r="I3582" t="str">
        <f t="shared" si="165"/>
        <v>(L)</v>
      </c>
      <c r="K3582" t="b">
        <v>1</v>
      </c>
      <c r="L3582">
        <v>7156</v>
      </c>
      <c r="M3582">
        <v>2808605</v>
      </c>
      <c r="N3582">
        <v>20171015</v>
      </c>
      <c r="O3582" t="s">
        <v>19</v>
      </c>
      <c r="P3582" t="str">
        <f>IF(VLOOKUP(A3582,'national-winners'!$A$2:$B$13,2,0)=H3582,"W","L")</f>
        <v>L</v>
      </c>
      <c r="Q3582">
        <f>MATCH(C3582,'state-winning-votes'!A:A,0)</f>
        <v>27</v>
      </c>
      <c r="R3582">
        <f>MATCH(A3582,'state-winning-votes'!$A$2:$L$2,0)</f>
        <v>12</v>
      </c>
      <c r="S3582" cm="1">
        <f t="array" ref="S3582">INDEX('state-winning-votes'!$A$1:$L$53,$Q3582,$R3582)</f>
        <v>1594511</v>
      </c>
      <c r="T3582">
        <f>INDEX('state-winning-votes'!$A$1:$L$53,MATCH($C3582,'state-winning-votes'!$A:$A,0),MATCH($A3582,'state-winning-votes'!$A$2:$L$2,0))</f>
        <v>1594511</v>
      </c>
      <c r="U3582" t="str">
        <f t="shared" si="166"/>
        <v>Trump, Donald J.</v>
      </c>
      <c r="V3582" t="str">
        <f>_xlfn.XLOOKUP(INDEX('state-winning-votes'!$A$1:$L$53,MATCH($C3582,'state-winning-votes'!$A:$A,0),MATCH($A3582,'state-winning-votes'!$A$2:$L$2,0)),$L:$L,$H:$H)</f>
        <v>Trump, Donald J.</v>
      </c>
      <c r="W3582" t="str">
        <f>VLOOKUP(A3582,'national-winners'!$A$2:$B$13,2,0)</f>
        <v>Trump, Donald J.</v>
      </c>
      <c r="X3582" t="str">
        <f t="shared" si="167"/>
        <v xml:space="preserve"> Donald J. Trump (W)</v>
      </c>
    </row>
    <row r="3583" spans="1:24" x14ac:dyDescent="0.25">
      <c r="A3583">
        <v>2016</v>
      </c>
      <c r="B3583" t="s">
        <v>105</v>
      </c>
      <c r="C3583" t="s">
        <v>106</v>
      </c>
      <c r="D3583">
        <v>30</v>
      </c>
      <c r="E3583">
        <v>81</v>
      </c>
      <c r="F3583">
        <v>64</v>
      </c>
      <c r="G3583" t="s">
        <v>16</v>
      </c>
      <c r="H3583" t="s">
        <v>407</v>
      </c>
      <c r="I3583" t="str">
        <f t="shared" si="165"/>
        <v>Trump, Donald J.(W)</v>
      </c>
      <c r="J3583" t="s">
        <v>21</v>
      </c>
      <c r="K3583" t="b">
        <v>0</v>
      </c>
      <c r="L3583">
        <v>279240</v>
      </c>
      <c r="M3583">
        <v>494526</v>
      </c>
      <c r="N3583">
        <v>20171015</v>
      </c>
      <c r="O3583" t="s">
        <v>19</v>
      </c>
      <c r="P3583" t="str">
        <f>IF(VLOOKUP(A3583,'national-winners'!$A$2:$B$13,2,0)=H3583,"W","L")</f>
        <v>W</v>
      </c>
      <c r="Q3583">
        <f>MATCH(C3583,'state-winning-votes'!A:A,0)</f>
        <v>29</v>
      </c>
      <c r="R3583">
        <f>MATCH(A3583,'state-winning-votes'!$A$2:$L$2,0)</f>
        <v>12</v>
      </c>
      <c r="S3583" cm="1">
        <f t="array" ref="S3583">INDEX('state-winning-votes'!$A$1:$L$53,$Q3583,$R3583)</f>
        <v>279240</v>
      </c>
      <c r="T3583">
        <f>INDEX('state-winning-votes'!$A$1:$L$53,MATCH($C3583,'state-winning-votes'!$A:$A,0),MATCH($A3583,'state-winning-votes'!$A$2:$L$2,0))</f>
        <v>279240</v>
      </c>
      <c r="U3583" t="str">
        <f t="shared" si="166"/>
        <v>Trump, Donald J.</v>
      </c>
      <c r="V3583" t="str">
        <f>_xlfn.XLOOKUP(INDEX('state-winning-votes'!$A$1:$L$53,MATCH($C3583,'state-winning-votes'!$A:$A,0),MATCH($A3583,'state-winning-votes'!$A$2:$L$2,0)),$L:$L,$H:$H)</f>
        <v>Trump, Donald J.</v>
      </c>
      <c r="W3583" t="str">
        <f>VLOOKUP(A3583,'national-winners'!$A$2:$B$13,2,0)</f>
        <v>Trump, Donald J.</v>
      </c>
      <c r="X3583" t="str">
        <f t="shared" si="167"/>
        <v xml:space="preserve"> Donald J. Trump (W)</v>
      </c>
    </row>
    <row r="3584" spans="1:24" x14ac:dyDescent="0.25">
      <c r="A3584">
        <v>2016</v>
      </c>
      <c r="B3584" t="s">
        <v>105</v>
      </c>
      <c r="C3584" t="s">
        <v>106</v>
      </c>
      <c r="D3584">
        <v>30</v>
      </c>
      <c r="E3584">
        <v>81</v>
      </c>
      <c r="F3584">
        <v>64</v>
      </c>
      <c r="G3584" t="s">
        <v>16</v>
      </c>
      <c r="H3584" t="s">
        <v>408</v>
      </c>
      <c r="I3584" t="str">
        <f t="shared" si="165"/>
        <v>Clinton, Hillary(L)</v>
      </c>
      <c r="J3584" t="s">
        <v>18</v>
      </c>
      <c r="K3584" t="b">
        <v>0</v>
      </c>
      <c r="L3584">
        <v>177709</v>
      </c>
      <c r="M3584">
        <v>494526</v>
      </c>
      <c r="N3584">
        <v>20171015</v>
      </c>
      <c r="O3584" t="s">
        <v>19</v>
      </c>
      <c r="P3584" t="str">
        <f>IF(VLOOKUP(A3584,'national-winners'!$A$2:$B$13,2,0)=H3584,"W","L")</f>
        <v>L</v>
      </c>
      <c r="Q3584">
        <f>MATCH(C3584,'state-winning-votes'!A:A,0)</f>
        <v>29</v>
      </c>
      <c r="R3584">
        <f>MATCH(A3584,'state-winning-votes'!$A$2:$L$2,0)</f>
        <v>12</v>
      </c>
      <c r="S3584" cm="1">
        <f t="array" ref="S3584">INDEX('state-winning-votes'!$A$1:$L$53,$Q3584,$R3584)</f>
        <v>279240</v>
      </c>
      <c r="T3584">
        <f>INDEX('state-winning-votes'!$A$1:$L$53,MATCH($C3584,'state-winning-votes'!$A:$A,0),MATCH($A3584,'state-winning-votes'!$A$2:$L$2,0))</f>
        <v>279240</v>
      </c>
      <c r="U3584" t="str">
        <f t="shared" si="166"/>
        <v>Trump, Donald J.</v>
      </c>
      <c r="V3584" t="str">
        <f>_xlfn.XLOOKUP(INDEX('state-winning-votes'!$A$1:$L$53,MATCH($C3584,'state-winning-votes'!$A:$A,0),MATCH($A3584,'state-winning-votes'!$A$2:$L$2,0)),$L:$L,$H:$H)</f>
        <v>Trump, Donald J.</v>
      </c>
      <c r="W3584" t="str">
        <f>VLOOKUP(A3584,'national-winners'!$A$2:$B$13,2,0)</f>
        <v>Trump, Donald J.</v>
      </c>
      <c r="X3584" t="str">
        <f t="shared" si="167"/>
        <v xml:space="preserve"> Donald J. Trump (W)</v>
      </c>
    </row>
    <row r="3585" spans="1:24" x14ac:dyDescent="0.25">
      <c r="A3585">
        <v>2016</v>
      </c>
      <c r="B3585" t="s">
        <v>105</v>
      </c>
      <c r="C3585" t="s">
        <v>106</v>
      </c>
      <c r="D3585">
        <v>30</v>
      </c>
      <c r="E3585">
        <v>81</v>
      </c>
      <c r="F3585">
        <v>64</v>
      </c>
      <c r="G3585" t="s">
        <v>16</v>
      </c>
      <c r="H3585" t="s">
        <v>377</v>
      </c>
      <c r="I3585" t="str">
        <f t="shared" si="165"/>
        <v>Johnson, Gary(L)</v>
      </c>
      <c r="J3585" t="s">
        <v>29</v>
      </c>
      <c r="K3585" t="b">
        <v>0</v>
      </c>
      <c r="L3585">
        <v>28037</v>
      </c>
      <c r="M3585">
        <v>494526</v>
      </c>
      <c r="N3585">
        <v>20171015</v>
      </c>
      <c r="O3585" t="s">
        <v>19</v>
      </c>
      <c r="P3585" t="str">
        <f>IF(VLOOKUP(A3585,'national-winners'!$A$2:$B$13,2,0)=H3585,"W","L")</f>
        <v>L</v>
      </c>
      <c r="Q3585">
        <f>MATCH(C3585,'state-winning-votes'!A:A,0)</f>
        <v>29</v>
      </c>
      <c r="R3585">
        <f>MATCH(A3585,'state-winning-votes'!$A$2:$L$2,0)</f>
        <v>12</v>
      </c>
      <c r="S3585" cm="1">
        <f t="array" ref="S3585">INDEX('state-winning-votes'!$A$1:$L$53,$Q3585,$R3585)</f>
        <v>279240</v>
      </c>
      <c r="T3585">
        <f>INDEX('state-winning-votes'!$A$1:$L$53,MATCH($C3585,'state-winning-votes'!$A:$A,0),MATCH($A3585,'state-winning-votes'!$A$2:$L$2,0))</f>
        <v>279240</v>
      </c>
      <c r="U3585" t="str">
        <f t="shared" si="166"/>
        <v>Trump, Donald J.</v>
      </c>
      <c r="V3585" t="str">
        <f>_xlfn.XLOOKUP(INDEX('state-winning-votes'!$A$1:$L$53,MATCH($C3585,'state-winning-votes'!$A:$A,0),MATCH($A3585,'state-winning-votes'!$A$2:$L$2,0)),$L:$L,$H:$H)</f>
        <v>Trump, Donald J.</v>
      </c>
      <c r="W3585" t="str">
        <f>VLOOKUP(A3585,'national-winners'!$A$2:$B$13,2,0)</f>
        <v>Trump, Donald J.</v>
      </c>
      <c r="X3585" t="str">
        <f t="shared" si="167"/>
        <v xml:space="preserve"> Donald J. Trump (W)</v>
      </c>
    </row>
    <row r="3586" spans="1:24" x14ac:dyDescent="0.25">
      <c r="A3586">
        <v>2016</v>
      </c>
      <c r="B3586" t="s">
        <v>105</v>
      </c>
      <c r="C3586" t="s">
        <v>106</v>
      </c>
      <c r="D3586">
        <v>30</v>
      </c>
      <c r="E3586">
        <v>81</v>
      </c>
      <c r="F3586">
        <v>64</v>
      </c>
      <c r="G3586" t="s">
        <v>16</v>
      </c>
      <c r="H3586" t="s">
        <v>378</v>
      </c>
      <c r="I3586" t="str">
        <f t="shared" si="165"/>
        <v>Stein, Jill(L)</v>
      </c>
      <c r="J3586" t="s">
        <v>274</v>
      </c>
      <c r="K3586" t="b">
        <v>0</v>
      </c>
      <c r="L3586">
        <v>7970</v>
      </c>
      <c r="M3586">
        <v>494526</v>
      </c>
      <c r="N3586">
        <v>20171015</v>
      </c>
      <c r="O3586" t="s">
        <v>19</v>
      </c>
      <c r="P3586" t="str">
        <f>IF(VLOOKUP(A3586,'national-winners'!$A$2:$B$13,2,0)=H3586,"W","L")</f>
        <v>L</v>
      </c>
      <c r="Q3586">
        <f>MATCH(C3586,'state-winning-votes'!A:A,0)</f>
        <v>29</v>
      </c>
      <c r="R3586">
        <f>MATCH(A3586,'state-winning-votes'!$A$2:$L$2,0)</f>
        <v>12</v>
      </c>
      <c r="S3586" cm="1">
        <f t="array" ref="S3586">INDEX('state-winning-votes'!$A$1:$L$53,$Q3586,$R3586)</f>
        <v>279240</v>
      </c>
      <c r="T3586">
        <f>INDEX('state-winning-votes'!$A$1:$L$53,MATCH($C3586,'state-winning-votes'!$A:$A,0),MATCH($A3586,'state-winning-votes'!$A$2:$L$2,0))</f>
        <v>279240</v>
      </c>
      <c r="U3586" t="str">
        <f t="shared" si="166"/>
        <v>Trump, Donald J.</v>
      </c>
      <c r="V3586" t="str">
        <f>_xlfn.XLOOKUP(INDEX('state-winning-votes'!$A$1:$L$53,MATCH($C3586,'state-winning-votes'!$A:$A,0),MATCH($A3586,'state-winning-votes'!$A$2:$L$2,0)),$L:$L,$H:$H)</f>
        <v>Trump, Donald J.</v>
      </c>
      <c r="W3586" t="str">
        <f>VLOOKUP(A3586,'national-winners'!$A$2:$B$13,2,0)</f>
        <v>Trump, Donald J.</v>
      </c>
      <c r="X3586" t="str">
        <f t="shared" si="167"/>
        <v xml:space="preserve"> Donald J. Trump (W)</v>
      </c>
    </row>
    <row r="3587" spans="1:24" x14ac:dyDescent="0.25">
      <c r="A3587">
        <v>2016</v>
      </c>
      <c r="B3587" t="s">
        <v>105</v>
      </c>
      <c r="C3587" t="s">
        <v>106</v>
      </c>
      <c r="D3587">
        <v>30</v>
      </c>
      <c r="E3587">
        <v>81</v>
      </c>
      <c r="F3587">
        <v>64</v>
      </c>
      <c r="G3587" t="s">
        <v>16</v>
      </c>
      <c r="H3587" t="s">
        <v>410</v>
      </c>
      <c r="I3587" t="str">
        <f t="shared" ref="I3587:I3650" si="168">H3587&amp;"("&amp;P3587&amp;")"</f>
        <v>De La Fuente, Roque ""Rocky""(L)</v>
      </c>
      <c r="J3587" t="s">
        <v>411</v>
      </c>
      <c r="K3587" t="b">
        <v>0</v>
      </c>
      <c r="L3587">
        <v>1570</v>
      </c>
      <c r="M3587">
        <v>494526</v>
      </c>
      <c r="N3587">
        <v>20171015</v>
      </c>
      <c r="O3587" t="s">
        <v>19</v>
      </c>
      <c r="P3587" t="str">
        <f>IF(VLOOKUP(A3587,'national-winners'!$A$2:$B$13,2,0)=H3587,"W","L")</f>
        <v>L</v>
      </c>
      <c r="Q3587">
        <f>MATCH(C3587,'state-winning-votes'!A:A,0)</f>
        <v>29</v>
      </c>
      <c r="R3587">
        <f>MATCH(A3587,'state-winning-votes'!$A$2:$L$2,0)</f>
        <v>12</v>
      </c>
      <c r="S3587" cm="1">
        <f t="array" ref="S3587">INDEX('state-winning-votes'!$A$1:$L$53,$Q3587,$R3587)</f>
        <v>279240</v>
      </c>
      <c r="T3587">
        <f>INDEX('state-winning-votes'!$A$1:$L$53,MATCH($C3587,'state-winning-votes'!$A:$A,0),MATCH($A3587,'state-winning-votes'!$A$2:$L$2,0))</f>
        <v>279240</v>
      </c>
      <c r="U3587" t="str">
        <f t="shared" ref="U3587:U3650" si="169">_xlfn.XLOOKUP(T3587,L:L,H:H)</f>
        <v>Trump, Donald J.</v>
      </c>
      <c r="V3587" t="str">
        <f>_xlfn.XLOOKUP(INDEX('state-winning-votes'!$A$1:$L$53,MATCH($C3587,'state-winning-votes'!$A:$A,0),MATCH($A3587,'state-winning-votes'!$A$2:$L$2,0)),$L:$L,$H:$H)</f>
        <v>Trump, Donald J.</v>
      </c>
      <c r="W3587" t="str">
        <f>VLOOKUP(A3587,'national-winners'!$A$2:$B$13,2,0)</f>
        <v>Trump, Donald J.</v>
      </c>
      <c r="X3587" t="str">
        <f t="shared" ref="X3587:X3650" si="170">IFERROR(RIGHT(V3587,LEN(V3587)-SEARCH(",",V3587))&amp;" "&amp;LEFT(V3587,SEARCH(",",V3587)-1)&amp;" (W)","NULL")</f>
        <v xml:space="preserve"> Donald J. Trump (W)</v>
      </c>
    </row>
    <row r="3588" spans="1:24" x14ac:dyDescent="0.25">
      <c r="A3588">
        <v>2016</v>
      </c>
      <c r="B3588" t="s">
        <v>107</v>
      </c>
      <c r="C3588" t="s">
        <v>108</v>
      </c>
      <c r="D3588">
        <v>31</v>
      </c>
      <c r="E3588">
        <v>46</v>
      </c>
      <c r="F3588">
        <v>35</v>
      </c>
      <c r="G3588" t="s">
        <v>16</v>
      </c>
      <c r="H3588" t="s">
        <v>407</v>
      </c>
      <c r="I3588" t="str">
        <f t="shared" si="168"/>
        <v>Trump, Donald J.(W)</v>
      </c>
      <c r="J3588" t="s">
        <v>21</v>
      </c>
      <c r="K3588" t="b">
        <v>0</v>
      </c>
      <c r="L3588">
        <v>495961</v>
      </c>
      <c r="M3588">
        <v>844227</v>
      </c>
      <c r="N3588">
        <v>20171015</v>
      </c>
      <c r="O3588" t="s">
        <v>19</v>
      </c>
      <c r="P3588" t="str">
        <f>IF(VLOOKUP(A3588,'national-winners'!$A$2:$B$13,2,0)=H3588,"W","L")</f>
        <v>W</v>
      </c>
      <c r="Q3588">
        <f>MATCH(C3588,'state-winning-votes'!A:A,0)</f>
        <v>32</v>
      </c>
      <c r="R3588">
        <f>MATCH(A3588,'state-winning-votes'!$A$2:$L$2,0)</f>
        <v>12</v>
      </c>
      <c r="S3588" cm="1">
        <f t="array" ref="S3588">INDEX('state-winning-votes'!$A$1:$L$53,$Q3588,$R3588)</f>
        <v>495961</v>
      </c>
      <c r="T3588">
        <f>INDEX('state-winning-votes'!$A$1:$L$53,MATCH($C3588,'state-winning-votes'!$A:$A,0),MATCH($A3588,'state-winning-votes'!$A$2:$L$2,0))</f>
        <v>495961</v>
      </c>
      <c r="U3588" t="str">
        <f t="shared" si="169"/>
        <v>Trump, Donald J.</v>
      </c>
      <c r="V3588" t="str">
        <f>_xlfn.XLOOKUP(INDEX('state-winning-votes'!$A$1:$L$53,MATCH($C3588,'state-winning-votes'!$A:$A,0),MATCH($A3588,'state-winning-votes'!$A$2:$L$2,0)),$L:$L,$H:$H)</f>
        <v>Trump, Donald J.</v>
      </c>
      <c r="W3588" t="str">
        <f>VLOOKUP(A3588,'national-winners'!$A$2:$B$13,2,0)</f>
        <v>Trump, Donald J.</v>
      </c>
      <c r="X3588" t="str">
        <f t="shared" si="170"/>
        <v xml:space="preserve"> Donald J. Trump (W)</v>
      </c>
    </row>
    <row r="3589" spans="1:24" x14ac:dyDescent="0.25">
      <c r="A3589">
        <v>2016</v>
      </c>
      <c r="B3589" t="s">
        <v>107</v>
      </c>
      <c r="C3589" t="s">
        <v>108</v>
      </c>
      <c r="D3589">
        <v>31</v>
      </c>
      <c r="E3589">
        <v>46</v>
      </c>
      <c r="F3589">
        <v>35</v>
      </c>
      <c r="G3589" t="s">
        <v>16</v>
      </c>
      <c r="H3589" t="s">
        <v>408</v>
      </c>
      <c r="I3589" t="str">
        <f t="shared" si="168"/>
        <v>Clinton, Hillary(L)</v>
      </c>
      <c r="J3589" t="s">
        <v>18</v>
      </c>
      <c r="K3589" t="b">
        <v>0</v>
      </c>
      <c r="L3589">
        <v>284494</v>
      </c>
      <c r="M3589">
        <v>844227</v>
      </c>
      <c r="N3589">
        <v>20171015</v>
      </c>
      <c r="O3589" t="s">
        <v>19</v>
      </c>
      <c r="P3589" t="str">
        <f>IF(VLOOKUP(A3589,'national-winners'!$A$2:$B$13,2,0)=H3589,"W","L")</f>
        <v>L</v>
      </c>
      <c r="Q3589">
        <f>MATCH(C3589,'state-winning-votes'!A:A,0)</f>
        <v>32</v>
      </c>
      <c r="R3589">
        <f>MATCH(A3589,'state-winning-votes'!$A$2:$L$2,0)</f>
        <v>12</v>
      </c>
      <c r="S3589" cm="1">
        <f t="array" ref="S3589">INDEX('state-winning-votes'!$A$1:$L$53,$Q3589,$R3589)</f>
        <v>495961</v>
      </c>
      <c r="T3589">
        <f>INDEX('state-winning-votes'!$A$1:$L$53,MATCH($C3589,'state-winning-votes'!$A:$A,0),MATCH($A3589,'state-winning-votes'!$A$2:$L$2,0))</f>
        <v>495961</v>
      </c>
      <c r="U3589" t="str">
        <f t="shared" si="169"/>
        <v>Trump, Donald J.</v>
      </c>
      <c r="V3589" t="str">
        <f>_xlfn.XLOOKUP(INDEX('state-winning-votes'!$A$1:$L$53,MATCH($C3589,'state-winning-votes'!$A:$A,0),MATCH($A3589,'state-winning-votes'!$A$2:$L$2,0)),$L:$L,$H:$H)</f>
        <v>Trump, Donald J.</v>
      </c>
      <c r="W3589" t="str">
        <f>VLOOKUP(A3589,'national-winners'!$A$2:$B$13,2,0)</f>
        <v>Trump, Donald J.</v>
      </c>
      <c r="X3589" t="str">
        <f t="shared" si="170"/>
        <v xml:space="preserve"> Donald J. Trump (W)</v>
      </c>
    </row>
    <row r="3590" spans="1:24" x14ac:dyDescent="0.25">
      <c r="A3590">
        <v>2016</v>
      </c>
      <c r="B3590" t="s">
        <v>107</v>
      </c>
      <c r="C3590" t="s">
        <v>108</v>
      </c>
      <c r="D3590">
        <v>31</v>
      </c>
      <c r="E3590">
        <v>46</v>
      </c>
      <c r="F3590">
        <v>35</v>
      </c>
      <c r="G3590" t="s">
        <v>16</v>
      </c>
      <c r="H3590" t="s">
        <v>377</v>
      </c>
      <c r="I3590" t="str">
        <f t="shared" si="168"/>
        <v>Johnson, Gary(L)</v>
      </c>
      <c r="J3590" t="s">
        <v>29</v>
      </c>
      <c r="K3590" t="b">
        <v>0</v>
      </c>
      <c r="L3590">
        <v>38946</v>
      </c>
      <c r="M3590">
        <v>844227</v>
      </c>
      <c r="N3590">
        <v>20171015</v>
      </c>
      <c r="O3590" t="s">
        <v>19</v>
      </c>
      <c r="P3590" t="str">
        <f>IF(VLOOKUP(A3590,'national-winners'!$A$2:$B$13,2,0)=H3590,"W","L")</f>
        <v>L</v>
      </c>
      <c r="Q3590">
        <f>MATCH(C3590,'state-winning-votes'!A:A,0)</f>
        <v>32</v>
      </c>
      <c r="R3590">
        <f>MATCH(A3590,'state-winning-votes'!$A$2:$L$2,0)</f>
        <v>12</v>
      </c>
      <c r="S3590" cm="1">
        <f t="array" ref="S3590">INDEX('state-winning-votes'!$A$1:$L$53,$Q3590,$R3590)</f>
        <v>495961</v>
      </c>
      <c r="T3590">
        <f>INDEX('state-winning-votes'!$A$1:$L$53,MATCH($C3590,'state-winning-votes'!$A:$A,0),MATCH($A3590,'state-winning-votes'!$A$2:$L$2,0))</f>
        <v>495961</v>
      </c>
      <c r="U3590" t="str">
        <f t="shared" si="169"/>
        <v>Trump, Donald J.</v>
      </c>
      <c r="V3590" t="str">
        <f>_xlfn.XLOOKUP(INDEX('state-winning-votes'!$A$1:$L$53,MATCH($C3590,'state-winning-votes'!$A:$A,0),MATCH($A3590,'state-winning-votes'!$A$2:$L$2,0)),$L:$L,$H:$H)</f>
        <v>Trump, Donald J.</v>
      </c>
      <c r="W3590" t="str">
        <f>VLOOKUP(A3590,'national-winners'!$A$2:$B$13,2,0)</f>
        <v>Trump, Donald J.</v>
      </c>
      <c r="X3590" t="str">
        <f t="shared" si="170"/>
        <v xml:space="preserve"> Donald J. Trump (W)</v>
      </c>
    </row>
    <row r="3591" spans="1:24" x14ac:dyDescent="0.25">
      <c r="A3591">
        <v>2016</v>
      </c>
      <c r="B3591" t="s">
        <v>107</v>
      </c>
      <c r="C3591" t="s">
        <v>108</v>
      </c>
      <c r="D3591">
        <v>31</v>
      </c>
      <c r="E3591">
        <v>46</v>
      </c>
      <c r="F3591">
        <v>35</v>
      </c>
      <c r="G3591" t="s">
        <v>16</v>
      </c>
      <c r="I3591" t="str">
        <f t="shared" si="168"/>
        <v>(L)</v>
      </c>
      <c r="K3591" t="b">
        <v>1</v>
      </c>
      <c r="L3591">
        <v>16051</v>
      </c>
      <c r="M3591">
        <v>844227</v>
      </c>
      <c r="N3591">
        <v>20171015</v>
      </c>
      <c r="O3591" t="s">
        <v>19</v>
      </c>
      <c r="P3591" t="str">
        <f>IF(VLOOKUP(A3591,'national-winners'!$A$2:$B$13,2,0)=H3591,"W","L")</f>
        <v>L</v>
      </c>
      <c r="Q3591">
        <f>MATCH(C3591,'state-winning-votes'!A:A,0)</f>
        <v>32</v>
      </c>
      <c r="R3591">
        <f>MATCH(A3591,'state-winning-votes'!$A$2:$L$2,0)</f>
        <v>12</v>
      </c>
      <c r="S3591" cm="1">
        <f t="array" ref="S3591">INDEX('state-winning-votes'!$A$1:$L$53,$Q3591,$R3591)</f>
        <v>495961</v>
      </c>
      <c r="T3591">
        <f>INDEX('state-winning-votes'!$A$1:$L$53,MATCH($C3591,'state-winning-votes'!$A:$A,0),MATCH($A3591,'state-winning-votes'!$A$2:$L$2,0))</f>
        <v>495961</v>
      </c>
      <c r="U3591" t="str">
        <f t="shared" si="169"/>
        <v>Trump, Donald J.</v>
      </c>
      <c r="V3591" t="str">
        <f>_xlfn.XLOOKUP(INDEX('state-winning-votes'!$A$1:$L$53,MATCH($C3591,'state-winning-votes'!$A:$A,0),MATCH($A3591,'state-winning-votes'!$A$2:$L$2,0)),$L:$L,$H:$H)</f>
        <v>Trump, Donald J.</v>
      </c>
      <c r="W3591" t="str">
        <f>VLOOKUP(A3591,'national-winners'!$A$2:$B$13,2,0)</f>
        <v>Trump, Donald J.</v>
      </c>
      <c r="X3591" t="str">
        <f t="shared" si="170"/>
        <v xml:space="preserve"> Donald J. Trump (W)</v>
      </c>
    </row>
    <row r="3592" spans="1:24" x14ac:dyDescent="0.25">
      <c r="A3592">
        <v>2016</v>
      </c>
      <c r="B3592" t="s">
        <v>107</v>
      </c>
      <c r="C3592" t="s">
        <v>108</v>
      </c>
      <c r="D3592">
        <v>31</v>
      </c>
      <c r="E3592">
        <v>46</v>
      </c>
      <c r="F3592">
        <v>35</v>
      </c>
      <c r="G3592" t="s">
        <v>16</v>
      </c>
      <c r="H3592" t="s">
        <v>378</v>
      </c>
      <c r="I3592" t="str">
        <f t="shared" si="168"/>
        <v>Stein, Jill(L)</v>
      </c>
      <c r="J3592" t="s">
        <v>176</v>
      </c>
      <c r="K3592" t="b">
        <v>0</v>
      </c>
      <c r="L3592">
        <v>8775</v>
      </c>
      <c r="M3592">
        <v>844227</v>
      </c>
      <c r="N3592">
        <v>20171015</v>
      </c>
      <c r="O3592" t="s">
        <v>19</v>
      </c>
      <c r="P3592" t="str">
        <f>IF(VLOOKUP(A3592,'national-winners'!$A$2:$B$13,2,0)=H3592,"W","L")</f>
        <v>L</v>
      </c>
      <c r="Q3592">
        <f>MATCH(C3592,'state-winning-votes'!A:A,0)</f>
        <v>32</v>
      </c>
      <c r="R3592">
        <f>MATCH(A3592,'state-winning-votes'!$A$2:$L$2,0)</f>
        <v>12</v>
      </c>
      <c r="S3592" cm="1">
        <f t="array" ref="S3592">INDEX('state-winning-votes'!$A$1:$L$53,$Q3592,$R3592)</f>
        <v>495961</v>
      </c>
      <c r="T3592">
        <f>INDEX('state-winning-votes'!$A$1:$L$53,MATCH($C3592,'state-winning-votes'!$A:$A,0),MATCH($A3592,'state-winning-votes'!$A$2:$L$2,0))</f>
        <v>495961</v>
      </c>
      <c r="U3592" t="str">
        <f t="shared" si="169"/>
        <v>Trump, Donald J.</v>
      </c>
      <c r="V3592" t="str">
        <f>_xlfn.XLOOKUP(INDEX('state-winning-votes'!$A$1:$L$53,MATCH($C3592,'state-winning-votes'!$A:$A,0),MATCH($A3592,'state-winning-votes'!$A$2:$L$2,0)),$L:$L,$H:$H)</f>
        <v>Trump, Donald J.</v>
      </c>
      <c r="W3592" t="str">
        <f>VLOOKUP(A3592,'national-winners'!$A$2:$B$13,2,0)</f>
        <v>Trump, Donald J.</v>
      </c>
      <c r="X3592" t="str">
        <f t="shared" si="170"/>
        <v xml:space="preserve"> Donald J. Trump (W)</v>
      </c>
    </row>
    <row r="3593" spans="1:24" x14ac:dyDescent="0.25">
      <c r="A3593">
        <v>2016</v>
      </c>
      <c r="B3593" t="s">
        <v>109</v>
      </c>
      <c r="C3593" t="s">
        <v>110</v>
      </c>
      <c r="D3593">
        <v>32</v>
      </c>
      <c r="E3593">
        <v>88</v>
      </c>
      <c r="F3593">
        <v>65</v>
      </c>
      <c r="G3593" t="s">
        <v>16</v>
      </c>
      <c r="H3593" t="s">
        <v>408</v>
      </c>
      <c r="I3593" t="str">
        <f t="shared" si="168"/>
        <v>Clinton, Hillary(L)</v>
      </c>
      <c r="J3593" t="s">
        <v>18</v>
      </c>
      <c r="K3593" t="b">
        <v>0</v>
      </c>
      <c r="L3593">
        <v>539260</v>
      </c>
      <c r="M3593">
        <v>1125385</v>
      </c>
      <c r="N3593">
        <v>20171015</v>
      </c>
      <c r="O3593" t="s">
        <v>19</v>
      </c>
      <c r="P3593" t="str">
        <f>IF(VLOOKUP(A3593,'national-winners'!$A$2:$B$13,2,0)=H3593,"W","L")</f>
        <v>L</v>
      </c>
      <c r="Q3593">
        <f>MATCH(C3593,'state-winning-votes'!A:A,0)</f>
        <v>36</v>
      </c>
      <c r="R3593">
        <f>MATCH(A3593,'state-winning-votes'!$A$2:$L$2,0)</f>
        <v>12</v>
      </c>
      <c r="S3593" cm="1">
        <f t="array" ref="S3593">INDEX('state-winning-votes'!$A$1:$L$53,$Q3593,$R3593)</f>
        <v>539260</v>
      </c>
      <c r="T3593">
        <f>INDEX('state-winning-votes'!$A$1:$L$53,MATCH($C3593,'state-winning-votes'!$A:$A,0),MATCH($A3593,'state-winning-votes'!$A$2:$L$2,0))</f>
        <v>539260</v>
      </c>
      <c r="U3593" t="str">
        <f t="shared" si="169"/>
        <v>Clinton, Hillary</v>
      </c>
      <c r="V3593" t="str">
        <f>_xlfn.XLOOKUP(INDEX('state-winning-votes'!$A$1:$L$53,MATCH($C3593,'state-winning-votes'!$A:$A,0),MATCH($A3593,'state-winning-votes'!$A$2:$L$2,0)),$L:$L,$H:$H)</f>
        <v>Clinton, Hillary</v>
      </c>
      <c r="W3593" t="str">
        <f>VLOOKUP(A3593,'national-winners'!$A$2:$B$13,2,0)</f>
        <v>Trump, Donald J.</v>
      </c>
      <c r="X3593" t="str">
        <f t="shared" si="170"/>
        <v xml:space="preserve"> Hillary Clinton (W)</v>
      </c>
    </row>
    <row r="3594" spans="1:24" x14ac:dyDescent="0.25">
      <c r="A3594">
        <v>2016</v>
      </c>
      <c r="B3594" t="s">
        <v>109</v>
      </c>
      <c r="C3594" t="s">
        <v>110</v>
      </c>
      <c r="D3594">
        <v>32</v>
      </c>
      <c r="E3594">
        <v>88</v>
      </c>
      <c r="F3594">
        <v>65</v>
      </c>
      <c r="G3594" t="s">
        <v>16</v>
      </c>
      <c r="H3594" t="s">
        <v>407</v>
      </c>
      <c r="I3594" t="str">
        <f t="shared" si="168"/>
        <v>Trump, Donald J.(W)</v>
      </c>
      <c r="J3594" t="s">
        <v>21</v>
      </c>
      <c r="K3594" t="b">
        <v>0</v>
      </c>
      <c r="L3594">
        <v>512058</v>
      </c>
      <c r="M3594">
        <v>1125385</v>
      </c>
      <c r="N3594">
        <v>20171015</v>
      </c>
      <c r="O3594" t="s">
        <v>19</v>
      </c>
      <c r="P3594" t="str">
        <f>IF(VLOOKUP(A3594,'national-winners'!$A$2:$B$13,2,0)=H3594,"W","L")</f>
        <v>W</v>
      </c>
      <c r="Q3594">
        <f>MATCH(C3594,'state-winning-votes'!A:A,0)</f>
        <v>36</v>
      </c>
      <c r="R3594">
        <f>MATCH(A3594,'state-winning-votes'!$A$2:$L$2,0)</f>
        <v>12</v>
      </c>
      <c r="S3594" cm="1">
        <f t="array" ref="S3594">INDEX('state-winning-votes'!$A$1:$L$53,$Q3594,$R3594)</f>
        <v>539260</v>
      </c>
      <c r="T3594">
        <f>INDEX('state-winning-votes'!$A$1:$L$53,MATCH($C3594,'state-winning-votes'!$A:$A,0),MATCH($A3594,'state-winning-votes'!$A$2:$L$2,0))</f>
        <v>539260</v>
      </c>
      <c r="U3594" t="str">
        <f t="shared" si="169"/>
        <v>Clinton, Hillary</v>
      </c>
      <c r="V3594" t="str">
        <f>_xlfn.XLOOKUP(INDEX('state-winning-votes'!$A$1:$L$53,MATCH($C3594,'state-winning-votes'!$A:$A,0),MATCH($A3594,'state-winning-votes'!$A$2:$L$2,0)),$L:$L,$H:$H)</f>
        <v>Clinton, Hillary</v>
      </c>
      <c r="W3594" t="str">
        <f>VLOOKUP(A3594,'national-winners'!$A$2:$B$13,2,0)</f>
        <v>Trump, Donald J.</v>
      </c>
      <c r="X3594" t="str">
        <f t="shared" si="170"/>
        <v xml:space="preserve"> Hillary Clinton (W)</v>
      </c>
    </row>
    <row r="3595" spans="1:24" x14ac:dyDescent="0.25">
      <c r="A3595">
        <v>2016</v>
      </c>
      <c r="B3595" t="s">
        <v>109</v>
      </c>
      <c r="C3595" t="s">
        <v>110</v>
      </c>
      <c r="D3595">
        <v>32</v>
      </c>
      <c r="E3595">
        <v>88</v>
      </c>
      <c r="F3595">
        <v>65</v>
      </c>
      <c r="G3595" t="s">
        <v>16</v>
      </c>
      <c r="H3595" t="s">
        <v>377</v>
      </c>
      <c r="I3595" t="str">
        <f t="shared" si="168"/>
        <v>Johnson, Gary(L)</v>
      </c>
      <c r="J3595" t="s">
        <v>29</v>
      </c>
      <c r="K3595" t="b">
        <v>0</v>
      </c>
      <c r="L3595">
        <v>37384</v>
      </c>
      <c r="M3595">
        <v>1125385</v>
      </c>
      <c r="N3595">
        <v>20171015</v>
      </c>
      <c r="O3595" t="s">
        <v>19</v>
      </c>
      <c r="P3595" t="str">
        <f>IF(VLOOKUP(A3595,'national-winners'!$A$2:$B$13,2,0)=H3595,"W","L")</f>
        <v>L</v>
      </c>
      <c r="Q3595">
        <f>MATCH(C3595,'state-winning-votes'!A:A,0)</f>
        <v>36</v>
      </c>
      <c r="R3595">
        <f>MATCH(A3595,'state-winning-votes'!$A$2:$L$2,0)</f>
        <v>12</v>
      </c>
      <c r="S3595" cm="1">
        <f t="array" ref="S3595">INDEX('state-winning-votes'!$A$1:$L$53,$Q3595,$R3595)</f>
        <v>539260</v>
      </c>
      <c r="T3595">
        <f>INDEX('state-winning-votes'!$A$1:$L$53,MATCH($C3595,'state-winning-votes'!$A:$A,0),MATCH($A3595,'state-winning-votes'!$A$2:$L$2,0))</f>
        <v>539260</v>
      </c>
      <c r="U3595" t="str">
        <f t="shared" si="169"/>
        <v>Clinton, Hillary</v>
      </c>
      <c r="V3595" t="str">
        <f>_xlfn.XLOOKUP(INDEX('state-winning-votes'!$A$1:$L$53,MATCH($C3595,'state-winning-votes'!$A:$A,0),MATCH($A3595,'state-winning-votes'!$A$2:$L$2,0)),$L:$L,$H:$H)</f>
        <v>Clinton, Hillary</v>
      </c>
      <c r="W3595" t="str">
        <f>VLOOKUP(A3595,'national-winners'!$A$2:$B$13,2,0)</f>
        <v>Trump, Donald J.</v>
      </c>
      <c r="X3595" t="str">
        <f t="shared" si="170"/>
        <v xml:space="preserve"> Hillary Clinton (W)</v>
      </c>
    </row>
    <row r="3596" spans="1:24" x14ac:dyDescent="0.25">
      <c r="A3596">
        <v>2016</v>
      </c>
      <c r="B3596" t="s">
        <v>109</v>
      </c>
      <c r="C3596" t="s">
        <v>110</v>
      </c>
      <c r="D3596">
        <v>32</v>
      </c>
      <c r="E3596">
        <v>88</v>
      </c>
      <c r="F3596">
        <v>65</v>
      </c>
      <c r="G3596" t="s">
        <v>16</v>
      </c>
      <c r="H3596" t="s">
        <v>291</v>
      </c>
      <c r="I3596" t="str">
        <f t="shared" si="168"/>
        <v>None Of The Above(L)</v>
      </c>
      <c r="K3596" t="b">
        <v>0</v>
      </c>
      <c r="L3596">
        <v>28863</v>
      </c>
      <c r="M3596">
        <v>1125385</v>
      </c>
      <c r="N3596">
        <v>20171015</v>
      </c>
      <c r="O3596" t="s">
        <v>19</v>
      </c>
      <c r="P3596" t="str">
        <f>IF(VLOOKUP(A3596,'national-winners'!$A$2:$B$13,2,0)=H3596,"W","L")</f>
        <v>L</v>
      </c>
      <c r="Q3596">
        <f>MATCH(C3596,'state-winning-votes'!A:A,0)</f>
        <v>36</v>
      </c>
      <c r="R3596">
        <f>MATCH(A3596,'state-winning-votes'!$A$2:$L$2,0)</f>
        <v>12</v>
      </c>
      <c r="S3596" cm="1">
        <f t="array" ref="S3596">INDEX('state-winning-votes'!$A$1:$L$53,$Q3596,$R3596)</f>
        <v>539260</v>
      </c>
      <c r="T3596">
        <f>INDEX('state-winning-votes'!$A$1:$L$53,MATCH($C3596,'state-winning-votes'!$A:$A,0),MATCH($A3596,'state-winning-votes'!$A$2:$L$2,0))</f>
        <v>539260</v>
      </c>
      <c r="U3596" t="str">
        <f t="shared" si="169"/>
        <v>Clinton, Hillary</v>
      </c>
      <c r="V3596" t="str">
        <f>_xlfn.XLOOKUP(INDEX('state-winning-votes'!$A$1:$L$53,MATCH($C3596,'state-winning-votes'!$A:$A,0),MATCH($A3596,'state-winning-votes'!$A$2:$L$2,0)),$L:$L,$H:$H)</f>
        <v>Clinton, Hillary</v>
      </c>
      <c r="W3596" t="str">
        <f>VLOOKUP(A3596,'national-winners'!$A$2:$B$13,2,0)</f>
        <v>Trump, Donald J.</v>
      </c>
      <c r="X3596" t="str">
        <f t="shared" si="170"/>
        <v xml:space="preserve"> Hillary Clinton (W)</v>
      </c>
    </row>
    <row r="3597" spans="1:24" x14ac:dyDescent="0.25">
      <c r="A3597">
        <v>2016</v>
      </c>
      <c r="B3597" t="s">
        <v>109</v>
      </c>
      <c r="C3597" t="s">
        <v>110</v>
      </c>
      <c r="D3597">
        <v>32</v>
      </c>
      <c r="E3597">
        <v>88</v>
      </c>
      <c r="F3597">
        <v>65</v>
      </c>
      <c r="G3597" t="s">
        <v>16</v>
      </c>
      <c r="H3597" t="s">
        <v>418</v>
      </c>
      <c r="I3597" t="str">
        <f t="shared" si="168"/>
        <v>Kopitke, Kyle Kenley(L)</v>
      </c>
      <c r="J3597" t="s">
        <v>258</v>
      </c>
      <c r="K3597" t="b">
        <v>0</v>
      </c>
      <c r="L3597">
        <v>5268</v>
      </c>
      <c r="M3597">
        <v>1125385</v>
      </c>
      <c r="N3597">
        <v>20171015</v>
      </c>
      <c r="O3597" t="s">
        <v>19</v>
      </c>
      <c r="P3597" t="str">
        <f>IF(VLOOKUP(A3597,'national-winners'!$A$2:$B$13,2,0)=H3597,"W","L")</f>
        <v>L</v>
      </c>
      <c r="Q3597">
        <f>MATCH(C3597,'state-winning-votes'!A:A,0)</f>
        <v>36</v>
      </c>
      <c r="R3597">
        <f>MATCH(A3597,'state-winning-votes'!$A$2:$L$2,0)</f>
        <v>12</v>
      </c>
      <c r="S3597" cm="1">
        <f t="array" ref="S3597">INDEX('state-winning-votes'!$A$1:$L$53,$Q3597,$R3597)</f>
        <v>539260</v>
      </c>
      <c r="T3597">
        <f>INDEX('state-winning-votes'!$A$1:$L$53,MATCH($C3597,'state-winning-votes'!$A:$A,0),MATCH($A3597,'state-winning-votes'!$A$2:$L$2,0))</f>
        <v>539260</v>
      </c>
      <c r="U3597" t="str">
        <f t="shared" si="169"/>
        <v>Clinton, Hillary</v>
      </c>
      <c r="V3597" t="str">
        <f>_xlfn.XLOOKUP(INDEX('state-winning-votes'!$A$1:$L$53,MATCH($C3597,'state-winning-votes'!$A:$A,0),MATCH($A3597,'state-winning-votes'!$A$2:$L$2,0)),$L:$L,$H:$H)</f>
        <v>Clinton, Hillary</v>
      </c>
      <c r="W3597" t="str">
        <f>VLOOKUP(A3597,'national-winners'!$A$2:$B$13,2,0)</f>
        <v>Trump, Donald J.</v>
      </c>
      <c r="X3597" t="str">
        <f t="shared" si="170"/>
        <v xml:space="preserve"> Hillary Clinton (W)</v>
      </c>
    </row>
    <row r="3598" spans="1:24" x14ac:dyDescent="0.25">
      <c r="A3598">
        <v>2016</v>
      </c>
      <c r="B3598" t="s">
        <v>109</v>
      </c>
      <c r="C3598" t="s">
        <v>110</v>
      </c>
      <c r="D3598">
        <v>32</v>
      </c>
      <c r="E3598">
        <v>88</v>
      </c>
      <c r="F3598">
        <v>65</v>
      </c>
      <c r="G3598" t="s">
        <v>16</v>
      </c>
      <c r="H3598" t="s">
        <v>410</v>
      </c>
      <c r="I3598" t="str">
        <f t="shared" si="168"/>
        <v>De La Fuente, Roque ""Rocky""(L)</v>
      </c>
      <c r="J3598" t="s">
        <v>55</v>
      </c>
      <c r="K3598" t="b">
        <v>0</v>
      </c>
      <c r="L3598">
        <v>2552</v>
      </c>
      <c r="M3598">
        <v>1125385</v>
      </c>
      <c r="N3598">
        <v>20171015</v>
      </c>
      <c r="O3598" t="s">
        <v>19</v>
      </c>
      <c r="P3598" t="str">
        <f>IF(VLOOKUP(A3598,'national-winners'!$A$2:$B$13,2,0)=H3598,"W","L")</f>
        <v>L</v>
      </c>
      <c r="Q3598">
        <f>MATCH(C3598,'state-winning-votes'!A:A,0)</f>
        <v>36</v>
      </c>
      <c r="R3598">
        <f>MATCH(A3598,'state-winning-votes'!$A$2:$L$2,0)</f>
        <v>12</v>
      </c>
      <c r="S3598" cm="1">
        <f t="array" ref="S3598">INDEX('state-winning-votes'!$A$1:$L$53,$Q3598,$R3598)</f>
        <v>539260</v>
      </c>
      <c r="T3598">
        <f>INDEX('state-winning-votes'!$A$1:$L$53,MATCH($C3598,'state-winning-votes'!$A:$A,0),MATCH($A3598,'state-winning-votes'!$A$2:$L$2,0))</f>
        <v>539260</v>
      </c>
      <c r="U3598" t="str">
        <f t="shared" si="169"/>
        <v>Clinton, Hillary</v>
      </c>
      <c r="V3598" t="str">
        <f>_xlfn.XLOOKUP(INDEX('state-winning-votes'!$A$1:$L$53,MATCH($C3598,'state-winning-votes'!$A:$A,0),MATCH($A3598,'state-winning-votes'!$A$2:$L$2,0)),$L:$L,$H:$H)</f>
        <v>Clinton, Hillary</v>
      </c>
      <c r="W3598" t="str">
        <f>VLOOKUP(A3598,'national-winners'!$A$2:$B$13,2,0)</f>
        <v>Trump, Donald J.</v>
      </c>
      <c r="X3598" t="str">
        <f t="shared" si="170"/>
        <v xml:space="preserve"> Hillary Clinton (W)</v>
      </c>
    </row>
    <row r="3599" spans="1:24" x14ac:dyDescent="0.25">
      <c r="A3599">
        <v>2016</v>
      </c>
      <c r="B3599" t="s">
        <v>111</v>
      </c>
      <c r="C3599" t="s">
        <v>112</v>
      </c>
      <c r="D3599">
        <v>33</v>
      </c>
      <c r="E3599">
        <v>12</v>
      </c>
      <c r="F3599">
        <v>4</v>
      </c>
      <c r="G3599" t="s">
        <v>16</v>
      </c>
      <c r="H3599" t="s">
        <v>408</v>
      </c>
      <c r="I3599" t="str">
        <f t="shared" si="168"/>
        <v>Clinton, Hillary(L)</v>
      </c>
      <c r="J3599" t="s">
        <v>18</v>
      </c>
      <c r="K3599" t="b">
        <v>0</v>
      </c>
      <c r="L3599">
        <v>348526</v>
      </c>
      <c r="M3599">
        <v>744296</v>
      </c>
      <c r="N3599">
        <v>20171015</v>
      </c>
      <c r="O3599" t="s">
        <v>19</v>
      </c>
      <c r="P3599" t="str">
        <f>IF(VLOOKUP(A3599,'national-winners'!$A$2:$B$13,2,0)=H3599,"W","L")</f>
        <v>L</v>
      </c>
      <c r="Q3599">
        <f>MATCH(C3599,'state-winning-votes'!A:A,0)</f>
        <v>33</v>
      </c>
      <c r="R3599">
        <f>MATCH(A3599,'state-winning-votes'!$A$2:$L$2,0)</f>
        <v>12</v>
      </c>
      <c r="S3599" cm="1">
        <f t="array" ref="S3599">INDEX('state-winning-votes'!$A$1:$L$53,$Q3599,$R3599)</f>
        <v>348526</v>
      </c>
      <c r="T3599">
        <f>INDEX('state-winning-votes'!$A$1:$L$53,MATCH($C3599,'state-winning-votes'!$A:$A,0),MATCH($A3599,'state-winning-votes'!$A$2:$L$2,0))</f>
        <v>348526</v>
      </c>
      <c r="U3599" t="str">
        <f t="shared" si="169"/>
        <v>Clinton, Hillary</v>
      </c>
      <c r="V3599" t="str">
        <f>_xlfn.XLOOKUP(INDEX('state-winning-votes'!$A$1:$L$53,MATCH($C3599,'state-winning-votes'!$A:$A,0),MATCH($A3599,'state-winning-votes'!$A$2:$L$2,0)),$L:$L,$H:$H)</f>
        <v>Clinton, Hillary</v>
      </c>
      <c r="W3599" t="str">
        <f>VLOOKUP(A3599,'national-winners'!$A$2:$B$13,2,0)</f>
        <v>Trump, Donald J.</v>
      </c>
      <c r="X3599" t="str">
        <f t="shared" si="170"/>
        <v xml:space="preserve"> Hillary Clinton (W)</v>
      </c>
    </row>
    <row r="3600" spans="1:24" x14ac:dyDescent="0.25">
      <c r="A3600">
        <v>2016</v>
      </c>
      <c r="B3600" t="s">
        <v>111</v>
      </c>
      <c r="C3600" t="s">
        <v>112</v>
      </c>
      <c r="D3600">
        <v>33</v>
      </c>
      <c r="E3600">
        <v>12</v>
      </c>
      <c r="F3600">
        <v>4</v>
      </c>
      <c r="G3600" t="s">
        <v>16</v>
      </c>
      <c r="H3600" t="s">
        <v>407</v>
      </c>
      <c r="I3600" t="str">
        <f t="shared" si="168"/>
        <v>Trump, Donald J.(W)</v>
      </c>
      <c r="J3600" t="s">
        <v>21</v>
      </c>
      <c r="K3600" t="b">
        <v>0</v>
      </c>
      <c r="L3600">
        <v>345790</v>
      </c>
      <c r="M3600">
        <v>744296</v>
      </c>
      <c r="N3600">
        <v>20171015</v>
      </c>
      <c r="O3600" t="s">
        <v>19</v>
      </c>
      <c r="P3600" t="str">
        <f>IF(VLOOKUP(A3600,'national-winners'!$A$2:$B$13,2,0)=H3600,"W","L")</f>
        <v>W</v>
      </c>
      <c r="Q3600">
        <f>MATCH(C3600,'state-winning-votes'!A:A,0)</f>
        <v>33</v>
      </c>
      <c r="R3600">
        <f>MATCH(A3600,'state-winning-votes'!$A$2:$L$2,0)</f>
        <v>12</v>
      </c>
      <c r="S3600" cm="1">
        <f t="array" ref="S3600">INDEX('state-winning-votes'!$A$1:$L$53,$Q3600,$R3600)</f>
        <v>348526</v>
      </c>
      <c r="T3600">
        <f>INDEX('state-winning-votes'!$A$1:$L$53,MATCH($C3600,'state-winning-votes'!$A:$A,0),MATCH($A3600,'state-winning-votes'!$A$2:$L$2,0))</f>
        <v>348526</v>
      </c>
      <c r="U3600" t="str">
        <f t="shared" si="169"/>
        <v>Clinton, Hillary</v>
      </c>
      <c r="V3600" t="str">
        <f>_xlfn.XLOOKUP(INDEX('state-winning-votes'!$A$1:$L$53,MATCH($C3600,'state-winning-votes'!$A:$A,0),MATCH($A3600,'state-winning-votes'!$A$2:$L$2,0)),$L:$L,$H:$H)</f>
        <v>Clinton, Hillary</v>
      </c>
      <c r="W3600" t="str">
        <f>VLOOKUP(A3600,'national-winners'!$A$2:$B$13,2,0)</f>
        <v>Trump, Donald J.</v>
      </c>
      <c r="X3600" t="str">
        <f t="shared" si="170"/>
        <v xml:space="preserve"> Hillary Clinton (W)</v>
      </c>
    </row>
    <row r="3601" spans="1:24" x14ac:dyDescent="0.25">
      <c r="A3601">
        <v>2016</v>
      </c>
      <c r="B3601" t="s">
        <v>111</v>
      </c>
      <c r="C3601" t="s">
        <v>112</v>
      </c>
      <c r="D3601">
        <v>33</v>
      </c>
      <c r="E3601">
        <v>12</v>
      </c>
      <c r="F3601">
        <v>4</v>
      </c>
      <c r="G3601" t="s">
        <v>16</v>
      </c>
      <c r="H3601" t="s">
        <v>377</v>
      </c>
      <c r="I3601" t="str">
        <f t="shared" si="168"/>
        <v>Johnson, Gary(L)</v>
      </c>
      <c r="J3601" t="s">
        <v>29</v>
      </c>
      <c r="K3601" t="b">
        <v>0</v>
      </c>
      <c r="L3601">
        <v>30777</v>
      </c>
      <c r="M3601">
        <v>744296</v>
      </c>
      <c r="N3601">
        <v>20171015</v>
      </c>
      <c r="O3601" t="s">
        <v>19</v>
      </c>
      <c r="P3601" t="str">
        <f>IF(VLOOKUP(A3601,'national-winners'!$A$2:$B$13,2,0)=H3601,"W","L")</f>
        <v>L</v>
      </c>
      <c r="Q3601">
        <f>MATCH(C3601,'state-winning-votes'!A:A,0)</f>
        <v>33</v>
      </c>
      <c r="R3601">
        <f>MATCH(A3601,'state-winning-votes'!$A$2:$L$2,0)</f>
        <v>12</v>
      </c>
      <c r="S3601" cm="1">
        <f t="array" ref="S3601">INDEX('state-winning-votes'!$A$1:$L$53,$Q3601,$R3601)</f>
        <v>348526</v>
      </c>
      <c r="T3601">
        <f>INDEX('state-winning-votes'!$A$1:$L$53,MATCH($C3601,'state-winning-votes'!$A:$A,0),MATCH($A3601,'state-winning-votes'!$A$2:$L$2,0))</f>
        <v>348526</v>
      </c>
      <c r="U3601" t="str">
        <f t="shared" si="169"/>
        <v>Clinton, Hillary</v>
      </c>
      <c r="V3601" t="str">
        <f>_xlfn.XLOOKUP(INDEX('state-winning-votes'!$A$1:$L$53,MATCH($C3601,'state-winning-votes'!$A:$A,0),MATCH($A3601,'state-winning-votes'!$A$2:$L$2,0)),$L:$L,$H:$H)</f>
        <v>Clinton, Hillary</v>
      </c>
      <c r="W3601" t="str">
        <f>VLOOKUP(A3601,'national-winners'!$A$2:$B$13,2,0)</f>
        <v>Trump, Donald J.</v>
      </c>
      <c r="X3601" t="str">
        <f t="shared" si="170"/>
        <v xml:space="preserve"> Hillary Clinton (W)</v>
      </c>
    </row>
    <row r="3602" spans="1:24" x14ac:dyDescent="0.25">
      <c r="A3602">
        <v>2016</v>
      </c>
      <c r="B3602" t="s">
        <v>111</v>
      </c>
      <c r="C3602" t="s">
        <v>112</v>
      </c>
      <c r="D3602">
        <v>33</v>
      </c>
      <c r="E3602">
        <v>12</v>
      </c>
      <c r="F3602">
        <v>4</v>
      </c>
      <c r="G3602" t="s">
        <v>16</v>
      </c>
      <c r="I3602" t="str">
        <f t="shared" si="168"/>
        <v>(L)</v>
      </c>
      <c r="K3602" t="b">
        <v>1</v>
      </c>
      <c r="L3602">
        <v>9618</v>
      </c>
      <c r="M3602">
        <v>744296</v>
      </c>
      <c r="N3602">
        <v>20171015</v>
      </c>
      <c r="O3602" t="s">
        <v>19</v>
      </c>
      <c r="P3602" t="str">
        <f>IF(VLOOKUP(A3602,'national-winners'!$A$2:$B$13,2,0)=H3602,"W","L")</f>
        <v>L</v>
      </c>
      <c r="Q3602">
        <f>MATCH(C3602,'state-winning-votes'!A:A,0)</f>
        <v>33</v>
      </c>
      <c r="R3602">
        <f>MATCH(A3602,'state-winning-votes'!$A$2:$L$2,0)</f>
        <v>12</v>
      </c>
      <c r="S3602" cm="1">
        <f t="array" ref="S3602">INDEX('state-winning-votes'!$A$1:$L$53,$Q3602,$R3602)</f>
        <v>348526</v>
      </c>
      <c r="T3602">
        <f>INDEX('state-winning-votes'!$A$1:$L$53,MATCH($C3602,'state-winning-votes'!$A:$A,0),MATCH($A3602,'state-winning-votes'!$A$2:$L$2,0))</f>
        <v>348526</v>
      </c>
      <c r="U3602" t="str">
        <f t="shared" si="169"/>
        <v>Clinton, Hillary</v>
      </c>
      <c r="V3602" t="str">
        <f>_xlfn.XLOOKUP(INDEX('state-winning-votes'!$A$1:$L$53,MATCH($C3602,'state-winning-votes'!$A:$A,0),MATCH($A3602,'state-winning-votes'!$A$2:$L$2,0)),$L:$L,$H:$H)</f>
        <v>Clinton, Hillary</v>
      </c>
      <c r="W3602" t="str">
        <f>VLOOKUP(A3602,'national-winners'!$A$2:$B$13,2,0)</f>
        <v>Trump, Donald J.</v>
      </c>
      <c r="X3602" t="str">
        <f t="shared" si="170"/>
        <v xml:space="preserve"> Hillary Clinton (W)</v>
      </c>
    </row>
    <row r="3603" spans="1:24" x14ac:dyDescent="0.25">
      <c r="A3603">
        <v>2016</v>
      </c>
      <c r="B3603" t="s">
        <v>111</v>
      </c>
      <c r="C3603" t="s">
        <v>112</v>
      </c>
      <c r="D3603">
        <v>33</v>
      </c>
      <c r="E3603">
        <v>12</v>
      </c>
      <c r="F3603">
        <v>4</v>
      </c>
      <c r="G3603" t="s">
        <v>16</v>
      </c>
      <c r="H3603" t="s">
        <v>378</v>
      </c>
      <c r="I3603" t="str">
        <f t="shared" si="168"/>
        <v>Stein, Jill(L)</v>
      </c>
      <c r="J3603" t="s">
        <v>274</v>
      </c>
      <c r="K3603" t="b">
        <v>0</v>
      </c>
      <c r="L3603">
        <v>6496</v>
      </c>
      <c r="M3603">
        <v>744296</v>
      </c>
      <c r="N3603">
        <v>20171015</v>
      </c>
      <c r="O3603" t="s">
        <v>19</v>
      </c>
      <c r="P3603" t="str">
        <f>IF(VLOOKUP(A3603,'national-winners'!$A$2:$B$13,2,0)=H3603,"W","L")</f>
        <v>L</v>
      </c>
      <c r="Q3603">
        <f>MATCH(C3603,'state-winning-votes'!A:A,0)</f>
        <v>33</v>
      </c>
      <c r="R3603">
        <f>MATCH(A3603,'state-winning-votes'!$A$2:$L$2,0)</f>
        <v>12</v>
      </c>
      <c r="S3603" cm="1">
        <f t="array" ref="S3603">INDEX('state-winning-votes'!$A$1:$L$53,$Q3603,$R3603)</f>
        <v>348526</v>
      </c>
      <c r="T3603">
        <f>INDEX('state-winning-votes'!$A$1:$L$53,MATCH($C3603,'state-winning-votes'!$A:$A,0),MATCH($A3603,'state-winning-votes'!$A$2:$L$2,0))</f>
        <v>348526</v>
      </c>
      <c r="U3603" t="str">
        <f t="shared" si="169"/>
        <v>Clinton, Hillary</v>
      </c>
      <c r="V3603" t="str">
        <f>_xlfn.XLOOKUP(INDEX('state-winning-votes'!$A$1:$L$53,MATCH($C3603,'state-winning-votes'!$A:$A,0),MATCH($A3603,'state-winning-votes'!$A$2:$L$2,0)),$L:$L,$H:$H)</f>
        <v>Clinton, Hillary</v>
      </c>
      <c r="W3603" t="str">
        <f>VLOOKUP(A3603,'national-winners'!$A$2:$B$13,2,0)</f>
        <v>Trump, Donald J.</v>
      </c>
      <c r="X3603" t="str">
        <f t="shared" si="170"/>
        <v xml:space="preserve"> Hillary Clinton (W)</v>
      </c>
    </row>
    <row r="3604" spans="1:24" x14ac:dyDescent="0.25">
      <c r="A3604">
        <v>2016</v>
      </c>
      <c r="B3604" t="s">
        <v>111</v>
      </c>
      <c r="C3604" t="s">
        <v>112</v>
      </c>
      <c r="D3604">
        <v>33</v>
      </c>
      <c r="E3604">
        <v>12</v>
      </c>
      <c r="F3604">
        <v>4</v>
      </c>
      <c r="G3604" t="s">
        <v>16</v>
      </c>
      <c r="H3604" t="s">
        <v>52</v>
      </c>
      <c r="I3604" t="str">
        <f t="shared" si="168"/>
        <v>Scattering(L)</v>
      </c>
      <c r="K3604" t="b">
        <v>1</v>
      </c>
      <c r="L3604">
        <v>2411</v>
      </c>
      <c r="M3604">
        <v>744296</v>
      </c>
      <c r="N3604">
        <v>20171015</v>
      </c>
      <c r="O3604" t="s">
        <v>19</v>
      </c>
      <c r="P3604" t="str">
        <f>IF(VLOOKUP(A3604,'national-winners'!$A$2:$B$13,2,0)=H3604,"W","L")</f>
        <v>L</v>
      </c>
      <c r="Q3604">
        <f>MATCH(C3604,'state-winning-votes'!A:A,0)</f>
        <v>33</v>
      </c>
      <c r="R3604">
        <f>MATCH(A3604,'state-winning-votes'!$A$2:$L$2,0)</f>
        <v>12</v>
      </c>
      <c r="S3604" cm="1">
        <f t="array" ref="S3604">INDEX('state-winning-votes'!$A$1:$L$53,$Q3604,$R3604)</f>
        <v>348526</v>
      </c>
      <c r="T3604">
        <f>INDEX('state-winning-votes'!$A$1:$L$53,MATCH($C3604,'state-winning-votes'!$A:$A,0),MATCH($A3604,'state-winning-votes'!$A$2:$L$2,0))</f>
        <v>348526</v>
      </c>
      <c r="U3604" t="str">
        <f t="shared" si="169"/>
        <v>Clinton, Hillary</v>
      </c>
      <c r="V3604" t="str">
        <f>_xlfn.XLOOKUP(INDEX('state-winning-votes'!$A$1:$L$53,MATCH($C3604,'state-winning-votes'!$A:$A,0),MATCH($A3604,'state-winning-votes'!$A$2:$L$2,0)),$L:$L,$H:$H)</f>
        <v>Clinton, Hillary</v>
      </c>
      <c r="W3604" t="str">
        <f>VLOOKUP(A3604,'national-winners'!$A$2:$B$13,2,0)</f>
        <v>Trump, Donald J.</v>
      </c>
      <c r="X3604" t="str">
        <f t="shared" si="170"/>
        <v xml:space="preserve"> Hillary Clinton (W)</v>
      </c>
    </row>
    <row r="3605" spans="1:24" x14ac:dyDescent="0.25">
      <c r="A3605">
        <v>2016</v>
      </c>
      <c r="B3605" t="s">
        <v>111</v>
      </c>
      <c r="C3605" t="s">
        <v>112</v>
      </c>
      <c r="D3605">
        <v>33</v>
      </c>
      <c r="E3605">
        <v>12</v>
      </c>
      <c r="F3605">
        <v>4</v>
      </c>
      <c r="G3605" t="s">
        <v>16</v>
      </c>
      <c r="H3605" t="s">
        <v>410</v>
      </c>
      <c r="I3605" t="str">
        <f t="shared" si="168"/>
        <v>De La Fuente, Roque ""Rocky""(L)</v>
      </c>
      <c r="J3605" t="s">
        <v>411</v>
      </c>
      <c r="K3605" t="b">
        <v>0</v>
      </c>
      <c r="L3605">
        <v>678</v>
      </c>
      <c r="M3605">
        <v>744296</v>
      </c>
      <c r="N3605">
        <v>20171015</v>
      </c>
      <c r="O3605" t="s">
        <v>19</v>
      </c>
      <c r="P3605" t="str">
        <f>IF(VLOOKUP(A3605,'national-winners'!$A$2:$B$13,2,0)=H3605,"W","L")</f>
        <v>L</v>
      </c>
      <c r="Q3605">
        <f>MATCH(C3605,'state-winning-votes'!A:A,0)</f>
        <v>33</v>
      </c>
      <c r="R3605">
        <f>MATCH(A3605,'state-winning-votes'!$A$2:$L$2,0)</f>
        <v>12</v>
      </c>
      <c r="S3605" cm="1">
        <f t="array" ref="S3605">INDEX('state-winning-votes'!$A$1:$L$53,$Q3605,$R3605)</f>
        <v>348526</v>
      </c>
      <c r="T3605">
        <f>INDEX('state-winning-votes'!$A$1:$L$53,MATCH($C3605,'state-winning-votes'!$A:$A,0),MATCH($A3605,'state-winning-votes'!$A$2:$L$2,0))</f>
        <v>348526</v>
      </c>
      <c r="U3605" t="str">
        <f t="shared" si="169"/>
        <v>Clinton, Hillary</v>
      </c>
      <c r="V3605" t="str">
        <f>_xlfn.XLOOKUP(INDEX('state-winning-votes'!$A$1:$L$53,MATCH($C3605,'state-winning-votes'!$A:$A,0),MATCH($A3605,'state-winning-votes'!$A$2:$L$2,0)),$L:$L,$H:$H)</f>
        <v>Clinton, Hillary</v>
      </c>
      <c r="W3605" t="str">
        <f>VLOOKUP(A3605,'national-winners'!$A$2:$B$13,2,0)</f>
        <v>Trump, Donald J.</v>
      </c>
      <c r="X3605" t="str">
        <f t="shared" si="170"/>
        <v xml:space="preserve"> Hillary Clinton (W)</v>
      </c>
    </row>
    <row r="3606" spans="1:24" x14ac:dyDescent="0.25">
      <c r="A3606">
        <v>2016</v>
      </c>
      <c r="B3606" t="s">
        <v>113</v>
      </c>
      <c r="C3606" t="s">
        <v>114</v>
      </c>
      <c r="D3606">
        <v>34</v>
      </c>
      <c r="E3606">
        <v>22</v>
      </c>
      <c r="F3606">
        <v>12</v>
      </c>
      <c r="G3606" t="s">
        <v>16</v>
      </c>
      <c r="H3606" t="s">
        <v>408</v>
      </c>
      <c r="I3606" t="str">
        <f t="shared" si="168"/>
        <v>Clinton, Hillary(L)</v>
      </c>
      <c r="J3606" t="s">
        <v>18</v>
      </c>
      <c r="K3606" t="b">
        <v>0</v>
      </c>
      <c r="L3606">
        <v>2148278</v>
      </c>
      <c r="M3606">
        <v>3874046</v>
      </c>
      <c r="N3606">
        <v>20171015</v>
      </c>
      <c r="O3606" t="s">
        <v>19</v>
      </c>
      <c r="P3606" t="str">
        <f>IF(VLOOKUP(A3606,'national-winners'!$A$2:$B$13,2,0)=H3606,"W","L")</f>
        <v>L</v>
      </c>
      <c r="Q3606">
        <f>MATCH(C3606,'state-winning-votes'!A:A,0)</f>
        <v>34</v>
      </c>
      <c r="R3606">
        <f>MATCH(A3606,'state-winning-votes'!$A$2:$L$2,0)</f>
        <v>12</v>
      </c>
      <c r="S3606" cm="1">
        <f t="array" ref="S3606">INDEX('state-winning-votes'!$A$1:$L$53,$Q3606,$R3606)</f>
        <v>2148278</v>
      </c>
      <c r="T3606">
        <f>INDEX('state-winning-votes'!$A$1:$L$53,MATCH($C3606,'state-winning-votes'!$A:$A,0),MATCH($A3606,'state-winning-votes'!$A$2:$L$2,0))</f>
        <v>2148278</v>
      </c>
      <c r="U3606" t="str">
        <f t="shared" si="169"/>
        <v>Clinton, Hillary</v>
      </c>
      <c r="V3606" t="str">
        <f>_xlfn.XLOOKUP(INDEX('state-winning-votes'!$A$1:$L$53,MATCH($C3606,'state-winning-votes'!$A:$A,0),MATCH($A3606,'state-winning-votes'!$A$2:$L$2,0)),$L:$L,$H:$H)</f>
        <v>Clinton, Hillary</v>
      </c>
      <c r="W3606" t="str">
        <f>VLOOKUP(A3606,'national-winners'!$A$2:$B$13,2,0)</f>
        <v>Trump, Donald J.</v>
      </c>
      <c r="X3606" t="str">
        <f t="shared" si="170"/>
        <v xml:space="preserve"> Hillary Clinton (W)</v>
      </c>
    </row>
    <row r="3607" spans="1:24" x14ac:dyDescent="0.25">
      <c r="A3607">
        <v>2016</v>
      </c>
      <c r="B3607" t="s">
        <v>113</v>
      </c>
      <c r="C3607" t="s">
        <v>114</v>
      </c>
      <c r="D3607">
        <v>34</v>
      </c>
      <c r="E3607">
        <v>22</v>
      </c>
      <c r="F3607">
        <v>12</v>
      </c>
      <c r="G3607" t="s">
        <v>16</v>
      </c>
      <c r="H3607" t="s">
        <v>407</v>
      </c>
      <c r="I3607" t="str">
        <f t="shared" si="168"/>
        <v>Trump, Donald J.(W)</v>
      </c>
      <c r="J3607" t="s">
        <v>21</v>
      </c>
      <c r="K3607" t="b">
        <v>0</v>
      </c>
      <c r="L3607">
        <v>1601933</v>
      </c>
      <c r="M3607">
        <v>3874046</v>
      </c>
      <c r="N3607">
        <v>20171015</v>
      </c>
      <c r="O3607" t="s">
        <v>19</v>
      </c>
      <c r="P3607" t="str">
        <f>IF(VLOOKUP(A3607,'national-winners'!$A$2:$B$13,2,0)=H3607,"W","L")</f>
        <v>W</v>
      </c>
      <c r="Q3607">
        <f>MATCH(C3607,'state-winning-votes'!A:A,0)</f>
        <v>34</v>
      </c>
      <c r="R3607">
        <f>MATCH(A3607,'state-winning-votes'!$A$2:$L$2,0)</f>
        <v>12</v>
      </c>
      <c r="S3607" cm="1">
        <f t="array" ref="S3607">INDEX('state-winning-votes'!$A$1:$L$53,$Q3607,$R3607)</f>
        <v>2148278</v>
      </c>
      <c r="T3607">
        <f>INDEX('state-winning-votes'!$A$1:$L$53,MATCH($C3607,'state-winning-votes'!$A:$A,0),MATCH($A3607,'state-winning-votes'!$A$2:$L$2,0))</f>
        <v>2148278</v>
      </c>
      <c r="U3607" t="str">
        <f t="shared" si="169"/>
        <v>Clinton, Hillary</v>
      </c>
      <c r="V3607" t="str">
        <f>_xlfn.XLOOKUP(INDEX('state-winning-votes'!$A$1:$L$53,MATCH($C3607,'state-winning-votes'!$A:$A,0),MATCH($A3607,'state-winning-votes'!$A$2:$L$2,0)),$L:$L,$H:$H)</f>
        <v>Clinton, Hillary</v>
      </c>
      <c r="W3607" t="str">
        <f>VLOOKUP(A3607,'national-winners'!$A$2:$B$13,2,0)</f>
        <v>Trump, Donald J.</v>
      </c>
      <c r="X3607" t="str">
        <f t="shared" si="170"/>
        <v xml:space="preserve"> Hillary Clinton (W)</v>
      </c>
    </row>
    <row r="3608" spans="1:24" x14ac:dyDescent="0.25">
      <c r="A3608">
        <v>2016</v>
      </c>
      <c r="B3608" t="s">
        <v>113</v>
      </c>
      <c r="C3608" t="s">
        <v>114</v>
      </c>
      <c r="D3608">
        <v>34</v>
      </c>
      <c r="E3608">
        <v>22</v>
      </c>
      <c r="F3608">
        <v>12</v>
      </c>
      <c r="G3608" t="s">
        <v>16</v>
      </c>
      <c r="H3608" t="s">
        <v>377</v>
      </c>
      <c r="I3608" t="str">
        <f t="shared" si="168"/>
        <v>Johnson, Gary(L)</v>
      </c>
      <c r="J3608" t="s">
        <v>29</v>
      </c>
      <c r="K3608" t="b">
        <v>0</v>
      </c>
      <c r="L3608">
        <v>72477</v>
      </c>
      <c r="M3608">
        <v>3874046</v>
      </c>
      <c r="N3608">
        <v>20171015</v>
      </c>
      <c r="O3608" t="s">
        <v>19</v>
      </c>
      <c r="P3608" t="str">
        <f>IF(VLOOKUP(A3608,'national-winners'!$A$2:$B$13,2,0)=H3608,"W","L")</f>
        <v>L</v>
      </c>
      <c r="Q3608">
        <f>MATCH(C3608,'state-winning-votes'!A:A,0)</f>
        <v>34</v>
      </c>
      <c r="R3608">
        <f>MATCH(A3608,'state-winning-votes'!$A$2:$L$2,0)</f>
        <v>12</v>
      </c>
      <c r="S3608" cm="1">
        <f t="array" ref="S3608">INDEX('state-winning-votes'!$A$1:$L$53,$Q3608,$R3608)</f>
        <v>2148278</v>
      </c>
      <c r="T3608">
        <f>INDEX('state-winning-votes'!$A$1:$L$53,MATCH($C3608,'state-winning-votes'!$A:$A,0),MATCH($A3608,'state-winning-votes'!$A$2:$L$2,0))</f>
        <v>2148278</v>
      </c>
      <c r="U3608" t="str">
        <f t="shared" si="169"/>
        <v>Clinton, Hillary</v>
      </c>
      <c r="V3608" t="str">
        <f>_xlfn.XLOOKUP(INDEX('state-winning-votes'!$A$1:$L$53,MATCH($C3608,'state-winning-votes'!$A:$A,0),MATCH($A3608,'state-winning-votes'!$A$2:$L$2,0)),$L:$L,$H:$H)</f>
        <v>Clinton, Hillary</v>
      </c>
      <c r="W3608" t="str">
        <f>VLOOKUP(A3608,'national-winners'!$A$2:$B$13,2,0)</f>
        <v>Trump, Donald J.</v>
      </c>
      <c r="X3608" t="str">
        <f t="shared" si="170"/>
        <v xml:space="preserve"> Hillary Clinton (W)</v>
      </c>
    </row>
    <row r="3609" spans="1:24" x14ac:dyDescent="0.25">
      <c r="A3609">
        <v>2016</v>
      </c>
      <c r="B3609" t="s">
        <v>113</v>
      </c>
      <c r="C3609" t="s">
        <v>114</v>
      </c>
      <c r="D3609">
        <v>34</v>
      </c>
      <c r="E3609">
        <v>22</v>
      </c>
      <c r="F3609">
        <v>12</v>
      </c>
      <c r="G3609" t="s">
        <v>16</v>
      </c>
      <c r="H3609" t="s">
        <v>378</v>
      </c>
      <c r="I3609" t="str">
        <f t="shared" si="168"/>
        <v>Stein, Jill(L)</v>
      </c>
      <c r="J3609" t="s">
        <v>274</v>
      </c>
      <c r="K3609" t="b">
        <v>0</v>
      </c>
      <c r="L3609">
        <v>37772</v>
      </c>
      <c r="M3609">
        <v>3874046</v>
      </c>
      <c r="N3609">
        <v>20171015</v>
      </c>
      <c r="O3609" t="s">
        <v>19</v>
      </c>
      <c r="P3609" t="str">
        <f>IF(VLOOKUP(A3609,'national-winners'!$A$2:$B$13,2,0)=H3609,"W","L")</f>
        <v>L</v>
      </c>
      <c r="Q3609">
        <f>MATCH(C3609,'state-winning-votes'!A:A,0)</f>
        <v>34</v>
      </c>
      <c r="R3609">
        <f>MATCH(A3609,'state-winning-votes'!$A$2:$L$2,0)</f>
        <v>12</v>
      </c>
      <c r="S3609" cm="1">
        <f t="array" ref="S3609">INDEX('state-winning-votes'!$A$1:$L$53,$Q3609,$R3609)</f>
        <v>2148278</v>
      </c>
      <c r="T3609">
        <f>INDEX('state-winning-votes'!$A$1:$L$53,MATCH($C3609,'state-winning-votes'!$A:$A,0),MATCH($A3609,'state-winning-votes'!$A$2:$L$2,0))</f>
        <v>2148278</v>
      </c>
      <c r="U3609" t="str">
        <f t="shared" si="169"/>
        <v>Clinton, Hillary</v>
      </c>
      <c r="V3609" t="str">
        <f>_xlfn.XLOOKUP(INDEX('state-winning-votes'!$A$1:$L$53,MATCH($C3609,'state-winning-votes'!$A:$A,0),MATCH($A3609,'state-winning-votes'!$A$2:$L$2,0)),$L:$L,$H:$H)</f>
        <v>Clinton, Hillary</v>
      </c>
      <c r="W3609" t="str">
        <f>VLOOKUP(A3609,'national-winners'!$A$2:$B$13,2,0)</f>
        <v>Trump, Donald J.</v>
      </c>
      <c r="X3609" t="str">
        <f t="shared" si="170"/>
        <v xml:space="preserve"> Hillary Clinton (W)</v>
      </c>
    </row>
    <row r="3610" spans="1:24" x14ac:dyDescent="0.25">
      <c r="A3610">
        <v>2016</v>
      </c>
      <c r="B3610" t="s">
        <v>113</v>
      </c>
      <c r="C3610" t="s">
        <v>114</v>
      </c>
      <c r="D3610">
        <v>34</v>
      </c>
      <c r="E3610">
        <v>22</v>
      </c>
      <c r="F3610">
        <v>12</v>
      </c>
      <c r="G3610" t="s">
        <v>16</v>
      </c>
      <c r="H3610" t="s">
        <v>409</v>
      </c>
      <c r="I3610" t="str">
        <f t="shared" si="168"/>
        <v>Castle, Darrell L.(L)</v>
      </c>
      <c r="J3610" t="s">
        <v>134</v>
      </c>
      <c r="K3610" t="b">
        <v>0</v>
      </c>
      <c r="L3610">
        <v>6161</v>
      </c>
      <c r="M3610">
        <v>3874046</v>
      </c>
      <c r="N3610">
        <v>20171015</v>
      </c>
      <c r="O3610" t="s">
        <v>19</v>
      </c>
      <c r="P3610" t="str">
        <f>IF(VLOOKUP(A3610,'national-winners'!$A$2:$B$13,2,0)=H3610,"W","L")</f>
        <v>L</v>
      </c>
      <c r="Q3610">
        <f>MATCH(C3610,'state-winning-votes'!A:A,0)</f>
        <v>34</v>
      </c>
      <c r="R3610">
        <f>MATCH(A3610,'state-winning-votes'!$A$2:$L$2,0)</f>
        <v>12</v>
      </c>
      <c r="S3610" cm="1">
        <f t="array" ref="S3610">INDEX('state-winning-votes'!$A$1:$L$53,$Q3610,$R3610)</f>
        <v>2148278</v>
      </c>
      <c r="T3610">
        <f>INDEX('state-winning-votes'!$A$1:$L$53,MATCH($C3610,'state-winning-votes'!$A:$A,0),MATCH($A3610,'state-winning-votes'!$A$2:$L$2,0))</f>
        <v>2148278</v>
      </c>
      <c r="U3610" t="str">
        <f t="shared" si="169"/>
        <v>Clinton, Hillary</v>
      </c>
      <c r="V3610" t="str">
        <f>_xlfn.XLOOKUP(INDEX('state-winning-votes'!$A$1:$L$53,MATCH($C3610,'state-winning-votes'!$A:$A,0),MATCH($A3610,'state-winning-votes'!$A$2:$L$2,0)),$L:$L,$H:$H)</f>
        <v>Clinton, Hillary</v>
      </c>
      <c r="W3610" t="str">
        <f>VLOOKUP(A3610,'national-winners'!$A$2:$B$13,2,0)</f>
        <v>Trump, Donald J.</v>
      </c>
      <c r="X3610" t="str">
        <f t="shared" si="170"/>
        <v xml:space="preserve"> Hillary Clinton (W)</v>
      </c>
    </row>
    <row r="3611" spans="1:24" x14ac:dyDescent="0.25">
      <c r="A3611">
        <v>2016</v>
      </c>
      <c r="B3611" t="s">
        <v>113</v>
      </c>
      <c r="C3611" t="s">
        <v>114</v>
      </c>
      <c r="D3611">
        <v>34</v>
      </c>
      <c r="E3611">
        <v>22</v>
      </c>
      <c r="F3611">
        <v>12</v>
      </c>
      <c r="G3611" t="s">
        <v>16</v>
      </c>
      <c r="H3611" t="s">
        <v>426</v>
      </c>
      <c r="I3611" t="str">
        <f t="shared" si="168"/>
        <v>Kennedy, Alyson(L)</v>
      </c>
      <c r="J3611" t="s">
        <v>37</v>
      </c>
      <c r="K3611" t="b">
        <v>0</v>
      </c>
      <c r="L3611">
        <v>2156</v>
      </c>
      <c r="M3611">
        <v>3874046</v>
      </c>
      <c r="N3611">
        <v>20171015</v>
      </c>
      <c r="O3611" t="s">
        <v>19</v>
      </c>
      <c r="P3611" t="str">
        <f>IF(VLOOKUP(A3611,'national-winners'!$A$2:$B$13,2,0)=H3611,"W","L")</f>
        <v>L</v>
      </c>
      <c r="Q3611">
        <f>MATCH(C3611,'state-winning-votes'!A:A,0)</f>
        <v>34</v>
      </c>
      <c r="R3611">
        <f>MATCH(A3611,'state-winning-votes'!$A$2:$L$2,0)</f>
        <v>12</v>
      </c>
      <c r="S3611" cm="1">
        <f t="array" ref="S3611">INDEX('state-winning-votes'!$A$1:$L$53,$Q3611,$R3611)</f>
        <v>2148278</v>
      </c>
      <c r="T3611">
        <f>INDEX('state-winning-votes'!$A$1:$L$53,MATCH($C3611,'state-winning-votes'!$A:$A,0),MATCH($A3611,'state-winning-votes'!$A$2:$L$2,0))</f>
        <v>2148278</v>
      </c>
      <c r="U3611" t="str">
        <f t="shared" si="169"/>
        <v>Clinton, Hillary</v>
      </c>
      <c r="V3611" t="str">
        <f>_xlfn.XLOOKUP(INDEX('state-winning-votes'!$A$1:$L$53,MATCH($C3611,'state-winning-votes'!$A:$A,0),MATCH($A3611,'state-winning-votes'!$A$2:$L$2,0)),$L:$L,$H:$H)</f>
        <v>Clinton, Hillary</v>
      </c>
      <c r="W3611" t="str">
        <f>VLOOKUP(A3611,'national-winners'!$A$2:$B$13,2,0)</f>
        <v>Trump, Donald J.</v>
      </c>
      <c r="X3611" t="str">
        <f t="shared" si="170"/>
        <v xml:space="preserve"> Hillary Clinton (W)</v>
      </c>
    </row>
    <row r="3612" spans="1:24" x14ac:dyDescent="0.25">
      <c r="A3612">
        <v>2016</v>
      </c>
      <c r="B3612" t="s">
        <v>113</v>
      </c>
      <c r="C3612" t="s">
        <v>114</v>
      </c>
      <c r="D3612">
        <v>34</v>
      </c>
      <c r="E3612">
        <v>22</v>
      </c>
      <c r="F3612">
        <v>12</v>
      </c>
      <c r="G3612" t="s">
        <v>16</v>
      </c>
      <c r="H3612" t="s">
        <v>410</v>
      </c>
      <c r="I3612" t="str">
        <f t="shared" si="168"/>
        <v>De La Fuente, Roque ""Rocky""(L)</v>
      </c>
      <c r="J3612" t="s">
        <v>411</v>
      </c>
      <c r="K3612" t="b">
        <v>0</v>
      </c>
      <c r="L3612">
        <v>1838</v>
      </c>
      <c r="M3612">
        <v>3874046</v>
      </c>
      <c r="N3612">
        <v>20171015</v>
      </c>
      <c r="O3612" t="s">
        <v>19</v>
      </c>
      <c r="P3612" t="str">
        <f>IF(VLOOKUP(A3612,'national-winners'!$A$2:$B$13,2,0)=H3612,"W","L")</f>
        <v>L</v>
      </c>
      <c r="Q3612">
        <f>MATCH(C3612,'state-winning-votes'!A:A,0)</f>
        <v>34</v>
      </c>
      <c r="R3612">
        <f>MATCH(A3612,'state-winning-votes'!$A$2:$L$2,0)</f>
        <v>12</v>
      </c>
      <c r="S3612" cm="1">
        <f t="array" ref="S3612">INDEX('state-winning-votes'!$A$1:$L$53,$Q3612,$R3612)</f>
        <v>2148278</v>
      </c>
      <c r="T3612">
        <f>INDEX('state-winning-votes'!$A$1:$L$53,MATCH($C3612,'state-winning-votes'!$A:$A,0),MATCH($A3612,'state-winning-votes'!$A$2:$L$2,0))</f>
        <v>2148278</v>
      </c>
      <c r="U3612" t="str">
        <f t="shared" si="169"/>
        <v>Clinton, Hillary</v>
      </c>
      <c r="V3612" t="str">
        <f>_xlfn.XLOOKUP(INDEX('state-winning-votes'!$A$1:$L$53,MATCH($C3612,'state-winning-votes'!$A:$A,0),MATCH($A3612,'state-winning-votes'!$A$2:$L$2,0)),$L:$L,$H:$H)</f>
        <v>Clinton, Hillary</v>
      </c>
      <c r="W3612" t="str">
        <f>VLOOKUP(A3612,'national-winners'!$A$2:$B$13,2,0)</f>
        <v>Trump, Donald J.</v>
      </c>
      <c r="X3612" t="str">
        <f t="shared" si="170"/>
        <v xml:space="preserve"> Hillary Clinton (W)</v>
      </c>
    </row>
    <row r="3613" spans="1:24" x14ac:dyDescent="0.25">
      <c r="A3613">
        <v>2016</v>
      </c>
      <c r="B3613" t="s">
        <v>113</v>
      </c>
      <c r="C3613" t="s">
        <v>114</v>
      </c>
      <c r="D3613">
        <v>34</v>
      </c>
      <c r="E3613">
        <v>22</v>
      </c>
      <c r="F3613">
        <v>12</v>
      </c>
      <c r="G3613" t="s">
        <v>16</v>
      </c>
      <c r="H3613" t="s">
        <v>280</v>
      </c>
      <c r="I3613" t="str">
        <f t="shared" si="168"/>
        <v>Moorehead, Monica(L)</v>
      </c>
      <c r="J3613" t="s">
        <v>437</v>
      </c>
      <c r="K3613" t="b">
        <v>0</v>
      </c>
      <c r="L3613">
        <v>1749</v>
      </c>
      <c r="M3613">
        <v>3874046</v>
      </c>
      <c r="N3613">
        <v>20171015</v>
      </c>
      <c r="O3613" t="s">
        <v>19</v>
      </c>
      <c r="P3613" t="str">
        <f>IF(VLOOKUP(A3613,'national-winners'!$A$2:$B$13,2,0)=H3613,"W","L")</f>
        <v>L</v>
      </c>
      <c r="Q3613">
        <f>MATCH(C3613,'state-winning-votes'!A:A,0)</f>
        <v>34</v>
      </c>
      <c r="R3613">
        <f>MATCH(A3613,'state-winning-votes'!$A$2:$L$2,0)</f>
        <v>12</v>
      </c>
      <c r="S3613" cm="1">
        <f t="array" ref="S3613">INDEX('state-winning-votes'!$A$1:$L$53,$Q3613,$R3613)</f>
        <v>2148278</v>
      </c>
      <c r="T3613">
        <f>INDEX('state-winning-votes'!$A$1:$L$53,MATCH($C3613,'state-winning-votes'!$A:$A,0),MATCH($A3613,'state-winning-votes'!$A$2:$L$2,0))</f>
        <v>2148278</v>
      </c>
      <c r="U3613" t="str">
        <f t="shared" si="169"/>
        <v>Clinton, Hillary</v>
      </c>
      <c r="V3613" t="str">
        <f>_xlfn.XLOOKUP(INDEX('state-winning-votes'!$A$1:$L$53,MATCH($C3613,'state-winning-votes'!$A:$A,0),MATCH($A3613,'state-winning-votes'!$A$2:$L$2,0)),$L:$L,$H:$H)</f>
        <v>Clinton, Hillary</v>
      </c>
      <c r="W3613" t="str">
        <f>VLOOKUP(A3613,'national-winners'!$A$2:$B$13,2,0)</f>
        <v>Trump, Donald J.</v>
      </c>
      <c r="X3613" t="str">
        <f t="shared" si="170"/>
        <v xml:space="preserve"> Hillary Clinton (W)</v>
      </c>
    </row>
    <row r="3614" spans="1:24" x14ac:dyDescent="0.25">
      <c r="A3614">
        <v>2016</v>
      </c>
      <c r="B3614" t="s">
        <v>113</v>
      </c>
      <c r="C3614" t="s">
        <v>114</v>
      </c>
      <c r="D3614">
        <v>34</v>
      </c>
      <c r="E3614">
        <v>22</v>
      </c>
      <c r="F3614">
        <v>12</v>
      </c>
      <c r="G3614" t="s">
        <v>16</v>
      </c>
      <c r="H3614" t="s">
        <v>264</v>
      </c>
      <c r="I3614" t="str">
        <f t="shared" si="168"/>
        <v>La Riva, Gloria Estella(L)</v>
      </c>
      <c r="J3614" t="s">
        <v>353</v>
      </c>
      <c r="K3614" t="b">
        <v>0</v>
      </c>
      <c r="L3614">
        <v>1682</v>
      </c>
      <c r="M3614">
        <v>3874046</v>
      </c>
      <c r="N3614">
        <v>20171015</v>
      </c>
      <c r="O3614" t="s">
        <v>19</v>
      </c>
      <c r="P3614" t="str">
        <f>IF(VLOOKUP(A3614,'national-winners'!$A$2:$B$13,2,0)=H3614,"W","L")</f>
        <v>L</v>
      </c>
      <c r="Q3614">
        <f>MATCH(C3614,'state-winning-votes'!A:A,0)</f>
        <v>34</v>
      </c>
      <c r="R3614">
        <f>MATCH(A3614,'state-winning-votes'!$A$2:$L$2,0)</f>
        <v>12</v>
      </c>
      <c r="S3614" cm="1">
        <f t="array" ref="S3614">INDEX('state-winning-votes'!$A$1:$L$53,$Q3614,$R3614)</f>
        <v>2148278</v>
      </c>
      <c r="T3614">
        <f>INDEX('state-winning-votes'!$A$1:$L$53,MATCH($C3614,'state-winning-votes'!$A:$A,0),MATCH($A3614,'state-winning-votes'!$A$2:$L$2,0))</f>
        <v>2148278</v>
      </c>
      <c r="U3614" t="str">
        <f t="shared" si="169"/>
        <v>Clinton, Hillary</v>
      </c>
      <c r="V3614" t="str">
        <f>_xlfn.XLOOKUP(INDEX('state-winning-votes'!$A$1:$L$53,MATCH($C3614,'state-winning-votes'!$A:$A,0),MATCH($A3614,'state-winning-votes'!$A$2:$L$2,0)),$L:$L,$H:$H)</f>
        <v>Clinton, Hillary</v>
      </c>
      <c r="W3614" t="str">
        <f>VLOOKUP(A3614,'national-winners'!$A$2:$B$13,2,0)</f>
        <v>Trump, Donald J.</v>
      </c>
      <c r="X3614" t="str">
        <f t="shared" si="170"/>
        <v xml:space="preserve"> Hillary Clinton (W)</v>
      </c>
    </row>
    <row r="3615" spans="1:24" x14ac:dyDescent="0.25">
      <c r="A3615">
        <v>2016</v>
      </c>
      <c r="B3615" t="s">
        <v>115</v>
      </c>
      <c r="C3615" t="s">
        <v>116</v>
      </c>
      <c r="D3615">
        <v>35</v>
      </c>
      <c r="E3615">
        <v>85</v>
      </c>
      <c r="F3615">
        <v>66</v>
      </c>
      <c r="G3615" t="s">
        <v>16</v>
      </c>
      <c r="H3615" t="s">
        <v>408</v>
      </c>
      <c r="I3615" t="str">
        <f t="shared" si="168"/>
        <v>Clinton, Hillary(L)</v>
      </c>
      <c r="J3615" t="s">
        <v>18</v>
      </c>
      <c r="K3615" t="b">
        <v>0</v>
      </c>
      <c r="L3615">
        <v>385234</v>
      </c>
      <c r="M3615">
        <v>798319</v>
      </c>
      <c r="N3615">
        <v>20171015</v>
      </c>
      <c r="O3615" t="s">
        <v>19</v>
      </c>
      <c r="P3615" t="str">
        <f>IF(VLOOKUP(A3615,'national-winners'!$A$2:$B$13,2,0)=H3615,"W","L")</f>
        <v>L</v>
      </c>
      <c r="Q3615">
        <f>MATCH(C3615,'state-winning-votes'!A:A,0)</f>
        <v>35</v>
      </c>
      <c r="R3615">
        <f>MATCH(A3615,'state-winning-votes'!$A$2:$L$2,0)</f>
        <v>12</v>
      </c>
      <c r="S3615" cm="1">
        <f t="array" ref="S3615">INDEX('state-winning-votes'!$A$1:$L$53,$Q3615,$R3615)</f>
        <v>385234</v>
      </c>
      <c r="T3615">
        <f>INDEX('state-winning-votes'!$A$1:$L$53,MATCH($C3615,'state-winning-votes'!$A:$A,0),MATCH($A3615,'state-winning-votes'!$A$2:$L$2,0))</f>
        <v>385234</v>
      </c>
      <c r="U3615" t="str">
        <f t="shared" si="169"/>
        <v>Clinton, Hillary</v>
      </c>
      <c r="V3615" t="str">
        <f>_xlfn.XLOOKUP(INDEX('state-winning-votes'!$A$1:$L$53,MATCH($C3615,'state-winning-votes'!$A:$A,0),MATCH($A3615,'state-winning-votes'!$A$2:$L$2,0)),$L:$L,$H:$H)</f>
        <v>Clinton, Hillary</v>
      </c>
      <c r="W3615" t="str">
        <f>VLOOKUP(A3615,'national-winners'!$A$2:$B$13,2,0)</f>
        <v>Trump, Donald J.</v>
      </c>
      <c r="X3615" t="str">
        <f t="shared" si="170"/>
        <v xml:space="preserve"> Hillary Clinton (W)</v>
      </c>
    </row>
    <row r="3616" spans="1:24" x14ac:dyDescent="0.25">
      <c r="A3616">
        <v>2016</v>
      </c>
      <c r="B3616" t="s">
        <v>115</v>
      </c>
      <c r="C3616" t="s">
        <v>116</v>
      </c>
      <c r="D3616">
        <v>35</v>
      </c>
      <c r="E3616">
        <v>85</v>
      </c>
      <c r="F3616">
        <v>66</v>
      </c>
      <c r="G3616" t="s">
        <v>16</v>
      </c>
      <c r="H3616" t="s">
        <v>407</v>
      </c>
      <c r="I3616" t="str">
        <f t="shared" si="168"/>
        <v>Trump, Donald J.(W)</v>
      </c>
      <c r="J3616" t="s">
        <v>21</v>
      </c>
      <c r="K3616" t="b">
        <v>0</v>
      </c>
      <c r="L3616">
        <v>319667</v>
      </c>
      <c r="M3616">
        <v>798319</v>
      </c>
      <c r="N3616">
        <v>20171015</v>
      </c>
      <c r="O3616" t="s">
        <v>19</v>
      </c>
      <c r="P3616" t="str">
        <f>IF(VLOOKUP(A3616,'national-winners'!$A$2:$B$13,2,0)=H3616,"W","L")</f>
        <v>W</v>
      </c>
      <c r="Q3616">
        <f>MATCH(C3616,'state-winning-votes'!A:A,0)</f>
        <v>35</v>
      </c>
      <c r="R3616">
        <f>MATCH(A3616,'state-winning-votes'!$A$2:$L$2,0)</f>
        <v>12</v>
      </c>
      <c r="S3616" cm="1">
        <f t="array" ref="S3616">INDEX('state-winning-votes'!$A$1:$L$53,$Q3616,$R3616)</f>
        <v>385234</v>
      </c>
      <c r="T3616">
        <f>INDEX('state-winning-votes'!$A$1:$L$53,MATCH($C3616,'state-winning-votes'!$A:$A,0),MATCH($A3616,'state-winning-votes'!$A$2:$L$2,0))</f>
        <v>385234</v>
      </c>
      <c r="U3616" t="str">
        <f t="shared" si="169"/>
        <v>Clinton, Hillary</v>
      </c>
      <c r="V3616" t="str">
        <f>_xlfn.XLOOKUP(INDEX('state-winning-votes'!$A$1:$L$53,MATCH($C3616,'state-winning-votes'!$A:$A,0),MATCH($A3616,'state-winning-votes'!$A$2:$L$2,0)),$L:$L,$H:$H)</f>
        <v>Clinton, Hillary</v>
      </c>
      <c r="W3616" t="str">
        <f>VLOOKUP(A3616,'national-winners'!$A$2:$B$13,2,0)</f>
        <v>Trump, Donald J.</v>
      </c>
      <c r="X3616" t="str">
        <f t="shared" si="170"/>
        <v xml:space="preserve"> Hillary Clinton (W)</v>
      </c>
    </row>
    <row r="3617" spans="1:24" x14ac:dyDescent="0.25">
      <c r="A3617">
        <v>2016</v>
      </c>
      <c r="B3617" t="s">
        <v>115</v>
      </c>
      <c r="C3617" t="s">
        <v>116</v>
      </c>
      <c r="D3617">
        <v>35</v>
      </c>
      <c r="E3617">
        <v>85</v>
      </c>
      <c r="F3617">
        <v>66</v>
      </c>
      <c r="G3617" t="s">
        <v>16</v>
      </c>
      <c r="H3617" t="s">
        <v>377</v>
      </c>
      <c r="I3617" t="str">
        <f t="shared" si="168"/>
        <v>Johnson, Gary(L)</v>
      </c>
      <c r="J3617" t="s">
        <v>29</v>
      </c>
      <c r="K3617" t="b">
        <v>0</v>
      </c>
      <c r="L3617">
        <v>74541</v>
      </c>
      <c r="M3617">
        <v>798319</v>
      </c>
      <c r="N3617">
        <v>20171015</v>
      </c>
      <c r="O3617" t="s">
        <v>19</v>
      </c>
      <c r="P3617" t="str">
        <f>IF(VLOOKUP(A3617,'national-winners'!$A$2:$B$13,2,0)=H3617,"W","L")</f>
        <v>L</v>
      </c>
      <c r="Q3617">
        <f>MATCH(C3617,'state-winning-votes'!A:A,0)</f>
        <v>35</v>
      </c>
      <c r="R3617">
        <f>MATCH(A3617,'state-winning-votes'!$A$2:$L$2,0)</f>
        <v>12</v>
      </c>
      <c r="S3617" cm="1">
        <f t="array" ref="S3617">INDEX('state-winning-votes'!$A$1:$L$53,$Q3617,$R3617)</f>
        <v>385234</v>
      </c>
      <c r="T3617">
        <f>INDEX('state-winning-votes'!$A$1:$L$53,MATCH($C3617,'state-winning-votes'!$A:$A,0),MATCH($A3617,'state-winning-votes'!$A$2:$L$2,0))</f>
        <v>385234</v>
      </c>
      <c r="U3617" t="str">
        <f t="shared" si="169"/>
        <v>Clinton, Hillary</v>
      </c>
      <c r="V3617" t="str">
        <f>_xlfn.XLOOKUP(INDEX('state-winning-votes'!$A$1:$L$53,MATCH($C3617,'state-winning-votes'!$A:$A,0),MATCH($A3617,'state-winning-votes'!$A$2:$L$2,0)),$L:$L,$H:$H)</f>
        <v>Clinton, Hillary</v>
      </c>
      <c r="W3617" t="str">
        <f>VLOOKUP(A3617,'national-winners'!$A$2:$B$13,2,0)</f>
        <v>Trump, Donald J.</v>
      </c>
      <c r="X3617" t="str">
        <f t="shared" si="170"/>
        <v xml:space="preserve"> Hillary Clinton (W)</v>
      </c>
    </row>
    <row r="3618" spans="1:24" x14ac:dyDescent="0.25">
      <c r="A3618">
        <v>2016</v>
      </c>
      <c r="B3618" t="s">
        <v>115</v>
      </c>
      <c r="C3618" t="s">
        <v>116</v>
      </c>
      <c r="D3618">
        <v>35</v>
      </c>
      <c r="E3618">
        <v>85</v>
      </c>
      <c r="F3618">
        <v>66</v>
      </c>
      <c r="G3618" t="s">
        <v>16</v>
      </c>
      <c r="H3618" t="s">
        <v>378</v>
      </c>
      <c r="I3618" t="str">
        <f t="shared" si="168"/>
        <v>Stein, Jill(L)</v>
      </c>
      <c r="J3618" t="s">
        <v>274</v>
      </c>
      <c r="K3618" t="b">
        <v>0</v>
      </c>
      <c r="L3618">
        <v>9879</v>
      </c>
      <c r="M3618">
        <v>798319</v>
      </c>
      <c r="N3618">
        <v>20171015</v>
      </c>
      <c r="O3618" t="s">
        <v>19</v>
      </c>
      <c r="P3618" t="str">
        <f>IF(VLOOKUP(A3618,'national-winners'!$A$2:$B$13,2,0)=H3618,"W","L")</f>
        <v>L</v>
      </c>
      <c r="Q3618">
        <f>MATCH(C3618,'state-winning-votes'!A:A,0)</f>
        <v>35</v>
      </c>
      <c r="R3618">
        <f>MATCH(A3618,'state-winning-votes'!$A$2:$L$2,0)</f>
        <v>12</v>
      </c>
      <c r="S3618" cm="1">
        <f t="array" ref="S3618">INDEX('state-winning-votes'!$A$1:$L$53,$Q3618,$R3618)</f>
        <v>385234</v>
      </c>
      <c r="T3618">
        <f>INDEX('state-winning-votes'!$A$1:$L$53,MATCH($C3618,'state-winning-votes'!$A:$A,0),MATCH($A3618,'state-winning-votes'!$A$2:$L$2,0))</f>
        <v>385234</v>
      </c>
      <c r="U3618" t="str">
        <f t="shared" si="169"/>
        <v>Clinton, Hillary</v>
      </c>
      <c r="V3618" t="str">
        <f>_xlfn.XLOOKUP(INDEX('state-winning-votes'!$A$1:$L$53,MATCH($C3618,'state-winning-votes'!$A:$A,0),MATCH($A3618,'state-winning-votes'!$A$2:$L$2,0)),$L:$L,$H:$H)</f>
        <v>Clinton, Hillary</v>
      </c>
      <c r="W3618" t="str">
        <f>VLOOKUP(A3618,'national-winners'!$A$2:$B$13,2,0)</f>
        <v>Trump, Donald J.</v>
      </c>
      <c r="X3618" t="str">
        <f t="shared" si="170"/>
        <v xml:space="preserve"> Hillary Clinton (W)</v>
      </c>
    </row>
    <row r="3619" spans="1:24" x14ac:dyDescent="0.25">
      <c r="A3619">
        <v>2016</v>
      </c>
      <c r="B3619" t="s">
        <v>115</v>
      </c>
      <c r="C3619" t="s">
        <v>116</v>
      </c>
      <c r="D3619">
        <v>35</v>
      </c>
      <c r="E3619">
        <v>85</v>
      </c>
      <c r="F3619">
        <v>66</v>
      </c>
      <c r="G3619" t="s">
        <v>16</v>
      </c>
      <c r="H3619" t="s">
        <v>412</v>
      </c>
      <c r="I3619" t="str">
        <f t="shared" si="168"/>
        <v>McMullin, Evan(L)</v>
      </c>
      <c r="J3619" t="s">
        <v>413</v>
      </c>
      <c r="K3619" t="b">
        <v>0</v>
      </c>
      <c r="L3619">
        <v>5825</v>
      </c>
      <c r="M3619">
        <v>798319</v>
      </c>
      <c r="N3619">
        <v>20171015</v>
      </c>
      <c r="O3619" t="s">
        <v>19</v>
      </c>
      <c r="P3619" t="str">
        <f>IF(VLOOKUP(A3619,'national-winners'!$A$2:$B$13,2,0)=H3619,"W","L")</f>
        <v>L</v>
      </c>
      <c r="Q3619">
        <f>MATCH(C3619,'state-winning-votes'!A:A,0)</f>
        <v>35</v>
      </c>
      <c r="R3619">
        <f>MATCH(A3619,'state-winning-votes'!$A$2:$L$2,0)</f>
        <v>12</v>
      </c>
      <c r="S3619" cm="1">
        <f t="array" ref="S3619">INDEX('state-winning-votes'!$A$1:$L$53,$Q3619,$R3619)</f>
        <v>385234</v>
      </c>
      <c r="T3619">
        <f>INDEX('state-winning-votes'!$A$1:$L$53,MATCH($C3619,'state-winning-votes'!$A:$A,0),MATCH($A3619,'state-winning-votes'!$A$2:$L$2,0))</f>
        <v>385234</v>
      </c>
      <c r="U3619" t="str">
        <f t="shared" si="169"/>
        <v>Clinton, Hillary</v>
      </c>
      <c r="V3619" t="str">
        <f>_xlfn.XLOOKUP(INDEX('state-winning-votes'!$A$1:$L$53,MATCH($C3619,'state-winning-votes'!$A:$A,0),MATCH($A3619,'state-winning-votes'!$A$2:$L$2,0)),$L:$L,$H:$H)</f>
        <v>Clinton, Hillary</v>
      </c>
      <c r="W3619" t="str">
        <f>VLOOKUP(A3619,'national-winners'!$A$2:$B$13,2,0)</f>
        <v>Trump, Donald J.</v>
      </c>
      <c r="X3619" t="str">
        <f t="shared" si="170"/>
        <v xml:space="preserve"> Hillary Clinton (W)</v>
      </c>
    </row>
    <row r="3620" spans="1:24" x14ac:dyDescent="0.25">
      <c r="A3620">
        <v>2016</v>
      </c>
      <c r="B3620" t="s">
        <v>115</v>
      </c>
      <c r="C3620" t="s">
        <v>116</v>
      </c>
      <c r="D3620">
        <v>35</v>
      </c>
      <c r="E3620">
        <v>85</v>
      </c>
      <c r="F3620">
        <v>66</v>
      </c>
      <c r="G3620" t="s">
        <v>16</v>
      </c>
      <c r="H3620" t="s">
        <v>409</v>
      </c>
      <c r="I3620" t="str">
        <f t="shared" si="168"/>
        <v>Castle, Darrell L.(L)</v>
      </c>
      <c r="J3620" t="s">
        <v>134</v>
      </c>
      <c r="K3620" t="b">
        <v>0</v>
      </c>
      <c r="L3620">
        <v>1514</v>
      </c>
      <c r="M3620">
        <v>798319</v>
      </c>
      <c r="N3620">
        <v>20171015</v>
      </c>
      <c r="O3620" t="s">
        <v>19</v>
      </c>
      <c r="P3620" t="str">
        <f>IF(VLOOKUP(A3620,'national-winners'!$A$2:$B$13,2,0)=H3620,"W","L")</f>
        <v>L</v>
      </c>
      <c r="Q3620">
        <f>MATCH(C3620,'state-winning-votes'!A:A,0)</f>
        <v>35</v>
      </c>
      <c r="R3620">
        <f>MATCH(A3620,'state-winning-votes'!$A$2:$L$2,0)</f>
        <v>12</v>
      </c>
      <c r="S3620" cm="1">
        <f t="array" ref="S3620">INDEX('state-winning-votes'!$A$1:$L$53,$Q3620,$R3620)</f>
        <v>385234</v>
      </c>
      <c r="T3620">
        <f>INDEX('state-winning-votes'!$A$1:$L$53,MATCH($C3620,'state-winning-votes'!$A:$A,0),MATCH($A3620,'state-winning-votes'!$A$2:$L$2,0))</f>
        <v>385234</v>
      </c>
      <c r="U3620" t="str">
        <f t="shared" si="169"/>
        <v>Clinton, Hillary</v>
      </c>
      <c r="V3620" t="str">
        <f>_xlfn.XLOOKUP(INDEX('state-winning-votes'!$A$1:$L$53,MATCH($C3620,'state-winning-votes'!$A:$A,0),MATCH($A3620,'state-winning-votes'!$A$2:$L$2,0)),$L:$L,$H:$H)</f>
        <v>Clinton, Hillary</v>
      </c>
      <c r="W3620" t="str">
        <f>VLOOKUP(A3620,'national-winners'!$A$2:$B$13,2,0)</f>
        <v>Trump, Donald J.</v>
      </c>
      <c r="X3620" t="str">
        <f t="shared" si="170"/>
        <v xml:space="preserve"> Hillary Clinton (W)</v>
      </c>
    </row>
    <row r="3621" spans="1:24" x14ac:dyDescent="0.25">
      <c r="A3621">
        <v>2016</v>
      </c>
      <c r="B3621" t="s">
        <v>115</v>
      </c>
      <c r="C3621" t="s">
        <v>116</v>
      </c>
      <c r="D3621">
        <v>35</v>
      </c>
      <c r="E3621">
        <v>85</v>
      </c>
      <c r="F3621">
        <v>66</v>
      </c>
      <c r="G3621" t="s">
        <v>16</v>
      </c>
      <c r="H3621" t="s">
        <v>264</v>
      </c>
      <c r="I3621" t="str">
        <f t="shared" si="168"/>
        <v>La Riva, Gloria Estella(L)</v>
      </c>
      <c r="J3621" t="s">
        <v>353</v>
      </c>
      <c r="K3621" t="b">
        <v>0</v>
      </c>
      <c r="L3621">
        <v>1184</v>
      </c>
      <c r="M3621">
        <v>798319</v>
      </c>
      <c r="N3621">
        <v>20171015</v>
      </c>
      <c r="O3621" t="s">
        <v>19</v>
      </c>
      <c r="P3621" t="str">
        <f>IF(VLOOKUP(A3621,'national-winners'!$A$2:$B$13,2,0)=H3621,"W","L")</f>
        <v>L</v>
      </c>
      <c r="Q3621">
        <f>MATCH(C3621,'state-winning-votes'!A:A,0)</f>
        <v>35</v>
      </c>
      <c r="R3621">
        <f>MATCH(A3621,'state-winning-votes'!$A$2:$L$2,0)</f>
        <v>12</v>
      </c>
      <c r="S3621" cm="1">
        <f t="array" ref="S3621">INDEX('state-winning-votes'!$A$1:$L$53,$Q3621,$R3621)</f>
        <v>385234</v>
      </c>
      <c r="T3621">
        <f>INDEX('state-winning-votes'!$A$1:$L$53,MATCH($C3621,'state-winning-votes'!$A:$A,0),MATCH($A3621,'state-winning-votes'!$A$2:$L$2,0))</f>
        <v>385234</v>
      </c>
      <c r="U3621" t="str">
        <f t="shared" si="169"/>
        <v>Clinton, Hillary</v>
      </c>
      <c r="V3621" t="str">
        <f>_xlfn.XLOOKUP(INDEX('state-winning-votes'!$A$1:$L$53,MATCH($C3621,'state-winning-votes'!$A:$A,0),MATCH($A3621,'state-winning-votes'!$A$2:$L$2,0)),$L:$L,$H:$H)</f>
        <v>Clinton, Hillary</v>
      </c>
      <c r="W3621" t="str">
        <f>VLOOKUP(A3621,'national-winners'!$A$2:$B$13,2,0)</f>
        <v>Trump, Donald J.</v>
      </c>
      <c r="X3621" t="str">
        <f t="shared" si="170"/>
        <v xml:space="preserve"> Hillary Clinton (W)</v>
      </c>
    </row>
    <row r="3622" spans="1:24" x14ac:dyDescent="0.25">
      <c r="A3622">
        <v>2016</v>
      </c>
      <c r="B3622" t="s">
        <v>115</v>
      </c>
      <c r="C3622" t="s">
        <v>116</v>
      </c>
      <c r="D3622">
        <v>35</v>
      </c>
      <c r="E3622">
        <v>85</v>
      </c>
      <c r="F3622">
        <v>66</v>
      </c>
      <c r="G3622" t="s">
        <v>16</v>
      </c>
      <c r="H3622" t="s">
        <v>410</v>
      </c>
      <c r="I3622" t="str">
        <f t="shared" si="168"/>
        <v>De La Fuente, Roque ""Rocky""(L)</v>
      </c>
      <c r="J3622" t="s">
        <v>411</v>
      </c>
      <c r="K3622" t="b">
        <v>0</v>
      </c>
      <c r="L3622">
        <v>475</v>
      </c>
      <c r="M3622">
        <v>798319</v>
      </c>
      <c r="N3622">
        <v>20171015</v>
      </c>
      <c r="O3622" t="s">
        <v>19</v>
      </c>
      <c r="P3622" t="str">
        <f>IF(VLOOKUP(A3622,'national-winners'!$A$2:$B$13,2,0)=H3622,"W","L")</f>
        <v>L</v>
      </c>
      <c r="Q3622">
        <f>MATCH(C3622,'state-winning-votes'!A:A,0)</f>
        <v>35</v>
      </c>
      <c r="R3622">
        <f>MATCH(A3622,'state-winning-votes'!$A$2:$L$2,0)</f>
        <v>12</v>
      </c>
      <c r="S3622" cm="1">
        <f t="array" ref="S3622">INDEX('state-winning-votes'!$A$1:$L$53,$Q3622,$R3622)</f>
        <v>385234</v>
      </c>
      <c r="T3622">
        <f>INDEX('state-winning-votes'!$A$1:$L$53,MATCH($C3622,'state-winning-votes'!$A:$A,0),MATCH($A3622,'state-winning-votes'!$A$2:$L$2,0))</f>
        <v>385234</v>
      </c>
      <c r="U3622" t="str">
        <f t="shared" si="169"/>
        <v>Clinton, Hillary</v>
      </c>
      <c r="V3622" t="str">
        <f>_xlfn.XLOOKUP(INDEX('state-winning-votes'!$A$1:$L$53,MATCH($C3622,'state-winning-votes'!$A:$A,0),MATCH($A3622,'state-winning-votes'!$A$2:$L$2,0)),$L:$L,$H:$H)</f>
        <v>Clinton, Hillary</v>
      </c>
      <c r="W3622" t="str">
        <f>VLOOKUP(A3622,'national-winners'!$A$2:$B$13,2,0)</f>
        <v>Trump, Donald J.</v>
      </c>
      <c r="X3622" t="str">
        <f t="shared" si="170"/>
        <v xml:space="preserve"> Hillary Clinton (W)</v>
      </c>
    </row>
    <row r="3623" spans="1:24" x14ac:dyDescent="0.25">
      <c r="A3623">
        <v>2016</v>
      </c>
      <c r="B3623" t="s">
        <v>117</v>
      </c>
      <c r="C3623" t="s">
        <v>118</v>
      </c>
      <c r="D3623">
        <v>36</v>
      </c>
      <c r="E3623">
        <v>21</v>
      </c>
      <c r="F3623">
        <v>13</v>
      </c>
      <c r="G3623" t="s">
        <v>16</v>
      </c>
      <c r="H3623" t="s">
        <v>408</v>
      </c>
      <c r="I3623" t="str">
        <f t="shared" si="168"/>
        <v>Clinton, Hillary(L)</v>
      </c>
      <c r="J3623" t="s">
        <v>18</v>
      </c>
      <c r="K3623" t="b">
        <v>0</v>
      </c>
      <c r="L3623">
        <v>4379789</v>
      </c>
      <c r="M3623">
        <v>7802084</v>
      </c>
      <c r="N3623">
        <v>20171015</v>
      </c>
      <c r="O3623" t="s">
        <v>19</v>
      </c>
      <c r="P3623" t="str">
        <f>IF(VLOOKUP(A3623,'national-winners'!$A$2:$B$13,2,0)=H3623,"W","L")</f>
        <v>L</v>
      </c>
      <c r="Q3623">
        <f>MATCH(C3623,'state-winning-votes'!A:A,0)</f>
        <v>37</v>
      </c>
      <c r="R3623">
        <f>MATCH(A3623,'state-winning-votes'!$A$2:$L$2,0)</f>
        <v>12</v>
      </c>
      <c r="S3623" cm="1">
        <f t="array" ref="S3623">INDEX('state-winning-votes'!$A$1:$L$53,$Q3623,$R3623)</f>
        <v>4379789</v>
      </c>
      <c r="T3623">
        <f>INDEX('state-winning-votes'!$A$1:$L$53,MATCH($C3623,'state-winning-votes'!$A:$A,0),MATCH($A3623,'state-winning-votes'!$A$2:$L$2,0))</f>
        <v>4379789</v>
      </c>
      <c r="U3623" t="str">
        <f t="shared" si="169"/>
        <v>Clinton, Hillary</v>
      </c>
      <c r="V3623" t="str">
        <f>_xlfn.XLOOKUP(INDEX('state-winning-votes'!$A$1:$L$53,MATCH($C3623,'state-winning-votes'!$A:$A,0),MATCH($A3623,'state-winning-votes'!$A$2:$L$2,0)),$L:$L,$H:$H)</f>
        <v>Clinton, Hillary</v>
      </c>
      <c r="W3623" t="str">
        <f>VLOOKUP(A3623,'national-winners'!$A$2:$B$13,2,0)</f>
        <v>Trump, Donald J.</v>
      </c>
      <c r="X3623" t="str">
        <f t="shared" si="170"/>
        <v xml:space="preserve"> Hillary Clinton (W)</v>
      </c>
    </row>
    <row r="3624" spans="1:24" x14ac:dyDescent="0.25">
      <c r="A3624">
        <v>2016</v>
      </c>
      <c r="B3624" t="s">
        <v>117</v>
      </c>
      <c r="C3624" t="s">
        <v>118</v>
      </c>
      <c r="D3624">
        <v>36</v>
      </c>
      <c r="E3624">
        <v>21</v>
      </c>
      <c r="F3624">
        <v>13</v>
      </c>
      <c r="G3624" t="s">
        <v>16</v>
      </c>
      <c r="H3624" t="s">
        <v>407</v>
      </c>
      <c r="I3624" t="str">
        <f t="shared" si="168"/>
        <v>Trump, Donald J.(W)</v>
      </c>
      <c r="J3624" t="s">
        <v>21</v>
      </c>
      <c r="K3624" t="b">
        <v>0</v>
      </c>
      <c r="L3624">
        <v>2527142</v>
      </c>
      <c r="M3624">
        <v>7802084</v>
      </c>
      <c r="N3624">
        <v>20171015</v>
      </c>
      <c r="O3624" t="s">
        <v>19</v>
      </c>
      <c r="P3624" t="str">
        <f>IF(VLOOKUP(A3624,'national-winners'!$A$2:$B$13,2,0)=H3624,"W","L")</f>
        <v>W</v>
      </c>
      <c r="Q3624">
        <f>MATCH(C3624,'state-winning-votes'!A:A,0)</f>
        <v>37</v>
      </c>
      <c r="R3624">
        <f>MATCH(A3624,'state-winning-votes'!$A$2:$L$2,0)</f>
        <v>12</v>
      </c>
      <c r="S3624" cm="1">
        <f t="array" ref="S3624">INDEX('state-winning-votes'!$A$1:$L$53,$Q3624,$R3624)</f>
        <v>4379789</v>
      </c>
      <c r="T3624">
        <f>INDEX('state-winning-votes'!$A$1:$L$53,MATCH($C3624,'state-winning-votes'!$A:$A,0),MATCH($A3624,'state-winning-votes'!$A$2:$L$2,0))</f>
        <v>4379789</v>
      </c>
      <c r="U3624" t="str">
        <f t="shared" si="169"/>
        <v>Clinton, Hillary</v>
      </c>
      <c r="V3624" t="str">
        <f>_xlfn.XLOOKUP(INDEX('state-winning-votes'!$A$1:$L$53,MATCH($C3624,'state-winning-votes'!$A:$A,0),MATCH($A3624,'state-winning-votes'!$A$2:$L$2,0)),$L:$L,$H:$H)</f>
        <v>Clinton, Hillary</v>
      </c>
      <c r="W3624" t="str">
        <f>VLOOKUP(A3624,'national-winners'!$A$2:$B$13,2,0)</f>
        <v>Trump, Donald J.</v>
      </c>
      <c r="X3624" t="str">
        <f t="shared" si="170"/>
        <v xml:space="preserve"> Hillary Clinton (W)</v>
      </c>
    </row>
    <row r="3625" spans="1:24" x14ac:dyDescent="0.25">
      <c r="A3625">
        <v>2016</v>
      </c>
      <c r="B3625" t="s">
        <v>117</v>
      </c>
      <c r="C3625" t="s">
        <v>118</v>
      </c>
      <c r="D3625">
        <v>36</v>
      </c>
      <c r="E3625">
        <v>21</v>
      </c>
      <c r="F3625">
        <v>13</v>
      </c>
      <c r="G3625" t="s">
        <v>16</v>
      </c>
      <c r="H3625" t="s">
        <v>407</v>
      </c>
      <c r="I3625" t="str">
        <f t="shared" si="168"/>
        <v>Trump, Donald J.(W)</v>
      </c>
      <c r="J3625" t="s">
        <v>80</v>
      </c>
      <c r="K3625" t="b">
        <v>0</v>
      </c>
      <c r="L3625">
        <v>292392</v>
      </c>
      <c r="M3625">
        <v>7802084</v>
      </c>
      <c r="N3625">
        <v>20171015</v>
      </c>
      <c r="O3625" t="s">
        <v>19</v>
      </c>
      <c r="P3625" t="str">
        <f>IF(VLOOKUP(A3625,'national-winners'!$A$2:$B$13,2,0)=H3625,"W","L")</f>
        <v>W</v>
      </c>
      <c r="Q3625">
        <f>MATCH(C3625,'state-winning-votes'!A:A,0)</f>
        <v>37</v>
      </c>
      <c r="R3625">
        <f>MATCH(A3625,'state-winning-votes'!$A$2:$L$2,0)</f>
        <v>12</v>
      </c>
      <c r="S3625" cm="1">
        <f t="array" ref="S3625">INDEX('state-winning-votes'!$A$1:$L$53,$Q3625,$R3625)</f>
        <v>4379789</v>
      </c>
      <c r="T3625">
        <f>INDEX('state-winning-votes'!$A$1:$L$53,MATCH($C3625,'state-winning-votes'!$A:$A,0),MATCH($A3625,'state-winning-votes'!$A$2:$L$2,0))</f>
        <v>4379789</v>
      </c>
      <c r="U3625" t="str">
        <f t="shared" si="169"/>
        <v>Clinton, Hillary</v>
      </c>
      <c r="V3625" t="str">
        <f>_xlfn.XLOOKUP(INDEX('state-winning-votes'!$A$1:$L$53,MATCH($C3625,'state-winning-votes'!$A:$A,0),MATCH($A3625,'state-winning-votes'!$A$2:$L$2,0)),$L:$L,$H:$H)</f>
        <v>Clinton, Hillary</v>
      </c>
      <c r="W3625" t="str">
        <f>VLOOKUP(A3625,'national-winners'!$A$2:$B$13,2,0)</f>
        <v>Trump, Donald J.</v>
      </c>
      <c r="X3625" t="str">
        <f t="shared" si="170"/>
        <v xml:space="preserve"> Hillary Clinton (W)</v>
      </c>
    </row>
    <row r="3626" spans="1:24" x14ac:dyDescent="0.25">
      <c r="A3626">
        <v>2016</v>
      </c>
      <c r="B3626" t="s">
        <v>117</v>
      </c>
      <c r="C3626" t="s">
        <v>118</v>
      </c>
      <c r="D3626">
        <v>36</v>
      </c>
      <c r="E3626">
        <v>21</v>
      </c>
      <c r="F3626">
        <v>13</v>
      </c>
      <c r="G3626" t="s">
        <v>16</v>
      </c>
      <c r="H3626" t="s">
        <v>408</v>
      </c>
      <c r="I3626" t="str">
        <f t="shared" si="168"/>
        <v>Clinton, Hillary(L)</v>
      </c>
      <c r="J3626" t="s">
        <v>308</v>
      </c>
      <c r="K3626" t="b">
        <v>0</v>
      </c>
      <c r="L3626">
        <v>140041</v>
      </c>
      <c r="M3626">
        <v>7802084</v>
      </c>
      <c r="N3626">
        <v>20171015</v>
      </c>
      <c r="O3626" t="s">
        <v>19</v>
      </c>
      <c r="P3626" t="str">
        <f>IF(VLOOKUP(A3626,'national-winners'!$A$2:$B$13,2,0)=H3626,"W","L")</f>
        <v>L</v>
      </c>
      <c r="Q3626">
        <f>MATCH(C3626,'state-winning-votes'!A:A,0)</f>
        <v>37</v>
      </c>
      <c r="R3626">
        <f>MATCH(A3626,'state-winning-votes'!$A$2:$L$2,0)</f>
        <v>12</v>
      </c>
      <c r="S3626" cm="1">
        <f t="array" ref="S3626">INDEX('state-winning-votes'!$A$1:$L$53,$Q3626,$R3626)</f>
        <v>4379789</v>
      </c>
      <c r="T3626">
        <f>INDEX('state-winning-votes'!$A$1:$L$53,MATCH($C3626,'state-winning-votes'!$A:$A,0),MATCH($A3626,'state-winning-votes'!$A$2:$L$2,0))</f>
        <v>4379789</v>
      </c>
      <c r="U3626" t="str">
        <f t="shared" si="169"/>
        <v>Clinton, Hillary</v>
      </c>
      <c r="V3626" t="str">
        <f>_xlfn.XLOOKUP(INDEX('state-winning-votes'!$A$1:$L$53,MATCH($C3626,'state-winning-votes'!$A:$A,0),MATCH($A3626,'state-winning-votes'!$A$2:$L$2,0)),$L:$L,$H:$H)</f>
        <v>Clinton, Hillary</v>
      </c>
      <c r="W3626" t="str">
        <f>VLOOKUP(A3626,'national-winners'!$A$2:$B$13,2,0)</f>
        <v>Trump, Donald J.</v>
      </c>
      <c r="X3626" t="str">
        <f t="shared" si="170"/>
        <v xml:space="preserve"> Hillary Clinton (W)</v>
      </c>
    </row>
    <row r="3627" spans="1:24" x14ac:dyDescent="0.25">
      <c r="A3627">
        <v>2016</v>
      </c>
      <c r="B3627" t="s">
        <v>117</v>
      </c>
      <c r="C3627" t="s">
        <v>118</v>
      </c>
      <c r="D3627">
        <v>36</v>
      </c>
      <c r="E3627">
        <v>21</v>
      </c>
      <c r="F3627">
        <v>13</v>
      </c>
      <c r="G3627" t="s">
        <v>16</v>
      </c>
      <c r="H3627" t="s">
        <v>377</v>
      </c>
      <c r="I3627" t="str">
        <f t="shared" si="168"/>
        <v>Johnson, Gary(L)</v>
      </c>
      <c r="J3627" t="s">
        <v>292</v>
      </c>
      <c r="K3627" t="b">
        <v>0</v>
      </c>
      <c r="L3627">
        <v>119156</v>
      </c>
      <c r="M3627">
        <v>7802084</v>
      </c>
      <c r="N3627">
        <v>20171015</v>
      </c>
      <c r="O3627" t="s">
        <v>19</v>
      </c>
      <c r="P3627" t="str">
        <f>IF(VLOOKUP(A3627,'national-winners'!$A$2:$B$13,2,0)=H3627,"W","L")</f>
        <v>L</v>
      </c>
      <c r="Q3627">
        <f>MATCH(C3627,'state-winning-votes'!A:A,0)</f>
        <v>37</v>
      </c>
      <c r="R3627">
        <f>MATCH(A3627,'state-winning-votes'!$A$2:$L$2,0)</f>
        <v>12</v>
      </c>
      <c r="S3627" cm="1">
        <f t="array" ref="S3627">INDEX('state-winning-votes'!$A$1:$L$53,$Q3627,$R3627)</f>
        <v>4379789</v>
      </c>
      <c r="T3627">
        <f>INDEX('state-winning-votes'!$A$1:$L$53,MATCH($C3627,'state-winning-votes'!$A:$A,0),MATCH($A3627,'state-winning-votes'!$A$2:$L$2,0))</f>
        <v>4379789</v>
      </c>
      <c r="U3627" t="str">
        <f t="shared" si="169"/>
        <v>Clinton, Hillary</v>
      </c>
      <c r="V3627" t="str">
        <f>_xlfn.XLOOKUP(INDEX('state-winning-votes'!$A$1:$L$53,MATCH($C3627,'state-winning-votes'!$A:$A,0),MATCH($A3627,'state-winning-votes'!$A$2:$L$2,0)),$L:$L,$H:$H)</f>
        <v>Clinton, Hillary</v>
      </c>
      <c r="W3627" t="str">
        <f>VLOOKUP(A3627,'national-winners'!$A$2:$B$13,2,0)</f>
        <v>Trump, Donald J.</v>
      </c>
      <c r="X3627" t="str">
        <f t="shared" si="170"/>
        <v xml:space="preserve"> Hillary Clinton (W)</v>
      </c>
    </row>
    <row r="3628" spans="1:24" x14ac:dyDescent="0.25">
      <c r="A3628">
        <v>2016</v>
      </c>
      <c r="B3628" t="s">
        <v>117</v>
      </c>
      <c r="C3628" t="s">
        <v>118</v>
      </c>
      <c r="D3628">
        <v>36</v>
      </c>
      <c r="E3628">
        <v>21</v>
      </c>
      <c r="F3628">
        <v>13</v>
      </c>
      <c r="G3628" t="s">
        <v>16</v>
      </c>
      <c r="H3628" t="s">
        <v>378</v>
      </c>
      <c r="I3628" t="str">
        <f t="shared" si="168"/>
        <v>Stein, Jill(L)</v>
      </c>
      <c r="J3628" t="s">
        <v>274</v>
      </c>
      <c r="K3628" t="b">
        <v>0</v>
      </c>
      <c r="L3628">
        <v>107934</v>
      </c>
      <c r="M3628">
        <v>7802084</v>
      </c>
      <c r="N3628">
        <v>20171015</v>
      </c>
      <c r="O3628" t="s">
        <v>19</v>
      </c>
      <c r="P3628" t="str">
        <f>IF(VLOOKUP(A3628,'national-winners'!$A$2:$B$13,2,0)=H3628,"W","L")</f>
        <v>L</v>
      </c>
      <c r="Q3628">
        <f>MATCH(C3628,'state-winning-votes'!A:A,0)</f>
        <v>37</v>
      </c>
      <c r="R3628">
        <f>MATCH(A3628,'state-winning-votes'!$A$2:$L$2,0)</f>
        <v>12</v>
      </c>
      <c r="S3628" cm="1">
        <f t="array" ref="S3628">INDEX('state-winning-votes'!$A$1:$L$53,$Q3628,$R3628)</f>
        <v>4379789</v>
      </c>
      <c r="T3628">
        <f>INDEX('state-winning-votes'!$A$1:$L$53,MATCH($C3628,'state-winning-votes'!$A:$A,0),MATCH($A3628,'state-winning-votes'!$A$2:$L$2,0))</f>
        <v>4379789</v>
      </c>
      <c r="U3628" t="str">
        <f t="shared" si="169"/>
        <v>Clinton, Hillary</v>
      </c>
      <c r="V3628" t="str">
        <f>_xlfn.XLOOKUP(INDEX('state-winning-votes'!$A$1:$L$53,MATCH($C3628,'state-winning-votes'!$A:$A,0),MATCH($A3628,'state-winning-votes'!$A$2:$L$2,0)),$L:$L,$H:$H)</f>
        <v>Clinton, Hillary</v>
      </c>
      <c r="W3628" t="str">
        <f>VLOOKUP(A3628,'national-winners'!$A$2:$B$13,2,0)</f>
        <v>Trump, Donald J.</v>
      </c>
      <c r="X3628" t="str">
        <f t="shared" si="170"/>
        <v xml:space="preserve"> Hillary Clinton (W)</v>
      </c>
    </row>
    <row r="3629" spans="1:24" x14ac:dyDescent="0.25">
      <c r="A3629">
        <v>2016</v>
      </c>
      <c r="B3629" t="s">
        <v>117</v>
      </c>
      <c r="C3629" t="s">
        <v>118</v>
      </c>
      <c r="D3629">
        <v>36</v>
      </c>
      <c r="E3629">
        <v>21</v>
      </c>
      <c r="F3629">
        <v>13</v>
      </c>
      <c r="G3629" t="s">
        <v>16</v>
      </c>
      <c r="H3629" t="s">
        <v>306</v>
      </c>
      <c r="I3629" t="str">
        <f t="shared" si="168"/>
        <v>Blank Vote(L)</v>
      </c>
      <c r="K3629" t="b">
        <v>0</v>
      </c>
      <c r="L3629">
        <v>77179</v>
      </c>
      <c r="M3629">
        <v>7802084</v>
      </c>
      <c r="N3629">
        <v>20171015</v>
      </c>
      <c r="O3629" t="s">
        <v>19</v>
      </c>
      <c r="P3629" t="str">
        <f>IF(VLOOKUP(A3629,'national-winners'!$A$2:$B$13,2,0)=H3629,"W","L")</f>
        <v>L</v>
      </c>
      <c r="Q3629">
        <f>MATCH(C3629,'state-winning-votes'!A:A,0)</f>
        <v>37</v>
      </c>
      <c r="R3629">
        <f>MATCH(A3629,'state-winning-votes'!$A$2:$L$2,0)</f>
        <v>12</v>
      </c>
      <c r="S3629" cm="1">
        <f t="array" ref="S3629">INDEX('state-winning-votes'!$A$1:$L$53,$Q3629,$R3629)</f>
        <v>4379789</v>
      </c>
      <c r="T3629">
        <f>INDEX('state-winning-votes'!$A$1:$L$53,MATCH($C3629,'state-winning-votes'!$A:$A,0),MATCH($A3629,'state-winning-votes'!$A$2:$L$2,0))</f>
        <v>4379789</v>
      </c>
      <c r="U3629" t="str">
        <f t="shared" si="169"/>
        <v>Clinton, Hillary</v>
      </c>
      <c r="V3629" t="str">
        <f>_xlfn.XLOOKUP(INDEX('state-winning-votes'!$A$1:$L$53,MATCH($C3629,'state-winning-votes'!$A:$A,0),MATCH($A3629,'state-winning-votes'!$A$2:$L$2,0)),$L:$L,$H:$H)</f>
        <v>Clinton, Hillary</v>
      </c>
      <c r="W3629" t="str">
        <f>VLOOKUP(A3629,'national-winners'!$A$2:$B$13,2,0)</f>
        <v>Trump, Donald J.</v>
      </c>
      <c r="X3629" t="str">
        <f t="shared" si="170"/>
        <v xml:space="preserve"> Hillary Clinton (W)</v>
      </c>
    </row>
    <row r="3630" spans="1:24" x14ac:dyDescent="0.25">
      <c r="A3630">
        <v>2016</v>
      </c>
      <c r="B3630" t="s">
        <v>117</v>
      </c>
      <c r="C3630" t="s">
        <v>118</v>
      </c>
      <c r="D3630">
        <v>36</v>
      </c>
      <c r="E3630">
        <v>21</v>
      </c>
      <c r="F3630">
        <v>13</v>
      </c>
      <c r="G3630" t="s">
        <v>16</v>
      </c>
      <c r="H3630" t="s">
        <v>377</v>
      </c>
      <c r="I3630" t="str">
        <f t="shared" si="168"/>
        <v>Johnson, Gary(L)</v>
      </c>
      <c r="J3630" t="s">
        <v>29</v>
      </c>
      <c r="K3630" t="b">
        <v>0</v>
      </c>
      <c r="L3630">
        <v>57442</v>
      </c>
      <c r="M3630">
        <v>7802084</v>
      </c>
      <c r="N3630">
        <v>20171015</v>
      </c>
      <c r="O3630" t="s">
        <v>19</v>
      </c>
      <c r="P3630" t="str">
        <f>IF(VLOOKUP(A3630,'national-winners'!$A$2:$B$13,2,0)=H3630,"W","L")</f>
        <v>L</v>
      </c>
      <c r="Q3630">
        <f>MATCH(C3630,'state-winning-votes'!A:A,0)</f>
        <v>37</v>
      </c>
      <c r="R3630">
        <f>MATCH(A3630,'state-winning-votes'!$A$2:$L$2,0)</f>
        <v>12</v>
      </c>
      <c r="S3630" cm="1">
        <f t="array" ref="S3630">INDEX('state-winning-votes'!$A$1:$L$53,$Q3630,$R3630)</f>
        <v>4379789</v>
      </c>
      <c r="T3630">
        <f>INDEX('state-winning-votes'!$A$1:$L$53,MATCH($C3630,'state-winning-votes'!$A:$A,0),MATCH($A3630,'state-winning-votes'!$A$2:$L$2,0))</f>
        <v>4379789</v>
      </c>
      <c r="U3630" t="str">
        <f t="shared" si="169"/>
        <v>Clinton, Hillary</v>
      </c>
      <c r="V3630" t="str">
        <f>_xlfn.XLOOKUP(INDEX('state-winning-votes'!$A$1:$L$53,MATCH($C3630,'state-winning-votes'!$A:$A,0),MATCH($A3630,'state-winning-votes'!$A$2:$L$2,0)),$L:$L,$H:$H)</f>
        <v>Clinton, Hillary</v>
      </c>
      <c r="W3630" t="str">
        <f>VLOOKUP(A3630,'national-winners'!$A$2:$B$13,2,0)</f>
        <v>Trump, Donald J.</v>
      </c>
      <c r="X3630" t="str">
        <f t="shared" si="170"/>
        <v xml:space="preserve"> Hillary Clinton (W)</v>
      </c>
    </row>
    <row r="3631" spans="1:24" x14ac:dyDescent="0.25">
      <c r="A3631">
        <v>2016</v>
      </c>
      <c r="B3631" t="s">
        <v>117</v>
      </c>
      <c r="C3631" t="s">
        <v>118</v>
      </c>
      <c r="D3631">
        <v>36</v>
      </c>
      <c r="E3631">
        <v>21</v>
      </c>
      <c r="F3631">
        <v>13</v>
      </c>
      <c r="G3631" t="s">
        <v>16</v>
      </c>
      <c r="H3631" t="s">
        <v>52</v>
      </c>
      <c r="I3631" t="str">
        <f t="shared" si="168"/>
        <v>Scattering(L)</v>
      </c>
      <c r="K3631" t="b">
        <v>0</v>
      </c>
      <c r="L3631">
        <v>48447</v>
      </c>
      <c r="M3631">
        <v>7802084</v>
      </c>
      <c r="N3631">
        <v>20171015</v>
      </c>
      <c r="O3631" t="s">
        <v>19</v>
      </c>
      <c r="P3631" t="str">
        <f>IF(VLOOKUP(A3631,'national-winners'!$A$2:$B$13,2,0)=H3631,"W","L")</f>
        <v>L</v>
      </c>
      <c r="Q3631">
        <f>MATCH(C3631,'state-winning-votes'!A:A,0)</f>
        <v>37</v>
      </c>
      <c r="R3631">
        <f>MATCH(A3631,'state-winning-votes'!$A$2:$L$2,0)</f>
        <v>12</v>
      </c>
      <c r="S3631" cm="1">
        <f t="array" ref="S3631">INDEX('state-winning-votes'!$A$1:$L$53,$Q3631,$R3631)</f>
        <v>4379789</v>
      </c>
      <c r="T3631">
        <f>INDEX('state-winning-votes'!$A$1:$L$53,MATCH($C3631,'state-winning-votes'!$A:$A,0),MATCH($A3631,'state-winning-votes'!$A$2:$L$2,0))</f>
        <v>4379789</v>
      </c>
      <c r="U3631" t="str">
        <f t="shared" si="169"/>
        <v>Clinton, Hillary</v>
      </c>
      <c r="V3631" t="str">
        <f>_xlfn.XLOOKUP(INDEX('state-winning-votes'!$A$1:$L$53,MATCH($C3631,'state-winning-votes'!$A:$A,0),MATCH($A3631,'state-winning-votes'!$A$2:$L$2,0)),$L:$L,$H:$H)</f>
        <v>Clinton, Hillary</v>
      </c>
      <c r="W3631" t="str">
        <f>VLOOKUP(A3631,'national-winners'!$A$2:$B$13,2,0)</f>
        <v>Trump, Donald J.</v>
      </c>
      <c r="X3631" t="str">
        <f t="shared" si="170"/>
        <v xml:space="preserve"> Hillary Clinton (W)</v>
      </c>
    </row>
    <row r="3632" spans="1:24" x14ac:dyDescent="0.25">
      <c r="A3632">
        <v>2016</v>
      </c>
      <c r="B3632" t="s">
        <v>117</v>
      </c>
      <c r="C3632" t="s">
        <v>118</v>
      </c>
      <c r="D3632">
        <v>36</v>
      </c>
      <c r="E3632">
        <v>21</v>
      </c>
      <c r="F3632">
        <v>13</v>
      </c>
      <c r="G3632" t="s">
        <v>16</v>
      </c>
      <c r="H3632" t="s">
        <v>408</v>
      </c>
      <c r="I3632" t="str">
        <f t="shared" si="168"/>
        <v>Clinton, Hillary(L)</v>
      </c>
      <c r="J3632" t="s">
        <v>438</v>
      </c>
      <c r="K3632" t="b">
        <v>0</v>
      </c>
      <c r="L3632">
        <v>36294</v>
      </c>
      <c r="M3632">
        <v>7802084</v>
      </c>
      <c r="N3632">
        <v>20171015</v>
      </c>
      <c r="O3632" t="s">
        <v>19</v>
      </c>
      <c r="P3632" t="str">
        <f>IF(VLOOKUP(A3632,'national-winners'!$A$2:$B$13,2,0)=H3632,"W","L")</f>
        <v>L</v>
      </c>
      <c r="Q3632">
        <f>MATCH(C3632,'state-winning-votes'!A:A,0)</f>
        <v>37</v>
      </c>
      <c r="R3632">
        <f>MATCH(A3632,'state-winning-votes'!$A$2:$L$2,0)</f>
        <v>12</v>
      </c>
      <c r="S3632" cm="1">
        <f t="array" ref="S3632">INDEX('state-winning-votes'!$A$1:$L$53,$Q3632,$R3632)</f>
        <v>4379789</v>
      </c>
      <c r="T3632">
        <f>INDEX('state-winning-votes'!$A$1:$L$53,MATCH($C3632,'state-winning-votes'!$A:$A,0),MATCH($A3632,'state-winning-votes'!$A$2:$L$2,0))</f>
        <v>4379789</v>
      </c>
      <c r="U3632" t="str">
        <f t="shared" si="169"/>
        <v>Clinton, Hillary</v>
      </c>
      <c r="V3632" t="str">
        <f>_xlfn.XLOOKUP(INDEX('state-winning-votes'!$A$1:$L$53,MATCH($C3632,'state-winning-votes'!$A:$A,0),MATCH($A3632,'state-winning-votes'!$A$2:$L$2,0)),$L:$L,$H:$H)</f>
        <v>Clinton, Hillary</v>
      </c>
      <c r="W3632" t="str">
        <f>VLOOKUP(A3632,'national-winners'!$A$2:$B$13,2,0)</f>
        <v>Trump, Donald J.</v>
      </c>
      <c r="X3632" t="str">
        <f t="shared" si="170"/>
        <v xml:space="preserve"> Hillary Clinton (W)</v>
      </c>
    </row>
    <row r="3633" spans="1:24" x14ac:dyDescent="0.25">
      <c r="A3633">
        <v>2016</v>
      </c>
      <c r="B3633" t="s">
        <v>117</v>
      </c>
      <c r="C3633" t="s">
        <v>118</v>
      </c>
      <c r="D3633">
        <v>36</v>
      </c>
      <c r="E3633">
        <v>21</v>
      </c>
      <c r="F3633">
        <v>13</v>
      </c>
      <c r="G3633" t="s">
        <v>16</v>
      </c>
      <c r="I3633" t="str">
        <f t="shared" si="168"/>
        <v>(L)</v>
      </c>
      <c r="K3633" t="b">
        <v>1</v>
      </c>
      <c r="L3633">
        <v>12816</v>
      </c>
      <c r="M3633">
        <v>7802084</v>
      </c>
      <c r="N3633">
        <v>20171015</v>
      </c>
      <c r="O3633" t="s">
        <v>19</v>
      </c>
      <c r="P3633" t="str">
        <f>IF(VLOOKUP(A3633,'national-winners'!$A$2:$B$13,2,0)=H3633,"W","L")</f>
        <v>L</v>
      </c>
      <c r="Q3633">
        <f>MATCH(C3633,'state-winning-votes'!A:A,0)</f>
        <v>37</v>
      </c>
      <c r="R3633">
        <f>MATCH(A3633,'state-winning-votes'!$A$2:$L$2,0)</f>
        <v>12</v>
      </c>
      <c r="S3633" cm="1">
        <f t="array" ref="S3633">INDEX('state-winning-votes'!$A$1:$L$53,$Q3633,$R3633)</f>
        <v>4379789</v>
      </c>
      <c r="T3633">
        <f>INDEX('state-winning-votes'!$A$1:$L$53,MATCH($C3633,'state-winning-votes'!$A:$A,0),MATCH($A3633,'state-winning-votes'!$A$2:$L$2,0))</f>
        <v>4379789</v>
      </c>
      <c r="U3633" t="str">
        <f t="shared" si="169"/>
        <v>Clinton, Hillary</v>
      </c>
      <c r="V3633" t="str">
        <f>_xlfn.XLOOKUP(INDEX('state-winning-votes'!$A$1:$L$53,MATCH($C3633,'state-winning-votes'!$A:$A,0),MATCH($A3633,'state-winning-votes'!$A$2:$L$2,0)),$L:$L,$H:$H)</f>
        <v>Clinton, Hillary</v>
      </c>
      <c r="W3633" t="str">
        <f>VLOOKUP(A3633,'national-winners'!$A$2:$B$13,2,0)</f>
        <v>Trump, Donald J.</v>
      </c>
      <c r="X3633" t="str">
        <f t="shared" si="170"/>
        <v xml:space="preserve"> Hillary Clinton (W)</v>
      </c>
    </row>
    <row r="3634" spans="1:24" x14ac:dyDescent="0.25">
      <c r="A3634">
        <v>2016</v>
      </c>
      <c r="B3634" t="s">
        <v>117</v>
      </c>
      <c r="C3634" t="s">
        <v>118</v>
      </c>
      <c r="D3634">
        <v>36</v>
      </c>
      <c r="E3634">
        <v>21</v>
      </c>
      <c r="F3634">
        <v>13</v>
      </c>
      <c r="G3634" t="s">
        <v>16</v>
      </c>
      <c r="H3634" t="s">
        <v>439</v>
      </c>
      <c r="I3634" t="str">
        <f t="shared" si="168"/>
        <v>Void Vote(L)</v>
      </c>
      <c r="K3634" t="b">
        <v>0</v>
      </c>
      <c r="L3634">
        <v>3452</v>
      </c>
      <c r="M3634">
        <v>7802084</v>
      </c>
      <c r="N3634">
        <v>20171015</v>
      </c>
      <c r="O3634" t="s">
        <v>19</v>
      </c>
      <c r="P3634" t="str">
        <f>IF(VLOOKUP(A3634,'national-winners'!$A$2:$B$13,2,0)=H3634,"W","L")</f>
        <v>L</v>
      </c>
      <c r="Q3634">
        <f>MATCH(C3634,'state-winning-votes'!A:A,0)</f>
        <v>37</v>
      </c>
      <c r="R3634">
        <f>MATCH(A3634,'state-winning-votes'!$A$2:$L$2,0)</f>
        <v>12</v>
      </c>
      <c r="S3634" cm="1">
        <f t="array" ref="S3634">INDEX('state-winning-votes'!$A$1:$L$53,$Q3634,$R3634)</f>
        <v>4379789</v>
      </c>
      <c r="T3634">
        <f>INDEX('state-winning-votes'!$A$1:$L$53,MATCH($C3634,'state-winning-votes'!$A:$A,0),MATCH($A3634,'state-winning-votes'!$A$2:$L$2,0))</f>
        <v>4379789</v>
      </c>
      <c r="U3634" t="str">
        <f t="shared" si="169"/>
        <v>Clinton, Hillary</v>
      </c>
      <c r="V3634" t="str">
        <f>_xlfn.XLOOKUP(INDEX('state-winning-votes'!$A$1:$L$53,MATCH($C3634,'state-winning-votes'!$A:$A,0),MATCH($A3634,'state-winning-votes'!$A$2:$L$2,0)),$L:$L,$H:$H)</f>
        <v>Clinton, Hillary</v>
      </c>
      <c r="W3634" t="str">
        <f>VLOOKUP(A3634,'national-winners'!$A$2:$B$13,2,0)</f>
        <v>Trump, Donald J.</v>
      </c>
      <c r="X3634" t="str">
        <f t="shared" si="170"/>
        <v xml:space="preserve"> Hillary Clinton (W)</v>
      </c>
    </row>
    <row r="3635" spans="1:24" x14ac:dyDescent="0.25">
      <c r="A3635">
        <v>2016</v>
      </c>
      <c r="B3635" t="s">
        <v>122</v>
      </c>
      <c r="C3635" t="s">
        <v>123</v>
      </c>
      <c r="D3635">
        <v>37</v>
      </c>
      <c r="E3635">
        <v>56</v>
      </c>
      <c r="F3635">
        <v>47</v>
      </c>
      <c r="G3635" t="s">
        <v>16</v>
      </c>
      <c r="H3635" t="s">
        <v>407</v>
      </c>
      <c r="I3635" t="str">
        <f t="shared" si="168"/>
        <v>Trump, Donald J.(W)</v>
      </c>
      <c r="J3635" t="s">
        <v>21</v>
      </c>
      <c r="K3635" t="b">
        <v>0</v>
      </c>
      <c r="L3635">
        <v>2362631</v>
      </c>
      <c r="M3635">
        <v>4741564</v>
      </c>
      <c r="N3635">
        <v>20171015</v>
      </c>
      <c r="O3635" t="s">
        <v>19</v>
      </c>
      <c r="P3635" t="str">
        <f>IF(VLOOKUP(A3635,'national-winners'!$A$2:$B$13,2,0)=H3635,"W","L")</f>
        <v>W</v>
      </c>
      <c r="Q3635">
        <f>MATCH(C3635,'state-winning-votes'!A:A,0)</f>
        <v>30</v>
      </c>
      <c r="R3635">
        <f>MATCH(A3635,'state-winning-votes'!$A$2:$L$2,0)</f>
        <v>12</v>
      </c>
      <c r="S3635" cm="1">
        <f t="array" ref="S3635">INDEX('state-winning-votes'!$A$1:$L$53,$Q3635,$R3635)</f>
        <v>2362631</v>
      </c>
      <c r="T3635">
        <f>INDEX('state-winning-votes'!$A$1:$L$53,MATCH($C3635,'state-winning-votes'!$A:$A,0),MATCH($A3635,'state-winning-votes'!$A$2:$L$2,0))</f>
        <v>2362631</v>
      </c>
      <c r="U3635" t="str">
        <f t="shared" si="169"/>
        <v>Trump, Donald J.</v>
      </c>
      <c r="V3635" t="str">
        <f>_xlfn.XLOOKUP(INDEX('state-winning-votes'!$A$1:$L$53,MATCH($C3635,'state-winning-votes'!$A:$A,0),MATCH($A3635,'state-winning-votes'!$A$2:$L$2,0)),$L:$L,$H:$H)</f>
        <v>Trump, Donald J.</v>
      </c>
      <c r="W3635" t="str">
        <f>VLOOKUP(A3635,'national-winners'!$A$2:$B$13,2,0)</f>
        <v>Trump, Donald J.</v>
      </c>
      <c r="X3635" t="str">
        <f t="shared" si="170"/>
        <v xml:space="preserve"> Donald J. Trump (W)</v>
      </c>
    </row>
    <row r="3636" spans="1:24" x14ac:dyDescent="0.25">
      <c r="A3636">
        <v>2016</v>
      </c>
      <c r="B3636" t="s">
        <v>122</v>
      </c>
      <c r="C3636" t="s">
        <v>123</v>
      </c>
      <c r="D3636">
        <v>37</v>
      </c>
      <c r="E3636">
        <v>56</v>
      </c>
      <c r="F3636">
        <v>47</v>
      </c>
      <c r="G3636" t="s">
        <v>16</v>
      </c>
      <c r="H3636" t="s">
        <v>408</v>
      </c>
      <c r="I3636" t="str">
        <f t="shared" si="168"/>
        <v>Clinton, Hillary(L)</v>
      </c>
      <c r="J3636" t="s">
        <v>18</v>
      </c>
      <c r="K3636" t="b">
        <v>0</v>
      </c>
      <c r="L3636">
        <v>2189316</v>
      </c>
      <c r="M3636">
        <v>4741564</v>
      </c>
      <c r="N3636">
        <v>20171015</v>
      </c>
      <c r="O3636" t="s">
        <v>19</v>
      </c>
      <c r="P3636" t="str">
        <f>IF(VLOOKUP(A3636,'national-winners'!$A$2:$B$13,2,0)=H3636,"W","L")</f>
        <v>L</v>
      </c>
      <c r="Q3636">
        <f>MATCH(C3636,'state-winning-votes'!A:A,0)</f>
        <v>30</v>
      </c>
      <c r="R3636">
        <f>MATCH(A3636,'state-winning-votes'!$A$2:$L$2,0)</f>
        <v>12</v>
      </c>
      <c r="S3636" cm="1">
        <f t="array" ref="S3636">INDEX('state-winning-votes'!$A$1:$L$53,$Q3636,$R3636)</f>
        <v>2362631</v>
      </c>
      <c r="T3636">
        <f>INDEX('state-winning-votes'!$A$1:$L$53,MATCH($C3636,'state-winning-votes'!$A:$A,0),MATCH($A3636,'state-winning-votes'!$A$2:$L$2,0))</f>
        <v>2362631</v>
      </c>
      <c r="U3636" t="str">
        <f t="shared" si="169"/>
        <v>Trump, Donald J.</v>
      </c>
      <c r="V3636" t="str">
        <f>_xlfn.XLOOKUP(INDEX('state-winning-votes'!$A$1:$L$53,MATCH($C3636,'state-winning-votes'!$A:$A,0),MATCH($A3636,'state-winning-votes'!$A$2:$L$2,0)),$L:$L,$H:$H)</f>
        <v>Trump, Donald J.</v>
      </c>
      <c r="W3636" t="str">
        <f>VLOOKUP(A3636,'national-winners'!$A$2:$B$13,2,0)</f>
        <v>Trump, Donald J.</v>
      </c>
      <c r="X3636" t="str">
        <f t="shared" si="170"/>
        <v xml:space="preserve"> Donald J. Trump (W)</v>
      </c>
    </row>
    <row r="3637" spans="1:24" x14ac:dyDescent="0.25">
      <c r="A3637">
        <v>2016</v>
      </c>
      <c r="B3637" t="s">
        <v>122</v>
      </c>
      <c r="C3637" t="s">
        <v>123</v>
      </c>
      <c r="D3637">
        <v>37</v>
      </c>
      <c r="E3637">
        <v>56</v>
      </c>
      <c r="F3637">
        <v>47</v>
      </c>
      <c r="G3637" t="s">
        <v>16</v>
      </c>
      <c r="H3637" t="s">
        <v>377</v>
      </c>
      <c r="I3637" t="str">
        <f t="shared" si="168"/>
        <v>Johnson, Gary(L)</v>
      </c>
      <c r="J3637" t="s">
        <v>29</v>
      </c>
      <c r="K3637" t="b">
        <v>0</v>
      </c>
      <c r="L3637">
        <v>130126</v>
      </c>
      <c r="M3637">
        <v>4741564</v>
      </c>
      <c r="N3637">
        <v>20171015</v>
      </c>
      <c r="O3637" t="s">
        <v>19</v>
      </c>
      <c r="P3637" t="str">
        <f>IF(VLOOKUP(A3637,'national-winners'!$A$2:$B$13,2,0)=H3637,"W","L")</f>
        <v>L</v>
      </c>
      <c r="Q3637">
        <f>MATCH(C3637,'state-winning-votes'!A:A,0)</f>
        <v>30</v>
      </c>
      <c r="R3637">
        <f>MATCH(A3637,'state-winning-votes'!$A$2:$L$2,0)</f>
        <v>12</v>
      </c>
      <c r="S3637" cm="1">
        <f t="array" ref="S3637">INDEX('state-winning-votes'!$A$1:$L$53,$Q3637,$R3637)</f>
        <v>2362631</v>
      </c>
      <c r="T3637">
        <f>INDEX('state-winning-votes'!$A$1:$L$53,MATCH($C3637,'state-winning-votes'!$A:$A,0),MATCH($A3637,'state-winning-votes'!$A$2:$L$2,0))</f>
        <v>2362631</v>
      </c>
      <c r="U3637" t="str">
        <f t="shared" si="169"/>
        <v>Trump, Donald J.</v>
      </c>
      <c r="V3637" t="str">
        <f>_xlfn.XLOOKUP(INDEX('state-winning-votes'!$A$1:$L$53,MATCH($C3637,'state-winning-votes'!$A:$A,0),MATCH($A3637,'state-winning-votes'!$A$2:$L$2,0)),$L:$L,$H:$H)</f>
        <v>Trump, Donald J.</v>
      </c>
      <c r="W3637" t="str">
        <f>VLOOKUP(A3637,'national-winners'!$A$2:$B$13,2,0)</f>
        <v>Trump, Donald J.</v>
      </c>
      <c r="X3637" t="str">
        <f t="shared" si="170"/>
        <v xml:space="preserve"> Donald J. Trump (W)</v>
      </c>
    </row>
    <row r="3638" spans="1:24" x14ac:dyDescent="0.25">
      <c r="A3638">
        <v>2016</v>
      </c>
      <c r="B3638" t="s">
        <v>122</v>
      </c>
      <c r="C3638" t="s">
        <v>123</v>
      </c>
      <c r="D3638">
        <v>37</v>
      </c>
      <c r="E3638">
        <v>56</v>
      </c>
      <c r="F3638">
        <v>47</v>
      </c>
      <c r="G3638" t="s">
        <v>16</v>
      </c>
      <c r="H3638" t="s">
        <v>52</v>
      </c>
      <c r="I3638" t="str">
        <f t="shared" si="168"/>
        <v>Scattering(L)</v>
      </c>
      <c r="K3638" t="b">
        <v>1</v>
      </c>
      <c r="L3638">
        <v>47386</v>
      </c>
      <c r="M3638">
        <v>4741564</v>
      </c>
      <c r="N3638">
        <v>20171015</v>
      </c>
      <c r="O3638" t="s">
        <v>19</v>
      </c>
      <c r="P3638" t="str">
        <f>IF(VLOOKUP(A3638,'national-winners'!$A$2:$B$13,2,0)=H3638,"W","L")</f>
        <v>L</v>
      </c>
      <c r="Q3638">
        <f>MATCH(C3638,'state-winning-votes'!A:A,0)</f>
        <v>30</v>
      </c>
      <c r="R3638">
        <f>MATCH(A3638,'state-winning-votes'!$A$2:$L$2,0)</f>
        <v>12</v>
      </c>
      <c r="S3638" cm="1">
        <f t="array" ref="S3638">INDEX('state-winning-votes'!$A$1:$L$53,$Q3638,$R3638)</f>
        <v>2362631</v>
      </c>
      <c r="T3638">
        <f>INDEX('state-winning-votes'!$A$1:$L$53,MATCH($C3638,'state-winning-votes'!$A:$A,0),MATCH($A3638,'state-winning-votes'!$A$2:$L$2,0))</f>
        <v>2362631</v>
      </c>
      <c r="U3638" t="str">
        <f t="shared" si="169"/>
        <v>Trump, Donald J.</v>
      </c>
      <c r="V3638" t="str">
        <f>_xlfn.XLOOKUP(INDEX('state-winning-votes'!$A$1:$L$53,MATCH($C3638,'state-winning-votes'!$A:$A,0),MATCH($A3638,'state-winning-votes'!$A$2:$L$2,0)),$L:$L,$H:$H)</f>
        <v>Trump, Donald J.</v>
      </c>
      <c r="W3638" t="str">
        <f>VLOOKUP(A3638,'national-winners'!$A$2:$B$13,2,0)</f>
        <v>Trump, Donald J.</v>
      </c>
      <c r="X3638" t="str">
        <f t="shared" si="170"/>
        <v xml:space="preserve"> Donald J. Trump (W)</v>
      </c>
    </row>
    <row r="3639" spans="1:24" x14ac:dyDescent="0.25">
      <c r="A3639">
        <v>2016</v>
      </c>
      <c r="B3639" t="s">
        <v>122</v>
      </c>
      <c r="C3639" t="s">
        <v>123</v>
      </c>
      <c r="D3639">
        <v>37</v>
      </c>
      <c r="E3639">
        <v>56</v>
      </c>
      <c r="F3639">
        <v>47</v>
      </c>
      <c r="G3639" t="s">
        <v>16</v>
      </c>
      <c r="I3639" t="str">
        <f t="shared" si="168"/>
        <v>(L)</v>
      </c>
      <c r="K3639" t="b">
        <v>1</v>
      </c>
      <c r="L3639">
        <v>12105</v>
      </c>
      <c r="M3639">
        <v>4741564</v>
      </c>
      <c r="N3639">
        <v>20171015</v>
      </c>
      <c r="O3639" t="s">
        <v>19</v>
      </c>
      <c r="P3639" t="str">
        <f>IF(VLOOKUP(A3639,'national-winners'!$A$2:$B$13,2,0)=H3639,"W","L")</f>
        <v>L</v>
      </c>
      <c r="Q3639">
        <f>MATCH(C3639,'state-winning-votes'!A:A,0)</f>
        <v>30</v>
      </c>
      <c r="R3639">
        <f>MATCH(A3639,'state-winning-votes'!$A$2:$L$2,0)</f>
        <v>12</v>
      </c>
      <c r="S3639" cm="1">
        <f t="array" ref="S3639">INDEX('state-winning-votes'!$A$1:$L$53,$Q3639,$R3639)</f>
        <v>2362631</v>
      </c>
      <c r="T3639">
        <f>INDEX('state-winning-votes'!$A$1:$L$53,MATCH($C3639,'state-winning-votes'!$A:$A,0),MATCH($A3639,'state-winning-votes'!$A$2:$L$2,0))</f>
        <v>2362631</v>
      </c>
      <c r="U3639" t="str">
        <f t="shared" si="169"/>
        <v>Trump, Donald J.</v>
      </c>
      <c r="V3639" t="str">
        <f>_xlfn.XLOOKUP(INDEX('state-winning-votes'!$A$1:$L$53,MATCH($C3639,'state-winning-votes'!$A:$A,0),MATCH($A3639,'state-winning-votes'!$A$2:$L$2,0)),$L:$L,$H:$H)</f>
        <v>Trump, Donald J.</v>
      </c>
      <c r="W3639" t="str">
        <f>VLOOKUP(A3639,'national-winners'!$A$2:$B$13,2,0)</f>
        <v>Trump, Donald J.</v>
      </c>
      <c r="X3639" t="str">
        <f t="shared" si="170"/>
        <v xml:space="preserve"> Donald J. Trump (W)</v>
      </c>
    </row>
    <row r="3640" spans="1:24" x14ac:dyDescent="0.25">
      <c r="A3640">
        <v>2016</v>
      </c>
      <c r="B3640" t="s">
        <v>124</v>
      </c>
      <c r="C3640" t="s">
        <v>125</v>
      </c>
      <c r="D3640">
        <v>38</v>
      </c>
      <c r="E3640">
        <v>44</v>
      </c>
      <c r="F3640">
        <v>36</v>
      </c>
      <c r="G3640" t="s">
        <v>16</v>
      </c>
      <c r="H3640" t="s">
        <v>407</v>
      </c>
      <c r="I3640" t="str">
        <f t="shared" si="168"/>
        <v>Trump, Donald J.(W)</v>
      </c>
      <c r="J3640" t="s">
        <v>21</v>
      </c>
      <c r="K3640" t="b">
        <v>0</v>
      </c>
      <c r="L3640">
        <v>216794</v>
      </c>
      <c r="M3640">
        <v>344360</v>
      </c>
      <c r="N3640">
        <v>20171015</v>
      </c>
      <c r="O3640" t="s">
        <v>19</v>
      </c>
      <c r="P3640" t="str">
        <f>IF(VLOOKUP(A3640,'national-winners'!$A$2:$B$13,2,0)=H3640,"W","L")</f>
        <v>W</v>
      </c>
      <c r="Q3640">
        <f>MATCH(C3640,'state-winning-votes'!A:A,0)</f>
        <v>31</v>
      </c>
      <c r="R3640">
        <f>MATCH(A3640,'state-winning-votes'!$A$2:$L$2,0)</f>
        <v>12</v>
      </c>
      <c r="S3640" cm="1">
        <f t="array" ref="S3640">INDEX('state-winning-votes'!$A$1:$L$53,$Q3640,$R3640)</f>
        <v>216794</v>
      </c>
      <c r="T3640">
        <f>INDEX('state-winning-votes'!$A$1:$L$53,MATCH($C3640,'state-winning-votes'!$A:$A,0),MATCH($A3640,'state-winning-votes'!$A$2:$L$2,0))</f>
        <v>216794</v>
      </c>
      <c r="U3640" t="str">
        <f t="shared" si="169"/>
        <v>Trump, Donald J.</v>
      </c>
      <c r="V3640" t="str">
        <f>_xlfn.XLOOKUP(INDEX('state-winning-votes'!$A$1:$L$53,MATCH($C3640,'state-winning-votes'!$A:$A,0),MATCH($A3640,'state-winning-votes'!$A$2:$L$2,0)),$L:$L,$H:$H)</f>
        <v>Trump, Donald J.</v>
      </c>
      <c r="W3640" t="str">
        <f>VLOOKUP(A3640,'national-winners'!$A$2:$B$13,2,0)</f>
        <v>Trump, Donald J.</v>
      </c>
      <c r="X3640" t="str">
        <f t="shared" si="170"/>
        <v xml:space="preserve"> Donald J. Trump (W)</v>
      </c>
    </row>
    <row r="3641" spans="1:24" x14ac:dyDescent="0.25">
      <c r="A3641">
        <v>2016</v>
      </c>
      <c r="B3641" t="s">
        <v>124</v>
      </c>
      <c r="C3641" t="s">
        <v>125</v>
      </c>
      <c r="D3641">
        <v>38</v>
      </c>
      <c r="E3641">
        <v>44</v>
      </c>
      <c r="F3641">
        <v>36</v>
      </c>
      <c r="G3641" t="s">
        <v>16</v>
      </c>
      <c r="H3641" t="s">
        <v>408</v>
      </c>
      <c r="I3641" t="str">
        <f t="shared" si="168"/>
        <v>Clinton, Hillary(L)</v>
      </c>
      <c r="J3641" t="s">
        <v>18</v>
      </c>
      <c r="K3641" t="b">
        <v>0</v>
      </c>
      <c r="L3641">
        <v>93758</v>
      </c>
      <c r="M3641">
        <v>344360</v>
      </c>
      <c r="N3641">
        <v>20171015</v>
      </c>
      <c r="O3641" t="s">
        <v>19</v>
      </c>
      <c r="P3641" t="str">
        <f>IF(VLOOKUP(A3641,'national-winners'!$A$2:$B$13,2,0)=H3641,"W","L")</f>
        <v>L</v>
      </c>
      <c r="Q3641">
        <f>MATCH(C3641,'state-winning-votes'!A:A,0)</f>
        <v>31</v>
      </c>
      <c r="R3641">
        <f>MATCH(A3641,'state-winning-votes'!$A$2:$L$2,0)</f>
        <v>12</v>
      </c>
      <c r="S3641" cm="1">
        <f t="array" ref="S3641">INDEX('state-winning-votes'!$A$1:$L$53,$Q3641,$R3641)</f>
        <v>216794</v>
      </c>
      <c r="T3641">
        <f>INDEX('state-winning-votes'!$A$1:$L$53,MATCH($C3641,'state-winning-votes'!$A:$A,0),MATCH($A3641,'state-winning-votes'!$A$2:$L$2,0))</f>
        <v>216794</v>
      </c>
      <c r="U3641" t="str">
        <f t="shared" si="169"/>
        <v>Trump, Donald J.</v>
      </c>
      <c r="V3641" t="str">
        <f>_xlfn.XLOOKUP(INDEX('state-winning-votes'!$A$1:$L$53,MATCH($C3641,'state-winning-votes'!$A:$A,0),MATCH($A3641,'state-winning-votes'!$A$2:$L$2,0)),$L:$L,$H:$H)</f>
        <v>Trump, Donald J.</v>
      </c>
      <c r="W3641" t="str">
        <f>VLOOKUP(A3641,'national-winners'!$A$2:$B$13,2,0)</f>
        <v>Trump, Donald J.</v>
      </c>
      <c r="X3641" t="str">
        <f t="shared" si="170"/>
        <v xml:space="preserve"> Donald J. Trump (W)</v>
      </c>
    </row>
    <row r="3642" spans="1:24" x14ac:dyDescent="0.25">
      <c r="A3642">
        <v>2016</v>
      </c>
      <c r="B3642" t="s">
        <v>124</v>
      </c>
      <c r="C3642" t="s">
        <v>125</v>
      </c>
      <c r="D3642">
        <v>38</v>
      </c>
      <c r="E3642">
        <v>44</v>
      </c>
      <c r="F3642">
        <v>36</v>
      </c>
      <c r="G3642" t="s">
        <v>16</v>
      </c>
      <c r="H3642" t="s">
        <v>377</v>
      </c>
      <c r="I3642" t="str">
        <f t="shared" si="168"/>
        <v>Johnson, Gary(L)</v>
      </c>
      <c r="J3642" t="s">
        <v>29</v>
      </c>
      <c r="K3642" t="b">
        <v>0</v>
      </c>
      <c r="L3642">
        <v>21434</v>
      </c>
      <c r="M3642">
        <v>344360</v>
      </c>
      <c r="N3642">
        <v>20171015</v>
      </c>
      <c r="O3642" t="s">
        <v>19</v>
      </c>
      <c r="P3642" t="str">
        <f>IF(VLOOKUP(A3642,'national-winners'!$A$2:$B$13,2,0)=H3642,"W","L")</f>
        <v>L</v>
      </c>
      <c r="Q3642">
        <f>MATCH(C3642,'state-winning-votes'!A:A,0)</f>
        <v>31</v>
      </c>
      <c r="R3642">
        <f>MATCH(A3642,'state-winning-votes'!$A$2:$L$2,0)</f>
        <v>12</v>
      </c>
      <c r="S3642" cm="1">
        <f t="array" ref="S3642">INDEX('state-winning-votes'!$A$1:$L$53,$Q3642,$R3642)</f>
        <v>216794</v>
      </c>
      <c r="T3642">
        <f>INDEX('state-winning-votes'!$A$1:$L$53,MATCH($C3642,'state-winning-votes'!$A:$A,0),MATCH($A3642,'state-winning-votes'!$A$2:$L$2,0))</f>
        <v>216794</v>
      </c>
      <c r="U3642" t="str">
        <f t="shared" si="169"/>
        <v>Trump, Donald J.</v>
      </c>
      <c r="V3642" t="str">
        <f>_xlfn.XLOOKUP(INDEX('state-winning-votes'!$A$1:$L$53,MATCH($C3642,'state-winning-votes'!$A:$A,0),MATCH($A3642,'state-winning-votes'!$A$2:$L$2,0)),$L:$L,$H:$H)</f>
        <v>Trump, Donald J.</v>
      </c>
      <c r="W3642" t="str">
        <f>VLOOKUP(A3642,'national-winners'!$A$2:$B$13,2,0)</f>
        <v>Trump, Donald J.</v>
      </c>
      <c r="X3642" t="str">
        <f t="shared" si="170"/>
        <v xml:space="preserve"> Donald J. Trump (W)</v>
      </c>
    </row>
    <row r="3643" spans="1:24" x14ac:dyDescent="0.25">
      <c r="A3643">
        <v>2016</v>
      </c>
      <c r="B3643" t="s">
        <v>124</v>
      </c>
      <c r="C3643" t="s">
        <v>125</v>
      </c>
      <c r="D3643">
        <v>38</v>
      </c>
      <c r="E3643">
        <v>44</v>
      </c>
      <c r="F3643">
        <v>36</v>
      </c>
      <c r="G3643" t="s">
        <v>16</v>
      </c>
      <c r="I3643" t="str">
        <f t="shared" si="168"/>
        <v>(L)</v>
      </c>
      <c r="K3643" t="b">
        <v>1</v>
      </c>
      <c r="L3643">
        <v>6397</v>
      </c>
      <c r="M3643">
        <v>344360</v>
      </c>
      <c r="N3643">
        <v>20171015</v>
      </c>
      <c r="O3643" t="s">
        <v>19</v>
      </c>
      <c r="P3643" t="str">
        <f>IF(VLOOKUP(A3643,'national-winners'!$A$2:$B$13,2,0)=H3643,"W","L")</f>
        <v>L</v>
      </c>
      <c r="Q3643">
        <f>MATCH(C3643,'state-winning-votes'!A:A,0)</f>
        <v>31</v>
      </c>
      <c r="R3643">
        <f>MATCH(A3643,'state-winning-votes'!$A$2:$L$2,0)</f>
        <v>12</v>
      </c>
      <c r="S3643" cm="1">
        <f t="array" ref="S3643">INDEX('state-winning-votes'!$A$1:$L$53,$Q3643,$R3643)</f>
        <v>216794</v>
      </c>
      <c r="T3643">
        <f>INDEX('state-winning-votes'!$A$1:$L$53,MATCH($C3643,'state-winning-votes'!$A:$A,0),MATCH($A3643,'state-winning-votes'!$A$2:$L$2,0))</f>
        <v>216794</v>
      </c>
      <c r="U3643" t="str">
        <f t="shared" si="169"/>
        <v>Trump, Donald J.</v>
      </c>
      <c r="V3643" t="str">
        <f>_xlfn.XLOOKUP(INDEX('state-winning-votes'!$A$1:$L$53,MATCH($C3643,'state-winning-votes'!$A:$A,0),MATCH($A3643,'state-winning-votes'!$A$2:$L$2,0)),$L:$L,$H:$H)</f>
        <v>Trump, Donald J.</v>
      </c>
      <c r="W3643" t="str">
        <f>VLOOKUP(A3643,'national-winners'!$A$2:$B$13,2,0)</f>
        <v>Trump, Donald J.</v>
      </c>
      <c r="X3643" t="str">
        <f t="shared" si="170"/>
        <v xml:space="preserve"> Donald J. Trump (W)</v>
      </c>
    </row>
    <row r="3644" spans="1:24" x14ac:dyDescent="0.25">
      <c r="A3644">
        <v>2016</v>
      </c>
      <c r="B3644" t="s">
        <v>124</v>
      </c>
      <c r="C3644" t="s">
        <v>125</v>
      </c>
      <c r="D3644">
        <v>38</v>
      </c>
      <c r="E3644">
        <v>44</v>
      </c>
      <c r="F3644">
        <v>36</v>
      </c>
      <c r="G3644" t="s">
        <v>16</v>
      </c>
      <c r="H3644" t="s">
        <v>378</v>
      </c>
      <c r="I3644" t="str">
        <f t="shared" si="168"/>
        <v>Stein, Jill(L)</v>
      </c>
      <c r="J3644" t="s">
        <v>274</v>
      </c>
      <c r="K3644" t="b">
        <v>0</v>
      </c>
      <c r="L3644">
        <v>3780</v>
      </c>
      <c r="M3644">
        <v>344360</v>
      </c>
      <c r="N3644">
        <v>20171015</v>
      </c>
      <c r="O3644" t="s">
        <v>19</v>
      </c>
      <c r="P3644" t="str">
        <f>IF(VLOOKUP(A3644,'national-winners'!$A$2:$B$13,2,0)=H3644,"W","L")</f>
        <v>L</v>
      </c>
      <c r="Q3644">
        <f>MATCH(C3644,'state-winning-votes'!A:A,0)</f>
        <v>31</v>
      </c>
      <c r="R3644">
        <f>MATCH(A3644,'state-winning-votes'!$A$2:$L$2,0)</f>
        <v>12</v>
      </c>
      <c r="S3644" cm="1">
        <f t="array" ref="S3644">INDEX('state-winning-votes'!$A$1:$L$53,$Q3644,$R3644)</f>
        <v>216794</v>
      </c>
      <c r="T3644">
        <f>INDEX('state-winning-votes'!$A$1:$L$53,MATCH($C3644,'state-winning-votes'!$A:$A,0),MATCH($A3644,'state-winning-votes'!$A$2:$L$2,0))</f>
        <v>216794</v>
      </c>
      <c r="U3644" t="str">
        <f t="shared" si="169"/>
        <v>Trump, Donald J.</v>
      </c>
      <c r="V3644" t="str">
        <f>_xlfn.XLOOKUP(INDEX('state-winning-votes'!$A$1:$L$53,MATCH($C3644,'state-winning-votes'!$A:$A,0),MATCH($A3644,'state-winning-votes'!$A$2:$L$2,0)),$L:$L,$H:$H)</f>
        <v>Trump, Donald J.</v>
      </c>
      <c r="W3644" t="str">
        <f>VLOOKUP(A3644,'national-winners'!$A$2:$B$13,2,0)</f>
        <v>Trump, Donald J.</v>
      </c>
      <c r="X3644" t="str">
        <f t="shared" si="170"/>
        <v xml:space="preserve"> Donald J. Trump (W)</v>
      </c>
    </row>
    <row r="3645" spans="1:24" x14ac:dyDescent="0.25">
      <c r="A3645">
        <v>2016</v>
      </c>
      <c r="B3645" t="s">
        <v>124</v>
      </c>
      <c r="C3645" t="s">
        <v>125</v>
      </c>
      <c r="D3645">
        <v>38</v>
      </c>
      <c r="E3645">
        <v>44</v>
      </c>
      <c r="F3645">
        <v>36</v>
      </c>
      <c r="G3645" t="s">
        <v>16</v>
      </c>
      <c r="H3645" t="s">
        <v>409</v>
      </c>
      <c r="I3645" t="str">
        <f t="shared" si="168"/>
        <v>Castle, Darrell L.(L)</v>
      </c>
      <c r="J3645" t="s">
        <v>134</v>
      </c>
      <c r="K3645" t="b">
        <v>0</v>
      </c>
      <c r="L3645">
        <v>1833</v>
      </c>
      <c r="M3645">
        <v>344360</v>
      </c>
      <c r="N3645">
        <v>20171015</v>
      </c>
      <c r="O3645" t="s">
        <v>19</v>
      </c>
      <c r="P3645" t="str">
        <f>IF(VLOOKUP(A3645,'national-winners'!$A$2:$B$13,2,0)=H3645,"W","L")</f>
        <v>L</v>
      </c>
      <c r="Q3645">
        <f>MATCH(C3645,'state-winning-votes'!A:A,0)</f>
        <v>31</v>
      </c>
      <c r="R3645">
        <f>MATCH(A3645,'state-winning-votes'!$A$2:$L$2,0)</f>
        <v>12</v>
      </c>
      <c r="S3645" cm="1">
        <f t="array" ref="S3645">INDEX('state-winning-votes'!$A$1:$L$53,$Q3645,$R3645)</f>
        <v>216794</v>
      </c>
      <c r="T3645">
        <f>INDEX('state-winning-votes'!$A$1:$L$53,MATCH($C3645,'state-winning-votes'!$A:$A,0),MATCH($A3645,'state-winning-votes'!$A$2:$L$2,0))</f>
        <v>216794</v>
      </c>
      <c r="U3645" t="str">
        <f t="shared" si="169"/>
        <v>Trump, Donald J.</v>
      </c>
      <c r="V3645" t="str">
        <f>_xlfn.XLOOKUP(INDEX('state-winning-votes'!$A$1:$L$53,MATCH($C3645,'state-winning-votes'!$A:$A,0),MATCH($A3645,'state-winning-votes'!$A$2:$L$2,0)),$L:$L,$H:$H)</f>
        <v>Trump, Donald J.</v>
      </c>
      <c r="W3645" t="str">
        <f>VLOOKUP(A3645,'national-winners'!$A$2:$B$13,2,0)</f>
        <v>Trump, Donald J.</v>
      </c>
      <c r="X3645" t="str">
        <f t="shared" si="170"/>
        <v xml:space="preserve"> Donald J. Trump (W)</v>
      </c>
    </row>
    <row r="3646" spans="1:24" x14ac:dyDescent="0.25">
      <c r="A3646">
        <v>2016</v>
      </c>
      <c r="B3646" t="s">
        <v>124</v>
      </c>
      <c r="C3646" t="s">
        <v>125</v>
      </c>
      <c r="D3646">
        <v>38</v>
      </c>
      <c r="E3646">
        <v>44</v>
      </c>
      <c r="F3646">
        <v>36</v>
      </c>
      <c r="G3646" t="s">
        <v>16</v>
      </c>
      <c r="H3646" t="s">
        <v>410</v>
      </c>
      <c r="I3646" t="str">
        <f t="shared" si="168"/>
        <v>De La Fuente, Roque ""Rocky""(L)</v>
      </c>
      <c r="J3646" t="s">
        <v>411</v>
      </c>
      <c r="K3646" t="b">
        <v>0</v>
      </c>
      <c r="L3646">
        <v>364</v>
      </c>
      <c r="M3646">
        <v>344360</v>
      </c>
      <c r="N3646">
        <v>20171015</v>
      </c>
      <c r="O3646" t="s">
        <v>19</v>
      </c>
      <c r="P3646" t="str">
        <f>IF(VLOOKUP(A3646,'national-winners'!$A$2:$B$13,2,0)=H3646,"W","L")</f>
        <v>L</v>
      </c>
      <c r="Q3646">
        <f>MATCH(C3646,'state-winning-votes'!A:A,0)</f>
        <v>31</v>
      </c>
      <c r="R3646">
        <f>MATCH(A3646,'state-winning-votes'!$A$2:$L$2,0)</f>
        <v>12</v>
      </c>
      <c r="S3646" cm="1">
        <f t="array" ref="S3646">INDEX('state-winning-votes'!$A$1:$L$53,$Q3646,$R3646)</f>
        <v>216794</v>
      </c>
      <c r="T3646">
        <f>INDEX('state-winning-votes'!$A$1:$L$53,MATCH($C3646,'state-winning-votes'!$A:$A,0),MATCH($A3646,'state-winning-votes'!$A$2:$L$2,0))</f>
        <v>216794</v>
      </c>
      <c r="U3646" t="str">
        <f t="shared" si="169"/>
        <v>Trump, Donald J.</v>
      </c>
      <c r="V3646" t="str">
        <f>_xlfn.XLOOKUP(INDEX('state-winning-votes'!$A$1:$L$53,MATCH($C3646,'state-winning-votes'!$A:$A,0),MATCH($A3646,'state-winning-votes'!$A$2:$L$2,0)),$L:$L,$H:$H)</f>
        <v>Trump, Donald J.</v>
      </c>
      <c r="W3646" t="str">
        <f>VLOOKUP(A3646,'national-winners'!$A$2:$B$13,2,0)</f>
        <v>Trump, Donald J.</v>
      </c>
      <c r="X3646" t="str">
        <f t="shared" si="170"/>
        <v xml:space="preserve"> Donald J. Trump (W)</v>
      </c>
    </row>
    <row r="3647" spans="1:24" x14ac:dyDescent="0.25">
      <c r="A3647">
        <v>2016</v>
      </c>
      <c r="B3647" t="s">
        <v>126</v>
      </c>
      <c r="C3647" t="s">
        <v>127</v>
      </c>
      <c r="D3647">
        <v>39</v>
      </c>
      <c r="E3647">
        <v>31</v>
      </c>
      <c r="F3647">
        <v>24</v>
      </c>
      <c r="G3647" t="s">
        <v>16</v>
      </c>
      <c r="H3647" t="s">
        <v>407</v>
      </c>
      <c r="I3647" t="str">
        <f t="shared" si="168"/>
        <v>Trump, Donald J.(W)</v>
      </c>
      <c r="J3647" t="s">
        <v>21</v>
      </c>
      <c r="K3647" t="b">
        <v>0</v>
      </c>
      <c r="L3647">
        <v>2841005</v>
      </c>
      <c r="M3647">
        <v>5496487</v>
      </c>
      <c r="N3647">
        <v>20171015</v>
      </c>
      <c r="O3647" t="s">
        <v>19</v>
      </c>
      <c r="P3647" t="str">
        <f>IF(VLOOKUP(A3647,'national-winners'!$A$2:$B$13,2,0)=H3647,"W","L")</f>
        <v>W</v>
      </c>
      <c r="Q3647">
        <f>MATCH(C3647,'state-winning-votes'!A:A,0)</f>
        <v>38</v>
      </c>
      <c r="R3647">
        <f>MATCH(A3647,'state-winning-votes'!$A$2:$L$2,0)</f>
        <v>12</v>
      </c>
      <c r="S3647" cm="1">
        <f t="array" ref="S3647">INDEX('state-winning-votes'!$A$1:$L$53,$Q3647,$R3647)</f>
        <v>2841005</v>
      </c>
      <c r="T3647">
        <f>INDEX('state-winning-votes'!$A$1:$L$53,MATCH($C3647,'state-winning-votes'!$A:$A,0),MATCH($A3647,'state-winning-votes'!$A$2:$L$2,0))</f>
        <v>2841005</v>
      </c>
      <c r="U3647" t="str">
        <f t="shared" si="169"/>
        <v>Trump, Donald J.</v>
      </c>
      <c r="V3647" t="str">
        <f>_xlfn.XLOOKUP(INDEX('state-winning-votes'!$A$1:$L$53,MATCH($C3647,'state-winning-votes'!$A:$A,0),MATCH($A3647,'state-winning-votes'!$A$2:$L$2,0)),$L:$L,$H:$H)</f>
        <v>Trump, Donald J.</v>
      </c>
      <c r="W3647" t="str">
        <f>VLOOKUP(A3647,'national-winners'!$A$2:$B$13,2,0)</f>
        <v>Trump, Donald J.</v>
      </c>
      <c r="X3647" t="str">
        <f t="shared" si="170"/>
        <v xml:space="preserve"> Donald J. Trump (W)</v>
      </c>
    </row>
    <row r="3648" spans="1:24" x14ac:dyDescent="0.25">
      <c r="A3648">
        <v>2016</v>
      </c>
      <c r="B3648" t="s">
        <v>126</v>
      </c>
      <c r="C3648" t="s">
        <v>127</v>
      </c>
      <c r="D3648">
        <v>39</v>
      </c>
      <c r="E3648">
        <v>31</v>
      </c>
      <c r="F3648">
        <v>24</v>
      </c>
      <c r="G3648" t="s">
        <v>16</v>
      </c>
      <c r="H3648" t="s">
        <v>408</v>
      </c>
      <c r="I3648" t="str">
        <f t="shared" si="168"/>
        <v>Clinton, Hillary(L)</v>
      </c>
      <c r="J3648" t="s">
        <v>18</v>
      </c>
      <c r="K3648" t="b">
        <v>0</v>
      </c>
      <c r="L3648">
        <v>2394164</v>
      </c>
      <c r="M3648">
        <v>5496487</v>
      </c>
      <c r="N3648">
        <v>20171015</v>
      </c>
      <c r="O3648" t="s">
        <v>19</v>
      </c>
      <c r="P3648" t="str">
        <f>IF(VLOOKUP(A3648,'national-winners'!$A$2:$B$13,2,0)=H3648,"W","L")</f>
        <v>L</v>
      </c>
      <c r="Q3648">
        <f>MATCH(C3648,'state-winning-votes'!A:A,0)</f>
        <v>38</v>
      </c>
      <c r="R3648">
        <f>MATCH(A3648,'state-winning-votes'!$A$2:$L$2,0)</f>
        <v>12</v>
      </c>
      <c r="S3648" cm="1">
        <f t="array" ref="S3648">INDEX('state-winning-votes'!$A$1:$L$53,$Q3648,$R3648)</f>
        <v>2841005</v>
      </c>
      <c r="T3648">
        <f>INDEX('state-winning-votes'!$A$1:$L$53,MATCH($C3648,'state-winning-votes'!$A:$A,0),MATCH($A3648,'state-winning-votes'!$A$2:$L$2,0))</f>
        <v>2841005</v>
      </c>
      <c r="U3648" t="str">
        <f t="shared" si="169"/>
        <v>Trump, Donald J.</v>
      </c>
      <c r="V3648" t="str">
        <f>_xlfn.XLOOKUP(INDEX('state-winning-votes'!$A$1:$L$53,MATCH($C3648,'state-winning-votes'!$A:$A,0),MATCH($A3648,'state-winning-votes'!$A$2:$L$2,0)),$L:$L,$H:$H)</f>
        <v>Trump, Donald J.</v>
      </c>
      <c r="W3648" t="str">
        <f>VLOOKUP(A3648,'national-winners'!$A$2:$B$13,2,0)</f>
        <v>Trump, Donald J.</v>
      </c>
      <c r="X3648" t="str">
        <f t="shared" si="170"/>
        <v xml:space="preserve"> Donald J. Trump (W)</v>
      </c>
    </row>
    <row r="3649" spans="1:24" x14ac:dyDescent="0.25">
      <c r="A3649">
        <v>2016</v>
      </c>
      <c r="B3649" t="s">
        <v>126</v>
      </c>
      <c r="C3649" t="s">
        <v>127</v>
      </c>
      <c r="D3649">
        <v>39</v>
      </c>
      <c r="E3649">
        <v>31</v>
      </c>
      <c r="F3649">
        <v>24</v>
      </c>
      <c r="G3649" t="s">
        <v>16</v>
      </c>
      <c r="I3649" t="str">
        <f t="shared" si="168"/>
        <v>(L)</v>
      </c>
      <c r="J3649" t="s">
        <v>55</v>
      </c>
      <c r="K3649" t="b">
        <v>0</v>
      </c>
      <c r="L3649">
        <v>198733</v>
      </c>
      <c r="M3649">
        <v>5496487</v>
      </c>
      <c r="N3649">
        <v>20171015</v>
      </c>
      <c r="O3649" t="s">
        <v>19</v>
      </c>
      <c r="P3649" t="str">
        <f>IF(VLOOKUP(A3649,'national-winners'!$A$2:$B$13,2,0)=H3649,"W","L")</f>
        <v>L</v>
      </c>
      <c r="Q3649">
        <f>MATCH(C3649,'state-winning-votes'!A:A,0)</f>
        <v>38</v>
      </c>
      <c r="R3649">
        <f>MATCH(A3649,'state-winning-votes'!$A$2:$L$2,0)</f>
        <v>12</v>
      </c>
      <c r="S3649" cm="1">
        <f t="array" ref="S3649">INDEX('state-winning-votes'!$A$1:$L$53,$Q3649,$R3649)</f>
        <v>2841005</v>
      </c>
      <c r="T3649">
        <f>INDEX('state-winning-votes'!$A$1:$L$53,MATCH($C3649,'state-winning-votes'!$A:$A,0),MATCH($A3649,'state-winning-votes'!$A$2:$L$2,0))</f>
        <v>2841005</v>
      </c>
      <c r="U3649" t="str">
        <f t="shared" si="169"/>
        <v>Trump, Donald J.</v>
      </c>
      <c r="V3649" t="str">
        <f>_xlfn.XLOOKUP(INDEX('state-winning-votes'!$A$1:$L$53,MATCH($C3649,'state-winning-votes'!$A:$A,0),MATCH($A3649,'state-winning-votes'!$A$2:$L$2,0)),$L:$L,$H:$H)</f>
        <v>Trump, Donald J.</v>
      </c>
      <c r="W3649" t="str">
        <f>VLOOKUP(A3649,'national-winners'!$A$2:$B$13,2,0)</f>
        <v>Trump, Donald J.</v>
      </c>
      <c r="X3649" t="str">
        <f t="shared" si="170"/>
        <v xml:space="preserve"> Donald J. Trump (W)</v>
      </c>
    </row>
    <row r="3650" spans="1:24" x14ac:dyDescent="0.25">
      <c r="A3650">
        <v>2016</v>
      </c>
      <c r="B3650" t="s">
        <v>126</v>
      </c>
      <c r="C3650" t="s">
        <v>127</v>
      </c>
      <c r="D3650">
        <v>39</v>
      </c>
      <c r="E3650">
        <v>31</v>
      </c>
      <c r="F3650">
        <v>24</v>
      </c>
      <c r="G3650" t="s">
        <v>16</v>
      </c>
      <c r="H3650" t="s">
        <v>378</v>
      </c>
      <c r="I3650" t="str">
        <f t="shared" si="168"/>
        <v>Stein, Jill(L)</v>
      </c>
      <c r="J3650" t="s">
        <v>274</v>
      </c>
      <c r="K3650" t="b">
        <v>0</v>
      </c>
      <c r="L3650">
        <v>46271</v>
      </c>
      <c r="M3650">
        <v>5496487</v>
      </c>
      <c r="N3650">
        <v>20171015</v>
      </c>
      <c r="O3650" t="s">
        <v>19</v>
      </c>
      <c r="P3650" t="str">
        <f>IF(VLOOKUP(A3650,'national-winners'!$A$2:$B$13,2,0)=H3650,"W","L")</f>
        <v>L</v>
      </c>
      <c r="Q3650">
        <f>MATCH(C3650,'state-winning-votes'!A:A,0)</f>
        <v>38</v>
      </c>
      <c r="R3650">
        <f>MATCH(A3650,'state-winning-votes'!$A$2:$L$2,0)</f>
        <v>12</v>
      </c>
      <c r="S3650" cm="1">
        <f t="array" ref="S3650">INDEX('state-winning-votes'!$A$1:$L$53,$Q3650,$R3650)</f>
        <v>2841005</v>
      </c>
      <c r="T3650">
        <f>INDEX('state-winning-votes'!$A$1:$L$53,MATCH($C3650,'state-winning-votes'!$A:$A,0),MATCH($A3650,'state-winning-votes'!$A$2:$L$2,0))</f>
        <v>2841005</v>
      </c>
      <c r="U3650" t="str">
        <f t="shared" si="169"/>
        <v>Trump, Donald J.</v>
      </c>
      <c r="V3650" t="str">
        <f>_xlfn.XLOOKUP(INDEX('state-winning-votes'!$A$1:$L$53,MATCH($C3650,'state-winning-votes'!$A:$A,0),MATCH($A3650,'state-winning-votes'!$A$2:$L$2,0)),$L:$L,$H:$H)</f>
        <v>Trump, Donald J.</v>
      </c>
      <c r="W3650" t="str">
        <f>VLOOKUP(A3650,'national-winners'!$A$2:$B$13,2,0)</f>
        <v>Trump, Donald J.</v>
      </c>
      <c r="X3650" t="str">
        <f t="shared" si="170"/>
        <v xml:space="preserve"> Donald J. Trump (W)</v>
      </c>
    </row>
    <row r="3651" spans="1:24" x14ac:dyDescent="0.25">
      <c r="A3651">
        <v>2016</v>
      </c>
      <c r="B3651" t="s">
        <v>126</v>
      </c>
      <c r="C3651" t="s">
        <v>127</v>
      </c>
      <c r="D3651">
        <v>39</v>
      </c>
      <c r="E3651">
        <v>31</v>
      </c>
      <c r="F3651">
        <v>24</v>
      </c>
      <c r="G3651" t="s">
        <v>16</v>
      </c>
      <c r="I3651" t="str">
        <f t="shared" ref="I3651:I3714" si="171">H3651&amp;"("&amp;P3651&amp;")"</f>
        <v>(L)</v>
      </c>
      <c r="K3651" t="b">
        <v>1</v>
      </c>
      <c r="L3651">
        <v>16314</v>
      </c>
      <c r="M3651">
        <v>5496487</v>
      </c>
      <c r="N3651">
        <v>20171015</v>
      </c>
      <c r="O3651" t="s">
        <v>19</v>
      </c>
      <c r="P3651" t="str">
        <f>IF(VLOOKUP(A3651,'national-winners'!$A$2:$B$13,2,0)=H3651,"W","L")</f>
        <v>L</v>
      </c>
      <c r="Q3651">
        <f>MATCH(C3651,'state-winning-votes'!A:A,0)</f>
        <v>38</v>
      </c>
      <c r="R3651">
        <f>MATCH(A3651,'state-winning-votes'!$A$2:$L$2,0)</f>
        <v>12</v>
      </c>
      <c r="S3651" cm="1">
        <f t="array" ref="S3651">INDEX('state-winning-votes'!$A$1:$L$53,$Q3651,$R3651)</f>
        <v>2841005</v>
      </c>
      <c r="T3651">
        <f>INDEX('state-winning-votes'!$A$1:$L$53,MATCH($C3651,'state-winning-votes'!$A:$A,0),MATCH($A3651,'state-winning-votes'!$A$2:$L$2,0))</f>
        <v>2841005</v>
      </c>
      <c r="U3651" t="str">
        <f t="shared" ref="U3651:U3714" si="172">_xlfn.XLOOKUP(T3651,L:L,H:H)</f>
        <v>Trump, Donald J.</v>
      </c>
      <c r="V3651" t="str">
        <f>_xlfn.XLOOKUP(INDEX('state-winning-votes'!$A$1:$L$53,MATCH($C3651,'state-winning-votes'!$A:$A,0),MATCH($A3651,'state-winning-votes'!$A$2:$L$2,0)),$L:$L,$H:$H)</f>
        <v>Trump, Donald J.</v>
      </c>
      <c r="W3651" t="str">
        <f>VLOOKUP(A3651,'national-winners'!$A$2:$B$13,2,0)</f>
        <v>Trump, Donald J.</v>
      </c>
      <c r="X3651" t="str">
        <f t="shared" ref="X3651:X3714" si="173">IFERROR(RIGHT(V3651,LEN(V3651)-SEARCH(",",V3651))&amp;" "&amp;LEFT(V3651,SEARCH(",",V3651)-1)&amp;" (W)","NULL")</f>
        <v xml:space="preserve"> Donald J. Trump (W)</v>
      </c>
    </row>
    <row r="3652" spans="1:24" x14ac:dyDescent="0.25">
      <c r="A3652">
        <v>2016</v>
      </c>
      <c r="B3652" t="s">
        <v>128</v>
      </c>
      <c r="C3652" t="s">
        <v>129</v>
      </c>
      <c r="D3652">
        <v>40</v>
      </c>
      <c r="E3652">
        <v>73</v>
      </c>
      <c r="F3652">
        <v>53</v>
      </c>
      <c r="G3652" t="s">
        <v>16</v>
      </c>
      <c r="H3652" t="s">
        <v>407</v>
      </c>
      <c r="I3652" t="str">
        <f t="shared" si="171"/>
        <v>Trump, Donald J.(W)</v>
      </c>
      <c r="J3652" t="s">
        <v>21</v>
      </c>
      <c r="K3652" t="b">
        <v>0</v>
      </c>
      <c r="L3652">
        <v>949136</v>
      </c>
      <c r="M3652">
        <v>1452992</v>
      </c>
      <c r="N3652">
        <v>20171015</v>
      </c>
      <c r="O3652" t="s">
        <v>19</v>
      </c>
      <c r="P3652" t="str">
        <f>IF(VLOOKUP(A3652,'national-winners'!$A$2:$B$13,2,0)=H3652,"W","L")</f>
        <v>W</v>
      </c>
      <c r="Q3652">
        <f>MATCH(C3652,'state-winning-votes'!A:A,0)</f>
        <v>39</v>
      </c>
      <c r="R3652">
        <f>MATCH(A3652,'state-winning-votes'!$A$2:$L$2,0)</f>
        <v>12</v>
      </c>
      <c r="S3652" cm="1">
        <f t="array" ref="S3652">INDEX('state-winning-votes'!$A$1:$L$53,$Q3652,$R3652)</f>
        <v>949136</v>
      </c>
      <c r="T3652">
        <f>INDEX('state-winning-votes'!$A$1:$L$53,MATCH($C3652,'state-winning-votes'!$A:$A,0),MATCH($A3652,'state-winning-votes'!$A$2:$L$2,0))</f>
        <v>949136</v>
      </c>
      <c r="U3652" t="str">
        <f t="shared" si="172"/>
        <v>Trump, Donald J.</v>
      </c>
      <c r="V3652" t="str">
        <f>_xlfn.XLOOKUP(INDEX('state-winning-votes'!$A$1:$L$53,MATCH($C3652,'state-winning-votes'!$A:$A,0),MATCH($A3652,'state-winning-votes'!$A$2:$L$2,0)),$L:$L,$H:$H)</f>
        <v>Trump, Donald J.</v>
      </c>
      <c r="W3652" t="str">
        <f>VLOOKUP(A3652,'national-winners'!$A$2:$B$13,2,0)</f>
        <v>Trump, Donald J.</v>
      </c>
      <c r="X3652" t="str">
        <f t="shared" si="173"/>
        <v xml:space="preserve"> Donald J. Trump (W)</v>
      </c>
    </row>
    <row r="3653" spans="1:24" x14ac:dyDescent="0.25">
      <c r="A3653">
        <v>2016</v>
      </c>
      <c r="B3653" t="s">
        <v>128</v>
      </c>
      <c r="C3653" t="s">
        <v>129</v>
      </c>
      <c r="D3653">
        <v>40</v>
      </c>
      <c r="E3653">
        <v>73</v>
      </c>
      <c r="F3653">
        <v>53</v>
      </c>
      <c r="G3653" t="s">
        <v>16</v>
      </c>
      <c r="H3653" t="s">
        <v>408</v>
      </c>
      <c r="I3653" t="str">
        <f t="shared" si="171"/>
        <v>Clinton, Hillary(L)</v>
      </c>
      <c r="J3653" t="s">
        <v>18</v>
      </c>
      <c r="K3653" t="b">
        <v>0</v>
      </c>
      <c r="L3653">
        <v>420375</v>
      </c>
      <c r="M3653">
        <v>1452992</v>
      </c>
      <c r="N3653">
        <v>20171015</v>
      </c>
      <c r="O3653" t="s">
        <v>19</v>
      </c>
      <c r="P3653" t="str">
        <f>IF(VLOOKUP(A3653,'national-winners'!$A$2:$B$13,2,0)=H3653,"W","L")</f>
        <v>L</v>
      </c>
      <c r="Q3653">
        <f>MATCH(C3653,'state-winning-votes'!A:A,0)</f>
        <v>39</v>
      </c>
      <c r="R3653">
        <f>MATCH(A3653,'state-winning-votes'!$A$2:$L$2,0)</f>
        <v>12</v>
      </c>
      <c r="S3653" cm="1">
        <f t="array" ref="S3653">INDEX('state-winning-votes'!$A$1:$L$53,$Q3653,$R3653)</f>
        <v>949136</v>
      </c>
      <c r="T3653">
        <f>INDEX('state-winning-votes'!$A$1:$L$53,MATCH($C3653,'state-winning-votes'!$A:$A,0),MATCH($A3653,'state-winning-votes'!$A$2:$L$2,0))</f>
        <v>949136</v>
      </c>
      <c r="U3653" t="str">
        <f t="shared" si="172"/>
        <v>Trump, Donald J.</v>
      </c>
      <c r="V3653" t="str">
        <f>_xlfn.XLOOKUP(INDEX('state-winning-votes'!$A$1:$L$53,MATCH($C3653,'state-winning-votes'!$A:$A,0),MATCH($A3653,'state-winning-votes'!$A$2:$L$2,0)),$L:$L,$H:$H)</f>
        <v>Trump, Donald J.</v>
      </c>
      <c r="W3653" t="str">
        <f>VLOOKUP(A3653,'national-winners'!$A$2:$B$13,2,0)</f>
        <v>Trump, Donald J.</v>
      </c>
      <c r="X3653" t="str">
        <f t="shared" si="173"/>
        <v xml:space="preserve"> Donald J. Trump (W)</v>
      </c>
    </row>
    <row r="3654" spans="1:24" x14ac:dyDescent="0.25">
      <c r="A3654">
        <v>2016</v>
      </c>
      <c r="B3654" t="s">
        <v>128</v>
      </c>
      <c r="C3654" t="s">
        <v>129</v>
      </c>
      <c r="D3654">
        <v>40</v>
      </c>
      <c r="E3654">
        <v>73</v>
      </c>
      <c r="F3654">
        <v>53</v>
      </c>
      <c r="G3654" t="s">
        <v>16</v>
      </c>
      <c r="H3654" t="s">
        <v>377</v>
      </c>
      <c r="I3654" t="str">
        <f t="shared" si="171"/>
        <v>Johnson, Gary(L)</v>
      </c>
      <c r="J3654" t="s">
        <v>29</v>
      </c>
      <c r="K3654" t="b">
        <v>0</v>
      </c>
      <c r="L3654">
        <v>83481</v>
      </c>
      <c r="M3654">
        <v>1452992</v>
      </c>
      <c r="N3654">
        <v>20171015</v>
      </c>
      <c r="O3654" t="s">
        <v>19</v>
      </c>
      <c r="P3654" t="str">
        <f>IF(VLOOKUP(A3654,'national-winners'!$A$2:$B$13,2,0)=H3654,"W","L")</f>
        <v>L</v>
      </c>
      <c r="Q3654">
        <f>MATCH(C3654,'state-winning-votes'!A:A,0)</f>
        <v>39</v>
      </c>
      <c r="R3654">
        <f>MATCH(A3654,'state-winning-votes'!$A$2:$L$2,0)</f>
        <v>12</v>
      </c>
      <c r="S3654" cm="1">
        <f t="array" ref="S3654">INDEX('state-winning-votes'!$A$1:$L$53,$Q3654,$R3654)</f>
        <v>949136</v>
      </c>
      <c r="T3654">
        <f>INDEX('state-winning-votes'!$A$1:$L$53,MATCH($C3654,'state-winning-votes'!$A:$A,0),MATCH($A3654,'state-winning-votes'!$A$2:$L$2,0))</f>
        <v>949136</v>
      </c>
      <c r="U3654" t="str">
        <f t="shared" si="172"/>
        <v>Trump, Donald J.</v>
      </c>
      <c r="V3654" t="str">
        <f>_xlfn.XLOOKUP(INDEX('state-winning-votes'!$A$1:$L$53,MATCH($C3654,'state-winning-votes'!$A:$A,0),MATCH($A3654,'state-winning-votes'!$A$2:$L$2,0)),$L:$L,$H:$H)</f>
        <v>Trump, Donald J.</v>
      </c>
      <c r="W3654" t="str">
        <f>VLOOKUP(A3654,'national-winners'!$A$2:$B$13,2,0)</f>
        <v>Trump, Donald J.</v>
      </c>
      <c r="X3654" t="str">
        <f t="shared" si="173"/>
        <v xml:space="preserve"> Donald J. Trump (W)</v>
      </c>
    </row>
    <row r="3655" spans="1:24" x14ac:dyDescent="0.25">
      <c r="A3655">
        <v>2016</v>
      </c>
      <c r="B3655" t="s">
        <v>130</v>
      </c>
      <c r="C3655" t="s">
        <v>131</v>
      </c>
      <c r="D3655">
        <v>41</v>
      </c>
      <c r="E3655">
        <v>92</v>
      </c>
      <c r="F3655">
        <v>72</v>
      </c>
      <c r="G3655" t="s">
        <v>16</v>
      </c>
      <c r="H3655" t="s">
        <v>408</v>
      </c>
      <c r="I3655" t="str">
        <f t="shared" si="171"/>
        <v>Clinton, Hillary(L)</v>
      </c>
      <c r="J3655" t="s">
        <v>18</v>
      </c>
      <c r="K3655" t="b">
        <v>0</v>
      </c>
      <c r="L3655">
        <v>1002106</v>
      </c>
      <c r="M3655">
        <v>2001336</v>
      </c>
      <c r="N3655">
        <v>20171015</v>
      </c>
      <c r="O3655" t="s">
        <v>19</v>
      </c>
      <c r="P3655" t="str">
        <f>IF(VLOOKUP(A3655,'national-winners'!$A$2:$B$13,2,0)=H3655,"W","L")</f>
        <v>L</v>
      </c>
      <c r="Q3655">
        <f>MATCH(C3655,'state-winning-votes'!A:A,0)</f>
        <v>40</v>
      </c>
      <c r="R3655">
        <f>MATCH(A3655,'state-winning-votes'!$A$2:$L$2,0)</f>
        <v>12</v>
      </c>
      <c r="S3655" cm="1">
        <f t="array" ref="S3655">INDEX('state-winning-votes'!$A$1:$L$53,$Q3655,$R3655)</f>
        <v>1002106</v>
      </c>
      <c r="T3655">
        <f>INDEX('state-winning-votes'!$A$1:$L$53,MATCH($C3655,'state-winning-votes'!$A:$A,0),MATCH($A3655,'state-winning-votes'!$A$2:$L$2,0))</f>
        <v>1002106</v>
      </c>
      <c r="U3655" t="str">
        <f t="shared" si="172"/>
        <v>Clinton, Hillary</v>
      </c>
      <c r="V3655" t="str">
        <f>_xlfn.XLOOKUP(INDEX('state-winning-votes'!$A$1:$L$53,MATCH($C3655,'state-winning-votes'!$A:$A,0),MATCH($A3655,'state-winning-votes'!$A$2:$L$2,0)),$L:$L,$H:$H)</f>
        <v>Clinton, Hillary</v>
      </c>
      <c r="W3655" t="str">
        <f>VLOOKUP(A3655,'national-winners'!$A$2:$B$13,2,0)</f>
        <v>Trump, Donald J.</v>
      </c>
      <c r="X3655" t="str">
        <f t="shared" si="173"/>
        <v xml:space="preserve"> Hillary Clinton (W)</v>
      </c>
    </row>
    <row r="3656" spans="1:24" x14ac:dyDescent="0.25">
      <c r="A3656">
        <v>2016</v>
      </c>
      <c r="B3656" t="s">
        <v>130</v>
      </c>
      <c r="C3656" t="s">
        <v>131</v>
      </c>
      <c r="D3656">
        <v>41</v>
      </c>
      <c r="E3656">
        <v>92</v>
      </c>
      <c r="F3656">
        <v>72</v>
      </c>
      <c r="G3656" t="s">
        <v>16</v>
      </c>
      <c r="H3656" t="s">
        <v>407</v>
      </c>
      <c r="I3656" t="str">
        <f t="shared" si="171"/>
        <v>Trump, Donald J.(W)</v>
      </c>
      <c r="J3656" t="s">
        <v>21</v>
      </c>
      <c r="K3656" t="b">
        <v>0</v>
      </c>
      <c r="L3656">
        <v>782403</v>
      </c>
      <c r="M3656">
        <v>2001336</v>
      </c>
      <c r="N3656">
        <v>20171015</v>
      </c>
      <c r="O3656" t="s">
        <v>19</v>
      </c>
      <c r="P3656" t="str">
        <f>IF(VLOOKUP(A3656,'national-winners'!$A$2:$B$13,2,0)=H3656,"W","L")</f>
        <v>W</v>
      </c>
      <c r="Q3656">
        <f>MATCH(C3656,'state-winning-votes'!A:A,0)</f>
        <v>40</v>
      </c>
      <c r="R3656">
        <f>MATCH(A3656,'state-winning-votes'!$A$2:$L$2,0)</f>
        <v>12</v>
      </c>
      <c r="S3656" cm="1">
        <f t="array" ref="S3656">INDEX('state-winning-votes'!$A$1:$L$53,$Q3656,$R3656)</f>
        <v>1002106</v>
      </c>
      <c r="T3656">
        <f>INDEX('state-winning-votes'!$A$1:$L$53,MATCH($C3656,'state-winning-votes'!$A:$A,0),MATCH($A3656,'state-winning-votes'!$A$2:$L$2,0))</f>
        <v>1002106</v>
      </c>
      <c r="U3656" t="str">
        <f t="shared" si="172"/>
        <v>Clinton, Hillary</v>
      </c>
      <c r="V3656" t="str">
        <f>_xlfn.XLOOKUP(INDEX('state-winning-votes'!$A$1:$L$53,MATCH($C3656,'state-winning-votes'!$A:$A,0),MATCH($A3656,'state-winning-votes'!$A$2:$L$2,0)),$L:$L,$H:$H)</f>
        <v>Clinton, Hillary</v>
      </c>
      <c r="W3656" t="str">
        <f>VLOOKUP(A3656,'national-winners'!$A$2:$B$13,2,0)</f>
        <v>Trump, Donald J.</v>
      </c>
      <c r="X3656" t="str">
        <f t="shared" si="173"/>
        <v xml:space="preserve"> Hillary Clinton (W)</v>
      </c>
    </row>
    <row r="3657" spans="1:24" x14ac:dyDescent="0.25">
      <c r="A3657">
        <v>2016</v>
      </c>
      <c r="B3657" t="s">
        <v>130</v>
      </c>
      <c r="C3657" t="s">
        <v>131</v>
      </c>
      <c r="D3657">
        <v>41</v>
      </c>
      <c r="E3657">
        <v>92</v>
      </c>
      <c r="F3657">
        <v>72</v>
      </c>
      <c r="G3657" t="s">
        <v>16</v>
      </c>
      <c r="H3657" t="s">
        <v>377</v>
      </c>
      <c r="I3657" t="str">
        <f t="shared" si="171"/>
        <v>Johnson, Gary(L)</v>
      </c>
      <c r="J3657" t="s">
        <v>29</v>
      </c>
      <c r="K3657" t="b">
        <v>0</v>
      </c>
      <c r="L3657">
        <v>94231</v>
      </c>
      <c r="M3657">
        <v>2001336</v>
      </c>
      <c r="N3657">
        <v>20171015</v>
      </c>
      <c r="O3657" t="s">
        <v>19</v>
      </c>
      <c r="P3657" t="str">
        <f>IF(VLOOKUP(A3657,'national-winners'!$A$2:$B$13,2,0)=H3657,"W","L")</f>
        <v>L</v>
      </c>
      <c r="Q3657">
        <f>MATCH(C3657,'state-winning-votes'!A:A,0)</f>
        <v>40</v>
      </c>
      <c r="R3657">
        <f>MATCH(A3657,'state-winning-votes'!$A$2:$L$2,0)</f>
        <v>12</v>
      </c>
      <c r="S3657" cm="1">
        <f t="array" ref="S3657">INDEX('state-winning-votes'!$A$1:$L$53,$Q3657,$R3657)</f>
        <v>1002106</v>
      </c>
      <c r="T3657">
        <f>INDEX('state-winning-votes'!$A$1:$L$53,MATCH($C3657,'state-winning-votes'!$A:$A,0),MATCH($A3657,'state-winning-votes'!$A$2:$L$2,0))</f>
        <v>1002106</v>
      </c>
      <c r="U3657" t="str">
        <f t="shared" si="172"/>
        <v>Clinton, Hillary</v>
      </c>
      <c r="V3657" t="str">
        <f>_xlfn.XLOOKUP(INDEX('state-winning-votes'!$A$1:$L$53,MATCH($C3657,'state-winning-votes'!$A:$A,0),MATCH($A3657,'state-winning-votes'!$A$2:$L$2,0)),$L:$L,$H:$H)</f>
        <v>Clinton, Hillary</v>
      </c>
      <c r="W3657" t="str">
        <f>VLOOKUP(A3657,'national-winners'!$A$2:$B$13,2,0)</f>
        <v>Trump, Donald J.</v>
      </c>
      <c r="X3657" t="str">
        <f t="shared" si="173"/>
        <v xml:space="preserve"> Hillary Clinton (W)</v>
      </c>
    </row>
    <row r="3658" spans="1:24" x14ac:dyDescent="0.25">
      <c r="A3658">
        <v>2016</v>
      </c>
      <c r="B3658" t="s">
        <v>130</v>
      </c>
      <c r="C3658" t="s">
        <v>131</v>
      </c>
      <c r="D3658">
        <v>41</v>
      </c>
      <c r="E3658">
        <v>92</v>
      </c>
      <c r="F3658">
        <v>72</v>
      </c>
      <c r="G3658" t="s">
        <v>16</v>
      </c>
      <c r="H3658" t="s">
        <v>59</v>
      </c>
      <c r="I3658" t="str">
        <f t="shared" si="171"/>
        <v>Other(L)</v>
      </c>
      <c r="K3658" t="b">
        <v>0</v>
      </c>
      <c r="L3658">
        <v>72594</v>
      </c>
      <c r="M3658">
        <v>2001336</v>
      </c>
      <c r="N3658">
        <v>20171015</v>
      </c>
      <c r="O3658" t="s">
        <v>19</v>
      </c>
      <c r="P3658" t="str">
        <f>IF(VLOOKUP(A3658,'national-winners'!$A$2:$B$13,2,0)=H3658,"W","L")</f>
        <v>L</v>
      </c>
      <c r="Q3658">
        <f>MATCH(C3658,'state-winning-votes'!A:A,0)</f>
        <v>40</v>
      </c>
      <c r="R3658">
        <f>MATCH(A3658,'state-winning-votes'!$A$2:$L$2,0)</f>
        <v>12</v>
      </c>
      <c r="S3658" cm="1">
        <f t="array" ref="S3658">INDEX('state-winning-votes'!$A$1:$L$53,$Q3658,$R3658)</f>
        <v>1002106</v>
      </c>
      <c r="T3658">
        <f>INDEX('state-winning-votes'!$A$1:$L$53,MATCH($C3658,'state-winning-votes'!$A:$A,0),MATCH($A3658,'state-winning-votes'!$A$2:$L$2,0))</f>
        <v>1002106</v>
      </c>
      <c r="U3658" t="str">
        <f t="shared" si="172"/>
        <v>Clinton, Hillary</v>
      </c>
      <c r="V3658" t="str">
        <f>_xlfn.XLOOKUP(INDEX('state-winning-votes'!$A$1:$L$53,MATCH($C3658,'state-winning-votes'!$A:$A,0),MATCH($A3658,'state-winning-votes'!$A$2:$L$2,0)),$L:$L,$H:$H)</f>
        <v>Clinton, Hillary</v>
      </c>
      <c r="W3658" t="str">
        <f>VLOOKUP(A3658,'national-winners'!$A$2:$B$13,2,0)</f>
        <v>Trump, Donald J.</v>
      </c>
      <c r="X3658" t="str">
        <f t="shared" si="173"/>
        <v xml:space="preserve"> Hillary Clinton (W)</v>
      </c>
    </row>
    <row r="3659" spans="1:24" x14ac:dyDescent="0.25">
      <c r="A3659">
        <v>2016</v>
      </c>
      <c r="B3659" t="s">
        <v>130</v>
      </c>
      <c r="C3659" t="s">
        <v>131</v>
      </c>
      <c r="D3659">
        <v>41</v>
      </c>
      <c r="E3659">
        <v>92</v>
      </c>
      <c r="F3659">
        <v>72</v>
      </c>
      <c r="G3659" t="s">
        <v>16</v>
      </c>
      <c r="H3659" t="s">
        <v>378</v>
      </c>
      <c r="I3659" t="str">
        <f t="shared" si="171"/>
        <v>Stein, Jill(L)</v>
      </c>
      <c r="J3659" t="s">
        <v>274</v>
      </c>
      <c r="K3659" t="b">
        <v>0</v>
      </c>
      <c r="L3659">
        <v>50002</v>
      </c>
      <c r="M3659">
        <v>2001336</v>
      </c>
      <c r="N3659">
        <v>20171015</v>
      </c>
      <c r="O3659" t="s">
        <v>19</v>
      </c>
      <c r="P3659" t="str">
        <f>IF(VLOOKUP(A3659,'national-winners'!$A$2:$B$13,2,0)=H3659,"W","L")</f>
        <v>L</v>
      </c>
      <c r="Q3659">
        <f>MATCH(C3659,'state-winning-votes'!A:A,0)</f>
        <v>40</v>
      </c>
      <c r="R3659">
        <f>MATCH(A3659,'state-winning-votes'!$A$2:$L$2,0)</f>
        <v>12</v>
      </c>
      <c r="S3659" cm="1">
        <f t="array" ref="S3659">INDEX('state-winning-votes'!$A$1:$L$53,$Q3659,$R3659)</f>
        <v>1002106</v>
      </c>
      <c r="T3659">
        <f>INDEX('state-winning-votes'!$A$1:$L$53,MATCH($C3659,'state-winning-votes'!$A:$A,0),MATCH($A3659,'state-winning-votes'!$A$2:$L$2,0))</f>
        <v>1002106</v>
      </c>
      <c r="U3659" t="str">
        <f t="shared" si="172"/>
        <v>Clinton, Hillary</v>
      </c>
      <c r="V3659" t="str">
        <f>_xlfn.XLOOKUP(INDEX('state-winning-votes'!$A$1:$L$53,MATCH($C3659,'state-winning-votes'!$A:$A,0),MATCH($A3659,'state-winning-votes'!$A$2:$L$2,0)),$L:$L,$H:$H)</f>
        <v>Clinton, Hillary</v>
      </c>
      <c r="W3659" t="str">
        <f>VLOOKUP(A3659,'national-winners'!$A$2:$B$13,2,0)</f>
        <v>Trump, Donald J.</v>
      </c>
      <c r="X3659" t="str">
        <f t="shared" si="173"/>
        <v xml:space="preserve"> Hillary Clinton (W)</v>
      </c>
    </row>
    <row r="3660" spans="1:24" x14ac:dyDescent="0.25">
      <c r="A3660">
        <v>2016</v>
      </c>
      <c r="B3660" t="s">
        <v>132</v>
      </c>
      <c r="C3660" t="s">
        <v>133</v>
      </c>
      <c r="D3660">
        <v>42</v>
      </c>
      <c r="E3660">
        <v>23</v>
      </c>
      <c r="F3660">
        <v>14</v>
      </c>
      <c r="G3660" t="s">
        <v>16</v>
      </c>
      <c r="H3660" t="s">
        <v>407</v>
      </c>
      <c r="I3660" t="str">
        <f t="shared" si="171"/>
        <v>Trump, Donald J.(W)</v>
      </c>
      <c r="J3660" t="s">
        <v>21</v>
      </c>
      <c r="K3660" t="b">
        <v>0</v>
      </c>
      <c r="L3660">
        <v>2970733</v>
      </c>
      <c r="M3660">
        <v>6115402</v>
      </c>
      <c r="N3660">
        <v>20171015</v>
      </c>
      <c r="O3660" t="s">
        <v>19</v>
      </c>
      <c r="P3660" t="str">
        <f>IF(VLOOKUP(A3660,'national-winners'!$A$2:$B$13,2,0)=H3660,"W","L")</f>
        <v>W</v>
      </c>
      <c r="Q3660">
        <f>MATCH(C3660,'state-winning-votes'!A:A,0)</f>
        <v>41</v>
      </c>
      <c r="R3660">
        <f>MATCH(A3660,'state-winning-votes'!$A$2:$L$2,0)</f>
        <v>12</v>
      </c>
      <c r="S3660" cm="1">
        <f t="array" ref="S3660">INDEX('state-winning-votes'!$A$1:$L$53,$Q3660,$R3660)</f>
        <v>2970733</v>
      </c>
      <c r="T3660">
        <f>INDEX('state-winning-votes'!$A$1:$L$53,MATCH($C3660,'state-winning-votes'!$A:$A,0),MATCH($A3660,'state-winning-votes'!$A$2:$L$2,0))</f>
        <v>2970733</v>
      </c>
      <c r="U3660" t="str">
        <f t="shared" si="172"/>
        <v>Trump, Donald J.</v>
      </c>
      <c r="V3660" t="str">
        <f>_xlfn.XLOOKUP(INDEX('state-winning-votes'!$A$1:$L$53,MATCH($C3660,'state-winning-votes'!$A:$A,0),MATCH($A3660,'state-winning-votes'!$A$2:$L$2,0)),$L:$L,$H:$H)</f>
        <v>Trump, Donald J.</v>
      </c>
      <c r="W3660" t="str">
        <f>VLOOKUP(A3660,'national-winners'!$A$2:$B$13,2,0)</f>
        <v>Trump, Donald J.</v>
      </c>
      <c r="X3660" t="str">
        <f t="shared" si="173"/>
        <v xml:space="preserve"> Donald J. Trump (W)</v>
      </c>
    </row>
    <row r="3661" spans="1:24" x14ac:dyDescent="0.25">
      <c r="A3661">
        <v>2016</v>
      </c>
      <c r="B3661" t="s">
        <v>132</v>
      </c>
      <c r="C3661" t="s">
        <v>133</v>
      </c>
      <c r="D3661">
        <v>42</v>
      </c>
      <c r="E3661">
        <v>23</v>
      </c>
      <c r="F3661">
        <v>14</v>
      </c>
      <c r="G3661" t="s">
        <v>16</v>
      </c>
      <c r="H3661" t="s">
        <v>408</v>
      </c>
      <c r="I3661" t="str">
        <f t="shared" si="171"/>
        <v>Clinton, Hillary(L)</v>
      </c>
      <c r="J3661" t="s">
        <v>18</v>
      </c>
      <c r="K3661" t="b">
        <v>0</v>
      </c>
      <c r="L3661">
        <v>2926441</v>
      </c>
      <c r="M3661">
        <v>6115402</v>
      </c>
      <c r="N3661">
        <v>20171015</v>
      </c>
      <c r="O3661" t="s">
        <v>19</v>
      </c>
      <c r="P3661" t="str">
        <f>IF(VLOOKUP(A3661,'national-winners'!$A$2:$B$13,2,0)=H3661,"W","L")</f>
        <v>L</v>
      </c>
      <c r="Q3661">
        <f>MATCH(C3661,'state-winning-votes'!A:A,0)</f>
        <v>41</v>
      </c>
      <c r="R3661">
        <f>MATCH(A3661,'state-winning-votes'!$A$2:$L$2,0)</f>
        <v>12</v>
      </c>
      <c r="S3661" cm="1">
        <f t="array" ref="S3661">INDEX('state-winning-votes'!$A$1:$L$53,$Q3661,$R3661)</f>
        <v>2970733</v>
      </c>
      <c r="T3661">
        <f>INDEX('state-winning-votes'!$A$1:$L$53,MATCH($C3661,'state-winning-votes'!$A:$A,0),MATCH($A3661,'state-winning-votes'!$A$2:$L$2,0))</f>
        <v>2970733</v>
      </c>
      <c r="U3661" t="str">
        <f t="shared" si="172"/>
        <v>Trump, Donald J.</v>
      </c>
      <c r="V3661" t="str">
        <f>_xlfn.XLOOKUP(INDEX('state-winning-votes'!$A$1:$L$53,MATCH($C3661,'state-winning-votes'!$A:$A,0),MATCH($A3661,'state-winning-votes'!$A$2:$L$2,0)),$L:$L,$H:$H)</f>
        <v>Trump, Donald J.</v>
      </c>
      <c r="W3661" t="str">
        <f>VLOOKUP(A3661,'national-winners'!$A$2:$B$13,2,0)</f>
        <v>Trump, Donald J.</v>
      </c>
      <c r="X3661" t="str">
        <f t="shared" si="173"/>
        <v xml:space="preserve"> Donald J. Trump (W)</v>
      </c>
    </row>
    <row r="3662" spans="1:24" x14ac:dyDescent="0.25">
      <c r="A3662">
        <v>2016</v>
      </c>
      <c r="B3662" t="s">
        <v>132</v>
      </c>
      <c r="C3662" t="s">
        <v>133</v>
      </c>
      <c r="D3662">
        <v>42</v>
      </c>
      <c r="E3662">
        <v>23</v>
      </c>
      <c r="F3662">
        <v>14</v>
      </c>
      <c r="G3662" t="s">
        <v>16</v>
      </c>
      <c r="H3662" t="s">
        <v>377</v>
      </c>
      <c r="I3662" t="str">
        <f t="shared" si="171"/>
        <v>Johnson, Gary(L)</v>
      </c>
      <c r="J3662" t="s">
        <v>29</v>
      </c>
      <c r="K3662" t="b">
        <v>0</v>
      </c>
      <c r="L3662">
        <v>146715</v>
      </c>
      <c r="M3662">
        <v>6115402</v>
      </c>
      <c r="N3662">
        <v>20171015</v>
      </c>
      <c r="O3662" t="s">
        <v>19</v>
      </c>
      <c r="P3662" t="str">
        <f>IF(VLOOKUP(A3662,'national-winners'!$A$2:$B$13,2,0)=H3662,"W","L")</f>
        <v>L</v>
      </c>
      <c r="Q3662">
        <f>MATCH(C3662,'state-winning-votes'!A:A,0)</f>
        <v>41</v>
      </c>
      <c r="R3662">
        <f>MATCH(A3662,'state-winning-votes'!$A$2:$L$2,0)</f>
        <v>12</v>
      </c>
      <c r="S3662" cm="1">
        <f t="array" ref="S3662">INDEX('state-winning-votes'!$A$1:$L$53,$Q3662,$R3662)</f>
        <v>2970733</v>
      </c>
      <c r="T3662">
        <f>INDEX('state-winning-votes'!$A$1:$L$53,MATCH($C3662,'state-winning-votes'!$A:$A,0),MATCH($A3662,'state-winning-votes'!$A$2:$L$2,0))</f>
        <v>2970733</v>
      </c>
      <c r="U3662" t="str">
        <f t="shared" si="172"/>
        <v>Trump, Donald J.</v>
      </c>
      <c r="V3662" t="str">
        <f>_xlfn.XLOOKUP(INDEX('state-winning-votes'!$A$1:$L$53,MATCH($C3662,'state-winning-votes'!$A:$A,0),MATCH($A3662,'state-winning-votes'!$A$2:$L$2,0)),$L:$L,$H:$H)</f>
        <v>Trump, Donald J.</v>
      </c>
      <c r="W3662" t="str">
        <f>VLOOKUP(A3662,'national-winners'!$A$2:$B$13,2,0)</f>
        <v>Trump, Donald J.</v>
      </c>
      <c r="X3662" t="str">
        <f t="shared" si="173"/>
        <v xml:space="preserve"> Donald J. Trump (W)</v>
      </c>
    </row>
    <row r="3663" spans="1:24" x14ac:dyDescent="0.25">
      <c r="A3663">
        <v>2016</v>
      </c>
      <c r="B3663" t="s">
        <v>132</v>
      </c>
      <c r="C3663" t="s">
        <v>133</v>
      </c>
      <c r="D3663">
        <v>42</v>
      </c>
      <c r="E3663">
        <v>23</v>
      </c>
      <c r="F3663">
        <v>14</v>
      </c>
      <c r="G3663" t="s">
        <v>16</v>
      </c>
      <c r="H3663" t="s">
        <v>378</v>
      </c>
      <c r="I3663" t="str">
        <f t="shared" si="171"/>
        <v>Stein, Jill(L)</v>
      </c>
      <c r="J3663" t="s">
        <v>274</v>
      </c>
      <c r="K3663" t="b">
        <v>0</v>
      </c>
      <c r="L3663">
        <v>49941</v>
      </c>
      <c r="M3663">
        <v>6115402</v>
      </c>
      <c r="N3663">
        <v>20171015</v>
      </c>
      <c r="O3663" t="s">
        <v>19</v>
      </c>
      <c r="P3663" t="str">
        <f>IF(VLOOKUP(A3663,'national-winners'!$A$2:$B$13,2,0)=H3663,"W","L")</f>
        <v>L</v>
      </c>
      <c r="Q3663">
        <f>MATCH(C3663,'state-winning-votes'!A:A,0)</f>
        <v>41</v>
      </c>
      <c r="R3663">
        <f>MATCH(A3663,'state-winning-votes'!$A$2:$L$2,0)</f>
        <v>12</v>
      </c>
      <c r="S3663" cm="1">
        <f t="array" ref="S3663">INDEX('state-winning-votes'!$A$1:$L$53,$Q3663,$R3663)</f>
        <v>2970733</v>
      </c>
      <c r="T3663">
        <f>INDEX('state-winning-votes'!$A$1:$L$53,MATCH($C3663,'state-winning-votes'!$A:$A,0),MATCH($A3663,'state-winning-votes'!$A$2:$L$2,0))</f>
        <v>2970733</v>
      </c>
      <c r="U3663" t="str">
        <f t="shared" si="172"/>
        <v>Trump, Donald J.</v>
      </c>
      <c r="V3663" t="str">
        <f>_xlfn.XLOOKUP(INDEX('state-winning-votes'!$A$1:$L$53,MATCH($C3663,'state-winning-votes'!$A:$A,0),MATCH($A3663,'state-winning-votes'!$A$2:$L$2,0)),$L:$L,$H:$H)</f>
        <v>Trump, Donald J.</v>
      </c>
      <c r="W3663" t="str">
        <f>VLOOKUP(A3663,'national-winners'!$A$2:$B$13,2,0)</f>
        <v>Trump, Donald J.</v>
      </c>
      <c r="X3663" t="str">
        <f t="shared" si="173"/>
        <v xml:space="preserve"> Donald J. Trump (W)</v>
      </c>
    </row>
    <row r="3664" spans="1:24" x14ac:dyDescent="0.25">
      <c r="A3664">
        <v>2016</v>
      </c>
      <c r="B3664" t="s">
        <v>132</v>
      </c>
      <c r="C3664" t="s">
        <v>133</v>
      </c>
      <c r="D3664">
        <v>42</v>
      </c>
      <c r="E3664">
        <v>23</v>
      </c>
      <c r="F3664">
        <v>14</v>
      </c>
      <c r="G3664" t="s">
        <v>16</v>
      </c>
      <c r="H3664" t="s">
        <v>409</v>
      </c>
      <c r="I3664" t="str">
        <f t="shared" si="171"/>
        <v>Castle, Darrell L.(L)</v>
      </c>
      <c r="J3664" t="s">
        <v>134</v>
      </c>
      <c r="K3664" t="b">
        <v>0</v>
      </c>
      <c r="L3664">
        <v>21572</v>
      </c>
      <c r="M3664">
        <v>6115402</v>
      </c>
      <c r="N3664">
        <v>20171015</v>
      </c>
      <c r="O3664" t="s">
        <v>19</v>
      </c>
      <c r="P3664" t="str">
        <f>IF(VLOOKUP(A3664,'national-winners'!$A$2:$B$13,2,0)=H3664,"W","L")</f>
        <v>L</v>
      </c>
      <c r="Q3664">
        <f>MATCH(C3664,'state-winning-votes'!A:A,0)</f>
        <v>41</v>
      </c>
      <c r="R3664">
        <f>MATCH(A3664,'state-winning-votes'!$A$2:$L$2,0)</f>
        <v>12</v>
      </c>
      <c r="S3664" cm="1">
        <f t="array" ref="S3664">INDEX('state-winning-votes'!$A$1:$L$53,$Q3664,$R3664)</f>
        <v>2970733</v>
      </c>
      <c r="T3664">
        <f>INDEX('state-winning-votes'!$A$1:$L$53,MATCH($C3664,'state-winning-votes'!$A:$A,0),MATCH($A3664,'state-winning-votes'!$A$2:$L$2,0))</f>
        <v>2970733</v>
      </c>
      <c r="U3664" t="str">
        <f t="shared" si="172"/>
        <v>Trump, Donald J.</v>
      </c>
      <c r="V3664" t="str">
        <f>_xlfn.XLOOKUP(INDEX('state-winning-votes'!$A$1:$L$53,MATCH($C3664,'state-winning-votes'!$A:$A,0),MATCH($A3664,'state-winning-votes'!$A$2:$L$2,0)),$L:$L,$H:$H)</f>
        <v>Trump, Donald J.</v>
      </c>
      <c r="W3664" t="str">
        <f>VLOOKUP(A3664,'national-winners'!$A$2:$B$13,2,0)</f>
        <v>Trump, Donald J.</v>
      </c>
      <c r="X3664" t="str">
        <f t="shared" si="173"/>
        <v xml:space="preserve"> Donald J. Trump (W)</v>
      </c>
    </row>
    <row r="3665" spans="1:24" x14ac:dyDescent="0.25">
      <c r="A3665">
        <v>2016</v>
      </c>
      <c r="B3665" t="s">
        <v>135</v>
      </c>
      <c r="C3665" t="s">
        <v>136</v>
      </c>
      <c r="D3665">
        <v>44</v>
      </c>
      <c r="E3665">
        <v>15</v>
      </c>
      <c r="F3665">
        <v>5</v>
      </c>
      <c r="G3665" t="s">
        <v>16</v>
      </c>
      <c r="H3665" t="s">
        <v>408</v>
      </c>
      <c r="I3665" t="str">
        <f t="shared" si="171"/>
        <v>Clinton, Hillary(L)</v>
      </c>
      <c r="J3665" t="s">
        <v>18</v>
      </c>
      <c r="K3665" t="b">
        <v>0</v>
      </c>
      <c r="L3665">
        <v>252525</v>
      </c>
      <c r="M3665">
        <v>464144</v>
      </c>
      <c r="N3665">
        <v>20171015</v>
      </c>
      <c r="O3665" t="s">
        <v>19</v>
      </c>
      <c r="P3665" t="str">
        <f>IF(VLOOKUP(A3665,'national-winners'!$A$2:$B$13,2,0)=H3665,"W","L")</f>
        <v>L</v>
      </c>
      <c r="Q3665">
        <f>MATCH(C3665,'state-winning-votes'!A:A,0)</f>
        <v>42</v>
      </c>
      <c r="R3665">
        <f>MATCH(A3665,'state-winning-votes'!$A$2:$L$2,0)</f>
        <v>12</v>
      </c>
      <c r="S3665" cm="1">
        <f t="array" ref="S3665">INDEX('state-winning-votes'!$A$1:$L$53,$Q3665,$R3665)</f>
        <v>252525</v>
      </c>
      <c r="T3665">
        <f>INDEX('state-winning-votes'!$A$1:$L$53,MATCH($C3665,'state-winning-votes'!$A:$A,0),MATCH($A3665,'state-winning-votes'!$A$2:$L$2,0))</f>
        <v>252525</v>
      </c>
      <c r="U3665" t="str">
        <f t="shared" si="172"/>
        <v>Clinton, Hillary</v>
      </c>
      <c r="V3665" t="str">
        <f>_xlfn.XLOOKUP(INDEX('state-winning-votes'!$A$1:$L$53,MATCH($C3665,'state-winning-votes'!$A:$A,0),MATCH($A3665,'state-winning-votes'!$A$2:$L$2,0)),$L:$L,$H:$H)</f>
        <v>Clinton, Hillary</v>
      </c>
      <c r="W3665" t="str">
        <f>VLOOKUP(A3665,'national-winners'!$A$2:$B$13,2,0)</f>
        <v>Trump, Donald J.</v>
      </c>
      <c r="X3665" t="str">
        <f t="shared" si="173"/>
        <v xml:space="preserve"> Hillary Clinton (W)</v>
      </c>
    </row>
    <row r="3666" spans="1:24" x14ac:dyDescent="0.25">
      <c r="A3666">
        <v>2016</v>
      </c>
      <c r="B3666" t="s">
        <v>135</v>
      </c>
      <c r="C3666" t="s">
        <v>136</v>
      </c>
      <c r="D3666">
        <v>44</v>
      </c>
      <c r="E3666">
        <v>15</v>
      </c>
      <c r="F3666">
        <v>5</v>
      </c>
      <c r="G3666" t="s">
        <v>16</v>
      </c>
      <c r="H3666" t="s">
        <v>407</v>
      </c>
      <c r="I3666" t="str">
        <f t="shared" si="171"/>
        <v>Trump, Donald J.(W)</v>
      </c>
      <c r="J3666" t="s">
        <v>21</v>
      </c>
      <c r="K3666" t="b">
        <v>0</v>
      </c>
      <c r="L3666">
        <v>180543</v>
      </c>
      <c r="M3666">
        <v>464144</v>
      </c>
      <c r="N3666">
        <v>20171015</v>
      </c>
      <c r="O3666" t="s">
        <v>19</v>
      </c>
      <c r="P3666" t="str">
        <f>IF(VLOOKUP(A3666,'national-winners'!$A$2:$B$13,2,0)=H3666,"W","L")</f>
        <v>W</v>
      </c>
      <c r="Q3666">
        <f>MATCH(C3666,'state-winning-votes'!A:A,0)</f>
        <v>42</v>
      </c>
      <c r="R3666">
        <f>MATCH(A3666,'state-winning-votes'!$A$2:$L$2,0)</f>
        <v>12</v>
      </c>
      <c r="S3666" cm="1">
        <f t="array" ref="S3666">INDEX('state-winning-votes'!$A$1:$L$53,$Q3666,$R3666)</f>
        <v>252525</v>
      </c>
      <c r="T3666">
        <f>INDEX('state-winning-votes'!$A$1:$L$53,MATCH($C3666,'state-winning-votes'!$A:$A,0),MATCH($A3666,'state-winning-votes'!$A$2:$L$2,0))</f>
        <v>252525</v>
      </c>
      <c r="U3666" t="str">
        <f t="shared" si="172"/>
        <v>Clinton, Hillary</v>
      </c>
      <c r="V3666" t="str">
        <f>_xlfn.XLOOKUP(INDEX('state-winning-votes'!$A$1:$L$53,MATCH($C3666,'state-winning-votes'!$A:$A,0),MATCH($A3666,'state-winning-votes'!$A$2:$L$2,0)),$L:$L,$H:$H)</f>
        <v>Clinton, Hillary</v>
      </c>
      <c r="W3666" t="str">
        <f>VLOOKUP(A3666,'national-winners'!$A$2:$B$13,2,0)</f>
        <v>Trump, Donald J.</v>
      </c>
      <c r="X3666" t="str">
        <f t="shared" si="173"/>
        <v xml:space="preserve"> Hillary Clinton (W)</v>
      </c>
    </row>
    <row r="3667" spans="1:24" x14ac:dyDescent="0.25">
      <c r="A3667">
        <v>2016</v>
      </c>
      <c r="B3667" t="s">
        <v>135</v>
      </c>
      <c r="C3667" t="s">
        <v>136</v>
      </c>
      <c r="D3667">
        <v>44</v>
      </c>
      <c r="E3667">
        <v>15</v>
      </c>
      <c r="F3667">
        <v>5</v>
      </c>
      <c r="G3667" t="s">
        <v>16</v>
      </c>
      <c r="H3667" t="s">
        <v>377</v>
      </c>
      <c r="I3667" t="str">
        <f t="shared" si="171"/>
        <v>Johnson, Gary(L)</v>
      </c>
      <c r="J3667" t="s">
        <v>29</v>
      </c>
      <c r="K3667" t="b">
        <v>0</v>
      </c>
      <c r="L3667">
        <v>14746</v>
      </c>
      <c r="M3667">
        <v>464144</v>
      </c>
      <c r="N3667">
        <v>20171015</v>
      </c>
      <c r="O3667" t="s">
        <v>19</v>
      </c>
      <c r="P3667" t="str">
        <f>IF(VLOOKUP(A3667,'national-winners'!$A$2:$B$13,2,0)=H3667,"W","L")</f>
        <v>L</v>
      </c>
      <c r="Q3667">
        <f>MATCH(C3667,'state-winning-votes'!A:A,0)</f>
        <v>42</v>
      </c>
      <c r="R3667">
        <f>MATCH(A3667,'state-winning-votes'!$A$2:$L$2,0)</f>
        <v>12</v>
      </c>
      <c r="S3667" cm="1">
        <f t="array" ref="S3667">INDEX('state-winning-votes'!$A$1:$L$53,$Q3667,$R3667)</f>
        <v>252525</v>
      </c>
      <c r="T3667">
        <f>INDEX('state-winning-votes'!$A$1:$L$53,MATCH($C3667,'state-winning-votes'!$A:$A,0),MATCH($A3667,'state-winning-votes'!$A$2:$L$2,0))</f>
        <v>252525</v>
      </c>
      <c r="U3667" t="str">
        <f t="shared" si="172"/>
        <v>Clinton, Hillary</v>
      </c>
      <c r="V3667" t="str">
        <f>_xlfn.XLOOKUP(INDEX('state-winning-votes'!$A$1:$L$53,MATCH($C3667,'state-winning-votes'!$A:$A,0),MATCH($A3667,'state-winning-votes'!$A$2:$L$2,0)),$L:$L,$H:$H)</f>
        <v>Clinton, Hillary</v>
      </c>
      <c r="W3667" t="str">
        <f>VLOOKUP(A3667,'national-winners'!$A$2:$B$13,2,0)</f>
        <v>Trump, Donald J.</v>
      </c>
      <c r="X3667" t="str">
        <f t="shared" si="173"/>
        <v xml:space="preserve"> Hillary Clinton (W)</v>
      </c>
    </row>
    <row r="3668" spans="1:24" x14ac:dyDescent="0.25">
      <c r="A3668">
        <v>2016</v>
      </c>
      <c r="B3668" t="s">
        <v>135</v>
      </c>
      <c r="C3668" t="s">
        <v>136</v>
      </c>
      <c r="D3668">
        <v>44</v>
      </c>
      <c r="E3668">
        <v>15</v>
      </c>
      <c r="F3668">
        <v>5</v>
      </c>
      <c r="G3668" t="s">
        <v>16</v>
      </c>
      <c r="I3668" t="str">
        <f t="shared" si="171"/>
        <v>(L)</v>
      </c>
      <c r="K3668" t="b">
        <v>1</v>
      </c>
      <c r="L3668">
        <v>9439</v>
      </c>
      <c r="M3668">
        <v>464144</v>
      </c>
      <c r="N3668">
        <v>20171015</v>
      </c>
      <c r="O3668" t="s">
        <v>19</v>
      </c>
      <c r="P3668" t="str">
        <f>IF(VLOOKUP(A3668,'national-winners'!$A$2:$B$13,2,0)=H3668,"W","L")</f>
        <v>L</v>
      </c>
      <c r="Q3668">
        <f>MATCH(C3668,'state-winning-votes'!A:A,0)</f>
        <v>42</v>
      </c>
      <c r="R3668">
        <f>MATCH(A3668,'state-winning-votes'!$A$2:$L$2,0)</f>
        <v>12</v>
      </c>
      <c r="S3668" cm="1">
        <f t="array" ref="S3668">INDEX('state-winning-votes'!$A$1:$L$53,$Q3668,$R3668)</f>
        <v>252525</v>
      </c>
      <c r="T3668">
        <f>INDEX('state-winning-votes'!$A$1:$L$53,MATCH($C3668,'state-winning-votes'!$A:$A,0),MATCH($A3668,'state-winning-votes'!$A$2:$L$2,0))</f>
        <v>252525</v>
      </c>
      <c r="U3668" t="str">
        <f t="shared" si="172"/>
        <v>Clinton, Hillary</v>
      </c>
      <c r="V3668" t="str">
        <f>_xlfn.XLOOKUP(INDEX('state-winning-votes'!$A$1:$L$53,MATCH($C3668,'state-winning-votes'!$A:$A,0),MATCH($A3668,'state-winning-votes'!$A$2:$L$2,0)),$L:$L,$H:$H)</f>
        <v>Clinton, Hillary</v>
      </c>
      <c r="W3668" t="str">
        <f>VLOOKUP(A3668,'national-winners'!$A$2:$B$13,2,0)</f>
        <v>Trump, Donald J.</v>
      </c>
      <c r="X3668" t="str">
        <f t="shared" si="173"/>
        <v xml:space="preserve"> Hillary Clinton (W)</v>
      </c>
    </row>
    <row r="3669" spans="1:24" x14ac:dyDescent="0.25">
      <c r="A3669">
        <v>2016</v>
      </c>
      <c r="B3669" t="s">
        <v>135</v>
      </c>
      <c r="C3669" t="s">
        <v>136</v>
      </c>
      <c r="D3669">
        <v>44</v>
      </c>
      <c r="E3669">
        <v>15</v>
      </c>
      <c r="F3669">
        <v>5</v>
      </c>
      <c r="G3669" t="s">
        <v>16</v>
      </c>
      <c r="H3669" t="s">
        <v>378</v>
      </c>
      <c r="I3669" t="str">
        <f t="shared" si="171"/>
        <v>Stein, Jill(L)</v>
      </c>
      <c r="J3669" t="s">
        <v>274</v>
      </c>
      <c r="K3669" t="b">
        <v>0</v>
      </c>
      <c r="L3669">
        <v>6220</v>
      </c>
      <c r="M3669">
        <v>464144</v>
      </c>
      <c r="N3669">
        <v>20171015</v>
      </c>
      <c r="O3669" t="s">
        <v>19</v>
      </c>
      <c r="P3669" t="str">
        <f>IF(VLOOKUP(A3669,'national-winners'!$A$2:$B$13,2,0)=H3669,"W","L")</f>
        <v>L</v>
      </c>
      <c r="Q3669">
        <f>MATCH(C3669,'state-winning-votes'!A:A,0)</f>
        <v>42</v>
      </c>
      <c r="R3669">
        <f>MATCH(A3669,'state-winning-votes'!$A$2:$L$2,0)</f>
        <v>12</v>
      </c>
      <c r="S3669" cm="1">
        <f t="array" ref="S3669">INDEX('state-winning-votes'!$A$1:$L$53,$Q3669,$R3669)</f>
        <v>252525</v>
      </c>
      <c r="T3669">
        <f>INDEX('state-winning-votes'!$A$1:$L$53,MATCH($C3669,'state-winning-votes'!$A:$A,0),MATCH($A3669,'state-winning-votes'!$A$2:$L$2,0))</f>
        <v>252525</v>
      </c>
      <c r="U3669" t="str">
        <f t="shared" si="172"/>
        <v>Clinton, Hillary</v>
      </c>
      <c r="V3669" t="str">
        <f>_xlfn.XLOOKUP(INDEX('state-winning-votes'!$A$1:$L$53,MATCH($C3669,'state-winning-votes'!$A:$A,0),MATCH($A3669,'state-winning-votes'!$A$2:$L$2,0)),$L:$L,$H:$H)</f>
        <v>Clinton, Hillary</v>
      </c>
      <c r="W3669" t="str">
        <f>VLOOKUP(A3669,'national-winners'!$A$2:$B$13,2,0)</f>
        <v>Trump, Donald J.</v>
      </c>
      <c r="X3669" t="str">
        <f t="shared" si="173"/>
        <v xml:space="preserve"> Hillary Clinton (W)</v>
      </c>
    </row>
    <row r="3670" spans="1:24" x14ac:dyDescent="0.25">
      <c r="A3670">
        <v>2016</v>
      </c>
      <c r="B3670" t="s">
        <v>135</v>
      </c>
      <c r="C3670" t="s">
        <v>136</v>
      </c>
      <c r="D3670">
        <v>44</v>
      </c>
      <c r="E3670">
        <v>15</v>
      </c>
      <c r="F3670">
        <v>5</v>
      </c>
      <c r="G3670" t="s">
        <v>16</v>
      </c>
      <c r="H3670" t="s">
        <v>410</v>
      </c>
      <c r="I3670" t="str">
        <f t="shared" si="171"/>
        <v>De La Fuente, Roque ""Rocky""(L)</v>
      </c>
      <c r="J3670" t="s">
        <v>411</v>
      </c>
      <c r="K3670" t="b">
        <v>0</v>
      </c>
      <c r="L3670">
        <v>671</v>
      </c>
      <c r="M3670">
        <v>464144</v>
      </c>
      <c r="N3670">
        <v>20171015</v>
      </c>
      <c r="O3670" t="s">
        <v>19</v>
      </c>
      <c r="P3670" t="str">
        <f>IF(VLOOKUP(A3670,'national-winners'!$A$2:$B$13,2,0)=H3670,"W","L")</f>
        <v>L</v>
      </c>
      <c r="Q3670">
        <f>MATCH(C3670,'state-winning-votes'!A:A,0)</f>
        <v>42</v>
      </c>
      <c r="R3670">
        <f>MATCH(A3670,'state-winning-votes'!$A$2:$L$2,0)</f>
        <v>12</v>
      </c>
      <c r="S3670" cm="1">
        <f t="array" ref="S3670">INDEX('state-winning-votes'!$A$1:$L$53,$Q3670,$R3670)</f>
        <v>252525</v>
      </c>
      <c r="T3670">
        <f>INDEX('state-winning-votes'!$A$1:$L$53,MATCH($C3670,'state-winning-votes'!$A:$A,0),MATCH($A3670,'state-winning-votes'!$A$2:$L$2,0))</f>
        <v>252525</v>
      </c>
      <c r="U3670" t="str">
        <f t="shared" si="172"/>
        <v>Clinton, Hillary</v>
      </c>
      <c r="V3670" t="str">
        <f>_xlfn.XLOOKUP(INDEX('state-winning-votes'!$A$1:$L$53,MATCH($C3670,'state-winning-votes'!$A:$A,0),MATCH($A3670,'state-winning-votes'!$A$2:$L$2,0)),$L:$L,$H:$H)</f>
        <v>Clinton, Hillary</v>
      </c>
      <c r="W3670" t="str">
        <f>VLOOKUP(A3670,'national-winners'!$A$2:$B$13,2,0)</f>
        <v>Trump, Donald J.</v>
      </c>
      <c r="X3670" t="str">
        <f t="shared" si="173"/>
        <v xml:space="preserve"> Hillary Clinton (W)</v>
      </c>
    </row>
    <row r="3671" spans="1:24" x14ac:dyDescent="0.25">
      <c r="A3671">
        <v>2016</v>
      </c>
      <c r="B3671" t="s">
        <v>137</v>
      </c>
      <c r="C3671" t="s">
        <v>138</v>
      </c>
      <c r="D3671">
        <v>45</v>
      </c>
      <c r="E3671">
        <v>57</v>
      </c>
      <c r="F3671">
        <v>48</v>
      </c>
      <c r="G3671" t="s">
        <v>16</v>
      </c>
      <c r="H3671" t="s">
        <v>407</v>
      </c>
      <c r="I3671" t="str">
        <f t="shared" si="171"/>
        <v>Trump, Donald J.(W)</v>
      </c>
      <c r="J3671" t="s">
        <v>21</v>
      </c>
      <c r="K3671" t="b">
        <v>0</v>
      </c>
      <c r="L3671">
        <v>1155389</v>
      </c>
      <c r="M3671">
        <v>2103027</v>
      </c>
      <c r="N3671">
        <v>20171015</v>
      </c>
      <c r="O3671" t="s">
        <v>19</v>
      </c>
      <c r="P3671" t="str">
        <f>IF(VLOOKUP(A3671,'national-winners'!$A$2:$B$13,2,0)=H3671,"W","L")</f>
        <v>W</v>
      </c>
      <c r="Q3671">
        <f>MATCH(C3671,'state-winning-votes'!A:A,0)</f>
        <v>43</v>
      </c>
      <c r="R3671">
        <f>MATCH(A3671,'state-winning-votes'!$A$2:$L$2,0)</f>
        <v>12</v>
      </c>
      <c r="S3671" cm="1">
        <f t="array" ref="S3671">INDEX('state-winning-votes'!$A$1:$L$53,$Q3671,$R3671)</f>
        <v>1155389</v>
      </c>
      <c r="T3671">
        <f>INDEX('state-winning-votes'!$A$1:$L$53,MATCH($C3671,'state-winning-votes'!$A:$A,0),MATCH($A3671,'state-winning-votes'!$A$2:$L$2,0))</f>
        <v>1155389</v>
      </c>
      <c r="U3671" t="str">
        <f t="shared" si="172"/>
        <v>Trump, Donald J.</v>
      </c>
      <c r="V3671" t="str">
        <f>_xlfn.XLOOKUP(INDEX('state-winning-votes'!$A$1:$L$53,MATCH($C3671,'state-winning-votes'!$A:$A,0),MATCH($A3671,'state-winning-votes'!$A$2:$L$2,0)),$L:$L,$H:$H)</f>
        <v>Trump, Donald J.</v>
      </c>
      <c r="W3671" t="str">
        <f>VLOOKUP(A3671,'national-winners'!$A$2:$B$13,2,0)</f>
        <v>Trump, Donald J.</v>
      </c>
      <c r="X3671" t="str">
        <f t="shared" si="173"/>
        <v xml:space="preserve"> Donald J. Trump (W)</v>
      </c>
    </row>
    <row r="3672" spans="1:24" x14ac:dyDescent="0.25">
      <c r="A3672">
        <v>2016</v>
      </c>
      <c r="B3672" t="s">
        <v>137</v>
      </c>
      <c r="C3672" t="s">
        <v>138</v>
      </c>
      <c r="D3672">
        <v>45</v>
      </c>
      <c r="E3672">
        <v>57</v>
      </c>
      <c r="F3672">
        <v>48</v>
      </c>
      <c r="G3672" t="s">
        <v>16</v>
      </c>
      <c r="H3672" t="s">
        <v>408</v>
      </c>
      <c r="I3672" t="str">
        <f t="shared" si="171"/>
        <v>Clinton, Hillary(L)</v>
      </c>
      <c r="J3672" t="s">
        <v>18</v>
      </c>
      <c r="K3672" t="b">
        <v>0</v>
      </c>
      <c r="L3672">
        <v>855373</v>
      </c>
      <c r="M3672">
        <v>2103027</v>
      </c>
      <c r="N3672">
        <v>20171015</v>
      </c>
      <c r="O3672" t="s">
        <v>19</v>
      </c>
      <c r="P3672" t="str">
        <f>IF(VLOOKUP(A3672,'national-winners'!$A$2:$B$13,2,0)=H3672,"W","L")</f>
        <v>L</v>
      </c>
      <c r="Q3672">
        <f>MATCH(C3672,'state-winning-votes'!A:A,0)</f>
        <v>43</v>
      </c>
      <c r="R3672">
        <f>MATCH(A3672,'state-winning-votes'!$A$2:$L$2,0)</f>
        <v>12</v>
      </c>
      <c r="S3672" cm="1">
        <f t="array" ref="S3672">INDEX('state-winning-votes'!$A$1:$L$53,$Q3672,$R3672)</f>
        <v>1155389</v>
      </c>
      <c r="T3672">
        <f>INDEX('state-winning-votes'!$A$1:$L$53,MATCH($C3672,'state-winning-votes'!$A:$A,0),MATCH($A3672,'state-winning-votes'!$A$2:$L$2,0))</f>
        <v>1155389</v>
      </c>
      <c r="U3672" t="str">
        <f t="shared" si="172"/>
        <v>Trump, Donald J.</v>
      </c>
      <c r="V3672" t="str">
        <f>_xlfn.XLOOKUP(INDEX('state-winning-votes'!$A$1:$L$53,MATCH($C3672,'state-winning-votes'!$A:$A,0),MATCH($A3672,'state-winning-votes'!$A$2:$L$2,0)),$L:$L,$H:$H)</f>
        <v>Trump, Donald J.</v>
      </c>
      <c r="W3672" t="str">
        <f>VLOOKUP(A3672,'national-winners'!$A$2:$B$13,2,0)</f>
        <v>Trump, Donald J.</v>
      </c>
      <c r="X3672" t="str">
        <f t="shared" si="173"/>
        <v xml:space="preserve"> Donald J. Trump (W)</v>
      </c>
    </row>
    <row r="3673" spans="1:24" x14ac:dyDescent="0.25">
      <c r="A3673">
        <v>2016</v>
      </c>
      <c r="B3673" t="s">
        <v>137</v>
      </c>
      <c r="C3673" t="s">
        <v>138</v>
      </c>
      <c r="D3673">
        <v>45</v>
      </c>
      <c r="E3673">
        <v>57</v>
      </c>
      <c r="F3673">
        <v>48</v>
      </c>
      <c r="G3673" t="s">
        <v>16</v>
      </c>
      <c r="H3673" t="s">
        <v>377</v>
      </c>
      <c r="I3673" t="str">
        <f t="shared" si="171"/>
        <v>Johnson, Gary(L)</v>
      </c>
      <c r="J3673" t="s">
        <v>29</v>
      </c>
      <c r="K3673" t="b">
        <v>0</v>
      </c>
      <c r="L3673">
        <v>49204</v>
      </c>
      <c r="M3673">
        <v>2103027</v>
      </c>
      <c r="N3673">
        <v>20171015</v>
      </c>
      <c r="O3673" t="s">
        <v>19</v>
      </c>
      <c r="P3673" t="str">
        <f>IF(VLOOKUP(A3673,'national-winners'!$A$2:$B$13,2,0)=H3673,"W","L")</f>
        <v>L</v>
      </c>
      <c r="Q3673">
        <f>MATCH(C3673,'state-winning-votes'!A:A,0)</f>
        <v>43</v>
      </c>
      <c r="R3673">
        <f>MATCH(A3673,'state-winning-votes'!$A$2:$L$2,0)</f>
        <v>12</v>
      </c>
      <c r="S3673" cm="1">
        <f t="array" ref="S3673">INDEX('state-winning-votes'!$A$1:$L$53,$Q3673,$R3673)</f>
        <v>1155389</v>
      </c>
      <c r="T3673">
        <f>INDEX('state-winning-votes'!$A$1:$L$53,MATCH($C3673,'state-winning-votes'!$A:$A,0),MATCH($A3673,'state-winning-votes'!$A$2:$L$2,0))</f>
        <v>1155389</v>
      </c>
      <c r="U3673" t="str">
        <f t="shared" si="172"/>
        <v>Trump, Donald J.</v>
      </c>
      <c r="V3673" t="str">
        <f>_xlfn.XLOOKUP(INDEX('state-winning-votes'!$A$1:$L$53,MATCH($C3673,'state-winning-votes'!$A:$A,0),MATCH($A3673,'state-winning-votes'!$A$2:$L$2,0)),$L:$L,$H:$H)</f>
        <v>Trump, Donald J.</v>
      </c>
      <c r="W3673" t="str">
        <f>VLOOKUP(A3673,'national-winners'!$A$2:$B$13,2,0)</f>
        <v>Trump, Donald J.</v>
      </c>
      <c r="X3673" t="str">
        <f t="shared" si="173"/>
        <v xml:space="preserve"> Donald J. Trump (W)</v>
      </c>
    </row>
    <row r="3674" spans="1:24" x14ac:dyDescent="0.25">
      <c r="A3674">
        <v>2016</v>
      </c>
      <c r="B3674" t="s">
        <v>137</v>
      </c>
      <c r="C3674" t="s">
        <v>138</v>
      </c>
      <c r="D3674">
        <v>45</v>
      </c>
      <c r="E3674">
        <v>57</v>
      </c>
      <c r="F3674">
        <v>48</v>
      </c>
      <c r="G3674" t="s">
        <v>16</v>
      </c>
      <c r="H3674" t="s">
        <v>412</v>
      </c>
      <c r="I3674" t="str">
        <f t="shared" si="171"/>
        <v>McMullin, Evan(L)</v>
      </c>
      <c r="J3674" t="s">
        <v>292</v>
      </c>
      <c r="K3674" t="b">
        <v>0</v>
      </c>
      <c r="L3674">
        <v>21016</v>
      </c>
      <c r="M3674">
        <v>2103027</v>
      </c>
      <c r="N3674">
        <v>20171015</v>
      </c>
      <c r="O3674" t="s">
        <v>19</v>
      </c>
      <c r="P3674" t="str">
        <f>IF(VLOOKUP(A3674,'national-winners'!$A$2:$B$13,2,0)=H3674,"W","L")</f>
        <v>L</v>
      </c>
      <c r="Q3674">
        <f>MATCH(C3674,'state-winning-votes'!A:A,0)</f>
        <v>43</v>
      </c>
      <c r="R3674">
        <f>MATCH(A3674,'state-winning-votes'!$A$2:$L$2,0)</f>
        <v>12</v>
      </c>
      <c r="S3674" cm="1">
        <f t="array" ref="S3674">INDEX('state-winning-votes'!$A$1:$L$53,$Q3674,$R3674)</f>
        <v>1155389</v>
      </c>
      <c r="T3674">
        <f>INDEX('state-winning-votes'!$A$1:$L$53,MATCH($C3674,'state-winning-votes'!$A:$A,0),MATCH($A3674,'state-winning-votes'!$A$2:$L$2,0))</f>
        <v>1155389</v>
      </c>
      <c r="U3674" t="str">
        <f t="shared" si="172"/>
        <v>Trump, Donald J.</v>
      </c>
      <c r="V3674" t="str">
        <f>_xlfn.XLOOKUP(INDEX('state-winning-votes'!$A$1:$L$53,MATCH($C3674,'state-winning-votes'!$A:$A,0),MATCH($A3674,'state-winning-votes'!$A$2:$L$2,0)),$L:$L,$H:$H)</f>
        <v>Trump, Donald J.</v>
      </c>
      <c r="W3674" t="str">
        <f>VLOOKUP(A3674,'national-winners'!$A$2:$B$13,2,0)</f>
        <v>Trump, Donald J.</v>
      </c>
      <c r="X3674" t="str">
        <f t="shared" si="173"/>
        <v xml:space="preserve"> Donald J. Trump (W)</v>
      </c>
    </row>
    <row r="3675" spans="1:24" x14ac:dyDescent="0.25">
      <c r="A3675">
        <v>2016</v>
      </c>
      <c r="B3675" t="s">
        <v>137</v>
      </c>
      <c r="C3675" t="s">
        <v>138</v>
      </c>
      <c r="D3675">
        <v>45</v>
      </c>
      <c r="E3675">
        <v>57</v>
      </c>
      <c r="F3675">
        <v>48</v>
      </c>
      <c r="G3675" t="s">
        <v>16</v>
      </c>
      <c r="H3675" t="s">
        <v>378</v>
      </c>
      <c r="I3675" t="str">
        <f t="shared" si="171"/>
        <v>Stein, Jill(L)</v>
      </c>
      <c r="J3675" t="s">
        <v>274</v>
      </c>
      <c r="K3675" t="b">
        <v>0</v>
      </c>
      <c r="L3675">
        <v>13034</v>
      </c>
      <c r="M3675">
        <v>2103027</v>
      </c>
      <c r="N3675">
        <v>20171015</v>
      </c>
      <c r="O3675" t="s">
        <v>19</v>
      </c>
      <c r="P3675" t="str">
        <f>IF(VLOOKUP(A3675,'national-winners'!$A$2:$B$13,2,0)=H3675,"W","L")</f>
        <v>L</v>
      </c>
      <c r="Q3675">
        <f>MATCH(C3675,'state-winning-votes'!A:A,0)</f>
        <v>43</v>
      </c>
      <c r="R3675">
        <f>MATCH(A3675,'state-winning-votes'!$A$2:$L$2,0)</f>
        <v>12</v>
      </c>
      <c r="S3675" cm="1">
        <f t="array" ref="S3675">INDEX('state-winning-votes'!$A$1:$L$53,$Q3675,$R3675)</f>
        <v>1155389</v>
      </c>
      <c r="T3675">
        <f>INDEX('state-winning-votes'!$A$1:$L$53,MATCH($C3675,'state-winning-votes'!$A:$A,0),MATCH($A3675,'state-winning-votes'!$A$2:$L$2,0))</f>
        <v>1155389</v>
      </c>
      <c r="U3675" t="str">
        <f t="shared" si="172"/>
        <v>Trump, Donald J.</v>
      </c>
      <c r="V3675" t="str">
        <f>_xlfn.XLOOKUP(INDEX('state-winning-votes'!$A$1:$L$53,MATCH($C3675,'state-winning-votes'!$A:$A,0),MATCH($A3675,'state-winning-votes'!$A$2:$L$2,0)),$L:$L,$H:$H)</f>
        <v>Trump, Donald J.</v>
      </c>
      <c r="W3675" t="str">
        <f>VLOOKUP(A3675,'national-winners'!$A$2:$B$13,2,0)</f>
        <v>Trump, Donald J.</v>
      </c>
      <c r="X3675" t="str">
        <f t="shared" si="173"/>
        <v xml:space="preserve"> Donald J. Trump (W)</v>
      </c>
    </row>
    <row r="3676" spans="1:24" x14ac:dyDescent="0.25">
      <c r="A3676">
        <v>2016</v>
      </c>
      <c r="B3676" t="s">
        <v>137</v>
      </c>
      <c r="C3676" t="s">
        <v>138</v>
      </c>
      <c r="D3676">
        <v>45</v>
      </c>
      <c r="E3676">
        <v>57</v>
      </c>
      <c r="F3676">
        <v>48</v>
      </c>
      <c r="G3676" t="s">
        <v>16</v>
      </c>
      <c r="H3676" t="s">
        <v>409</v>
      </c>
      <c r="I3676" t="str">
        <f t="shared" si="171"/>
        <v>Castle, Darrell L.(L)</v>
      </c>
      <c r="J3676" t="s">
        <v>134</v>
      </c>
      <c r="K3676" t="b">
        <v>0</v>
      </c>
      <c r="L3676">
        <v>5765</v>
      </c>
      <c r="M3676">
        <v>2103027</v>
      </c>
      <c r="N3676">
        <v>20171015</v>
      </c>
      <c r="O3676" t="s">
        <v>19</v>
      </c>
      <c r="P3676" t="str">
        <f>IF(VLOOKUP(A3676,'national-winners'!$A$2:$B$13,2,0)=H3676,"W","L")</f>
        <v>L</v>
      </c>
      <c r="Q3676">
        <f>MATCH(C3676,'state-winning-votes'!A:A,0)</f>
        <v>43</v>
      </c>
      <c r="R3676">
        <f>MATCH(A3676,'state-winning-votes'!$A$2:$L$2,0)</f>
        <v>12</v>
      </c>
      <c r="S3676" cm="1">
        <f t="array" ref="S3676">INDEX('state-winning-votes'!$A$1:$L$53,$Q3676,$R3676)</f>
        <v>1155389</v>
      </c>
      <c r="T3676">
        <f>INDEX('state-winning-votes'!$A$1:$L$53,MATCH($C3676,'state-winning-votes'!$A:$A,0),MATCH($A3676,'state-winning-votes'!$A$2:$L$2,0))</f>
        <v>1155389</v>
      </c>
      <c r="U3676" t="str">
        <f t="shared" si="172"/>
        <v>Trump, Donald J.</v>
      </c>
      <c r="V3676" t="str">
        <f>_xlfn.XLOOKUP(INDEX('state-winning-votes'!$A$1:$L$53,MATCH($C3676,'state-winning-votes'!$A:$A,0),MATCH($A3676,'state-winning-votes'!$A$2:$L$2,0)),$L:$L,$H:$H)</f>
        <v>Trump, Donald J.</v>
      </c>
      <c r="W3676" t="str">
        <f>VLOOKUP(A3676,'national-winners'!$A$2:$B$13,2,0)</f>
        <v>Trump, Donald J.</v>
      </c>
      <c r="X3676" t="str">
        <f t="shared" si="173"/>
        <v xml:space="preserve"> Donald J. Trump (W)</v>
      </c>
    </row>
    <row r="3677" spans="1:24" x14ac:dyDescent="0.25">
      <c r="A3677">
        <v>2016</v>
      </c>
      <c r="B3677" t="s">
        <v>137</v>
      </c>
      <c r="C3677" t="s">
        <v>138</v>
      </c>
      <c r="D3677">
        <v>45</v>
      </c>
      <c r="E3677">
        <v>57</v>
      </c>
      <c r="F3677">
        <v>48</v>
      </c>
      <c r="G3677" t="s">
        <v>16</v>
      </c>
      <c r="H3677" t="s">
        <v>440</v>
      </c>
      <c r="I3677" t="str">
        <f t="shared" si="171"/>
        <v>Skewes, Peter(L)</v>
      </c>
      <c r="J3677" t="s">
        <v>39</v>
      </c>
      <c r="K3677" t="b">
        <v>0</v>
      </c>
      <c r="L3677">
        <v>3246</v>
      </c>
      <c r="M3677">
        <v>2103027</v>
      </c>
      <c r="N3677">
        <v>20171015</v>
      </c>
      <c r="O3677" t="s">
        <v>19</v>
      </c>
      <c r="P3677" t="str">
        <f>IF(VLOOKUP(A3677,'national-winners'!$A$2:$B$13,2,0)=H3677,"W","L")</f>
        <v>L</v>
      </c>
      <c r="Q3677">
        <f>MATCH(C3677,'state-winning-votes'!A:A,0)</f>
        <v>43</v>
      </c>
      <c r="R3677">
        <f>MATCH(A3677,'state-winning-votes'!$A$2:$L$2,0)</f>
        <v>12</v>
      </c>
      <c r="S3677" cm="1">
        <f t="array" ref="S3677">INDEX('state-winning-votes'!$A$1:$L$53,$Q3677,$R3677)</f>
        <v>1155389</v>
      </c>
      <c r="T3677">
        <f>INDEX('state-winning-votes'!$A$1:$L$53,MATCH($C3677,'state-winning-votes'!$A:$A,0),MATCH($A3677,'state-winning-votes'!$A$2:$L$2,0))</f>
        <v>1155389</v>
      </c>
      <c r="U3677" t="str">
        <f t="shared" si="172"/>
        <v>Trump, Donald J.</v>
      </c>
      <c r="V3677" t="str">
        <f>_xlfn.XLOOKUP(INDEX('state-winning-votes'!$A$1:$L$53,MATCH($C3677,'state-winning-votes'!$A:$A,0),MATCH($A3677,'state-winning-votes'!$A$2:$L$2,0)),$L:$L,$H:$H)</f>
        <v>Trump, Donald J.</v>
      </c>
      <c r="W3677" t="str">
        <f>VLOOKUP(A3677,'national-winners'!$A$2:$B$13,2,0)</f>
        <v>Trump, Donald J.</v>
      </c>
      <c r="X3677" t="str">
        <f t="shared" si="173"/>
        <v xml:space="preserve"> Donald J. Trump (W)</v>
      </c>
    </row>
    <row r="3678" spans="1:24" x14ac:dyDescent="0.25">
      <c r="A3678">
        <v>2016</v>
      </c>
      <c r="B3678" t="s">
        <v>139</v>
      </c>
      <c r="C3678" t="s">
        <v>140</v>
      </c>
      <c r="D3678">
        <v>46</v>
      </c>
      <c r="E3678">
        <v>45</v>
      </c>
      <c r="F3678">
        <v>37</v>
      </c>
      <c r="G3678" t="s">
        <v>16</v>
      </c>
      <c r="H3678" t="s">
        <v>407</v>
      </c>
      <c r="I3678" t="str">
        <f t="shared" si="171"/>
        <v>Trump, Donald J.(W)</v>
      </c>
      <c r="J3678" t="s">
        <v>21</v>
      </c>
      <c r="K3678" t="b">
        <v>0</v>
      </c>
      <c r="L3678">
        <v>227721</v>
      </c>
      <c r="M3678">
        <v>370093</v>
      </c>
      <c r="N3678">
        <v>20171015</v>
      </c>
      <c r="O3678" t="s">
        <v>19</v>
      </c>
      <c r="P3678" t="str">
        <f>IF(VLOOKUP(A3678,'national-winners'!$A$2:$B$13,2,0)=H3678,"W","L")</f>
        <v>W</v>
      </c>
      <c r="Q3678">
        <f>MATCH(C3678,'state-winning-votes'!A:A,0)</f>
        <v>44</v>
      </c>
      <c r="R3678">
        <f>MATCH(A3678,'state-winning-votes'!$A$2:$L$2,0)</f>
        <v>12</v>
      </c>
      <c r="S3678" cm="1">
        <f t="array" ref="S3678">INDEX('state-winning-votes'!$A$1:$L$53,$Q3678,$R3678)</f>
        <v>227721</v>
      </c>
      <c r="T3678">
        <f>INDEX('state-winning-votes'!$A$1:$L$53,MATCH($C3678,'state-winning-votes'!$A:$A,0),MATCH($A3678,'state-winning-votes'!$A$2:$L$2,0))</f>
        <v>227721</v>
      </c>
      <c r="U3678" t="str">
        <f t="shared" si="172"/>
        <v>Trump, Donald J.</v>
      </c>
      <c r="V3678" t="str">
        <f>_xlfn.XLOOKUP(INDEX('state-winning-votes'!$A$1:$L$53,MATCH($C3678,'state-winning-votes'!$A:$A,0),MATCH($A3678,'state-winning-votes'!$A$2:$L$2,0)),$L:$L,$H:$H)</f>
        <v>Trump, Donald J.</v>
      </c>
      <c r="W3678" t="str">
        <f>VLOOKUP(A3678,'national-winners'!$A$2:$B$13,2,0)</f>
        <v>Trump, Donald J.</v>
      </c>
      <c r="X3678" t="str">
        <f t="shared" si="173"/>
        <v xml:space="preserve"> Donald J. Trump (W)</v>
      </c>
    </row>
    <row r="3679" spans="1:24" x14ac:dyDescent="0.25">
      <c r="A3679">
        <v>2016</v>
      </c>
      <c r="B3679" t="s">
        <v>139</v>
      </c>
      <c r="C3679" t="s">
        <v>140</v>
      </c>
      <c r="D3679">
        <v>46</v>
      </c>
      <c r="E3679">
        <v>45</v>
      </c>
      <c r="F3679">
        <v>37</v>
      </c>
      <c r="G3679" t="s">
        <v>16</v>
      </c>
      <c r="H3679" t="s">
        <v>408</v>
      </c>
      <c r="I3679" t="str">
        <f t="shared" si="171"/>
        <v>Clinton, Hillary(L)</v>
      </c>
      <c r="J3679" t="s">
        <v>18</v>
      </c>
      <c r="K3679" t="b">
        <v>0</v>
      </c>
      <c r="L3679">
        <v>117458</v>
      </c>
      <c r="M3679">
        <v>370093</v>
      </c>
      <c r="N3679">
        <v>20171015</v>
      </c>
      <c r="O3679" t="s">
        <v>19</v>
      </c>
      <c r="P3679" t="str">
        <f>IF(VLOOKUP(A3679,'national-winners'!$A$2:$B$13,2,0)=H3679,"W","L")</f>
        <v>L</v>
      </c>
      <c r="Q3679">
        <f>MATCH(C3679,'state-winning-votes'!A:A,0)</f>
        <v>44</v>
      </c>
      <c r="R3679">
        <f>MATCH(A3679,'state-winning-votes'!$A$2:$L$2,0)</f>
        <v>12</v>
      </c>
      <c r="S3679" cm="1">
        <f t="array" ref="S3679">INDEX('state-winning-votes'!$A$1:$L$53,$Q3679,$R3679)</f>
        <v>227721</v>
      </c>
      <c r="T3679">
        <f>INDEX('state-winning-votes'!$A$1:$L$53,MATCH($C3679,'state-winning-votes'!$A:$A,0),MATCH($A3679,'state-winning-votes'!$A$2:$L$2,0))</f>
        <v>227721</v>
      </c>
      <c r="U3679" t="str">
        <f t="shared" si="172"/>
        <v>Trump, Donald J.</v>
      </c>
      <c r="V3679" t="str">
        <f>_xlfn.XLOOKUP(INDEX('state-winning-votes'!$A$1:$L$53,MATCH($C3679,'state-winning-votes'!$A:$A,0),MATCH($A3679,'state-winning-votes'!$A$2:$L$2,0)),$L:$L,$H:$H)</f>
        <v>Trump, Donald J.</v>
      </c>
      <c r="W3679" t="str">
        <f>VLOOKUP(A3679,'national-winners'!$A$2:$B$13,2,0)</f>
        <v>Trump, Donald J.</v>
      </c>
      <c r="X3679" t="str">
        <f t="shared" si="173"/>
        <v xml:space="preserve"> Donald J. Trump (W)</v>
      </c>
    </row>
    <row r="3680" spans="1:24" x14ac:dyDescent="0.25">
      <c r="A3680">
        <v>2016</v>
      </c>
      <c r="B3680" t="s">
        <v>139</v>
      </c>
      <c r="C3680" t="s">
        <v>140</v>
      </c>
      <c r="D3680">
        <v>46</v>
      </c>
      <c r="E3680">
        <v>45</v>
      </c>
      <c r="F3680">
        <v>37</v>
      </c>
      <c r="G3680" t="s">
        <v>16</v>
      </c>
      <c r="H3680" t="s">
        <v>377</v>
      </c>
      <c r="I3680" t="str">
        <f t="shared" si="171"/>
        <v>Johnson, Gary(L)</v>
      </c>
      <c r="J3680" t="s">
        <v>29</v>
      </c>
      <c r="K3680" t="b">
        <v>0</v>
      </c>
      <c r="L3680">
        <v>20850</v>
      </c>
      <c r="M3680">
        <v>370093</v>
      </c>
      <c r="N3680">
        <v>20171015</v>
      </c>
      <c r="O3680" t="s">
        <v>19</v>
      </c>
      <c r="P3680" t="str">
        <f>IF(VLOOKUP(A3680,'national-winners'!$A$2:$B$13,2,0)=H3680,"W","L")</f>
        <v>L</v>
      </c>
      <c r="Q3680">
        <f>MATCH(C3680,'state-winning-votes'!A:A,0)</f>
        <v>44</v>
      </c>
      <c r="R3680">
        <f>MATCH(A3680,'state-winning-votes'!$A$2:$L$2,0)</f>
        <v>12</v>
      </c>
      <c r="S3680" cm="1">
        <f t="array" ref="S3680">INDEX('state-winning-votes'!$A$1:$L$53,$Q3680,$R3680)</f>
        <v>227721</v>
      </c>
      <c r="T3680">
        <f>INDEX('state-winning-votes'!$A$1:$L$53,MATCH($C3680,'state-winning-votes'!$A:$A,0),MATCH($A3680,'state-winning-votes'!$A$2:$L$2,0))</f>
        <v>227721</v>
      </c>
      <c r="U3680" t="str">
        <f t="shared" si="172"/>
        <v>Trump, Donald J.</v>
      </c>
      <c r="V3680" t="str">
        <f>_xlfn.XLOOKUP(INDEX('state-winning-votes'!$A$1:$L$53,MATCH($C3680,'state-winning-votes'!$A:$A,0),MATCH($A3680,'state-winning-votes'!$A$2:$L$2,0)),$L:$L,$H:$H)</f>
        <v>Trump, Donald J.</v>
      </c>
      <c r="W3680" t="str">
        <f>VLOOKUP(A3680,'national-winners'!$A$2:$B$13,2,0)</f>
        <v>Trump, Donald J.</v>
      </c>
      <c r="X3680" t="str">
        <f t="shared" si="173"/>
        <v xml:space="preserve"> Donald J. Trump (W)</v>
      </c>
    </row>
    <row r="3681" spans="1:24" x14ac:dyDescent="0.25">
      <c r="A3681">
        <v>2016</v>
      </c>
      <c r="B3681" t="s">
        <v>139</v>
      </c>
      <c r="C3681" t="s">
        <v>140</v>
      </c>
      <c r="D3681">
        <v>46</v>
      </c>
      <c r="E3681">
        <v>45</v>
      </c>
      <c r="F3681">
        <v>37</v>
      </c>
      <c r="G3681" t="s">
        <v>16</v>
      </c>
      <c r="H3681" t="s">
        <v>409</v>
      </c>
      <c r="I3681" t="str">
        <f t="shared" si="171"/>
        <v>Castle, Darrell L.(L)</v>
      </c>
      <c r="J3681" t="s">
        <v>134</v>
      </c>
      <c r="K3681" t="b">
        <v>0</v>
      </c>
      <c r="L3681">
        <v>4064</v>
      </c>
      <c r="M3681">
        <v>370093</v>
      </c>
      <c r="N3681">
        <v>20171015</v>
      </c>
      <c r="O3681" t="s">
        <v>19</v>
      </c>
      <c r="P3681" t="str">
        <f>IF(VLOOKUP(A3681,'national-winners'!$A$2:$B$13,2,0)=H3681,"W","L")</f>
        <v>L</v>
      </c>
      <c r="Q3681">
        <f>MATCH(C3681,'state-winning-votes'!A:A,0)</f>
        <v>44</v>
      </c>
      <c r="R3681">
        <f>MATCH(A3681,'state-winning-votes'!$A$2:$L$2,0)</f>
        <v>12</v>
      </c>
      <c r="S3681" cm="1">
        <f t="array" ref="S3681">INDEX('state-winning-votes'!$A$1:$L$53,$Q3681,$R3681)</f>
        <v>227721</v>
      </c>
      <c r="T3681">
        <f>INDEX('state-winning-votes'!$A$1:$L$53,MATCH($C3681,'state-winning-votes'!$A:$A,0),MATCH($A3681,'state-winning-votes'!$A$2:$L$2,0))</f>
        <v>227721</v>
      </c>
      <c r="U3681" t="str">
        <f t="shared" si="172"/>
        <v>Trump, Donald J.</v>
      </c>
      <c r="V3681" t="str">
        <f>_xlfn.XLOOKUP(INDEX('state-winning-votes'!$A$1:$L$53,MATCH($C3681,'state-winning-votes'!$A:$A,0),MATCH($A3681,'state-winning-votes'!$A$2:$L$2,0)),$L:$L,$H:$H)</f>
        <v>Trump, Donald J.</v>
      </c>
      <c r="W3681" t="str">
        <f>VLOOKUP(A3681,'national-winners'!$A$2:$B$13,2,0)</f>
        <v>Trump, Donald J.</v>
      </c>
      <c r="X3681" t="str">
        <f t="shared" si="173"/>
        <v xml:space="preserve"> Donald J. Trump (W)</v>
      </c>
    </row>
    <row r="3682" spans="1:24" x14ac:dyDescent="0.25">
      <c r="A3682">
        <v>2016</v>
      </c>
      <c r="B3682" t="s">
        <v>141</v>
      </c>
      <c r="C3682" t="s">
        <v>142</v>
      </c>
      <c r="D3682">
        <v>47</v>
      </c>
      <c r="E3682">
        <v>62</v>
      </c>
      <c r="F3682">
        <v>54</v>
      </c>
      <c r="G3682" t="s">
        <v>16</v>
      </c>
      <c r="H3682" t="s">
        <v>407</v>
      </c>
      <c r="I3682" t="str">
        <f t="shared" si="171"/>
        <v>Trump, Donald J.(W)</v>
      </c>
      <c r="J3682" t="s">
        <v>21</v>
      </c>
      <c r="K3682" t="b">
        <v>0</v>
      </c>
      <c r="L3682">
        <v>1522925</v>
      </c>
      <c r="M3682">
        <v>2508027</v>
      </c>
      <c r="N3682">
        <v>20171015</v>
      </c>
      <c r="O3682" t="s">
        <v>19</v>
      </c>
      <c r="P3682" t="str">
        <f>IF(VLOOKUP(A3682,'national-winners'!$A$2:$B$13,2,0)=H3682,"W","L")</f>
        <v>W</v>
      </c>
      <c r="Q3682">
        <f>MATCH(C3682,'state-winning-votes'!A:A,0)</f>
        <v>45</v>
      </c>
      <c r="R3682">
        <f>MATCH(A3682,'state-winning-votes'!$A$2:$L$2,0)</f>
        <v>12</v>
      </c>
      <c r="S3682" cm="1">
        <f t="array" ref="S3682">INDEX('state-winning-votes'!$A$1:$L$53,$Q3682,$R3682)</f>
        <v>1522925</v>
      </c>
      <c r="T3682">
        <f>INDEX('state-winning-votes'!$A$1:$L$53,MATCH($C3682,'state-winning-votes'!$A:$A,0),MATCH($A3682,'state-winning-votes'!$A$2:$L$2,0))</f>
        <v>1522925</v>
      </c>
      <c r="U3682" t="str">
        <f t="shared" si="172"/>
        <v>Trump, Donald J.</v>
      </c>
      <c r="V3682" t="str">
        <f>_xlfn.XLOOKUP(INDEX('state-winning-votes'!$A$1:$L$53,MATCH($C3682,'state-winning-votes'!$A:$A,0),MATCH($A3682,'state-winning-votes'!$A$2:$L$2,0)),$L:$L,$H:$H)</f>
        <v>Trump, Donald J.</v>
      </c>
      <c r="W3682" t="str">
        <f>VLOOKUP(A3682,'national-winners'!$A$2:$B$13,2,0)</f>
        <v>Trump, Donald J.</v>
      </c>
      <c r="X3682" t="str">
        <f t="shared" si="173"/>
        <v xml:space="preserve"> Donald J. Trump (W)</v>
      </c>
    </row>
    <row r="3683" spans="1:24" x14ac:dyDescent="0.25">
      <c r="A3683">
        <v>2016</v>
      </c>
      <c r="B3683" t="s">
        <v>141</v>
      </c>
      <c r="C3683" t="s">
        <v>142</v>
      </c>
      <c r="D3683">
        <v>47</v>
      </c>
      <c r="E3683">
        <v>62</v>
      </c>
      <c r="F3683">
        <v>54</v>
      </c>
      <c r="G3683" t="s">
        <v>16</v>
      </c>
      <c r="H3683" t="s">
        <v>408</v>
      </c>
      <c r="I3683" t="str">
        <f t="shared" si="171"/>
        <v>Clinton, Hillary(L)</v>
      </c>
      <c r="J3683" t="s">
        <v>18</v>
      </c>
      <c r="K3683" t="b">
        <v>0</v>
      </c>
      <c r="L3683">
        <v>870695</v>
      </c>
      <c r="M3683">
        <v>2508027</v>
      </c>
      <c r="N3683">
        <v>20171015</v>
      </c>
      <c r="O3683" t="s">
        <v>19</v>
      </c>
      <c r="P3683" t="str">
        <f>IF(VLOOKUP(A3683,'national-winners'!$A$2:$B$13,2,0)=H3683,"W","L")</f>
        <v>L</v>
      </c>
      <c r="Q3683">
        <f>MATCH(C3683,'state-winning-votes'!A:A,0)</f>
        <v>45</v>
      </c>
      <c r="R3683">
        <f>MATCH(A3683,'state-winning-votes'!$A$2:$L$2,0)</f>
        <v>12</v>
      </c>
      <c r="S3683" cm="1">
        <f t="array" ref="S3683">INDEX('state-winning-votes'!$A$1:$L$53,$Q3683,$R3683)</f>
        <v>1522925</v>
      </c>
      <c r="T3683">
        <f>INDEX('state-winning-votes'!$A$1:$L$53,MATCH($C3683,'state-winning-votes'!$A:$A,0),MATCH($A3683,'state-winning-votes'!$A$2:$L$2,0))</f>
        <v>1522925</v>
      </c>
      <c r="U3683" t="str">
        <f t="shared" si="172"/>
        <v>Trump, Donald J.</v>
      </c>
      <c r="V3683" t="str">
        <f>_xlfn.XLOOKUP(INDEX('state-winning-votes'!$A$1:$L$53,MATCH($C3683,'state-winning-votes'!$A:$A,0),MATCH($A3683,'state-winning-votes'!$A$2:$L$2,0)),$L:$L,$H:$H)</f>
        <v>Trump, Donald J.</v>
      </c>
      <c r="W3683" t="str">
        <f>VLOOKUP(A3683,'national-winners'!$A$2:$B$13,2,0)</f>
        <v>Trump, Donald J.</v>
      </c>
      <c r="X3683" t="str">
        <f t="shared" si="173"/>
        <v xml:space="preserve"> Donald J. Trump (W)</v>
      </c>
    </row>
    <row r="3684" spans="1:24" x14ac:dyDescent="0.25">
      <c r="A3684">
        <v>2016</v>
      </c>
      <c r="B3684" t="s">
        <v>141</v>
      </c>
      <c r="C3684" t="s">
        <v>142</v>
      </c>
      <c r="D3684">
        <v>47</v>
      </c>
      <c r="E3684">
        <v>62</v>
      </c>
      <c r="F3684">
        <v>54</v>
      </c>
      <c r="G3684" t="s">
        <v>16</v>
      </c>
      <c r="I3684" t="str">
        <f t="shared" si="171"/>
        <v>(L)</v>
      </c>
      <c r="J3684" t="s">
        <v>35</v>
      </c>
      <c r="K3684" t="b">
        <v>0</v>
      </c>
      <c r="L3684">
        <v>100618</v>
      </c>
      <c r="M3684">
        <v>2508027</v>
      </c>
      <c r="N3684">
        <v>20171015</v>
      </c>
      <c r="O3684" t="s">
        <v>19</v>
      </c>
      <c r="P3684" t="str">
        <f>IF(VLOOKUP(A3684,'national-winners'!$A$2:$B$13,2,0)=H3684,"W","L")</f>
        <v>L</v>
      </c>
      <c r="Q3684">
        <f>MATCH(C3684,'state-winning-votes'!A:A,0)</f>
        <v>45</v>
      </c>
      <c r="R3684">
        <f>MATCH(A3684,'state-winning-votes'!$A$2:$L$2,0)</f>
        <v>12</v>
      </c>
      <c r="S3684" cm="1">
        <f t="array" ref="S3684">INDEX('state-winning-votes'!$A$1:$L$53,$Q3684,$R3684)</f>
        <v>1522925</v>
      </c>
      <c r="T3684">
        <f>INDEX('state-winning-votes'!$A$1:$L$53,MATCH($C3684,'state-winning-votes'!$A:$A,0),MATCH($A3684,'state-winning-votes'!$A$2:$L$2,0))</f>
        <v>1522925</v>
      </c>
      <c r="U3684" t="str">
        <f t="shared" si="172"/>
        <v>Trump, Donald J.</v>
      </c>
      <c r="V3684" t="str">
        <f>_xlfn.XLOOKUP(INDEX('state-winning-votes'!$A$1:$L$53,MATCH($C3684,'state-winning-votes'!$A:$A,0),MATCH($A3684,'state-winning-votes'!$A$2:$L$2,0)),$L:$L,$H:$H)</f>
        <v>Trump, Donald J.</v>
      </c>
      <c r="W3684" t="str">
        <f>VLOOKUP(A3684,'national-winners'!$A$2:$B$13,2,0)</f>
        <v>Trump, Donald J.</v>
      </c>
      <c r="X3684" t="str">
        <f t="shared" si="173"/>
        <v xml:space="preserve"> Donald J. Trump (W)</v>
      </c>
    </row>
    <row r="3685" spans="1:24" x14ac:dyDescent="0.25">
      <c r="A3685">
        <v>2016</v>
      </c>
      <c r="B3685" t="s">
        <v>141</v>
      </c>
      <c r="C3685" t="s">
        <v>142</v>
      </c>
      <c r="D3685">
        <v>47</v>
      </c>
      <c r="E3685">
        <v>62</v>
      </c>
      <c r="F3685">
        <v>54</v>
      </c>
      <c r="G3685" t="s">
        <v>16</v>
      </c>
      <c r="I3685" t="str">
        <f t="shared" si="171"/>
        <v>(L)</v>
      </c>
      <c r="K3685" t="b">
        <v>1</v>
      </c>
      <c r="L3685">
        <v>13789</v>
      </c>
      <c r="M3685">
        <v>2508027</v>
      </c>
      <c r="N3685">
        <v>20171015</v>
      </c>
      <c r="O3685" t="s">
        <v>19</v>
      </c>
      <c r="P3685" t="str">
        <f>IF(VLOOKUP(A3685,'national-winners'!$A$2:$B$13,2,0)=H3685,"W","L")</f>
        <v>L</v>
      </c>
      <c r="Q3685">
        <f>MATCH(C3685,'state-winning-votes'!A:A,0)</f>
        <v>45</v>
      </c>
      <c r="R3685">
        <f>MATCH(A3685,'state-winning-votes'!$A$2:$L$2,0)</f>
        <v>12</v>
      </c>
      <c r="S3685" cm="1">
        <f t="array" ref="S3685">INDEX('state-winning-votes'!$A$1:$L$53,$Q3685,$R3685)</f>
        <v>1522925</v>
      </c>
      <c r="T3685">
        <f>INDEX('state-winning-votes'!$A$1:$L$53,MATCH($C3685,'state-winning-votes'!$A:$A,0),MATCH($A3685,'state-winning-votes'!$A$2:$L$2,0))</f>
        <v>1522925</v>
      </c>
      <c r="U3685" t="str">
        <f t="shared" si="172"/>
        <v>Trump, Donald J.</v>
      </c>
      <c r="V3685" t="str">
        <f>_xlfn.XLOOKUP(INDEX('state-winning-votes'!$A$1:$L$53,MATCH($C3685,'state-winning-votes'!$A:$A,0),MATCH($A3685,'state-winning-votes'!$A$2:$L$2,0)),$L:$L,$H:$H)</f>
        <v>Trump, Donald J.</v>
      </c>
      <c r="W3685" t="str">
        <f>VLOOKUP(A3685,'national-winners'!$A$2:$B$13,2,0)</f>
        <v>Trump, Donald J.</v>
      </c>
      <c r="X3685" t="str">
        <f t="shared" si="173"/>
        <v xml:space="preserve"> Donald J. Trump (W)</v>
      </c>
    </row>
    <row r="3686" spans="1:24" x14ac:dyDescent="0.25">
      <c r="A3686">
        <v>2016</v>
      </c>
      <c r="B3686" t="s">
        <v>143</v>
      </c>
      <c r="C3686" t="s">
        <v>144</v>
      </c>
      <c r="D3686">
        <v>48</v>
      </c>
      <c r="E3686">
        <v>74</v>
      </c>
      <c r="F3686">
        <v>49</v>
      </c>
      <c r="G3686" t="s">
        <v>16</v>
      </c>
      <c r="H3686" t="s">
        <v>407</v>
      </c>
      <c r="I3686" t="str">
        <f t="shared" si="171"/>
        <v>Trump, Donald J.(W)</v>
      </c>
      <c r="J3686" t="s">
        <v>21</v>
      </c>
      <c r="K3686" t="b">
        <v>0</v>
      </c>
      <c r="L3686">
        <v>4685047</v>
      </c>
      <c r="M3686">
        <v>8969226</v>
      </c>
      <c r="N3686">
        <v>20171015</v>
      </c>
      <c r="O3686" t="s">
        <v>19</v>
      </c>
      <c r="P3686" t="str">
        <f>IF(VLOOKUP(A3686,'national-winners'!$A$2:$B$13,2,0)=H3686,"W","L")</f>
        <v>W</v>
      </c>
      <c r="Q3686">
        <f>MATCH(C3686,'state-winning-votes'!A:A,0)</f>
        <v>46</v>
      </c>
      <c r="R3686">
        <f>MATCH(A3686,'state-winning-votes'!$A$2:$L$2,0)</f>
        <v>12</v>
      </c>
      <c r="S3686" cm="1">
        <f t="array" ref="S3686">INDEX('state-winning-votes'!$A$1:$L$53,$Q3686,$R3686)</f>
        <v>4685047</v>
      </c>
      <c r="T3686">
        <f>INDEX('state-winning-votes'!$A$1:$L$53,MATCH($C3686,'state-winning-votes'!$A:$A,0),MATCH($A3686,'state-winning-votes'!$A$2:$L$2,0))</f>
        <v>4685047</v>
      </c>
      <c r="U3686" t="str">
        <f t="shared" si="172"/>
        <v>Trump, Donald J.</v>
      </c>
      <c r="V3686" t="str">
        <f>_xlfn.XLOOKUP(INDEX('state-winning-votes'!$A$1:$L$53,MATCH($C3686,'state-winning-votes'!$A:$A,0),MATCH($A3686,'state-winning-votes'!$A$2:$L$2,0)),$L:$L,$H:$H)</f>
        <v>Trump, Donald J.</v>
      </c>
      <c r="W3686" t="str">
        <f>VLOOKUP(A3686,'national-winners'!$A$2:$B$13,2,0)</f>
        <v>Trump, Donald J.</v>
      </c>
      <c r="X3686" t="str">
        <f t="shared" si="173"/>
        <v xml:space="preserve"> Donald J. Trump (W)</v>
      </c>
    </row>
    <row r="3687" spans="1:24" x14ac:dyDescent="0.25">
      <c r="A3687">
        <v>2016</v>
      </c>
      <c r="B3687" t="s">
        <v>143</v>
      </c>
      <c r="C3687" t="s">
        <v>144</v>
      </c>
      <c r="D3687">
        <v>48</v>
      </c>
      <c r="E3687">
        <v>74</v>
      </c>
      <c r="F3687">
        <v>49</v>
      </c>
      <c r="G3687" t="s">
        <v>16</v>
      </c>
      <c r="H3687" t="s">
        <v>408</v>
      </c>
      <c r="I3687" t="str">
        <f t="shared" si="171"/>
        <v>Clinton, Hillary(L)</v>
      </c>
      <c r="J3687" t="s">
        <v>18</v>
      </c>
      <c r="K3687" t="b">
        <v>0</v>
      </c>
      <c r="L3687">
        <v>3877868</v>
      </c>
      <c r="M3687">
        <v>8969226</v>
      </c>
      <c r="N3687">
        <v>20171015</v>
      </c>
      <c r="O3687" t="s">
        <v>19</v>
      </c>
      <c r="P3687" t="str">
        <f>IF(VLOOKUP(A3687,'national-winners'!$A$2:$B$13,2,0)=H3687,"W","L")</f>
        <v>L</v>
      </c>
      <c r="Q3687">
        <f>MATCH(C3687,'state-winning-votes'!A:A,0)</f>
        <v>46</v>
      </c>
      <c r="R3687">
        <f>MATCH(A3687,'state-winning-votes'!$A$2:$L$2,0)</f>
        <v>12</v>
      </c>
      <c r="S3687" cm="1">
        <f t="array" ref="S3687">INDEX('state-winning-votes'!$A$1:$L$53,$Q3687,$R3687)</f>
        <v>4685047</v>
      </c>
      <c r="T3687">
        <f>INDEX('state-winning-votes'!$A$1:$L$53,MATCH($C3687,'state-winning-votes'!$A:$A,0),MATCH($A3687,'state-winning-votes'!$A$2:$L$2,0))</f>
        <v>4685047</v>
      </c>
      <c r="U3687" t="str">
        <f t="shared" si="172"/>
        <v>Trump, Donald J.</v>
      </c>
      <c r="V3687" t="str">
        <f>_xlfn.XLOOKUP(INDEX('state-winning-votes'!$A$1:$L$53,MATCH($C3687,'state-winning-votes'!$A:$A,0),MATCH($A3687,'state-winning-votes'!$A$2:$L$2,0)),$L:$L,$H:$H)</f>
        <v>Trump, Donald J.</v>
      </c>
      <c r="W3687" t="str">
        <f>VLOOKUP(A3687,'national-winners'!$A$2:$B$13,2,0)</f>
        <v>Trump, Donald J.</v>
      </c>
      <c r="X3687" t="str">
        <f t="shared" si="173"/>
        <v xml:space="preserve"> Donald J. Trump (W)</v>
      </c>
    </row>
    <row r="3688" spans="1:24" x14ac:dyDescent="0.25">
      <c r="A3688">
        <v>2016</v>
      </c>
      <c r="B3688" t="s">
        <v>143</v>
      </c>
      <c r="C3688" t="s">
        <v>144</v>
      </c>
      <c r="D3688">
        <v>48</v>
      </c>
      <c r="E3688">
        <v>74</v>
      </c>
      <c r="F3688">
        <v>49</v>
      </c>
      <c r="G3688" t="s">
        <v>16</v>
      </c>
      <c r="H3688" t="s">
        <v>377</v>
      </c>
      <c r="I3688" t="str">
        <f t="shared" si="171"/>
        <v>Johnson, Gary(L)</v>
      </c>
      <c r="J3688" t="s">
        <v>29</v>
      </c>
      <c r="K3688" t="b">
        <v>0</v>
      </c>
      <c r="L3688">
        <v>283492</v>
      </c>
      <c r="M3688">
        <v>8969226</v>
      </c>
      <c r="N3688">
        <v>20171015</v>
      </c>
      <c r="O3688" t="s">
        <v>19</v>
      </c>
      <c r="P3688" t="str">
        <f>IF(VLOOKUP(A3688,'national-winners'!$A$2:$B$13,2,0)=H3688,"W","L")</f>
        <v>L</v>
      </c>
      <c r="Q3688">
        <f>MATCH(C3688,'state-winning-votes'!A:A,0)</f>
        <v>46</v>
      </c>
      <c r="R3688">
        <f>MATCH(A3688,'state-winning-votes'!$A$2:$L$2,0)</f>
        <v>12</v>
      </c>
      <c r="S3688" cm="1">
        <f t="array" ref="S3688">INDEX('state-winning-votes'!$A$1:$L$53,$Q3688,$R3688)</f>
        <v>4685047</v>
      </c>
      <c r="T3688">
        <f>INDEX('state-winning-votes'!$A$1:$L$53,MATCH($C3688,'state-winning-votes'!$A:$A,0),MATCH($A3688,'state-winning-votes'!$A$2:$L$2,0))</f>
        <v>4685047</v>
      </c>
      <c r="U3688" t="str">
        <f t="shared" si="172"/>
        <v>Trump, Donald J.</v>
      </c>
      <c r="V3688" t="str">
        <f>_xlfn.XLOOKUP(INDEX('state-winning-votes'!$A$1:$L$53,MATCH($C3688,'state-winning-votes'!$A:$A,0),MATCH($A3688,'state-winning-votes'!$A$2:$L$2,0)),$L:$L,$H:$H)</f>
        <v>Trump, Donald J.</v>
      </c>
      <c r="W3688" t="str">
        <f>VLOOKUP(A3688,'national-winners'!$A$2:$B$13,2,0)</f>
        <v>Trump, Donald J.</v>
      </c>
      <c r="X3688" t="str">
        <f t="shared" si="173"/>
        <v xml:space="preserve"> Donald J. Trump (W)</v>
      </c>
    </row>
    <row r="3689" spans="1:24" x14ac:dyDescent="0.25">
      <c r="A3689">
        <v>2016</v>
      </c>
      <c r="B3689" t="s">
        <v>143</v>
      </c>
      <c r="C3689" t="s">
        <v>144</v>
      </c>
      <c r="D3689">
        <v>48</v>
      </c>
      <c r="E3689">
        <v>74</v>
      </c>
      <c r="F3689">
        <v>49</v>
      </c>
      <c r="G3689" t="s">
        <v>16</v>
      </c>
      <c r="H3689" t="s">
        <v>378</v>
      </c>
      <c r="I3689" t="str">
        <f t="shared" si="171"/>
        <v>Stein, Jill(L)</v>
      </c>
      <c r="J3689" t="s">
        <v>274</v>
      </c>
      <c r="K3689" t="b">
        <v>0</v>
      </c>
      <c r="L3689">
        <v>71558</v>
      </c>
      <c r="M3689">
        <v>8969226</v>
      </c>
      <c r="N3689">
        <v>20171015</v>
      </c>
      <c r="O3689" t="s">
        <v>19</v>
      </c>
      <c r="P3689" t="str">
        <f>IF(VLOOKUP(A3689,'national-winners'!$A$2:$B$13,2,0)=H3689,"W","L")</f>
        <v>L</v>
      </c>
      <c r="Q3689">
        <f>MATCH(C3689,'state-winning-votes'!A:A,0)</f>
        <v>46</v>
      </c>
      <c r="R3689">
        <f>MATCH(A3689,'state-winning-votes'!$A$2:$L$2,0)</f>
        <v>12</v>
      </c>
      <c r="S3689" cm="1">
        <f t="array" ref="S3689">INDEX('state-winning-votes'!$A$1:$L$53,$Q3689,$R3689)</f>
        <v>4685047</v>
      </c>
      <c r="T3689">
        <f>INDEX('state-winning-votes'!$A$1:$L$53,MATCH($C3689,'state-winning-votes'!$A:$A,0),MATCH($A3689,'state-winning-votes'!$A$2:$L$2,0))</f>
        <v>4685047</v>
      </c>
      <c r="U3689" t="str">
        <f t="shared" si="172"/>
        <v>Trump, Donald J.</v>
      </c>
      <c r="V3689" t="str">
        <f>_xlfn.XLOOKUP(INDEX('state-winning-votes'!$A$1:$L$53,MATCH($C3689,'state-winning-votes'!$A:$A,0),MATCH($A3689,'state-winning-votes'!$A$2:$L$2,0)),$L:$L,$H:$H)</f>
        <v>Trump, Donald J.</v>
      </c>
      <c r="W3689" t="str">
        <f>VLOOKUP(A3689,'national-winners'!$A$2:$B$13,2,0)</f>
        <v>Trump, Donald J.</v>
      </c>
      <c r="X3689" t="str">
        <f t="shared" si="173"/>
        <v xml:space="preserve"> Donald J. Trump (W)</v>
      </c>
    </row>
    <row r="3690" spans="1:24" x14ac:dyDescent="0.25">
      <c r="A3690">
        <v>2016</v>
      </c>
      <c r="B3690" t="s">
        <v>143</v>
      </c>
      <c r="C3690" t="s">
        <v>144</v>
      </c>
      <c r="D3690">
        <v>48</v>
      </c>
      <c r="E3690">
        <v>74</v>
      </c>
      <c r="F3690">
        <v>49</v>
      </c>
      <c r="G3690" t="s">
        <v>16</v>
      </c>
      <c r="I3690" t="str">
        <f t="shared" si="171"/>
        <v>(L)</v>
      </c>
      <c r="K3690" t="b">
        <v>1</v>
      </c>
      <c r="L3690">
        <v>51261</v>
      </c>
      <c r="M3690">
        <v>8969226</v>
      </c>
      <c r="N3690">
        <v>20171015</v>
      </c>
      <c r="O3690" t="s">
        <v>19</v>
      </c>
      <c r="P3690" t="str">
        <f>IF(VLOOKUP(A3690,'national-winners'!$A$2:$B$13,2,0)=H3690,"W","L")</f>
        <v>L</v>
      </c>
      <c r="Q3690">
        <f>MATCH(C3690,'state-winning-votes'!A:A,0)</f>
        <v>46</v>
      </c>
      <c r="R3690">
        <f>MATCH(A3690,'state-winning-votes'!$A$2:$L$2,0)</f>
        <v>12</v>
      </c>
      <c r="S3690" cm="1">
        <f t="array" ref="S3690">INDEX('state-winning-votes'!$A$1:$L$53,$Q3690,$R3690)</f>
        <v>4685047</v>
      </c>
      <c r="T3690">
        <f>INDEX('state-winning-votes'!$A$1:$L$53,MATCH($C3690,'state-winning-votes'!$A:$A,0),MATCH($A3690,'state-winning-votes'!$A$2:$L$2,0))</f>
        <v>4685047</v>
      </c>
      <c r="U3690" t="str">
        <f t="shared" si="172"/>
        <v>Trump, Donald J.</v>
      </c>
      <c r="V3690" t="str">
        <f>_xlfn.XLOOKUP(INDEX('state-winning-votes'!$A$1:$L$53,MATCH($C3690,'state-winning-votes'!$A:$A,0),MATCH($A3690,'state-winning-votes'!$A$2:$L$2,0)),$L:$L,$H:$H)</f>
        <v>Trump, Donald J.</v>
      </c>
      <c r="W3690" t="str">
        <f>VLOOKUP(A3690,'national-winners'!$A$2:$B$13,2,0)</f>
        <v>Trump, Donald J.</v>
      </c>
      <c r="X3690" t="str">
        <f t="shared" si="173"/>
        <v xml:space="preserve"> Donald J. Trump (W)</v>
      </c>
    </row>
    <row r="3691" spans="1:24" x14ac:dyDescent="0.25">
      <c r="A3691">
        <v>2016</v>
      </c>
      <c r="B3691" t="s">
        <v>145</v>
      </c>
      <c r="C3691" t="s">
        <v>146</v>
      </c>
      <c r="D3691">
        <v>49</v>
      </c>
      <c r="E3691">
        <v>87</v>
      </c>
      <c r="F3691">
        <v>67</v>
      </c>
      <c r="G3691" t="s">
        <v>16</v>
      </c>
      <c r="H3691" t="s">
        <v>407</v>
      </c>
      <c r="I3691" t="str">
        <f t="shared" si="171"/>
        <v>Trump, Donald J.(W)</v>
      </c>
      <c r="J3691" t="s">
        <v>21</v>
      </c>
      <c r="K3691" t="b">
        <v>0</v>
      </c>
      <c r="L3691">
        <v>515211</v>
      </c>
      <c r="M3691">
        <v>1131317</v>
      </c>
      <c r="N3691">
        <v>20171015</v>
      </c>
      <c r="O3691" t="s">
        <v>19</v>
      </c>
      <c r="P3691" t="str">
        <f>IF(VLOOKUP(A3691,'national-winners'!$A$2:$B$13,2,0)=H3691,"W","L")</f>
        <v>W</v>
      </c>
      <c r="Q3691">
        <f>MATCH(C3691,'state-winning-votes'!A:A,0)</f>
        <v>47</v>
      </c>
      <c r="R3691">
        <f>MATCH(A3691,'state-winning-votes'!$A$2:$L$2,0)</f>
        <v>12</v>
      </c>
      <c r="S3691" cm="1">
        <f t="array" ref="S3691">INDEX('state-winning-votes'!$A$1:$L$53,$Q3691,$R3691)</f>
        <v>515211</v>
      </c>
      <c r="T3691">
        <f>INDEX('state-winning-votes'!$A$1:$L$53,MATCH($C3691,'state-winning-votes'!$A:$A,0),MATCH($A3691,'state-winning-votes'!$A$2:$L$2,0))</f>
        <v>515211</v>
      </c>
      <c r="U3691" t="str">
        <f t="shared" si="172"/>
        <v>Trump, Donald J.</v>
      </c>
      <c r="V3691" t="str">
        <f>_xlfn.XLOOKUP(INDEX('state-winning-votes'!$A$1:$L$53,MATCH($C3691,'state-winning-votes'!$A:$A,0),MATCH($A3691,'state-winning-votes'!$A$2:$L$2,0)),$L:$L,$H:$H)</f>
        <v>Trump, Donald J.</v>
      </c>
      <c r="W3691" t="str">
        <f>VLOOKUP(A3691,'national-winners'!$A$2:$B$13,2,0)</f>
        <v>Trump, Donald J.</v>
      </c>
      <c r="X3691" t="str">
        <f t="shared" si="173"/>
        <v xml:space="preserve"> Donald J. Trump (W)</v>
      </c>
    </row>
    <row r="3692" spans="1:24" x14ac:dyDescent="0.25">
      <c r="A3692">
        <v>2016</v>
      </c>
      <c r="B3692" t="s">
        <v>145</v>
      </c>
      <c r="C3692" t="s">
        <v>146</v>
      </c>
      <c r="D3692">
        <v>49</v>
      </c>
      <c r="E3692">
        <v>87</v>
      </c>
      <c r="F3692">
        <v>67</v>
      </c>
      <c r="G3692" t="s">
        <v>16</v>
      </c>
      <c r="H3692" t="s">
        <v>408</v>
      </c>
      <c r="I3692" t="str">
        <f t="shared" si="171"/>
        <v>Clinton, Hillary(L)</v>
      </c>
      <c r="J3692" t="s">
        <v>18</v>
      </c>
      <c r="K3692" t="b">
        <v>0</v>
      </c>
      <c r="L3692">
        <v>310674</v>
      </c>
      <c r="M3692">
        <v>1131317</v>
      </c>
      <c r="N3692">
        <v>20171015</v>
      </c>
      <c r="O3692" t="s">
        <v>19</v>
      </c>
      <c r="P3692" t="str">
        <f>IF(VLOOKUP(A3692,'national-winners'!$A$2:$B$13,2,0)=H3692,"W","L")</f>
        <v>L</v>
      </c>
      <c r="Q3692">
        <f>MATCH(C3692,'state-winning-votes'!A:A,0)</f>
        <v>47</v>
      </c>
      <c r="R3692">
        <f>MATCH(A3692,'state-winning-votes'!$A$2:$L$2,0)</f>
        <v>12</v>
      </c>
      <c r="S3692" cm="1">
        <f t="array" ref="S3692">INDEX('state-winning-votes'!$A$1:$L$53,$Q3692,$R3692)</f>
        <v>515211</v>
      </c>
      <c r="T3692">
        <f>INDEX('state-winning-votes'!$A$1:$L$53,MATCH($C3692,'state-winning-votes'!$A:$A,0),MATCH($A3692,'state-winning-votes'!$A$2:$L$2,0))</f>
        <v>515211</v>
      </c>
      <c r="U3692" t="str">
        <f t="shared" si="172"/>
        <v>Trump, Donald J.</v>
      </c>
      <c r="V3692" t="str">
        <f>_xlfn.XLOOKUP(INDEX('state-winning-votes'!$A$1:$L$53,MATCH($C3692,'state-winning-votes'!$A:$A,0),MATCH($A3692,'state-winning-votes'!$A$2:$L$2,0)),$L:$L,$H:$H)</f>
        <v>Trump, Donald J.</v>
      </c>
      <c r="W3692" t="str">
        <f>VLOOKUP(A3692,'national-winners'!$A$2:$B$13,2,0)</f>
        <v>Trump, Donald J.</v>
      </c>
      <c r="X3692" t="str">
        <f t="shared" si="173"/>
        <v xml:space="preserve"> Donald J. Trump (W)</v>
      </c>
    </row>
    <row r="3693" spans="1:24" x14ac:dyDescent="0.25">
      <c r="A3693">
        <v>2016</v>
      </c>
      <c r="B3693" t="s">
        <v>145</v>
      </c>
      <c r="C3693" t="s">
        <v>146</v>
      </c>
      <c r="D3693">
        <v>49</v>
      </c>
      <c r="E3693">
        <v>87</v>
      </c>
      <c r="F3693">
        <v>67</v>
      </c>
      <c r="G3693" t="s">
        <v>16</v>
      </c>
      <c r="H3693" t="s">
        <v>412</v>
      </c>
      <c r="I3693" t="str">
        <f t="shared" si="171"/>
        <v>McMullin, Evan(L)</v>
      </c>
      <c r="J3693" t="s">
        <v>55</v>
      </c>
      <c r="K3693" t="b">
        <v>0</v>
      </c>
      <c r="L3693">
        <v>255060</v>
      </c>
      <c r="M3693">
        <v>1131317</v>
      </c>
      <c r="N3693">
        <v>20171015</v>
      </c>
      <c r="O3693" t="s">
        <v>19</v>
      </c>
      <c r="P3693" t="str">
        <f>IF(VLOOKUP(A3693,'national-winners'!$A$2:$B$13,2,0)=H3693,"W","L")</f>
        <v>L</v>
      </c>
      <c r="Q3693">
        <f>MATCH(C3693,'state-winning-votes'!A:A,0)</f>
        <v>47</v>
      </c>
      <c r="R3693">
        <f>MATCH(A3693,'state-winning-votes'!$A$2:$L$2,0)</f>
        <v>12</v>
      </c>
      <c r="S3693" cm="1">
        <f t="array" ref="S3693">INDEX('state-winning-votes'!$A$1:$L$53,$Q3693,$R3693)</f>
        <v>515211</v>
      </c>
      <c r="T3693">
        <f>INDEX('state-winning-votes'!$A$1:$L$53,MATCH($C3693,'state-winning-votes'!$A:$A,0),MATCH($A3693,'state-winning-votes'!$A$2:$L$2,0))</f>
        <v>515211</v>
      </c>
      <c r="U3693" t="str">
        <f t="shared" si="172"/>
        <v>Trump, Donald J.</v>
      </c>
      <c r="V3693" t="str">
        <f>_xlfn.XLOOKUP(INDEX('state-winning-votes'!$A$1:$L$53,MATCH($C3693,'state-winning-votes'!$A:$A,0),MATCH($A3693,'state-winning-votes'!$A$2:$L$2,0)),$L:$L,$H:$H)</f>
        <v>Trump, Donald J.</v>
      </c>
      <c r="W3693" t="str">
        <f>VLOOKUP(A3693,'national-winners'!$A$2:$B$13,2,0)</f>
        <v>Trump, Donald J.</v>
      </c>
      <c r="X3693" t="str">
        <f t="shared" si="173"/>
        <v xml:space="preserve"> Donald J. Trump (W)</v>
      </c>
    </row>
    <row r="3694" spans="1:24" x14ac:dyDescent="0.25">
      <c r="A3694">
        <v>2016</v>
      </c>
      <c r="B3694" t="s">
        <v>145</v>
      </c>
      <c r="C3694" t="s">
        <v>146</v>
      </c>
      <c r="D3694">
        <v>49</v>
      </c>
      <c r="E3694">
        <v>87</v>
      </c>
      <c r="F3694">
        <v>67</v>
      </c>
      <c r="G3694" t="s">
        <v>16</v>
      </c>
      <c r="H3694" t="s">
        <v>377</v>
      </c>
      <c r="I3694" t="str">
        <f t="shared" si="171"/>
        <v>Johnson, Gary(L)</v>
      </c>
      <c r="J3694" t="s">
        <v>29</v>
      </c>
      <c r="K3694" t="b">
        <v>0</v>
      </c>
      <c r="L3694">
        <v>39608</v>
      </c>
      <c r="M3694">
        <v>1131317</v>
      </c>
      <c r="N3694">
        <v>20171015</v>
      </c>
      <c r="O3694" t="s">
        <v>19</v>
      </c>
      <c r="P3694" t="str">
        <f>IF(VLOOKUP(A3694,'national-winners'!$A$2:$B$13,2,0)=H3694,"W","L")</f>
        <v>L</v>
      </c>
      <c r="Q3694">
        <f>MATCH(C3694,'state-winning-votes'!A:A,0)</f>
        <v>47</v>
      </c>
      <c r="R3694">
        <f>MATCH(A3694,'state-winning-votes'!$A$2:$L$2,0)</f>
        <v>12</v>
      </c>
      <c r="S3694" cm="1">
        <f t="array" ref="S3694">INDEX('state-winning-votes'!$A$1:$L$53,$Q3694,$R3694)</f>
        <v>515211</v>
      </c>
      <c r="T3694">
        <f>INDEX('state-winning-votes'!$A$1:$L$53,MATCH($C3694,'state-winning-votes'!$A:$A,0),MATCH($A3694,'state-winning-votes'!$A$2:$L$2,0))</f>
        <v>515211</v>
      </c>
      <c r="U3694" t="str">
        <f t="shared" si="172"/>
        <v>Trump, Donald J.</v>
      </c>
      <c r="V3694" t="str">
        <f>_xlfn.XLOOKUP(INDEX('state-winning-votes'!$A$1:$L$53,MATCH($C3694,'state-winning-votes'!$A:$A,0),MATCH($A3694,'state-winning-votes'!$A$2:$L$2,0)),$L:$L,$H:$H)</f>
        <v>Trump, Donald J.</v>
      </c>
      <c r="W3694" t="str">
        <f>VLOOKUP(A3694,'national-winners'!$A$2:$B$13,2,0)</f>
        <v>Trump, Donald J.</v>
      </c>
      <c r="X3694" t="str">
        <f t="shared" si="173"/>
        <v xml:space="preserve"> Donald J. Trump (W)</v>
      </c>
    </row>
    <row r="3695" spans="1:24" x14ac:dyDescent="0.25">
      <c r="A3695">
        <v>2016</v>
      </c>
      <c r="B3695" t="s">
        <v>145</v>
      </c>
      <c r="C3695" t="s">
        <v>146</v>
      </c>
      <c r="D3695">
        <v>49</v>
      </c>
      <c r="E3695">
        <v>87</v>
      </c>
      <c r="F3695">
        <v>67</v>
      </c>
      <c r="G3695" t="s">
        <v>16</v>
      </c>
      <c r="H3695" t="s">
        <v>409</v>
      </c>
      <c r="I3695" t="str">
        <f t="shared" si="171"/>
        <v>Castle, Darrell L.(L)</v>
      </c>
      <c r="J3695" t="s">
        <v>134</v>
      </c>
      <c r="K3695" t="b">
        <v>0</v>
      </c>
      <c r="L3695">
        <v>8032</v>
      </c>
      <c r="M3695">
        <v>1131317</v>
      </c>
      <c r="N3695">
        <v>20171015</v>
      </c>
      <c r="O3695" t="s">
        <v>19</v>
      </c>
      <c r="P3695" t="str">
        <f>IF(VLOOKUP(A3695,'national-winners'!$A$2:$B$13,2,0)=H3695,"W","L")</f>
        <v>L</v>
      </c>
      <c r="Q3695">
        <f>MATCH(C3695,'state-winning-votes'!A:A,0)</f>
        <v>47</v>
      </c>
      <c r="R3695">
        <f>MATCH(A3695,'state-winning-votes'!$A$2:$L$2,0)</f>
        <v>12</v>
      </c>
      <c r="S3695" cm="1">
        <f t="array" ref="S3695">INDEX('state-winning-votes'!$A$1:$L$53,$Q3695,$R3695)</f>
        <v>515211</v>
      </c>
      <c r="T3695">
        <f>INDEX('state-winning-votes'!$A$1:$L$53,MATCH($C3695,'state-winning-votes'!$A:$A,0),MATCH($A3695,'state-winning-votes'!$A$2:$L$2,0))</f>
        <v>515211</v>
      </c>
      <c r="U3695" t="str">
        <f t="shared" si="172"/>
        <v>Trump, Donald J.</v>
      </c>
      <c r="V3695" t="str">
        <f>_xlfn.XLOOKUP(INDEX('state-winning-votes'!$A$1:$L$53,MATCH($C3695,'state-winning-votes'!$A:$A,0),MATCH($A3695,'state-winning-votes'!$A$2:$L$2,0)),$L:$L,$H:$H)</f>
        <v>Trump, Donald J.</v>
      </c>
      <c r="W3695" t="str">
        <f>VLOOKUP(A3695,'national-winners'!$A$2:$B$13,2,0)</f>
        <v>Trump, Donald J.</v>
      </c>
      <c r="X3695" t="str">
        <f t="shared" si="173"/>
        <v xml:space="preserve"> Donald J. Trump (W)</v>
      </c>
    </row>
    <row r="3696" spans="1:24" x14ac:dyDescent="0.25">
      <c r="A3696">
        <v>2016</v>
      </c>
      <c r="B3696" t="s">
        <v>145</v>
      </c>
      <c r="C3696" t="s">
        <v>146</v>
      </c>
      <c r="D3696">
        <v>49</v>
      </c>
      <c r="E3696">
        <v>87</v>
      </c>
      <c r="F3696">
        <v>67</v>
      </c>
      <c r="G3696" t="s">
        <v>16</v>
      </c>
      <c r="H3696" t="s">
        <v>418</v>
      </c>
      <c r="I3696" t="str">
        <f t="shared" si="171"/>
        <v>Kopitke, Kyle Kenley(L)</v>
      </c>
      <c r="J3696" t="s">
        <v>258</v>
      </c>
      <c r="K3696" t="b">
        <v>0</v>
      </c>
      <c r="L3696">
        <v>2732</v>
      </c>
      <c r="M3696">
        <v>1131317</v>
      </c>
      <c r="N3696">
        <v>20171015</v>
      </c>
      <c r="O3696" t="s">
        <v>19</v>
      </c>
      <c r="P3696" t="str">
        <f>IF(VLOOKUP(A3696,'national-winners'!$A$2:$B$13,2,0)=H3696,"W","L")</f>
        <v>L</v>
      </c>
      <c r="Q3696">
        <f>MATCH(C3696,'state-winning-votes'!A:A,0)</f>
        <v>47</v>
      </c>
      <c r="R3696">
        <f>MATCH(A3696,'state-winning-votes'!$A$2:$L$2,0)</f>
        <v>12</v>
      </c>
      <c r="S3696" cm="1">
        <f t="array" ref="S3696">INDEX('state-winning-votes'!$A$1:$L$53,$Q3696,$R3696)</f>
        <v>515211</v>
      </c>
      <c r="T3696">
        <f>INDEX('state-winning-votes'!$A$1:$L$53,MATCH($C3696,'state-winning-votes'!$A:$A,0),MATCH($A3696,'state-winning-votes'!$A$2:$L$2,0))</f>
        <v>515211</v>
      </c>
      <c r="U3696" t="str">
        <f t="shared" si="172"/>
        <v>Trump, Donald J.</v>
      </c>
      <c r="V3696" t="str">
        <f>_xlfn.XLOOKUP(INDEX('state-winning-votes'!$A$1:$L$53,MATCH($C3696,'state-winning-votes'!$A:$A,0),MATCH($A3696,'state-winning-votes'!$A$2:$L$2,0)),$L:$L,$H:$H)</f>
        <v>Trump, Donald J.</v>
      </c>
      <c r="W3696" t="str">
        <f>VLOOKUP(A3696,'national-winners'!$A$2:$B$13,2,0)</f>
        <v>Trump, Donald J.</v>
      </c>
      <c r="X3696" t="str">
        <f t="shared" si="173"/>
        <v xml:space="preserve"> Donald J. Trump (W)</v>
      </c>
    </row>
    <row r="3697" spans="1:24" x14ac:dyDescent="0.25">
      <c r="A3697">
        <v>2016</v>
      </c>
      <c r="B3697" t="s">
        <v>148</v>
      </c>
      <c r="C3697" t="s">
        <v>149</v>
      </c>
      <c r="D3697">
        <v>50</v>
      </c>
      <c r="E3697">
        <v>13</v>
      </c>
      <c r="F3697">
        <v>6</v>
      </c>
      <c r="G3697" t="s">
        <v>16</v>
      </c>
      <c r="H3697" t="s">
        <v>408</v>
      </c>
      <c r="I3697" t="str">
        <f t="shared" si="171"/>
        <v>Clinton, Hillary(L)</v>
      </c>
      <c r="J3697" t="s">
        <v>18</v>
      </c>
      <c r="K3697" t="b">
        <v>0</v>
      </c>
      <c r="L3697">
        <v>178573</v>
      </c>
      <c r="M3697">
        <v>320467</v>
      </c>
      <c r="N3697">
        <v>20171015</v>
      </c>
      <c r="O3697" t="s">
        <v>19</v>
      </c>
      <c r="P3697" t="str">
        <f>IF(VLOOKUP(A3697,'national-winners'!$A$2:$B$13,2,0)=H3697,"W","L")</f>
        <v>L</v>
      </c>
      <c r="Q3697">
        <f>MATCH(C3697,'state-winning-votes'!A:A,0)</f>
        <v>49</v>
      </c>
      <c r="R3697">
        <f>MATCH(A3697,'state-winning-votes'!$A$2:$L$2,0)</f>
        <v>12</v>
      </c>
      <c r="S3697" cm="1">
        <f t="array" ref="S3697">INDEX('state-winning-votes'!$A$1:$L$53,$Q3697,$R3697)</f>
        <v>178573</v>
      </c>
      <c r="T3697">
        <f>INDEX('state-winning-votes'!$A$1:$L$53,MATCH($C3697,'state-winning-votes'!$A:$A,0),MATCH($A3697,'state-winning-votes'!$A$2:$L$2,0))</f>
        <v>178573</v>
      </c>
      <c r="U3697" t="str">
        <f t="shared" si="172"/>
        <v>Clinton, Hillary</v>
      </c>
      <c r="V3697" t="str">
        <f>_xlfn.XLOOKUP(INDEX('state-winning-votes'!$A$1:$L$53,MATCH($C3697,'state-winning-votes'!$A:$A,0),MATCH($A3697,'state-winning-votes'!$A$2:$L$2,0)),$L:$L,$H:$H)</f>
        <v>Clinton, Hillary</v>
      </c>
      <c r="W3697" t="str">
        <f>VLOOKUP(A3697,'national-winners'!$A$2:$B$13,2,0)</f>
        <v>Trump, Donald J.</v>
      </c>
      <c r="X3697" t="str">
        <f t="shared" si="173"/>
        <v xml:space="preserve"> Hillary Clinton (W)</v>
      </c>
    </row>
    <row r="3698" spans="1:24" x14ac:dyDescent="0.25">
      <c r="A3698">
        <v>2016</v>
      </c>
      <c r="B3698" t="s">
        <v>148</v>
      </c>
      <c r="C3698" t="s">
        <v>149</v>
      </c>
      <c r="D3698">
        <v>50</v>
      </c>
      <c r="E3698">
        <v>13</v>
      </c>
      <c r="F3698">
        <v>6</v>
      </c>
      <c r="G3698" t="s">
        <v>16</v>
      </c>
      <c r="H3698" t="s">
        <v>407</v>
      </c>
      <c r="I3698" t="str">
        <f t="shared" si="171"/>
        <v>Trump, Donald J.(W)</v>
      </c>
      <c r="J3698" t="s">
        <v>21</v>
      </c>
      <c r="K3698" t="b">
        <v>0</v>
      </c>
      <c r="L3698">
        <v>95369</v>
      </c>
      <c r="M3698">
        <v>320467</v>
      </c>
      <c r="N3698">
        <v>20171015</v>
      </c>
      <c r="O3698" t="s">
        <v>19</v>
      </c>
      <c r="P3698" t="str">
        <f>IF(VLOOKUP(A3698,'national-winners'!$A$2:$B$13,2,0)=H3698,"W","L")</f>
        <v>W</v>
      </c>
      <c r="Q3698">
        <f>MATCH(C3698,'state-winning-votes'!A:A,0)</f>
        <v>49</v>
      </c>
      <c r="R3698">
        <f>MATCH(A3698,'state-winning-votes'!$A$2:$L$2,0)</f>
        <v>12</v>
      </c>
      <c r="S3698" cm="1">
        <f t="array" ref="S3698">INDEX('state-winning-votes'!$A$1:$L$53,$Q3698,$R3698)</f>
        <v>178573</v>
      </c>
      <c r="T3698">
        <f>INDEX('state-winning-votes'!$A$1:$L$53,MATCH($C3698,'state-winning-votes'!$A:$A,0),MATCH($A3698,'state-winning-votes'!$A$2:$L$2,0))</f>
        <v>178573</v>
      </c>
      <c r="U3698" t="str">
        <f t="shared" si="172"/>
        <v>Clinton, Hillary</v>
      </c>
      <c r="V3698" t="str">
        <f>_xlfn.XLOOKUP(INDEX('state-winning-votes'!$A$1:$L$53,MATCH($C3698,'state-winning-votes'!$A:$A,0),MATCH($A3698,'state-winning-votes'!$A$2:$L$2,0)),$L:$L,$H:$H)</f>
        <v>Clinton, Hillary</v>
      </c>
      <c r="W3698" t="str">
        <f>VLOOKUP(A3698,'national-winners'!$A$2:$B$13,2,0)</f>
        <v>Trump, Donald J.</v>
      </c>
      <c r="X3698" t="str">
        <f t="shared" si="173"/>
        <v xml:space="preserve"> Hillary Clinton (W)</v>
      </c>
    </row>
    <row r="3699" spans="1:24" x14ac:dyDescent="0.25">
      <c r="A3699">
        <v>2016</v>
      </c>
      <c r="B3699" t="s">
        <v>148</v>
      </c>
      <c r="C3699" t="s">
        <v>149</v>
      </c>
      <c r="D3699">
        <v>50</v>
      </c>
      <c r="E3699">
        <v>13</v>
      </c>
      <c r="F3699">
        <v>6</v>
      </c>
      <c r="G3699" t="s">
        <v>16</v>
      </c>
      <c r="I3699" t="str">
        <f t="shared" si="171"/>
        <v>(L)</v>
      </c>
      <c r="K3699" t="b">
        <v>1</v>
      </c>
      <c r="L3699">
        <v>22899</v>
      </c>
      <c r="M3699">
        <v>320467</v>
      </c>
      <c r="N3699">
        <v>20171015</v>
      </c>
      <c r="O3699" t="s">
        <v>19</v>
      </c>
      <c r="P3699" t="str">
        <f>IF(VLOOKUP(A3699,'national-winners'!$A$2:$B$13,2,0)=H3699,"W","L")</f>
        <v>L</v>
      </c>
      <c r="Q3699">
        <f>MATCH(C3699,'state-winning-votes'!A:A,0)</f>
        <v>49</v>
      </c>
      <c r="R3699">
        <f>MATCH(A3699,'state-winning-votes'!$A$2:$L$2,0)</f>
        <v>12</v>
      </c>
      <c r="S3699" cm="1">
        <f t="array" ref="S3699">INDEX('state-winning-votes'!$A$1:$L$53,$Q3699,$R3699)</f>
        <v>178573</v>
      </c>
      <c r="T3699">
        <f>INDEX('state-winning-votes'!$A$1:$L$53,MATCH($C3699,'state-winning-votes'!$A:$A,0),MATCH($A3699,'state-winning-votes'!$A$2:$L$2,0))</f>
        <v>178573</v>
      </c>
      <c r="U3699" t="str">
        <f t="shared" si="172"/>
        <v>Clinton, Hillary</v>
      </c>
      <c r="V3699" t="str">
        <f>_xlfn.XLOOKUP(INDEX('state-winning-votes'!$A$1:$L$53,MATCH($C3699,'state-winning-votes'!$A:$A,0),MATCH($A3699,'state-winning-votes'!$A$2:$L$2,0)),$L:$L,$H:$H)</f>
        <v>Clinton, Hillary</v>
      </c>
      <c r="W3699" t="str">
        <f>VLOOKUP(A3699,'national-winners'!$A$2:$B$13,2,0)</f>
        <v>Trump, Donald J.</v>
      </c>
      <c r="X3699" t="str">
        <f t="shared" si="173"/>
        <v xml:space="preserve"> Hillary Clinton (W)</v>
      </c>
    </row>
    <row r="3700" spans="1:24" x14ac:dyDescent="0.25">
      <c r="A3700">
        <v>2016</v>
      </c>
      <c r="B3700" t="s">
        <v>148</v>
      </c>
      <c r="C3700" t="s">
        <v>149</v>
      </c>
      <c r="D3700">
        <v>50</v>
      </c>
      <c r="E3700">
        <v>13</v>
      </c>
      <c r="F3700">
        <v>6</v>
      </c>
      <c r="G3700" t="s">
        <v>16</v>
      </c>
      <c r="H3700" t="s">
        <v>377</v>
      </c>
      <c r="I3700" t="str">
        <f t="shared" si="171"/>
        <v>Johnson, Gary(L)</v>
      </c>
      <c r="J3700" t="s">
        <v>29</v>
      </c>
      <c r="K3700" t="b">
        <v>0</v>
      </c>
      <c r="L3700">
        <v>10078</v>
      </c>
      <c r="M3700">
        <v>320467</v>
      </c>
      <c r="N3700">
        <v>20171015</v>
      </c>
      <c r="O3700" t="s">
        <v>19</v>
      </c>
      <c r="P3700" t="str">
        <f>IF(VLOOKUP(A3700,'national-winners'!$A$2:$B$13,2,0)=H3700,"W","L")</f>
        <v>L</v>
      </c>
      <c r="Q3700">
        <f>MATCH(C3700,'state-winning-votes'!A:A,0)</f>
        <v>49</v>
      </c>
      <c r="R3700">
        <f>MATCH(A3700,'state-winning-votes'!$A$2:$L$2,0)</f>
        <v>12</v>
      </c>
      <c r="S3700" cm="1">
        <f t="array" ref="S3700">INDEX('state-winning-votes'!$A$1:$L$53,$Q3700,$R3700)</f>
        <v>178573</v>
      </c>
      <c r="T3700">
        <f>INDEX('state-winning-votes'!$A$1:$L$53,MATCH($C3700,'state-winning-votes'!$A:$A,0),MATCH($A3700,'state-winning-votes'!$A$2:$L$2,0))</f>
        <v>178573</v>
      </c>
      <c r="U3700" t="str">
        <f t="shared" si="172"/>
        <v>Clinton, Hillary</v>
      </c>
      <c r="V3700" t="str">
        <f>_xlfn.XLOOKUP(INDEX('state-winning-votes'!$A$1:$L$53,MATCH($C3700,'state-winning-votes'!$A:$A,0),MATCH($A3700,'state-winning-votes'!$A$2:$L$2,0)),$L:$L,$H:$H)</f>
        <v>Clinton, Hillary</v>
      </c>
      <c r="W3700" t="str">
        <f>VLOOKUP(A3700,'national-winners'!$A$2:$B$13,2,0)</f>
        <v>Trump, Donald J.</v>
      </c>
      <c r="X3700" t="str">
        <f t="shared" si="173"/>
        <v xml:space="preserve"> Hillary Clinton (W)</v>
      </c>
    </row>
    <row r="3701" spans="1:24" x14ac:dyDescent="0.25">
      <c r="A3701">
        <v>2016</v>
      </c>
      <c r="B3701" t="s">
        <v>148</v>
      </c>
      <c r="C3701" t="s">
        <v>149</v>
      </c>
      <c r="D3701">
        <v>50</v>
      </c>
      <c r="E3701">
        <v>13</v>
      </c>
      <c r="F3701">
        <v>6</v>
      </c>
      <c r="G3701" t="s">
        <v>16</v>
      </c>
      <c r="H3701" t="s">
        <v>378</v>
      </c>
      <c r="I3701" t="str">
        <f t="shared" si="171"/>
        <v>Stein, Jill(L)</v>
      </c>
      <c r="J3701" t="s">
        <v>274</v>
      </c>
      <c r="K3701" t="b">
        <v>0</v>
      </c>
      <c r="L3701">
        <v>6758</v>
      </c>
      <c r="M3701">
        <v>320467</v>
      </c>
      <c r="N3701">
        <v>20171015</v>
      </c>
      <c r="O3701" t="s">
        <v>19</v>
      </c>
      <c r="P3701" t="str">
        <f>IF(VLOOKUP(A3701,'national-winners'!$A$2:$B$13,2,0)=H3701,"W","L")</f>
        <v>L</v>
      </c>
      <c r="Q3701">
        <f>MATCH(C3701,'state-winning-votes'!A:A,0)</f>
        <v>49</v>
      </c>
      <c r="R3701">
        <f>MATCH(A3701,'state-winning-votes'!$A$2:$L$2,0)</f>
        <v>12</v>
      </c>
      <c r="S3701" cm="1">
        <f t="array" ref="S3701">INDEX('state-winning-votes'!$A$1:$L$53,$Q3701,$R3701)</f>
        <v>178573</v>
      </c>
      <c r="T3701">
        <f>INDEX('state-winning-votes'!$A$1:$L$53,MATCH($C3701,'state-winning-votes'!$A:$A,0),MATCH($A3701,'state-winning-votes'!$A$2:$L$2,0))</f>
        <v>178573</v>
      </c>
      <c r="U3701" t="str">
        <f t="shared" si="172"/>
        <v>Clinton, Hillary</v>
      </c>
      <c r="V3701" t="str">
        <f>_xlfn.XLOOKUP(INDEX('state-winning-votes'!$A$1:$L$53,MATCH($C3701,'state-winning-votes'!$A:$A,0),MATCH($A3701,'state-winning-votes'!$A$2:$L$2,0)),$L:$L,$H:$H)</f>
        <v>Clinton, Hillary</v>
      </c>
      <c r="W3701" t="str">
        <f>VLOOKUP(A3701,'national-winners'!$A$2:$B$13,2,0)</f>
        <v>Trump, Donald J.</v>
      </c>
      <c r="X3701" t="str">
        <f t="shared" si="173"/>
        <v xml:space="preserve"> Hillary Clinton (W)</v>
      </c>
    </row>
    <row r="3702" spans="1:24" x14ac:dyDescent="0.25">
      <c r="A3702">
        <v>2016</v>
      </c>
      <c r="B3702" t="s">
        <v>148</v>
      </c>
      <c r="C3702" t="s">
        <v>149</v>
      </c>
      <c r="D3702">
        <v>50</v>
      </c>
      <c r="E3702">
        <v>13</v>
      </c>
      <c r="F3702">
        <v>6</v>
      </c>
      <c r="G3702" t="s">
        <v>16</v>
      </c>
      <c r="H3702" t="s">
        <v>306</v>
      </c>
      <c r="I3702" t="str">
        <f t="shared" si="171"/>
        <v>Blank Vote(L)</v>
      </c>
      <c r="K3702" t="b">
        <v>0</v>
      </c>
      <c r="L3702">
        <v>4574</v>
      </c>
      <c r="M3702">
        <v>320467</v>
      </c>
      <c r="N3702">
        <v>20171015</v>
      </c>
      <c r="O3702" t="s">
        <v>19</v>
      </c>
      <c r="P3702" t="str">
        <f>IF(VLOOKUP(A3702,'national-winners'!$A$2:$B$13,2,0)=H3702,"W","L")</f>
        <v>L</v>
      </c>
      <c r="Q3702">
        <f>MATCH(C3702,'state-winning-votes'!A:A,0)</f>
        <v>49</v>
      </c>
      <c r="R3702">
        <f>MATCH(A3702,'state-winning-votes'!$A$2:$L$2,0)</f>
        <v>12</v>
      </c>
      <c r="S3702" cm="1">
        <f t="array" ref="S3702">INDEX('state-winning-votes'!$A$1:$L$53,$Q3702,$R3702)</f>
        <v>178573</v>
      </c>
      <c r="T3702">
        <f>INDEX('state-winning-votes'!$A$1:$L$53,MATCH($C3702,'state-winning-votes'!$A:$A,0),MATCH($A3702,'state-winning-votes'!$A$2:$L$2,0))</f>
        <v>178573</v>
      </c>
      <c r="U3702" t="str">
        <f t="shared" si="172"/>
        <v>Clinton, Hillary</v>
      </c>
      <c r="V3702" t="str">
        <f>_xlfn.XLOOKUP(INDEX('state-winning-votes'!$A$1:$L$53,MATCH($C3702,'state-winning-votes'!$A:$A,0),MATCH($A3702,'state-winning-votes'!$A$2:$L$2,0)),$L:$L,$H:$H)</f>
        <v>Clinton, Hillary</v>
      </c>
      <c r="W3702" t="str">
        <f>VLOOKUP(A3702,'national-winners'!$A$2:$B$13,2,0)</f>
        <v>Trump, Donald J.</v>
      </c>
      <c r="X3702" t="str">
        <f t="shared" si="173"/>
        <v xml:space="preserve"> Hillary Clinton (W)</v>
      </c>
    </row>
    <row r="3703" spans="1:24" x14ac:dyDescent="0.25">
      <c r="A3703">
        <v>2016</v>
      </c>
      <c r="B3703" t="s">
        <v>148</v>
      </c>
      <c r="C3703" t="s">
        <v>149</v>
      </c>
      <c r="D3703">
        <v>50</v>
      </c>
      <c r="E3703">
        <v>13</v>
      </c>
      <c r="F3703">
        <v>6</v>
      </c>
      <c r="G3703" t="s">
        <v>16</v>
      </c>
      <c r="H3703" t="s">
        <v>410</v>
      </c>
      <c r="I3703" t="str">
        <f t="shared" si="171"/>
        <v>De La Fuente, Roque ""Rocky""(L)</v>
      </c>
      <c r="J3703" t="s">
        <v>35</v>
      </c>
      <c r="K3703" t="b">
        <v>0</v>
      </c>
      <c r="L3703">
        <v>1063</v>
      </c>
      <c r="M3703">
        <v>320467</v>
      </c>
      <c r="N3703">
        <v>20171015</v>
      </c>
      <c r="O3703" t="s">
        <v>19</v>
      </c>
      <c r="P3703" t="str">
        <f>IF(VLOOKUP(A3703,'national-winners'!$A$2:$B$13,2,0)=H3703,"W","L")</f>
        <v>L</v>
      </c>
      <c r="Q3703">
        <f>MATCH(C3703,'state-winning-votes'!A:A,0)</f>
        <v>49</v>
      </c>
      <c r="R3703">
        <f>MATCH(A3703,'state-winning-votes'!$A$2:$L$2,0)</f>
        <v>12</v>
      </c>
      <c r="S3703" cm="1">
        <f t="array" ref="S3703">INDEX('state-winning-votes'!$A$1:$L$53,$Q3703,$R3703)</f>
        <v>178573</v>
      </c>
      <c r="T3703">
        <f>INDEX('state-winning-votes'!$A$1:$L$53,MATCH($C3703,'state-winning-votes'!$A:$A,0),MATCH($A3703,'state-winning-votes'!$A$2:$L$2,0))</f>
        <v>178573</v>
      </c>
      <c r="U3703" t="str">
        <f t="shared" si="172"/>
        <v>Clinton, Hillary</v>
      </c>
      <c r="V3703" t="str">
        <f>_xlfn.XLOOKUP(INDEX('state-winning-votes'!$A$1:$L$53,MATCH($C3703,'state-winning-votes'!$A:$A,0),MATCH($A3703,'state-winning-votes'!$A$2:$L$2,0)),$L:$L,$H:$H)</f>
        <v>Clinton, Hillary</v>
      </c>
      <c r="W3703" t="str">
        <f>VLOOKUP(A3703,'national-winners'!$A$2:$B$13,2,0)</f>
        <v>Trump, Donald J.</v>
      </c>
      <c r="X3703" t="str">
        <f t="shared" si="173"/>
        <v xml:space="preserve"> Hillary Clinton (W)</v>
      </c>
    </row>
    <row r="3704" spans="1:24" x14ac:dyDescent="0.25">
      <c r="A3704">
        <v>2016</v>
      </c>
      <c r="B3704" t="s">
        <v>148</v>
      </c>
      <c r="C3704" t="s">
        <v>149</v>
      </c>
      <c r="D3704">
        <v>50</v>
      </c>
      <c r="E3704">
        <v>13</v>
      </c>
      <c r="F3704">
        <v>6</v>
      </c>
      <c r="G3704" t="s">
        <v>16</v>
      </c>
      <c r="H3704" t="s">
        <v>439</v>
      </c>
      <c r="I3704" t="str">
        <f t="shared" si="171"/>
        <v>Void Vote(L)</v>
      </c>
      <c r="K3704" t="b">
        <v>0</v>
      </c>
      <c r="L3704">
        <v>826</v>
      </c>
      <c r="M3704">
        <v>320467</v>
      </c>
      <c r="N3704">
        <v>20171015</v>
      </c>
      <c r="O3704" t="s">
        <v>19</v>
      </c>
      <c r="P3704" t="str">
        <f>IF(VLOOKUP(A3704,'national-winners'!$A$2:$B$13,2,0)=H3704,"W","L")</f>
        <v>L</v>
      </c>
      <c r="Q3704">
        <f>MATCH(C3704,'state-winning-votes'!A:A,0)</f>
        <v>49</v>
      </c>
      <c r="R3704">
        <f>MATCH(A3704,'state-winning-votes'!$A$2:$L$2,0)</f>
        <v>12</v>
      </c>
      <c r="S3704" cm="1">
        <f t="array" ref="S3704">INDEX('state-winning-votes'!$A$1:$L$53,$Q3704,$R3704)</f>
        <v>178573</v>
      </c>
      <c r="T3704">
        <f>INDEX('state-winning-votes'!$A$1:$L$53,MATCH($C3704,'state-winning-votes'!$A:$A,0),MATCH($A3704,'state-winning-votes'!$A$2:$L$2,0))</f>
        <v>178573</v>
      </c>
      <c r="U3704" t="str">
        <f t="shared" si="172"/>
        <v>Clinton, Hillary</v>
      </c>
      <c r="V3704" t="str">
        <f>_xlfn.XLOOKUP(INDEX('state-winning-votes'!$A$1:$L$53,MATCH($C3704,'state-winning-votes'!$A:$A,0),MATCH($A3704,'state-winning-votes'!$A$2:$L$2,0)),$L:$L,$H:$H)</f>
        <v>Clinton, Hillary</v>
      </c>
      <c r="W3704" t="str">
        <f>VLOOKUP(A3704,'national-winners'!$A$2:$B$13,2,0)</f>
        <v>Trump, Donald J.</v>
      </c>
      <c r="X3704" t="str">
        <f t="shared" si="173"/>
        <v xml:space="preserve"> Hillary Clinton (W)</v>
      </c>
    </row>
    <row r="3705" spans="1:24" x14ac:dyDescent="0.25">
      <c r="A3705">
        <v>2016</v>
      </c>
      <c r="B3705" t="s">
        <v>148</v>
      </c>
      <c r="C3705" t="s">
        <v>149</v>
      </c>
      <c r="D3705">
        <v>50</v>
      </c>
      <c r="E3705">
        <v>13</v>
      </c>
      <c r="F3705">
        <v>6</v>
      </c>
      <c r="G3705" t="s">
        <v>16</v>
      </c>
      <c r="H3705" t="s">
        <v>264</v>
      </c>
      <c r="I3705" t="str">
        <f t="shared" si="171"/>
        <v>La Riva, Gloria Estella(L)</v>
      </c>
      <c r="J3705" t="s">
        <v>229</v>
      </c>
      <c r="K3705" t="b">
        <v>0</v>
      </c>
      <c r="L3705">
        <v>327</v>
      </c>
      <c r="M3705">
        <v>320467</v>
      </c>
      <c r="N3705">
        <v>20171015</v>
      </c>
      <c r="O3705" t="s">
        <v>19</v>
      </c>
      <c r="P3705" t="str">
        <f>IF(VLOOKUP(A3705,'national-winners'!$A$2:$B$13,2,0)=H3705,"W","L")</f>
        <v>L</v>
      </c>
      <c r="Q3705">
        <f>MATCH(C3705,'state-winning-votes'!A:A,0)</f>
        <v>49</v>
      </c>
      <c r="R3705">
        <f>MATCH(A3705,'state-winning-votes'!$A$2:$L$2,0)</f>
        <v>12</v>
      </c>
      <c r="S3705" cm="1">
        <f t="array" ref="S3705">INDEX('state-winning-votes'!$A$1:$L$53,$Q3705,$R3705)</f>
        <v>178573</v>
      </c>
      <c r="T3705">
        <f>INDEX('state-winning-votes'!$A$1:$L$53,MATCH($C3705,'state-winning-votes'!$A:$A,0),MATCH($A3705,'state-winning-votes'!$A$2:$L$2,0))</f>
        <v>178573</v>
      </c>
      <c r="U3705" t="str">
        <f t="shared" si="172"/>
        <v>Clinton, Hillary</v>
      </c>
      <c r="V3705" t="str">
        <f>_xlfn.XLOOKUP(INDEX('state-winning-votes'!$A$1:$L$53,MATCH($C3705,'state-winning-votes'!$A:$A,0),MATCH($A3705,'state-winning-votes'!$A$2:$L$2,0)),$L:$L,$H:$H)</f>
        <v>Clinton, Hillary</v>
      </c>
      <c r="W3705" t="str">
        <f>VLOOKUP(A3705,'national-winners'!$A$2:$B$13,2,0)</f>
        <v>Trump, Donald J.</v>
      </c>
      <c r="X3705" t="str">
        <f t="shared" si="173"/>
        <v xml:space="preserve"> Hillary Clinton (W)</v>
      </c>
    </row>
    <row r="3706" spans="1:24" x14ac:dyDescent="0.25">
      <c r="A3706">
        <v>2016</v>
      </c>
      <c r="B3706" t="s">
        <v>150</v>
      </c>
      <c r="C3706" t="s">
        <v>151</v>
      </c>
      <c r="D3706">
        <v>51</v>
      </c>
      <c r="E3706">
        <v>54</v>
      </c>
      <c r="F3706">
        <v>40</v>
      </c>
      <c r="G3706" t="s">
        <v>16</v>
      </c>
      <c r="H3706" t="s">
        <v>408</v>
      </c>
      <c r="I3706" t="str">
        <f t="shared" si="171"/>
        <v>Clinton, Hillary(L)</v>
      </c>
      <c r="J3706" t="s">
        <v>18</v>
      </c>
      <c r="K3706" t="b">
        <v>0</v>
      </c>
      <c r="L3706">
        <v>1981473</v>
      </c>
      <c r="M3706">
        <v>3982752</v>
      </c>
      <c r="N3706">
        <v>20171015</v>
      </c>
      <c r="O3706" t="s">
        <v>19</v>
      </c>
      <c r="P3706" t="str">
        <f>IF(VLOOKUP(A3706,'national-winners'!$A$2:$B$13,2,0)=H3706,"W","L")</f>
        <v>L</v>
      </c>
      <c r="Q3706">
        <f>MATCH(C3706,'state-winning-votes'!A:A,0)</f>
        <v>48</v>
      </c>
      <c r="R3706">
        <f>MATCH(A3706,'state-winning-votes'!$A$2:$L$2,0)</f>
        <v>12</v>
      </c>
      <c r="S3706" cm="1">
        <f t="array" ref="S3706">INDEX('state-winning-votes'!$A$1:$L$53,$Q3706,$R3706)</f>
        <v>1981473</v>
      </c>
      <c r="T3706">
        <f>INDEX('state-winning-votes'!$A$1:$L$53,MATCH($C3706,'state-winning-votes'!$A:$A,0),MATCH($A3706,'state-winning-votes'!$A$2:$L$2,0))</f>
        <v>1981473</v>
      </c>
      <c r="U3706" t="str">
        <f t="shared" si="172"/>
        <v>Clinton, Hillary</v>
      </c>
      <c r="V3706" t="str">
        <f>_xlfn.XLOOKUP(INDEX('state-winning-votes'!$A$1:$L$53,MATCH($C3706,'state-winning-votes'!$A:$A,0),MATCH($A3706,'state-winning-votes'!$A$2:$L$2,0)),$L:$L,$H:$H)</f>
        <v>Clinton, Hillary</v>
      </c>
      <c r="W3706" t="str">
        <f>VLOOKUP(A3706,'national-winners'!$A$2:$B$13,2,0)</f>
        <v>Trump, Donald J.</v>
      </c>
      <c r="X3706" t="str">
        <f t="shared" si="173"/>
        <v xml:space="preserve"> Hillary Clinton (W)</v>
      </c>
    </row>
    <row r="3707" spans="1:24" x14ac:dyDescent="0.25">
      <c r="A3707">
        <v>2016</v>
      </c>
      <c r="B3707" t="s">
        <v>150</v>
      </c>
      <c r="C3707" t="s">
        <v>151</v>
      </c>
      <c r="D3707">
        <v>51</v>
      </c>
      <c r="E3707">
        <v>54</v>
      </c>
      <c r="F3707">
        <v>40</v>
      </c>
      <c r="G3707" t="s">
        <v>16</v>
      </c>
      <c r="H3707" t="s">
        <v>407</v>
      </c>
      <c r="I3707" t="str">
        <f t="shared" si="171"/>
        <v>Trump, Donald J.(W)</v>
      </c>
      <c r="J3707" t="s">
        <v>21</v>
      </c>
      <c r="K3707" t="b">
        <v>0</v>
      </c>
      <c r="L3707">
        <v>1769443</v>
      </c>
      <c r="M3707">
        <v>3982752</v>
      </c>
      <c r="N3707">
        <v>20171015</v>
      </c>
      <c r="O3707" t="s">
        <v>19</v>
      </c>
      <c r="P3707" t="str">
        <f>IF(VLOOKUP(A3707,'national-winners'!$A$2:$B$13,2,0)=H3707,"W","L")</f>
        <v>W</v>
      </c>
      <c r="Q3707">
        <f>MATCH(C3707,'state-winning-votes'!A:A,0)</f>
        <v>48</v>
      </c>
      <c r="R3707">
        <f>MATCH(A3707,'state-winning-votes'!$A$2:$L$2,0)</f>
        <v>12</v>
      </c>
      <c r="S3707" cm="1">
        <f t="array" ref="S3707">INDEX('state-winning-votes'!$A$1:$L$53,$Q3707,$R3707)</f>
        <v>1981473</v>
      </c>
      <c r="T3707">
        <f>INDEX('state-winning-votes'!$A$1:$L$53,MATCH($C3707,'state-winning-votes'!$A:$A,0),MATCH($A3707,'state-winning-votes'!$A$2:$L$2,0))</f>
        <v>1981473</v>
      </c>
      <c r="U3707" t="str">
        <f t="shared" si="172"/>
        <v>Clinton, Hillary</v>
      </c>
      <c r="V3707" t="str">
        <f>_xlfn.XLOOKUP(INDEX('state-winning-votes'!$A$1:$L$53,MATCH($C3707,'state-winning-votes'!$A:$A,0),MATCH($A3707,'state-winning-votes'!$A$2:$L$2,0)),$L:$L,$H:$H)</f>
        <v>Clinton, Hillary</v>
      </c>
      <c r="W3707" t="str">
        <f>VLOOKUP(A3707,'national-winners'!$A$2:$B$13,2,0)</f>
        <v>Trump, Donald J.</v>
      </c>
      <c r="X3707" t="str">
        <f t="shared" si="173"/>
        <v xml:space="preserve"> Hillary Clinton (W)</v>
      </c>
    </row>
    <row r="3708" spans="1:24" x14ac:dyDescent="0.25">
      <c r="A3708">
        <v>2016</v>
      </c>
      <c r="B3708" t="s">
        <v>150</v>
      </c>
      <c r="C3708" t="s">
        <v>151</v>
      </c>
      <c r="D3708">
        <v>51</v>
      </c>
      <c r="E3708">
        <v>54</v>
      </c>
      <c r="F3708">
        <v>40</v>
      </c>
      <c r="G3708" t="s">
        <v>16</v>
      </c>
      <c r="H3708" t="s">
        <v>377</v>
      </c>
      <c r="I3708" t="str">
        <f t="shared" si="171"/>
        <v>Johnson, Gary(L)</v>
      </c>
      <c r="J3708" t="s">
        <v>29</v>
      </c>
      <c r="K3708" t="b">
        <v>0</v>
      </c>
      <c r="L3708">
        <v>118274</v>
      </c>
      <c r="M3708">
        <v>3982752</v>
      </c>
      <c r="N3708">
        <v>20171015</v>
      </c>
      <c r="O3708" t="s">
        <v>19</v>
      </c>
      <c r="P3708" t="str">
        <f>IF(VLOOKUP(A3708,'national-winners'!$A$2:$B$13,2,0)=H3708,"W","L")</f>
        <v>L</v>
      </c>
      <c r="Q3708">
        <f>MATCH(C3708,'state-winning-votes'!A:A,0)</f>
        <v>48</v>
      </c>
      <c r="R3708">
        <f>MATCH(A3708,'state-winning-votes'!$A$2:$L$2,0)</f>
        <v>12</v>
      </c>
      <c r="S3708" cm="1">
        <f t="array" ref="S3708">INDEX('state-winning-votes'!$A$1:$L$53,$Q3708,$R3708)</f>
        <v>1981473</v>
      </c>
      <c r="T3708">
        <f>INDEX('state-winning-votes'!$A$1:$L$53,MATCH($C3708,'state-winning-votes'!$A:$A,0),MATCH($A3708,'state-winning-votes'!$A$2:$L$2,0))</f>
        <v>1981473</v>
      </c>
      <c r="U3708" t="str">
        <f t="shared" si="172"/>
        <v>Clinton, Hillary</v>
      </c>
      <c r="V3708" t="str">
        <f>_xlfn.XLOOKUP(INDEX('state-winning-votes'!$A$1:$L$53,MATCH($C3708,'state-winning-votes'!$A:$A,0),MATCH($A3708,'state-winning-votes'!$A$2:$L$2,0)),$L:$L,$H:$H)</f>
        <v>Clinton, Hillary</v>
      </c>
      <c r="W3708" t="str">
        <f>VLOOKUP(A3708,'national-winners'!$A$2:$B$13,2,0)</f>
        <v>Trump, Donald J.</v>
      </c>
      <c r="X3708" t="str">
        <f t="shared" si="173"/>
        <v xml:space="preserve"> Hillary Clinton (W)</v>
      </c>
    </row>
    <row r="3709" spans="1:24" x14ac:dyDescent="0.25">
      <c r="A3709">
        <v>2016</v>
      </c>
      <c r="B3709" t="s">
        <v>150</v>
      </c>
      <c r="C3709" t="s">
        <v>151</v>
      </c>
      <c r="D3709">
        <v>51</v>
      </c>
      <c r="E3709">
        <v>54</v>
      </c>
      <c r="F3709">
        <v>40</v>
      </c>
      <c r="G3709" t="s">
        <v>16</v>
      </c>
      <c r="H3709" t="s">
        <v>412</v>
      </c>
      <c r="I3709" t="str">
        <f t="shared" si="171"/>
        <v>McMullin, Evan(L)</v>
      </c>
      <c r="J3709" t="s">
        <v>35</v>
      </c>
      <c r="K3709" t="b">
        <v>0</v>
      </c>
      <c r="L3709">
        <v>54054</v>
      </c>
      <c r="M3709">
        <v>3982752</v>
      </c>
      <c r="N3709">
        <v>20171015</v>
      </c>
      <c r="O3709" t="s">
        <v>19</v>
      </c>
      <c r="P3709" t="str">
        <f>IF(VLOOKUP(A3709,'national-winners'!$A$2:$B$13,2,0)=H3709,"W","L")</f>
        <v>L</v>
      </c>
      <c r="Q3709">
        <f>MATCH(C3709,'state-winning-votes'!A:A,0)</f>
        <v>48</v>
      </c>
      <c r="R3709">
        <f>MATCH(A3709,'state-winning-votes'!$A$2:$L$2,0)</f>
        <v>12</v>
      </c>
      <c r="S3709" cm="1">
        <f t="array" ref="S3709">INDEX('state-winning-votes'!$A$1:$L$53,$Q3709,$R3709)</f>
        <v>1981473</v>
      </c>
      <c r="T3709">
        <f>INDEX('state-winning-votes'!$A$1:$L$53,MATCH($C3709,'state-winning-votes'!$A:$A,0),MATCH($A3709,'state-winning-votes'!$A$2:$L$2,0))</f>
        <v>1981473</v>
      </c>
      <c r="U3709" t="str">
        <f t="shared" si="172"/>
        <v>Clinton, Hillary</v>
      </c>
      <c r="V3709" t="str">
        <f>_xlfn.XLOOKUP(INDEX('state-winning-votes'!$A$1:$L$53,MATCH($C3709,'state-winning-votes'!$A:$A,0),MATCH($A3709,'state-winning-votes'!$A$2:$L$2,0)),$L:$L,$H:$H)</f>
        <v>Clinton, Hillary</v>
      </c>
      <c r="W3709" t="str">
        <f>VLOOKUP(A3709,'national-winners'!$A$2:$B$13,2,0)</f>
        <v>Trump, Donald J.</v>
      </c>
      <c r="X3709" t="str">
        <f t="shared" si="173"/>
        <v xml:space="preserve"> Hillary Clinton (W)</v>
      </c>
    </row>
    <row r="3710" spans="1:24" x14ac:dyDescent="0.25">
      <c r="A3710">
        <v>2016</v>
      </c>
      <c r="B3710" t="s">
        <v>150</v>
      </c>
      <c r="C3710" t="s">
        <v>151</v>
      </c>
      <c r="D3710">
        <v>51</v>
      </c>
      <c r="E3710">
        <v>54</v>
      </c>
      <c r="F3710">
        <v>40</v>
      </c>
      <c r="G3710" t="s">
        <v>16</v>
      </c>
      <c r="I3710" t="str">
        <f t="shared" si="171"/>
        <v>(L)</v>
      </c>
      <c r="K3710" t="b">
        <v>1</v>
      </c>
      <c r="L3710">
        <v>31870</v>
      </c>
      <c r="M3710">
        <v>3982752</v>
      </c>
      <c r="N3710">
        <v>20171015</v>
      </c>
      <c r="O3710" t="s">
        <v>19</v>
      </c>
      <c r="P3710" t="str">
        <f>IF(VLOOKUP(A3710,'national-winners'!$A$2:$B$13,2,0)=H3710,"W","L")</f>
        <v>L</v>
      </c>
      <c r="Q3710">
        <f>MATCH(C3710,'state-winning-votes'!A:A,0)</f>
        <v>48</v>
      </c>
      <c r="R3710">
        <f>MATCH(A3710,'state-winning-votes'!$A$2:$L$2,0)</f>
        <v>12</v>
      </c>
      <c r="S3710" cm="1">
        <f t="array" ref="S3710">INDEX('state-winning-votes'!$A$1:$L$53,$Q3710,$R3710)</f>
        <v>1981473</v>
      </c>
      <c r="T3710">
        <f>INDEX('state-winning-votes'!$A$1:$L$53,MATCH($C3710,'state-winning-votes'!$A:$A,0),MATCH($A3710,'state-winning-votes'!$A$2:$L$2,0))</f>
        <v>1981473</v>
      </c>
      <c r="U3710" t="str">
        <f t="shared" si="172"/>
        <v>Clinton, Hillary</v>
      </c>
      <c r="V3710" t="str">
        <f>_xlfn.XLOOKUP(INDEX('state-winning-votes'!$A$1:$L$53,MATCH($C3710,'state-winning-votes'!$A:$A,0),MATCH($A3710,'state-winning-votes'!$A$2:$L$2,0)),$L:$L,$H:$H)</f>
        <v>Clinton, Hillary</v>
      </c>
      <c r="W3710" t="str">
        <f>VLOOKUP(A3710,'national-winners'!$A$2:$B$13,2,0)</f>
        <v>Trump, Donald J.</v>
      </c>
      <c r="X3710" t="str">
        <f t="shared" si="173"/>
        <v xml:space="preserve"> Hillary Clinton (W)</v>
      </c>
    </row>
    <row r="3711" spans="1:24" x14ac:dyDescent="0.25">
      <c r="A3711">
        <v>2016</v>
      </c>
      <c r="B3711" t="s">
        <v>150</v>
      </c>
      <c r="C3711" t="s">
        <v>151</v>
      </c>
      <c r="D3711">
        <v>51</v>
      </c>
      <c r="E3711">
        <v>54</v>
      </c>
      <c r="F3711">
        <v>40</v>
      </c>
      <c r="G3711" t="s">
        <v>16</v>
      </c>
      <c r="H3711" t="s">
        <v>378</v>
      </c>
      <c r="I3711" t="str">
        <f t="shared" si="171"/>
        <v>Stein, Jill(L)</v>
      </c>
      <c r="J3711" t="s">
        <v>274</v>
      </c>
      <c r="K3711" t="b">
        <v>0</v>
      </c>
      <c r="L3711">
        <v>27638</v>
      </c>
      <c r="M3711">
        <v>3982752</v>
      </c>
      <c r="N3711">
        <v>20171015</v>
      </c>
      <c r="O3711" t="s">
        <v>19</v>
      </c>
      <c r="P3711" t="str">
        <f>IF(VLOOKUP(A3711,'national-winners'!$A$2:$B$13,2,0)=H3711,"W","L")</f>
        <v>L</v>
      </c>
      <c r="Q3711">
        <f>MATCH(C3711,'state-winning-votes'!A:A,0)</f>
        <v>48</v>
      </c>
      <c r="R3711">
        <f>MATCH(A3711,'state-winning-votes'!$A$2:$L$2,0)</f>
        <v>12</v>
      </c>
      <c r="S3711" cm="1">
        <f t="array" ref="S3711">INDEX('state-winning-votes'!$A$1:$L$53,$Q3711,$R3711)</f>
        <v>1981473</v>
      </c>
      <c r="T3711">
        <f>INDEX('state-winning-votes'!$A$1:$L$53,MATCH($C3711,'state-winning-votes'!$A:$A,0),MATCH($A3711,'state-winning-votes'!$A$2:$L$2,0))</f>
        <v>1981473</v>
      </c>
      <c r="U3711" t="str">
        <f t="shared" si="172"/>
        <v>Clinton, Hillary</v>
      </c>
      <c r="V3711" t="str">
        <f>_xlfn.XLOOKUP(INDEX('state-winning-votes'!$A$1:$L$53,MATCH($C3711,'state-winning-votes'!$A:$A,0),MATCH($A3711,'state-winning-votes'!$A$2:$L$2,0)),$L:$L,$H:$H)</f>
        <v>Clinton, Hillary</v>
      </c>
      <c r="W3711" t="str">
        <f>VLOOKUP(A3711,'national-winners'!$A$2:$B$13,2,0)</f>
        <v>Trump, Donald J.</v>
      </c>
      <c r="X3711" t="str">
        <f t="shared" si="173"/>
        <v xml:space="preserve"> Hillary Clinton (W)</v>
      </c>
    </row>
    <row r="3712" spans="1:24" x14ac:dyDescent="0.25">
      <c r="A3712">
        <v>2016</v>
      </c>
      <c r="B3712" t="s">
        <v>152</v>
      </c>
      <c r="C3712" t="s">
        <v>153</v>
      </c>
      <c r="D3712">
        <v>53</v>
      </c>
      <c r="E3712">
        <v>91</v>
      </c>
      <c r="F3712">
        <v>73</v>
      </c>
      <c r="G3712" t="s">
        <v>16</v>
      </c>
      <c r="H3712" t="s">
        <v>408</v>
      </c>
      <c r="I3712" t="str">
        <f t="shared" si="171"/>
        <v>Clinton, Hillary(L)</v>
      </c>
      <c r="J3712" t="s">
        <v>18</v>
      </c>
      <c r="K3712" t="b">
        <v>0</v>
      </c>
      <c r="L3712">
        <v>1742718</v>
      </c>
      <c r="M3712">
        <v>3317019</v>
      </c>
      <c r="N3712">
        <v>20171015</v>
      </c>
      <c r="O3712" t="s">
        <v>19</v>
      </c>
      <c r="P3712" t="str">
        <f>IF(VLOOKUP(A3712,'national-winners'!$A$2:$B$13,2,0)=H3712,"W","L")</f>
        <v>L</v>
      </c>
      <c r="Q3712">
        <f>MATCH(C3712,'state-winning-votes'!A:A,0)</f>
        <v>50</v>
      </c>
      <c r="R3712">
        <f>MATCH(A3712,'state-winning-votes'!$A$2:$L$2,0)</f>
        <v>12</v>
      </c>
      <c r="S3712" cm="1">
        <f t="array" ref="S3712">INDEX('state-winning-votes'!$A$1:$L$53,$Q3712,$R3712)</f>
        <v>1742718</v>
      </c>
      <c r="T3712">
        <f>INDEX('state-winning-votes'!$A$1:$L$53,MATCH($C3712,'state-winning-votes'!$A:$A,0),MATCH($A3712,'state-winning-votes'!$A$2:$L$2,0))</f>
        <v>1742718</v>
      </c>
      <c r="U3712" t="str">
        <f t="shared" si="172"/>
        <v>Clinton, Hillary</v>
      </c>
      <c r="V3712" t="str">
        <f>_xlfn.XLOOKUP(INDEX('state-winning-votes'!$A$1:$L$53,MATCH($C3712,'state-winning-votes'!$A:$A,0),MATCH($A3712,'state-winning-votes'!$A$2:$L$2,0)),$L:$L,$H:$H)</f>
        <v>Clinton, Hillary</v>
      </c>
      <c r="W3712" t="str">
        <f>VLOOKUP(A3712,'national-winners'!$A$2:$B$13,2,0)</f>
        <v>Trump, Donald J.</v>
      </c>
      <c r="X3712" t="str">
        <f t="shared" si="173"/>
        <v xml:space="preserve"> Hillary Clinton (W)</v>
      </c>
    </row>
    <row r="3713" spans="1:24" x14ac:dyDescent="0.25">
      <c r="A3713">
        <v>2016</v>
      </c>
      <c r="B3713" t="s">
        <v>152</v>
      </c>
      <c r="C3713" t="s">
        <v>153</v>
      </c>
      <c r="D3713">
        <v>53</v>
      </c>
      <c r="E3713">
        <v>91</v>
      </c>
      <c r="F3713">
        <v>73</v>
      </c>
      <c r="G3713" t="s">
        <v>16</v>
      </c>
      <c r="H3713" t="s">
        <v>407</v>
      </c>
      <c r="I3713" t="str">
        <f t="shared" si="171"/>
        <v>Trump, Donald J.(W)</v>
      </c>
      <c r="J3713" t="s">
        <v>21</v>
      </c>
      <c r="K3713" t="b">
        <v>0</v>
      </c>
      <c r="L3713">
        <v>1221747</v>
      </c>
      <c r="M3713">
        <v>3317019</v>
      </c>
      <c r="N3713">
        <v>20171015</v>
      </c>
      <c r="O3713" t="s">
        <v>19</v>
      </c>
      <c r="P3713" t="str">
        <f>IF(VLOOKUP(A3713,'national-winners'!$A$2:$B$13,2,0)=H3713,"W","L")</f>
        <v>W</v>
      </c>
      <c r="Q3713">
        <f>MATCH(C3713,'state-winning-votes'!A:A,0)</f>
        <v>50</v>
      </c>
      <c r="R3713">
        <f>MATCH(A3713,'state-winning-votes'!$A$2:$L$2,0)</f>
        <v>12</v>
      </c>
      <c r="S3713" cm="1">
        <f t="array" ref="S3713">INDEX('state-winning-votes'!$A$1:$L$53,$Q3713,$R3713)</f>
        <v>1742718</v>
      </c>
      <c r="T3713">
        <f>INDEX('state-winning-votes'!$A$1:$L$53,MATCH($C3713,'state-winning-votes'!$A:$A,0),MATCH($A3713,'state-winning-votes'!$A$2:$L$2,0))</f>
        <v>1742718</v>
      </c>
      <c r="U3713" t="str">
        <f t="shared" si="172"/>
        <v>Clinton, Hillary</v>
      </c>
      <c r="V3713" t="str">
        <f>_xlfn.XLOOKUP(INDEX('state-winning-votes'!$A$1:$L$53,MATCH($C3713,'state-winning-votes'!$A:$A,0),MATCH($A3713,'state-winning-votes'!$A$2:$L$2,0)),$L:$L,$H:$H)</f>
        <v>Clinton, Hillary</v>
      </c>
      <c r="W3713" t="str">
        <f>VLOOKUP(A3713,'national-winners'!$A$2:$B$13,2,0)</f>
        <v>Trump, Donald J.</v>
      </c>
      <c r="X3713" t="str">
        <f t="shared" si="173"/>
        <v xml:space="preserve"> Hillary Clinton (W)</v>
      </c>
    </row>
    <row r="3714" spans="1:24" x14ac:dyDescent="0.25">
      <c r="A3714">
        <v>2016</v>
      </c>
      <c r="B3714" t="s">
        <v>152</v>
      </c>
      <c r="C3714" t="s">
        <v>153</v>
      </c>
      <c r="D3714">
        <v>53</v>
      </c>
      <c r="E3714">
        <v>91</v>
      </c>
      <c r="F3714">
        <v>73</v>
      </c>
      <c r="G3714" t="s">
        <v>16</v>
      </c>
      <c r="H3714" t="s">
        <v>377</v>
      </c>
      <c r="I3714" t="str">
        <f t="shared" si="171"/>
        <v>Johnson, Gary(L)</v>
      </c>
      <c r="J3714" t="s">
        <v>29</v>
      </c>
      <c r="K3714" t="b">
        <v>0</v>
      </c>
      <c r="L3714">
        <v>160879</v>
      </c>
      <c r="M3714">
        <v>3317019</v>
      </c>
      <c r="N3714">
        <v>20171015</v>
      </c>
      <c r="O3714" t="s">
        <v>19</v>
      </c>
      <c r="P3714" t="str">
        <f>IF(VLOOKUP(A3714,'national-winners'!$A$2:$B$13,2,0)=H3714,"W","L")</f>
        <v>L</v>
      </c>
      <c r="Q3714">
        <f>MATCH(C3714,'state-winning-votes'!A:A,0)</f>
        <v>50</v>
      </c>
      <c r="R3714">
        <f>MATCH(A3714,'state-winning-votes'!$A$2:$L$2,0)</f>
        <v>12</v>
      </c>
      <c r="S3714" cm="1">
        <f t="array" ref="S3714">INDEX('state-winning-votes'!$A$1:$L$53,$Q3714,$R3714)</f>
        <v>1742718</v>
      </c>
      <c r="T3714">
        <f>INDEX('state-winning-votes'!$A$1:$L$53,MATCH($C3714,'state-winning-votes'!$A:$A,0),MATCH($A3714,'state-winning-votes'!$A$2:$L$2,0))</f>
        <v>1742718</v>
      </c>
      <c r="U3714" t="str">
        <f t="shared" si="172"/>
        <v>Clinton, Hillary</v>
      </c>
      <c r="V3714" t="str">
        <f>_xlfn.XLOOKUP(INDEX('state-winning-votes'!$A$1:$L$53,MATCH($C3714,'state-winning-votes'!$A:$A,0),MATCH($A3714,'state-winning-votes'!$A$2:$L$2,0)),$L:$L,$H:$H)</f>
        <v>Clinton, Hillary</v>
      </c>
      <c r="W3714" t="str">
        <f>VLOOKUP(A3714,'national-winners'!$A$2:$B$13,2,0)</f>
        <v>Trump, Donald J.</v>
      </c>
      <c r="X3714" t="str">
        <f t="shared" si="173"/>
        <v xml:space="preserve"> Hillary Clinton (W)</v>
      </c>
    </row>
    <row r="3715" spans="1:24" x14ac:dyDescent="0.25">
      <c r="A3715">
        <v>2016</v>
      </c>
      <c r="B3715" t="s">
        <v>152</v>
      </c>
      <c r="C3715" t="s">
        <v>153</v>
      </c>
      <c r="D3715">
        <v>53</v>
      </c>
      <c r="E3715">
        <v>91</v>
      </c>
      <c r="F3715">
        <v>73</v>
      </c>
      <c r="G3715" t="s">
        <v>16</v>
      </c>
      <c r="I3715" t="str">
        <f t="shared" ref="I3715:I3741" si="174">H3715&amp;"("&amp;P3715&amp;")"</f>
        <v>(L)</v>
      </c>
      <c r="K3715" t="b">
        <v>1</v>
      </c>
      <c r="L3715">
        <v>107805</v>
      </c>
      <c r="M3715">
        <v>3317019</v>
      </c>
      <c r="N3715">
        <v>20171015</v>
      </c>
      <c r="O3715" t="s">
        <v>19</v>
      </c>
      <c r="P3715" t="str">
        <f>IF(VLOOKUP(A3715,'national-winners'!$A$2:$B$13,2,0)=H3715,"W","L")</f>
        <v>L</v>
      </c>
      <c r="Q3715">
        <f>MATCH(C3715,'state-winning-votes'!A:A,0)</f>
        <v>50</v>
      </c>
      <c r="R3715">
        <f>MATCH(A3715,'state-winning-votes'!$A$2:$L$2,0)</f>
        <v>12</v>
      </c>
      <c r="S3715" cm="1">
        <f t="array" ref="S3715">INDEX('state-winning-votes'!$A$1:$L$53,$Q3715,$R3715)</f>
        <v>1742718</v>
      </c>
      <c r="T3715">
        <f>INDEX('state-winning-votes'!$A$1:$L$53,MATCH($C3715,'state-winning-votes'!$A:$A,0),MATCH($A3715,'state-winning-votes'!$A$2:$L$2,0))</f>
        <v>1742718</v>
      </c>
      <c r="U3715" t="str">
        <f t="shared" ref="U3715:U3741" si="175">_xlfn.XLOOKUP(T3715,L:L,H:H)</f>
        <v>Clinton, Hillary</v>
      </c>
      <c r="V3715" t="str">
        <f>_xlfn.XLOOKUP(INDEX('state-winning-votes'!$A$1:$L$53,MATCH($C3715,'state-winning-votes'!$A:$A,0),MATCH($A3715,'state-winning-votes'!$A$2:$L$2,0)),$L:$L,$H:$H)</f>
        <v>Clinton, Hillary</v>
      </c>
      <c r="W3715" t="str">
        <f>VLOOKUP(A3715,'national-winners'!$A$2:$B$13,2,0)</f>
        <v>Trump, Donald J.</v>
      </c>
      <c r="X3715" t="str">
        <f t="shared" ref="X3715:X3741" si="176">IFERROR(RIGHT(V3715,LEN(V3715)-SEARCH(",",V3715))&amp;" "&amp;LEFT(V3715,SEARCH(",",V3715)-1)&amp;" (W)","NULL")</f>
        <v xml:space="preserve"> Hillary Clinton (W)</v>
      </c>
    </row>
    <row r="3716" spans="1:24" x14ac:dyDescent="0.25">
      <c r="A3716">
        <v>2016</v>
      </c>
      <c r="B3716" t="s">
        <v>152</v>
      </c>
      <c r="C3716" t="s">
        <v>153</v>
      </c>
      <c r="D3716">
        <v>53</v>
      </c>
      <c r="E3716">
        <v>91</v>
      </c>
      <c r="F3716">
        <v>73</v>
      </c>
      <c r="G3716" t="s">
        <v>16</v>
      </c>
      <c r="H3716" t="s">
        <v>378</v>
      </c>
      <c r="I3716" t="str">
        <f t="shared" si="174"/>
        <v>Stein, Jill(L)</v>
      </c>
      <c r="J3716" t="s">
        <v>274</v>
      </c>
      <c r="K3716" t="b">
        <v>0</v>
      </c>
      <c r="L3716">
        <v>58417</v>
      </c>
      <c r="M3716">
        <v>3317019</v>
      </c>
      <c r="N3716">
        <v>20171015</v>
      </c>
      <c r="O3716" t="s">
        <v>19</v>
      </c>
      <c r="P3716" t="str">
        <f>IF(VLOOKUP(A3716,'national-winners'!$A$2:$B$13,2,0)=H3716,"W","L")</f>
        <v>L</v>
      </c>
      <c r="Q3716">
        <f>MATCH(C3716,'state-winning-votes'!A:A,0)</f>
        <v>50</v>
      </c>
      <c r="R3716">
        <f>MATCH(A3716,'state-winning-votes'!$A$2:$L$2,0)</f>
        <v>12</v>
      </c>
      <c r="S3716" cm="1">
        <f t="array" ref="S3716">INDEX('state-winning-votes'!$A$1:$L$53,$Q3716,$R3716)</f>
        <v>1742718</v>
      </c>
      <c r="T3716">
        <f>INDEX('state-winning-votes'!$A$1:$L$53,MATCH($C3716,'state-winning-votes'!$A:$A,0),MATCH($A3716,'state-winning-votes'!$A$2:$L$2,0))</f>
        <v>1742718</v>
      </c>
      <c r="U3716" t="str">
        <f t="shared" si="175"/>
        <v>Clinton, Hillary</v>
      </c>
      <c r="V3716" t="str">
        <f>_xlfn.XLOOKUP(INDEX('state-winning-votes'!$A$1:$L$53,MATCH($C3716,'state-winning-votes'!$A:$A,0),MATCH($A3716,'state-winning-votes'!$A$2:$L$2,0)),$L:$L,$H:$H)</f>
        <v>Clinton, Hillary</v>
      </c>
      <c r="W3716" t="str">
        <f>VLOOKUP(A3716,'national-winners'!$A$2:$B$13,2,0)</f>
        <v>Trump, Donald J.</v>
      </c>
      <c r="X3716" t="str">
        <f t="shared" si="176"/>
        <v xml:space="preserve"> Hillary Clinton (W)</v>
      </c>
    </row>
    <row r="3717" spans="1:24" x14ac:dyDescent="0.25">
      <c r="A3717">
        <v>2016</v>
      </c>
      <c r="B3717" t="s">
        <v>152</v>
      </c>
      <c r="C3717" t="s">
        <v>153</v>
      </c>
      <c r="D3717">
        <v>53</v>
      </c>
      <c r="E3717">
        <v>91</v>
      </c>
      <c r="F3717">
        <v>73</v>
      </c>
      <c r="G3717" t="s">
        <v>16</v>
      </c>
      <c r="H3717" t="s">
        <v>409</v>
      </c>
      <c r="I3717" t="str">
        <f t="shared" si="174"/>
        <v>Castle, Darrell L.(L)</v>
      </c>
      <c r="J3717" t="s">
        <v>134</v>
      </c>
      <c r="K3717" t="b">
        <v>0</v>
      </c>
      <c r="L3717">
        <v>17623</v>
      </c>
      <c r="M3717">
        <v>3317019</v>
      </c>
      <c r="N3717">
        <v>20171015</v>
      </c>
      <c r="O3717" t="s">
        <v>19</v>
      </c>
      <c r="P3717" t="str">
        <f>IF(VLOOKUP(A3717,'national-winners'!$A$2:$B$13,2,0)=H3717,"W","L")</f>
        <v>L</v>
      </c>
      <c r="Q3717">
        <f>MATCH(C3717,'state-winning-votes'!A:A,0)</f>
        <v>50</v>
      </c>
      <c r="R3717">
        <f>MATCH(A3717,'state-winning-votes'!$A$2:$L$2,0)</f>
        <v>12</v>
      </c>
      <c r="S3717" cm="1">
        <f t="array" ref="S3717">INDEX('state-winning-votes'!$A$1:$L$53,$Q3717,$R3717)</f>
        <v>1742718</v>
      </c>
      <c r="T3717">
        <f>INDEX('state-winning-votes'!$A$1:$L$53,MATCH($C3717,'state-winning-votes'!$A:$A,0),MATCH($A3717,'state-winning-votes'!$A$2:$L$2,0))</f>
        <v>1742718</v>
      </c>
      <c r="U3717" t="str">
        <f t="shared" si="175"/>
        <v>Clinton, Hillary</v>
      </c>
      <c r="V3717" t="str">
        <f>_xlfn.XLOOKUP(INDEX('state-winning-votes'!$A$1:$L$53,MATCH($C3717,'state-winning-votes'!$A:$A,0),MATCH($A3717,'state-winning-votes'!$A$2:$L$2,0)),$L:$L,$H:$H)</f>
        <v>Clinton, Hillary</v>
      </c>
      <c r="W3717" t="str">
        <f>VLOOKUP(A3717,'national-winners'!$A$2:$B$13,2,0)</f>
        <v>Trump, Donald J.</v>
      </c>
      <c r="X3717" t="str">
        <f t="shared" si="176"/>
        <v xml:space="preserve"> Hillary Clinton (W)</v>
      </c>
    </row>
    <row r="3718" spans="1:24" x14ac:dyDescent="0.25">
      <c r="A3718">
        <v>2016</v>
      </c>
      <c r="B3718" t="s">
        <v>152</v>
      </c>
      <c r="C3718" t="s">
        <v>153</v>
      </c>
      <c r="D3718">
        <v>53</v>
      </c>
      <c r="E3718">
        <v>91</v>
      </c>
      <c r="F3718">
        <v>73</v>
      </c>
      <c r="G3718" t="s">
        <v>16</v>
      </c>
      <c r="H3718" t="s">
        <v>426</v>
      </c>
      <c r="I3718" t="str">
        <f t="shared" si="174"/>
        <v>Kennedy, Alyson(L)</v>
      </c>
      <c r="J3718" t="s">
        <v>37</v>
      </c>
      <c r="K3718" t="b">
        <v>0</v>
      </c>
      <c r="L3718">
        <v>4307</v>
      </c>
      <c r="M3718">
        <v>3317019</v>
      </c>
      <c r="N3718">
        <v>20171015</v>
      </c>
      <c r="O3718" t="s">
        <v>19</v>
      </c>
      <c r="P3718" t="str">
        <f>IF(VLOOKUP(A3718,'national-winners'!$A$2:$B$13,2,0)=H3718,"W","L")</f>
        <v>L</v>
      </c>
      <c r="Q3718">
        <f>MATCH(C3718,'state-winning-votes'!A:A,0)</f>
        <v>50</v>
      </c>
      <c r="R3718">
        <f>MATCH(A3718,'state-winning-votes'!$A$2:$L$2,0)</f>
        <v>12</v>
      </c>
      <c r="S3718" cm="1">
        <f t="array" ref="S3718">INDEX('state-winning-votes'!$A$1:$L$53,$Q3718,$R3718)</f>
        <v>1742718</v>
      </c>
      <c r="T3718">
        <f>INDEX('state-winning-votes'!$A$1:$L$53,MATCH($C3718,'state-winning-votes'!$A:$A,0),MATCH($A3718,'state-winning-votes'!$A$2:$L$2,0))</f>
        <v>1742718</v>
      </c>
      <c r="U3718" t="str">
        <f t="shared" si="175"/>
        <v>Clinton, Hillary</v>
      </c>
      <c r="V3718" t="str">
        <f>_xlfn.XLOOKUP(INDEX('state-winning-votes'!$A$1:$L$53,MATCH($C3718,'state-winning-votes'!$A:$A,0),MATCH($A3718,'state-winning-votes'!$A$2:$L$2,0)),$L:$L,$H:$H)</f>
        <v>Clinton, Hillary</v>
      </c>
      <c r="W3718" t="str">
        <f>VLOOKUP(A3718,'national-winners'!$A$2:$B$13,2,0)</f>
        <v>Trump, Donald J.</v>
      </c>
      <c r="X3718" t="str">
        <f t="shared" si="176"/>
        <v xml:space="preserve"> Hillary Clinton (W)</v>
      </c>
    </row>
    <row r="3719" spans="1:24" x14ac:dyDescent="0.25">
      <c r="A3719">
        <v>2016</v>
      </c>
      <c r="B3719" t="s">
        <v>152</v>
      </c>
      <c r="C3719" t="s">
        <v>153</v>
      </c>
      <c r="D3719">
        <v>53</v>
      </c>
      <c r="E3719">
        <v>91</v>
      </c>
      <c r="F3719">
        <v>73</v>
      </c>
      <c r="G3719" t="s">
        <v>16</v>
      </c>
      <c r="H3719" t="s">
        <v>264</v>
      </c>
      <c r="I3719" t="str">
        <f t="shared" si="174"/>
        <v>La Riva, Gloria Estella(L)</v>
      </c>
      <c r="J3719" t="s">
        <v>353</v>
      </c>
      <c r="K3719" t="b">
        <v>0</v>
      </c>
      <c r="L3719">
        <v>3523</v>
      </c>
      <c r="M3719">
        <v>3317019</v>
      </c>
      <c r="N3719">
        <v>20171015</v>
      </c>
      <c r="O3719" t="s">
        <v>19</v>
      </c>
      <c r="P3719" t="str">
        <f>IF(VLOOKUP(A3719,'national-winners'!$A$2:$B$13,2,0)=H3719,"W","L")</f>
        <v>L</v>
      </c>
      <c r="Q3719">
        <f>MATCH(C3719,'state-winning-votes'!A:A,0)</f>
        <v>50</v>
      </c>
      <c r="R3719">
        <f>MATCH(A3719,'state-winning-votes'!$A$2:$L$2,0)</f>
        <v>12</v>
      </c>
      <c r="S3719" cm="1">
        <f t="array" ref="S3719">INDEX('state-winning-votes'!$A$1:$L$53,$Q3719,$R3719)</f>
        <v>1742718</v>
      </c>
      <c r="T3719">
        <f>INDEX('state-winning-votes'!$A$1:$L$53,MATCH($C3719,'state-winning-votes'!$A:$A,0),MATCH($A3719,'state-winning-votes'!$A$2:$L$2,0))</f>
        <v>1742718</v>
      </c>
      <c r="U3719" t="str">
        <f t="shared" si="175"/>
        <v>Clinton, Hillary</v>
      </c>
      <c r="V3719" t="str">
        <f>_xlfn.XLOOKUP(INDEX('state-winning-votes'!$A$1:$L$53,MATCH($C3719,'state-winning-votes'!$A:$A,0),MATCH($A3719,'state-winning-votes'!$A$2:$L$2,0)),$L:$L,$H:$H)</f>
        <v>Clinton, Hillary</v>
      </c>
      <c r="W3719" t="str">
        <f>VLOOKUP(A3719,'national-winners'!$A$2:$B$13,2,0)</f>
        <v>Trump, Donald J.</v>
      </c>
      <c r="X3719" t="str">
        <f t="shared" si="176"/>
        <v xml:space="preserve"> Hillary Clinton (W)</v>
      </c>
    </row>
    <row r="3720" spans="1:24" x14ac:dyDescent="0.25">
      <c r="A3720">
        <v>2016</v>
      </c>
      <c r="B3720" t="s">
        <v>154</v>
      </c>
      <c r="C3720" t="s">
        <v>155</v>
      </c>
      <c r="D3720">
        <v>54</v>
      </c>
      <c r="E3720">
        <v>55</v>
      </c>
      <c r="F3720">
        <v>56</v>
      </c>
      <c r="G3720" t="s">
        <v>16</v>
      </c>
      <c r="H3720" t="s">
        <v>407</v>
      </c>
      <c r="I3720" t="str">
        <f t="shared" si="174"/>
        <v>Trump, Donald J.(W)</v>
      </c>
      <c r="J3720" t="s">
        <v>21</v>
      </c>
      <c r="K3720" t="b">
        <v>0</v>
      </c>
      <c r="L3720">
        <v>489371</v>
      </c>
      <c r="M3720">
        <v>713051</v>
      </c>
      <c r="N3720">
        <v>20171015</v>
      </c>
      <c r="O3720" t="s">
        <v>19</v>
      </c>
      <c r="P3720" t="str">
        <f>IF(VLOOKUP(A3720,'national-winners'!$A$2:$B$13,2,0)=H3720,"W","L")</f>
        <v>W</v>
      </c>
      <c r="Q3720">
        <f>MATCH(C3720,'state-winning-votes'!A:A,0)</f>
        <v>52</v>
      </c>
      <c r="R3720">
        <f>MATCH(A3720,'state-winning-votes'!$A$2:$L$2,0)</f>
        <v>12</v>
      </c>
      <c r="S3720" cm="1">
        <f t="array" ref="S3720">INDEX('state-winning-votes'!$A$1:$L$53,$Q3720,$R3720)</f>
        <v>489371</v>
      </c>
      <c r="T3720">
        <f>INDEX('state-winning-votes'!$A$1:$L$53,MATCH($C3720,'state-winning-votes'!$A:$A,0),MATCH($A3720,'state-winning-votes'!$A$2:$L$2,0))</f>
        <v>489371</v>
      </c>
      <c r="U3720" t="str">
        <f t="shared" si="175"/>
        <v>Trump, Donald J.</v>
      </c>
      <c r="V3720" t="str">
        <f>_xlfn.XLOOKUP(INDEX('state-winning-votes'!$A$1:$L$53,MATCH($C3720,'state-winning-votes'!$A:$A,0),MATCH($A3720,'state-winning-votes'!$A$2:$L$2,0)),$L:$L,$H:$H)</f>
        <v>Trump, Donald J.</v>
      </c>
      <c r="W3720" t="str">
        <f>VLOOKUP(A3720,'national-winners'!$A$2:$B$13,2,0)</f>
        <v>Trump, Donald J.</v>
      </c>
      <c r="X3720" t="str">
        <f t="shared" si="176"/>
        <v xml:space="preserve"> Donald J. Trump (W)</v>
      </c>
    </row>
    <row r="3721" spans="1:24" x14ac:dyDescent="0.25">
      <c r="A3721">
        <v>2016</v>
      </c>
      <c r="B3721" t="s">
        <v>154</v>
      </c>
      <c r="C3721" t="s">
        <v>155</v>
      </c>
      <c r="D3721">
        <v>54</v>
      </c>
      <c r="E3721">
        <v>55</v>
      </c>
      <c r="F3721">
        <v>56</v>
      </c>
      <c r="G3721" t="s">
        <v>16</v>
      </c>
      <c r="H3721" t="s">
        <v>408</v>
      </c>
      <c r="I3721" t="str">
        <f t="shared" si="174"/>
        <v>Clinton, Hillary(L)</v>
      </c>
      <c r="J3721" t="s">
        <v>18</v>
      </c>
      <c r="K3721" t="b">
        <v>0</v>
      </c>
      <c r="L3721">
        <v>188794</v>
      </c>
      <c r="M3721">
        <v>713051</v>
      </c>
      <c r="N3721">
        <v>20171015</v>
      </c>
      <c r="O3721" t="s">
        <v>19</v>
      </c>
      <c r="P3721" t="str">
        <f>IF(VLOOKUP(A3721,'national-winners'!$A$2:$B$13,2,0)=H3721,"W","L")</f>
        <v>L</v>
      </c>
      <c r="Q3721">
        <f>MATCH(C3721,'state-winning-votes'!A:A,0)</f>
        <v>52</v>
      </c>
      <c r="R3721">
        <f>MATCH(A3721,'state-winning-votes'!$A$2:$L$2,0)</f>
        <v>12</v>
      </c>
      <c r="S3721" cm="1">
        <f t="array" ref="S3721">INDEX('state-winning-votes'!$A$1:$L$53,$Q3721,$R3721)</f>
        <v>489371</v>
      </c>
      <c r="T3721">
        <f>INDEX('state-winning-votes'!$A$1:$L$53,MATCH($C3721,'state-winning-votes'!$A:$A,0),MATCH($A3721,'state-winning-votes'!$A$2:$L$2,0))</f>
        <v>489371</v>
      </c>
      <c r="U3721" t="str">
        <f t="shared" si="175"/>
        <v>Trump, Donald J.</v>
      </c>
      <c r="V3721" t="str">
        <f>_xlfn.XLOOKUP(INDEX('state-winning-votes'!$A$1:$L$53,MATCH($C3721,'state-winning-votes'!$A:$A,0),MATCH($A3721,'state-winning-votes'!$A$2:$L$2,0)),$L:$L,$H:$H)</f>
        <v>Trump, Donald J.</v>
      </c>
      <c r="W3721" t="str">
        <f>VLOOKUP(A3721,'national-winners'!$A$2:$B$13,2,0)</f>
        <v>Trump, Donald J.</v>
      </c>
      <c r="X3721" t="str">
        <f t="shared" si="176"/>
        <v xml:space="preserve"> Donald J. Trump (W)</v>
      </c>
    </row>
    <row r="3722" spans="1:24" x14ac:dyDescent="0.25">
      <c r="A3722">
        <v>2016</v>
      </c>
      <c r="B3722" t="s">
        <v>154</v>
      </c>
      <c r="C3722" t="s">
        <v>155</v>
      </c>
      <c r="D3722">
        <v>54</v>
      </c>
      <c r="E3722">
        <v>55</v>
      </c>
      <c r="F3722">
        <v>56</v>
      </c>
      <c r="G3722" t="s">
        <v>16</v>
      </c>
      <c r="H3722" t="s">
        <v>377</v>
      </c>
      <c r="I3722" t="str">
        <f t="shared" si="174"/>
        <v>Johnson, Gary(L)</v>
      </c>
      <c r="J3722" t="s">
        <v>29</v>
      </c>
      <c r="K3722" t="b">
        <v>0</v>
      </c>
      <c r="L3722">
        <v>23004</v>
      </c>
      <c r="M3722">
        <v>713051</v>
      </c>
      <c r="N3722">
        <v>20171015</v>
      </c>
      <c r="O3722" t="s">
        <v>19</v>
      </c>
      <c r="P3722" t="str">
        <f>IF(VLOOKUP(A3722,'national-winners'!$A$2:$B$13,2,0)=H3722,"W","L")</f>
        <v>L</v>
      </c>
      <c r="Q3722">
        <f>MATCH(C3722,'state-winning-votes'!A:A,0)</f>
        <v>52</v>
      </c>
      <c r="R3722">
        <f>MATCH(A3722,'state-winning-votes'!$A$2:$L$2,0)</f>
        <v>12</v>
      </c>
      <c r="S3722" cm="1">
        <f t="array" ref="S3722">INDEX('state-winning-votes'!$A$1:$L$53,$Q3722,$R3722)</f>
        <v>489371</v>
      </c>
      <c r="T3722">
        <f>INDEX('state-winning-votes'!$A$1:$L$53,MATCH($C3722,'state-winning-votes'!$A:$A,0),MATCH($A3722,'state-winning-votes'!$A$2:$L$2,0))</f>
        <v>489371</v>
      </c>
      <c r="U3722" t="str">
        <f t="shared" si="175"/>
        <v>Trump, Donald J.</v>
      </c>
      <c r="V3722" t="str">
        <f>_xlfn.XLOOKUP(INDEX('state-winning-votes'!$A$1:$L$53,MATCH($C3722,'state-winning-votes'!$A:$A,0),MATCH($A3722,'state-winning-votes'!$A$2:$L$2,0)),$L:$L,$H:$H)</f>
        <v>Trump, Donald J.</v>
      </c>
      <c r="W3722" t="str">
        <f>VLOOKUP(A3722,'national-winners'!$A$2:$B$13,2,0)</f>
        <v>Trump, Donald J.</v>
      </c>
      <c r="X3722" t="str">
        <f t="shared" si="176"/>
        <v xml:space="preserve"> Donald J. Trump (W)</v>
      </c>
    </row>
    <row r="3723" spans="1:24" x14ac:dyDescent="0.25">
      <c r="A3723">
        <v>2016</v>
      </c>
      <c r="B3723" t="s">
        <v>154</v>
      </c>
      <c r="C3723" t="s">
        <v>155</v>
      </c>
      <c r="D3723">
        <v>54</v>
      </c>
      <c r="E3723">
        <v>55</v>
      </c>
      <c r="F3723">
        <v>56</v>
      </c>
      <c r="G3723" t="s">
        <v>16</v>
      </c>
      <c r="H3723" t="s">
        <v>378</v>
      </c>
      <c r="I3723" t="str">
        <f t="shared" si="174"/>
        <v>Stein, Jill(L)</v>
      </c>
      <c r="J3723" t="s">
        <v>274</v>
      </c>
      <c r="K3723" t="b">
        <v>0</v>
      </c>
      <c r="L3723">
        <v>8075</v>
      </c>
      <c r="M3723">
        <v>713051</v>
      </c>
      <c r="N3723">
        <v>20171015</v>
      </c>
      <c r="O3723" t="s">
        <v>19</v>
      </c>
      <c r="P3723" t="str">
        <f>IF(VLOOKUP(A3723,'national-winners'!$A$2:$B$13,2,0)=H3723,"W","L")</f>
        <v>L</v>
      </c>
      <c r="Q3723">
        <f>MATCH(C3723,'state-winning-votes'!A:A,0)</f>
        <v>52</v>
      </c>
      <c r="R3723">
        <f>MATCH(A3723,'state-winning-votes'!$A$2:$L$2,0)</f>
        <v>12</v>
      </c>
      <c r="S3723" cm="1">
        <f t="array" ref="S3723">INDEX('state-winning-votes'!$A$1:$L$53,$Q3723,$R3723)</f>
        <v>489371</v>
      </c>
      <c r="T3723">
        <f>INDEX('state-winning-votes'!$A$1:$L$53,MATCH($C3723,'state-winning-votes'!$A:$A,0),MATCH($A3723,'state-winning-votes'!$A$2:$L$2,0))</f>
        <v>489371</v>
      </c>
      <c r="U3723" t="str">
        <f t="shared" si="175"/>
        <v>Trump, Donald J.</v>
      </c>
      <c r="V3723" t="str">
        <f>_xlfn.XLOOKUP(INDEX('state-winning-votes'!$A$1:$L$53,MATCH($C3723,'state-winning-votes'!$A:$A,0),MATCH($A3723,'state-winning-votes'!$A$2:$L$2,0)),$L:$L,$H:$H)</f>
        <v>Trump, Donald J.</v>
      </c>
      <c r="W3723" t="str">
        <f>VLOOKUP(A3723,'national-winners'!$A$2:$B$13,2,0)</f>
        <v>Trump, Donald J.</v>
      </c>
      <c r="X3723" t="str">
        <f t="shared" si="176"/>
        <v xml:space="preserve"> Donald J. Trump (W)</v>
      </c>
    </row>
    <row r="3724" spans="1:24" x14ac:dyDescent="0.25">
      <c r="A3724">
        <v>2016</v>
      </c>
      <c r="B3724" t="s">
        <v>154</v>
      </c>
      <c r="C3724" t="s">
        <v>155</v>
      </c>
      <c r="D3724">
        <v>54</v>
      </c>
      <c r="E3724">
        <v>55</v>
      </c>
      <c r="F3724">
        <v>56</v>
      </c>
      <c r="G3724" t="s">
        <v>16</v>
      </c>
      <c r="H3724" t="s">
        <v>409</v>
      </c>
      <c r="I3724" t="str">
        <f t="shared" si="174"/>
        <v>Castle, Darrell L.(L)</v>
      </c>
      <c r="J3724" t="s">
        <v>134</v>
      </c>
      <c r="K3724" t="b">
        <v>0</v>
      </c>
      <c r="L3724">
        <v>3807</v>
      </c>
      <c r="M3724">
        <v>713051</v>
      </c>
      <c r="N3724">
        <v>20171015</v>
      </c>
      <c r="O3724" t="s">
        <v>19</v>
      </c>
      <c r="P3724" t="str">
        <f>IF(VLOOKUP(A3724,'national-winners'!$A$2:$B$13,2,0)=H3724,"W","L")</f>
        <v>L</v>
      </c>
      <c r="Q3724">
        <f>MATCH(C3724,'state-winning-votes'!A:A,0)</f>
        <v>52</v>
      </c>
      <c r="R3724">
        <f>MATCH(A3724,'state-winning-votes'!$A$2:$L$2,0)</f>
        <v>12</v>
      </c>
      <c r="S3724" cm="1">
        <f t="array" ref="S3724">INDEX('state-winning-votes'!$A$1:$L$53,$Q3724,$R3724)</f>
        <v>489371</v>
      </c>
      <c r="T3724">
        <f>INDEX('state-winning-votes'!$A$1:$L$53,MATCH($C3724,'state-winning-votes'!$A:$A,0),MATCH($A3724,'state-winning-votes'!$A$2:$L$2,0))</f>
        <v>489371</v>
      </c>
      <c r="U3724" t="str">
        <f t="shared" si="175"/>
        <v>Trump, Donald J.</v>
      </c>
      <c r="V3724" t="str">
        <f>_xlfn.XLOOKUP(INDEX('state-winning-votes'!$A$1:$L$53,MATCH($C3724,'state-winning-votes'!$A:$A,0),MATCH($A3724,'state-winning-votes'!$A$2:$L$2,0)),$L:$L,$H:$H)</f>
        <v>Trump, Donald J.</v>
      </c>
      <c r="W3724" t="str">
        <f>VLOOKUP(A3724,'national-winners'!$A$2:$B$13,2,0)</f>
        <v>Trump, Donald J.</v>
      </c>
      <c r="X3724" t="str">
        <f t="shared" si="176"/>
        <v xml:space="preserve"> Donald J. Trump (W)</v>
      </c>
    </row>
    <row r="3725" spans="1:24" x14ac:dyDescent="0.25">
      <c r="A3725">
        <v>2016</v>
      </c>
      <c r="B3725" t="s">
        <v>156</v>
      </c>
      <c r="C3725" t="s">
        <v>157</v>
      </c>
      <c r="D3725">
        <v>55</v>
      </c>
      <c r="E3725">
        <v>35</v>
      </c>
      <c r="F3725">
        <v>25</v>
      </c>
      <c r="G3725" t="s">
        <v>16</v>
      </c>
      <c r="H3725" t="s">
        <v>407</v>
      </c>
      <c r="I3725" t="str">
        <f t="shared" si="174"/>
        <v>Trump, Donald J.(W)</v>
      </c>
      <c r="J3725" t="s">
        <v>21</v>
      </c>
      <c r="K3725" t="b">
        <v>0</v>
      </c>
      <c r="L3725">
        <v>1405284</v>
      </c>
      <c r="M3725">
        <v>2976150</v>
      </c>
      <c r="N3725">
        <v>20171015</v>
      </c>
      <c r="O3725" t="s">
        <v>19</v>
      </c>
      <c r="P3725" t="str">
        <f>IF(VLOOKUP(A3725,'national-winners'!$A$2:$B$13,2,0)=H3725,"W","L")</f>
        <v>W</v>
      </c>
      <c r="Q3725">
        <f>MATCH(C3725,'state-winning-votes'!A:A,0)</f>
        <v>51</v>
      </c>
      <c r="R3725">
        <f>MATCH(A3725,'state-winning-votes'!$A$2:$L$2,0)</f>
        <v>12</v>
      </c>
      <c r="S3725" cm="1">
        <f t="array" ref="S3725">INDEX('state-winning-votes'!$A$1:$L$53,$Q3725,$R3725)</f>
        <v>1405284</v>
      </c>
      <c r="T3725">
        <f>INDEX('state-winning-votes'!$A$1:$L$53,MATCH($C3725,'state-winning-votes'!$A:$A,0),MATCH($A3725,'state-winning-votes'!$A$2:$L$2,0))</f>
        <v>1405284</v>
      </c>
      <c r="U3725" t="str">
        <f t="shared" si="175"/>
        <v>Trump, Donald J.</v>
      </c>
      <c r="V3725" t="str">
        <f>_xlfn.XLOOKUP(INDEX('state-winning-votes'!$A$1:$L$53,MATCH($C3725,'state-winning-votes'!$A:$A,0),MATCH($A3725,'state-winning-votes'!$A$2:$L$2,0)),$L:$L,$H:$H)</f>
        <v>Trump, Donald J.</v>
      </c>
      <c r="W3725" t="str">
        <f>VLOOKUP(A3725,'national-winners'!$A$2:$B$13,2,0)</f>
        <v>Trump, Donald J.</v>
      </c>
      <c r="X3725" t="str">
        <f t="shared" si="176"/>
        <v xml:space="preserve"> Donald J. Trump (W)</v>
      </c>
    </row>
    <row r="3726" spans="1:24" x14ac:dyDescent="0.25">
      <c r="A3726">
        <v>2016</v>
      </c>
      <c r="B3726" t="s">
        <v>156</v>
      </c>
      <c r="C3726" t="s">
        <v>157</v>
      </c>
      <c r="D3726">
        <v>55</v>
      </c>
      <c r="E3726">
        <v>35</v>
      </c>
      <c r="F3726">
        <v>25</v>
      </c>
      <c r="G3726" t="s">
        <v>16</v>
      </c>
      <c r="H3726" t="s">
        <v>408</v>
      </c>
      <c r="I3726" t="str">
        <f t="shared" si="174"/>
        <v>Clinton, Hillary(L)</v>
      </c>
      <c r="J3726" t="s">
        <v>18</v>
      </c>
      <c r="K3726" t="b">
        <v>0</v>
      </c>
      <c r="L3726">
        <v>1382536</v>
      </c>
      <c r="M3726">
        <v>2976150</v>
      </c>
      <c r="N3726">
        <v>20171015</v>
      </c>
      <c r="O3726" t="s">
        <v>19</v>
      </c>
      <c r="P3726" t="str">
        <f>IF(VLOOKUP(A3726,'national-winners'!$A$2:$B$13,2,0)=H3726,"W","L")</f>
        <v>L</v>
      </c>
      <c r="Q3726">
        <f>MATCH(C3726,'state-winning-votes'!A:A,0)</f>
        <v>51</v>
      </c>
      <c r="R3726">
        <f>MATCH(A3726,'state-winning-votes'!$A$2:$L$2,0)</f>
        <v>12</v>
      </c>
      <c r="S3726" cm="1">
        <f t="array" ref="S3726">INDEX('state-winning-votes'!$A$1:$L$53,$Q3726,$R3726)</f>
        <v>1405284</v>
      </c>
      <c r="T3726">
        <f>INDEX('state-winning-votes'!$A$1:$L$53,MATCH($C3726,'state-winning-votes'!$A:$A,0),MATCH($A3726,'state-winning-votes'!$A$2:$L$2,0))</f>
        <v>1405284</v>
      </c>
      <c r="U3726" t="str">
        <f t="shared" si="175"/>
        <v>Trump, Donald J.</v>
      </c>
      <c r="V3726" t="str">
        <f>_xlfn.XLOOKUP(INDEX('state-winning-votes'!$A$1:$L$53,MATCH($C3726,'state-winning-votes'!$A:$A,0),MATCH($A3726,'state-winning-votes'!$A$2:$L$2,0)),$L:$L,$H:$H)</f>
        <v>Trump, Donald J.</v>
      </c>
      <c r="W3726" t="str">
        <f>VLOOKUP(A3726,'national-winners'!$A$2:$B$13,2,0)</f>
        <v>Trump, Donald J.</v>
      </c>
      <c r="X3726" t="str">
        <f t="shared" si="176"/>
        <v xml:space="preserve"> Donald J. Trump (W)</v>
      </c>
    </row>
    <row r="3727" spans="1:24" x14ac:dyDescent="0.25">
      <c r="A3727">
        <v>2016</v>
      </c>
      <c r="B3727" t="s">
        <v>156</v>
      </c>
      <c r="C3727" t="s">
        <v>157</v>
      </c>
      <c r="D3727">
        <v>55</v>
      </c>
      <c r="E3727">
        <v>35</v>
      </c>
      <c r="F3727">
        <v>25</v>
      </c>
      <c r="G3727" t="s">
        <v>16</v>
      </c>
      <c r="H3727" t="s">
        <v>377</v>
      </c>
      <c r="I3727" t="str">
        <f t="shared" si="174"/>
        <v>Johnson, Gary(L)</v>
      </c>
      <c r="J3727" t="s">
        <v>29</v>
      </c>
      <c r="K3727" t="b">
        <v>0</v>
      </c>
      <c r="L3727">
        <v>106674</v>
      </c>
      <c r="M3727">
        <v>2976150</v>
      </c>
      <c r="N3727">
        <v>20171015</v>
      </c>
      <c r="O3727" t="s">
        <v>19</v>
      </c>
      <c r="P3727" t="str">
        <f>IF(VLOOKUP(A3727,'national-winners'!$A$2:$B$13,2,0)=H3727,"W","L")</f>
        <v>L</v>
      </c>
      <c r="Q3727">
        <f>MATCH(C3727,'state-winning-votes'!A:A,0)</f>
        <v>51</v>
      </c>
      <c r="R3727">
        <f>MATCH(A3727,'state-winning-votes'!$A$2:$L$2,0)</f>
        <v>12</v>
      </c>
      <c r="S3727" cm="1">
        <f t="array" ref="S3727">INDEX('state-winning-votes'!$A$1:$L$53,$Q3727,$R3727)</f>
        <v>1405284</v>
      </c>
      <c r="T3727">
        <f>INDEX('state-winning-votes'!$A$1:$L$53,MATCH($C3727,'state-winning-votes'!$A:$A,0),MATCH($A3727,'state-winning-votes'!$A$2:$L$2,0))</f>
        <v>1405284</v>
      </c>
      <c r="U3727" t="str">
        <f t="shared" si="175"/>
        <v>Trump, Donald J.</v>
      </c>
      <c r="V3727" t="str">
        <f>_xlfn.XLOOKUP(INDEX('state-winning-votes'!$A$1:$L$53,MATCH($C3727,'state-winning-votes'!$A:$A,0),MATCH($A3727,'state-winning-votes'!$A$2:$L$2,0)),$L:$L,$H:$H)</f>
        <v>Trump, Donald J.</v>
      </c>
      <c r="W3727" t="str">
        <f>VLOOKUP(A3727,'national-winners'!$A$2:$B$13,2,0)</f>
        <v>Trump, Donald J.</v>
      </c>
      <c r="X3727" t="str">
        <f t="shared" si="176"/>
        <v xml:space="preserve"> Donald J. Trump (W)</v>
      </c>
    </row>
    <row r="3728" spans="1:24" x14ac:dyDescent="0.25">
      <c r="A3728">
        <v>2016</v>
      </c>
      <c r="B3728" t="s">
        <v>156</v>
      </c>
      <c r="C3728" t="s">
        <v>157</v>
      </c>
      <c r="D3728">
        <v>55</v>
      </c>
      <c r="E3728">
        <v>35</v>
      </c>
      <c r="F3728">
        <v>25</v>
      </c>
      <c r="G3728" t="s">
        <v>16</v>
      </c>
      <c r="H3728" t="s">
        <v>378</v>
      </c>
      <c r="I3728" t="str">
        <f t="shared" si="174"/>
        <v>Stein, Jill(L)</v>
      </c>
      <c r="J3728" t="s">
        <v>274</v>
      </c>
      <c r="K3728" t="b">
        <v>0</v>
      </c>
      <c r="L3728">
        <v>31072</v>
      </c>
      <c r="M3728">
        <v>2976150</v>
      </c>
      <c r="N3728">
        <v>20171015</v>
      </c>
      <c r="O3728" t="s">
        <v>19</v>
      </c>
      <c r="P3728" t="str">
        <f>IF(VLOOKUP(A3728,'national-winners'!$A$2:$B$13,2,0)=H3728,"W","L")</f>
        <v>L</v>
      </c>
      <c r="Q3728">
        <f>MATCH(C3728,'state-winning-votes'!A:A,0)</f>
        <v>51</v>
      </c>
      <c r="R3728">
        <f>MATCH(A3728,'state-winning-votes'!$A$2:$L$2,0)</f>
        <v>12</v>
      </c>
      <c r="S3728" cm="1">
        <f t="array" ref="S3728">INDEX('state-winning-votes'!$A$1:$L$53,$Q3728,$R3728)</f>
        <v>1405284</v>
      </c>
      <c r="T3728">
        <f>INDEX('state-winning-votes'!$A$1:$L$53,MATCH($C3728,'state-winning-votes'!$A:$A,0),MATCH($A3728,'state-winning-votes'!$A$2:$L$2,0))</f>
        <v>1405284</v>
      </c>
      <c r="U3728" t="str">
        <f t="shared" si="175"/>
        <v>Trump, Donald J.</v>
      </c>
      <c r="V3728" t="str">
        <f>_xlfn.XLOOKUP(INDEX('state-winning-votes'!$A$1:$L$53,MATCH($C3728,'state-winning-votes'!$A:$A,0),MATCH($A3728,'state-winning-votes'!$A$2:$L$2,0)),$L:$L,$H:$H)</f>
        <v>Trump, Donald J.</v>
      </c>
      <c r="W3728" t="str">
        <f>VLOOKUP(A3728,'national-winners'!$A$2:$B$13,2,0)</f>
        <v>Trump, Donald J.</v>
      </c>
      <c r="X3728" t="str">
        <f t="shared" si="176"/>
        <v xml:space="preserve"> Donald J. Trump (W)</v>
      </c>
    </row>
    <row r="3729" spans="1:24" x14ac:dyDescent="0.25">
      <c r="A3729">
        <v>2016</v>
      </c>
      <c r="B3729" t="s">
        <v>156</v>
      </c>
      <c r="C3729" t="s">
        <v>157</v>
      </c>
      <c r="D3729">
        <v>55</v>
      </c>
      <c r="E3729">
        <v>35</v>
      </c>
      <c r="F3729">
        <v>25</v>
      </c>
      <c r="G3729" t="s">
        <v>16</v>
      </c>
      <c r="H3729" t="s">
        <v>52</v>
      </c>
      <c r="I3729" t="str">
        <f t="shared" si="174"/>
        <v>Scattering(L)</v>
      </c>
      <c r="K3729" t="b">
        <v>0</v>
      </c>
      <c r="L3729">
        <v>22764</v>
      </c>
      <c r="M3729">
        <v>2976150</v>
      </c>
      <c r="N3729">
        <v>20171015</v>
      </c>
      <c r="O3729" t="s">
        <v>19</v>
      </c>
      <c r="P3729" t="str">
        <f>IF(VLOOKUP(A3729,'national-winners'!$A$2:$B$13,2,0)=H3729,"W","L")</f>
        <v>L</v>
      </c>
      <c r="Q3729">
        <f>MATCH(C3729,'state-winning-votes'!A:A,0)</f>
        <v>51</v>
      </c>
      <c r="R3729">
        <f>MATCH(A3729,'state-winning-votes'!$A$2:$L$2,0)</f>
        <v>12</v>
      </c>
      <c r="S3729" cm="1">
        <f t="array" ref="S3729">INDEX('state-winning-votes'!$A$1:$L$53,$Q3729,$R3729)</f>
        <v>1405284</v>
      </c>
      <c r="T3729">
        <f>INDEX('state-winning-votes'!$A$1:$L$53,MATCH($C3729,'state-winning-votes'!$A:$A,0),MATCH($A3729,'state-winning-votes'!$A$2:$L$2,0))</f>
        <v>1405284</v>
      </c>
      <c r="U3729" t="str">
        <f t="shared" si="175"/>
        <v>Trump, Donald J.</v>
      </c>
      <c r="V3729" t="str">
        <f>_xlfn.XLOOKUP(INDEX('state-winning-votes'!$A$1:$L$53,MATCH($C3729,'state-winning-votes'!$A:$A,0),MATCH($A3729,'state-winning-votes'!$A$2:$L$2,0)),$L:$L,$H:$H)</f>
        <v>Trump, Donald J.</v>
      </c>
      <c r="W3729" t="str">
        <f>VLOOKUP(A3729,'national-winners'!$A$2:$B$13,2,0)</f>
        <v>Trump, Donald J.</v>
      </c>
      <c r="X3729" t="str">
        <f t="shared" si="176"/>
        <v xml:space="preserve"> Donald J. Trump (W)</v>
      </c>
    </row>
    <row r="3730" spans="1:24" x14ac:dyDescent="0.25">
      <c r="A3730">
        <v>2016</v>
      </c>
      <c r="B3730" t="s">
        <v>156</v>
      </c>
      <c r="C3730" t="s">
        <v>157</v>
      </c>
      <c r="D3730">
        <v>55</v>
      </c>
      <c r="E3730">
        <v>35</v>
      </c>
      <c r="F3730">
        <v>25</v>
      </c>
      <c r="G3730" t="s">
        <v>16</v>
      </c>
      <c r="I3730" t="str">
        <f t="shared" si="174"/>
        <v>(L)</v>
      </c>
      <c r="K3730" t="b">
        <v>1</v>
      </c>
      <c r="L3730">
        <v>12386</v>
      </c>
      <c r="M3730">
        <v>2976150</v>
      </c>
      <c r="N3730">
        <v>20171015</v>
      </c>
      <c r="O3730" t="s">
        <v>19</v>
      </c>
      <c r="P3730" t="str">
        <f>IF(VLOOKUP(A3730,'national-winners'!$A$2:$B$13,2,0)=H3730,"W","L")</f>
        <v>L</v>
      </c>
      <c r="Q3730">
        <f>MATCH(C3730,'state-winning-votes'!A:A,0)</f>
        <v>51</v>
      </c>
      <c r="R3730">
        <f>MATCH(A3730,'state-winning-votes'!$A$2:$L$2,0)</f>
        <v>12</v>
      </c>
      <c r="S3730" cm="1">
        <f t="array" ref="S3730">INDEX('state-winning-votes'!$A$1:$L$53,$Q3730,$R3730)</f>
        <v>1405284</v>
      </c>
      <c r="T3730">
        <f>INDEX('state-winning-votes'!$A$1:$L$53,MATCH($C3730,'state-winning-votes'!$A:$A,0),MATCH($A3730,'state-winning-votes'!$A$2:$L$2,0))</f>
        <v>1405284</v>
      </c>
      <c r="U3730" t="str">
        <f t="shared" si="175"/>
        <v>Trump, Donald J.</v>
      </c>
      <c r="V3730" t="str">
        <f>_xlfn.XLOOKUP(INDEX('state-winning-votes'!$A$1:$L$53,MATCH($C3730,'state-winning-votes'!$A:$A,0),MATCH($A3730,'state-winning-votes'!$A$2:$L$2,0)),$L:$L,$H:$H)</f>
        <v>Trump, Donald J.</v>
      </c>
      <c r="W3730" t="str">
        <f>VLOOKUP(A3730,'national-winners'!$A$2:$B$13,2,0)</f>
        <v>Trump, Donald J.</v>
      </c>
      <c r="X3730" t="str">
        <f t="shared" si="176"/>
        <v xml:space="preserve"> Donald J. Trump (W)</v>
      </c>
    </row>
    <row r="3731" spans="1:24" x14ac:dyDescent="0.25">
      <c r="A3731">
        <v>2016</v>
      </c>
      <c r="B3731" t="s">
        <v>156</v>
      </c>
      <c r="C3731" t="s">
        <v>157</v>
      </c>
      <c r="D3731">
        <v>55</v>
      </c>
      <c r="E3731">
        <v>35</v>
      </c>
      <c r="F3731">
        <v>25</v>
      </c>
      <c r="G3731" t="s">
        <v>16</v>
      </c>
      <c r="H3731" t="s">
        <v>409</v>
      </c>
      <c r="I3731" t="str">
        <f t="shared" si="174"/>
        <v>Castle, Darrell L.(L)</v>
      </c>
      <c r="J3731" t="s">
        <v>134</v>
      </c>
      <c r="K3731" t="b">
        <v>0</v>
      </c>
      <c r="L3731">
        <v>12162</v>
      </c>
      <c r="M3731">
        <v>2976150</v>
      </c>
      <c r="N3731">
        <v>20171015</v>
      </c>
      <c r="O3731" t="s">
        <v>19</v>
      </c>
      <c r="P3731" t="str">
        <f>IF(VLOOKUP(A3731,'national-winners'!$A$2:$B$13,2,0)=H3731,"W","L")</f>
        <v>L</v>
      </c>
      <c r="Q3731">
        <f>MATCH(C3731,'state-winning-votes'!A:A,0)</f>
        <v>51</v>
      </c>
      <c r="R3731">
        <f>MATCH(A3731,'state-winning-votes'!$A$2:$L$2,0)</f>
        <v>12</v>
      </c>
      <c r="S3731" cm="1">
        <f t="array" ref="S3731">INDEX('state-winning-votes'!$A$1:$L$53,$Q3731,$R3731)</f>
        <v>1405284</v>
      </c>
      <c r="T3731">
        <f>INDEX('state-winning-votes'!$A$1:$L$53,MATCH($C3731,'state-winning-votes'!$A:$A,0),MATCH($A3731,'state-winning-votes'!$A$2:$L$2,0))</f>
        <v>1405284</v>
      </c>
      <c r="U3731" t="str">
        <f t="shared" si="175"/>
        <v>Trump, Donald J.</v>
      </c>
      <c r="V3731" t="str">
        <f>_xlfn.XLOOKUP(INDEX('state-winning-votes'!$A$1:$L$53,MATCH($C3731,'state-winning-votes'!$A:$A,0),MATCH($A3731,'state-winning-votes'!$A$2:$L$2,0)),$L:$L,$H:$H)</f>
        <v>Trump, Donald J.</v>
      </c>
      <c r="W3731" t="str">
        <f>VLOOKUP(A3731,'national-winners'!$A$2:$B$13,2,0)</f>
        <v>Trump, Donald J.</v>
      </c>
      <c r="X3731" t="str">
        <f t="shared" si="176"/>
        <v xml:space="preserve"> Donald J. Trump (W)</v>
      </c>
    </row>
    <row r="3732" spans="1:24" x14ac:dyDescent="0.25">
      <c r="A3732">
        <v>2016</v>
      </c>
      <c r="B3732" t="s">
        <v>156</v>
      </c>
      <c r="C3732" t="s">
        <v>157</v>
      </c>
      <c r="D3732">
        <v>55</v>
      </c>
      <c r="E3732">
        <v>35</v>
      </c>
      <c r="F3732">
        <v>25</v>
      </c>
      <c r="G3732" t="s">
        <v>16</v>
      </c>
      <c r="H3732" t="s">
        <v>280</v>
      </c>
      <c r="I3732" t="str">
        <f t="shared" si="174"/>
        <v>Moorehead, Monica(L)</v>
      </c>
      <c r="J3732" t="s">
        <v>437</v>
      </c>
      <c r="K3732" t="b">
        <v>0</v>
      </c>
      <c r="L3732">
        <v>1770</v>
      </c>
      <c r="M3732">
        <v>2976150</v>
      </c>
      <c r="N3732">
        <v>20171015</v>
      </c>
      <c r="O3732" t="s">
        <v>19</v>
      </c>
      <c r="P3732" t="str">
        <f>IF(VLOOKUP(A3732,'national-winners'!$A$2:$B$13,2,0)=H3732,"W","L")</f>
        <v>L</v>
      </c>
      <c r="Q3732">
        <f>MATCH(C3732,'state-winning-votes'!A:A,0)</f>
        <v>51</v>
      </c>
      <c r="R3732">
        <f>MATCH(A3732,'state-winning-votes'!$A$2:$L$2,0)</f>
        <v>12</v>
      </c>
      <c r="S3732" cm="1">
        <f t="array" ref="S3732">INDEX('state-winning-votes'!$A$1:$L$53,$Q3732,$R3732)</f>
        <v>1405284</v>
      </c>
      <c r="T3732">
        <f>INDEX('state-winning-votes'!$A$1:$L$53,MATCH($C3732,'state-winning-votes'!$A:$A,0),MATCH($A3732,'state-winning-votes'!$A$2:$L$2,0))</f>
        <v>1405284</v>
      </c>
      <c r="U3732" t="str">
        <f t="shared" si="175"/>
        <v>Trump, Donald J.</v>
      </c>
      <c r="V3732" t="str">
        <f>_xlfn.XLOOKUP(INDEX('state-winning-votes'!$A$1:$L$53,MATCH($C3732,'state-winning-votes'!$A:$A,0),MATCH($A3732,'state-winning-votes'!$A$2:$L$2,0)),$L:$L,$H:$H)</f>
        <v>Trump, Donald J.</v>
      </c>
      <c r="W3732" t="str">
        <f>VLOOKUP(A3732,'national-winners'!$A$2:$B$13,2,0)</f>
        <v>Trump, Donald J.</v>
      </c>
      <c r="X3732" t="str">
        <f t="shared" si="176"/>
        <v xml:space="preserve"> Donald J. Trump (W)</v>
      </c>
    </row>
    <row r="3733" spans="1:24" x14ac:dyDescent="0.25">
      <c r="A3733">
        <v>2016</v>
      </c>
      <c r="B3733" t="s">
        <v>156</v>
      </c>
      <c r="C3733" t="s">
        <v>157</v>
      </c>
      <c r="D3733">
        <v>55</v>
      </c>
      <c r="E3733">
        <v>35</v>
      </c>
      <c r="F3733">
        <v>25</v>
      </c>
      <c r="G3733" t="s">
        <v>16</v>
      </c>
      <c r="H3733" t="s">
        <v>410</v>
      </c>
      <c r="I3733" t="str">
        <f t="shared" si="174"/>
        <v>De La Fuente, Roque ""Rocky""(L)</v>
      </c>
      <c r="J3733" t="s">
        <v>411</v>
      </c>
      <c r="K3733" t="b">
        <v>0</v>
      </c>
      <c r="L3733">
        <v>1502</v>
      </c>
      <c r="M3733">
        <v>2976150</v>
      </c>
      <c r="N3733">
        <v>20171015</v>
      </c>
      <c r="O3733" t="s">
        <v>19</v>
      </c>
      <c r="P3733" t="str">
        <f>IF(VLOOKUP(A3733,'national-winners'!$A$2:$B$13,2,0)=H3733,"W","L")</f>
        <v>L</v>
      </c>
      <c r="Q3733">
        <f>MATCH(C3733,'state-winning-votes'!A:A,0)</f>
        <v>51</v>
      </c>
      <c r="R3733">
        <f>MATCH(A3733,'state-winning-votes'!$A$2:$L$2,0)</f>
        <v>12</v>
      </c>
      <c r="S3733" cm="1">
        <f t="array" ref="S3733">INDEX('state-winning-votes'!$A$1:$L$53,$Q3733,$R3733)</f>
        <v>1405284</v>
      </c>
      <c r="T3733">
        <f>INDEX('state-winning-votes'!$A$1:$L$53,MATCH($C3733,'state-winning-votes'!$A:$A,0),MATCH($A3733,'state-winning-votes'!$A$2:$L$2,0))</f>
        <v>1405284</v>
      </c>
      <c r="U3733" t="str">
        <f t="shared" si="175"/>
        <v>Trump, Donald J.</v>
      </c>
      <c r="V3733" t="str">
        <f>_xlfn.XLOOKUP(INDEX('state-winning-votes'!$A$1:$L$53,MATCH($C3733,'state-winning-votes'!$A:$A,0),MATCH($A3733,'state-winning-votes'!$A$2:$L$2,0)),$L:$L,$H:$H)</f>
        <v>Trump, Donald J.</v>
      </c>
      <c r="W3733" t="str">
        <f>VLOOKUP(A3733,'national-winners'!$A$2:$B$13,2,0)</f>
        <v>Trump, Donald J.</v>
      </c>
      <c r="X3733" t="str">
        <f t="shared" si="176"/>
        <v xml:space="preserve"> Donald J. Trump (W)</v>
      </c>
    </row>
    <row r="3734" spans="1:24" x14ac:dyDescent="0.25">
      <c r="A3734">
        <v>2016</v>
      </c>
      <c r="B3734" t="s">
        <v>158</v>
      </c>
      <c r="C3734" t="s">
        <v>159</v>
      </c>
      <c r="D3734">
        <v>56</v>
      </c>
      <c r="E3734">
        <v>83</v>
      </c>
      <c r="F3734">
        <v>68</v>
      </c>
      <c r="G3734" t="s">
        <v>16</v>
      </c>
      <c r="H3734" t="s">
        <v>407</v>
      </c>
      <c r="I3734" t="str">
        <f t="shared" si="174"/>
        <v>Trump, Donald J.(W)</v>
      </c>
      <c r="J3734" t="s">
        <v>21</v>
      </c>
      <c r="K3734" t="b">
        <v>0</v>
      </c>
      <c r="L3734">
        <v>174419</v>
      </c>
      <c r="M3734">
        <v>258788</v>
      </c>
      <c r="N3734">
        <v>20171015</v>
      </c>
      <c r="O3734" t="s">
        <v>19</v>
      </c>
      <c r="P3734" t="str">
        <f>IF(VLOOKUP(A3734,'national-winners'!$A$2:$B$13,2,0)=H3734,"W","L")</f>
        <v>W</v>
      </c>
      <c r="Q3734">
        <f>MATCH(C3734,'state-winning-votes'!A:A,0)</f>
        <v>53</v>
      </c>
      <c r="R3734">
        <f>MATCH(A3734,'state-winning-votes'!$A$2:$L$2,0)</f>
        <v>12</v>
      </c>
      <c r="S3734" cm="1">
        <f t="array" ref="S3734">INDEX('state-winning-votes'!$A$1:$L$53,$Q3734,$R3734)</f>
        <v>174419</v>
      </c>
      <c r="T3734">
        <f>INDEX('state-winning-votes'!$A$1:$L$53,MATCH($C3734,'state-winning-votes'!$A:$A,0),MATCH($A3734,'state-winning-votes'!$A$2:$L$2,0))</f>
        <v>174419</v>
      </c>
      <c r="U3734" t="str">
        <f t="shared" si="175"/>
        <v>Trump, Donald J.</v>
      </c>
      <c r="V3734" t="str">
        <f>_xlfn.XLOOKUP(INDEX('state-winning-votes'!$A$1:$L$53,MATCH($C3734,'state-winning-votes'!$A:$A,0),MATCH($A3734,'state-winning-votes'!$A$2:$L$2,0)),$L:$L,$H:$H)</f>
        <v>Trump, Donald J.</v>
      </c>
      <c r="W3734" t="str">
        <f>VLOOKUP(A3734,'national-winners'!$A$2:$B$13,2,0)</f>
        <v>Trump, Donald J.</v>
      </c>
      <c r="X3734" t="str">
        <f t="shared" si="176"/>
        <v xml:space="preserve"> Donald J. Trump (W)</v>
      </c>
    </row>
    <row r="3735" spans="1:24" x14ac:dyDescent="0.25">
      <c r="A3735">
        <v>2016</v>
      </c>
      <c r="B3735" t="s">
        <v>158</v>
      </c>
      <c r="C3735" t="s">
        <v>159</v>
      </c>
      <c r="D3735">
        <v>56</v>
      </c>
      <c r="E3735">
        <v>83</v>
      </c>
      <c r="F3735">
        <v>68</v>
      </c>
      <c r="G3735" t="s">
        <v>16</v>
      </c>
      <c r="H3735" t="s">
        <v>408</v>
      </c>
      <c r="I3735" t="str">
        <f t="shared" si="174"/>
        <v>Clinton, Hillary(L)</v>
      </c>
      <c r="J3735" t="s">
        <v>18</v>
      </c>
      <c r="K3735" t="b">
        <v>0</v>
      </c>
      <c r="L3735">
        <v>55973</v>
      </c>
      <c r="M3735">
        <v>258788</v>
      </c>
      <c r="N3735">
        <v>20171015</v>
      </c>
      <c r="O3735" t="s">
        <v>19</v>
      </c>
      <c r="P3735" t="str">
        <f>IF(VLOOKUP(A3735,'national-winners'!$A$2:$B$13,2,0)=H3735,"W","L")</f>
        <v>L</v>
      </c>
      <c r="Q3735">
        <f>MATCH(C3735,'state-winning-votes'!A:A,0)</f>
        <v>53</v>
      </c>
      <c r="R3735">
        <f>MATCH(A3735,'state-winning-votes'!$A$2:$L$2,0)</f>
        <v>12</v>
      </c>
      <c r="S3735" cm="1">
        <f t="array" ref="S3735">INDEX('state-winning-votes'!$A$1:$L$53,$Q3735,$R3735)</f>
        <v>174419</v>
      </c>
      <c r="T3735">
        <f>INDEX('state-winning-votes'!$A$1:$L$53,MATCH($C3735,'state-winning-votes'!$A:$A,0),MATCH($A3735,'state-winning-votes'!$A$2:$L$2,0))</f>
        <v>174419</v>
      </c>
      <c r="U3735" t="str">
        <f t="shared" si="175"/>
        <v>Trump, Donald J.</v>
      </c>
      <c r="V3735" t="str">
        <f>_xlfn.XLOOKUP(INDEX('state-winning-votes'!$A$1:$L$53,MATCH($C3735,'state-winning-votes'!$A:$A,0),MATCH($A3735,'state-winning-votes'!$A$2:$L$2,0)),$L:$L,$H:$H)</f>
        <v>Trump, Donald J.</v>
      </c>
      <c r="W3735" t="str">
        <f>VLOOKUP(A3735,'national-winners'!$A$2:$B$13,2,0)</f>
        <v>Trump, Donald J.</v>
      </c>
      <c r="X3735" t="str">
        <f t="shared" si="176"/>
        <v xml:space="preserve"> Donald J. Trump (W)</v>
      </c>
    </row>
    <row r="3736" spans="1:24" x14ac:dyDescent="0.25">
      <c r="A3736">
        <v>2016</v>
      </c>
      <c r="B3736" t="s">
        <v>158</v>
      </c>
      <c r="C3736" t="s">
        <v>159</v>
      </c>
      <c r="D3736">
        <v>56</v>
      </c>
      <c r="E3736">
        <v>83</v>
      </c>
      <c r="F3736">
        <v>68</v>
      </c>
      <c r="G3736" t="s">
        <v>16</v>
      </c>
      <c r="H3736" t="s">
        <v>377</v>
      </c>
      <c r="I3736" t="str">
        <f t="shared" si="174"/>
        <v>Johnson, Gary(L)</v>
      </c>
      <c r="J3736" t="s">
        <v>29</v>
      </c>
      <c r="K3736" t="b">
        <v>0</v>
      </c>
      <c r="L3736">
        <v>13287</v>
      </c>
      <c r="M3736">
        <v>258788</v>
      </c>
      <c r="N3736">
        <v>20171015</v>
      </c>
      <c r="O3736" t="s">
        <v>19</v>
      </c>
      <c r="P3736" t="str">
        <f>IF(VLOOKUP(A3736,'national-winners'!$A$2:$B$13,2,0)=H3736,"W","L")</f>
        <v>L</v>
      </c>
      <c r="Q3736">
        <f>MATCH(C3736,'state-winning-votes'!A:A,0)</f>
        <v>53</v>
      </c>
      <c r="R3736">
        <f>MATCH(A3736,'state-winning-votes'!$A$2:$L$2,0)</f>
        <v>12</v>
      </c>
      <c r="S3736" cm="1">
        <f t="array" ref="S3736">INDEX('state-winning-votes'!$A$1:$L$53,$Q3736,$R3736)</f>
        <v>174419</v>
      </c>
      <c r="T3736">
        <f>INDEX('state-winning-votes'!$A$1:$L$53,MATCH($C3736,'state-winning-votes'!$A:$A,0),MATCH($A3736,'state-winning-votes'!$A$2:$L$2,0))</f>
        <v>174419</v>
      </c>
      <c r="U3736" t="str">
        <f t="shared" si="175"/>
        <v>Trump, Donald J.</v>
      </c>
      <c r="V3736" t="str">
        <f>_xlfn.XLOOKUP(INDEX('state-winning-votes'!$A$1:$L$53,MATCH($C3736,'state-winning-votes'!$A:$A,0),MATCH($A3736,'state-winning-votes'!$A$2:$L$2,0)),$L:$L,$H:$H)</f>
        <v>Trump, Donald J.</v>
      </c>
      <c r="W3736" t="str">
        <f>VLOOKUP(A3736,'national-winners'!$A$2:$B$13,2,0)</f>
        <v>Trump, Donald J.</v>
      </c>
      <c r="X3736" t="str">
        <f t="shared" si="176"/>
        <v xml:space="preserve"> Donald J. Trump (W)</v>
      </c>
    </row>
    <row r="3737" spans="1:24" x14ac:dyDescent="0.25">
      <c r="A3737">
        <v>2016</v>
      </c>
      <c r="B3737" t="s">
        <v>158</v>
      </c>
      <c r="C3737" t="s">
        <v>159</v>
      </c>
      <c r="D3737">
        <v>56</v>
      </c>
      <c r="E3737">
        <v>83</v>
      </c>
      <c r="F3737">
        <v>68</v>
      </c>
      <c r="G3737" t="s">
        <v>16</v>
      </c>
      <c r="I3737" t="str">
        <f t="shared" si="174"/>
        <v>(L)</v>
      </c>
      <c r="K3737" t="b">
        <v>1</v>
      </c>
      <c r="L3737">
        <v>6904</v>
      </c>
      <c r="M3737">
        <v>258788</v>
      </c>
      <c r="N3737">
        <v>20171015</v>
      </c>
      <c r="O3737" t="s">
        <v>19</v>
      </c>
      <c r="P3737" t="str">
        <f>IF(VLOOKUP(A3737,'national-winners'!$A$2:$B$13,2,0)=H3737,"W","L")</f>
        <v>L</v>
      </c>
      <c r="Q3737">
        <f>MATCH(C3737,'state-winning-votes'!A:A,0)</f>
        <v>53</v>
      </c>
      <c r="R3737">
        <f>MATCH(A3737,'state-winning-votes'!$A$2:$L$2,0)</f>
        <v>12</v>
      </c>
      <c r="S3737" cm="1">
        <f t="array" ref="S3737">INDEX('state-winning-votes'!$A$1:$L$53,$Q3737,$R3737)</f>
        <v>174419</v>
      </c>
      <c r="T3737">
        <f>INDEX('state-winning-votes'!$A$1:$L$53,MATCH($C3737,'state-winning-votes'!$A:$A,0),MATCH($A3737,'state-winning-votes'!$A$2:$L$2,0))</f>
        <v>174419</v>
      </c>
      <c r="U3737" t="str">
        <f t="shared" si="175"/>
        <v>Trump, Donald J.</v>
      </c>
      <c r="V3737" t="str">
        <f>_xlfn.XLOOKUP(INDEX('state-winning-votes'!$A$1:$L$53,MATCH($C3737,'state-winning-votes'!$A:$A,0),MATCH($A3737,'state-winning-votes'!$A$2:$L$2,0)),$L:$L,$H:$H)</f>
        <v>Trump, Donald J.</v>
      </c>
      <c r="W3737" t="str">
        <f>VLOOKUP(A3737,'national-winners'!$A$2:$B$13,2,0)</f>
        <v>Trump, Donald J.</v>
      </c>
      <c r="X3737" t="str">
        <f t="shared" si="176"/>
        <v xml:space="preserve"> Donald J. Trump (W)</v>
      </c>
    </row>
    <row r="3738" spans="1:24" x14ac:dyDescent="0.25">
      <c r="A3738">
        <v>2016</v>
      </c>
      <c r="B3738" t="s">
        <v>158</v>
      </c>
      <c r="C3738" t="s">
        <v>159</v>
      </c>
      <c r="D3738">
        <v>56</v>
      </c>
      <c r="E3738">
        <v>83</v>
      </c>
      <c r="F3738">
        <v>68</v>
      </c>
      <c r="G3738" t="s">
        <v>16</v>
      </c>
      <c r="I3738" t="str">
        <f t="shared" si="174"/>
        <v>(L)</v>
      </c>
      <c r="J3738" t="s">
        <v>35</v>
      </c>
      <c r="K3738" t="b">
        <v>0</v>
      </c>
      <c r="L3738">
        <v>3224</v>
      </c>
      <c r="M3738">
        <v>258788</v>
      </c>
      <c r="N3738">
        <v>20171015</v>
      </c>
      <c r="O3738" t="s">
        <v>19</v>
      </c>
      <c r="P3738" t="str">
        <f>IF(VLOOKUP(A3738,'national-winners'!$A$2:$B$13,2,0)=H3738,"W","L")</f>
        <v>L</v>
      </c>
      <c r="Q3738">
        <f>MATCH(C3738,'state-winning-votes'!A:A,0)</f>
        <v>53</v>
      </c>
      <c r="R3738">
        <f>MATCH(A3738,'state-winning-votes'!$A$2:$L$2,0)</f>
        <v>12</v>
      </c>
      <c r="S3738" cm="1">
        <f t="array" ref="S3738">INDEX('state-winning-votes'!$A$1:$L$53,$Q3738,$R3738)</f>
        <v>174419</v>
      </c>
      <c r="T3738">
        <f>INDEX('state-winning-votes'!$A$1:$L$53,MATCH($C3738,'state-winning-votes'!$A:$A,0),MATCH($A3738,'state-winning-votes'!$A$2:$L$2,0))</f>
        <v>174419</v>
      </c>
      <c r="U3738" t="str">
        <f t="shared" si="175"/>
        <v>Trump, Donald J.</v>
      </c>
      <c r="V3738" t="str">
        <f>_xlfn.XLOOKUP(INDEX('state-winning-votes'!$A$1:$L$53,MATCH($C3738,'state-winning-votes'!$A:$A,0),MATCH($A3738,'state-winning-votes'!$A$2:$L$2,0)),$L:$L,$H:$H)</f>
        <v>Trump, Donald J.</v>
      </c>
      <c r="W3738" t="str">
        <f>VLOOKUP(A3738,'national-winners'!$A$2:$B$13,2,0)</f>
        <v>Trump, Donald J.</v>
      </c>
      <c r="X3738" t="str">
        <f t="shared" si="176"/>
        <v xml:space="preserve"> Donald J. Trump (W)</v>
      </c>
    </row>
    <row r="3739" spans="1:24" x14ac:dyDescent="0.25">
      <c r="A3739">
        <v>2016</v>
      </c>
      <c r="B3739" t="s">
        <v>158</v>
      </c>
      <c r="C3739" t="s">
        <v>159</v>
      </c>
      <c r="D3739">
        <v>56</v>
      </c>
      <c r="E3739">
        <v>83</v>
      </c>
      <c r="F3739">
        <v>68</v>
      </c>
      <c r="G3739" t="s">
        <v>16</v>
      </c>
      <c r="H3739" t="s">
        <v>306</v>
      </c>
      <c r="I3739" t="str">
        <f t="shared" si="174"/>
        <v>Blank Vote(L)</v>
      </c>
      <c r="K3739" t="b">
        <v>0</v>
      </c>
      <c r="L3739">
        <v>2661</v>
      </c>
      <c r="M3739">
        <v>258788</v>
      </c>
      <c r="N3739">
        <v>20171015</v>
      </c>
      <c r="O3739" t="s">
        <v>19</v>
      </c>
      <c r="P3739" t="str">
        <f>IF(VLOOKUP(A3739,'national-winners'!$A$2:$B$13,2,0)=H3739,"W","L")</f>
        <v>L</v>
      </c>
      <c r="Q3739">
        <f>MATCH(C3739,'state-winning-votes'!A:A,0)</f>
        <v>53</v>
      </c>
      <c r="R3739">
        <f>MATCH(A3739,'state-winning-votes'!$A$2:$L$2,0)</f>
        <v>12</v>
      </c>
      <c r="S3739" cm="1">
        <f t="array" ref="S3739">INDEX('state-winning-votes'!$A$1:$L$53,$Q3739,$R3739)</f>
        <v>174419</v>
      </c>
      <c r="T3739">
        <f>INDEX('state-winning-votes'!$A$1:$L$53,MATCH($C3739,'state-winning-votes'!$A:$A,0),MATCH($A3739,'state-winning-votes'!$A$2:$L$2,0))</f>
        <v>174419</v>
      </c>
      <c r="U3739" t="str">
        <f t="shared" si="175"/>
        <v>Trump, Donald J.</v>
      </c>
      <c r="V3739" t="str">
        <f>_xlfn.XLOOKUP(INDEX('state-winning-votes'!$A$1:$L$53,MATCH($C3739,'state-winning-votes'!$A:$A,0),MATCH($A3739,'state-winning-votes'!$A$2:$L$2,0)),$L:$L,$H:$H)</f>
        <v>Trump, Donald J.</v>
      </c>
      <c r="W3739" t="str">
        <f>VLOOKUP(A3739,'national-winners'!$A$2:$B$13,2,0)</f>
        <v>Trump, Donald J.</v>
      </c>
      <c r="X3739" t="str">
        <f t="shared" si="176"/>
        <v xml:space="preserve"> Donald J. Trump (W)</v>
      </c>
    </row>
    <row r="3740" spans="1:24" x14ac:dyDescent="0.25">
      <c r="A3740">
        <v>2016</v>
      </c>
      <c r="B3740" t="s">
        <v>158</v>
      </c>
      <c r="C3740" t="s">
        <v>159</v>
      </c>
      <c r="D3740">
        <v>56</v>
      </c>
      <c r="E3740">
        <v>83</v>
      </c>
      <c r="F3740">
        <v>68</v>
      </c>
      <c r="G3740" t="s">
        <v>16</v>
      </c>
      <c r="H3740" t="s">
        <v>409</v>
      </c>
      <c r="I3740" t="str">
        <f t="shared" si="174"/>
        <v>Castle, Darrell L.(L)</v>
      </c>
      <c r="J3740" t="s">
        <v>134</v>
      </c>
      <c r="K3740" t="b">
        <v>0</v>
      </c>
      <c r="L3740">
        <v>2042</v>
      </c>
      <c r="M3740">
        <v>258788</v>
      </c>
      <c r="N3740">
        <v>20171015</v>
      </c>
      <c r="O3740" t="s">
        <v>19</v>
      </c>
      <c r="P3740" t="str">
        <f>IF(VLOOKUP(A3740,'national-winners'!$A$2:$B$13,2,0)=H3740,"W","L")</f>
        <v>L</v>
      </c>
      <c r="Q3740">
        <f>MATCH(C3740,'state-winning-votes'!A:A,0)</f>
        <v>53</v>
      </c>
      <c r="R3740">
        <f>MATCH(A3740,'state-winning-votes'!$A$2:$L$2,0)</f>
        <v>12</v>
      </c>
      <c r="S3740" cm="1">
        <f t="array" ref="S3740">INDEX('state-winning-votes'!$A$1:$L$53,$Q3740,$R3740)</f>
        <v>174419</v>
      </c>
      <c r="T3740">
        <f>INDEX('state-winning-votes'!$A$1:$L$53,MATCH($C3740,'state-winning-votes'!$A:$A,0),MATCH($A3740,'state-winning-votes'!$A$2:$L$2,0))</f>
        <v>174419</v>
      </c>
      <c r="U3740" t="str">
        <f t="shared" si="175"/>
        <v>Trump, Donald J.</v>
      </c>
      <c r="V3740" t="str">
        <f>_xlfn.XLOOKUP(INDEX('state-winning-votes'!$A$1:$L$53,MATCH($C3740,'state-winning-votes'!$A:$A,0),MATCH($A3740,'state-winning-votes'!$A$2:$L$2,0)),$L:$L,$H:$H)</f>
        <v>Trump, Donald J.</v>
      </c>
      <c r="W3740" t="str">
        <f>VLOOKUP(A3740,'national-winners'!$A$2:$B$13,2,0)</f>
        <v>Trump, Donald J.</v>
      </c>
      <c r="X3740" t="str">
        <f t="shared" si="176"/>
        <v xml:space="preserve"> Donald J. Trump (W)</v>
      </c>
    </row>
    <row r="3741" spans="1:24" x14ac:dyDescent="0.25">
      <c r="A3741">
        <v>2016</v>
      </c>
      <c r="B3741" t="s">
        <v>158</v>
      </c>
      <c r="C3741" t="s">
        <v>159</v>
      </c>
      <c r="D3741">
        <v>56</v>
      </c>
      <c r="E3741">
        <v>83</v>
      </c>
      <c r="F3741">
        <v>68</v>
      </c>
      <c r="G3741" t="s">
        <v>16</v>
      </c>
      <c r="H3741" t="s">
        <v>307</v>
      </c>
      <c r="I3741" t="str">
        <f t="shared" si="174"/>
        <v>Over Vote(L)</v>
      </c>
      <c r="K3741" t="b">
        <v>0</v>
      </c>
      <c r="L3741">
        <v>278</v>
      </c>
      <c r="M3741">
        <v>258788</v>
      </c>
      <c r="N3741">
        <v>20171015</v>
      </c>
      <c r="O3741" t="s">
        <v>19</v>
      </c>
      <c r="P3741" t="str">
        <f>IF(VLOOKUP(A3741,'national-winners'!$A$2:$B$13,2,0)=H3741,"W","L")</f>
        <v>L</v>
      </c>
      <c r="Q3741">
        <f>MATCH(C3741,'state-winning-votes'!A:A,0)</f>
        <v>53</v>
      </c>
      <c r="R3741">
        <f>MATCH(A3741,'state-winning-votes'!$A$2:$L$2,0)</f>
        <v>12</v>
      </c>
      <c r="S3741" cm="1">
        <f t="array" ref="S3741">INDEX('state-winning-votes'!$A$1:$L$53,$Q3741,$R3741)</f>
        <v>174419</v>
      </c>
      <c r="T3741">
        <f>INDEX('state-winning-votes'!$A$1:$L$53,MATCH($C3741,'state-winning-votes'!$A:$A,0),MATCH($A3741,'state-winning-votes'!$A$2:$L$2,0))</f>
        <v>174419</v>
      </c>
      <c r="U3741" t="str">
        <f t="shared" si="175"/>
        <v>Trump, Donald J.</v>
      </c>
      <c r="V3741" t="str">
        <f>_xlfn.XLOOKUP(INDEX('state-winning-votes'!$A$1:$L$53,MATCH($C3741,'state-winning-votes'!$A:$A,0),MATCH($A3741,'state-winning-votes'!$A$2:$L$2,0)),$L:$L,$H:$H)</f>
        <v>Trump, Donald J.</v>
      </c>
      <c r="W3741" t="str">
        <f>VLOOKUP(A3741,'national-winners'!$A$2:$B$13,2,0)</f>
        <v>Trump, Donald J.</v>
      </c>
      <c r="X3741" t="str">
        <f t="shared" si="176"/>
        <v xml:space="preserve"> Donald J. Trump (W)</v>
      </c>
    </row>
  </sheetData>
  <autoFilter ref="A1:O3741" xr:uid="{00000000-0009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4AFF9-E53D-4A02-8018-5631B53A6EA3}">
  <dimension ref="A1:P3741"/>
  <sheetViews>
    <sheetView topLeftCell="E1" workbookViewId="0">
      <selection activeCell="M1" sqref="M1:N1048576"/>
    </sheetView>
  </sheetViews>
  <sheetFormatPr defaultRowHeight="15" x14ac:dyDescent="0.25"/>
  <cols>
    <col min="1" max="1" width="7.140625" bestFit="1" customWidth="1"/>
    <col min="2" max="2" width="18.7109375" bestFit="1" customWidth="1"/>
    <col min="3" max="3" width="11" bestFit="1" customWidth="1"/>
    <col min="4" max="4" width="12" bestFit="1" customWidth="1"/>
    <col min="5" max="5" width="11.85546875" bestFit="1" customWidth="1"/>
    <col min="6" max="6" width="10.140625" bestFit="1" customWidth="1"/>
    <col min="7" max="7" width="12.28515625" bestFit="1" customWidth="1"/>
    <col min="8" max="8" width="31.5703125" bestFit="1" customWidth="1"/>
    <col min="9" max="9" width="34.42578125" bestFit="1" customWidth="1"/>
    <col min="10" max="10" width="9.7109375" bestFit="1" customWidth="1"/>
    <col min="11" max="11" width="17" bestFit="1" customWidth="1"/>
    <col min="12" max="12" width="12.28515625" bestFit="1" customWidth="1"/>
    <col min="13" max="13" width="14.28515625" hidden="1" customWidth="1"/>
    <col min="14" max="15" width="17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443</v>
      </c>
      <c r="N1" t="s">
        <v>453</v>
      </c>
      <c r="O1" t="s">
        <v>454</v>
      </c>
    </row>
    <row r="2" spans="1:15" x14ac:dyDescent="0.25">
      <c r="A2">
        <v>1976</v>
      </c>
      <c r="B2" t="s">
        <v>14</v>
      </c>
      <c r="C2" t="s">
        <v>15</v>
      </c>
      <c r="D2">
        <v>1</v>
      </c>
      <c r="E2">
        <v>63</v>
      </c>
      <c r="F2">
        <v>41</v>
      </c>
      <c r="G2" t="s">
        <v>16</v>
      </c>
      <c r="H2" t="s">
        <v>17</v>
      </c>
      <c r="I2" t="s">
        <v>18</v>
      </c>
      <c r="J2" t="b">
        <v>0</v>
      </c>
      <c r="K2">
        <v>659170</v>
      </c>
      <c r="L2">
        <v>1182850</v>
      </c>
      <c r="M2" t="str">
        <f>IF(VLOOKUP(A2,'national-winners'!$A$2:$B$13,2,0)=H2,"Y","N")</f>
        <v>Y</v>
      </c>
      <c r="N2" t="str">
        <f>_xlfn.XLOOKUP(INDEX('state-winning-votes'!$A$1:$L$53,MATCH($C2,'state-winning-votes'!$A:$A,0),MATCH($A2,'state-winning-votes'!$A$2:$L$2,0)),$K:$K,$H:$H)</f>
        <v>Carter, Jimmy</v>
      </c>
      <c r="O2" t="str">
        <f>VLOOKUP(A2,'national-winners'!$A$2:$B$13,2,0)</f>
        <v>Carter, Jimmy</v>
      </c>
    </row>
    <row r="3" spans="1:15" x14ac:dyDescent="0.25">
      <c r="A3">
        <v>1976</v>
      </c>
      <c r="B3" t="s">
        <v>14</v>
      </c>
      <c r="C3" t="s">
        <v>15</v>
      </c>
      <c r="D3">
        <v>1</v>
      </c>
      <c r="E3">
        <v>63</v>
      </c>
      <c r="F3">
        <v>41</v>
      </c>
      <c r="G3" t="s">
        <v>16</v>
      </c>
      <c r="H3" t="s">
        <v>20</v>
      </c>
      <c r="I3" t="s">
        <v>21</v>
      </c>
      <c r="J3" t="b">
        <v>0</v>
      </c>
      <c r="K3">
        <v>504070</v>
      </c>
      <c r="L3">
        <v>1182850</v>
      </c>
      <c r="M3" t="str">
        <f>IF(VLOOKUP(A3,'national-winners'!$A$2:$B$13,2,0)=H3,"Y","N")</f>
        <v>N</v>
      </c>
      <c r="N3" t="str">
        <f>_xlfn.XLOOKUP(INDEX('state-winning-votes'!$A$1:$L$53,MATCH($C3,'state-winning-votes'!$A:$A,0),MATCH($A3,'state-winning-votes'!$A$2:$L$2,0)),$K:$K,$H:$H)</f>
        <v>Carter, Jimmy</v>
      </c>
      <c r="O3" t="str">
        <f>VLOOKUP(A3,'national-winners'!$A$2:$B$13,2,0)</f>
        <v>Carter, Jimmy</v>
      </c>
    </row>
    <row r="4" spans="1:15" x14ac:dyDescent="0.25">
      <c r="A4">
        <v>1976</v>
      </c>
      <c r="B4" t="s">
        <v>14</v>
      </c>
      <c r="C4" t="s">
        <v>15</v>
      </c>
      <c r="D4">
        <v>1</v>
      </c>
      <c r="E4">
        <v>63</v>
      </c>
      <c r="F4">
        <v>41</v>
      </c>
      <c r="G4" t="s">
        <v>16</v>
      </c>
      <c r="H4" t="s">
        <v>22</v>
      </c>
      <c r="I4" t="s">
        <v>23</v>
      </c>
      <c r="J4" t="b">
        <v>0</v>
      </c>
      <c r="K4">
        <v>9198</v>
      </c>
      <c r="L4">
        <v>1182850</v>
      </c>
      <c r="M4" t="str">
        <f>IF(VLOOKUP(A4,'national-winners'!$A$2:$B$13,2,0)=H4,"Y","N")</f>
        <v>N</v>
      </c>
      <c r="N4" t="str">
        <f>_xlfn.XLOOKUP(INDEX('state-winning-votes'!$A$1:$L$53,MATCH($C4,'state-winning-votes'!$A:$A,0),MATCH($A4,'state-winning-votes'!$A$2:$L$2,0)),$K:$K,$H:$H)</f>
        <v>Carter, Jimmy</v>
      </c>
      <c r="O4" t="str">
        <f>VLOOKUP(A4,'national-winners'!$A$2:$B$13,2,0)</f>
        <v>Carter, Jimmy</v>
      </c>
    </row>
    <row r="5" spans="1:15" x14ac:dyDescent="0.25">
      <c r="A5">
        <v>1976</v>
      </c>
      <c r="B5" t="s">
        <v>14</v>
      </c>
      <c r="C5" t="s">
        <v>15</v>
      </c>
      <c r="D5">
        <v>1</v>
      </c>
      <c r="E5">
        <v>63</v>
      </c>
      <c r="F5">
        <v>41</v>
      </c>
      <c r="G5" t="s">
        <v>16</v>
      </c>
      <c r="H5" t="s">
        <v>24</v>
      </c>
      <c r="I5" t="s">
        <v>25</v>
      </c>
      <c r="J5" t="b">
        <v>0</v>
      </c>
      <c r="K5">
        <v>6669</v>
      </c>
      <c r="L5">
        <v>1182850</v>
      </c>
      <c r="M5" t="str">
        <f>IF(VLOOKUP(A5,'national-winners'!$A$2:$B$13,2,0)=H5,"Y","N")</f>
        <v>N</v>
      </c>
      <c r="N5" t="str">
        <f>_xlfn.XLOOKUP(INDEX('state-winning-votes'!$A$1:$L$53,MATCH($C5,'state-winning-votes'!$A:$A,0),MATCH($A5,'state-winning-votes'!$A$2:$L$2,0)),$K:$K,$H:$H)</f>
        <v>Carter, Jimmy</v>
      </c>
      <c r="O5" t="str">
        <f>VLOOKUP(A5,'national-winners'!$A$2:$B$13,2,0)</f>
        <v>Carter, Jimmy</v>
      </c>
    </row>
    <row r="6" spans="1:15" x14ac:dyDescent="0.25">
      <c r="A6">
        <v>1976</v>
      </c>
      <c r="B6" t="s">
        <v>14</v>
      </c>
      <c r="C6" t="s">
        <v>15</v>
      </c>
      <c r="D6">
        <v>1</v>
      </c>
      <c r="E6">
        <v>63</v>
      </c>
      <c r="F6">
        <v>41</v>
      </c>
      <c r="G6" t="s">
        <v>16</v>
      </c>
      <c r="H6" t="s">
        <v>26</v>
      </c>
      <c r="I6" t="s">
        <v>27</v>
      </c>
      <c r="J6" t="b">
        <v>0</v>
      </c>
      <c r="K6">
        <v>1954</v>
      </c>
      <c r="L6">
        <v>1182850</v>
      </c>
      <c r="M6" t="str">
        <f>IF(VLOOKUP(A6,'national-winners'!$A$2:$B$13,2,0)=H6,"Y","N")</f>
        <v>N</v>
      </c>
      <c r="N6" t="str">
        <f>_xlfn.XLOOKUP(INDEX('state-winning-votes'!$A$1:$L$53,MATCH($C6,'state-winning-votes'!$A:$A,0),MATCH($A6,'state-winning-votes'!$A$2:$L$2,0)),$K:$K,$H:$H)</f>
        <v>Carter, Jimmy</v>
      </c>
      <c r="O6" t="str">
        <f>VLOOKUP(A6,'national-winners'!$A$2:$B$13,2,0)</f>
        <v>Carter, Jimmy</v>
      </c>
    </row>
    <row r="7" spans="1:15" x14ac:dyDescent="0.25">
      <c r="A7">
        <v>1976</v>
      </c>
      <c r="B7" t="s">
        <v>14</v>
      </c>
      <c r="C7" t="s">
        <v>15</v>
      </c>
      <c r="D7">
        <v>1</v>
      </c>
      <c r="E7">
        <v>63</v>
      </c>
      <c r="F7">
        <v>41</v>
      </c>
      <c r="G7" t="s">
        <v>16</v>
      </c>
      <c r="H7" t="s">
        <v>28</v>
      </c>
      <c r="I7" t="s">
        <v>29</v>
      </c>
      <c r="J7" t="b">
        <v>0</v>
      </c>
      <c r="K7">
        <v>1481</v>
      </c>
      <c r="L7">
        <v>1182850</v>
      </c>
      <c r="M7" t="str">
        <f>IF(VLOOKUP(A7,'national-winners'!$A$2:$B$13,2,0)=H7,"Y","N")</f>
        <v>N</v>
      </c>
      <c r="N7" t="str">
        <f>_xlfn.XLOOKUP(INDEX('state-winning-votes'!$A$1:$L$53,MATCH($C7,'state-winning-votes'!$A:$A,0),MATCH($A7,'state-winning-votes'!$A$2:$L$2,0)),$K:$K,$H:$H)</f>
        <v>Carter, Jimmy</v>
      </c>
      <c r="O7" t="str">
        <f>VLOOKUP(A7,'national-winners'!$A$2:$B$13,2,0)</f>
        <v>Carter, Jimmy</v>
      </c>
    </row>
    <row r="8" spans="1:15" x14ac:dyDescent="0.25">
      <c r="A8">
        <v>1976</v>
      </c>
      <c r="B8" t="s">
        <v>14</v>
      </c>
      <c r="C8" t="s">
        <v>15</v>
      </c>
      <c r="D8">
        <v>1</v>
      </c>
      <c r="E8">
        <v>63</v>
      </c>
      <c r="F8">
        <v>41</v>
      </c>
      <c r="G8" t="s">
        <v>16</v>
      </c>
      <c r="J8" t="b">
        <v>1</v>
      </c>
      <c r="K8">
        <v>308</v>
      </c>
      <c r="L8">
        <v>1182850</v>
      </c>
      <c r="M8" t="str">
        <f>IF(VLOOKUP(A8,'national-winners'!$A$2:$B$13,2,0)=H8,"Y","N")</f>
        <v>N</v>
      </c>
      <c r="N8" t="str">
        <f>_xlfn.XLOOKUP(INDEX('state-winning-votes'!$A$1:$L$53,MATCH($C8,'state-winning-votes'!$A:$A,0),MATCH($A8,'state-winning-votes'!$A$2:$L$2,0)),$K:$K,$H:$H)</f>
        <v>Carter, Jimmy</v>
      </c>
      <c r="O8" t="str">
        <f>VLOOKUP(A8,'national-winners'!$A$2:$B$13,2,0)</f>
        <v>Carter, Jimmy</v>
      </c>
    </row>
    <row r="9" spans="1:15" x14ac:dyDescent="0.25">
      <c r="A9">
        <v>1976</v>
      </c>
      <c r="B9" t="s">
        <v>30</v>
      </c>
      <c r="C9" t="s">
        <v>31</v>
      </c>
      <c r="D9">
        <v>2</v>
      </c>
      <c r="E9">
        <v>94</v>
      </c>
      <c r="F9">
        <v>81</v>
      </c>
      <c r="G9" t="s">
        <v>16</v>
      </c>
      <c r="H9" t="s">
        <v>20</v>
      </c>
      <c r="I9" t="s">
        <v>21</v>
      </c>
      <c r="J9" t="b">
        <v>0</v>
      </c>
      <c r="K9">
        <v>71555</v>
      </c>
      <c r="L9">
        <v>123574</v>
      </c>
      <c r="M9" t="str">
        <f>IF(VLOOKUP(A9,'national-winners'!$A$2:$B$13,2,0)=H9,"Y","N")</f>
        <v>N</v>
      </c>
      <c r="N9" t="str">
        <f>_xlfn.XLOOKUP(INDEX('state-winning-votes'!$A$1:$L$53,MATCH($C9,'state-winning-votes'!$A:$A,0),MATCH($A9,'state-winning-votes'!$A$2:$L$2,0)),$K:$K,$H:$H)</f>
        <v>Ford, Gerald</v>
      </c>
      <c r="O9" t="str">
        <f>VLOOKUP(A9,'national-winners'!$A$2:$B$13,2,0)</f>
        <v>Carter, Jimmy</v>
      </c>
    </row>
    <row r="10" spans="1:15" x14ac:dyDescent="0.25">
      <c r="A10">
        <v>1976</v>
      </c>
      <c r="B10" t="s">
        <v>30</v>
      </c>
      <c r="C10" t="s">
        <v>31</v>
      </c>
      <c r="D10">
        <v>2</v>
      </c>
      <c r="E10">
        <v>94</v>
      </c>
      <c r="F10">
        <v>81</v>
      </c>
      <c r="G10" t="s">
        <v>16</v>
      </c>
      <c r="H10" t="s">
        <v>17</v>
      </c>
      <c r="I10" t="s">
        <v>18</v>
      </c>
      <c r="J10" t="b">
        <v>0</v>
      </c>
      <c r="K10">
        <v>44058</v>
      </c>
      <c r="L10">
        <v>123574</v>
      </c>
      <c r="M10" t="str">
        <f>IF(VLOOKUP(A10,'national-winners'!$A$2:$B$13,2,0)=H10,"Y","N")</f>
        <v>Y</v>
      </c>
      <c r="N10" t="str">
        <f>_xlfn.XLOOKUP(INDEX('state-winning-votes'!$A$1:$L$53,MATCH($C10,'state-winning-votes'!$A:$A,0),MATCH($A10,'state-winning-votes'!$A$2:$L$2,0)),$K:$K,$H:$H)</f>
        <v>Ford, Gerald</v>
      </c>
      <c r="O10" t="str">
        <f>VLOOKUP(A10,'national-winners'!$A$2:$B$13,2,0)</f>
        <v>Carter, Jimmy</v>
      </c>
    </row>
    <row r="11" spans="1:15" x14ac:dyDescent="0.25">
      <c r="A11">
        <v>1976</v>
      </c>
      <c r="B11" t="s">
        <v>30</v>
      </c>
      <c r="C11" t="s">
        <v>31</v>
      </c>
      <c r="D11">
        <v>2</v>
      </c>
      <c r="E11">
        <v>94</v>
      </c>
      <c r="F11">
        <v>81</v>
      </c>
      <c r="G11" t="s">
        <v>16</v>
      </c>
      <c r="H11" t="s">
        <v>28</v>
      </c>
      <c r="I11" t="s">
        <v>29</v>
      </c>
      <c r="J11" t="b">
        <v>0</v>
      </c>
      <c r="K11">
        <v>6785</v>
      </c>
      <c r="L11">
        <v>123574</v>
      </c>
      <c r="M11" t="str">
        <f>IF(VLOOKUP(A11,'national-winners'!$A$2:$B$13,2,0)=H11,"Y","N")</f>
        <v>N</v>
      </c>
      <c r="N11" t="str">
        <f>_xlfn.XLOOKUP(INDEX('state-winning-votes'!$A$1:$L$53,MATCH($C11,'state-winning-votes'!$A:$A,0),MATCH($A11,'state-winning-votes'!$A$2:$L$2,0)),$K:$K,$H:$H)</f>
        <v>Ford, Gerald</v>
      </c>
      <c r="O11" t="str">
        <f>VLOOKUP(A11,'national-winners'!$A$2:$B$13,2,0)</f>
        <v>Carter, Jimmy</v>
      </c>
    </row>
    <row r="12" spans="1:15" x14ac:dyDescent="0.25">
      <c r="A12">
        <v>1976</v>
      </c>
      <c r="B12" t="s">
        <v>30</v>
      </c>
      <c r="C12" t="s">
        <v>31</v>
      </c>
      <c r="D12">
        <v>2</v>
      </c>
      <c r="E12">
        <v>94</v>
      </c>
      <c r="F12">
        <v>81</v>
      </c>
      <c r="G12" t="s">
        <v>16</v>
      </c>
      <c r="J12" t="b">
        <v>1</v>
      </c>
      <c r="K12">
        <v>1176</v>
      </c>
      <c r="L12">
        <v>123574</v>
      </c>
      <c r="M12" t="str">
        <f>IF(VLOOKUP(A12,'national-winners'!$A$2:$B$13,2,0)=H12,"Y","N")</f>
        <v>N</v>
      </c>
      <c r="N12" t="str">
        <f>_xlfn.XLOOKUP(INDEX('state-winning-votes'!$A$1:$L$53,MATCH($C12,'state-winning-votes'!$A:$A,0),MATCH($A12,'state-winning-votes'!$A$2:$L$2,0)),$K:$K,$H:$H)</f>
        <v>Ford, Gerald</v>
      </c>
      <c r="O12" t="str">
        <f>VLOOKUP(A12,'national-winners'!$A$2:$B$13,2,0)</f>
        <v>Carter, Jimmy</v>
      </c>
    </row>
    <row r="13" spans="1:15" x14ac:dyDescent="0.25">
      <c r="A13">
        <v>1976</v>
      </c>
      <c r="B13" t="s">
        <v>32</v>
      </c>
      <c r="C13" t="s">
        <v>33</v>
      </c>
      <c r="D13">
        <v>4</v>
      </c>
      <c r="E13">
        <v>86</v>
      </c>
      <c r="F13">
        <v>61</v>
      </c>
      <c r="G13" t="s">
        <v>16</v>
      </c>
      <c r="H13" t="s">
        <v>20</v>
      </c>
      <c r="I13" t="s">
        <v>21</v>
      </c>
      <c r="J13" t="b">
        <v>0</v>
      </c>
      <c r="K13">
        <v>418642</v>
      </c>
      <c r="L13">
        <v>742719</v>
      </c>
      <c r="M13" t="str">
        <f>IF(VLOOKUP(A13,'national-winners'!$A$2:$B$13,2,0)=H13,"Y","N")</f>
        <v>N</v>
      </c>
      <c r="N13" t="str">
        <f>_xlfn.XLOOKUP(INDEX('state-winning-votes'!$A$1:$L$53,MATCH($C13,'state-winning-votes'!$A:$A,0),MATCH($A13,'state-winning-votes'!$A$2:$L$2,0)),$K:$K,$H:$H)</f>
        <v>Ford, Gerald</v>
      </c>
      <c r="O13" t="str">
        <f>VLOOKUP(A13,'national-winners'!$A$2:$B$13,2,0)</f>
        <v>Carter, Jimmy</v>
      </c>
    </row>
    <row r="14" spans="1:15" x14ac:dyDescent="0.25">
      <c r="A14">
        <v>1976</v>
      </c>
      <c r="B14" t="s">
        <v>32</v>
      </c>
      <c r="C14" t="s">
        <v>33</v>
      </c>
      <c r="D14">
        <v>4</v>
      </c>
      <c r="E14">
        <v>86</v>
      </c>
      <c r="F14">
        <v>61</v>
      </c>
      <c r="G14" t="s">
        <v>16</v>
      </c>
      <c r="H14" t="s">
        <v>17</v>
      </c>
      <c r="I14" t="s">
        <v>18</v>
      </c>
      <c r="J14" t="b">
        <v>0</v>
      </c>
      <c r="K14">
        <v>295602</v>
      </c>
      <c r="L14">
        <v>742719</v>
      </c>
      <c r="M14" t="str">
        <f>IF(VLOOKUP(A14,'national-winners'!$A$2:$B$13,2,0)=H14,"Y","N")</f>
        <v>Y</v>
      </c>
      <c r="N14" t="str">
        <f>_xlfn.XLOOKUP(INDEX('state-winning-votes'!$A$1:$L$53,MATCH($C14,'state-winning-votes'!$A:$A,0),MATCH($A14,'state-winning-votes'!$A$2:$L$2,0)),$K:$K,$H:$H)</f>
        <v>Ford, Gerald</v>
      </c>
      <c r="O14" t="str">
        <f>VLOOKUP(A14,'national-winners'!$A$2:$B$13,2,0)</f>
        <v>Carter, Jimmy</v>
      </c>
    </row>
    <row r="15" spans="1:15" x14ac:dyDescent="0.25">
      <c r="A15">
        <v>1976</v>
      </c>
      <c r="B15" t="s">
        <v>32</v>
      </c>
      <c r="C15" t="s">
        <v>33</v>
      </c>
      <c r="D15">
        <v>4</v>
      </c>
      <c r="E15">
        <v>86</v>
      </c>
      <c r="F15">
        <v>61</v>
      </c>
      <c r="G15" t="s">
        <v>16</v>
      </c>
      <c r="H15" t="s">
        <v>34</v>
      </c>
      <c r="I15" t="s">
        <v>35</v>
      </c>
      <c r="J15" t="b">
        <v>0</v>
      </c>
      <c r="K15">
        <v>19229</v>
      </c>
      <c r="L15">
        <v>742719</v>
      </c>
      <c r="M15" t="str">
        <f>IF(VLOOKUP(A15,'national-winners'!$A$2:$B$13,2,0)=H15,"Y","N")</f>
        <v>N</v>
      </c>
      <c r="N15" t="str">
        <f>_xlfn.XLOOKUP(INDEX('state-winning-votes'!$A$1:$L$53,MATCH($C15,'state-winning-votes'!$A:$A,0),MATCH($A15,'state-winning-votes'!$A$2:$L$2,0)),$K:$K,$H:$H)</f>
        <v>Ford, Gerald</v>
      </c>
      <c r="O15" t="str">
        <f>VLOOKUP(A15,'national-winners'!$A$2:$B$13,2,0)</f>
        <v>Carter, Jimmy</v>
      </c>
    </row>
    <row r="16" spans="1:15" x14ac:dyDescent="0.25">
      <c r="A16">
        <v>1976</v>
      </c>
      <c r="B16" t="s">
        <v>32</v>
      </c>
      <c r="C16" t="s">
        <v>33</v>
      </c>
      <c r="D16">
        <v>4</v>
      </c>
      <c r="E16">
        <v>86</v>
      </c>
      <c r="F16">
        <v>61</v>
      </c>
      <c r="G16" t="s">
        <v>16</v>
      </c>
      <c r="H16" t="s">
        <v>28</v>
      </c>
      <c r="I16" t="s">
        <v>29</v>
      </c>
      <c r="J16" t="b">
        <v>0</v>
      </c>
      <c r="K16">
        <v>7647</v>
      </c>
      <c r="L16">
        <v>742719</v>
      </c>
      <c r="M16" t="str">
        <f>IF(VLOOKUP(A16,'national-winners'!$A$2:$B$13,2,0)=H16,"Y","N")</f>
        <v>N</v>
      </c>
      <c r="N16" t="str">
        <f>_xlfn.XLOOKUP(INDEX('state-winning-votes'!$A$1:$L$53,MATCH($C16,'state-winning-votes'!$A:$A,0),MATCH($A16,'state-winning-votes'!$A$2:$L$2,0)),$K:$K,$H:$H)</f>
        <v>Ford, Gerald</v>
      </c>
      <c r="O16" t="str">
        <f>VLOOKUP(A16,'national-winners'!$A$2:$B$13,2,0)</f>
        <v>Carter, Jimmy</v>
      </c>
    </row>
    <row r="17" spans="1:15" x14ac:dyDescent="0.25">
      <c r="A17">
        <v>1976</v>
      </c>
      <c r="B17" t="s">
        <v>32</v>
      </c>
      <c r="C17" t="s">
        <v>33</v>
      </c>
      <c r="D17">
        <v>4</v>
      </c>
      <c r="E17">
        <v>86</v>
      </c>
      <c r="F17">
        <v>61</v>
      </c>
      <c r="G17" t="s">
        <v>16</v>
      </c>
      <c r="H17" t="s">
        <v>36</v>
      </c>
      <c r="I17" t="s">
        <v>37</v>
      </c>
      <c r="J17" t="b">
        <v>0</v>
      </c>
      <c r="K17">
        <v>928</v>
      </c>
      <c r="L17">
        <v>742719</v>
      </c>
      <c r="M17" t="str">
        <f>IF(VLOOKUP(A17,'national-winners'!$A$2:$B$13,2,0)=H17,"Y","N")</f>
        <v>N</v>
      </c>
      <c r="N17" t="str">
        <f>_xlfn.XLOOKUP(INDEX('state-winning-votes'!$A$1:$L$53,MATCH($C17,'state-winning-votes'!$A:$A,0),MATCH($A17,'state-winning-votes'!$A$2:$L$2,0)),$K:$K,$H:$H)</f>
        <v>Ford, Gerald</v>
      </c>
      <c r="O17" t="str">
        <f>VLOOKUP(A17,'national-winners'!$A$2:$B$13,2,0)</f>
        <v>Carter, Jimmy</v>
      </c>
    </row>
    <row r="18" spans="1:15" x14ac:dyDescent="0.25">
      <c r="A18">
        <v>1976</v>
      </c>
      <c r="B18" t="s">
        <v>32</v>
      </c>
      <c r="C18" t="s">
        <v>33</v>
      </c>
      <c r="D18">
        <v>4</v>
      </c>
      <c r="E18">
        <v>86</v>
      </c>
      <c r="F18">
        <v>61</v>
      </c>
      <c r="G18" t="s">
        <v>16</v>
      </c>
      <c r="H18" t="s">
        <v>38</v>
      </c>
      <c r="I18" t="s">
        <v>39</v>
      </c>
      <c r="J18" t="b">
        <v>0</v>
      </c>
      <c r="K18">
        <v>564</v>
      </c>
      <c r="L18">
        <v>742719</v>
      </c>
      <c r="M18" t="str">
        <f>IF(VLOOKUP(A18,'national-winners'!$A$2:$B$13,2,0)=H18,"Y","N")</f>
        <v>N</v>
      </c>
      <c r="N18" t="str">
        <f>_xlfn.XLOOKUP(INDEX('state-winning-votes'!$A$1:$L$53,MATCH($C18,'state-winning-votes'!$A:$A,0),MATCH($A18,'state-winning-votes'!$A$2:$L$2,0)),$K:$K,$H:$H)</f>
        <v>Ford, Gerald</v>
      </c>
      <c r="O18" t="str">
        <f>VLOOKUP(A18,'national-winners'!$A$2:$B$13,2,0)</f>
        <v>Carter, Jimmy</v>
      </c>
    </row>
    <row r="19" spans="1:15" x14ac:dyDescent="0.25">
      <c r="A19">
        <v>1976</v>
      </c>
      <c r="B19" t="s">
        <v>32</v>
      </c>
      <c r="C19" t="s">
        <v>33</v>
      </c>
      <c r="D19">
        <v>4</v>
      </c>
      <c r="E19">
        <v>86</v>
      </c>
      <c r="F19">
        <v>61</v>
      </c>
      <c r="G19" t="s">
        <v>16</v>
      </c>
      <c r="H19" t="s">
        <v>22</v>
      </c>
      <c r="I19" t="s">
        <v>23</v>
      </c>
      <c r="J19" t="b">
        <v>0</v>
      </c>
      <c r="K19">
        <v>85</v>
      </c>
      <c r="L19">
        <v>742719</v>
      </c>
      <c r="M19" t="str">
        <f>IF(VLOOKUP(A19,'national-winners'!$A$2:$B$13,2,0)=H19,"Y","N")</f>
        <v>N</v>
      </c>
      <c r="N19" t="str">
        <f>_xlfn.XLOOKUP(INDEX('state-winning-votes'!$A$1:$L$53,MATCH($C19,'state-winning-votes'!$A:$A,0),MATCH($A19,'state-winning-votes'!$A$2:$L$2,0)),$K:$K,$H:$H)</f>
        <v>Ford, Gerald</v>
      </c>
      <c r="O19" t="str">
        <f>VLOOKUP(A19,'national-winners'!$A$2:$B$13,2,0)</f>
        <v>Carter, Jimmy</v>
      </c>
    </row>
    <row r="20" spans="1:15" x14ac:dyDescent="0.25">
      <c r="A20">
        <v>1976</v>
      </c>
      <c r="B20" t="s">
        <v>32</v>
      </c>
      <c r="C20" t="s">
        <v>33</v>
      </c>
      <c r="D20">
        <v>4</v>
      </c>
      <c r="E20">
        <v>86</v>
      </c>
      <c r="F20">
        <v>61</v>
      </c>
      <c r="G20" t="s">
        <v>16</v>
      </c>
      <c r="J20" t="b">
        <v>1</v>
      </c>
      <c r="K20">
        <v>22</v>
      </c>
      <c r="L20">
        <v>742719</v>
      </c>
      <c r="M20" t="str">
        <f>IF(VLOOKUP(A20,'national-winners'!$A$2:$B$13,2,0)=H20,"Y","N")</f>
        <v>N</v>
      </c>
      <c r="N20" t="str">
        <f>_xlfn.XLOOKUP(INDEX('state-winning-votes'!$A$1:$L$53,MATCH($C20,'state-winning-votes'!$A:$A,0),MATCH($A20,'state-winning-votes'!$A$2:$L$2,0)),$K:$K,$H:$H)</f>
        <v>Ford, Gerald</v>
      </c>
      <c r="O20" t="str">
        <f>VLOOKUP(A20,'national-winners'!$A$2:$B$13,2,0)</f>
        <v>Carter, Jimmy</v>
      </c>
    </row>
    <row r="21" spans="1:15" x14ac:dyDescent="0.25">
      <c r="A21">
        <v>1976</v>
      </c>
      <c r="B21" t="s">
        <v>40</v>
      </c>
      <c r="C21" t="s">
        <v>41</v>
      </c>
      <c r="D21">
        <v>5</v>
      </c>
      <c r="E21">
        <v>71</v>
      </c>
      <c r="F21">
        <v>42</v>
      </c>
      <c r="G21" t="s">
        <v>16</v>
      </c>
      <c r="H21" t="s">
        <v>17</v>
      </c>
      <c r="I21" t="s">
        <v>18</v>
      </c>
      <c r="J21" t="b">
        <v>0</v>
      </c>
      <c r="K21">
        <v>498604</v>
      </c>
      <c r="L21">
        <v>767535</v>
      </c>
      <c r="M21" t="str">
        <f>IF(VLOOKUP(A21,'national-winners'!$A$2:$B$13,2,0)=H21,"Y","N")</f>
        <v>Y</v>
      </c>
      <c r="N21" t="str">
        <f>_xlfn.XLOOKUP(INDEX('state-winning-votes'!$A$1:$L$53,MATCH($C21,'state-winning-votes'!$A:$A,0),MATCH($A21,'state-winning-votes'!$A$2:$L$2,0)),$K:$K,$H:$H)</f>
        <v>Carter, Jimmy</v>
      </c>
      <c r="O21" t="str">
        <f>VLOOKUP(A21,'national-winners'!$A$2:$B$13,2,0)</f>
        <v>Carter, Jimmy</v>
      </c>
    </row>
    <row r="22" spans="1:15" x14ac:dyDescent="0.25">
      <c r="A22">
        <v>1976</v>
      </c>
      <c r="B22" t="s">
        <v>40</v>
      </c>
      <c r="C22" t="s">
        <v>41</v>
      </c>
      <c r="D22">
        <v>5</v>
      </c>
      <c r="E22">
        <v>71</v>
      </c>
      <c r="F22">
        <v>42</v>
      </c>
      <c r="G22" t="s">
        <v>16</v>
      </c>
      <c r="H22" t="s">
        <v>20</v>
      </c>
      <c r="I22" t="s">
        <v>21</v>
      </c>
      <c r="J22" t="b">
        <v>0</v>
      </c>
      <c r="K22">
        <v>267903</v>
      </c>
      <c r="L22">
        <v>767535</v>
      </c>
      <c r="M22" t="str">
        <f>IF(VLOOKUP(A22,'national-winners'!$A$2:$B$13,2,0)=H22,"Y","N")</f>
        <v>N</v>
      </c>
      <c r="N22" t="str">
        <f>_xlfn.XLOOKUP(INDEX('state-winning-votes'!$A$1:$L$53,MATCH($C22,'state-winning-votes'!$A:$A,0),MATCH($A22,'state-winning-votes'!$A$2:$L$2,0)),$K:$K,$H:$H)</f>
        <v>Carter, Jimmy</v>
      </c>
      <c r="O22" t="str">
        <f>VLOOKUP(A22,'national-winners'!$A$2:$B$13,2,0)</f>
        <v>Carter, Jimmy</v>
      </c>
    </row>
    <row r="23" spans="1:15" x14ac:dyDescent="0.25">
      <c r="A23">
        <v>1976</v>
      </c>
      <c r="B23" t="s">
        <v>40</v>
      </c>
      <c r="C23" t="s">
        <v>41</v>
      </c>
      <c r="D23">
        <v>5</v>
      </c>
      <c r="E23">
        <v>71</v>
      </c>
      <c r="F23">
        <v>42</v>
      </c>
      <c r="G23" t="s">
        <v>16</v>
      </c>
      <c r="I23" t="s">
        <v>35</v>
      </c>
      <c r="J23" t="b">
        <v>0</v>
      </c>
      <c r="K23">
        <v>639</v>
      </c>
      <c r="L23">
        <v>767535</v>
      </c>
      <c r="M23" t="str">
        <f>IF(VLOOKUP(A23,'national-winners'!$A$2:$B$13,2,0)=H23,"Y","N")</f>
        <v>N</v>
      </c>
      <c r="N23" t="str">
        <f>_xlfn.XLOOKUP(INDEX('state-winning-votes'!$A$1:$L$53,MATCH($C23,'state-winning-votes'!$A:$A,0),MATCH($A23,'state-winning-votes'!$A$2:$L$2,0)),$K:$K,$H:$H)</f>
        <v>Carter, Jimmy</v>
      </c>
      <c r="O23" t="str">
        <f>VLOOKUP(A23,'national-winners'!$A$2:$B$13,2,0)</f>
        <v>Carter, Jimmy</v>
      </c>
    </row>
    <row r="24" spans="1:15" x14ac:dyDescent="0.25">
      <c r="A24">
        <v>1976</v>
      </c>
      <c r="B24" t="s">
        <v>40</v>
      </c>
      <c r="C24" t="s">
        <v>41</v>
      </c>
      <c r="D24">
        <v>5</v>
      </c>
      <c r="E24">
        <v>71</v>
      </c>
      <c r="F24">
        <v>42</v>
      </c>
      <c r="G24" t="s">
        <v>16</v>
      </c>
      <c r="H24" t="s">
        <v>22</v>
      </c>
      <c r="I24" t="s">
        <v>23</v>
      </c>
      <c r="J24" t="b">
        <v>0</v>
      </c>
      <c r="K24">
        <v>389</v>
      </c>
      <c r="L24">
        <v>767535</v>
      </c>
      <c r="M24" t="str">
        <f>IF(VLOOKUP(A24,'national-winners'!$A$2:$B$13,2,0)=H24,"Y","N")</f>
        <v>N</v>
      </c>
      <c r="N24" t="str">
        <f>_xlfn.XLOOKUP(INDEX('state-winning-votes'!$A$1:$L$53,MATCH($C24,'state-winning-votes'!$A:$A,0),MATCH($A24,'state-winning-votes'!$A$2:$L$2,0)),$K:$K,$H:$H)</f>
        <v>Carter, Jimmy</v>
      </c>
      <c r="O24" t="str">
        <f>VLOOKUP(A24,'national-winners'!$A$2:$B$13,2,0)</f>
        <v>Carter, Jimmy</v>
      </c>
    </row>
    <row r="25" spans="1:15" x14ac:dyDescent="0.25">
      <c r="A25">
        <v>1976</v>
      </c>
      <c r="B25" t="s">
        <v>42</v>
      </c>
      <c r="C25" t="s">
        <v>43</v>
      </c>
      <c r="D25">
        <v>6</v>
      </c>
      <c r="E25">
        <v>93</v>
      </c>
      <c r="F25">
        <v>71</v>
      </c>
      <c r="G25" t="s">
        <v>16</v>
      </c>
      <c r="H25" t="s">
        <v>20</v>
      </c>
      <c r="I25" t="s">
        <v>21</v>
      </c>
      <c r="J25" t="b">
        <v>0</v>
      </c>
      <c r="K25">
        <v>3882244</v>
      </c>
      <c r="L25">
        <v>7803770</v>
      </c>
      <c r="M25" t="str">
        <f>IF(VLOOKUP(A25,'national-winners'!$A$2:$B$13,2,0)=H25,"Y","N")</f>
        <v>N</v>
      </c>
      <c r="N25" t="str">
        <f>_xlfn.XLOOKUP(INDEX('state-winning-votes'!$A$1:$L$53,MATCH($C25,'state-winning-votes'!$A:$A,0),MATCH($A25,'state-winning-votes'!$A$2:$L$2,0)),$K:$K,$H:$H)</f>
        <v>Ford, Gerald</v>
      </c>
      <c r="O25" t="str">
        <f>VLOOKUP(A25,'national-winners'!$A$2:$B$13,2,0)</f>
        <v>Carter, Jimmy</v>
      </c>
    </row>
    <row r="26" spans="1:15" x14ac:dyDescent="0.25">
      <c r="A26">
        <v>1976</v>
      </c>
      <c r="B26" t="s">
        <v>42</v>
      </c>
      <c r="C26" t="s">
        <v>43</v>
      </c>
      <c r="D26">
        <v>6</v>
      </c>
      <c r="E26">
        <v>93</v>
      </c>
      <c r="F26">
        <v>71</v>
      </c>
      <c r="G26" t="s">
        <v>16</v>
      </c>
      <c r="H26" t="s">
        <v>17</v>
      </c>
      <c r="I26" t="s">
        <v>18</v>
      </c>
      <c r="J26" t="b">
        <v>0</v>
      </c>
      <c r="K26">
        <v>3742284</v>
      </c>
      <c r="L26">
        <v>7803770</v>
      </c>
      <c r="M26" t="str">
        <f>IF(VLOOKUP(A26,'national-winners'!$A$2:$B$13,2,0)=H26,"Y","N")</f>
        <v>Y</v>
      </c>
      <c r="N26" t="str">
        <f>_xlfn.XLOOKUP(INDEX('state-winning-votes'!$A$1:$L$53,MATCH($C26,'state-winning-votes'!$A:$A,0),MATCH($A26,'state-winning-votes'!$A$2:$L$2,0)),$K:$K,$H:$H)</f>
        <v>Ford, Gerald</v>
      </c>
      <c r="O26" t="str">
        <f>VLOOKUP(A26,'national-winners'!$A$2:$B$13,2,0)</f>
        <v>Carter, Jimmy</v>
      </c>
    </row>
    <row r="27" spans="1:15" x14ac:dyDescent="0.25">
      <c r="A27">
        <v>1976</v>
      </c>
      <c r="B27" t="s">
        <v>42</v>
      </c>
      <c r="C27" t="s">
        <v>43</v>
      </c>
      <c r="D27">
        <v>6</v>
      </c>
      <c r="E27">
        <v>93</v>
      </c>
      <c r="F27">
        <v>71</v>
      </c>
      <c r="G27" t="s">
        <v>16</v>
      </c>
      <c r="H27" t="s">
        <v>28</v>
      </c>
      <c r="I27" t="s">
        <v>35</v>
      </c>
      <c r="J27" t="b">
        <v>0</v>
      </c>
      <c r="K27">
        <v>56388</v>
      </c>
      <c r="L27">
        <v>7803770</v>
      </c>
      <c r="M27" t="str">
        <f>IF(VLOOKUP(A27,'national-winners'!$A$2:$B$13,2,0)=H27,"Y","N")</f>
        <v>N</v>
      </c>
      <c r="N27" t="str">
        <f>_xlfn.XLOOKUP(INDEX('state-winning-votes'!$A$1:$L$53,MATCH($C27,'state-winning-votes'!$A:$A,0),MATCH($A27,'state-winning-votes'!$A$2:$L$2,0)),$K:$K,$H:$H)</f>
        <v>Ford, Gerald</v>
      </c>
      <c r="O27" t="str">
        <f>VLOOKUP(A27,'national-winners'!$A$2:$B$13,2,0)</f>
        <v>Carter, Jimmy</v>
      </c>
    </row>
    <row r="28" spans="1:15" x14ac:dyDescent="0.25">
      <c r="A28">
        <v>1976</v>
      </c>
      <c r="B28" t="s">
        <v>42</v>
      </c>
      <c r="C28" t="s">
        <v>43</v>
      </c>
      <c r="D28">
        <v>6</v>
      </c>
      <c r="E28">
        <v>93</v>
      </c>
      <c r="F28">
        <v>71</v>
      </c>
      <c r="G28" t="s">
        <v>16</v>
      </c>
      <c r="H28" t="s">
        <v>22</v>
      </c>
      <c r="I28" t="s">
        <v>23</v>
      </c>
      <c r="J28" t="b">
        <v>0</v>
      </c>
      <c r="K28">
        <v>51098</v>
      </c>
      <c r="L28">
        <v>7803770</v>
      </c>
      <c r="M28" t="str">
        <f>IF(VLOOKUP(A28,'national-winners'!$A$2:$B$13,2,0)=H28,"Y","N")</f>
        <v>N</v>
      </c>
      <c r="N28" t="str">
        <f>_xlfn.XLOOKUP(INDEX('state-winning-votes'!$A$1:$L$53,MATCH($C28,'state-winning-votes'!$A:$A,0),MATCH($A28,'state-winning-votes'!$A$2:$L$2,0)),$K:$K,$H:$H)</f>
        <v>Ford, Gerald</v>
      </c>
      <c r="O28" t="str">
        <f>VLOOKUP(A28,'national-winners'!$A$2:$B$13,2,0)</f>
        <v>Carter, Jimmy</v>
      </c>
    </row>
    <row r="29" spans="1:15" x14ac:dyDescent="0.25">
      <c r="A29">
        <v>1976</v>
      </c>
      <c r="B29" t="s">
        <v>42</v>
      </c>
      <c r="C29" t="s">
        <v>43</v>
      </c>
      <c r="D29">
        <v>6</v>
      </c>
      <c r="E29">
        <v>93</v>
      </c>
      <c r="F29">
        <v>71</v>
      </c>
      <c r="G29" t="s">
        <v>16</v>
      </c>
      <c r="H29" t="s">
        <v>44</v>
      </c>
      <c r="I29" t="s">
        <v>45</v>
      </c>
      <c r="J29" t="b">
        <v>0</v>
      </c>
      <c r="K29">
        <v>41731</v>
      </c>
      <c r="L29">
        <v>7803770</v>
      </c>
      <c r="M29" t="str">
        <f>IF(VLOOKUP(A29,'national-winners'!$A$2:$B$13,2,0)=H29,"Y","N")</f>
        <v>N</v>
      </c>
      <c r="N29" t="str">
        <f>_xlfn.XLOOKUP(INDEX('state-winning-votes'!$A$1:$L$53,MATCH($C29,'state-winning-votes'!$A:$A,0),MATCH($A29,'state-winning-votes'!$A$2:$L$2,0)),$K:$K,$H:$H)</f>
        <v>Ford, Gerald</v>
      </c>
      <c r="O29" t="str">
        <f>VLOOKUP(A29,'national-winners'!$A$2:$B$13,2,0)</f>
        <v>Carter, Jimmy</v>
      </c>
    </row>
    <row r="30" spans="1:15" x14ac:dyDescent="0.25">
      <c r="A30">
        <v>1976</v>
      </c>
      <c r="B30" t="s">
        <v>42</v>
      </c>
      <c r="C30" t="s">
        <v>43</v>
      </c>
      <c r="D30">
        <v>6</v>
      </c>
      <c r="E30">
        <v>93</v>
      </c>
      <c r="F30">
        <v>71</v>
      </c>
      <c r="G30" t="s">
        <v>16</v>
      </c>
      <c r="H30" t="s">
        <v>36</v>
      </c>
      <c r="I30" t="s">
        <v>35</v>
      </c>
      <c r="J30" t="b">
        <v>0</v>
      </c>
      <c r="K30">
        <v>17259</v>
      </c>
      <c r="L30">
        <v>7803770</v>
      </c>
      <c r="M30" t="str">
        <f>IF(VLOOKUP(A30,'national-winners'!$A$2:$B$13,2,0)=H30,"Y","N")</f>
        <v>N</v>
      </c>
      <c r="N30" t="str">
        <f>_xlfn.XLOOKUP(INDEX('state-winning-votes'!$A$1:$L$53,MATCH($C30,'state-winning-votes'!$A:$A,0),MATCH($A30,'state-winning-votes'!$A$2:$L$2,0)),$K:$K,$H:$H)</f>
        <v>Ford, Gerald</v>
      </c>
      <c r="O30" t="str">
        <f>VLOOKUP(A30,'national-winners'!$A$2:$B$13,2,0)</f>
        <v>Carter, Jimmy</v>
      </c>
    </row>
    <row r="31" spans="1:15" x14ac:dyDescent="0.25">
      <c r="A31">
        <v>1976</v>
      </c>
      <c r="B31" t="s">
        <v>42</v>
      </c>
      <c r="C31" t="s">
        <v>43</v>
      </c>
      <c r="D31">
        <v>6</v>
      </c>
      <c r="E31">
        <v>93</v>
      </c>
      <c r="F31">
        <v>71</v>
      </c>
      <c r="G31" t="s">
        <v>16</v>
      </c>
      <c r="H31" t="s">
        <v>26</v>
      </c>
      <c r="I31" t="s">
        <v>35</v>
      </c>
      <c r="J31" t="b">
        <v>0</v>
      </c>
      <c r="K31">
        <v>12766</v>
      </c>
      <c r="L31">
        <v>7803770</v>
      </c>
      <c r="M31" t="str">
        <f>IF(VLOOKUP(A31,'national-winners'!$A$2:$B$13,2,0)=H31,"Y","N")</f>
        <v>N</v>
      </c>
      <c r="N31" t="str">
        <f>_xlfn.XLOOKUP(INDEX('state-winning-votes'!$A$1:$L$53,MATCH($C31,'state-winning-votes'!$A:$A,0),MATCH($A31,'state-winning-votes'!$A$2:$L$2,0)),$K:$K,$H:$H)</f>
        <v>Ford, Gerald</v>
      </c>
      <c r="O31" t="str">
        <f>VLOOKUP(A31,'national-winners'!$A$2:$B$13,2,0)</f>
        <v>Carter, Jimmy</v>
      </c>
    </row>
    <row r="32" spans="1:15" x14ac:dyDescent="0.25">
      <c r="A32">
        <v>1976</v>
      </c>
      <c r="B32" t="s">
        <v>46</v>
      </c>
      <c r="C32" t="s">
        <v>47</v>
      </c>
      <c r="D32">
        <v>8</v>
      </c>
      <c r="E32">
        <v>84</v>
      </c>
      <c r="F32">
        <v>62</v>
      </c>
      <c r="G32" t="s">
        <v>16</v>
      </c>
      <c r="H32" t="s">
        <v>20</v>
      </c>
      <c r="I32" t="s">
        <v>21</v>
      </c>
      <c r="J32" t="b">
        <v>0</v>
      </c>
      <c r="K32">
        <v>584278</v>
      </c>
      <c r="L32">
        <v>1081440</v>
      </c>
      <c r="M32" t="str">
        <f>IF(VLOOKUP(A32,'national-winners'!$A$2:$B$13,2,0)=H32,"Y","N")</f>
        <v>N</v>
      </c>
      <c r="N32" t="str">
        <f>_xlfn.XLOOKUP(INDEX('state-winning-votes'!$A$1:$L$53,MATCH($C32,'state-winning-votes'!$A:$A,0),MATCH($A32,'state-winning-votes'!$A$2:$L$2,0)),$K:$K,$H:$H)</f>
        <v>Ford, Gerald</v>
      </c>
      <c r="O32" t="str">
        <f>VLOOKUP(A32,'national-winners'!$A$2:$B$13,2,0)</f>
        <v>Carter, Jimmy</v>
      </c>
    </row>
    <row r="33" spans="1:15" x14ac:dyDescent="0.25">
      <c r="A33">
        <v>1976</v>
      </c>
      <c r="B33" t="s">
        <v>46</v>
      </c>
      <c r="C33" t="s">
        <v>47</v>
      </c>
      <c r="D33">
        <v>8</v>
      </c>
      <c r="E33">
        <v>84</v>
      </c>
      <c r="F33">
        <v>62</v>
      </c>
      <c r="G33" t="s">
        <v>16</v>
      </c>
      <c r="H33" t="s">
        <v>17</v>
      </c>
      <c r="I33" t="s">
        <v>18</v>
      </c>
      <c r="J33" t="b">
        <v>0</v>
      </c>
      <c r="K33">
        <v>460801</v>
      </c>
      <c r="L33">
        <v>1081440</v>
      </c>
      <c r="M33" t="str">
        <f>IF(VLOOKUP(A33,'national-winners'!$A$2:$B$13,2,0)=H33,"Y","N")</f>
        <v>Y</v>
      </c>
      <c r="N33" t="str">
        <f>_xlfn.XLOOKUP(INDEX('state-winning-votes'!$A$1:$L$53,MATCH($C33,'state-winning-votes'!$A:$A,0),MATCH($A33,'state-winning-votes'!$A$2:$L$2,0)),$K:$K,$H:$H)</f>
        <v>Ford, Gerald</v>
      </c>
      <c r="O33" t="str">
        <f>VLOOKUP(A33,'national-winners'!$A$2:$B$13,2,0)</f>
        <v>Carter, Jimmy</v>
      </c>
    </row>
    <row r="34" spans="1:15" x14ac:dyDescent="0.25">
      <c r="A34">
        <v>1976</v>
      </c>
      <c r="B34" t="s">
        <v>46</v>
      </c>
      <c r="C34" t="s">
        <v>47</v>
      </c>
      <c r="D34">
        <v>8</v>
      </c>
      <c r="E34">
        <v>84</v>
      </c>
      <c r="F34">
        <v>62</v>
      </c>
      <c r="G34" t="s">
        <v>16</v>
      </c>
      <c r="H34" t="s">
        <v>34</v>
      </c>
      <c r="I34" t="s">
        <v>35</v>
      </c>
      <c r="J34" t="b">
        <v>0</v>
      </c>
      <c r="K34">
        <v>26047</v>
      </c>
      <c r="L34">
        <v>1081440</v>
      </c>
      <c r="M34" t="str">
        <f>IF(VLOOKUP(A34,'national-winners'!$A$2:$B$13,2,0)=H34,"Y","N")</f>
        <v>N</v>
      </c>
      <c r="N34" t="str">
        <f>_xlfn.XLOOKUP(INDEX('state-winning-votes'!$A$1:$L$53,MATCH($C34,'state-winning-votes'!$A:$A,0),MATCH($A34,'state-winning-votes'!$A$2:$L$2,0)),$K:$K,$H:$H)</f>
        <v>Ford, Gerald</v>
      </c>
      <c r="O34" t="str">
        <f>VLOOKUP(A34,'national-winners'!$A$2:$B$13,2,0)</f>
        <v>Carter, Jimmy</v>
      </c>
    </row>
    <row r="35" spans="1:15" x14ac:dyDescent="0.25">
      <c r="A35">
        <v>1976</v>
      </c>
      <c r="B35" t="s">
        <v>46</v>
      </c>
      <c r="C35" t="s">
        <v>47</v>
      </c>
      <c r="D35">
        <v>8</v>
      </c>
      <c r="E35">
        <v>84</v>
      </c>
      <c r="F35">
        <v>62</v>
      </c>
      <c r="G35" t="s">
        <v>16</v>
      </c>
      <c r="H35" t="s">
        <v>28</v>
      </c>
      <c r="I35" t="s">
        <v>29</v>
      </c>
      <c r="J35" t="b">
        <v>0</v>
      </c>
      <c r="K35">
        <v>5338</v>
      </c>
      <c r="L35">
        <v>1081440</v>
      </c>
      <c r="M35" t="str">
        <f>IF(VLOOKUP(A35,'national-winners'!$A$2:$B$13,2,0)=H35,"Y","N")</f>
        <v>N</v>
      </c>
      <c r="N35" t="str">
        <f>_xlfn.XLOOKUP(INDEX('state-winning-votes'!$A$1:$L$53,MATCH($C35,'state-winning-votes'!$A:$A,0),MATCH($A35,'state-winning-votes'!$A$2:$L$2,0)),$K:$K,$H:$H)</f>
        <v>Ford, Gerald</v>
      </c>
      <c r="O35" t="str">
        <f>VLOOKUP(A35,'national-winners'!$A$2:$B$13,2,0)</f>
        <v>Carter, Jimmy</v>
      </c>
    </row>
    <row r="36" spans="1:15" x14ac:dyDescent="0.25">
      <c r="A36">
        <v>1976</v>
      </c>
      <c r="B36" t="s">
        <v>46</v>
      </c>
      <c r="C36" t="s">
        <v>47</v>
      </c>
      <c r="D36">
        <v>8</v>
      </c>
      <c r="E36">
        <v>84</v>
      </c>
      <c r="F36">
        <v>62</v>
      </c>
      <c r="G36" t="s">
        <v>16</v>
      </c>
      <c r="H36" t="s">
        <v>24</v>
      </c>
      <c r="I36" t="s">
        <v>25</v>
      </c>
      <c r="J36" t="b">
        <v>0</v>
      </c>
      <c r="K36">
        <v>2886</v>
      </c>
      <c r="L36">
        <v>1081440</v>
      </c>
      <c r="M36" t="str">
        <f>IF(VLOOKUP(A36,'national-winners'!$A$2:$B$13,2,0)=H36,"Y","N")</f>
        <v>N</v>
      </c>
      <c r="N36" t="str">
        <f>_xlfn.XLOOKUP(INDEX('state-winning-votes'!$A$1:$L$53,MATCH($C36,'state-winning-votes'!$A:$A,0),MATCH($A36,'state-winning-votes'!$A$2:$L$2,0)),$K:$K,$H:$H)</f>
        <v>Ford, Gerald</v>
      </c>
      <c r="O36" t="str">
        <f>VLOOKUP(A36,'national-winners'!$A$2:$B$13,2,0)</f>
        <v>Carter, Jimmy</v>
      </c>
    </row>
    <row r="37" spans="1:15" x14ac:dyDescent="0.25">
      <c r="A37">
        <v>1976</v>
      </c>
      <c r="B37" t="s">
        <v>46</v>
      </c>
      <c r="C37" t="s">
        <v>47</v>
      </c>
      <c r="D37">
        <v>8</v>
      </c>
      <c r="E37">
        <v>84</v>
      </c>
      <c r="F37">
        <v>62</v>
      </c>
      <c r="G37" t="s">
        <v>16</v>
      </c>
      <c r="H37" t="s">
        <v>36</v>
      </c>
      <c r="I37" t="s">
        <v>37</v>
      </c>
      <c r="J37" t="b">
        <v>0</v>
      </c>
      <c r="K37">
        <v>1122</v>
      </c>
      <c r="L37">
        <v>1081440</v>
      </c>
      <c r="M37" t="str">
        <f>IF(VLOOKUP(A37,'national-winners'!$A$2:$B$13,2,0)=H37,"Y","N")</f>
        <v>N</v>
      </c>
      <c r="N37" t="str">
        <f>_xlfn.XLOOKUP(INDEX('state-winning-votes'!$A$1:$L$53,MATCH($C37,'state-winning-votes'!$A:$A,0),MATCH($A37,'state-winning-votes'!$A$2:$L$2,0)),$K:$K,$H:$H)</f>
        <v>Ford, Gerald</v>
      </c>
      <c r="O37" t="str">
        <f>VLOOKUP(A37,'national-winners'!$A$2:$B$13,2,0)</f>
        <v>Carter, Jimmy</v>
      </c>
    </row>
    <row r="38" spans="1:15" x14ac:dyDescent="0.25">
      <c r="A38">
        <v>1976</v>
      </c>
      <c r="B38" t="s">
        <v>46</v>
      </c>
      <c r="C38" t="s">
        <v>47</v>
      </c>
      <c r="D38">
        <v>8</v>
      </c>
      <c r="E38">
        <v>84</v>
      </c>
      <c r="F38">
        <v>62</v>
      </c>
      <c r="G38" t="s">
        <v>16</v>
      </c>
      <c r="H38" t="s">
        <v>48</v>
      </c>
      <c r="I38" t="s">
        <v>49</v>
      </c>
      <c r="J38" t="b">
        <v>0</v>
      </c>
      <c r="K38">
        <v>565</v>
      </c>
      <c r="L38">
        <v>1081440</v>
      </c>
      <c r="M38" t="str">
        <f>IF(VLOOKUP(A38,'national-winners'!$A$2:$B$13,2,0)=H38,"Y","N")</f>
        <v>N</v>
      </c>
      <c r="N38" t="str">
        <f>_xlfn.XLOOKUP(INDEX('state-winning-votes'!$A$1:$L$53,MATCH($C38,'state-winning-votes'!$A:$A,0),MATCH($A38,'state-winning-votes'!$A$2:$L$2,0)),$K:$K,$H:$H)</f>
        <v>Ford, Gerald</v>
      </c>
      <c r="O38" t="str">
        <f>VLOOKUP(A38,'national-winners'!$A$2:$B$13,2,0)</f>
        <v>Carter, Jimmy</v>
      </c>
    </row>
    <row r="39" spans="1:15" x14ac:dyDescent="0.25">
      <c r="A39">
        <v>1976</v>
      </c>
      <c r="B39" t="s">
        <v>46</v>
      </c>
      <c r="C39" t="s">
        <v>47</v>
      </c>
      <c r="D39">
        <v>8</v>
      </c>
      <c r="E39">
        <v>84</v>
      </c>
      <c r="F39">
        <v>62</v>
      </c>
      <c r="G39" t="s">
        <v>16</v>
      </c>
      <c r="H39" t="s">
        <v>26</v>
      </c>
      <c r="I39" t="s">
        <v>27</v>
      </c>
      <c r="J39" t="b">
        <v>0</v>
      </c>
      <c r="K39">
        <v>403</v>
      </c>
      <c r="L39">
        <v>1081440</v>
      </c>
      <c r="M39" t="str">
        <f>IF(VLOOKUP(A39,'national-winners'!$A$2:$B$13,2,0)=H39,"Y","N")</f>
        <v>N</v>
      </c>
      <c r="N39" t="str">
        <f>_xlfn.XLOOKUP(INDEX('state-winning-votes'!$A$1:$L$53,MATCH($C39,'state-winning-votes'!$A:$A,0),MATCH($A39,'state-winning-votes'!$A$2:$L$2,0)),$K:$K,$H:$H)</f>
        <v>Ford, Gerald</v>
      </c>
      <c r="O39" t="str">
        <f>VLOOKUP(A39,'national-winners'!$A$2:$B$13,2,0)</f>
        <v>Carter, Jimmy</v>
      </c>
    </row>
    <row r="40" spans="1:15" x14ac:dyDescent="0.25">
      <c r="A40">
        <v>1976</v>
      </c>
      <c r="B40" t="s">
        <v>50</v>
      </c>
      <c r="C40" t="s">
        <v>51</v>
      </c>
      <c r="D40">
        <v>9</v>
      </c>
      <c r="E40">
        <v>16</v>
      </c>
      <c r="F40">
        <v>1</v>
      </c>
      <c r="G40" t="s">
        <v>16</v>
      </c>
      <c r="H40" t="s">
        <v>20</v>
      </c>
      <c r="I40" t="s">
        <v>21</v>
      </c>
      <c r="J40" t="b">
        <v>0</v>
      </c>
      <c r="K40">
        <v>719261</v>
      </c>
      <c r="L40">
        <v>1386355</v>
      </c>
      <c r="M40" t="str">
        <f>IF(VLOOKUP(A40,'national-winners'!$A$2:$B$13,2,0)=H40,"Y","N")</f>
        <v>N</v>
      </c>
      <c r="N40" t="str">
        <f>_xlfn.XLOOKUP(INDEX('state-winning-votes'!$A$1:$L$53,MATCH($C40,'state-winning-votes'!$A:$A,0),MATCH($A40,'state-winning-votes'!$A$2:$L$2,0)),$K:$K,$H:$H)</f>
        <v>Ford, Gerald</v>
      </c>
      <c r="O40" t="str">
        <f>VLOOKUP(A40,'national-winners'!$A$2:$B$13,2,0)</f>
        <v>Carter, Jimmy</v>
      </c>
    </row>
    <row r="41" spans="1:15" x14ac:dyDescent="0.25">
      <c r="A41">
        <v>1976</v>
      </c>
      <c r="B41" t="s">
        <v>50</v>
      </c>
      <c r="C41" t="s">
        <v>51</v>
      </c>
      <c r="D41">
        <v>9</v>
      </c>
      <c r="E41">
        <v>16</v>
      </c>
      <c r="F41">
        <v>1</v>
      </c>
      <c r="G41" t="s">
        <v>16</v>
      </c>
      <c r="H41" t="s">
        <v>17</v>
      </c>
      <c r="I41" t="s">
        <v>18</v>
      </c>
      <c r="J41" t="b">
        <v>0</v>
      </c>
      <c r="K41">
        <v>647895</v>
      </c>
      <c r="L41">
        <v>1386355</v>
      </c>
      <c r="M41" t="str">
        <f>IF(VLOOKUP(A41,'national-winners'!$A$2:$B$13,2,0)=H41,"Y","N")</f>
        <v>Y</v>
      </c>
      <c r="N41" t="str">
        <f>_xlfn.XLOOKUP(INDEX('state-winning-votes'!$A$1:$L$53,MATCH($C41,'state-winning-votes'!$A:$A,0),MATCH($A41,'state-winning-votes'!$A$2:$L$2,0)),$K:$K,$H:$H)</f>
        <v>Ford, Gerald</v>
      </c>
      <c r="O41" t="str">
        <f>VLOOKUP(A41,'national-winners'!$A$2:$B$13,2,0)</f>
        <v>Carter, Jimmy</v>
      </c>
    </row>
    <row r="42" spans="1:15" x14ac:dyDescent="0.25">
      <c r="A42">
        <v>1976</v>
      </c>
      <c r="B42" t="s">
        <v>50</v>
      </c>
      <c r="C42" t="s">
        <v>51</v>
      </c>
      <c r="D42">
        <v>9</v>
      </c>
      <c r="E42">
        <v>16</v>
      </c>
      <c r="F42">
        <v>1</v>
      </c>
      <c r="G42" t="s">
        <v>16</v>
      </c>
      <c r="H42" t="s">
        <v>52</v>
      </c>
      <c r="J42" t="b">
        <v>0</v>
      </c>
      <c r="K42">
        <v>10309</v>
      </c>
      <c r="L42">
        <v>1386355</v>
      </c>
      <c r="M42" t="str">
        <f>IF(VLOOKUP(A42,'national-winners'!$A$2:$B$13,2,0)=H42,"Y","N")</f>
        <v>N</v>
      </c>
      <c r="N42" t="str">
        <f>_xlfn.XLOOKUP(INDEX('state-winning-votes'!$A$1:$L$53,MATCH($C42,'state-winning-votes'!$A:$A,0),MATCH($A42,'state-winning-votes'!$A$2:$L$2,0)),$K:$K,$H:$H)</f>
        <v>Ford, Gerald</v>
      </c>
      <c r="O42" t="str">
        <f>VLOOKUP(A42,'national-winners'!$A$2:$B$13,2,0)</f>
        <v>Carter, Jimmy</v>
      </c>
    </row>
    <row r="43" spans="1:15" x14ac:dyDescent="0.25">
      <c r="A43">
        <v>1976</v>
      </c>
      <c r="B43" t="s">
        <v>50</v>
      </c>
      <c r="C43" t="s">
        <v>51</v>
      </c>
      <c r="D43">
        <v>9</v>
      </c>
      <c r="E43">
        <v>16</v>
      </c>
      <c r="F43">
        <v>1</v>
      </c>
      <c r="G43" t="s">
        <v>16</v>
      </c>
      <c r="H43" t="s">
        <v>22</v>
      </c>
      <c r="I43" t="s">
        <v>23</v>
      </c>
      <c r="J43" t="b">
        <v>0</v>
      </c>
      <c r="K43">
        <v>7101</v>
      </c>
      <c r="L43">
        <v>1386355</v>
      </c>
      <c r="M43" t="str">
        <f>IF(VLOOKUP(A43,'national-winners'!$A$2:$B$13,2,0)=H43,"Y","N")</f>
        <v>N</v>
      </c>
      <c r="N43" t="str">
        <f>_xlfn.XLOOKUP(INDEX('state-winning-votes'!$A$1:$L$53,MATCH($C43,'state-winning-votes'!$A:$A,0),MATCH($A43,'state-winning-votes'!$A$2:$L$2,0)),$K:$K,$H:$H)</f>
        <v>Ford, Gerald</v>
      </c>
      <c r="O43" t="str">
        <f>VLOOKUP(A43,'national-winners'!$A$2:$B$13,2,0)</f>
        <v>Carter, Jimmy</v>
      </c>
    </row>
    <row r="44" spans="1:15" x14ac:dyDescent="0.25">
      <c r="A44">
        <v>1976</v>
      </c>
      <c r="B44" t="s">
        <v>50</v>
      </c>
      <c r="C44" t="s">
        <v>51</v>
      </c>
      <c r="D44">
        <v>9</v>
      </c>
      <c r="E44">
        <v>16</v>
      </c>
      <c r="F44">
        <v>1</v>
      </c>
      <c r="G44" t="s">
        <v>16</v>
      </c>
      <c r="H44" t="s">
        <v>48</v>
      </c>
      <c r="I44" t="s">
        <v>49</v>
      </c>
      <c r="J44" t="b">
        <v>0</v>
      </c>
      <c r="K44">
        <v>1789</v>
      </c>
      <c r="L44">
        <v>1386355</v>
      </c>
      <c r="M44" t="str">
        <f>IF(VLOOKUP(A44,'national-winners'!$A$2:$B$13,2,0)=H44,"Y","N")</f>
        <v>N</v>
      </c>
      <c r="N44" t="str">
        <f>_xlfn.XLOOKUP(INDEX('state-winning-votes'!$A$1:$L$53,MATCH($C44,'state-winning-votes'!$A:$A,0),MATCH($A44,'state-winning-votes'!$A$2:$L$2,0)),$K:$K,$H:$H)</f>
        <v>Ford, Gerald</v>
      </c>
      <c r="O44" t="str">
        <f>VLOOKUP(A44,'national-winners'!$A$2:$B$13,2,0)</f>
        <v>Carter, Jimmy</v>
      </c>
    </row>
    <row r="45" spans="1:15" x14ac:dyDescent="0.25">
      <c r="A45">
        <v>1976</v>
      </c>
      <c r="B45" t="s">
        <v>53</v>
      </c>
      <c r="C45" t="s">
        <v>54</v>
      </c>
      <c r="D45">
        <v>10</v>
      </c>
      <c r="E45">
        <v>51</v>
      </c>
      <c r="F45">
        <v>11</v>
      </c>
      <c r="G45" t="s">
        <v>16</v>
      </c>
      <c r="H45" t="s">
        <v>17</v>
      </c>
      <c r="I45" t="s">
        <v>18</v>
      </c>
      <c r="J45" t="b">
        <v>0</v>
      </c>
      <c r="K45">
        <v>122461</v>
      </c>
      <c r="L45">
        <v>235642</v>
      </c>
      <c r="M45" t="str">
        <f>IF(VLOOKUP(A45,'national-winners'!$A$2:$B$13,2,0)=H45,"Y","N")</f>
        <v>Y</v>
      </c>
      <c r="N45" t="str">
        <f>_xlfn.XLOOKUP(INDEX('state-winning-votes'!$A$1:$L$53,MATCH($C45,'state-winning-votes'!$A:$A,0),MATCH($A45,'state-winning-votes'!$A$2:$L$2,0)),$K:$K,$H:$H)</f>
        <v>Carter, Jimmy</v>
      </c>
      <c r="O45" t="str">
        <f>VLOOKUP(A45,'national-winners'!$A$2:$B$13,2,0)</f>
        <v>Carter, Jimmy</v>
      </c>
    </row>
    <row r="46" spans="1:15" x14ac:dyDescent="0.25">
      <c r="A46">
        <v>1976</v>
      </c>
      <c r="B46" t="s">
        <v>53</v>
      </c>
      <c r="C46" t="s">
        <v>54</v>
      </c>
      <c r="D46">
        <v>10</v>
      </c>
      <c r="E46">
        <v>51</v>
      </c>
      <c r="F46">
        <v>11</v>
      </c>
      <c r="G46" t="s">
        <v>16</v>
      </c>
      <c r="H46" t="s">
        <v>20</v>
      </c>
      <c r="I46" t="s">
        <v>21</v>
      </c>
      <c r="J46" t="b">
        <v>0</v>
      </c>
      <c r="K46">
        <v>109780</v>
      </c>
      <c r="L46">
        <v>235642</v>
      </c>
      <c r="M46" t="str">
        <f>IF(VLOOKUP(A46,'national-winners'!$A$2:$B$13,2,0)=H46,"Y","N")</f>
        <v>N</v>
      </c>
      <c r="N46" t="str">
        <f>_xlfn.XLOOKUP(INDEX('state-winning-votes'!$A$1:$L$53,MATCH($C46,'state-winning-votes'!$A:$A,0),MATCH($A46,'state-winning-votes'!$A$2:$L$2,0)),$K:$K,$H:$H)</f>
        <v>Carter, Jimmy</v>
      </c>
      <c r="O46" t="str">
        <f>VLOOKUP(A46,'national-winners'!$A$2:$B$13,2,0)</f>
        <v>Carter, Jimmy</v>
      </c>
    </row>
    <row r="47" spans="1:15" x14ac:dyDescent="0.25">
      <c r="A47">
        <v>1976</v>
      </c>
      <c r="B47" t="s">
        <v>53</v>
      </c>
      <c r="C47" t="s">
        <v>54</v>
      </c>
      <c r="D47">
        <v>10</v>
      </c>
      <c r="E47">
        <v>51</v>
      </c>
      <c r="F47">
        <v>11</v>
      </c>
      <c r="G47" t="s">
        <v>16</v>
      </c>
      <c r="I47" t="s">
        <v>55</v>
      </c>
      <c r="J47" t="b">
        <v>0</v>
      </c>
      <c r="K47">
        <v>2432</v>
      </c>
      <c r="L47">
        <v>235642</v>
      </c>
      <c r="M47" t="str">
        <f>IF(VLOOKUP(A47,'national-winners'!$A$2:$B$13,2,0)=H47,"Y","N")</f>
        <v>N</v>
      </c>
      <c r="N47" t="str">
        <f>_xlfn.XLOOKUP(INDEX('state-winning-votes'!$A$1:$L$53,MATCH($C47,'state-winning-votes'!$A:$A,0),MATCH($A47,'state-winning-votes'!$A$2:$L$2,0)),$K:$K,$H:$H)</f>
        <v>Carter, Jimmy</v>
      </c>
      <c r="O47" t="str">
        <f>VLOOKUP(A47,'national-winners'!$A$2:$B$13,2,0)</f>
        <v>Carter, Jimmy</v>
      </c>
    </row>
    <row r="48" spans="1:15" x14ac:dyDescent="0.25">
      <c r="A48">
        <v>1976</v>
      </c>
      <c r="B48" t="s">
        <v>53</v>
      </c>
      <c r="C48" t="s">
        <v>54</v>
      </c>
      <c r="D48">
        <v>10</v>
      </c>
      <c r="E48">
        <v>51</v>
      </c>
      <c r="F48">
        <v>11</v>
      </c>
      <c r="G48" t="s">
        <v>16</v>
      </c>
      <c r="H48" t="s">
        <v>38</v>
      </c>
      <c r="I48" t="s">
        <v>39</v>
      </c>
      <c r="J48" t="b">
        <v>0</v>
      </c>
      <c r="K48">
        <v>645</v>
      </c>
      <c r="L48">
        <v>235642</v>
      </c>
      <c r="M48" t="str">
        <f>IF(VLOOKUP(A48,'national-winners'!$A$2:$B$13,2,0)=H48,"Y","N")</f>
        <v>N</v>
      </c>
      <c r="N48" t="str">
        <f>_xlfn.XLOOKUP(INDEX('state-winning-votes'!$A$1:$L$53,MATCH($C48,'state-winning-votes'!$A:$A,0),MATCH($A48,'state-winning-votes'!$A$2:$L$2,0)),$K:$K,$H:$H)</f>
        <v>Carter, Jimmy</v>
      </c>
      <c r="O48" t="str">
        <f>VLOOKUP(A48,'national-winners'!$A$2:$B$13,2,0)</f>
        <v>Carter, Jimmy</v>
      </c>
    </row>
    <row r="49" spans="1:15" x14ac:dyDescent="0.25">
      <c r="A49">
        <v>1976</v>
      </c>
      <c r="B49" t="s">
        <v>53</v>
      </c>
      <c r="C49" t="s">
        <v>54</v>
      </c>
      <c r="D49">
        <v>10</v>
      </c>
      <c r="E49">
        <v>51</v>
      </c>
      <c r="F49">
        <v>11</v>
      </c>
      <c r="G49" t="s">
        <v>16</v>
      </c>
      <c r="H49" t="s">
        <v>48</v>
      </c>
      <c r="I49" t="s">
        <v>49</v>
      </c>
      <c r="J49" t="b">
        <v>0</v>
      </c>
      <c r="K49">
        <v>135</v>
      </c>
      <c r="L49">
        <v>235642</v>
      </c>
      <c r="M49" t="str">
        <f>IF(VLOOKUP(A49,'national-winners'!$A$2:$B$13,2,0)=H49,"Y","N")</f>
        <v>N</v>
      </c>
      <c r="N49" t="str">
        <f>_xlfn.XLOOKUP(INDEX('state-winning-votes'!$A$1:$L$53,MATCH($C49,'state-winning-votes'!$A:$A,0),MATCH($A49,'state-winning-votes'!$A$2:$L$2,0)),$K:$K,$H:$H)</f>
        <v>Carter, Jimmy</v>
      </c>
      <c r="O49" t="str">
        <f>VLOOKUP(A49,'national-winners'!$A$2:$B$13,2,0)</f>
        <v>Carter, Jimmy</v>
      </c>
    </row>
    <row r="50" spans="1:15" x14ac:dyDescent="0.25">
      <c r="A50">
        <v>1976</v>
      </c>
      <c r="B50" t="s">
        <v>53</v>
      </c>
      <c r="C50" t="s">
        <v>54</v>
      </c>
      <c r="D50">
        <v>10</v>
      </c>
      <c r="E50">
        <v>51</v>
      </c>
      <c r="F50">
        <v>11</v>
      </c>
      <c r="G50" t="s">
        <v>16</v>
      </c>
      <c r="H50" t="s">
        <v>24</v>
      </c>
      <c r="I50" t="s">
        <v>25</v>
      </c>
      <c r="J50" t="b">
        <v>0</v>
      </c>
      <c r="K50">
        <v>103</v>
      </c>
      <c r="L50">
        <v>235642</v>
      </c>
      <c r="M50" t="str">
        <f>IF(VLOOKUP(A50,'national-winners'!$A$2:$B$13,2,0)=H50,"Y","N")</f>
        <v>N</v>
      </c>
      <c r="N50" t="str">
        <f>_xlfn.XLOOKUP(INDEX('state-winning-votes'!$A$1:$L$53,MATCH($C50,'state-winning-votes'!$A:$A,0),MATCH($A50,'state-winning-votes'!$A$2:$L$2,0)),$K:$K,$H:$H)</f>
        <v>Carter, Jimmy</v>
      </c>
      <c r="O50" t="str">
        <f>VLOOKUP(A50,'national-winners'!$A$2:$B$13,2,0)</f>
        <v>Carter, Jimmy</v>
      </c>
    </row>
    <row r="51" spans="1:15" x14ac:dyDescent="0.25">
      <c r="A51">
        <v>1976</v>
      </c>
      <c r="B51" t="s">
        <v>53</v>
      </c>
      <c r="C51" t="s">
        <v>54</v>
      </c>
      <c r="D51">
        <v>10</v>
      </c>
      <c r="E51">
        <v>51</v>
      </c>
      <c r="F51">
        <v>11</v>
      </c>
      <c r="G51" t="s">
        <v>16</v>
      </c>
      <c r="I51" t="s">
        <v>56</v>
      </c>
      <c r="J51" t="b">
        <v>0</v>
      </c>
      <c r="K51">
        <v>86</v>
      </c>
      <c r="L51">
        <v>235642</v>
      </c>
      <c r="M51" t="str">
        <f>IF(VLOOKUP(A51,'national-winners'!$A$2:$B$13,2,0)=H51,"Y","N")</f>
        <v>N</v>
      </c>
      <c r="N51" t="str">
        <f>_xlfn.XLOOKUP(INDEX('state-winning-votes'!$A$1:$L$53,MATCH($C51,'state-winning-votes'!$A:$A,0),MATCH($A51,'state-winning-votes'!$A$2:$L$2,0)),$K:$K,$H:$H)</f>
        <v>Carter, Jimmy</v>
      </c>
      <c r="O51" t="str">
        <f>VLOOKUP(A51,'national-winners'!$A$2:$B$13,2,0)</f>
        <v>Carter, Jimmy</v>
      </c>
    </row>
    <row r="52" spans="1:15" x14ac:dyDescent="0.25">
      <c r="A52">
        <v>1976</v>
      </c>
      <c r="B52" t="s">
        <v>57</v>
      </c>
      <c r="C52" t="s">
        <v>58</v>
      </c>
      <c r="D52">
        <v>11</v>
      </c>
      <c r="E52">
        <v>53</v>
      </c>
      <c r="F52">
        <v>55</v>
      </c>
      <c r="G52" t="s">
        <v>16</v>
      </c>
      <c r="H52" t="s">
        <v>17</v>
      </c>
      <c r="I52" t="s">
        <v>18</v>
      </c>
      <c r="J52" t="b">
        <v>0</v>
      </c>
      <c r="K52">
        <v>137818</v>
      </c>
      <c r="L52">
        <v>168830</v>
      </c>
      <c r="M52" t="str">
        <f>IF(VLOOKUP(A52,'national-winners'!$A$2:$B$13,2,0)=H52,"Y","N")</f>
        <v>Y</v>
      </c>
      <c r="N52" t="str">
        <f>_xlfn.XLOOKUP(INDEX('state-winning-votes'!$A$1:$L$53,MATCH($C52,'state-winning-votes'!$A:$A,0),MATCH($A52,'state-winning-votes'!$A$2:$L$2,0)),$K:$K,$H:$H)</f>
        <v>Carter, Jimmy</v>
      </c>
      <c r="O52" t="str">
        <f>VLOOKUP(A52,'national-winners'!$A$2:$B$13,2,0)</f>
        <v>Carter, Jimmy</v>
      </c>
    </row>
    <row r="53" spans="1:15" x14ac:dyDescent="0.25">
      <c r="A53">
        <v>1976</v>
      </c>
      <c r="B53" t="s">
        <v>57</v>
      </c>
      <c r="C53" t="s">
        <v>58</v>
      </c>
      <c r="D53">
        <v>11</v>
      </c>
      <c r="E53">
        <v>53</v>
      </c>
      <c r="F53">
        <v>55</v>
      </c>
      <c r="G53" t="s">
        <v>16</v>
      </c>
      <c r="H53" t="s">
        <v>20</v>
      </c>
      <c r="I53" t="s">
        <v>21</v>
      </c>
      <c r="J53" t="b">
        <v>0</v>
      </c>
      <c r="K53">
        <v>27873</v>
      </c>
      <c r="L53">
        <v>168830</v>
      </c>
      <c r="M53" t="str">
        <f>IF(VLOOKUP(A53,'national-winners'!$A$2:$B$13,2,0)=H53,"Y","N")</f>
        <v>N</v>
      </c>
      <c r="N53" t="str">
        <f>_xlfn.XLOOKUP(INDEX('state-winning-votes'!$A$1:$L$53,MATCH($C53,'state-winning-votes'!$A:$A,0),MATCH($A53,'state-winning-votes'!$A$2:$L$2,0)),$K:$K,$H:$H)</f>
        <v>Carter, Jimmy</v>
      </c>
      <c r="O53" t="str">
        <f>VLOOKUP(A53,'national-winners'!$A$2:$B$13,2,0)</f>
        <v>Carter, Jimmy</v>
      </c>
    </row>
    <row r="54" spans="1:15" x14ac:dyDescent="0.25">
      <c r="A54">
        <v>1976</v>
      </c>
      <c r="B54" t="s">
        <v>57</v>
      </c>
      <c r="C54" t="s">
        <v>58</v>
      </c>
      <c r="D54">
        <v>11</v>
      </c>
      <c r="E54">
        <v>53</v>
      </c>
      <c r="F54">
        <v>55</v>
      </c>
      <c r="G54" t="s">
        <v>16</v>
      </c>
      <c r="H54" t="s">
        <v>59</v>
      </c>
      <c r="J54" t="b">
        <v>0</v>
      </c>
      <c r="K54">
        <v>1656</v>
      </c>
      <c r="L54">
        <v>168830</v>
      </c>
      <c r="M54" t="str">
        <f>IF(VLOOKUP(A54,'national-winners'!$A$2:$B$13,2,0)=H54,"Y","N")</f>
        <v>N</v>
      </c>
      <c r="N54" t="str">
        <f>_xlfn.XLOOKUP(INDEX('state-winning-votes'!$A$1:$L$53,MATCH($C54,'state-winning-votes'!$A:$A,0),MATCH($A54,'state-winning-votes'!$A$2:$L$2,0)),$K:$K,$H:$H)</f>
        <v>Carter, Jimmy</v>
      </c>
      <c r="O54" t="str">
        <f>VLOOKUP(A54,'national-winners'!$A$2:$B$13,2,0)</f>
        <v>Carter, Jimmy</v>
      </c>
    </row>
    <row r="55" spans="1:15" x14ac:dyDescent="0.25">
      <c r="A55">
        <v>1976</v>
      </c>
      <c r="B55" t="s">
        <v>57</v>
      </c>
      <c r="C55" t="s">
        <v>58</v>
      </c>
      <c r="D55">
        <v>11</v>
      </c>
      <c r="E55">
        <v>53</v>
      </c>
      <c r="F55">
        <v>55</v>
      </c>
      <c r="G55" t="s">
        <v>16</v>
      </c>
      <c r="I55" t="s">
        <v>35</v>
      </c>
      <c r="J55" t="b">
        <v>0</v>
      </c>
      <c r="K55">
        <v>1195</v>
      </c>
      <c r="L55">
        <v>168830</v>
      </c>
      <c r="M55" t="str">
        <f>IF(VLOOKUP(A55,'national-winners'!$A$2:$B$13,2,0)=H55,"Y","N")</f>
        <v>N</v>
      </c>
      <c r="N55" t="str">
        <f>_xlfn.XLOOKUP(INDEX('state-winning-votes'!$A$1:$L$53,MATCH($C55,'state-winning-votes'!$A:$A,0),MATCH($A55,'state-winning-votes'!$A$2:$L$2,0)),$K:$K,$H:$H)</f>
        <v>Carter, Jimmy</v>
      </c>
      <c r="O55" t="str">
        <f>VLOOKUP(A55,'national-winners'!$A$2:$B$13,2,0)</f>
        <v>Carter, Jimmy</v>
      </c>
    </row>
    <row r="56" spans="1:15" x14ac:dyDescent="0.25">
      <c r="A56">
        <v>1976</v>
      </c>
      <c r="B56" t="s">
        <v>57</v>
      </c>
      <c r="C56" t="s">
        <v>58</v>
      </c>
      <c r="D56">
        <v>11</v>
      </c>
      <c r="E56">
        <v>53</v>
      </c>
      <c r="F56">
        <v>55</v>
      </c>
      <c r="G56" t="s">
        <v>16</v>
      </c>
      <c r="J56" t="b">
        <v>1</v>
      </c>
      <c r="K56">
        <v>288</v>
      </c>
      <c r="L56">
        <v>168830</v>
      </c>
      <c r="M56" t="str">
        <f>IF(VLOOKUP(A56,'national-winners'!$A$2:$B$13,2,0)=H56,"Y","N")</f>
        <v>N</v>
      </c>
      <c r="N56" t="str">
        <f>_xlfn.XLOOKUP(INDEX('state-winning-votes'!$A$1:$L$53,MATCH($C56,'state-winning-votes'!$A:$A,0),MATCH($A56,'state-winning-votes'!$A$2:$L$2,0)),$K:$K,$H:$H)</f>
        <v>Carter, Jimmy</v>
      </c>
      <c r="O56" t="str">
        <f>VLOOKUP(A56,'national-winners'!$A$2:$B$13,2,0)</f>
        <v>Carter, Jimmy</v>
      </c>
    </row>
    <row r="57" spans="1:15" x14ac:dyDescent="0.25">
      <c r="A57">
        <v>1976</v>
      </c>
      <c r="B57" t="s">
        <v>60</v>
      </c>
      <c r="C57" t="s">
        <v>61</v>
      </c>
      <c r="D57">
        <v>12</v>
      </c>
      <c r="E57">
        <v>59</v>
      </c>
      <c r="F57">
        <v>43</v>
      </c>
      <c r="G57" t="s">
        <v>16</v>
      </c>
      <c r="H57" t="s">
        <v>17</v>
      </c>
      <c r="I57" t="s">
        <v>18</v>
      </c>
      <c r="J57" t="b">
        <v>0</v>
      </c>
      <c r="K57">
        <v>1636000</v>
      </c>
      <c r="L57">
        <v>3150631</v>
      </c>
      <c r="M57" t="str">
        <f>IF(VLOOKUP(A57,'national-winners'!$A$2:$B$13,2,0)=H57,"Y","N")</f>
        <v>Y</v>
      </c>
      <c r="N57" t="str">
        <f>_xlfn.XLOOKUP(INDEX('state-winning-votes'!$A$1:$L$53,MATCH($C57,'state-winning-votes'!$A:$A,0),MATCH($A57,'state-winning-votes'!$A$2:$L$2,0)),$K:$K,$H:$H)</f>
        <v>Carter, Jimmy</v>
      </c>
      <c r="O57" t="str">
        <f>VLOOKUP(A57,'national-winners'!$A$2:$B$13,2,0)</f>
        <v>Carter, Jimmy</v>
      </c>
    </row>
    <row r="58" spans="1:15" x14ac:dyDescent="0.25">
      <c r="A58">
        <v>1976</v>
      </c>
      <c r="B58" t="s">
        <v>60</v>
      </c>
      <c r="C58" t="s">
        <v>61</v>
      </c>
      <c r="D58">
        <v>12</v>
      </c>
      <c r="E58">
        <v>59</v>
      </c>
      <c r="F58">
        <v>43</v>
      </c>
      <c r="G58" t="s">
        <v>16</v>
      </c>
      <c r="H58" t="s">
        <v>20</v>
      </c>
      <c r="I58" t="s">
        <v>21</v>
      </c>
      <c r="J58" t="b">
        <v>0</v>
      </c>
      <c r="K58">
        <v>1469531</v>
      </c>
      <c r="L58">
        <v>3150631</v>
      </c>
      <c r="M58" t="str">
        <f>IF(VLOOKUP(A58,'national-winners'!$A$2:$B$13,2,0)=H58,"Y","N")</f>
        <v>N</v>
      </c>
      <c r="N58" t="str">
        <f>_xlfn.XLOOKUP(INDEX('state-winning-votes'!$A$1:$L$53,MATCH($C58,'state-winning-votes'!$A:$A,0),MATCH($A58,'state-winning-votes'!$A$2:$L$2,0)),$K:$K,$H:$H)</f>
        <v>Carter, Jimmy</v>
      </c>
      <c r="O58" t="str">
        <f>VLOOKUP(A58,'national-winners'!$A$2:$B$13,2,0)</f>
        <v>Carter, Jimmy</v>
      </c>
    </row>
    <row r="59" spans="1:15" x14ac:dyDescent="0.25">
      <c r="A59">
        <v>1976</v>
      </c>
      <c r="B59" t="s">
        <v>60</v>
      </c>
      <c r="C59" t="s">
        <v>61</v>
      </c>
      <c r="D59">
        <v>12</v>
      </c>
      <c r="E59">
        <v>59</v>
      </c>
      <c r="F59">
        <v>43</v>
      </c>
      <c r="G59" t="s">
        <v>16</v>
      </c>
      <c r="H59" t="s">
        <v>34</v>
      </c>
      <c r="I59" t="s">
        <v>35</v>
      </c>
      <c r="J59" t="b">
        <v>0</v>
      </c>
      <c r="K59">
        <v>23643</v>
      </c>
      <c r="L59">
        <v>3150631</v>
      </c>
      <c r="M59" t="str">
        <f>IF(VLOOKUP(A59,'national-winners'!$A$2:$B$13,2,0)=H59,"Y","N")</f>
        <v>N</v>
      </c>
      <c r="N59" t="str">
        <f>_xlfn.XLOOKUP(INDEX('state-winning-votes'!$A$1:$L$53,MATCH($C59,'state-winning-votes'!$A:$A,0),MATCH($A59,'state-winning-votes'!$A$2:$L$2,0)),$K:$K,$H:$H)</f>
        <v>Carter, Jimmy</v>
      </c>
      <c r="O59" t="str">
        <f>VLOOKUP(A59,'national-winners'!$A$2:$B$13,2,0)</f>
        <v>Carter, Jimmy</v>
      </c>
    </row>
    <row r="60" spans="1:15" x14ac:dyDescent="0.25">
      <c r="A60">
        <v>1976</v>
      </c>
      <c r="B60" t="s">
        <v>60</v>
      </c>
      <c r="C60" t="s">
        <v>61</v>
      </c>
      <c r="D60">
        <v>12</v>
      </c>
      <c r="E60">
        <v>59</v>
      </c>
      <c r="F60">
        <v>43</v>
      </c>
      <c r="G60" t="s">
        <v>16</v>
      </c>
      <c r="H60" t="s">
        <v>38</v>
      </c>
      <c r="I60" t="s">
        <v>39</v>
      </c>
      <c r="J60" t="b">
        <v>0</v>
      </c>
      <c r="K60">
        <v>21325</v>
      </c>
      <c r="L60">
        <v>3150631</v>
      </c>
      <c r="M60" t="str">
        <f>IF(VLOOKUP(A60,'national-winners'!$A$2:$B$13,2,0)=H60,"Y","N")</f>
        <v>N</v>
      </c>
      <c r="N60" t="str">
        <f>_xlfn.XLOOKUP(INDEX('state-winning-votes'!$A$1:$L$53,MATCH($C60,'state-winning-votes'!$A:$A,0),MATCH($A60,'state-winning-votes'!$A$2:$L$2,0)),$K:$K,$H:$H)</f>
        <v>Carter, Jimmy</v>
      </c>
      <c r="O60" t="str">
        <f>VLOOKUP(A60,'national-winners'!$A$2:$B$13,2,0)</f>
        <v>Carter, Jimmy</v>
      </c>
    </row>
    <row r="61" spans="1:15" x14ac:dyDescent="0.25">
      <c r="A61">
        <v>1976</v>
      </c>
      <c r="B61" t="s">
        <v>60</v>
      </c>
      <c r="C61" t="s">
        <v>61</v>
      </c>
      <c r="D61">
        <v>12</v>
      </c>
      <c r="E61">
        <v>59</v>
      </c>
      <c r="F61">
        <v>43</v>
      </c>
      <c r="G61" t="s">
        <v>16</v>
      </c>
      <c r="J61" t="b">
        <v>1</v>
      </c>
      <c r="K61">
        <v>132</v>
      </c>
      <c r="L61">
        <v>3150631</v>
      </c>
      <c r="M61" t="str">
        <f>IF(VLOOKUP(A61,'national-winners'!$A$2:$B$13,2,0)=H61,"Y","N")</f>
        <v>N</v>
      </c>
      <c r="N61" t="str">
        <f>_xlfn.XLOOKUP(INDEX('state-winning-votes'!$A$1:$L$53,MATCH($C61,'state-winning-votes'!$A:$A,0),MATCH($A61,'state-winning-votes'!$A$2:$L$2,0)),$K:$K,$H:$H)</f>
        <v>Carter, Jimmy</v>
      </c>
      <c r="O61" t="str">
        <f>VLOOKUP(A61,'national-winners'!$A$2:$B$13,2,0)</f>
        <v>Carter, Jimmy</v>
      </c>
    </row>
    <row r="62" spans="1:15" x14ac:dyDescent="0.25">
      <c r="A62">
        <v>1976</v>
      </c>
      <c r="B62" t="s">
        <v>62</v>
      </c>
      <c r="C62" t="s">
        <v>63</v>
      </c>
      <c r="D62">
        <v>13</v>
      </c>
      <c r="E62">
        <v>58</v>
      </c>
      <c r="F62">
        <v>44</v>
      </c>
      <c r="G62" t="s">
        <v>16</v>
      </c>
      <c r="H62" t="s">
        <v>17</v>
      </c>
      <c r="I62" t="s">
        <v>18</v>
      </c>
      <c r="J62" t="b">
        <v>0</v>
      </c>
      <c r="K62">
        <v>979409</v>
      </c>
      <c r="L62">
        <v>1463152</v>
      </c>
      <c r="M62" t="str">
        <f>IF(VLOOKUP(A62,'national-winners'!$A$2:$B$13,2,0)=H62,"Y","N")</f>
        <v>Y</v>
      </c>
      <c r="N62" t="str">
        <f>_xlfn.XLOOKUP(INDEX('state-winning-votes'!$A$1:$L$53,MATCH($C62,'state-winning-votes'!$A:$A,0),MATCH($A62,'state-winning-votes'!$A$2:$L$2,0)),$K:$K,$H:$H)</f>
        <v>Carter, Jimmy</v>
      </c>
      <c r="O62" t="str">
        <f>VLOOKUP(A62,'national-winners'!$A$2:$B$13,2,0)</f>
        <v>Carter, Jimmy</v>
      </c>
    </row>
    <row r="63" spans="1:15" x14ac:dyDescent="0.25">
      <c r="A63">
        <v>1976</v>
      </c>
      <c r="B63" t="s">
        <v>62</v>
      </c>
      <c r="C63" t="s">
        <v>63</v>
      </c>
      <c r="D63">
        <v>13</v>
      </c>
      <c r="E63">
        <v>58</v>
      </c>
      <c r="F63">
        <v>44</v>
      </c>
      <c r="G63" t="s">
        <v>16</v>
      </c>
      <c r="H63" t="s">
        <v>20</v>
      </c>
      <c r="I63" t="s">
        <v>21</v>
      </c>
      <c r="J63" t="b">
        <v>0</v>
      </c>
      <c r="K63">
        <v>483743</v>
      </c>
      <c r="L63">
        <v>1463152</v>
      </c>
      <c r="M63" t="str">
        <f>IF(VLOOKUP(A63,'national-winners'!$A$2:$B$13,2,0)=H63,"Y","N")</f>
        <v>N</v>
      </c>
      <c r="N63" t="str">
        <f>_xlfn.XLOOKUP(INDEX('state-winning-votes'!$A$1:$L$53,MATCH($C63,'state-winning-votes'!$A:$A,0),MATCH($A63,'state-winning-votes'!$A$2:$L$2,0)),$K:$K,$H:$H)</f>
        <v>Carter, Jimmy</v>
      </c>
      <c r="O63" t="str">
        <f>VLOOKUP(A63,'national-winners'!$A$2:$B$13,2,0)</f>
        <v>Carter, Jimmy</v>
      </c>
    </row>
    <row r="64" spans="1:15" x14ac:dyDescent="0.25">
      <c r="A64">
        <v>1976</v>
      </c>
      <c r="B64" t="s">
        <v>64</v>
      </c>
      <c r="C64" t="s">
        <v>65</v>
      </c>
      <c r="D64">
        <v>15</v>
      </c>
      <c r="E64">
        <v>95</v>
      </c>
      <c r="F64">
        <v>82</v>
      </c>
      <c r="G64" t="s">
        <v>16</v>
      </c>
      <c r="H64" t="s">
        <v>17</v>
      </c>
      <c r="I64" t="s">
        <v>18</v>
      </c>
      <c r="J64" t="b">
        <v>0</v>
      </c>
      <c r="K64">
        <v>147375</v>
      </c>
      <c r="L64">
        <v>291301</v>
      </c>
      <c r="M64" t="str">
        <f>IF(VLOOKUP(A64,'national-winners'!$A$2:$B$13,2,0)=H64,"Y","N")</f>
        <v>Y</v>
      </c>
      <c r="N64" t="str">
        <f>_xlfn.XLOOKUP(INDEX('state-winning-votes'!$A$1:$L$53,MATCH($C64,'state-winning-votes'!$A:$A,0),MATCH($A64,'state-winning-votes'!$A$2:$L$2,0)),$K:$K,$H:$H)</f>
        <v>Carter, Jimmy</v>
      </c>
      <c r="O64" t="str">
        <f>VLOOKUP(A64,'national-winners'!$A$2:$B$13,2,0)</f>
        <v>Carter, Jimmy</v>
      </c>
    </row>
    <row r="65" spans="1:15" x14ac:dyDescent="0.25">
      <c r="A65">
        <v>1976</v>
      </c>
      <c r="B65" t="s">
        <v>64</v>
      </c>
      <c r="C65" t="s">
        <v>65</v>
      </c>
      <c r="D65">
        <v>15</v>
      </c>
      <c r="E65">
        <v>95</v>
      </c>
      <c r="F65">
        <v>82</v>
      </c>
      <c r="G65" t="s">
        <v>16</v>
      </c>
      <c r="H65" t="s">
        <v>20</v>
      </c>
      <c r="I65" t="s">
        <v>21</v>
      </c>
      <c r="J65" t="b">
        <v>0</v>
      </c>
      <c r="K65">
        <v>140003</v>
      </c>
      <c r="L65">
        <v>291301</v>
      </c>
      <c r="M65" t="str">
        <f>IF(VLOOKUP(A65,'national-winners'!$A$2:$B$13,2,0)=H65,"Y","N")</f>
        <v>N</v>
      </c>
      <c r="N65" t="str">
        <f>_xlfn.XLOOKUP(INDEX('state-winning-votes'!$A$1:$L$53,MATCH($C65,'state-winning-votes'!$A:$A,0),MATCH($A65,'state-winning-votes'!$A$2:$L$2,0)),$K:$K,$H:$H)</f>
        <v>Carter, Jimmy</v>
      </c>
      <c r="O65" t="str">
        <f>VLOOKUP(A65,'national-winners'!$A$2:$B$13,2,0)</f>
        <v>Carter, Jimmy</v>
      </c>
    </row>
    <row r="66" spans="1:15" x14ac:dyDescent="0.25">
      <c r="A66">
        <v>1976</v>
      </c>
      <c r="B66" t="s">
        <v>64</v>
      </c>
      <c r="C66" t="s">
        <v>65</v>
      </c>
      <c r="D66">
        <v>15</v>
      </c>
      <c r="E66">
        <v>95</v>
      </c>
      <c r="F66">
        <v>82</v>
      </c>
      <c r="G66" t="s">
        <v>16</v>
      </c>
      <c r="H66" t="s">
        <v>28</v>
      </c>
      <c r="I66" t="s">
        <v>29</v>
      </c>
      <c r="J66" t="b">
        <v>0</v>
      </c>
      <c r="K66">
        <v>3923</v>
      </c>
      <c r="L66">
        <v>291301</v>
      </c>
      <c r="M66" t="str">
        <f>IF(VLOOKUP(A66,'national-winners'!$A$2:$B$13,2,0)=H66,"Y","N")</f>
        <v>N</v>
      </c>
      <c r="N66" t="str">
        <f>_xlfn.XLOOKUP(INDEX('state-winning-votes'!$A$1:$L$53,MATCH($C66,'state-winning-votes'!$A:$A,0),MATCH($A66,'state-winning-votes'!$A$2:$L$2,0)),$K:$K,$H:$H)</f>
        <v>Carter, Jimmy</v>
      </c>
      <c r="O66" t="str">
        <f>VLOOKUP(A66,'national-winners'!$A$2:$B$13,2,0)</f>
        <v>Carter, Jimmy</v>
      </c>
    </row>
    <row r="67" spans="1:15" x14ac:dyDescent="0.25">
      <c r="A67">
        <v>1976</v>
      </c>
      <c r="B67" t="s">
        <v>66</v>
      </c>
      <c r="C67" t="s">
        <v>67</v>
      </c>
      <c r="D67">
        <v>16</v>
      </c>
      <c r="E67">
        <v>82</v>
      </c>
      <c r="F67">
        <v>63</v>
      </c>
      <c r="G67" t="s">
        <v>16</v>
      </c>
      <c r="H67" t="s">
        <v>20</v>
      </c>
      <c r="I67" t="s">
        <v>21</v>
      </c>
      <c r="J67" t="b">
        <v>0</v>
      </c>
      <c r="K67">
        <v>204151</v>
      </c>
      <c r="L67">
        <v>340932</v>
      </c>
      <c r="M67" t="str">
        <f>IF(VLOOKUP(A67,'national-winners'!$A$2:$B$13,2,0)=H67,"Y","N")</f>
        <v>N</v>
      </c>
      <c r="N67" t="str">
        <f>_xlfn.XLOOKUP(INDEX('state-winning-votes'!$A$1:$L$53,MATCH($C67,'state-winning-votes'!$A:$A,0),MATCH($A67,'state-winning-votes'!$A$2:$L$2,0)),$K:$K,$H:$H)</f>
        <v>Ford, Gerald</v>
      </c>
      <c r="O67" t="str">
        <f>VLOOKUP(A67,'national-winners'!$A$2:$B$13,2,0)</f>
        <v>Carter, Jimmy</v>
      </c>
    </row>
    <row r="68" spans="1:15" x14ac:dyDescent="0.25">
      <c r="A68">
        <v>1976</v>
      </c>
      <c r="B68" t="s">
        <v>66</v>
      </c>
      <c r="C68" t="s">
        <v>67</v>
      </c>
      <c r="D68">
        <v>16</v>
      </c>
      <c r="E68">
        <v>82</v>
      </c>
      <c r="F68">
        <v>63</v>
      </c>
      <c r="G68" t="s">
        <v>16</v>
      </c>
      <c r="H68" t="s">
        <v>17</v>
      </c>
      <c r="I68" t="s">
        <v>18</v>
      </c>
      <c r="J68" t="b">
        <v>0</v>
      </c>
      <c r="K68">
        <v>126549</v>
      </c>
      <c r="L68">
        <v>340932</v>
      </c>
      <c r="M68" t="str">
        <f>IF(VLOOKUP(A68,'national-winners'!$A$2:$B$13,2,0)=H68,"Y","N")</f>
        <v>Y</v>
      </c>
      <c r="N68" t="str">
        <f>_xlfn.XLOOKUP(INDEX('state-winning-votes'!$A$1:$L$53,MATCH($C68,'state-winning-votes'!$A:$A,0),MATCH($A68,'state-winning-votes'!$A$2:$L$2,0)),$K:$K,$H:$H)</f>
        <v>Ford, Gerald</v>
      </c>
      <c r="O68" t="str">
        <f>VLOOKUP(A68,'national-winners'!$A$2:$B$13,2,0)</f>
        <v>Carter, Jimmy</v>
      </c>
    </row>
    <row r="69" spans="1:15" x14ac:dyDescent="0.25">
      <c r="A69">
        <v>1976</v>
      </c>
      <c r="B69" t="s">
        <v>66</v>
      </c>
      <c r="C69" t="s">
        <v>67</v>
      </c>
      <c r="D69">
        <v>16</v>
      </c>
      <c r="E69">
        <v>82</v>
      </c>
      <c r="F69">
        <v>63</v>
      </c>
      <c r="G69" t="s">
        <v>16</v>
      </c>
      <c r="H69" t="s">
        <v>22</v>
      </c>
      <c r="I69" t="s">
        <v>39</v>
      </c>
      <c r="J69" t="b">
        <v>0</v>
      </c>
      <c r="K69">
        <v>5935</v>
      </c>
      <c r="L69">
        <v>340932</v>
      </c>
      <c r="M69" t="str">
        <f>IF(VLOOKUP(A69,'national-winners'!$A$2:$B$13,2,0)=H69,"Y","N")</f>
        <v>N</v>
      </c>
      <c r="N69" t="str">
        <f>_xlfn.XLOOKUP(INDEX('state-winning-votes'!$A$1:$L$53,MATCH($C69,'state-winning-votes'!$A:$A,0),MATCH($A69,'state-winning-votes'!$A$2:$L$2,0)),$K:$K,$H:$H)</f>
        <v>Ford, Gerald</v>
      </c>
      <c r="O69" t="str">
        <f>VLOOKUP(A69,'national-winners'!$A$2:$B$13,2,0)</f>
        <v>Carter, Jimmy</v>
      </c>
    </row>
    <row r="70" spans="1:15" x14ac:dyDescent="0.25">
      <c r="A70">
        <v>1976</v>
      </c>
      <c r="B70" t="s">
        <v>66</v>
      </c>
      <c r="C70" t="s">
        <v>67</v>
      </c>
      <c r="D70">
        <v>16</v>
      </c>
      <c r="E70">
        <v>82</v>
      </c>
      <c r="F70">
        <v>63</v>
      </c>
      <c r="G70" t="s">
        <v>16</v>
      </c>
      <c r="H70" t="s">
        <v>28</v>
      </c>
      <c r="I70" t="s">
        <v>29</v>
      </c>
      <c r="J70" t="b">
        <v>0</v>
      </c>
      <c r="K70">
        <v>3558</v>
      </c>
      <c r="L70">
        <v>340932</v>
      </c>
      <c r="M70" t="str">
        <f>IF(VLOOKUP(A70,'national-winners'!$A$2:$B$13,2,0)=H70,"Y","N")</f>
        <v>N</v>
      </c>
      <c r="N70" t="str">
        <f>_xlfn.XLOOKUP(INDEX('state-winning-votes'!$A$1:$L$53,MATCH($C70,'state-winning-votes'!$A:$A,0),MATCH($A70,'state-winning-votes'!$A$2:$L$2,0)),$K:$K,$H:$H)</f>
        <v>Ford, Gerald</v>
      </c>
      <c r="O70" t="str">
        <f>VLOOKUP(A70,'national-winners'!$A$2:$B$13,2,0)</f>
        <v>Carter, Jimmy</v>
      </c>
    </row>
    <row r="71" spans="1:15" x14ac:dyDescent="0.25">
      <c r="A71">
        <v>1976</v>
      </c>
      <c r="B71" t="s">
        <v>66</v>
      </c>
      <c r="C71" t="s">
        <v>67</v>
      </c>
      <c r="D71">
        <v>16</v>
      </c>
      <c r="E71">
        <v>82</v>
      </c>
      <c r="F71">
        <v>63</v>
      </c>
      <c r="G71" t="s">
        <v>16</v>
      </c>
      <c r="H71" t="s">
        <v>48</v>
      </c>
      <c r="I71" t="s">
        <v>49</v>
      </c>
      <c r="J71" t="b">
        <v>0</v>
      </c>
      <c r="K71">
        <v>739</v>
      </c>
      <c r="L71">
        <v>340932</v>
      </c>
      <c r="M71" t="str">
        <f>IF(VLOOKUP(A71,'national-winners'!$A$2:$B$13,2,0)=H71,"Y","N")</f>
        <v>N</v>
      </c>
      <c r="N71" t="str">
        <f>_xlfn.XLOOKUP(INDEX('state-winning-votes'!$A$1:$L$53,MATCH($C71,'state-winning-votes'!$A:$A,0),MATCH($A71,'state-winning-votes'!$A$2:$L$2,0)),$K:$K,$H:$H)</f>
        <v>Ford, Gerald</v>
      </c>
      <c r="O71" t="str">
        <f>VLOOKUP(A71,'national-winners'!$A$2:$B$13,2,0)</f>
        <v>Carter, Jimmy</v>
      </c>
    </row>
    <row r="72" spans="1:15" x14ac:dyDescent="0.25">
      <c r="A72">
        <v>1976</v>
      </c>
      <c r="B72" t="s">
        <v>68</v>
      </c>
      <c r="C72" t="s">
        <v>69</v>
      </c>
      <c r="D72">
        <v>17</v>
      </c>
      <c r="E72">
        <v>33</v>
      </c>
      <c r="F72">
        <v>21</v>
      </c>
      <c r="G72" t="s">
        <v>16</v>
      </c>
      <c r="H72" t="s">
        <v>20</v>
      </c>
      <c r="I72" t="s">
        <v>21</v>
      </c>
      <c r="J72" t="b">
        <v>0</v>
      </c>
      <c r="K72">
        <v>2364269</v>
      </c>
      <c r="L72">
        <v>4721282</v>
      </c>
      <c r="M72" t="str">
        <f>IF(VLOOKUP(A72,'national-winners'!$A$2:$B$13,2,0)=H72,"Y","N")</f>
        <v>N</v>
      </c>
      <c r="N72" t="str">
        <f>_xlfn.XLOOKUP(INDEX('state-winning-votes'!$A$1:$L$53,MATCH($C72,'state-winning-votes'!$A:$A,0),MATCH($A72,'state-winning-votes'!$A$2:$L$2,0)),$K:$K,$H:$H)</f>
        <v>Ford, Gerald</v>
      </c>
      <c r="O72" t="str">
        <f>VLOOKUP(A72,'national-winners'!$A$2:$B$13,2,0)</f>
        <v>Carter, Jimmy</v>
      </c>
    </row>
    <row r="73" spans="1:15" x14ac:dyDescent="0.25">
      <c r="A73">
        <v>1976</v>
      </c>
      <c r="B73" t="s">
        <v>68</v>
      </c>
      <c r="C73" t="s">
        <v>69</v>
      </c>
      <c r="D73">
        <v>17</v>
      </c>
      <c r="E73">
        <v>33</v>
      </c>
      <c r="F73">
        <v>21</v>
      </c>
      <c r="G73" t="s">
        <v>16</v>
      </c>
      <c r="H73" t="s">
        <v>17</v>
      </c>
      <c r="I73" t="s">
        <v>18</v>
      </c>
      <c r="J73" t="b">
        <v>0</v>
      </c>
      <c r="K73">
        <v>2271295</v>
      </c>
      <c r="L73">
        <v>4721282</v>
      </c>
      <c r="M73" t="str">
        <f>IF(VLOOKUP(A73,'national-winners'!$A$2:$B$13,2,0)=H73,"Y","N")</f>
        <v>Y</v>
      </c>
      <c r="N73" t="str">
        <f>_xlfn.XLOOKUP(INDEX('state-winning-votes'!$A$1:$L$53,MATCH($C73,'state-winning-votes'!$A:$A,0),MATCH($A73,'state-winning-votes'!$A$2:$L$2,0)),$K:$K,$H:$H)</f>
        <v>Ford, Gerald</v>
      </c>
      <c r="O73" t="str">
        <f>VLOOKUP(A73,'national-winners'!$A$2:$B$13,2,0)</f>
        <v>Carter, Jimmy</v>
      </c>
    </row>
    <row r="74" spans="1:15" x14ac:dyDescent="0.25">
      <c r="A74">
        <v>1976</v>
      </c>
      <c r="B74" t="s">
        <v>68</v>
      </c>
      <c r="C74" t="s">
        <v>69</v>
      </c>
      <c r="D74">
        <v>17</v>
      </c>
      <c r="E74">
        <v>33</v>
      </c>
      <c r="F74">
        <v>21</v>
      </c>
      <c r="G74" t="s">
        <v>16</v>
      </c>
      <c r="H74" t="s">
        <v>34</v>
      </c>
      <c r="I74" t="s">
        <v>35</v>
      </c>
      <c r="J74" t="b">
        <v>0</v>
      </c>
      <c r="K74">
        <v>55939</v>
      </c>
      <c r="L74">
        <v>4721282</v>
      </c>
      <c r="M74" t="str">
        <f>IF(VLOOKUP(A74,'national-winners'!$A$2:$B$13,2,0)=H74,"Y","N")</f>
        <v>N</v>
      </c>
      <c r="N74" t="str">
        <f>_xlfn.XLOOKUP(INDEX('state-winning-votes'!$A$1:$L$53,MATCH($C74,'state-winning-votes'!$A:$A,0),MATCH($A74,'state-winning-votes'!$A$2:$L$2,0)),$K:$K,$H:$H)</f>
        <v>Ford, Gerald</v>
      </c>
      <c r="O74" t="str">
        <f>VLOOKUP(A74,'national-winners'!$A$2:$B$13,2,0)</f>
        <v>Carter, Jimmy</v>
      </c>
    </row>
    <row r="75" spans="1:15" x14ac:dyDescent="0.25">
      <c r="A75">
        <v>1976</v>
      </c>
      <c r="B75" t="s">
        <v>68</v>
      </c>
      <c r="C75" t="s">
        <v>69</v>
      </c>
      <c r="D75">
        <v>17</v>
      </c>
      <c r="E75">
        <v>33</v>
      </c>
      <c r="F75">
        <v>21</v>
      </c>
      <c r="G75" t="s">
        <v>16</v>
      </c>
      <c r="H75" t="s">
        <v>26</v>
      </c>
      <c r="I75" t="s">
        <v>27</v>
      </c>
      <c r="J75" t="b">
        <v>0</v>
      </c>
      <c r="K75">
        <v>9250</v>
      </c>
      <c r="L75">
        <v>4721282</v>
      </c>
      <c r="M75" t="str">
        <f>IF(VLOOKUP(A75,'national-winners'!$A$2:$B$13,2,0)=H75,"Y","N")</f>
        <v>N</v>
      </c>
      <c r="N75" t="str">
        <f>_xlfn.XLOOKUP(INDEX('state-winning-votes'!$A$1:$L$53,MATCH($C75,'state-winning-votes'!$A:$A,0),MATCH($A75,'state-winning-votes'!$A$2:$L$2,0)),$K:$K,$H:$H)</f>
        <v>Ford, Gerald</v>
      </c>
      <c r="O75" t="str">
        <f>VLOOKUP(A75,'national-winners'!$A$2:$B$13,2,0)</f>
        <v>Carter, Jimmy</v>
      </c>
    </row>
    <row r="76" spans="1:15" x14ac:dyDescent="0.25">
      <c r="A76">
        <v>1976</v>
      </c>
      <c r="B76" t="s">
        <v>68</v>
      </c>
      <c r="C76" t="s">
        <v>69</v>
      </c>
      <c r="D76">
        <v>17</v>
      </c>
      <c r="E76">
        <v>33</v>
      </c>
      <c r="F76">
        <v>21</v>
      </c>
      <c r="G76" t="s">
        <v>16</v>
      </c>
      <c r="H76" t="s">
        <v>28</v>
      </c>
      <c r="I76" t="s">
        <v>29</v>
      </c>
      <c r="J76" t="b">
        <v>0</v>
      </c>
      <c r="K76">
        <v>8057</v>
      </c>
      <c r="L76">
        <v>4721282</v>
      </c>
      <c r="M76" t="str">
        <f>IF(VLOOKUP(A76,'national-winners'!$A$2:$B$13,2,0)=H76,"Y","N")</f>
        <v>N</v>
      </c>
      <c r="N76" t="str">
        <f>_xlfn.XLOOKUP(INDEX('state-winning-votes'!$A$1:$L$53,MATCH($C76,'state-winning-votes'!$A:$A,0),MATCH($A76,'state-winning-votes'!$A$2:$L$2,0)),$K:$K,$H:$H)</f>
        <v>Ford, Gerald</v>
      </c>
      <c r="O76" t="str">
        <f>VLOOKUP(A76,'national-winners'!$A$2:$B$13,2,0)</f>
        <v>Carter, Jimmy</v>
      </c>
    </row>
    <row r="77" spans="1:15" x14ac:dyDescent="0.25">
      <c r="A77">
        <v>1976</v>
      </c>
      <c r="B77" t="s">
        <v>68</v>
      </c>
      <c r="C77" t="s">
        <v>69</v>
      </c>
      <c r="D77">
        <v>17</v>
      </c>
      <c r="E77">
        <v>33</v>
      </c>
      <c r="F77">
        <v>21</v>
      </c>
      <c r="G77" t="s">
        <v>16</v>
      </c>
      <c r="J77" t="b">
        <v>1</v>
      </c>
      <c r="K77">
        <v>4417</v>
      </c>
      <c r="L77">
        <v>4721282</v>
      </c>
      <c r="M77" t="str">
        <f>IF(VLOOKUP(A77,'national-winners'!$A$2:$B$13,2,0)=H77,"Y","N")</f>
        <v>N</v>
      </c>
      <c r="N77" t="str">
        <f>_xlfn.XLOOKUP(INDEX('state-winning-votes'!$A$1:$L$53,MATCH($C77,'state-winning-votes'!$A:$A,0),MATCH($A77,'state-winning-votes'!$A$2:$L$2,0)),$K:$K,$H:$H)</f>
        <v>Ford, Gerald</v>
      </c>
      <c r="O77" t="str">
        <f>VLOOKUP(A77,'national-winners'!$A$2:$B$13,2,0)</f>
        <v>Carter, Jimmy</v>
      </c>
    </row>
    <row r="78" spans="1:15" x14ac:dyDescent="0.25">
      <c r="A78">
        <v>1976</v>
      </c>
      <c r="B78" t="s">
        <v>68</v>
      </c>
      <c r="C78" t="s">
        <v>69</v>
      </c>
      <c r="D78">
        <v>17</v>
      </c>
      <c r="E78">
        <v>33</v>
      </c>
      <c r="F78">
        <v>21</v>
      </c>
      <c r="G78" t="s">
        <v>16</v>
      </c>
      <c r="H78" t="s">
        <v>36</v>
      </c>
      <c r="I78" t="s">
        <v>37</v>
      </c>
      <c r="J78" t="b">
        <v>0</v>
      </c>
      <c r="K78">
        <v>3615</v>
      </c>
      <c r="L78">
        <v>4721282</v>
      </c>
      <c r="M78" t="str">
        <f>IF(VLOOKUP(A78,'national-winners'!$A$2:$B$13,2,0)=H78,"Y","N")</f>
        <v>N</v>
      </c>
      <c r="N78" t="str">
        <f>_xlfn.XLOOKUP(INDEX('state-winning-votes'!$A$1:$L$53,MATCH($C78,'state-winning-votes'!$A:$A,0),MATCH($A78,'state-winning-votes'!$A$2:$L$2,0)),$K:$K,$H:$H)</f>
        <v>Ford, Gerald</v>
      </c>
      <c r="O78" t="str">
        <f>VLOOKUP(A78,'national-winners'!$A$2:$B$13,2,0)</f>
        <v>Carter, Jimmy</v>
      </c>
    </row>
    <row r="79" spans="1:15" x14ac:dyDescent="0.25">
      <c r="A79">
        <v>1976</v>
      </c>
      <c r="B79" t="s">
        <v>68</v>
      </c>
      <c r="C79" t="s">
        <v>69</v>
      </c>
      <c r="D79">
        <v>17</v>
      </c>
      <c r="E79">
        <v>33</v>
      </c>
      <c r="F79">
        <v>21</v>
      </c>
      <c r="G79" t="s">
        <v>16</v>
      </c>
      <c r="H79" t="s">
        <v>70</v>
      </c>
      <c r="I79" t="s">
        <v>56</v>
      </c>
      <c r="J79" t="b">
        <v>0</v>
      </c>
      <c r="K79">
        <v>2422</v>
      </c>
      <c r="L79">
        <v>4721282</v>
      </c>
      <c r="M79" t="str">
        <f>IF(VLOOKUP(A79,'national-winners'!$A$2:$B$13,2,0)=H79,"Y","N")</f>
        <v>N</v>
      </c>
      <c r="N79" t="str">
        <f>_xlfn.XLOOKUP(INDEX('state-winning-votes'!$A$1:$L$53,MATCH($C79,'state-winning-votes'!$A:$A,0),MATCH($A79,'state-winning-votes'!$A$2:$L$2,0)),$K:$K,$H:$H)</f>
        <v>Ford, Gerald</v>
      </c>
      <c r="O79" t="str">
        <f>VLOOKUP(A79,'national-winners'!$A$2:$B$13,2,0)</f>
        <v>Carter, Jimmy</v>
      </c>
    </row>
    <row r="80" spans="1:15" x14ac:dyDescent="0.25">
      <c r="A80">
        <v>1976</v>
      </c>
      <c r="B80" t="s">
        <v>68</v>
      </c>
      <c r="C80" t="s">
        <v>69</v>
      </c>
      <c r="D80">
        <v>17</v>
      </c>
      <c r="E80">
        <v>33</v>
      </c>
      <c r="F80">
        <v>21</v>
      </c>
      <c r="G80" t="s">
        <v>16</v>
      </c>
      <c r="H80" t="s">
        <v>48</v>
      </c>
      <c r="I80" t="s">
        <v>49</v>
      </c>
      <c r="J80" t="b">
        <v>0</v>
      </c>
      <c r="K80">
        <v>2018</v>
      </c>
      <c r="L80">
        <v>4721282</v>
      </c>
      <c r="M80" t="str">
        <f>IF(VLOOKUP(A80,'national-winners'!$A$2:$B$13,2,0)=H80,"Y","N")</f>
        <v>N</v>
      </c>
      <c r="N80" t="str">
        <f>_xlfn.XLOOKUP(INDEX('state-winning-votes'!$A$1:$L$53,MATCH($C80,'state-winning-votes'!$A:$A,0),MATCH($A80,'state-winning-votes'!$A$2:$L$2,0)),$K:$K,$H:$H)</f>
        <v>Ford, Gerald</v>
      </c>
      <c r="O80" t="str">
        <f>VLOOKUP(A80,'national-winners'!$A$2:$B$13,2,0)</f>
        <v>Carter, Jimmy</v>
      </c>
    </row>
    <row r="81" spans="1:15" x14ac:dyDescent="0.25">
      <c r="A81">
        <v>1976</v>
      </c>
      <c r="B81" t="s">
        <v>71</v>
      </c>
      <c r="C81" t="s">
        <v>72</v>
      </c>
      <c r="D81">
        <v>18</v>
      </c>
      <c r="E81">
        <v>32</v>
      </c>
      <c r="F81">
        <v>22</v>
      </c>
      <c r="G81" t="s">
        <v>16</v>
      </c>
      <c r="H81" t="s">
        <v>20</v>
      </c>
      <c r="I81" t="s">
        <v>21</v>
      </c>
      <c r="J81" t="b">
        <v>0</v>
      </c>
      <c r="K81">
        <v>1183958</v>
      </c>
      <c r="L81">
        <v>2220362</v>
      </c>
      <c r="M81" t="str">
        <f>IF(VLOOKUP(A81,'national-winners'!$A$2:$B$13,2,0)=H81,"Y","N")</f>
        <v>N</v>
      </c>
      <c r="N81" t="str">
        <f>_xlfn.XLOOKUP(INDEX('state-winning-votes'!$A$1:$L$53,MATCH($C81,'state-winning-votes'!$A:$A,0),MATCH($A81,'state-winning-votes'!$A$2:$L$2,0)),$K:$K,$H:$H)</f>
        <v>Ford, Gerald</v>
      </c>
      <c r="O81" t="str">
        <f>VLOOKUP(A81,'national-winners'!$A$2:$B$13,2,0)</f>
        <v>Carter, Jimmy</v>
      </c>
    </row>
    <row r="82" spans="1:15" x14ac:dyDescent="0.25">
      <c r="A82">
        <v>1976</v>
      </c>
      <c r="B82" t="s">
        <v>71</v>
      </c>
      <c r="C82" t="s">
        <v>72</v>
      </c>
      <c r="D82">
        <v>18</v>
      </c>
      <c r="E82">
        <v>32</v>
      </c>
      <c r="F82">
        <v>22</v>
      </c>
      <c r="G82" t="s">
        <v>16</v>
      </c>
      <c r="H82" t="s">
        <v>17</v>
      </c>
      <c r="I82" t="s">
        <v>18</v>
      </c>
      <c r="J82" t="b">
        <v>0</v>
      </c>
      <c r="K82">
        <v>1014714</v>
      </c>
      <c r="L82">
        <v>2220362</v>
      </c>
      <c r="M82" t="str">
        <f>IF(VLOOKUP(A82,'national-winners'!$A$2:$B$13,2,0)=H82,"Y","N")</f>
        <v>Y</v>
      </c>
      <c r="N82" t="str">
        <f>_xlfn.XLOOKUP(INDEX('state-winning-votes'!$A$1:$L$53,MATCH($C82,'state-winning-votes'!$A:$A,0),MATCH($A82,'state-winning-votes'!$A$2:$L$2,0)),$K:$K,$H:$H)</f>
        <v>Ford, Gerald</v>
      </c>
      <c r="O82" t="str">
        <f>VLOOKUP(A82,'national-winners'!$A$2:$B$13,2,0)</f>
        <v>Carter, Jimmy</v>
      </c>
    </row>
    <row r="83" spans="1:15" x14ac:dyDescent="0.25">
      <c r="A83">
        <v>1976</v>
      </c>
      <c r="B83" t="s">
        <v>71</v>
      </c>
      <c r="C83" t="s">
        <v>72</v>
      </c>
      <c r="D83">
        <v>18</v>
      </c>
      <c r="E83">
        <v>32</v>
      </c>
      <c r="F83">
        <v>22</v>
      </c>
      <c r="G83" t="s">
        <v>16</v>
      </c>
      <c r="H83" t="s">
        <v>38</v>
      </c>
      <c r="I83" t="s">
        <v>39</v>
      </c>
      <c r="J83" t="b">
        <v>0</v>
      </c>
      <c r="K83">
        <v>14048</v>
      </c>
      <c r="L83">
        <v>2220362</v>
      </c>
      <c r="M83" t="str">
        <f>IF(VLOOKUP(A83,'national-winners'!$A$2:$B$13,2,0)=H83,"Y","N")</f>
        <v>N</v>
      </c>
      <c r="N83" t="str">
        <f>_xlfn.XLOOKUP(INDEX('state-winning-votes'!$A$1:$L$53,MATCH($C83,'state-winning-votes'!$A:$A,0),MATCH($A83,'state-winning-votes'!$A$2:$L$2,0)),$K:$K,$H:$H)</f>
        <v>Ford, Gerald</v>
      </c>
      <c r="O83" t="str">
        <f>VLOOKUP(A83,'national-winners'!$A$2:$B$13,2,0)</f>
        <v>Carter, Jimmy</v>
      </c>
    </row>
    <row r="84" spans="1:15" x14ac:dyDescent="0.25">
      <c r="A84">
        <v>1976</v>
      </c>
      <c r="B84" t="s">
        <v>71</v>
      </c>
      <c r="C84" t="s">
        <v>72</v>
      </c>
      <c r="D84">
        <v>18</v>
      </c>
      <c r="E84">
        <v>32</v>
      </c>
      <c r="F84">
        <v>22</v>
      </c>
      <c r="G84" t="s">
        <v>16</v>
      </c>
      <c r="H84" t="s">
        <v>36</v>
      </c>
      <c r="I84" t="s">
        <v>37</v>
      </c>
      <c r="J84" t="b">
        <v>0</v>
      </c>
      <c r="K84">
        <v>5695</v>
      </c>
      <c r="L84">
        <v>2220362</v>
      </c>
      <c r="M84" t="str">
        <f>IF(VLOOKUP(A84,'national-winners'!$A$2:$B$13,2,0)=H84,"Y","N")</f>
        <v>N</v>
      </c>
      <c r="N84" t="str">
        <f>_xlfn.XLOOKUP(INDEX('state-winning-votes'!$A$1:$L$53,MATCH($C84,'state-winning-votes'!$A:$A,0),MATCH($A84,'state-winning-votes'!$A$2:$L$2,0)),$K:$K,$H:$H)</f>
        <v>Ford, Gerald</v>
      </c>
      <c r="O84" t="str">
        <f>VLOOKUP(A84,'national-winners'!$A$2:$B$13,2,0)</f>
        <v>Carter, Jimmy</v>
      </c>
    </row>
    <row r="85" spans="1:15" x14ac:dyDescent="0.25">
      <c r="A85">
        <v>1976</v>
      </c>
      <c r="B85" t="s">
        <v>71</v>
      </c>
      <c r="C85" t="s">
        <v>72</v>
      </c>
      <c r="D85">
        <v>18</v>
      </c>
      <c r="E85">
        <v>32</v>
      </c>
      <c r="F85">
        <v>22</v>
      </c>
      <c r="G85" t="s">
        <v>16</v>
      </c>
      <c r="H85" t="s">
        <v>48</v>
      </c>
      <c r="I85" t="s">
        <v>49</v>
      </c>
      <c r="J85" t="b">
        <v>0</v>
      </c>
      <c r="K85">
        <v>1947</v>
      </c>
      <c r="L85">
        <v>2220362</v>
      </c>
      <c r="M85" t="str">
        <f>IF(VLOOKUP(A85,'national-winners'!$A$2:$B$13,2,0)=H85,"Y","N")</f>
        <v>N</v>
      </c>
      <c r="N85" t="str">
        <f>_xlfn.XLOOKUP(INDEX('state-winning-votes'!$A$1:$L$53,MATCH($C85,'state-winning-votes'!$A:$A,0),MATCH($A85,'state-winning-votes'!$A$2:$L$2,0)),$K:$K,$H:$H)</f>
        <v>Ford, Gerald</v>
      </c>
      <c r="O85" t="str">
        <f>VLOOKUP(A85,'national-winners'!$A$2:$B$13,2,0)</f>
        <v>Carter, Jimmy</v>
      </c>
    </row>
    <row r="86" spans="1:15" x14ac:dyDescent="0.25">
      <c r="A86">
        <v>1976</v>
      </c>
      <c r="B86" t="s">
        <v>73</v>
      </c>
      <c r="C86" t="s">
        <v>74</v>
      </c>
      <c r="D86">
        <v>19</v>
      </c>
      <c r="E86">
        <v>42</v>
      </c>
      <c r="F86">
        <v>31</v>
      </c>
      <c r="G86" t="s">
        <v>16</v>
      </c>
      <c r="H86" t="s">
        <v>20</v>
      </c>
      <c r="I86" t="s">
        <v>21</v>
      </c>
      <c r="J86" t="b">
        <v>0</v>
      </c>
      <c r="K86">
        <v>632864</v>
      </c>
      <c r="L86">
        <v>1279303</v>
      </c>
      <c r="M86" t="str">
        <f>IF(VLOOKUP(A86,'national-winners'!$A$2:$B$13,2,0)=H86,"Y","N")</f>
        <v>N</v>
      </c>
      <c r="N86" t="str">
        <f>_xlfn.XLOOKUP(INDEX('state-winning-votes'!$A$1:$L$53,MATCH($C86,'state-winning-votes'!$A:$A,0),MATCH($A86,'state-winning-votes'!$A$2:$L$2,0)),$K:$K,$H:$H)</f>
        <v>Ford, Gerald</v>
      </c>
      <c r="O86" t="str">
        <f>VLOOKUP(A86,'national-winners'!$A$2:$B$13,2,0)</f>
        <v>Carter, Jimmy</v>
      </c>
    </row>
    <row r="87" spans="1:15" x14ac:dyDescent="0.25">
      <c r="A87">
        <v>1976</v>
      </c>
      <c r="B87" t="s">
        <v>73</v>
      </c>
      <c r="C87" t="s">
        <v>74</v>
      </c>
      <c r="D87">
        <v>19</v>
      </c>
      <c r="E87">
        <v>42</v>
      </c>
      <c r="F87">
        <v>31</v>
      </c>
      <c r="G87" t="s">
        <v>16</v>
      </c>
      <c r="H87" t="s">
        <v>17</v>
      </c>
      <c r="I87" t="s">
        <v>18</v>
      </c>
      <c r="J87" t="b">
        <v>0</v>
      </c>
      <c r="K87">
        <v>619931</v>
      </c>
      <c r="L87">
        <v>1279303</v>
      </c>
      <c r="M87" t="str">
        <f>IF(VLOOKUP(A87,'national-winners'!$A$2:$B$13,2,0)=H87,"Y","N")</f>
        <v>Y</v>
      </c>
      <c r="N87" t="str">
        <f>_xlfn.XLOOKUP(INDEX('state-winning-votes'!$A$1:$L$53,MATCH($C87,'state-winning-votes'!$A:$A,0),MATCH($A87,'state-winning-votes'!$A$2:$L$2,0)),$K:$K,$H:$H)</f>
        <v>Ford, Gerald</v>
      </c>
      <c r="O87" t="str">
        <f>VLOOKUP(A87,'national-winners'!$A$2:$B$13,2,0)</f>
        <v>Carter, Jimmy</v>
      </c>
    </row>
    <row r="88" spans="1:15" x14ac:dyDescent="0.25">
      <c r="A88">
        <v>1976</v>
      </c>
      <c r="B88" t="s">
        <v>73</v>
      </c>
      <c r="C88" t="s">
        <v>74</v>
      </c>
      <c r="D88">
        <v>19</v>
      </c>
      <c r="E88">
        <v>42</v>
      </c>
      <c r="F88">
        <v>31</v>
      </c>
      <c r="G88" t="s">
        <v>16</v>
      </c>
      <c r="H88" t="s">
        <v>34</v>
      </c>
      <c r="I88" t="s">
        <v>35</v>
      </c>
      <c r="J88" t="b">
        <v>0</v>
      </c>
      <c r="K88">
        <v>20057</v>
      </c>
      <c r="L88">
        <v>1279303</v>
      </c>
      <c r="M88" t="str">
        <f>IF(VLOOKUP(A88,'national-winners'!$A$2:$B$13,2,0)=H88,"Y","N")</f>
        <v>N</v>
      </c>
      <c r="N88" t="str">
        <f>_xlfn.XLOOKUP(INDEX('state-winning-votes'!$A$1:$L$53,MATCH($C88,'state-winning-votes'!$A:$A,0),MATCH($A88,'state-winning-votes'!$A$2:$L$2,0)),$K:$K,$H:$H)</f>
        <v>Ford, Gerald</v>
      </c>
      <c r="O88" t="str">
        <f>VLOOKUP(A88,'national-winners'!$A$2:$B$13,2,0)</f>
        <v>Carter, Jimmy</v>
      </c>
    </row>
    <row r="89" spans="1:15" x14ac:dyDescent="0.25">
      <c r="A89">
        <v>1976</v>
      </c>
      <c r="B89" t="s">
        <v>73</v>
      </c>
      <c r="C89" t="s">
        <v>74</v>
      </c>
      <c r="D89">
        <v>19</v>
      </c>
      <c r="E89">
        <v>42</v>
      </c>
      <c r="F89">
        <v>31</v>
      </c>
      <c r="G89" t="s">
        <v>16</v>
      </c>
      <c r="H89" t="s">
        <v>38</v>
      </c>
      <c r="I89" t="s">
        <v>75</v>
      </c>
      <c r="J89" t="b">
        <v>0</v>
      </c>
      <c r="K89">
        <v>3041</v>
      </c>
      <c r="L89">
        <v>1279303</v>
      </c>
      <c r="M89" t="str">
        <f>IF(VLOOKUP(A89,'national-winners'!$A$2:$B$13,2,0)=H89,"Y","N")</f>
        <v>N</v>
      </c>
      <c r="N89" t="str">
        <f>_xlfn.XLOOKUP(INDEX('state-winning-votes'!$A$1:$L$53,MATCH($C89,'state-winning-votes'!$A:$A,0),MATCH($A89,'state-winning-votes'!$A$2:$L$2,0)),$K:$K,$H:$H)</f>
        <v>Ford, Gerald</v>
      </c>
      <c r="O89" t="str">
        <f>VLOOKUP(A89,'national-winners'!$A$2:$B$13,2,0)</f>
        <v>Carter, Jimmy</v>
      </c>
    </row>
    <row r="90" spans="1:15" x14ac:dyDescent="0.25">
      <c r="A90">
        <v>1976</v>
      </c>
      <c r="B90" t="s">
        <v>73</v>
      </c>
      <c r="C90" t="s">
        <v>74</v>
      </c>
      <c r="D90">
        <v>19</v>
      </c>
      <c r="E90">
        <v>42</v>
      </c>
      <c r="F90">
        <v>31</v>
      </c>
      <c r="G90" t="s">
        <v>16</v>
      </c>
      <c r="H90" t="s">
        <v>28</v>
      </c>
      <c r="I90" t="s">
        <v>29</v>
      </c>
      <c r="J90" t="b">
        <v>0</v>
      </c>
      <c r="K90">
        <v>1454</v>
      </c>
      <c r="L90">
        <v>1279303</v>
      </c>
      <c r="M90" t="str">
        <f>IF(VLOOKUP(A90,'national-winners'!$A$2:$B$13,2,0)=H90,"Y","N")</f>
        <v>N</v>
      </c>
      <c r="N90" t="str">
        <f>_xlfn.XLOOKUP(INDEX('state-winning-votes'!$A$1:$L$53,MATCH($C90,'state-winning-votes'!$A:$A,0),MATCH($A90,'state-winning-votes'!$A$2:$L$2,0)),$K:$K,$H:$H)</f>
        <v>Ford, Gerald</v>
      </c>
      <c r="O90" t="str">
        <f>VLOOKUP(A90,'national-winners'!$A$2:$B$13,2,0)</f>
        <v>Carter, Jimmy</v>
      </c>
    </row>
    <row r="91" spans="1:15" x14ac:dyDescent="0.25">
      <c r="A91">
        <v>1976</v>
      </c>
      <c r="B91" t="s">
        <v>73</v>
      </c>
      <c r="C91" t="s">
        <v>74</v>
      </c>
      <c r="D91">
        <v>19</v>
      </c>
      <c r="E91">
        <v>42</v>
      </c>
      <c r="F91">
        <v>31</v>
      </c>
      <c r="G91" t="s">
        <v>16</v>
      </c>
      <c r="H91" t="s">
        <v>26</v>
      </c>
      <c r="I91" t="s">
        <v>27</v>
      </c>
      <c r="J91" t="b">
        <v>0</v>
      </c>
      <c r="K91">
        <v>551</v>
      </c>
      <c r="L91">
        <v>1279303</v>
      </c>
      <c r="M91" t="str">
        <f>IF(VLOOKUP(A91,'national-winners'!$A$2:$B$13,2,0)=H91,"Y","N")</f>
        <v>N</v>
      </c>
      <c r="N91" t="str">
        <f>_xlfn.XLOOKUP(INDEX('state-winning-votes'!$A$1:$L$53,MATCH($C91,'state-winning-votes'!$A:$A,0),MATCH($A91,'state-winning-votes'!$A$2:$L$2,0)),$K:$K,$H:$H)</f>
        <v>Ford, Gerald</v>
      </c>
      <c r="O91" t="str">
        <f>VLOOKUP(A91,'national-winners'!$A$2:$B$13,2,0)</f>
        <v>Carter, Jimmy</v>
      </c>
    </row>
    <row r="92" spans="1:15" x14ac:dyDescent="0.25">
      <c r="A92">
        <v>1976</v>
      </c>
      <c r="B92" t="s">
        <v>73</v>
      </c>
      <c r="C92" t="s">
        <v>74</v>
      </c>
      <c r="D92">
        <v>19</v>
      </c>
      <c r="E92">
        <v>42</v>
      </c>
      <c r="F92">
        <v>31</v>
      </c>
      <c r="G92" t="s">
        <v>16</v>
      </c>
      <c r="H92" t="s">
        <v>52</v>
      </c>
      <c r="J92" t="b">
        <v>0</v>
      </c>
      <c r="K92">
        <v>509</v>
      </c>
      <c r="L92">
        <v>1279303</v>
      </c>
      <c r="M92" t="str">
        <f>IF(VLOOKUP(A92,'national-winners'!$A$2:$B$13,2,0)=H92,"Y","N")</f>
        <v>N</v>
      </c>
      <c r="N92" t="str">
        <f>_xlfn.XLOOKUP(INDEX('state-winning-votes'!$A$1:$L$53,MATCH($C92,'state-winning-votes'!$A:$A,0),MATCH($A92,'state-winning-votes'!$A$2:$L$2,0)),$K:$K,$H:$H)</f>
        <v>Ford, Gerald</v>
      </c>
      <c r="O92" t="str">
        <f>VLOOKUP(A92,'national-winners'!$A$2:$B$13,2,0)</f>
        <v>Carter, Jimmy</v>
      </c>
    </row>
    <row r="93" spans="1:15" x14ac:dyDescent="0.25">
      <c r="A93">
        <v>1976</v>
      </c>
      <c r="B93" t="s">
        <v>73</v>
      </c>
      <c r="C93" t="s">
        <v>74</v>
      </c>
      <c r="D93">
        <v>19</v>
      </c>
      <c r="E93">
        <v>42</v>
      </c>
      <c r="F93">
        <v>31</v>
      </c>
      <c r="G93" t="s">
        <v>16</v>
      </c>
      <c r="H93" t="s">
        <v>36</v>
      </c>
      <c r="I93" t="s">
        <v>37</v>
      </c>
      <c r="J93" t="b">
        <v>0</v>
      </c>
      <c r="K93">
        <v>262</v>
      </c>
      <c r="L93">
        <v>1279303</v>
      </c>
      <c r="M93" t="str">
        <f>IF(VLOOKUP(A93,'national-winners'!$A$2:$B$13,2,0)=H93,"Y","N")</f>
        <v>N</v>
      </c>
      <c r="N93" t="str">
        <f>_xlfn.XLOOKUP(INDEX('state-winning-votes'!$A$1:$L$53,MATCH($C93,'state-winning-votes'!$A:$A,0),MATCH($A93,'state-winning-votes'!$A$2:$L$2,0)),$K:$K,$H:$H)</f>
        <v>Ford, Gerald</v>
      </c>
      <c r="O93" t="str">
        <f>VLOOKUP(A93,'national-winners'!$A$2:$B$13,2,0)</f>
        <v>Carter, Jimmy</v>
      </c>
    </row>
    <row r="94" spans="1:15" x14ac:dyDescent="0.25">
      <c r="A94">
        <v>1976</v>
      </c>
      <c r="B94" t="s">
        <v>73</v>
      </c>
      <c r="C94" t="s">
        <v>74</v>
      </c>
      <c r="D94">
        <v>19</v>
      </c>
      <c r="E94">
        <v>42</v>
      </c>
      <c r="F94">
        <v>31</v>
      </c>
      <c r="G94" t="s">
        <v>16</v>
      </c>
      <c r="H94" t="s">
        <v>48</v>
      </c>
      <c r="I94" t="s">
        <v>49</v>
      </c>
      <c r="J94" t="b">
        <v>0</v>
      </c>
      <c r="K94">
        <v>241</v>
      </c>
      <c r="L94">
        <v>1279303</v>
      </c>
      <c r="M94" t="str">
        <f>IF(VLOOKUP(A94,'national-winners'!$A$2:$B$13,2,0)=H94,"Y","N")</f>
        <v>N</v>
      </c>
      <c r="N94" t="str">
        <f>_xlfn.XLOOKUP(INDEX('state-winning-votes'!$A$1:$L$53,MATCH($C94,'state-winning-votes'!$A:$A,0),MATCH($A94,'state-winning-votes'!$A$2:$L$2,0)),$K:$K,$H:$H)</f>
        <v>Ford, Gerald</v>
      </c>
      <c r="O94" t="str">
        <f>VLOOKUP(A94,'national-winners'!$A$2:$B$13,2,0)</f>
        <v>Carter, Jimmy</v>
      </c>
    </row>
    <row r="95" spans="1:15" x14ac:dyDescent="0.25">
      <c r="A95">
        <v>1976</v>
      </c>
      <c r="B95" t="s">
        <v>73</v>
      </c>
      <c r="C95" t="s">
        <v>74</v>
      </c>
      <c r="D95">
        <v>19</v>
      </c>
      <c r="E95">
        <v>42</v>
      </c>
      <c r="F95">
        <v>31</v>
      </c>
      <c r="G95" t="s">
        <v>16</v>
      </c>
      <c r="H95" t="s">
        <v>76</v>
      </c>
      <c r="I95" t="s">
        <v>77</v>
      </c>
      <c r="J95" t="b">
        <v>0</v>
      </c>
      <c r="K95">
        <v>233</v>
      </c>
      <c r="L95">
        <v>1279303</v>
      </c>
      <c r="M95" t="str">
        <f>IF(VLOOKUP(A95,'national-winners'!$A$2:$B$13,2,0)=H95,"Y","N")</f>
        <v>N</v>
      </c>
      <c r="N95" t="str">
        <f>_xlfn.XLOOKUP(INDEX('state-winning-votes'!$A$1:$L$53,MATCH($C95,'state-winning-votes'!$A:$A,0),MATCH($A95,'state-winning-votes'!$A$2:$L$2,0)),$K:$K,$H:$H)</f>
        <v>Ford, Gerald</v>
      </c>
      <c r="O95" t="str">
        <f>VLOOKUP(A95,'national-winners'!$A$2:$B$13,2,0)</f>
        <v>Carter, Jimmy</v>
      </c>
    </row>
    <row r="96" spans="1:15" x14ac:dyDescent="0.25">
      <c r="A96">
        <v>1976</v>
      </c>
      <c r="B96" t="s">
        <v>73</v>
      </c>
      <c r="C96" t="s">
        <v>74</v>
      </c>
      <c r="D96">
        <v>19</v>
      </c>
      <c r="E96">
        <v>42</v>
      </c>
      <c r="F96">
        <v>31</v>
      </c>
      <c r="G96" t="s">
        <v>16</v>
      </c>
      <c r="H96" t="s">
        <v>70</v>
      </c>
      <c r="I96" t="s">
        <v>56</v>
      </c>
      <c r="J96" t="b">
        <v>0</v>
      </c>
      <c r="K96">
        <v>160</v>
      </c>
      <c r="L96">
        <v>1279303</v>
      </c>
      <c r="M96" t="str">
        <f>IF(VLOOKUP(A96,'national-winners'!$A$2:$B$13,2,0)=H96,"Y","N")</f>
        <v>N</v>
      </c>
      <c r="N96" t="str">
        <f>_xlfn.XLOOKUP(INDEX('state-winning-votes'!$A$1:$L$53,MATCH($C96,'state-winning-votes'!$A:$A,0),MATCH($A96,'state-winning-votes'!$A$2:$L$2,0)),$K:$K,$H:$H)</f>
        <v>Ford, Gerald</v>
      </c>
      <c r="O96" t="str">
        <f>VLOOKUP(A96,'national-winners'!$A$2:$B$13,2,0)</f>
        <v>Carter, Jimmy</v>
      </c>
    </row>
    <row r="97" spans="1:15" x14ac:dyDescent="0.25">
      <c r="A97">
        <v>1976</v>
      </c>
      <c r="B97" t="s">
        <v>78</v>
      </c>
      <c r="C97" t="s">
        <v>79</v>
      </c>
      <c r="D97">
        <v>20</v>
      </c>
      <c r="E97">
        <v>47</v>
      </c>
      <c r="F97">
        <v>32</v>
      </c>
      <c r="G97" t="s">
        <v>16</v>
      </c>
      <c r="H97" t="s">
        <v>20</v>
      </c>
      <c r="I97" t="s">
        <v>21</v>
      </c>
      <c r="J97" t="b">
        <v>0</v>
      </c>
      <c r="K97">
        <v>502752</v>
      </c>
      <c r="L97">
        <v>957845</v>
      </c>
      <c r="M97" t="str">
        <f>IF(VLOOKUP(A97,'national-winners'!$A$2:$B$13,2,0)=H97,"Y","N")</f>
        <v>N</v>
      </c>
      <c r="N97" t="str">
        <f>_xlfn.XLOOKUP(INDEX('state-winning-votes'!$A$1:$L$53,MATCH($C97,'state-winning-votes'!$A:$A,0),MATCH($A97,'state-winning-votes'!$A$2:$L$2,0)),$K:$K,$H:$H)</f>
        <v>Ford, Gerald</v>
      </c>
      <c r="O97" t="str">
        <f>VLOOKUP(A97,'national-winners'!$A$2:$B$13,2,0)</f>
        <v>Carter, Jimmy</v>
      </c>
    </row>
    <row r="98" spans="1:15" x14ac:dyDescent="0.25">
      <c r="A98">
        <v>1976</v>
      </c>
      <c r="B98" t="s">
        <v>78</v>
      </c>
      <c r="C98" t="s">
        <v>79</v>
      </c>
      <c r="D98">
        <v>20</v>
      </c>
      <c r="E98">
        <v>47</v>
      </c>
      <c r="F98">
        <v>32</v>
      </c>
      <c r="G98" t="s">
        <v>16</v>
      </c>
      <c r="H98" t="s">
        <v>17</v>
      </c>
      <c r="I98" t="s">
        <v>18</v>
      </c>
      <c r="J98" t="b">
        <v>0</v>
      </c>
      <c r="K98">
        <v>430421</v>
      </c>
      <c r="L98">
        <v>957845</v>
      </c>
      <c r="M98" t="str">
        <f>IF(VLOOKUP(A98,'national-winners'!$A$2:$B$13,2,0)=H98,"Y","N")</f>
        <v>Y</v>
      </c>
      <c r="N98" t="str">
        <f>_xlfn.XLOOKUP(INDEX('state-winning-votes'!$A$1:$L$53,MATCH($C98,'state-winning-votes'!$A:$A,0),MATCH($A98,'state-winning-votes'!$A$2:$L$2,0)),$K:$K,$H:$H)</f>
        <v>Ford, Gerald</v>
      </c>
      <c r="O98" t="str">
        <f>VLOOKUP(A98,'national-winners'!$A$2:$B$13,2,0)</f>
        <v>Carter, Jimmy</v>
      </c>
    </row>
    <row r="99" spans="1:15" x14ac:dyDescent="0.25">
      <c r="A99">
        <v>1976</v>
      </c>
      <c r="B99" t="s">
        <v>78</v>
      </c>
      <c r="C99" t="s">
        <v>79</v>
      </c>
      <c r="D99">
        <v>20</v>
      </c>
      <c r="E99">
        <v>47</v>
      </c>
      <c r="F99">
        <v>32</v>
      </c>
      <c r="G99" t="s">
        <v>16</v>
      </c>
      <c r="H99" t="s">
        <v>34</v>
      </c>
      <c r="I99" t="s">
        <v>35</v>
      </c>
      <c r="J99" t="b">
        <v>0</v>
      </c>
      <c r="K99">
        <v>13185</v>
      </c>
      <c r="L99">
        <v>957845</v>
      </c>
      <c r="M99" t="str">
        <f>IF(VLOOKUP(A99,'national-winners'!$A$2:$B$13,2,0)=H99,"Y","N")</f>
        <v>N</v>
      </c>
      <c r="N99" t="str">
        <f>_xlfn.XLOOKUP(INDEX('state-winning-votes'!$A$1:$L$53,MATCH($C99,'state-winning-votes'!$A:$A,0),MATCH($A99,'state-winning-votes'!$A$2:$L$2,0)),$K:$K,$H:$H)</f>
        <v>Ford, Gerald</v>
      </c>
      <c r="O99" t="str">
        <f>VLOOKUP(A99,'national-winners'!$A$2:$B$13,2,0)</f>
        <v>Carter, Jimmy</v>
      </c>
    </row>
    <row r="100" spans="1:15" x14ac:dyDescent="0.25">
      <c r="A100">
        <v>1976</v>
      </c>
      <c r="B100" t="s">
        <v>78</v>
      </c>
      <c r="C100" t="s">
        <v>79</v>
      </c>
      <c r="D100">
        <v>20</v>
      </c>
      <c r="E100">
        <v>47</v>
      </c>
      <c r="F100">
        <v>32</v>
      </c>
      <c r="G100" t="s">
        <v>16</v>
      </c>
      <c r="H100" t="s">
        <v>38</v>
      </c>
      <c r="I100" t="s">
        <v>39</v>
      </c>
      <c r="J100" t="b">
        <v>0</v>
      </c>
      <c r="K100">
        <v>4724</v>
      </c>
      <c r="L100">
        <v>957845</v>
      </c>
      <c r="M100" t="str">
        <f>IF(VLOOKUP(A100,'national-winners'!$A$2:$B$13,2,0)=H100,"Y","N")</f>
        <v>N</v>
      </c>
      <c r="N100" t="str">
        <f>_xlfn.XLOOKUP(INDEX('state-winning-votes'!$A$1:$L$53,MATCH($C100,'state-winning-votes'!$A:$A,0),MATCH($A100,'state-winning-votes'!$A$2:$L$2,0)),$K:$K,$H:$H)</f>
        <v>Ford, Gerald</v>
      </c>
      <c r="O100" t="str">
        <f>VLOOKUP(A100,'national-winners'!$A$2:$B$13,2,0)</f>
        <v>Carter, Jimmy</v>
      </c>
    </row>
    <row r="101" spans="1:15" x14ac:dyDescent="0.25">
      <c r="A101">
        <v>1976</v>
      </c>
      <c r="B101" t="s">
        <v>78</v>
      </c>
      <c r="C101" t="s">
        <v>79</v>
      </c>
      <c r="D101">
        <v>20</v>
      </c>
      <c r="E101">
        <v>47</v>
      </c>
      <c r="F101">
        <v>32</v>
      </c>
      <c r="G101" t="s">
        <v>16</v>
      </c>
      <c r="H101" t="s">
        <v>28</v>
      </c>
      <c r="I101" t="s">
        <v>35</v>
      </c>
      <c r="J101" t="b">
        <v>0</v>
      </c>
      <c r="K101">
        <v>3242</v>
      </c>
      <c r="L101">
        <v>957845</v>
      </c>
      <c r="M101" t="str">
        <f>IF(VLOOKUP(A101,'national-winners'!$A$2:$B$13,2,0)=H101,"Y","N")</f>
        <v>N</v>
      </c>
      <c r="N101" t="str">
        <f>_xlfn.XLOOKUP(INDEX('state-winning-votes'!$A$1:$L$53,MATCH($C101,'state-winning-votes'!$A:$A,0),MATCH($A101,'state-winning-votes'!$A$2:$L$2,0)),$K:$K,$H:$H)</f>
        <v>Ford, Gerald</v>
      </c>
      <c r="O101" t="str">
        <f>VLOOKUP(A101,'national-winners'!$A$2:$B$13,2,0)</f>
        <v>Carter, Jimmy</v>
      </c>
    </row>
    <row r="102" spans="1:15" x14ac:dyDescent="0.25">
      <c r="A102">
        <v>1976</v>
      </c>
      <c r="B102" t="s">
        <v>78</v>
      </c>
      <c r="C102" t="s">
        <v>79</v>
      </c>
      <c r="D102">
        <v>20</v>
      </c>
      <c r="E102">
        <v>47</v>
      </c>
      <c r="F102">
        <v>32</v>
      </c>
      <c r="G102" t="s">
        <v>16</v>
      </c>
      <c r="H102" t="s">
        <v>22</v>
      </c>
      <c r="I102" t="s">
        <v>80</v>
      </c>
      <c r="J102" t="b">
        <v>0</v>
      </c>
      <c r="K102">
        <v>2118</v>
      </c>
      <c r="L102">
        <v>957845</v>
      </c>
      <c r="M102" t="str">
        <f>IF(VLOOKUP(A102,'national-winners'!$A$2:$B$13,2,0)=H102,"Y","N")</f>
        <v>N</v>
      </c>
      <c r="N102" t="str">
        <f>_xlfn.XLOOKUP(INDEX('state-winning-votes'!$A$1:$L$53,MATCH($C102,'state-winning-votes'!$A:$A,0),MATCH($A102,'state-winning-votes'!$A$2:$L$2,0)),$K:$K,$H:$H)</f>
        <v>Ford, Gerald</v>
      </c>
      <c r="O102" t="str">
        <f>VLOOKUP(A102,'national-winners'!$A$2:$B$13,2,0)</f>
        <v>Carter, Jimmy</v>
      </c>
    </row>
    <row r="103" spans="1:15" x14ac:dyDescent="0.25">
      <c r="A103">
        <v>1976</v>
      </c>
      <c r="B103" t="s">
        <v>78</v>
      </c>
      <c r="C103" t="s">
        <v>79</v>
      </c>
      <c r="D103">
        <v>20</v>
      </c>
      <c r="E103">
        <v>47</v>
      </c>
      <c r="F103">
        <v>32</v>
      </c>
      <c r="G103" t="s">
        <v>16</v>
      </c>
      <c r="H103" t="s">
        <v>24</v>
      </c>
      <c r="I103" t="s">
        <v>25</v>
      </c>
      <c r="J103" t="b">
        <v>0</v>
      </c>
      <c r="K103">
        <v>1403</v>
      </c>
      <c r="L103">
        <v>957845</v>
      </c>
      <c r="M103" t="str">
        <f>IF(VLOOKUP(A103,'national-winners'!$A$2:$B$13,2,0)=H103,"Y","N")</f>
        <v>N</v>
      </c>
      <c r="N103" t="str">
        <f>_xlfn.XLOOKUP(INDEX('state-winning-votes'!$A$1:$L$53,MATCH($C103,'state-winning-votes'!$A:$A,0),MATCH($A103,'state-winning-votes'!$A$2:$L$2,0)),$K:$K,$H:$H)</f>
        <v>Ford, Gerald</v>
      </c>
      <c r="O103" t="str">
        <f>VLOOKUP(A103,'national-winners'!$A$2:$B$13,2,0)</f>
        <v>Carter, Jimmy</v>
      </c>
    </row>
    <row r="104" spans="1:15" x14ac:dyDescent="0.25">
      <c r="A104">
        <v>1976</v>
      </c>
      <c r="B104" t="s">
        <v>81</v>
      </c>
      <c r="C104" t="s">
        <v>82</v>
      </c>
      <c r="D104">
        <v>21</v>
      </c>
      <c r="E104">
        <v>61</v>
      </c>
      <c r="F104">
        <v>51</v>
      </c>
      <c r="G104" t="s">
        <v>16</v>
      </c>
      <c r="H104" t="s">
        <v>17</v>
      </c>
      <c r="I104" t="s">
        <v>18</v>
      </c>
      <c r="J104" t="b">
        <v>0</v>
      </c>
      <c r="K104">
        <v>615717</v>
      </c>
      <c r="L104">
        <v>1167142</v>
      </c>
      <c r="M104" t="str">
        <f>IF(VLOOKUP(A104,'national-winners'!$A$2:$B$13,2,0)=H104,"Y","N")</f>
        <v>Y</v>
      </c>
      <c r="N104" t="str">
        <f>_xlfn.XLOOKUP(INDEX('state-winning-votes'!$A$1:$L$53,MATCH($C104,'state-winning-votes'!$A:$A,0),MATCH($A104,'state-winning-votes'!$A$2:$L$2,0)),$K:$K,$H:$H)</f>
        <v>Carter, Jimmy</v>
      </c>
      <c r="O104" t="str">
        <f>VLOOKUP(A104,'national-winners'!$A$2:$B$13,2,0)</f>
        <v>Carter, Jimmy</v>
      </c>
    </row>
    <row r="105" spans="1:15" x14ac:dyDescent="0.25">
      <c r="A105">
        <v>1976</v>
      </c>
      <c r="B105" t="s">
        <v>81</v>
      </c>
      <c r="C105" t="s">
        <v>82</v>
      </c>
      <c r="D105">
        <v>21</v>
      </c>
      <c r="E105">
        <v>61</v>
      </c>
      <c r="F105">
        <v>51</v>
      </c>
      <c r="G105" t="s">
        <v>16</v>
      </c>
      <c r="H105" t="s">
        <v>20</v>
      </c>
      <c r="I105" t="s">
        <v>21</v>
      </c>
      <c r="J105" t="b">
        <v>0</v>
      </c>
      <c r="K105">
        <v>531852</v>
      </c>
      <c r="L105">
        <v>1167142</v>
      </c>
      <c r="M105" t="str">
        <f>IF(VLOOKUP(A105,'national-winners'!$A$2:$B$13,2,0)=H105,"Y","N")</f>
        <v>N</v>
      </c>
      <c r="N105" t="str">
        <f>_xlfn.XLOOKUP(INDEX('state-winning-votes'!$A$1:$L$53,MATCH($C105,'state-winning-votes'!$A:$A,0),MATCH($A105,'state-winning-votes'!$A$2:$L$2,0)),$K:$K,$H:$H)</f>
        <v>Carter, Jimmy</v>
      </c>
      <c r="O105" t="str">
        <f>VLOOKUP(A105,'national-winners'!$A$2:$B$13,2,0)</f>
        <v>Carter, Jimmy</v>
      </c>
    </row>
    <row r="106" spans="1:15" x14ac:dyDescent="0.25">
      <c r="A106">
        <v>1976</v>
      </c>
      <c r="B106" t="s">
        <v>81</v>
      </c>
      <c r="C106" t="s">
        <v>82</v>
      </c>
      <c r="D106">
        <v>21</v>
      </c>
      <c r="E106">
        <v>61</v>
      </c>
      <c r="F106">
        <v>51</v>
      </c>
      <c r="G106" t="s">
        <v>16</v>
      </c>
      <c r="H106" t="s">
        <v>38</v>
      </c>
      <c r="I106" t="s">
        <v>39</v>
      </c>
      <c r="J106" t="b">
        <v>0</v>
      </c>
      <c r="K106">
        <v>8308</v>
      </c>
      <c r="L106">
        <v>1167142</v>
      </c>
      <c r="M106" t="str">
        <f>IF(VLOOKUP(A106,'national-winners'!$A$2:$B$13,2,0)=H106,"Y","N")</f>
        <v>N</v>
      </c>
      <c r="N106" t="str">
        <f>_xlfn.XLOOKUP(INDEX('state-winning-votes'!$A$1:$L$53,MATCH($C106,'state-winning-votes'!$A:$A,0),MATCH($A106,'state-winning-votes'!$A$2:$L$2,0)),$K:$K,$H:$H)</f>
        <v>Carter, Jimmy</v>
      </c>
      <c r="O106" t="str">
        <f>VLOOKUP(A106,'national-winners'!$A$2:$B$13,2,0)</f>
        <v>Carter, Jimmy</v>
      </c>
    </row>
    <row r="107" spans="1:15" x14ac:dyDescent="0.25">
      <c r="A107">
        <v>1976</v>
      </c>
      <c r="B107" t="s">
        <v>81</v>
      </c>
      <c r="C107" t="s">
        <v>82</v>
      </c>
      <c r="D107">
        <v>21</v>
      </c>
      <c r="E107">
        <v>61</v>
      </c>
      <c r="F107">
        <v>51</v>
      </c>
      <c r="G107" t="s">
        <v>16</v>
      </c>
      <c r="H107" t="s">
        <v>34</v>
      </c>
      <c r="I107" t="s">
        <v>35</v>
      </c>
      <c r="J107" t="b">
        <v>0</v>
      </c>
      <c r="K107">
        <v>6837</v>
      </c>
      <c r="L107">
        <v>1167142</v>
      </c>
      <c r="M107" t="str">
        <f>IF(VLOOKUP(A107,'national-winners'!$A$2:$B$13,2,0)=H107,"Y","N")</f>
        <v>N</v>
      </c>
      <c r="N107" t="str">
        <f>_xlfn.XLOOKUP(INDEX('state-winning-votes'!$A$1:$L$53,MATCH($C107,'state-winning-votes'!$A:$A,0),MATCH($A107,'state-winning-votes'!$A$2:$L$2,0)),$K:$K,$H:$H)</f>
        <v>Carter, Jimmy</v>
      </c>
      <c r="O107" t="str">
        <f>VLOOKUP(A107,'national-winners'!$A$2:$B$13,2,0)</f>
        <v>Carter, Jimmy</v>
      </c>
    </row>
    <row r="108" spans="1:15" x14ac:dyDescent="0.25">
      <c r="A108">
        <v>1976</v>
      </c>
      <c r="B108" t="s">
        <v>81</v>
      </c>
      <c r="C108" t="s">
        <v>82</v>
      </c>
      <c r="D108">
        <v>21</v>
      </c>
      <c r="E108">
        <v>61</v>
      </c>
      <c r="F108">
        <v>51</v>
      </c>
      <c r="G108" t="s">
        <v>16</v>
      </c>
      <c r="H108" t="s">
        <v>22</v>
      </c>
      <c r="I108" t="s">
        <v>23</v>
      </c>
      <c r="J108" t="b">
        <v>0</v>
      </c>
      <c r="K108">
        <v>2328</v>
      </c>
      <c r="L108">
        <v>1167142</v>
      </c>
      <c r="M108" t="str">
        <f>IF(VLOOKUP(A108,'national-winners'!$A$2:$B$13,2,0)=H108,"Y","N")</f>
        <v>N</v>
      </c>
      <c r="N108" t="str">
        <f>_xlfn.XLOOKUP(INDEX('state-winning-votes'!$A$1:$L$53,MATCH($C108,'state-winning-votes'!$A:$A,0),MATCH($A108,'state-winning-votes'!$A$2:$L$2,0)),$K:$K,$H:$H)</f>
        <v>Carter, Jimmy</v>
      </c>
      <c r="O108" t="str">
        <f>VLOOKUP(A108,'national-winners'!$A$2:$B$13,2,0)</f>
        <v>Carter, Jimmy</v>
      </c>
    </row>
    <row r="109" spans="1:15" x14ac:dyDescent="0.25">
      <c r="A109">
        <v>1976</v>
      </c>
      <c r="B109" t="s">
        <v>81</v>
      </c>
      <c r="C109" t="s">
        <v>82</v>
      </c>
      <c r="D109">
        <v>21</v>
      </c>
      <c r="E109">
        <v>61</v>
      </c>
      <c r="F109">
        <v>51</v>
      </c>
      <c r="G109" t="s">
        <v>16</v>
      </c>
      <c r="H109" t="s">
        <v>28</v>
      </c>
      <c r="I109" t="s">
        <v>29</v>
      </c>
      <c r="J109" t="b">
        <v>0</v>
      </c>
      <c r="K109">
        <v>814</v>
      </c>
      <c r="L109">
        <v>1167142</v>
      </c>
      <c r="M109" t="str">
        <f>IF(VLOOKUP(A109,'national-winners'!$A$2:$B$13,2,0)=H109,"Y","N")</f>
        <v>N</v>
      </c>
      <c r="N109" t="str">
        <f>_xlfn.XLOOKUP(INDEX('state-winning-votes'!$A$1:$L$53,MATCH($C109,'state-winning-votes'!$A:$A,0),MATCH($A109,'state-winning-votes'!$A$2:$L$2,0)),$K:$K,$H:$H)</f>
        <v>Carter, Jimmy</v>
      </c>
      <c r="O109" t="str">
        <f>VLOOKUP(A109,'national-winners'!$A$2:$B$13,2,0)</f>
        <v>Carter, Jimmy</v>
      </c>
    </row>
    <row r="110" spans="1:15" x14ac:dyDescent="0.25">
      <c r="A110">
        <v>1976</v>
      </c>
      <c r="B110" t="s">
        <v>81</v>
      </c>
      <c r="C110" t="s">
        <v>82</v>
      </c>
      <c r="D110">
        <v>21</v>
      </c>
      <c r="E110">
        <v>61</v>
      </c>
      <c r="F110">
        <v>51</v>
      </c>
      <c r="G110" t="s">
        <v>16</v>
      </c>
      <c r="H110" t="s">
        <v>48</v>
      </c>
      <c r="I110" t="s">
        <v>49</v>
      </c>
      <c r="J110" t="b">
        <v>0</v>
      </c>
      <c r="K110">
        <v>510</v>
      </c>
      <c r="L110">
        <v>1167142</v>
      </c>
      <c r="M110" t="str">
        <f>IF(VLOOKUP(A110,'national-winners'!$A$2:$B$13,2,0)=H110,"Y","N")</f>
        <v>N</v>
      </c>
      <c r="N110" t="str">
        <f>_xlfn.XLOOKUP(INDEX('state-winning-votes'!$A$1:$L$53,MATCH($C110,'state-winning-votes'!$A:$A,0),MATCH($A110,'state-winning-votes'!$A$2:$L$2,0)),$K:$K,$H:$H)</f>
        <v>Carter, Jimmy</v>
      </c>
      <c r="O110" t="str">
        <f>VLOOKUP(A110,'national-winners'!$A$2:$B$13,2,0)</f>
        <v>Carter, Jimmy</v>
      </c>
    </row>
    <row r="111" spans="1:15" x14ac:dyDescent="0.25">
      <c r="A111">
        <v>1976</v>
      </c>
      <c r="B111" t="s">
        <v>81</v>
      </c>
      <c r="C111" t="s">
        <v>82</v>
      </c>
      <c r="D111">
        <v>21</v>
      </c>
      <c r="E111">
        <v>61</v>
      </c>
      <c r="F111">
        <v>51</v>
      </c>
      <c r="G111" t="s">
        <v>16</v>
      </c>
      <c r="H111" t="s">
        <v>26</v>
      </c>
      <c r="I111" t="s">
        <v>27</v>
      </c>
      <c r="J111" t="b">
        <v>0</v>
      </c>
      <c r="K111">
        <v>426</v>
      </c>
      <c r="L111">
        <v>1167142</v>
      </c>
      <c r="M111" t="str">
        <f>IF(VLOOKUP(A111,'national-winners'!$A$2:$B$13,2,0)=H111,"Y","N")</f>
        <v>N</v>
      </c>
      <c r="N111" t="str">
        <f>_xlfn.XLOOKUP(INDEX('state-winning-votes'!$A$1:$L$53,MATCH($C111,'state-winning-votes'!$A:$A,0),MATCH($A111,'state-winning-votes'!$A$2:$L$2,0)),$K:$K,$H:$H)</f>
        <v>Carter, Jimmy</v>
      </c>
      <c r="O111" t="str">
        <f>VLOOKUP(A111,'national-winners'!$A$2:$B$13,2,0)</f>
        <v>Carter, Jimmy</v>
      </c>
    </row>
    <row r="112" spans="1:15" x14ac:dyDescent="0.25">
      <c r="A112">
        <v>1976</v>
      </c>
      <c r="B112" t="s">
        <v>81</v>
      </c>
      <c r="C112" t="s">
        <v>82</v>
      </c>
      <c r="D112">
        <v>21</v>
      </c>
      <c r="E112">
        <v>61</v>
      </c>
      <c r="F112">
        <v>51</v>
      </c>
      <c r="G112" t="s">
        <v>16</v>
      </c>
      <c r="H112" t="s">
        <v>36</v>
      </c>
      <c r="I112" t="s">
        <v>37</v>
      </c>
      <c r="J112" t="b">
        <v>0</v>
      </c>
      <c r="K112">
        <v>350</v>
      </c>
      <c r="L112">
        <v>1167142</v>
      </c>
      <c r="M112" t="str">
        <f>IF(VLOOKUP(A112,'national-winners'!$A$2:$B$13,2,0)=H112,"Y","N")</f>
        <v>N</v>
      </c>
      <c r="N112" t="str">
        <f>_xlfn.XLOOKUP(INDEX('state-winning-votes'!$A$1:$L$53,MATCH($C112,'state-winning-votes'!$A:$A,0),MATCH($A112,'state-winning-votes'!$A$2:$L$2,0)),$K:$K,$H:$H)</f>
        <v>Carter, Jimmy</v>
      </c>
      <c r="O112" t="str">
        <f>VLOOKUP(A112,'national-winners'!$A$2:$B$13,2,0)</f>
        <v>Carter, Jimmy</v>
      </c>
    </row>
    <row r="113" spans="1:15" x14ac:dyDescent="0.25">
      <c r="A113">
        <v>1976</v>
      </c>
      <c r="B113" t="s">
        <v>83</v>
      </c>
      <c r="C113" t="s">
        <v>84</v>
      </c>
      <c r="D113">
        <v>22</v>
      </c>
      <c r="E113">
        <v>72</v>
      </c>
      <c r="F113">
        <v>45</v>
      </c>
      <c r="G113" t="s">
        <v>16</v>
      </c>
      <c r="H113" t="s">
        <v>17</v>
      </c>
      <c r="I113" t="s">
        <v>18</v>
      </c>
      <c r="J113" t="b">
        <v>0</v>
      </c>
      <c r="K113">
        <v>661365</v>
      </c>
      <c r="L113">
        <v>1277383</v>
      </c>
      <c r="M113" t="str">
        <f>IF(VLOOKUP(A113,'national-winners'!$A$2:$B$13,2,0)=H113,"Y","N")</f>
        <v>Y</v>
      </c>
      <c r="N113" t="str">
        <f>_xlfn.XLOOKUP(INDEX('state-winning-votes'!$A$1:$L$53,MATCH($C113,'state-winning-votes'!$A:$A,0),MATCH($A113,'state-winning-votes'!$A$2:$L$2,0)),$K:$K,$H:$H)</f>
        <v>Carter, Jimmy</v>
      </c>
      <c r="O113" t="str">
        <f>VLOOKUP(A113,'national-winners'!$A$2:$B$13,2,0)</f>
        <v>Carter, Jimmy</v>
      </c>
    </row>
    <row r="114" spans="1:15" x14ac:dyDescent="0.25">
      <c r="A114">
        <v>1976</v>
      </c>
      <c r="B114" t="s">
        <v>83</v>
      </c>
      <c r="C114" t="s">
        <v>84</v>
      </c>
      <c r="D114">
        <v>22</v>
      </c>
      <c r="E114">
        <v>72</v>
      </c>
      <c r="F114">
        <v>45</v>
      </c>
      <c r="G114" t="s">
        <v>16</v>
      </c>
      <c r="H114" t="s">
        <v>20</v>
      </c>
      <c r="I114" t="s">
        <v>21</v>
      </c>
      <c r="J114" t="b">
        <v>0</v>
      </c>
      <c r="K114">
        <v>587446</v>
      </c>
      <c r="L114">
        <v>1277383</v>
      </c>
      <c r="M114" t="str">
        <f>IF(VLOOKUP(A114,'national-winners'!$A$2:$B$13,2,0)=H114,"Y","N")</f>
        <v>N</v>
      </c>
      <c r="N114" t="str">
        <f>_xlfn.XLOOKUP(INDEX('state-winning-votes'!$A$1:$L$53,MATCH($C114,'state-winning-votes'!$A:$A,0),MATCH($A114,'state-winning-votes'!$A$2:$L$2,0)),$K:$K,$H:$H)</f>
        <v>Carter, Jimmy</v>
      </c>
      <c r="O114" t="str">
        <f>VLOOKUP(A114,'national-winners'!$A$2:$B$13,2,0)</f>
        <v>Carter, Jimmy</v>
      </c>
    </row>
    <row r="115" spans="1:15" x14ac:dyDescent="0.25">
      <c r="A115">
        <v>1976</v>
      </c>
      <c r="B115" t="s">
        <v>83</v>
      </c>
      <c r="C115" t="s">
        <v>84</v>
      </c>
      <c r="D115">
        <v>22</v>
      </c>
      <c r="E115">
        <v>72</v>
      </c>
      <c r="F115">
        <v>45</v>
      </c>
      <c r="G115" t="s">
        <v>16</v>
      </c>
      <c r="H115" t="s">
        <v>22</v>
      </c>
      <c r="I115" t="s">
        <v>23</v>
      </c>
      <c r="J115" t="b">
        <v>0</v>
      </c>
      <c r="K115">
        <v>10058</v>
      </c>
      <c r="L115">
        <v>1277383</v>
      </c>
      <c r="M115" t="str">
        <f>IF(VLOOKUP(A115,'national-winners'!$A$2:$B$13,2,0)=H115,"Y","N")</f>
        <v>N</v>
      </c>
      <c r="N115" t="str">
        <f>_xlfn.XLOOKUP(INDEX('state-winning-votes'!$A$1:$L$53,MATCH($C115,'state-winning-votes'!$A:$A,0),MATCH($A115,'state-winning-votes'!$A$2:$L$2,0)),$K:$K,$H:$H)</f>
        <v>Carter, Jimmy</v>
      </c>
      <c r="O115" t="str">
        <f>VLOOKUP(A115,'national-winners'!$A$2:$B$13,2,0)</f>
        <v>Carter, Jimmy</v>
      </c>
    </row>
    <row r="116" spans="1:15" x14ac:dyDescent="0.25">
      <c r="A116">
        <v>1976</v>
      </c>
      <c r="B116" t="s">
        <v>83</v>
      </c>
      <c r="C116" t="s">
        <v>84</v>
      </c>
      <c r="D116">
        <v>22</v>
      </c>
      <c r="E116">
        <v>72</v>
      </c>
      <c r="F116">
        <v>45</v>
      </c>
      <c r="G116" t="s">
        <v>16</v>
      </c>
      <c r="H116" t="s">
        <v>26</v>
      </c>
      <c r="I116" t="s">
        <v>27</v>
      </c>
      <c r="J116" t="b">
        <v>0</v>
      </c>
      <c r="K116">
        <v>7417</v>
      </c>
      <c r="L116">
        <v>1277383</v>
      </c>
      <c r="M116" t="str">
        <f>IF(VLOOKUP(A116,'national-winners'!$A$2:$B$13,2,0)=H116,"Y","N")</f>
        <v>N</v>
      </c>
      <c r="N116" t="str">
        <f>_xlfn.XLOOKUP(INDEX('state-winning-votes'!$A$1:$L$53,MATCH($C116,'state-winning-votes'!$A:$A,0),MATCH($A116,'state-winning-votes'!$A$2:$L$2,0)),$K:$K,$H:$H)</f>
        <v>Carter, Jimmy</v>
      </c>
      <c r="O116" t="str">
        <f>VLOOKUP(A116,'national-winners'!$A$2:$B$13,2,0)</f>
        <v>Carter, Jimmy</v>
      </c>
    </row>
    <row r="117" spans="1:15" x14ac:dyDescent="0.25">
      <c r="A117">
        <v>1976</v>
      </c>
      <c r="B117" t="s">
        <v>83</v>
      </c>
      <c r="C117" t="s">
        <v>84</v>
      </c>
      <c r="D117">
        <v>22</v>
      </c>
      <c r="E117">
        <v>72</v>
      </c>
      <c r="F117">
        <v>45</v>
      </c>
      <c r="G117" t="s">
        <v>16</v>
      </c>
      <c r="H117" t="s">
        <v>34</v>
      </c>
      <c r="I117" t="s">
        <v>35</v>
      </c>
      <c r="J117" t="b">
        <v>0</v>
      </c>
      <c r="K117">
        <v>6490</v>
      </c>
      <c r="L117">
        <v>1277383</v>
      </c>
      <c r="M117" t="str">
        <f>IF(VLOOKUP(A117,'national-winners'!$A$2:$B$13,2,0)=H117,"Y","N")</f>
        <v>N</v>
      </c>
      <c r="N117" t="str">
        <f>_xlfn.XLOOKUP(INDEX('state-winning-votes'!$A$1:$L$53,MATCH($C117,'state-winning-votes'!$A:$A,0),MATCH($A117,'state-winning-votes'!$A$2:$L$2,0)),$K:$K,$H:$H)</f>
        <v>Carter, Jimmy</v>
      </c>
      <c r="O117" t="str">
        <f>VLOOKUP(A117,'national-winners'!$A$2:$B$13,2,0)</f>
        <v>Carter, Jimmy</v>
      </c>
    </row>
    <row r="118" spans="1:15" x14ac:dyDescent="0.25">
      <c r="A118">
        <v>1976</v>
      </c>
      <c r="B118" t="s">
        <v>83</v>
      </c>
      <c r="C118" t="s">
        <v>84</v>
      </c>
      <c r="D118">
        <v>22</v>
      </c>
      <c r="E118">
        <v>72</v>
      </c>
      <c r="F118">
        <v>45</v>
      </c>
      <c r="G118" t="s">
        <v>16</v>
      </c>
      <c r="H118" t="s">
        <v>28</v>
      </c>
      <c r="I118" t="s">
        <v>29</v>
      </c>
      <c r="J118" t="b">
        <v>0</v>
      </c>
      <c r="K118">
        <v>3134</v>
      </c>
      <c r="L118">
        <v>1277383</v>
      </c>
      <c r="M118" t="str">
        <f>IF(VLOOKUP(A118,'national-winners'!$A$2:$B$13,2,0)=H118,"Y","N")</f>
        <v>N</v>
      </c>
      <c r="N118" t="str">
        <f>_xlfn.XLOOKUP(INDEX('state-winning-votes'!$A$1:$L$53,MATCH($C118,'state-winning-votes'!$A:$A,0),MATCH($A118,'state-winning-votes'!$A$2:$L$2,0)),$K:$K,$H:$H)</f>
        <v>Carter, Jimmy</v>
      </c>
      <c r="O118" t="str">
        <f>VLOOKUP(A118,'national-winners'!$A$2:$B$13,2,0)</f>
        <v>Carter, Jimmy</v>
      </c>
    </row>
    <row r="119" spans="1:15" x14ac:dyDescent="0.25">
      <c r="A119">
        <v>1976</v>
      </c>
      <c r="B119" t="s">
        <v>83</v>
      </c>
      <c r="C119" t="s">
        <v>84</v>
      </c>
      <c r="D119">
        <v>22</v>
      </c>
      <c r="E119">
        <v>72</v>
      </c>
      <c r="F119">
        <v>45</v>
      </c>
      <c r="G119" t="s">
        <v>16</v>
      </c>
      <c r="H119" t="s">
        <v>36</v>
      </c>
      <c r="I119" t="s">
        <v>37</v>
      </c>
      <c r="J119" t="b">
        <v>0</v>
      </c>
      <c r="K119">
        <v>1473</v>
      </c>
      <c r="L119">
        <v>1277383</v>
      </c>
      <c r="M119" t="str">
        <f>IF(VLOOKUP(A119,'national-winners'!$A$2:$B$13,2,0)=H119,"Y","N")</f>
        <v>N</v>
      </c>
      <c r="N119" t="str">
        <f>_xlfn.XLOOKUP(INDEX('state-winning-votes'!$A$1:$L$53,MATCH($C119,'state-winning-votes'!$A:$A,0),MATCH($A119,'state-winning-votes'!$A$2:$L$2,0)),$K:$K,$H:$H)</f>
        <v>Carter, Jimmy</v>
      </c>
      <c r="O119" t="str">
        <f>VLOOKUP(A119,'national-winners'!$A$2:$B$13,2,0)</f>
        <v>Carter, Jimmy</v>
      </c>
    </row>
    <row r="120" spans="1:15" x14ac:dyDescent="0.25">
      <c r="A120">
        <v>1976</v>
      </c>
      <c r="B120" t="s">
        <v>85</v>
      </c>
      <c r="C120" t="s">
        <v>86</v>
      </c>
      <c r="D120">
        <v>23</v>
      </c>
      <c r="E120">
        <v>11</v>
      </c>
      <c r="F120">
        <v>2</v>
      </c>
      <c r="G120" t="s">
        <v>16</v>
      </c>
      <c r="H120" t="s">
        <v>20</v>
      </c>
      <c r="I120" t="s">
        <v>21</v>
      </c>
      <c r="J120" t="b">
        <v>0</v>
      </c>
      <c r="K120">
        <v>236320</v>
      </c>
      <c r="L120">
        <v>482968</v>
      </c>
      <c r="M120" t="str">
        <f>IF(VLOOKUP(A120,'national-winners'!$A$2:$B$13,2,0)=H120,"Y","N")</f>
        <v>N</v>
      </c>
      <c r="N120" t="str">
        <f>_xlfn.XLOOKUP(INDEX('state-winning-votes'!$A$1:$L$53,MATCH($C120,'state-winning-votes'!$A:$A,0),MATCH($A120,'state-winning-votes'!$A$2:$L$2,0)),$K:$K,$H:$H)</f>
        <v>Ford, Gerald</v>
      </c>
      <c r="O120" t="str">
        <f>VLOOKUP(A120,'national-winners'!$A$2:$B$13,2,0)</f>
        <v>Carter, Jimmy</v>
      </c>
    </row>
    <row r="121" spans="1:15" x14ac:dyDescent="0.25">
      <c r="A121">
        <v>1976</v>
      </c>
      <c r="B121" t="s">
        <v>85</v>
      </c>
      <c r="C121" t="s">
        <v>86</v>
      </c>
      <c r="D121">
        <v>23</v>
      </c>
      <c r="E121">
        <v>11</v>
      </c>
      <c r="F121">
        <v>2</v>
      </c>
      <c r="G121" t="s">
        <v>16</v>
      </c>
      <c r="H121" t="s">
        <v>17</v>
      </c>
      <c r="I121" t="s">
        <v>18</v>
      </c>
      <c r="J121" t="b">
        <v>0</v>
      </c>
      <c r="K121">
        <v>232279</v>
      </c>
      <c r="L121">
        <v>482968</v>
      </c>
      <c r="M121" t="str">
        <f>IF(VLOOKUP(A121,'national-winners'!$A$2:$B$13,2,0)=H121,"Y","N")</f>
        <v>Y</v>
      </c>
      <c r="N121" t="str">
        <f>_xlfn.XLOOKUP(INDEX('state-winning-votes'!$A$1:$L$53,MATCH($C121,'state-winning-votes'!$A:$A,0),MATCH($A121,'state-winning-votes'!$A$2:$L$2,0)),$K:$K,$H:$H)</f>
        <v>Ford, Gerald</v>
      </c>
      <c r="O121" t="str">
        <f>VLOOKUP(A121,'national-winners'!$A$2:$B$13,2,0)</f>
        <v>Carter, Jimmy</v>
      </c>
    </row>
    <row r="122" spans="1:15" x14ac:dyDescent="0.25">
      <c r="A122">
        <v>1976</v>
      </c>
      <c r="B122" t="s">
        <v>85</v>
      </c>
      <c r="C122" t="s">
        <v>86</v>
      </c>
      <c r="D122">
        <v>23</v>
      </c>
      <c r="E122">
        <v>11</v>
      </c>
      <c r="F122">
        <v>2</v>
      </c>
      <c r="G122" t="s">
        <v>16</v>
      </c>
      <c r="H122" t="s">
        <v>34</v>
      </c>
      <c r="I122" t="s">
        <v>35</v>
      </c>
      <c r="J122" t="b">
        <v>0</v>
      </c>
      <c r="K122">
        <v>10874</v>
      </c>
      <c r="L122">
        <v>482968</v>
      </c>
      <c r="M122" t="str">
        <f>IF(VLOOKUP(A122,'national-winners'!$A$2:$B$13,2,0)=H122,"Y","N")</f>
        <v>N</v>
      </c>
      <c r="N122" t="str">
        <f>_xlfn.XLOOKUP(INDEX('state-winning-votes'!$A$1:$L$53,MATCH($C122,'state-winning-votes'!$A:$A,0),MATCH($A122,'state-winning-votes'!$A$2:$L$2,0)),$K:$K,$H:$H)</f>
        <v>Ford, Gerald</v>
      </c>
      <c r="O122" t="str">
        <f>VLOOKUP(A122,'national-winners'!$A$2:$B$13,2,0)</f>
        <v>Carter, Jimmy</v>
      </c>
    </row>
    <row r="123" spans="1:15" x14ac:dyDescent="0.25">
      <c r="A123">
        <v>1976</v>
      </c>
      <c r="B123" t="s">
        <v>85</v>
      </c>
      <c r="C123" t="s">
        <v>86</v>
      </c>
      <c r="D123">
        <v>23</v>
      </c>
      <c r="E123">
        <v>11</v>
      </c>
      <c r="F123">
        <v>2</v>
      </c>
      <c r="G123" t="s">
        <v>16</v>
      </c>
      <c r="H123" t="s">
        <v>24</v>
      </c>
      <c r="I123" t="s">
        <v>25</v>
      </c>
      <c r="J123" t="b">
        <v>0</v>
      </c>
      <c r="K123">
        <v>3495</v>
      </c>
      <c r="L123">
        <v>482968</v>
      </c>
      <c r="M123" t="str">
        <f>IF(VLOOKUP(A123,'national-winners'!$A$2:$B$13,2,0)=H123,"Y","N")</f>
        <v>N</v>
      </c>
      <c r="N123" t="str">
        <f>_xlfn.XLOOKUP(INDEX('state-winning-votes'!$A$1:$L$53,MATCH($C123,'state-winning-votes'!$A:$A,0),MATCH($A123,'state-winning-votes'!$A$2:$L$2,0)),$K:$K,$H:$H)</f>
        <v>Ford, Gerald</v>
      </c>
      <c r="O123" t="str">
        <f>VLOOKUP(A123,'national-winners'!$A$2:$B$13,2,0)</f>
        <v>Carter, Jimmy</v>
      </c>
    </row>
    <row r="124" spans="1:15" x14ac:dyDescent="0.25">
      <c r="A124">
        <v>1976</v>
      </c>
      <c r="B124" t="s">
        <v>87</v>
      </c>
      <c r="C124" t="s">
        <v>88</v>
      </c>
      <c r="D124">
        <v>24</v>
      </c>
      <c r="E124">
        <v>52</v>
      </c>
      <c r="F124">
        <v>52</v>
      </c>
      <c r="G124" t="s">
        <v>16</v>
      </c>
      <c r="H124" t="s">
        <v>17</v>
      </c>
      <c r="I124" t="s">
        <v>18</v>
      </c>
      <c r="J124" t="b">
        <v>0</v>
      </c>
      <c r="K124">
        <v>759612</v>
      </c>
      <c r="L124">
        <v>1432273</v>
      </c>
      <c r="M124" t="str">
        <f>IF(VLOOKUP(A124,'national-winners'!$A$2:$B$13,2,0)=H124,"Y","N")</f>
        <v>Y</v>
      </c>
      <c r="N124" t="str">
        <f>_xlfn.XLOOKUP(INDEX('state-winning-votes'!$A$1:$L$53,MATCH($C124,'state-winning-votes'!$A:$A,0),MATCH($A124,'state-winning-votes'!$A$2:$L$2,0)),$K:$K,$H:$H)</f>
        <v>Carter, Jimmy</v>
      </c>
      <c r="O124" t="str">
        <f>VLOOKUP(A124,'national-winners'!$A$2:$B$13,2,0)</f>
        <v>Carter, Jimmy</v>
      </c>
    </row>
    <row r="125" spans="1:15" x14ac:dyDescent="0.25">
      <c r="A125">
        <v>1976</v>
      </c>
      <c r="B125" t="s">
        <v>87</v>
      </c>
      <c r="C125" t="s">
        <v>88</v>
      </c>
      <c r="D125">
        <v>24</v>
      </c>
      <c r="E125">
        <v>52</v>
      </c>
      <c r="F125">
        <v>52</v>
      </c>
      <c r="G125" t="s">
        <v>16</v>
      </c>
      <c r="H125" t="s">
        <v>20</v>
      </c>
      <c r="I125" t="s">
        <v>21</v>
      </c>
      <c r="J125" t="b">
        <v>0</v>
      </c>
      <c r="K125">
        <v>672661</v>
      </c>
      <c r="L125">
        <v>1432273</v>
      </c>
      <c r="M125" t="str">
        <f>IF(VLOOKUP(A125,'national-winners'!$A$2:$B$13,2,0)=H125,"Y","N")</f>
        <v>N</v>
      </c>
      <c r="N125" t="str">
        <f>_xlfn.XLOOKUP(INDEX('state-winning-votes'!$A$1:$L$53,MATCH($C125,'state-winning-votes'!$A:$A,0),MATCH($A125,'state-winning-votes'!$A$2:$L$2,0)),$K:$K,$H:$H)</f>
        <v>Carter, Jimmy</v>
      </c>
      <c r="O125" t="str">
        <f>VLOOKUP(A125,'national-winners'!$A$2:$B$13,2,0)</f>
        <v>Carter, Jimmy</v>
      </c>
    </row>
    <row r="126" spans="1:15" x14ac:dyDescent="0.25">
      <c r="A126">
        <v>1976</v>
      </c>
      <c r="B126" t="s">
        <v>89</v>
      </c>
      <c r="C126" t="s">
        <v>90</v>
      </c>
      <c r="D126">
        <v>25</v>
      </c>
      <c r="E126">
        <v>14</v>
      </c>
      <c r="F126">
        <v>3</v>
      </c>
      <c r="G126" t="s">
        <v>16</v>
      </c>
      <c r="H126" t="s">
        <v>17</v>
      </c>
      <c r="I126" t="s">
        <v>18</v>
      </c>
      <c r="J126" t="b">
        <v>0</v>
      </c>
      <c r="K126">
        <v>1429475</v>
      </c>
      <c r="L126">
        <v>2547558</v>
      </c>
      <c r="M126" t="str">
        <f>IF(VLOOKUP(A126,'national-winners'!$A$2:$B$13,2,0)=H126,"Y","N")</f>
        <v>Y</v>
      </c>
      <c r="N126" t="str">
        <f>_xlfn.XLOOKUP(INDEX('state-winning-votes'!$A$1:$L$53,MATCH($C126,'state-winning-votes'!$A:$A,0),MATCH($A126,'state-winning-votes'!$A$2:$L$2,0)),$K:$K,$H:$H)</f>
        <v>Carter, Jimmy</v>
      </c>
      <c r="O126" t="str">
        <f>VLOOKUP(A126,'national-winners'!$A$2:$B$13,2,0)</f>
        <v>Carter, Jimmy</v>
      </c>
    </row>
    <row r="127" spans="1:15" x14ac:dyDescent="0.25">
      <c r="A127">
        <v>1976</v>
      </c>
      <c r="B127" t="s">
        <v>89</v>
      </c>
      <c r="C127" t="s">
        <v>90</v>
      </c>
      <c r="D127">
        <v>25</v>
      </c>
      <c r="E127">
        <v>14</v>
      </c>
      <c r="F127">
        <v>3</v>
      </c>
      <c r="G127" t="s">
        <v>16</v>
      </c>
      <c r="H127" t="s">
        <v>20</v>
      </c>
      <c r="I127" t="s">
        <v>21</v>
      </c>
      <c r="J127" t="b">
        <v>0</v>
      </c>
      <c r="K127">
        <v>1030276</v>
      </c>
      <c r="L127">
        <v>2547558</v>
      </c>
      <c r="M127" t="str">
        <f>IF(VLOOKUP(A127,'national-winners'!$A$2:$B$13,2,0)=H127,"Y","N")</f>
        <v>N</v>
      </c>
      <c r="N127" t="str">
        <f>_xlfn.XLOOKUP(INDEX('state-winning-votes'!$A$1:$L$53,MATCH($C127,'state-winning-votes'!$A:$A,0),MATCH($A127,'state-winning-votes'!$A$2:$L$2,0)),$K:$K,$H:$H)</f>
        <v>Carter, Jimmy</v>
      </c>
      <c r="O127" t="str">
        <f>VLOOKUP(A127,'national-winners'!$A$2:$B$13,2,0)</f>
        <v>Carter, Jimmy</v>
      </c>
    </row>
    <row r="128" spans="1:15" x14ac:dyDescent="0.25">
      <c r="A128">
        <v>1976</v>
      </c>
      <c r="B128" t="s">
        <v>89</v>
      </c>
      <c r="C128" t="s">
        <v>90</v>
      </c>
      <c r="D128">
        <v>25</v>
      </c>
      <c r="E128">
        <v>14</v>
      </c>
      <c r="F128">
        <v>3</v>
      </c>
      <c r="G128" t="s">
        <v>16</v>
      </c>
      <c r="H128" t="s">
        <v>34</v>
      </c>
      <c r="I128" t="s">
        <v>35</v>
      </c>
      <c r="J128" t="b">
        <v>0</v>
      </c>
      <c r="K128">
        <v>65637</v>
      </c>
      <c r="L128">
        <v>2547558</v>
      </c>
      <c r="M128" t="str">
        <f>IF(VLOOKUP(A128,'national-winners'!$A$2:$B$13,2,0)=H128,"Y","N")</f>
        <v>N</v>
      </c>
      <c r="N128" t="str">
        <f>_xlfn.XLOOKUP(INDEX('state-winning-votes'!$A$1:$L$53,MATCH($C128,'state-winning-votes'!$A:$A,0),MATCH($A128,'state-winning-votes'!$A$2:$L$2,0)),$K:$K,$H:$H)</f>
        <v>Carter, Jimmy</v>
      </c>
      <c r="O128" t="str">
        <f>VLOOKUP(A128,'national-winners'!$A$2:$B$13,2,0)</f>
        <v>Carter, Jimmy</v>
      </c>
    </row>
    <row r="129" spans="1:15" x14ac:dyDescent="0.25">
      <c r="A129">
        <v>1976</v>
      </c>
      <c r="B129" t="s">
        <v>89</v>
      </c>
      <c r="C129" t="s">
        <v>90</v>
      </c>
      <c r="D129">
        <v>25</v>
      </c>
      <c r="E129">
        <v>14</v>
      </c>
      <c r="F129">
        <v>3</v>
      </c>
      <c r="G129" t="s">
        <v>16</v>
      </c>
      <c r="H129" t="s">
        <v>36</v>
      </c>
      <c r="I129" t="s">
        <v>37</v>
      </c>
      <c r="J129" t="b">
        <v>0</v>
      </c>
      <c r="K129">
        <v>8138</v>
      </c>
      <c r="L129">
        <v>2547558</v>
      </c>
      <c r="M129" t="str">
        <f>IF(VLOOKUP(A129,'national-winners'!$A$2:$B$13,2,0)=H129,"Y","N")</f>
        <v>N</v>
      </c>
      <c r="N129" t="str">
        <f>_xlfn.XLOOKUP(INDEX('state-winning-votes'!$A$1:$L$53,MATCH($C129,'state-winning-votes'!$A:$A,0),MATCH($A129,'state-winning-votes'!$A$2:$L$2,0)),$K:$K,$H:$H)</f>
        <v>Carter, Jimmy</v>
      </c>
      <c r="O129" t="str">
        <f>VLOOKUP(A129,'national-winners'!$A$2:$B$13,2,0)</f>
        <v>Carter, Jimmy</v>
      </c>
    </row>
    <row r="130" spans="1:15" x14ac:dyDescent="0.25">
      <c r="A130">
        <v>1976</v>
      </c>
      <c r="B130" t="s">
        <v>89</v>
      </c>
      <c r="C130" t="s">
        <v>90</v>
      </c>
      <c r="D130">
        <v>25</v>
      </c>
      <c r="E130">
        <v>14</v>
      </c>
      <c r="F130">
        <v>3</v>
      </c>
      <c r="G130" t="s">
        <v>16</v>
      </c>
      <c r="H130" t="s">
        <v>38</v>
      </c>
      <c r="I130" t="s">
        <v>39</v>
      </c>
      <c r="J130" t="b">
        <v>0</v>
      </c>
      <c r="K130">
        <v>7555</v>
      </c>
      <c r="L130">
        <v>2547558</v>
      </c>
      <c r="M130" t="str">
        <f>IF(VLOOKUP(A130,'national-winners'!$A$2:$B$13,2,0)=H130,"Y","N")</f>
        <v>N</v>
      </c>
      <c r="N130" t="str">
        <f>_xlfn.XLOOKUP(INDEX('state-winning-votes'!$A$1:$L$53,MATCH($C130,'state-winning-votes'!$A:$A,0),MATCH($A130,'state-winning-votes'!$A$2:$L$2,0)),$K:$K,$H:$H)</f>
        <v>Carter, Jimmy</v>
      </c>
      <c r="O130" t="str">
        <f>VLOOKUP(A130,'national-winners'!$A$2:$B$13,2,0)</f>
        <v>Carter, Jimmy</v>
      </c>
    </row>
    <row r="131" spans="1:15" x14ac:dyDescent="0.25">
      <c r="A131">
        <v>1976</v>
      </c>
      <c r="B131" t="s">
        <v>89</v>
      </c>
      <c r="C131" t="s">
        <v>90</v>
      </c>
      <c r="D131">
        <v>25</v>
      </c>
      <c r="E131">
        <v>14</v>
      </c>
      <c r="F131">
        <v>3</v>
      </c>
      <c r="G131" t="s">
        <v>16</v>
      </c>
      <c r="H131" t="s">
        <v>48</v>
      </c>
      <c r="I131" t="s">
        <v>49</v>
      </c>
      <c r="J131" t="b">
        <v>0</v>
      </c>
      <c r="K131">
        <v>4922</v>
      </c>
      <c r="L131">
        <v>2547558</v>
      </c>
      <c r="M131" t="str">
        <f>IF(VLOOKUP(A131,'national-winners'!$A$2:$B$13,2,0)=H131,"Y","N")</f>
        <v>N</v>
      </c>
      <c r="N131" t="str">
        <f>_xlfn.XLOOKUP(INDEX('state-winning-votes'!$A$1:$L$53,MATCH($C131,'state-winning-votes'!$A:$A,0),MATCH($A131,'state-winning-votes'!$A$2:$L$2,0)),$K:$K,$H:$H)</f>
        <v>Carter, Jimmy</v>
      </c>
      <c r="O131" t="str">
        <f>VLOOKUP(A131,'national-winners'!$A$2:$B$13,2,0)</f>
        <v>Carter, Jimmy</v>
      </c>
    </row>
    <row r="132" spans="1:15" x14ac:dyDescent="0.25">
      <c r="A132">
        <v>1976</v>
      </c>
      <c r="B132" t="s">
        <v>89</v>
      </c>
      <c r="C132" t="s">
        <v>90</v>
      </c>
      <c r="D132">
        <v>25</v>
      </c>
      <c r="E132">
        <v>14</v>
      </c>
      <c r="F132">
        <v>3</v>
      </c>
      <c r="G132" t="s">
        <v>16</v>
      </c>
      <c r="H132" t="s">
        <v>52</v>
      </c>
      <c r="J132" t="b">
        <v>0</v>
      </c>
      <c r="K132">
        <v>1401</v>
      </c>
      <c r="L132">
        <v>2547558</v>
      </c>
      <c r="M132" t="str">
        <f>IF(VLOOKUP(A132,'national-winners'!$A$2:$B$13,2,0)=H132,"Y","N")</f>
        <v>N</v>
      </c>
      <c r="N132" t="str">
        <f>_xlfn.XLOOKUP(INDEX('state-winning-votes'!$A$1:$L$53,MATCH($C132,'state-winning-votes'!$A:$A,0),MATCH($A132,'state-winning-votes'!$A$2:$L$2,0)),$K:$K,$H:$H)</f>
        <v>Carter, Jimmy</v>
      </c>
      <c r="O132" t="str">
        <f>VLOOKUP(A132,'national-winners'!$A$2:$B$13,2,0)</f>
        <v>Carter, Jimmy</v>
      </c>
    </row>
    <row r="133" spans="1:15" x14ac:dyDescent="0.25">
      <c r="A133">
        <v>1976</v>
      </c>
      <c r="B133" t="s">
        <v>89</v>
      </c>
      <c r="C133" t="s">
        <v>90</v>
      </c>
      <c r="D133">
        <v>25</v>
      </c>
      <c r="E133">
        <v>14</v>
      </c>
      <c r="F133">
        <v>3</v>
      </c>
      <c r="G133" t="s">
        <v>16</v>
      </c>
      <c r="H133" t="s">
        <v>28</v>
      </c>
      <c r="I133" t="s">
        <v>29</v>
      </c>
      <c r="J133" t="b">
        <v>0</v>
      </c>
      <c r="K133">
        <v>135</v>
      </c>
      <c r="L133">
        <v>2547558</v>
      </c>
      <c r="M133" t="str">
        <f>IF(VLOOKUP(A133,'national-winners'!$A$2:$B$13,2,0)=H133,"Y","N")</f>
        <v>N</v>
      </c>
      <c r="N133" t="str">
        <f>_xlfn.XLOOKUP(INDEX('state-winning-votes'!$A$1:$L$53,MATCH($C133,'state-winning-votes'!$A:$A,0),MATCH($A133,'state-winning-votes'!$A$2:$L$2,0)),$K:$K,$H:$H)</f>
        <v>Carter, Jimmy</v>
      </c>
      <c r="O133" t="str">
        <f>VLOOKUP(A133,'national-winners'!$A$2:$B$13,2,0)</f>
        <v>Carter, Jimmy</v>
      </c>
    </row>
    <row r="134" spans="1:15" x14ac:dyDescent="0.25">
      <c r="A134">
        <v>1976</v>
      </c>
      <c r="B134" t="s">
        <v>89</v>
      </c>
      <c r="C134" t="s">
        <v>90</v>
      </c>
      <c r="D134">
        <v>25</v>
      </c>
      <c r="E134">
        <v>14</v>
      </c>
      <c r="F134">
        <v>3</v>
      </c>
      <c r="G134" t="s">
        <v>16</v>
      </c>
      <c r="H134" t="s">
        <v>70</v>
      </c>
      <c r="I134" t="s">
        <v>56</v>
      </c>
      <c r="J134" t="b">
        <v>0</v>
      </c>
      <c r="K134">
        <v>19</v>
      </c>
      <c r="L134">
        <v>2547558</v>
      </c>
      <c r="M134" t="str">
        <f>IF(VLOOKUP(A134,'national-winners'!$A$2:$B$13,2,0)=H134,"Y","N")</f>
        <v>N</v>
      </c>
      <c r="N134" t="str">
        <f>_xlfn.XLOOKUP(INDEX('state-winning-votes'!$A$1:$L$53,MATCH($C134,'state-winning-votes'!$A:$A,0),MATCH($A134,'state-winning-votes'!$A$2:$L$2,0)),$K:$K,$H:$H)</f>
        <v>Carter, Jimmy</v>
      </c>
      <c r="O134" t="str">
        <f>VLOOKUP(A134,'national-winners'!$A$2:$B$13,2,0)</f>
        <v>Carter, Jimmy</v>
      </c>
    </row>
    <row r="135" spans="1:15" x14ac:dyDescent="0.25">
      <c r="A135">
        <v>1976</v>
      </c>
      <c r="B135" t="s">
        <v>91</v>
      </c>
      <c r="C135" t="s">
        <v>92</v>
      </c>
      <c r="D135">
        <v>26</v>
      </c>
      <c r="E135">
        <v>34</v>
      </c>
      <c r="F135">
        <v>23</v>
      </c>
      <c r="G135" t="s">
        <v>16</v>
      </c>
      <c r="H135" t="s">
        <v>20</v>
      </c>
      <c r="I135" t="s">
        <v>21</v>
      </c>
      <c r="J135" t="b">
        <v>0</v>
      </c>
      <c r="K135">
        <v>1893742</v>
      </c>
      <c r="L135">
        <v>3651590</v>
      </c>
      <c r="M135" t="str">
        <f>IF(VLOOKUP(A135,'national-winners'!$A$2:$B$13,2,0)=H135,"Y","N")</f>
        <v>N</v>
      </c>
      <c r="N135" t="str">
        <f>_xlfn.XLOOKUP(INDEX('state-winning-votes'!$A$1:$L$53,MATCH($C135,'state-winning-votes'!$A:$A,0),MATCH($A135,'state-winning-votes'!$A$2:$L$2,0)),$K:$K,$H:$H)</f>
        <v>Ford, Gerald</v>
      </c>
      <c r="O135" t="str">
        <f>VLOOKUP(A135,'national-winners'!$A$2:$B$13,2,0)</f>
        <v>Carter, Jimmy</v>
      </c>
    </row>
    <row r="136" spans="1:15" x14ac:dyDescent="0.25">
      <c r="A136">
        <v>1976</v>
      </c>
      <c r="B136" t="s">
        <v>91</v>
      </c>
      <c r="C136" t="s">
        <v>92</v>
      </c>
      <c r="D136">
        <v>26</v>
      </c>
      <c r="E136">
        <v>34</v>
      </c>
      <c r="F136">
        <v>23</v>
      </c>
      <c r="G136" t="s">
        <v>16</v>
      </c>
      <c r="H136" t="s">
        <v>17</v>
      </c>
      <c r="I136" t="s">
        <v>18</v>
      </c>
      <c r="J136" t="b">
        <v>0</v>
      </c>
      <c r="K136">
        <v>1696714</v>
      </c>
      <c r="L136">
        <v>3651590</v>
      </c>
      <c r="M136" t="str">
        <f>IF(VLOOKUP(A136,'national-winners'!$A$2:$B$13,2,0)=H136,"Y","N")</f>
        <v>Y</v>
      </c>
      <c r="N136" t="str">
        <f>_xlfn.XLOOKUP(INDEX('state-winning-votes'!$A$1:$L$53,MATCH($C136,'state-winning-votes'!$A:$A,0),MATCH($A136,'state-winning-votes'!$A$2:$L$2,0)),$K:$K,$H:$H)</f>
        <v>Ford, Gerald</v>
      </c>
      <c r="O136" t="str">
        <f>VLOOKUP(A136,'national-winners'!$A$2:$B$13,2,0)</f>
        <v>Carter, Jimmy</v>
      </c>
    </row>
    <row r="137" spans="1:15" x14ac:dyDescent="0.25">
      <c r="A137">
        <v>1976</v>
      </c>
      <c r="B137" t="s">
        <v>91</v>
      </c>
      <c r="C137" t="s">
        <v>92</v>
      </c>
      <c r="D137">
        <v>26</v>
      </c>
      <c r="E137">
        <v>34</v>
      </c>
      <c r="F137">
        <v>23</v>
      </c>
      <c r="G137" t="s">
        <v>16</v>
      </c>
      <c r="H137" t="s">
        <v>34</v>
      </c>
      <c r="I137" t="s">
        <v>35</v>
      </c>
      <c r="J137" t="b">
        <v>0</v>
      </c>
      <c r="K137">
        <v>47905</v>
      </c>
      <c r="L137">
        <v>3651590</v>
      </c>
      <c r="M137" t="str">
        <f>IF(VLOOKUP(A137,'national-winners'!$A$2:$B$13,2,0)=H137,"Y","N")</f>
        <v>N</v>
      </c>
      <c r="N137" t="str">
        <f>_xlfn.XLOOKUP(INDEX('state-winning-votes'!$A$1:$L$53,MATCH($C137,'state-winning-votes'!$A:$A,0),MATCH($A137,'state-winning-votes'!$A$2:$L$2,0)),$K:$K,$H:$H)</f>
        <v>Ford, Gerald</v>
      </c>
      <c r="O137" t="str">
        <f>VLOOKUP(A137,'national-winners'!$A$2:$B$13,2,0)</f>
        <v>Carter, Jimmy</v>
      </c>
    </row>
    <row r="138" spans="1:15" x14ac:dyDescent="0.25">
      <c r="A138">
        <v>1976</v>
      </c>
      <c r="B138" t="s">
        <v>91</v>
      </c>
      <c r="C138" t="s">
        <v>92</v>
      </c>
      <c r="D138">
        <v>26</v>
      </c>
      <c r="E138">
        <v>34</v>
      </c>
      <c r="F138">
        <v>23</v>
      </c>
      <c r="G138" t="s">
        <v>16</v>
      </c>
      <c r="H138" t="s">
        <v>28</v>
      </c>
      <c r="I138" t="s">
        <v>29</v>
      </c>
      <c r="J138" t="b">
        <v>0</v>
      </c>
      <c r="K138">
        <v>5407</v>
      </c>
      <c r="L138">
        <v>3651590</v>
      </c>
      <c r="M138" t="str">
        <f>IF(VLOOKUP(A138,'national-winners'!$A$2:$B$13,2,0)=H138,"Y","N")</f>
        <v>N</v>
      </c>
      <c r="N138" t="str">
        <f>_xlfn.XLOOKUP(INDEX('state-winning-votes'!$A$1:$L$53,MATCH($C138,'state-winning-votes'!$A:$A,0),MATCH($A138,'state-winning-votes'!$A$2:$L$2,0)),$K:$K,$H:$H)</f>
        <v>Ford, Gerald</v>
      </c>
      <c r="O138" t="str">
        <f>VLOOKUP(A138,'national-winners'!$A$2:$B$13,2,0)</f>
        <v>Carter, Jimmy</v>
      </c>
    </row>
    <row r="139" spans="1:15" x14ac:dyDescent="0.25">
      <c r="A139">
        <v>1976</v>
      </c>
      <c r="B139" t="s">
        <v>91</v>
      </c>
      <c r="C139" t="s">
        <v>92</v>
      </c>
      <c r="D139">
        <v>26</v>
      </c>
      <c r="E139">
        <v>34</v>
      </c>
      <c r="F139">
        <v>23</v>
      </c>
      <c r="G139" t="s">
        <v>16</v>
      </c>
      <c r="H139" t="s">
        <v>44</v>
      </c>
      <c r="I139" t="s">
        <v>93</v>
      </c>
      <c r="J139" t="b">
        <v>0</v>
      </c>
      <c r="K139">
        <v>3504</v>
      </c>
      <c r="L139">
        <v>3651590</v>
      </c>
      <c r="M139" t="str">
        <f>IF(VLOOKUP(A139,'national-winners'!$A$2:$B$13,2,0)=H139,"Y","N")</f>
        <v>N</v>
      </c>
      <c r="N139" t="str">
        <f>_xlfn.XLOOKUP(INDEX('state-winning-votes'!$A$1:$L$53,MATCH($C139,'state-winning-votes'!$A:$A,0),MATCH($A139,'state-winning-votes'!$A$2:$L$2,0)),$K:$K,$H:$H)</f>
        <v>Ford, Gerald</v>
      </c>
      <c r="O139" t="str">
        <f>VLOOKUP(A139,'national-winners'!$A$2:$B$13,2,0)</f>
        <v>Carter, Jimmy</v>
      </c>
    </row>
    <row r="140" spans="1:15" x14ac:dyDescent="0.25">
      <c r="A140">
        <v>1976</v>
      </c>
      <c r="B140" t="s">
        <v>91</v>
      </c>
      <c r="C140" t="s">
        <v>92</v>
      </c>
      <c r="D140">
        <v>26</v>
      </c>
      <c r="E140">
        <v>34</v>
      </c>
      <c r="F140">
        <v>23</v>
      </c>
      <c r="G140" t="s">
        <v>16</v>
      </c>
      <c r="H140" t="s">
        <v>36</v>
      </c>
      <c r="I140" t="s">
        <v>37</v>
      </c>
      <c r="J140" t="b">
        <v>0</v>
      </c>
      <c r="K140">
        <v>1804</v>
      </c>
      <c r="L140">
        <v>3651590</v>
      </c>
      <c r="M140" t="str">
        <f>IF(VLOOKUP(A140,'national-winners'!$A$2:$B$13,2,0)=H140,"Y","N")</f>
        <v>N</v>
      </c>
      <c r="N140" t="str">
        <f>_xlfn.XLOOKUP(INDEX('state-winning-votes'!$A$1:$L$53,MATCH($C140,'state-winning-votes'!$A:$A,0),MATCH($A140,'state-winning-votes'!$A$2:$L$2,0)),$K:$K,$H:$H)</f>
        <v>Ford, Gerald</v>
      </c>
      <c r="O140" t="str">
        <f>VLOOKUP(A140,'national-winners'!$A$2:$B$13,2,0)</f>
        <v>Carter, Jimmy</v>
      </c>
    </row>
    <row r="141" spans="1:15" x14ac:dyDescent="0.25">
      <c r="A141">
        <v>1976</v>
      </c>
      <c r="B141" t="s">
        <v>91</v>
      </c>
      <c r="C141" t="s">
        <v>92</v>
      </c>
      <c r="D141">
        <v>26</v>
      </c>
      <c r="E141">
        <v>34</v>
      </c>
      <c r="F141">
        <v>23</v>
      </c>
      <c r="G141" t="s">
        <v>16</v>
      </c>
      <c r="H141" t="s">
        <v>48</v>
      </c>
      <c r="I141" t="s">
        <v>49</v>
      </c>
      <c r="J141" t="b">
        <v>0</v>
      </c>
      <c r="K141">
        <v>1366</v>
      </c>
      <c r="L141">
        <v>3651590</v>
      </c>
      <c r="M141" t="str">
        <f>IF(VLOOKUP(A141,'national-winners'!$A$2:$B$13,2,0)=H141,"Y","N")</f>
        <v>N</v>
      </c>
      <c r="N141" t="str">
        <f>_xlfn.XLOOKUP(INDEX('state-winning-votes'!$A$1:$L$53,MATCH($C141,'state-winning-votes'!$A:$A,0),MATCH($A141,'state-winning-votes'!$A$2:$L$2,0)),$K:$K,$H:$H)</f>
        <v>Ford, Gerald</v>
      </c>
      <c r="O141" t="str">
        <f>VLOOKUP(A141,'national-winners'!$A$2:$B$13,2,0)</f>
        <v>Carter, Jimmy</v>
      </c>
    </row>
    <row r="142" spans="1:15" x14ac:dyDescent="0.25">
      <c r="A142">
        <v>1976</v>
      </c>
      <c r="B142" t="s">
        <v>91</v>
      </c>
      <c r="C142" t="s">
        <v>92</v>
      </c>
      <c r="D142">
        <v>26</v>
      </c>
      <c r="E142">
        <v>34</v>
      </c>
      <c r="F142">
        <v>23</v>
      </c>
      <c r="G142" t="s">
        <v>16</v>
      </c>
      <c r="H142" t="s">
        <v>70</v>
      </c>
      <c r="I142" t="s">
        <v>56</v>
      </c>
      <c r="J142" t="b">
        <v>0</v>
      </c>
      <c r="K142">
        <v>1148</v>
      </c>
      <c r="L142">
        <v>3651590</v>
      </c>
      <c r="M142" t="str">
        <f>IF(VLOOKUP(A142,'national-winners'!$A$2:$B$13,2,0)=H142,"Y","N")</f>
        <v>N</v>
      </c>
      <c r="N142" t="str">
        <f>_xlfn.XLOOKUP(INDEX('state-winning-votes'!$A$1:$L$53,MATCH($C142,'state-winning-votes'!$A:$A,0),MATCH($A142,'state-winning-votes'!$A$2:$L$2,0)),$K:$K,$H:$H)</f>
        <v>Ford, Gerald</v>
      </c>
      <c r="O142" t="str">
        <f>VLOOKUP(A142,'national-winners'!$A$2:$B$13,2,0)</f>
        <v>Carter, Jimmy</v>
      </c>
    </row>
    <row r="143" spans="1:15" x14ac:dyDescent="0.25">
      <c r="A143">
        <v>1976</v>
      </c>
      <c r="B143" t="s">
        <v>94</v>
      </c>
      <c r="C143" t="s">
        <v>95</v>
      </c>
      <c r="D143">
        <v>27</v>
      </c>
      <c r="E143">
        <v>41</v>
      </c>
      <c r="F143">
        <v>33</v>
      </c>
      <c r="G143" t="s">
        <v>16</v>
      </c>
      <c r="H143" t="s">
        <v>17</v>
      </c>
      <c r="I143" t="s">
        <v>18</v>
      </c>
      <c r="J143" t="b">
        <v>0</v>
      </c>
      <c r="K143">
        <v>1070440</v>
      </c>
      <c r="L143">
        <v>1949931</v>
      </c>
      <c r="M143" t="str">
        <f>IF(VLOOKUP(A143,'national-winners'!$A$2:$B$13,2,0)=H143,"Y","N")</f>
        <v>Y</v>
      </c>
      <c r="N143" t="str">
        <f>_xlfn.XLOOKUP(INDEX('state-winning-votes'!$A$1:$L$53,MATCH($C143,'state-winning-votes'!$A:$A,0),MATCH($A143,'state-winning-votes'!$A$2:$L$2,0)),$K:$K,$H:$H)</f>
        <v>Carter, Jimmy</v>
      </c>
      <c r="O143" t="str">
        <f>VLOOKUP(A143,'national-winners'!$A$2:$B$13,2,0)</f>
        <v>Carter, Jimmy</v>
      </c>
    </row>
    <row r="144" spans="1:15" x14ac:dyDescent="0.25">
      <c r="A144">
        <v>1976</v>
      </c>
      <c r="B144" t="s">
        <v>94</v>
      </c>
      <c r="C144" t="s">
        <v>95</v>
      </c>
      <c r="D144">
        <v>27</v>
      </c>
      <c r="E144">
        <v>41</v>
      </c>
      <c r="F144">
        <v>33</v>
      </c>
      <c r="G144" t="s">
        <v>16</v>
      </c>
      <c r="H144" t="s">
        <v>20</v>
      </c>
      <c r="I144" t="s">
        <v>21</v>
      </c>
      <c r="J144" t="b">
        <v>0</v>
      </c>
      <c r="K144">
        <v>819395</v>
      </c>
      <c r="L144">
        <v>1949931</v>
      </c>
      <c r="M144" t="str">
        <f>IF(VLOOKUP(A144,'national-winners'!$A$2:$B$13,2,0)=H144,"Y","N")</f>
        <v>N</v>
      </c>
      <c r="N144" t="str">
        <f>_xlfn.XLOOKUP(INDEX('state-winning-votes'!$A$1:$L$53,MATCH($C144,'state-winning-votes'!$A:$A,0),MATCH($A144,'state-winning-votes'!$A$2:$L$2,0)),$K:$K,$H:$H)</f>
        <v>Carter, Jimmy</v>
      </c>
      <c r="O144" t="str">
        <f>VLOOKUP(A144,'national-winners'!$A$2:$B$13,2,0)</f>
        <v>Carter, Jimmy</v>
      </c>
    </row>
    <row r="145" spans="1:15" x14ac:dyDescent="0.25">
      <c r="A145">
        <v>1976</v>
      </c>
      <c r="B145" t="s">
        <v>94</v>
      </c>
      <c r="C145" t="s">
        <v>95</v>
      </c>
      <c r="D145">
        <v>27</v>
      </c>
      <c r="E145">
        <v>41</v>
      </c>
      <c r="F145">
        <v>33</v>
      </c>
      <c r="G145" t="s">
        <v>16</v>
      </c>
      <c r="H145" t="s">
        <v>34</v>
      </c>
      <c r="I145" t="s">
        <v>96</v>
      </c>
      <c r="J145" t="b">
        <v>0</v>
      </c>
      <c r="K145">
        <v>35490</v>
      </c>
      <c r="L145">
        <v>1949931</v>
      </c>
      <c r="M145" t="str">
        <f>IF(VLOOKUP(A145,'national-winners'!$A$2:$B$13,2,0)=H145,"Y","N")</f>
        <v>N</v>
      </c>
      <c r="N145" t="str">
        <f>_xlfn.XLOOKUP(INDEX('state-winning-votes'!$A$1:$L$53,MATCH($C145,'state-winning-votes'!$A:$A,0),MATCH($A145,'state-winning-votes'!$A$2:$L$2,0)),$K:$K,$H:$H)</f>
        <v>Carter, Jimmy</v>
      </c>
      <c r="O145" t="str">
        <f>VLOOKUP(A145,'national-winners'!$A$2:$B$13,2,0)</f>
        <v>Carter, Jimmy</v>
      </c>
    </row>
    <row r="146" spans="1:15" x14ac:dyDescent="0.25">
      <c r="A146">
        <v>1976</v>
      </c>
      <c r="B146" t="s">
        <v>94</v>
      </c>
      <c r="C146" t="s">
        <v>95</v>
      </c>
      <c r="D146">
        <v>27</v>
      </c>
      <c r="E146">
        <v>41</v>
      </c>
      <c r="F146">
        <v>33</v>
      </c>
      <c r="G146" t="s">
        <v>16</v>
      </c>
      <c r="H146" t="s">
        <v>38</v>
      </c>
      <c r="I146" t="s">
        <v>39</v>
      </c>
      <c r="J146" t="b">
        <v>0</v>
      </c>
      <c r="K146">
        <v>13592</v>
      </c>
      <c r="L146">
        <v>1949931</v>
      </c>
      <c r="M146" t="str">
        <f>IF(VLOOKUP(A146,'national-winners'!$A$2:$B$13,2,0)=H146,"Y","N")</f>
        <v>N</v>
      </c>
      <c r="N146" t="str">
        <f>_xlfn.XLOOKUP(INDEX('state-winning-votes'!$A$1:$L$53,MATCH($C146,'state-winning-votes'!$A:$A,0),MATCH($A146,'state-winning-votes'!$A$2:$L$2,0)),$K:$K,$H:$H)</f>
        <v>Carter, Jimmy</v>
      </c>
      <c r="O146" t="str">
        <f>VLOOKUP(A146,'national-winners'!$A$2:$B$13,2,0)</f>
        <v>Carter, Jimmy</v>
      </c>
    </row>
    <row r="147" spans="1:15" x14ac:dyDescent="0.25">
      <c r="A147">
        <v>1976</v>
      </c>
      <c r="B147" t="s">
        <v>94</v>
      </c>
      <c r="C147" t="s">
        <v>95</v>
      </c>
      <c r="D147">
        <v>27</v>
      </c>
      <c r="E147">
        <v>41</v>
      </c>
      <c r="F147">
        <v>33</v>
      </c>
      <c r="G147" t="s">
        <v>16</v>
      </c>
      <c r="H147" t="s">
        <v>36</v>
      </c>
      <c r="I147" t="s">
        <v>37</v>
      </c>
      <c r="J147" t="b">
        <v>0</v>
      </c>
      <c r="K147">
        <v>4149</v>
      </c>
      <c r="L147">
        <v>1949931</v>
      </c>
      <c r="M147" t="str">
        <f>IF(VLOOKUP(A147,'national-winners'!$A$2:$B$13,2,0)=H147,"Y","N")</f>
        <v>N</v>
      </c>
      <c r="N147" t="str">
        <f>_xlfn.XLOOKUP(INDEX('state-winning-votes'!$A$1:$L$53,MATCH($C147,'state-winning-votes'!$A:$A,0),MATCH($A147,'state-winning-votes'!$A$2:$L$2,0)),$K:$K,$H:$H)</f>
        <v>Carter, Jimmy</v>
      </c>
      <c r="O147" t="str">
        <f>VLOOKUP(A147,'national-winners'!$A$2:$B$13,2,0)</f>
        <v>Carter, Jimmy</v>
      </c>
    </row>
    <row r="148" spans="1:15" x14ac:dyDescent="0.25">
      <c r="A148">
        <v>1976</v>
      </c>
      <c r="B148" t="s">
        <v>94</v>
      </c>
      <c r="C148" t="s">
        <v>95</v>
      </c>
      <c r="D148">
        <v>27</v>
      </c>
      <c r="E148">
        <v>41</v>
      </c>
      <c r="F148">
        <v>33</v>
      </c>
      <c r="G148" t="s">
        <v>16</v>
      </c>
      <c r="H148" t="s">
        <v>28</v>
      </c>
      <c r="I148" t="s">
        <v>29</v>
      </c>
      <c r="J148" t="b">
        <v>0</v>
      </c>
      <c r="K148">
        <v>3529</v>
      </c>
      <c r="L148">
        <v>1949931</v>
      </c>
      <c r="M148" t="str">
        <f>IF(VLOOKUP(A148,'national-winners'!$A$2:$B$13,2,0)=H148,"Y","N")</f>
        <v>N</v>
      </c>
      <c r="N148" t="str">
        <f>_xlfn.XLOOKUP(INDEX('state-winning-votes'!$A$1:$L$53,MATCH($C148,'state-winning-votes'!$A:$A,0),MATCH($A148,'state-winning-votes'!$A$2:$L$2,0)),$K:$K,$H:$H)</f>
        <v>Carter, Jimmy</v>
      </c>
      <c r="O148" t="str">
        <f>VLOOKUP(A148,'national-winners'!$A$2:$B$13,2,0)</f>
        <v>Carter, Jimmy</v>
      </c>
    </row>
    <row r="149" spans="1:15" x14ac:dyDescent="0.25">
      <c r="A149">
        <v>1976</v>
      </c>
      <c r="B149" t="s">
        <v>94</v>
      </c>
      <c r="C149" t="s">
        <v>95</v>
      </c>
      <c r="D149">
        <v>27</v>
      </c>
      <c r="E149">
        <v>41</v>
      </c>
      <c r="F149">
        <v>33</v>
      </c>
      <c r="G149" t="s">
        <v>16</v>
      </c>
      <c r="H149" t="s">
        <v>26</v>
      </c>
      <c r="I149" t="s">
        <v>27</v>
      </c>
      <c r="J149" t="b">
        <v>0</v>
      </c>
      <c r="K149">
        <v>1092</v>
      </c>
      <c r="L149">
        <v>1949931</v>
      </c>
      <c r="M149" t="str">
        <f>IF(VLOOKUP(A149,'national-winners'!$A$2:$B$13,2,0)=H149,"Y","N")</f>
        <v>N</v>
      </c>
      <c r="N149" t="str">
        <f>_xlfn.XLOOKUP(INDEX('state-winning-votes'!$A$1:$L$53,MATCH($C149,'state-winning-votes'!$A:$A,0),MATCH($A149,'state-winning-votes'!$A$2:$L$2,0)),$K:$K,$H:$H)</f>
        <v>Carter, Jimmy</v>
      </c>
      <c r="O149" t="str">
        <f>VLOOKUP(A149,'national-winners'!$A$2:$B$13,2,0)</f>
        <v>Carter, Jimmy</v>
      </c>
    </row>
    <row r="150" spans="1:15" x14ac:dyDescent="0.25">
      <c r="A150">
        <v>1976</v>
      </c>
      <c r="B150" t="s">
        <v>94</v>
      </c>
      <c r="C150" t="s">
        <v>95</v>
      </c>
      <c r="D150">
        <v>27</v>
      </c>
      <c r="E150">
        <v>41</v>
      </c>
      <c r="F150">
        <v>33</v>
      </c>
      <c r="G150" t="s">
        <v>16</v>
      </c>
      <c r="H150" t="s">
        <v>44</v>
      </c>
      <c r="I150" t="s">
        <v>97</v>
      </c>
      <c r="J150" t="b">
        <v>0</v>
      </c>
      <c r="K150">
        <v>635</v>
      </c>
      <c r="L150">
        <v>1949931</v>
      </c>
      <c r="M150" t="str">
        <f>IF(VLOOKUP(A150,'national-winners'!$A$2:$B$13,2,0)=H150,"Y","N")</f>
        <v>N</v>
      </c>
      <c r="N150" t="str">
        <f>_xlfn.XLOOKUP(INDEX('state-winning-votes'!$A$1:$L$53,MATCH($C150,'state-winning-votes'!$A:$A,0),MATCH($A150,'state-winning-votes'!$A$2:$L$2,0)),$K:$K,$H:$H)</f>
        <v>Carter, Jimmy</v>
      </c>
      <c r="O150" t="str">
        <f>VLOOKUP(A150,'national-winners'!$A$2:$B$13,2,0)</f>
        <v>Carter, Jimmy</v>
      </c>
    </row>
    <row r="151" spans="1:15" x14ac:dyDescent="0.25">
      <c r="A151">
        <v>1976</v>
      </c>
      <c r="B151" t="s">
        <v>94</v>
      </c>
      <c r="C151" t="s">
        <v>95</v>
      </c>
      <c r="D151">
        <v>27</v>
      </c>
      <c r="E151">
        <v>41</v>
      </c>
      <c r="F151">
        <v>33</v>
      </c>
      <c r="G151" t="s">
        <v>16</v>
      </c>
      <c r="H151" t="s">
        <v>48</v>
      </c>
      <c r="I151" t="s">
        <v>98</v>
      </c>
      <c r="J151" t="b">
        <v>0</v>
      </c>
      <c r="K151">
        <v>543</v>
      </c>
      <c r="L151">
        <v>1949931</v>
      </c>
      <c r="M151" t="str">
        <f>IF(VLOOKUP(A151,'national-winners'!$A$2:$B$13,2,0)=H151,"Y","N")</f>
        <v>N</v>
      </c>
      <c r="N151" t="str">
        <f>_xlfn.XLOOKUP(INDEX('state-winning-votes'!$A$1:$L$53,MATCH($C151,'state-winning-votes'!$A:$A,0),MATCH($A151,'state-winning-votes'!$A$2:$L$2,0)),$K:$K,$H:$H)</f>
        <v>Carter, Jimmy</v>
      </c>
      <c r="O151" t="str">
        <f>VLOOKUP(A151,'national-winners'!$A$2:$B$13,2,0)</f>
        <v>Carter, Jimmy</v>
      </c>
    </row>
    <row r="152" spans="1:15" x14ac:dyDescent="0.25">
      <c r="A152">
        <v>1976</v>
      </c>
      <c r="B152" t="s">
        <v>94</v>
      </c>
      <c r="C152" t="s">
        <v>95</v>
      </c>
      <c r="D152">
        <v>27</v>
      </c>
      <c r="E152">
        <v>41</v>
      </c>
      <c r="F152">
        <v>33</v>
      </c>
      <c r="G152" t="s">
        <v>16</v>
      </c>
      <c r="H152" t="s">
        <v>70</v>
      </c>
      <c r="I152" t="s">
        <v>99</v>
      </c>
      <c r="J152" t="b">
        <v>0</v>
      </c>
      <c r="K152">
        <v>370</v>
      </c>
      <c r="L152">
        <v>1949931</v>
      </c>
      <c r="M152" t="str">
        <f>IF(VLOOKUP(A152,'national-winners'!$A$2:$B$13,2,0)=H152,"Y","N")</f>
        <v>N</v>
      </c>
      <c r="N152" t="str">
        <f>_xlfn.XLOOKUP(INDEX('state-winning-votes'!$A$1:$L$53,MATCH($C152,'state-winning-votes'!$A:$A,0),MATCH($A152,'state-winning-votes'!$A$2:$L$2,0)),$K:$K,$H:$H)</f>
        <v>Carter, Jimmy</v>
      </c>
      <c r="O152" t="str">
        <f>VLOOKUP(A152,'national-winners'!$A$2:$B$13,2,0)</f>
        <v>Carter, Jimmy</v>
      </c>
    </row>
    <row r="153" spans="1:15" x14ac:dyDescent="0.25">
      <c r="A153">
        <v>1976</v>
      </c>
      <c r="B153" t="s">
        <v>94</v>
      </c>
      <c r="C153" t="s">
        <v>95</v>
      </c>
      <c r="D153">
        <v>27</v>
      </c>
      <c r="E153">
        <v>41</v>
      </c>
      <c r="F153">
        <v>33</v>
      </c>
      <c r="G153" t="s">
        <v>16</v>
      </c>
      <c r="H153" t="s">
        <v>76</v>
      </c>
      <c r="I153" t="s">
        <v>100</v>
      </c>
      <c r="J153" t="b">
        <v>0</v>
      </c>
      <c r="K153">
        <v>354</v>
      </c>
      <c r="L153">
        <v>1949931</v>
      </c>
      <c r="M153" t="str">
        <f>IF(VLOOKUP(A153,'national-winners'!$A$2:$B$13,2,0)=H153,"Y","N")</f>
        <v>N</v>
      </c>
      <c r="N153" t="str">
        <f>_xlfn.XLOOKUP(INDEX('state-winning-votes'!$A$1:$L$53,MATCH($C153,'state-winning-votes'!$A:$A,0),MATCH($A153,'state-winning-votes'!$A$2:$L$2,0)),$K:$K,$H:$H)</f>
        <v>Carter, Jimmy</v>
      </c>
      <c r="O153" t="str">
        <f>VLOOKUP(A153,'national-winners'!$A$2:$B$13,2,0)</f>
        <v>Carter, Jimmy</v>
      </c>
    </row>
    <row r="154" spans="1:15" x14ac:dyDescent="0.25">
      <c r="A154">
        <v>1976</v>
      </c>
      <c r="B154" t="s">
        <v>94</v>
      </c>
      <c r="C154" t="s">
        <v>95</v>
      </c>
      <c r="D154">
        <v>27</v>
      </c>
      <c r="E154">
        <v>41</v>
      </c>
      <c r="F154">
        <v>33</v>
      </c>
      <c r="G154" t="s">
        <v>16</v>
      </c>
      <c r="J154" t="b">
        <v>1</v>
      </c>
      <c r="K154">
        <v>342</v>
      </c>
      <c r="L154">
        <v>1949931</v>
      </c>
      <c r="M154" t="str">
        <f>IF(VLOOKUP(A154,'national-winners'!$A$2:$B$13,2,0)=H154,"Y","N")</f>
        <v>N</v>
      </c>
      <c r="N154" t="str">
        <f>_xlfn.XLOOKUP(INDEX('state-winning-votes'!$A$1:$L$53,MATCH($C154,'state-winning-votes'!$A:$A,0),MATCH($A154,'state-winning-votes'!$A$2:$L$2,0)),$K:$K,$H:$H)</f>
        <v>Carter, Jimmy</v>
      </c>
      <c r="O154" t="str">
        <f>VLOOKUP(A154,'national-winners'!$A$2:$B$13,2,0)</f>
        <v>Carter, Jimmy</v>
      </c>
    </row>
    <row r="155" spans="1:15" x14ac:dyDescent="0.25">
      <c r="A155">
        <v>1976</v>
      </c>
      <c r="B155" t="s">
        <v>101</v>
      </c>
      <c r="C155" t="s">
        <v>102</v>
      </c>
      <c r="D155">
        <v>28</v>
      </c>
      <c r="E155">
        <v>64</v>
      </c>
      <c r="F155">
        <v>46</v>
      </c>
      <c r="G155" t="s">
        <v>16</v>
      </c>
      <c r="H155" t="s">
        <v>17</v>
      </c>
      <c r="I155" t="s">
        <v>18</v>
      </c>
      <c r="J155" t="b">
        <v>0</v>
      </c>
      <c r="K155">
        <v>381329</v>
      </c>
      <c r="L155">
        <v>768390</v>
      </c>
      <c r="M155" t="str">
        <f>IF(VLOOKUP(A155,'national-winners'!$A$2:$B$13,2,0)=H155,"Y","N")</f>
        <v>Y</v>
      </c>
      <c r="N155" t="str">
        <f>_xlfn.XLOOKUP(INDEX('state-winning-votes'!$A$1:$L$53,MATCH($C155,'state-winning-votes'!$A:$A,0),MATCH($A155,'state-winning-votes'!$A$2:$L$2,0)),$K:$K,$H:$H)</f>
        <v>Carter, Jimmy</v>
      </c>
      <c r="O155" t="str">
        <f>VLOOKUP(A155,'national-winners'!$A$2:$B$13,2,0)</f>
        <v>Carter, Jimmy</v>
      </c>
    </row>
    <row r="156" spans="1:15" x14ac:dyDescent="0.25">
      <c r="A156">
        <v>1976</v>
      </c>
      <c r="B156" t="s">
        <v>101</v>
      </c>
      <c r="C156" t="s">
        <v>102</v>
      </c>
      <c r="D156">
        <v>28</v>
      </c>
      <c r="E156">
        <v>64</v>
      </c>
      <c r="F156">
        <v>46</v>
      </c>
      <c r="G156" t="s">
        <v>16</v>
      </c>
      <c r="H156" t="s">
        <v>20</v>
      </c>
      <c r="I156" t="s">
        <v>21</v>
      </c>
      <c r="J156" t="b">
        <v>0</v>
      </c>
      <c r="K156">
        <v>366846</v>
      </c>
      <c r="L156">
        <v>768390</v>
      </c>
      <c r="M156" t="str">
        <f>IF(VLOOKUP(A156,'national-winners'!$A$2:$B$13,2,0)=H156,"Y","N")</f>
        <v>N</v>
      </c>
      <c r="N156" t="str">
        <f>_xlfn.XLOOKUP(INDEX('state-winning-votes'!$A$1:$L$53,MATCH($C156,'state-winning-votes'!$A:$A,0),MATCH($A156,'state-winning-votes'!$A$2:$L$2,0)),$K:$K,$H:$H)</f>
        <v>Carter, Jimmy</v>
      </c>
      <c r="O156" t="str">
        <f>VLOOKUP(A156,'national-winners'!$A$2:$B$13,2,0)</f>
        <v>Carter, Jimmy</v>
      </c>
    </row>
    <row r="157" spans="1:15" x14ac:dyDescent="0.25">
      <c r="A157">
        <v>1976</v>
      </c>
      <c r="B157" t="s">
        <v>101</v>
      </c>
      <c r="C157" t="s">
        <v>102</v>
      </c>
      <c r="D157">
        <v>28</v>
      </c>
      <c r="E157">
        <v>64</v>
      </c>
      <c r="F157">
        <v>46</v>
      </c>
      <c r="G157" t="s">
        <v>16</v>
      </c>
      <c r="H157" t="s">
        <v>38</v>
      </c>
      <c r="I157" t="s">
        <v>39</v>
      </c>
      <c r="J157" t="b">
        <v>0</v>
      </c>
      <c r="K157">
        <v>6678</v>
      </c>
      <c r="L157">
        <v>768390</v>
      </c>
      <c r="M157" t="str">
        <f>IF(VLOOKUP(A157,'national-winners'!$A$2:$B$13,2,0)=H157,"Y","N")</f>
        <v>N</v>
      </c>
      <c r="N157" t="str">
        <f>_xlfn.XLOOKUP(INDEX('state-winning-votes'!$A$1:$L$53,MATCH($C157,'state-winning-votes'!$A:$A,0),MATCH($A157,'state-winning-votes'!$A$2:$L$2,0)),$K:$K,$H:$H)</f>
        <v>Carter, Jimmy</v>
      </c>
      <c r="O157" t="str">
        <f>VLOOKUP(A157,'national-winners'!$A$2:$B$13,2,0)</f>
        <v>Carter, Jimmy</v>
      </c>
    </row>
    <row r="158" spans="1:15" x14ac:dyDescent="0.25">
      <c r="A158">
        <v>1976</v>
      </c>
      <c r="B158" t="s">
        <v>101</v>
      </c>
      <c r="C158" t="s">
        <v>102</v>
      </c>
      <c r="D158">
        <v>28</v>
      </c>
      <c r="E158">
        <v>64</v>
      </c>
      <c r="F158">
        <v>46</v>
      </c>
      <c r="G158" t="s">
        <v>16</v>
      </c>
      <c r="H158" t="s">
        <v>34</v>
      </c>
      <c r="I158" t="s">
        <v>35</v>
      </c>
      <c r="J158" t="b">
        <v>0</v>
      </c>
      <c r="K158">
        <v>4074</v>
      </c>
      <c r="L158">
        <v>768390</v>
      </c>
      <c r="M158" t="str">
        <f>IF(VLOOKUP(A158,'national-winners'!$A$2:$B$13,2,0)=H158,"Y","N")</f>
        <v>N</v>
      </c>
      <c r="N158" t="str">
        <f>_xlfn.XLOOKUP(INDEX('state-winning-votes'!$A$1:$L$53,MATCH($C158,'state-winning-votes'!$A:$A,0),MATCH($A158,'state-winning-votes'!$A$2:$L$2,0)),$K:$K,$H:$H)</f>
        <v>Carter, Jimmy</v>
      </c>
      <c r="O158" t="str">
        <f>VLOOKUP(A158,'national-winners'!$A$2:$B$13,2,0)</f>
        <v>Carter, Jimmy</v>
      </c>
    </row>
    <row r="159" spans="1:15" x14ac:dyDescent="0.25">
      <c r="A159">
        <v>1976</v>
      </c>
      <c r="B159" t="s">
        <v>101</v>
      </c>
      <c r="C159" t="s">
        <v>102</v>
      </c>
      <c r="D159">
        <v>28</v>
      </c>
      <c r="E159">
        <v>64</v>
      </c>
      <c r="F159">
        <v>46</v>
      </c>
      <c r="G159" t="s">
        <v>16</v>
      </c>
      <c r="H159" t="s">
        <v>22</v>
      </c>
      <c r="I159" t="s">
        <v>23</v>
      </c>
      <c r="J159" t="b">
        <v>0</v>
      </c>
      <c r="K159">
        <v>4049</v>
      </c>
      <c r="L159">
        <v>768390</v>
      </c>
      <c r="M159" t="str">
        <f>IF(VLOOKUP(A159,'national-winners'!$A$2:$B$13,2,0)=H159,"Y","N")</f>
        <v>N</v>
      </c>
      <c r="N159" t="str">
        <f>_xlfn.XLOOKUP(INDEX('state-winning-votes'!$A$1:$L$53,MATCH($C159,'state-winning-votes'!$A:$A,0),MATCH($A159,'state-winning-votes'!$A$2:$L$2,0)),$K:$K,$H:$H)</f>
        <v>Carter, Jimmy</v>
      </c>
      <c r="O159" t="str">
        <f>VLOOKUP(A159,'national-winners'!$A$2:$B$13,2,0)</f>
        <v>Carter, Jimmy</v>
      </c>
    </row>
    <row r="160" spans="1:15" x14ac:dyDescent="0.25">
      <c r="A160">
        <v>1976</v>
      </c>
      <c r="B160" t="s">
        <v>101</v>
      </c>
      <c r="C160" t="s">
        <v>102</v>
      </c>
      <c r="D160">
        <v>28</v>
      </c>
      <c r="E160">
        <v>64</v>
      </c>
      <c r="F160">
        <v>46</v>
      </c>
      <c r="G160" t="s">
        <v>16</v>
      </c>
      <c r="H160" t="s">
        <v>36</v>
      </c>
      <c r="I160" t="s">
        <v>37</v>
      </c>
      <c r="J160" t="b">
        <v>0</v>
      </c>
      <c r="K160">
        <v>2805</v>
      </c>
      <c r="L160">
        <v>768390</v>
      </c>
      <c r="M160" t="str">
        <f>IF(VLOOKUP(A160,'national-winners'!$A$2:$B$13,2,0)=H160,"Y","N")</f>
        <v>N</v>
      </c>
      <c r="N160" t="str">
        <f>_xlfn.XLOOKUP(INDEX('state-winning-votes'!$A$1:$L$53,MATCH($C160,'state-winning-votes'!$A:$A,0),MATCH($A160,'state-winning-votes'!$A$2:$L$2,0)),$K:$K,$H:$H)</f>
        <v>Carter, Jimmy</v>
      </c>
      <c r="O160" t="str">
        <f>VLOOKUP(A160,'national-winners'!$A$2:$B$13,2,0)</f>
        <v>Carter, Jimmy</v>
      </c>
    </row>
    <row r="161" spans="1:15" x14ac:dyDescent="0.25">
      <c r="A161">
        <v>1976</v>
      </c>
      <c r="B161" t="s">
        <v>101</v>
      </c>
      <c r="C161" t="s">
        <v>102</v>
      </c>
      <c r="D161">
        <v>28</v>
      </c>
      <c r="E161">
        <v>64</v>
      </c>
      <c r="F161">
        <v>46</v>
      </c>
      <c r="G161" t="s">
        <v>16</v>
      </c>
      <c r="H161" t="s">
        <v>28</v>
      </c>
      <c r="I161" t="s">
        <v>29</v>
      </c>
      <c r="J161" t="b">
        <v>0</v>
      </c>
      <c r="K161">
        <v>2609</v>
      </c>
      <c r="L161">
        <v>768390</v>
      </c>
      <c r="M161" t="str">
        <f>IF(VLOOKUP(A161,'national-winners'!$A$2:$B$13,2,0)=H161,"Y","N")</f>
        <v>N</v>
      </c>
      <c r="N161" t="str">
        <f>_xlfn.XLOOKUP(INDEX('state-winning-votes'!$A$1:$L$53,MATCH($C161,'state-winning-votes'!$A:$A,0),MATCH($A161,'state-winning-votes'!$A$2:$L$2,0)),$K:$K,$H:$H)</f>
        <v>Carter, Jimmy</v>
      </c>
      <c r="O161" t="str">
        <f>VLOOKUP(A161,'national-winners'!$A$2:$B$13,2,0)</f>
        <v>Carter, Jimmy</v>
      </c>
    </row>
    <row r="162" spans="1:15" x14ac:dyDescent="0.25">
      <c r="A162">
        <v>1976</v>
      </c>
      <c r="B162" t="s">
        <v>103</v>
      </c>
      <c r="C162" t="s">
        <v>104</v>
      </c>
      <c r="D162">
        <v>29</v>
      </c>
      <c r="E162">
        <v>43</v>
      </c>
      <c r="F162">
        <v>34</v>
      </c>
      <c r="G162" t="s">
        <v>16</v>
      </c>
      <c r="H162" t="s">
        <v>17</v>
      </c>
      <c r="I162" t="s">
        <v>18</v>
      </c>
      <c r="J162" t="b">
        <v>0</v>
      </c>
      <c r="K162">
        <v>998387</v>
      </c>
      <c r="L162">
        <v>1953600</v>
      </c>
      <c r="M162" t="str">
        <f>IF(VLOOKUP(A162,'national-winners'!$A$2:$B$13,2,0)=H162,"Y","N")</f>
        <v>Y</v>
      </c>
      <c r="N162" t="str">
        <f>_xlfn.XLOOKUP(INDEX('state-winning-votes'!$A$1:$L$53,MATCH($C162,'state-winning-votes'!$A:$A,0),MATCH($A162,'state-winning-votes'!$A$2:$L$2,0)),$K:$K,$H:$H)</f>
        <v>Carter, Jimmy</v>
      </c>
      <c r="O162" t="str">
        <f>VLOOKUP(A162,'national-winners'!$A$2:$B$13,2,0)</f>
        <v>Carter, Jimmy</v>
      </c>
    </row>
    <row r="163" spans="1:15" x14ac:dyDescent="0.25">
      <c r="A163">
        <v>1976</v>
      </c>
      <c r="B163" t="s">
        <v>103</v>
      </c>
      <c r="C163" t="s">
        <v>104</v>
      </c>
      <c r="D163">
        <v>29</v>
      </c>
      <c r="E163">
        <v>43</v>
      </c>
      <c r="F163">
        <v>34</v>
      </c>
      <c r="G163" t="s">
        <v>16</v>
      </c>
      <c r="H163" t="s">
        <v>20</v>
      </c>
      <c r="I163" t="s">
        <v>21</v>
      </c>
      <c r="J163" t="b">
        <v>0</v>
      </c>
      <c r="K163">
        <v>927443</v>
      </c>
      <c r="L163">
        <v>1953600</v>
      </c>
      <c r="M163" t="str">
        <f>IF(VLOOKUP(A163,'national-winners'!$A$2:$B$13,2,0)=H163,"Y","N")</f>
        <v>N</v>
      </c>
      <c r="N163" t="str">
        <f>_xlfn.XLOOKUP(INDEX('state-winning-votes'!$A$1:$L$53,MATCH($C163,'state-winning-votes'!$A:$A,0),MATCH($A163,'state-winning-votes'!$A$2:$L$2,0)),$K:$K,$H:$H)</f>
        <v>Carter, Jimmy</v>
      </c>
      <c r="O163" t="str">
        <f>VLOOKUP(A163,'national-winners'!$A$2:$B$13,2,0)</f>
        <v>Carter, Jimmy</v>
      </c>
    </row>
    <row r="164" spans="1:15" x14ac:dyDescent="0.25">
      <c r="A164">
        <v>1976</v>
      </c>
      <c r="B164" t="s">
        <v>103</v>
      </c>
      <c r="C164" t="s">
        <v>104</v>
      </c>
      <c r="D164">
        <v>29</v>
      </c>
      <c r="E164">
        <v>43</v>
      </c>
      <c r="F164">
        <v>34</v>
      </c>
      <c r="G164" t="s">
        <v>16</v>
      </c>
      <c r="H164" t="s">
        <v>34</v>
      </c>
      <c r="I164" t="s">
        <v>35</v>
      </c>
      <c r="J164" t="b">
        <v>0</v>
      </c>
      <c r="K164">
        <v>24029</v>
      </c>
      <c r="L164">
        <v>1953600</v>
      </c>
      <c r="M164" t="str">
        <f>IF(VLOOKUP(A164,'national-winners'!$A$2:$B$13,2,0)=H164,"Y","N")</f>
        <v>N</v>
      </c>
      <c r="N164" t="str">
        <f>_xlfn.XLOOKUP(INDEX('state-winning-votes'!$A$1:$L$53,MATCH($C164,'state-winning-votes'!$A:$A,0),MATCH($A164,'state-winning-votes'!$A$2:$L$2,0)),$K:$K,$H:$H)</f>
        <v>Carter, Jimmy</v>
      </c>
      <c r="O164" t="str">
        <f>VLOOKUP(A164,'national-winners'!$A$2:$B$13,2,0)</f>
        <v>Carter, Jimmy</v>
      </c>
    </row>
    <row r="165" spans="1:15" x14ac:dyDescent="0.25">
      <c r="A165">
        <v>1976</v>
      </c>
      <c r="B165" t="s">
        <v>103</v>
      </c>
      <c r="C165" t="s">
        <v>104</v>
      </c>
      <c r="D165">
        <v>29</v>
      </c>
      <c r="E165">
        <v>43</v>
      </c>
      <c r="F165">
        <v>34</v>
      </c>
      <c r="G165" t="s">
        <v>16</v>
      </c>
      <c r="H165" t="s">
        <v>59</v>
      </c>
      <c r="J165" t="b">
        <v>0</v>
      </c>
      <c r="K165">
        <v>3741</v>
      </c>
      <c r="L165">
        <v>1953600</v>
      </c>
      <c r="M165" t="str">
        <f>IF(VLOOKUP(A165,'national-winners'!$A$2:$B$13,2,0)=H165,"Y","N")</f>
        <v>N</v>
      </c>
      <c r="N165" t="str">
        <f>_xlfn.XLOOKUP(INDEX('state-winning-votes'!$A$1:$L$53,MATCH($C165,'state-winning-votes'!$A:$A,0),MATCH($A165,'state-winning-votes'!$A$2:$L$2,0)),$K:$K,$H:$H)</f>
        <v>Carter, Jimmy</v>
      </c>
      <c r="O165" t="str">
        <f>VLOOKUP(A165,'national-winners'!$A$2:$B$13,2,0)</f>
        <v>Carter, Jimmy</v>
      </c>
    </row>
    <row r="166" spans="1:15" x14ac:dyDescent="0.25">
      <c r="A166">
        <v>1976</v>
      </c>
      <c r="B166" t="s">
        <v>105</v>
      </c>
      <c r="C166" t="s">
        <v>106</v>
      </c>
      <c r="D166">
        <v>30</v>
      </c>
      <c r="E166">
        <v>81</v>
      </c>
      <c r="F166">
        <v>64</v>
      </c>
      <c r="G166" t="s">
        <v>16</v>
      </c>
      <c r="H166" t="s">
        <v>20</v>
      </c>
      <c r="I166" t="s">
        <v>21</v>
      </c>
      <c r="J166" t="b">
        <v>0</v>
      </c>
      <c r="K166">
        <v>173703</v>
      </c>
      <c r="L166">
        <v>328734</v>
      </c>
      <c r="M166" t="str">
        <f>IF(VLOOKUP(A166,'national-winners'!$A$2:$B$13,2,0)=H166,"Y","N")</f>
        <v>N</v>
      </c>
      <c r="N166" t="str">
        <f>_xlfn.XLOOKUP(INDEX('state-winning-votes'!$A$1:$L$53,MATCH($C166,'state-winning-votes'!$A:$A,0),MATCH($A166,'state-winning-votes'!$A$2:$L$2,0)),$K:$K,$H:$H)</f>
        <v>Ford, Gerald</v>
      </c>
      <c r="O166" t="str">
        <f>VLOOKUP(A166,'national-winners'!$A$2:$B$13,2,0)</f>
        <v>Carter, Jimmy</v>
      </c>
    </row>
    <row r="167" spans="1:15" x14ac:dyDescent="0.25">
      <c r="A167">
        <v>1976</v>
      </c>
      <c r="B167" t="s">
        <v>105</v>
      </c>
      <c r="C167" t="s">
        <v>106</v>
      </c>
      <c r="D167">
        <v>30</v>
      </c>
      <c r="E167">
        <v>81</v>
      </c>
      <c r="F167">
        <v>64</v>
      </c>
      <c r="G167" t="s">
        <v>16</v>
      </c>
      <c r="H167" t="s">
        <v>17</v>
      </c>
      <c r="I167" t="s">
        <v>18</v>
      </c>
      <c r="J167" t="b">
        <v>0</v>
      </c>
      <c r="K167">
        <v>149259</v>
      </c>
      <c r="L167">
        <v>328734</v>
      </c>
      <c r="M167" t="str">
        <f>IF(VLOOKUP(A167,'national-winners'!$A$2:$B$13,2,0)=H167,"Y","N")</f>
        <v>Y</v>
      </c>
      <c r="N167" t="str">
        <f>_xlfn.XLOOKUP(INDEX('state-winning-votes'!$A$1:$L$53,MATCH($C167,'state-winning-votes'!$A:$A,0),MATCH($A167,'state-winning-votes'!$A$2:$L$2,0)),$K:$K,$H:$H)</f>
        <v>Ford, Gerald</v>
      </c>
      <c r="O167" t="str">
        <f>VLOOKUP(A167,'national-winners'!$A$2:$B$13,2,0)</f>
        <v>Carter, Jimmy</v>
      </c>
    </row>
    <row r="168" spans="1:15" x14ac:dyDescent="0.25">
      <c r="A168">
        <v>1976</v>
      </c>
      <c r="B168" t="s">
        <v>105</v>
      </c>
      <c r="C168" t="s">
        <v>106</v>
      </c>
      <c r="D168">
        <v>30</v>
      </c>
      <c r="E168">
        <v>81</v>
      </c>
      <c r="F168">
        <v>64</v>
      </c>
      <c r="G168" t="s">
        <v>16</v>
      </c>
      <c r="H168" t="s">
        <v>38</v>
      </c>
      <c r="I168" t="s">
        <v>39</v>
      </c>
      <c r="J168" t="b">
        <v>0</v>
      </c>
      <c r="K168">
        <v>5772</v>
      </c>
      <c r="L168">
        <v>328734</v>
      </c>
      <c r="M168" t="str">
        <f>IF(VLOOKUP(A168,'national-winners'!$A$2:$B$13,2,0)=H168,"Y","N")</f>
        <v>N</v>
      </c>
      <c r="N168" t="str">
        <f>_xlfn.XLOOKUP(INDEX('state-winning-votes'!$A$1:$L$53,MATCH($C168,'state-winning-votes'!$A:$A,0),MATCH($A168,'state-winning-votes'!$A$2:$L$2,0)),$K:$K,$H:$H)</f>
        <v>Ford, Gerald</v>
      </c>
      <c r="O168" t="str">
        <f>VLOOKUP(A168,'national-winners'!$A$2:$B$13,2,0)</f>
        <v>Carter, Jimmy</v>
      </c>
    </row>
    <row r="169" spans="1:15" x14ac:dyDescent="0.25">
      <c r="A169">
        <v>1976</v>
      </c>
      <c r="B169" t="s">
        <v>107</v>
      </c>
      <c r="C169" t="s">
        <v>108</v>
      </c>
      <c r="D169">
        <v>31</v>
      </c>
      <c r="E169">
        <v>46</v>
      </c>
      <c r="F169">
        <v>35</v>
      </c>
      <c r="G169" t="s">
        <v>16</v>
      </c>
      <c r="H169" t="s">
        <v>20</v>
      </c>
      <c r="I169" t="s">
        <v>21</v>
      </c>
      <c r="J169" t="b">
        <v>0</v>
      </c>
      <c r="K169">
        <v>359219</v>
      </c>
      <c r="L169">
        <v>606749</v>
      </c>
      <c r="M169" t="str">
        <f>IF(VLOOKUP(A169,'national-winners'!$A$2:$B$13,2,0)=H169,"Y","N")</f>
        <v>N</v>
      </c>
      <c r="N169" t="str">
        <f>_xlfn.XLOOKUP(INDEX('state-winning-votes'!$A$1:$L$53,MATCH($C169,'state-winning-votes'!$A:$A,0),MATCH($A169,'state-winning-votes'!$A$2:$L$2,0)),$K:$K,$H:$H)</f>
        <v>Ford, Gerald</v>
      </c>
      <c r="O169" t="str">
        <f>VLOOKUP(A169,'national-winners'!$A$2:$B$13,2,0)</f>
        <v>Carter, Jimmy</v>
      </c>
    </row>
    <row r="170" spans="1:15" x14ac:dyDescent="0.25">
      <c r="A170">
        <v>1976</v>
      </c>
      <c r="B170" t="s">
        <v>107</v>
      </c>
      <c r="C170" t="s">
        <v>108</v>
      </c>
      <c r="D170">
        <v>31</v>
      </c>
      <c r="E170">
        <v>46</v>
      </c>
      <c r="F170">
        <v>35</v>
      </c>
      <c r="G170" t="s">
        <v>16</v>
      </c>
      <c r="H170" t="s">
        <v>17</v>
      </c>
      <c r="I170" t="s">
        <v>18</v>
      </c>
      <c r="J170" t="b">
        <v>0</v>
      </c>
      <c r="K170">
        <v>233293</v>
      </c>
      <c r="L170">
        <v>606749</v>
      </c>
      <c r="M170" t="str">
        <f>IF(VLOOKUP(A170,'national-winners'!$A$2:$B$13,2,0)=H170,"Y","N")</f>
        <v>Y</v>
      </c>
      <c r="N170" t="str">
        <f>_xlfn.XLOOKUP(INDEX('state-winning-votes'!$A$1:$L$53,MATCH($C170,'state-winning-votes'!$A:$A,0),MATCH($A170,'state-winning-votes'!$A$2:$L$2,0)),$K:$K,$H:$H)</f>
        <v>Ford, Gerald</v>
      </c>
      <c r="O170" t="str">
        <f>VLOOKUP(A170,'national-winners'!$A$2:$B$13,2,0)</f>
        <v>Carter, Jimmy</v>
      </c>
    </row>
    <row r="171" spans="1:15" x14ac:dyDescent="0.25">
      <c r="A171">
        <v>1976</v>
      </c>
      <c r="B171" t="s">
        <v>107</v>
      </c>
      <c r="C171" t="s">
        <v>108</v>
      </c>
      <c r="D171">
        <v>31</v>
      </c>
      <c r="E171">
        <v>46</v>
      </c>
      <c r="F171">
        <v>35</v>
      </c>
      <c r="G171" t="s">
        <v>16</v>
      </c>
      <c r="H171" t="s">
        <v>34</v>
      </c>
      <c r="I171" t="s">
        <v>35</v>
      </c>
      <c r="J171" t="b">
        <v>0</v>
      </c>
      <c r="K171">
        <v>9383</v>
      </c>
      <c r="L171">
        <v>606749</v>
      </c>
      <c r="M171" t="str">
        <f>IF(VLOOKUP(A171,'national-winners'!$A$2:$B$13,2,0)=H171,"Y","N")</f>
        <v>N</v>
      </c>
      <c r="N171" t="str">
        <f>_xlfn.XLOOKUP(INDEX('state-winning-votes'!$A$1:$L$53,MATCH($C171,'state-winning-votes'!$A:$A,0),MATCH($A171,'state-winning-votes'!$A$2:$L$2,0)),$K:$K,$H:$H)</f>
        <v>Ford, Gerald</v>
      </c>
      <c r="O171" t="str">
        <f>VLOOKUP(A171,'national-winners'!$A$2:$B$13,2,0)</f>
        <v>Carter, Jimmy</v>
      </c>
    </row>
    <row r="172" spans="1:15" x14ac:dyDescent="0.25">
      <c r="A172">
        <v>1976</v>
      </c>
      <c r="B172" t="s">
        <v>107</v>
      </c>
      <c r="C172" t="s">
        <v>108</v>
      </c>
      <c r="D172">
        <v>31</v>
      </c>
      <c r="E172">
        <v>46</v>
      </c>
      <c r="F172">
        <v>35</v>
      </c>
      <c r="G172" t="s">
        <v>16</v>
      </c>
      <c r="H172" t="s">
        <v>22</v>
      </c>
      <c r="I172" t="s">
        <v>23</v>
      </c>
      <c r="J172" t="b">
        <v>0</v>
      </c>
      <c r="K172">
        <v>3378</v>
      </c>
      <c r="L172">
        <v>606749</v>
      </c>
      <c r="M172" t="str">
        <f>IF(VLOOKUP(A172,'national-winners'!$A$2:$B$13,2,0)=H172,"Y","N")</f>
        <v>N</v>
      </c>
      <c r="N172" t="str">
        <f>_xlfn.XLOOKUP(INDEX('state-winning-votes'!$A$1:$L$53,MATCH($C172,'state-winning-votes'!$A:$A,0),MATCH($A172,'state-winning-votes'!$A$2:$L$2,0)),$K:$K,$H:$H)</f>
        <v>Ford, Gerald</v>
      </c>
      <c r="O172" t="str">
        <f>VLOOKUP(A172,'national-winners'!$A$2:$B$13,2,0)</f>
        <v>Carter, Jimmy</v>
      </c>
    </row>
    <row r="173" spans="1:15" x14ac:dyDescent="0.25">
      <c r="A173">
        <v>1976</v>
      </c>
      <c r="B173" t="s">
        <v>107</v>
      </c>
      <c r="C173" t="s">
        <v>108</v>
      </c>
      <c r="D173">
        <v>31</v>
      </c>
      <c r="E173">
        <v>46</v>
      </c>
      <c r="F173">
        <v>35</v>
      </c>
      <c r="G173" t="s">
        <v>16</v>
      </c>
      <c r="H173" t="s">
        <v>28</v>
      </c>
      <c r="I173" t="s">
        <v>29</v>
      </c>
      <c r="J173" t="b">
        <v>0</v>
      </c>
      <c r="K173">
        <v>1476</v>
      </c>
      <c r="L173">
        <v>606749</v>
      </c>
      <c r="M173" t="str">
        <f>IF(VLOOKUP(A173,'national-winners'!$A$2:$B$13,2,0)=H173,"Y","N")</f>
        <v>N</v>
      </c>
      <c r="N173" t="str">
        <f>_xlfn.XLOOKUP(INDEX('state-winning-votes'!$A$1:$L$53,MATCH($C173,'state-winning-votes'!$A:$A,0),MATCH($A173,'state-winning-votes'!$A$2:$L$2,0)),$K:$K,$H:$H)</f>
        <v>Ford, Gerald</v>
      </c>
      <c r="O173" t="str">
        <f>VLOOKUP(A173,'national-winners'!$A$2:$B$13,2,0)</f>
        <v>Carter, Jimmy</v>
      </c>
    </row>
    <row r="174" spans="1:15" x14ac:dyDescent="0.25">
      <c r="A174">
        <v>1976</v>
      </c>
      <c r="B174" t="s">
        <v>109</v>
      </c>
      <c r="C174" t="s">
        <v>110</v>
      </c>
      <c r="D174">
        <v>32</v>
      </c>
      <c r="E174">
        <v>88</v>
      </c>
      <c r="F174">
        <v>65</v>
      </c>
      <c r="G174" t="s">
        <v>16</v>
      </c>
      <c r="H174" t="s">
        <v>20</v>
      </c>
      <c r="I174" t="s">
        <v>21</v>
      </c>
      <c r="J174" t="b">
        <v>0</v>
      </c>
      <c r="K174">
        <v>101273</v>
      </c>
      <c r="L174">
        <v>201876</v>
      </c>
      <c r="M174" t="str">
        <f>IF(VLOOKUP(A174,'national-winners'!$A$2:$B$13,2,0)=H174,"Y","N")</f>
        <v>N</v>
      </c>
      <c r="N174" t="str">
        <f>_xlfn.XLOOKUP(INDEX('state-winning-votes'!$A$1:$L$53,MATCH($C174,'state-winning-votes'!$A:$A,0),MATCH($A174,'state-winning-votes'!$A$2:$L$2,0)),$K:$K,$H:$H)</f>
        <v>Ford, Gerald</v>
      </c>
      <c r="O174" t="str">
        <f>VLOOKUP(A174,'national-winners'!$A$2:$B$13,2,0)</f>
        <v>Carter, Jimmy</v>
      </c>
    </row>
    <row r="175" spans="1:15" x14ac:dyDescent="0.25">
      <c r="A175">
        <v>1976</v>
      </c>
      <c r="B175" t="s">
        <v>109</v>
      </c>
      <c r="C175" t="s">
        <v>110</v>
      </c>
      <c r="D175">
        <v>32</v>
      </c>
      <c r="E175">
        <v>88</v>
      </c>
      <c r="F175">
        <v>65</v>
      </c>
      <c r="G175" t="s">
        <v>16</v>
      </c>
      <c r="H175" t="s">
        <v>17</v>
      </c>
      <c r="I175" t="s">
        <v>18</v>
      </c>
      <c r="J175" t="b">
        <v>0</v>
      </c>
      <c r="K175">
        <v>92479</v>
      </c>
      <c r="L175">
        <v>201876</v>
      </c>
      <c r="M175" t="str">
        <f>IF(VLOOKUP(A175,'national-winners'!$A$2:$B$13,2,0)=H175,"Y","N")</f>
        <v>Y</v>
      </c>
      <c r="N175" t="str">
        <f>_xlfn.XLOOKUP(INDEX('state-winning-votes'!$A$1:$L$53,MATCH($C175,'state-winning-votes'!$A:$A,0),MATCH($A175,'state-winning-votes'!$A$2:$L$2,0)),$K:$K,$H:$H)</f>
        <v>Ford, Gerald</v>
      </c>
      <c r="O175" t="str">
        <f>VLOOKUP(A175,'national-winners'!$A$2:$B$13,2,0)</f>
        <v>Carter, Jimmy</v>
      </c>
    </row>
    <row r="176" spans="1:15" x14ac:dyDescent="0.25">
      <c r="A176">
        <v>1976</v>
      </c>
      <c r="B176" t="s">
        <v>109</v>
      </c>
      <c r="C176" t="s">
        <v>110</v>
      </c>
      <c r="D176">
        <v>32</v>
      </c>
      <c r="E176">
        <v>88</v>
      </c>
      <c r="F176">
        <v>65</v>
      </c>
      <c r="G176" t="s">
        <v>16</v>
      </c>
      <c r="H176" t="s">
        <v>59</v>
      </c>
      <c r="J176" t="b">
        <v>0</v>
      </c>
      <c r="K176">
        <v>5108</v>
      </c>
      <c r="L176">
        <v>201876</v>
      </c>
      <c r="M176" t="str">
        <f>IF(VLOOKUP(A176,'national-winners'!$A$2:$B$13,2,0)=H176,"Y","N")</f>
        <v>N</v>
      </c>
      <c r="N176" t="str">
        <f>_xlfn.XLOOKUP(INDEX('state-winning-votes'!$A$1:$L$53,MATCH($C176,'state-winning-votes'!$A:$A,0),MATCH($A176,'state-winning-votes'!$A$2:$L$2,0)),$K:$K,$H:$H)</f>
        <v>Ford, Gerald</v>
      </c>
      <c r="O176" t="str">
        <f>VLOOKUP(A176,'national-winners'!$A$2:$B$13,2,0)</f>
        <v>Carter, Jimmy</v>
      </c>
    </row>
    <row r="177" spans="1:15" x14ac:dyDescent="0.25">
      <c r="A177">
        <v>1976</v>
      </c>
      <c r="B177" t="s">
        <v>109</v>
      </c>
      <c r="C177" t="s">
        <v>110</v>
      </c>
      <c r="D177">
        <v>32</v>
      </c>
      <c r="E177">
        <v>88</v>
      </c>
      <c r="F177">
        <v>65</v>
      </c>
      <c r="G177" t="s">
        <v>16</v>
      </c>
      <c r="H177" t="s">
        <v>28</v>
      </c>
      <c r="I177" t="s">
        <v>29</v>
      </c>
      <c r="J177" t="b">
        <v>0</v>
      </c>
      <c r="K177">
        <v>1519</v>
      </c>
      <c r="L177">
        <v>201876</v>
      </c>
      <c r="M177" t="str">
        <f>IF(VLOOKUP(A177,'national-winners'!$A$2:$B$13,2,0)=H177,"Y","N")</f>
        <v>N</v>
      </c>
      <c r="N177" t="str">
        <f>_xlfn.XLOOKUP(INDEX('state-winning-votes'!$A$1:$L$53,MATCH($C177,'state-winning-votes'!$A:$A,0),MATCH($A177,'state-winning-votes'!$A$2:$L$2,0)),$K:$K,$H:$H)</f>
        <v>Ford, Gerald</v>
      </c>
      <c r="O177" t="str">
        <f>VLOOKUP(A177,'national-winners'!$A$2:$B$13,2,0)</f>
        <v>Carter, Jimmy</v>
      </c>
    </row>
    <row r="178" spans="1:15" x14ac:dyDescent="0.25">
      <c r="A178">
        <v>1976</v>
      </c>
      <c r="B178" t="s">
        <v>109</v>
      </c>
      <c r="C178" t="s">
        <v>110</v>
      </c>
      <c r="D178">
        <v>32</v>
      </c>
      <c r="E178">
        <v>88</v>
      </c>
      <c r="F178">
        <v>65</v>
      </c>
      <c r="G178" t="s">
        <v>16</v>
      </c>
      <c r="H178" t="s">
        <v>22</v>
      </c>
      <c r="I178" t="s">
        <v>23</v>
      </c>
      <c r="J178" t="b">
        <v>0</v>
      </c>
      <c r="K178">
        <v>1497</v>
      </c>
      <c r="L178">
        <v>201876</v>
      </c>
      <c r="M178" t="str">
        <f>IF(VLOOKUP(A178,'national-winners'!$A$2:$B$13,2,0)=H178,"Y","N")</f>
        <v>N</v>
      </c>
      <c r="N178" t="str">
        <f>_xlfn.XLOOKUP(INDEX('state-winning-votes'!$A$1:$L$53,MATCH($C178,'state-winning-votes'!$A:$A,0),MATCH($A178,'state-winning-votes'!$A$2:$L$2,0)),$K:$K,$H:$H)</f>
        <v>Ford, Gerald</v>
      </c>
      <c r="O178" t="str">
        <f>VLOOKUP(A178,'national-winners'!$A$2:$B$13,2,0)</f>
        <v>Carter, Jimmy</v>
      </c>
    </row>
    <row r="179" spans="1:15" x14ac:dyDescent="0.25">
      <c r="A179">
        <v>1976</v>
      </c>
      <c r="B179" t="s">
        <v>111</v>
      </c>
      <c r="C179" t="s">
        <v>112</v>
      </c>
      <c r="D179">
        <v>33</v>
      </c>
      <c r="E179">
        <v>12</v>
      </c>
      <c r="F179">
        <v>4</v>
      </c>
      <c r="G179" t="s">
        <v>16</v>
      </c>
      <c r="H179" t="s">
        <v>20</v>
      </c>
      <c r="I179" t="s">
        <v>21</v>
      </c>
      <c r="J179" t="b">
        <v>0</v>
      </c>
      <c r="K179">
        <v>185935</v>
      </c>
      <c r="L179">
        <v>339627</v>
      </c>
      <c r="M179" t="str">
        <f>IF(VLOOKUP(A179,'national-winners'!$A$2:$B$13,2,0)=H179,"Y","N")</f>
        <v>N</v>
      </c>
      <c r="N179" t="str">
        <f>_xlfn.XLOOKUP(INDEX('state-winning-votes'!$A$1:$L$53,MATCH($C179,'state-winning-votes'!$A:$A,0),MATCH($A179,'state-winning-votes'!$A$2:$L$2,0)),$K:$K,$H:$H)</f>
        <v>Ford, Gerald</v>
      </c>
      <c r="O179" t="str">
        <f>VLOOKUP(A179,'national-winners'!$A$2:$B$13,2,0)</f>
        <v>Carter, Jimmy</v>
      </c>
    </row>
    <row r="180" spans="1:15" x14ac:dyDescent="0.25">
      <c r="A180">
        <v>1976</v>
      </c>
      <c r="B180" t="s">
        <v>111</v>
      </c>
      <c r="C180" t="s">
        <v>112</v>
      </c>
      <c r="D180">
        <v>33</v>
      </c>
      <c r="E180">
        <v>12</v>
      </c>
      <c r="F180">
        <v>4</v>
      </c>
      <c r="G180" t="s">
        <v>16</v>
      </c>
      <c r="H180" t="s">
        <v>17</v>
      </c>
      <c r="I180" t="s">
        <v>18</v>
      </c>
      <c r="J180" t="b">
        <v>0</v>
      </c>
      <c r="K180">
        <v>147645</v>
      </c>
      <c r="L180">
        <v>339627</v>
      </c>
      <c r="M180" t="str">
        <f>IF(VLOOKUP(A180,'national-winners'!$A$2:$B$13,2,0)=H180,"Y","N")</f>
        <v>Y</v>
      </c>
      <c r="N180" t="str">
        <f>_xlfn.XLOOKUP(INDEX('state-winning-votes'!$A$1:$L$53,MATCH($C180,'state-winning-votes'!$A:$A,0),MATCH($A180,'state-winning-votes'!$A$2:$L$2,0)),$K:$K,$H:$H)</f>
        <v>Ford, Gerald</v>
      </c>
      <c r="O180" t="str">
        <f>VLOOKUP(A180,'national-winners'!$A$2:$B$13,2,0)</f>
        <v>Carter, Jimmy</v>
      </c>
    </row>
    <row r="181" spans="1:15" x14ac:dyDescent="0.25">
      <c r="A181">
        <v>1976</v>
      </c>
      <c r="B181" t="s">
        <v>111</v>
      </c>
      <c r="C181" t="s">
        <v>112</v>
      </c>
      <c r="D181">
        <v>33</v>
      </c>
      <c r="E181">
        <v>12</v>
      </c>
      <c r="F181">
        <v>4</v>
      </c>
      <c r="G181" t="s">
        <v>16</v>
      </c>
      <c r="H181" t="s">
        <v>34</v>
      </c>
      <c r="I181" t="s">
        <v>35</v>
      </c>
      <c r="J181" t="b">
        <v>0</v>
      </c>
      <c r="K181">
        <v>4095</v>
      </c>
      <c r="L181">
        <v>339627</v>
      </c>
      <c r="M181" t="str">
        <f>IF(VLOOKUP(A181,'national-winners'!$A$2:$B$13,2,0)=H181,"Y","N")</f>
        <v>N</v>
      </c>
      <c r="N181" t="str">
        <f>_xlfn.XLOOKUP(INDEX('state-winning-votes'!$A$1:$L$53,MATCH($C181,'state-winning-votes'!$A:$A,0),MATCH($A181,'state-winning-votes'!$A$2:$L$2,0)),$K:$K,$H:$H)</f>
        <v>Ford, Gerald</v>
      </c>
      <c r="O181" t="str">
        <f>VLOOKUP(A181,'national-winners'!$A$2:$B$13,2,0)</f>
        <v>Carter, Jimmy</v>
      </c>
    </row>
    <row r="182" spans="1:15" x14ac:dyDescent="0.25">
      <c r="A182">
        <v>1976</v>
      </c>
      <c r="B182" t="s">
        <v>111</v>
      </c>
      <c r="C182" t="s">
        <v>112</v>
      </c>
      <c r="D182">
        <v>33</v>
      </c>
      <c r="E182">
        <v>12</v>
      </c>
      <c r="F182">
        <v>4</v>
      </c>
      <c r="G182" t="s">
        <v>16</v>
      </c>
      <c r="H182" t="s">
        <v>28</v>
      </c>
      <c r="I182" t="s">
        <v>29</v>
      </c>
      <c r="J182" t="b">
        <v>0</v>
      </c>
      <c r="K182">
        <v>936</v>
      </c>
      <c r="L182">
        <v>339627</v>
      </c>
      <c r="M182" t="str">
        <f>IF(VLOOKUP(A182,'national-winners'!$A$2:$B$13,2,0)=H182,"Y","N")</f>
        <v>N</v>
      </c>
      <c r="N182" t="str">
        <f>_xlfn.XLOOKUP(INDEX('state-winning-votes'!$A$1:$L$53,MATCH($C182,'state-winning-votes'!$A:$A,0),MATCH($A182,'state-winning-votes'!$A$2:$L$2,0)),$K:$K,$H:$H)</f>
        <v>Ford, Gerald</v>
      </c>
      <c r="O182" t="str">
        <f>VLOOKUP(A182,'national-winners'!$A$2:$B$13,2,0)</f>
        <v>Carter, Jimmy</v>
      </c>
    </row>
    <row r="183" spans="1:15" x14ac:dyDescent="0.25">
      <c r="A183">
        <v>1976</v>
      </c>
      <c r="B183" t="s">
        <v>111</v>
      </c>
      <c r="C183" t="s">
        <v>112</v>
      </c>
      <c r="D183">
        <v>33</v>
      </c>
      <c r="E183">
        <v>12</v>
      </c>
      <c r="F183">
        <v>4</v>
      </c>
      <c r="G183" t="s">
        <v>16</v>
      </c>
      <c r="H183" t="s">
        <v>52</v>
      </c>
      <c r="J183" t="b">
        <v>0</v>
      </c>
      <c r="K183">
        <v>603</v>
      </c>
      <c r="L183">
        <v>339627</v>
      </c>
      <c r="M183" t="str">
        <f>IF(VLOOKUP(A183,'national-winners'!$A$2:$B$13,2,0)=H183,"Y","N")</f>
        <v>N</v>
      </c>
      <c r="N183" t="str">
        <f>_xlfn.XLOOKUP(INDEX('state-winning-votes'!$A$1:$L$53,MATCH($C183,'state-winning-votes'!$A:$A,0),MATCH($A183,'state-winning-votes'!$A$2:$L$2,0)),$K:$K,$H:$H)</f>
        <v>Ford, Gerald</v>
      </c>
      <c r="O183" t="str">
        <f>VLOOKUP(A183,'national-winners'!$A$2:$B$13,2,0)</f>
        <v>Carter, Jimmy</v>
      </c>
    </row>
    <row r="184" spans="1:15" x14ac:dyDescent="0.25">
      <c r="A184">
        <v>1976</v>
      </c>
      <c r="B184" t="s">
        <v>111</v>
      </c>
      <c r="C184" t="s">
        <v>112</v>
      </c>
      <c r="D184">
        <v>33</v>
      </c>
      <c r="E184">
        <v>12</v>
      </c>
      <c r="F184">
        <v>4</v>
      </c>
      <c r="G184" t="s">
        <v>16</v>
      </c>
      <c r="H184" t="s">
        <v>48</v>
      </c>
      <c r="I184" t="s">
        <v>49</v>
      </c>
      <c r="J184" t="b">
        <v>0</v>
      </c>
      <c r="K184">
        <v>186</v>
      </c>
      <c r="L184">
        <v>339627</v>
      </c>
      <c r="M184" t="str">
        <f>IF(VLOOKUP(A184,'national-winners'!$A$2:$B$13,2,0)=H184,"Y","N")</f>
        <v>N</v>
      </c>
      <c r="N184" t="str">
        <f>_xlfn.XLOOKUP(INDEX('state-winning-votes'!$A$1:$L$53,MATCH($C184,'state-winning-votes'!$A:$A,0),MATCH($A184,'state-winning-votes'!$A$2:$L$2,0)),$K:$K,$H:$H)</f>
        <v>Ford, Gerald</v>
      </c>
      <c r="O184" t="str">
        <f>VLOOKUP(A184,'national-winners'!$A$2:$B$13,2,0)</f>
        <v>Carter, Jimmy</v>
      </c>
    </row>
    <row r="185" spans="1:15" x14ac:dyDescent="0.25">
      <c r="A185">
        <v>1976</v>
      </c>
      <c r="B185" t="s">
        <v>111</v>
      </c>
      <c r="C185" t="s">
        <v>112</v>
      </c>
      <c r="D185">
        <v>33</v>
      </c>
      <c r="E185">
        <v>12</v>
      </c>
      <c r="F185">
        <v>4</v>
      </c>
      <c r="G185" t="s">
        <v>16</v>
      </c>
      <c r="H185" t="s">
        <v>36</v>
      </c>
      <c r="I185" t="s">
        <v>37</v>
      </c>
      <c r="J185" t="b">
        <v>0</v>
      </c>
      <c r="K185">
        <v>161</v>
      </c>
      <c r="L185">
        <v>339627</v>
      </c>
      <c r="M185" t="str">
        <f>IF(VLOOKUP(A185,'national-winners'!$A$2:$B$13,2,0)=H185,"Y","N")</f>
        <v>N</v>
      </c>
      <c r="N185" t="str">
        <f>_xlfn.XLOOKUP(INDEX('state-winning-votes'!$A$1:$L$53,MATCH($C185,'state-winning-votes'!$A:$A,0),MATCH($A185,'state-winning-votes'!$A$2:$L$2,0)),$K:$K,$H:$H)</f>
        <v>Ford, Gerald</v>
      </c>
      <c r="O185" t="str">
        <f>VLOOKUP(A185,'national-winners'!$A$2:$B$13,2,0)</f>
        <v>Carter, Jimmy</v>
      </c>
    </row>
    <row r="186" spans="1:15" x14ac:dyDescent="0.25">
      <c r="A186">
        <v>1976</v>
      </c>
      <c r="B186" t="s">
        <v>111</v>
      </c>
      <c r="C186" t="s">
        <v>112</v>
      </c>
      <c r="D186">
        <v>33</v>
      </c>
      <c r="E186">
        <v>12</v>
      </c>
      <c r="F186">
        <v>4</v>
      </c>
      <c r="G186" t="s">
        <v>16</v>
      </c>
      <c r="H186" t="s">
        <v>70</v>
      </c>
      <c r="I186" t="s">
        <v>56</v>
      </c>
      <c r="J186" t="b">
        <v>0</v>
      </c>
      <c r="K186">
        <v>66</v>
      </c>
      <c r="L186">
        <v>339627</v>
      </c>
      <c r="M186" t="str">
        <f>IF(VLOOKUP(A186,'national-winners'!$A$2:$B$13,2,0)=H186,"Y","N")</f>
        <v>N</v>
      </c>
      <c r="N186" t="str">
        <f>_xlfn.XLOOKUP(INDEX('state-winning-votes'!$A$1:$L$53,MATCH($C186,'state-winning-votes'!$A:$A,0),MATCH($A186,'state-winning-votes'!$A$2:$L$2,0)),$K:$K,$H:$H)</f>
        <v>Ford, Gerald</v>
      </c>
      <c r="O186" t="str">
        <f>VLOOKUP(A186,'national-winners'!$A$2:$B$13,2,0)</f>
        <v>Carter, Jimmy</v>
      </c>
    </row>
    <row r="187" spans="1:15" x14ac:dyDescent="0.25">
      <c r="A187">
        <v>1976</v>
      </c>
      <c r="B187" t="s">
        <v>113</v>
      </c>
      <c r="C187" t="s">
        <v>114</v>
      </c>
      <c r="D187">
        <v>34</v>
      </c>
      <c r="E187">
        <v>22</v>
      </c>
      <c r="F187">
        <v>12</v>
      </c>
      <c r="G187" t="s">
        <v>16</v>
      </c>
      <c r="H187" t="s">
        <v>20</v>
      </c>
      <c r="I187" t="s">
        <v>21</v>
      </c>
      <c r="J187" t="b">
        <v>0</v>
      </c>
      <c r="K187">
        <v>1509688</v>
      </c>
      <c r="L187">
        <v>3014472</v>
      </c>
      <c r="M187" t="str">
        <f>IF(VLOOKUP(A187,'national-winners'!$A$2:$B$13,2,0)=H187,"Y","N")</f>
        <v>N</v>
      </c>
      <c r="N187" t="str">
        <f>_xlfn.XLOOKUP(INDEX('state-winning-votes'!$A$1:$L$53,MATCH($C187,'state-winning-votes'!$A:$A,0),MATCH($A187,'state-winning-votes'!$A$2:$L$2,0)),$K:$K,$H:$H)</f>
        <v>Ford, Gerald</v>
      </c>
      <c r="O187" t="str">
        <f>VLOOKUP(A187,'national-winners'!$A$2:$B$13,2,0)</f>
        <v>Carter, Jimmy</v>
      </c>
    </row>
    <row r="188" spans="1:15" x14ac:dyDescent="0.25">
      <c r="A188">
        <v>1976</v>
      </c>
      <c r="B188" t="s">
        <v>113</v>
      </c>
      <c r="C188" t="s">
        <v>114</v>
      </c>
      <c r="D188">
        <v>34</v>
      </c>
      <c r="E188">
        <v>22</v>
      </c>
      <c r="F188">
        <v>12</v>
      </c>
      <c r="G188" t="s">
        <v>16</v>
      </c>
      <c r="H188" t="s">
        <v>17</v>
      </c>
      <c r="I188" t="s">
        <v>18</v>
      </c>
      <c r="J188" t="b">
        <v>0</v>
      </c>
      <c r="K188">
        <v>1444653</v>
      </c>
      <c r="L188">
        <v>3014472</v>
      </c>
      <c r="M188" t="str">
        <f>IF(VLOOKUP(A188,'national-winners'!$A$2:$B$13,2,0)=H188,"Y","N")</f>
        <v>Y</v>
      </c>
      <c r="N188" t="str">
        <f>_xlfn.XLOOKUP(INDEX('state-winning-votes'!$A$1:$L$53,MATCH($C188,'state-winning-votes'!$A:$A,0),MATCH($A188,'state-winning-votes'!$A$2:$L$2,0)),$K:$K,$H:$H)</f>
        <v>Ford, Gerald</v>
      </c>
      <c r="O188" t="str">
        <f>VLOOKUP(A188,'national-winners'!$A$2:$B$13,2,0)</f>
        <v>Carter, Jimmy</v>
      </c>
    </row>
    <row r="189" spans="1:15" x14ac:dyDescent="0.25">
      <c r="A189">
        <v>1976</v>
      </c>
      <c r="B189" t="s">
        <v>113</v>
      </c>
      <c r="C189" t="s">
        <v>114</v>
      </c>
      <c r="D189">
        <v>34</v>
      </c>
      <c r="E189">
        <v>22</v>
      </c>
      <c r="F189">
        <v>12</v>
      </c>
      <c r="G189" t="s">
        <v>16</v>
      </c>
      <c r="H189" t="s">
        <v>34</v>
      </c>
      <c r="I189" t="s">
        <v>35</v>
      </c>
      <c r="J189" t="b">
        <v>0</v>
      </c>
      <c r="K189">
        <v>32717</v>
      </c>
      <c r="L189">
        <v>3014472</v>
      </c>
      <c r="M189" t="str">
        <f>IF(VLOOKUP(A189,'national-winners'!$A$2:$B$13,2,0)=H189,"Y","N")</f>
        <v>N</v>
      </c>
      <c r="N189" t="str">
        <f>_xlfn.XLOOKUP(INDEX('state-winning-votes'!$A$1:$L$53,MATCH($C189,'state-winning-votes'!$A:$A,0),MATCH($A189,'state-winning-votes'!$A$2:$L$2,0)),$K:$K,$H:$H)</f>
        <v>Ford, Gerald</v>
      </c>
      <c r="O189" t="str">
        <f>VLOOKUP(A189,'national-winners'!$A$2:$B$13,2,0)</f>
        <v>Carter, Jimmy</v>
      </c>
    </row>
    <row r="190" spans="1:15" x14ac:dyDescent="0.25">
      <c r="A190">
        <v>1976</v>
      </c>
      <c r="B190" t="s">
        <v>113</v>
      </c>
      <c r="C190" t="s">
        <v>114</v>
      </c>
      <c r="D190">
        <v>34</v>
      </c>
      <c r="E190">
        <v>22</v>
      </c>
      <c r="F190">
        <v>12</v>
      </c>
      <c r="G190" t="s">
        <v>16</v>
      </c>
      <c r="H190" t="s">
        <v>28</v>
      </c>
      <c r="I190" t="s">
        <v>29</v>
      </c>
      <c r="J190" t="b">
        <v>0</v>
      </c>
      <c r="K190">
        <v>9449</v>
      </c>
      <c r="L190">
        <v>3014472</v>
      </c>
      <c r="M190" t="str">
        <f>IF(VLOOKUP(A190,'national-winners'!$A$2:$B$13,2,0)=H190,"Y","N")</f>
        <v>N</v>
      </c>
      <c r="N190" t="str">
        <f>_xlfn.XLOOKUP(INDEX('state-winning-votes'!$A$1:$L$53,MATCH($C190,'state-winning-votes'!$A:$A,0),MATCH($A190,'state-winning-votes'!$A$2:$L$2,0)),$K:$K,$H:$H)</f>
        <v>Ford, Gerald</v>
      </c>
      <c r="O190" t="str">
        <f>VLOOKUP(A190,'national-winners'!$A$2:$B$13,2,0)</f>
        <v>Carter, Jimmy</v>
      </c>
    </row>
    <row r="191" spans="1:15" x14ac:dyDescent="0.25">
      <c r="A191">
        <v>1976</v>
      </c>
      <c r="B191" t="s">
        <v>113</v>
      </c>
      <c r="C191" t="s">
        <v>114</v>
      </c>
      <c r="D191">
        <v>34</v>
      </c>
      <c r="E191">
        <v>22</v>
      </c>
      <c r="F191">
        <v>12</v>
      </c>
      <c r="G191" t="s">
        <v>16</v>
      </c>
      <c r="H191" t="s">
        <v>22</v>
      </c>
      <c r="I191" t="s">
        <v>23</v>
      </c>
      <c r="J191" t="b">
        <v>0</v>
      </c>
      <c r="K191">
        <v>7716</v>
      </c>
      <c r="L191">
        <v>3014472</v>
      </c>
      <c r="M191" t="str">
        <f>IF(VLOOKUP(A191,'national-winners'!$A$2:$B$13,2,0)=H191,"Y","N")</f>
        <v>N</v>
      </c>
      <c r="N191" t="str">
        <f>_xlfn.XLOOKUP(INDEX('state-winning-votes'!$A$1:$L$53,MATCH($C191,'state-winning-votes'!$A:$A,0),MATCH($A191,'state-winning-votes'!$A$2:$L$2,0)),$K:$K,$H:$H)</f>
        <v>Ford, Gerald</v>
      </c>
      <c r="O191" t="str">
        <f>VLOOKUP(A191,'national-winners'!$A$2:$B$13,2,0)</f>
        <v>Carter, Jimmy</v>
      </c>
    </row>
    <row r="192" spans="1:15" x14ac:dyDescent="0.25">
      <c r="A192">
        <v>1976</v>
      </c>
      <c r="B192" t="s">
        <v>113</v>
      </c>
      <c r="C192" t="s">
        <v>114</v>
      </c>
      <c r="D192">
        <v>34</v>
      </c>
      <c r="E192">
        <v>22</v>
      </c>
      <c r="F192">
        <v>12</v>
      </c>
      <c r="G192" t="s">
        <v>16</v>
      </c>
      <c r="H192" t="s">
        <v>70</v>
      </c>
      <c r="I192" t="s">
        <v>56</v>
      </c>
      <c r="J192" t="b">
        <v>0</v>
      </c>
      <c r="K192">
        <v>3686</v>
      </c>
      <c r="L192">
        <v>3014472</v>
      </c>
      <c r="M192" t="str">
        <f>IF(VLOOKUP(A192,'national-winners'!$A$2:$B$13,2,0)=H192,"Y","N")</f>
        <v>N</v>
      </c>
      <c r="N192" t="str">
        <f>_xlfn.XLOOKUP(INDEX('state-winning-votes'!$A$1:$L$53,MATCH($C192,'state-winning-votes'!$A:$A,0),MATCH($A192,'state-winning-votes'!$A$2:$L$2,0)),$K:$K,$H:$H)</f>
        <v>Ford, Gerald</v>
      </c>
      <c r="O192" t="str">
        <f>VLOOKUP(A192,'national-winners'!$A$2:$B$13,2,0)</f>
        <v>Carter, Jimmy</v>
      </c>
    </row>
    <row r="193" spans="1:15" x14ac:dyDescent="0.25">
      <c r="A193">
        <v>1976</v>
      </c>
      <c r="B193" t="s">
        <v>113</v>
      </c>
      <c r="C193" t="s">
        <v>114</v>
      </c>
      <c r="D193">
        <v>34</v>
      </c>
      <c r="E193">
        <v>22</v>
      </c>
      <c r="F193">
        <v>12</v>
      </c>
      <c r="G193" t="s">
        <v>16</v>
      </c>
      <c r="H193" t="s">
        <v>26</v>
      </c>
      <c r="I193" t="s">
        <v>27</v>
      </c>
      <c r="J193" t="b">
        <v>0</v>
      </c>
      <c r="K193">
        <v>1662</v>
      </c>
      <c r="L193">
        <v>3014472</v>
      </c>
      <c r="M193" t="str">
        <f>IF(VLOOKUP(A193,'national-winners'!$A$2:$B$13,2,0)=H193,"Y","N")</f>
        <v>N</v>
      </c>
      <c r="N193" t="str">
        <f>_xlfn.XLOOKUP(INDEX('state-winning-votes'!$A$1:$L$53,MATCH($C193,'state-winning-votes'!$A:$A,0),MATCH($A193,'state-winning-votes'!$A$2:$L$2,0)),$K:$K,$H:$H)</f>
        <v>Ford, Gerald</v>
      </c>
      <c r="O193" t="str">
        <f>VLOOKUP(A193,'national-winners'!$A$2:$B$13,2,0)</f>
        <v>Carter, Jimmy</v>
      </c>
    </row>
    <row r="194" spans="1:15" x14ac:dyDescent="0.25">
      <c r="A194">
        <v>1976</v>
      </c>
      <c r="B194" t="s">
        <v>113</v>
      </c>
      <c r="C194" t="s">
        <v>114</v>
      </c>
      <c r="D194">
        <v>34</v>
      </c>
      <c r="E194">
        <v>22</v>
      </c>
      <c r="F194">
        <v>12</v>
      </c>
      <c r="G194" t="s">
        <v>16</v>
      </c>
      <c r="H194" t="s">
        <v>48</v>
      </c>
      <c r="I194" t="s">
        <v>49</v>
      </c>
      <c r="J194" t="b">
        <v>0</v>
      </c>
      <c r="K194">
        <v>1650</v>
      </c>
      <c r="L194">
        <v>3014472</v>
      </c>
      <c r="M194" t="str">
        <f>IF(VLOOKUP(A194,'national-winners'!$A$2:$B$13,2,0)=H194,"Y","N")</f>
        <v>N</v>
      </c>
      <c r="N194" t="str">
        <f>_xlfn.XLOOKUP(INDEX('state-winning-votes'!$A$1:$L$53,MATCH($C194,'state-winning-votes'!$A:$A,0),MATCH($A194,'state-winning-votes'!$A$2:$L$2,0)),$K:$K,$H:$H)</f>
        <v>Ford, Gerald</v>
      </c>
      <c r="O194" t="str">
        <f>VLOOKUP(A194,'national-winners'!$A$2:$B$13,2,0)</f>
        <v>Carter, Jimmy</v>
      </c>
    </row>
    <row r="195" spans="1:15" x14ac:dyDescent="0.25">
      <c r="A195">
        <v>1976</v>
      </c>
      <c r="B195" t="s">
        <v>113</v>
      </c>
      <c r="C195" t="s">
        <v>114</v>
      </c>
      <c r="D195">
        <v>34</v>
      </c>
      <c r="E195">
        <v>22</v>
      </c>
      <c r="F195">
        <v>12</v>
      </c>
      <c r="G195" t="s">
        <v>16</v>
      </c>
      <c r="H195" t="s">
        <v>36</v>
      </c>
      <c r="I195" t="s">
        <v>37</v>
      </c>
      <c r="J195" t="b">
        <v>0</v>
      </c>
      <c r="K195">
        <v>1184</v>
      </c>
      <c r="L195">
        <v>3014472</v>
      </c>
      <c r="M195" t="str">
        <f>IF(VLOOKUP(A195,'national-winners'!$A$2:$B$13,2,0)=H195,"Y","N")</f>
        <v>N</v>
      </c>
      <c r="N195" t="str">
        <f>_xlfn.XLOOKUP(INDEX('state-winning-votes'!$A$1:$L$53,MATCH($C195,'state-winning-votes'!$A:$A,0),MATCH($A195,'state-winning-votes'!$A$2:$L$2,0)),$K:$K,$H:$H)</f>
        <v>Ford, Gerald</v>
      </c>
      <c r="O195" t="str">
        <f>VLOOKUP(A195,'national-winners'!$A$2:$B$13,2,0)</f>
        <v>Carter, Jimmy</v>
      </c>
    </row>
    <row r="196" spans="1:15" x14ac:dyDescent="0.25">
      <c r="A196">
        <v>1976</v>
      </c>
      <c r="B196" t="s">
        <v>113</v>
      </c>
      <c r="C196" t="s">
        <v>114</v>
      </c>
      <c r="D196">
        <v>34</v>
      </c>
      <c r="E196">
        <v>22</v>
      </c>
      <c r="F196">
        <v>12</v>
      </c>
      <c r="G196" t="s">
        <v>16</v>
      </c>
      <c r="H196" t="s">
        <v>44</v>
      </c>
      <c r="I196" t="s">
        <v>45</v>
      </c>
      <c r="J196" t="b">
        <v>0</v>
      </c>
      <c r="K196">
        <v>1044</v>
      </c>
      <c r="L196">
        <v>3014472</v>
      </c>
      <c r="M196" t="str">
        <f>IF(VLOOKUP(A196,'national-winners'!$A$2:$B$13,2,0)=H196,"Y","N")</f>
        <v>N</v>
      </c>
      <c r="N196" t="str">
        <f>_xlfn.XLOOKUP(INDEX('state-winning-votes'!$A$1:$L$53,MATCH($C196,'state-winning-votes'!$A:$A,0),MATCH($A196,'state-winning-votes'!$A$2:$L$2,0)),$K:$K,$H:$H)</f>
        <v>Ford, Gerald</v>
      </c>
      <c r="O196" t="str">
        <f>VLOOKUP(A196,'national-winners'!$A$2:$B$13,2,0)</f>
        <v>Carter, Jimmy</v>
      </c>
    </row>
    <row r="197" spans="1:15" x14ac:dyDescent="0.25">
      <c r="A197">
        <v>1976</v>
      </c>
      <c r="B197" t="s">
        <v>113</v>
      </c>
      <c r="C197" t="s">
        <v>114</v>
      </c>
      <c r="D197">
        <v>34</v>
      </c>
      <c r="E197">
        <v>22</v>
      </c>
      <c r="F197">
        <v>12</v>
      </c>
      <c r="G197" t="s">
        <v>16</v>
      </c>
      <c r="H197" t="s">
        <v>24</v>
      </c>
      <c r="I197" t="s">
        <v>25</v>
      </c>
      <c r="J197" t="b">
        <v>0</v>
      </c>
      <c r="K197">
        <v>554</v>
      </c>
      <c r="L197">
        <v>3014472</v>
      </c>
      <c r="M197" t="str">
        <f>IF(VLOOKUP(A197,'national-winners'!$A$2:$B$13,2,0)=H197,"Y","N")</f>
        <v>N</v>
      </c>
      <c r="N197" t="str">
        <f>_xlfn.XLOOKUP(INDEX('state-winning-votes'!$A$1:$L$53,MATCH($C197,'state-winning-votes'!$A:$A,0),MATCH($A197,'state-winning-votes'!$A$2:$L$2,0)),$K:$K,$H:$H)</f>
        <v>Ford, Gerald</v>
      </c>
      <c r="O197" t="str">
        <f>VLOOKUP(A197,'national-winners'!$A$2:$B$13,2,0)</f>
        <v>Carter, Jimmy</v>
      </c>
    </row>
    <row r="198" spans="1:15" x14ac:dyDescent="0.25">
      <c r="A198">
        <v>1976</v>
      </c>
      <c r="B198" t="s">
        <v>113</v>
      </c>
      <c r="C198" t="s">
        <v>114</v>
      </c>
      <c r="D198">
        <v>34</v>
      </c>
      <c r="E198">
        <v>22</v>
      </c>
      <c r="F198">
        <v>12</v>
      </c>
      <c r="G198" t="s">
        <v>16</v>
      </c>
      <c r="H198" t="s">
        <v>76</v>
      </c>
      <c r="I198" t="s">
        <v>100</v>
      </c>
      <c r="J198" t="b">
        <v>0</v>
      </c>
      <c r="K198">
        <v>469</v>
      </c>
      <c r="L198">
        <v>3014472</v>
      </c>
      <c r="M198" t="str">
        <f>IF(VLOOKUP(A198,'national-winners'!$A$2:$B$13,2,0)=H198,"Y","N")</f>
        <v>N</v>
      </c>
      <c r="N198" t="str">
        <f>_xlfn.XLOOKUP(INDEX('state-winning-votes'!$A$1:$L$53,MATCH($C198,'state-winning-votes'!$A:$A,0),MATCH($A198,'state-winning-votes'!$A$2:$L$2,0)),$K:$K,$H:$H)</f>
        <v>Ford, Gerald</v>
      </c>
      <c r="O198" t="str">
        <f>VLOOKUP(A198,'national-winners'!$A$2:$B$13,2,0)</f>
        <v>Carter, Jimmy</v>
      </c>
    </row>
    <row r="199" spans="1:15" x14ac:dyDescent="0.25">
      <c r="A199">
        <v>1976</v>
      </c>
      <c r="B199" t="s">
        <v>115</v>
      </c>
      <c r="C199" t="s">
        <v>116</v>
      </c>
      <c r="D199">
        <v>35</v>
      </c>
      <c r="E199">
        <v>85</v>
      </c>
      <c r="F199">
        <v>66</v>
      </c>
      <c r="G199" t="s">
        <v>16</v>
      </c>
      <c r="H199" t="s">
        <v>20</v>
      </c>
      <c r="I199" t="s">
        <v>21</v>
      </c>
      <c r="J199" t="b">
        <v>0</v>
      </c>
      <c r="K199">
        <v>211419</v>
      </c>
      <c r="L199">
        <v>416590</v>
      </c>
      <c r="M199" t="str">
        <f>IF(VLOOKUP(A199,'national-winners'!$A$2:$B$13,2,0)=H199,"Y","N")</f>
        <v>N</v>
      </c>
      <c r="N199" t="str">
        <f>_xlfn.XLOOKUP(INDEX('state-winning-votes'!$A$1:$L$53,MATCH($C199,'state-winning-votes'!$A:$A,0),MATCH($A199,'state-winning-votes'!$A$2:$L$2,0)),$K:$K,$H:$H)</f>
        <v>Ford, Gerald</v>
      </c>
      <c r="O199" t="str">
        <f>VLOOKUP(A199,'national-winners'!$A$2:$B$13,2,0)</f>
        <v>Carter, Jimmy</v>
      </c>
    </row>
    <row r="200" spans="1:15" x14ac:dyDescent="0.25">
      <c r="A200">
        <v>1976</v>
      </c>
      <c r="B200" t="s">
        <v>115</v>
      </c>
      <c r="C200" t="s">
        <v>116</v>
      </c>
      <c r="D200">
        <v>35</v>
      </c>
      <c r="E200">
        <v>85</v>
      </c>
      <c r="F200">
        <v>66</v>
      </c>
      <c r="G200" t="s">
        <v>16</v>
      </c>
      <c r="H200" t="s">
        <v>17</v>
      </c>
      <c r="I200" t="s">
        <v>18</v>
      </c>
      <c r="J200" t="b">
        <v>0</v>
      </c>
      <c r="K200">
        <v>201148</v>
      </c>
      <c r="L200">
        <v>416590</v>
      </c>
      <c r="M200" t="str">
        <f>IF(VLOOKUP(A200,'national-winners'!$A$2:$B$13,2,0)=H200,"Y","N")</f>
        <v>Y</v>
      </c>
      <c r="N200" t="str">
        <f>_xlfn.XLOOKUP(INDEX('state-winning-votes'!$A$1:$L$53,MATCH($C200,'state-winning-votes'!$A:$A,0),MATCH($A200,'state-winning-votes'!$A$2:$L$2,0)),$K:$K,$H:$H)</f>
        <v>Ford, Gerald</v>
      </c>
      <c r="O200" t="str">
        <f>VLOOKUP(A200,'national-winners'!$A$2:$B$13,2,0)</f>
        <v>Carter, Jimmy</v>
      </c>
    </row>
    <row r="201" spans="1:15" x14ac:dyDescent="0.25">
      <c r="A201">
        <v>1976</v>
      </c>
      <c r="B201" t="s">
        <v>115</v>
      </c>
      <c r="C201" t="s">
        <v>116</v>
      </c>
      <c r="D201">
        <v>35</v>
      </c>
      <c r="E201">
        <v>85</v>
      </c>
      <c r="F201">
        <v>66</v>
      </c>
      <c r="G201" t="s">
        <v>16</v>
      </c>
      <c r="H201" t="s">
        <v>36</v>
      </c>
      <c r="I201" t="s">
        <v>37</v>
      </c>
      <c r="J201" t="b">
        <v>0</v>
      </c>
      <c r="K201">
        <v>2462</v>
      </c>
      <c r="L201">
        <v>416590</v>
      </c>
      <c r="M201" t="str">
        <f>IF(VLOOKUP(A201,'national-winners'!$A$2:$B$13,2,0)=H201,"Y","N")</f>
        <v>N</v>
      </c>
      <c r="N201" t="str">
        <f>_xlfn.XLOOKUP(INDEX('state-winning-votes'!$A$1:$L$53,MATCH($C201,'state-winning-votes'!$A:$A,0),MATCH($A201,'state-winning-votes'!$A$2:$L$2,0)),$K:$K,$H:$H)</f>
        <v>Ford, Gerald</v>
      </c>
      <c r="O201" t="str">
        <f>VLOOKUP(A201,'national-winners'!$A$2:$B$13,2,0)</f>
        <v>Carter, Jimmy</v>
      </c>
    </row>
    <row r="202" spans="1:15" x14ac:dyDescent="0.25">
      <c r="A202">
        <v>1976</v>
      </c>
      <c r="B202" t="s">
        <v>115</v>
      </c>
      <c r="C202" t="s">
        <v>116</v>
      </c>
      <c r="D202">
        <v>35</v>
      </c>
      <c r="E202">
        <v>85</v>
      </c>
      <c r="F202">
        <v>66</v>
      </c>
      <c r="G202" t="s">
        <v>16</v>
      </c>
      <c r="H202" t="s">
        <v>28</v>
      </c>
      <c r="I202" t="s">
        <v>29</v>
      </c>
      <c r="J202" t="b">
        <v>0</v>
      </c>
      <c r="K202">
        <v>1110</v>
      </c>
      <c r="L202">
        <v>416590</v>
      </c>
      <c r="M202" t="str">
        <f>IF(VLOOKUP(A202,'national-winners'!$A$2:$B$13,2,0)=H202,"Y","N")</f>
        <v>N</v>
      </c>
      <c r="N202" t="str">
        <f>_xlfn.XLOOKUP(INDEX('state-winning-votes'!$A$1:$L$53,MATCH($C202,'state-winning-votes'!$A:$A,0),MATCH($A202,'state-winning-votes'!$A$2:$L$2,0)),$K:$K,$H:$H)</f>
        <v>Ford, Gerald</v>
      </c>
      <c r="O202" t="str">
        <f>VLOOKUP(A202,'national-winners'!$A$2:$B$13,2,0)</f>
        <v>Carter, Jimmy</v>
      </c>
    </row>
    <row r="203" spans="1:15" x14ac:dyDescent="0.25">
      <c r="A203">
        <v>1976</v>
      </c>
      <c r="B203" t="s">
        <v>115</v>
      </c>
      <c r="C203" t="s">
        <v>116</v>
      </c>
      <c r="D203">
        <v>35</v>
      </c>
      <c r="E203">
        <v>85</v>
      </c>
      <c r="F203">
        <v>66</v>
      </c>
      <c r="G203" t="s">
        <v>16</v>
      </c>
      <c r="H203" t="s">
        <v>76</v>
      </c>
      <c r="I203" t="s">
        <v>100</v>
      </c>
      <c r="J203" t="b">
        <v>0</v>
      </c>
      <c r="K203">
        <v>240</v>
      </c>
      <c r="L203">
        <v>416590</v>
      </c>
      <c r="M203" t="str">
        <f>IF(VLOOKUP(A203,'national-winners'!$A$2:$B$13,2,0)=H203,"Y","N")</f>
        <v>N</v>
      </c>
      <c r="N203" t="str">
        <f>_xlfn.XLOOKUP(INDEX('state-winning-votes'!$A$1:$L$53,MATCH($C203,'state-winning-votes'!$A:$A,0),MATCH($A203,'state-winning-votes'!$A$2:$L$2,0)),$K:$K,$H:$H)</f>
        <v>Ford, Gerald</v>
      </c>
      <c r="O203" t="str">
        <f>VLOOKUP(A203,'national-winners'!$A$2:$B$13,2,0)</f>
        <v>Carter, Jimmy</v>
      </c>
    </row>
    <row r="204" spans="1:15" x14ac:dyDescent="0.25">
      <c r="A204">
        <v>1976</v>
      </c>
      <c r="B204" t="s">
        <v>115</v>
      </c>
      <c r="C204" t="s">
        <v>116</v>
      </c>
      <c r="D204">
        <v>35</v>
      </c>
      <c r="E204">
        <v>85</v>
      </c>
      <c r="F204">
        <v>66</v>
      </c>
      <c r="G204" t="s">
        <v>16</v>
      </c>
      <c r="H204" t="s">
        <v>24</v>
      </c>
      <c r="I204" t="s">
        <v>25</v>
      </c>
      <c r="J204" t="b">
        <v>0</v>
      </c>
      <c r="K204">
        <v>211</v>
      </c>
      <c r="L204">
        <v>416590</v>
      </c>
      <c r="M204" t="str">
        <f>IF(VLOOKUP(A204,'national-winners'!$A$2:$B$13,2,0)=H204,"Y","N")</f>
        <v>N</v>
      </c>
      <c r="N204" t="str">
        <f>_xlfn.XLOOKUP(INDEX('state-winning-votes'!$A$1:$L$53,MATCH($C204,'state-winning-votes'!$A:$A,0),MATCH($A204,'state-winning-votes'!$A$2:$L$2,0)),$K:$K,$H:$H)</f>
        <v>Ford, Gerald</v>
      </c>
      <c r="O204" t="str">
        <f>VLOOKUP(A204,'national-winners'!$A$2:$B$13,2,0)</f>
        <v>Carter, Jimmy</v>
      </c>
    </row>
    <row r="205" spans="1:15" x14ac:dyDescent="0.25">
      <c r="A205">
        <v>1976</v>
      </c>
      <c r="B205" t="s">
        <v>117</v>
      </c>
      <c r="C205" t="s">
        <v>118</v>
      </c>
      <c r="D205">
        <v>36</v>
      </c>
      <c r="E205">
        <v>21</v>
      </c>
      <c r="F205">
        <v>13</v>
      </c>
      <c r="G205" t="s">
        <v>16</v>
      </c>
      <c r="H205" t="s">
        <v>17</v>
      </c>
      <c r="I205" t="s">
        <v>18</v>
      </c>
      <c r="J205" t="b">
        <v>0</v>
      </c>
      <c r="K205">
        <v>3244165</v>
      </c>
      <c r="L205">
        <v>6668262</v>
      </c>
      <c r="M205" t="str">
        <f>IF(VLOOKUP(A205,'national-winners'!$A$2:$B$13,2,0)=H205,"Y","N")</f>
        <v>Y</v>
      </c>
      <c r="N205" t="str">
        <f>_xlfn.XLOOKUP(INDEX('state-winning-votes'!$A$1:$L$53,MATCH($C205,'state-winning-votes'!$A:$A,0),MATCH($A205,'state-winning-votes'!$A$2:$L$2,0)),$K:$K,$H:$H)</f>
        <v>Carter, Jimmy</v>
      </c>
      <c r="O205" t="str">
        <f>VLOOKUP(A205,'national-winners'!$A$2:$B$13,2,0)</f>
        <v>Carter, Jimmy</v>
      </c>
    </row>
    <row r="206" spans="1:15" x14ac:dyDescent="0.25">
      <c r="A206">
        <v>1976</v>
      </c>
      <c r="B206" t="s">
        <v>117</v>
      </c>
      <c r="C206" t="s">
        <v>118</v>
      </c>
      <c r="D206">
        <v>36</v>
      </c>
      <c r="E206">
        <v>21</v>
      </c>
      <c r="F206">
        <v>13</v>
      </c>
      <c r="G206" t="s">
        <v>16</v>
      </c>
      <c r="H206" t="s">
        <v>20</v>
      </c>
      <c r="I206" t="s">
        <v>21</v>
      </c>
      <c r="J206" t="b">
        <v>0</v>
      </c>
      <c r="K206">
        <v>2825913</v>
      </c>
      <c r="L206">
        <v>6668262</v>
      </c>
      <c r="M206" t="str">
        <f>IF(VLOOKUP(A206,'national-winners'!$A$2:$B$13,2,0)=H206,"Y","N")</f>
        <v>N</v>
      </c>
      <c r="N206" t="str">
        <f>_xlfn.XLOOKUP(INDEX('state-winning-votes'!$A$1:$L$53,MATCH($C206,'state-winning-votes'!$A:$A,0),MATCH($A206,'state-winning-votes'!$A$2:$L$2,0)),$K:$K,$H:$H)</f>
        <v>Carter, Jimmy</v>
      </c>
      <c r="O206" t="str">
        <f>VLOOKUP(A206,'national-winners'!$A$2:$B$13,2,0)</f>
        <v>Carter, Jimmy</v>
      </c>
    </row>
    <row r="207" spans="1:15" x14ac:dyDescent="0.25">
      <c r="A207">
        <v>1976</v>
      </c>
      <c r="B207" t="s">
        <v>117</v>
      </c>
      <c r="C207" t="s">
        <v>118</v>
      </c>
      <c r="D207">
        <v>36</v>
      </c>
      <c r="E207">
        <v>21</v>
      </c>
      <c r="F207">
        <v>13</v>
      </c>
      <c r="G207" t="s">
        <v>16</v>
      </c>
      <c r="H207" t="s">
        <v>20</v>
      </c>
      <c r="I207" t="s">
        <v>80</v>
      </c>
      <c r="J207" t="b">
        <v>0</v>
      </c>
      <c r="K207">
        <v>274878</v>
      </c>
      <c r="L207">
        <v>6668262</v>
      </c>
      <c r="M207" t="str">
        <f>IF(VLOOKUP(A207,'national-winners'!$A$2:$B$13,2,0)=H207,"Y","N")</f>
        <v>N</v>
      </c>
      <c r="N207" t="str">
        <f>_xlfn.XLOOKUP(INDEX('state-winning-votes'!$A$1:$L$53,MATCH($C207,'state-winning-votes'!$A:$A,0),MATCH($A207,'state-winning-votes'!$A$2:$L$2,0)),$K:$K,$H:$H)</f>
        <v>Carter, Jimmy</v>
      </c>
      <c r="O207" t="str">
        <f>VLOOKUP(A207,'national-winners'!$A$2:$B$13,2,0)</f>
        <v>Carter, Jimmy</v>
      </c>
    </row>
    <row r="208" spans="1:15" x14ac:dyDescent="0.25">
      <c r="A208">
        <v>1976</v>
      </c>
      <c r="B208" t="s">
        <v>117</v>
      </c>
      <c r="C208" t="s">
        <v>118</v>
      </c>
      <c r="D208">
        <v>36</v>
      </c>
      <c r="E208">
        <v>21</v>
      </c>
      <c r="F208">
        <v>13</v>
      </c>
      <c r="G208" t="s">
        <v>16</v>
      </c>
      <c r="H208" t="s">
        <v>17</v>
      </c>
      <c r="I208" t="s">
        <v>119</v>
      </c>
      <c r="J208" t="b">
        <v>0</v>
      </c>
      <c r="K208">
        <v>145393</v>
      </c>
      <c r="L208">
        <v>6668262</v>
      </c>
      <c r="M208" t="str">
        <f>IF(VLOOKUP(A208,'national-winners'!$A$2:$B$13,2,0)=H208,"Y","N")</f>
        <v>Y</v>
      </c>
      <c r="N208" t="str">
        <f>_xlfn.XLOOKUP(INDEX('state-winning-votes'!$A$1:$L$53,MATCH($C208,'state-winning-votes'!$A:$A,0),MATCH($A208,'state-winning-votes'!$A$2:$L$2,0)),$K:$K,$H:$H)</f>
        <v>Carter, Jimmy</v>
      </c>
      <c r="O208" t="str">
        <f>VLOOKUP(A208,'national-winners'!$A$2:$B$13,2,0)</f>
        <v>Carter, Jimmy</v>
      </c>
    </row>
    <row r="209" spans="1:15" x14ac:dyDescent="0.25">
      <c r="A209">
        <v>1976</v>
      </c>
      <c r="B209" t="s">
        <v>117</v>
      </c>
      <c r="C209" t="s">
        <v>118</v>
      </c>
      <c r="D209">
        <v>36</v>
      </c>
      <c r="E209">
        <v>21</v>
      </c>
      <c r="F209">
        <v>13</v>
      </c>
      <c r="G209" t="s">
        <v>16</v>
      </c>
      <c r="H209" t="s">
        <v>59</v>
      </c>
      <c r="J209" t="b">
        <v>0</v>
      </c>
      <c r="K209">
        <v>143037</v>
      </c>
      <c r="L209">
        <v>6668262</v>
      </c>
      <c r="M209" t="str">
        <f>IF(VLOOKUP(A209,'national-winners'!$A$2:$B$13,2,0)=H209,"Y","N")</f>
        <v>N</v>
      </c>
      <c r="N209" t="str">
        <f>_xlfn.XLOOKUP(INDEX('state-winning-votes'!$A$1:$L$53,MATCH($C209,'state-winning-votes'!$A:$A,0),MATCH($A209,'state-winning-votes'!$A$2:$L$2,0)),$K:$K,$H:$H)</f>
        <v>Carter, Jimmy</v>
      </c>
      <c r="O209" t="str">
        <f>VLOOKUP(A209,'national-winners'!$A$2:$B$13,2,0)</f>
        <v>Carter, Jimmy</v>
      </c>
    </row>
    <row r="210" spans="1:15" x14ac:dyDescent="0.25">
      <c r="A210">
        <v>1976</v>
      </c>
      <c r="B210" t="s">
        <v>117</v>
      </c>
      <c r="C210" t="s">
        <v>118</v>
      </c>
      <c r="D210">
        <v>36</v>
      </c>
      <c r="E210">
        <v>21</v>
      </c>
      <c r="F210">
        <v>13</v>
      </c>
      <c r="G210" t="s">
        <v>16</v>
      </c>
      <c r="H210" t="s">
        <v>28</v>
      </c>
      <c r="I210" t="s">
        <v>120</v>
      </c>
      <c r="J210" t="b">
        <v>0</v>
      </c>
      <c r="K210">
        <v>12197</v>
      </c>
      <c r="L210">
        <v>6668262</v>
      </c>
      <c r="M210" t="str">
        <f>IF(VLOOKUP(A210,'national-winners'!$A$2:$B$13,2,0)=H210,"Y","N")</f>
        <v>N</v>
      </c>
      <c r="N210" t="str">
        <f>_xlfn.XLOOKUP(INDEX('state-winning-votes'!$A$1:$L$53,MATCH($C210,'state-winning-votes'!$A:$A,0),MATCH($A210,'state-winning-votes'!$A$2:$L$2,0)),$K:$K,$H:$H)</f>
        <v>Carter, Jimmy</v>
      </c>
      <c r="O210" t="str">
        <f>VLOOKUP(A210,'national-winners'!$A$2:$B$13,2,0)</f>
        <v>Carter, Jimmy</v>
      </c>
    </row>
    <row r="211" spans="1:15" x14ac:dyDescent="0.25">
      <c r="A211">
        <v>1976</v>
      </c>
      <c r="B211" t="s">
        <v>117</v>
      </c>
      <c r="C211" t="s">
        <v>118</v>
      </c>
      <c r="D211">
        <v>36</v>
      </c>
      <c r="E211">
        <v>21</v>
      </c>
      <c r="F211">
        <v>13</v>
      </c>
      <c r="G211" t="s">
        <v>16</v>
      </c>
      <c r="H211" t="s">
        <v>26</v>
      </c>
      <c r="I211" t="s">
        <v>27</v>
      </c>
      <c r="J211" t="b">
        <v>0</v>
      </c>
      <c r="K211">
        <v>10270</v>
      </c>
      <c r="L211">
        <v>6668262</v>
      </c>
      <c r="M211" t="str">
        <f>IF(VLOOKUP(A211,'national-winners'!$A$2:$B$13,2,0)=H211,"Y","N")</f>
        <v>N</v>
      </c>
      <c r="N211" t="str">
        <f>_xlfn.XLOOKUP(INDEX('state-winning-votes'!$A$1:$L$53,MATCH($C211,'state-winning-votes'!$A:$A,0),MATCH($A211,'state-winning-votes'!$A$2:$L$2,0)),$K:$K,$H:$H)</f>
        <v>Carter, Jimmy</v>
      </c>
      <c r="O211" t="str">
        <f>VLOOKUP(A211,'national-winners'!$A$2:$B$13,2,0)</f>
        <v>Carter, Jimmy</v>
      </c>
    </row>
    <row r="212" spans="1:15" x14ac:dyDescent="0.25">
      <c r="A212">
        <v>1976</v>
      </c>
      <c r="B212" t="s">
        <v>117</v>
      </c>
      <c r="C212" t="s">
        <v>118</v>
      </c>
      <c r="D212">
        <v>36</v>
      </c>
      <c r="E212">
        <v>21</v>
      </c>
      <c r="F212">
        <v>13</v>
      </c>
      <c r="G212" t="s">
        <v>16</v>
      </c>
      <c r="H212" t="s">
        <v>36</v>
      </c>
      <c r="I212" t="s">
        <v>37</v>
      </c>
      <c r="J212" t="b">
        <v>0</v>
      </c>
      <c r="K212">
        <v>6996</v>
      </c>
      <c r="L212">
        <v>6668262</v>
      </c>
      <c r="M212" t="str">
        <f>IF(VLOOKUP(A212,'national-winners'!$A$2:$B$13,2,0)=H212,"Y","N")</f>
        <v>N</v>
      </c>
      <c r="N212" t="str">
        <f>_xlfn.XLOOKUP(INDEX('state-winning-votes'!$A$1:$L$53,MATCH($C212,'state-winning-votes'!$A:$A,0),MATCH($A212,'state-winning-votes'!$A$2:$L$2,0)),$K:$K,$H:$H)</f>
        <v>Carter, Jimmy</v>
      </c>
      <c r="O212" t="str">
        <f>VLOOKUP(A212,'national-winners'!$A$2:$B$13,2,0)</f>
        <v>Carter, Jimmy</v>
      </c>
    </row>
    <row r="213" spans="1:15" x14ac:dyDescent="0.25">
      <c r="A213">
        <v>1976</v>
      </c>
      <c r="B213" t="s">
        <v>117</v>
      </c>
      <c r="C213" t="s">
        <v>118</v>
      </c>
      <c r="D213">
        <v>36</v>
      </c>
      <c r="E213">
        <v>21</v>
      </c>
      <c r="F213">
        <v>13</v>
      </c>
      <c r="G213" t="s">
        <v>16</v>
      </c>
      <c r="H213" t="s">
        <v>48</v>
      </c>
      <c r="I213" t="s">
        <v>121</v>
      </c>
      <c r="J213" t="b">
        <v>0</v>
      </c>
      <c r="K213">
        <v>5413</v>
      </c>
      <c r="L213">
        <v>6668262</v>
      </c>
      <c r="M213" t="str">
        <f>IF(VLOOKUP(A213,'national-winners'!$A$2:$B$13,2,0)=H213,"Y","N")</f>
        <v>N</v>
      </c>
      <c r="N213" t="str">
        <f>_xlfn.XLOOKUP(INDEX('state-winning-votes'!$A$1:$L$53,MATCH($C213,'state-winning-votes'!$A:$A,0),MATCH($A213,'state-winning-votes'!$A$2:$L$2,0)),$K:$K,$H:$H)</f>
        <v>Carter, Jimmy</v>
      </c>
      <c r="O213" t="str">
        <f>VLOOKUP(A213,'national-winners'!$A$2:$B$13,2,0)</f>
        <v>Carter, Jimmy</v>
      </c>
    </row>
    <row r="214" spans="1:15" x14ac:dyDescent="0.25">
      <c r="A214">
        <v>1976</v>
      </c>
      <c r="B214" t="s">
        <v>122</v>
      </c>
      <c r="C214" t="s">
        <v>123</v>
      </c>
      <c r="D214">
        <v>37</v>
      </c>
      <c r="E214">
        <v>56</v>
      </c>
      <c r="F214">
        <v>47</v>
      </c>
      <c r="G214" t="s">
        <v>16</v>
      </c>
      <c r="H214" t="s">
        <v>17</v>
      </c>
      <c r="I214" t="s">
        <v>18</v>
      </c>
      <c r="J214" t="b">
        <v>0</v>
      </c>
      <c r="K214">
        <v>927365</v>
      </c>
      <c r="L214">
        <v>1677906</v>
      </c>
      <c r="M214" t="str">
        <f>IF(VLOOKUP(A214,'national-winners'!$A$2:$B$13,2,0)=H214,"Y","N")</f>
        <v>Y</v>
      </c>
      <c r="N214" t="str">
        <f>_xlfn.XLOOKUP(INDEX('state-winning-votes'!$A$1:$L$53,MATCH($C214,'state-winning-votes'!$A:$A,0),MATCH($A214,'state-winning-votes'!$A$2:$L$2,0)),$K:$K,$H:$H)</f>
        <v>Carter, Jimmy</v>
      </c>
      <c r="O214" t="str">
        <f>VLOOKUP(A214,'national-winners'!$A$2:$B$13,2,0)</f>
        <v>Carter, Jimmy</v>
      </c>
    </row>
    <row r="215" spans="1:15" x14ac:dyDescent="0.25">
      <c r="A215">
        <v>1976</v>
      </c>
      <c r="B215" t="s">
        <v>122</v>
      </c>
      <c r="C215" t="s">
        <v>123</v>
      </c>
      <c r="D215">
        <v>37</v>
      </c>
      <c r="E215">
        <v>56</v>
      </c>
      <c r="F215">
        <v>47</v>
      </c>
      <c r="G215" t="s">
        <v>16</v>
      </c>
      <c r="H215" t="s">
        <v>20</v>
      </c>
      <c r="I215" t="s">
        <v>21</v>
      </c>
      <c r="J215" t="b">
        <v>0</v>
      </c>
      <c r="K215">
        <v>741960</v>
      </c>
      <c r="L215">
        <v>1677906</v>
      </c>
      <c r="M215" t="str">
        <f>IF(VLOOKUP(A215,'national-winners'!$A$2:$B$13,2,0)=H215,"Y","N")</f>
        <v>N</v>
      </c>
      <c r="N215" t="str">
        <f>_xlfn.XLOOKUP(INDEX('state-winning-votes'!$A$1:$L$53,MATCH($C215,'state-winning-votes'!$A:$A,0),MATCH($A215,'state-winning-votes'!$A$2:$L$2,0)),$K:$K,$H:$H)</f>
        <v>Carter, Jimmy</v>
      </c>
      <c r="O215" t="str">
        <f>VLOOKUP(A215,'national-winners'!$A$2:$B$13,2,0)</f>
        <v>Carter, Jimmy</v>
      </c>
    </row>
    <row r="216" spans="1:15" x14ac:dyDescent="0.25">
      <c r="A216">
        <v>1976</v>
      </c>
      <c r="B216" t="s">
        <v>122</v>
      </c>
      <c r="C216" t="s">
        <v>123</v>
      </c>
      <c r="D216">
        <v>37</v>
      </c>
      <c r="E216">
        <v>56</v>
      </c>
      <c r="F216">
        <v>47</v>
      </c>
      <c r="G216" t="s">
        <v>16</v>
      </c>
      <c r="H216" t="s">
        <v>38</v>
      </c>
      <c r="I216" t="s">
        <v>39</v>
      </c>
      <c r="J216" t="b">
        <v>0</v>
      </c>
      <c r="K216">
        <v>5607</v>
      </c>
      <c r="L216">
        <v>1677906</v>
      </c>
      <c r="M216" t="str">
        <f>IF(VLOOKUP(A216,'national-winners'!$A$2:$B$13,2,0)=H216,"Y","N")</f>
        <v>N</v>
      </c>
      <c r="N216" t="str">
        <f>_xlfn.XLOOKUP(INDEX('state-winning-votes'!$A$1:$L$53,MATCH($C216,'state-winning-votes'!$A:$A,0),MATCH($A216,'state-winning-votes'!$A$2:$L$2,0)),$K:$K,$H:$H)</f>
        <v>Carter, Jimmy</v>
      </c>
      <c r="O216" t="str">
        <f>VLOOKUP(A216,'national-winners'!$A$2:$B$13,2,0)</f>
        <v>Carter, Jimmy</v>
      </c>
    </row>
    <row r="217" spans="1:15" x14ac:dyDescent="0.25">
      <c r="A217">
        <v>1976</v>
      </c>
      <c r="B217" t="s">
        <v>122</v>
      </c>
      <c r="C217" t="s">
        <v>123</v>
      </c>
      <c r="D217">
        <v>37</v>
      </c>
      <c r="E217">
        <v>56</v>
      </c>
      <c r="F217">
        <v>47</v>
      </c>
      <c r="G217" t="s">
        <v>16</v>
      </c>
      <c r="H217" t="s">
        <v>28</v>
      </c>
      <c r="I217" t="s">
        <v>29</v>
      </c>
      <c r="J217" t="b">
        <v>0</v>
      </c>
      <c r="K217">
        <v>2219</v>
      </c>
      <c r="L217">
        <v>1677906</v>
      </c>
      <c r="M217" t="str">
        <f>IF(VLOOKUP(A217,'national-winners'!$A$2:$B$13,2,0)=H217,"Y","N")</f>
        <v>N</v>
      </c>
      <c r="N217" t="str">
        <f>_xlfn.XLOOKUP(INDEX('state-winning-votes'!$A$1:$L$53,MATCH($C217,'state-winning-votes'!$A:$A,0),MATCH($A217,'state-winning-votes'!$A$2:$L$2,0)),$K:$K,$H:$H)</f>
        <v>Carter, Jimmy</v>
      </c>
      <c r="O217" t="str">
        <f>VLOOKUP(A217,'national-winners'!$A$2:$B$13,2,0)</f>
        <v>Carter, Jimmy</v>
      </c>
    </row>
    <row r="218" spans="1:15" x14ac:dyDescent="0.25">
      <c r="A218">
        <v>1976</v>
      </c>
      <c r="B218" t="s">
        <v>122</v>
      </c>
      <c r="C218" t="s">
        <v>123</v>
      </c>
      <c r="D218">
        <v>37</v>
      </c>
      <c r="E218">
        <v>56</v>
      </c>
      <c r="F218">
        <v>47</v>
      </c>
      <c r="G218" t="s">
        <v>16</v>
      </c>
      <c r="H218" t="s">
        <v>48</v>
      </c>
      <c r="I218" t="s">
        <v>49</v>
      </c>
      <c r="J218" t="b">
        <v>0</v>
      </c>
      <c r="K218">
        <v>755</v>
      </c>
      <c r="L218">
        <v>1677906</v>
      </c>
      <c r="M218" t="str">
        <f>IF(VLOOKUP(A218,'national-winners'!$A$2:$B$13,2,0)=H218,"Y","N")</f>
        <v>N</v>
      </c>
      <c r="N218" t="str">
        <f>_xlfn.XLOOKUP(INDEX('state-winning-votes'!$A$1:$L$53,MATCH($C218,'state-winning-votes'!$A:$A,0),MATCH($A218,'state-winning-votes'!$A$2:$L$2,0)),$K:$K,$H:$H)</f>
        <v>Carter, Jimmy</v>
      </c>
      <c r="O218" t="str">
        <f>VLOOKUP(A218,'national-winners'!$A$2:$B$13,2,0)</f>
        <v>Carter, Jimmy</v>
      </c>
    </row>
    <row r="219" spans="1:15" x14ac:dyDescent="0.25">
      <c r="A219">
        <v>1976</v>
      </c>
      <c r="B219" t="s">
        <v>124</v>
      </c>
      <c r="C219" t="s">
        <v>125</v>
      </c>
      <c r="D219">
        <v>38</v>
      </c>
      <c r="E219">
        <v>44</v>
      </c>
      <c r="F219">
        <v>36</v>
      </c>
      <c r="G219" t="s">
        <v>16</v>
      </c>
      <c r="H219" t="s">
        <v>20</v>
      </c>
      <c r="I219" t="s">
        <v>21</v>
      </c>
      <c r="J219" t="b">
        <v>0</v>
      </c>
      <c r="K219">
        <v>153684</v>
      </c>
      <c r="L219">
        <v>297308</v>
      </c>
      <c r="M219" t="str">
        <f>IF(VLOOKUP(A219,'national-winners'!$A$2:$B$13,2,0)=H219,"Y","N")</f>
        <v>N</v>
      </c>
      <c r="N219" t="str">
        <f>_xlfn.XLOOKUP(INDEX('state-winning-votes'!$A$1:$L$53,MATCH($C219,'state-winning-votes'!$A:$A,0),MATCH($A219,'state-winning-votes'!$A$2:$L$2,0)),$K:$K,$H:$H)</f>
        <v>Ford, Gerald</v>
      </c>
      <c r="O219" t="str">
        <f>VLOOKUP(A219,'national-winners'!$A$2:$B$13,2,0)</f>
        <v>Carter, Jimmy</v>
      </c>
    </row>
    <row r="220" spans="1:15" x14ac:dyDescent="0.25">
      <c r="A220">
        <v>1976</v>
      </c>
      <c r="B220" t="s">
        <v>124</v>
      </c>
      <c r="C220" t="s">
        <v>125</v>
      </c>
      <c r="D220">
        <v>38</v>
      </c>
      <c r="E220">
        <v>44</v>
      </c>
      <c r="F220">
        <v>36</v>
      </c>
      <c r="G220" t="s">
        <v>16</v>
      </c>
      <c r="H220" t="s">
        <v>17</v>
      </c>
      <c r="I220" t="s">
        <v>18</v>
      </c>
      <c r="J220" t="b">
        <v>0</v>
      </c>
      <c r="K220">
        <v>136078</v>
      </c>
      <c r="L220">
        <v>297308</v>
      </c>
      <c r="M220" t="str">
        <f>IF(VLOOKUP(A220,'national-winners'!$A$2:$B$13,2,0)=H220,"Y","N")</f>
        <v>Y</v>
      </c>
      <c r="N220" t="str">
        <f>_xlfn.XLOOKUP(INDEX('state-winning-votes'!$A$1:$L$53,MATCH($C220,'state-winning-votes'!$A:$A,0),MATCH($A220,'state-winning-votes'!$A$2:$L$2,0)),$K:$K,$H:$H)</f>
        <v>Ford, Gerald</v>
      </c>
      <c r="O220" t="str">
        <f>VLOOKUP(A220,'national-winners'!$A$2:$B$13,2,0)</f>
        <v>Carter, Jimmy</v>
      </c>
    </row>
    <row r="221" spans="1:15" x14ac:dyDescent="0.25">
      <c r="A221">
        <v>1976</v>
      </c>
      <c r="B221" t="s">
        <v>124</v>
      </c>
      <c r="C221" t="s">
        <v>125</v>
      </c>
      <c r="D221">
        <v>38</v>
      </c>
      <c r="E221">
        <v>44</v>
      </c>
      <c r="F221">
        <v>36</v>
      </c>
      <c r="G221" t="s">
        <v>16</v>
      </c>
      <c r="H221" t="s">
        <v>38</v>
      </c>
      <c r="I221" t="s">
        <v>39</v>
      </c>
      <c r="J221" t="b">
        <v>0</v>
      </c>
      <c r="K221">
        <v>3698</v>
      </c>
      <c r="L221">
        <v>297308</v>
      </c>
      <c r="M221" t="str">
        <f>IF(VLOOKUP(A221,'national-winners'!$A$2:$B$13,2,0)=H221,"Y","N")</f>
        <v>N</v>
      </c>
      <c r="N221" t="str">
        <f>_xlfn.XLOOKUP(INDEX('state-winning-votes'!$A$1:$L$53,MATCH($C221,'state-winning-votes'!$A:$A,0),MATCH($A221,'state-winning-votes'!$A$2:$L$2,0)),$K:$K,$H:$H)</f>
        <v>Ford, Gerald</v>
      </c>
      <c r="O221" t="str">
        <f>VLOOKUP(A221,'national-winners'!$A$2:$B$13,2,0)</f>
        <v>Carter, Jimmy</v>
      </c>
    </row>
    <row r="222" spans="1:15" x14ac:dyDescent="0.25">
      <c r="A222">
        <v>1976</v>
      </c>
      <c r="B222" t="s">
        <v>124</v>
      </c>
      <c r="C222" t="s">
        <v>125</v>
      </c>
      <c r="D222">
        <v>38</v>
      </c>
      <c r="E222">
        <v>44</v>
      </c>
      <c r="F222">
        <v>36</v>
      </c>
      <c r="G222" t="s">
        <v>16</v>
      </c>
      <c r="H222" t="s">
        <v>34</v>
      </c>
      <c r="I222" t="s">
        <v>35</v>
      </c>
      <c r="J222" t="b">
        <v>0</v>
      </c>
      <c r="K222">
        <v>2952</v>
      </c>
      <c r="L222">
        <v>297308</v>
      </c>
      <c r="M222" t="str">
        <f>IF(VLOOKUP(A222,'national-winners'!$A$2:$B$13,2,0)=H222,"Y","N")</f>
        <v>N</v>
      </c>
      <c r="N222" t="str">
        <f>_xlfn.XLOOKUP(INDEX('state-winning-votes'!$A$1:$L$53,MATCH($C222,'state-winning-votes'!$A:$A,0),MATCH($A222,'state-winning-votes'!$A$2:$L$2,0)),$K:$K,$H:$H)</f>
        <v>Ford, Gerald</v>
      </c>
      <c r="O222" t="str">
        <f>VLOOKUP(A222,'national-winners'!$A$2:$B$13,2,0)</f>
        <v>Carter, Jimmy</v>
      </c>
    </row>
    <row r="223" spans="1:15" x14ac:dyDescent="0.25">
      <c r="A223">
        <v>1976</v>
      </c>
      <c r="B223" t="s">
        <v>124</v>
      </c>
      <c r="C223" t="s">
        <v>125</v>
      </c>
      <c r="D223">
        <v>38</v>
      </c>
      <c r="E223">
        <v>44</v>
      </c>
      <c r="F223">
        <v>36</v>
      </c>
      <c r="G223" t="s">
        <v>16</v>
      </c>
      <c r="H223" t="s">
        <v>22</v>
      </c>
      <c r="I223" t="s">
        <v>23</v>
      </c>
      <c r="J223" t="b">
        <v>0</v>
      </c>
      <c r="K223">
        <v>269</v>
      </c>
      <c r="L223">
        <v>297308</v>
      </c>
      <c r="M223" t="str">
        <f>IF(VLOOKUP(A223,'national-winners'!$A$2:$B$13,2,0)=H223,"Y","N")</f>
        <v>N</v>
      </c>
      <c r="N223" t="str">
        <f>_xlfn.XLOOKUP(INDEX('state-winning-votes'!$A$1:$L$53,MATCH($C223,'state-winning-votes'!$A:$A,0),MATCH($A223,'state-winning-votes'!$A$2:$L$2,0)),$K:$K,$H:$H)</f>
        <v>Ford, Gerald</v>
      </c>
      <c r="O223" t="str">
        <f>VLOOKUP(A223,'national-winners'!$A$2:$B$13,2,0)</f>
        <v>Carter, Jimmy</v>
      </c>
    </row>
    <row r="224" spans="1:15" x14ac:dyDescent="0.25">
      <c r="A224">
        <v>1976</v>
      </c>
      <c r="B224" t="s">
        <v>124</v>
      </c>
      <c r="C224" t="s">
        <v>125</v>
      </c>
      <c r="D224">
        <v>38</v>
      </c>
      <c r="E224">
        <v>44</v>
      </c>
      <c r="F224">
        <v>36</v>
      </c>
      <c r="G224" t="s">
        <v>16</v>
      </c>
      <c r="H224" t="s">
        <v>28</v>
      </c>
      <c r="I224" t="s">
        <v>29</v>
      </c>
      <c r="J224" t="b">
        <v>0</v>
      </c>
      <c r="K224">
        <v>256</v>
      </c>
      <c r="L224">
        <v>297308</v>
      </c>
      <c r="M224" t="str">
        <f>IF(VLOOKUP(A224,'national-winners'!$A$2:$B$13,2,0)=H224,"Y","N")</f>
        <v>N</v>
      </c>
      <c r="N224" t="str">
        <f>_xlfn.XLOOKUP(INDEX('state-winning-votes'!$A$1:$L$53,MATCH($C224,'state-winning-votes'!$A:$A,0),MATCH($A224,'state-winning-votes'!$A$2:$L$2,0)),$K:$K,$H:$H)</f>
        <v>Ford, Gerald</v>
      </c>
      <c r="O224" t="str">
        <f>VLOOKUP(A224,'national-winners'!$A$2:$B$13,2,0)</f>
        <v>Carter, Jimmy</v>
      </c>
    </row>
    <row r="225" spans="1:15" x14ac:dyDescent="0.25">
      <c r="A225">
        <v>1976</v>
      </c>
      <c r="B225" t="s">
        <v>124</v>
      </c>
      <c r="C225" t="s">
        <v>125</v>
      </c>
      <c r="D225">
        <v>38</v>
      </c>
      <c r="E225">
        <v>44</v>
      </c>
      <c r="F225">
        <v>36</v>
      </c>
      <c r="G225" t="s">
        <v>16</v>
      </c>
      <c r="H225" t="s">
        <v>48</v>
      </c>
      <c r="I225" t="s">
        <v>49</v>
      </c>
      <c r="J225" t="b">
        <v>0</v>
      </c>
      <c r="K225">
        <v>142</v>
      </c>
      <c r="L225">
        <v>297308</v>
      </c>
      <c r="M225" t="str">
        <f>IF(VLOOKUP(A225,'national-winners'!$A$2:$B$13,2,0)=H225,"Y","N")</f>
        <v>N</v>
      </c>
      <c r="N225" t="str">
        <f>_xlfn.XLOOKUP(INDEX('state-winning-votes'!$A$1:$L$53,MATCH($C225,'state-winning-votes'!$A:$A,0),MATCH($A225,'state-winning-votes'!$A$2:$L$2,0)),$K:$K,$H:$H)</f>
        <v>Ford, Gerald</v>
      </c>
      <c r="O225" t="str">
        <f>VLOOKUP(A225,'national-winners'!$A$2:$B$13,2,0)</f>
        <v>Carter, Jimmy</v>
      </c>
    </row>
    <row r="226" spans="1:15" x14ac:dyDescent="0.25">
      <c r="A226">
        <v>1976</v>
      </c>
      <c r="B226" t="s">
        <v>124</v>
      </c>
      <c r="C226" t="s">
        <v>125</v>
      </c>
      <c r="D226">
        <v>38</v>
      </c>
      <c r="E226">
        <v>44</v>
      </c>
      <c r="F226">
        <v>36</v>
      </c>
      <c r="G226" t="s">
        <v>16</v>
      </c>
      <c r="H226" t="s">
        <v>26</v>
      </c>
      <c r="I226" t="s">
        <v>27</v>
      </c>
      <c r="J226" t="b">
        <v>0</v>
      </c>
      <c r="K226">
        <v>85</v>
      </c>
      <c r="L226">
        <v>297308</v>
      </c>
      <c r="M226" t="str">
        <f>IF(VLOOKUP(A226,'national-winners'!$A$2:$B$13,2,0)=H226,"Y","N")</f>
        <v>N</v>
      </c>
      <c r="N226" t="str">
        <f>_xlfn.XLOOKUP(INDEX('state-winning-votes'!$A$1:$L$53,MATCH($C226,'state-winning-votes'!$A:$A,0),MATCH($A226,'state-winning-votes'!$A$2:$L$2,0)),$K:$K,$H:$H)</f>
        <v>Ford, Gerald</v>
      </c>
      <c r="O226" t="str">
        <f>VLOOKUP(A226,'national-winners'!$A$2:$B$13,2,0)</f>
        <v>Carter, Jimmy</v>
      </c>
    </row>
    <row r="227" spans="1:15" x14ac:dyDescent="0.25">
      <c r="A227">
        <v>1976</v>
      </c>
      <c r="B227" t="s">
        <v>124</v>
      </c>
      <c r="C227" t="s">
        <v>125</v>
      </c>
      <c r="D227">
        <v>38</v>
      </c>
      <c r="E227">
        <v>44</v>
      </c>
      <c r="F227">
        <v>36</v>
      </c>
      <c r="G227" t="s">
        <v>16</v>
      </c>
      <c r="H227" t="s">
        <v>24</v>
      </c>
      <c r="I227" t="s">
        <v>25</v>
      </c>
      <c r="J227" t="b">
        <v>0</v>
      </c>
      <c r="K227">
        <v>63</v>
      </c>
      <c r="L227">
        <v>297308</v>
      </c>
      <c r="M227" t="str">
        <f>IF(VLOOKUP(A227,'national-winners'!$A$2:$B$13,2,0)=H227,"Y","N")</f>
        <v>N</v>
      </c>
      <c r="N227" t="str">
        <f>_xlfn.XLOOKUP(INDEX('state-winning-votes'!$A$1:$L$53,MATCH($C227,'state-winning-votes'!$A:$A,0),MATCH($A227,'state-winning-votes'!$A$2:$L$2,0)),$K:$K,$H:$H)</f>
        <v>Ford, Gerald</v>
      </c>
      <c r="O227" t="str">
        <f>VLOOKUP(A227,'national-winners'!$A$2:$B$13,2,0)</f>
        <v>Carter, Jimmy</v>
      </c>
    </row>
    <row r="228" spans="1:15" x14ac:dyDescent="0.25">
      <c r="A228">
        <v>1976</v>
      </c>
      <c r="B228" t="s">
        <v>124</v>
      </c>
      <c r="C228" t="s">
        <v>125</v>
      </c>
      <c r="D228">
        <v>38</v>
      </c>
      <c r="E228">
        <v>44</v>
      </c>
      <c r="F228">
        <v>36</v>
      </c>
      <c r="G228" t="s">
        <v>16</v>
      </c>
      <c r="H228" t="s">
        <v>36</v>
      </c>
      <c r="I228" t="s">
        <v>37</v>
      </c>
      <c r="J228" t="b">
        <v>0</v>
      </c>
      <c r="K228">
        <v>43</v>
      </c>
      <c r="L228">
        <v>297308</v>
      </c>
      <c r="M228" t="str">
        <f>IF(VLOOKUP(A228,'national-winners'!$A$2:$B$13,2,0)=H228,"Y","N")</f>
        <v>N</v>
      </c>
      <c r="N228" t="str">
        <f>_xlfn.XLOOKUP(INDEX('state-winning-votes'!$A$1:$L$53,MATCH($C228,'state-winning-votes'!$A:$A,0),MATCH($A228,'state-winning-votes'!$A$2:$L$2,0)),$K:$K,$H:$H)</f>
        <v>Ford, Gerald</v>
      </c>
      <c r="O228" t="str">
        <f>VLOOKUP(A228,'national-winners'!$A$2:$B$13,2,0)</f>
        <v>Carter, Jimmy</v>
      </c>
    </row>
    <row r="229" spans="1:15" x14ac:dyDescent="0.25">
      <c r="A229">
        <v>1976</v>
      </c>
      <c r="B229" t="s">
        <v>124</v>
      </c>
      <c r="C229" t="s">
        <v>125</v>
      </c>
      <c r="D229">
        <v>38</v>
      </c>
      <c r="E229">
        <v>44</v>
      </c>
      <c r="F229">
        <v>36</v>
      </c>
      <c r="G229" t="s">
        <v>16</v>
      </c>
      <c r="H229" t="s">
        <v>76</v>
      </c>
      <c r="I229" t="s">
        <v>100</v>
      </c>
      <c r="J229" t="b">
        <v>0</v>
      </c>
      <c r="K229">
        <v>38</v>
      </c>
      <c r="L229">
        <v>297308</v>
      </c>
      <c r="M229" t="str">
        <f>IF(VLOOKUP(A229,'national-winners'!$A$2:$B$13,2,0)=H229,"Y","N")</f>
        <v>N</v>
      </c>
      <c r="N229" t="str">
        <f>_xlfn.XLOOKUP(INDEX('state-winning-votes'!$A$1:$L$53,MATCH($C229,'state-winning-votes'!$A:$A,0),MATCH($A229,'state-winning-votes'!$A$2:$L$2,0)),$K:$K,$H:$H)</f>
        <v>Ford, Gerald</v>
      </c>
      <c r="O229" t="str">
        <f>VLOOKUP(A229,'national-winners'!$A$2:$B$13,2,0)</f>
        <v>Carter, Jimmy</v>
      </c>
    </row>
    <row r="230" spans="1:15" x14ac:dyDescent="0.25">
      <c r="A230">
        <v>1976</v>
      </c>
      <c r="B230" t="s">
        <v>126</v>
      </c>
      <c r="C230" t="s">
        <v>127</v>
      </c>
      <c r="D230">
        <v>39</v>
      </c>
      <c r="E230">
        <v>31</v>
      </c>
      <c r="F230">
        <v>24</v>
      </c>
      <c r="G230" t="s">
        <v>16</v>
      </c>
      <c r="H230" t="s">
        <v>17</v>
      </c>
      <c r="I230" t="s">
        <v>18</v>
      </c>
      <c r="J230" t="b">
        <v>0</v>
      </c>
      <c r="K230">
        <v>2009959</v>
      </c>
      <c r="L230">
        <v>4110456</v>
      </c>
      <c r="M230" t="str">
        <f>IF(VLOOKUP(A230,'national-winners'!$A$2:$B$13,2,0)=H230,"Y","N")</f>
        <v>Y</v>
      </c>
      <c r="N230" t="str">
        <f>_xlfn.XLOOKUP(INDEX('state-winning-votes'!$A$1:$L$53,MATCH($C230,'state-winning-votes'!$A:$A,0),MATCH($A230,'state-winning-votes'!$A$2:$L$2,0)),$K:$K,$H:$H)</f>
        <v>Carter, Jimmy</v>
      </c>
      <c r="O230" t="str">
        <f>VLOOKUP(A230,'national-winners'!$A$2:$B$13,2,0)</f>
        <v>Carter, Jimmy</v>
      </c>
    </row>
    <row r="231" spans="1:15" x14ac:dyDescent="0.25">
      <c r="A231">
        <v>1976</v>
      </c>
      <c r="B231" t="s">
        <v>126</v>
      </c>
      <c r="C231" t="s">
        <v>127</v>
      </c>
      <c r="D231">
        <v>39</v>
      </c>
      <c r="E231">
        <v>31</v>
      </c>
      <c r="F231">
        <v>24</v>
      </c>
      <c r="G231" t="s">
        <v>16</v>
      </c>
      <c r="H231" t="s">
        <v>20</v>
      </c>
      <c r="I231" t="s">
        <v>21</v>
      </c>
      <c r="J231" t="b">
        <v>0</v>
      </c>
      <c r="K231">
        <v>2000626</v>
      </c>
      <c r="L231">
        <v>4110456</v>
      </c>
      <c r="M231" t="str">
        <f>IF(VLOOKUP(A231,'national-winners'!$A$2:$B$13,2,0)=H231,"Y","N")</f>
        <v>N</v>
      </c>
      <c r="N231" t="str">
        <f>_xlfn.XLOOKUP(INDEX('state-winning-votes'!$A$1:$L$53,MATCH($C231,'state-winning-votes'!$A:$A,0),MATCH($A231,'state-winning-votes'!$A$2:$L$2,0)),$K:$K,$H:$H)</f>
        <v>Carter, Jimmy</v>
      </c>
      <c r="O231" t="str">
        <f>VLOOKUP(A231,'national-winners'!$A$2:$B$13,2,0)</f>
        <v>Carter, Jimmy</v>
      </c>
    </row>
    <row r="232" spans="1:15" x14ac:dyDescent="0.25">
      <c r="A232">
        <v>1976</v>
      </c>
      <c r="B232" t="s">
        <v>126</v>
      </c>
      <c r="C232" t="s">
        <v>127</v>
      </c>
      <c r="D232">
        <v>39</v>
      </c>
      <c r="E232">
        <v>31</v>
      </c>
      <c r="F232">
        <v>24</v>
      </c>
      <c r="G232" t="s">
        <v>16</v>
      </c>
      <c r="H232" t="s">
        <v>34</v>
      </c>
      <c r="I232" t="s">
        <v>35</v>
      </c>
      <c r="J232" t="b">
        <v>0</v>
      </c>
      <c r="K232">
        <v>58267</v>
      </c>
      <c r="L232">
        <v>4110456</v>
      </c>
      <c r="M232" t="str">
        <f>IF(VLOOKUP(A232,'national-winners'!$A$2:$B$13,2,0)=H232,"Y","N")</f>
        <v>N</v>
      </c>
      <c r="N232" t="str">
        <f>_xlfn.XLOOKUP(INDEX('state-winning-votes'!$A$1:$L$53,MATCH($C232,'state-winning-votes'!$A:$A,0),MATCH($A232,'state-winning-votes'!$A$2:$L$2,0)),$K:$K,$H:$H)</f>
        <v>Carter, Jimmy</v>
      </c>
      <c r="O232" t="str">
        <f>VLOOKUP(A232,'national-winners'!$A$2:$B$13,2,0)</f>
        <v>Carter, Jimmy</v>
      </c>
    </row>
    <row r="233" spans="1:15" x14ac:dyDescent="0.25">
      <c r="A233">
        <v>1976</v>
      </c>
      <c r="B233" t="s">
        <v>126</v>
      </c>
      <c r="C233" t="s">
        <v>127</v>
      </c>
      <c r="D233">
        <v>39</v>
      </c>
      <c r="E233">
        <v>31</v>
      </c>
      <c r="F233">
        <v>24</v>
      </c>
      <c r="G233" t="s">
        <v>16</v>
      </c>
      <c r="H233" t="s">
        <v>22</v>
      </c>
      <c r="I233" t="s">
        <v>23</v>
      </c>
      <c r="J233" t="b">
        <v>0</v>
      </c>
      <c r="K233">
        <v>15508</v>
      </c>
      <c r="L233">
        <v>4110456</v>
      </c>
      <c r="M233" t="str">
        <f>IF(VLOOKUP(A233,'national-winners'!$A$2:$B$13,2,0)=H233,"Y","N")</f>
        <v>N</v>
      </c>
      <c r="N233" t="str">
        <f>_xlfn.XLOOKUP(INDEX('state-winning-votes'!$A$1:$L$53,MATCH($C233,'state-winning-votes'!$A:$A,0),MATCH($A233,'state-winning-votes'!$A$2:$L$2,0)),$K:$K,$H:$H)</f>
        <v>Carter, Jimmy</v>
      </c>
      <c r="O233" t="str">
        <f>VLOOKUP(A233,'national-winners'!$A$2:$B$13,2,0)</f>
        <v>Carter, Jimmy</v>
      </c>
    </row>
    <row r="234" spans="1:15" x14ac:dyDescent="0.25">
      <c r="A234">
        <v>1976</v>
      </c>
      <c r="B234" t="s">
        <v>126</v>
      </c>
      <c r="C234" t="s">
        <v>127</v>
      </c>
      <c r="D234">
        <v>39</v>
      </c>
      <c r="E234">
        <v>31</v>
      </c>
      <c r="F234">
        <v>24</v>
      </c>
      <c r="G234" t="s">
        <v>16</v>
      </c>
      <c r="H234" t="s">
        <v>28</v>
      </c>
      <c r="I234" t="s">
        <v>29</v>
      </c>
      <c r="J234" t="b">
        <v>0</v>
      </c>
      <c r="K234">
        <v>8952</v>
      </c>
      <c r="L234">
        <v>4110456</v>
      </c>
      <c r="M234" t="str">
        <f>IF(VLOOKUP(A234,'national-winners'!$A$2:$B$13,2,0)=H234,"Y","N")</f>
        <v>N</v>
      </c>
      <c r="N234" t="str">
        <f>_xlfn.XLOOKUP(INDEX('state-winning-votes'!$A$1:$L$53,MATCH($C234,'state-winning-votes'!$A:$A,0),MATCH($A234,'state-winning-votes'!$A$2:$L$2,0)),$K:$K,$H:$H)</f>
        <v>Carter, Jimmy</v>
      </c>
      <c r="O234" t="str">
        <f>VLOOKUP(A234,'national-winners'!$A$2:$B$13,2,0)</f>
        <v>Carter, Jimmy</v>
      </c>
    </row>
    <row r="235" spans="1:15" x14ac:dyDescent="0.25">
      <c r="A235">
        <v>1976</v>
      </c>
      <c r="B235" t="s">
        <v>126</v>
      </c>
      <c r="C235" t="s">
        <v>127</v>
      </c>
      <c r="D235">
        <v>39</v>
      </c>
      <c r="E235">
        <v>31</v>
      </c>
      <c r="F235">
        <v>24</v>
      </c>
      <c r="G235" t="s">
        <v>16</v>
      </c>
      <c r="H235" t="s">
        <v>26</v>
      </c>
      <c r="I235" t="s">
        <v>27</v>
      </c>
      <c r="J235" t="b">
        <v>0</v>
      </c>
      <c r="K235">
        <v>7817</v>
      </c>
      <c r="L235">
        <v>4110456</v>
      </c>
      <c r="M235" t="str">
        <f>IF(VLOOKUP(A235,'national-winners'!$A$2:$B$13,2,0)=H235,"Y","N")</f>
        <v>N</v>
      </c>
      <c r="N235" t="str">
        <f>_xlfn.XLOOKUP(INDEX('state-winning-votes'!$A$1:$L$53,MATCH($C235,'state-winning-votes'!$A:$A,0),MATCH($A235,'state-winning-votes'!$A$2:$L$2,0)),$K:$K,$H:$H)</f>
        <v>Carter, Jimmy</v>
      </c>
      <c r="O235" t="str">
        <f>VLOOKUP(A235,'national-winners'!$A$2:$B$13,2,0)</f>
        <v>Carter, Jimmy</v>
      </c>
    </row>
    <row r="236" spans="1:15" x14ac:dyDescent="0.25">
      <c r="A236">
        <v>1976</v>
      </c>
      <c r="B236" t="s">
        <v>126</v>
      </c>
      <c r="C236" t="s">
        <v>127</v>
      </c>
      <c r="D236">
        <v>39</v>
      </c>
      <c r="E236">
        <v>31</v>
      </c>
      <c r="F236">
        <v>24</v>
      </c>
      <c r="G236" t="s">
        <v>16</v>
      </c>
      <c r="H236" t="s">
        <v>36</v>
      </c>
      <c r="I236" t="s">
        <v>37</v>
      </c>
      <c r="J236" t="b">
        <v>0</v>
      </c>
      <c r="K236">
        <v>4833</v>
      </c>
      <c r="L236">
        <v>4110456</v>
      </c>
      <c r="M236" t="str">
        <f>IF(VLOOKUP(A236,'national-winners'!$A$2:$B$13,2,0)=H236,"Y","N")</f>
        <v>N</v>
      </c>
      <c r="N236" t="str">
        <f>_xlfn.XLOOKUP(INDEX('state-winning-votes'!$A$1:$L$53,MATCH($C236,'state-winning-votes'!$A:$A,0),MATCH($A236,'state-winning-votes'!$A$2:$L$2,0)),$K:$K,$H:$H)</f>
        <v>Carter, Jimmy</v>
      </c>
      <c r="O236" t="str">
        <f>VLOOKUP(A236,'national-winners'!$A$2:$B$13,2,0)</f>
        <v>Carter, Jimmy</v>
      </c>
    </row>
    <row r="237" spans="1:15" x14ac:dyDescent="0.25">
      <c r="A237">
        <v>1976</v>
      </c>
      <c r="B237" t="s">
        <v>126</v>
      </c>
      <c r="C237" t="s">
        <v>127</v>
      </c>
      <c r="D237">
        <v>39</v>
      </c>
      <c r="E237">
        <v>31</v>
      </c>
      <c r="F237">
        <v>24</v>
      </c>
      <c r="G237" t="s">
        <v>16</v>
      </c>
      <c r="H237" t="s">
        <v>48</v>
      </c>
      <c r="I237" t="s">
        <v>49</v>
      </c>
      <c r="J237" t="b">
        <v>0</v>
      </c>
      <c r="K237">
        <v>4364</v>
      </c>
      <c r="L237">
        <v>4110456</v>
      </c>
      <c r="M237" t="str">
        <f>IF(VLOOKUP(A237,'national-winners'!$A$2:$B$13,2,0)=H237,"Y","N")</f>
        <v>N</v>
      </c>
      <c r="N237" t="str">
        <f>_xlfn.XLOOKUP(INDEX('state-winning-votes'!$A$1:$L$53,MATCH($C237,'state-winning-votes'!$A:$A,0),MATCH($A237,'state-winning-votes'!$A$2:$L$2,0)),$K:$K,$H:$H)</f>
        <v>Carter, Jimmy</v>
      </c>
      <c r="O237" t="str">
        <f>VLOOKUP(A237,'national-winners'!$A$2:$B$13,2,0)</f>
        <v>Carter, Jimmy</v>
      </c>
    </row>
    <row r="238" spans="1:15" x14ac:dyDescent="0.25">
      <c r="A238">
        <v>1976</v>
      </c>
      <c r="B238" t="s">
        <v>126</v>
      </c>
      <c r="C238" t="s">
        <v>127</v>
      </c>
      <c r="D238">
        <v>39</v>
      </c>
      <c r="E238">
        <v>31</v>
      </c>
      <c r="F238">
        <v>24</v>
      </c>
      <c r="G238" t="s">
        <v>16</v>
      </c>
      <c r="H238" t="s">
        <v>70</v>
      </c>
      <c r="I238" t="s">
        <v>56</v>
      </c>
      <c r="J238" t="b">
        <v>0</v>
      </c>
      <c r="K238">
        <v>68</v>
      </c>
      <c r="L238">
        <v>4110456</v>
      </c>
      <c r="M238" t="str">
        <f>IF(VLOOKUP(A238,'national-winners'!$A$2:$B$13,2,0)=H238,"Y","N")</f>
        <v>N</v>
      </c>
      <c r="N238" t="str">
        <f>_xlfn.XLOOKUP(INDEX('state-winning-votes'!$A$1:$L$53,MATCH($C238,'state-winning-votes'!$A:$A,0),MATCH($A238,'state-winning-votes'!$A$2:$L$2,0)),$K:$K,$H:$H)</f>
        <v>Carter, Jimmy</v>
      </c>
      <c r="O238" t="str">
        <f>VLOOKUP(A238,'national-winners'!$A$2:$B$13,2,0)</f>
        <v>Carter, Jimmy</v>
      </c>
    </row>
    <row r="239" spans="1:15" x14ac:dyDescent="0.25">
      <c r="A239">
        <v>1976</v>
      </c>
      <c r="B239" t="s">
        <v>126</v>
      </c>
      <c r="C239" t="s">
        <v>127</v>
      </c>
      <c r="D239">
        <v>39</v>
      </c>
      <c r="E239">
        <v>31</v>
      </c>
      <c r="F239">
        <v>24</v>
      </c>
      <c r="G239" t="s">
        <v>16</v>
      </c>
      <c r="H239" t="s">
        <v>24</v>
      </c>
      <c r="I239" t="s">
        <v>25</v>
      </c>
      <c r="J239" t="b">
        <v>0</v>
      </c>
      <c r="K239">
        <v>62</v>
      </c>
      <c r="L239">
        <v>4110456</v>
      </c>
      <c r="M239" t="str">
        <f>IF(VLOOKUP(A239,'national-winners'!$A$2:$B$13,2,0)=H239,"Y","N")</f>
        <v>N</v>
      </c>
      <c r="N239" t="str">
        <f>_xlfn.XLOOKUP(INDEX('state-winning-votes'!$A$1:$L$53,MATCH($C239,'state-winning-votes'!$A:$A,0),MATCH($A239,'state-winning-votes'!$A$2:$L$2,0)),$K:$K,$H:$H)</f>
        <v>Carter, Jimmy</v>
      </c>
      <c r="O239" t="str">
        <f>VLOOKUP(A239,'national-winners'!$A$2:$B$13,2,0)</f>
        <v>Carter, Jimmy</v>
      </c>
    </row>
    <row r="240" spans="1:15" x14ac:dyDescent="0.25">
      <c r="A240">
        <v>1976</v>
      </c>
      <c r="B240" t="s">
        <v>128</v>
      </c>
      <c r="C240" t="s">
        <v>129</v>
      </c>
      <c r="D240">
        <v>40</v>
      </c>
      <c r="E240">
        <v>73</v>
      </c>
      <c r="F240">
        <v>53</v>
      </c>
      <c r="G240" t="s">
        <v>16</v>
      </c>
      <c r="H240" t="s">
        <v>20</v>
      </c>
      <c r="I240" t="s">
        <v>21</v>
      </c>
      <c r="J240" t="b">
        <v>0</v>
      </c>
      <c r="K240">
        <v>545708</v>
      </c>
      <c r="L240">
        <v>1092251</v>
      </c>
      <c r="M240" t="str">
        <f>IF(VLOOKUP(A240,'national-winners'!$A$2:$B$13,2,0)=H240,"Y","N")</f>
        <v>N</v>
      </c>
      <c r="N240" t="str">
        <f>_xlfn.XLOOKUP(INDEX('state-winning-votes'!$A$1:$L$53,MATCH($C240,'state-winning-votes'!$A:$A,0),MATCH($A240,'state-winning-votes'!$A$2:$L$2,0)),$K:$K,$H:$H)</f>
        <v>Ford, Gerald</v>
      </c>
      <c r="O240" t="str">
        <f>VLOOKUP(A240,'national-winners'!$A$2:$B$13,2,0)</f>
        <v>Carter, Jimmy</v>
      </c>
    </row>
    <row r="241" spans="1:15" x14ac:dyDescent="0.25">
      <c r="A241">
        <v>1976</v>
      </c>
      <c r="B241" t="s">
        <v>128</v>
      </c>
      <c r="C241" t="s">
        <v>129</v>
      </c>
      <c r="D241">
        <v>40</v>
      </c>
      <c r="E241">
        <v>73</v>
      </c>
      <c r="F241">
        <v>53</v>
      </c>
      <c r="G241" t="s">
        <v>16</v>
      </c>
      <c r="H241" t="s">
        <v>17</v>
      </c>
      <c r="I241" t="s">
        <v>18</v>
      </c>
      <c r="J241" t="b">
        <v>0</v>
      </c>
      <c r="K241">
        <v>532442</v>
      </c>
      <c r="L241">
        <v>1092251</v>
      </c>
      <c r="M241" t="str">
        <f>IF(VLOOKUP(A241,'national-winners'!$A$2:$B$13,2,0)=H241,"Y","N")</f>
        <v>Y</v>
      </c>
      <c r="N241" t="str">
        <f>_xlfn.XLOOKUP(INDEX('state-winning-votes'!$A$1:$L$53,MATCH($C241,'state-winning-votes'!$A:$A,0),MATCH($A241,'state-winning-votes'!$A$2:$L$2,0)),$K:$K,$H:$H)</f>
        <v>Ford, Gerald</v>
      </c>
      <c r="O241" t="str">
        <f>VLOOKUP(A241,'national-winners'!$A$2:$B$13,2,0)</f>
        <v>Carter, Jimmy</v>
      </c>
    </row>
    <row r="242" spans="1:15" x14ac:dyDescent="0.25">
      <c r="A242">
        <v>1976</v>
      </c>
      <c r="B242" t="s">
        <v>128</v>
      </c>
      <c r="C242" t="s">
        <v>129</v>
      </c>
      <c r="D242">
        <v>40</v>
      </c>
      <c r="E242">
        <v>73</v>
      </c>
      <c r="F242">
        <v>53</v>
      </c>
      <c r="G242" t="s">
        <v>16</v>
      </c>
      <c r="H242" t="s">
        <v>34</v>
      </c>
      <c r="I242" t="s">
        <v>35</v>
      </c>
      <c r="J242" t="b">
        <v>0</v>
      </c>
      <c r="K242">
        <v>14101</v>
      </c>
      <c r="L242">
        <v>1092251</v>
      </c>
      <c r="M242" t="str">
        <f>IF(VLOOKUP(A242,'national-winners'!$A$2:$B$13,2,0)=H242,"Y","N")</f>
        <v>N</v>
      </c>
      <c r="N242" t="str">
        <f>_xlfn.XLOOKUP(INDEX('state-winning-votes'!$A$1:$L$53,MATCH($C242,'state-winning-votes'!$A:$A,0),MATCH($A242,'state-winning-votes'!$A$2:$L$2,0)),$K:$K,$H:$H)</f>
        <v>Ford, Gerald</v>
      </c>
      <c r="O242" t="str">
        <f>VLOOKUP(A242,'national-winners'!$A$2:$B$13,2,0)</f>
        <v>Carter, Jimmy</v>
      </c>
    </row>
    <row r="243" spans="1:15" x14ac:dyDescent="0.25">
      <c r="A243">
        <v>1976</v>
      </c>
      <c r="B243" t="s">
        <v>130</v>
      </c>
      <c r="C243" t="s">
        <v>131</v>
      </c>
      <c r="D243">
        <v>41</v>
      </c>
      <c r="E243">
        <v>92</v>
      </c>
      <c r="F243">
        <v>72</v>
      </c>
      <c r="G243" t="s">
        <v>16</v>
      </c>
      <c r="H243" t="s">
        <v>20</v>
      </c>
      <c r="I243" t="s">
        <v>21</v>
      </c>
      <c r="J243" t="b">
        <v>0</v>
      </c>
      <c r="K243">
        <v>492120</v>
      </c>
      <c r="L243">
        <v>1029876</v>
      </c>
      <c r="M243" t="str">
        <f>IF(VLOOKUP(A243,'national-winners'!$A$2:$B$13,2,0)=H243,"Y","N")</f>
        <v>N</v>
      </c>
      <c r="N243" t="str">
        <f>_xlfn.XLOOKUP(INDEX('state-winning-votes'!$A$1:$L$53,MATCH($C243,'state-winning-votes'!$A:$A,0),MATCH($A243,'state-winning-votes'!$A$2:$L$2,0)),$K:$K,$H:$H)</f>
        <v>Ford, Gerald</v>
      </c>
      <c r="O243" t="str">
        <f>VLOOKUP(A243,'national-winners'!$A$2:$B$13,2,0)</f>
        <v>Carter, Jimmy</v>
      </c>
    </row>
    <row r="244" spans="1:15" x14ac:dyDescent="0.25">
      <c r="A244">
        <v>1976</v>
      </c>
      <c r="B244" t="s">
        <v>130</v>
      </c>
      <c r="C244" t="s">
        <v>131</v>
      </c>
      <c r="D244">
        <v>41</v>
      </c>
      <c r="E244">
        <v>92</v>
      </c>
      <c r="F244">
        <v>72</v>
      </c>
      <c r="G244" t="s">
        <v>16</v>
      </c>
      <c r="H244" t="s">
        <v>17</v>
      </c>
      <c r="I244" t="s">
        <v>18</v>
      </c>
      <c r="J244" t="b">
        <v>0</v>
      </c>
      <c r="K244">
        <v>490407</v>
      </c>
      <c r="L244">
        <v>1029876</v>
      </c>
      <c r="M244" t="str">
        <f>IF(VLOOKUP(A244,'national-winners'!$A$2:$B$13,2,0)=H244,"Y","N")</f>
        <v>Y</v>
      </c>
      <c r="N244" t="str">
        <f>_xlfn.XLOOKUP(INDEX('state-winning-votes'!$A$1:$L$53,MATCH($C244,'state-winning-votes'!$A:$A,0),MATCH($A244,'state-winning-votes'!$A$2:$L$2,0)),$K:$K,$H:$H)</f>
        <v>Ford, Gerald</v>
      </c>
      <c r="O244" t="str">
        <f>VLOOKUP(A244,'national-winners'!$A$2:$B$13,2,0)</f>
        <v>Carter, Jimmy</v>
      </c>
    </row>
    <row r="245" spans="1:15" x14ac:dyDescent="0.25">
      <c r="A245">
        <v>1976</v>
      </c>
      <c r="B245" t="s">
        <v>130</v>
      </c>
      <c r="C245" t="s">
        <v>131</v>
      </c>
      <c r="D245">
        <v>41</v>
      </c>
      <c r="E245">
        <v>92</v>
      </c>
      <c r="F245">
        <v>72</v>
      </c>
      <c r="G245" t="s">
        <v>16</v>
      </c>
      <c r="H245" t="s">
        <v>34</v>
      </c>
      <c r="I245" t="s">
        <v>35</v>
      </c>
      <c r="J245" t="b">
        <v>0</v>
      </c>
      <c r="K245">
        <v>40207</v>
      </c>
      <c r="L245">
        <v>1029876</v>
      </c>
      <c r="M245" t="str">
        <f>IF(VLOOKUP(A245,'national-winners'!$A$2:$B$13,2,0)=H245,"Y","N")</f>
        <v>N</v>
      </c>
      <c r="N245" t="str">
        <f>_xlfn.XLOOKUP(INDEX('state-winning-votes'!$A$1:$L$53,MATCH($C245,'state-winning-votes'!$A:$A,0),MATCH($A245,'state-winning-votes'!$A$2:$L$2,0)),$K:$K,$H:$H)</f>
        <v>Ford, Gerald</v>
      </c>
      <c r="O245" t="str">
        <f>VLOOKUP(A245,'national-winners'!$A$2:$B$13,2,0)</f>
        <v>Carter, Jimmy</v>
      </c>
    </row>
    <row r="246" spans="1:15" x14ac:dyDescent="0.25">
      <c r="A246">
        <v>1976</v>
      </c>
      <c r="B246" t="s">
        <v>130</v>
      </c>
      <c r="C246" t="s">
        <v>131</v>
      </c>
      <c r="D246">
        <v>41</v>
      </c>
      <c r="E246">
        <v>92</v>
      </c>
      <c r="F246">
        <v>72</v>
      </c>
      <c r="G246" t="s">
        <v>16</v>
      </c>
      <c r="J246" t="b">
        <v>1</v>
      </c>
      <c r="K246">
        <v>6107</v>
      </c>
      <c r="L246">
        <v>1029876</v>
      </c>
      <c r="M246" t="str">
        <f>IF(VLOOKUP(A246,'national-winners'!$A$2:$B$13,2,0)=H246,"Y","N")</f>
        <v>N</v>
      </c>
      <c r="N246" t="str">
        <f>_xlfn.XLOOKUP(INDEX('state-winning-votes'!$A$1:$L$53,MATCH($C246,'state-winning-votes'!$A:$A,0),MATCH($A246,'state-winning-votes'!$A$2:$L$2,0)),$K:$K,$H:$H)</f>
        <v>Ford, Gerald</v>
      </c>
      <c r="O246" t="str">
        <f>VLOOKUP(A246,'national-winners'!$A$2:$B$13,2,0)</f>
        <v>Carter, Jimmy</v>
      </c>
    </row>
    <row r="247" spans="1:15" x14ac:dyDescent="0.25">
      <c r="A247">
        <v>1976</v>
      </c>
      <c r="B247" t="s">
        <v>130</v>
      </c>
      <c r="C247" t="s">
        <v>131</v>
      </c>
      <c r="D247">
        <v>41</v>
      </c>
      <c r="E247">
        <v>92</v>
      </c>
      <c r="F247">
        <v>72</v>
      </c>
      <c r="G247" t="s">
        <v>16</v>
      </c>
      <c r="H247" t="s">
        <v>38</v>
      </c>
      <c r="I247" t="s">
        <v>39</v>
      </c>
      <c r="J247" t="b">
        <v>0</v>
      </c>
      <c r="K247">
        <v>1035</v>
      </c>
      <c r="L247">
        <v>1029876</v>
      </c>
      <c r="M247" t="str">
        <f>IF(VLOOKUP(A247,'national-winners'!$A$2:$B$13,2,0)=H247,"Y","N")</f>
        <v>N</v>
      </c>
      <c r="N247" t="str">
        <f>_xlfn.XLOOKUP(INDEX('state-winning-votes'!$A$1:$L$53,MATCH($C247,'state-winning-votes'!$A:$A,0),MATCH($A247,'state-winning-votes'!$A$2:$L$2,0)),$K:$K,$H:$H)</f>
        <v>Ford, Gerald</v>
      </c>
      <c r="O247" t="str">
        <f>VLOOKUP(A247,'national-winners'!$A$2:$B$13,2,0)</f>
        <v>Carter, Jimmy</v>
      </c>
    </row>
    <row r="248" spans="1:15" x14ac:dyDescent="0.25">
      <c r="A248">
        <v>1976</v>
      </c>
      <c r="B248" t="s">
        <v>132</v>
      </c>
      <c r="C248" t="s">
        <v>133</v>
      </c>
      <c r="D248">
        <v>42</v>
      </c>
      <c r="E248">
        <v>23</v>
      </c>
      <c r="F248">
        <v>14</v>
      </c>
      <c r="G248" t="s">
        <v>16</v>
      </c>
      <c r="H248" t="s">
        <v>17</v>
      </c>
      <c r="I248" t="s">
        <v>18</v>
      </c>
      <c r="J248" t="b">
        <v>0</v>
      </c>
      <c r="K248">
        <v>2328677</v>
      </c>
      <c r="L248">
        <v>4620787</v>
      </c>
      <c r="M248" t="str">
        <f>IF(VLOOKUP(A248,'national-winners'!$A$2:$B$13,2,0)=H248,"Y","N")</f>
        <v>Y</v>
      </c>
      <c r="N248" t="str">
        <f>_xlfn.XLOOKUP(INDEX('state-winning-votes'!$A$1:$L$53,MATCH($C248,'state-winning-votes'!$A:$A,0),MATCH($A248,'state-winning-votes'!$A$2:$L$2,0)),$K:$K,$H:$H)</f>
        <v>Carter, Jimmy</v>
      </c>
      <c r="O248" t="str">
        <f>VLOOKUP(A248,'national-winners'!$A$2:$B$13,2,0)</f>
        <v>Carter, Jimmy</v>
      </c>
    </row>
    <row r="249" spans="1:15" x14ac:dyDescent="0.25">
      <c r="A249">
        <v>1976</v>
      </c>
      <c r="B249" t="s">
        <v>132</v>
      </c>
      <c r="C249" t="s">
        <v>133</v>
      </c>
      <c r="D249">
        <v>42</v>
      </c>
      <c r="E249">
        <v>23</v>
      </c>
      <c r="F249">
        <v>14</v>
      </c>
      <c r="G249" t="s">
        <v>16</v>
      </c>
      <c r="H249" t="s">
        <v>20</v>
      </c>
      <c r="I249" t="s">
        <v>21</v>
      </c>
      <c r="J249" t="b">
        <v>0</v>
      </c>
      <c r="K249">
        <v>2205604</v>
      </c>
      <c r="L249">
        <v>4620787</v>
      </c>
      <c r="M249" t="str">
        <f>IF(VLOOKUP(A249,'national-winners'!$A$2:$B$13,2,0)=H249,"Y","N")</f>
        <v>N</v>
      </c>
      <c r="N249" t="str">
        <f>_xlfn.XLOOKUP(INDEX('state-winning-votes'!$A$1:$L$53,MATCH($C249,'state-winning-votes'!$A:$A,0),MATCH($A249,'state-winning-votes'!$A$2:$L$2,0)),$K:$K,$H:$H)</f>
        <v>Carter, Jimmy</v>
      </c>
      <c r="O249" t="str">
        <f>VLOOKUP(A249,'national-winners'!$A$2:$B$13,2,0)</f>
        <v>Carter, Jimmy</v>
      </c>
    </row>
    <row r="250" spans="1:15" x14ac:dyDescent="0.25">
      <c r="A250">
        <v>1976</v>
      </c>
      <c r="B250" t="s">
        <v>132</v>
      </c>
      <c r="C250" t="s">
        <v>133</v>
      </c>
      <c r="D250">
        <v>42</v>
      </c>
      <c r="E250">
        <v>23</v>
      </c>
      <c r="F250">
        <v>14</v>
      </c>
      <c r="G250" t="s">
        <v>16</v>
      </c>
      <c r="H250" t="s">
        <v>34</v>
      </c>
      <c r="I250" t="s">
        <v>96</v>
      </c>
      <c r="J250" t="b">
        <v>0</v>
      </c>
      <c r="K250">
        <v>50584</v>
      </c>
      <c r="L250">
        <v>4620787</v>
      </c>
      <c r="M250" t="str">
        <f>IF(VLOOKUP(A250,'national-winners'!$A$2:$B$13,2,0)=H250,"Y","N")</f>
        <v>N</v>
      </c>
      <c r="N250" t="str">
        <f>_xlfn.XLOOKUP(INDEX('state-winning-votes'!$A$1:$L$53,MATCH($C250,'state-winning-votes'!$A:$A,0),MATCH($A250,'state-winning-votes'!$A$2:$L$2,0)),$K:$K,$H:$H)</f>
        <v>Carter, Jimmy</v>
      </c>
      <c r="O250" t="str">
        <f>VLOOKUP(A250,'national-winners'!$A$2:$B$13,2,0)</f>
        <v>Carter, Jimmy</v>
      </c>
    </row>
    <row r="251" spans="1:15" x14ac:dyDescent="0.25">
      <c r="A251">
        <v>1976</v>
      </c>
      <c r="B251" t="s">
        <v>132</v>
      </c>
      <c r="C251" t="s">
        <v>133</v>
      </c>
      <c r="D251">
        <v>42</v>
      </c>
      <c r="E251">
        <v>23</v>
      </c>
      <c r="F251">
        <v>14</v>
      </c>
      <c r="G251" t="s">
        <v>16</v>
      </c>
      <c r="H251" t="s">
        <v>22</v>
      </c>
      <c r="I251" t="s">
        <v>134</v>
      </c>
      <c r="J251" t="b">
        <v>0</v>
      </c>
      <c r="K251">
        <v>25344</v>
      </c>
      <c r="L251">
        <v>4620787</v>
      </c>
      <c r="M251" t="str">
        <f>IF(VLOOKUP(A251,'national-winners'!$A$2:$B$13,2,0)=H251,"Y","N")</f>
        <v>N</v>
      </c>
      <c r="N251" t="str">
        <f>_xlfn.XLOOKUP(INDEX('state-winning-votes'!$A$1:$L$53,MATCH($C251,'state-winning-votes'!$A:$A,0),MATCH($A251,'state-winning-votes'!$A$2:$L$2,0)),$K:$K,$H:$H)</f>
        <v>Carter, Jimmy</v>
      </c>
      <c r="O251" t="str">
        <f>VLOOKUP(A251,'national-winners'!$A$2:$B$13,2,0)</f>
        <v>Carter, Jimmy</v>
      </c>
    </row>
    <row r="252" spans="1:15" x14ac:dyDescent="0.25">
      <c r="A252">
        <v>1976</v>
      </c>
      <c r="B252" t="s">
        <v>132</v>
      </c>
      <c r="C252" t="s">
        <v>133</v>
      </c>
      <c r="D252">
        <v>42</v>
      </c>
      <c r="E252">
        <v>23</v>
      </c>
      <c r="F252">
        <v>14</v>
      </c>
      <c r="G252" t="s">
        <v>16</v>
      </c>
      <c r="H252" t="s">
        <v>36</v>
      </c>
      <c r="I252" t="s">
        <v>37</v>
      </c>
      <c r="J252" t="b">
        <v>0</v>
      </c>
      <c r="K252">
        <v>3009</v>
      </c>
      <c r="L252">
        <v>4620787</v>
      </c>
      <c r="M252" t="str">
        <f>IF(VLOOKUP(A252,'national-winners'!$A$2:$B$13,2,0)=H252,"Y","N")</f>
        <v>N</v>
      </c>
      <c r="N252" t="str">
        <f>_xlfn.XLOOKUP(INDEX('state-winning-votes'!$A$1:$L$53,MATCH($C252,'state-winning-votes'!$A:$A,0),MATCH($A252,'state-winning-votes'!$A$2:$L$2,0)),$K:$K,$H:$H)</f>
        <v>Carter, Jimmy</v>
      </c>
      <c r="O252" t="str">
        <f>VLOOKUP(A252,'national-winners'!$A$2:$B$13,2,0)</f>
        <v>Carter, Jimmy</v>
      </c>
    </row>
    <row r="253" spans="1:15" x14ac:dyDescent="0.25">
      <c r="A253">
        <v>1976</v>
      </c>
      <c r="B253" t="s">
        <v>132</v>
      </c>
      <c r="C253" t="s">
        <v>133</v>
      </c>
      <c r="D253">
        <v>42</v>
      </c>
      <c r="E253">
        <v>23</v>
      </c>
      <c r="F253">
        <v>14</v>
      </c>
      <c r="G253" t="s">
        <v>16</v>
      </c>
      <c r="H253" t="s">
        <v>59</v>
      </c>
      <c r="J253" t="b">
        <v>0</v>
      </c>
      <c r="K253">
        <v>2934</v>
      </c>
      <c r="L253">
        <v>4620787</v>
      </c>
      <c r="M253" t="str">
        <f>IF(VLOOKUP(A253,'national-winners'!$A$2:$B$13,2,0)=H253,"Y","N")</f>
        <v>N</v>
      </c>
      <c r="N253" t="str">
        <f>_xlfn.XLOOKUP(INDEX('state-winning-votes'!$A$1:$L$53,MATCH($C253,'state-winning-votes'!$A:$A,0),MATCH($A253,'state-winning-votes'!$A$2:$L$2,0)),$K:$K,$H:$H)</f>
        <v>Carter, Jimmy</v>
      </c>
      <c r="O253" t="str">
        <f>VLOOKUP(A253,'national-winners'!$A$2:$B$13,2,0)</f>
        <v>Carter, Jimmy</v>
      </c>
    </row>
    <row r="254" spans="1:15" x14ac:dyDescent="0.25">
      <c r="A254">
        <v>1976</v>
      </c>
      <c r="B254" t="s">
        <v>132</v>
      </c>
      <c r="C254" t="s">
        <v>133</v>
      </c>
      <c r="D254">
        <v>42</v>
      </c>
      <c r="E254">
        <v>23</v>
      </c>
      <c r="F254">
        <v>14</v>
      </c>
      <c r="G254" t="s">
        <v>16</v>
      </c>
      <c r="H254" t="s">
        <v>48</v>
      </c>
      <c r="I254" t="s">
        <v>49</v>
      </c>
      <c r="J254" t="b">
        <v>0</v>
      </c>
      <c r="K254">
        <v>2744</v>
      </c>
      <c r="L254">
        <v>4620787</v>
      </c>
      <c r="M254" t="str">
        <f>IF(VLOOKUP(A254,'national-winners'!$A$2:$B$13,2,0)=H254,"Y","N")</f>
        <v>N</v>
      </c>
      <c r="N254" t="str">
        <f>_xlfn.XLOOKUP(INDEX('state-winning-votes'!$A$1:$L$53,MATCH($C254,'state-winning-votes'!$A:$A,0),MATCH($A254,'state-winning-votes'!$A$2:$L$2,0)),$K:$K,$H:$H)</f>
        <v>Carter, Jimmy</v>
      </c>
      <c r="O254" t="str">
        <f>VLOOKUP(A254,'national-winners'!$A$2:$B$13,2,0)</f>
        <v>Carter, Jimmy</v>
      </c>
    </row>
    <row r="255" spans="1:15" x14ac:dyDescent="0.25">
      <c r="A255">
        <v>1976</v>
      </c>
      <c r="B255" t="s">
        <v>132</v>
      </c>
      <c r="C255" t="s">
        <v>133</v>
      </c>
      <c r="D255">
        <v>42</v>
      </c>
      <c r="E255">
        <v>23</v>
      </c>
      <c r="F255">
        <v>14</v>
      </c>
      <c r="G255" t="s">
        <v>16</v>
      </c>
      <c r="H255" t="s">
        <v>26</v>
      </c>
      <c r="I255" t="s">
        <v>27</v>
      </c>
      <c r="J255" t="b">
        <v>0</v>
      </c>
      <c r="K255">
        <v>1891</v>
      </c>
      <c r="L255">
        <v>4620787</v>
      </c>
      <c r="M255" t="str">
        <f>IF(VLOOKUP(A255,'national-winners'!$A$2:$B$13,2,0)=H255,"Y","N")</f>
        <v>N</v>
      </c>
      <c r="N255" t="str">
        <f>_xlfn.XLOOKUP(INDEX('state-winning-votes'!$A$1:$L$53,MATCH($C255,'state-winning-votes'!$A:$A,0),MATCH($A255,'state-winning-votes'!$A$2:$L$2,0)),$K:$K,$H:$H)</f>
        <v>Carter, Jimmy</v>
      </c>
      <c r="O255" t="str">
        <f>VLOOKUP(A255,'national-winners'!$A$2:$B$13,2,0)</f>
        <v>Carter, Jimmy</v>
      </c>
    </row>
    <row r="256" spans="1:15" x14ac:dyDescent="0.25">
      <c r="A256">
        <v>1976</v>
      </c>
      <c r="B256" t="s">
        <v>135</v>
      </c>
      <c r="C256" t="s">
        <v>136</v>
      </c>
      <c r="D256">
        <v>44</v>
      </c>
      <c r="E256">
        <v>15</v>
      </c>
      <c r="F256">
        <v>5</v>
      </c>
      <c r="G256" t="s">
        <v>16</v>
      </c>
      <c r="H256" t="s">
        <v>17</v>
      </c>
      <c r="I256" t="s">
        <v>18</v>
      </c>
      <c r="J256" t="b">
        <v>0</v>
      </c>
      <c r="K256">
        <v>227636</v>
      </c>
      <c r="L256">
        <v>410584</v>
      </c>
      <c r="M256" t="str">
        <f>IF(VLOOKUP(A256,'national-winners'!$A$2:$B$13,2,0)=H256,"Y","N")</f>
        <v>Y</v>
      </c>
      <c r="N256" t="str">
        <f>_xlfn.XLOOKUP(INDEX('state-winning-votes'!$A$1:$L$53,MATCH($C256,'state-winning-votes'!$A:$A,0),MATCH($A256,'state-winning-votes'!$A$2:$L$2,0)),$K:$K,$H:$H)</f>
        <v>Carter, Jimmy</v>
      </c>
      <c r="O256" t="str">
        <f>VLOOKUP(A256,'national-winners'!$A$2:$B$13,2,0)</f>
        <v>Carter, Jimmy</v>
      </c>
    </row>
    <row r="257" spans="1:15" x14ac:dyDescent="0.25">
      <c r="A257">
        <v>1976</v>
      </c>
      <c r="B257" t="s">
        <v>135</v>
      </c>
      <c r="C257" t="s">
        <v>136</v>
      </c>
      <c r="D257">
        <v>44</v>
      </c>
      <c r="E257">
        <v>15</v>
      </c>
      <c r="F257">
        <v>5</v>
      </c>
      <c r="G257" t="s">
        <v>16</v>
      </c>
      <c r="H257" t="s">
        <v>20</v>
      </c>
      <c r="I257" t="s">
        <v>21</v>
      </c>
      <c r="J257" t="b">
        <v>0</v>
      </c>
      <c r="K257">
        <v>181249</v>
      </c>
      <c r="L257">
        <v>410584</v>
      </c>
      <c r="M257" t="str">
        <f>IF(VLOOKUP(A257,'national-winners'!$A$2:$B$13,2,0)=H257,"Y","N")</f>
        <v>N</v>
      </c>
      <c r="N257" t="str">
        <f>_xlfn.XLOOKUP(INDEX('state-winning-votes'!$A$1:$L$53,MATCH($C257,'state-winning-votes'!$A:$A,0),MATCH($A257,'state-winning-votes'!$A$2:$L$2,0)),$K:$K,$H:$H)</f>
        <v>Carter, Jimmy</v>
      </c>
      <c r="O257" t="str">
        <f>VLOOKUP(A257,'national-winners'!$A$2:$B$13,2,0)</f>
        <v>Carter, Jimmy</v>
      </c>
    </row>
    <row r="258" spans="1:15" x14ac:dyDescent="0.25">
      <c r="A258">
        <v>1976</v>
      </c>
      <c r="B258" t="s">
        <v>135</v>
      </c>
      <c r="C258" t="s">
        <v>136</v>
      </c>
      <c r="D258">
        <v>44</v>
      </c>
      <c r="E258">
        <v>15</v>
      </c>
      <c r="F258">
        <v>5</v>
      </c>
      <c r="G258" t="s">
        <v>16</v>
      </c>
      <c r="H258" t="s">
        <v>28</v>
      </c>
      <c r="I258" t="s">
        <v>29</v>
      </c>
      <c r="J258" t="b">
        <v>0</v>
      </c>
      <c r="K258">
        <v>715</v>
      </c>
      <c r="L258">
        <v>410584</v>
      </c>
      <c r="M258" t="str">
        <f>IF(VLOOKUP(A258,'national-winners'!$A$2:$B$13,2,0)=H258,"Y","N")</f>
        <v>N</v>
      </c>
      <c r="N258" t="str">
        <f>_xlfn.XLOOKUP(INDEX('state-winning-votes'!$A$1:$L$53,MATCH($C258,'state-winning-votes'!$A:$A,0),MATCH($A258,'state-winning-votes'!$A$2:$L$2,0)),$K:$K,$H:$H)</f>
        <v>Carter, Jimmy</v>
      </c>
      <c r="O258" t="str">
        <f>VLOOKUP(A258,'national-winners'!$A$2:$B$13,2,0)</f>
        <v>Carter, Jimmy</v>
      </c>
    </row>
    <row r="259" spans="1:15" x14ac:dyDescent="0.25">
      <c r="A259">
        <v>1976</v>
      </c>
      <c r="B259" t="s">
        <v>135</v>
      </c>
      <c r="C259" t="s">
        <v>136</v>
      </c>
      <c r="D259">
        <v>44</v>
      </c>
      <c r="E259">
        <v>15</v>
      </c>
      <c r="F259">
        <v>5</v>
      </c>
      <c r="G259" t="s">
        <v>16</v>
      </c>
      <c r="H259" t="s">
        <v>36</v>
      </c>
      <c r="I259" t="s">
        <v>37</v>
      </c>
      <c r="J259" t="b">
        <v>0</v>
      </c>
      <c r="K259">
        <v>462</v>
      </c>
      <c r="L259">
        <v>410584</v>
      </c>
      <c r="M259" t="str">
        <f>IF(VLOOKUP(A259,'national-winners'!$A$2:$B$13,2,0)=H259,"Y","N")</f>
        <v>N</v>
      </c>
      <c r="N259" t="str">
        <f>_xlfn.XLOOKUP(INDEX('state-winning-votes'!$A$1:$L$53,MATCH($C259,'state-winning-votes'!$A:$A,0),MATCH($A259,'state-winning-votes'!$A$2:$L$2,0)),$K:$K,$H:$H)</f>
        <v>Carter, Jimmy</v>
      </c>
      <c r="O259" t="str">
        <f>VLOOKUP(A259,'national-winners'!$A$2:$B$13,2,0)</f>
        <v>Carter, Jimmy</v>
      </c>
    </row>
    <row r="260" spans="1:15" x14ac:dyDescent="0.25">
      <c r="A260">
        <v>1976</v>
      </c>
      <c r="B260" t="s">
        <v>135</v>
      </c>
      <c r="C260" t="s">
        <v>136</v>
      </c>
      <c r="D260">
        <v>44</v>
      </c>
      <c r="E260">
        <v>15</v>
      </c>
      <c r="F260">
        <v>5</v>
      </c>
      <c r="G260" t="s">
        <v>16</v>
      </c>
      <c r="H260" t="s">
        <v>26</v>
      </c>
      <c r="I260" t="s">
        <v>27</v>
      </c>
      <c r="J260" t="b">
        <v>0</v>
      </c>
      <c r="K260">
        <v>334</v>
      </c>
      <c r="L260">
        <v>410584</v>
      </c>
      <c r="M260" t="str">
        <f>IF(VLOOKUP(A260,'national-winners'!$A$2:$B$13,2,0)=H260,"Y","N")</f>
        <v>N</v>
      </c>
      <c r="N260" t="str">
        <f>_xlfn.XLOOKUP(INDEX('state-winning-votes'!$A$1:$L$53,MATCH($C260,'state-winning-votes'!$A:$A,0),MATCH($A260,'state-winning-votes'!$A$2:$L$2,0)),$K:$K,$H:$H)</f>
        <v>Carter, Jimmy</v>
      </c>
      <c r="O260" t="str">
        <f>VLOOKUP(A260,'national-winners'!$A$2:$B$13,2,0)</f>
        <v>Carter, Jimmy</v>
      </c>
    </row>
    <row r="261" spans="1:15" x14ac:dyDescent="0.25">
      <c r="A261">
        <v>1976</v>
      </c>
      <c r="B261" t="s">
        <v>135</v>
      </c>
      <c r="C261" t="s">
        <v>136</v>
      </c>
      <c r="D261">
        <v>44</v>
      </c>
      <c r="E261">
        <v>15</v>
      </c>
      <c r="F261">
        <v>5</v>
      </c>
      <c r="G261" t="s">
        <v>16</v>
      </c>
      <c r="H261" t="s">
        <v>70</v>
      </c>
      <c r="I261" t="s">
        <v>56</v>
      </c>
      <c r="J261" t="b">
        <v>0</v>
      </c>
      <c r="K261">
        <v>188</v>
      </c>
      <c r="L261">
        <v>410584</v>
      </c>
      <c r="M261" t="str">
        <f>IF(VLOOKUP(A261,'national-winners'!$A$2:$B$13,2,0)=H261,"Y","N")</f>
        <v>N</v>
      </c>
      <c r="N261" t="str">
        <f>_xlfn.XLOOKUP(INDEX('state-winning-votes'!$A$1:$L$53,MATCH($C261,'state-winning-votes'!$A:$A,0),MATCH($A261,'state-winning-votes'!$A$2:$L$2,0)),$K:$K,$H:$H)</f>
        <v>Carter, Jimmy</v>
      </c>
      <c r="O261" t="str">
        <f>VLOOKUP(A261,'national-winners'!$A$2:$B$13,2,0)</f>
        <v>Carter, Jimmy</v>
      </c>
    </row>
    <row r="262" spans="1:15" x14ac:dyDescent="0.25">
      <c r="A262">
        <v>1976</v>
      </c>
      <c r="B262" t="s">
        <v>137</v>
      </c>
      <c r="C262" t="s">
        <v>138</v>
      </c>
      <c r="D262">
        <v>45</v>
      </c>
      <c r="E262">
        <v>57</v>
      </c>
      <c r="F262">
        <v>48</v>
      </c>
      <c r="G262" t="s">
        <v>16</v>
      </c>
      <c r="H262" t="s">
        <v>17</v>
      </c>
      <c r="I262" t="s">
        <v>18</v>
      </c>
      <c r="J262" t="b">
        <v>0</v>
      </c>
      <c r="K262">
        <v>450807</v>
      </c>
      <c r="L262">
        <v>802583</v>
      </c>
      <c r="M262" t="str">
        <f>IF(VLOOKUP(A262,'national-winners'!$A$2:$B$13,2,0)=H262,"Y","N")</f>
        <v>Y</v>
      </c>
      <c r="N262" t="str">
        <f>_xlfn.XLOOKUP(INDEX('state-winning-votes'!$A$1:$L$53,MATCH($C262,'state-winning-votes'!$A:$A,0),MATCH($A262,'state-winning-votes'!$A$2:$L$2,0)),$K:$K,$H:$H)</f>
        <v>Carter, Jimmy</v>
      </c>
      <c r="O262" t="str">
        <f>VLOOKUP(A262,'national-winners'!$A$2:$B$13,2,0)</f>
        <v>Carter, Jimmy</v>
      </c>
    </row>
    <row r="263" spans="1:15" x14ac:dyDescent="0.25">
      <c r="A263">
        <v>1976</v>
      </c>
      <c r="B263" t="s">
        <v>137</v>
      </c>
      <c r="C263" t="s">
        <v>138</v>
      </c>
      <c r="D263">
        <v>45</v>
      </c>
      <c r="E263">
        <v>57</v>
      </c>
      <c r="F263">
        <v>48</v>
      </c>
      <c r="G263" t="s">
        <v>16</v>
      </c>
      <c r="H263" t="s">
        <v>20</v>
      </c>
      <c r="I263" t="s">
        <v>21</v>
      </c>
      <c r="J263" t="b">
        <v>0</v>
      </c>
      <c r="K263">
        <v>346149</v>
      </c>
      <c r="L263">
        <v>802583</v>
      </c>
      <c r="M263" t="str">
        <f>IF(VLOOKUP(A263,'national-winners'!$A$2:$B$13,2,0)=H263,"Y","N")</f>
        <v>N</v>
      </c>
      <c r="N263" t="str">
        <f>_xlfn.XLOOKUP(INDEX('state-winning-votes'!$A$1:$L$53,MATCH($C263,'state-winning-votes'!$A:$A,0),MATCH($A263,'state-winning-votes'!$A$2:$L$2,0)),$K:$K,$H:$H)</f>
        <v>Carter, Jimmy</v>
      </c>
      <c r="O263" t="str">
        <f>VLOOKUP(A263,'national-winners'!$A$2:$B$13,2,0)</f>
        <v>Carter, Jimmy</v>
      </c>
    </row>
    <row r="264" spans="1:15" x14ac:dyDescent="0.25">
      <c r="A264">
        <v>1976</v>
      </c>
      <c r="B264" t="s">
        <v>137</v>
      </c>
      <c r="C264" t="s">
        <v>138</v>
      </c>
      <c r="D264">
        <v>45</v>
      </c>
      <c r="E264">
        <v>57</v>
      </c>
      <c r="F264">
        <v>48</v>
      </c>
      <c r="G264" t="s">
        <v>16</v>
      </c>
      <c r="H264" t="s">
        <v>38</v>
      </c>
      <c r="I264" t="s">
        <v>39</v>
      </c>
      <c r="J264" t="b">
        <v>0</v>
      </c>
      <c r="K264">
        <v>2996</v>
      </c>
      <c r="L264">
        <v>802583</v>
      </c>
      <c r="M264" t="str">
        <f>IF(VLOOKUP(A264,'national-winners'!$A$2:$B$13,2,0)=H264,"Y","N")</f>
        <v>N</v>
      </c>
      <c r="N264" t="str">
        <f>_xlfn.XLOOKUP(INDEX('state-winning-votes'!$A$1:$L$53,MATCH($C264,'state-winning-votes'!$A:$A,0),MATCH($A264,'state-winning-votes'!$A$2:$L$2,0)),$K:$K,$H:$H)</f>
        <v>Carter, Jimmy</v>
      </c>
      <c r="O264" t="str">
        <f>VLOOKUP(A264,'national-winners'!$A$2:$B$13,2,0)</f>
        <v>Carter, Jimmy</v>
      </c>
    </row>
    <row r="265" spans="1:15" x14ac:dyDescent="0.25">
      <c r="A265">
        <v>1976</v>
      </c>
      <c r="B265" t="s">
        <v>137</v>
      </c>
      <c r="C265" t="s">
        <v>138</v>
      </c>
      <c r="D265">
        <v>45</v>
      </c>
      <c r="E265">
        <v>57</v>
      </c>
      <c r="F265">
        <v>48</v>
      </c>
      <c r="G265" t="s">
        <v>16</v>
      </c>
      <c r="H265" t="s">
        <v>22</v>
      </c>
      <c r="I265" t="s">
        <v>23</v>
      </c>
      <c r="J265" t="b">
        <v>0</v>
      </c>
      <c r="K265">
        <v>1950</v>
      </c>
      <c r="L265">
        <v>802583</v>
      </c>
      <c r="M265" t="str">
        <f>IF(VLOOKUP(A265,'national-winners'!$A$2:$B$13,2,0)=H265,"Y","N")</f>
        <v>N</v>
      </c>
      <c r="N265" t="str">
        <f>_xlfn.XLOOKUP(INDEX('state-winning-votes'!$A$1:$L$53,MATCH($C265,'state-winning-votes'!$A:$A,0),MATCH($A265,'state-winning-votes'!$A$2:$L$2,0)),$K:$K,$H:$H)</f>
        <v>Carter, Jimmy</v>
      </c>
      <c r="O265" t="str">
        <f>VLOOKUP(A265,'national-winners'!$A$2:$B$13,2,0)</f>
        <v>Carter, Jimmy</v>
      </c>
    </row>
    <row r="266" spans="1:15" x14ac:dyDescent="0.25">
      <c r="A266">
        <v>1976</v>
      </c>
      <c r="B266" t="s">
        <v>137</v>
      </c>
      <c r="C266" t="s">
        <v>138</v>
      </c>
      <c r="D266">
        <v>45</v>
      </c>
      <c r="E266">
        <v>57</v>
      </c>
      <c r="F266">
        <v>48</v>
      </c>
      <c r="G266" t="s">
        <v>16</v>
      </c>
      <c r="J266" t="b">
        <v>1</v>
      </c>
      <c r="K266">
        <v>681</v>
      </c>
      <c r="L266">
        <v>802583</v>
      </c>
      <c r="M266" t="str">
        <f>IF(VLOOKUP(A266,'national-winners'!$A$2:$B$13,2,0)=H266,"Y","N")</f>
        <v>N</v>
      </c>
      <c r="N266" t="str">
        <f>_xlfn.XLOOKUP(INDEX('state-winning-votes'!$A$1:$L$53,MATCH($C266,'state-winning-votes'!$A:$A,0),MATCH($A266,'state-winning-votes'!$A$2:$L$2,0)),$K:$K,$H:$H)</f>
        <v>Carter, Jimmy</v>
      </c>
      <c r="O266" t="str">
        <f>VLOOKUP(A266,'national-winners'!$A$2:$B$13,2,0)</f>
        <v>Carter, Jimmy</v>
      </c>
    </row>
    <row r="267" spans="1:15" x14ac:dyDescent="0.25">
      <c r="A267">
        <v>1976</v>
      </c>
      <c r="B267" t="s">
        <v>139</v>
      </c>
      <c r="C267" t="s">
        <v>140</v>
      </c>
      <c r="D267">
        <v>46</v>
      </c>
      <c r="E267">
        <v>45</v>
      </c>
      <c r="F267">
        <v>37</v>
      </c>
      <c r="G267" t="s">
        <v>16</v>
      </c>
      <c r="H267" t="s">
        <v>20</v>
      </c>
      <c r="I267" t="s">
        <v>21</v>
      </c>
      <c r="J267" t="b">
        <v>0</v>
      </c>
      <c r="K267">
        <v>151505</v>
      </c>
      <c r="L267">
        <v>300678</v>
      </c>
      <c r="M267" t="str">
        <f>IF(VLOOKUP(A267,'national-winners'!$A$2:$B$13,2,0)=H267,"Y","N")</f>
        <v>N</v>
      </c>
      <c r="N267" t="str">
        <f>_xlfn.XLOOKUP(INDEX('state-winning-votes'!$A$1:$L$53,MATCH($C267,'state-winning-votes'!$A:$A,0),MATCH($A267,'state-winning-votes'!$A$2:$L$2,0)),$K:$K,$H:$H)</f>
        <v>Ford, Gerald</v>
      </c>
      <c r="O267" t="str">
        <f>VLOOKUP(A267,'national-winners'!$A$2:$B$13,2,0)</f>
        <v>Carter, Jimmy</v>
      </c>
    </row>
    <row r="268" spans="1:15" x14ac:dyDescent="0.25">
      <c r="A268">
        <v>1976</v>
      </c>
      <c r="B268" t="s">
        <v>139</v>
      </c>
      <c r="C268" t="s">
        <v>140</v>
      </c>
      <c r="D268">
        <v>46</v>
      </c>
      <c r="E268">
        <v>45</v>
      </c>
      <c r="F268">
        <v>37</v>
      </c>
      <c r="G268" t="s">
        <v>16</v>
      </c>
      <c r="H268" t="s">
        <v>17</v>
      </c>
      <c r="I268" t="s">
        <v>18</v>
      </c>
      <c r="J268" t="b">
        <v>0</v>
      </c>
      <c r="K268">
        <v>147068</v>
      </c>
      <c r="L268">
        <v>300678</v>
      </c>
      <c r="M268" t="str">
        <f>IF(VLOOKUP(A268,'national-winners'!$A$2:$B$13,2,0)=H268,"Y","N")</f>
        <v>Y</v>
      </c>
      <c r="N268" t="str">
        <f>_xlfn.XLOOKUP(INDEX('state-winning-votes'!$A$1:$L$53,MATCH($C268,'state-winning-votes'!$A:$A,0),MATCH($A268,'state-winning-votes'!$A$2:$L$2,0)),$K:$K,$H:$H)</f>
        <v>Ford, Gerald</v>
      </c>
      <c r="O268" t="str">
        <f>VLOOKUP(A268,'national-winners'!$A$2:$B$13,2,0)</f>
        <v>Carter, Jimmy</v>
      </c>
    </row>
    <row r="269" spans="1:15" x14ac:dyDescent="0.25">
      <c r="A269">
        <v>1976</v>
      </c>
      <c r="B269" t="s">
        <v>139</v>
      </c>
      <c r="C269" t="s">
        <v>140</v>
      </c>
      <c r="D269">
        <v>46</v>
      </c>
      <c r="E269">
        <v>45</v>
      </c>
      <c r="F269">
        <v>37</v>
      </c>
      <c r="G269" t="s">
        <v>16</v>
      </c>
      <c r="H269" t="s">
        <v>28</v>
      </c>
      <c r="I269" t="s">
        <v>29</v>
      </c>
      <c r="J269" t="b">
        <v>0</v>
      </c>
      <c r="K269">
        <v>1619</v>
      </c>
      <c r="L269">
        <v>300678</v>
      </c>
      <c r="M269" t="str">
        <f>IF(VLOOKUP(A269,'national-winners'!$A$2:$B$13,2,0)=H269,"Y","N")</f>
        <v>N</v>
      </c>
      <c r="N269" t="str">
        <f>_xlfn.XLOOKUP(INDEX('state-winning-votes'!$A$1:$L$53,MATCH($C269,'state-winning-votes'!$A:$A,0),MATCH($A269,'state-winning-votes'!$A$2:$L$2,0)),$K:$K,$H:$H)</f>
        <v>Ford, Gerald</v>
      </c>
      <c r="O269" t="str">
        <f>VLOOKUP(A269,'national-winners'!$A$2:$B$13,2,0)</f>
        <v>Carter, Jimmy</v>
      </c>
    </row>
    <row r="270" spans="1:15" x14ac:dyDescent="0.25">
      <c r="A270">
        <v>1976</v>
      </c>
      <c r="B270" t="s">
        <v>139</v>
      </c>
      <c r="C270" t="s">
        <v>140</v>
      </c>
      <c r="D270">
        <v>46</v>
      </c>
      <c r="E270">
        <v>45</v>
      </c>
      <c r="F270">
        <v>37</v>
      </c>
      <c r="G270" t="s">
        <v>16</v>
      </c>
      <c r="H270" t="s">
        <v>26</v>
      </c>
      <c r="I270" t="s">
        <v>27</v>
      </c>
      <c r="J270" t="b">
        <v>0</v>
      </c>
      <c r="K270">
        <v>318</v>
      </c>
      <c r="L270">
        <v>300678</v>
      </c>
      <c r="M270" t="str">
        <f>IF(VLOOKUP(A270,'national-winners'!$A$2:$B$13,2,0)=H270,"Y","N")</f>
        <v>N</v>
      </c>
      <c r="N270" t="str">
        <f>_xlfn.XLOOKUP(INDEX('state-winning-votes'!$A$1:$L$53,MATCH($C270,'state-winning-votes'!$A:$A,0),MATCH($A270,'state-winning-votes'!$A$2:$L$2,0)),$K:$K,$H:$H)</f>
        <v>Ford, Gerald</v>
      </c>
      <c r="O270" t="str">
        <f>VLOOKUP(A270,'national-winners'!$A$2:$B$13,2,0)</f>
        <v>Carter, Jimmy</v>
      </c>
    </row>
    <row r="271" spans="1:15" x14ac:dyDescent="0.25">
      <c r="A271">
        <v>1976</v>
      </c>
      <c r="B271" t="s">
        <v>139</v>
      </c>
      <c r="C271" t="s">
        <v>140</v>
      </c>
      <c r="D271">
        <v>46</v>
      </c>
      <c r="E271">
        <v>45</v>
      </c>
      <c r="F271">
        <v>37</v>
      </c>
      <c r="G271" t="s">
        <v>16</v>
      </c>
      <c r="H271" t="s">
        <v>36</v>
      </c>
      <c r="I271" t="s">
        <v>37</v>
      </c>
      <c r="J271" t="b">
        <v>0</v>
      </c>
      <c r="K271">
        <v>168</v>
      </c>
      <c r="L271">
        <v>300678</v>
      </c>
      <c r="M271" t="str">
        <f>IF(VLOOKUP(A271,'national-winners'!$A$2:$B$13,2,0)=H271,"Y","N")</f>
        <v>N</v>
      </c>
      <c r="N271" t="str">
        <f>_xlfn.XLOOKUP(INDEX('state-winning-votes'!$A$1:$L$53,MATCH($C271,'state-winning-votes'!$A:$A,0),MATCH($A271,'state-winning-votes'!$A$2:$L$2,0)),$K:$K,$H:$H)</f>
        <v>Ford, Gerald</v>
      </c>
      <c r="O271" t="str">
        <f>VLOOKUP(A271,'national-winners'!$A$2:$B$13,2,0)</f>
        <v>Carter, Jimmy</v>
      </c>
    </row>
    <row r="272" spans="1:15" x14ac:dyDescent="0.25">
      <c r="A272">
        <v>1976</v>
      </c>
      <c r="B272" t="s">
        <v>141</v>
      </c>
      <c r="C272" t="s">
        <v>142</v>
      </c>
      <c r="D272">
        <v>47</v>
      </c>
      <c r="E272">
        <v>62</v>
      </c>
      <c r="F272">
        <v>54</v>
      </c>
      <c r="G272" t="s">
        <v>16</v>
      </c>
      <c r="H272" t="s">
        <v>17</v>
      </c>
      <c r="I272" t="s">
        <v>18</v>
      </c>
      <c r="J272" t="b">
        <v>0</v>
      </c>
      <c r="K272">
        <v>825879</v>
      </c>
      <c r="L272">
        <v>1476346</v>
      </c>
      <c r="M272" t="str">
        <f>IF(VLOOKUP(A272,'national-winners'!$A$2:$B$13,2,0)=H272,"Y","N")</f>
        <v>Y</v>
      </c>
      <c r="N272" t="str">
        <f>_xlfn.XLOOKUP(INDEX('state-winning-votes'!$A$1:$L$53,MATCH($C272,'state-winning-votes'!$A:$A,0),MATCH($A272,'state-winning-votes'!$A$2:$L$2,0)),$K:$K,$H:$H)</f>
        <v>Carter, Jimmy</v>
      </c>
      <c r="O272" t="str">
        <f>VLOOKUP(A272,'national-winners'!$A$2:$B$13,2,0)</f>
        <v>Carter, Jimmy</v>
      </c>
    </row>
    <row r="273" spans="1:15" x14ac:dyDescent="0.25">
      <c r="A273">
        <v>1976</v>
      </c>
      <c r="B273" t="s">
        <v>141</v>
      </c>
      <c r="C273" t="s">
        <v>142</v>
      </c>
      <c r="D273">
        <v>47</v>
      </c>
      <c r="E273">
        <v>62</v>
      </c>
      <c r="F273">
        <v>54</v>
      </c>
      <c r="G273" t="s">
        <v>16</v>
      </c>
      <c r="H273" t="s">
        <v>20</v>
      </c>
      <c r="I273" t="s">
        <v>21</v>
      </c>
      <c r="J273" t="b">
        <v>0</v>
      </c>
      <c r="K273">
        <v>633969</v>
      </c>
      <c r="L273">
        <v>1476346</v>
      </c>
      <c r="M273" t="str">
        <f>IF(VLOOKUP(A273,'national-winners'!$A$2:$B$13,2,0)=H273,"Y","N")</f>
        <v>N</v>
      </c>
      <c r="N273" t="str">
        <f>_xlfn.XLOOKUP(INDEX('state-winning-votes'!$A$1:$L$53,MATCH($C273,'state-winning-votes'!$A:$A,0),MATCH($A273,'state-winning-votes'!$A$2:$L$2,0)),$K:$K,$H:$H)</f>
        <v>Carter, Jimmy</v>
      </c>
      <c r="O273" t="str">
        <f>VLOOKUP(A273,'national-winners'!$A$2:$B$13,2,0)</f>
        <v>Carter, Jimmy</v>
      </c>
    </row>
    <row r="274" spans="1:15" x14ac:dyDescent="0.25">
      <c r="A274">
        <v>1976</v>
      </c>
      <c r="B274" t="s">
        <v>141</v>
      </c>
      <c r="C274" t="s">
        <v>142</v>
      </c>
      <c r="D274">
        <v>47</v>
      </c>
      <c r="E274">
        <v>62</v>
      </c>
      <c r="F274">
        <v>54</v>
      </c>
      <c r="G274" t="s">
        <v>16</v>
      </c>
      <c r="H274" t="s">
        <v>38</v>
      </c>
      <c r="I274" t="s">
        <v>35</v>
      </c>
      <c r="J274" t="b">
        <v>0</v>
      </c>
      <c r="K274">
        <v>5769</v>
      </c>
      <c r="L274">
        <v>1476346</v>
      </c>
      <c r="M274" t="str">
        <f>IF(VLOOKUP(A274,'national-winners'!$A$2:$B$13,2,0)=H274,"Y","N")</f>
        <v>N</v>
      </c>
      <c r="N274" t="str">
        <f>_xlfn.XLOOKUP(INDEX('state-winning-votes'!$A$1:$L$53,MATCH($C274,'state-winning-votes'!$A:$A,0),MATCH($A274,'state-winning-votes'!$A$2:$L$2,0)),$K:$K,$H:$H)</f>
        <v>Carter, Jimmy</v>
      </c>
      <c r="O274" t="str">
        <f>VLOOKUP(A274,'national-winners'!$A$2:$B$13,2,0)</f>
        <v>Carter, Jimmy</v>
      </c>
    </row>
    <row r="275" spans="1:15" x14ac:dyDescent="0.25">
      <c r="A275">
        <v>1976</v>
      </c>
      <c r="B275" t="s">
        <v>141</v>
      </c>
      <c r="C275" t="s">
        <v>142</v>
      </c>
      <c r="D275">
        <v>47</v>
      </c>
      <c r="E275">
        <v>62</v>
      </c>
      <c r="F275">
        <v>54</v>
      </c>
      <c r="G275" t="s">
        <v>16</v>
      </c>
      <c r="H275" t="s">
        <v>34</v>
      </c>
      <c r="I275" t="s">
        <v>35</v>
      </c>
      <c r="J275" t="b">
        <v>0</v>
      </c>
      <c r="K275">
        <v>5004</v>
      </c>
      <c r="L275">
        <v>1476346</v>
      </c>
      <c r="M275" t="str">
        <f>IF(VLOOKUP(A275,'national-winners'!$A$2:$B$13,2,0)=H275,"Y","N")</f>
        <v>N</v>
      </c>
      <c r="N275" t="str">
        <f>_xlfn.XLOOKUP(INDEX('state-winning-votes'!$A$1:$L$53,MATCH($C275,'state-winning-votes'!$A:$A,0),MATCH($A275,'state-winning-votes'!$A$2:$L$2,0)),$K:$K,$H:$H)</f>
        <v>Carter, Jimmy</v>
      </c>
      <c r="O275" t="str">
        <f>VLOOKUP(A275,'national-winners'!$A$2:$B$13,2,0)</f>
        <v>Carter, Jimmy</v>
      </c>
    </row>
    <row r="276" spans="1:15" x14ac:dyDescent="0.25">
      <c r="A276">
        <v>1976</v>
      </c>
      <c r="B276" t="s">
        <v>141</v>
      </c>
      <c r="C276" t="s">
        <v>142</v>
      </c>
      <c r="D276">
        <v>47</v>
      </c>
      <c r="E276">
        <v>62</v>
      </c>
      <c r="F276">
        <v>54</v>
      </c>
      <c r="G276" t="s">
        <v>16</v>
      </c>
      <c r="H276" t="s">
        <v>22</v>
      </c>
      <c r="I276" t="s">
        <v>35</v>
      </c>
      <c r="J276" t="b">
        <v>0</v>
      </c>
      <c r="K276">
        <v>2303</v>
      </c>
      <c r="L276">
        <v>1476346</v>
      </c>
      <c r="M276" t="str">
        <f>IF(VLOOKUP(A276,'national-winners'!$A$2:$B$13,2,0)=H276,"Y","N")</f>
        <v>N</v>
      </c>
      <c r="N276" t="str">
        <f>_xlfn.XLOOKUP(INDEX('state-winning-votes'!$A$1:$L$53,MATCH($C276,'state-winning-votes'!$A:$A,0),MATCH($A276,'state-winning-votes'!$A$2:$L$2,0)),$K:$K,$H:$H)</f>
        <v>Carter, Jimmy</v>
      </c>
      <c r="O276" t="str">
        <f>VLOOKUP(A276,'national-winners'!$A$2:$B$13,2,0)</f>
        <v>Carter, Jimmy</v>
      </c>
    </row>
    <row r="277" spans="1:15" x14ac:dyDescent="0.25">
      <c r="A277">
        <v>1976</v>
      </c>
      <c r="B277" t="s">
        <v>141</v>
      </c>
      <c r="C277" t="s">
        <v>142</v>
      </c>
      <c r="D277">
        <v>47</v>
      </c>
      <c r="E277">
        <v>62</v>
      </c>
      <c r="F277">
        <v>54</v>
      </c>
      <c r="G277" t="s">
        <v>16</v>
      </c>
      <c r="H277" t="s">
        <v>28</v>
      </c>
      <c r="I277" t="s">
        <v>35</v>
      </c>
      <c r="J277" t="b">
        <v>0</v>
      </c>
      <c r="K277">
        <v>1375</v>
      </c>
      <c r="L277">
        <v>1476346</v>
      </c>
      <c r="M277" t="str">
        <f>IF(VLOOKUP(A277,'national-winners'!$A$2:$B$13,2,0)=H277,"Y","N")</f>
        <v>N</v>
      </c>
      <c r="N277" t="str">
        <f>_xlfn.XLOOKUP(INDEX('state-winning-votes'!$A$1:$L$53,MATCH($C277,'state-winning-votes'!$A:$A,0),MATCH($A277,'state-winning-votes'!$A$2:$L$2,0)),$K:$K,$H:$H)</f>
        <v>Carter, Jimmy</v>
      </c>
      <c r="O277" t="str">
        <f>VLOOKUP(A277,'national-winners'!$A$2:$B$13,2,0)</f>
        <v>Carter, Jimmy</v>
      </c>
    </row>
    <row r="278" spans="1:15" x14ac:dyDescent="0.25">
      <c r="A278">
        <v>1976</v>
      </c>
      <c r="B278" t="s">
        <v>141</v>
      </c>
      <c r="C278" t="s">
        <v>142</v>
      </c>
      <c r="D278">
        <v>47</v>
      </c>
      <c r="E278">
        <v>62</v>
      </c>
      <c r="F278">
        <v>54</v>
      </c>
      <c r="G278" t="s">
        <v>16</v>
      </c>
      <c r="H278" t="s">
        <v>26</v>
      </c>
      <c r="I278" t="s">
        <v>35</v>
      </c>
      <c r="J278" t="b">
        <v>0</v>
      </c>
      <c r="K278">
        <v>547</v>
      </c>
      <c r="L278">
        <v>1476346</v>
      </c>
      <c r="M278" t="str">
        <f>IF(VLOOKUP(A278,'national-winners'!$A$2:$B$13,2,0)=H278,"Y","N")</f>
        <v>N</v>
      </c>
      <c r="N278" t="str">
        <f>_xlfn.XLOOKUP(INDEX('state-winning-votes'!$A$1:$L$53,MATCH($C278,'state-winning-votes'!$A:$A,0),MATCH($A278,'state-winning-votes'!$A$2:$L$2,0)),$K:$K,$H:$H)</f>
        <v>Carter, Jimmy</v>
      </c>
      <c r="O278" t="str">
        <f>VLOOKUP(A278,'national-winners'!$A$2:$B$13,2,0)</f>
        <v>Carter, Jimmy</v>
      </c>
    </row>
    <row r="279" spans="1:15" x14ac:dyDescent="0.25">
      <c r="A279">
        <v>1976</v>
      </c>
      <c r="B279" t="s">
        <v>141</v>
      </c>
      <c r="C279" t="s">
        <v>142</v>
      </c>
      <c r="D279">
        <v>47</v>
      </c>
      <c r="E279">
        <v>62</v>
      </c>
      <c r="F279">
        <v>54</v>
      </c>
      <c r="G279" t="s">
        <v>16</v>
      </c>
      <c r="H279" t="s">
        <v>48</v>
      </c>
      <c r="I279" t="s">
        <v>35</v>
      </c>
      <c r="J279" t="b">
        <v>0</v>
      </c>
      <c r="K279">
        <v>512</v>
      </c>
      <c r="L279">
        <v>1476346</v>
      </c>
      <c r="M279" t="str">
        <f>IF(VLOOKUP(A279,'national-winners'!$A$2:$B$13,2,0)=H279,"Y","N")</f>
        <v>N</v>
      </c>
      <c r="N279" t="str">
        <f>_xlfn.XLOOKUP(INDEX('state-winning-votes'!$A$1:$L$53,MATCH($C279,'state-winning-votes'!$A:$A,0),MATCH($A279,'state-winning-votes'!$A$2:$L$2,0)),$K:$K,$H:$H)</f>
        <v>Carter, Jimmy</v>
      </c>
      <c r="O279" t="str">
        <f>VLOOKUP(A279,'national-winners'!$A$2:$B$13,2,0)</f>
        <v>Carter, Jimmy</v>
      </c>
    </row>
    <row r="280" spans="1:15" x14ac:dyDescent="0.25">
      <c r="A280">
        <v>1976</v>
      </c>
      <c r="B280" t="s">
        <v>141</v>
      </c>
      <c r="C280" t="s">
        <v>142</v>
      </c>
      <c r="D280">
        <v>47</v>
      </c>
      <c r="E280">
        <v>62</v>
      </c>
      <c r="F280">
        <v>54</v>
      </c>
      <c r="G280" t="s">
        <v>16</v>
      </c>
      <c r="H280" t="s">
        <v>24</v>
      </c>
      <c r="I280" t="s">
        <v>35</v>
      </c>
      <c r="J280" t="b">
        <v>0</v>
      </c>
      <c r="K280">
        <v>442</v>
      </c>
      <c r="L280">
        <v>1476346</v>
      </c>
      <c r="M280" t="str">
        <f>IF(VLOOKUP(A280,'national-winners'!$A$2:$B$13,2,0)=H280,"Y","N")</f>
        <v>N</v>
      </c>
      <c r="N280" t="str">
        <f>_xlfn.XLOOKUP(INDEX('state-winning-votes'!$A$1:$L$53,MATCH($C280,'state-winning-votes'!$A:$A,0),MATCH($A280,'state-winning-votes'!$A$2:$L$2,0)),$K:$K,$H:$H)</f>
        <v>Carter, Jimmy</v>
      </c>
      <c r="O280" t="str">
        <f>VLOOKUP(A280,'national-winners'!$A$2:$B$13,2,0)</f>
        <v>Carter, Jimmy</v>
      </c>
    </row>
    <row r="281" spans="1:15" x14ac:dyDescent="0.25">
      <c r="A281">
        <v>1976</v>
      </c>
      <c r="B281" t="s">
        <v>141</v>
      </c>
      <c r="C281" t="s">
        <v>142</v>
      </c>
      <c r="D281">
        <v>47</v>
      </c>
      <c r="E281">
        <v>62</v>
      </c>
      <c r="F281">
        <v>54</v>
      </c>
      <c r="G281" t="s">
        <v>16</v>
      </c>
      <c r="I281" t="s">
        <v>35</v>
      </c>
      <c r="J281" t="b">
        <v>0</v>
      </c>
      <c r="K281">
        <v>316</v>
      </c>
      <c r="L281">
        <v>1476346</v>
      </c>
      <c r="M281" t="str">
        <f>IF(VLOOKUP(A281,'national-winners'!$A$2:$B$13,2,0)=H281,"Y","N")</f>
        <v>N</v>
      </c>
      <c r="N281" t="str">
        <f>_xlfn.XLOOKUP(INDEX('state-winning-votes'!$A$1:$L$53,MATCH($C281,'state-winning-votes'!$A:$A,0),MATCH($A281,'state-winning-votes'!$A$2:$L$2,0)),$K:$K,$H:$H)</f>
        <v>Carter, Jimmy</v>
      </c>
      <c r="O281" t="str">
        <f>VLOOKUP(A281,'national-winners'!$A$2:$B$13,2,0)</f>
        <v>Carter, Jimmy</v>
      </c>
    </row>
    <row r="282" spans="1:15" x14ac:dyDescent="0.25">
      <c r="A282">
        <v>1976</v>
      </c>
      <c r="B282" t="s">
        <v>141</v>
      </c>
      <c r="C282" t="s">
        <v>142</v>
      </c>
      <c r="D282">
        <v>47</v>
      </c>
      <c r="E282">
        <v>62</v>
      </c>
      <c r="F282">
        <v>54</v>
      </c>
      <c r="G282" t="s">
        <v>16</v>
      </c>
      <c r="J282" t="b">
        <v>1</v>
      </c>
      <c r="K282">
        <v>230</v>
      </c>
      <c r="L282">
        <v>1476346</v>
      </c>
      <c r="M282" t="str">
        <f>IF(VLOOKUP(A282,'national-winners'!$A$2:$B$13,2,0)=H282,"Y","N")</f>
        <v>N</v>
      </c>
      <c r="N282" t="str">
        <f>_xlfn.XLOOKUP(INDEX('state-winning-votes'!$A$1:$L$53,MATCH($C282,'state-winning-votes'!$A:$A,0),MATCH($A282,'state-winning-votes'!$A$2:$L$2,0)),$K:$K,$H:$H)</f>
        <v>Carter, Jimmy</v>
      </c>
      <c r="O282" t="str">
        <f>VLOOKUP(A282,'national-winners'!$A$2:$B$13,2,0)</f>
        <v>Carter, Jimmy</v>
      </c>
    </row>
    <row r="283" spans="1:15" x14ac:dyDescent="0.25">
      <c r="A283">
        <v>1976</v>
      </c>
      <c r="B283" t="s">
        <v>143</v>
      </c>
      <c r="C283" t="s">
        <v>144</v>
      </c>
      <c r="D283">
        <v>48</v>
      </c>
      <c r="E283">
        <v>74</v>
      </c>
      <c r="F283">
        <v>49</v>
      </c>
      <c r="G283" t="s">
        <v>16</v>
      </c>
      <c r="H283" t="s">
        <v>17</v>
      </c>
      <c r="I283" t="s">
        <v>18</v>
      </c>
      <c r="J283" t="b">
        <v>0</v>
      </c>
      <c r="K283">
        <v>2082319</v>
      </c>
      <c r="L283">
        <v>4071884</v>
      </c>
      <c r="M283" t="str">
        <f>IF(VLOOKUP(A283,'national-winners'!$A$2:$B$13,2,0)=H283,"Y","N")</f>
        <v>Y</v>
      </c>
      <c r="N283" t="str">
        <f>_xlfn.XLOOKUP(INDEX('state-winning-votes'!$A$1:$L$53,MATCH($C283,'state-winning-votes'!$A:$A,0),MATCH($A283,'state-winning-votes'!$A$2:$L$2,0)),$K:$K,$H:$H)</f>
        <v>Carter, Jimmy</v>
      </c>
      <c r="O283" t="str">
        <f>VLOOKUP(A283,'national-winners'!$A$2:$B$13,2,0)</f>
        <v>Carter, Jimmy</v>
      </c>
    </row>
    <row r="284" spans="1:15" x14ac:dyDescent="0.25">
      <c r="A284">
        <v>1976</v>
      </c>
      <c r="B284" t="s">
        <v>143</v>
      </c>
      <c r="C284" t="s">
        <v>144</v>
      </c>
      <c r="D284">
        <v>48</v>
      </c>
      <c r="E284">
        <v>74</v>
      </c>
      <c r="F284">
        <v>49</v>
      </c>
      <c r="G284" t="s">
        <v>16</v>
      </c>
      <c r="H284" t="s">
        <v>20</v>
      </c>
      <c r="I284" t="s">
        <v>21</v>
      </c>
      <c r="J284" t="b">
        <v>0</v>
      </c>
      <c r="K284">
        <v>1953300</v>
      </c>
      <c r="L284">
        <v>4071884</v>
      </c>
      <c r="M284" t="str">
        <f>IF(VLOOKUP(A284,'national-winners'!$A$2:$B$13,2,0)=H284,"Y","N")</f>
        <v>N</v>
      </c>
      <c r="N284" t="str">
        <f>_xlfn.XLOOKUP(INDEX('state-winning-votes'!$A$1:$L$53,MATCH($C284,'state-winning-votes'!$A:$A,0),MATCH($A284,'state-winning-votes'!$A$2:$L$2,0)),$K:$K,$H:$H)</f>
        <v>Carter, Jimmy</v>
      </c>
      <c r="O284" t="str">
        <f>VLOOKUP(A284,'national-winners'!$A$2:$B$13,2,0)</f>
        <v>Carter, Jimmy</v>
      </c>
    </row>
    <row r="285" spans="1:15" x14ac:dyDescent="0.25">
      <c r="A285">
        <v>1976</v>
      </c>
      <c r="B285" t="s">
        <v>143</v>
      </c>
      <c r="C285" t="s">
        <v>144</v>
      </c>
      <c r="D285">
        <v>48</v>
      </c>
      <c r="E285">
        <v>74</v>
      </c>
      <c r="F285">
        <v>49</v>
      </c>
      <c r="G285" t="s">
        <v>16</v>
      </c>
      <c r="H285" t="s">
        <v>34</v>
      </c>
      <c r="I285" t="s">
        <v>35</v>
      </c>
      <c r="J285" t="b">
        <v>0</v>
      </c>
      <c r="K285">
        <v>20118</v>
      </c>
      <c r="L285">
        <v>4071884</v>
      </c>
      <c r="M285" t="str">
        <f>IF(VLOOKUP(A285,'national-winners'!$A$2:$B$13,2,0)=H285,"Y","N")</f>
        <v>N</v>
      </c>
      <c r="N285" t="str">
        <f>_xlfn.XLOOKUP(INDEX('state-winning-votes'!$A$1:$L$53,MATCH($C285,'state-winning-votes'!$A:$A,0),MATCH($A285,'state-winning-votes'!$A$2:$L$2,0)),$K:$K,$H:$H)</f>
        <v>Carter, Jimmy</v>
      </c>
      <c r="O285" t="str">
        <f>VLOOKUP(A285,'national-winners'!$A$2:$B$13,2,0)</f>
        <v>Carter, Jimmy</v>
      </c>
    </row>
    <row r="286" spans="1:15" x14ac:dyDescent="0.25">
      <c r="A286">
        <v>1976</v>
      </c>
      <c r="B286" t="s">
        <v>143</v>
      </c>
      <c r="C286" t="s">
        <v>144</v>
      </c>
      <c r="D286">
        <v>48</v>
      </c>
      <c r="E286">
        <v>74</v>
      </c>
      <c r="F286">
        <v>49</v>
      </c>
      <c r="G286" t="s">
        <v>16</v>
      </c>
      <c r="H286" t="s">
        <v>38</v>
      </c>
      <c r="I286" t="s">
        <v>39</v>
      </c>
      <c r="J286" t="b">
        <v>0</v>
      </c>
      <c r="K286">
        <v>11442</v>
      </c>
      <c r="L286">
        <v>4071884</v>
      </c>
      <c r="M286" t="str">
        <f>IF(VLOOKUP(A286,'national-winners'!$A$2:$B$13,2,0)=H286,"Y","N")</f>
        <v>N</v>
      </c>
      <c r="N286" t="str">
        <f>_xlfn.XLOOKUP(INDEX('state-winning-votes'!$A$1:$L$53,MATCH($C286,'state-winning-votes'!$A:$A,0),MATCH($A286,'state-winning-votes'!$A$2:$L$2,0)),$K:$K,$H:$H)</f>
        <v>Carter, Jimmy</v>
      </c>
      <c r="O286" t="str">
        <f>VLOOKUP(A286,'national-winners'!$A$2:$B$13,2,0)</f>
        <v>Carter, Jimmy</v>
      </c>
    </row>
    <row r="287" spans="1:15" x14ac:dyDescent="0.25">
      <c r="A287">
        <v>1976</v>
      </c>
      <c r="B287" t="s">
        <v>143</v>
      </c>
      <c r="C287" t="s">
        <v>144</v>
      </c>
      <c r="D287">
        <v>48</v>
      </c>
      <c r="E287">
        <v>74</v>
      </c>
      <c r="F287">
        <v>49</v>
      </c>
      <c r="G287" t="s">
        <v>16</v>
      </c>
      <c r="J287" t="b">
        <v>1</v>
      </c>
      <c r="K287">
        <v>2982</v>
      </c>
      <c r="L287">
        <v>4071884</v>
      </c>
      <c r="M287" t="str">
        <f>IF(VLOOKUP(A287,'national-winners'!$A$2:$B$13,2,0)=H287,"Y","N")</f>
        <v>N</v>
      </c>
      <c r="N287" t="str">
        <f>_xlfn.XLOOKUP(INDEX('state-winning-votes'!$A$1:$L$53,MATCH($C287,'state-winning-votes'!$A:$A,0),MATCH($A287,'state-winning-votes'!$A$2:$L$2,0)),$K:$K,$H:$H)</f>
        <v>Carter, Jimmy</v>
      </c>
      <c r="O287" t="str">
        <f>VLOOKUP(A287,'national-winners'!$A$2:$B$13,2,0)</f>
        <v>Carter, Jimmy</v>
      </c>
    </row>
    <row r="288" spans="1:15" x14ac:dyDescent="0.25">
      <c r="A288">
        <v>1976</v>
      </c>
      <c r="B288" t="s">
        <v>143</v>
      </c>
      <c r="C288" t="s">
        <v>144</v>
      </c>
      <c r="D288">
        <v>48</v>
      </c>
      <c r="E288">
        <v>74</v>
      </c>
      <c r="F288">
        <v>49</v>
      </c>
      <c r="G288" t="s">
        <v>16</v>
      </c>
      <c r="H288" t="s">
        <v>36</v>
      </c>
      <c r="I288" t="s">
        <v>37</v>
      </c>
      <c r="J288" t="b">
        <v>0</v>
      </c>
      <c r="K288">
        <v>1723</v>
      </c>
      <c r="L288">
        <v>4071884</v>
      </c>
      <c r="M288" t="str">
        <f>IF(VLOOKUP(A288,'national-winners'!$A$2:$B$13,2,0)=H288,"Y","N")</f>
        <v>N</v>
      </c>
      <c r="N288" t="str">
        <f>_xlfn.XLOOKUP(INDEX('state-winning-votes'!$A$1:$L$53,MATCH($C288,'state-winning-votes'!$A:$A,0),MATCH($A288,'state-winning-votes'!$A$2:$L$2,0)),$K:$K,$H:$H)</f>
        <v>Carter, Jimmy</v>
      </c>
      <c r="O288" t="str">
        <f>VLOOKUP(A288,'national-winners'!$A$2:$B$13,2,0)</f>
        <v>Carter, Jimmy</v>
      </c>
    </row>
    <row r="289" spans="1:15" x14ac:dyDescent="0.25">
      <c r="A289">
        <v>1976</v>
      </c>
      <c r="B289" t="s">
        <v>145</v>
      </c>
      <c r="C289" t="s">
        <v>146</v>
      </c>
      <c r="D289">
        <v>49</v>
      </c>
      <c r="E289">
        <v>87</v>
      </c>
      <c r="F289">
        <v>67</v>
      </c>
      <c r="G289" t="s">
        <v>16</v>
      </c>
      <c r="H289" t="s">
        <v>20</v>
      </c>
      <c r="I289" t="s">
        <v>21</v>
      </c>
      <c r="J289" t="b">
        <v>0</v>
      </c>
      <c r="K289">
        <v>337908</v>
      </c>
      <c r="L289">
        <v>541218</v>
      </c>
      <c r="M289" t="str">
        <f>IF(VLOOKUP(A289,'national-winners'!$A$2:$B$13,2,0)=H289,"Y","N")</f>
        <v>N</v>
      </c>
      <c r="N289" t="str">
        <f>_xlfn.XLOOKUP(INDEX('state-winning-votes'!$A$1:$L$53,MATCH($C289,'state-winning-votes'!$A:$A,0),MATCH($A289,'state-winning-votes'!$A$2:$L$2,0)),$K:$K,$H:$H)</f>
        <v>Ford, Gerald</v>
      </c>
      <c r="O289" t="str">
        <f>VLOOKUP(A289,'national-winners'!$A$2:$B$13,2,0)</f>
        <v>Carter, Jimmy</v>
      </c>
    </row>
    <row r="290" spans="1:15" x14ac:dyDescent="0.25">
      <c r="A290">
        <v>1976</v>
      </c>
      <c r="B290" t="s">
        <v>145</v>
      </c>
      <c r="C290" t="s">
        <v>146</v>
      </c>
      <c r="D290">
        <v>49</v>
      </c>
      <c r="E290">
        <v>87</v>
      </c>
      <c r="F290">
        <v>67</v>
      </c>
      <c r="G290" t="s">
        <v>16</v>
      </c>
      <c r="H290" t="s">
        <v>17</v>
      </c>
      <c r="I290" t="s">
        <v>18</v>
      </c>
      <c r="J290" t="b">
        <v>0</v>
      </c>
      <c r="K290">
        <v>182110</v>
      </c>
      <c r="L290">
        <v>541218</v>
      </c>
      <c r="M290" t="str">
        <f>IF(VLOOKUP(A290,'national-winners'!$A$2:$B$13,2,0)=H290,"Y","N")</f>
        <v>Y</v>
      </c>
      <c r="N290" t="str">
        <f>_xlfn.XLOOKUP(INDEX('state-winning-votes'!$A$1:$L$53,MATCH($C290,'state-winning-votes'!$A:$A,0),MATCH($A290,'state-winning-votes'!$A$2:$L$2,0)),$K:$K,$H:$H)</f>
        <v>Ford, Gerald</v>
      </c>
      <c r="O290" t="str">
        <f>VLOOKUP(A290,'national-winners'!$A$2:$B$13,2,0)</f>
        <v>Carter, Jimmy</v>
      </c>
    </row>
    <row r="291" spans="1:15" x14ac:dyDescent="0.25">
      <c r="A291">
        <v>1976</v>
      </c>
      <c r="B291" t="s">
        <v>145</v>
      </c>
      <c r="C291" t="s">
        <v>146</v>
      </c>
      <c r="D291">
        <v>49</v>
      </c>
      <c r="E291">
        <v>87</v>
      </c>
      <c r="F291">
        <v>67</v>
      </c>
      <c r="G291" t="s">
        <v>16</v>
      </c>
      <c r="H291" t="s">
        <v>38</v>
      </c>
      <c r="I291" t="s">
        <v>39</v>
      </c>
      <c r="J291" t="b">
        <v>0</v>
      </c>
      <c r="K291">
        <v>13304</v>
      </c>
      <c r="L291">
        <v>541218</v>
      </c>
      <c r="M291" t="str">
        <f>IF(VLOOKUP(A291,'national-winners'!$A$2:$B$13,2,0)=H291,"Y","N")</f>
        <v>N</v>
      </c>
      <c r="N291" t="str">
        <f>_xlfn.XLOOKUP(INDEX('state-winning-votes'!$A$1:$L$53,MATCH($C291,'state-winning-votes'!$A:$A,0),MATCH($A291,'state-winning-votes'!$A$2:$L$2,0)),$K:$K,$H:$H)</f>
        <v>Ford, Gerald</v>
      </c>
      <c r="O291" t="str">
        <f>VLOOKUP(A291,'national-winners'!$A$2:$B$13,2,0)</f>
        <v>Carter, Jimmy</v>
      </c>
    </row>
    <row r="292" spans="1:15" x14ac:dyDescent="0.25">
      <c r="A292">
        <v>1976</v>
      </c>
      <c r="B292" t="s">
        <v>145</v>
      </c>
      <c r="C292" t="s">
        <v>146</v>
      </c>
      <c r="D292">
        <v>49</v>
      </c>
      <c r="E292">
        <v>87</v>
      </c>
      <c r="F292">
        <v>67</v>
      </c>
      <c r="G292" t="s">
        <v>16</v>
      </c>
      <c r="H292" t="s">
        <v>34</v>
      </c>
      <c r="I292" t="s">
        <v>35</v>
      </c>
      <c r="J292" t="b">
        <v>0</v>
      </c>
      <c r="K292">
        <v>3907</v>
      </c>
      <c r="L292">
        <v>541218</v>
      </c>
      <c r="M292" t="str">
        <f>IF(VLOOKUP(A292,'national-winners'!$A$2:$B$13,2,0)=H292,"Y","N")</f>
        <v>N</v>
      </c>
      <c r="N292" t="str">
        <f>_xlfn.XLOOKUP(INDEX('state-winning-votes'!$A$1:$L$53,MATCH($C292,'state-winning-votes'!$A:$A,0),MATCH($A292,'state-winning-votes'!$A$2:$L$2,0)),$K:$K,$H:$H)</f>
        <v>Ford, Gerald</v>
      </c>
      <c r="O292" t="str">
        <f>VLOOKUP(A292,'national-winners'!$A$2:$B$13,2,0)</f>
        <v>Carter, Jimmy</v>
      </c>
    </row>
    <row r="293" spans="1:15" x14ac:dyDescent="0.25">
      <c r="A293">
        <v>1976</v>
      </c>
      <c r="B293" t="s">
        <v>145</v>
      </c>
      <c r="C293" t="s">
        <v>146</v>
      </c>
      <c r="D293">
        <v>49</v>
      </c>
      <c r="E293">
        <v>87</v>
      </c>
      <c r="F293">
        <v>67</v>
      </c>
      <c r="G293" t="s">
        <v>16</v>
      </c>
      <c r="H293" t="s">
        <v>28</v>
      </c>
      <c r="I293" t="s">
        <v>119</v>
      </c>
      <c r="J293" t="b">
        <v>0</v>
      </c>
      <c r="K293">
        <v>2438</v>
      </c>
      <c r="L293">
        <v>541218</v>
      </c>
      <c r="M293" t="str">
        <f>IF(VLOOKUP(A293,'national-winners'!$A$2:$B$13,2,0)=H293,"Y","N")</f>
        <v>N</v>
      </c>
      <c r="N293" t="str">
        <f>_xlfn.XLOOKUP(INDEX('state-winning-votes'!$A$1:$L$53,MATCH($C293,'state-winning-votes'!$A:$A,0),MATCH($A293,'state-winning-votes'!$A$2:$L$2,0)),$K:$K,$H:$H)</f>
        <v>Ford, Gerald</v>
      </c>
      <c r="O293" t="str">
        <f>VLOOKUP(A293,'national-winners'!$A$2:$B$13,2,0)</f>
        <v>Carter, Jimmy</v>
      </c>
    </row>
    <row r="294" spans="1:15" x14ac:dyDescent="0.25">
      <c r="A294">
        <v>1976</v>
      </c>
      <c r="B294" t="s">
        <v>145</v>
      </c>
      <c r="C294" t="s">
        <v>146</v>
      </c>
      <c r="D294">
        <v>49</v>
      </c>
      <c r="E294">
        <v>87</v>
      </c>
      <c r="F294">
        <v>67</v>
      </c>
      <c r="G294" t="s">
        <v>16</v>
      </c>
      <c r="H294" t="s">
        <v>22</v>
      </c>
      <c r="I294" t="s">
        <v>147</v>
      </c>
      <c r="J294" t="b">
        <v>0</v>
      </c>
      <c r="K294">
        <v>1162</v>
      </c>
      <c r="L294">
        <v>541218</v>
      </c>
      <c r="M294" t="str">
        <f>IF(VLOOKUP(A294,'national-winners'!$A$2:$B$13,2,0)=H294,"Y","N")</f>
        <v>N</v>
      </c>
      <c r="N294" t="str">
        <f>_xlfn.XLOOKUP(INDEX('state-winning-votes'!$A$1:$L$53,MATCH($C294,'state-winning-votes'!$A:$A,0),MATCH($A294,'state-winning-votes'!$A$2:$L$2,0)),$K:$K,$H:$H)</f>
        <v>Ford, Gerald</v>
      </c>
      <c r="O294" t="str">
        <f>VLOOKUP(A294,'national-winners'!$A$2:$B$13,2,0)</f>
        <v>Carter, Jimmy</v>
      </c>
    </row>
    <row r="295" spans="1:15" x14ac:dyDescent="0.25">
      <c r="A295">
        <v>1976</v>
      </c>
      <c r="B295" t="s">
        <v>145</v>
      </c>
      <c r="C295" t="s">
        <v>146</v>
      </c>
      <c r="D295">
        <v>49</v>
      </c>
      <c r="E295">
        <v>87</v>
      </c>
      <c r="F295">
        <v>67</v>
      </c>
      <c r="G295" t="s">
        <v>16</v>
      </c>
      <c r="H295" t="s">
        <v>36</v>
      </c>
      <c r="I295" t="s">
        <v>35</v>
      </c>
      <c r="J295" t="b">
        <v>0</v>
      </c>
      <c r="K295">
        <v>268</v>
      </c>
      <c r="L295">
        <v>541218</v>
      </c>
      <c r="M295" t="str">
        <f>IF(VLOOKUP(A295,'national-winners'!$A$2:$B$13,2,0)=H295,"Y","N")</f>
        <v>N</v>
      </c>
      <c r="N295" t="str">
        <f>_xlfn.XLOOKUP(INDEX('state-winning-votes'!$A$1:$L$53,MATCH($C295,'state-winning-votes'!$A:$A,0),MATCH($A295,'state-winning-votes'!$A$2:$L$2,0)),$K:$K,$H:$H)</f>
        <v>Ford, Gerald</v>
      </c>
      <c r="O295" t="str">
        <f>VLOOKUP(A295,'national-winners'!$A$2:$B$13,2,0)</f>
        <v>Carter, Jimmy</v>
      </c>
    </row>
    <row r="296" spans="1:15" x14ac:dyDescent="0.25">
      <c r="A296">
        <v>1976</v>
      </c>
      <c r="B296" t="s">
        <v>145</v>
      </c>
      <c r="C296" t="s">
        <v>146</v>
      </c>
      <c r="D296">
        <v>49</v>
      </c>
      <c r="E296">
        <v>87</v>
      </c>
      <c r="F296">
        <v>67</v>
      </c>
      <c r="G296" t="s">
        <v>16</v>
      </c>
      <c r="H296" t="s">
        <v>26</v>
      </c>
      <c r="I296" t="s">
        <v>35</v>
      </c>
      <c r="J296" t="b">
        <v>0</v>
      </c>
      <c r="K296">
        <v>121</v>
      </c>
      <c r="L296">
        <v>541218</v>
      </c>
      <c r="M296" t="str">
        <f>IF(VLOOKUP(A296,'national-winners'!$A$2:$B$13,2,0)=H296,"Y","N")</f>
        <v>N</v>
      </c>
      <c r="N296" t="str">
        <f>_xlfn.XLOOKUP(INDEX('state-winning-votes'!$A$1:$L$53,MATCH($C296,'state-winning-votes'!$A:$A,0),MATCH($A296,'state-winning-votes'!$A$2:$L$2,0)),$K:$K,$H:$H)</f>
        <v>Ford, Gerald</v>
      </c>
      <c r="O296" t="str">
        <f>VLOOKUP(A296,'national-winners'!$A$2:$B$13,2,0)</f>
        <v>Carter, Jimmy</v>
      </c>
    </row>
    <row r="297" spans="1:15" x14ac:dyDescent="0.25">
      <c r="A297">
        <v>1976</v>
      </c>
      <c r="B297" t="s">
        <v>148</v>
      </c>
      <c r="C297" t="s">
        <v>149</v>
      </c>
      <c r="D297">
        <v>50</v>
      </c>
      <c r="E297">
        <v>13</v>
      </c>
      <c r="F297">
        <v>6</v>
      </c>
      <c r="G297" t="s">
        <v>16</v>
      </c>
      <c r="H297" t="s">
        <v>20</v>
      </c>
      <c r="I297" t="s">
        <v>21</v>
      </c>
      <c r="J297" t="b">
        <v>0</v>
      </c>
      <c r="K297">
        <v>100387</v>
      </c>
      <c r="L297">
        <v>183902</v>
      </c>
      <c r="M297" t="str">
        <f>IF(VLOOKUP(A297,'national-winners'!$A$2:$B$13,2,0)=H297,"Y","N")</f>
        <v>N</v>
      </c>
      <c r="N297" t="str">
        <f>_xlfn.XLOOKUP(INDEX('state-winning-votes'!$A$1:$L$53,MATCH($C297,'state-winning-votes'!$A:$A,0),MATCH($A297,'state-winning-votes'!$A$2:$L$2,0)),$K:$K,$H:$H)</f>
        <v>Ford, Gerald</v>
      </c>
      <c r="O297" t="str">
        <f>VLOOKUP(A297,'national-winners'!$A$2:$B$13,2,0)</f>
        <v>Carter, Jimmy</v>
      </c>
    </row>
    <row r="298" spans="1:15" x14ac:dyDescent="0.25">
      <c r="A298">
        <v>1976</v>
      </c>
      <c r="B298" t="s">
        <v>148</v>
      </c>
      <c r="C298" t="s">
        <v>149</v>
      </c>
      <c r="D298">
        <v>50</v>
      </c>
      <c r="E298">
        <v>13</v>
      </c>
      <c r="F298">
        <v>6</v>
      </c>
      <c r="G298" t="s">
        <v>16</v>
      </c>
      <c r="H298" t="s">
        <v>17</v>
      </c>
      <c r="I298" t="s">
        <v>18</v>
      </c>
      <c r="J298" t="b">
        <v>0</v>
      </c>
      <c r="K298">
        <v>77798</v>
      </c>
      <c r="L298">
        <v>183902</v>
      </c>
      <c r="M298" t="str">
        <f>IF(VLOOKUP(A298,'national-winners'!$A$2:$B$13,2,0)=H298,"Y","N")</f>
        <v>Y</v>
      </c>
      <c r="N298" t="str">
        <f>_xlfn.XLOOKUP(INDEX('state-winning-votes'!$A$1:$L$53,MATCH($C298,'state-winning-votes'!$A:$A,0),MATCH($A298,'state-winning-votes'!$A$2:$L$2,0)),$K:$K,$H:$H)</f>
        <v>Ford, Gerald</v>
      </c>
      <c r="O298" t="str">
        <f>VLOOKUP(A298,'national-winners'!$A$2:$B$13,2,0)</f>
        <v>Carter, Jimmy</v>
      </c>
    </row>
    <row r="299" spans="1:15" x14ac:dyDescent="0.25">
      <c r="A299">
        <v>1976</v>
      </c>
      <c r="B299" t="s">
        <v>148</v>
      </c>
      <c r="C299" t="s">
        <v>149</v>
      </c>
      <c r="D299">
        <v>50</v>
      </c>
      <c r="E299">
        <v>13</v>
      </c>
      <c r="F299">
        <v>6</v>
      </c>
      <c r="G299" t="s">
        <v>16</v>
      </c>
      <c r="H299" t="s">
        <v>34</v>
      </c>
      <c r="I299" t="s">
        <v>35</v>
      </c>
      <c r="J299" t="b">
        <v>0</v>
      </c>
      <c r="K299">
        <v>4001</v>
      </c>
      <c r="L299">
        <v>183902</v>
      </c>
      <c r="M299" t="str">
        <f>IF(VLOOKUP(A299,'national-winners'!$A$2:$B$13,2,0)=H299,"Y","N")</f>
        <v>N</v>
      </c>
      <c r="N299" t="str">
        <f>_xlfn.XLOOKUP(INDEX('state-winning-votes'!$A$1:$L$53,MATCH($C299,'state-winning-votes'!$A:$A,0),MATCH($A299,'state-winning-votes'!$A$2:$L$2,0)),$K:$K,$H:$H)</f>
        <v>Ford, Gerald</v>
      </c>
      <c r="O299" t="str">
        <f>VLOOKUP(A299,'national-winners'!$A$2:$B$13,2,0)</f>
        <v>Carter, Jimmy</v>
      </c>
    </row>
    <row r="300" spans="1:15" x14ac:dyDescent="0.25">
      <c r="A300">
        <v>1976</v>
      </c>
      <c r="B300" t="s">
        <v>148</v>
      </c>
      <c r="C300" t="s">
        <v>149</v>
      </c>
      <c r="D300">
        <v>50</v>
      </c>
      <c r="E300">
        <v>13</v>
      </c>
      <c r="F300">
        <v>6</v>
      </c>
      <c r="G300" t="s">
        <v>16</v>
      </c>
      <c r="H300" t="s">
        <v>59</v>
      </c>
      <c r="J300" t="b">
        <v>0</v>
      </c>
      <c r="K300">
        <v>1090</v>
      </c>
      <c r="L300">
        <v>183902</v>
      </c>
      <c r="M300" t="str">
        <f>IF(VLOOKUP(A300,'national-winners'!$A$2:$B$13,2,0)=H300,"Y","N")</f>
        <v>N</v>
      </c>
      <c r="N300" t="str">
        <f>_xlfn.XLOOKUP(INDEX('state-winning-votes'!$A$1:$L$53,MATCH($C300,'state-winning-votes'!$A:$A,0),MATCH($A300,'state-winning-votes'!$A$2:$L$2,0)),$K:$K,$H:$H)</f>
        <v>Ford, Gerald</v>
      </c>
      <c r="O300" t="str">
        <f>VLOOKUP(A300,'national-winners'!$A$2:$B$13,2,0)</f>
        <v>Carter, Jimmy</v>
      </c>
    </row>
    <row r="301" spans="1:15" x14ac:dyDescent="0.25">
      <c r="A301">
        <v>1976</v>
      </c>
      <c r="B301" t="s">
        <v>148</v>
      </c>
      <c r="C301" t="s">
        <v>149</v>
      </c>
      <c r="D301">
        <v>50</v>
      </c>
      <c r="E301">
        <v>13</v>
      </c>
      <c r="F301">
        <v>6</v>
      </c>
      <c r="G301" t="s">
        <v>16</v>
      </c>
      <c r="H301" t="s">
        <v>36</v>
      </c>
      <c r="I301" t="s">
        <v>37</v>
      </c>
      <c r="J301" t="b">
        <v>0</v>
      </c>
      <c r="K301">
        <v>430</v>
      </c>
      <c r="L301">
        <v>183902</v>
      </c>
      <c r="M301" t="str">
        <f>IF(VLOOKUP(A301,'national-winners'!$A$2:$B$13,2,0)=H301,"Y","N")</f>
        <v>N</v>
      </c>
      <c r="N301" t="str">
        <f>_xlfn.XLOOKUP(INDEX('state-winning-votes'!$A$1:$L$53,MATCH($C301,'state-winning-votes'!$A:$A,0),MATCH($A301,'state-winning-votes'!$A$2:$L$2,0)),$K:$K,$H:$H)</f>
        <v>Ford, Gerald</v>
      </c>
      <c r="O301" t="str">
        <f>VLOOKUP(A301,'national-winners'!$A$2:$B$13,2,0)</f>
        <v>Carter, Jimmy</v>
      </c>
    </row>
    <row r="302" spans="1:15" x14ac:dyDescent="0.25">
      <c r="A302">
        <v>1976</v>
      </c>
      <c r="B302" t="s">
        <v>148</v>
      </c>
      <c r="C302" t="s">
        <v>149</v>
      </c>
      <c r="D302">
        <v>50</v>
      </c>
      <c r="E302">
        <v>13</v>
      </c>
      <c r="F302">
        <v>6</v>
      </c>
      <c r="G302" t="s">
        <v>16</v>
      </c>
      <c r="H302" t="s">
        <v>48</v>
      </c>
      <c r="I302" t="s">
        <v>49</v>
      </c>
      <c r="J302" t="b">
        <v>0</v>
      </c>
      <c r="K302">
        <v>196</v>
      </c>
      <c r="L302">
        <v>183902</v>
      </c>
      <c r="M302" t="str">
        <f>IF(VLOOKUP(A302,'national-winners'!$A$2:$B$13,2,0)=H302,"Y","N")</f>
        <v>N</v>
      </c>
      <c r="N302" t="str">
        <f>_xlfn.XLOOKUP(INDEX('state-winning-votes'!$A$1:$L$53,MATCH($C302,'state-winning-votes'!$A:$A,0),MATCH($A302,'state-winning-votes'!$A$2:$L$2,0)),$K:$K,$H:$H)</f>
        <v>Ford, Gerald</v>
      </c>
      <c r="O302" t="str">
        <f>VLOOKUP(A302,'national-winners'!$A$2:$B$13,2,0)</f>
        <v>Carter, Jimmy</v>
      </c>
    </row>
    <row r="303" spans="1:15" x14ac:dyDescent="0.25">
      <c r="A303">
        <v>1976</v>
      </c>
      <c r="B303" t="s">
        <v>150</v>
      </c>
      <c r="C303" t="s">
        <v>151</v>
      </c>
      <c r="D303">
        <v>51</v>
      </c>
      <c r="E303">
        <v>54</v>
      </c>
      <c r="F303">
        <v>40</v>
      </c>
      <c r="G303" t="s">
        <v>16</v>
      </c>
      <c r="H303" t="s">
        <v>20</v>
      </c>
      <c r="I303" t="s">
        <v>21</v>
      </c>
      <c r="J303" t="b">
        <v>0</v>
      </c>
      <c r="K303">
        <v>836554</v>
      </c>
      <c r="L303">
        <v>1697094</v>
      </c>
      <c r="M303" t="str">
        <f>IF(VLOOKUP(A303,'national-winners'!$A$2:$B$13,2,0)=H303,"Y","N")</f>
        <v>N</v>
      </c>
      <c r="N303" t="str">
        <f>_xlfn.XLOOKUP(INDEX('state-winning-votes'!$A$1:$L$53,MATCH($C303,'state-winning-votes'!$A:$A,0),MATCH($A303,'state-winning-votes'!$A$2:$L$2,0)),$K:$K,$H:$H)</f>
        <v>Ford, Gerald</v>
      </c>
      <c r="O303" t="str">
        <f>VLOOKUP(A303,'national-winners'!$A$2:$B$13,2,0)</f>
        <v>Carter, Jimmy</v>
      </c>
    </row>
    <row r="304" spans="1:15" x14ac:dyDescent="0.25">
      <c r="A304">
        <v>1976</v>
      </c>
      <c r="B304" t="s">
        <v>150</v>
      </c>
      <c r="C304" t="s">
        <v>151</v>
      </c>
      <c r="D304">
        <v>51</v>
      </c>
      <c r="E304">
        <v>54</v>
      </c>
      <c r="F304">
        <v>40</v>
      </c>
      <c r="G304" t="s">
        <v>16</v>
      </c>
      <c r="H304" t="s">
        <v>17</v>
      </c>
      <c r="I304" t="s">
        <v>18</v>
      </c>
      <c r="J304" t="b">
        <v>0</v>
      </c>
      <c r="K304">
        <v>813896</v>
      </c>
      <c r="L304">
        <v>1697094</v>
      </c>
      <c r="M304" t="str">
        <f>IF(VLOOKUP(A304,'national-winners'!$A$2:$B$13,2,0)=H304,"Y","N")</f>
        <v>Y</v>
      </c>
      <c r="N304" t="str">
        <f>_xlfn.XLOOKUP(INDEX('state-winning-votes'!$A$1:$L$53,MATCH($C304,'state-winning-votes'!$A:$A,0),MATCH($A304,'state-winning-votes'!$A$2:$L$2,0)),$K:$K,$H:$H)</f>
        <v>Ford, Gerald</v>
      </c>
      <c r="O304" t="str">
        <f>VLOOKUP(A304,'national-winners'!$A$2:$B$13,2,0)</f>
        <v>Carter, Jimmy</v>
      </c>
    </row>
    <row r="305" spans="1:15" x14ac:dyDescent="0.25">
      <c r="A305">
        <v>1976</v>
      </c>
      <c r="B305" t="s">
        <v>150</v>
      </c>
      <c r="C305" t="s">
        <v>151</v>
      </c>
      <c r="D305">
        <v>51</v>
      </c>
      <c r="E305">
        <v>54</v>
      </c>
      <c r="F305">
        <v>40</v>
      </c>
      <c r="G305" t="s">
        <v>16</v>
      </c>
      <c r="H305" t="s">
        <v>36</v>
      </c>
      <c r="I305" t="s">
        <v>37</v>
      </c>
      <c r="J305" t="b">
        <v>0</v>
      </c>
      <c r="K305">
        <v>17802</v>
      </c>
      <c r="L305">
        <v>1697094</v>
      </c>
      <c r="M305" t="str">
        <f>IF(VLOOKUP(A305,'national-winners'!$A$2:$B$13,2,0)=H305,"Y","N")</f>
        <v>N</v>
      </c>
      <c r="N305" t="str">
        <f>_xlfn.XLOOKUP(INDEX('state-winning-votes'!$A$1:$L$53,MATCH($C305,'state-winning-votes'!$A:$A,0),MATCH($A305,'state-winning-votes'!$A$2:$L$2,0)),$K:$K,$H:$H)</f>
        <v>Ford, Gerald</v>
      </c>
      <c r="O305" t="str">
        <f>VLOOKUP(A305,'national-winners'!$A$2:$B$13,2,0)</f>
        <v>Carter, Jimmy</v>
      </c>
    </row>
    <row r="306" spans="1:15" x14ac:dyDescent="0.25">
      <c r="A306">
        <v>1976</v>
      </c>
      <c r="B306" t="s">
        <v>150</v>
      </c>
      <c r="C306" t="s">
        <v>151</v>
      </c>
      <c r="D306">
        <v>51</v>
      </c>
      <c r="E306">
        <v>54</v>
      </c>
      <c r="F306">
        <v>40</v>
      </c>
      <c r="G306" t="s">
        <v>16</v>
      </c>
      <c r="H306" t="s">
        <v>38</v>
      </c>
      <c r="I306" t="s">
        <v>39</v>
      </c>
      <c r="J306" t="b">
        <v>0</v>
      </c>
      <c r="K306">
        <v>16686</v>
      </c>
      <c r="L306">
        <v>1697094</v>
      </c>
      <c r="M306" t="str">
        <f>IF(VLOOKUP(A306,'national-winners'!$A$2:$B$13,2,0)=H306,"Y","N")</f>
        <v>N</v>
      </c>
      <c r="N306" t="str">
        <f>_xlfn.XLOOKUP(INDEX('state-winning-votes'!$A$1:$L$53,MATCH($C306,'state-winning-votes'!$A:$A,0),MATCH($A306,'state-winning-votes'!$A$2:$L$2,0)),$K:$K,$H:$H)</f>
        <v>Ford, Gerald</v>
      </c>
      <c r="O306" t="str">
        <f>VLOOKUP(A306,'national-winners'!$A$2:$B$13,2,0)</f>
        <v>Carter, Jimmy</v>
      </c>
    </row>
    <row r="307" spans="1:15" x14ac:dyDescent="0.25">
      <c r="A307">
        <v>1976</v>
      </c>
      <c r="B307" t="s">
        <v>150</v>
      </c>
      <c r="C307" t="s">
        <v>151</v>
      </c>
      <c r="D307">
        <v>51</v>
      </c>
      <c r="E307">
        <v>54</v>
      </c>
      <c r="F307">
        <v>40</v>
      </c>
      <c r="G307" t="s">
        <v>16</v>
      </c>
      <c r="H307" t="s">
        <v>48</v>
      </c>
      <c r="I307" t="s">
        <v>49</v>
      </c>
      <c r="J307" t="b">
        <v>0</v>
      </c>
      <c r="K307">
        <v>7508</v>
      </c>
      <c r="L307">
        <v>1697094</v>
      </c>
      <c r="M307" t="str">
        <f>IF(VLOOKUP(A307,'national-winners'!$A$2:$B$13,2,0)=H307,"Y","N")</f>
        <v>N</v>
      </c>
      <c r="N307" t="str">
        <f>_xlfn.XLOOKUP(INDEX('state-winning-votes'!$A$1:$L$53,MATCH($C307,'state-winning-votes'!$A:$A,0),MATCH($A307,'state-winning-votes'!$A$2:$L$2,0)),$K:$K,$H:$H)</f>
        <v>Ford, Gerald</v>
      </c>
      <c r="O307" t="str">
        <f>VLOOKUP(A307,'national-winners'!$A$2:$B$13,2,0)</f>
        <v>Carter, Jimmy</v>
      </c>
    </row>
    <row r="308" spans="1:15" x14ac:dyDescent="0.25">
      <c r="A308">
        <v>1976</v>
      </c>
      <c r="B308" t="s">
        <v>150</v>
      </c>
      <c r="C308" t="s">
        <v>151</v>
      </c>
      <c r="D308">
        <v>51</v>
      </c>
      <c r="E308">
        <v>54</v>
      </c>
      <c r="F308">
        <v>40</v>
      </c>
      <c r="G308" t="s">
        <v>16</v>
      </c>
      <c r="H308" t="s">
        <v>28</v>
      </c>
      <c r="I308" t="s">
        <v>29</v>
      </c>
      <c r="J308" t="b">
        <v>0</v>
      </c>
      <c r="K308">
        <v>4648</v>
      </c>
      <c r="L308">
        <v>1697094</v>
      </c>
      <c r="M308" t="str">
        <f>IF(VLOOKUP(A308,'national-winners'!$A$2:$B$13,2,0)=H308,"Y","N")</f>
        <v>N</v>
      </c>
      <c r="N308" t="str">
        <f>_xlfn.XLOOKUP(INDEX('state-winning-votes'!$A$1:$L$53,MATCH($C308,'state-winning-votes'!$A:$A,0),MATCH($A308,'state-winning-votes'!$A$2:$L$2,0)),$K:$K,$H:$H)</f>
        <v>Ford, Gerald</v>
      </c>
      <c r="O308" t="str">
        <f>VLOOKUP(A308,'national-winners'!$A$2:$B$13,2,0)</f>
        <v>Carter, Jimmy</v>
      </c>
    </row>
    <row r="309" spans="1:15" x14ac:dyDescent="0.25">
      <c r="A309">
        <v>1976</v>
      </c>
      <c r="B309" t="s">
        <v>152</v>
      </c>
      <c r="C309" t="s">
        <v>153</v>
      </c>
      <c r="D309">
        <v>53</v>
      </c>
      <c r="E309">
        <v>91</v>
      </c>
      <c r="F309">
        <v>73</v>
      </c>
      <c r="G309" t="s">
        <v>16</v>
      </c>
      <c r="H309" t="s">
        <v>20</v>
      </c>
      <c r="I309" t="s">
        <v>21</v>
      </c>
      <c r="J309" t="b">
        <v>0</v>
      </c>
      <c r="K309">
        <v>777732</v>
      </c>
      <c r="L309">
        <v>1555534</v>
      </c>
      <c r="M309" t="str">
        <f>IF(VLOOKUP(A309,'national-winners'!$A$2:$B$13,2,0)=H309,"Y","N")</f>
        <v>N</v>
      </c>
      <c r="N309" t="str">
        <f>_xlfn.XLOOKUP(INDEX('state-winning-votes'!$A$1:$L$53,MATCH($C309,'state-winning-votes'!$A:$A,0),MATCH($A309,'state-winning-votes'!$A$2:$L$2,0)),$K:$K,$H:$H)</f>
        <v>Ford, Gerald</v>
      </c>
      <c r="O309" t="str">
        <f>VLOOKUP(A309,'national-winners'!$A$2:$B$13,2,0)</f>
        <v>Carter, Jimmy</v>
      </c>
    </row>
    <row r="310" spans="1:15" x14ac:dyDescent="0.25">
      <c r="A310">
        <v>1976</v>
      </c>
      <c r="B310" t="s">
        <v>152</v>
      </c>
      <c r="C310" t="s">
        <v>153</v>
      </c>
      <c r="D310">
        <v>53</v>
      </c>
      <c r="E310">
        <v>91</v>
      </c>
      <c r="F310">
        <v>73</v>
      </c>
      <c r="G310" t="s">
        <v>16</v>
      </c>
      <c r="H310" t="s">
        <v>17</v>
      </c>
      <c r="I310" t="s">
        <v>18</v>
      </c>
      <c r="J310" t="b">
        <v>0</v>
      </c>
      <c r="K310">
        <v>717323</v>
      </c>
      <c r="L310">
        <v>1555534</v>
      </c>
      <c r="M310" t="str">
        <f>IF(VLOOKUP(A310,'national-winners'!$A$2:$B$13,2,0)=H310,"Y","N")</f>
        <v>Y</v>
      </c>
      <c r="N310" t="str">
        <f>_xlfn.XLOOKUP(INDEX('state-winning-votes'!$A$1:$L$53,MATCH($C310,'state-winning-votes'!$A:$A,0),MATCH($A310,'state-winning-votes'!$A$2:$L$2,0)),$K:$K,$H:$H)</f>
        <v>Ford, Gerald</v>
      </c>
      <c r="O310" t="str">
        <f>VLOOKUP(A310,'national-winners'!$A$2:$B$13,2,0)</f>
        <v>Carter, Jimmy</v>
      </c>
    </row>
    <row r="311" spans="1:15" x14ac:dyDescent="0.25">
      <c r="A311">
        <v>1976</v>
      </c>
      <c r="B311" t="s">
        <v>152</v>
      </c>
      <c r="C311" t="s">
        <v>153</v>
      </c>
      <c r="D311">
        <v>53</v>
      </c>
      <c r="E311">
        <v>91</v>
      </c>
      <c r="F311">
        <v>73</v>
      </c>
      <c r="G311" t="s">
        <v>16</v>
      </c>
      <c r="H311" t="s">
        <v>34</v>
      </c>
      <c r="I311" t="s">
        <v>35</v>
      </c>
      <c r="J311" t="b">
        <v>0</v>
      </c>
      <c r="K311">
        <v>36986</v>
      </c>
      <c r="L311">
        <v>1555534</v>
      </c>
      <c r="M311" t="str">
        <f>IF(VLOOKUP(A311,'national-winners'!$A$2:$B$13,2,0)=H311,"Y","N")</f>
        <v>N</v>
      </c>
      <c r="N311" t="str">
        <f>_xlfn.XLOOKUP(INDEX('state-winning-votes'!$A$1:$L$53,MATCH($C311,'state-winning-votes'!$A:$A,0),MATCH($A311,'state-winning-votes'!$A$2:$L$2,0)),$K:$K,$H:$H)</f>
        <v>Ford, Gerald</v>
      </c>
      <c r="O311" t="str">
        <f>VLOOKUP(A311,'national-winners'!$A$2:$B$13,2,0)</f>
        <v>Carter, Jimmy</v>
      </c>
    </row>
    <row r="312" spans="1:15" x14ac:dyDescent="0.25">
      <c r="A312">
        <v>1976</v>
      </c>
      <c r="B312" t="s">
        <v>152</v>
      </c>
      <c r="C312" t="s">
        <v>153</v>
      </c>
      <c r="D312">
        <v>53</v>
      </c>
      <c r="E312">
        <v>91</v>
      </c>
      <c r="F312">
        <v>73</v>
      </c>
      <c r="G312" t="s">
        <v>16</v>
      </c>
      <c r="H312" t="s">
        <v>22</v>
      </c>
      <c r="I312" t="s">
        <v>23</v>
      </c>
      <c r="J312" t="b">
        <v>0</v>
      </c>
      <c r="K312">
        <v>8585</v>
      </c>
      <c r="L312">
        <v>1555534</v>
      </c>
      <c r="M312" t="str">
        <f>IF(VLOOKUP(A312,'national-winners'!$A$2:$B$13,2,0)=H312,"Y","N")</f>
        <v>N</v>
      </c>
      <c r="N312" t="str">
        <f>_xlfn.XLOOKUP(INDEX('state-winning-votes'!$A$1:$L$53,MATCH($C312,'state-winning-votes'!$A:$A,0),MATCH($A312,'state-winning-votes'!$A$2:$L$2,0)),$K:$K,$H:$H)</f>
        <v>Ford, Gerald</v>
      </c>
      <c r="O312" t="str">
        <f>VLOOKUP(A312,'national-winners'!$A$2:$B$13,2,0)</f>
        <v>Carter, Jimmy</v>
      </c>
    </row>
    <row r="313" spans="1:15" x14ac:dyDescent="0.25">
      <c r="A313">
        <v>1976</v>
      </c>
      <c r="B313" t="s">
        <v>152</v>
      </c>
      <c r="C313" t="s">
        <v>153</v>
      </c>
      <c r="D313">
        <v>53</v>
      </c>
      <c r="E313">
        <v>91</v>
      </c>
      <c r="F313">
        <v>73</v>
      </c>
      <c r="G313" t="s">
        <v>16</v>
      </c>
      <c r="H313" t="s">
        <v>59</v>
      </c>
      <c r="J313" t="b">
        <v>0</v>
      </c>
      <c r="K313">
        <v>5482</v>
      </c>
      <c r="L313">
        <v>1555534</v>
      </c>
      <c r="M313" t="str">
        <f>IF(VLOOKUP(A313,'national-winners'!$A$2:$B$13,2,0)=H313,"Y","N")</f>
        <v>N</v>
      </c>
      <c r="N313" t="str">
        <f>_xlfn.XLOOKUP(INDEX('state-winning-votes'!$A$1:$L$53,MATCH($C313,'state-winning-votes'!$A:$A,0),MATCH($A313,'state-winning-votes'!$A$2:$L$2,0)),$K:$K,$H:$H)</f>
        <v>Ford, Gerald</v>
      </c>
      <c r="O313" t="str">
        <f>VLOOKUP(A313,'national-winners'!$A$2:$B$13,2,0)</f>
        <v>Carter, Jimmy</v>
      </c>
    </row>
    <row r="314" spans="1:15" x14ac:dyDescent="0.25">
      <c r="A314">
        <v>1976</v>
      </c>
      <c r="B314" t="s">
        <v>152</v>
      </c>
      <c r="C314" t="s">
        <v>153</v>
      </c>
      <c r="D314">
        <v>53</v>
      </c>
      <c r="E314">
        <v>91</v>
      </c>
      <c r="F314">
        <v>73</v>
      </c>
      <c r="G314" t="s">
        <v>16</v>
      </c>
      <c r="H314" t="s">
        <v>28</v>
      </c>
      <c r="I314" t="s">
        <v>29</v>
      </c>
      <c r="J314" t="b">
        <v>0</v>
      </c>
      <c r="K314">
        <v>5042</v>
      </c>
      <c r="L314">
        <v>1555534</v>
      </c>
      <c r="M314" t="str">
        <f>IF(VLOOKUP(A314,'national-winners'!$A$2:$B$13,2,0)=H314,"Y","N")</f>
        <v>N</v>
      </c>
      <c r="N314" t="str">
        <f>_xlfn.XLOOKUP(INDEX('state-winning-votes'!$A$1:$L$53,MATCH($C314,'state-winning-votes'!$A:$A,0),MATCH($A314,'state-winning-votes'!$A$2:$L$2,0)),$K:$K,$H:$H)</f>
        <v>Ford, Gerald</v>
      </c>
      <c r="O314" t="str">
        <f>VLOOKUP(A314,'national-winners'!$A$2:$B$13,2,0)</f>
        <v>Carter, Jimmy</v>
      </c>
    </row>
    <row r="315" spans="1:15" x14ac:dyDescent="0.25">
      <c r="A315">
        <v>1976</v>
      </c>
      <c r="B315" t="s">
        <v>152</v>
      </c>
      <c r="C315" t="s">
        <v>153</v>
      </c>
      <c r="D315">
        <v>53</v>
      </c>
      <c r="E315">
        <v>91</v>
      </c>
      <c r="F315">
        <v>73</v>
      </c>
      <c r="G315" t="s">
        <v>16</v>
      </c>
      <c r="H315" t="s">
        <v>38</v>
      </c>
      <c r="I315" t="s">
        <v>134</v>
      </c>
      <c r="J315" t="b">
        <v>0</v>
      </c>
      <c r="K315">
        <v>1046</v>
      </c>
      <c r="L315">
        <v>1555534</v>
      </c>
      <c r="M315" t="str">
        <f>IF(VLOOKUP(A315,'national-winners'!$A$2:$B$13,2,0)=H315,"Y","N")</f>
        <v>N</v>
      </c>
      <c r="N315" t="str">
        <f>_xlfn.XLOOKUP(INDEX('state-winning-votes'!$A$1:$L$53,MATCH($C315,'state-winning-votes'!$A:$A,0),MATCH($A315,'state-winning-votes'!$A$2:$L$2,0)),$K:$K,$H:$H)</f>
        <v>Ford, Gerald</v>
      </c>
      <c r="O315" t="str">
        <f>VLOOKUP(A315,'national-winners'!$A$2:$B$13,2,0)</f>
        <v>Carter, Jimmy</v>
      </c>
    </row>
    <row r="316" spans="1:15" x14ac:dyDescent="0.25">
      <c r="A316">
        <v>1976</v>
      </c>
      <c r="B316" t="s">
        <v>152</v>
      </c>
      <c r="C316" t="s">
        <v>153</v>
      </c>
      <c r="D316">
        <v>53</v>
      </c>
      <c r="E316">
        <v>91</v>
      </c>
      <c r="F316">
        <v>73</v>
      </c>
      <c r="G316" t="s">
        <v>16</v>
      </c>
      <c r="H316" t="s">
        <v>36</v>
      </c>
      <c r="I316" t="s">
        <v>37</v>
      </c>
      <c r="J316" t="b">
        <v>0</v>
      </c>
      <c r="K316">
        <v>905</v>
      </c>
      <c r="L316">
        <v>1555534</v>
      </c>
      <c r="M316" t="str">
        <f>IF(VLOOKUP(A316,'national-winners'!$A$2:$B$13,2,0)=H316,"Y","N")</f>
        <v>N</v>
      </c>
      <c r="N316" t="str">
        <f>_xlfn.XLOOKUP(INDEX('state-winning-votes'!$A$1:$L$53,MATCH($C316,'state-winning-votes'!$A:$A,0),MATCH($A316,'state-winning-votes'!$A$2:$L$2,0)),$K:$K,$H:$H)</f>
        <v>Ford, Gerald</v>
      </c>
      <c r="O316" t="str">
        <f>VLOOKUP(A316,'national-winners'!$A$2:$B$13,2,0)</f>
        <v>Carter, Jimmy</v>
      </c>
    </row>
    <row r="317" spans="1:15" x14ac:dyDescent="0.25">
      <c r="A317">
        <v>1976</v>
      </c>
      <c r="B317" t="s">
        <v>152</v>
      </c>
      <c r="C317" t="s">
        <v>153</v>
      </c>
      <c r="D317">
        <v>53</v>
      </c>
      <c r="E317">
        <v>91</v>
      </c>
      <c r="F317">
        <v>73</v>
      </c>
      <c r="G317" t="s">
        <v>16</v>
      </c>
      <c r="H317" t="s">
        <v>48</v>
      </c>
      <c r="I317" t="s">
        <v>49</v>
      </c>
      <c r="J317" t="b">
        <v>0</v>
      </c>
      <c r="K317">
        <v>903</v>
      </c>
      <c r="L317">
        <v>1555534</v>
      </c>
      <c r="M317" t="str">
        <f>IF(VLOOKUP(A317,'national-winners'!$A$2:$B$13,2,0)=H317,"Y","N")</f>
        <v>N</v>
      </c>
      <c r="N317" t="str">
        <f>_xlfn.XLOOKUP(INDEX('state-winning-votes'!$A$1:$L$53,MATCH($C317,'state-winning-votes'!$A:$A,0),MATCH($A317,'state-winning-votes'!$A$2:$L$2,0)),$K:$K,$H:$H)</f>
        <v>Ford, Gerald</v>
      </c>
      <c r="O317" t="str">
        <f>VLOOKUP(A317,'national-winners'!$A$2:$B$13,2,0)</f>
        <v>Carter, Jimmy</v>
      </c>
    </row>
    <row r="318" spans="1:15" x14ac:dyDescent="0.25">
      <c r="A318">
        <v>1976</v>
      </c>
      <c r="B318" t="s">
        <v>152</v>
      </c>
      <c r="C318" t="s">
        <v>153</v>
      </c>
      <c r="D318">
        <v>53</v>
      </c>
      <c r="E318">
        <v>91</v>
      </c>
      <c r="F318">
        <v>73</v>
      </c>
      <c r="G318" t="s">
        <v>16</v>
      </c>
      <c r="H318" t="s">
        <v>26</v>
      </c>
      <c r="I318" t="s">
        <v>27</v>
      </c>
      <c r="J318" t="b">
        <v>0</v>
      </c>
      <c r="K318">
        <v>817</v>
      </c>
      <c r="L318">
        <v>1555534</v>
      </c>
      <c r="M318" t="str">
        <f>IF(VLOOKUP(A318,'national-winners'!$A$2:$B$13,2,0)=H318,"Y","N")</f>
        <v>N</v>
      </c>
      <c r="N318" t="str">
        <f>_xlfn.XLOOKUP(INDEX('state-winning-votes'!$A$1:$L$53,MATCH($C318,'state-winning-votes'!$A:$A,0),MATCH($A318,'state-winning-votes'!$A$2:$L$2,0)),$K:$K,$H:$H)</f>
        <v>Ford, Gerald</v>
      </c>
      <c r="O318" t="str">
        <f>VLOOKUP(A318,'national-winners'!$A$2:$B$13,2,0)</f>
        <v>Carter, Jimmy</v>
      </c>
    </row>
    <row r="319" spans="1:15" x14ac:dyDescent="0.25">
      <c r="A319">
        <v>1976</v>
      </c>
      <c r="B319" t="s">
        <v>152</v>
      </c>
      <c r="C319" t="s">
        <v>153</v>
      </c>
      <c r="D319">
        <v>53</v>
      </c>
      <c r="E319">
        <v>91</v>
      </c>
      <c r="F319">
        <v>73</v>
      </c>
      <c r="G319" t="s">
        <v>16</v>
      </c>
      <c r="H319" t="s">
        <v>70</v>
      </c>
      <c r="I319" t="s">
        <v>56</v>
      </c>
      <c r="J319" t="b">
        <v>0</v>
      </c>
      <c r="K319">
        <v>713</v>
      </c>
      <c r="L319">
        <v>1555534</v>
      </c>
      <c r="M319" t="str">
        <f>IF(VLOOKUP(A319,'national-winners'!$A$2:$B$13,2,0)=H319,"Y","N")</f>
        <v>N</v>
      </c>
      <c r="N319" t="str">
        <f>_xlfn.XLOOKUP(INDEX('state-winning-votes'!$A$1:$L$53,MATCH($C319,'state-winning-votes'!$A:$A,0),MATCH($A319,'state-winning-votes'!$A$2:$L$2,0)),$K:$K,$H:$H)</f>
        <v>Ford, Gerald</v>
      </c>
      <c r="O319" t="str">
        <f>VLOOKUP(A319,'national-winners'!$A$2:$B$13,2,0)</f>
        <v>Carter, Jimmy</v>
      </c>
    </row>
    <row r="320" spans="1:15" x14ac:dyDescent="0.25">
      <c r="A320">
        <v>1976</v>
      </c>
      <c r="B320" t="s">
        <v>154</v>
      </c>
      <c r="C320" t="s">
        <v>155</v>
      </c>
      <c r="D320">
        <v>54</v>
      </c>
      <c r="E320">
        <v>55</v>
      </c>
      <c r="F320">
        <v>56</v>
      </c>
      <c r="G320" t="s">
        <v>16</v>
      </c>
      <c r="H320" t="s">
        <v>17</v>
      </c>
      <c r="I320" t="s">
        <v>18</v>
      </c>
      <c r="J320" t="b">
        <v>0</v>
      </c>
      <c r="K320">
        <v>435864</v>
      </c>
      <c r="L320">
        <v>750590</v>
      </c>
      <c r="M320" t="str">
        <f>IF(VLOOKUP(A320,'national-winners'!$A$2:$B$13,2,0)=H320,"Y","N")</f>
        <v>Y</v>
      </c>
      <c r="N320" t="str">
        <f>_xlfn.XLOOKUP(INDEX('state-winning-votes'!$A$1:$L$53,MATCH($C320,'state-winning-votes'!$A:$A,0),MATCH($A320,'state-winning-votes'!$A$2:$L$2,0)),$K:$K,$H:$H)</f>
        <v>Carter, Jimmy</v>
      </c>
      <c r="O320" t="str">
        <f>VLOOKUP(A320,'national-winners'!$A$2:$B$13,2,0)</f>
        <v>Carter, Jimmy</v>
      </c>
    </row>
    <row r="321" spans="1:15" x14ac:dyDescent="0.25">
      <c r="A321">
        <v>1976</v>
      </c>
      <c r="B321" t="s">
        <v>154</v>
      </c>
      <c r="C321" t="s">
        <v>155</v>
      </c>
      <c r="D321">
        <v>54</v>
      </c>
      <c r="E321">
        <v>55</v>
      </c>
      <c r="F321">
        <v>56</v>
      </c>
      <c r="G321" t="s">
        <v>16</v>
      </c>
      <c r="H321" t="s">
        <v>20</v>
      </c>
      <c r="I321" t="s">
        <v>21</v>
      </c>
      <c r="J321" t="b">
        <v>0</v>
      </c>
      <c r="K321">
        <v>314726</v>
      </c>
      <c r="L321">
        <v>750590</v>
      </c>
      <c r="M321" t="str">
        <f>IF(VLOOKUP(A321,'national-winners'!$A$2:$B$13,2,0)=H321,"Y","N")</f>
        <v>N</v>
      </c>
      <c r="N321" t="str">
        <f>_xlfn.XLOOKUP(INDEX('state-winning-votes'!$A$1:$L$53,MATCH($C321,'state-winning-votes'!$A:$A,0),MATCH($A321,'state-winning-votes'!$A$2:$L$2,0)),$K:$K,$H:$H)</f>
        <v>Carter, Jimmy</v>
      </c>
      <c r="O321" t="str">
        <f>VLOOKUP(A321,'national-winners'!$A$2:$B$13,2,0)</f>
        <v>Carter, Jimmy</v>
      </c>
    </row>
    <row r="322" spans="1:15" x14ac:dyDescent="0.25">
      <c r="A322">
        <v>1976</v>
      </c>
      <c r="B322" t="s">
        <v>156</v>
      </c>
      <c r="C322" t="s">
        <v>157</v>
      </c>
      <c r="D322">
        <v>55</v>
      </c>
      <c r="E322">
        <v>35</v>
      </c>
      <c r="F322">
        <v>25</v>
      </c>
      <c r="G322" t="s">
        <v>16</v>
      </c>
      <c r="H322" t="s">
        <v>17</v>
      </c>
      <c r="I322" t="s">
        <v>18</v>
      </c>
      <c r="J322" t="b">
        <v>0</v>
      </c>
      <c r="K322">
        <v>1040232</v>
      </c>
      <c r="L322">
        <v>2101336</v>
      </c>
      <c r="M322" t="str">
        <f>IF(VLOOKUP(A322,'national-winners'!$A$2:$B$13,2,0)=H322,"Y","N")</f>
        <v>Y</v>
      </c>
      <c r="N322" t="str">
        <f>_xlfn.XLOOKUP(INDEX('state-winning-votes'!$A$1:$L$53,MATCH($C322,'state-winning-votes'!$A:$A,0),MATCH($A322,'state-winning-votes'!$A$2:$L$2,0)),$K:$K,$H:$H)</f>
        <v>Carter, Jimmy</v>
      </c>
      <c r="O322" t="str">
        <f>VLOOKUP(A322,'national-winners'!$A$2:$B$13,2,0)</f>
        <v>Carter, Jimmy</v>
      </c>
    </row>
    <row r="323" spans="1:15" x14ac:dyDescent="0.25">
      <c r="A323">
        <v>1976</v>
      </c>
      <c r="B323" t="s">
        <v>156</v>
      </c>
      <c r="C323" t="s">
        <v>157</v>
      </c>
      <c r="D323">
        <v>55</v>
      </c>
      <c r="E323">
        <v>35</v>
      </c>
      <c r="F323">
        <v>25</v>
      </c>
      <c r="G323" t="s">
        <v>16</v>
      </c>
      <c r="H323" t="s">
        <v>20</v>
      </c>
      <c r="I323" t="s">
        <v>21</v>
      </c>
      <c r="J323" t="b">
        <v>0</v>
      </c>
      <c r="K323">
        <v>1004987</v>
      </c>
      <c r="L323">
        <v>2101336</v>
      </c>
      <c r="M323" t="str">
        <f>IF(VLOOKUP(A323,'national-winners'!$A$2:$B$13,2,0)=H323,"Y","N")</f>
        <v>N</v>
      </c>
      <c r="N323" t="str">
        <f>_xlfn.XLOOKUP(INDEX('state-winning-votes'!$A$1:$L$53,MATCH($C323,'state-winning-votes'!$A:$A,0),MATCH($A323,'state-winning-votes'!$A$2:$L$2,0)),$K:$K,$H:$H)</f>
        <v>Carter, Jimmy</v>
      </c>
      <c r="O323" t="str">
        <f>VLOOKUP(A323,'national-winners'!$A$2:$B$13,2,0)</f>
        <v>Carter, Jimmy</v>
      </c>
    </row>
    <row r="324" spans="1:15" x14ac:dyDescent="0.25">
      <c r="A324">
        <v>1976</v>
      </c>
      <c r="B324" t="s">
        <v>156</v>
      </c>
      <c r="C324" t="s">
        <v>157</v>
      </c>
      <c r="D324">
        <v>55</v>
      </c>
      <c r="E324">
        <v>35</v>
      </c>
      <c r="F324">
        <v>25</v>
      </c>
      <c r="G324" t="s">
        <v>16</v>
      </c>
      <c r="H324" t="s">
        <v>34</v>
      </c>
      <c r="I324" t="s">
        <v>35</v>
      </c>
      <c r="J324" t="b">
        <v>0</v>
      </c>
      <c r="K324">
        <v>34943</v>
      </c>
      <c r="L324">
        <v>2101336</v>
      </c>
      <c r="M324" t="str">
        <f>IF(VLOOKUP(A324,'national-winners'!$A$2:$B$13,2,0)=H324,"Y","N")</f>
        <v>N</v>
      </c>
      <c r="N324" t="str">
        <f>_xlfn.XLOOKUP(INDEX('state-winning-votes'!$A$1:$L$53,MATCH($C324,'state-winning-votes'!$A:$A,0),MATCH($A324,'state-winning-votes'!$A$2:$L$2,0)),$K:$K,$H:$H)</f>
        <v>Carter, Jimmy</v>
      </c>
      <c r="O324" t="str">
        <f>VLOOKUP(A324,'national-winners'!$A$2:$B$13,2,0)</f>
        <v>Carter, Jimmy</v>
      </c>
    </row>
    <row r="325" spans="1:15" x14ac:dyDescent="0.25">
      <c r="A325">
        <v>1976</v>
      </c>
      <c r="B325" t="s">
        <v>156</v>
      </c>
      <c r="C325" t="s">
        <v>157</v>
      </c>
      <c r="D325">
        <v>55</v>
      </c>
      <c r="E325">
        <v>35</v>
      </c>
      <c r="F325">
        <v>25</v>
      </c>
      <c r="G325" t="s">
        <v>16</v>
      </c>
      <c r="H325" t="s">
        <v>22</v>
      </c>
      <c r="I325" t="s">
        <v>23</v>
      </c>
      <c r="J325" t="b">
        <v>0</v>
      </c>
      <c r="K325">
        <v>8552</v>
      </c>
      <c r="L325">
        <v>2101336</v>
      </c>
      <c r="M325" t="str">
        <f>IF(VLOOKUP(A325,'national-winners'!$A$2:$B$13,2,0)=H325,"Y","N")</f>
        <v>N</v>
      </c>
      <c r="N325" t="str">
        <f>_xlfn.XLOOKUP(INDEX('state-winning-votes'!$A$1:$L$53,MATCH($C325,'state-winning-votes'!$A:$A,0),MATCH($A325,'state-winning-votes'!$A$2:$L$2,0)),$K:$K,$H:$H)</f>
        <v>Carter, Jimmy</v>
      </c>
      <c r="O325" t="str">
        <f>VLOOKUP(A325,'national-winners'!$A$2:$B$13,2,0)</f>
        <v>Carter, Jimmy</v>
      </c>
    </row>
    <row r="326" spans="1:15" x14ac:dyDescent="0.25">
      <c r="A326">
        <v>1976</v>
      </c>
      <c r="B326" t="s">
        <v>156</v>
      </c>
      <c r="C326" t="s">
        <v>157</v>
      </c>
      <c r="D326">
        <v>55</v>
      </c>
      <c r="E326">
        <v>35</v>
      </c>
      <c r="F326">
        <v>25</v>
      </c>
      <c r="G326" t="s">
        <v>16</v>
      </c>
      <c r="H326" t="s">
        <v>76</v>
      </c>
      <c r="I326" t="s">
        <v>100</v>
      </c>
      <c r="J326" t="b">
        <v>0</v>
      </c>
      <c r="K326">
        <v>4298</v>
      </c>
      <c r="L326">
        <v>2101336</v>
      </c>
      <c r="M326" t="str">
        <f>IF(VLOOKUP(A326,'national-winners'!$A$2:$B$13,2,0)=H326,"Y","N")</f>
        <v>N</v>
      </c>
      <c r="N326" t="str">
        <f>_xlfn.XLOOKUP(INDEX('state-winning-votes'!$A$1:$L$53,MATCH($C326,'state-winning-votes'!$A:$A,0),MATCH($A326,'state-winning-votes'!$A$2:$L$2,0)),$K:$K,$H:$H)</f>
        <v>Carter, Jimmy</v>
      </c>
      <c r="O326" t="str">
        <f>VLOOKUP(A326,'national-winners'!$A$2:$B$13,2,0)</f>
        <v>Carter, Jimmy</v>
      </c>
    </row>
    <row r="327" spans="1:15" x14ac:dyDescent="0.25">
      <c r="A327">
        <v>1976</v>
      </c>
      <c r="B327" t="s">
        <v>156</v>
      </c>
      <c r="C327" t="s">
        <v>157</v>
      </c>
      <c r="D327">
        <v>55</v>
      </c>
      <c r="E327">
        <v>35</v>
      </c>
      <c r="F327">
        <v>25</v>
      </c>
      <c r="G327" t="s">
        <v>16</v>
      </c>
      <c r="H327" t="s">
        <v>28</v>
      </c>
      <c r="I327" t="s">
        <v>29</v>
      </c>
      <c r="J327" t="b">
        <v>0</v>
      </c>
      <c r="K327">
        <v>3814</v>
      </c>
      <c r="L327">
        <v>2101336</v>
      </c>
      <c r="M327" t="str">
        <f>IF(VLOOKUP(A327,'national-winners'!$A$2:$B$13,2,0)=H327,"Y","N")</f>
        <v>N</v>
      </c>
      <c r="N327" t="str">
        <f>_xlfn.XLOOKUP(INDEX('state-winning-votes'!$A$1:$L$53,MATCH($C327,'state-winning-votes'!$A:$A,0),MATCH($A327,'state-winning-votes'!$A$2:$L$2,0)),$K:$K,$H:$H)</f>
        <v>Carter, Jimmy</v>
      </c>
      <c r="O327" t="str">
        <f>VLOOKUP(A327,'national-winners'!$A$2:$B$13,2,0)</f>
        <v>Carter, Jimmy</v>
      </c>
    </row>
    <row r="328" spans="1:15" x14ac:dyDescent="0.25">
      <c r="A328">
        <v>1976</v>
      </c>
      <c r="B328" t="s">
        <v>156</v>
      </c>
      <c r="C328" t="s">
        <v>157</v>
      </c>
      <c r="D328">
        <v>55</v>
      </c>
      <c r="E328">
        <v>35</v>
      </c>
      <c r="F328">
        <v>25</v>
      </c>
      <c r="G328" t="s">
        <v>16</v>
      </c>
      <c r="H328" t="s">
        <v>59</v>
      </c>
      <c r="J328" t="b">
        <v>0</v>
      </c>
      <c r="K328">
        <v>2430</v>
      </c>
      <c r="L328">
        <v>2101336</v>
      </c>
      <c r="M328" t="str">
        <f>IF(VLOOKUP(A328,'national-winners'!$A$2:$B$13,2,0)=H328,"Y","N")</f>
        <v>N</v>
      </c>
      <c r="N328" t="str">
        <f>_xlfn.XLOOKUP(INDEX('state-winning-votes'!$A$1:$L$53,MATCH($C328,'state-winning-votes'!$A:$A,0),MATCH($A328,'state-winning-votes'!$A$2:$L$2,0)),$K:$K,$H:$H)</f>
        <v>Carter, Jimmy</v>
      </c>
      <c r="O328" t="str">
        <f>VLOOKUP(A328,'national-winners'!$A$2:$B$13,2,0)</f>
        <v>Carter, Jimmy</v>
      </c>
    </row>
    <row r="329" spans="1:15" x14ac:dyDescent="0.25">
      <c r="A329">
        <v>1976</v>
      </c>
      <c r="B329" t="s">
        <v>156</v>
      </c>
      <c r="C329" t="s">
        <v>157</v>
      </c>
      <c r="D329">
        <v>55</v>
      </c>
      <c r="E329">
        <v>35</v>
      </c>
      <c r="F329">
        <v>25</v>
      </c>
      <c r="G329" t="s">
        <v>16</v>
      </c>
      <c r="H329" t="s">
        <v>36</v>
      </c>
      <c r="I329" t="s">
        <v>37</v>
      </c>
      <c r="J329" t="b">
        <v>0</v>
      </c>
      <c r="K329">
        <v>1691</v>
      </c>
      <c r="L329">
        <v>2101336</v>
      </c>
      <c r="M329" t="str">
        <f>IF(VLOOKUP(A329,'national-winners'!$A$2:$B$13,2,0)=H329,"Y","N")</f>
        <v>N</v>
      </c>
      <c r="N329" t="str">
        <f>_xlfn.XLOOKUP(INDEX('state-winning-votes'!$A$1:$L$53,MATCH($C329,'state-winning-votes'!$A:$A,0),MATCH($A329,'state-winning-votes'!$A$2:$L$2,0)),$K:$K,$H:$H)</f>
        <v>Carter, Jimmy</v>
      </c>
      <c r="O329" t="str">
        <f>VLOOKUP(A329,'national-winners'!$A$2:$B$13,2,0)</f>
        <v>Carter, Jimmy</v>
      </c>
    </row>
    <row r="330" spans="1:15" x14ac:dyDescent="0.25">
      <c r="A330">
        <v>1976</v>
      </c>
      <c r="B330" t="s">
        <v>156</v>
      </c>
      <c r="C330" t="s">
        <v>157</v>
      </c>
      <c r="D330">
        <v>55</v>
      </c>
      <c r="E330">
        <v>35</v>
      </c>
      <c r="F330">
        <v>25</v>
      </c>
      <c r="G330" t="s">
        <v>16</v>
      </c>
      <c r="H330" t="s">
        <v>70</v>
      </c>
      <c r="I330" t="s">
        <v>56</v>
      </c>
      <c r="J330" t="b">
        <v>0</v>
      </c>
      <c r="K330">
        <v>389</v>
      </c>
      <c r="L330">
        <v>2101336</v>
      </c>
      <c r="M330" t="str">
        <f>IF(VLOOKUP(A330,'national-winners'!$A$2:$B$13,2,0)=H330,"Y","N")</f>
        <v>N</v>
      </c>
      <c r="N330" t="str">
        <f>_xlfn.XLOOKUP(INDEX('state-winning-votes'!$A$1:$L$53,MATCH($C330,'state-winning-votes'!$A:$A,0),MATCH($A330,'state-winning-votes'!$A$2:$L$2,0)),$K:$K,$H:$H)</f>
        <v>Carter, Jimmy</v>
      </c>
      <c r="O330" t="str">
        <f>VLOOKUP(A330,'national-winners'!$A$2:$B$13,2,0)</f>
        <v>Carter, Jimmy</v>
      </c>
    </row>
    <row r="331" spans="1:15" x14ac:dyDescent="0.25">
      <c r="A331">
        <v>1976</v>
      </c>
      <c r="B331" t="s">
        <v>158</v>
      </c>
      <c r="C331" t="s">
        <v>159</v>
      </c>
      <c r="D331">
        <v>56</v>
      </c>
      <c r="E331">
        <v>83</v>
      </c>
      <c r="F331">
        <v>68</v>
      </c>
      <c r="G331" t="s">
        <v>16</v>
      </c>
      <c r="H331" t="s">
        <v>20</v>
      </c>
      <c r="I331" t="s">
        <v>21</v>
      </c>
      <c r="J331" t="b">
        <v>0</v>
      </c>
      <c r="K331">
        <v>92717</v>
      </c>
      <c r="L331">
        <v>156343</v>
      </c>
      <c r="M331" t="str">
        <f>IF(VLOOKUP(A331,'national-winners'!$A$2:$B$13,2,0)=H331,"Y","N")</f>
        <v>N</v>
      </c>
      <c r="N331" t="str">
        <f>_xlfn.XLOOKUP(INDEX('state-winning-votes'!$A$1:$L$53,MATCH($C331,'state-winning-votes'!$A:$A,0),MATCH($A331,'state-winning-votes'!$A$2:$L$2,0)),$K:$K,$H:$H)</f>
        <v>Ford, Gerald</v>
      </c>
      <c r="O331" t="str">
        <f>VLOOKUP(A331,'national-winners'!$A$2:$B$13,2,0)</f>
        <v>Carter, Jimmy</v>
      </c>
    </row>
    <row r="332" spans="1:15" x14ac:dyDescent="0.25">
      <c r="A332">
        <v>1976</v>
      </c>
      <c r="B332" t="s">
        <v>158</v>
      </c>
      <c r="C332" t="s">
        <v>159</v>
      </c>
      <c r="D332">
        <v>56</v>
      </c>
      <c r="E332">
        <v>83</v>
      </c>
      <c r="F332">
        <v>68</v>
      </c>
      <c r="G332" t="s">
        <v>16</v>
      </c>
      <c r="H332" t="s">
        <v>17</v>
      </c>
      <c r="I332" t="s">
        <v>18</v>
      </c>
      <c r="J332" t="b">
        <v>0</v>
      </c>
      <c r="K332">
        <v>62239</v>
      </c>
      <c r="L332">
        <v>156343</v>
      </c>
      <c r="M332" t="str">
        <f>IF(VLOOKUP(A332,'national-winners'!$A$2:$B$13,2,0)=H332,"Y","N")</f>
        <v>Y</v>
      </c>
      <c r="N332" t="str">
        <f>_xlfn.XLOOKUP(INDEX('state-winning-votes'!$A$1:$L$53,MATCH($C332,'state-winning-votes'!$A:$A,0),MATCH($A332,'state-winning-votes'!$A$2:$L$2,0)),$K:$K,$H:$H)</f>
        <v>Ford, Gerald</v>
      </c>
      <c r="O332" t="str">
        <f>VLOOKUP(A332,'national-winners'!$A$2:$B$13,2,0)</f>
        <v>Carter, Jimmy</v>
      </c>
    </row>
    <row r="333" spans="1:15" x14ac:dyDescent="0.25">
      <c r="A333">
        <v>1976</v>
      </c>
      <c r="B333" t="s">
        <v>158</v>
      </c>
      <c r="C333" t="s">
        <v>159</v>
      </c>
      <c r="D333">
        <v>56</v>
      </c>
      <c r="E333">
        <v>83</v>
      </c>
      <c r="F333">
        <v>68</v>
      </c>
      <c r="G333" t="s">
        <v>16</v>
      </c>
      <c r="J333" t="b">
        <v>1</v>
      </c>
      <c r="K333">
        <v>1387</v>
      </c>
      <c r="L333">
        <v>156343</v>
      </c>
      <c r="M333" t="str">
        <f>IF(VLOOKUP(A333,'national-winners'!$A$2:$B$13,2,0)=H333,"Y","N")</f>
        <v>N</v>
      </c>
      <c r="N333" t="str">
        <f>_xlfn.XLOOKUP(INDEX('state-winning-votes'!$A$1:$L$53,MATCH($C333,'state-winning-votes'!$A:$A,0),MATCH($A333,'state-winning-votes'!$A$2:$L$2,0)),$K:$K,$H:$H)</f>
        <v>Ford, Gerald</v>
      </c>
      <c r="O333" t="str">
        <f>VLOOKUP(A333,'national-winners'!$A$2:$B$13,2,0)</f>
        <v>Carter, Jimmy</v>
      </c>
    </row>
    <row r="334" spans="1:15" x14ac:dyDescent="0.25">
      <c r="A334">
        <v>1980</v>
      </c>
      <c r="B334" t="s">
        <v>14</v>
      </c>
      <c r="C334" t="s">
        <v>15</v>
      </c>
      <c r="D334">
        <v>1</v>
      </c>
      <c r="E334">
        <v>63</v>
      </c>
      <c r="F334">
        <v>41</v>
      </c>
      <c r="G334" t="s">
        <v>16</v>
      </c>
      <c r="H334" t="s">
        <v>160</v>
      </c>
      <c r="I334" t="s">
        <v>21</v>
      </c>
      <c r="J334" t="b">
        <v>0</v>
      </c>
      <c r="K334">
        <v>654192</v>
      </c>
      <c r="L334">
        <v>1341929</v>
      </c>
      <c r="M334" t="str">
        <f>IF(VLOOKUP(A334,'national-winners'!$A$2:$B$13,2,0)=H334,"Y","N")</f>
        <v>Y</v>
      </c>
      <c r="N334" t="str">
        <f>_xlfn.XLOOKUP(INDEX('state-winning-votes'!$A$1:$L$53,MATCH($C334,'state-winning-votes'!$A:$A,0),MATCH($A334,'state-winning-votes'!$A$2:$L$2,0)),$K:$K,$H:$H)</f>
        <v>Reagan, Ronald</v>
      </c>
      <c r="O334" t="str">
        <f>VLOOKUP(A334,'national-winners'!$A$2:$B$13,2,0)</f>
        <v>Reagan, Ronald</v>
      </c>
    </row>
    <row r="335" spans="1:15" x14ac:dyDescent="0.25">
      <c r="A335">
        <v>1980</v>
      </c>
      <c r="B335" t="s">
        <v>14</v>
      </c>
      <c r="C335" t="s">
        <v>15</v>
      </c>
      <c r="D335">
        <v>1</v>
      </c>
      <c r="E335">
        <v>63</v>
      </c>
      <c r="F335">
        <v>41</v>
      </c>
      <c r="G335" t="s">
        <v>16</v>
      </c>
      <c r="H335" t="s">
        <v>17</v>
      </c>
      <c r="I335" t="s">
        <v>18</v>
      </c>
      <c r="J335" t="b">
        <v>0</v>
      </c>
      <c r="K335">
        <v>636730</v>
      </c>
      <c r="L335">
        <v>1341929</v>
      </c>
      <c r="M335" t="str">
        <f>IF(VLOOKUP(A335,'national-winners'!$A$2:$B$13,2,0)=H335,"Y","N")</f>
        <v>N</v>
      </c>
      <c r="N335" t="str">
        <f>_xlfn.XLOOKUP(INDEX('state-winning-votes'!$A$1:$L$53,MATCH($C335,'state-winning-votes'!$A:$A,0),MATCH($A335,'state-winning-votes'!$A$2:$L$2,0)),$K:$K,$H:$H)</f>
        <v>Reagan, Ronald</v>
      </c>
      <c r="O335" t="str">
        <f>VLOOKUP(A335,'national-winners'!$A$2:$B$13,2,0)</f>
        <v>Reagan, Ronald</v>
      </c>
    </row>
    <row r="336" spans="1:15" x14ac:dyDescent="0.25">
      <c r="A336">
        <v>1980</v>
      </c>
      <c r="B336" t="s">
        <v>14</v>
      </c>
      <c r="C336" t="s">
        <v>15</v>
      </c>
      <c r="D336">
        <v>1</v>
      </c>
      <c r="E336">
        <v>63</v>
      </c>
      <c r="F336">
        <v>41</v>
      </c>
      <c r="G336" t="s">
        <v>16</v>
      </c>
      <c r="H336" t="s">
        <v>161</v>
      </c>
      <c r="I336" t="s">
        <v>35</v>
      </c>
      <c r="J336" t="b">
        <v>0</v>
      </c>
      <c r="K336">
        <v>16481</v>
      </c>
      <c r="L336">
        <v>1341929</v>
      </c>
      <c r="M336" t="str">
        <f>IF(VLOOKUP(A336,'national-winners'!$A$2:$B$13,2,0)=H336,"Y","N")</f>
        <v>N</v>
      </c>
      <c r="N336" t="str">
        <f>_xlfn.XLOOKUP(INDEX('state-winning-votes'!$A$1:$L$53,MATCH($C336,'state-winning-votes'!$A:$A,0),MATCH($A336,'state-winning-votes'!$A$2:$L$2,0)),$K:$K,$H:$H)</f>
        <v>Reagan, Ronald</v>
      </c>
      <c r="O336" t="str">
        <f>VLOOKUP(A336,'national-winners'!$A$2:$B$13,2,0)</f>
        <v>Reagan, Ronald</v>
      </c>
    </row>
    <row r="337" spans="1:15" x14ac:dyDescent="0.25">
      <c r="A337">
        <v>1980</v>
      </c>
      <c r="B337" t="s">
        <v>14</v>
      </c>
      <c r="C337" t="s">
        <v>15</v>
      </c>
      <c r="D337">
        <v>1</v>
      </c>
      <c r="E337">
        <v>63</v>
      </c>
      <c r="F337">
        <v>41</v>
      </c>
      <c r="G337" t="s">
        <v>16</v>
      </c>
      <c r="H337" t="s">
        <v>162</v>
      </c>
      <c r="I337" t="s">
        <v>80</v>
      </c>
      <c r="J337" t="b">
        <v>0</v>
      </c>
      <c r="K337">
        <v>15010</v>
      </c>
      <c r="L337">
        <v>1341929</v>
      </c>
      <c r="M337" t="str">
        <f>IF(VLOOKUP(A337,'national-winners'!$A$2:$B$13,2,0)=H337,"Y","N")</f>
        <v>N</v>
      </c>
      <c r="N337" t="str">
        <f>_xlfn.XLOOKUP(INDEX('state-winning-votes'!$A$1:$L$53,MATCH($C337,'state-winning-votes'!$A:$A,0),MATCH($A337,'state-winning-votes'!$A$2:$L$2,0)),$K:$K,$H:$H)</f>
        <v>Reagan, Ronald</v>
      </c>
      <c r="O337" t="str">
        <f>VLOOKUP(A337,'national-winners'!$A$2:$B$13,2,0)</f>
        <v>Reagan, Ronald</v>
      </c>
    </row>
    <row r="338" spans="1:15" x14ac:dyDescent="0.25">
      <c r="A338">
        <v>1980</v>
      </c>
      <c r="B338" t="s">
        <v>14</v>
      </c>
      <c r="C338" t="s">
        <v>15</v>
      </c>
      <c r="D338">
        <v>1</v>
      </c>
      <c r="E338">
        <v>63</v>
      </c>
      <c r="F338">
        <v>41</v>
      </c>
      <c r="G338" t="s">
        <v>16</v>
      </c>
      <c r="H338" t="s">
        <v>163</v>
      </c>
      <c r="I338" t="s">
        <v>29</v>
      </c>
      <c r="J338" t="b">
        <v>0</v>
      </c>
      <c r="K338">
        <v>13318</v>
      </c>
      <c r="L338">
        <v>1341929</v>
      </c>
      <c r="M338" t="str">
        <f>IF(VLOOKUP(A338,'national-winners'!$A$2:$B$13,2,0)=H338,"Y","N")</f>
        <v>N</v>
      </c>
      <c r="N338" t="str">
        <f>_xlfn.XLOOKUP(INDEX('state-winning-votes'!$A$1:$L$53,MATCH($C338,'state-winning-votes'!$A:$A,0),MATCH($A338,'state-winning-votes'!$A$2:$L$2,0)),$K:$K,$H:$H)</f>
        <v>Reagan, Ronald</v>
      </c>
      <c r="O338" t="str">
        <f>VLOOKUP(A338,'national-winners'!$A$2:$B$13,2,0)</f>
        <v>Reagan, Ronald</v>
      </c>
    </row>
    <row r="339" spans="1:15" x14ac:dyDescent="0.25">
      <c r="A339">
        <v>1980</v>
      </c>
      <c r="B339" t="s">
        <v>14</v>
      </c>
      <c r="C339" t="s">
        <v>15</v>
      </c>
      <c r="D339">
        <v>1</v>
      </c>
      <c r="E339">
        <v>63</v>
      </c>
      <c r="F339">
        <v>41</v>
      </c>
      <c r="G339" t="s">
        <v>16</v>
      </c>
      <c r="H339" t="s">
        <v>24</v>
      </c>
      <c r="I339" t="s">
        <v>164</v>
      </c>
      <c r="J339" t="b">
        <v>0</v>
      </c>
      <c r="K339">
        <v>1743</v>
      </c>
      <c r="L339">
        <v>1341929</v>
      </c>
      <c r="M339" t="str">
        <f>IF(VLOOKUP(A339,'national-winners'!$A$2:$B$13,2,0)=H339,"Y","N")</f>
        <v>N</v>
      </c>
      <c r="N339" t="str">
        <f>_xlfn.XLOOKUP(INDEX('state-winning-votes'!$A$1:$L$53,MATCH($C339,'state-winning-votes'!$A:$A,0),MATCH($A339,'state-winning-votes'!$A$2:$L$2,0)),$K:$K,$H:$H)</f>
        <v>Reagan, Ronald</v>
      </c>
      <c r="O339" t="str">
        <f>VLOOKUP(A339,'national-winners'!$A$2:$B$13,2,0)</f>
        <v>Reagan, Ronald</v>
      </c>
    </row>
    <row r="340" spans="1:15" x14ac:dyDescent="0.25">
      <c r="A340">
        <v>1980</v>
      </c>
      <c r="B340" t="s">
        <v>14</v>
      </c>
      <c r="C340" t="s">
        <v>15</v>
      </c>
      <c r="D340">
        <v>1</v>
      </c>
      <c r="E340">
        <v>63</v>
      </c>
      <c r="F340">
        <v>41</v>
      </c>
      <c r="G340" t="s">
        <v>16</v>
      </c>
      <c r="H340" t="s">
        <v>26</v>
      </c>
      <c r="I340" t="s">
        <v>27</v>
      </c>
      <c r="J340" t="b">
        <v>0</v>
      </c>
      <c r="K340">
        <v>1629</v>
      </c>
      <c r="L340">
        <v>1341929</v>
      </c>
      <c r="M340" t="str">
        <f>IF(VLOOKUP(A340,'national-winners'!$A$2:$B$13,2,0)=H340,"Y","N")</f>
        <v>N</v>
      </c>
      <c r="N340" t="str">
        <f>_xlfn.XLOOKUP(INDEX('state-winning-votes'!$A$1:$L$53,MATCH($C340,'state-winning-votes'!$A:$A,0),MATCH($A340,'state-winning-votes'!$A$2:$L$2,0)),$K:$K,$H:$H)</f>
        <v>Reagan, Ronald</v>
      </c>
      <c r="O340" t="str">
        <f>VLOOKUP(A340,'national-winners'!$A$2:$B$13,2,0)</f>
        <v>Reagan, Ronald</v>
      </c>
    </row>
    <row r="341" spans="1:15" x14ac:dyDescent="0.25">
      <c r="A341">
        <v>1980</v>
      </c>
      <c r="B341" t="s">
        <v>14</v>
      </c>
      <c r="C341" t="s">
        <v>15</v>
      </c>
      <c r="D341">
        <v>1</v>
      </c>
      <c r="E341">
        <v>63</v>
      </c>
      <c r="F341">
        <v>41</v>
      </c>
      <c r="G341" t="s">
        <v>16</v>
      </c>
      <c r="H341" t="s">
        <v>165</v>
      </c>
      <c r="I341" t="s">
        <v>37</v>
      </c>
      <c r="J341" t="b">
        <v>0</v>
      </c>
      <c r="K341">
        <v>1303</v>
      </c>
      <c r="L341">
        <v>1341929</v>
      </c>
      <c r="M341" t="str">
        <f>IF(VLOOKUP(A341,'national-winners'!$A$2:$B$13,2,0)=H341,"Y","N")</f>
        <v>N</v>
      </c>
      <c r="N341" t="str">
        <f>_xlfn.XLOOKUP(INDEX('state-winning-votes'!$A$1:$L$53,MATCH($C341,'state-winning-votes'!$A:$A,0),MATCH($A341,'state-winning-votes'!$A$2:$L$2,0)),$K:$K,$H:$H)</f>
        <v>Reagan, Ronald</v>
      </c>
      <c r="O341" t="str">
        <f>VLOOKUP(A341,'national-winners'!$A$2:$B$13,2,0)</f>
        <v>Reagan, Ronald</v>
      </c>
    </row>
    <row r="342" spans="1:15" x14ac:dyDescent="0.25">
      <c r="A342">
        <v>1980</v>
      </c>
      <c r="B342" t="s">
        <v>14</v>
      </c>
      <c r="C342" t="s">
        <v>15</v>
      </c>
      <c r="D342">
        <v>1</v>
      </c>
      <c r="E342">
        <v>63</v>
      </c>
      <c r="F342">
        <v>41</v>
      </c>
      <c r="G342" t="s">
        <v>16</v>
      </c>
      <c r="H342" t="s">
        <v>166</v>
      </c>
      <c r="I342" t="s">
        <v>100</v>
      </c>
      <c r="J342" t="b">
        <v>0</v>
      </c>
      <c r="K342">
        <v>1006</v>
      </c>
      <c r="L342">
        <v>1341929</v>
      </c>
      <c r="M342" t="str">
        <f>IF(VLOOKUP(A342,'national-winners'!$A$2:$B$13,2,0)=H342,"Y","N")</f>
        <v>N</v>
      </c>
      <c r="N342" t="str">
        <f>_xlfn.XLOOKUP(INDEX('state-winning-votes'!$A$1:$L$53,MATCH($C342,'state-winning-votes'!$A:$A,0),MATCH($A342,'state-winning-votes'!$A$2:$L$2,0)),$K:$K,$H:$H)</f>
        <v>Reagan, Ronald</v>
      </c>
      <c r="O342" t="str">
        <f>VLOOKUP(A342,'national-winners'!$A$2:$B$13,2,0)</f>
        <v>Reagan, Ronald</v>
      </c>
    </row>
    <row r="343" spans="1:15" x14ac:dyDescent="0.25">
      <c r="A343">
        <v>1980</v>
      </c>
      <c r="B343" t="s">
        <v>14</v>
      </c>
      <c r="C343" t="s">
        <v>15</v>
      </c>
      <c r="D343">
        <v>1</v>
      </c>
      <c r="E343">
        <v>63</v>
      </c>
      <c r="F343">
        <v>41</v>
      </c>
      <c r="G343" t="s">
        <v>16</v>
      </c>
      <c r="H343" t="s">
        <v>167</v>
      </c>
      <c r="I343" t="s">
        <v>168</v>
      </c>
      <c r="J343" t="b">
        <v>0</v>
      </c>
      <c r="K343">
        <v>517</v>
      </c>
      <c r="L343">
        <v>1341929</v>
      </c>
      <c r="M343" t="str">
        <f>IF(VLOOKUP(A343,'national-winners'!$A$2:$B$13,2,0)=H343,"Y","N")</f>
        <v>N</v>
      </c>
      <c r="N343" t="str">
        <f>_xlfn.XLOOKUP(INDEX('state-winning-votes'!$A$1:$L$53,MATCH($C343,'state-winning-votes'!$A:$A,0),MATCH($A343,'state-winning-votes'!$A$2:$L$2,0)),$K:$K,$H:$H)</f>
        <v>Reagan, Ronald</v>
      </c>
      <c r="O343" t="str">
        <f>VLOOKUP(A343,'national-winners'!$A$2:$B$13,2,0)</f>
        <v>Reagan, Ronald</v>
      </c>
    </row>
    <row r="344" spans="1:15" x14ac:dyDescent="0.25">
      <c r="A344">
        <v>1980</v>
      </c>
      <c r="B344" t="s">
        <v>30</v>
      </c>
      <c r="C344" t="s">
        <v>31</v>
      </c>
      <c r="D344">
        <v>2</v>
      </c>
      <c r="E344">
        <v>94</v>
      </c>
      <c r="F344">
        <v>81</v>
      </c>
      <c r="G344" t="s">
        <v>16</v>
      </c>
      <c r="H344" t="s">
        <v>160</v>
      </c>
      <c r="I344" t="s">
        <v>21</v>
      </c>
      <c r="J344" t="b">
        <v>0</v>
      </c>
      <c r="K344">
        <v>86112</v>
      </c>
      <c r="L344">
        <v>158445</v>
      </c>
      <c r="M344" t="str">
        <f>IF(VLOOKUP(A344,'national-winners'!$A$2:$B$13,2,0)=H344,"Y","N")</f>
        <v>Y</v>
      </c>
      <c r="N344" t="str">
        <f>_xlfn.XLOOKUP(INDEX('state-winning-votes'!$A$1:$L$53,MATCH($C344,'state-winning-votes'!$A:$A,0),MATCH($A344,'state-winning-votes'!$A$2:$L$2,0)),$K:$K,$H:$H)</f>
        <v>Reagan, Ronald</v>
      </c>
      <c r="O344" t="str">
        <f>VLOOKUP(A344,'national-winners'!$A$2:$B$13,2,0)</f>
        <v>Reagan, Ronald</v>
      </c>
    </row>
    <row r="345" spans="1:15" x14ac:dyDescent="0.25">
      <c r="A345">
        <v>1980</v>
      </c>
      <c r="B345" t="s">
        <v>30</v>
      </c>
      <c r="C345" t="s">
        <v>31</v>
      </c>
      <c r="D345">
        <v>2</v>
      </c>
      <c r="E345">
        <v>94</v>
      </c>
      <c r="F345">
        <v>81</v>
      </c>
      <c r="G345" t="s">
        <v>16</v>
      </c>
      <c r="H345" t="s">
        <v>17</v>
      </c>
      <c r="I345" t="s">
        <v>18</v>
      </c>
      <c r="J345" t="b">
        <v>0</v>
      </c>
      <c r="K345">
        <v>41842</v>
      </c>
      <c r="L345">
        <v>158445</v>
      </c>
      <c r="M345" t="str">
        <f>IF(VLOOKUP(A345,'national-winners'!$A$2:$B$13,2,0)=H345,"Y","N")</f>
        <v>N</v>
      </c>
      <c r="N345" t="str">
        <f>_xlfn.XLOOKUP(INDEX('state-winning-votes'!$A$1:$L$53,MATCH($C345,'state-winning-votes'!$A:$A,0),MATCH($A345,'state-winning-votes'!$A$2:$L$2,0)),$K:$K,$H:$H)</f>
        <v>Reagan, Ronald</v>
      </c>
      <c r="O345" t="str">
        <f>VLOOKUP(A345,'national-winners'!$A$2:$B$13,2,0)</f>
        <v>Reagan, Ronald</v>
      </c>
    </row>
    <row r="346" spans="1:15" x14ac:dyDescent="0.25">
      <c r="A346">
        <v>1980</v>
      </c>
      <c r="B346" t="s">
        <v>30</v>
      </c>
      <c r="C346" t="s">
        <v>31</v>
      </c>
      <c r="D346">
        <v>2</v>
      </c>
      <c r="E346">
        <v>94</v>
      </c>
      <c r="F346">
        <v>81</v>
      </c>
      <c r="G346" t="s">
        <v>16</v>
      </c>
      <c r="H346" t="s">
        <v>163</v>
      </c>
      <c r="I346" t="s">
        <v>29</v>
      </c>
      <c r="J346" t="b">
        <v>0</v>
      </c>
      <c r="K346">
        <v>18479</v>
      </c>
      <c r="L346">
        <v>158445</v>
      </c>
      <c r="M346" t="str">
        <f>IF(VLOOKUP(A346,'national-winners'!$A$2:$B$13,2,0)=H346,"Y","N")</f>
        <v>N</v>
      </c>
      <c r="N346" t="str">
        <f>_xlfn.XLOOKUP(INDEX('state-winning-votes'!$A$1:$L$53,MATCH($C346,'state-winning-votes'!$A:$A,0),MATCH($A346,'state-winning-votes'!$A$2:$L$2,0)),$K:$K,$H:$H)</f>
        <v>Reagan, Ronald</v>
      </c>
      <c r="O346" t="str">
        <f>VLOOKUP(A346,'national-winners'!$A$2:$B$13,2,0)</f>
        <v>Reagan, Ronald</v>
      </c>
    </row>
    <row r="347" spans="1:15" x14ac:dyDescent="0.25">
      <c r="A347">
        <v>1980</v>
      </c>
      <c r="B347" t="s">
        <v>30</v>
      </c>
      <c r="C347" t="s">
        <v>31</v>
      </c>
      <c r="D347">
        <v>2</v>
      </c>
      <c r="E347">
        <v>94</v>
      </c>
      <c r="F347">
        <v>81</v>
      </c>
      <c r="G347" t="s">
        <v>16</v>
      </c>
      <c r="H347" t="s">
        <v>161</v>
      </c>
      <c r="I347" t="s">
        <v>35</v>
      </c>
      <c r="J347" t="b">
        <v>0</v>
      </c>
      <c r="K347">
        <v>11155</v>
      </c>
      <c r="L347">
        <v>158445</v>
      </c>
      <c r="M347" t="str">
        <f>IF(VLOOKUP(A347,'national-winners'!$A$2:$B$13,2,0)=H347,"Y","N")</f>
        <v>N</v>
      </c>
      <c r="N347" t="str">
        <f>_xlfn.XLOOKUP(INDEX('state-winning-votes'!$A$1:$L$53,MATCH($C347,'state-winning-votes'!$A:$A,0),MATCH($A347,'state-winning-votes'!$A$2:$L$2,0)),$K:$K,$H:$H)</f>
        <v>Reagan, Ronald</v>
      </c>
      <c r="O347" t="str">
        <f>VLOOKUP(A347,'national-winners'!$A$2:$B$13,2,0)</f>
        <v>Reagan, Ronald</v>
      </c>
    </row>
    <row r="348" spans="1:15" x14ac:dyDescent="0.25">
      <c r="A348">
        <v>1980</v>
      </c>
      <c r="B348" t="s">
        <v>30</v>
      </c>
      <c r="C348" t="s">
        <v>31</v>
      </c>
      <c r="D348">
        <v>2</v>
      </c>
      <c r="E348">
        <v>94</v>
      </c>
      <c r="F348">
        <v>81</v>
      </c>
      <c r="G348" t="s">
        <v>16</v>
      </c>
      <c r="J348" t="b">
        <v>1</v>
      </c>
      <c r="K348">
        <v>857</v>
      </c>
      <c r="L348">
        <v>158445</v>
      </c>
      <c r="M348" t="str">
        <f>IF(VLOOKUP(A348,'national-winners'!$A$2:$B$13,2,0)=H348,"Y","N")</f>
        <v>N</v>
      </c>
      <c r="N348" t="str">
        <f>_xlfn.XLOOKUP(INDEX('state-winning-votes'!$A$1:$L$53,MATCH($C348,'state-winning-votes'!$A:$A,0),MATCH($A348,'state-winning-votes'!$A$2:$L$2,0)),$K:$K,$H:$H)</f>
        <v>Reagan, Ronald</v>
      </c>
      <c r="O348" t="str">
        <f>VLOOKUP(A348,'national-winners'!$A$2:$B$13,2,0)</f>
        <v>Reagan, Ronald</v>
      </c>
    </row>
    <row r="349" spans="1:15" x14ac:dyDescent="0.25">
      <c r="A349">
        <v>1980</v>
      </c>
      <c r="B349" t="s">
        <v>32</v>
      </c>
      <c r="C349" t="s">
        <v>33</v>
      </c>
      <c r="D349">
        <v>4</v>
      </c>
      <c r="E349">
        <v>86</v>
      </c>
      <c r="F349">
        <v>61</v>
      </c>
      <c r="G349" t="s">
        <v>16</v>
      </c>
      <c r="H349" t="s">
        <v>160</v>
      </c>
      <c r="I349" t="s">
        <v>21</v>
      </c>
      <c r="J349" t="b">
        <v>0</v>
      </c>
      <c r="K349">
        <v>529688</v>
      </c>
      <c r="L349">
        <v>873945</v>
      </c>
      <c r="M349" t="str">
        <f>IF(VLOOKUP(A349,'national-winners'!$A$2:$B$13,2,0)=H349,"Y","N")</f>
        <v>Y</v>
      </c>
      <c r="N349" t="str">
        <f>_xlfn.XLOOKUP(INDEX('state-winning-votes'!$A$1:$L$53,MATCH($C349,'state-winning-votes'!$A:$A,0),MATCH($A349,'state-winning-votes'!$A$2:$L$2,0)),$K:$K,$H:$H)</f>
        <v>Reagan, Ronald</v>
      </c>
      <c r="O349" t="str">
        <f>VLOOKUP(A349,'national-winners'!$A$2:$B$13,2,0)</f>
        <v>Reagan, Ronald</v>
      </c>
    </row>
    <row r="350" spans="1:15" x14ac:dyDescent="0.25">
      <c r="A350">
        <v>1980</v>
      </c>
      <c r="B350" t="s">
        <v>32</v>
      </c>
      <c r="C350" t="s">
        <v>33</v>
      </c>
      <c r="D350">
        <v>4</v>
      </c>
      <c r="E350">
        <v>86</v>
      </c>
      <c r="F350">
        <v>61</v>
      </c>
      <c r="G350" t="s">
        <v>16</v>
      </c>
      <c r="H350" t="s">
        <v>17</v>
      </c>
      <c r="I350" t="s">
        <v>18</v>
      </c>
      <c r="J350" t="b">
        <v>0</v>
      </c>
      <c r="K350">
        <v>246843</v>
      </c>
      <c r="L350">
        <v>873945</v>
      </c>
      <c r="M350" t="str">
        <f>IF(VLOOKUP(A350,'national-winners'!$A$2:$B$13,2,0)=H350,"Y","N")</f>
        <v>N</v>
      </c>
      <c r="N350" t="str">
        <f>_xlfn.XLOOKUP(INDEX('state-winning-votes'!$A$1:$L$53,MATCH($C350,'state-winning-votes'!$A:$A,0),MATCH($A350,'state-winning-votes'!$A$2:$L$2,0)),$K:$K,$H:$H)</f>
        <v>Reagan, Ronald</v>
      </c>
      <c r="O350" t="str">
        <f>VLOOKUP(A350,'national-winners'!$A$2:$B$13,2,0)</f>
        <v>Reagan, Ronald</v>
      </c>
    </row>
    <row r="351" spans="1:15" x14ac:dyDescent="0.25">
      <c r="A351">
        <v>1980</v>
      </c>
      <c r="B351" t="s">
        <v>32</v>
      </c>
      <c r="C351" t="s">
        <v>33</v>
      </c>
      <c r="D351">
        <v>4</v>
      </c>
      <c r="E351">
        <v>86</v>
      </c>
      <c r="F351">
        <v>61</v>
      </c>
      <c r="G351" t="s">
        <v>16</v>
      </c>
      <c r="H351" t="s">
        <v>161</v>
      </c>
      <c r="I351" t="s">
        <v>35</v>
      </c>
      <c r="J351" t="b">
        <v>0</v>
      </c>
      <c r="K351">
        <v>76952</v>
      </c>
      <c r="L351">
        <v>873945</v>
      </c>
      <c r="M351" t="str">
        <f>IF(VLOOKUP(A351,'national-winners'!$A$2:$B$13,2,0)=H351,"Y","N")</f>
        <v>N</v>
      </c>
      <c r="N351" t="str">
        <f>_xlfn.XLOOKUP(INDEX('state-winning-votes'!$A$1:$L$53,MATCH($C351,'state-winning-votes'!$A:$A,0),MATCH($A351,'state-winning-votes'!$A$2:$L$2,0)),$K:$K,$H:$H)</f>
        <v>Reagan, Ronald</v>
      </c>
      <c r="O351" t="str">
        <f>VLOOKUP(A351,'national-winners'!$A$2:$B$13,2,0)</f>
        <v>Reagan, Ronald</v>
      </c>
    </row>
    <row r="352" spans="1:15" x14ac:dyDescent="0.25">
      <c r="A352">
        <v>1980</v>
      </c>
      <c r="B352" t="s">
        <v>32</v>
      </c>
      <c r="C352" t="s">
        <v>33</v>
      </c>
      <c r="D352">
        <v>4</v>
      </c>
      <c r="E352">
        <v>86</v>
      </c>
      <c r="F352">
        <v>61</v>
      </c>
      <c r="G352" t="s">
        <v>16</v>
      </c>
      <c r="H352" t="s">
        <v>163</v>
      </c>
      <c r="I352" t="s">
        <v>29</v>
      </c>
      <c r="J352" t="b">
        <v>0</v>
      </c>
      <c r="K352">
        <v>18784</v>
      </c>
      <c r="L352">
        <v>873945</v>
      </c>
      <c r="M352" t="str">
        <f>IF(VLOOKUP(A352,'national-winners'!$A$2:$B$13,2,0)=H352,"Y","N")</f>
        <v>N</v>
      </c>
      <c r="N352" t="str">
        <f>_xlfn.XLOOKUP(INDEX('state-winning-votes'!$A$1:$L$53,MATCH($C352,'state-winning-votes'!$A:$A,0),MATCH($A352,'state-winning-votes'!$A$2:$L$2,0)),$K:$K,$H:$H)</f>
        <v>Reagan, Ronald</v>
      </c>
      <c r="O352" t="str">
        <f>VLOOKUP(A352,'national-winners'!$A$2:$B$13,2,0)</f>
        <v>Reagan, Ronald</v>
      </c>
    </row>
    <row r="353" spans="1:15" x14ac:dyDescent="0.25">
      <c r="A353">
        <v>1980</v>
      </c>
      <c r="B353" t="s">
        <v>32</v>
      </c>
      <c r="C353" t="s">
        <v>33</v>
      </c>
      <c r="D353">
        <v>4</v>
      </c>
      <c r="E353">
        <v>86</v>
      </c>
      <c r="F353">
        <v>61</v>
      </c>
      <c r="G353" t="s">
        <v>16</v>
      </c>
      <c r="H353" t="s">
        <v>165</v>
      </c>
      <c r="I353" t="s">
        <v>37</v>
      </c>
      <c r="J353" t="b">
        <v>0</v>
      </c>
      <c r="K353">
        <v>1100</v>
      </c>
      <c r="L353">
        <v>873945</v>
      </c>
      <c r="M353" t="str">
        <f>IF(VLOOKUP(A353,'national-winners'!$A$2:$B$13,2,0)=H353,"Y","N")</f>
        <v>N</v>
      </c>
      <c r="N353" t="str">
        <f>_xlfn.XLOOKUP(INDEX('state-winning-votes'!$A$1:$L$53,MATCH($C353,'state-winning-votes'!$A:$A,0),MATCH($A353,'state-winning-votes'!$A$2:$L$2,0)),$K:$K,$H:$H)</f>
        <v>Reagan, Ronald</v>
      </c>
      <c r="O353" t="str">
        <f>VLOOKUP(A353,'national-winners'!$A$2:$B$13,2,0)</f>
        <v>Reagan, Ronald</v>
      </c>
    </row>
    <row r="354" spans="1:15" x14ac:dyDescent="0.25">
      <c r="A354">
        <v>1980</v>
      </c>
      <c r="B354" t="s">
        <v>32</v>
      </c>
      <c r="C354" t="s">
        <v>33</v>
      </c>
      <c r="D354">
        <v>4</v>
      </c>
      <c r="E354">
        <v>86</v>
      </c>
      <c r="F354">
        <v>61</v>
      </c>
      <c r="G354" t="s">
        <v>16</v>
      </c>
      <c r="H354" t="s">
        <v>167</v>
      </c>
      <c r="I354" t="s">
        <v>168</v>
      </c>
      <c r="J354" t="b">
        <v>0</v>
      </c>
      <c r="K354">
        <v>551</v>
      </c>
      <c r="L354">
        <v>873945</v>
      </c>
      <c r="M354" t="str">
        <f>IF(VLOOKUP(A354,'national-winners'!$A$2:$B$13,2,0)=H354,"Y","N")</f>
        <v>N</v>
      </c>
      <c r="N354" t="str">
        <f>_xlfn.XLOOKUP(INDEX('state-winning-votes'!$A$1:$L$53,MATCH($C354,'state-winning-votes'!$A:$A,0),MATCH($A354,'state-winning-votes'!$A$2:$L$2,0)),$K:$K,$H:$H)</f>
        <v>Reagan, Ronald</v>
      </c>
      <c r="O354" t="str">
        <f>VLOOKUP(A354,'national-winners'!$A$2:$B$13,2,0)</f>
        <v>Reagan, Ronald</v>
      </c>
    </row>
    <row r="355" spans="1:15" x14ac:dyDescent="0.25">
      <c r="A355">
        <v>1980</v>
      </c>
      <c r="B355" t="s">
        <v>32</v>
      </c>
      <c r="C355" t="s">
        <v>33</v>
      </c>
      <c r="D355">
        <v>4</v>
      </c>
      <c r="E355">
        <v>86</v>
      </c>
      <c r="F355">
        <v>61</v>
      </c>
      <c r="G355" t="s">
        <v>16</v>
      </c>
      <c r="H355" t="s">
        <v>26</v>
      </c>
      <c r="I355" t="s">
        <v>27</v>
      </c>
      <c r="J355" t="b">
        <v>0</v>
      </c>
      <c r="K355">
        <v>25</v>
      </c>
      <c r="L355">
        <v>873945</v>
      </c>
      <c r="M355" t="str">
        <f>IF(VLOOKUP(A355,'national-winners'!$A$2:$B$13,2,0)=H355,"Y","N")</f>
        <v>N</v>
      </c>
      <c r="N355" t="str">
        <f>_xlfn.XLOOKUP(INDEX('state-winning-votes'!$A$1:$L$53,MATCH($C355,'state-winning-votes'!$A:$A,0),MATCH($A355,'state-winning-votes'!$A$2:$L$2,0)),$K:$K,$H:$H)</f>
        <v>Reagan, Ronald</v>
      </c>
      <c r="O355" t="str">
        <f>VLOOKUP(A355,'national-winners'!$A$2:$B$13,2,0)</f>
        <v>Reagan, Ronald</v>
      </c>
    </row>
    <row r="356" spans="1:15" x14ac:dyDescent="0.25">
      <c r="A356">
        <v>1980</v>
      </c>
      <c r="B356" t="s">
        <v>32</v>
      </c>
      <c r="C356" t="s">
        <v>33</v>
      </c>
      <c r="D356">
        <v>4</v>
      </c>
      <c r="E356">
        <v>86</v>
      </c>
      <c r="F356">
        <v>61</v>
      </c>
      <c r="G356" t="s">
        <v>16</v>
      </c>
      <c r="H356" t="s">
        <v>169</v>
      </c>
      <c r="I356" t="s">
        <v>170</v>
      </c>
      <c r="J356" t="b">
        <v>0</v>
      </c>
      <c r="K356">
        <v>2</v>
      </c>
      <c r="L356">
        <v>873945</v>
      </c>
      <c r="M356" t="str">
        <f>IF(VLOOKUP(A356,'national-winners'!$A$2:$B$13,2,0)=H356,"Y","N")</f>
        <v>N</v>
      </c>
      <c r="N356" t="str">
        <f>_xlfn.XLOOKUP(INDEX('state-winning-votes'!$A$1:$L$53,MATCH($C356,'state-winning-votes'!$A:$A,0),MATCH($A356,'state-winning-votes'!$A$2:$L$2,0)),$K:$K,$H:$H)</f>
        <v>Reagan, Ronald</v>
      </c>
      <c r="O356" t="str">
        <f>VLOOKUP(A356,'national-winners'!$A$2:$B$13,2,0)</f>
        <v>Reagan, Ronald</v>
      </c>
    </row>
    <row r="357" spans="1:15" x14ac:dyDescent="0.25">
      <c r="A357">
        <v>1980</v>
      </c>
      <c r="B357" t="s">
        <v>40</v>
      </c>
      <c r="C357" t="s">
        <v>41</v>
      </c>
      <c r="D357">
        <v>5</v>
      </c>
      <c r="E357">
        <v>71</v>
      </c>
      <c r="F357">
        <v>42</v>
      </c>
      <c r="G357" t="s">
        <v>16</v>
      </c>
      <c r="H357" t="s">
        <v>160</v>
      </c>
      <c r="I357" t="s">
        <v>21</v>
      </c>
      <c r="J357" t="b">
        <v>0</v>
      </c>
      <c r="K357">
        <v>403164</v>
      </c>
      <c r="L357">
        <v>837582</v>
      </c>
      <c r="M357" t="str">
        <f>IF(VLOOKUP(A357,'national-winners'!$A$2:$B$13,2,0)=H357,"Y","N")</f>
        <v>Y</v>
      </c>
      <c r="N357" t="str">
        <f>_xlfn.XLOOKUP(INDEX('state-winning-votes'!$A$1:$L$53,MATCH($C357,'state-winning-votes'!$A:$A,0),MATCH($A357,'state-winning-votes'!$A$2:$L$2,0)),$K:$K,$H:$H)</f>
        <v>Reagan, Ronald</v>
      </c>
      <c r="O357" t="str">
        <f>VLOOKUP(A357,'national-winners'!$A$2:$B$13,2,0)</f>
        <v>Reagan, Ronald</v>
      </c>
    </row>
    <row r="358" spans="1:15" x14ac:dyDescent="0.25">
      <c r="A358">
        <v>1980</v>
      </c>
      <c r="B358" t="s">
        <v>40</v>
      </c>
      <c r="C358" t="s">
        <v>41</v>
      </c>
      <c r="D358">
        <v>5</v>
      </c>
      <c r="E358">
        <v>71</v>
      </c>
      <c r="F358">
        <v>42</v>
      </c>
      <c r="G358" t="s">
        <v>16</v>
      </c>
      <c r="H358" t="s">
        <v>17</v>
      </c>
      <c r="I358" t="s">
        <v>18</v>
      </c>
      <c r="J358" t="b">
        <v>0</v>
      </c>
      <c r="K358">
        <v>398041</v>
      </c>
      <c r="L358">
        <v>837582</v>
      </c>
      <c r="M358" t="str">
        <f>IF(VLOOKUP(A358,'national-winners'!$A$2:$B$13,2,0)=H358,"Y","N")</f>
        <v>N</v>
      </c>
      <c r="N358" t="str">
        <f>_xlfn.XLOOKUP(INDEX('state-winning-votes'!$A$1:$L$53,MATCH($C358,'state-winning-votes'!$A:$A,0),MATCH($A358,'state-winning-votes'!$A$2:$L$2,0)),$K:$K,$H:$H)</f>
        <v>Reagan, Ronald</v>
      </c>
      <c r="O358" t="str">
        <f>VLOOKUP(A358,'national-winners'!$A$2:$B$13,2,0)</f>
        <v>Reagan, Ronald</v>
      </c>
    </row>
    <row r="359" spans="1:15" x14ac:dyDescent="0.25">
      <c r="A359">
        <v>1980</v>
      </c>
      <c r="B359" t="s">
        <v>40</v>
      </c>
      <c r="C359" t="s">
        <v>41</v>
      </c>
      <c r="D359">
        <v>5</v>
      </c>
      <c r="E359">
        <v>71</v>
      </c>
      <c r="F359">
        <v>42</v>
      </c>
      <c r="G359" t="s">
        <v>16</v>
      </c>
      <c r="H359" t="s">
        <v>161</v>
      </c>
      <c r="I359" t="s">
        <v>35</v>
      </c>
      <c r="J359" t="b">
        <v>0</v>
      </c>
      <c r="K359">
        <v>22468</v>
      </c>
      <c r="L359">
        <v>837582</v>
      </c>
      <c r="M359" t="str">
        <f>IF(VLOOKUP(A359,'national-winners'!$A$2:$B$13,2,0)=H359,"Y","N")</f>
        <v>N</v>
      </c>
      <c r="N359" t="str">
        <f>_xlfn.XLOOKUP(INDEX('state-winning-votes'!$A$1:$L$53,MATCH($C359,'state-winning-votes'!$A:$A,0),MATCH($A359,'state-winning-votes'!$A$2:$L$2,0)),$K:$K,$H:$H)</f>
        <v>Reagan, Ronald</v>
      </c>
      <c r="O359" t="str">
        <f>VLOOKUP(A359,'national-winners'!$A$2:$B$13,2,0)</f>
        <v>Reagan, Ronald</v>
      </c>
    </row>
    <row r="360" spans="1:15" x14ac:dyDescent="0.25">
      <c r="A360">
        <v>1980</v>
      </c>
      <c r="B360" t="s">
        <v>40</v>
      </c>
      <c r="C360" t="s">
        <v>41</v>
      </c>
      <c r="D360">
        <v>5</v>
      </c>
      <c r="E360">
        <v>71</v>
      </c>
      <c r="F360">
        <v>42</v>
      </c>
      <c r="G360" t="s">
        <v>16</v>
      </c>
      <c r="H360" t="s">
        <v>163</v>
      </c>
      <c r="I360" t="s">
        <v>29</v>
      </c>
      <c r="J360" t="b">
        <v>0</v>
      </c>
      <c r="K360">
        <v>8970</v>
      </c>
      <c r="L360">
        <v>837582</v>
      </c>
      <c r="M360" t="str">
        <f>IF(VLOOKUP(A360,'national-winners'!$A$2:$B$13,2,0)=H360,"Y","N")</f>
        <v>N</v>
      </c>
      <c r="N360" t="str">
        <f>_xlfn.XLOOKUP(INDEX('state-winning-votes'!$A$1:$L$53,MATCH($C360,'state-winning-votes'!$A:$A,0),MATCH($A360,'state-winning-votes'!$A$2:$L$2,0)),$K:$K,$H:$H)</f>
        <v>Reagan, Ronald</v>
      </c>
      <c r="O360" t="str">
        <f>VLOOKUP(A360,'national-winners'!$A$2:$B$13,2,0)</f>
        <v>Reagan, Ronald</v>
      </c>
    </row>
    <row r="361" spans="1:15" x14ac:dyDescent="0.25">
      <c r="A361">
        <v>1980</v>
      </c>
      <c r="B361" t="s">
        <v>40</v>
      </c>
      <c r="C361" t="s">
        <v>41</v>
      </c>
      <c r="D361">
        <v>5</v>
      </c>
      <c r="E361">
        <v>71</v>
      </c>
      <c r="F361">
        <v>42</v>
      </c>
      <c r="G361" t="s">
        <v>16</v>
      </c>
      <c r="H361" t="s">
        <v>167</v>
      </c>
      <c r="I361" t="s">
        <v>168</v>
      </c>
      <c r="J361" t="b">
        <v>0</v>
      </c>
      <c r="K361">
        <v>2345</v>
      </c>
      <c r="L361">
        <v>837582</v>
      </c>
      <c r="M361" t="str">
        <f>IF(VLOOKUP(A361,'national-winners'!$A$2:$B$13,2,0)=H361,"Y","N")</f>
        <v>N</v>
      </c>
      <c r="N361" t="str">
        <f>_xlfn.XLOOKUP(INDEX('state-winning-votes'!$A$1:$L$53,MATCH($C361,'state-winning-votes'!$A:$A,0),MATCH($A361,'state-winning-votes'!$A$2:$L$2,0)),$K:$K,$H:$H)</f>
        <v>Reagan, Ronald</v>
      </c>
      <c r="O361" t="str">
        <f>VLOOKUP(A361,'national-winners'!$A$2:$B$13,2,0)</f>
        <v>Reagan, Ronald</v>
      </c>
    </row>
    <row r="362" spans="1:15" x14ac:dyDescent="0.25">
      <c r="A362">
        <v>1980</v>
      </c>
      <c r="B362" t="s">
        <v>40</v>
      </c>
      <c r="C362" t="s">
        <v>41</v>
      </c>
      <c r="D362">
        <v>5</v>
      </c>
      <c r="E362">
        <v>71</v>
      </c>
      <c r="F362">
        <v>42</v>
      </c>
      <c r="G362" t="s">
        <v>16</v>
      </c>
      <c r="H362" t="s">
        <v>24</v>
      </c>
      <c r="I362" t="s">
        <v>164</v>
      </c>
      <c r="J362" t="b">
        <v>0</v>
      </c>
      <c r="K362">
        <v>1350</v>
      </c>
      <c r="L362">
        <v>837582</v>
      </c>
      <c r="M362" t="str">
        <f>IF(VLOOKUP(A362,'national-winners'!$A$2:$B$13,2,0)=H362,"Y","N")</f>
        <v>N</v>
      </c>
      <c r="N362" t="str">
        <f>_xlfn.XLOOKUP(INDEX('state-winning-votes'!$A$1:$L$53,MATCH($C362,'state-winning-votes'!$A:$A,0),MATCH($A362,'state-winning-votes'!$A$2:$L$2,0)),$K:$K,$H:$H)</f>
        <v>Reagan, Ronald</v>
      </c>
      <c r="O362" t="str">
        <f>VLOOKUP(A362,'national-winners'!$A$2:$B$13,2,0)</f>
        <v>Reagan, Ronald</v>
      </c>
    </row>
    <row r="363" spans="1:15" x14ac:dyDescent="0.25">
      <c r="A363">
        <v>1980</v>
      </c>
      <c r="B363" t="s">
        <v>40</v>
      </c>
      <c r="C363" t="s">
        <v>41</v>
      </c>
      <c r="D363">
        <v>5</v>
      </c>
      <c r="E363">
        <v>71</v>
      </c>
      <c r="F363">
        <v>42</v>
      </c>
      <c r="G363" t="s">
        <v>16</v>
      </c>
      <c r="H363" t="s">
        <v>26</v>
      </c>
      <c r="I363" t="s">
        <v>27</v>
      </c>
      <c r="J363" t="b">
        <v>0</v>
      </c>
      <c r="K363">
        <v>1244</v>
      </c>
      <c r="L363">
        <v>837582</v>
      </c>
      <c r="M363" t="str">
        <f>IF(VLOOKUP(A363,'national-winners'!$A$2:$B$13,2,0)=H363,"Y","N")</f>
        <v>N</v>
      </c>
      <c r="N363" t="str">
        <f>_xlfn.XLOOKUP(INDEX('state-winning-votes'!$A$1:$L$53,MATCH($C363,'state-winning-votes'!$A:$A,0),MATCH($A363,'state-winning-votes'!$A$2:$L$2,0)),$K:$K,$H:$H)</f>
        <v>Reagan, Ronald</v>
      </c>
      <c r="O363" t="str">
        <f>VLOOKUP(A363,'national-winners'!$A$2:$B$13,2,0)</f>
        <v>Reagan, Ronald</v>
      </c>
    </row>
    <row r="364" spans="1:15" x14ac:dyDescent="0.25">
      <c r="A364">
        <v>1980</v>
      </c>
      <c r="B364" t="s">
        <v>42</v>
      </c>
      <c r="C364" t="s">
        <v>43</v>
      </c>
      <c r="D364">
        <v>6</v>
      </c>
      <c r="E364">
        <v>93</v>
      </c>
      <c r="F364">
        <v>71</v>
      </c>
      <c r="G364" t="s">
        <v>16</v>
      </c>
      <c r="H364" t="s">
        <v>160</v>
      </c>
      <c r="I364" t="s">
        <v>21</v>
      </c>
      <c r="J364" t="b">
        <v>0</v>
      </c>
      <c r="K364">
        <v>4522994</v>
      </c>
      <c r="L364">
        <v>8582938</v>
      </c>
      <c r="M364" t="str">
        <f>IF(VLOOKUP(A364,'national-winners'!$A$2:$B$13,2,0)=H364,"Y","N")</f>
        <v>Y</v>
      </c>
      <c r="N364" t="str">
        <f>_xlfn.XLOOKUP(INDEX('state-winning-votes'!$A$1:$L$53,MATCH($C364,'state-winning-votes'!$A:$A,0),MATCH($A364,'state-winning-votes'!$A$2:$L$2,0)),$K:$K,$H:$H)</f>
        <v>Reagan, Ronald</v>
      </c>
      <c r="O364" t="str">
        <f>VLOOKUP(A364,'national-winners'!$A$2:$B$13,2,0)</f>
        <v>Reagan, Ronald</v>
      </c>
    </row>
    <row r="365" spans="1:15" x14ac:dyDescent="0.25">
      <c r="A365">
        <v>1980</v>
      </c>
      <c r="B365" t="s">
        <v>42</v>
      </c>
      <c r="C365" t="s">
        <v>43</v>
      </c>
      <c r="D365">
        <v>6</v>
      </c>
      <c r="E365">
        <v>93</v>
      </c>
      <c r="F365">
        <v>71</v>
      </c>
      <c r="G365" t="s">
        <v>16</v>
      </c>
      <c r="H365" t="s">
        <v>17</v>
      </c>
      <c r="I365" t="s">
        <v>18</v>
      </c>
      <c r="J365" t="b">
        <v>0</v>
      </c>
      <c r="K365">
        <v>3082943</v>
      </c>
      <c r="L365">
        <v>8582938</v>
      </c>
      <c r="M365" t="str">
        <f>IF(VLOOKUP(A365,'national-winners'!$A$2:$B$13,2,0)=H365,"Y","N")</f>
        <v>N</v>
      </c>
      <c r="N365" t="str">
        <f>_xlfn.XLOOKUP(INDEX('state-winning-votes'!$A$1:$L$53,MATCH($C365,'state-winning-votes'!$A:$A,0),MATCH($A365,'state-winning-votes'!$A$2:$L$2,0)),$K:$K,$H:$H)</f>
        <v>Reagan, Ronald</v>
      </c>
      <c r="O365" t="str">
        <f>VLOOKUP(A365,'national-winners'!$A$2:$B$13,2,0)</f>
        <v>Reagan, Ronald</v>
      </c>
    </row>
    <row r="366" spans="1:15" x14ac:dyDescent="0.25">
      <c r="A366">
        <v>1980</v>
      </c>
      <c r="B366" t="s">
        <v>42</v>
      </c>
      <c r="C366" t="s">
        <v>43</v>
      </c>
      <c r="D366">
        <v>6</v>
      </c>
      <c r="E366">
        <v>93</v>
      </c>
      <c r="F366">
        <v>71</v>
      </c>
      <c r="G366" t="s">
        <v>16</v>
      </c>
      <c r="H366" t="s">
        <v>161</v>
      </c>
      <c r="I366" t="s">
        <v>35</v>
      </c>
      <c r="J366" t="b">
        <v>0</v>
      </c>
      <c r="K366">
        <v>739618</v>
      </c>
      <c r="L366">
        <v>8582938</v>
      </c>
      <c r="M366" t="str">
        <f>IF(VLOOKUP(A366,'national-winners'!$A$2:$B$13,2,0)=H366,"Y","N")</f>
        <v>N</v>
      </c>
      <c r="N366" t="str">
        <f>_xlfn.XLOOKUP(INDEX('state-winning-votes'!$A$1:$L$53,MATCH($C366,'state-winning-votes'!$A:$A,0),MATCH($A366,'state-winning-votes'!$A$2:$L$2,0)),$K:$K,$H:$H)</f>
        <v>Reagan, Ronald</v>
      </c>
      <c r="O366" t="str">
        <f>VLOOKUP(A366,'national-winners'!$A$2:$B$13,2,0)</f>
        <v>Reagan, Ronald</v>
      </c>
    </row>
    <row r="367" spans="1:15" x14ac:dyDescent="0.25">
      <c r="A367">
        <v>1980</v>
      </c>
      <c r="B367" t="s">
        <v>42</v>
      </c>
      <c r="C367" t="s">
        <v>43</v>
      </c>
      <c r="D367">
        <v>6</v>
      </c>
      <c r="E367">
        <v>93</v>
      </c>
      <c r="F367">
        <v>71</v>
      </c>
      <c r="G367" t="s">
        <v>16</v>
      </c>
      <c r="H367" t="s">
        <v>163</v>
      </c>
      <c r="I367" t="s">
        <v>29</v>
      </c>
      <c r="J367" t="b">
        <v>0</v>
      </c>
      <c r="K367">
        <v>148390</v>
      </c>
      <c r="L367">
        <v>8582938</v>
      </c>
      <c r="M367" t="str">
        <f>IF(VLOOKUP(A367,'national-winners'!$A$2:$B$13,2,0)=H367,"Y","N")</f>
        <v>N</v>
      </c>
      <c r="N367" t="str">
        <f>_xlfn.XLOOKUP(INDEX('state-winning-votes'!$A$1:$L$53,MATCH($C367,'state-winning-votes'!$A:$A,0),MATCH($A367,'state-winning-votes'!$A$2:$L$2,0)),$K:$K,$H:$H)</f>
        <v>Reagan, Ronald</v>
      </c>
      <c r="O367" t="str">
        <f>VLOOKUP(A367,'national-winners'!$A$2:$B$13,2,0)</f>
        <v>Reagan, Ronald</v>
      </c>
    </row>
    <row r="368" spans="1:15" x14ac:dyDescent="0.25">
      <c r="A368">
        <v>1980</v>
      </c>
      <c r="B368" t="s">
        <v>42</v>
      </c>
      <c r="C368" t="s">
        <v>43</v>
      </c>
      <c r="D368">
        <v>6</v>
      </c>
      <c r="E368">
        <v>93</v>
      </c>
      <c r="F368">
        <v>71</v>
      </c>
      <c r="G368" t="s">
        <v>16</v>
      </c>
      <c r="H368" t="s">
        <v>167</v>
      </c>
      <c r="I368" t="s">
        <v>168</v>
      </c>
      <c r="J368" t="b">
        <v>0</v>
      </c>
      <c r="K368">
        <v>61046</v>
      </c>
      <c r="L368">
        <v>8582938</v>
      </c>
      <c r="M368" t="str">
        <f>IF(VLOOKUP(A368,'national-winners'!$A$2:$B$13,2,0)=H368,"Y","N")</f>
        <v>N</v>
      </c>
      <c r="N368" t="str">
        <f>_xlfn.XLOOKUP(INDEX('state-winning-votes'!$A$1:$L$53,MATCH($C368,'state-winning-votes'!$A:$A,0),MATCH($A368,'state-winning-votes'!$A$2:$L$2,0)),$K:$K,$H:$H)</f>
        <v>Reagan, Ronald</v>
      </c>
      <c r="O368" t="str">
        <f>VLOOKUP(A368,'national-winners'!$A$2:$B$13,2,0)</f>
        <v>Reagan, Ronald</v>
      </c>
    </row>
    <row r="369" spans="1:15" x14ac:dyDescent="0.25">
      <c r="A369">
        <v>1980</v>
      </c>
      <c r="B369" t="s">
        <v>42</v>
      </c>
      <c r="C369" t="s">
        <v>43</v>
      </c>
      <c r="D369">
        <v>6</v>
      </c>
      <c r="E369">
        <v>93</v>
      </c>
      <c r="F369">
        <v>71</v>
      </c>
      <c r="G369" t="s">
        <v>16</v>
      </c>
      <c r="H369" t="s">
        <v>171</v>
      </c>
      <c r="I369" t="s">
        <v>45</v>
      </c>
      <c r="J369" t="b">
        <v>0</v>
      </c>
      <c r="K369">
        <v>18106</v>
      </c>
      <c r="L369">
        <v>8582938</v>
      </c>
      <c r="M369" t="str">
        <f>IF(VLOOKUP(A369,'national-winners'!$A$2:$B$13,2,0)=H369,"Y","N")</f>
        <v>N</v>
      </c>
      <c r="N369" t="str">
        <f>_xlfn.XLOOKUP(INDEX('state-winning-votes'!$A$1:$L$53,MATCH($C369,'state-winning-votes'!$A:$A,0),MATCH($A369,'state-winning-votes'!$A$2:$L$2,0)),$K:$K,$H:$H)</f>
        <v>Reagan, Ronald</v>
      </c>
      <c r="O369" t="str">
        <f>VLOOKUP(A369,'national-winners'!$A$2:$B$13,2,0)</f>
        <v>Reagan, Ronald</v>
      </c>
    </row>
    <row r="370" spans="1:15" x14ac:dyDescent="0.25">
      <c r="A370">
        <v>1980</v>
      </c>
      <c r="B370" t="s">
        <v>42</v>
      </c>
      <c r="C370" t="s">
        <v>43</v>
      </c>
      <c r="D370">
        <v>6</v>
      </c>
      <c r="E370">
        <v>93</v>
      </c>
      <c r="F370">
        <v>71</v>
      </c>
      <c r="G370" t="s">
        <v>16</v>
      </c>
      <c r="H370" t="s">
        <v>162</v>
      </c>
      <c r="I370" t="s">
        <v>23</v>
      </c>
      <c r="J370" t="b">
        <v>0</v>
      </c>
      <c r="K370">
        <v>9841</v>
      </c>
      <c r="L370">
        <v>8582938</v>
      </c>
      <c r="M370" t="str">
        <f>IF(VLOOKUP(A370,'national-winners'!$A$2:$B$13,2,0)=H370,"Y","N")</f>
        <v>N</v>
      </c>
      <c r="N370" t="str">
        <f>_xlfn.XLOOKUP(INDEX('state-winning-votes'!$A$1:$L$53,MATCH($C370,'state-winning-votes'!$A:$A,0),MATCH($A370,'state-winning-votes'!$A$2:$L$2,0)),$K:$K,$H:$H)</f>
        <v>Reagan, Ronald</v>
      </c>
      <c r="O370" t="str">
        <f>VLOOKUP(A370,'national-winners'!$A$2:$B$13,2,0)</f>
        <v>Reagan, Ronald</v>
      </c>
    </row>
    <row r="371" spans="1:15" x14ac:dyDescent="0.25">
      <c r="A371">
        <v>1980</v>
      </c>
      <c r="B371" t="s">
        <v>46</v>
      </c>
      <c r="C371" t="s">
        <v>47</v>
      </c>
      <c r="D371">
        <v>8</v>
      </c>
      <c r="E371">
        <v>84</v>
      </c>
      <c r="F371">
        <v>62</v>
      </c>
      <c r="G371" t="s">
        <v>16</v>
      </c>
      <c r="H371" t="s">
        <v>160</v>
      </c>
      <c r="I371" t="s">
        <v>21</v>
      </c>
      <c r="J371" t="b">
        <v>0</v>
      </c>
      <c r="K371">
        <v>652264</v>
      </c>
      <c r="L371">
        <v>1184450</v>
      </c>
      <c r="M371" t="str">
        <f>IF(VLOOKUP(A371,'national-winners'!$A$2:$B$13,2,0)=H371,"Y","N")</f>
        <v>Y</v>
      </c>
      <c r="N371" t="str">
        <f>_xlfn.XLOOKUP(INDEX('state-winning-votes'!$A$1:$L$53,MATCH($C371,'state-winning-votes'!$A:$A,0),MATCH($A371,'state-winning-votes'!$A$2:$L$2,0)),$K:$K,$H:$H)</f>
        <v>Reagan, Ronald</v>
      </c>
      <c r="O371" t="str">
        <f>VLOOKUP(A371,'national-winners'!$A$2:$B$13,2,0)</f>
        <v>Reagan, Ronald</v>
      </c>
    </row>
    <row r="372" spans="1:15" x14ac:dyDescent="0.25">
      <c r="A372">
        <v>1980</v>
      </c>
      <c r="B372" t="s">
        <v>46</v>
      </c>
      <c r="C372" t="s">
        <v>47</v>
      </c>
      <c r="D372">
        <v>8</v>
      </c>
      <c r="E372">
        <v>84</v>
      </c>
      <c r="F372">
        <v>62</v>
      </c>
      <c r="G372" t="s">
        <v>16</v>
      </c>
      <c r="H372" t="s">
        <v>17</v>
      </c>
      <c r="I372" t="s">
        <v>18</v>
      </c>
      <c r="J372" t="b">
        <v>0</v>
      </c>
      <c r="K372">
        <v>368009</v>
      </c>
      <c r="L372">
        <v>1184450</v>
      </c>
      <c r="M372" t="str">
        <f>IF(VLOOKUP(A372,'national-winners'!$A$2:$B$13,2,0)=H372,"Y","N")</f>
        <v>N</v>
      </c>
      <c r="N372" t="str">
        <f>_xlfn.XLOOKUP(INDEX('state-winning-votes'!$A$1:$L$53,MATCH($C372,'state-winning-votes'!$A:$A,0),MATCH($A372,'state-winning-votes'!$A$2:$L$2,0)),$K:$K,$H:$H)</f>
        <v>Reagan, Ronald</v>
      </c>
      <c r="O372" t="str">
        <f>VLOOKUP(A372,'national-winners'!$A$2:$B$13,2,0)</f>
        <v>Reagan, Ronald</v>
      </c>
    </row>
    <row r="373" spans="1:15" x14ac:dyDescent="0.25">
      <c r="A373">
        <v>1980</v>
      </c>
      <c r="B373" t="s">
        <v>46</v>
      </c>
      <c r="C373" t="s">
        <v>47</v>
      </c>
      <c r="D373">
        <v>8</v>
      </c>
      <c r="E373">
        <v>84</v>
      </c>
      <c r="F373">
        <v>62</v>
      </c>
      <c r="G373" t="s">
        <v>16</v>
      </c>
      <c r="H373" t="s">
        <v>161</v>
      </c>
      <c r="I373" t="s">
        <v>172</v>
      </c>
      <c r="J373" t="b">
        <v>0</v>
      </c>
      <c r="K373">
        <v>130633</v>
      </c>
      <c r="L373">
        <v>1184450</v>
      </c>
      <c r="M373" t="str">
        <f>IF(VLOOKUP(A373,'national-winners'!$A$2:$B$13,2,0)=H373,"Y","N")</f>
        <v>N</v>
      </c>
      <c r="N373" t="str">
        <f>_xlfn.XLOOKUP(INDEX('state-winning-votes'!$A$1:$L$53,MATCH($C373,'state-winning-votes'!$A:$A,0),MATCH($A373,'state-winning-votes'!$A$2:$L$2,0)),$K:$K,$H:$H)</f>
        <v>Reagan, Ronald</v>
      </c>
      <c r="O373" t="str">
        <f>VLOOKUP(A373,'national-winners'!$A$2:$B$13,2,0)</f>
        <v>Reagan, Ronald</v>
      </c>
    </row>
    <row r="374" spans="1:15" x14ac:dyDescent="0.25">
      <c r="A374">
        <v>1980</v>
      </c>
      <c r="B374" t="s">
        <v>46</v>
      </c>
      <c r="C374" t="s">
        <v>47</v>
      </c>
      <c r="D374">
        <v>8</v>
      </c>
      <c r="E374">
        <v>84</v>
      </c>
      <c r="F374">
        <v>62</v>
      </c>
      <c r="G374" t="s">
        <v>16</v>
      </c>
      <c r="H374" t="s">
        <v>163</v>
      </c>
      <c r="I374" t="s">
        <v>29</v>
      </c>
      <c r="J374" t="b">
        <v>0</v>
      </c>
      <c r="K374">
        <v>25744</v>
      </c>
      <c r="L374">
        <v>1184450</v>
      </c>
      <c r="M374" t="str">
        <f>IF(VLOOKUP(A374,'national-winners'!$A$2:$B$13,2,0)=H374,"Y","N")</f>
        <v>N</v>
      </c>
      <c r="N374" t="str">
        <f>_xlfn.XLOOKUP(INDEX('state-winning-votes'!$A$1:$L$53,MATCH($C374,'state-winning-votes'!$A:$A,0),MATCH($A374,'state-winning-votes'!$A$2:$L$2,0)),$K:$K,$H:$H)</f>
        <v>Reagan, Ronald</v>
      </c>
      <c r="O374" t="str">
        <f>VLOOKUP(A374,'national-winners'!$A$2:$B$13,2,0)</f>
        <v>Reagan, Ronald</v>
      </c>
    </row>
    <row r="375" spans="1:15" x14ac:dyDescent="0.25">
      <c r="A375">
        <v>1980</v>
      </c>
      <c r="B375" t="s">
        <v>46</v>
      </c>
      <c r="C375" t="s">
        <v>47</v>
      </c>
      <c r="D375">
        <v>8</v>
      </c>
      <c r="E375">
        <v>84</v>
      </c>
      <c r="F375">
        <v>62</v>
      </c>
      <c r="G375" t="s">
        <v>16</v>
      </c>
      <c r="H375" t="s">
        <v>167</v>
      </c>
      <c r="I375" t="s">
        <v>168</v>
      </c>
      <c r="J375" t="b">
        <v>0</v>
      </c>
      <c r="K375">
        <v>5614</v>
      </c>
      <c r="L375">
        <v>1184450</v>
      </c>
      <c r="M375" t="str">
        <f>IF(VLOOKUP(A375,'national-winners'!$A$2:$B$13,2,0)=H375,"Y","N")</f>
        <v>N</v>
      </c>
      <c r="N375" t="str">
        <f>_xlfn.XLOOKUP(INDEX('state-winning-votes'!$A$1:$L$53,MATCH($C375,'state-winning-votes'!$A:$A,0),MATCH($A375,'state-winning-votes'!$A$2:$L$2,0)),$K:$K,$H:$H)</f>
        <v>Reagan, Ronald</v>
      </c>
      <c r="O375" t="str">
        <f>VLOOKUP(A375,'national-winners'!$A$2:$B$13,2,0)</f>
        <v>Reagan, Ronald</v>
      </c>
    </row>
    <row r="376" spans="1:15" x14ac:dyDescent="0.25">
      <c r="A376">
        <v>1980</v>
      </c>
      <c r="B376" t="s">
        <v>46</v>
      </c>
      <c r="C376" t="s">
        <v>47</v>
      </c>
      <c r="D376">
        <v>8</v>
      </c>
      <c r="E376">
        <v>84</v>
      </c>
      <c r="F376">
        <v>62</v>
      </c>
      <c r="G376" t="s">
        <v>16</v>
      </c>
      <c r="H376" t="s">
        <v>24</v>
      </c>
      <c r="I376" t="s">
        <v>164</v>
      </c>
      <c r="J376" t="b">
        <v>0</v>
      </c>
      <c r="K376">
        <v>1180</v>
      </c>
      <c r="L376">
        <v>1184450</v>
      </c>
      <c r="M376" t="str">
        <f>IF(VLOOKUP(A376,'national-winners'!$A$2:$B$13,2,0)=H376,"Y","N")</f>
        <v>N</v>
      </c>
      <c r="N376" t="str">
        <f>_xlfn.XLOOKUP(INDEX('state-winning-votes'!$A$1:$L$53,MATCH($C376,'state-winning-votes'!$A:$A,0),MATCH($A376,'state-winning-votes'!$A$2:$L$2,0)),$K:$K,$H:$H)</f>
        <v>Reagan, Ronald</v>
      </c>
      <c r="O376" t="str">
        <f>VLOOKUP(A376,'national-winners'!$A$2:$B$13,2,0)</f>
        <v>Reagan, Ronald</v>
      </c>
    </row>
    <row r="377" spans="1:15" x14ac:dyDescent="0.25">
      <c r="A377">
        <v>1980</v>
      </c>
      <c r="B377" t="s">
        <v>46</v>
      </c>
      <c r="C377" t="s">
        <v>47</v>
      </c>
      <c r="D377">
        <v>8</v>
      </c>
      <c r="E377">
        <v>84</v>
      </c>
      <c r="F377">
        <v>62</v>
      </c>
      <c r="G377" t="s">
        <v>16</v>
      </c>
      <c r="H377" t="s">
        <v>173</v>
      </c>
      <c r="I377" t="s">
        <v>37</v>
      </c>
      <c r="J377" t="b">
        <v>0</v>
      </c>
      <c r="K377">
        <v>519</v>
      </c>
      <c r="L377">
        <v>1184450</v>
      </c>
      <c r="M377" t="str">
        <f>IF(VLOOKUP(A377,'national-winners'!$A$2:$B$13,2,0)=H377,"Y","N")</f>
        <v>N</v>
      </c>
      <c r="N377" t="str">
        <f>_xlfn.XLOOKUP(INDEX('state-winning-votes'!$A$1:$L$53,MATCH($C377,'state-winning-votes'!$A:$A,0),MATCH($A377,'state-winning-votes'!$A$2:$L$2,0)),$K:$K,$H:$H)</f>
        <v>Reagan, Ronald</v>
      </c>
      <c r="O377" t="str">
        <f>VLOOKUP(A377,'national-winners'!$A$2:$B$13,2,0)</f>
        <v>Reagan, Ronald</v>
      </c>
    </row>
    <row r="378" spans="1:15" x14ac:dyDescent="0.25">
      <c r="A378">
        <v>1980</v>
      </c>
      <c r="B378" t="s">
        <v>46</v>
      </c>
      <c r="C378" t="s">
        <v>47</v>
      </c>
      <c r="D378">
        <v>8</v>
      </c>
      <c r="E378">
        <v>84</v>
      </c>
      <c r="F378">
        <v>62</v>
      </c>
      <c r="G378" t="s">
        <v>16</v>
      </c>
      <c r="H378" t="s">
        <v>26</v>
      </c>
      <c r="I378" t="s">
        <v>27</v>
      </c>
      <c r="J378" t="b">
        <v>0</v>
      </c>
      <c r="K378">
        <v>487</v>
      </c>
      <c r="L378">
        <v>1184450</v>
      </c>
      <c r="M378" t="str">
        <f>IF(VLOOKUP(A378,'national-winners'!$A$2:$B$13,2,0)=H378,"Y","N")</f>
        <v>N</v>
      </c>
      <c r="N378" t="str">
        <f>_xlfn.XLOOKUP(INDEX('state-winning-votes'!$A$1:$L$53,MATCH($C378,'state-winning-votes'!$A:$A,0),MATCH($A378,'state-winning-votes'!$A$2:$L$2,0)),$K:$K,$H:$H)</f>
        <v>Reagan, Ronald</v>
      </c>
      <c r="O378" t="str">
        <f>VLOOKUP(A378,'national-winners'!$A$2:$B$13,2,0)</f>
        <v>Reagan, Ronald</v>
      </c>
    </row>
    <row r="379" spans="1:15" x14ac:dyDescent="0.25">
      <c r="A379">
        <v>1980</v>
      </c>
      <c r="B379" t="s">
        <v>50</v>
      </c>
      <c r="C379" t="s">
        <v>51</v>
      </c>
      <c r="D379">
        <v>9</v>
      </c>
      <c r="E379">
        <v>16</v>
      </c>
      <c r="F379">
        <v>1</v>
      </c>
      <c r="G379" t="s">
        <v>16</v>
      </c>
      <c r="H379" t="s">
        <v>160</v>
      </c>
      <c r="I379" t="s">
        <v>21</v>
      </c>
      <c r="J379" t="b">
        <v>0</v>
      </c>
      <c r="K379">
        <v>677210</v>
      </c>
      <c r="L379">
        <v>1406285</v>
      </c>
      <c r="M379" t="str">
        <f>IF(VLOOKUP(A379,'national-winners'!$A$2:$B$13,2,0)=H379,"Y","N")</f>
        <v>Y</v>
      </c>
      <c r="N379" t="str">
        <f>_xlfn.XLOOKUP(INDEX('state-winning-votes'!$A$1:$L$53,MATCH($C379,'state-winning-votes'!$A:$A,0),MATCH($A379,'state-winning-votes'!$A$2:$L$2,0)),$K:$K,$H:$H)</f>
        <v>Reagan, Ronald</v>
      </c>
      <c r="O379" t="str">
        <f>VLOOKUP(A379,'national-winners'!$A$2:$B$13,2,0)</f>
        <v>Reagan, Ronald</v>
      </c>
    </row>
    <row r="380" spans="1:15" x14ac:dyDescent="0.25">
      <c r="A380">
        <v>1980</v>
      </c>
      <c r="B380" t="s">
        <v>50</v>
      </c>
      <c r="C380" t="s">
        <v>51</v>
      </c>
      <c r="D380">
        <v>9</v>
      </c>
      <c r="E380">
        <v>16</v>
      </c>
      <c r="F380">
        <v>1</v>
      </c>
      <c r="G380" t="s">
        <v>16</v>
      </c>
      <c r="H380" t="s">
        <v>17</v>
      </c>
      <c r="I380" t="s">
        <v>18</v>
      </c>
      <c r="J380" t="b">
        <v>0</v>
      </c>
      <c r="K380">
        <v>541732</v>
      </c>
      <c r="L380">
        <v>1406285</v>
      </c>
      <c r="M380" t="str">
        <f>IF(VLOOKUP(A380,'national-winners'!$A$2:$B$13,2,0)=H380,"Y","N")</f>
        <v>N</v>
      </c>
      <c r="N380" t="str">
        <f>_xlfn.XLOOKUP(INDEX('state-winning-votes'!$A$1:$L$53,MATCH($C380,'state-winning-votes'!$A:$A,0),MATCH($A380,'state-winning-votes'!$A$2:$L$2,0)),$K:$K,$H:$H)</f>
        <v>Reagan, Ronald</v>
      </c>
      <c r="O380" t="str">
        <f>VLOOKUP(A380,'national-winners'!$A$2:$B$13,2,0)</f>
        <v>Reagan, Ronald</v>
      </c>
    </row>
    <row r="381" spans="1:15" x14ac:dyDescent="0.25">
      <c r="A381">
        <v>1980</v>
      </c>
      <c r="B381" t="s">
        <v>50</v>
      </c>
      <c r="C381" t="s">
        <v>51</v>
      </c>
      <c r="D381">
        <v>9</v>
      </c>
      <c r="E381">
        <v>16</v>
      </c>
      <c r="F381">
        <v>1</v>
      </c>
      <c r="G381" t="s">
        <v>16</v>
      </c>
      <c r="H381" t="s">
        <v>161</v>
      </c>
      <c r="I381" t="s">
        <v>174</v>
      </c>
      <c r="J381" t="b">
        <v>0</v>
      </c>
      <c r="K381">
        <v>171807</v>
      </c>
      <c r="L381">
        <v>1406285</v>
      </c>
      <c r="M381" t="str">
        <f>IF(VLOOKUP(A381,'national-winners'!$A$2:$B$13,2,0)=H381,"Y","N")</f>
        <v>N</v>
      </c>
      <c r="N381" t="str">
        <f>_xlfn.XLOOKUP(INDEX('state-winning-votes'!$A$1:$L$53,MATCH($C381,'state-winning-votes'!$A:$A,0),MATCH($A381,'state-winning-votes'!$A$2:$L$2,0)),$K:$K,$H:$H)</f>
        <v>Reagan, Ronald</v>
      </c>
      <c r="O381" t="str">
        <f>VLOOKUP(A381,'national-winners'!$A$2:$B$13,2,0)</f>
        <v>Reagan, Ronald</v>
      </c>
    </row>
    <row r="382" spans="1:15" x14ac:dyDescent="0.25">
      <c r="A382">
        <v>1980</v>
      </c>
      <c r="B382" t="s">
        <v>50</v>
      </c>
      <c r="C382" t="s">
        <v>51</v>
      </c>
      <c r="D382">
        <v>9</v>
      </c>
      <c r="E382">
        <v>16</v>
      </c>
      <c r="F382">
        <v>1</v>
      </c>
      <c r="G382" t="s">
        <v>16</v>
      </c>
      <c r="H382" t="s">
        <v>163</v>
      </c>
      <c r="I382" t="s">
        <v>29</v>
      </c>
      <c r="J382" t="b">
        <v>0</v>
      </c>
      <c r="K382">
        <v>8570</v>
      </c>
      <c r="L382">
        <v>1406285</v>
      </c>
      <c r="M382" t="str">
        <f>IF(VLOOKUP(A382,'national-winners'!$A$2:$B$13,2,0)=H382,"Y","N")</f>
        <v>N</v>
      </c>
      <c r="N382" t="str">
        <f>_xlfn.XLOOKUP(INDEX('state-winning-votes'!$A$1:$L$53,MATCH($C382,'state-winning-votes'!$A:$A,0),MATCH($A382,'state-winning-votes'!$A$2:$L$2,0)),$K:$K,$H:$H)</f>
        <v>Reagan, Ronald</v>
      </c>
      <c r="O382" t="str">
        <f>VLOOKUP(A382,'national-winners'!$A$2:$B$13,2,0)</f>
        <v>Reagan, Ronald</v>
      </c>
    </row>
    <row r="383" spans="1:15" x14ac:dyDescent="0.25">
      <c r="A383">
        <v>1980</v>
      </c>
      <c r="B383" t="s">
        <v>50</v>
      </c>
      <c r="C383" t="s">
        <v>51</v>
      </c>
      <c r="D383">
        <v>9</v>
      </c>
      <c r="E383">
        <v>16</v>
      </c>
      <c r="F383">
        <v>1</v>
      </c>
      <c r="G383" t="s">
        <v>16</v>
      </c>
      <c r="H383" t="s">
        <v>167</v>
      </c>
      <c r="I383" t="s">
        <v>168</v>
      </c>
      <c r="J383" t="b">
        <v>0</v>
      </c>
      <c r="K383">
        <v>6130</v>
      </c>
      <c r="L383">
        <v>1406285</v>
      </c>
      <c r="M383" t="str">
        <f>IF(VLOOKUP(A383,'national-winners'!$A$2:$B$13,2,0)=H383,"Y","N")</f>
        <v>N</v>
      </c>
      <c r="N383" t="str">
        <f>_xlfn.XLOOKUP(INDEX('state-winning-votes'!$A$1:$L$53,MATCH($C383,'state-winning-votes'!$A:$A,0),MATCH($A383,'state-winning-votes'!$A$2:$L$2,0)),$K:$K,$H:$H)</f>
        <v>Reagan, Ronald</v>
      </c>
      <c r="O383" t="str">
        <f>VLOOKUP(A383,'national-winners'!$A$2:$B$13,2,0)</f>
        <v>Reagan, Ronald</v>
      </c>
    </row>
    <row r="384" spans="1:15" x14ac:dyDescent="0.25">
      <c r="A384">
        <v>1980</v>
      </c>
      <c r="B384" t="s">
        <v>50</v>
      </c>
      <c r="C384" t="s">
        <v>51</v>
      </c>
      <c r="D384">
        <v>9</v>
      </c>
      <c r="E384">
        <v>16</v>
      </c>
      <c r="F384">
        <v>1</v>
      </c>
      <c r="G384" t="s">
        <v>16</v>
      </c>
      <c r="J384" t="b">
        <v>1</v>
      </c>
      <c r="K384">
        <v>836</v>
      </c>
      <c r="L384">
        <v>1406285</v>
      </c>
      <c r="M384" t="str">
        <f>IF(VLOOKUP(A384,'national-winners'!$A$2:$B$13,2,0)=H384,"Y","N")</f>
        <v>N</v>
      </c>
      <c r="N384" t="str">
        <f>_xlfn.XLOOKUP(INDEX('state-winning-votes'!$A$1:$L$53,MATCH($C384,'state-winning-votes'!$A:$A,0),MATCH($A384,'state-winning-votes'!$A$2:$L$2,0)),$K:$K,$H:$H)</f>
        <v>Reagan, Ronald</v>
      </c>
      <c r="O384" t="str">
        <f>VLOOKUP(A384,'national-winners'!$A$2:$B$13,2,0)</f>
        <v>Reagan, Ronald</v>
      </c>
    </row>
    <row r="385" spans="1:15" x14ac:dyDescent="0.25">
      <c r="A385">
        <v>1980</v>
      </c>
      <c r="B385" t="s">
        <v>53</v>
      </c>
      <c r="C385" t="s">
        <v>54</v>
      </c>
      <c r="D385">
        <v>10</v>
      </c>
      <c r="E385">
        <v>51</v>
      </c>
      <c r="F385">
        <v>11</v>
      </c>
      <c r="G385" t="s">
        <v>16</v>
      </c>
      <c r="H385" t="s">
        <v>160</v>
      </c>
      <c r="I385" t="s">
        <v>21</v>
      </c>
      <c r="J385" t="b">
        <v>0</v>
      </c>
      <c r="K385">
        <v>111252</v>
      </c>
      <c r="L385">
        <v>235668</v>
      </c>
      <c r="M385" t="str">
        <f>IF(VLOOKUP(A385,'national-winners'!$A$2:$B$13,2,0)=H385,"Y","N")</f>
        <v>Y</v>
      </c>
      <c r="N385" t="str">
        <f>_xlfn.XLOOKUP(INDEX('state-winning-votes'!$A$1:$L$53,MATCH($C385,'state-winning-votes'!$A:$A,0),MATCH($A385,'state-winning-votes'!$A$2:$L$2,0)),$K:$K,$H:$H)</f>
        <v>Reagan, Ronald</v>
      </c>
      <c r="O385" t="str">
        <f>VLOOKUP(A385,'national-winners'!$A$2:$B$13,2,0)</f>
        <v>Reagan, Ronald</v>
      </c>
    </row>
    <row r="386" spans="1:15" x14ac:dyDescent="0.25">
      <c r="A386">
        <v>1980</v>
      </c>
      <c r="B386" t="s">
        <v>53</v>
      </c>
      <c r="C386" t="s">
        <v>54</v>
      </c>
      <c r="D386">
        <v>10</v>
      </c>
      <c r="E386">
        <v>51</v>
      </c>
      <c r="F386">
        <v>11</v>
      </c>
      <c r="G386" t="s">
        <v>16</v>
      </c>
      <c r="H386" t="s">
        <v>17</v>
      </c>
      <c r="I386" t="s">
        <v>18</v>
      </c>
      <c r="J386" t="b">
        <v>0</v>
      </c>
      <c r="K386">
        <v>105754</v>
      </c>
      <c r="L386">
        <v>235668</v>
      </c>
      <c r="M386" t="str">
        <f>IF(VLOOKUP(A386,'national-winners'!$A$2:$B$13,2,0)=H386,"Y","N")</f>
        <v>N</v>
      </c>
      <c r="N386" t="str">
        <f>_xlfn.XLOOKUP(INDEX('state-winning-votes'!$A$1:$L$53,MATCH($C386,'state-winning-votes'!$A:$A,0),MATCH($A386,'state-winning-votes'!$A$2:$L$2,0)),$K:$K,$H:$H)</f>
        <v>Reagan, Ronald</v>
      </c>
      <c r="O386" t="str">
        <f>VLOOKUP(A386,'national-winners'!$A$2:$B$13,2,0)</f>
        <v>Reagan, Ronald</v>
      </c>
    </row>
    <row r="387" spans="1:15" x14ac:dyDescent="0.25">
      <c r="A387">
        <v>1980</v>
      </c>
      <c r="B387" t="s">
        <v>53</v>
      </c>
      <c r="C387" t="s">
        <v>54</v>
      </c>
      <c r="D387">
        <v>10</v>
      </c>
      <c r="E387">
        <v>51</v>
      </c>
      <c r="F387">
        <v>11</v>
      </c>
      <c r="G387" t="s">
        <v>16</v>
      </c>
      <c r="H387" t="s">
        <v>161</v>
      </c>
      <c r="I387" t="s">
        <v>35</v>
      </c>
      <c r="J387" t="b">
        <v>0</v>
      </c>
      <c r="K387">
        <v>16288</v>
      </c>
      <c r="L387">
        <v>235668</v>
      </c>
      <c r="M387" t="str">
        <f>IF(VLOOKUP(A387,'national-winners'!$A$2:$B$13,2,0)=H387,"Y","N")</f>
        <v>N</v>
      </c>
      <c r="N387" t="str">
        <f>_xlfn.XLOOKUP(INDEX('state-winning-votes'!$A$1:$L$53,MATCH($C387,'state-winning-votes'!$A:$A,0),MATCH($A387,'state-winning-votes'!$A$2:$L$2,0)),$K:$K,$H:$H)</f>
        <v>Reagan, Ronald</v>
      </c>
      <c r="O387" t="str">
        <f>VLOOKUP(A387,'national-winners'!$A$2:$B$13,2,0)</f>
        <v>Reagan, Ronald</v>
      </c>
    </row>
    <row r="388" spans="1:15" x14ac:dyDescent="0.25">
      <c r="A388">
        <v>1980</v>
      </c>
      <c r="B388" t="s">
        <v>53</v>
      </c>
      <c r="C388" t="s">
        <v>54</v>
      </c>
      <c r="D388">
        <v>10</v>
      </c>
      <c r="E388">
        <v>51</v>
      </c>
      <c r="F388">
        <v>11</v>
      </c>
      <c r="G388" t="s">
        <v>16</v>
      </c>
      <c r="H388" t="s">
        <v>163</v>
      </c>
      <c r="I388" t="s">
        <v>29</v>
      </c>
      <c r="J388" t="b">
        <v>0</v>
      </c>
      <c r="K388">
        <v>1974</v>
      </c>
      <c r="L388">
        <v>235668</v>
      </c>
      <c r="M388" t="str">
        <f>IF(VLOOKUP(A388,'national-winners'!$A$2:$B$13,2,0)=H388,"Y","N")</f>
        <v>N</v>
      </c>
      <c r="N388" t="str">
        <f>_xlfn.XLOOKUP(INDEX('state-winning-votes'!$A$1:$L$53,MATCH($C388,'state-winning-votes'!$A:$A,0),MATCH($A388,'state-winning-votes'!$A$2:$L$2,0)),$K:$K,$H:$H)</f>
        <v>Reagan, Ronald</v>
      </c>
      <c r="O388" t="str">
        <f>VLOOKUP(A388,'national-winners'!$A$2:$B$13,2,0)</f>
        <v>Reagan, Ronald</v>
      </c>
    </row>
    <row r="389" spans="1:15" x14ac:dyDescent="0.25">
      <c r="A389">
        <v>1980</v>
      </c>
      <c r="B389" t="s">
        <v>53</v>
      </c>
      <c r="C389" t="s">
        <v>54</v>
      </c>
      <c r="D389">
        <v>10</v>
      </c>
      <c r="E389">
        <v>51</v>
      </c>
      <c r="F389">
        <v>11</v>
      </c>
      <c r="G389" t="s">
        <v>16</v>
      </c>
      <c r="H389" t="s">
        <v>175</v>
      </c>
      <c r="I389" t="s">
        <v>39</v>
      </c>
      <c r="J389" t="b">
        <v>0</v>
      </c>
      <c r="K389">
        <v>400</v>
      </c>
      <c r="L389">
        <v>235668</v>
      </c>
      <c r="M389" t="str">
        <f>IF(VLOOKUP(A389,'national-winners'!$A$2:$B$13,2,0)=H389,"Y","N")</f>
        <v>N</v>
      </c>
      <c r="N389" t="str">
        <f>_xlfn.XLOOKUP(INDEX('state-winning-votes'!$A$1:$L$53,MATCH($C389,'state-winning-votes'!$A:$A,0),MATCH($A389,'state-winning-votes'!$A$2:$L$2,0)),$K:$K,$H:$H)</f>
        <v>Reagan, Ronald</v>
      </c>
      <c r="O389" t="str">
        <f>VLOOKUP(A389,'national-winners'!$A$2:$B$13,2,0)</f>
        <v>Reagan, Ronald</v>
      </c>
    </row>
    <row r="390" spans="1:15" x14ac:dyDescent="0.25">
      <c r="A390">
        <v>1980</v>
      </c>
      <c r="B390" t="s">
        <v>57</v>
      </c>
      <c r="C390" t="s">
        <v>58</v>
      </c>
      <c r="D390">
        <v>11</v>
      </c>
      <c r="E390">
        <v>53</v>
      </c>
      <c r="F390">
        <v>55</v>
      </c>
      <c r="G390" t="s">
        <v>16</v>
      </c>
      <c r="H390" t="s">
        <v>17</v>
      </c>
      <c r="I390" t="s">
        <v>18</v>
      </c>
      <c r="J390" t="b">
        <v>0</v>
      </c>
      <c r="K390">
        <v>130231</v>
      </c>
      <c r="L390">
        <v>173889</v>
      </c>
      <c r="M390" t="str">
        <f>IF(VLOOKUP(A390,'national-winners'!$A$2:$B$13,2,0)=H390,"Y","N")</f>
        <v>N</v>
      </c>
      <c r="N390" t="str">
        <f>_xlfn.XLOOKUP(INDEX('state-winning-votes'!$A$1:$L$53,MATCH($C390,'state-winning-votes'!$A:$A,0),MATCH($A390,'state-winning-votes'!$A$2:$L$2,0)),$K:$K,$H:$H)</f>
        <v>Carter, Jimmy</v>
      </c>
      <c r="O390" t="str">
        <f>VLOOKUP(A390,'national-winners'!$A$2:$B$13,2,0)</f>
        <v>Reagan, Ronald</v>
      </c>
    </row>
    <row r="391" spans="1:15" x14ac:dyDescent="0.25">
      <c r="A391">
        <v>1980</v>
      </c>
      <c r="B391" t="s">
        <v>57</v>
      </c>
      <c r="C391" t="s">
        <v>58</v>
      </c>
      <c r="D391">
        <v>11</v>
      </c>
      <c r="E391">
        <v>53</v>
      </c>
      <c r="F391">
        <v>55</v>
      </c>
      <c r="G391" t="s">
        <v>16</v>
      </c>
      <c r="H391" t="s">
        <v>160</v>
      </c>
      <c r="I391" t="s">
        <v>21</v>
      </c>
      <c r="J391" t="b">
        <v>0</v>
      </c>
      <c r="K391">
        <v>23313</v>
      </c>
      <c r="L391">
        <v>173889</v>
      </c>
      <c r="M391" t="str">
        <f>IF(VLOOKUP(A391,'national-winners'!$A$2:$B$13,2,0)=H391,"Y","N")</f>
        <v>Y</v>
      </c>
      <c r="N391" t="str">
        <f>_xlfn.XLOOKUP(INDEX('state-winning-votes'!$A$1:$L$53,MATCH($C391,'state-winning-votes'!$A:$A,0),MATCH($A391,'state-winning-votes'!$A$2:$L$2,0)),$K:$K,$H:$H)</f>
        <v>Carter, Jimmy</v>
      </c>
      <c r="O391" t="str">
        <f>VLOOKUP(A391,'national-winners'!$A$2:$B$13,2,0)</f>
        <v>Reagan, Ronald</v>
      </c>
    </row>
    <row r="392" spans="1:15" x14ac:dyDescent="0.25">
      <c r="A392">
        <v>1980</v>
      </c>
      <c r="B392" t="s">
        <v>57</v>
      </c>
      <c r="C392" t="s">
        <v>58</v>
      </c>
      <c r="D392">
        <v>11</v>
      </c>
      <c r="E392">
        <v>53</v>
      </c>
      <c r="F392">
        <v>55</v>
      </c>
      <c r="G392" t="s">
        <v>16</v>
      </c>
      <c r="H392" t="s">
        <v>161</v>
      </c>
      <c r="I392" t="s">
        <v>35</v>
      </c>
      <c r="J392" t="b">
        <v>0</v>
      </c>
      <c r="K392">
        <v>16131</v>
      </c>
      <c r="L392">
        <v>173889</v>
      </c>
      <c r="M392" t="str">
        <f>IF(VLOOKUP(A392,'national-winners'!$A$2:$B$13,2,0)=H392,"Y","N")</f>
        <v>N</v>
      </c>
      <c r="N392" t="str">
        <f>_xlfn.XLOOKUP(INDEX('state-winning-votes'!$A$1:$L$53,MATCH($C392,'state-winning-votes'!$A:$A,0),MATCH($A392,'state-winning-votes'!$A$2:$L$2,0)),$K:$K,$H:$H)</f>
        <v>Carter, Jimmy</v>
      </c>
      <c r="O392" t="str">
        <f>VLOOKUP(A392,'national-winners'!$A$2:$B$13,2,0)</f>
        <v>Reagan, Ronald</v>
      </c>
    </row>
    <row r="393" spans="1:15" x14ac:dyDescent="0.25">
      <c r="A393">
        <v>1980</v>
      </c>
      <c r="B393" t="s">
        <v>57</v>
      </c>
      <c r="C393" t="s">
        <v>58</v>
      </c>
      <c r="D393">
        <v>11</v>
      </c>
      <c r="E393">
        <v>53</v>
      </c>
      <c r="F393">
        <v>55</v>
      </c>
      <c r="G393" t="s">
        <v>16</v>
      </c>
      <c r="H393" t="s">
        <v>167</v>
      </c>
      <c r="I393" t="s">
        <v>168</v>
      </c>
      <c r="J393" t="b">
        <v>0</v>
      </c>
      <c r="K393">
        <v>1826</v>
      </c>
      <c r="L393">
        <v>173889</v>
      </c>
      <c r="M393" t="str">
        <f>IF(VLOOKUP(A393,'national-winners'!$A$2:$B$13,2,0)=H393,"Y","N")</f>
        <v>N</v>
      </c>
      <c r="N393" t="str">
        <f>_xlfn.XLOOKUP(INDEX('state-winning-votes'!$A$1:$L$53,MATCH($C393,'state-winning-votes'!$A:$A,0),MATCH($A393,'state-winning-votes'!$A$2:$L$2,0)),$K:$K,$H:$H)</f>
        <v>Carter, Jimmy</v>
      </c>
      <c r="O393" t="str">
        <f>VLOOKUP(A393,'national-winners'!$A$2:$B$13,2,0)</f>
        <v>Reagan, Ronald</v>
      </c>
    </row>
    <row r="394" spans="1:15" x14ac:dyDescent="0.25">
      <c r="A394">
        <v>1980</v>
      </c>
      <c r="B394" t="s">
        <v>57</v>
      </c>
      <c r="C394" t="s">
        <v>58</v>
      </c>
      <c r="D394">
        <v>11</v>
      </c>
      <c r="E394">
        <v>53</v>
      </c>
      <c r="F394">
        <v>55</v>
      </c>
      <c r="G394" t="s">
        <v>16</v>
      </c>
      <c r="H394" t="s">
        <v>163</v>
      </c>
      <c r="I394" t="s">
        <v>29</v>
      </c>
      <c r="J394" t="b">
        <v>0</v>
      </c>
      <c r="K394">
        <v>1104</v>
      </c>
      <c r="L394">
        <v>173889</v>
      </c>
      <c r="M394" t="str">
        <f>IF(VLOOKUP(A394,'national-winners'!$A$2:$B$13,2,0)=H394,"Y","N")</f>
        <v>N</v>
      </c>
      <c r="N394" t="str">
        <f>_xlfn.XLOOKUP(INDEX('state-winning-votes'!$A$1:$L$53,MATCH($C394,'state-winning-votes'!$A:$A,0),MATCH($A394,'state-winning-votes'!$A$2:$L$2,0)),$K:$K,$H:$H)</f>
        <v>Carter, Jimmy</v>
      </c>
      <c r="O394" t="str">
        <f>VLOOKUP(A394,'national-winners'!$A$2:$B$13,2,0)</f>
        <v>Reagan, Ronald</v>
      </c>
    </row>
    <row r="395" spans="1:15" x14ac:dyDescent="0.25">
      <c r="A395">
        <v>1980</v>
      </c>
      <c r="B395" t="s">
        <v>57</v>
      </c>
      <c r="C395" t="s">
        <v>58</v>
      </c>
      <c r="D395">
        <v>11</v>
      </c>
      <c r="E395">
        <v>53</v>
      </c>
      <c r="F395">
        <v>55</v>
      </c>
      <c r="G395" t="s">
        <v>16</v>
      </c>
      <c r="J395" t="b">
        <v>1</v>
      </c>
      <c r="K395">
        <v>690</v>
      </c>
      <c r="L395">
        <v>173889</v>
      </c>
      <c r="M395" t="str">
        <f>IF(VLOOKUP(A395,'national-winners'!$A$2:$B$13,2,0)=H395,"Y","N")</f>
        <v>N</v>
      </c>
      <c r="N395" t="str">
        <f>_xlfn.XLOOKUP(INDEX('state-winning-votes'!$A$1:$L$53,MATCH($C395,'state-winning-votes'!$A:$A,0),MATCH($A395,'state-winning-votes'!$A$2:$L$2,0)),$K:$K,$H:$H)</f>
        <v>Carter, Jimmy</v>
      </c>
      <c r="O395" t="str">
        <f>VLOOKUP(A395,'national-winners'!$A$2:$B$13,2,0)</f>
        <v>Reagan, Ronald</v>
      </c>
    </row>
    <row r="396" spans="1:15" x14ac:dyDescent="0.25">
      <c r="A396">
        <v>1980</v>
      </c>
      <c r="B396" t="s">
        <v>57</v>
      </c>
      <c r="C396" t="s">
        <v>58</v>
      </c>
      <c r="D396">
        <v>11</v>
      </c>
      <c r="E396">
        <v>53</v>
      </c>
      <c r="F396">
        <v>55</v>
      </c>
      <c r="G396" t="s">
        <v>16</v>
      </c>
      <c r="H396" t="s">
        <v>26</v>
      </c>
      <c r="I396" t="s">
        <v>27</v>
      </c>
      <c r="J396" t="b">
        <v>0</v>
      </c>
      <c r="K396">
        <v>369</v>
      </c>
      <c r="L396">
        <v>173889</v>
      </c>
      <c r="M396" t="str">
        <f>IF(VLOOKUP(A396,'national-winners'!$A$2:$B$13,2,0)=H396,"Y","N")</f>
        <v>N</v>
      </c>
      <c r="N396" t="str">
        <f>_xlfn.XLOOKUP(INDEX('state-winning-votes'!$A$1:$L$53,MATCH($C396,'state-winning-votes'!$A:$A,0),MATCH($A396,'state-winning-votes'!$A$2:$L$2,0)),$K:$K,$H:$H)</f>
        <v>Carter, Jimmy</v>
      </c>
      <c r="O396" t="str">
        <f>VLOOKUP(A396,'national-winners'!$A$2:$B$13,2,0)</f>
        <v>Reagan, Ronald</v>
      </c>
    </row>
    <row r="397" spans="1:15" x14ac:dyDescent="0.25">
      <c r="A397">
        <v>1980</v>
      </c>
      <c r="B397" t="s">
        <v>57</v>
      </c>
      <c r="C397" t="s">
        <v>58</v>
      </c>
      <c r="D397">
        <v>11</v>
      </c>
      <c r="E397">
        <v>53</v>
      </c>
      <c r="F397">
        <v>55</v>
      </c>
      <c r="G397" t="s">
        <v>16</v>
      </c>
      <c r="H397" t="s">
        <v>165</v>
      </c>
      <c r="I397" t="s">
        <v>37</v>
      </c>
      <c r="J397" t="b">
        <v>0</v>
      </c>
      <c r="K397">
        <v>173</v>
      </c>
      <c r="L397">
        <v>173889</v>
      </c>
      <c r="M397" t="str">
        <f>IF(VLOOKUP(A397,'national-winners'!$A$2:$B$13,2,0)=H397,"Y","N")</f>
        <v>N</v>
      </c>
      <c r="N397" t="str">
        <f>_xlfn.XLOOKUP(INDEX('state-winning-votes'!$A$1:$L$53,MATCH($C397,'state-winning-votes'!$A:$A,0),MATCH($A397,'state-winning-votes'!$A$2:$L$2,0)),$K:$K,$H:$H)</f>
        <v>Carter, Jimmy</v>
      </c>
      <c r="O397" t="str">
        <f>VLOOKUP(A397,'national-winners'!$A$2:$B$13,2,0)</f>
        <v>Reagan, Ronald</v>
      </c>
    </row>
    <row r="398" spans="1:15" x14ac:dyDescent="0.25">
      <c r="A398">
        <v>1980</v>
      </c>
      <c r="B398" t="s">
        <v>57</v>
      </c>
      <c r="C398" t="s">
        <v>58</v>
      </c>
      <c r="D398">
        <v>11</v>
      </c>
      <c r="E398">
        <v>53</v>
      </c>
      <c r="F398">
        <v>55</v>
      </c>
      <c r="G398" t="s">
        <v>16</v>
      </c>
      <c r="H398" t="s">
        <v>169</v>
      </c>
      <c r="I398" t="s">
        <v>170</v>
      </c>
      <c r="J398" t="b">
        <v>0</v>
      </c>
      <c r="K398">
        <v>52</v>
      </c>
      <c r="L398">
        <v>173889</v>
      </c>
      <c r="M398" t="str">
        <f>IF(VLOOKUP(A398,'national-winners'!$A$2:$B$13,2,0)=H398,"Y","N")</f>
        <v>N</v>
      </c>
      <c r="N398" t="str">
        <f>_xlfn.XLOOKUP(INDEX('state-winning-votes'!$A$1:$L$53,MATCH($C398,'state-winning-votes'!$A:$A,0),MATCH($A398,'state-winning-votes'!$A$2:$L$2,0)),$K:$K,$H:$H)</f>
        <v>Carter, Jimmy</v>
      </c>
      <c r="O398" t="str">
        <f>VLOOKUP(A398,'national-winners'!$A$2:$B$13,2,0)</f>
        <v>Reagan, Ronald</v>
      </c>
    </row>
    <row r="399" spans="1:15" x14ac:dyDescent="0.25">
      <c r="A399">
        <v>1980</v>
      </c>
      <c r="B399" t="s">
        <v>60</v>
      </c>
      <c r="C399" t="s">
        <v>61</v>
      </c>
      <c r="D399">
        <v>12</v>
      </c>
      <c r="E399">
        <v>59</v>
      </c>
      <c r="F399">
        <v>43</v>
      </c>
      <c r="G399" t="s">
        <v>16</v>
      </c>
      <c r="H399" t="s">
        <v>160</v>
      </c>
      <c r="I399" t="s">
        <v>21</v>
      </c>
      <c r="J399" t="b">
        <v>0</v>
      </c>
      <c r="K399">
        <v>2046951</v>
      </c>
      <c r="L399">
        <v>3686927</v>
      </c>
      <c r="M399" t="str">
        <f>IF(VLOOKUP(A399,'national-winners'!$A$2:$B$13,2,0)=H399,"Y","N")</f>
        <v>Y</v>
      </c>
      <c r="N399" t="str">
        <f>_xlfn.XLOOKUP(INDEX('state-winning-votes'!$A$1:$L$53,MATCH($C399,'state-winning-votes'!$A:$A,0),MATCH($A399,'state-winning-votes'!$A$2:$L$2,0)),$K:$K,$H:$H)</f>
        <v>Reagan, Ronald</v>
      </c>
      <c r="O399" t="str">
        <f>VLOOKUP(A399,'national-winners'!$A$2:$B$13,2,0)</f>
        <v>Reagan, Ronald</v>
      </c>
    </row>
    <row r="400" spans="1:15" x14ac:dyDescent="0.25">
      <c r="A400">
        <v>1980</v>
      </c>
      <c r="B400" t="s">
        <v>60</v>
      </c>
      <c r="C400" t="s">
        <v>61</v>
      </c>
      <c r="D400">
        <v>12</v>
      </c>
      <c r="E400">
        <v>59</v>
      </c>
      <c r="F400">
        <v>43</v>
      </c>
      <c r="G400" t="s">
        <v>16</v>
      </c>
      <c r="H400" t="s">
        <v>17</v>
      </c>
      <c r="I400" t="s">
        <v>18</v>
      </c>
      <c r="J400" t="b">
        <v>0</v>
      </c>
      <c r="K400">
        <v>1419475</v>
      </c>
      <c r="L400">
        <v>3686927</v>
      </c>
      <c r="M400" t="str">
        <f>IF(VLOOKUP(A400,'national-winners'!$A$2:$B$13,2,0)=H400,"Y","N")</f>
        <v>N</v>
      </c>
      <c r="N400" t="str">
        <f>_xlfn.XLOOKUP(INDEX('state-winning-votes'!$A$1:$L$53,MATCH($C400,'state-winning-votes'!$A:$A,0),MATCH($A400,'state-winning-votes'!$A$2:$L$2,0)),$K:$K,$H:$H)</f>
        <v>Reagan, Ronald</v>
      </c>
      <c r="O400" t="str">
        <f>VLOOKUP(A400,'national-winners'!$A$2:$B$13,2,0)</f>
        <v>Reagan, Ronald</v>
      </c>
    </row>
    <row r="401" spans="1:15" x14ac:dyDescent="0.25">
      <c r="A401">
        <v>1980</v>
      </c>
      <c r="B401" t="s">
        <v>60</v>
      </c>
      <c r="C401" t="s">
        <v>61</v>
      </c>
      <c r="D401">
        <v>12</v>
      </c>
      <c r="E401">
        <v>59</v>
      </c>
      <c r="F401">
        <v>43</v>
      </c>
      <c r="G401" t="s">
        <v>16</v>
      </c>
      <c r="H401" t="s">
        <v>161</v>
      </c>
      <c r="I401" t="s">
        <v>35</v>
      </c>
      <c r="J401" t="b">
        <v>0</v>
      </c>
      <c r="K401">
        <v>189692</v>
      </c>
      <c r="L401">
        <v>3686927</v>
      </c>
      <c r="M401" t="str">
        <f>IF(VLOOKUP(A401,'national-winners'!$A$2:$B$13,2,0)=H401,"Y","N")</f>
        <v>N</v>
      </c>
      <c r="N401" t="str">
        <f>_xlfn.XLOOKUP(INDEX('state-winning-votes'!$A$1:$L$53,MATCH($C401,'state-winning-votes'!$A:$A,0),MATCH($A401,'state-winning-votes'!$A$2:$L$2,0)),$K:$K,$H:$H)</f>
        <v>Reagan, Ronald</v>
      </c>
      <c r="O401" t="str">
        <f>VLOOKUP(A401,'national-winners'!$A$2:$B$13,2,0)</f>
        <v>Reagan, Ronald</v>
      </c>
    </row>
    <row r="402" spans="1:15" x14ac:dyDescent="0.25">
      <c r="A402">
        <v>1980</v>
      </c>
      <c r="B402" t="s">
        <v>60</v>
      </c>
      <c r="C402" t="s">
        <v>61</v>
      </c>
      <c r="D402">
        <v>12</v>
      </c>
      <c r="E402">
        <v>59</v>
      </c>
      <c r="F402">
        <v>43</v>
      </c>
      <c r="G402" t="s">
        <v>16</v>
      </c>
      <c r="H402" t="s">
        <v>163</v>
      </c>
      <c r="I402" t="s">
        <v>29</v>
      </c>
      <c r="J402" t="b">
        <v>0</v>
      </c>
      <c r="K402">
        <v>30524</v>
      </c>
      <c r="L402">
        <v>3686927</v>
      </c>
      <c r="M402" t="str">
        <f>IF(VLOOKUP(A402,'national-winners'!$A$2:$B$13,2,0)=H402,"Y","N")</f>
        <v>N</v>
      </c>
      <c r="N402" t="str">
        <f>_xlfn.XLOOKUP(INDEX('state-winning-votes'!$A$1:$L$53,MATCH($C402,'state-winning-votes'!$A:$A,0),MATCH($A402,'state-winning-votes'!$A$2:$L$2,0)),$K:$K,$H:$H)</f>
        <v>Reagan, Ronald</v>
      </c>
      <c r="O402" t="str">
        <f>VLOOKUP(A402,'national-winners'!$A$2:$B$13,2,0)</f>
        <v>Reagan, Ronald</v>
      </c>
    </row>
    <row r="403" spans="1:15" x14ac:dyDescent="0.25">
      <c r="A403">
        <v>1980</v>
      </c>
      <c r="B403" t="s">
        <v>60</v>
      </c>
      <c r="C403" t="s">
        <v>61</v>
      </c>
      <c r="D403">
        <v>12</v>
      </c>
      <c r="E403">
        <v>59</v>
      </c>
      <c r="F403">
        <v>43</v>
      </c>
      <c r="G403" t="s">
        <v>16</v>
      </c>
      <c r="J403" t="b">
        <v>1</v>
      </c>
      <c r="K403">
        <v>285</v>
      </c>
      <c r="L403">
        <v>3686927</v>
      </c>
      <c r="M403" t="str">
        <f>IF(VLOOKUP(A403,'national-winners'!$A$2:$B$13,2,0)=H403,"Y","N")</f>
        <v>N</v>
      </c>
      <c r="N403" t="str">
        <f>_xlfn.XLOOKUP(INDEX('state-winning-votes'!$A$1:$L$53,MATCH($C403,'state-winning-votes'!$A:$A,0),MATCH($A403,'state-winning-votes'!$A$2:$L$2,0)),$K:$K,$H:$H)</f>
        <v>Reagan, Ronald</v>
      </c>
      <c r="O403" t="str">
        <f>VLOOKUP(A403,'national-winners'!$A$2:$B$13,2,0)</f>
        <v>Reagan, Ronald</v>
      </c>
    </row>
    <row r="404" spans="1:15" x14ac:dyDescent="0.25">
      <c r="A404">
        <v>1980</v>
      </c>
      <c r="B404" t="s">
        <v>62</v>
      </c>
      <c r="C404" t="s">
        <v>63</v>
      </c>
      <c r="D404">
        <v>13</v>
      </c>
      <c r="E404">
        <v>58</v>
      </c>
      <c r="F404">
        <v>44</v>
      </c>
      <c r="G404" t="s">
        <v>16</v>
      </c>
      <c r="H404" t="s">
        <v>17</v>
      </c>
      <c r="I404" t="s">
        <v>18</v>
      </c>
      <c r="J404" t="b">
        <v>0</v>
      </c>
      <c r="K404">
        <v>890955</v>
      </c>
      <c r="L404">
        <v>1596805</v>
      </c>
      <c r="M404" t="str">
        <f>IF(VLOOKUP(A404,'national-winners'!$A$2:$B$13,2,0)=H404,"Y","N")</f>
        <v>N</v>
      </c>
      <c r="N404" t="str">
        <f>_xlfn.XLOOKUP(INDEX('state-winning-votes'!$A$1:$L$53,MATCH($C404,'state-winning-votes'!$A:$A,0),MATCH($A404,'state-winning-votes'!$A$2:$L$2,0)),$K:$K,$H:$H)</f>
        <v>Carter, Jimmy</v>
      </c>
      <c r="O404" t="str">
        <f>VLOOKUP(A404,'national-winners'!$A$2:$B$13,2,0)</f>
        <v>Reagan, Ronald</v>
      </c>
    </row>
    <row r="405" spans="1:15" x14ac:dyDescent="0.25">
      <c r="A405">
        <v>1980</v>
      </c>
      <c r="B405" t="s">
        <v>62</v>
      </c>
      <c r="C405" t="s">
        <v>63</v>
      </c>
      <c r="D405">
        <v>13</v>
      </c>
      <c r="E405">
        <v>58</v>
      </c>
      <c r="F405">
        <v>44</v>
      </c>
      <c r="G405" t="s">
        <v>16</v>
      </c>
      <c r="H405" t="s">
        <v>160</v>
      </c>
      <c r="I405" t="s">
        <v>21</v>
      </c>
      <c r="J405" t="b">
        <v>0</v>
      </c>
      <c r="K405">
        <v>654168</v>
      </c>
      <c r="L405">
        <v>1596805</v>
      </c>
      <c r="M405" t="str">
        <f>IF(VLOOKUP(A405,'national-winners'!$A$2:$B$13,2,0)=H405,"Y","N")</f>
        <v>Y</v>
      </c>
      <c r="N405" t="str">
        <f>_xlfn.XLOOKUP(INDEX('state-winning-votes'!$A$1:$L$53,MATCH($C405,'state-winning-votes'!$A:$A,0),MATCH($A405,'state-winning-votes'!$A$2:$L$2,0)),$K:$K,$H:$H)</f>
        <v>Carter, Jimmy</v>
      </c>
      <c r="O405" t="str">
        <f>VLOOKUP(A405,'national-winners'!$A$2:$B$13,2,0)</f>
        <v>Reagan, Ronald</v>
      </c>
    </row>
    <row r="406" spans="1:15" x14ac:dyDescent="0.25">
      <c r="A406">
        <v>1980</v>
      </c>
      <c r="B406" t="s">
        <v>62</v>
      </c>
      <c r="C406" t="s">
        <v>63</v>
      </c>
      <c r="D406">
        <v>13</v>
      </c>
      <c r="E406">
        <v>58</v>
      </c>
      <c r="F406">
        <v>44</v>
      </c>
      <c r="G406" t="s">
        <v>16</v>
      </c>
      <c r="H406" t="s">
        <v>161</v>
      </c>
      <c r="I406" t="s">
        <v>35</v>
      </c>
      <c r="J406" t="b">
        <v>0</v>
      </c>
      <c r="K406">
        <v>36055</v>
      </c>
      <c r="L406">
        <v>1596805</v>
      </c>
      <c r="M406" t="str">
        <f>IF(VLOOKUP(A406,'national-winners'!$A$2:$B$13,2,0)=H406,"Y","N")</f>
        <v>N</v>
      </c>
      <c r="N406" t="str">
        <f>_xlfn.XLOOKUP(INDEX('state-winning-votes'!$A$1:$L$53,MATCH($C406,'state-winning-votes'!$A:$A,0),MATCH($A406,'state-winning-votes'!$A$2:$L$2,0)),$K:$K,$H:$H)</f>
        <v>Carter, Jimmy</v>
      </c>
      <c r="O406" t="str">
        <f>VLOOKUP(A406,'national-winners'!$A$2:$B$13,2,0)</f>
        <v>Reagan, Ronald</v>
      </c>
    </row>
    <row r="407" spans="1:15" x14ac:dyDescent="0.25">
      <c r="A407">
        <v>1980</v>
      </c>
      <c r="B407" t="s">
        <v>62</v>
      </c>
      <c r="C407" t="s">
        <v>63</v>
      </c>
      <c r="D407">
        <v>13</v>
      </c>
      <c r="E407">
        <v>58</v>
      </c>
      <c r="F407">
        <v>44</v>
      </c>
      <c r="G407" t="s">
        <v>16</v>
      </c>
      <c r="H407" t="s">
        <v>163</v>
      </c>
      <c r="I407" t="s">
        <v>29</v>
      </c>
      <c r="J407" t="b">
        <v>0</v>
      </c>
      <c r="K407">
        <v>15627</v>
      </c>
      <c r="L407">
        <v>1596805</v>
      </c>
      <c r="M407" t="str">
        <f>IF(VLOOKUP(A407,'national-winners'!$A$2:$B$13,2,0)=H407,"Y","N")</f>
        <v>N</v>
      </c>
      <c r="N407" t="str">
        <f>_xlfn.XLOOKUP(INDEX('state-winning-votes'!$A$1:$L$53,MATCH($C407,'state-winning-votes'!$A:$A,0),MATCH($A407,'state-winning-votes'!$A$2:$L$2,0)),$K:$K,$H:$H)</f>
        <v>Carter, Jimmy</v>
      </c>
      <c r="O407" t="str">
        <f>VLOOKUP(A407,'national-winners'!$A$2:$B$13,2,0)</f>
        <v>Reagan, Ronald</v>
      </c>
    </row>
    <row r="408" spans="1:15" x14ac:dyDescent="0.25">
      <c r="A408">
        <v>1980</v>
      </c>
      <c r="B408" t="s">
        <v>64</v>
      </c>
      <c r="C408" t="s">
        <v>65</v>
      </c>
      <c r="D408">
        <v>15</v>
      </c>
      <c r="E408">
        <v>95</v>
      </c>
      <c r="F408">
        <v>82</v>
      </c>
      <c r="G408" t="s">
        <v>16</v>
      </c>
      <c r="H408" t="s">
        <v>17</v>
      </c>
      <c r="I408" t="s">
        <v>18</v>
      </c>
      <c r="J408" t="b">
        <v>0</v>
      </c>
      <c r="K408">
        <v>135879</v>
      </c>
      <c r="L408">
        <v>303287</v>
      </c>
      <c r="M408" t="str">
        <f>IF(VLOOKUP(A408,'national-winners'!$A$2:$B$13,2,0)=H408,"Y","N")</f>
        <v>N</v>
      </c>
      <c r="N408" t="str">
        <f>_xlfn.XLOOKUP(INDEX('state-winning-votes'!$A$1:$L$53,MATCH($C408,'state-winning-votes'!$A:$A,0),MATCH($A408,'state-winning-votes'!$A$2:$L$2,0)),$K:$K,$H:$H)</f>
        <v>Carter, Jimmy</v>
      </c>
      <c r="O408" t="str">
        <f>VLOOKUP(A408,'national-winners'!$A$2:$B$13,2,0)</f>
        <v>Reagan, Ronald</v>
      </c>
    </row>
    <row r="409" spans="1:15" x14ac:dyDescent="0.25">
      <c r="A409">
        <v>1980</v>
      </c>
      <c r="B409" t="s">
        <v>64</v>
      </c>
      <c r="C409" t="s">
        <v>65</v>
      </c>
      <c r="D409">
        <v>15</v>
      </c>
      <c r="E409">
        <v>95</v>
      </c>
      <c r="F409">
        <v>82</v>
      </c>
      <c r="G409" t="s">
        <v>16</v>
      </c>
      <c r="H409" t="s">
        <v>160</v>
      </c>
      <c r="I409" t="s">
        <v>21</v>
      </c>
      <c r="J409" t="b">
        <v>0</v>
      </c>
      <c r="K409">
        <v>130112</v>
      </c>
      <c r="L409">
        <v>303287</v>
      </c>
      <c r="M409" t="str">
        <f>IF(VLOOKUP(A409,'national-winners'!$A$2:$B$13,2,0)=H409,"Y","N")</f>
        <v>Y</v>
      </c>
      <c r="N409" t="str">
        <f>_xlfn.XLOOKUP(INDEX('state-winning-votes'!$A$1:$L$53,MATCH($C409,'state-winning-votes'!$A:$A,0),MATCH($A409,'state-winning-votes'!$A$2:$L$2,0)),$K:$K,$H:$H)</f>
        <v>Carter, Jimmy</v>
      </c>
      <c r="O409" t="str">
        <f>VLOOKUP(A409,'national-winners'!$A$2:$B$13,2,0)</f>
        <v>Reagan, Ronald</v>
      </c>
    </row>
    <row r="410" spans="1:15" x14ac:dyDescent="0.25">
      <c r="A410">
        <v>1980</v>
      </c>
      <c r="B410" t="s">
        <v>64</v>
      </c>
      <c r="C410" t="s">
        <v>65</v>
      </c>
      <c r="D410">
        <v>15</v>
      </c>
      <c r="E410">
        <v>95</v>
      </c>
      <c r="F410">
        <v>82</v>
      </c>
      <c r="G410" t="s">
        <v>16</v>
      </c>
      <c r="H410" t="s">
        <v>161</v>
      </c>
      <c r="I410" t="s">
        <v>35</v>
      </c>
      <c r="J410" t="b">
        <v>0</v>
      </c>
      <c r="K410">
        <v>32021</v>
      </c>
      <c r="L410">
        <v>303287</v>
      </c>
      <c r="M410" t="str">
        <f>IF(VLOOKUP(A410,'national-winners'!$A$2:$B$13,2,0)=H410,"Y","N")</f>
        <v>N</v>
      </c>
      <c r="N410" t="str">
        <f>_xlfn.XLOOKUP(INDEX('state-winning-votes'!$A$1:$L$53,MATCH($C410,'state-winning-votes'!$A:$A,0),MATCH($A410,'state-winning-votes'!$A$2:$L$2,0)),$K:$K,$H:$H)</f>
        <v>Carter, Jimmy</v>
      </c>
      <c r="O410" t="str">
        <f>VLOOKUP(A410,'national-winners'!$A$2:$B$13,2,0)</f>
        <v>Reagan, Ronald</v>
      </c>
    </row>
    <row r="411" spans="1:15" x14ac:dyDescent="0.25">
      <c r="A411">
        <v>1980</v>
      </c>
      <c r="B411" t="s">
        <v>64</v>
      </c>
      <c r="C411" t="s">
        <v>65</v>
      </c>
      <c r="D411">
        <v>15</v>
      </c>
      <c r="E411">
        <v>95</v>
      </c>
      <c r="F411">
        <v>82</v>
      </c>
      <c r="G411" t="s">
        <v>16</v>
      </c>
      <c r="H411" t="s">
        <v>163</v>
      </c>
      <c r="I411" t="s">
        <v>29</v>
      </c>
      <c r="J411" t="b">
        <v>0</v>
      </c>
      <c r="K411">
        <v>3269</v>
      </c>
      <c r="L411">
        <v>303287</v>
      </c>
      <c r="M411" t="str">
        <f>IF(VLOOKUP(A411,'national-winners'!$A$2:$B$13,2,0)=H411,"Y","N")</f>
        <v>N</v>
      </c>
      <c r="N411" t="str">
        <f>_xlfn.XLOOKUP(INDEX('state-winning-votes'!$A$1:$L$53,MATCH($C411,'state-winning-votes'!$A:$A,0),MATCH($A411,'state-winning-votes'!$A$2:$L$2,0)),$K:$K,$H:$H)</f>
        <v>Carter, Jimmy</v>
      </c>
      <c r="O411" t="str">
        <f>VLOOKUP(A411,'national-winners'!$A$2:$B$13,2,0)</f>
        <v>Reagan, Ronald</v>
      </c>
    </row>
    <row r="412" spans="1:15" x14ac:dyDescent="0.25">
      <c r="A412">
        <v>1980</v>
      </c>
      <c r="B412" t="s">
        <v>64</v>
      </c>
      <c r="C412" t="s">
        <v>65</v>
      </c>
      <c r="D412">
        <v>15</v>
      </c>
      <c r="E412">
        <v>95</v>
      </c>
      <c r="F412">
        <v>82</v>
      </c>
      <c r="G412" t="s">
        <v>16</v>
      </c>
      <c r="H412" t="s">
        <v>167</v>
      </c>
      <c r="I412" t="s">
        <v>168</v>
      </c>
      <c r="J412" t="b">
        <v>0</v>
      </c>
      <c r="K412">
        <v>1548</v>
      </c>
      <c r="L412">
        <v>303287</v>
      </c>
      <c r="M412" t="str">
        <f>IF(VLOOKUP(A412,'national-winners'!$A$2:$B$13,2,0)=H412,"Y","N")</f>
        <v>N</v>
      </c>
      <c r="N412" t="str">
        <f>_xlfn.XLOOKUP(INDEX('state-winning-votes'!$A$1:$L$53,MATCH($C412,'state-winning-votes'!$A:$A,0),MATCH($A412,'state-winning-votes'!$A$2:$L$2,0)),$K:$K,$H:$H)</f>
        <v>Carter, Jimmy</v>
      </c>
      <c r="O412" t="str">
        <f>VLOOKUP(A412,'national-winners'!$A$2:$B$13,2,0)</f>
        <v>Reagan, Ronald</v>
      </c>
    </row>
    <row r="413" spans="1:15" x14ac:dyDescent="0.25">
      <c r="A413">
        <v>1980</v>
      </c>
      <c r="B413" t="s">
        <v>64</v>
      </c>
      <c r="C413" t="s">
        <v>65</v>
      </c>
      <c r="D413">
        <v>15</v>
      </c>
      <c r="E413">
        <v>95</v>
      </c>
      <c r="F413">
        <v>82</v>
      </c>
      <c r="G413" t="s">
        <v>16</v>
      </c>
      <c r="H413" t="s">
        <v>26</v>
      </c>
      <c r="I413" t="s">
        <v>27</v>
      </c>
      <c r="J413" t="b">
        <v>0</v>
      </c>
      <c r="K413">
        <v>458</v>
      </c>
      <c r="L413">
        <v>303287</v>
      </c>
      <c r="M413" t="str">
        <f>IF(VLOOKUP(A413,'national-winners'!$A$2:$B$13,2,0)=H413,"Y","N")</f>
        <v>N</v>
      </c>
      <c r="N413" t="str">
        <f>_xlfn.XLOOKUP(INDEX('state-winning-votes'!$A$1:$L$53,MATCH($C413,'state-winning-votes'!$A:$A,0),MATCH($A413,'state-winning-votes'!$A$2:$L$2,0)),$K:$K,$H:$H)</f>
        <v>Carter, Jimmy</v>
      </c>
      <c r="O413" t="str">
        <f>VLOOKUP(A413,'national-winners'!$A$2:$B$13,2,0)</f>
        <v>Reagan, Ronald</v>
      </c>
    </row>
    <row r="414" spans="1:15" x14ac:dyDescent="0.25">
      <c r="A414">
        <v>1980</v>
      </c>
      <c r="B414" t="s">
        <v>66</v>
      </c>
      <c r="C414" t="s">
        <v>67</v>
      </c>
      <c r="D414">
        <v>16</v>
      </c>
      <c r="E414">
        <v>82</v>
      </c>
      <c r="F414">
        <v>63</v>
      </c>
      <c r="G414" t="s">
        <v>16</v>
      </c>
      <c r="H414" t="s">
        <v>160</v>
      </c>
      <c r="I414" t="s">
        <v>21</v>
      </c>
      <c r="J414" t="b">
        <v>0</v>
      </c>
      <c r="K414">
        <v>290699</v>
      </c>
      <c r="L414">
        <v>437431</v>
      </c>
      <c r="M414" t="str">
        <f>IF(VLOOKUP(A414,'national-winners'!$A$2:$B$13,2,0)=H414,"Y","N")</f>
        <v>Y</v>
      </c>
      <c r="N414" t="str">
        <f>_xlfn.XLOOKUP(INDEX('state-winning-votes'!$A$1:$L$53,MATCH($C414,'state-winning-votes'!$A:$A,0),MATCH($A414,'state-winning-votes'!$A$2:$L$2,0)),$K:$K,$H:$H)</f>
        <v>Reagan, Ronald</v>
      </c>
      <c r="O414" t="str">
        <f>VLOOKUP(A414,'national-winners'!$A$2:$B$13,2,0)</f>
        <v>Reagan, Ronald</v>
      </c>
    </row>
    <row r="415" spans="1:15" x14ac:dyDescent="0.25">
      <c r="A415">
        <v>1980</v>
      </c>
      <c r="B415" t="s">
        <v>66</v>
      </c>
      <c r="C415" t="s">
        <v>67</v>
      </c>
      <c r="D415">
        <v>16</v>
      </c>
      <c r="E415">
        <v>82</v>
      </c>
      <c r="F415">
        <v>63</v>
      </c>
      <c r="G415" t="s">
        <v>16</v>
      </c>
      <c r="H415" t="s">
        <v>17</v>
      </c>
      <c r="I415" t="s">
        <v>18</v>
      </c>
      <c r="J415" t="b">
        <v>0</v>
      </c>
      <c r="K415">
        <v>110192</v>
      </c>
      <c r="L415">
        <v>437431</v>
      </c>
      <c r="M415" t="str">
        <f>IF(VLOOKUP(A415,'national-winners'!$A$2:$B$13,2,0)=H415,"Y","N")</f>
        <v>N</v>
      </c>
      <c r="N415" t="str">
        <f>_xlfn.XLOOKUP(INDEX('state-winning-votes'!$A$1:$L$53,MATCH($C415,'state-winning-votes'!$A:$A,0),MATCH($A415,'state-winning-votes'!$A$2:$L$2,0)),$K:$K,$H:$H)</f>
        <v>Reagan, Ronald</v>
      </c>
      <c r="O415" t="str">
        <f>VLOOKUP(A415,'national-winners'!$A$2:$B$13,2,0)</f>
        <v>Reagan, Ronald</v>
      </c>
    </row>
    <row r="416" spans="1:15" x14ac:dyDescent="0.25">
      <c r="A416">
        <v>1980</v>
      </c>
      <c r="B416" t="s">
        <v>66</v>
      </c>
      <c r="C416" t="s">
        <v>67</v>
      </c>
      <c r="D416">
        <v>16</v>
      </c>
      <c r="E416">
        <v>82</v>
      </c>
      <c r="F416">
        <v>63</v>
      </c>
      <c r="G416" t="s">
        <v>16</v>
      </c>
      <c r="H416" t="s">
        <v>161</v>
      </c>
      <c r="I416" t="s">
        <v>35</v>
      </c>
      <c r="J416" t="b">
        <v>0</v>
      </c>
      <c r="K416">
        <v>27058</v>
      </c>
      <c r="L416">
        <v>437431</v>
      </c>
      <c r="M416" t="str">
        <f>IF(VLOOKUP(A416,'national-winners'!$A$2:$B$13,2,0)=H416,"Y","N")</f>
        <v>N</v>
      </c>
      <c r="N416" t="str">
        <f>_xlfn.XLOOKUP(INDEX('state-winning-votes'!$A$1:$L$53,MATCH($C416,'state-winning-votes'!$A:$A,0),MATCH($A416,'state-winning-votes'!$A$2:$L$2,0)),$K:$K,$H:$H)</f>
        <v>Reagan, Ronald</v>
      </c>
      <c r="O416" t="str">
        <f>VLOOKUP(A416,'national-winners'!$A$2:$B$13,2,0)</f>
        <v>Reagan, Ronald</v>
      </c>
    </row>
    <row r="417" spans="1:15" x14ac:dyDescent="0.25">
      <c r="A417">
        <v>1980</v>
      </c>
      <c r="B417" t="s">
        <v>66</v>
      </c>
      <c r="C417" t="s">
        <v>67</v>
      </c>
      <c r="D417">
        <v>16</v>
      </c>
      <c r="E417">
        <v>82</v>
      </c>
      <c r="F417">
        <v>63</v>
      </c>
      <c r="G417" t="s">
        <v>16</v>
      </c>
      <c r="H417" t="s">
        <v>163</v>
      </c>
      <c r="I417" t="s">
        <v>29</v>
      </c>
      <c r="J417" t="b">
        <v>0</v>
      </c>
      <c r="K417">
        <v>8425</v>
      </c>
      <c r="L417">
        <v>437431</v>
      </c>
      <c r="M417" t="str">
        <f>IF(VLOOKUP(A417,'national-winners'!$A$2:$B$13,2,0)=H417,"Y","N")</f>
        <v>N</v>
      </c>
      <c r="N417" t="str">
        <f>_xlfn.XLOOKUP(INDEX('state-winning-votes'!$A$1:$L$53,MATCH($C417,'state-winning-votes'!$A:$A,0),MATCH($A417,'state-winning-votes'!$A$2:$L$2,0)),$K:$K,$H:$H)</f>
        <v>Reagan, Ronald</v>
      </c>
      <c r="O417" t="str">
        <f>VLOOKUP(A417,'national-winners'!$A$2:$B$13,2,0)</f>
        <v>Reagan, Ronald</v>
      </c>
    </row>
    <row r="418" spans="1:15" x14ac:dyDescent="0.25">
      <c r="A418">
        <v>1980</v>
      </c>
      <c r="B418" t="s">
        <v>66</v>
      </c>
      <c r="C418" t="s">
        <v>67</v>
      </c>
      <c r="D418">
        <v>16</v>
      </c>
      <c r="E418">
        <v>82</v>
      </c>
      <c r="F418">
        <v>63</v>
      </c>
      <c r="G418" t="s">
        <v>16</v>
      </c>
      <c r="H418" t="s">
        <v>162</v>
      </c>
      <c r="I418" t="s">
        <v>23</v>
      </c>
      <c r="J418" t="b">
        <v>0</v>
      </c>
      <c r="K418">
        <v>1057</v>
      </c>
      <c r="L418">
        <v>437431</v>
      </c>
      <c r="M418" t="str">
        <f>IF(VLOOKUP(A418,'national-winners'!$A$2:$B$13,2,0)=H418,"Y","N")</f>
        <v>N</v>
      </c>
      <c r="N418" t="str">
        <f>_xlfn.XLOOKUP(INDEX('state-winning-votes'!$A$1:$L$53,MATCH($C418,'state-winning-votes'!$A:$A,0),MATCH($A418,'state-winning-votes'!$A$2:$L$2,0)),$K:$K,$H:$H)</f>
        <v>Reagan, Ronald</v>
      </c>
      <c r="O418" t="str">
        <f>VLOOKUP(A418,'national-winners'!$A$2:$B$13,2,0)</f>
        <v>Reagan, Ronald</v>
      </c>
    </row>
    <row r="419" spans="1:15" x14ac:dyDescent="0.25">
      <c r="A419">
        <v>1980</v>
      </c>
      <c r="B419" t="s">
        <v>68</v>
      </c>
      <c r="C419" t="s">
        <v>69</v>
      </c>
      <c r="D419">
        <v>17</v>
      </c>
      <c r="E419">
        <v>33</v>
      </c>
      <c r="F419">
        <v>21</v>
      </c>
      <c r="G419" t="s">
        <v>16</v>
      </c>
      <c r="H419" t="s">
        <v>160</v>
      </c>
      <c r="I419" t="s">
        <v>21</v>
      </c>
      <c r="J419" t="b">
        <v>0</v>
      </c>
      <c r="K419">
        <v>2358049</v>
      </c>
      <c r="L419">
        <v>4749721</v>
      </c>
      <c r="M419" t="str">
        <f>IF(VLOOKUP(A419,'national-winners'!$A$2:$B$13,2,0)=H419,"Y","N")</f>
        <v>Y</v>
      </c>
      <c r="N419" t="str">
        <f>_xlfn.XLOOKUP(INDEX('state-winning-votes'!$A$1:$L$53,MATCH($C419,'state-winning-votes'!$A:$A,0),MATCH($A419,'state-winning-votes'!$A$2:$L$2,0)),$K:$K,$H:$H)</f>
        <v>Reagan, Ronald</v>
      </c>
      <c r="O419" t="str">
        <f>VLOOKUP(A419,'national-winners'!$A$2:$B$13,2,0)</f>
        <v>Reagan, Ronald</v>
      </c>
    </row>
    <row r="420" spans="1:15" x14ac:dyDescent="0.25">
      <c r="A420">
        <v>1980</v>
      </c>
      <c r="B420" t="s">
        <v>68</v>
      </c>
      <c r="C420" t="s">
        <v>69</v>
      </c>
      <c r="D420">
        <v>17</v>
      </c>
      <c r="E420">
        <v>33</v>
      </c>
      <c r="F420">
        <v>21</v>
      </c>
      <c r="G420" t="s">
        <v>16</v>
      </c>
      <c r="H420" t="s">
        <v>17</v>
      </c>
      <c r="I420" t="s">
        <v>18</v>
      </c>
      <c r="J420" t="b">
        <v>0</v>
      </c>
      <c r="K420">
        <v>1981413</v>
      </c>
      <c r="L420">
        <v>4749721</v>
      </c>
      <c r="M420" t="str">
        <f>IF(VLOOKUP(A420,'national-winners'!$A$2:$B$13,2,0)=H420,"Y","N")</f>
        <v>N</v>
      </c>
      <c r="N420" t="str">
        <f>_xlfn.XLOOKUP(INDEX('state-winning-votes'!$A$1:$L$53,MATCH($C420,'state-winning-votes'!$A:$A,0),MATCH($A420,'state-winning-votes'!$A$2:$L$2,0)),$K:$K,$H:$H)</f>
        <v>Reagan, Ronald</v>
      </c>
      <c r="O420" t="str">
        <f>VLOOKUP(A420,'national-winners'!$A$2:$B$13,2,0)</f>
        <v>Reagan, Ronald</v>
      </c>
    </row>
    <row r="421" spans="1:15" x14ac:dyDescent="0.25">
      <c r="A421">
        <v>1980</v>
      </c>
      <c r="B421" t="s">
        <v>68</v>
      </c>
      <c r="C421" t="s">
        <v>69</v>
      </c>
      <c r="D421">
        <v>17</v>
      </c>
      <c r="E421">
        <v>33</v>
      </c>
      <c r="F421">
        <v>21</v>
      </c>
      <c r="G421" t="s">
        <v>16</v>
      </c>
      <c r="H421" t="s">
        <v>161</v>
      </c>
      <c r="I421" t="s">
        <v>35</v>
      </c>
      <c r="J421" t="b">
        <v>0</v>
      </c>
      <c r="K421">
        <v>346754</v>
      </c>
      <c r="L421">
        <v>4749721</v>
      </c>
      <c r="M421" t="str">
        <f>IF(VLOOKUP(A421,'national-winners'!$A$2:$B$13,2,0)=H421,"Y","N")</f>
        <v>N</v>
      </c>
      <c r="N421" t="str">
        <f>_xlfn.XLOOKUP(INDEX('state-winning-votes'!$A$1:$L$53,MATCH($C421,'state-winning-votes'!$A:$A,0),MATCH($A421,'state-winning-votes'!$A$2:$L$2,0)),$K:$K,$H:$H)</f>
        <v>Reagan, Ronald</v>
      </c>
      <c r="O421" t="str">
        <f>VLOOKUP(A421,'national-winners'!$A$2:$B$13,2,0)</f>
        <v>Reagan, Ronald</v>
      </c>
    </row>
    <row r="422" spans="1:15" x14ac:dyDescent="0.25">
      <c r="A422">
        <v>1980</v>
      </c>
      <c r="B422" t="s">
        <v>68</v>
      </c>
      <c r="C422" t="s">
        <v>69</v>
      </c>
      <c r="D422">
        <v>17</v>
      </c>
      <c r="E422">
        <v>33</v>
      </c>
      <c r="F422">
        <v>21</v>
      </c>
      <c r="G422" t="s">
        <v>16</v>
      </c>
      <c r="H422" t="s">
        <v>163</v>
      </c>
      <c r="I422" t="s">
        <v>29</v>
      </c>
      <c r="J422" t="b">
        <v>0</v>
      </c>
      <c r="K422">
        <v>38939</v>
      </c>
      <c r="L422">
        <v>4749721</v>
      </c>
      <c r="M422" t="str">
        <f>IF(VLOOKUP(A422,'national-winners'!$A$2:$B$13,2,0)=H422,"Y","N")</f>
        <v>N</v>
      </c>
      <c r="N422" t="str">
        <f>_xlfn.XLOOKUP(INDEX('state-winning-votes'!$A$1:$L$53,MATCH($C422,'state-winning-votes'!$A:$A,0),MATCH($A422,'state-winning-votes'!$A$2:$L$2,0)),$K:$K,$H:$H)</f>
        <v>Reagan, Ronald</v>
      </c>
      <c r="O422" t="str">
        <f>VLOOKUP(A422,'national-winners'!$A$2:$B$13,2,0)</f>
        <v>Reagan, Ronald</v>
      </c>
    </row>
    <row r="423" spans="1:15" x14ac:dyDescent="0.25">
      <c r="A423">
        <v>1980</v>
      </c>
      <c r="B423" t="s">
        <v>68</v>
      </c>
      <c r="C423" t="s">
        <v>69</v>
      </c>
      <c r="D423">
        <v>17</v>
      </c>
      <c r="E423">
        <v>33</v>
      </c>
      <c r="F423">
        <v>21</v>
      </c>
      <c r="G423" t="s">
        <v>16</v>
      </c>
      <c r="H423" t="s">
        <v>167</v>
      </c>
      <c r="I423" t="s">
        <v>168</v>
      </c>
      <c r="J423" t="b">
        <v>0</v>
      </c>
      <c r="K423">
        <v>10692</v>
      </c>
      <c r="L423">
        <v>4749721</v>
      </c>
      <c r="M423" t="str">
        <f>IF(VLOOKUP(A423,'national-winners'!$A$2:$B$13,2,0)=H423,"Y","N")</f>
        <v>N</v>
      </c>
      <c r="N423" t="str">
        <f>_xlfn.XLOOKUP(INDEX('state-winning-votes'!$A$1:$L$53,MATCH($C423,'state-winning-votes'!$A:$A,0),MATCH($A423,'state-winning-votes'!$A$2:$L$2,0)),$K:$K,$H:$H)</f>
        <v>Reagan, Ronald</v>
      </c>
      <c r="O423" t="str">
        <f>VLOOKUP(A423,'national-winners'!$A$2:$B$13,2,0)</f>
        <v>Reagan, Ronald</v>
      </c>
    </row>
    <row r="424" spans="1:15" x14ac:dyDescent="0.25">
      <c r="A424">
        <v>1980</v>
      </c>
      <c r="B424" t="s">
        <v>68</v>
      </c>
      <c r="C424" t="s">
        <v>69</v>
      </c>
      <c r="D424">
        <v>17</v>
      </c>
      <c r="E424">
        <v>33</v>
      </c>
      <c r="F424">
        <v>21</v>
      </c>
      <c r="G424" t="s">
        <v>16</v>
      </c>
      <c r="H424" t="s">
        <v>26</v>
      </c>
      <c r="I424" t="s">
        <v>27</v>
      </c>
      <c r="J424" t="b">
        <v>0</v>
      </c>
      <c r="K424">
        <v>9711</v>
      </c>
      <c r="L424">
        <v>4749721</v>
      </c>
      <c r="M424" t="str">
        <f>IF(VLOOKUP(A424,'national-winners'!$A$2:$B$13,2,0)=H424,"Y","N")</f>
        <v>N</v>
      </c>
      <c r="N424" t="str">
        <f>_xlfn.XLOOKUP(INDEX('state-winning-votes'!$A$1:$L$53,MATCH($C424,'state-winning-votes'!$A:$A,0),MATCH($A424,'state-winning-votes'!$A$2:$L$2,0)),$K:$K,$H:$H)</f>
        <v>Reagan, Ronald</v>
      </c>
      <c r="O424" t="str">
        <f>VLOOKUP(A424,'national-winners'!$A$2:$B$13,2,0)</f>
        <v>Reagan, Ronald</v>
      </c>
    </row>
    <row r="425" spans="1:15" x14ac:dyDescent="0.25">
      <c r="A425">
        <v>1980</v>
      </c>
      <c r="B425" t="s">
        <v>68</v>
      </c>
      <c r="C425" t="s">
        <v>69</v>
      </c>
      <c r="D425">
        <v>17</v>
      </c>
      <c r="E425">
        <v>33</v>
      </c>
      <c r="F425">
        <v>21</v>
      </c>
      <c r="G425" t="s">
        <v>16</v>
      </c>
      <c r="H425" t="s">
        <v>169</v>
      </c>
      <c r="I425" t="s">
        <v>170</v>
      </c>
      <c r="J425" t="b">
        <v>0</v>
      </c>
      <c r="K425">
        <v>2257</v>
      </c>
      <c r="L425">
        <v>4749721</v>
      </c>
      <c r="M425" t="str">
        <f>IF(VLOOKUP(A425,'national-winners'!$A$2:$B$13,2,0)=H425,"Y","N")</f>
        <v>N</v>
      </c>
      <c r="N425" t="str">
        <f>_xlfn.XLOOKUP(INDEX('state-winning-votes'!$A$1:$L$53,MATCH($C425,'state-winning-votes'!$A:$A,0),MATCH($A425,'state-winning-votes'!$A$2:$L$2,0)),$K:$K,$H:$H)</f>
        <v>Reagan, Ronald</v>
      </c>
      <c r="O425" t="str">
        <f>VLOOKUP(A425,'national-winners'!$A$2:$B$13,2,0)</f>
        <v>Reagan, Ronald</v>
      </c>
    </row>
    <row r="426" spans="1:15" x14ac:dyDescent="0.25">
      <c r="A426">
        <v>1980</v>
      </c>
      <c r="B426" t="s">
        <v>68</v>
      </c>
      <c r="C426" t="s">
        <v>69</v>
      </c>
      <c r="D426">
        <v>17</v>
      </c>
      <c r="E426">
        <v>33</v>
      </c>
      <c r="F426">
        <v>21</v>
      </c>
      <c r="G426" t="s">
        <v>16</v>
      </c>
      <c r="H426" t="s">
        <v>165</v>
      </c>
      <c r="I426" t="s">
        <v>37</v>
      </c>
      <c r="J426" t="b">
        <v>0</v>
      </c>
      <c r="K426">
        <v>1302</v>
      </c>
      <c r="L426">
        <v>4749721</v>
      </c>
      <c r="M426" t="str">
        <f>IF(VLOOKUP(A426,'national-winners'!$A$2:$B$13,2,0)=H426,"Y","N")</f>
        <v>N</v>
      </c>
      <c r="N426" t="str">
        <f>_xlfn.XLOOKUP(INDEX('state-winning-votes'!$A$1:$L$53,MATCH($C426,'state-winning-votes'!$A:$A,0),MATCH($A426,'state-winning-votes'!$A$2:$L$2,0)),$K:$K,$H:$H)</f>
        <v>Reagan, Ronald</v>
      </c>
      <c r="O426" t="str">
        <f>VLOOKUP(A426,'national-winners'!$A$2:$B$13,2,0)</f>
        <v>Reagan, Ronald</v>
      </c>
    </row>
    <row r="427" spans="1:15" x14ac:dyDescent="0.25">
      <c r="A427">
        <v>1980</v>
      </c>
      <c r="B427" t="s">
        <v>68</v>
      </c>
      <c r="C427" t="s">
        <v>69</v>
      </c>
      <c r="D427">
        <v>17</v>
      </c>
      <c r="E427">
        <v>33</v>
      </c>
      <c r="F427">
        <v>21</v>
      </c>
      <c r="G427" t="s">
        <v>16</v>
      </c>
      <c r="J427" t="b">
        <v>1</v>
      </c>
      <c r="K427">
        <v>604</v>
      </c>
      <c r="L427">
        <v>4749721</v>
      </c>
      <c r="M427" t="str">
        <f>IF(VLOOKUP(A427,'national-winners'!$A$2:$B$13,2,0)=H427,"Y","N")</f>
        <v>N</v>
      </c>
      <c r="N427" t="str">
        <f>_xlfn.XLOOKUP(INDEX('state-winning-votes'!$A$1:$L$53,MATCH($C427,'state-winning-votes'!$A:$A,0),MATCH($A427,'state-winning-votes'!$A$2:$L$2,0)),$K:$K,$H:$H)</f>
        <v>Reagan, Ronald</v>
      </c>
      <c r="O427" t="str">
        <f>VLOOKUP(A427,'national-winners'!$A$2:$B$13,2,0)</f>
        <v>Reagan, Ronald</v>
      </c>
    </row>
    <row r="428" spans="1:15" x14ac:dyDescent="0.25">
      <c r="A428">
        <v>1980</v>
      </c>
      <c r="B428" t="s">
        <v>71</v>
      </c>
      <c r="C428" t="s">
        <v>72</v>
      </c>
      <c r="D428">
        <v>18</v>
      </c>
      <c r="E428">
        <v>32</v>
      </c>
      <c r="F428">
        <v>22</v>
      </c>
      <c r="G428" t="s">
        <v>16</v>
      </c>
      <c r="H428" t="s">
        <v>160</v>
      </c>
      <c r="I428" t="s">
        <v>21</v>
      </c>
      <c r="J428" t="b">
        <v>0</v>
      </c>
      <c r="K428">
        <v>1255656</v>
      </c>
      <c r="L428">
        <v>2242033</v>
      </c>
      <c r="M428" t="str">
        <f>IF(VLOOKUP(A428,'national-winners'!$A$2:$B$13,2,0)=H428,"Y","N")</f>
        <v>Y</v>
      </c>
      <c r="N428" t="str">
        <f>_xlfn.XLOOKUP(INDEX('state-winning-votes'!$A$1:$L$53,MATCH($C428,'state-winning-votes'!$A:$A,0),MATCH($A428,'state-winning-votes'!$A$2:$L$2,0)),$K:$K,$H:$H)</f>
        <v>Reagan, Ronald</v>
      </c>
      <c r="O428" t="str">
        <f>VLOOKUP(A428,'national-winners'!$A$2:$B$13,2,0)</f>
        <v>Reagan, Ronald</v>
      </c>
    </row>
    <row r="429" spans="1:15" x14ac:dyDescent="0.25">
      <c r="A429">
        <v>1980</v>
      </c>
      <c r="B429" t="s">
        <v>71</v>
      </c>
      <c r="C429" t="s">
        <v>72</v>
      </c>
      <c r="D429">
        <v>18</v>
      </c>
      <c r="E429">
        <v>32</v>
      </c>
      <c r="F429">
        <v>22</v>
      </c>
      <c r="G429" t="s">
        <v>16</v>
      </c>
      <c r="H429" t="s">
        <v>17</v>
      </c>
      <c r="I429" t="s">
        <v>18</v>
      </c>
      <c r="J429" t="b">
        <v>0</v>
      </c>
      <c r="K429">
        <v>844197</v>
      </c>
      <c r="L429">
        <v>2242033</v>
      </c>
      <c r="M429" t="str">
        <f>IF(VLOOKUP(A429,'national-winners'!$A$2:$B$13,2,0)=H429,"Y","N")</f>
        <v>N</v>
      </c>
      <c r="N429" t="str">
        <f>_xlfn.XLOOKUP(INDEX('state-winning-votes'!$A$1:$L$53,MATCH($C429,'state-winning-votes'!$A:$A,0),MATCH($A429,'state-winning-votes'!$A$2:$L$2,0)),$K:$K,$H:$H)</f>
        <v>Reagan, Ronald</v>
      </c>
      <c r="O429" t="str">
        <f>VLOOKUP(A429,'national-winners'!$A$2:$B$13,2,0)</f>
        <v>Reagan, Ronald</v>
      </c>
    </row>
    <row r="430" spans="1:15" x14ac:dyDescent="0.25">
      <c r="A430">
        <v>1980</v>
      </c>
      <c r="B430" t="s">
        <v>71</v>
      </c>
      <c r="C430" t="s">
        <v>72</v>
      </c>
      <c r="D430">
        <v>18</v>
      </c>
      <c r="E430">
        <v>32</v>
      </c>
      <c r="F430">
        <v>22</v>
      </c>
      <c r="G430" t="s">
        <v>16</v>
      </c>
      <c r="H430" t="s">
        <v>161</v>
      </c>
      <c r="I430" t="s">
        <v>35</v>
      </c>
      <c r="J430" t="b">
        <v>0</v>
      </c>
      <c r="K430">
        <v>111639</v>
      </c>
      <c r="L430">
        <v>2242033</v>
      </c>
      <c r="M430" t="str">
        <f>IF(VLOOKUP(A430,'national-winners'!$A$2:$B$13,2,0)=H430,"Y","N")</f>
        <v>N</v>
      </c>
      <c r="N430" t="str">
        <f>_xlfn.XLOOKUP(INDEX('state-winning-votes'!$A$1:$L$53,MATCH($C430,'state-winning-votes'!$A:$A,0),MATCH($A430,'state-winning-votes'!$A$2:$L$2,0)),$K:$K,$H:$H)</f>
        <v>Reagan, Ronald</v>
      </c>
      <c r="O430" t="str">
        <f>VLOOKUP(A430,'national-winners'!$A$2:$B$13,2,0)</f>
        <v>Reagan, Ronald</v>
      </c>
    </row>
    <row r="431" spans="1:15" x14ac:dyDescent="0.25">
      <c r="A431">
        <v>1980</v>
      </c>
      <c r="B431" t="s">
        <v>71</v>
      </c>
      <c r="C431" t="s">
        <v>72</v>
      </c>
      <c r="D431">
        <v>18</v>
      </c>
      <c r="E431">
        <v>32</v>
      </c>
      <c r="F431">
        <v>22</v>
      </c>
      <c r="G431" t="s">
        <v>16</v>
      </c>
      <c r="H431" t="s">
        <v>163</v>
      </c>
      <c r="I431" t="s">
        <v>29</v>
      </c>
      <c r="J431" t="b">
        <v>0</v>
      </c>
      <c r="K431">
        <v>19627</v>
      </c>
      <c r="L431">
        <v>2242033</v>
      </c>
      <c r="M431" t="str">
        <f>IF(VLOOKUP(A431,'national-winners'!$A$2:$B$13,2,0)=H431,"Y","N")</f>
        <v>N</v>
      </c>
      <c r="N431" t="str">
        <f>_xlfn.XLOOKUP(INDEX('state-winning-votes'!$A$1:$L$53,MATCH($C431,'state-winning-votes'!$A:$A,0),MATCH($A431,'state-winning-votes'!$A$2:$L$2,0)),$K:$K,$H:$H)</f>
        <v>Reagan, Ronald</v>
      </c>
      <c r="O431" t="str">
        <f>VLOOKUP(A431,'national-winners'!$A$2:$B$13,2,0)</f>
        <v>Reagan, Ronald</v>
      </c>
    </row>
    <row r="432" spans="1:15" x14ac:dyDescent="0.25">
      <c r="A432">
        <v>1980</v>
      </c>
      <c r="B432" t="s">
        <v>71</v>
      </c>
      <c r="C432" t="s">
        <v>72</v>
      </c>
      <c r="D432">
        <v>18</v>
      </c>
      <c r="E432">
        <v>32</v>
      </c>
      <c r="F432">
        <v>22</v>
      </c>
      <c r="G432" t="s">
        <v>16</v>
      </c>
      <c r="H432" t="s">
        <v>167</v>
      </c>
      <c r="I432" t="s">
        <v>168</v>
      </c>
      <c r="J432" t="b">
        <v>0</v>
      </c>
      <c r="K432">
        <v>4852</v>
      </c>
      <c r="L432">
        <v>2242033</v>
      </c>
      <c r="M432" t="str">
        <f>IF(VLOOKUP(A432,'national-winners'!$A$2:$B$13,2,0)=H432,"Y","N")</f>
        <v>N</v>
      </c>
      <c r="N432" t="str">
        <f>_xlfn.XLOOKUP(INDEX('state-winning-votes'!$A$1:$L$53,MATCH($C432,'state-winning-votes'!$A:$A,0),MATCH($A432,'state-winning-votes'!$A$2:$L$2,0)),$K:$K,$H:$H)</f>
        <v>Reagan, Ronald</v>
      </c>
      <c r="O432" t="str">
        <f>VLOOKUP(A432,'national-winners'!$A$2:$B$13,2,0)</f>
        <v>Reagan, Ronald</v>
      </c>
    </row>
    <row r="433" spans="1:15" x14ac:dyDescent="0.25">
      <c r="A433">
        <v>1980</v>
      </c>
      <c r="B433" t="s">
        <v>71</v>
      </c>
      <c r="C433" t="s">
        <v>72</v>
      </c>
      <c r="D433">
        <v>18</v>
      </c>
      <c r="E433">
        <v>32</v>
      </c>
      <c r="F433">
        <v>22</v>
      </c>
      <c r="G433" t="s">
        <v>16</v>
      </c>
      <c r="H433" t="s">
        <v>175</v>
      </c>
      <c r="I433" t="s">
        <v>39</v>
      </c>
      <c r="J433" t="b">
        <v>0</v>
      </c>
      <c r="K433">
        <v>4750</v>
      </c>
      <c r="L433">
        <v>2242033</v>
      </c>
      <c r="M433" t="str">
        <f>IF(VLOOKUP(A433,'national-winners'!$A$2:$B$13,2,0)=H433,"Y","N")</f>
        <v>N</v>
      </c>
      <c r="N433" t="str">
        <f>_xlfn.XLOOKUP(INDEX('state-winning-votes'!$A$1:$L$53,MATCH($C433,'state-winning-votes'!$A:$A,0),MATCH($A433,'state-winning-votes'!$A$2:$L$2,0)),$K:$K,$H:$H)</f>
        <v>Reagan, Ronald</v>
      </c>
      <c r="O433" t="str">
        <f>VLOOKUP(A433,'national-winners'!$A$2:$B$13,2,0)</f>
        <v>Reagan, Ronald</v>
      </c>
    </row>
    <row r="434" spans="1:15" x14ac:dyDescent="0.25">
      <c r="A434">
        <v>1980</v>
      </c>
      <c r="B434" t="s">
        <v>71</v>
      </c>
      <c r="C434" t="s">
        <v>72</v>
      </c>
      <c r="D434">
        <v>18</v>
      </c>
      <c r="E434">
        <v>32</v>
      </c>
      <c r="F434">
        <v>22</v>
      </c>
      <c r="G434" t="s">
        <v>16</v>
      </c>
      <c r="H434" t="s">
        <v>26</v>
      </c>
      <c r="I434" t="s">
        <v>27</v>
      </c>
      <c r="J434" t="b">
        <v>0</v>
      </c>
      <c r="K434">
        <v>702</v>
      </c>
      <c r="L434">
        <v>2242033</v>
      </c>
      <c r="M434" t="str">
        <f>IF(VLOOKUP(A434,'national-winners'!$A$2:$B$13,2,0)=H434,"Y","N")</f>
        <v>N</v>
      </c>
      <c r="N434" t="str">
        <f>_xlfn.XLOOKUP(INDEX('state-winning-votes'!$A$1:$L$53,MATCH($C434,'state-winning-votes'!$A:$A,0),MATCH($A434,'state-winning-votes'!$A$2:$L$2,0)),$K:$K,$H:$H)</f>
        <v>Reagan, Ronald</v>
      </c>
      <c r="O434" t="str">
        <f>VLOOKUP(A434,'national-winners'!$A$2:$B$13,2,0)</f>
        <v>Reagan, Ronald</v>
      </c>
    </row>
    <row r="435" spans="1:15" x14ac:dyDescent="0.25">
      <c r="A435">
        <v>1980</v>
      </c>
      <c r="B435" t="s">
        <v>71</v>
      </c>
      <c r="C435" t="s">
        <v>72</v>
      </c>
      <c r="D435">
        <v>18</v>
      </c>
      <c r="E435">
        <v>32</v>
      </c>
      <c r="F435">
        <v>22</v>
      </c>
      <c r="G435" t="s">
        <v>16</v>
      </c>
      <c r="H435" t="s">
        <v>165</v>
      </c>
      <c r="I435" t="s">
        <v>37</v>
      </c>
      <c r="J435" t="b">
        <v>0</v>
      </c>
      <c r="K435">
        <v>610</v>
      </c>
      <c r="L435">
        <v>2242033</v>
      </c>
      <c r="M435" t="str">
        <f>IF(VLOOKUP(A435,'national-winners'!$A$2:$B$13,2,0)=H435,"Y","N")</f>
        <v>N</v>
      </c>
      <c r="N435" t="str">
        <f>_xlfn.XLOOKUP(INDEX('state-winning-votes'!$A$1:$L$53,MATCH($C435,'state-winning-votes'!$A:$A,0),MATCH($A435,'state-winning-votes'!$A$2:$L$2,0)),$K:$K,$H:$H)</f>
        <v>Reagan, Ronald</v>
      </c>
      <c r="O435" t="str">
        <f>VLOOKUP(A435,'national-winners'!$A$2:$B$13,2,0)</f>
        <v>Reagan, Ronald</v>
      </c>
    </row>
    <row r="436" spans="1:15" x14ac:dyDescent="0.25">
      <c r="A436">
        <v>1980</v>
      </c>
      <c r="B436" t="s">
        <v>73</v>
      </c>
      <c r="C436" t="s">
        <v>74</v>
      </c>
      <c r="D436">
        <v>19</v>
      </c>
      <c r="E436">
        <v>42</v>
      </c>
      <c r="F436">
        <v>31</v>
      </c>
      <c r="G436" t="s">
        <v>16</v>
      </c>
      <c r="H436" t="s">
        <v>160</v>
      </c>
      <c r="I436" t="s">
        <v>21</v>
      </c>
      <c r="J436" t="b">
        <v>0</v>
      </c>
      <c r="K436">
        <v>676026</v>
      </c>
      <c r="L436">
        <v>1317661</v>
      </c>
      <c r="M436" t="str">
        <f>IF(VLOOKUP(A436,'national-winners'!$A$2:$B$13,2,0)=H436,"Y","N")</f>
        <v>Y</v>
      </c>
      <c r="N436" t="str">
        <f>_xlfn.XLOOKUP(INDEX('state-winning-votes'!$A$1:$L$53,MATCH($C436,'state-winning-votes'!$A:$A,0),MATCH($A436,'state-winning-votes'!$A$2:$L$2,0)),$K:$K,$H:$H)</f>
        <v>Reagan, Ronald</v>
      </c>
      <c r="O436" t="str">
        <f>VLOOKUP(A436,'national-winners'!$A$2:$B$13,2,0)</f>
        <v>Reagan, Ronald</v>
      </c>
    </row>
    <row r="437" spans="1:15" x14ac:dyDescent="0.25">
      <c r="A437">
        <v>1980</v>
      </c>
      <c r="B437" t="s">
        <v>73</v>
      </c>
      <c r="C437" t="s">
        <v>74</v>
      </c>
      <c r="D437">
        <v>19</v>
      </c>
      <c r="E437">
        <v>42</v>
      </c>
      <c r="F437">
        <v>31</v>
      </c>
      <c r="G437" t="s">
        <v>16</v>
      </c>
      <c r="H437" t="s">
        <v>17</v>
      </c>
      <c r="I437" t="s">
        <v>18</v>
      </c>
      <c r="J437" t="b">
        <v>0</v>
      </c>
      <c r="K437">
        <v>508672</v>
      </c>
      <c r="L437">
        <v>1317661</v>
      </c>
      <c r="M437" t="str">
        <f>IF(VLOOKUP(A437,'national-winners'!$A$2:$B$13,2,0)=H437,"Y","N")</f>
        <v>N</v>
      </c>
      <c r="N437" t="str">
        <f>_xlfn.XLOOKUP(INDEX('state-winning-votes'!$A$1:$L$53,MATCH($C437,'state-winning-votes'!$A:$A,0),MATCH($A437,'state-winning-votes'!$A$2:$L$2,0)),$K:$K,$H:$H)</f>
        <v>Reagan, Ronald</v>
      </c>
      <c r="O437" t="str">
        <f>VLOOKUP(A437,'national-winners'!$A$2:$B$13,2,0)</f>
        <v>Reagan, Ronald</v>
      </c>
    </row>
    <row r="438" spans="1:15" x14ac:dyDescent="0.25">
      <c r="A438">
        <v>1980</v>
      </c>
      <c r="B438" t="s">
        <v>73</v>
      </c>
      <c r="C438" t="s">
        <v>74</v>
      </c>
      <c r="D438">
        <v>19</v>
      </c>
      <c r="E438">
        <v>42</v>
      </c>
      <c r="F438">
        <v>31</v>
      </c>
      <c r="G438" t="s">
        <v>16</v>
      </c>
      <c r="H438" t="s">
        <v>161</v>
      </c>
      <c r="I438" t="s">
        <v>176</v>
      </c>
      <c r="J438" t="b">
        <v>0</v>
      </c>
      <c r="K438">
        <v>115633</v>
      </c>
      <c r="L438">
        <v>1317661</v>
      </c>
      <c r="M438" t="str">
        <f>IF(VLOOKUP(A438,'national-winners'!$A$2:$B$13,2,0)=H438,"Y","N")</f>
        <v>N</v>
      </c>
      <c r="N438" t="str">
        <f>_xlfn.XLOOKUP(INDEX('state-winning-votes'!$A$1:$L$53,MATCH($C438,'state-winning-votes'!$A:$A,0),MATCH($A438,'state-winning-votes'!$A$2:$L$2,0)),$K:$K,$H:$H)</f>
        <v>Reagan, Ronald</v>
      </c>
      <c r="O438" t="str">
        <f>VLOOKUP(A438,'national-winners'!$A$2:$B$13,2,0)</f>
        <v>Reagan, Ronald</v>
      </c>
    </row>
    <row r="439" spans="1:15" x14ac:dyDescent="0.25">
      <c r="A439">
        <v>1980</v>
      </c>
      <c r="B439" t="s">
        <v>73</v>
      </c>
      <c r="C439" t="s">
        <v>74</v>
      </c>
      <c r="D439">
        <v>19</v>
      </c>
      <c r="E439">
        <v>42</v>
      </c>
      <c r="F439">
        <v>31</v>
      </c>
      <c r="G439" t="s">
        <v>16</v>
      </c>
      <c r="H439" t="s">
        <v>163</v>
      </c>
      <c r="I439" t="s">
        <v>29</v>
      </c>
      <c r="J439" t="b">
        <v>0</v>
      </c>
      <c r="K439">
        <v>13123</v>
      </c>
      <c r="L439">
        <v>1317661</v>
      </c>
      <c r="M439" t="str">
        <f>IF(VLOOKUP(A439,'national-winners'!$A$2:$B$13,2,0)=H439,"Y","N")</f>
        <v>N</v>
      </c>
      <c r="N439" t="str">
        <f>_xlfn.XLOOKUP(INDEX('state-winning-votes'!$A$1:$L$53,MATCH($C439,'state-winning-votes'!$A:$A,0),MATCH($A439,'state-winning-votes'!$A$2:$L$2,0)),$K:$K,$H:$H)</f>
        <v>Reagan, Ronald</v>
      </c>
      <c r="O439" t="str">
        <f>VLOOKUP(A439,'national-winners'!$A$2:$B$13,2,0)</f>
        <v>Reagan, Ronald</v>
      </c>
    </row>
    <row r="440" spans="1:15" x14ac:dyDescent="0.25">
      <c r="A440">
        <v>1980</v>
      </c>
      <c r="B440" t="s">
        <v>73</v>
      </c>
      <c r="C440" t="s">
        <v>74</v>
      </c>
      <c r="D440">
        <v>19</v>
      </c>
      <c r="E440">
        <v>42</v>
      </c>
      <c r="F440">
        <v>31</v>
      </c>
      <c r="G440" t="s">
        <v>16</v>
      </c>
      <c r="H440" t="s">
        <v>167</v>
      </c>
      <c r="I440" t="s">
        <v>168</v>
      </c>
      <c r="J440" t="b">
        <v>0</v>
      </c>
      <c r="K440">
        <v>2273</v>
      </c>
      <c r="L440">
        <v>1317661</v>
      </c>
      <c r="M440" t="str">
        <f>IF(VLOOKUP(A440,'national-winners'!$A$2:$B$13,2,0)=H440,"Y","N")</f>
        <v>N</v>
      </c>
      <c r="N440" t="str">
        <f>_xlfn.XLOOKUP(INDEX('state-winning-votes'!$A$1:$L$53,MATCH($C440,'state-winning-votes'!$A:$A,0),MATCH($A440,'state-winning-votes'!$A$2:$L$2,0)),$K:$K,$H:$H)</f>
        <v>Reagan, Ronald</v>
      </c>
      <c r="O440" t="str">
        <f>VLOOKUP(A440,'national-winners'!$A$2:$B$13,2,0)</f>
        <v>Reagan, Ronald</v>
      </c>
    </row>
    <row r="441" spans="1:15" x14ac:dyDescent="0.25">
      <c r="A441">
        <v>1980</v>
      </c>
      <c r="B441" t="s">
        <v>73</v>
      </c>
      <c r="C441" t="s">
        <v>74</v>
      </c>
      <c r="D441">
        <v>19</v>
      </c>
      <c r="E441">
        <v>42</v>
      </c>
      <c r="F441">
        <v>31</v>
      </c>
      <c r="G441" t="s">
        <v>16</v>
      </c>
      <c r="H441" t="s">
        <v>166</v>
      </c>
      <c r="I441" t="s">
        <v>100</v>
      </c>
      <c r="J441" t="b">
        <v>0</v>
      </c>
      <c r="K441">
        <v>534</v>
      </c>
      <c r="L441">
        <v>1317661</v>
      </c>
      <c r="M441" t="str">
        <f>IF(VLOOKUP(A441,'national-winners'!$A$2:$B$13,2,0)=H441,"Y","N")</f>
        <v>N</v>
      </c>
      <c r="N441" t="str">
        <f>_xlfn.XLOOKUP(INDEX('state-winning-votes'!$A$1:$L$53,MATCH($C441,'state-winning-votes'!$A:$A,0),MATCH($A441,'state-winning-votes'!$A$2:$L$2,0)),$K:$K,$H:$H)</f>
        <v>Reagan, Ronald</v>
      </c>
      <c r="O441" t="str">
        <f>VLOOKUP(A441,'national-winners'!$A$2:$B$13,2,0)</f>
        <v>Reagan, Ronald</v>
      </c>
    </row>
    <row r="442" spans="1:15" x14ac:dyDescent="0.25">
      <c r="A442">
        <v>1980</v>
      </c>
      <c r="B442" t="s">
        <v>73</v>
      </c>
      <c r="C442" t="s">
        <v>74</v>
      </c>
      <c r="D442">
        <v>19</v>
      </c>
      <c r="E442">
        <v>42</v>
      </c>
      <c r="F442">
        <v>31</v>
      </c>
      <c r="G442" t="s">
        <v>16</v>
      </c>
      <c r="J442" t="b">
        <v>1</v>
      </c>
      <c r="K442">
        <v>519</v>
      </c>
      <c r="L442">
        <v>1317661</v>
      </c>
      <c r="M442" t="str">
        <f>IF(VLOOKUP(A442,'national-winners'!$A$2:$B$13,2,0)=H442,"Y","N")</f>
        <v>N</v>
      </c>
      <c r="N442" t="str">
        <f>_xlfn.XLOOKUP(INDEX('state-winning-votes'!$A$1:$L$53,MATCH($C442,'state-winning-votes'!$A:$A,0),MATCH($A442,'state-winning-votes'!$A$2:$L$2,0)),$K:$K,$H:$H)</f>
        <v>Reagan, Ronald</v>
      </c>
      <c r="O442" t="str">
        <f>VLOOKUP(A442,'national-winners'!$A$2:$B$13,2,0)</f>
        <v>Reagan, Ronald</v>
      </c>
    </row>
    <row r="443" spans="1:15" x14ac:dyDescent="0.25">
      <c r="A443">
        <v>1980</v>
      </c>
      <c r="B443" t="s">
        <v>73</v>
      </c>
      <c r="C443" t="s">
        <v>74</v>
      </c>
      <c r="D443">
        <v>19</v>
      </c>
      <c r="E443">
        <v>42</v>
      </c>
      <c r="F443">
        <v>31</v>
      </c>
      <c r="G443" t="s">
        <v>16</v>
      </c>
      <c r="H443" t="s">
        <v>26</v>
      </c>
      <c r="I443" t="s">
        <v>27</v>
      </c>
      <c r="J443" t="b">
        <v>0</v>
      </c>
      <c r="K443">
        <v>298</v>
      </c>
      <c r="L443">
        <v>1317661</v>
      </c>
      <c r="M443" t="str">
        <f>IF(VLOOKUP(A443,'national-winners'!$A$2:$B$13,2,0)=H443,"Y","N")</f>
        <v>N</v>
      </c>
      <c r="N443" t="str">
        <f>_xlfn.XLOOKUP(INDEX('state-winning-votes'!$A$1:$L$53,MATCH($C443,'state-winning-votes'!$A:$A,0),MATCH($A443,'state-winning-votes'!$A$2:$L$2,0)),$K:$K,$H:$H)</f>
        <v>Reagan, Ronald</v>
      </c>
      <c r="O443" t="str">
        <f>VLOOKUP(A443,'national-winners'!$A$2:$B$13,2,0)</f>
        <v>Reagan, Ronald</v>
      </c>
    </row>
    <row r="444" spans="1:15" x14ac:dyDescent="0.25">
      <c r="A444">
        <v>1980</v>
      </c>
      <c r="B444" t="s">
        <v>73</v>
      </c>
      <c r="C444" t="s">
        <v>74</v>
      </c>
      <c r="D444">
        <v>19</v>
      </c>
      <c r="E444">
        <v>42</v>
      </c>
      <c r="F444">
        <v>31</v>
      </c>
      <c r="G444" t="s">
        <v>16</v>
      </c>
      <c r="H444" t="s">
        <v>165</v>
      </c>
      <c r="I444" t="s">
        <v>37</v>
      </c>
      <c r="J444" t="b">
        <v>0</v>
      </c>
      <c r="K444">
        <v>244</v>
      </c>
      <c r="L444">
        <v>1317661</v>
      </c>
      <c r="M444" t="str">
        <f>IF(VLOOKUP(A444,'national-winners'!$A$2:$B$13,2,0)=H444,"Y","N")</f>
        <v>N</v>
      </c>
      <c r="N444" t="str">
        <f>_xlfn.XLOOKUP(INDEX('state-winning-votes'!$A$1:$L$53,MATCH($C444,'state-winning-votes'!$A:$A,0),MATCH($A444,'state-winning-votes'!$A$2:$L$2,0)),$K:$K,$H:$H)</f>
        <v>Reagan, Ronald</v>
      </c>
      <c r="O444" t="str">
        <f>VLOOKUP(A444,'national-winners'!$A$2:$B$13,2,0)</f>
        <v>Reagan, Ronald</v>
      </c>
    </row>
    <row r="445" spans="1:15" x14ac:dyDescent="0.25">
      <c r="A445">
        <v>1980</v>
      </c>
      <c r="B445" t="s">
        <v>73</v>
      </c>
      <c r="C445" t="s">
        <v>74</v>
      </c>
      <c r="D445">
        <v>19</v>
      </c>
      <c r="E445">
        <v>42</v>
      </c>
      <c r="F445">
        <v>31</v>
      </c>
      <c r="G445" t="s">
        <v>16</v>
      </c>
      <c r="H445" t="s">
        <v>175</v>
      </c>
      <c r="I445" t="s">
        <v>39</v>
      </c>
      <c r="J445" t="b">
        <v>0</v>
      </c>
      <c r="K445">
        <v>189</v>
      </c>
      <c r="L445">
        <v>1317661</v>
      </c>
      <c r="M445" t="str">
        <f>IF(VLOOKUP(A445,'national-winners'!$A$2:$B$13,2,0)=H445,"Y","N")</f>
        <v>N</v>
      </c>
      <c r="N445" t="str">
        <f>_xlfn.XLOOKUP(INDEX('state-winning-votes'!$A$1:$L$53,MATCH($C445,'state-winning-votes'!$A:$A,0),MATCH($A445,'state-winning-votes'!$A$2:$L$2,0)),$K:$K,$H:$H)</f>
        <v>Reagan, Ronald</v>
      </c>
      <c r="O445" t="str">
        <f>VLOOKUP(A445,'national-winners'!$A$2:$B$13,2,0)</f>
        <v>Reagan, Ronald</v>
      </c>
    </row>
    <row r="446" spans="1:15" x14ac:dyDescent="0.25">
      <c r="A446">
        <v>1980</v>
      </c>
      <c r="B446" t="s">
        <v>73</v>
      </c>
      <c r="C446" t="s">
        <v>74</v>
      </c>
      <c r="D446">
        <v>19</v>
      </c>
      <c r="E446">
        <v>42</v>
      </c>
      <c r="F446">
        <v>31</v>
      </c>
      <c r="G446" t="s">
        <v>16</v>
      </c>
      <c r="H446" t="s">
        <v>24</v>
      </c>
      <c r="I446" t="s">
        <v>164</v>
      </c>
      <c r="J446" t="b">
        <v>0</v>
      </c>
      <c r="K446">
        <v>150</v>
      </c>
      <c r="L446">
        <v>1317661</v>
      </c>
      <c r="M446" t="str">
        <f>IF(VLOOKUP(A446,'national-winners'!$A$2:$B$13,2,0)=H446,"Y","N")</f>
        <v>N</v>
      </c>
      <c r="N446" t="str">
        <f>_xlfn.XLOOKUP(INDEX('state-winning-votes'!$A$1:$L$53,MATCH($C446,'state-winning-votes'!$A:$A,0),MATCH($A446,'state-winning-votes'!$A$2:$L$2,0)),$K:$K,$H:$H)</f>
        <v>Reagan, Ronald</v>
      </c>
      <c r="O446" t="str">
        <f>VLOOKUP(A446,'national-winners'!$A$2:$B$13,2,0)</f>
        <v>Reagan, Ronald</v>
      </c>
    </row>
    <row r="447" spans="1:15" x14ac:dyDescent="0.25">
      <c r="A447">
        <v>1980</v>
      </c>
      <c r="B447" t="s">
        <v>78</v>
      </c>
      <c r="C447" t="s">
        <v>79</v>
      </c>
      <c r="D447">
        <v>20</v>
      </c>
      <c r="E447">
        <v>47</v>
      </c>
      <c r="F447">
        <v>32</v>
      </c>
      <c r="G447" t="s">
        <v>16</v>
      </c>
      <c r="H447" t="s">
        <v>160</v>
      </c>
      <c r="I447" t="s">
        <v>21</v>
      </c>
      <c r="J447" t="b">
        <v>0</v>
      </c>
      <c r="K447">
        <v>566812</v>
      </c>
      <c r="L447">
        <v>979795</v>
      </c>
      <c r="M447" t="str">
        <f>IF(VLOOKUP(A447,'national-winners'!$A$2:$B$13,2,0)=H447,"Y","N")</f>
        <v>Y</v>
      </c>
      <c r="N447" t="str">
        <f>_xlfn.XLOOKUP(INDEX('state-winning-votes'!$A$1:$L$53,MATCH($C447,'state-winning-votes'!$A:$A,0),MATCH($A447,'state-winning-votes'!$A$2:$L$2,0)),$K:$K,$H:$H)</f>
        <v>Reagan, Ronald</v>
      </c>
      <c r="O447" t="str">
        <f>VLOOKUP(A447,'national-winners'!$A$2:$B$13,2,0)</f>
        <v>Reagan, Ronald</v>
      </c>
    </row>
    <row r="448" spans="1:15" x14ac:dyDescent="0.25">
      <c r="A448">
        <v>1980</v>
      </c>
      <c r="B448" t="s">
        <v>78</v>
      </c>
      <c r="C448" t="s">
        <v>79</v>
      </c>
      <c r="D448">
        <v>20</v>
      </c>
      <c r="E448">
        <v>47</v>
      </c>
      <c r="F448">
        <v>32</v>
      </c>
      <c r="G448" t="s">
        <v>16</v>
      </c>
      <c r="H448" t="s">
        <v>17</v>
      </c>
      <c r="I448" t="s">
        <v>18</v>
      </c>
      <c r="J448" t="b">
        <v>0</v>
      </c>
      <c r="K448">
        <v>326150</v>
      </c>
      <c r="L448">
        <v>979795</v>
      </c>
      <c r="M448" t="str">
        <f>IF(VLOOKUP(A448,'national-winners'!$A$2:$B$13,2,0)=H448,"Y","N")</f>
        <v>N</v>
      </c>
      <c r="N448" t="str">
        <f>_xlfn.XLOOKUP(INDEX('state-winning-votes'!$A$1:$L$53,MATCH($C448,'state-winning-votes'!$A:$A,0),MATCH($A448,'state-winning-votes'!$A$2:$L$2,0)),$K:$K,$H:$H)</f>
        <v>Reagan, Ronald</v>
      </c>
      <c r="O448" t="str">
        <f>VLOOKUP(A448,'national-winners'!$A$2:$B$13,2,0)</f>
        <v>Reagan, Ronald</v>
      </c>
    </row>
    <row r="449" spans="1:15" x14ac:dyDescent="0.25">
      <c r="A449">
        <v>1980</v>
      </c>
      <c r="B449" t="s">
        <v>78</v>
      </c>
      <c r="C449" t="s">
        <v>79</v>
      </c>
      <c r="D449">
        <v>20</v>
      </c>
      <c r="E449">
        <v>47</v>
      </c>
      <c r="F449">
        <v>32</v>
      </c>
      <c r="G449" t="s">
        <v>16</v>
      </c>
      <c r="H449" t="s">
        <v>161</v>
      </c>
      <c r="I449" t="s">
        <v>35</v>
      </c>
      <c r="J449" t="b">
        <v>0</v>
      </c>
      <c r="K449">
        <v>68231</v>
      </c>
      <c r="L449">
        <v>979795</v>
      </c>
      <c r="M449" t="str">
        <f>IF(VLOOKUP(A449,'national-winners'!$A$2:$B$13,2,0)=H449,"Y","N")</f>
        <v>N</v>
      </c>
      <c r="N449" t="str">
        <f>_xlfn.XLOOKUP(INDEX('state-winning-votes'!$A$1:$L$53,MATCH($C449,'state-winning-votes'!$A:$A,0),MATCH($A449,'state-winning-votes'!$A$2:$L$2,0)),$K:$K,$H:$H)</f>
        <v>Reagan, Ronald</v>
      </c>
      <c r="O449" t="str">
        <f>VLOOKUP(A449,'national-winners'!$A$2:$B$13,2,0)</f>
        <v>Reagan, Ronald</v>
      </c>
    </row>
    <row r="450" spans="1:15" x14ac:dyDescent="0.25">
      <c r="A450">
        <v>1980</v>
      </c>
      <c r="B450" t="s">
        <v>78</v>
      </c>
      <c r="C450" t="s">
        <v>79</v>
      </c>
      <c r="D450">
        <v>20</v>
      </c>
      <c r="E450">
        <v>47</v>
      </c>
      <c r="F450">
        <v>32</v>
      </c>
      <c r="G450" t="s">
        <v>16</v>
      </c>
      <c r="H450" t="s">
        <v>163</v>
      </c>
      <c r="I450" t="s">
        <v>29</v>
      </c>
      <c r="J450" t="b">
        <v>0</v>
      </c>
      <c r="K450">
        <v>14470</v>
      </c>
      <c r="L450">
        <v>979795</v>
      </c>
      <c r="M450" t="str">
        <f>IF(VLOOKUP(A450,'national-winners'!$A$2:$B$13,2,0)=H450,"Y","N")</f>
        <v>N</v>
      </c>
      <c r="N450" t="str">
        <f>_xlfn.XLOOKUP(INDEX('state-winning-votes'!$A$1:$L$53,MATCH($C450,'state-winning-votes'!$A:$A,0),MATCH($A450,'state-winning-votes'!$A$2:$L$2,0)),$K:$K,$H:$H)</f>
        <v>Reagan, Ronald</v>
      </c>
      <c r="O450" t="str">
        <f>VLOOKUP(A450,'national-winners'!$A$2:$B$13,2,0)</f>
        <v>Reagan, Ronald</v>
      </c>
    </row>
    <row r="451" spans="1:15" x14ac:dyDescent="0.25">
      <c r="A451">
        <v>1980</v>
      </c>
      <c r="B451" t="s">
        <v>78</v>
      </c>
      <c r="C451" t="s">
        <v>79</v>
      </c>
      <c r="D451">
        <v>20</v>
      </c>
      <c r="E451">
        <v>47</v>
      </c>
      <c r="F451">
        <v>32</v>
      </c>
      <c r="G451" t="s">
        <v>16</v>
      </c>
      <c r="H451" t="s">
        <v>177</v>
      </c>
      <c r="I451" t="s">
        <v>39</v>
      </c>
      <c r="J451" t="b">
        <v>0</v>
      </c>
      <c r="K451">
        <v>1555</v>
      </c>
      <c r="L451">
        <v>979795</v>
      </c>
      <c r="M451" t="str">
        <f>IF(VLOOKUP(A451,'national-winners'!$A$2:$B$13,2,0)=H451,"Y","N")</f>
        <v>N</v>
      </c>
      <c r="N451" t="str">
        <f>_xlfn.XLOOKUP(INDEX('state-winning-votes'!$A$1:$L$53,MATCH($C451,'state-winning-votes'!$A:$A,0),MATCH($A451,'state-winning-votes'!$A$2:$L$2,0)),$K:$K,$H:$H)</f>
        <v>Reagan, Ronald</v>
      </c>
      <c r="O451" t="str">
        <f>VLOOKUP(A451,'national-winners'!$A$2:$B$13,2,0)</f>
        <v>Reagan, Ronald</v>
      </c>
    </row>
    <row r="452" spans="1:15" x14ac:dyDescent="0.25">
      <c r="A452">
        <v>1980</v>
      </c>
      <c r="B452" t="s">
        <v>78</v>
      </c>
      <c r="C452" t="s">
        <v>79</v>
      </c>
      <c r="D452">
        <v>20</v>
      </c>
      <c r="E452">
        <v>47</v>
      </c>
      <c r="F452">
        <v>32</v>
      </c>
      <c r="G452" t="s">
        <v>16</v>
      </c>
      <c r="H452" t="s">
        <v>26</v>
      </c>
      <c r="I452" t="s">
        <v>27</v>
      </c>
      <c r="J452" t="b">
        <v>0</v>
      </c>
      <c r="K452">
        <v>967</v>
      </c>
      <c r="L452">
        <v>979795</v>
      </c>
      <c r="M452" t="str">
        <f>IF(VLOOKUP(A452,'national-winners'!$A$2:$B$13,2,0)=H452,"Y","N")</f>
        <v>N</v>
      </c>
      <c r="N452" t="str">
        <f>_xlfn.XLOOKUP(INDEX('state-winning-votes'!$A$1:$L$53,MATCH($C452,'state-winning-votes'!$A:$A,0),MATCH($A452,'state-winning-votes'!$A$2:$L$2,0)),$K:$K,$H:$H)</f>
        <v>Reagan, Ronald</v>
      </c>
      <c r="O452" t="str">
        <f>VLOOKUP(A452,'national-winners'!$A$2:$B$13,2,0)</f>
        <v>Reagan, Ronald</v>
      </c>
    </row>
    <row r="453" spans="1:15" x14ac:dyDescent="0.25">
      <c r="A453">
        <v>1980</v>
      </c>
      <c r="B453" t="s">
        <v>78</v>
      </c>
      <c r="C453" t="s">
        <v>79</v>
      </c>
      <c r="D453">
        <v>20</v>
      </c>
      <c r="E453">
        <v>47</v>
      </c>
      <c r="F453">
        <v>32</v>
      </c>
      <c r="G453" t="s">
        <v>16</v>
      </c>
      <c r="H453" t="s">
        <v>24</v>
      </c>
      <c r="I453" t="s">
        <v>164</v>
      </c>
      <c r="J453" t="b">
        <v>0</v>
      </c>
      <c r="K453">
        <v>821</v>
      </c>
      <c r="L453">
        <v>979795</v>
      </c>
      <c r="M453" t="str">
        <f>IF(VLOOKUP(A453,'national-winners'!$A$2:$B$13,2,0)=H453,"Y","N")</f>
        <v>N</v>
      </c>
      <c r="N453" t="str">
        <f>_xlfn.XLOOKUP(INDEX('state-winning-votes'!$A$1:$L$53,MATCH($C453,'state-winning-votes'!$A:$A,0),MATCH($A453,'state-winning-votes'!$A$2:$L$2,0)),$K:$K,$H:$H)</f>
        <v>Reagan, Ronald</v>
      </c>
      <c r="O453" t="str">
        <f>VLOOKUP(A453,'national-winners'!$A$2:$B$13,2,0)</f>
        <v>Reagan, Ronald</v>
      </c>
    </row>
    <row r="454" spans="1:15" x14ac:dyDescent="0.25">
      <c r="A454">
        <v>1980</v>
      </c>
      <c r="B454" t="s">
        <v>78</v>
      </c>
      <c r="C454" t="s">
        <v>79</v>
      </c>
      <c r="D454">
        <v>20</v>
      </c>
      <c r="E454">
        <v>47</v>
      </c>
      <c r="F454">
        <v>32</v>
      </c>
      <c r="G454" t="s">
        <v>16</v>
      </c>
      <c r="H454" t="s">
        <v>162</v>
      </c>
      <c r="I454" t="s">
        <v>23</v>
      </c>
      <c r="J454" t="b">
        <v>0</v>
      </c>
      <c r="K454">
        <v>789</v>
      </c>
      <c r="L454">
        <v>979795</v>
      </c>
      <c r="M454" t="str">
        <f>IF(VLOOKUP(A454,'national-winners'!$A$2:$B$13,2,0)=H454,"Y","N")</f>
        <v>N</v>
      </c>
      <c r="N454" t="str">
        <f>_xlfn.XLOOKUP(INDEX('state-winning-votes'!$A$1:$L$53,MATCH($C454,'state-winning-votes'!$A:$A,0),MATCH($A454,'state-winning-votes'!$A$2:$L$2,0)),$K:$K,$H:$H)</f>
        <v>Reagan, Ronald</v>
      </c>
      <c r="O454" t="str">
        <f>VLOOKUP(A454,'national-winners'!$A$2:$B$13,2,0)</f>
        <v>Reagan, Ronald</v>
      </c>
    </row>
    <row r="455" spans="1:15" x14ac:dyDescent="0.25">
      <c r="A455">
        <v>1980</v>
      </c>
      <c r="B455" t="s">
        <v>81</v>
      </c>
      <c r="C455" t="s">
        <v>82</v>
      </c>
      <c r="D455">
        <v>21</v>
      </c>
      <c r="E455">
        <v>61</v>
      </c>
      <c r="F455">
        <v>51</v>
      </c>
      <c r="G455" t="s">
        <v>16</v>
      </c>
      <c r="H455" t="s">
        <v>160</v>
      </c>
      <c r="I455" t="s">
        <v>21</v>
      </c>
      <c r="J455" t="b">
        <v>0</v>
      </c>
      <c r="K455">
        <v>635274</v>
      </c>
      <c r="L455">
        <v>1295627</v>
      </c>
      <c r="M455" t="str">
        <f>IF(VLOOKUP(A455,'national-winners'!$A$2:$B$13,2,0)=H455,"Y","N")</f>
        <v>Y</v>
      </c>
      <c r="N455" t="str">
        <f>_xlfn.XLOOKUP(INDEX('state-winning-votes'!$A$1:$L$53,MATCH($C455,'state-winning-votes'!$A:$A,0),MATCH($A455,'state-winning-votes'!$A$2:$L$2,0)),$K:$K,$H:$H)</f>
        <v>Reagan, Ronald</v>
      </c>
      <c r="O455" t="str">
        <f>VLOOKUP(A455,'national-winners'!$A$2:$B$13,2,0)</f>
        <v>Reagan, Ronald</v>
      </c>
    </row>
    <row r="456" spans="1:15" x14ac:dyDescent="0.25">
      <c r="A456">
        <v>1980</v>
      </c>
      <c r="B456" t="s">
        <v>81</v>
      </c>
      <c r="C456" t="s">
        <v>82</v>
      </c>
      <c r="D456">
        <v>21</v>
      </c>
      <c r="E456">
        <v>61</v>
      </c>
      <c r="F456">
        <v>51</v>
      </c>
      <c r="G456" t="s">
        <v>16</v>
      </c>
      <c r="H456" t="s">
        <v>17</v>
      </c>
      <c r="I456" t="s">
        <v>18</v>
      </c>
      <c r="J456" t="b">
        <v>0</v>
      </c>
      <c r="K456">
        <v>617417</v>
      </c>
      <c r="L456">
        <v>1295627</v>
      </c>
      <c r="M456" t="str">
        <f>IF(VLOOKUP(A456,'national-winners'!$A$2:$B$13,2,0)=H456,"Y","N")</f>
        <v>N</v>
      </c>
      <c r="N456" t="str">
        <f>_xlfn.XLOOKUP(INDEX('state-winning-votes'!$A$1:$L$53,MATCH($C456,'state-winning-votes'!$A:$A,0),MATCH($A456,'state-winning-votes'!$A$2:$L$2,0)),$K:$K,$H:$H)</f>
        <v>Reagan, Ronald</v>
      </c>
      <c r="O456" t="str">
        <f>VLOOKUP(A456,'national-winners'!$A$2:$B$13,2,0)</f>
        <v>Reagan, Ronald</v>
      </c>
    </row>
    <row r="457" spans="1:15" x14ac:dyDescent="0.25">
      <c r="A457">
        <v>1980</v>
      </c>
      <c r="B457" t="s">
        <v>81</v>
      </c>
      <c r="C457" t="s">
        <v>82</v>
      </c>
      <c r="D457">
        <v>21</v>
      </c>
      <c r="E457">
        <v>61</v>
      </c>
      <c r="F457">
        <v>51</v>
      </c>
      <c r="G457" t="s">
        <v>16</v>
      </c>
      <c r="H457" t="s">
        <v>161</v>
      </c>
      <c r="I457" t="s">
        <v>35</v>
      </c>
      <c r="J457" t="b">
        <v>0</v>
      </c>
      <c r="K457">
        <v>31127</v>
      </c>
      <c r="L457">
        <v>1295627</v>
      </c>
      <c r="M457" t="str">
        <f>IF(VLOOKUP(A457,'national-winners'!$A$2:$B$13,2,0)=H457,"Y","N")</f>
        <v>N</v>
      </c>
      <c r="N457" t="str">
        <f>_xlfn.XLOOKUP(INDEX('state-winning-votes'!$A$1:$L$53,MATCH($C457,'state-winning-votes'!$A:$A,0),MATCH($A457,'state-winning-votes'!$A$2:$L$2,0)),$K:$K,$H:$H)</f>
        <v>Reagan, Ronald</v>
      </c>
      <c r="O457" t="str">
        <f>VLOOKUP(A457,'national-winners'!$A$2:$B$13,2,0)</f>
        <v>Reagan, Ronald</v>
      </c>
    </row>
    <row r="458" spans="1:15" x14ac:dyDescent="0.25">
      <c r="A458">
        <v>1980</v>
      </c>
      <c r="B458" t="s">
        <v>81</v>
      </c>
      <c r="C458" t="s">
        <v>82</v>
      </c>
      <c r="D458">
        <v>21</v>
      </c>
      <c r="E458">
        <v>61</v>
      </c>
      <c r="F458">
        <v>51</v>
      </c>
      <c r="G458" t="s">
        <v>16</v>
      </c>
      <c r="H458" t="s">
        <v>163</v>
      </c>
      <c r="I458" t="s">
        <v>29</v>
      </c>
      <c r="J458" t="b">
        <v>0</v>
      </c>
      <c r="K458">
        <v>5531</v>
      </c>
      <c r="L458">
        <v>1295627</v>
      </c>
      <c r="M458" t="str">
        <f>IF(VLOOKUP(A458,'national-winners'!$A$2:$B$13,2,0)=H458,"Y","N")</f>
        <v>N</v>
      </c>
      <c r="N458" t="str">
        <f>_xlfn.XLOOKUP(INDEX('state-winning-votes'!$A$1:$L$53,MATCH($C458,'state-winning-votes'!$A:$A,0),MATCH($A458,'state-winning-votes'!$A$2:$L$2,0)),$K:$K,$H:$H)</f>
        <v>Reagan, Ronald</v>
      </c>
      <c r="O458" t="str">
        <f>VLOOKUP(A458,'national-winners'!$A$2:$B$13,2,0)</f>
        <v>Reagan, Ronald</v>
      </c>
    </row>
    <row r="459" spans="1:15" x14ac:dyDescent="0.25">
      <c r="A459">
        <v>1980</v>
      </c>
      <c r="B459" t="s">
        <v>81</v>
      </c>
      <c r="C459" t="s">
        <v>82</v>
      </c>
      <c r="D459">
        <v>21</v>
      </c>
      <c r="E459">
        <v>61</v>
      </c>
      <c r="F459">
        <v>51</v>
      </c>
      <c r="G459" t="s">
        <v>16</v>
      </c>
      <c r="H459" t="s">
        <v>178</v>
      </c>
      <c r="I459" t="s">
        <v>179</v>
      </c>
      <c r="J459" t="b">
        <v>0</v>
      </c>
      <c r="K459">
        <v>4233</v>
      </c>
      <c r="L459">
        <v>1295627</v>
      </c>
      <c r="M459" t="str">
        <f>IF(VLOOKUP(A459,'national-winners'!$A$2:$B$13,2,0)=H459,"Y","N")</f>
        <v>N</v>
      </c>
      <c r="N459" t="str">
        <f>_xlfn.XLOOKUP(INDEX('state-winning-votes'!$A$1:$L$53,MATCH($C459,'state-winning-votes'!$A:$A,0),MATCH($A459,'state-winning-votes'!$A$2:$L$2,0)),$K:$K,$H:$H)</f>
        <v>Reagan, Ronald</v>
      </c>
      <c r="O459" t="str">
        <f>VLOOKUP(A459,'national-winners'!$A$2:$B$13,2,0)</f>
        <v>Reagan, Ronald</v>
      </c>
    </row>
    <row r="460" spans="1:15" x14ac:dyDescent="0.25">
      <c r="A460">
        <v>1980</v>
      </c>
      <c r="B460" t="s">
        <v>81</v>
      </c>
      <c r="C460" t="s">
        <v>82</v>
      </c>
      <c r="D460">
        <v>21</v>
      </c>
      <c r="E460">
        <v>61</v>
      </c>
      <c r="F460">
        <v>51</v>
      </c>
      <c r="G460" t="s">
        <v>16</v>
      </c>
      <c r="H460" t="s">
        <v>167</v>
      </c>
      <c r="I460" t="s">
        <v>168</v>
      </c>
      <c r="J460" t="b">
        <v>0</v>
      </c>
      <c r="K460">
        <v>1304</v>
      </c>
      <c r="L460">
        <v>1295627</v>
      </c>
      <c r="M460" t="str">
        <f>IF(VLOOKUP(A460,'national-winners'!$A$2:$B$13,2,0)=H460,"Y","N")</f>
        <v>N</v>
      </c>
      <c r="N460" t="str">
        <f>_xlfn.XLOOKUP(INDEX('state-winning-votes'!$A$1:$L$53,MATCH($C460,'state-winning-votes'!$A:$A,0),MATCH($A460,'state-winning-votes'!$A$2:$L$2,0)),$K:$K,$H:$H)</f>
        <v>Reagan, Ronald</v>
      </c>
      <c r="O460" t="str">
        <f>VLOOKUP(A460,'national-winners'!$A$2:$B$13,2,0)</f>
        <v>Reagan, Ronald</v>
      </c>
    </row>
    <row r="461" spans="1:15" x14ac:dyDescent="0.25">
      <c r="A461">
        <v>1980</v>
      </c>
      <c r="B461" t="s">
        <v>81</v>
      </c>
      <c r="C461" t="s">
        <v>82</v>
      </c>
      <c r="D461">
        <v>21</v>
      </c>
      <c r="E461">
        <v>61</v>
      </c>
      <c r="F461">
        <v>51</v>
      </c>
      <c r="G461" t="s">
        <v>16</v>
      </c>
      <c r="H461" t="s">
        <v>173</v>
      </c>
      <c r="I461" t="s">
        <v>37</v>
      </c>
      <c r="J461" t="b">
        <v>0</v>
      </c>
      <c r="K461">
        <v>393</v>
      </c>
      <c r="L461">
        <v>1295627</v>
      </c>
      <c r="M461" t="str">
        <f>IF(VLOOKUP(A461,'national-winners'!$A$2:$B$13,2,0)=H461,"Y","N")</f>
        <v>N</v>
      </c>
      <c r="N461" t="str">
        <f>_xlfn.XLOOKUP(INDEX('state-winning-votes'!$A$1:$L$53,MATCH($C461,'state-winning-votes'!$A:$A,0),MATCH($A461,'state-winning-votes'!$A$2:$L$2,0)),$K:$K,$H:$H)</f>
        <v>Reagan, Ronald</v>
      </c>
      <c r="O461" t="str">
        <f>VLOOKUP(A461,'national-winners'!$A$2:$B$13,2,0)</f>
        <v>Reagan, Ronald</v>
      </c>
    </row>
    <row r="462" spans="1:15" x14ac:dyDescent="0.25">
      <c r="A462">
        <v>1980</v>
      </c>
      <c r="B462" t="s">
        <v>81</v>
      </c>
      <c r="C462" t="s">
        <v>82</v>
      </c>
      <c r="D462">
        <v>21</v>
      </c>
      <c r="E462">
        <v>61</v>
      </c>
      <c r="F462">
        <v>51</v>
      </c>
      <c r="G462" t="s">
        <v>16</v>
      </c>
      <c r="H462" t="s">
        <v>26</v>
      </c>
      <c r="I462" t="s">
        <v>27</v>
      </c>
      <c r="J462" t="b">
        <v>0</v>
      </c>
      <c r="K462">
        <v>348</v>
      </c>
      <c r="L462">
        <v>1295627</v>
      </c>
      <c r="M462" t="str">
        <f>IF(VLOOKUP(A462,'national-winners'!$A$2:$B$13,2,0)=H462,"Y","N")</f>
        <v>N</v>
      </c>
      <c r="N462" t="str">
        <f>_xlfn.XLOOKUP(INDEX('state-winning-votes'!$A$1:$L$53,MATCH($C462,'state-winning-votes'!$A:$A,0),MATCH($A462,'state-winning-votes'!$A$2:$L$2,0)),$K:$K,$H:$H)</f>
        <v>Reagan, Ronald</v>
      </c>
      <c r="O462" t="str">
        <f>VLOOKUP(A462,'national-winners'!$A$2:$B$13,2,0)</f>
        <v>Reagan, Ronald</v>
      </c>
    </row>
    <row r="463" spans="1:15" x14ac:dyDescent="0.25">
      <c r="A463">
        <v>1980</v>
      </c>
      <c r="B463" t="s">
        <v>83</v>
      </c>
      <c r="C463" t="s">
        <v>84</v>
      </c>
      <c r="D463">
        <v>22</v>
      </c>
      <c r="E463">
        <v>72</v>
      </c>
      <c r="F463">
        <v>45</v>
      </c>
      <c r="G463" t="s">
        <v>16</v>
      </c>
      <c r="H463" t="s">
        <v>160</v>
      </c>
      <c r="I463" t="s">
        <v>21</v>
      </c>
      <c r="J463" t="b">
        <v>0</v>
      </c>
      <c r="K463">
        <v>792853</v>
      </c>
      <c r="L463">
        <v>1548591</v>
      </c>
      <c r="M463" t="str">
        <f>IF(VLOOKUP(A463,'national-winners'!$A$2:$B$13,2,0)=H463,"Y","N")</f>
        <v>Y</v>
      </c>
      <c r="N463" t="str">
        <f>_xlfn.XLOOKUP(INDEX('state-winning-votes'!$A$1:$L$53,MATCH($C463,'state-winning-votes'!$A:$A,0),MATCH($A463,'state-winning-votes'!$A$2:$L$2,0)),$K:$K,$H:$H)</f>
        <v>Reagan, Ronald</v>
      </c>
      <c r="O463" t="str">
        <f>VLOOKUP(A463,'national-winners'!$A$2:$B$13,2,0)</f>
        <v>Reagan, Ronald</v>
      </c>
    </row>
    <row r="464" spans="1:15" x14ac:dyDescent="0.25">
      <c r="A464">
        <v>1980</v>
      </c>
      <c r="B464" t="s">
        <v>83</v>
      </c>
      <c r="C464" t="s">
        <v>84</v>
      </c>
      <c r="D464">
        <v>22</v>
      </c>
      <c r="E464">
        <v>72</v>
      </c>
      <c r="F464">
        <v>45</v>
      </c>
      <c r="G464" t="s">
        <v>16</v>
      </c>
      <c r="H464" t="s">
        <v>17</v>
      </c>
      <c r="I464" t="s">
        <v>18</v>
      </c>
      <c r="J464" t="b">
        <v>0</v>
      </c>
      <c r="K464">
        <v>708453</v>
      </c>
      <c r="L464">
        <v>1548591</v>
      </c>
      <c r="M464" t="str">
        <f>IF(VLOOKUP(A464,'national-winners'!$A$2:$B$13,2,0)=H464,"Y","N")</f>
        <v>N</v>
      </c>
      <c r="N464" t="str">
        <f>_xlfn.XLOOKUP(INDEX('state-winning-votes'!$A$1:$L$53,MATCH($C464,'state-winning-votes'!$A:$A,0),MATCH($A464,'state-winning-votes'!$A$2:$L$2,0)),$K:$K,$H:$H)</f>
        <v>Reagan, Ronald</v>
      </c>
      <c r="O464" t="str">
        <f>VLOOKUP(A464,'national-winners'!$A$2:$B$13,2,0)</f>
        <v>Reagan, Ronald</v>
      </c>
    </row>
    <row r="465" spans="1:15" x14ac:dyDescent="0.25">
      <c r="A465">
        <v>1980</v>
      </c>
      <c r="B465" t="s">
        <v>83</v>
      </c>
      <c r="C465" t="s">
        <v>84</v>
      </c>
      <c r="D465">
        <v>22</v>
      </c>
      <c r="E465">
        <v>72</v>
      </c>
      <c r="F465">
        <v>45</v>
      </c>
      <c r="G465" t="s">
        <v>16</v>
      </c>
      <c r="H465" t="s">
        <v>161</v>
      </c>
      <c r="I465" t="s">
        <v>35</v>
      </c>
      <c r="J465" t="b">
        <v>0</v>
      </c>
      <c r="K465">
        <v>26345</v>
      </c>
      <c r="L465">
        <v>1548591</v>
      </c>
      <c r="M465" t="str">
        <f>IF(VLOOKUP(A465,'national-winners'!$A$2:$B$13,2,0)=H465,"Y","N")</f>
        <v>N</v>
      </c>
      <c r="N465" t="str">
        <f>_xlfn.XLOOKUP(INDEX('state-winning-votes'!$A$1:$L$53,MATCH($C465,'state-winning-votes'!$A:$A,0),MATCH($A465,'state-winning-votes'!$A$2:$L$2,0)),$K:$K,$H:$H)</f>
        <v>Reagan, Ronald</v>
      </c>
      <c r="O465" t="str">
        <f>VLOOKUP(A465,'national-winners'!$A$2:$B$13,2,0)</f>
        <v>Reagan, Ronald</v>
      </c>
    </row>
    <row r="466" spans="1:15" x14ac:dyDescent="0.25">
      <c r="A466">
        <v>1980</v>
      </c>
      <c r="B466" t="s">
        <v>83</v>
      </c>
      <c r="C466" t="s">
        <v>84</v>
      </c>
      <c r="D466">
        <v>22</v>
      </c>
      <c r="E466">
        <v>72</v>
      </c>
      <c r="F466">
        <v>45</v>
      </c>
      <c r="G466" t="s">
        <v>16</v>
      </c>
      <c r="H466" t="s">
        <v>162</v>
      </c>
      <c r="I466" t="s">
        <v>23</v>
      </c>
      <c r="J466" t="b">
        <v>0</v>
      </c>
      <c r="K466">
        <v>10333</v>
      </c>
      <c r="L466">
        <v>1548591</v>
      </c>
      <c r="M466" t="str">
        <f>IF(VLOOKUP(A466,'national-winners'!$A$2:$B$13,2,0)=H466,"Y","N")</f>
        <v>N</v>
      </c>
      <c r="N466" t="str">
        <f>_xlfn.XLOOKUP(INDEX('state-winning-votes'!$A$1:$L$53,MATCH($C466,'state-winning-votes'!$A:$A,0),MATCH($A466,'state-winning-votes'!$A$2:$L$2,0)),$K:$K,$H:$H)</f>
        <v>Reagan, Ronald</v>
      </c>
      <c r="O466" t="str">
        <f>VLOOKUP(A466,'national-winners'!$A$2:$B$13,2,0)</f>
        <v>Reagan, Ronald</v>
      </c>
    </row>
    <row r="467" spans="1:15" x14ac:dyDescent="0.25">
      <c r="A467">
        <v>1980</v>
      </c>
      <c r="B467" t="s">
        <v>83</v>
      </c>
      <c r="C467" t="s">
        <v>84</v>
      </c>
      <c r="D467">
        <v>22</v>
      </c>
      <c r="E467">
        <v>72</v>
      </c>
      <c r="F467">
        <v>45</v>
      </c>
      <c r="G467" t="s">
        <v>16</v>
      </c>
      <c r="H467" t="s">
        <v>163</v>
      </c>
      <c r="I467" t="s">
        <v>29</v>
      </c>
      <c r="J467" t="b">
        <v>0</v>
      </c>
      <c r="K467">
        <v>8240</v>
      </c>
      <c r="L467">
        <v>1548591</v>
      </c>
      <c r="M467" t="str">
        <f>IF(VLOOKUP(A467,'national-winners'!$A$2:$B$13,2,0)=H467,"Y","N")</f>
        <v>N</v>
      </c>
      <c r="N467" t="str">
        <f>_xlfn.XLOOKUP(INDEX('state-winning-votes'!$A$1:$L$53,MATCH($C467,'state-winning-votes'!$A:$A,0),MATCH($A467,'state-winning-votes'!$A$2:$L$2,0)),$K:$K,$H:$H)</f>
        <v>Reagan, Ronald</v>
      </c>
      <c r="O467" t="str">
        <f>VLOOKUP(A467,'national-winners'!$A$2:$B$13,2,0)</f>
        <v>Reagan, Ronald</v>
      </c>
    </row>
    <row r="468" spans="1:15" x14ac:dyDescent="0.25">
      <c r="A468">
        <v>1980</v>
      </c>
      <c r="B468" t="s">
        <v>83</v>
      </c>
      <c r="C468" t="s">
        <v>84</v>
      </c>
      <c r="D468">
        <v>22</v>
      </c>
      <c r="E468">
        <v>72</v>
      </c>
      <c r="F468">
        <v>45</v>
      </c>
      <c r="G468" t="s">
        <v>16</v>
      </c>
      <c r="H468" t="s">
        <v>167</v>
      </c>
      <c r="I468" t="s">
        <v>168</v>
      </c>
      <c r="J468" t="b">
        <v>0</v>
      </c>
      <c r="K468">
        <v>1584</v>
      </c>
      <c r="L468">
        <v>1548591</v>
      </c>
      <c r="M468" t="str">
        <f>IF(VLOOKUP(A468,'national-winners'!$A$2:$B$13,2,0)=H468,"Y","N")</f>
        <v>N</v>
      </c>
      <c r="N468" t="str">
        <f>_xlfn.XLOOKUP(INDEX('state-winning-votes'!$A$1:$L$53,MATCH($C468,'state-winning-votes'!$A:$A,0),MATCH($A468,'state-winning-votes'!$A$2:$L$2,0)),$K:$K,$H:$H)</f>
        <v>Reagan, Ronald</v>
      </c>
      <c r="O468" t="str">
        <f>VLOOKUP(A468,'national-winners'!$A$2:$B$13,2,0)</f>
        <v>Reagan, Ronald</v>
      </c>
    </row>
    <row r="469" spans="1:15" x14ac:dyDescent="0.25">
      <c r="A469">
        <v>1980</v>
      </c>
      <c r="B469" t="s">
        <v>83</v>
      </c>
      <c r="C469" t="s">
        <v>84</v>
      </c>
      <c r="D469">
        <v>22</v>
      </c>
      <c r="E469">
        <v>72</v>
      </c>
      <c r="F469">
        <v>45</v>
      </c>
      <c r="G469" t="s">
        <v>16</v>
      </c>
      <c r="H469" t="s">
        <v>165</v>
      </c>
      <c r="I469" t="s">
        <v>37</v>
      </c>
      <c r="J469" t="b">
        <v>0</v>
      </c>
      <c r="K469">
        <v>783</v>
      </c>
      <c r="L469">
        <v>1548591</v>
      </c>
      <c r="M469" t="str">
        <f>IF(VLOOKUP(A469,'national-winners'!$A$2:$B$13,2,0)=H469,"Y","N")</f>
        <v>N</v>
      </c>
      <c r="N469" t="str">
        <f>_xlfn.XLOOKUP(INDEX('state-winning-votes'!$A$1:$L$53,MATCH($C469,'state-winning-votes'!$A:$A,0),MATCH($A469,'state-winning-votes'!$A$2:$L$2,0)),$K:$K,$H:$H)</f>
        <v>Reagan, Ronald</v>
      </c>
      <c r="O469" t="str">
        <f>VLOOKUP(A469,'national-winners'!$A$2:$B$13,2,0)</f>
        <v>Reagan, Ronald</v>
      </c>
    </row>
    <row r="470" spans="1:15" x14ac:dyDescent="0.25">
      <c r="A470">
        <v>1980</v>
      </c>
      <c r="B470" t="s">
        <v>85</v>
      </c>
      <c r="C470" t="s">
        <v>86</v>
      </c>
      <c r="D470">
        <v>23</v>
      </c>
      <c r="E470">
        <v>11</v>
      </c>
      <c r="F470">
        <v>2</v>
      </c>
      <c r="G470" t="s">
        <v>16</v>
      </c>
      <c r="H470" t="s">
        <v>160</v>
      </c>
      <c r="I470" t="s">
        <v>21</v>
      </c>
      <c r="J470" t="b">
        <v>0</v>
      </c>
      <c r="K470">
        <v>238522</v>
      </c>
      <c r="L470">
        <v>523011</v>
      </c>
      <c r="M470" t="str">
        <f>IF(VLOOKUP(A470,'national-winners'!$A$2:$B$13,2,0)=H470,"Y","N")</f>
        <v>Y</v>
      </c>
      <c r="N470" t="str">
        <f>_xlfn.XLOOKUP(INDEX('state-winning-votes'!$A$1:$L$53,MATCH($C470,'state-winning-votes'!$A:$A,0),MATCH($A470,'state-winning-votes'!$A$2:$L$2,0)),$K:$K,$H:$H)</f>
        <v>Reagan, Ronald</v>
      </c>
      <c r="O470" t="str">
        <f>VLOOKUP(A470,'national-winners'!$A$2:$B$13,2,0)</f>
        <v>Reagan, Ronald</v>
      </c>
    </row>
    <row r="471" spans="1:15" x14ac:dyDescent="0.25">
      <c r="A471">
        <v>1980</v>
      </c>
      <c r="B471" t="s">
        <v>85</v>
      </c>
      <c r="C471" t="s">
        <v>86</v>
      </c>
      <c r="D471">
        <v>23</v>
      </c>
      <c r="E471">
        <v>11</v>
      </c>
      <c r="F471">
        <v>2</v>
      </c>
      <c r="G471" t="s">
        <v>16</v>
      </c>
      <c r="H471" t="s">
        <v>17</v>
      </c>
      <c r="I471" t="s">
        <v>18</v>
      </c>
      <c r="J471" t="b">
        <v>0</v>
      </c>
      <c r="K471">
        <v>220974</v>
      </c>
      <c r="L471">
        <v>523011</v>
      </c>
      <c r="M471" t="str">
        <f>IF(VLOOKUP(A471,'national-winners'!$A$2:$B$13,2,0)=H471,"Y","N")</f>
        <v>N</v>
      </c>
      <c r="N471" t="str">
        <f>_xlfn.XLOOKUP(INDEX('state-winning-votes'!$A$1:$L$53,MATCH($C471,'state-winning-votes'!$A:$A,0),MATCH($A471,'state-winning-votes'!$A$2:$L$2,0)),$K:$K,$H:$H)</f>
        <v>Reagan, Ronald</v>
      </c>
      <c r="O471" t="str">
        <f>VLOOKUP(A471,'national-winners'!$A$2:$B$13,2,0)</f>
        <v>Reagan, Ronald</v>
      </c>
    </row>
    <row r="472" spans="1:15" x14ac:dyDescent="0.25">
      <c r="A472">
        <v>1980</v>
      </c>
      <c r="B472" t="s">
        <v>85</v>
      </c>
      <c r="C472" t="s">
        <v>86</v>
      </c>
      <c r="D472">
        <v>23</v>
      </c>
      <c r="E472">
        <v>11</v>
      </c>
      <c r="F472">
        <v>2</v>
      </c>
      <c r="G472" t="s">
        <v>16</v>
      </c>
      <c r="H472" t="s">
        <v>161</v>
      </c>
      <c r="I472" t="s">
        <v>35</v>
      </c>
      <c r="J472" t="b">
        <v>0</v>
      </c>
      <c r="K472">
        <v>53327</v>
      </c>
      <c r="L472">
        <v>523011</v>
      </c>
      <c r="M472" t="str">
        <f>IF(VLOOKUP(A472,'national-winners'!$A$2:$B$13,2,0)=H472,"Y","N")</f>
        <v>N</v>
      </c>
      <c r="N472" t="str">
        <f>_xlfn.XLOOKUP(INDEX('state-winning-votes'!$A$1:$L$53,MATCH($C472,'state-winning-votes'!$A:$A,0),MATCH($A472,'state-winning-votes'!$A$2:$L$2,0)),$K:$K,$H:$H)</f>
        <v>Reagan, Ronald</v>
      </c>
      <c r="O472" t="str">
        <f>VLOOKUP(A472,'national-winners'!$A$2:$B$13,2,0)</f>
        <v>Reagan, Ronald</v>
      </c>
    </row>
    <row r="473" spans="1:15" x14ac:dyDescent="0.25">
      <c r="A473">
        <v>1980</v>
      </c>
      <c r="B473" t="s">
        <v>85</v>
      </c>
      <c r="C473" t="s">
        <v>86</v>
      </c>
      <c r="D473">
        <v>23</v>
      </c>
      <c r="E473">
        <v>11</v>
      </c>
      <c r="F473">
        <v>2</v>
      </c>
      <c r="G473" t="s">
        <v>16</v>
      </c>
      <c r="H473" t="s">
        <v>163</v>
      </c>
      <c r="I473" t="s">
        <v>29</v>
      </c>
      <c r="J473" t="b">
        <v>0</v>
      </c>
      <c r="K473">
        <v>5119</v>
      </c>
      <c r="L473">
        <v>523011</v>
      </c>
      <c r="M473" t="str">
        <f>IF(VLOOKUP(A473,'national-winners'!$A$2:$B$13,2,0)=H473,"Y","N")</f>
        <v>N</v>
      </c>
      <c r="N473" t="str">
        <f>_xlfn.XLOOKUP(INDEX('state-winning-votes'!$A$1:$L$53,MATCH($C473,'state-winning-votes'!$A:$A,0),MATCH($A473,'state-winning-votes'!$A$2:$L$2,0)),$K:$K,$H:$H)</f>
        <v>Reagan, Ronald</v>
      </c>
      <c r="O473" t="str">
        <f>VLOOKUP(A473,'national-winners'!$A$2:$B$13,2,0)</f>
        <v>Reagan, Ronald</v>
      </c>
    </row>
    <row r="474" spans="1:15" x14ac:dyDescent="0.25">
      <c r="A474">
        <v>1980</v>
      </c>
      <c r="B474" t="s">
        <v>85</v>
      </c>
      <c r="C474" t="s">
        <v>86</v>
      </c>
      <c r="D474">
        <v>23</v>
      </c>
      <c r="E474">
        <v>11</v>
      </c>
      <c r="F474">
        <v>2</v>
      </c>
      <c r="G474" t="s">
        <v>16</v>
      </c>
      <c r="H474" t="s">
        <v>167</v>
      </c>
      <c r="I474" t="s">
        <v>168</v>
      </c>
      <c r="J474" t="b">
        <v>0</v>
      </c>
      <c r="K474">
        <v>4394</v>
      </c>
      <c r="L474">
        <v>523011</v>
      </c>
      <c r="M474" t="str">
        <f>IF(VLOOKUP(A474,'national-winners'!$A$2:$B$13,2,0)=H474,"Y","N")</f>
        <v>N</v>
      </c>
      <c r="N474" t="str">
        <f>_xlfn.XLOOKUP(INDEX('state-winning-votes'!$A$1:$L$53,MATCH($C474,'state-winning-votes'!$A:$A,0),MATCH($A474,'state-winning-votes'!$A$2:$L$2,0)),$K:$K,$H:$H)</f>
        <v>Reagan, Ronald</v>
      </c>
      <c r="O474" t="str">
        <f>VLOOKUP(A474,'national-winners'!$A$2:$B$13,2,0)</f>
        <v>Reagan, Ronald</v>
      </c>
    </row>
    <row r="475" spans="1:15" x14ac:dyDescent="0.25">
      <c r="A475">
        <v>1980</v>
      </c>
      <c r="B475" t="s">
        <v>85</v>
      </c>
      <c r="C475" t="s">
        <v>86</v>
      </c>
      <c r="D475">
        <v>23</v>
      </c>
      <c r="E475">
        <v>11</v>
      </c>
      <c r="F475">
        <v>2</v>
      </c>
      <c r="G475" t="s">
        <v>16</v>
      </c>
      <c r="H475" t="s">
        <v>26</v>
      </c>
      <c r="I475" t="s">
        <v>27</v>
      </c>
      <c r="J475" t="b">
        <v>0</v>
      </c>
      <c r="K475">
        <v>591</v>
      </c>
      <c r="L475">
        <v>523011</v>
      </c>
      <c r="M475" t="str">
        <f>IF(VLOOKUP(A475,'national-winners'!$A$2:$B$13,2,0)=H475,"Y","N")</f>
        <v>N</v>
      </c>
      <c r="N475" t="str">
        <f>_xlfn.XLOOKUP(INDEX('state-winning-votes'!$A$1:$L$53,MATCH($C475,'state-winning-votes'!$A:$A,0),MATCH($A475,'state-winning-votes'!$A$2:$L$2,0)),$K:$K,$H:$H)</f>
        <v>Reagan, Ronald</v>
      </c>
      <c r="O475" t="str">
        <f>VLOOKUP(A475,'national-winners'!$A$2:$B$13,2,0)</f>
        <v>Reagan, Ronald</v>
      </c>
    </row>
    <row r="476" spans="1:15" x14ac:dyDescent="0.25">
      <c r="A476">
        <v>1980</v>
      </c>
      <c r="B476" t="s">
        <v>85</v>
      </c>
      <c r="C476" t="s">
        <v>86</v>
      </c>
      <c r="D476">
        <v>23</v>
      </c>
      <c r="E476">
        <v>11</v>
      </c>
      <c r="F476">
        <v>2</v>
      </c>
      <c r="G476" t="s">
        <v>16</v>
      </c>
      <c r="J476" t="b">
        <v>1</v>
      </c>
      <c r="K476">
        <v>84</v>
      </c>
      <c r="L476">
        <v>523011</v>
      </c>
      <c r="M476" t="str">
        <f>IF(VLOOKUP(A476,'national-winners'!$A$2:$B$13,2,0)=H476,"Y","N")</f>
        <v>N</v>
      </c>
      <c r="N476" t="str">
        <f>_xlfn.XLOOKUP(INDEX('state-winning-votes'!$A$1:$L$53,MATCH($C476,'state-winning-votes'!$A:$A,0),MATCH($A476,'state-winning-votes'!$A$2:$L$2,0)),$K:$K,$H:$H)</f>
        <v>Reagan, Ronald</v>
      </c>
      <c r="O476" t="str">
        <f>VLOOKUP(A476,'national-winners'!$A$2:$B$13,2,0)</f>
        <v>Reagan, Ronald</v>
      </c>
    </row>
    <row r="477" spans="1:15" x14ac:dyDescent="0.25">
      <c r="A477">
        <v>1980</v>
      </c>
      <c r="B477" t="s">
        <v>87</v>
      </c>
      <c r="C477" t="s">
        <v>88</v>
      </c>
      <c r="D477">
        <v>24</v>
      </c>
      <c r="E477">
        <v>52</v>
      </c>
      <c r="F477">
        <v>52</v>
      </c>
      <c r="G477" t="s">
        <v>16</v>
      </c>
      <c r="H477" t="s">
        <v>17</v>
      </c>
      <c r="I477" t="s">
        <v>18</v>
      </c>
      <c r="J477" t="b">
        <v>0</v>
      </c>
      <c r="K477">
        <v>726161</v>
      </c>
      <c r="L477">
        <v>1540496</v>
      </c>
      <c r="M477" t="str">
        <f>IF(VLOOKUP(A477,'national-winners'!$A$2:$B$13,2,0)=H477,"Y","N")</f>
        <v>N</v>
      </c>
      <c r="N477" t="str">
        <f>_xlfn.XLOOKUP(INDEX('state-winning-votes'!$A$1:$L$53,MATCH($C477,'state-winning-votes'!$A:$A,0),MATCH($A477,'state-winning-votes'!$A$2:$L$2,0)),$K:$K,$H:$H)</f>
        <v>Carter, Jimmy</v>
      </c>
      <c r="O477" t="str">
        <f>VLOOKUP(A477,'national-winners'!$A$2:$B$13,2,0)</f>
        <v>Reagan, Ronald</v>
      </c>
    </row>
    <row r="478" spans="1:15" x14ac:dyDescent="0.25">
      <c r="A478">
        <v>1980</v>
      </c>
      <c r="B478" t="s">
        <v>87</v>
      </c>
      <c r="C478" t="s">
        <v>88</v>
      </c>
      <c r="D478">
        <v>24</v>
      </c>
      <c r="E478">
        <v>52</v>
      </c>
      <c r="F478">
        <v>52</v>
      </c>
      <c r="G478" t="s">
        <v>16</v>
      </c>
      <c r="H478" t="s">
        <v>160</v>
      </c>
      <c r="I478" t="s">
        <v>21</v>
      </c>
      <c r="J478" t="b">
        <v>0</v>
      </c>
      <c r="K478">
        <v>680606</v>
      </c>
      <c r="L478">
        <v>1540496</v>
      </c>
      <c r="M478" t="str">
        <f>IF(VLOOKUP(A478,'national-winners'!$A$2:$B$13,2,0)=H478,"Y","N")</f>
        <v>Y</v>
      </c>
      <c r="N478" t="str">
        <f>_xlfn.XLOOKUP(INDEX('state-winning-votes'!$A$1:$L$53,MATCH($C478,'state-winning-votes'!$A:$A,0),MATCH($A478,'state-winning-votes'!$A$2:$L$2,0)),$K:$K,$H:$H)</f>
        <v>Carter, Jimmy</v>
      </c>
      <c r="O478" t="str">
        <f>VLOOKUP(A478,'national-winners'!$A$2:$B$13,2,0)</f>
        <v>Reagan, Ronald</v>
      </c>
    </row>
    <row r="479" spans="1:15" x14ac:dyDescent="0.25">
      <c r="A479">
        <v>1980</v>
      </c>
      <c r="B479" t="s">
        <v>87</v>
      </c>
      <c r="C479" t="s">
        <v>88</v>
      </c>
      <c r="D479">
        <v>24</v>
      </c>
      <c r="E479">
        <v>52</v>
      </c>
      <c r="F479">
        <v>52</v>
      </c>
      <c r="G479" t="s">
        <v>16</v>
      </c>
      <c r="H479" t="s">
        <v>161</v>
      </c>
      <c r="I479" t="s">
        <v>35</v>
      </c>
      <c r="J479" t="b">
        <v>0</v>
      </c>
      <c r="K479">
        <v>119537</v>
      </c>
      <c r="L479">
        <v>1540496</v>
      </c>
      <c r="M479" t="str">
        <f>IF(VLOOKUP(A479,'national-winners'!$A$2:$B$13,2,0)=H479,"Y","N")</f>
        <v>N</v>
      </c>
      <c r="N479" t="str">
        <f>_xlfn.XLOOKUP(INDEX('state-winning-votes'!$A$1:$L$53,MATCH($C479,'state-winning-votes'!$A:$A,0),MATCH($A479,'state-winning-votes'!$A$2:$L$2,0)),$K:$K,$H:$H)</f>
        <v>Carter, Jimmy</v>
      </c>
      <c r="O479" t="str">
        <f>VLOOKUP(A479,'national-winners'!$A$2:$B$13,2,0)</f>
        <v>Reagan, Ronald</v>
      </c>
    </row>
    <row r="480" spans="1:15" x14ac:dyDescent="0.25">
      <c r="A480">
        <v>1980</v>
      </c>
      <c r="B480" t="s">
        <v>87</v>
      </c>
      <c r="C480" t="s">
        <v>88</v>
      </c>
      <c r="D480">
        <v>24</v>
      </c>
      <c r="E480">
        <v>52</v>
      </c>
      <c r="F480">
        <v>52</v>
      </c>
      <c r="G480" t="s">
        <v>16</v>
      </c>
      <c r="H480" t="s">
        <v>163</v>
      </c>
      <c r="I480" t="s">
        <v>29</v>
      </c>
      <c r="J480" t="b">
        <v>0</v>
      </c>
      <c r="K480">
        <v>14192</v>
      </c>
      <c r="L480">
        <v>1540496</v>
      </c>
      <c r="M480" t="str">
        <f>IF(VLOOKUP(A480,'national-winners'!$A$2:$B$13,2,0)=H480,"Y","N")</f>
        <v>N</v>
      </c>
      <c r="N480" t="str">
        <f>_xlfn.XLOOKUP(INDEX('state-winning-votes'!$A$1:$L$53,MATCH($C480,'state-winning-votes'!$A:$A,0),MATCH($A480,'state-winning-votes'!$A$2:$L$2,0)),$K:$K,$H:$H)</f>
        <v>Carter, Jimmy</v>
      </c>
      <c r="O480" t="str">
        <f>VLOOKUP(A480,'national-winners'!$A$2:$B$13,2,0)</f>
        <v>Reagan, Ronald</v>
      </c>
    </row>
    <row r="481" spans="1:15" x14ac:dyDescent="0.25">
      <c r="A481">
        <v>1980</v>
      </c>
      <c r="B481" t="s">
        <v>89</v>
      </c>
      <c r="C481" t="s">
        <v>90</v>
      </c>
      <c r="D481">
        <v>25</v>
      </c>
      <c r="E481">
        <v>14</v>
      </c>
      <c r="F481">
        <v>3</v>
      </c>
      <c r="G481" t="s">
        <v>16</v>
      </c>
      <c r="H481" t="s">
        <v>160</v>
      </c>
      <c r="I481" t="s">
        <v>21</v>
      </c>
      <c r="J481" t="b">
        <v>0</v>
      </c>
      <c r="K481">
        <v>1057631</v>
      </c>
      <c r="L481">
        <v>2524090</v>
      </c>
      <c r="M481" t="str">
        <f>IF(VLOOKUP(A481,'national-winners'!$A$2:$B$13,2,0)=H481,"Y","N")</f>
        <v>Y</v>
      </c>
      <c r="N481" t="str">
        <f>_xlfn.XLOOKUP(INDEX('state-winning-votes'!$A$1:$L$53,MATCH($C481,'state-winning-votes'!$A:$A,0),MATCH($A481,'state-winning-votes'!$A$2:$L$2,0)),$K:$K,$H:$H)</f>
        <v>Reagan, Ronald</v>
      </c>
      <c r="O481" t="str">
        <f>VLOOKUP(A481,'national-winners'!$A$2:$B$13,2,0)</f>
        <v>Reagan, Ronald</v>
      </c>
    </row>
    <row r="482" spans="1:15" x14ac:dyDescent="0.25">
      <c r="A482">
        <v>1980</v>
      </c>
      <c r="B482" t="s">
        <v>89</v>
      </c>
      <c r="C482" t="s">
        <v>90</v>
      </c>
      <c r="D482">
        <v>25</v>
      </c>
      <c r="E482">
        <v>14</v>
      </c>
      <c r="F482">
        <v>3</v>
      </c>
      <c r="G482" t="s">
        <v>16</v>
      </c>
      <c r="H482" t="s">
        <v>17</v>
      </c>
      <c r="I482" t="s">
        <v>18</v>
      </c>
      <c r="J482" t="b">
        <v>0</v>
      </c>
      <c r="K482">
        <v>1053802</v>
      </c>
      <c r="L482">
        <v>2524090</v>
      </c>
      <c r="M482" t="str">
        <f>IF(VLOOKUP(A482,'national-winners'!$A$2:$B$13,2,0)=H482,"Y","N")</f>
        <v>N</v>
      </c>
      <c r="N482" t="str">
        <f>_xlfn.XLOOKUP(INDEX('state-winning-votes'!$A$1:$L$53,MATCH($C482,'state-winning-votes'!$A:$A,0),MATCH($A482,'state-winning-votes'!$A$2:$L$2,0)),$K:$K,$H:$H)</f>
        <v>Reagan, Ronald</v>
      </c>
      <c r="O482" t="str">
        <f>VLOOKUP(A482,'national-winners'!$A$2:$B$13,2,0)</f>
        <v>Reagan, Ronald</v>
      </c>
    </row>
    <row r="483" spans="1:15" x14ac:dyDescent="0.25">
      <c r="A483">
        <v>1980</v>
      </c>
      <c r="B483" t="s">
        <v>89</v>
      </c>
      <c r="C483" t="s">
        <v>90</v>
      </c>
      <c r="D483">
        <v>25</v>
      </c>
      <c r="E483">
        <v>14</v>
      </c>
      <c r="F483">
        <v>3</v>
      </c>
      <c r="G483" t="s">
        <v>16</v>
      </c>
      <c r="H483" t="s">
        <v>161</v>
      </c>
      <c r="I483" t="s">
        <v>35</v>
      </c>
      <c r="J483" t="b">
        <v>0</v>
      </c>
      <c r="K483">
        <v>382539</v>
      </c>
      <c r="L483">
        <v>2524090</v>
      </c>
      <c r="M483" t="str">
        <f>IF(VLOOKUP(A483,'national-winners'!$A$2:$B$13,2,0)=H483,"Y","N")</f>
        <v>N</v>
      </c>
      <c r="N483" t="str">
        <f>_xlfn.XLOOKUP(INDEX('state-winning-votes'!$A$1:$L$53,MATCH($C483,'state-winning-votes'!$A:$A,0),MATCH($A483,'state-winning-votes'!$A$2:$L$2,0)),$K:$K,$H:$H)</f>
        <v>Reagan, Ronald</v>
      </c>
      <c r="O483" t="str">
        <f>VLOOKUP(A483,'national-winners'!$A$2:$B$13,2,0)</f>
        <v>Reagan, Ronald</v>
      </c>
    </row>
    <row r="484" spans="1:15" x14ac:dyDescent="0.25">
      <c r="A484">
        <v>1980</v>
      </c>
      <c r="B484" t="s">
        <v>89</v>
      </c>
      <c r="C484" t="s">
        <v>90</v>
      </c>
      <c r="D484">
        <v>25</v>
      </c>
      <c r="E484">
        <v>14</v>
      </c>
      <c r="F484">
        <v>3</v>
      </c>
      <c r="G484" t="s">
        <v>16</v>
      </c>
      <c r="H484" t="s">
        <v>163</v>
      </c>
      <c r="I484" t="s">
        <v>29</v>
      </c>
      <c r="J484" t="b">
        <v>0</v>
      </c>
      <c r="K484">
        <v>22038</v>
      </c>
      <c r="L484">
        <v>2524090</v>
      </c>
      <c r="M484" t="str">
        <f>IF(VLOOKUP(A484,'national-winners'!$A$2:$B$13,2,0)=H484,"Y","N")</f>
        <v>N</v>
      </c>
      <c r="N484" t="str">
        <f>_xlfn.XLOOKUP(INDEX('state-winning-votes'!$A$1:$L$53,MATCH($C484,'state-winning-votes'!$A:$A,0),MATCH($A484,'state-winning-votes'!$A$2:$L$2,0)),$K:$K,$H:$H)</f>
        <v>Reagan, Ronald</v>
      </c>
      <c r="O484" t="str">
        <f>VLOOKUP(A484,'national-winners'!$A$2:$B$13,2,0)</f>
        <v>Reagan, Ronald</v>
      </c>
    </row>
    <row r="485" spans="1:15" x14ac:dyDescent="0.25">
      <c r="A485">
        <v>1980</v>
      </c>
      <c r="B485" t="s">
        <v>89</v>
      </c>
      <c r="C485" t="s">
        <v>90</v>
      </c>
      <c r="D485">
        <v>25</v>
      </c>
      <c r="E485">
        <v>14</v>
      </c>
      <c r="F485">
        <v>3</v>
      </c>
      <c r="G485" t="s">
        <v>16</v>
      </c>
      <c r="H485" t="s">
        <v>165</v>
      </c>
      <c r="I485" t="s">
        <v>37</v>
      </c>
      <c r="J485" t="b">
        <v>0</v>
      </c>
      <c r="K485">
        <v>3735</v>
      </c>
      <c r="L485">
        <v>2524090</v>
      </c>
      <c r="M485" t="str">
        <f>IF(VLOOKUP(A485,'national-winners'!$A$2:$B$13,2,0)=H485,"Y","N")</f>
        <v>N</v>
      </c>
      <c r="N485" t="str">
        <f>_xlfn.XLOOKUP(INDEX('state-winning-votes'!$A$1:$L$53,MATCH($C485,'state-winning-votes'!$A:$A,0),MATCH($A485,'state-winning-votes'!$A$2:$L$2,0)),$K:$K,$H:$H)</f>
        <v>Reagan, Ronald</v>
      </c>
      <c r="O485" t="str">
        <f>VLOOKUP(A485,'national-winners'!$A$2:$B$13,2,0)</f>
        <v>Reagan, Ronald</v>
      </c>
    </row>
    <row r="486" spans="1:15" x14ac:dyDescent="0.25">
      <c r="A486">
        <v>1980</v>
      </c>
      <c r="B486" t="s">
        <v>89</v>
      </c>
      <c r="C486" t="s">
        <v>90</v>
      </c>
      <c r="D486">
        <v>25</v>
      </c>
      <c r="E486">
        <v>14</v>
      </c>
      <c r="F486">
        <v>3</v>
      </c>
      <c r="G486" t="s">
        <v>16</v>
      </c>
      <c r="J486" t="b">
        <v>1</v>
      </c>
      <c r="K486">
        <v>2289</v>
      </c>
      <c r="L486">
        <v>2524090</v>
      </c>
      <c r="M486" t="str">
        <f>IF(VLOOKUP(A486,'national-winners'!$A$2:$B$13,2,0)=H486,"Y","N")</f>
        <v>N</v>
      </c>
      <c r="N486" t="str">
        <f>_xlfn.XLOOKUP(INDEX('state-winning-votes'!$A$1:$L$53,MATCH($C486,'state-winning-votes'!$A:$A,0),MATCH($A486,'state-winning-votes'!$A$2:$L$2,0)),$K:$K,$H:$H)</f>
        <v>Reagan, Ronald</v>
      </c>
      <c r="O486" t="str">
        <f>VLOOKUP(A486,'national-winners'!$A$2:$B$13,2,0)</f>
        <v>Reagan, Ronald</v>
      </c>
    </row>
    <row r="487" spans="1:15" x14ac:dyDescent="0.25">
      <c r="A487">
        <v>1980</v>
      </c>
      <c r="B487" t="s">
        <v>89</v>
      </c>
      <c r="C487" t="s">
        <v>90</v>
      </c>
      <c r="D487">
        <v>25</v>
      </c>
      <c r="E487">
        <v>14</v>
      </c>
      <c r="F487">
        <v>3</v>
      </c>
      <c r="G487" t="s">
        <v>16</v>
      </c>
      <c r="H487" t="s">
        <v>167</v>
      </c>
      <c r="I487" t="s">
        <v>168</v>
      </c>
      <c r="J487" t="b">
        <v>0</v>
      </c>
      <c r="K487">
        <v>2056</v>
      </c>
      <c r="L487">
        <v>2524090</v>
      </c>
      <c r="M487" t="str">
        <f>IF(VLOOKUP(A487,'national-winners'!$A$2:$B$13,2,0)=H487,"Y","N")</f>
        <v>N</v>
      </c>
      <c r="N487" t="str">
        <f>_xlfn.XLOOKUP(INDEX('state-winning-votes'!$A$1:$L$53,MATCH($C487,'state-winning-votes'!$A:$A,0),MATCH($A487,'state-winning-votes'!$A$2:$L$2,0)),$K:$K,$H:$H)</f>
        <v>Reagan, Ronald</v>
      </c>
      <c r="O487" t="str">
        <f>VLOOKUP(A487,'national-winners'!$A$2:$B$13,2,0)</f>
        <v>Reagan, Ronald</v>
      </c>
    </row>
    <row r="488" spans="1:15" x14ac:dyDescent="0.25">
      <c r="A488">
        <v>1980</v>
      </c>
      <c r="B488" t="s">
        <v>91</v>
      </c>
      <c r="C488" t="s">
        <v>92</v>
      </c>
      <c r="D488">
        <v>26</v>
      </c>
      <c r="E488">
        <v>34</v>
      </c>
      <c r="F488">
        <v>23</v>
      </c>
      <c r="G488" t="s">
        <v>16</v>
      </c>
      <c r="H488" t="s">
        <v>160</v>
      </c>
      <c r="I488" t="s">
        <v>21</v>
      </c>
      <c r="J488" t="b">
        <v>0</v>
      </c>
      <c r="K488">
        <v>1915225</v>
      </c>
      <c r="L488">
        <v>3909725</v>
      </c>
      <c r="M488" t="str">
        <f>IF(VLOOKUP(A488,'national-winners'!$A$2:$B$13,2,0)=H488,"Y","N")</f>
        <v>Y</v>
      </c>
      <c r="N488" t="str">
        <f>_xlfn.XLOOKUP(INDEX('state-winning-votes'!$A$1:$L$53,MATCH($C488,'state-winning-votes'!$A:$A,0),MATCH($A488,'state-winning-votes'!$A$2:$L$2,0)),$K:$K,$H:$H)</f>
        <v>Reagan, Ronald</v>
      </c>
      <c r="O488" t="str">
        <f>VLOOKUP(A488,'national-winners'!$A$2:$B$13,2,0)</f>
        <v>Reagan, Ronald</v>
      </c>
    </row>
    <row r="489" spans="1:15" x14ac:dyDescent="0.25">
      <c r="A489">
        <v>1980</v>
      </c>
      <c r="B489" t="s">
        <v>91</v>
      </c>
      <c r="C489" t="s">
        <v>92</v>
      </c>
      <c r="D489">
        <v>26</v>
      </c>
      <c r="E489">
        <v>34</v>
      </c>
      <c r="F489">
        <v>23</v>
      </c>
      <c r="G489" t="s">
        <v>16</v>
      </c>
      <c r="H489" t="s">
        <v>17</v>
      </c>
      <c r="I489" t="s">
        <v>18</v>
      </c>
      <c r="J489" t="b">
        <v>0</v>
      </c>
      <c r="K489">
        <v>1661532</v>
      </c>
      <c r="L489">
        <v>3909725</v>
      </c>
      <c r="M489" t="str">
        <f>IF(VLOOKUP(A489,'national-winners'!$A$2:$B$13,2,0)=H489,"Y","N")</f>
        <v>N</v>
      </c>
      <c r="N489" t="str">
        <f>_xlfn.XLOOKUP(INDEX('state-winning-votes'!$A$1:$L$53,MATCH($C489,'state-winning-votes'!$A:$A,0),MATCH($A489,'state-winning-votes'!$A$2:$L$2,0)),$K:$K,$H:$H)</f>
        <v>Reagan, Ronald</v>
      </c>
      <c r="O489" t="str">
        <f>VLOOKUP(A489,'national-winners'!$A$2:$B$13,2,0)</f>
        <v>Reagan, Ronald</v>
      </c>
    </row>
    <row r="490" spans="1:15" x14ac:dyDescent="0.25">
      <c r="A490">
        <v>1980</v>
      </c>
      <c r="B490" t="s">
        <v>91</v>
      </c>
      <c r="C490" t="s">
        <v>92</v>
      </c>
      <c r="D490">
        <v>26</v>
      </c>
      <c r="E490">
        <v>34</v>
      </c>
      <c r="F490">
        <v>23</v>
      </c>
      <c r="G490" t="s">
        <v>16</v>
      </c>
      <c r="H490" t="s">
        <v>161</v>
      </c>
      <c r="I490" t="s">
        <v>35</v>
      </c>
      <c r="J490" t="b">
        <v>0</v>
      </c>
      <c r="K490">
        <v>275223</v>
      </c>
      <c r="L490">
        <v>3909725</v>
      </c>
      <c r="M490" t="str">
        <f>IF(VLOOKUP(A490,'national-winners'!$A$2:$B$13,2,0)=H490,"Y","N")</f>
        <v>N</v>
      </c>
      <c r="N490" t="str">
        <f>_xlfn.XLOOKUP(INDEX('state-winning-votes'!$A$1:$L$53,MATCH($C490,'state-winning-votes'!$A:$A,0),MATCH($A490,'state-winning-votes'!$A$2:$L$2,0)),$K:$K,$H:$H)</f>
        <v>Reagan, Ronald</v>
      </c>
      <c r="O490" t="str">
        <f>VLOOKUP(A490,'national-winners'!$A$2:$B$13,2,0)</f>
        <v>Reagan, Ronald</v>
      </c>
    </row>
    <row r="491" spans="1:15" x14ac:dyDescent="0.25">
      <c r="A491">
        <v>1980</v>
      </c>
      <c r="B491" t="s">
        <v>91</v>
      </c>
      <c r="C491" t="s">
        <v>92</v>
      </c>
      <c r="D491">
        <v>26</v>
      </c>
      <c r="E491">
        <v>34</v>
      </c>
      <c r="F491">
        <v>23</v>
      </c>
      <c r="G491" t="s">
        <v>16</v>
      </c>
      <c r="H491" t="s">
        <v>163</v>
      </c>
      <c r="I491" t="s">
        <v>29</v>
      </c>
      <c r="J491" t="b">
        <v>0</v>
      </c>
      <c r="K491">
        <v>41597</v>
      </c>
      <c r="L491">
        <v>3909725</v>
      </c>
      <c r="M491" t="str">
        <f>IF(VLOOKUP(A491,'national-winners'!$A$2:$B$13,2,0)=H491,"Y","N")</f>
        <v>N</v>
      </c>
      <c r="N491" t="str">
        <f>_xlfn.XLOOKUP(INDEX('state-winning-votes'!$A$1:$L$53,MATCH($C491,'state-winning-votes'!$A:$A,0),MATCH($A491,'state-winning-votes'!$A$2:$L$2,0)),$K:$K,$H:$H)</f>
        <v>Reagan, Ronald</v>
      </c>
      <c r="O491" t="str">
        <f>VLOOKUP(A491,'national-winners'!$A$2:$B$13,2,0)</f>
        <v>Reagan, Ronald</v>
      </c>
    </row>
    <row r="492" spans="1:15" x14ac:dyDescent="0.25">
      <c r="A492">
        <v>1980</v>
      </c>
      <c r="B492" t="s">
        <v>91</v>
      </c>
      <c r="C492" t="s">
        <v>92</v>
      </c>
      <c r="D492">
        <v>26</v>
      </c>
      <c r="E492">
        <v>34</v>
      </c>
      <c r="F492">
        <v>23</v>
      </c>
      <c r="G492" t="s">
        <v>16</v>
      </c>
      <c r="H492" t="s">
        <v>167</v>
      </c>
      <c r="I492" t="s">
        <v>168</v>
      </c>
      <c r="J492" t="b">
        <v>0</v>
      </c>
      <c r="K492">
        <v>11930</v>
      </c>
      <c r="L492">
        <v>3909725</v>
      </c>
      <c r="M492" t="str">
        <f>IF(VLOOKUP(A492,'national-winners'!$A$2:$B$13,2,0)=H492,"Y","N")</f>
        <v>N</v>
      </c>
      <c r="N492" t="str">
        <f>_xlfn.XLOOKUP(INDEX('state-winning-votes'!$A$1:$L$53,MATCH($C492,'state-winning-votes'!$A:$A,0),MATCH($A492,'state-winning-votes'!$A$2:$L$2,0)),$K:$K,$H:$H)</f>
        <v>Reagan, Ronald</v>
      </c>
      <c r="O492" t="str">
        <f>VLOOKUP(A492,'national-winners'!$A$2:$B$13,2,0)</f>
        <v>Reagan, Ronald</v>
      </c>
    </row>
    <row r="493" spans="1:15" x14ac:dyDescent="0.25">
      <c r="A493">
        <v>1980</v>
      </c>
      <c r="B493" t="s">
        <v>91</v>
      </c>
      <c r="C493" t="s">
        <v>92</v>
      </c>
      <c r="D493">
        <v>26</v>
      </c>
      <c r="E493">
        <v>34</v>
      </c>
      <c r="F493">
        <v>23</v>
      </c>
      <c r="G493" t="s">
        <v>16</v>
      </c>
      <c r="H493" t="s">
        <v>26</v>
      </c>
      <c r="I493" t="s">
        <v>27</v>
      </c>
      <c r="J493" t="b">
        <v>0</v>
      </c>
      <c r="K493">
        <v>3262</v>
      </c>
      <c r="L493">
        <v>3909725</v>
      </c>
      <c r="M493" t="str">
        <f>IF(VLOOKUP(A493,'national-winners'!$A$2:$B$13,2,0)=H493,"Y","N")</f>
        <v>N</v>
      </c>
      <c r="N493" t="str">
        <f>_xlfn.XLOOKUP(INDEX('state-winning-votes'!$A$1:$L$53,MATCH($C493,'state-winning-votes'!$A:$A,0),MATCH($A493,'state-winning-votes'!$A$2:$L$2,0)),$K:$K,$H:$H)</f>
        <v>Reagan, Ronald</v>
      </c>
      <c r="O493" t="str">
        <f>VLOOKUP(A493,'national-winners'!$A$2:$B$13,2,0)</f>
        <v>Reagan, Ronald</v>
      </c>
    </row>
    <row r="494" spans="1:15" x14ac:dyDescent="0.25">
      <c r="A494">
        <v>1980</v>
      </c>
      <c r="B494" t="s">
        <v>91</v>
      </c>
      <c r="C494" t="s">
        <v>92</v>
      </c>
      <c r="D494">
        <v>26</v>
      </c>
      <c r="E494">
        <v>34</v>
      </c>
      <c r="F494">
        <v>23</v>
      </c>
      <c r="G494" t="s">
        <v>16</v>
      </c>
      <c r="J494" t="b">
        <v>1</v>
      </c>
      <c r="K494">
        <v>956</v>
      </c>
      <c r="L494">
        <v>3909725</v>
      </c>
      <c r="M494" t="str">
        <f>IF(VLOOKUP(A494,'national-winners'!$A$2:$B$13,2,0)=H494,"Y","N")</f>
        <v>N</v>
      </c>
      <c r="N494" t="str">
        <f>_xlfn.XLOOKUP(INDEX('state-winning-votes'!$A$1:$L$53,MATCH($C494,'state-winning-votes'!$A:$A,0),MATCH($A494,'state-winning-votes'!$A$2:$L$2,0)),$K:$K,$H:$H)</f>
        <v>Reagan, Ronald</v>
      </c>
      <c r="O494" t="str">
        <f>VLOOKUP(A494,'national-winners'!$A$2:$B$13,2,0)</f>
        <v>Reagan, Ronald</v>
      </c>
    </row>
    <row r="495" spans="1:15" x14ac:dyDescent="0.25">
      <c r="A495">
        <v>1980</v>
      </c>
      <c r="B495" t="s">
        <v>94</v>
      </c>
      <c r="C495" t="s">
        <v>95</v>
      </c>
      <c r="D495">
        <v>27</v>
      </c>
      <c r="E495">
        <v>41</v>
      </c>
      <c r="F495">
        <v>33</v>
      </c>
      <c r="G495" t="s">
        <v>16</v>
      </c>
      <c r="H495" t="s">
        <v>17</v>
      </c>
      <c r="I495" t="s">
        <v>18</v>
      </c>
      <c r="J495" t="b">
        <v>0</v>
      </c>
      <c r="K495">
        <v>954173</v>
      </c>
      <c r="L495">
        <v>2051916</v>
      </c>
      <c r="M495" t="str">
        <f>IF(VLOOKUP(A495,'national-winners'!$A$2:$B$13,2,0)=H495,"Y","N")</f>
        <v>N</v>
      </c>
      <c r="N495" t="str">
        <f>_xlfn.XLOOKUP(INDEX('state-winning-votes'!$A$1:$L$53,MATCH($C495,'state-winning-votes'!$A:$A,0),MATCH($A495,'state-winning-votes'!$A$2:$L$2,0)),$K:$K,$H:$H)</f>
        <v>Carter, Jimmy</v>
      </c>
      <c r="O495" t="str">
        <f>VLOOKUP(A495,'national-winners'!$A$2:$B$13,2,0)</f>
        <v>Reagan, Ronald</v>
      </c>
    </row>
    <row r="496" spans="1:15" x14ac:dyDescent="0.25">
      <c r="A496">
        <v>1980</v>
      </c>
      <c r="B496" t="s">
        <v>94</v>
      </c>
      <c r="C496" t="s">
        <v>95</v>
      </c>
      <c r="D496">
        <v>27</v>
      </c>
      <c r="E496">
        <v>41</v>
      </c>
      <c r="F496">
        <v>33</v>
      </c>
      <c r="G496" t="s">
        <v>16</v>
      </c>
      <c r="H496" t="s">
        <v>160</v>
      </c>
      <c r="I496" t="s">
        <v>21</v>
      </c>
      <c r="J496" t="b">
        <v>0</v>
      </c>
      <c r="K496">
        <v>873268</v>
      </c>
      <c r="L496">
        <v>2051916</v>
      </c>
      <c r="M496" t="str">
        <f>IF(VLOOKUP(A496,'national-winners'!$A$2:$B$13,2,0)=H496,"Y","N")</f>
        <v>Y</v>
      </c>
      <c r="N496" t="str">
        <f>_xlfn.XLOOKUP(INDEX('state-winning-votes'!$A$1:$L$53,MATCH($C496,'state-winning-votes'!$A:$A,0),MATCH($A496,'state-winning-votes'!$A$2:$L$2,0)),$K:$K,$H:$H)</f>
        <v>Carter, Jimmy</v>
      </c>
      <c r="O496" t="str">
        <f>VLOOKUP(A496,'national-winners'!$A$2:$B$13,2,0)</f>
        <v>Reagan, Ronald</v>
      </c>
    </row>
    <row r="497" spans="1:15" x14ac:dyDescent="0.25">
      <c r="A497">
        <v>1980</v>
      </c>
      <c r="B497" t="s">
        <v>94</v>
      </c>
      <c r="C497" t="s">
        <v>95</v>
      </c>
      <c r="D497">
        <v>27</v>
      </c>
      <c r="E497">
        <v>41</v>
      </c>
      <c r="F497">
        <v>33</v>
      </c>
      <c r="G497" t="s">
        <v>16</v>
      </c>
      <c r="H497" t="s">
        <v>161</v>
      </c>
      <c r="I497" t="s">
        <v>35</v>
      </c>
      <c r="J497" t="b">
        <v>0</v>
      </c>
      <c r="K497">
        <v>174997</v>
      </c>
      <c r="L497">
        <v>2051916</v>
      </c>
      <c r="M497" t="str">
        <f>IF(VLOOKUP(A497,'national-winners'!$A$2:$B$13,2,0)=H497,"Y","N")</f>
        <v>N</v>
      </c>
      <c r="N497" t="str">
        <f>_xlfn.XLOOKUP(INDEX('state-winning-votes'!$A$1:$L$53,MATCH($C497,'state-winning-votes'!$A:$A,0),MATCH($A497,'state-winning-votes'!$A$2:$L$2,0)),$K:$K,$H:$H)</f>
        <v>Carter, Jimmy</v>
      </c>
      <c r="O497" t="str">
        <f>VLOOKUP(A497,'national-winners'!$A$2:$B$13,2,0)</f>
        <v>Reagan, Ronald</v>
      </c>
    </row>
    <row r="498" spans="1:15" x14ac:dyDescent="0.25">
      <c r="A498">
        <v>1980</v>
      </c>
      <c r="B498" t="s">
        <v>94</v>
      </c>
      <c r="C498" t="s">
        <v>95</v>
      </c>
      <c r="D498">
        <v>27</v>
      </c>
      <c r="E498">
        <v>41</v>
      </c>
      <c r="F498">
        <v>33</v>
      </c>
      <c r="G498" t="s">
        <v>16</v>
      </c>
      <c r="H498" t="s">
        <v>163</v>
      </c>
      <c r="I498" t="s">
        <v>29</v>
      </c>
      <c r="J498" t="b">
        <v>0</v>
      </c>
      <c r="K498">
        <v>31593</v>
      </c>
      <c r="L498">
        <v>2051916</v>
      </c>
      <c r="M498" t="str">
        <f>IF(VLOOKUP(A498,'national-winners'!$A$2:$B$13,2,0)=H498,"Y","N")</f>
        <v>N</v>
      </c>
      <c r="N498" t="str">
        <f>_xlfn.XLOOKUP(INDEX('state-winning-votes'!$A$1:$L$53,MATCH($C498,'state-winning-votes'!$A:$A,0),MATCH($A498,'state-winning-votes'!$A$2:$L$2,0)),$K:$K,$H:$H)</f>
        <v>Carter, Jimmy</v>
      </c>
      <c r="O498" t="str">
        <f>VLOOKUP(A498,'national-winners'!$A$2:$B$13,2,0)</f>
        <v>Reagan, Ronald</v>
      </c>
    </row>
    <row r="499" spans="1:15" x14ac:dyDescent="0.25">
      <c r="A499">
        <v>1980</v>
      </c>
      <c r="B499" t="s">
        <v>94</v>
      </c>
      <c r="C499" t="s">
        <v>95</v>
      </c>
      <c r="D499">
        <v>27</v>
      </c>
      <c r="E499">
        <v>41</v>
      </c>
      <c r="F499">
        <v>33</v>
      </c>
      <c r="G499" t="s">
        <v>16</v>
      </c>
      <c r="H499" t="s">
        <v>167</v>
      </c>
      <c r="I499" t="s">
        <v>168</v>
      </c>
      <c r="J499" t="b">
        <v>0</v>
      </c>
      <c r="K499">
        <v>8406</v>
      </c>
      <c r="L499">
        <v>2051916</v>
      </c>
      <c r="M499" t="str">
        <f>IF(VLOOKUP(A499,'national-winners'!$A$2:$B$13,2,0)=H499,"Y","N")</f>
        <v>N</v>
      </c>
      <c r="N499" t="str">
        <f>_xlfn.XLOOKUP(INDEX('state-winning-votes'!$A$1:$L$53,MATCH($C499,'state-winning-votes'!$A:$A,0),MATCH($A499,'state-winning-votes'!$A$2:$L$2,0)),$K:$K,$H:$H)</f>
        <v>Carter, Jimmy</v>
      </c>
      <c r="O499" t="str">
        <f>VLOOKUP(A499,'national-winners'!$A$2:$B$13,2,0)</f>
        <v>Reagan, Ronald</v>
      </c>
    </row>
    <row r="500" spans="1:15" x14ac:dyDescent="0.25">
      <c r="A500">
        <v>1980</v>
      </c>
      <c r="B500" t="s">
        <v>94</v>
      </c>
      <c r="C500" t="s">
        <v>95</v>
      </c>
      <c r="D500">
        <v>27</v>
      </c>
      <c r="E500">
        <v>41</v>
      </c>
      <c r="F500">
        <v>33</v>
      </c>
      <c r="G500" t="s">
        <v>16</v>
      </c>
      <c r="I500" t="s">
        <v>39</v>
      </c>
      <c r="J500" t="b">
        <v>0</v>
      </c>
      <c r="K500">
        <v>6136</v>
      </c>
      <c r="L500">
        <v>2051916</v>
      </c>
      <c r="M500" t="str">
        <f>IF(VLOOKUP(A500,'national-winners'!$A$2:$B$13,2,0)=H500,"Y","N")</f>
        <v>N</v>
      </c>
      <c r="N500" t="str">
        <f>_xlfn.XLOOKUP(INDEX('state-winning-votes'!$A$1:$L$53,MATCH($C500,'state-winning-votes'!$A:$A,0),MATCH($A500,'state-winning-votes'!$A$2:$L$2,0)),$K:$K,$H:$H)</f>
        <v>Carter, Jimmy</v>
      </c>
      <c r="O500" t="str">
        <f>VLOOKUP(A500,'national-winners'!$A$2:$B$13,2,0)</f>
        <v>Reagan, Ronald</v>
      </c>
    </row>
    <row r="501" spans="1:15" x14ac:dyDescent="0.25">
      <c r="A501">
        <v>1980</v>
      </c>
      <c r="B501" t="s">
        <v>94</v>
      </c>
      <c r="C501" t="s">
        <v>95</v>
      </c>
      <c r="D501">
        <v>27</v>
      </c>
      <c r="E501">
        <v>41</v>
      </c>
      <c r="F501">
        <v>33</v>
      </c>
      <c r="G501" t="s">
        <v>16</v>
      </c>
      <c r="H501" t="s">
        <v>26</v>
      </c>
      <c r="I501" t="s">
        <v>27</v>
      </c>
      <c r="J501" t="b">
        <v>0</v>
      </c>
      <c r="K501">
        <v>1117</v>
      </c>
      <c r="L501">
        <v>2051916</v>
      </c>
      <c r="M501" t="str">
        <f>IF(VLOOKUP(A501,'national-winners'!$A$2:$B$13,2,0)=H501,"Y","N")</f>
        <v>N</v>
      </c>
      <c r="N501" t="str">
        <f>_xlfn.XLOOKUP(INDEX('state-winning-votes'!$A$1:$L$53,MATCH($C501,'state-winning-votes'!$A:$A,0),MATCH($A501,'state-winning-votes'!$A$2:$L$2,0)),$K:$K,$H:$H)</f>
        <v>Carter, Jimmy</v>
      </c>
      <c r="O501" t="str">
        <f>VLOOKUP(A501,'national-winners'!$A$2:$B$13,2,0)</f>
        <v>Reagan, Ronald</v>
      </c>
    </row>
    <row r="502" spans="1:15" x14ac:dyDescent="0.25">
      <c r="A502">
        <v>1980</v>
      </c>
      <c r="B502" t="s">
        <v>94</v>
      </c>
      <c r="C502" t="s">
        <v>95</v>
      </c>
      <c r="D502">
        <v>27</v>
      </c>
      <c r="E502">
        <v>41</v>
      </c>
      <c r="F502">
        <v>33</v>
      </c>
      <c r="G502" t="s">
        <v>16</v>
      </c>
      <c r="H502" t="s">
        <v>165</v>
      </c>
      <c r="I502" t="s">
        <v>37</v>
      </c>
      <c r="J502" t="b">
        <v>0</v>
      </c>
      <c r="K502">
        <v>711</v>
      </c>
      <c r="L502">
        <v>2051916</v>
      </c>
      <c r="M502" t="str">
        <f>IF(VLOOKUP(A502,'national-winners'!$A$2:$B$13,2,0)=H502,"Y","N")</f>
        <v>N</v>
      </c>
      <c r="N502" t="str">
        <f>_xlfn.XLOOKUP(INDEX('state-winning-votes'!$A$1:$L$53,MATCH($C502,'state-winning-votes'!$A:$A,0),MATCH($A502,'state-winning-votes'!$A$2:$L$2,0)),$K:$K,$H:$H)</f>
        <v>Carter, Jimmy</v>
      </c>
      <c r="O502" t="str">
        <f>VLOOKUP(A502,'national-winners'!$A$2:$B$13,2,0)</f>
        <v>Reagan, Ronald</v>
      </c>
    </row>
    <row r="503" spans="1:15" x14ac:dyDescent="0.25">
      <c r="A503">
        <v>1980</v>
      </c>
      <c r="B503" t="s">
        <v>94</v>
      </c>
      <c r="C503" t="s">
        <v>95</v>
      </c>
      <c r="D503">
        <v>27</v>
      </c>
      <c r="E503">
        <v>41</v>
      </c>
      <c r="F503">
        <v>33</v>
      </c>
      <c r="G503" t="s">
        <v>16</v>
      </c>
      <c r="H503" t="s">
        <v>169</v>
      </c>
      <c r="I503" t="s">
        <v>170</v>
      </c>
      <c r="J503" t="b">
        <v>0</v>
      </c>
      <c r="K503">
        <v>698</v>
      </c>
      <c r="L503">
        <v>2051916</v>
      </c>
      <c r="M503" t="str">
        <f>IF(VLOOKUP(A503,'national-winners'!$A$2:$B$13,2,0)=H503,"Y","N")</f>
        <v>N</v>
      </c>
      <c r="N503" t="str">
        <f>_xlfn.XLOOKUP(INDEX('state-winning-votes'!$A$1:$L$53,MATCH($C503,'state-winning-votes'!$A:$A,0),MATCH($A503,'state-winning-votes'!$A$2:$L$2,0)),$K:$K,$H:$H)</f>
        <v>Carter, Jimmy</v>
      </c>
      <c r="O503" t="str">
        <f>VLOOKUP(A503,'national-winners'!$A$2:$B$13,2,0)</f>
        <v>Reagan, Ronald</v>
      </c>
    </row>
    <row r="504" spans="1:15" x14ac:dyDescent="0.25">
      <c r="A504">
        <v>1980</v>
      </c>
      <c r="B504" t="s">
        <v>94</v>
      </c>
      <c r="C504" t="s">
        <v>95</v>
      </c>
      <c r="D504">
        <v>27</v>
      </c>
      <c r="E504">
        <v>41</v>
      </c>
      <c r="F504">
        <v>33</v>
      </c>
      <c r="G504" t="s">
        <v>16</v>
      </c>
      <c r="H504" t="s">
        <v>166</v>
      </c>
      <c r="I504" t="s">
        <v>100</v>
      </c>
      <c r="J504" t="b">
        <v>0</v>
      </c>
      <c r="K504">
        <v>536</v>
      </c>
      <c r="L504">
        <v>2051916</v>
      </c>
      <c r="M504" t="str">
        <f>IF(VLOOKUP(A504,'national-winners'!$A$2:$B$13,2,0)=H504,"Y","N")</f>
        <v>N</v>
      </c>
      <c r="N504" t="str">
        <f>_xlfn.XLOOKUP(INDEX('state-winning-votes'!$A$1:$L$53,MATCH($C504,'state-winning-votes'!$A:$A,0),MATCH($A504,'state-winning-votes'!$A$2:$L$2,0)),$K:$K,$H:$H)</f>
        <v>Carter, Jimmy</v>
      </c>
      <c r="O504" t="str">
        <f>VLOOKUP(A504,'national-winners'!$A$2:$B$13,2,0)</f>
        <v>Reagan, Ronald</v>
      </c>
    </row>
    <row r="505" spans="1:15" x14ac:dyDescent="0.25">
      <c r="A505">
        <v>1980</v>
      </c>
      <c r="B505" t="s">
        <v>94</v>
      </c>
      <c r="C505" t="s">
        <v>95</v>
      </c>
      <c r="D505">
        <v>27</v>
      </c>
      <c r="E505">
        <v>41</v>
      </c>
      <c r="F505">
        <v>33</v>
      </c>
      <c r="G505" t="s">
        <v>16</v>
      </c>
      <c r="J505" t="b">
        <v>1</v>
      </c>
      <c r="K505">
        <v>281</v>
      </c>
      <c r="L505">
        <v>2051916</v>
      </c>
      <c r="M505" t="str">
        <f>IF(VLOOKUP(A505,'national-winners'!$A$2:$B$13,2,0)=H505,"Y","N")</f>
        <v>N</v>
      </c>
      <c r="N505" t="str">
        <f>_xlfn.XLOOKUP(INDEX('state-winning-votes'!$A$1:$L$53,MATCH($C505,'state-winning-votes'!$A:$A,0),MATCH($A505,'state-winning-votes'!$A$2:$L$2,0)),$K:$K,$H:$H)</f>
        <v>Carter, Jimmy</v>
      </c>
      <c r="O505" t="str">
        <f>VLOOKUP(A505,'national-winners'!$A$2:$B$13,2,0)</f>
        <v>Reagan, Ronald</v>
      </c>
    </row>
    <row r="506" spans="1:15" x14ac:dyDescent="0.25">
      <c r="A506">
        <v>1980</v>
      </c>
      <c r="B506" t="s">
        <v>101</v>
      </c>
      <c r="C506" t="s">
        <v>102</v>
      </c>
      <c r="D506">
        <v>28</v>
      </c>
      <c r="E506">
        <v>64</v>
      </c>
      <c r="F506">
        <v>46</v>
      </c>
      <c r="G506" t="s">
        <v>16</v>
      </c>
      <c r="H506" t="s">
        <v>160</v>
      </c>
      <c r="I506" t="s">
        <v>21</v>
      </c>
      <c r="J506" t="b">
        <v>0</v>
      </c>
      <c r="K506">
        <v>441089</v>
      </c>
      <c r="L506">
        <v>891750</v>
      </c>
      <c r="M506" t="str">
        <f>IF(VLOOKUP(A506,'national-winners'!$A$2:$B$13,2,0)=H506,"Y","N")</f>
        <v>Y</v>
      </c>
      <c r="N506" t="str">
        <f>_xlfn.XLOOKUP(INDEX('state-winning-votes'!$A$1:$L$53,MATCH($C506,'state-winning-votes'!$A:$A,0),MATCH($A506,'state-winning-votes'!$A$2:$L$2,0)),$K:$K,$H:$H)</f>
        <v>Reagan, Ronald</v>
      </c>
      <c r="O506" t="str">
        <f>VLOOKUP(A506,'national-winners'!$A$2:$B$13,2,0)</f>
        <v>Reagan, Ronald</v>
      </c>
    </row>
    <row r="507" spans="1:15" x14ac:dyDescent="0.25">
      <c r="A507">
        <v>1980</v>
      </c>
      <c r="B507" t="s">
        <v>101</v>
      </c>
      <c r="C507" t="s">
        <v>102</v>
      </c>
      <c r="D507">
        <v>28</v>
      </c>
      <c r="E507">
        <v>64</v>
      </c>
      <c r="F507">
        <v>46</v>
      </c>
      <c r="G507" t="s">
        <v>16</v>
      </c>
      <c r="H507" t="s">
        <v>17</v>
      </c>
      <c r="I507" t="s">
        <v>18</v>
      </c>
      <c r="J507" t="b">
        <v>0</v>
      </c>
      <c r="K507">
        <v>429281</v>
      </c>
      <c r="L507">
        <v>891750</v>
      </c>
      <c r="M507" t="str">
        <f>IF(VLOOKUP(A507,'national-winners'!$A$2:$B$13,2,0)=H507,"Y","N")</f>
        <v>N</v>
      </c>
      <c r="N507" t="str">
        <f>_xlfn.XLOOKUP(INDEX('state-winning-votes'!$A$1:$L$53,MATCH($C507,'state-winning-votes'!$A:$A,0),MATCH($A507,'state-winning-votes'!$A$2:$L$2,0)),$K:$K,$H:$H)</f>
        <v>Reagan, Ronald</v>
      </c>
      <c r="O507" t="str">
        <f>VLOOKUP(A507,'national-winners'!$A$2:$B$13,2,0)</f>
        <v>Reagan, Ronald</v>
      </c>
    </row>
    <row r="508" spans="1:15" x14ac:dyDescent="0.25">
      <c r="A508">
        <v>1980</v>
      </c>
      <c r="B508" t="s">
        <v>101</v>
      </c>
      <c r="C508" t="s">
        <v>102</v>
      </c>
      <c r="D508">
        <v>28</v>
      </c>
      <c r="E508">
        <v>64</v>
      </c>
      <c r="F508">
        <v>46</v>
      </c>
      <c r="G508" t="s">
        <v>16</v>
      </c>
      <c r="H508" t="s">
        <v>161</v>
      </c>
      <c r="I508" t="s">
        <v>35</v>
      </c>
      <c r="J508" t="b">
        <v>0</v>
      </c>
      <c r="K508">
        <v>12036</v>
      </c>
      <c r="L508">
        <v>891750</v>
      </c>
      <c r="M508" t="str">
        <f>IF(VLOOKUP(A508,'national-winners'!$A$2:$B$13,2,0)=H508,"Y","N")</f>
        <v>N</v>
      </c>
      <c r="N508" t="str">
        <f>_xlfn.XLOOKUP(INDEX('state-winning-votes'!$A$1:$L$53,MATCH($C508,'state-winning-votes'!$A:$A,0),MATCH($A508,'state-winning-votes'!$A$2:$L$2,0)),$K:$K,$H:$H)</f>
        <v>Reagan, Ronald</v>
      </c>
      <c r="O508" t="str">
        <f>VLOOKUP(A508,'national-winners'!$A$2:$B$13,2,0)</f>
        <v>Reagan, Ronald</v>
      </c>
    </row>
    <row r="509" spans="1:15" x14ac:dyDescent="0.25">
      <c r="A509">
        <v>1980</v>
      </c>
      <c r="B509" t="s">
        <v>101</v>
      </c>
      <c r="C509" t="s">
        <v>102</v>
      </c>
      <c r="D509">
        <v>28</v>
      </c>
      <c r="E509">
        <v>64</v>
      </c>
      <c r="F509">
        <v>46</v>
      </c>
      <c r="G509" t="s">
        <v>16</v>
      </c>
      <c r="H509" t="s">
        <v>163</v>
      </c>
      <c r="I509" t="s">
        <v>29</v>
      </c>
      <c r="J509" t="b">
        <v>0</v>
      </c>
      <c r="K509">
        <v>4702</v>
      </c>
      <c r="L509">
        <v>891750</v>
      </c>
      <c r="M509" t="str">
        <f>IF(VLOOKUP(A509,'national-winners'!$A$2:$B$13,2,0)=H509,"Y","N")</f>
        <v>N</v>
      </c>
      <c r="N509" t="str">
        <f>_xlfn.XLOOKUP(INDEX('state-winning-votes'!$A$1:$L$53,MATCH($C509,'state-winning-votes'!$A:$A,0),MATCH($A509,'state-winning-votes'!$A$2:$L$2,0)),$K:$K,$H:$H)</f>
        <v>Reagan, Ronald</v>
      </c>
      <c r="O509" t="str">
        <f>VLOOKUP(A509,'national-winners'!$A$2:$B$13,2,0)</f>
        <v>Reagan, Ronald</v>
      </c>
    </row>
    <row r="510" spans="1:15" x14ac:dyDescent="0.25">
      <c r="A510">
        <v>1980</v>
      </c>
      <c r="B510" t="s">
        <v>101</v>
      </c>
      <c r="C510" t="s">
        <v>102</v>
      </c>
      <c r="D510">
        <v>28</v>
      </c>
      <c r="E510">
        <v>64</v>
      </c>
      <c r="F510">
        <v>46</v>
      </c>
      <c r="G510" t="s">
        <v>16</v>
      </c>
      <c r="H510" t="s">
        <v>169</v>
      </c>
      <c r="I510" t="s">
        <v>170</v>
      </c>
      <c r="J510" t="b">
        <v>0</v>
      </c>
      <c r="K510">
        <v>2402</v>
      </c>
      <c r="L510">
        <v>891750</v>
      </c>
      <c r="M510" t="str">
        <f>IF(VLOOKUP(A510,'national-winners'!$A$2:$B$13,2,0)=H510,"Y","N")</f>
        <v>N</v>
      </c>
      <c r="N510" t="str">
        <f>_xlfn.XLOOKUP(INDEX('state-winning-votes'!$A$1:$L$53,MATCH($C510,'state-winning-votes'!$A:$A,0),MATCH($A510,'state-winning-votes'!$A$2:$L$2,0)),$K:$K,$H:$H)</f>
        <v>Reagan, Ronald</v>
      </c>
      <c r="O510" t="str">
        <f>VLOOKUP(A510,'national-winners'!$A$2:$B$13,2,0)</f>
        <v>Reagan, Ronald</v>
      </c>
    </row>
    <row r="511" spans="1:15" x14ac:dyDescent="0.25">
      <c r="A511">
        <v>1980</v>
      </c>
      <c r="B511" t="s">
        <v>101</v>
      </c>
      <c r="C511" t="s">
        <v>102</v>
      </c>
      <c r="D511">
        <v>28</v>
      </c>
      <c r="E511">
        <v>64</v>
      </c>
      <c r="F511">
        <v>46</v>
      </c>
      <c r="G511" t="s">
        <v>16</v>
      </c>
      <c r="H511" t="s">
        <v>173</v>
      </c>
      <c r="I511" t="s">
        <v>37</v>
      </c>
      <c r="J511" t="b">
        <v>0</v>
      </c>
      <c r="K511">
        <v>2240</v>
      </c>
      <c r="L511">
        <v>891750</v>
      </c>
      <c r="M511" t="str">
        <f>IF(VLOOKUP(A511,'national-winners'!$A$2:$B$13,2,0)=H511,"Y","N")</f>
        <v>N</v>
      </c>
      <c r="N511" t="str">
        <f>_xlfn.XLOOKUP(INDEX('state-winning-votes'!$A$1:$L$53,MATCH($C511,'state-winning-votes'!$A:$A,0),MATCH($A511,'state-winning-votes'!$A$2:$L$2,0)),$K:$K,$H:$H)</f>
        <v>Reagan, Ronald</v>
      </c>
      <c r="O511" t="str">
        <f>VLOOKUP(A511,'national-winners'!$A$2:$B$13,2,0)</f>
        <v>Reagan, Ronald</v>
      </c>
    </row>
    <row r="512" spans="1:15" x14ac:dyDescent="0.25">
      <c r="A512">
        <v>1980</v>
      </c>
      <c r="B512" t="s">
        <v>103</v>
      </c>
      <c r="C512" t="s">
        <v>104</v>
      </c>
      <c r="D512">
        <v>29</v>
      </c>
      <c r="E512">
        <v>43</v>
      </c>
      <c r="F512">
        <v>34</v>
      </c>
      <c r="G512" t="s">
        <v>16</v>
      </c>
      <c r="H512" t="s">
        <v>160</v>
      </c>
      <c r="I512" t="s">
        <v>21</v>
      </c>
      <c r="J512" t="b">
        <v>0</v>
      </c>
      <c r="K512">
        <v>1074181</v>
      </c>
      <c r="L512">
        <v>2099824</v>
      </c>
      <c r="M512" t="str">
        <f>IF(VLOOKUP(A512,'national-winners'!$A$2:$B$13,2,0)=H512,"Y","N")</f>
        <v>Y</v>
      </c>
      <c r="N512" t="str">
        <f>_xlfn.XLOOKUP(INDEX('state-winning-votes'!$A$1:$L$53,MATCH($C512,'state-winning-votes'!$A:$A,0),MATCH($A512,'state-winning-votes'!$A$2:$L$2,0)),$K:$K,$H:$H)</f>
        <v>Reagan, Ronald</v>
      </c>
      <c r="O512" t="str">
        <f>VLOOKUP(A512,'national-winners'!$A$2:$B$13,2,0)</f>
        <v>Reagan, Ronald</v>
      </c>
    </row>
    <row r="513" spans="1:15" x14ac:dyDescent="0.25">
      <c r="A513">
        <v>1980</v>
      </c>
      <c r="B513" t="s">
        <v>103</v>
      </c>
      <c r="C513" t="s">
        <v>104</v>
      </c>
      <c r="D513">
        <v>29</v>
      </c>
      <c r="E513">
        <v>43</v>
      </c>
      <c r="F513">
        <v>34</v>
      </c>
      <c r="G513" t="s">
        <v>16</v>
      </c>
      <c r="H513" t="s">
        <v>17</v>
      </c>
      <c r="I513" t="s">
        <v>18</v>
      </c>
      <c r="J513" t="b">
        <v>0</v>
      </c>
      <c r="K513">
        <v>931182</v>
      </c>
      <c r="L513">
        <v>2099824</v>
      </c>
      <c r="M513" t="str">
        <f>IF(VLOOKUP(A513,'national-winners'!$A$2:$B$13,2,0)=H513,"Y","N")</f>
        <v>N</v>
      </c>
      <c r="N513" t="str">
        <f>_xlfn.XLOOKUP(INDEX('state-winning-votes'!$A$1:$L$53,MATCH($C513,'state-winning-votes'!$A:$A,0),MATCH($A513,'state-winning-votes'!$A$2:$L$2,0)),$K:$K,$H:$H)</f>
        <v>Reagan, Ronald</v>
      </c>
      <c r="O513" t="str">
        <f>VLOOKUP(A513,'national-winners'!$A$2:$B$13,2,0)</f>
        <v>Reagan, Ronald</v>
      </c>
    </row>
    <row r="514" spans="1:15" x14ac:dyDescent="0.25">
      <c r="A514">
        <v>1980</v>
      </c>
      <c r="B514" t="s">
        <v>103</v>
      </c>
      <c r="C514" t="s">
        <v>104</v>
      </c>
      <c r="D514">
        <v>29</v>
      </c>
      <c r="E514">
        <v>43</v>
      </c>
      <c r="F514">
        <v>34</v>
      </c>
      <c r="G514" t="s">
        <v>16</v>
      </c>
      <c r="H514" t="s">
        <v>161</v>
      </c>
      <c r="I514" t="s">
        <v>35</v>
      </c>
      <c r="J514" t="b">
        <v>0</v>
      </c>
      <c r="K514">
        <v>77920</v>
      </c>
      <c r="L514">
        <v>2099824</v>
      </c>
      <c r="M514" t="str">
        <f>IF(VLOOKUP(A514,'national-winners'!$A$2:$B$13,2,0)=H514,"Y","N")</f>
        <v>N</v>
      </c>
      <c r="N514" t="str">
        <f>_xlfn.XLOOKUP(INDEX('state-winning-votes'!$A$1:$L$53,MATCH($C514,'state-winning-votes'!$A:$A,0),MATCH($A514,'state-winning-votes'!$A$2:$L$2,0)),$K:$K,$H:$H)</f>
        <v>Reagan, Ronald</v>
      </c>
      <c r="O514" t="str">
        <f>VLOOKUP(A514,'national-winners'!$A$2:$B$13,2,0)</f>
        <v>Reagan, Ronald</v>
      </c>
    </row>
    <row r="515" spans="1:15" x14ac:dyDescent="0.25">
      <c r="A515">
        <v>1980</v>
      </c>
      <c r="B515" t="s">
        <v>103</v>
      </c>
      <c r="C515" t="s">
        <v>104</v>
      </c>
      <c r="D515">
        <v>29</v>
      </c>
      <c r="E515">
        <v>43</v>
      </c>
      <c r="F515">
        <v>34</v>
      </c>
      <c r="G515" t="s">
        <v>16</v>
      </c>
      <c r="H515" t="s">
        <v>163</v>
      </c>
      <c r="I515" t="s">
        <v>29</v>
      </c>
      <c r="J515" t="b">
        <v>0</v>
      </c>
      <c r="K515">
        <v>14422</v>
      </c>
      <c r="L515">
        <v>2099824</v>
      </c>
      <c r="M515" t="str">
        <f>IF(VLOOKUP(A515,'national-winners'!$A$2:$B$13,2,0)=H515,"Y","N")</f>
        <v>N</v>
      </c>
      <c r="N515" t="str">
        <f>_xlfn.XLOOKUP(INDEX('state-winning-votes'!$A$1:$L$53,MATCH($C515,'state-winning-votes'!$A:$A,0),MATCH($A515,'state-winning-votes'!$A$2:$L$2,0)),$K:$K,$H:$H)</f>
        <v>Reagan, Ronald</v>
      </c>
      <c r="O515" t="str">
        <f>VLOOKUP(A515,'national-winners'!$A$2:$B$13,2,0)</f>
        <v>Reagan, Ronald</v>
      </c>
    </row>
    <row r="516" spans="1:15" x14ac:dyDescent="0.25">
      <c r="A516">
        <v>1980</v>
      </c>
      <c r="B516" t="s">
        <v>103</v>
      </c>
      <c r="C516" t="s">
        <v>104</v>
      </c>
      <c r="D516">
        <v>29</v>
      </c>
      <c r="E516">
        <v>43</v>
      </c>
      <c r="F516">
        <v>34</v>
      </c>
      <c r="G516" t="s">
        <v>16</v>
      </c>
      <c r="H516" t="s">
        <v>165</v>
      </c>
      <c r="I516" t="s">
        <v>37</v>
      </c>
      <c r="J516" t="b">
        <v>0</v>
      </c>
      <c r="K516">
        <v>1515</v>
      </c>
      <c r="L516">
        <v>2099824</v>
      </c>
      <c r="M516" t="str">
        <f>IF(VLOOKUP(A516,'national-winners'!$A$2:$B$13,2,0)=H516,"Y","N")</f>
        <v>N</v>
      </c>
      <c r="N516" t="str">
        <f>_xlfn.XLOOKUP(INDEX('state-winning-votes'!$A$1:$L$53,MATCH($C516,'state-winning-votes'!$A:$A,0),MATCH($A516,'state-winning-votes'!$A$2:$L$2,0)),$K:$K,$H:$H)</f>
        <v>Reagan, Ronald</v>
      </c>
      <c r="O516" t="str">
        <f>VLOOKUP(A516,'national-winners'!$A$2:$B$13,2,0)</f>
        <v>Reagan, Ronald</v>
      </c>
    </row>
    <row r="517" spans="1:15" x14ac:dyDescent="0.25">
      <c r="A517">
        <v>1980</v>
      </c>
      <c r="B517" t="s">
        <v>103</v>
      </c>
      <c r="C517" t="s">
        <v>104</v>
      </c>
      <c r="D517">
        <v>29</v>
      </c>
      <c r="E517">
        <v>43</v>
      </c>
      <c r="F517">
        <v>34</v>
      </c>
      <c r="G517" t="s">
        <v>16</v>
      </c>
      <c r="J517" t="b">
        <v>1</v>
      </c>
      <c r="K517">
        <v>604</v>
      </c>
      <c r="L517">
        <v>2099824</v>
      </c>
      <c r="M517" t="str">
        <f>IF(VLOOKUP(A517,'national-winners'!$A$2:$B$13,2,0)=H517,"Y","N")</f>
        <v>N</v>
      </c>
      <c r="N517" t="str">
        <f>_xlfn.XLOOKUP(INDEX('state-winning-votes'!$A$1:$L$53,MATCH($C517,'state-winning-votes'!$A:$A,0),MATCH($A517,'state-winning-votes'!$A$2:$L$2,0)),$K:$K,$H:$H)</f>
        <v>Reagan, Ronald</v>
      </c>
      <c r="O517" t="str">
        <f>VLOOKUP(A517,'national-winners'!$A$2:$B$13,2,0)</f>
        <v>Reagan, Ronald</v>
      </c>
    </row>
    <row r="518" spans="1:15" x14ac:dyDescent="0.25">
      <c r="A518">
        <v>1980</v>
      </c>
      <c r="B518" t="s">
        <v>105</v>
      </c>
      <c r="C518" t="s">
        <v>106</v>
      </c>
      <c r="D518">
        <v>30</v>
      </c>
      <c r="E518">
        <v>81</v>
      </c>
      <c r="F518">
        <v>64</v>
      </c>
      <c r="G518" t="s">
        <v>16</v>
      </c>
      <c r="H518" t="s">
        <v>160</v>
      </c>
      <c r="I518" t="s">
        <v>21</v>
      </c>
      <c r="J518" t="b">
        <v>0</v>
      </c>
      <c r="K518">
        <v>206814</v>
      </c>
      <c r="L518">
        <v>363952</v>
      </c>
      <c r="M518" t="str">
        <f>IF(VLOOKUP(A518,'national-winners'!$A$2:$B$13,2,0)=H518,"Y","N")</f>
        <v>Y</v>
      </c>
      <c r="N518" t="str">
        <f>_xlfn.XLOOKUP(INDEX('state-winning-votes'!$A$1:$L$53,MATCH($C518,'state-winning-votes'!$A:$A,0),MATCH($A518,'state-winning-votes'!$A$2:$L$2,0)),$K:$K,$H:$H)</f>
        <v>Reagan, Ronald</v>
      </c>
      <c r="O518" t="str">
        <f>VLOOKUP(A518,'national-winners'!$A$2:$B$13,2,0)</f>
        <v>Reagan, Ronald</v>
      </c>
    </row>
    <row r="519" spans="1:15" x14ac:dyDescent="0.25">
      <c r="A519">
        <v>1980</v>
      </c>
      <c r="B519" t="s">
        <v>105</v>
      </c>
      <c r="C519" t="s">
        <v>106</v>
      </c>
      <c r="D519">
        <v>30</v>
      </c>
      <c r="E519">
        <v>81</v>
      </c>
      <c r="F519">
        <v>64</v>
      </c>
      <c r="G519" t="s">
        <v>16</v>
      </c>
      <c r="H519" t="s">
        <v>17</v>
      </c>
      <c r="I519" t="s">
        <v>18</v>
      </c>
      <c r="J519" t="b">
        <v>0</v>
      </c>
      <c r="K519">
        <v>118032</v>
      </c>
      <c r="L519">
        <v>363952</v>
      </c>
      <c r="M519" t="str">
        <f>IF(VLOOKUP(A519,'national-winners'!$A$2:$B$13,2,0)=H519,"Y","N")</f>
        <v>N</v>
      </c>
      <c r="N519" t="str">
        <f>_xlfn.XLOOKUP(INDEX('state-winning-votes'!$A$1:$L$53,MATCH($C519,'state-winning-votes'!$A:$A,0),MATCH($A519,'state-winning-votes'!$A$2:$L$2,0)),$K:$K,$H:$H)</f>
        <v>Reagan, Ronald</v>
      </c>
      <c r="O519" t="str">
        <f>VLOOKUP(A519,'national-winners'!$A$2:$B$13,2,0)</f>
        <v>Reagan, Ronald</v>
      </c>
    </row>
    <row r="520" spans="1:15" x14ac:dyDescent="0.25">
      <c r="A520">
        <v>1980</v>
      </c>
      <c r="B520" t="s">
        <v>105</v>
      </c>
      <c r="C520" t="s">
        <v>106</v>
      </c>
      <c r="D520">
        <v>30</v>
      </c>
      <c r="E520">
        <v>81</v>
      </c>
      <c r="F520">
        <v>64</v>
      </c>
      <c r="G520" t="s">
        <v>16</v>
      </c>
      <c r="H520" t="s">
        <v>161</v>
      </c>
      <c r="I520" t="s">
        <v>35</v>
      </c>
      <c r="J520" t="b">
        <v>0</v>
      </c>
      <c r="K520">
        <v>29281</v>
      </c>
      <c r="L520">
        <v>363952</v>
      </c>
      <c r="M520" t="str">
        <f>IF(VLOOKUP(A520,'national-winners'!$A$2:$B$13,2,0)=H520,"Y","N")</f>
        <v>N</v>
      </c>
      <c r="N520" t="str">
        <f>_xlfn.XLOOKUP(INDEX('state-winning-votes'!$A$1:$L$53,MATCH($C520,'state-winning-votes'!$A:$A,0),MATCH($A520,'state-winning-votes'!$A$2:$L$2,0)),$K:$K,$H:$H)</f>
        <v>Reagan, Ronald</v>
      </c>
      <c r="O520" t="str">
        <f>VLOOKUP(A520,'national-winners'!$A$2:$B$13,2,0)</f>
        <v>Reagan, Ronald</v>
      </c>
    </row>
    <row r="521" spans="1:15" x14ac:dyDescent="0.25">
      <c r="A521">
        <v>1980</v>
      </c>
      <c r="B521" t="s">
        <v>105</v>
      </c>
      <c r="C521" t="s">
        <v>106</v>
      </c>
      <c r="D521">
        <v>30</v>
      </c>
      <c r="E521">
        <v>81</v>
      </c>
      <c r="F521">
        <v>64</v>
      </c>
      <c r="G521" t="s">
        <v>16</v>
      </c>
      <c r="H521" t="s">
        <v>163</v>
      </c>
      <c r="I521" t="s">
        <v>29</v>
      </c>
      <c r="J521" t="b">
        <v>0</v>
      </c>
      <c r="K521">
        <v>9825</v>
      </c>
      <c r="L521">
        <v>363952</v>
      </c>
      <c r="M521" t="str">
        <f>IF(VLOOKUP(A521,'national-winners'!$A$2:$B$13,2,0)=H521,"Y","N")</f>
        <v>N</v>
      </c>
      <c r="N521" t="str">
        <f>_xlfn.XLOOKUP(INDEX('state-winning-votes'!$A$1:$L$53,MATCH($C521,'state-winning-votes'!$A:$A,0),MATCH($A521,'state-winning-votes'!$A$2:$L$2,0)),$K:$K,$H:$H)</f>
        <v>Reagan, Ronald</v>
      </c>
      <c r="O521" t="str">
        <f>VLOOKUP(A521,'national-winners'!$A$2:$B$13,2,0)</f>
        <v>Reagan, Ronald</v>
      </c>
    </row>
    <row r="522" spans="1:15" x14ac:dyDescent="0.25">
      <c r="A522">
        <v>1980</v>
      </c>
      <c r="B522" t="s">
        <v>107</v>
      </c>
      <c r="C522" t="s">
        <v>108</v>
      </c>
      <c r="D522">
        <v>31</v>
      </c>
      <c r="E522">
        <v>46</v>
      </c>
      <c r="F522">
        <v>35</v>
      </c>
      <c r="G522" t="s">
        <v>16</v>
      </c>
      <c r="H522" t="s">
        <v>160</v>
      </c>
      <c r="I522" t="s">
        <v>21</v>
      </c>
      <c r="J522" t="b">
        <v>0</v>
      </c>
      <c r="K522">
        <v>419214</v>
      </c>
      <c r="L522">
        <v>639533</v>
      </c>
      <c r="M522" t="str">
        <f>IF(VLOOKUP(A522,'national-winners'!$A$2:$B$13,2,0)=H522,"Y","N")</f>
        <v>Y</v>
      </c>
      <c r="N522" t="str">
        <f>_xlfn.XLOOKUP(INDEX('state-winning-votes'!$A$1:$L$53,MATCH($C522,'state-winning-votes'!$A:$A,0),MATCH($A522,'state-winning-votes'!$A$2:$L$2,0)),$K:$K,$H:$H)</f>
        <v>Reagan, Ronald</v>
      </c>
      <c r="O522" t="str">
        <f>VLOOKUP(A522,'national-winners'!$A$2:$B$13,2,0)</f>
        <v>Reagan, Ronald</v>
      </c>
    </row>
    <row r="523" spans="1:15" x14ac:dyDescent="0.25">
      <c r="A523">
        <v>1980</v>
      </c>
      <c r="B523" t="s">
        <v>107</v>
      </c>
      <c r="C523" t="s">
        <v>108</v>
      </c>
      <c r="D523">
        <v>31</v>
      </c>
      <c r="E523">
        <v>46</v>
      </c>
      <c r="F523">
        <v>35</v>
      </c>
      <c r="G523" t="s">
        <v>16</v>
      </c>
      <c r="H523" t="s">
        <v>17</v>
      </c>
      <c r="I523" t="s">
        <v>18</v>
      </c>
      <c r="J523" t="b">
        <v>0</v>
      </c>
      <c r="K523">
        <v>166424</v>
      </c>
      <c r="L523">
        <v>639533</v>
      </c>
      <c r="M523" t="str">
        <f>IF(VLOOKUP(A523,'national-winners'!$A$2:$B$13,2,0)=H523,"Y","N")</f>
        <v>N</v>
      </c>
      <c r="N523" t="str">
        <f>_xlfn.XLOOKUP(INDEX('state-winning-votes'!$A$1:$L$53,MATCH($C523,'state-winning-votes'!$A:$A,0),MATCH($A523,'state-winning-votes'!$A$2:$L$2,0)),$K:$K,$H:$H)</f>
        <v>Reagan, Ronald</v>
      </c>
      <c r="O523" t="str">
        <f>VLOOKUP(A523,'national-winners'!$A$2:$B$13,2,0)</f>
        <v>Reagan, Ronald</v>
      </c>
    </row>
    <row r="524" spans="1:15" x14ac:dyDescent="0.25">
      <c r="A524">
        <v>1980</v>
      </c>
      <c r="B524" t="s">
        <v>107</v>
      </c>
      <c r="C524" t="s">
        <v>108</v>
      </c>
      <c r="D524">
        <v>31</v>
      </c>
      <c r="E524">
        <v>46</v>
      </c>
      <c r="F524">
        <v>35</v>
      </c>
      <c r="G524" t="s">
        <v>16</v>
      </c>
      <c r="H524" t="s">
        <v>161</v>
      </c>
      <c r="I524" t="s">
        <v>35</v>
      </c>
      <c r="J524" t="b">
        <v>0</v>
      </c>
      <c r="K524">
        <v>44854</v>
      </c>
      <c r="L524">
        <v>639533</v>
      </c>
      <c r="M524" t="str">
        <f>IF(VLOOKUP(A524,'national-winners'!$A$2:$B$13,2,0)=H524,"Y","N")</f>
        <v>N</v>
      </c>
      <c r="N524" t="str">
        <f>_xlfn.XLOOKUP(INDEX('state-winning-votes'!$A$1:$L$53,MATCH($C524,'state-winning-votes'!$A:$A,0),MATCH($A524,'state-winning-votes'!$A$2:$L$2,0)),$K:$K,$H:$H)</f>
        <v>Reagan, Ronald</v>
      </c>
      <c r="O524" t="str">
        <f>VLOOKUP(A524,'national-winners'!$A$2:$B$13,2,0)</f>
        <v>Reagan, Ronald</v>
      </c>
    </row>
    <row r="525" spans="1:15" x14ac:dyDescent="0.25">
      <c r="A525">
        <v>1980</v>
      </c>
      <c r="B525" t="s">
        <v>107</v>
      </c>
      <c r="C525" t="s">
        <v>108</v>
      </c>
      <c r="D525">
        <v>31</v>
      </c>
      <c r="E525">
        <v>46</v>
      </c>
      <c r="F525">
        <v>35</v>
      </c>
      <c r="G525" t="s">
        <v>16</v>
      </c>
      <c r="H525" t="s">
        <v>163</v>
      </c>
      <c r="I525" t="s">
        <v>29</v>
      </c>
      <c r="J525" t="b">
        <v>0</v>
      </c>
      <c r="K525">
        <v>9041</v>
      </c>
      <c r="L525">
        <v>639533</v>
      </c>
      <c r="M525" t="str">
        <f>IF(VLOOKUP(A525,'national-winners'!$A$2:$B$13,2,0)=H525,"Y","N")</f>
        <v>N</v>
      </c>
      <c r="N525" t="str">
        <f>_xlfn.XLOOKUP(INDEX('state-winning-votes'!$A$1:$L$53,MATCH($C525,'state-winning-votes'!$A:$A,0),MATCH($A525,'state-winning-votes'!$A$2:$L$2,0)),$K:$K,$H:$H)</f>
        <v>Reagan, Ronald</v>
      </c>
      <c r="O525" t="str">
        <f>VLOOKUP(A525,'national-winners'!$A$2:$B$13,2,0)</f>
        <v>Reagan, Ronald</v>
      </c>
    </row>
    <row r="526" spans="1:15" x14ac:dyDescent="0.25">
      <c r="A526">
        <v>1980</v>
      </c>
      <c r="B526" t="s">
        <v>109</v>
      </c>
      <c r="C526" t="s">
        <v>110</v>
      </c>
      <c r="D526">
        <v>32</v>
      </c>
      <c r="E526">
        <v>88</v>
      </c>
      <c r="F526">
        <v>65</v>
      </c>
      <c r="G526" t="s">
        <v>16</v>
      </c>
      <c r="H526" t="s">
        <v>160</v>
      </c>
      <c r="I526" t="s">
        <v>21</v>
      </c>
      <c r="J526" t="b">
        <v>0</v>
      </c>
      <c r="K526">
        <v>155017</v>
      </c>
      <c r="L526">
        <v>243692</v>
      </c>
      <c r="M526" t="str">
        <f>IF(VLOOKUP(A526,'national-winners'!$A$2:$B$13,2,0)=H526,"Y","N")</f>
        <v>Y</v>
      </c>
      <c r="N526" t="str">
        <f>_xlfn.XLOOKUP(INDEX('state-winning-votes'!$A$1:$L$53,MATCH($C526,'state-winning-votes'!$A:$A,0),MATCH($A526,'state-winning-votes'!$A$2:$L$2,0)),$K:$K,$H:$H)</f>
        <v>Reagan, Ronald</v>
      </c>
      <c r="O526" t="str">
        <f>VLOOKUP(A526,'national-winners'!$A$2:$B$13,2,0)</f>
        <v>Reagan, Ronald</v>
      </c>
    </row>
    <row r="527" spans="1:15" x14ac:dyDescent="0.25">
      <c r="A527">
        <v>1980</v>
      </c>
      <c r="B527" t="s">
        <v>109</v>
      </c>
      <c r="C527" t="s">
        <v>110</v>
      </c>
      <c r="D527">
        <v>32</v>
      </c>
      <c r="E527">
        <v>88</v>
      </c>
      <c r="F527">
        <v>65</v>
      </c>
      <c r="G527" t="s">
        <v>16</v>
      </c>
      <c r="H527" t="s">
        <v>17</v>
      </c>
      <c r="I527" t="s">
        <v>18</v>
      </c>
      <c r="J527" t="b">
        <v>0</v>
      </c>
      <c r="K527">
        <v>66666</v>
      </c>
      <c r="L527">
        <v>243692</v>
      </c>
      <c r="M527" t="str">
        <f>IF(VLOOKUP(A527,'national-winners'!$A$2:$B$13,2,0)=H527,"Y","N")</f>
        <v>N</v>
      </c>
      <c r="N527" t="str">
        <f>_xlfn.XLOOKUP(INDEX('state-winning-votes'!$A$1:$L$53,MATCH($C527,'state-winning-votes'!$A:$A,0),MATCH($A527,'state-winning-votes'!$A$2:$L$2,0)),$K:$K,$H:$H)</f>
        <v>Reagan, Ronald</v>
      </c>
      <c r="O527" t="str">
        <f>VLOOKUP(A527,'national-winners'!$A$2:$B$13,2,0)</f>
        <v>Reagan, Ronald</v>
      </c>
    </row>
    <row r="528" spans="1:15" x14ac:dyDescent="0.25">
      <c r="A528">
        <v>1980</v>
      </c>
      <c r="B528" t="s">
        <v>109</v>
      </c>
      <c r="C528" t="s">
        <v>110</v>
      </c>
      <c r="D528">
        <v>32</v>
      </c>
      <c r="E528">
        <v>88</v>
      </c>
      <c r="F528">
        <v>65</v>
      </c>
      <c r="G528" t="s">
        <v>16</v>
      </c>
      <c r="H528" t="s">
        <v>161</v>
      </c>
      <c r="I528" t="s">
        <v>35</v>
      </c>
      <c r="J528" t="b">
        <v>0</v>
      </c>
      <c r="K528">
        <v>17651</v>
      </c>
      <c r="L528">
        <v>243692</v>
      </c>
      <c r="M528" t="str">
        <f>IF(VLOOKUP(A528,'national-winners'!$A$2:$B$13,2,0)=H528,"Y","N")</f>
        <v>N</v>
      </c>
      <c r="N528" t="str">
        <f>_xlfn.XLOOKUP(INDEX('state-winning-votes'!$A$1:$L$53,MATCH($C528,'state-winning-votes'!$A:$A,0),MATCH($A528,'state-winning-votes'!$A$2:$L$2,0)),$K:$K,$H:$H)</f>
        <v>Reagan, Ronald</v>
      </c>
      <c r="O528" t="str">
        <f>VLOOKUP(A528,'national-winners'!$A$2:$B$13,2,0)</f>
        <v>Reagan, Ronald</v>
      </c>
    </row>
    <row r="529" spans="1:15" x14ac:dyDescent="0.25">
      <c r="A529">
        <v>1980</v>
      </c>
      <c r="B529" t="s">
        <v>109</v>
      </c>
      <c r="C529" t="s">
        <v>110</v>
      </c>
      <c r="D529">
        <v>32</v>
      </c>
      <c r="E529">
        <v>88</v>
      </c>
      <c r="F529">
        <v>65</v>
      </c>
      <c r="G529" t="s">
        <v>16</v>
      </c>
      <c r="H529" t="s">
        <v>163</v>
      </c>
      <c r="I529" t="s">
        <v>29</v>
      </c>
      <c r="J529" t="b">
        <v>0</v>
      </c>
      <c r="K529">
        <v>4358</v>
      </c>
      <c r="L529">
        <v>243692</v>
      </c>
      <c r="M529" t="str">
        <f>IF(VLOOKUP(A529,'national-winners'!$A$2:$B$13,2,0)=H529,"Y","N")</f>
        <v>N</v>
      </c>
      <c r="N529" t="str">
        <f>_xlfn.XLOOKUP(INDEX('state-winning-votes'!$A$1:$L$53,MATCH($C529,'state-winning-votes'!$A:$A,0),MATCH($A529,'state-winning-votes'!$A$2:$L$2,0)),$K:$K,$H:$H)</f>
        <v>Reagan, Ronald</v>
      </c>
      <c r="O529" t="str">
        <f>VLOOKUP(A529,'national-winners'!$A$2:$B$13,2,0)</f>
        <v>Reagan, Ronald</v>
      </c>
    </row>
    <row r="530" spans="1:15" x14ac:dyDescent="0.25">
      <c r="A530">
        <v>1980</v>
      </c>
      <c r="B530" t="s">
        <v>111</v>
      </c>
      <c r="C530" t="s">
        <v>112</v>
      </c>
      <c r="D530">
        <v>33</v>
      </c>
      <c r="E530">
        <v>12</v>
      </c>
      <c r="F530">
        <v>4</v>
      </c>
      <c r="G530" t="s">
        <v>16</v>
      </c>
      <c r="H530" t="s">
        <v>160</v>
      </c>
      <c r="I530" t="s">
        <v>21</v>
      </c>
      <c r="J530" t="b">
        <v>0</v>
      </c>
      <c r="K530">
        <v>221705</v>
      </c>
      <c r="L530">
        <v>383990</v>
      </c>
      <c r="M530" t="str">
        <f>IF(VLOOKUP(A530,'national-winners'!$A$2:$B$13,2,0)=H530,"Y","N")</f>
        <v>Y</v>
      </c>
      <c r="N530" t="str">
        <f>_xlfn.XLOOKUP(INDEX('state-winning-votes'!$A$1:$L$53,MATCH($C530,'state-winning-votes'!$A:$A,0),MATCH($A530,'state-winning-votes'!$A$2:$L$2,0)),$K:$K,$H:$H)</f>
        <v>Reagan, Ronald</v>
      </c>
      <c r="O530" t="str">
        <f>VLOOKUP(A530,'national-winners'!$A$2:$B$13,2,0)</f>
        <v>Reagan, Ronald</v>
      </c>
    </row>
    <row r="531" spans="1:15" x14ac:dyDescent="0.25">
      <c r="A531">
        <v>1980</v>
      </c>
      <c r="B531" t="s">
        <v>111</v>
      </c>
      <c r="C531" t="s">
        <v>112</v>
      </c>
      <c r="D531">
        <v>33</v>
      </c>
      <c r="E531">
        <v>12</v>
      </c>
      <c r="F531">
        <v>4</v>
      </c>
      <c r="G531" t="s">
        <v>16</v>
      </c>
      <c r="H531" t="s">
        <v>17</v>
      </c>
      <c r="I531" t="s">
        <v>18</v>
      </c>
      <c r="J531" t="b">
        <v>0</v>
      </c>
      <c r="K531">
        <v>108864</v>
      </c>
      <c r="L531">
        <v>383990</v>
      </c>
      <c r="M531" t="str">
        <f>IF(VLOOKUP(A531,'national-winners'!$A$2:$B$13,2,0)=H531,"Y","N")</f>
        <v>N</v>
      </c>
      <c r="N531" t="str">
        <f>_xlfn.XLOOKUP(INDEX('state-winning-votes'!$A$1:$L$53,MATCH($C531,'state-winning-votes'!$A:$A,0),MATCH($A531,'state-winning-votes'!$A$2:$L$2,0)),$K:$K,$H:$H)</f>
        <v>Reagan, Ronald</v>
      </c>
      <c r="O531" t="str">
        <f>VLOOKUP(A531,'national-winners'!$A$2:$B$13,2,0)</f>
        <v>Reagan, Ronald</v>
      </c>
    </row>
    <row r="532" spans="1:15" x14ac:dyDescent="0.25">
      <c r="A532">
        <v>1980</v>
      </c>
      <c r="B532" t="s">
        <v>111</v>
      </c>
      <c r="C532" t="s">
        <v>112</v>
      </c>
      <c r="D532">
        <v>33</v>
      </c>
      <c r="E532">
        <v>12</v>
      </c>
      <c r="F532">
        <v>4</v>
      </c>
      <c r="G532" t="s">
        <v>16</v>
      </c>
      <c r="H532" t="s">
        <v>161</v>
      </c>
      <c r="I532" t="s">
        <v>35</v>
      </c>
      <c r="J532" t="b">
        <v>0</v>
      </c>
      <c r="K532">
        <v>49693</v>
      </c>
      <c r="L532">
        <v>383990</v>
      </c>
      <c r="M532" t="str">
        <f>IF(VLOOKUP(A532,'national-winners'!$A$2:$B$13,2,0)=H532,"Y","N")</f>
        <v>N</v>
      </c>
      <c r="N532" t="str">
        <f>_xlfn.XLOOKUP(INDEX('state-winning-votes'!$A$1:$L$53,MATCH($C532,'state-winning-votes'!$A:$A,0),MATCH($A532,'state-winning-votes'!$A$2:$L$2,0)),$K:$K,$H:$H)</f>
        <v>Reagan, Ronald</v>
      </c>
      <c r="O532" t="str">
        <f>VLOOKUP(A532,'national-winners'!$A$2:$B$13,2,0)</f>
        <v>Reagan, Ronald</v>
      </c>
    </row>
    <row r="533" spans="1:15" x14ac:dyDescent="0.25">
      <c r="A533">
        <v>1980</v>
      </c>
      <c r="B533" t="s">
        <v>111</v>
      </c>
      <c r="C533" t="s">
        <v>112</v>
      </c>
      <c r="D533">
        <v>33</v>
      </c>
      <c r="E533">
        <v>12</v>
      </c>
      <c r="F533">
        <v>4</v>
      </c>
      <c r="G533" t="s">
        <v>16</v>
      </c>
      <c r="H533" t="s">
        <v>163</v>
      </c>
      <c r="I533" t="s">
        <v>29</v>
      </c>
      <c r="J533" t="b">
        <v>0</v>
      </c>
      <c r="K533">
        <v>2064</v>
      </c>
      <c r="L533">
        <v>383990</v>
      </c>
      <c r="M533" t="str">
        <f>IF(VLOOKUP(A533,'national-winners'!$A$2:$B$13,2,0)=H533,"Y","N")</f>
        <v>N</v>
      </c>
      <c r="N533" t="str">
        <f>_xlfn.XLOOKUP(INDEX('state-winning-votes'!$A$1:$L$53,MATCH($C533,'state-winning-votes'!$A:$A,0),MATCH($A533,'state-winning-votes'!$A$2:$L$2,0)),$K:$K,$H:$H)</f>
        <v>Reagan, Ronald</v>
      </c>
      <c r="O533" t="str">
        <f>VLOOKUP(A533,'national-winners'!$A$2:$B$13,2,0)</f>
        <v>Reagan, Ronald</v>
      </c>
    </row>
    <row r="534" spans="1:15" x14ac:dyDescent="0.25">
      <c r="A534">
        <v>1980</v>
      </c>
      <c r="B534" t="s">
        <v>111</v>
      </c>
      <c r="C534" t="s">
        <v>112</v>
      </c>
      <c r="D534">
        <v>33</v>
      </c>
      <c r="E534">
        <v>12</v>
      </c>
      <c r="F534">
        <v>4</v>
      </c>
      <c r="G534" t="s">
        <v>16</v>
      </c>
      <c r="H534" t="s">
        <v>167</v>
      </c>
      <c r="I534" t="s">
        <v>168</v>
      </c>
      <c r="J534" t="b">
        <v>0</v>
      </c>
      <c r="K534">
        <v>1320</v>
      </c>
      <c r="L534">
        <v>383990</v>
      </c>
      <c r="M534" t="str">
        <f>IF(VLOOKUP(A534,'national-winners'!$A$2:$B$13,2,0)=H534,"Y","N")</f>
        <v>N</v>
      </c>
      <c r="N534" t="str">
        <f>_xlfn.XLOOKUP(INDEX('state-winning-votes'!$A$1:$L$53,MATCH($C534,'state-winning-votes'!$A:$A,0),MATCH($A534,'state-winning-votes'!$A$2:$L$2,0)),$K:$K,$H:$H)</f>
        <v>Reagan, Ronald</v>
      </c>
      <c r="O534" t="str">
        <f>VLOOKUP(A534,'national-winners'!$A$2:$B$13,2,0)</f>
        <v>Reagan, Ronald</v>
      </c>
    </row>
    <row r="535" spans="1:15" x14ac:dyDescent="0.25">
      <c r="A535">
        <v>1980</v>
      </c>
      <c r="B535" t="s">
        <v>111</v>
      </c>
      <c r="C535" t="s">
        <v>112</v>
      </c>
      <c r="D535">
        <v>33</v>
      </c>
      <c r="E535">
        <v>12</v>
      </c>
      <c r="F535">
        <v>4</v>
      </c>
      <c r="G535" t="s">
        <v>16</v>
      </c>
      <c r="H535" t="s">
        <v>26</v>
      </c>
      <c r="I535" t="s">
        <v>27</v>
      </c>
      <c r="J535" t="b">
        <v>0</v>
      </c>
      <c r="K535">
        <v>129</v>
      </c>
      <c r="L535">
        <v>383990</v>
      </c>
      <c r="M535" t="str">
        <f>IF(VLOOKUP(A535,'national-winners'!$A$2:$B$13,2,0)=H535,"Y","N")</f>
        <v>N</v>
      </c>
      <c r="N535" t="str">
        <f>_xlfn.XLOOKUP(INDEX('state-winning-votes'!$A$1:$L$53,MATCH($C535,'state-winning-votes'!$A:$A,0),MATCH($A535,'state-winning-votes'!$A$2:$L$2,0)),$K:$K,$H:$H)</f>
        <v>Reagan, Ronald</v>
      </c>
      <c r="O535" t="str">
        <f>VLOOKUP(A535,'national-winners'!$A$2:$B$13,2,0)</f>
        <v>Reagan, Ronald</v>
      </c>
    </row>
    <row r="536" spans="1:15" x14ac:dyDescent="0.25">
      <c r="A536">
        <v>1980</v>
      </c>
      <c r="B536" t="s">
        <v>111</v>
      </c>
      <c r="C536" t="s">
        <v>112</v>
      </c>
      <c r="D536">
        <v>33</v>
      </c>
      <c r="E536">
        <v>12</v>
      </c>
      <c r="F536">
        <v>4</v>
      </c>
      <c r="G536" t="s">
        <v>16</v>
      </c>
      <c r="H536" t="s">
        <v>169</v>
      </c>
      <c r="I536" t="s">
        <v>170</v>
      </c>
      <c r="J536" t="b">
        <v>0</v>
      </c>
      <c r="K536">
        <v>76</v>
      </c>
      <c r="L536">
        <v>383990</v>
      </c>
      <c r="M536" t="str">
        <f>IF(VLOOKUP(A536,'national-winners'!$A$2:$B$13,2,0)=H536,"Y","N")</f>
        <v>N</v>
      </c>
      <c r="N536" t="str">
        <f>_xlfn.XLOOKUP(INDEX('state-winning-votes'!$A$1:$L$53,MATCH($C536,'state-winning-votes'!$A:$A,0),MATCH($A536,'state-winning-votes'!$A$2:$L$2,0)),$K:$K,$H:$H)</f>
        <v>Reagan, Ronald</v>
      </c>
      <c r="O536" t="str">
        <f>VLOOKUP(A536,'national-winners'!$A$2:$B$13,2,0)</f>
        <v>Reagan, Ronald</v>
      </c>
    </row>
    <row r="537" spans="1:15" x14ac:dyDescent="0.25">
      <c r="A537">
        <v>1980</v>
      </c>
      <c r="B537" t="s">
        <v>111</v>
      </c>
      <c r="C537" t="s">
        <v>112</v>
      </c>
      <c r="D537">
        <v>33</v>
      </c>
      <c r="E537">
        <v>12</v>
      </c>
      <c r="F537">
        <v>4</v>
      </c>
      <c r="G537" t="s">
        <v>16</v>
      </c>
      <c r="H537" t="s">
        <v>165</v>
      </c>
      <c r="I537" t="s">
        <v>37</v>
      </c>
      <c r="J537" t="b">
        <v>0</v>
      </c>
      <c r="K537">
        <v>71</v>
      </c>
      <c r="L537">
        <v>383990</v>
      </c>
      <c r="M537" t="str">
        <f>IF(VLOOKUP(A537,'national-winners'!$A$2:$B$13,2,0)=H537,"Y","N")</f>
        <v>N</v>
      </c>
      <c r="N537" t="str">
        <f>_xlfn.XLOOKUP(INDEX('state-winning-votes'!$A$1:$L$53,MATCH($C537,'state-winning-votes'!$A:$A,0),MATCH($A537,'state-winning-votes'!$A$2:$L$2,0)),$K:$K,$H:$H)</f>
        <v>Reagan, Ronald</v>
      </c>
      <c r="O537" t="str">
        <f>VLOOKUP(A537,'national-winners'!$A$2:$B$13,2,0)</f>
        <v>Reagan, Ronald</v>
      </c>
    </row>
    <row r="538" spans="1:15" x14ac:dyDescent="0.25">
      <c r="A538">
        <v>1980</v>
      </c>
      <c r="B538" t="s">
        <v>111</v>
      </c>
      <c r="C538" t="s">
        <v>112</v>
      </c>
      <c r="D538">
        <v>33</v>
      </c>
      <c r="E538">
        <v>12</v>
      </c>
      <c r="F538">
        <v>4</v>
      </c>
      <c r="G538" t="s">
        <v>16</v>
      </c>
      <c r="J538" t="b">
        <v>1</v>
      </c>
      <c r="K538">
        <v>68</v>
      </c>
      <c r="L538">
        <v>383990</v>
      </c>
      <c r="M538" t="str">
        <f>IF(VLOOKUP(A538,'national-winners'!$A$2:$B$13,2,0)=H538,"Y","N")</f>
        <v>N</v>
      </c>
      <c r="N538" t="str">
        <f>_xlfn.XLOOKUP(INDEX('state-winning-votes'!$A$1:$L$53,MATCH($C538,'state-winning-votes'!$A:$A,0),MATCH($A538,'state-winning-votes'!$A$2:$L$2,0)),$K:$K,$H:$H)</f>
        <v>Reagan, Ronald</v>
      </c>
      <c r="O538" t="str">
        <f>VLOOKUP(A538,'national-winners'!$A$2:$B$13,2,0)</f>
        <v>Reagan, Ronald</v>
      </c>
    </row>
    <row r="539" spans="1:15" x14ac:dyDescent="0.25">
      <c r="A539">
        <v>1980</v>
      </c>
      <c r="B539" t="s">
        <v>113</v>
      </c>
      <c r="C539" t="s">
        <v>114</v>
      </c>
      <c r="D539">
        <v>34</v>
      </c>
      <c r="E539">
        <v>22</v>
      </c>
      <c r="F539">
        <v>12</v>
      </c>
      <c r="G539" t="s">
        <v>16</v>
      </c>
      <c r="H539" t="s">
        <v>160</v>
      </c>
      <c r="I539" t="s">
        <v>21</v>
      </c>
      <c r="J539" t="b">
        <v>0</v>
      </c>
      <c r="K539">
        <v>1546557</v>
      </c>
      <c r="L539">
        <v>2975684</v>
      </c>
      <c r="M539" t="str">
        <f>IF(VLOOKUP(A539,'national-winners'!$A$2:$B$13,2,0)=H539,"Y","N")</f>
        <v>Y</v>
      </c>
      <c r="N539" t="str">
        <f>_xlfn.XLOOKUP(INDEX('state-winning-votes'!$A$1:$L$53,MATCH($C539,'state-winning-votes'!$A:$A,0),MATCH($A539,'state-winning-votes'!$A$2:$L$2,0)),$K:$K,$H:$H)</f>
        <v>Reagan, Ronald</v>
      </c>
      <c r="O539" t="str">
        <f>VLOOKUP(A539,'national-winners'!$A$2:$B$13,2,0)</f>
        <v>Reagan, Ronald</v>
      </c>
    </row>
    <row r="540" spans="1:15" x14ac:dyDescent="0.25">
      <c r="A540">
        <v>1980</v>
      </c>
      <c r="B540" t="s">
        <v>113</v>
      </c>
      <c r="C540" t="s">
        <v>114</v>
      </c>
      <c r="D540">
        <v>34</v>
      </c>
      <c r="E540">
        <v>22</v>
      </c>
      <c r="F540">
        <v>12</v>
      </c>
      <c r="G540" t="s">
        <v>16</v>
      </c>
      <c r="H540" t="s">
        <v>17</v>
      </c>
      <c r="I540" t="s">
        <v>18</v>
      </c>
      <c r="J540" t="b">
        <v>0</v>
      </c>
      <c r="K540">
        <v>1147364</v>
      </c>
      <c r="L540">
        <v>2975684</v>
      </c>
      <c r="M540" t="str">
        <f>IF(VLOOKUP(A540,'national-winners'!$A$2:$B$13,2,0)=H540,"Y","N")</f>
        <v>N</v>
      </c>
      <c r="N540" t="str">
        <f>_xlfn.XLOOKUP(INDEX('state-winning-votes'!$A$1:$L$53,MATCH($C540,'state-winning-votes'!$A:$A,0),MATCH($A540,'state-winning-votes'!$A$2:$L$2,0)),$K:$K,$H:$H)</f>
        <v>Reagan, Ronald</v>
      </c>
      <c r="O540" t="str">
        <f>VLOOKUP(A540,'national-winners'!$A$2:$B$13,2,0)</f>
        <v>Reagan, Ronald</v>
      </c>
    </row>
    <row r="541" spans="1:15" x14ac:dyDescent="0.25">
      <c r="A541">
        <v>1980</v>
      </c>
      <c r="B541" t="s">
        <v>113</v>
      </c>
      <c r="C541" t="s">
        <v>114</v>
      </c>
      <c r="D541">
        <v>34</v>
      </c>
      <c r="E541">
        <v>22</v>
      </c>
      <c r="F541">
        <v>12</v>
      </c>
      <c r="G541" t="s">
        <v>16</v>
      </c>
      <c r="H541" t="s">
        <v>161</v>
      </c>
      <c r="I541" t="s">
        <v>35</v>
      </c>
      <c r="J541" t="b">
        <v>0</v>
      </c>
      <c r="K541">
        <v>234632</v>
      </c>
      <c r="L541">
        <v>2975684</v>
      </c>
      <c r="M541" t="str">
        <f>IF(VLOOKUP(A541,'national-winners'!$A$2:$B$13,2,0)=H541,"Y","N")</f>
        <v>N</v>
      </c>
      <c r="N541" t="str">
        <f>_xlfn.XLOOKUP(INDEX('state-winning-votes'!$A$1:$L$53,MATCH($C541,'state-winning-votes'!$A:$A,0),MATCH($A541,'state-winning-votes'!$A$2:$L$2,0)),$K:$K,$H:$H)</f>
        <v>Reagan, Ronald</v>
      </c>
      <c r="O541" t="str">
        <f>VLOOKUP(A541,'national-winners'!$A$2:$B$13,2,0)</f>
        <v>Reagan, Ronald</v>
      </c>
    </row>
    <row r="542" spans="1:15" x14ac:dyDescent="0.25">
      <c r="A542">
        <v>1980</v>
      </c>
      <c r="B542" t="s">
        <v>113</v>
      </c>
      <c r="C542" t="s">
        <v>114</v>
      </c>
      <c r="D542">
        <v>34</v>
      </c>
      <c r="E542">
        <v>22</v>
      </c>
      <c r="F542">
        <v>12</v>
      </c>
      <c r="G542" t="s">
        <v>16</v>
      </c>
      <c r="H542" t="s">
        <v>163</v>
      </c>
      <c r="I542" t="s">
        <v>29</v>
      </c>
      <c r="J542" t="b">
        <v>0</v>
      </c>
      <c r="K542">
        <v>20652</v>
      </c>
      <c r="L542">
        <v>2975684</v>
      </c>
      <c r="M542" t="str">
        <f>IF(VLOOKUP(A542,'national-winners'!$A$2:$B$13,2,0)=H542,"Y","N")</f>
        <v>N</v>
      </c>
      <c r="N542" t="str">
        <f>_xlfn.XLOOKUP(INDEX('state-winning-votes'!$A$1:$L$53,MATCH($C542,'state-winning-votes'!$A:$A,0),MATCH($A542,'state-winning-votes'!$A$2:$L$2,0)),$K:$K,$H:$H)</f>
        <v>Reagan, Ronald</v>
      </c>
      <c r="O542" t="str">
        <f>VLOOKUP(A542,'national-winners'!$A$2:$B$13,2,0)</f>
        <v>Reagan, Ronald</v>
      </c>
    </row>
    <row r="543" spans="1:15" x14ac:dyDescent="0.25">
      <c r="A543">
        <v>1980</v>
      </c>
      <c r="B543" t="s">
        <v>113</v>
      </c>
      <c r="C543" t="s">
        <v>114</v>
      </c>
      <c r="D543">
        <v>34</v>
      </c>
      <c r="E543">
        <v>22</v>
      </c>
      <c r="F543">
        <v>12</v>
      </c>
      <c r="G543" t="s">
        <v>16</v>
      </c>
      <c r="H543" t="s">
        <v>167</v>
      </c>
      <c r="I543" t="s">
        <v>168</v>
      </c>
      <c r="J543" t="b">
        <v>0</v>
      </c>
      <c r="K543">
        <v>8203</v>
      </c>
      <c r="L543">
        <v>2975684</v>
      </c>
      <c r="M543" t="str">
        <f>IF(VLOOKUP(A543,'national-winners'!$A$2:$B$13,2,0)=H543,"Y","N")</f>
        <v>N</v>
      </c>
      <c r="N543" t="str">
        <f>_xlfn.XLOOKUP(INDEX('state-winning-votes'!$A$1:$L$53,MATCH($C543,'state-winning-votes'!$A:$A,0),MATCH($A543,'state-winning-votes'!$A$2:$L$2,0)),$K:$K,$H:$H)</f>
        <v>Reagan, Ronald</v>
      </c>
      <c r="O543" t="str">
        <f>VLOOKUP(A543,'national-winners'!$A$2:$B$13,2,0)</f>
        <v>Reagan, Ronald</v>
      </c>
    </row>
    <row r="544" spans="1:15" x14ac:dyDescent="0.25">
      <c r="A544">
        <v>1980</v>
      </c>
      <c r="B544" t="s">
        <v>113</v>
      </c>
      <c r="C544" t="s">
        <v>114</v>
      </c>
      <c r="D544">
        <v>34</v>
      </c>
      <c r="E544">
        <v>22</v>
      </c>
      <c r="F544">
        <v>12</v>
      </c>
      <c r="G544" t="s">
        <v>16</v>
      </c>
      <c r="H544" t="s">
        <v>178</v>
      </c>
      <c r="I544" t="s">
        <v>180</v>
      </c>
      <c r="J544" t="b">
        <v>0</v>
      </c>
      <c r="K544">
        <v>3927</v>
      </c>
      <c r="L544">
        <v>2975684</v>
      </c>
      <c r="M544" t="str">
        <f>IF(VLOOKUP(A544,'national-winners'!$A$2:$B$13,2,0)=H544,"Y","N")</f>
        <v>N</v>
      </c>
      <c r="N544" t="str">
        <f>_xlfn.XLOOKUP(INDEX('state-winning-votes'!$A$1:$L$53,MATCH($C544,'state-winning-votes'!$A:$A,0),MATCH($A544,'state-winning-votes'!$A$2:$L$2,0)),$K:$K,$H:$H)</f>
        <v>Reagan, Ronald</v>
      </c>
      <c r="O544" t="str">
        <f>VLOOKUP(A544,'national-winners'!$A$2:$B$13,2,0)</f>
        <v>Reagan, Ronald</v>
      </c>
    </row>
    <row r="545" spans="1:15" x14ac:dyDescent="0.25">
      <c r="A545">
        <v>1980</v>
      </c>
      <c r="B545" t="s">
        <v>113</v>
      </c>
      <c r="C545" t="s">
        <v>114</v>
      </c>
      <c r="D545">
        <v>34</v>
      </c>
      <c r="E545">
        <v>22</v>
      </c>
      <c r="F545">
        <v>12</v>
      </c>
      <c r="G545" t="s">
        <v>16</v>
      </c>
      <c r="H545" t="s">
        <v>181</v>
      </c>
      <c r="I545" t="s">
        <v>182</v>
      </c>
      <c r="J545" t="b">
        <v>0</v>
      </c>
      <c r="K545">
        <v>3694</v>
      </c>
      <c r="L545">
        <v>2975684</v>
      </c>
      <c r="M545" t="str">
        <f>IF(VLOOKUP(A545,'national-winners'!$A$2:$B$13,2,0)=H545,"Y","N")</f>
        <v>N</v>
      </c>
      <c r="N545" t="str">
        <f>_xlfn.XLOOKUP(INDEX('state-winning-votes'!$A$1:$L$53,MATCH($C545,'state-winning-votes'!$A:$A,0),MATCH($A545,'state-winning-votes'!$A$2:$L$2,0)),$K:$K,$H:$H)</f>
        <v>Reagan, Ronald</v>
      </c>
      <c r="O545" t="str">
        <f>VLOOKUP(A545,'national-winners'!$A$2:$B$13,2,0)</f>
        <v>Reagan, Ronald</v>
      </c>
    </row>
    <row r="546" spans="1:15" x14ac:dyDescent="0.25">
      <c r="A546">
        <v>1980</v>
      </c>
      <c r="B546" t="s">
        <v>113</v>
      </c>
      <c r="C546" t="s">
        <v>114</v>
      </c>
      <c r="D546">
        <v>34</v>
      </c>
      <c r="E546">
        <v>22</v>
      </c>
      <c r="F546">
        <v>12</v>
      </c>
      <c r="G546" t="s">
        <v>16</v>
      </c>
      <c r="H546" t="s">
        <v>26</v>
      </c>
      <c r="I546" t="s">
        <v>27</v>
      </c>
      <c r="J546" t="b">
        <v>0</v>
      </c>
      <c r="K546">
        <v>2555</v>
      </c>
      <c r="L546">
        <v>2975684</v>
      </c>
      <c r="M546" t="str">
        <f>IF(VLOOKUP(A546,'national-winners'!$A$2:$B$13,2,0)=H546,"Y","N")</f>
        <v>N</v>
      </c>
      <c r="N546" t="str">
        <f>_xlfn.XLOOKUP(INDEX('state-winning-votes'!$A$1:$L$53,MATCH($C546,'state-winning-votes'!$A:$A,0),MATCH($A546,'state-winning-votes'!$A$2:$L$2,0)),$K:$K,$H:$H)</f>
        <v>Reagan, Ronald</v>
      </c>
      <c r="O546" t="str">
        <f>VLOOKUP(A546,'national-winners'!$A$2:$B$13,2,0)</f>
        <v>Reagan, Ronald</v>
      </c>
    </row>
    <row r="547" spans="1:15" x14ac:dyDescent="0.25">
      <c r="A547">
        <v>1980</v>
      </c>
      <c r="B547" t="s">
        <v>113</v>
      </c>
      <c r="C547" t="s">
        <v>114</v>
      </c>
      <c r="D547">
        <v>34</v>
      </c>
      <c r="E547">
        <v>22</v>
      </c>
      <c r="F547">
        <v>12</v>
      </c>
      <c r="G547" t="s">
        <v>16</v>
      </c>
      <c r="H547" t="s">
        <v>173</v>
      </c>
      <c r="I547" t="s">
        <v>37</v>
      </c>
      <c r="J547" t="b">
        <v>0</v>
      </c>
      <c r="K547">
        <v>2198</v>
      </c>
      <c r="L547">
        <v>2975684</v>
      </c>
      <c r="M547" t="str">
        <f>IF(VLOOKUP(A547,'national-winners'!$A$2:$B$13,2,0)=H547,"Y","N")</f>
        <v>N</v>
      </c>
      <c r="N547" t="str">
        <f>_xlfn.XLOOKUP(INDEX('state-winning-votes'!$A$1:$L$53,MATCH($C547,'state-winning-votes'!$A:$A,0),MATCH($A547,'state-winning-votes'!$A$2:$L$2,0)),$K:$K,$H:$H)</f>
        <v>Reagan, Ronald</v>
      </c>
      <c r="O547" t="str">
        <f>VLOOKUP(A547,'national-winners'!$A$2:$B$13,2,0)</f>
        <v>Reagan, Ronald</v>
      </c>
    </row>
    <row r="548" spans="1:15" x14ac:dyDescent="0.25">
      <c r="A548">
        <v>1980</v>
      </c>
      <c r="B548" t="s">
        <v>113</v>
      </c>
      <c r="C548" t="s">
        <v>114</v>
      </c>
      <c r="D548">
        <v>34</v>
      </c>
      <c r="E548">
        <v>22</v>
      </c>
      <c r="F548">
        <v>12</v>
      </c>
      <c r="G548" t="s">
        <v>16</v>
      </c>
      <c r="H548" t="s">
        <v>166</v>
      </c>
      <c r="I548" t="s">
        <v>100</v>
      </c>
      <c r="J548" t="b">
        <v>0</v>
      </c>
      <c r="K548">
        <v>1973</v>
      </c>
      <c r="L548">
        <v>2975684</v>
      </c>
      <c r="M548" t="str">
        <f>IF(VLOOKUP(A548,'national-winners'!$A$2:$B$13,2,0)=H548,"Y","N")</f>
        <v>N</v>
      </c>
      <c r="N548" t="str">
        <f>_xlfn.XLOOKUP(INDEX('state-winning-votes'!$A$1:$L$53,MATCH($C548,'state-winning-votes'!$A:$A,0),MATCH($A548,'state-winning-votes'!$A$2:$L$2,0)),$K:$K,$H:$H)</f>
        <v>Reagan, Ronald</v>
      </c>
      <c r="O548" t="str">
        <f>VLOOKUP(A548,'national-winners'!$A$2:$B$13,2,0)</f>
        <v>Reagan, Ronald</v>
      </c>
    </row>
    <row r="549" spans="1:15" x14ac:dyDescent="0.25">
      <c r="A549">
        <v>1980</v>
      </c>
      <c r="B549" t="s">
        <v>113</v>
      </c>
      <c r="C549" t="s">
        <v>114</v>
      </c>
      <c r="D549">
        <v>34</v>
      </c>
      <c r="E549">
        <v>22</v>
      </c>
      <c r="F549">
        <v>12</v>
      </c>
      <c r="G549" t="s">
        <v>16</v>
      </c>
      <c r="H549" t="s">
        <v>183</v>
      </c>
      <c r="I549" t="s">
        <v>184</v>
      </c>
      <c r="J549" t="b">
        <v>0</v>
      </c>
      <c r="K549">
        <v>1718</v>
      </c>
      <c r="L549">
        <v>2975684</v>
      </c>
      <c r="M549" t="str">
        <f>IF(VLOOKUP(A549,'national-winners'!$A$2:$B$13,2,0)=H549,"Y","N")</f>
        <v>N</v>
      </c>
      <c r="N549" t="str">
        <f>_xlfn.XLOOKUP(INDEX('state-winning-votes'!$A$1:$L$53,MATCH($C549,'state-winning-votes'!$A:$A,0),MATCH($A549,'state-winning-votes'!$A$2:$L$2,0)),$K:$K,$H:$H)</f>
        <v>Reagan, Ronald</v>
      </c>
      <c r="O549" t="str">
        <f>VLOOKUP(A549,'national-winners'!$A$2:$B$13,2,0)</f>
        <v>Reagan, Ronald</v>
      </c>
    </row>
    <row r="550" spans="1:15" x14ac:dyDescent="0.25">
      <c r="A550">
        <v>1980</v>
      </c>
      <c r="B550" t="s">
        <v>113</v>
      </c>
      <c r="C550" t="s">
        <v>114</v>
      </c>
      <c r="D550">
        <v>34</v>
      </c>
      <c r="E550">
        <v>22</v>
      </c>
      <c r="F550">
        <v>12</v>
      </c>
      <c r="G550" t="s">
        <v>16</v>
      </c>
      <c r="H550" t="s">
        <v>169</v>
      </c>
      <c r="I550" t="s">
        <v>170</v>
      </c>
      <c r="J550" t="b">
        <v>0</v>
      </c>
      <c r="K550">
        <v>1288</v>
      </c>
      <c r="L550">
        <v>2975684</v>
      </c>
      <c r="M550" t="str">
        <f>IF(VLOOKUP(A550,'national-winners'!$A$2:$B$13,2,0)=H550,"Y","N")</f>
        <v>N</v>
      </c>
      <c r="N550" t="str">
        <f>_xlfn.XLOOKUP(INDEX('state-winning-votes'!$A$1:$L$53,MATCH($C550,'state-winning-votes'!$A:$A,0),MATCH($A550,'state-winning-votes'!$A$2:$L$2,0)),$K:$K,$H:$H)</f>
        <v>Reagan, Ronald</v>
      </c>
      <c r="O550" t="str">
        <f>VLOOKUP(A550,'national-winners'!$A$2:$B$13,2,0)</f>
        <v>Reagan, Ronald</v>
      </c>
    </row>
    <row r="551" spans="1:15" x14ac:dyDescent="0.25">
      <c r="A551">
        <v>1980</v>
      </c>
      <c r="B551" t="s">
        <v>113</v>
      </c>
      <c r="C551" t="s">
        <v>114</v>
      </c>
      <c r="D551">
        <v>34</v>
      </c>
      <c r="E551">
        <v>22</v>
      </c>
      <c r="F551">
        <v>12</v>
      </c>
      <c r="G551" t="s">
        <v>16</v>
      </c>
      <c r="H551" t="s">
        <v>185</v>
      </c>
      <c r="I551" t="s">
        <v>35</v>
      </c>
      <c r="J551" t="b">
        <v>0</v>
      </c>
      <c r="K551">
        <v>923</v>
      </c>
      <c r="L551">
        <v>2975684</v>
      </c>
      <c r="M551" t="str">
        <f>IF(VLOOKUP(A551,'national-winners'!$A$2:$B$13,2,0)=H551,"Y","N")</f>
        <v>N</v>
      </c>
      <c r="N551" t="str">
        <f>_xlfn.XLOOKUP(INDEX('state-winning-votes'!$A$1:$L$53,MATCH($C551,'state-winning-votes'!$A:$A,0),MATCH($A551,'state-winning-votes'!$A$2:$L$2,0)),$K:$K,$H:$H)</f>
        <v>Reagan, Ronald</v>
      </c>
      <c r="O551" t="str">
        <f>VLOOKUP(A551,'national-winners'!$A$2:$B$13,2,0)</f>
        <v>Reagan, Ronald</v>
      </c>
    </row>
    <row r="552" spans="1:15" x14ac:dyDescent="0.25">
      <c r="A552">
        <v>1980</v>
      </c>
      <c r="B552" t="s">
        <v>115</v>
      </c>
      <c r="C552" t="s">
        <v>116</v>
      </c>
      <c r="D552">
        <v>35</v>
      </c>
      <c r="E552">
        <v>85</v>
      </c>
      <c r="F552">
        <v>66</v>
      </c>
      <c r="G552" t="s">
        <v>16</v>
      </c>
      <c r="H552" t="s">
        <v>160</v>
      </c>
      <c r="I552" t="s">
        <v>21</v>
      </c>
      <c r="J552" t="b">
        <v>0</v>
      </c>
      <c r="K552">
        <v>250779</v>
      </c>
      <c r="L552">
        <v>456237</v>
      </c>
      <c r="M552" t="str">
        <f>IF(VLOOKUP(A552,'national-winners'!$A$2:$B$13,2,0)=H552,"Y","N")</f>
        <v>Y</v>
      </c>
      <c r="N552" t="str">
        <f>_xlfn.XLOOKUP(INDEX('state-winning-votes'!$A$1:$L$53,MATCH($C552,'state-winning-votes'!$A:$A,0),MATCH($A552,'state-winning-votes'!$A$2:$L$2,0)),$K:$K,$H:$H)</f>
        <v>Reagan, Ronald</v>
      </c>
      <c r="O552" t="str">
        <f>VLOOKUP(A552,'national-winners'!$A$2:$B$13,2,0)</f>
        <v>Reagan, Ronald</v>
      </c>
    </row>
    <row r="553" spans="1:15" x14ac:dyDescent="0.25">
      <c r="A553">
        <v>1980</v>
      </c>
      <c r="B553" t="s">
        <v>115</v>
      </c>
      <c r="C553" t="s">
        <v>116</v>
      </c>
      <c r="D553">
        <v>35</v>
      </c>
      <c r="E553">
        <v>85</v>
      </c>
      <c r="F553">
        <v>66</v>
      </c>
      <c r="G553" t="s">
        <v>16</v>
      </c>
      <c r="H553" t="s">
        <v>17</v>
      </c>
      <c r="I553" t="s">
        <v>18</v>
      </c>
      <c r="J553" t="b">
        <v>0</v>
      </c>
      <c r="K553">
        <v>167826</v>
      </c>
      <c r="L553">
        <v>456237</v>
      </c>
      <c r="M553" t="str">
        <f>IF(VLOOKUP(A553,'national-winners'!$A$2:$B$13,2,0)=H553,"Y","N")</f>
        <v>N</v>
      </c>
      <c r="N553" t="str">
        <f>_xlfn.XLOOKUP(INDEX('state-winning-votes'!$A$1:$L$53,MATCH($C553,'state-winning-votes'!$A:$A,0),MATCH($A553,'state-winning-votes'!$A$2:$L$2,0)),$K:$K,$H:$H)</f>
        <v>Reagan, Ronald</v>
      </c>
      <c r="O553" t="str">
        <f>VLOOKUP(A553,'national-winners'!$A$2:$B$13,2,0)</f>
        <v>Reagan, Ronald</v>
      </c>
    </row>
    <row r="554" spans="1:15" x14ac:dyDescent="0.25">
      <c r="A554">
        <v>1980</v>
      </c>
      <c r="B554" t="s">
        <v>115</v>
      </c>
      <c r="C554" t="s">
        <v>116</v>
      </c>
      <c r="D554">
        <v>35</v>
      </c>
      <c r="E554">
        <v>85</v>
      </c>
      <c r="F554">
        <v>66</v>
      </c>
      <c r="G554" t="s">
        <v>16</v>
      </c>
      <c r="H554" t="s">
        <v>161</v>
      </c>
      <c r="I554" t="s">
        <v>35</v>
      </c>
      <c r="J554" t="b">
        <v>0</v>
      </c>
      <c r="K554">
        <v>29459</v>
      </c>
      <c r="L554">
        <v>456237</v>
      </c>
      <c r="M554" t="str">
        <f>IF(VLOOKUP(A554,'national-winners'!$A$2:$B$13,2,0)=H554,"Y","N")</f>
        <v>N</v>
      </c>
      <c r="N554" t="str">
        <f>_xlfn.XLOOKUP(INDEX('state-winning-votes'!$A$1:$L$53,MATCH($C554,'state-winning-votes'!$A:$A,0),MATCH($A554,'state-winning-votes'!$A$2:$L$2,0)),$K:$K,$H:$H)</f>
        <v>Reagan, Ronald</v>
      </c>
      <c r="O554" t="str">
        <f>VLOOKUP(A554,'national-winners'!$A$2:$B$13,2,0)</f>
        <v>Reagan, Ronald</v>
      </c>
    </row>
    <row r="555" spans="1:15" x14ac:dyDescent="0.25">
      <c r="A555">
        <v>1980</v>
      </c>
      <c r="B555" t="s">
        <v>115</v>
      </c>
      <c r="C555" t="s">
        <v>116</v>
      </c>
      <c r="D555">
        <v>35</v>
      </c>
      <c r="E555">
        <v>85</v>
      </c>
      <c r="F555">
        <v>66</v>
      </c>
      <c r="G555" t="s">
        <v>16</v>
      </c>
      <c r="H555" t="s">
        <v>163</v>
      </c>
      <c r="I555" t="s">
        <v>29</v>
      </c>
      <c r="J555" t="b">
        <v>0</v>
      </c>
      <c r="K555">
        <v>4365</v>
      </c>
      <c r="L555">
        <v>456237</v>
      </c>
      <c r="M555" t="str">
        <f>IF(VLOOKUP(A555,'national-winners'!$A$2:$B$13,2,0)=H555,"Y","N")</f>
        <v>N</v>
      </c>
      <c r="N555" t="str">
        <f>_xlfn.XLOOKUP(INDEX('state-winning-votes'!$A$1:$L$53,MATCH($C555,'state-winning-votes'!$A:$A,0),MATCH($A555,'state-winning-votes'!$A$2:$L$2,0)),$K:$K,$H:$H)</f>
        <v>Reagan, Ronald</v>
      </c>
      <c r="O555" t="str">
        <f>VLOOKUP(A555,'national-winners'!$A$2:$B$13,2,0)</f>
        <v>Reagan, Ronald</v>
      </c>
    </row>
    <row r="556" spans="1:15" x14ac:dyDescent="0.25">
      <c r="A556">
        <v>1980</v>
      </c>
      <c r="B556" t="s">
        <v>115</v>
      </c>
      <c r="C556" t="s">
        <v>116</v>
      </c>
      <c r="D556">
        <v>35</v>
      </c>
      <c r="E556">
        <v>85</v>
      </c>
      <c r="F556">
        <v>66</v>
      </c>
      <c r="G556" t="s">
        <v>16</v>
      </c>
      <c r="H556" t="s">
        <v>167</v>
      </c>
      <c r="I556" t="s">
        <v>168</v>
      </c>
      <c r="J556" t="b">
        <v>0</v>
      </c>
      <c r="K556">
        <v>2202</v>
      </c>
      <c r="L556">
        <v>456237</v>
      </c>
      <c r="M556" t="str">
        <f>IF(VLOOKUP(A556,'national-winners'!$A$2:$B$13,2,0)=H556,"Y","N")</f>
        <v>N</v>
      </c>
      <c r="N556" t="str">
        <f>_xlfn.XLOOKUP(INDEX('state-winning-votes'!$A$1:$L$53,MATCH($C556,'state-winning-votes'!$A:$A,0),MATCH($A556,'state-winning-votes'!$A$2:$L$2,0)),$K:$K,$H:$H)</f>
        <v>Reagan, Ronald</v>
      </c>
      <c r="O556" t="str">
        <f>VLOOKUP(A556,'national-winners'!$A$2:$B$13,2,0)</f>
        <v>Reagan, Ronald</v>
      </c>
    </row>
    <row r="557" spans="1:15" x14ac:dyDescent="0.25">
      <c r="A557">
        <v>1980</v>
      </c>
      <c r="B557" t="s">
        <v>115</v>
      </c>
      <c r="C557" t="s">
        <v>116</v>
      </c>
      <c r="D557">
        <v>35</v>
      </c>
      <c r="E557">
        <v>85</v>
      </c>
      <c r="F557">
        <v>66</v>
      </c>
      <c r="G557" t="s">
        <v>16</v>
      </c>
      <c r="H557" t="s">
        <v>24</v>
      </c>
      <c r="I557" t="s">
        <v>164</v>
      </c>
      <c r="J557" t="b">
        <v>0</v>
      </c>
      <c r="K557">
        <v>1281</v>
      </c>
      <c r="L557">
        <v>456237</v>
      </c>
      <c r="M557" t="str">
        <f>IF(VLOOKUP(A557,'national-winners'!$A$2:$B$13,2,0)=H557,"Y","N")</f>
        <v>N</v>
      </c>
      <c r="N557" t="str">
        <f>_xlfn.XLOOKUP(INDEX('state-winning-votes'!$A$1:$L$53,MATCH($C557,'state-winning-votes'!$A:$A,0),MATCH($A557,'state-winning-votes'!$A$2:$L$2,0)),$K:$K,$H:$H)</f>
        <v>Reagan, Ronald</v>
      </c>
      <c r="O557" t="str">
        <f>VLOOKUP(A557,'national-winners'!$A$2:$B$13,2,0)</f>
        <v>Reagan, Ronald</v>
      </c>
    </row>
    <row r="558" spans="1:15" x14ac:dyDescent="0.25">
      <c r="A558">
        <v>1980</v>
      </c>
      <c r="B558" t="s">
        <v>115</v>
      </c>
      <c r="C558" t="s">
        <v>116</v>
      </c>
      <c r="D558">
        <v>35</v>
      </c>
      <c r="E558">
        <v>85</v>
      </c>
      <c r="F558">
        <v>66</v>
      </c>
      <c r="G558" t="s">
        <v>16</v>
      </c>
      <c r="H558" t="s">
        <v>173</v>
      </c>
      <c r="I558" t="s">
        <v>37</v>
      </c>
      <c r="J558" t="b">
        <v>0</v>
      </c>
      <c r="K558">
        <v>325</v>
      </c>
      <c r="L558">
        <v>456237</v>
      </c>
      <c r="M558" t="str">
        <f>IF(VLOOKUP(A558,'national-winners'!$A$2:$B$13,2,0)=H558,"Y","N")</f>
        <v>N</v>
      </c>
      <c r="N558" t="str">
        <f>_xlfn.XLOOKUP(INDEX('state-winning-votes'!$A$1:$L$53,MATCH($C558,'state-winning-votes'!$A:$A,0),MATCH($A558,'state-winning-votes'!$A$2:$L$2,0)),$K:$K,$H:$H)</f>
        <v>Reagan, Ronald</v>
      </c>
      <c r="O558" t="str">
        <f>VLOOKUP(A558,'national-winners'!$A$2:$B$13,2,0)</f>
        <v>Reagan, Ronald</v>
      </c>
    </row>
    <row r="559" spans="1:15" x14ac:dyDescent="0.25">
      <c r="A559">
        <v>1980</v>
      </c>
      <c r="B559" t="s">
        <v>117</v>
      </c>
      <c r="C559" t="s">
        <v>118</v>
      </c>
      <c r="D559">
        <v>36</v>
      </c>
      <c r="E559">
        <v>21</v>
      </c>
      <c r="F559">
        <v>13</v>
      </c>
      <c r="G559" t="s">
        <v>16</v>
      </c>
      <c r="H559" t="s">
        <v>17</v>
      </c>
      <c r="I559" t="s">
        <v>18</v>
      </c>
      <c r="J559" t="b">
        <v>0</v>
      </c>
      <c r="K559">
        <v>2728372</v>
      </c>
      <c r="L559">
        <v>6201959</v>
      </c>
      <c r="M559" t="str">
        <f>IF(VLOOKUP(A559,'national-winners'!$A$2:$B$13,2,0)=H559,"Y","N")</f>
        <v>N</v>
      </c>
      <c r="N559" t="str">
        <f>_xlfn.XLOOKUP(INDEX('state-winning-votes'!$A$1:$L$53,MATCH($C559,'state-winning-votes'!$A:$A,0),MATCH($A559,'state-winning-votes'!$A$2:$L$2,0)),$K:$K,$H:$H)</f>
        <v>Carter, Jimmy</v>
      </c>
      <c r="O559" t="str">
        <f>VLOOKUP(A559,'national-winners'!$A$2:$B$13,2,0)</f>
        <v>Reagan, Ronald</v>
      </c>
    </row>
    <row r="560" spans="1:15" x14ac:dyDescent="0.25">
      <c r="A560">
        <v>1980</v>
      </c>
      <c r="B560" t="s">
        <v>117</v>
      </c>
      <c r="C560" t="s">
        <v>118</v>
      </c>
      <c r="D560">
        <v>36</v>
      </c>
      <c r="E560">
        <v>21</v>
      </c>
      <c r="F560">
        <v>13</v>
      </c>
      <c r="G560" t="s">
        <v>16</v>
      </c>
      <c r="H560" t="s">
        <v>160</v>
      </c>
      <c r="I560" t="s">
        <v>21</v>
      </c>
      <c r="J560" t="b">
        <v>0</v>
      </c>
      <c r="K560">
        <v>2637700</v>
      </c>
      <c r="L560">
        <v>6201959</v>
      </c>
      <c r="M560" t="str">
        <f>IF(VLOOKUP(A560,'national-winners'!$A$2:$B$13,2,0)=H560,"Y","N")</f>
        <v>Y</v>
      </c>
      <c r="N560" t="str">
        <f>_xlfn.XLOOKUP(INDEX('state-winning-votes'!$A$1:$L$53,MATCH($C560,'state-winning-votes'!$A:$A,0),MATCH($A560,'state-winning-votes'!$A$2:$L$2,0)),$K:$K,$H:$H)</f>
        <v>Carter, Jimmy</v>
      </c>
      <c r="O560" t="str">
        <f>VLOOKUP(A560,'national-winners'!$A$2:$B$13,2,0)</f>
        <v>Reagan, Ronald</v>
      </c>
    </row>
    <row r="561" spans="1:15" x14ac:dyDescent="0.25">
      <c r="A561">
        <v>1980</v>
      </c>
      <c r="B561" t="s">
        <v>117</v>
      </c>
      <c r="C561" t="s">
        <v>118</v>
      </c>
      <c r="D561">
        <v>36</v>
      </c>
      <c r="E561">
        <v>21</v>
      </c>
      <c r="F561">
        <v>13</v>
      </c>
      <c r="G561" t="s">
        <v>16</v>
      </c>
      <c r="H561" t="s">
        <v>161</v>
      </c>
      <c r="I561" t="s">
        <v>119</v>
      </c>
      <c r="J561" t="b">
        <v>0</v>
      </c>
      <c r="K561">
        <v>467801</v>
      </c>
      <c r="L561">
        <v>6201959</v>
      </c>
      <c r="M561" t="str">
        <f>IF(VLOOKUP(A561,'national-winners'!$A$2:$B$13,2,0)=H561,"Y","N")</f>
        <v>N</v>
      </c>
      <c r="N561" t="str">
        <f>_xlfn.XLOOKUP(INDEX('state-winning-votes'!$A$1:$L$53,MATCH($C561,'state-winning-votes'!$A:$A,0),MATCH($A561,'state-winning-votes'!$A$2:$L$2,0)),$K:$K,$H:$H)</f>
        <v>Carter, Jimmy</v>
      </c>
      <c r="O561" t="str">
        <f>VLOOKUP(A561,'national-winners'!$A$2:$B$13,2,0)</f>
        <v>Reagan, Ronald</v>
      </c>
    </row>
    <row r="562" spans="1:15" x14ac:dyDescent="0.25">
      <c r="A562">
        <v>1980</v>
      </c>
      <c r="B562" t="s">
        <v>117</v>
      </c>
      <c r="C562" t="s">
        <v>118</v>
      </c>
      <c r="D562">
        <v>36</v>
      </c>
      <c r="E562">
        <v>21</v>
      </c>
      <c r="F562">
        <v>13</v>
      </c>
      <c r="G562" t="s">
        <v>16</v>
      </c>
      <c r="H562" t="s">
        <v>160</v>
      </c>
      <c r="I562" t="s">
        <v>80</v>
      </c>
      <c r="J562" t="b">
        <v>0</v>
      </c>
      <c r="K562">
        <v>256131</v>
      </c>
      <c r="L562">
        <v>6201959</v>
      </c>
      <c r="M562" t="str">
        <f>IF(VLOOKUP(A562,'national-winners'!$A$2:$B$13,2,0)=H562,"Y","N")</f>
        <v>Y</v>
      </c>
      <c r="N562" t="str">
        <f>_xlfn.XLOOKUP(INDEX('state-winning-votes'!$A$1:$L$53,MATCH($C562,'state-winning-votes'!$A:$A,0),MATCH($A562,'state-winning-votes'!$A$2:$L$2,0)),$K:$K,$H:$H)</f>
        <v>Carter, Jimmy</v>
      </c>
      <c r="O562" t="str">
        <f>VLOOKUP(A562,'national-winners'!$A$2:$B$13,2,0)</f>
        <v>Reagan, Ronald</v>
      </c>
    </row>
    <row r="563" spans="1:15" x14ac:dyDescent="0.25">
      <c r="A563">
        <v>1980</v>
      </c>
      <c r="B563" t="s">
        <v>117</v>
      </c>
      <c r="C563" t="s">
        <v>118</v>
      </c>
      <c r="D563">
        <v>36</v>
      </c>
      <c r="E563">
        <v>21</v>
      </c>
      <c r="F563">
        <v>13</v>
      </c>
      <c r="G563" t="s">
        <v>16</v>
      </c>
      <c r="H563" t="s">
        <v>163</v>
      </c>
      <c r="I563" t="s">
        <v>120</v>
      </c>
      <c r="J563" t="b">
        <v>0</v>
      </c>
      <c r="K563">
        <v>52648</v>
      </c>
      <c r="L563">
        <v>6201959</v>
      </c>
      <c r="M563" t="str">
        <f>IF(VLOOKUP(A563,'national-winners'!$A$2:$B$13,2,0)=H563,"Y","N")</f>
        <v>N</v>
      </c>
      <c r="N563" t="str">
        <f>_xlfn.XLOOKUP(INDEX('state-winning-votes'!$A$1:$L$53,MATCH($C563,'state-winning-votes'!$A:$A,0),MATCH($A563,'state-winning-votes'!$A$2:$L$2,0)),$K:$K,$H:$H)</f>
        <v>Carter, Jimmy</v>
      </c>
      <c r="O563" t="str">
        <f>VLOOKUP(A563,'national-winners'!$A$2:$B$13,2,0)</f>
        <v>Reagan, Ronald</v>
      </c>
    </row>
    <row r="564" spans="1:15" x14ac:dyDescent="0.25">
      <c r="A564">
        <v>1980</v>
      </c>
      <c r="B564" t="s">
        <v>117</v>
      </c>
      <c r="C564" t="s">
        <v>118</v>
      </c>
      <c r="D564">
        <v>36</v>
      </c>
      <c r="E564">
        <v>21</v>
      </c>
      <c r="F564">
        <v>13</v>
      </c>
      <c r="G564" t="s">
        <v>16</v>
      </c>
      <c r="H564" t="s">
        <v>178</v>
      </c>
      <c r="I564" t="s">
        <v>180</v>
      </c>
      <c r="J564" t="b">
        <v>0</v>
      </c>
      <c r="K564">
        <v>24159</v>
      </c>
      <c r="L564">
        <v>6201959</v>
      </c>
      <c r="M564" t="str">
        <f>IF(VLOOKUP(A564,'national-winners'!$A$2:$B$13,2,0)=H564,"Y","N")</f>
        <v>N</v>
      </c>
      <c r="N564" t="str">
        <f>_xlfn.XLOOKUP(INDEX('state-winning-votes'!$A$1:$L$53,MATCH($C564,'state-winning-votes'!$A:$A,0),MATCH($A564,'state-winning-votes'!$A$2:$L$2,0)),$K:$K,$H:$H)</f>
        <v>Carter, Jimmy</v>
      </c>
      <c r="O564" t="str">
        <f>VLOOKUP(A564,'national-winners'!$A$2:$B$13,2,0)</f>
        <v>Reagan, Ronald</v>
      </c>
    </row>
    <row r="565" spans="1:15" x14ac:dyDescent="0.25">
      <c r="A565">
        <v>1980</v>
      </c>
      <c r="B565" t="s">
        <v>117</v>
      </c>
      <c r="C565" t="s">
        <v>118</v>
      </c>
      <c r="D565">
        <v>36</v>
      </c>
      <c r="E565">
        <v>21</v>
      </c>
      <c r="F565">
        <v>13</v>
      </c>
      <c r="G565" t="s">
        <v>16</v>
      </c>
      <c r="H565" t="s">
        <v>167</v>
      </c>
      <c r="I565" t="s">
        <v>168</v>
      </c>
      <c r="J565" t="b">
        <v>0</v>
      </c>
      <c r="K565">
        <v>23186</v>
      </c>
      <c r="L565">
        <v>6201959</v>
      </c>
      <c r="M565" t="str">
        <f>IF(VLOOKUP(A565,'national-winners'!$A$2:$B$13,2,0)=H565,"Y","N")</f>
        <v>N</v>
      </c>
      <c r="N565" t="str">
        <f>_xlfn.XLOOKUP(INDEX('state-winning-votes'!$A$1:$L$53,MATCH($C565,'state-winning-votes'!$A:$A,0),MATCH($A565,'state-winning-votes'!$A$2:$L$2,0)),$K:$K,$H:$H)</f>
        <v>Carter, Jimmy</v>
      </c>
      <c r="O565" t="str">
        <f>VLOOKUP(A565,'national-winners'!$A$2:$B$13,2,0)</f>
        <v>Reagan, Ronald</v>
      </c>
    </row>
    <row r="566" spans="1:15" x14ac:dyDescent="0.25">
      <c r="A566">
        <v>1980</v>
      </c>
      <c r="B566" t="s">
        <v>117</v>
      </c>
      <c r="C566" t="s">
        <v>118</v>
      </c>
      <c r="D566">
        <v>36</v>
      </c>
      <c r="E566">
        <v>21</v>
      </c>
      <c r="F566">
        <v>13</v>
      </c>
      <c r="G566" t="s">
        <v>16</v>
      </c>
      <c r="H566" t="s">
        <v>26</v>
      </c>
      <c r="I566" t="s">
        <v>27</v>
      </c>
      <c r="J566" t="b">
        <v>0</v>
      </c>
      <c r="K566">
        <v>7414</v>
      </c>
      <c r="L566">
        <v>6201959</v>
      </c>
      <c r="M566" t="str">
        <f>IF(VLOOKUP(A566,'national-winners'!$A$2:$B$13,2,0)=H566,"Y","N")</f>
        <v>N</v>
      </c>
      <c r="N566" t="str">
        <f>_xlfn.XLOOKUP(INDEX('state-winning-votes'!$A$1:$L$53,MATCH($C566,'state-winning-votes'!$A:$A,0),MATCH($A566,'state-winning-votes'!$A$2:$L$2,0)),$K:$K,$H:$H)</f>
        <v>Carter, Jimmy</v>
      </c>
      <c r="O566" t="str">
        <f>VLOOKUP(A566,'national-winners'!$A$2:$B$13,2,0)</f>
        <v>Reagan, Ronald</v>
      </c>
    </row>
    <row r="567" spans="1:15" x14ac:dyDescent="0.25">
      <c r="A567">
        <v>1980</v>
      </c>
      <c r="B567" t="s">
        <v>117</v>
      </c>
      <c r="C567" t="s">
        <v>118</v>
      </c>
      <c r="D567">
        <v>36</v>
      </c>
      <c r="E567">
        <v>21</v>
      </c>
      <c r="F567">
        <v>13</v>
      </c>
      <c r="G567" t="s">
        <v>16</v>
      </c>
      <c r="H567" t="s">
        <v>165</v>
      </c>
      <c r="I567" t="s">
        <v>37</v>
      </c>
      <c r="J567" t="b">
        <v>0</v>
      </c>
      <c r="K567">
        <v>2068</v>
      </c>
      <c r="L567">
        <v>6201959</v>
      </c>
      <c r="M567" t="str">
        <f>IF(VLOOKUP(A567,'national-winners'!$A$2:$B$13,2,0)=H567,"Y","N")</f>
        <v>N</v>
      </c>
      <c r="N567" t="str">
        <f>_xlfn.XLOOKUP(INDEX('state-winning-votes'!$A$1:$L$53,MATCH($C567,'state-winning-votes'!$A:$A,0),MATCH($A567,'state-winning-votes'!$A$2:$L$2,0)),$K:$K,$H:$H)</f>
        <v>Carter, Jimmy</v>
      </c>
      <c r="O567" t="str">
        <f>VLOOKUP(A567,'national-winners'!$A$2:$B$13,2,0)</f>
        <v>Reagan, Ronald</v>
      </c>
    </row>
    <row r="568" spans="1:15" x14ac:dyDescent="0.25">
      <c r="A568">
        <v>1980</v>
      </c>
      <c r="B568" t="s">
        <v>117</v>
      </c>
      <c r="C568" t="s">
        <v>118</v>
      </c>
      <c r="D568">
        <v>36</v>
      </c>
      <c r="E568">
        <v>21</v>
      </c>
      <c r="F568">
        <v>13</v>
      </c>
      <c r="G568" t="s">
        <v>16</v>
      </c>
      <c r="H568" t="s">
        <v>169</v>
      </c>
      <c r="I568" t="s">
        <v>170</v>
      </c>
      <c r="J568" t="b">
        <v>0</v>
      </c>
      <c r="K568">
        <v>1416</v>
      </c>
      <c r="L568">
        <v>6201959</v>
      </c>
      <c r="M568" t="str">
        <f>IF(VLOOKUP(A568,'national-winners'!$A$2:$B$13,2,0)=H568,"Y","N")</f>
        <v>N</v>
      </c>
      <c r="N568" t="str">
        <f>_xlfn.XLOOKUP(INDEX('state-winning-votes'!$A$1:$L$53,MATCH($C568,'state-winning-votes'!$A:$A,0),MATCH($A568,'state-winning-votes'!$A$2:$L$2,0)),$K:$K,$H:$H)</f>
        <v>Carter, Jimmy</v>
      </c>
      <c r="O568" t="str">
        <f>VLOOKUP(A568,'national-winners'!$A$2:$B$13,2,0)</f>
        <v>Reagan, Ronald</v>
      </c>
    </row>
    <row r="569" spans="1:15" x14ac:dyDescent="0.25">
      <c r="A569">
        <v>1980</v>
      </c>
      <c r="B569" t="s">
        <v>117</v>
      </c>
      <c r="C569" t="s">
        <v>118</v>
      </c>
      <c r="D569">
        <v>36</v>
      </c>
      <c r="E569">
        <v>21</v>
      </c>
      <c r="F569">
        <v>13</v>
      </c>
      <c r="G569" t="s">
        <v>16</v>
      </c>
      <c r="J569" t="b">
        <v>1</v>
      </c>
      <c r="K569">
        <v>1064</v>
      </c>
      <c r="L569">
        <v>6201959</v>
      </c>
      <c r="M569" t="str">
        <f>IF(VLOOKUP(A569,'national-winners'!$A$2:$B$13,2,0)=H569,"Y","N")</f>
        <v>N</v>
      </c>
      <c r="N569" t="str">
        <f>_xlfn.XLOOKUP(INDEX('state-winning-votes'!$A$1:$L$53,MATCH($C569,'state-winning-votes'!$A:$A,0),MATCH($A569,'state-winning-votes'!$A$2:$L$2,0)),$K:$K,$H:$H)</f>
        <v>Carter, Jimmy</v>
      </c>
      <c r="O569" t="str">
        <f>VLOOKUP(A569,'national-winners'!$A$2:$B$13,2,0)</f>
        <v>Reagan, Ronald</v>
      </c>
    </row>
    <row r="570" spans="1:15" x14ac:dyDescent="0.25">
      <c r="A570">
        <v>1980</v>
      </c>
      <c r="B570" t="s">
        <v>122</v>
      </c>
      <c r="C570" t="s">
        <v>123</v>
      </c>
      <c r="D570">
        <v>37</v>
      </c>
      <c r="E570">
        <v>56</v>
      </c>
      <c r="F570">
        <v>47</v>
      </c>
      <c r="G570" t="s">
        <v>16</v>
      </c>
      <c r="H570" t="s">
        <v>160</v>
      </c>
      <c r="I570" t="s">
        <v>21</v>
      </c>
      <c r="J570" t="b">
        <v>0</v>
      </c>
      <c r="K570">
        <v>915018</v>
      </c>
      <c r="L570">
        <v>1855833</v>
      </c>
      <c r="M570" t="str">
        <f>IF(VLOOKUP(A570,'national-winners'!$A$2:$B$13,2,0)=H570,"Y","N")</f>
        <v>Y</v>
      </c>
      <c r="N570" t="str">
        <f>_xlfn.XLOOKUP(INDEX('state-winning-votes'!$A$1:$L$53,MATCH($C570,'state-winning-votes'!$A:$A,0),MATCH($A570,'state-winning-votes'!$A$2:$L$2,0)),$K:$K,$H:$H)</f>
        <v>Reagan, Ronald</v>
      </c>
      <c r="O570" t="str">
        <f>VLOOKUP(A570,'national-winners'!$A$2:$B$13,2,0)</f>
        <v>Reagan, Ronald</v>
      </c>
    </row>
    <row r="571" spans="1:15" x14ac:dyDescent="0.25">
      <c r="A571">
        <v>1980</v>
      </c>
      <c r="B571" t="s">
        <v>122</v>
      </c>
      <c r="C571" t="s">
        <v>123</v>
      </c>
      <c r="D571">
        <v>37</v>
      </c>
      <c r="E571">
        <v>56</v>
      </c>
      <c r="F571">
        <v>47</v>
      </c>
      <c r="G571" t="s">
        <v>16</v>
      </c>
      <c r="H571" t="s">
        <v>17</v>
      </c>
      <c r="I571" t="s">
        <v>18</v>
      </c>
      <c r="J571" t="b">
        <v>0</v>
      </c>
      <c r="K571">
        <v>875635</v>
      </c>
      <c r="L571">
        <v>1855833</v>
      </c>
      <c r="M571" t="str">
        <f>IF(VLOOKUP(A571,'national-winners'!$A$2:$B$13,2,0)=H571,"Y","N")</f>
        <v>N</v>
      </c>
      <c r="N571" t="str">
        <f>_xlfn.XLOOKUP(INDEX('state-winning-votes'!$A$1:$L$53,MATCH($C571,'state-winning-votes'!$A:$A,0),MATCH($A571,'state-winning-votes'!$A$2:$L$2,0)),$K:$K,$H:$H)</f>
        <v>Reagan, Ronald</v>
      </c>
      <c r="O571" t="str">
        <f>VLOOKUP(A571,'national-winners'!$A$2:$B$13,2,0)</f>
        <v>Reagan, Ronald</v>
      </c>
    </row>
    <row r="572" spans="1:15" x14ac:dyDescent="0.25">
      <c r="A572">
        <v>1980</v>
      </c>
      <c r="B572" t="s">
        <v>122</v>
      </c>
      <c r="C572" t="s">
        <v>123</v>
      </c>
      <c r="D572">
        <v>37</v>
      </c>
      <c r="E572">
        <v>56</v>
      </c>
      <c r="F572">
        <v>47</v>
      </c>
      <c r="G572" t="s">
        <v>16</v>
      </c>
      <c r="H572" t="s">
        <v>161</v>
      </c>
      <c r="I572" t="s">
        <v>35</v>
      </c>
      <c r="J572" t="b">
        <v>0</v>
      </c>
      <c r="K572">
        <v>52800</v>
      </c>
      <c r="L572">
        <v>1855833</v>
      </c>
      <c r="M572" t="str">
        <f>IF(VLOOKUP(A572,'national-winners'!$A$2:$B$13,2,0)=H572,"Y","N")</f>
        <v>N</v>
      </c>
      <c r="N572" t="str">
        <f>_xlfn.XLOOKUP(INDEX('state-winning-votes'!$A$1:$L$53,MATCH($C572,'state-winning-votes'!$A:$A,0),MATCH($A572,'state-winning-votes'!$A$2:$L$2,0)),$K:$K,$H:$H)</f>
        <v>Reagan, Ronald</v>
      </c>
      <c r="O572" t="str">
        <f>VLOOKUP(A572,'national-winners'!$A$2:$B$13,2,0)</f>
        <v>Reagan, Ronald</v>
      </c>
    </row>
    <row r="573" spans="1:15" x14ac:dyDescent="0.25">
      <c r="A573">
        <v>1980</v>
      </c>
      <c r="B573" t="s">
        <v>122</v>
      </c>
      <c r="C573" t="s">
        <v>123</v>
      </c>
      <c r="D573">
        <v>37</v>
      </c>
      <c r="E573">
        <v>56</v>
      </c>
      <c r="F573">
        <v>47</v>
      </c>
      <c r="G573" t="s">
        <v>16</v>
      </c>
      <c r="H573" t="s">
        <v>163</v>
      </c>
      <c r="I573" t="s">
        <v>29</v>
      </c>
      <c r="J573" t="b">
        <v>0</v>
      </c>
      <c r="K573">
        <v>9677</v>
      </c>
      <c r="L573">
        <v>1855833</v>
      </c>
      <c r="M573" t="str">
        <f>IF(VLOOKUP(A573,'national-winners'!$A$2:$B$13,2,0)=H573,"Y","N")</f>
        <v>N</v>
      </c>
      <c r="N573" t="str">
        <f>_xlfn.XLOOKUP(INDEX('state-winning-votes'!$A$1:$L$53,MATCH($C573,'state-winning-votes'!$A:$A,0),MATCH($A573,'state-winning-votes'!$A$2:$L$2,0)),$K:$K,$H:$H)</f>
        <v>Reagan, Ronald</v>
      </c>
      <c r="O573" t="str">
        <f>VLOOKUP(A573,'national-winners'!$A$2:$B$13,2,0)</f>
        <v>Reagan, Ronald</v>
      </c>
    </row>
    <row r="574" spans="1:15" x14ac:dyDescent="0.25">
      <c r="A574">
        <v>1980</v>
      </c>
      <c r="B574" t="s">
        <v>122</v>
      </c>
      <c r="C574" t="s">
        <v>123</v>
      </c>
      <c r="D574">
        <v>37</v>
      </c>
      <c r="E574">
        <v>56</v>
      </c>
      <c r="F574">
        <v>47</v>
      </c>
      <c r="G574" t="s">
        <v>16</v>
      </c>
      <c r="H574" t="s">
        <v>167</v>
      </c>
      <c r="I574" t="s">
        <v>168</v>
      </c>
      <c r="J574" t="b">
        <v>0</v>
      </c>
      <c r="K574">
        <v>2287</v>
      </c>
      <c r="L574">
        <v>1855833</v>
      </c>
      <c r="M574" t="str">
        <f>IF(VLOOKUP(A574,'national-winners'!$A$2:$B$13,2,0)=H574,"Y","N")</f>
        <v>N</v>
      </c>
      <c r="N574" t="str">
        <f>_xlfn.XLOOKUP(INDEX('state-winning-votes'!$A$1:$L$53,MATCH($C574,'state-winning-votes'!$A:$A,0),MATCH($A574,'state-winning-votes'!$A$2:$L$2,0)),$K:$K,$H:$H)</f>
        <v>Reagan, Ronald</v>
      </c>
      <c r="O574" t="str">
        <f>VLOOKUP(A574,'national-winners'!$A$2:$B$13,2,0)</f>
        <v>Reagan, Ronald</v>
      </c>
    </row>
    <row r="575" spans="1:15" x14ac:dyDescent="0.25">
      <c r="A575">
        <v>1980</v>
      </c>
      <c r="B575" t="s">
        <v>122</v>
      </c>
      <c r="C575" t="s">
        <v>123</v>
      </c>
      <c r="D575">
        <v>37</v>
      </c>
      <c r="E575">
        <v>56</v>
      </c>
      <c r="F575">
        <v>47</v>
      </c>
      <c r="G575" t="s">
        <v>16</v>
      </c>
      <c r="H575" t="s">
        <v>165</v>
      </c>
      <c r="I575" t="s">
        <v>37</v>
      </c>
      <c r="J575" t="b">
        <v>0</v>
      </c>
      <c r="K575">
        <v>416</v>
      </c>
      <c r="L575">
        <v>1855833</v>
      </c>
      <c r="M575" t="str">
        <f>IF(VLOOKUP(A575,'national-winners'!$A$2:$B$13,2,0)=H575,"Y","N")</f>
        <v>N</v>
      </c>
      <c r="N575" t="str">
        <f>_xlfn.XLOOKUP(INDEX('state-winning-votes'!$A$1:$L$53,MATCH($C575,'state-winning-votes'!$A:$A,0),MATCH($A575,'state-winning-votes'!$A$2:$L$2,0)),$K:$K,$H:$H)</f>
        <v>Reagan, Ronald</v>
      </c>
      <c r="O575" t="str">
        <f>VLOOKUP(A575,'national-winners'!$A$2:$B$13,2,0)</f>
        <v>Reagan, Ronald</v>
      </c>
    </row>
    <row r="576" spans="1:15" x14ac:dyDescent="0.25">
      <c r="A576">
        <v>1980</v>
      </c>
      <c r="B576" t="s">
        <v>124</v>
      </c>
      <c r="C576" t="s">
        <v>125</v>
      </c>
      <c r="D576">
        <v>38</v>
      </c>
      <c r="E576">
        <v>44</v>
      </c>
      <c r="F576">
        <v>36</v>
      </c>
      <c r="G576" t="s">
        <v>16</v>
      </c>
      <c r="H576" t="s">
        <v>160</v>
      </c>
      <c r="I576" t="s">
        <v>21</v>
      </c>
      <c r="J576" t="b">
        <v>0</v>
      </c>
      <c r="K576">
        <v>193695</v>
      </c>
      <c r="L576">
        <v>301116</v>
      </c>
      <c r="M576" t="str">
        <f>IF(VLOOKUP(A576,'national-winners'!$A$2:$B$13,2,0)=H576,"Y","N")</f>
        <v>Y</v>
      </c>
      <c r="N576" t="str">
        <f>_xlfn.XLOOKUP(INDEX('state-winning-votes'!$A$1:$L$53,MATCH($C576,'state-winning-votes'!$A:$A,0),MATCH($A576,'state-winning-votes'!$A$2:$L$2,0)),$K:$K,$H:$H)</f>
        <v>Reagan, Ronald</v>
      </c>
      <c r="O576" t="str">
        <f>VLOOKUP(A576,'national-winners'!$A$2:$B$13,2,0)</f>
        <v>Reagan, Ronald</v>
      </c>
    </row>
    <row r="577" spans="1:15" x14ac:dyDescent="0.25">
      <c r="A577">
        <v>1980</v>
      </c>
      <c r="B577" t="s">
        <v>124</v>
      </c>
      <c r="C577" t="s">
        <v>125</v>
      </c>
      <c r="D577">
        <v>38</v>
      </c>
      <c r="E577">
        <v>44</v>
      </c>
      <c r="F577">
        <v>36</v>
      </c>
      <c r="G577" t="s">
        <v>16</v>
      </c>
      <c r="H577" t="s">
        <v>17</v>
      </c>
      <c r="I577" t="s">
        <v>18</v>
      </c>
      <c r="J577" t="b">
        <v>0</v>
      </c>
      <c r="K577">
        <v>79189</v>
      </c>
      <c r="L577">
        <v>301116</v>
      </c>
      <c r="M577" t="str">
        <f>IF(VLOOKUP(A577,'national-winners'!$A$2:$B$13,2,0)=H577,"Y","N")</f>
        <v>N</v>
      </c>
      <c r="N577" t="str">
        <f>_xlfn.XLOOKUP(INDEX('state-winning-votes'!$A$1:$L$53,MATCH($C577,'state-winning-votes'!$A:$A,0),MATCH($A577,'state-winning-votes'!$A$2:$L$2,0)),$K:$K,$H:$H)</f>
        <v>Reagan, Ronald</v>
      </c>
      <c r="O577" t="str">
        <f>VLOOKUP(A577,'national-winners'!$A$2:$B$13,2,0)</f>
        <v>Reagan, Ronald</v>
      </c>
    </row>
    <row r="578" spans="1:15" x14ac:dyDescent="0.25">
      <c r="A578">
        <v>1980</v>
      </c>
      <c r="B578" t="s">
        <v>124</v>
      </c>
      <c r="C578" t="s">
        <v>125</v>
      </c>
      <c r="D578">
        <v>38</v>
      </c>
      <c r="E578">
        <v>44</v>
      </c>
      <c r="F578">
        <v>36</v>
      </c>
      <c r="G578" t="s">
        <v>16</v>
      </c>
      <c r="H578" t="s">
        <v>161</v>
      </c>
      <c r="I578" t="s">
        <v>35</v>
      </c>
      <c r="J578" t="b">
        <v>0</v>
      </c>
      <c r="K578">
        <v>23640</v>
      </c>
      <c r="L578">
        <v>301116</v>
      </c>
      <c r="M578" t="str">
        <f>IF(VLOOKUP(A578,'national-winners'!$A$2:$B$13,2,0)=H578,"Y","N")</f>
        <v>N</v>
      </c>
      <c r="N578" t="str">
        <f>_xlfn.XLOOKUP(INDEX('state-winning-votes'!$A$1:$L$53,MATCH($C578,'state-winning-votes'!$A:$A,0),MATCH($A578,'state-winning-votes'!$A$2:$L$2,0)),$K:$K,$H:$H)</f>
        <v>Reagan, Ronald</v>
      </c>
      <c r="O578" t="str">
        <f>VLOOKUP(A578,'national-winners'!$A$2:$B$13,2,0)</f>
        <v>Reagan, Ronald</v>
      </c>
    </row>
    <row r="579" spans="1:15" x14ac:dyDescent="0.25">
      <c r="A579">
        <v>1980</v>
      </c>
      <c r="B579" t="s">
        <v>124</v>
      </c>
      <c r="C579" t="s">
        <v>125</v>
      </c>
      <c r="D579">
        <v>38</v>
      </c>
      <c r="E579">
        <v>44</v>
      </c>
      <c r="F579">
        <v>36</v>
      </c>
      <c r="G579" t="s">
        <v>16</v>
      </c>
      <c r="H579" t="s">
        <v>163</v>
      </c>
      <c r="I579" t="s">
        <v>29</v>
      </c>
      <c r="J579" t="b">
        <v>0</v>
      </c>
      <c r="K579">
        <v>3743</v>
      </c>
      <c r="L579">
        <v>301116</v>
      </c>
      <c r="M579" t="str">
        <f>IF(VLOOKUP(A579,'national-winners'!$A$2:$B$13,2,0)=H579,"Y","N")</f>
        <v>N</v>
      </c>
      <c r="N579" t="str">
        <f>_xlfn.XLOOKUP(INDEX('state-winning-votes'!$A$1:$L$53,MATCH($C579,'state-winning-votes'!$A:$A,0),MATCH($A579,'state-winning-votes'!$A$2:$L$2,0)),$K:$K,$H:$H)</f>
        <v>Reagan, Ronald</v>
      </c>
      <c r="O579" t="str">
        <f>VLOOKUP(A579,'national-winners'!$A$2:$B$13,2,0)</f>
        <v>Reagan, Ronald</v>
      </c>
    </row>
    <row r="580" spans="1:15" x14ac:dyDescent="0.25">
      <c r="A580">
        <v>1980</v>
      </c>
      <c r="B580" t="s">
        <v>124</v>
      </c>
      <c r="C580" t="s">
        <v>125</v>
      </c>
      <c r="D580">
        <v>38</v>
      </c>
      <c r="E580">
        <v>44</v>
      </c>
      <c r="F580">
        <v>36</v>
      </c>
      <c r="G580" t="s">
        <v>16</v>
      </c>
      <c r="H580" t="s">
        <v>186</v>
      </c>
      <c r="I580" t="s">
        <v>187</v>
      </c>
      <c r="J580" t="b">
        <v>0</v>
      </c>
      <c r="K580">
        <v>296</v>
      </c>
      <c r="L580">
        <v>301116</v>
      </c>
      <c r="M580" t="str">
        <f>IF(VLOOKUP(A580,'national-winners'!$A$2:$B$13,2,0)=H580,"Y","N")</f>
        <v>N</v>
      </c>
      <c r="N580" t="str">
        <f>_xlfn.XLOOKUP(INDEX('state-winning-votes'!$A$1:$L$53,MATCH($C580,'state-winning-votes'!$A:$A,0),MATCH($A580,'state-winning-votes'!$A$2:$L$2,0)),$K:$K,$H:$H)</f>
        <v>Reagan, Ronald</v>
      </c>
      <c r="O580" t="str">
        <f>VLOOKUP(A580,'national-winners'!$A$2:$B$13,2,0)</f>
        <v>Reagan, Ronald</v>
      </c>
    </row>
    <row r="581" spans="1:15" x14ac:dyDescent="0.25">
      <c r="A581">
        <v>1980</v>
      </c>
      <c r="B581" t="s">
        <v>124</v>
      </c>
      <c r="C581" t="s">
        <v>125</v>
      </c>
      <c r="D581">
        <v>38</v>
      </c>
      <c r="E581">
        <v>44</v>
      </c>
      <c r="F581">
        <v>36</v>
      </c>
      <c r="G581" t="s">
        <v>16</v>
      </c>
      <c r="H581" t="s">
        <v>175</v>
      </c>
      <c r="I581" t="s">
        <v>39</v>
      </c>
      <c r="J581" t="b">
        <v>0</v>
      </c>
      <c r="K581">
        <v>235</v>
      </c>
      <c r="L581">
        <v>301116</v>
      </c>
      <c r="M581" t="str">
        <f>IF(VLOOKUP(A581,'national-winners'!$A$2:$B$13,2,0)=H581,"Y","N")</f>
        <v>N</v>
      </c>
      <c r="N581" t="str">
        <f>_xlfn.XLOOKUP(INDEX('state-winning-votes'!$A$1:$L$53,MATCH($C581,'state-winning-votes'!$A:$A,0),MATCH($A581,'state-winning-votes'!$A$2:$L$2,0)),$K:$K,$H:$H)</f>
        <v>Reagan, Ronald</v>
      </c>
      <c r="O581" t="str">
        <f>VLOOKUP(A581,'national-winners'!$A$2:$B$13,2,0)</f>
        <v>Reagan, Ronald</v>
      </c>
    </row>
    <row r="582" spans="1:15" x14ac:dyDescent="0.25">
      <c r="A582">
        <v>1980</v>
      </c>
      <c r="B582" t="s">
        <v>124</v>
      </c>
      <c r="C582" t="s">
        <v>125</v>
      </c>
      <c r="D582">
        <v>38</v>
      </c>
      <c r="E582">
        <v>44</v>
      </c>
      <c r="F582">
        <v>36</v>
      </c>
      <c r="G582" t="s">
        <v>16</v>
      </c>
      <c r="H582" t="s">
        <v>26</v>
      </c>
      <c r="I582" t="s">
        <v>27</v>
      </c>
      <c r="J582" t="b">
        <v>0</v>
      </c>
      <c r="K582">
        <v>93</v>
      </c>
      <c r="L582">
        <v>301116</v>
      </c>
      <c r="M582" t="str">
        <f>IF(VLOOKUP(A582,'national-winners'!$A$2:$B$13,2,0)=H582,"Y","N")</f>
        <v>N</v>
      </c>
      <c r="N582" t="str">
        <f>_xlfn.XLOOKUP(INDEX('state-winning-votes'!$A$1:$L$53,MATCH($C582,'state-winning-votes'!$A:$A,0),MATCH($A582,'state-winning-votes'!$A$2:$L$2,0)),$K:$K,$H:$H)</f>
        <v>Reagan, Ronald</v>
      </c>
      <c r="O582" t="str">
        <f>VLOOKUP(A582,'national-winners'!$A$2:$B$13,2,0)</f>
        <v>Reagan, Ronald</v>
      </c>
    </row>
    <row r="583" spans="1:15" x14ac:dyDescent="0.25">
      <c r="A583">
        <v>1980</v>
      </c>
      <c r="B583" t="s">
        <v>124</v>
      </c>
      <c r="C583" t="s">
        <v>125</v>
      </c>
      <c r="D583">
        <v>38</v>
      </c>
      <c r="E583">
        <v>44</v>
      </c>
      <c r="F583">
        <v>36</v>
      </c>
      <c r="G583" t="s">
        <v>16</v>
      </c>
      <c r="H583" t="s">
        <v>165</v>
      </c>
      <c r="I583" t="s">
        <v>37</v>
      </c>
      <c r="J583" t="b">
        <v>0</v>
      </c>
      <c r="K583">
        <v>89</v>
      </c>
      <c r="L583">
        <v>301116</v>
      </c>
      <c r="M583" t="str">
        <f>IF(VLOOKUP(A583,'national-winners'!$A$2:$B$13,2,0)=H583,"Y","N")</f>
        <v>N</v>
      </c>
      <c r="N583" t="str">
        <f>_xlfn.XLOOKUP(INDEX('state-winning-votes'!$A$1:$L$53,MATCH($C583,'state-winning-votes'!$A:$A,0),MATCH($A583,'state-winning-votes'!$A$2:$L$2,0)),$K:$K,$H:$H)</f>
        <v>Reagan, Ronald</v>
      </c>
      <c r="O583" t="str">
        <f>VLOOKUP(A583,'national-winners'!$A$2:$B$13,2,0)</f>
        <v>Reagan, Ronald</v>
      </c>
    </row>
    <row r="584" spans="1:15" x14ac:dyDescent="0.25">
      <c r="A584">
        <v>1980</v>
      </c>
      <c r="B584" t="s">
        <v>124</v>
      </c>
      <c r="C584" t="s">
        <v>125</v>
      </c>
      <c r="D584">
        <v>38</v>
      </c>
      <c r="E584">
        <v>44</v>
      </c>
      <c r="F584">
        <v>36</v>
      </c>
      <c r="G584" t="s">
        <v>16</v>
      </c>
      <c r="H584" t="s">
        <v>166</v>
      </c>
      <c r="I584" t="s">
        <v>100</v>
      </c>
      <c r="J584" t="b">
        <v>0</v>
      </c>
      <c r="K584">
        <v>82</v>
      </c>
      <c r="L584">
        <v>301116</v>
      </c>
      <c r="M584" t="str">
        <f>IF(VLOOKUP(A584,'national-winners'!$A$2:$B$13,2,0)=H584,"Y","N")</f>
        <v>N</v>
      </c>
      <c r="N584" t="str">
        <f>_xlfn.XLOOKUP(INDEX('state-winning-votes'!$A$1:$L$53,MATCH($C584,'state-winning-votes'!$A:$A,0),MATCH($A584,'state-winning-votes'!$A$2:$L$2,0)),$K:$K,$H:$H)</f>
        <v>Reagan, Ronald</v>
      </c>
      <c r="O584" t="str">
        <f>VLOOKUP(A584,'national-winners'!$A$2:$B$13,2,0)</f>
        <v>Reagan, Ronald</v>
      </c>
    </row>
    <row r="585" spans="1:15" x14ac:dyDescent="0.25">
      <c r="A585">
        <v>1980</v>
      </c>
      <c r="B585" t="s">
        <v>124</v>
      </c>
      <c r="C585" t="s">
        <v>125</v>
      </c>
      <c r="D585">
        <v>38</v>
      </c>
      <c r="E585">
        <v>44</v>
      </c>
      <c r="F585">
        <v>36</v>
      </c>
      <c r="G585" t="s">
        <v>16</v>
      </c>
      <c r="H585" t="s">
        <v>24</v>
      </c>
      <c r="I585" t="s">
        <v>164</v>
      </c>
      <c r="J585" t="b">
        <v>0</v>
      </c>
      <c r="K585">
        <v>54</v>
      </c>
      <c r="L585">
        <v>301116</v>
      </c>
      <c r="M585" t="str">
        <f>IF(VLOOKUP(A585,'national-winners'!$A$2:$B$13,2,0)=H585,"Y","N")</f>
        <v>N</v>
      </c>
      <c r="N585" t="str">
        <f>_xlfn.XLOOKUP(INDEX('state-winning-votes'!$A$1:$L$53,MATCH($C585,'state-winning-votes'!$A:$A,0),MATCH($A585,'state-winning-votes'!$A$2:$L$2,0)),$K:$K,$H:$H)</f>
        <v>Reagan, Ronald</v>
      </c>
      <c r="O585" t="str">
        <f>VLOOKUP(A585,'national-winners'!$A$2:$B$13,2,0)</f>
        <v>Reagan, Ronald</v>
      </c>
    </row>
    <row r="586" spans="1:15" x14ac:dyDescent="0.25">
      <c r="A586">
        <v>1980</v>
      </c>
      <c r="B586" t="s">
        <v>126</v>
      </c>
      <c r="C586" t="s">
        <v>127</v>
      </c>
      <c r="D586">
        <v>39</v>
      </c>
      <c r="E586">
        <v>31</v>
      </c>
      <c r="F586">
        <v>24</v>
      </c>
      <c r="G586" t="s">
        <v>16</v>
      </c>
      <c r="H586" t="s">
        <v>160</v>
      </c>
      <c r="I586" t="s">
        <v>21</v>
      </c>
      <c r="J586" t="b">
        <v>0</v>
      </c>
      <c r="K586">
        <v>2206545</v>
      </c>
      <c r="L586">
        <v>4283603</v>
      </c>
      <c r="M586" t="str">
        <f>IF(VLOOKUP(A586,'national-winners'!$A$2:$B$13,2,0)=H586,"Y","N")</f>
        <v>Y</v>
      </c>
      <c r="N586" t="str">
        <f>_xlfn.XLOOKUP(INDEX('state-winning-votes'!$A$1:$L$53,MATCH($C586,'state-winning-votes'!$A:$A,0),MATCH($A586,'state-winning-votes'!$A$2:$L$2,0)),$K:$K,$H:$H)</f>
        <v>Reagan, Ronald</v>
      </c>
      <c r="O586" t="str">
        <f>VLOOKUP(A586,'national-winners'!$A$2:$B$13,2,0)</f>
        <v>Reagan, Ronald</v>
      </c>
    </row>
    <row r="587" spans="1:15" x14ac:dyDescent="0.25">
      <c r="A587">
        <v>1980</v>
      </c>
      <c r="B587" t="s">
        <v>126</v>
      </c>
      <c r="C587" t="s">
        <v>127</v>
      </c>
      <c r="D587">
        <v>39</v>
      </c>
      <c r="E587">
        <v>31</v>
      </c>
      <c r="F587">
        <v>24</v>
      </c>
      <c r="G587" t="s">
        <v>16</v>
      </c>
      <c r="H587" t="s">
        <v>17</v>
      </c>
      <c r="I587" t="s">
        <v>18</v>
      </c>
      <c r="J587" t="b">
        <v>0</v>
      </c>
      <c r="K587">
        <v>1752414</v>
      </c>
      <c r="L587">
        <v>4283603</v>
      </c>
      <c r="M587" t="str">
        <f>IF(VLOOKUP(A587,'national-winners'!$A$2:$B$13,2,0)=H587,"Y","N")</f>
        <v>N</v>
      </c>
      <c r="N587" t="str">
        <f>_xlfn.XLOOKUP(INDEX('state-winning-votes'!$A$1:$L$53,MATCH($C587,'state-winning-votes'!$A:$A,0),MATCH($A587,'state-winning-votes'!$A$2:$L$2,0)),$K:$K,$H:$H)</f>
        <v>Reagan, Ronald</v>
      </c>
      <c r="O587" t="str">
        <f>VLOOKUP(A587,'national-winners'!$A$2:$B$13,2,0)</f>
        <v>Reagan, Ronald</v>
      </c>
    </row>
    <row r="588" spans="1:15" x14ac:dyDescent="0.25">
      <c r="A588">
        <v>1980</v>
      </c>
      <c r="B588" t="s">
        <v>126</v>
      </c>
      <c r="C588" t="s">
        <v>127</v>
      </c>
      <c r="D588">
        <v>39</v>
      </c>
      <c r="E588">
        <v>31</v>
      </c>
      <c r="F588">
        <v>24</v>
      </c>
      <c r="G588" t="s">
        <v>16</v>
      </c>
      <c r="H588" t="s">
        <v>161</v>
      </c>
      <c r="I588" t="s">
        <v>35</v>
      </c>
      <c r="J588" t="b">
        <v>0</v>
      </c>
      <c r="K588">
        <v>254472</v>
      </c>
      <c r="L588">
        <v>4283603</v>
      </c>
      <c r="M588" t="str">
        <f>IF(VLOOKUP(A588,'national-winners'!$A$2:$B$13,2,0)=H588,"Y","N")</f>
        <v>N</v>
      </c>
      <c r="N588" t="str">
        <f>_xlfn.XLOOKUP(INDEX('state-winning-votes'!$A$1:$L$53,MATCH($C588,'state-winning-votes'!$A:$A,0),MATCH($A588,'state-winning-votes'!$A$2:$L$2,0)),$K:$K,$H:$H)</f>
        <v>Reagan, Ronald</v>
      </c>
      <c r="O588" t="str">
        <f>VLOOKUP(A588,'national-winners'!$A$2:$B$13,2,0)</f>
        <v>Reagan, Ronald</v>
      </c>
    </row>
    <row r="589" spans="1:15" x14ac:dyDescent="0.25">
      <c r="A589">
        <v>1980</v>
      </c>
      <c r="B589" t="s">
        <v>126</v>
      </c>
      <c r="C589" t="s">
        <v>127</v>
      </c>
      <c r="D589">
        <v>39</v>
      </c>
      <c r="E589">
        <v>31</v>
      </c>
      <c r="F589">
        <v>24</v>
      </c>
      <c r="G589" t="s">
        <v>16</v>
      </c>
      <c r="H589" t="s">
        <v>163</v>
      </c>
      <c r="I589" t="s">
        <v>29</v>
      </c>
      <c r="J589" t="b">
        <v>0</v>
      </c>
      <c r="K589">
        <v>49033</v>
      </c>
      <c r="L589">
        <v>4283603</v>
      </c>
      <c r="M589" t="str">
        <f>IF(VLOOKUP(A589,'national-winners'!$A$2:$B$13,2,0)=H589,"Y","N")</f>
        <v>N</v>
      </c>
      <c r="N589" t="str">
        <f>_xlfn.XLOOKUP(INDEX('state-winning-votes'!$A$1:$L$53,MATCH($C589,'state-winning-votes'!$A:$A,0),MATCH($A589,'state-winning-votes'!$A$2:$L$2,0)),$K:$K,$H:$H)</f>
        <v>Reagan, Ronald</v>
      </c>
      <c r="O589" t="str">
        <f>VLOOKUP(A589,'national-winners'!$A$2:$B$13,2,0)</f>
        <v>Reagan, Ronald</v>
      </c>
    </row>
    <row r="590" spans="1:15" x14ac:dyDescent="0.25">
      <c r="A590">
        <v>1980</v>
      </c>
      <c r="B590" t="s">
        <v>126</v>
      </c>
      <c r="C590" t="s">
        <v>127</v>
      </c>
      <c r="D590">
        <v>39</v>
      </c>
      <c r="E590">
        <v>31</v>
      </c>
      <c r="F590">
        <v>24</v>
      </c>
      <c r="G590" t="s">
        <v>16</v>
      </c>
      <c r="H590" t="s">
        <v>167</v>
      </c>
      <c r="I590" t="s">
        <v>168</v>
      </c>
      <c r="J590" t="b">
        <v>0</v>
      </c>
      <c r="K590">
        <v>8564</v>
      </c>
      <c r="L590">
        <v>4283603</v>
      </c>
      <c r="M590" t="str">
        <f>IF(VLOOKUP(A590,'national-winners'!$A$2:$B$13,2,0)=H590,"Y","N")</f>
        <v>N</v>
      </c>
      <c r="N590" t="str">
        <f>_xlfn.XLOOKUP(INDEX('state-winning-votes'!$A$1:$L$53,MATCH($C590,'state-winning-votes'!$A:$A,0),MATCH($A590,'state-winning-votes'!$A$2:$L$2,0)),$K:$K,$H:$H)</f>
        <v>Reagan, Ronald</v>
      </c>
      <c r="O590" t="str">
        <f>VLOOKUP(A590,'national-winners'!$A$2:$B$13,2,0)</f>
        <v>Reagan, Ronald</v>
      </c>
    </row>
    <row r="591" spans="1:15" x14ac:dyDescent="0.25">
      <c r="A591">
        <v>1980</v>
      </c>
      <c r="B591" t="s">
        <v>126</v>
      </c>
      <c r="C591" t="s">
        <v>127</v>
      </c>
      <c r="D591">
        <v>39</v>
      </c>
      <c r="E591">
        <v>31</v>
      </c>
      <c r="F591">
        <v>24</v>
      </c>
      <c r="G591" t="s">
        <v>16</v>
      </c>
      <c r="H591" t="s">
        <v>26</v>
      </c>
      <c r="I591" t="s">
        <v>27</v>
      </c>
      <c r="J591" t="b">
        <v>0</v>
      </c>
      <c r="K591">
        <v>4729</v>
      </c>
      <c r="L591">
        <v>4283603</v>
      </c>
      <c r="M591" t="str">
        <f>IF(VLOOKUP(A591,'national-winners'!$A$2:$B$13,2,0)=H591,"Y","N")</f>
        <v>N</v>
      </c>
      <c r="N591" t="str">
        <f>_xlfn.XLOOKUP(INDEX('state-winning-votes'!$A$1:$L$53,MATCH($C591,'state-winning-votes'!$A:$A,0),MATCH($A591,'state-winning-votes'!$A$2:$L$2,0)),$K:$K,$H:$H)</f>
        <v>Reagan, Ronald</v>
      </c>
      <c r="O591" t="str">
        <f>VLOOKUP(A591,'national-winners'!$A$2:$B$13,2,0)</f>
        <v>Reagan, Ronald</v>
      </c>
    </row>
    <row r="592" spans="1:15" x14ac:dyDescent="0.25">
      <c r="A592">
        <v>1980</v>
      </c>
      <c r="B592" t="s">
        <v>126</v>
      </c>
      <c r="C592" t="s">
        <v>127</v>
      </c>
      <c r="D592">
        <v>39</v>
      </c>
      <c r="E592">
        <v>31</v>
      </c>
      <c r="F592">
        <v>24</v>
      </c>
      <c r="G592" t="s">
        <v>16</v>
      </c>
      <c r="H592" t="s">
        <v>188</v>
      </c>
      <c r="I592" t="s">
        <v>37</v>
      </c>
      <c r="J592" t="b">
        <v>0</v>
      </c>
      <c r="K592">
        <v>4029</v>
      </c>
      <c r="L592">
        <v>4283603</v>
      </c>
      <c r="M592" t="str">
        <f>IF(VLOOKUP(A592,'national-winners'!$A$2:$B$13,2,0)=H592,"Y","N")</f>
        <v>N</v>
      </c>
      <c r="N592" t="str">
        <f>_xlfn.XLOOKUP(INDEX('state-winning-votes'!$A$1:$L$53,MATCH($C592,'state-winning-votes'!$A:$A,0),MATCH($A592,'state-winning-votes'!$A$2:$L$2,0)),$K:$K,$H:$H)</f>
        <v>Reagan, Ronald</v>
      </c>
      <c r="O592" t="str">
        <f>VLOOKUP(A592,'national-winners'!$A$2:$B$13,2,0)</f>
        <v>Reagan, Ronald</v>
      </c>
    </row>
    <row r="593" spans="1:15" x14ac:dyDescent="0.25">
      <c r="A593">
        <v>1980</v>
      </c>
      <c r="B593" t="s">
        <v>126</v>
      </c>
      <c r="C593" t="s">
        <v>127</v>
      </c>
      <c r="D593">
        <v>39</v>
      </c>
      <c r="E593">
        <v>31</v>
      </c>
      <c r="F593">
        <v>24</v>
      </c>
      <c r="G593" t="s">
        <v>16</v>
      </c>
      <c r="H593" t="s">
        <v>169</v>
      </c>
      <c r="I593" t="s">
        <v>170</v>
      </c>
      <c r="J593" t="b">
        <v>0</v>
      </c>
      <c r="K593">
        <v>3790</v>
      </c>
      <c r="L593">
        <v>4283603</v>
      </c>
      <c r="M593" t="str">
        <f>IF(VLOOKUP(A593,'national-winners'!$A$2:$B$13,2,0)=H593,"Y","N")</f>
        <v>N</v>
      </c>
      <c r="N593" t="str">
        <f>_xlfn.XLOOKUP(INDEX('state-winning-votes'!$A$1:$L$53,MATCH($C593,'state-winning-votes'!$A:$A,0),MATCH($A593,'state-winning-votes'!$A$2:$L$2,0)),$K:$K,$H:$H)</f>
        <v>Reagan, Ronald</v>
      </c>
      <c r="O593" t="str">
        <f>VLOOKUP(A593,'national-winners'!$A$2:$B$13,2,0)</f>
        <v>Reagan, Ronald</v>
      </c>
    </row>
    <row r="594" spans="1:15" x14ac:dyDescent="0.25">
      <c r="A594">
        <v>1980</v>
      </c>
      <c r="B594" t="s">
        <v>126</v>
      </c>
      <c r="C594" t="s">
        <v>127</v>
      </c>
      <c r="D594">
        <v>39</v>
      </c>
      <c r="E594">
        <v>31</v>
      </c>
      <c r="F594">
        <v>24</v>
      </c>
      <c r="G594" t="s">
        <v>16</v>
      </c>
      <c r="H594" t="s">
        <v>24</v>
      </c>
      <c r="I594" t="s">
        <v>164</v>
      </c>
      <c r="J594" t="b">
        <v>0</v>
      </c>
      <c r="K594">
        <v>27</v>
      </c>
      <c r="L594">
        <v>4283603</v>
      </c>
      <c r="M594" t="str">
        <f>IF(VLOOKUP(A594,'national-winners'!$A$2:$B$13,2,0)=H594,"Y","N")</f>
        <v>N</v>
      </c>
      <c r="N594" t="str">
        <f>_xlfn.XLOOKUP(INDEX('state-winning-votes'!$A$1:$L$53,MATCH($C594,'state-winning-votes'!$A:$A,0),MATCH($A594,'state-winning-votes'!$A$2:$L$2,0)),$K:$K,$H:$H)</f>
        <v>Reagan, Ronald</v>
      </c>
      <c r="O594" t="str">
        <f>VLOOKUP(A594,'national-winners'!$A$2:$B$13,2,0)</f>
        <v>Reagan, Ronald</v>
      </c>
    </row>
    <row r="595" spans="1:15" x14ac:dyDescent="0.25">
      <c r="A595">
        <v>1980</v>
      </c>
      <c r="B595" t="s">
        <v>128</v>
      </c>
      <c r="C595" t="s">
        <v>129</v>
      </c>
      <c r="D595">
        <v>40</v>
      </c>
      <c r="E595">
        <v>73</v>
      </c>
      <c r="F595">
        <v>53</v>
      </c>
      <c r="G595" t="s">
        <v>16</v>
      </c>
      <c r="H595" t="s">
        <v>160</v>
      </c>
      <c r="I595" t="s">
        <v>21</v>
      </c>
      <c r="J595" t="b">
        <v>0</v>
      </c>
      <c r="K595">
        <v>695570</v>
      </c>
      <c r="L595">
        <v>1149708</v>
      </c>
      <c r="M595" t="str">
        <f>IF(VLOOKUP(A595,'national-winners'!$A$2:$B$13,2,0)=H595,"Y","N")</f>
        <v>Y</v>
      </c>
      <c r="N595" t="str">
        <f>_xlfn.XLOOKUP(INDEX('state-winning-votes'!$A$1:$L$53,MATCH($C595,'state-winning-votes'!$A:$A,0),MATCH($A595,'state-winning-votes'!$A$2:$L$2,0)),$K:$K,$H:$H)</f>
        <v>Reagan, Ronald</v>
      </c>
      <c r="O595" t="str">
        <f>VLOOKUP(A595,'national-winners'!$A$2:$B$13,2,0)</f>
        <v>Reagan, Ronald</v>
      </c>
    </row>
    <row r="596" spans="1:15" x14ac:dyDescent="0.25">
      <c r="A596">
        <v>1980</v>
      </c>
      <c r="B596" t="s">
        <v>128</v>
      </c>
      <c r="C596" t="s">
        <v>129</v>
      </c>
      <c r="D596">
        <v>40</v>
      </c>
      <c r="E596">
        <v>73</v>
      </c>
      <c r="F596">
        <v>53</v>
      </c>
      <c r="G596" t="s">
        <v>16</v>
      </c>
      <c r="H596" t="s">
        <v>17</v>
      </c>
      <c r="I596" t="s">
        <v>18</v>
      </c>
      <c r="J596" t="b">
        <v>0</v>
      </c>
      <c r="K596">
        <v>402026</v>
      </c>
      <c r="L596">
        <v>1149708</v>
      </c>
      <c r="M596" t="str">
        <f>IF(VLOOKUP(A596,'national-winners'!$A$2:$B$13,2,0)=H596,"Y","N")</f>
        <v>N</v>
      </c>
      <c r="N596" t="str">
        <f>_xlfn.XLOOKUP(INDEX('state-winning-votes'!$A$1:$L$53,MATCH($C596,'state-winning-votes'!$A:$A,0),MATCH($A596,'state-winning-votes'!$A$2:$L$2,0)),$K:$K,$H:$H)</f>
        <v>Reagan, Ronald</v>
      </c>
      <c r="O596" t="str">
        <f>VLOOKUP(A596,'national-winners'!$A$2:$B$13,2,0)</f>
        <v>Reagan, Ronald</v>
      </c>
    </row>
    <row r="597" spans="1:15" x14ac:dyDescent="0.25">
      <c r="A597">
        <v>1980</v>
      </c>
      <c r="B597" t="s">
        <v>128</v>
      </c>
      <c r="C597" t="s">
        <v>129</v>
      </c>
      <c r="D597">
        <v>40</v>
      </c>
      <c r="E597">
        <v>73</v>
      </c>
      <c r="F597">
        <v>53</v>
      </c>
      <c r="G597" t="s">
        <v>16</v>
      </c>
      <c r="H597" t="s">
        <v>161</v>
      </c>
      <c r="I597" t="s">
        <v>35</v>
      </c>
      <c r="J597" t="b">
        <v>0</v>
      </c>
      <c r="K597">
        <v>38284</v>
      </c>
      <c r="L597">
        <v>1149708</v>
      </c>
      <c r="M597" t="str">
        <f>IF(VLOOKUP(A597,'national-winners'!$A$2:$B$13,2,0)=H597,"Y","N")</f>
        <v>N</v>
      </c>
      <c r="N597" t="str">
        <f>_xlfn.XLOOKUP(INDEX('state-winning-votes'!$A$1:$L$53,MATCH($C597,'state-winning-votes'!$A:$A,0),MATCH($A597,'state-winning-votes'!$A$2:$L$2,0)),$K:$K,$H:$H)</f>
        <v>Reagan, Ronald</v>
      </c>
      <c r="O597" t="str">
        <f>VLOOKUP(A597,'national-winners'!$A$2:$B$13,2,0)</f>
        <v>Reagan, Ronald</v>
      </c>
    </row>
    <row r="598" spans="1:15" x14ac:dyDescent="0.25">
      <c r="A598">
        <v>1980</v>
      </c>
      <c r="B598" t="s">
        <v>128</v>
      </c>
      <c r="C598" t="s">
        <v>129</v>
      </c>
      <c r="D598">
        <v>40</v>
      </c>
      <c r="E598">
        <v>73</v>
      </c>
      <c r="F598">
        <v>53</v>
      </c>
      <c r="G598" t="s">
        <v>16</v>
      </c>
      <c r="H598" t="s">
        <v>163</v>
      </c>
      <c r="I598" t="s">
        <v>29</v>
      </c>
      <c r="J598" t="b">
        <v>0</v>
      </c>
      <c r="K598">
        <v>13828</v>
      </c>
      <c r="L598">
        <v>1149708</v>
      </c>
      <c r="M598" t="str">
        <f>IF(VLOOKUP(A598,'national-winners'!$A$2:$B$13,2,0)=H598,"Y","N")</f>
        <v>N</v>
      </c>
      <c r="N598" t="str">
        <f>_xlfn.XLOOKUP(INDEX('state-winning-votes'!$A$1:$L$53,MATCH($C598,'state-winning-votes'!$A:$A,0),MATCH($A598,'state-winning-votes'!$A$2:$L$2,0)),$K:$K,$H:$H)</f>
        <v>Reagan, Ronald</v>
      </c>
      <c r="O598" t="str">
        <f>VLOOKUP(A598,'national-winners'!$A$2:$B$13,2,0)</f>
        <v>Reagan, Ronald</v>
      </c>
    </row>
    <row r="599" spans="1:15" x14ac:dyDescent="0.25">
      <c r="A599">
        <v>1980</v>
      </c>
      <c r="B599" t="s">
        <v>130</v>
      </c>
      <c r="C599" t="s">
        <v>131</v>
      </c>
      <c r="D599">
        <v>41</v>
      </c>
      <c r="E599">
        <v>92</v>
      </c>
      <c r="F599">
        <v>72</v>
      </c>
      <c r="G599" t="s">
        <v>16</v>
      </c>
      <c r="H599" t="s">
        <v>160</v>
      </c>
      <c r="I599" t="s">
        <v>21</v>
      </c>
      <c r="J599" t="b">
        <v>0</v>
      </c>
      <c r="K599">
        <v>571044</v>
      </c>
      <c r="L599">
        <v>1181516</v>
      </c>
      <c r="M599" t="str">
        <f>IF(VLOOKUP(A599,'national-winners'!$A$2:$B$13,2,0)=H599,"Y","N")</f>
        <v>Y</v>
      </c>
      <c r="N599" t="str">
        <f>_xlfn.XLOOKUP(INDEX('state-winning-votes'!$A$1:$L$53,MATCH($C599,'state-winning-votes'!$A:$A,0),MATCH($A599,'state-winning-votes'!$A$2:$L$2,0)),$K:$K,$H:$H)</f>
        <v>Reagan, Ronald</v>
      </c>
      <c r="O599" t="str">
        <f>VLOOKUP(A599,'national-winners'!$A$2:$B$13,2,0)</f>
        <v>Reagan, Ronald</v>
      </c>
    </row>
    <row r="600" spans="1:15" x14ac:dyDescent="0.25">
      <c r="A600">
        <v>1980</v>
      </c>
      <c r="B600" t="s">
        <v>130</v>
      </c>
      <c r="C600" t="s">
        <v>131</v>
      </c>
      <c r="D600">
        <v>41</v>
      </c>
      <c r="E600">
        <v>92</v>
      </c>
      <c r="F600">
        <v>72</v>
      </c>
      <c r="G600" t="s">
        <v>16</v>
      </c>
      <c r="H600" t="s">
        <v>17</v>
      </c>
      <c r="I600" t="s">
        <v>18</v>
      </c>
      <c r="J600" t="b">
        <v>0</v>
      </c>
      <c r="K600">
        <v>456890</v>
      </c>
      <c r="L600">
        <v>1181516</v>
      </c>
      <c r="M600" t="str">
        <f>IF(VLOOKUP(A600,'national-winners'!$A$2:$B$13,2,0)=H600,"Y","N")</f>
        <v>N</v>
      </c>
      <c r="N600" t="str">
        <f>_xlfn.XLOOKUP(INDEX('state-winning-votes'!$A$1:$L$53,MATCH($C600,'state-winning-votes'!$A:$A,0),MATCH($A600,'state-winning-votes'!$A$2:$L$2,0)),$K:$K,$H:$H)</f>
        <v>Reagan, Ronald</v>
      </c>
      <c r="O600" t="str">
        <f>VLOOKUP(A600,'national-winners'!$A$2:$B$13,2,0)</f>
        <v>Reagan, Ronald</v>
      </c>
    </row>
    <row r="601" spans="1:15" x14ac:dyDescent="0.25">
      <c r="A601">
        <v>1980</v>
      </c>
      <c r="B601" t="s">
        <v>130</v>
      </c>
      <c r="C601" t="s">
        <v>131</v>
      </c>
      <c r="D601">
        <v>41</v>
      </c>
      <c r="E601">
        <v>92</v>
      </c>
      <c r="F601">
        <v>72</v>
      </c>
      <c r="G601" t="s">
        <v>16</v>
      </c>
      <c r="H601" t="s">
        <v>161</v>
      </c>
      <c r="I601" t="s">
        <v>35</v>
      </c>
      <c r="J601" t="b">
        <v>0</v>
      </c>
      <c r="K601">
        <v>112389</v>
      </c>
      <c r="L601">
        <v>1181516</v>
      </c>
      <c r="M601" t="str">
        <f>IF(VLOOKUP(A601,'national-winners'!$A$2:$B$13,2,0)=H601,"Y","N")</f>
        <v>N</v>
      </c>
      <c r="N601" t="str">
        <f>_xlfn.XLOOKUP(INDEX('state-winning-votes'!$A$1:$L$53,MATCH($C601,'state-winning-votes'!$A:$A,0),MATCH($A601,'state-winning-votes'!$A$2:$L$2,0)),$K:$K,$H:$H)</f>
        <v>Reagan, Ronald</v>
      </c>
      <c r="O601" t="str">
        <f>VLOOKUP(A601,'national-winners'!$A$2:$B$13,2,0)</f>
        <v>Reagan, Ronald</v>
      </c>
    </row>
    <row r="602" spans="1:15" x14ac:dyDescent="0.25">
      <c r="A602">
        <v>1980</v>
      </c>
      <c r="B602" t="s">
        <v>130</v>
      </c>
      <c r="C602" t="s">
        <v>131</v>
      </c>
      <c r="D602">
        <v>41</v>
      </c>
      <c r="E602">
        <v>92</v>
      </c>
      <c r="F602">
        <v>72</v>
      </c>
      <c r="G602" t="s">
        <v>16</v>
      </c>
      <c r="H602" t="s">
        <v>163</v>
      </c>
      <c r="I602" t="s">
        <v>29</v>
      </c>
      <c r="J602" t="b">
        <v>0</v>
      </c>
      <c r="K602">
        <v>25838</v>
      </c>
      <c r="L602">
        <v>1181516</v>
      </c>
      <c r="M602" t="str">
        <f>IF(VLOOKUP(A602,'national-winners'!$A$2:$B$13,2,0)=H602,"Y","N")</f>
        <v>N</v>
      </c>
      <c r="N602" t="str">
        <f>_xlfn.XLOOKUP(INDEX('state-winning-votes'!$A$1:$L$53,MATCH($C602,'state-winning-votes'!$A:$A,0),MATCH($A602,'state-winning-votes'!$A$2:$L$2,0)),$K:$K,$H:$H)</f>
        <v>Reagan, Ronald</v>
      </c>
      <c r="O602" t="str">
        <f>VLOOKUP(A602,'national-winners'!$A$2:$B$13,2,0)</f>
        <v>Reagan, Ronald</v>
      </c>
    </row>
    <row r="603" spans="1:15" x14ac:dyDescent="0.25">
      <c r="A603">
        <v>1980</v>
      </c>
      <c r="B603" t="s">
        <v>130</v>
      </c>
      <c r="C603" t="s">
        <v>131</v>
      </c>
      <c r="D603">
        <v>41</v>
      </c>
      <c r="E603">
        <v>92</v>
      </c>
      <c r="F603">
        <v>72</v>
      </c>
      <c r="G603" t="s">
        <v>16</v>
      </c>
      <c r="H603" t="s">
        <v>167</v>
      </c>
      <c r="I603" t="s">
        <v>168</v>
      </c>
      <c r="J603" t="b">
        <v>0</v>
      </c>
      <c r="K603">
        <v>13642</v>
      </c>
      <c r="L603">
        <v>1181516</v>
      </c>
      <c r="M603" t="str">
        <f>IF(VLOOKUP(A603,'national-winners'!$A$2:$B$13,2,0)=H603,"Y","N")</f>
        <v>N</v>
      </c>
      <c r="N603" t="str">
        <f>_xlfn.XLOOKUP(INDEX('state-winning-votes'!$A$1:$L$53,MATCH($C603,'state-winning-votes'!$A:$A,0),MATCH($A603,'state-winning-votes'!$A$2:$L$2,0)),$K:$K,$H:$H)</f>
        <v>Reagan, Ronald</v>
      </c>
      <c r="O603" t="str">
        <f>VLOOKUP(A603,'national-winners'!$A$2:$B$13,2,0)</f>
        <v>Reagan, Ronald</v>
      </c>
    </row>
    <row r="604" spans="1:15" x14ac:dyDescent="0.25">
      <c r="A604">
        <v>1980</v>
      </c>
      <c r="B604" t="s">
        <v>130</v>
      </c>
      <c r="C604" t="s">
        <v>131</v>
      </c>
      <c r="D604">
        <v>41</v>
      </c>
      <c r="E604">
        <v>92</v>
      </c>
      <c r="F604">
        <v>72</v>
      </c>
      <c r="G604" t="s">
        <v>16</v>
      </c>
      <c r="J604" t="b">
        <v>1</v>
      </c>
      <c r="K604">
        <v>1713</v>
      </c>
      <c r="L604">
        <v>1181516</v>
      </c>
      <c r="M604" t="str">
        <f>IF(VLOOKUP(A604,'national-winners'!$A$2:$B$13,2,0)=H604,"Y","N")</f>
        <v>N</v>
      </c>
      <c r="N604" t="str">
        <f>_xlfn.XLOOKUP(INDEX('state-winning-votes'!$A$1:$L$53,MATCH($C604,'state-winning-votes'!$A:$A,0),MATCH($A604,'state-winning-votes'!$A$2:$L$2,0)),$K:$K,$H:$H)</f>
        <v>Reagan, Ronald</v>
      </c>
      <c r="O604" t="str">
        <f>VLOOKUP(A604,'national-winners'!$A$2:$B$13,2,0)</f>
        <v>Reagan, Ronald</v>
      </c>
    </row>
    <row r="605" spans="1:15" x14ac:dyDescent="0.25">
      <c r="A605">
        <v>1980</v>
      </c>
      <c r="B605" t="s">
        <v>132</v>
      </c>
      <c r="C605" t="s">
        <v>133</v>
      </c>
      <c r="D605">
        <v>42</v>
      </c>
      <c r="E605">
        <v>23</v>
      </c>
      <c r="F605">
        <v>14</v>
      </c>
      <c r="G605" t="s">
        <v>16</v>
      </c>
      <c r="H605" t="s">
        <v>160</v>
      </c>
      <c r="I605" t="s">
        <v>21</v>
      </c>
      <c r="J605" t="b">
        <v>0</v>
      </c>
      <c r="K605">
        <v>2261872</v>
      </c>
      <c r="L605">
        <v>4561501</v>
      </c>
      <c r="M605" t="str">
        <f>IF(VLOOKUP(A605,'national-winners'!$A$2:$B$13,2,0)=H605,"Y","N")</f>
        <v>Y</v>
      </c>
      <c r="N605" t="str">
        <f>_xlfn.XLOOKUP(INDEX('state-winning-votes'!$A$1:$L$53,MATCH($C605,'state-winning-votes'!$A:$A,0),MATCH($A605,'state-winning-votes'!$A$2:$L$2,0)),$K:$K,$H:$H)</f>
        <v>Reagan, Ronald</v>
      </c>
      <c r="O605" t="str">
        <f>VLOOKUP(A605,'national-winners'!$A$2:$B$13,2,0)</f>
        <v>Reagan, Ronald</v>
      </c>
    </row>
    <row r="606" spans="1:15" x14ac:dyDescent="0.25">
      <c r="A606">
        <v>1980</v>
      </c>
      <c r="B606" t="s">
        <v>132</v>
      </c>
      <c r="C606" t="s">
        <v>133</v>
      </c>
      <c r="D606">
        <v>42</v>
      </c>
      <c r="E606">
        <v>23</v>
      </c>
      <c r="F606">
        <v>14</v>
      </c>
      <c r="G606" t="s">
        <v>16</v>
      </c>
      <c r="H606" t="s">
        <v>17</v>
      </c>
      <c r="I606" t="s">
        <v>18</v>
      </c>
      <c r="J606" t="b">
        <v>0</v>
      </c>
      <c r="K606">
        <v>1937540</v>
      </c>
      <c r="L606">
        <v>4561501</v>
      </c>
      <c r="M606" t="str">
        <f>IF(VLOOKUP(A606,'national-winners'!$A$2:$B$13,2,0)=H606,"Y","N")</f>
        <v>N</v>
      </c>
      <c r="N606" t="str">
        <f>_xlfn.XLOOKUP(INDEX('state-winning-votes'!$A$1:$L$53,MATCH($C606,'state-winning-votes'!$A:$A,0),MATCH($A606,'state-winning-votes'!$A$2:$L$2,0)),$K:$K,$H:$H)</f>
        <v>Reagan, Ronald</v>
      </c>
      <c r="O606" t="str">
        <f>VLOOKUP(A606,'national-winners'!$A$2:$B$13,2,0)</f>
        <v>Reagan, Ronald</v>
      </c>
    </row>
    <row r="607" spans="1:15" x14ac:dyDescent="0.25">
      <c r="A607">
        <v>1980</v>
      </c>
      <c r="B607" t="s">
        <v>132</v>
      </c>
      <c r="C607" t="s">
        <v>133</v>
      </c>
      <c r="D607">
        <v>42</v>
      </c>
      <c r="E607">
        <v>23</v>
      </c>
      <c r="F607">
        <v>14</v>
      </c>
      <c r="G607" t="s">
        <v>16</v>
      </c>
      <c r="H607" t="s">
        <v>161</v>
      </c>
      <c r="I607" t="s">
        <v>35</v>
      </c>
      <c r="J607" t="b">
        <v>0</v>
      </c>
      <c r="K607">
        <v>292921</v>
      </c>
      <c r="L607">
        <v>4561501</v>
      </c>
      <c r="M607" t="str">
        <f>IF(VLOOKUP(A607,'national-winners'!$A$2:$B$13,2,0)=H607,"Y","N")</f>
        <v>N</v>
      </c>
      <c r="N607" t="str">
        <f>_xlfn.XLOOKUP(INDEX('state-winning-votes'!$A$1:$L$53,MATCH($C607,'state-winning-votes'!$A:$A,0),MATCH($A607,'state-winning-votes'!$A$2:$L$2,0)),$K:$K,$H:$H)</f>
        <v>Reagan, Ronald</v>
      </c>
      <c r="O607" t="str">
        <f>VLOOKUP(A607,'national-winners'!$A$2:$B$13,2,0)</f>
        <v>Reagan, Ronald</v>
      </c>
    </row>
    <row r="608" spans="1:15" x14ac:dyDescent="0.25">
      <c r="A608">
        <v>1980</v>
      </c>
      <c r="B608" t="s">
        <v>132</v>
      </c>
      <c r="C608" t="s">
        <v>133</v>
      </c>
      <c r="D608">
        <v>42</v>
      </c>
      <c r="E608">
        <v>23</v>
      </c>
      <c r="F608">
        <v>14</v>
      </c>
      <c r="G608" t="s">
        <v>16</v>
      </c>
      <c r="H608" t="s">
        <v>163</v>
      </c>
      <c r="I608" t="s">
        <v>29</v>
      </c>
      <c r="J608" t="b">
        <v>0</v>
      </c>
      <c r="K608">
        <v>33263</v>
      </c>
      <c r="L608">
        <v>4561501</v>
      </c>
      <c r="M608" t="str">
        <f>IF(VLOOKUP(A608,'national-winners'!$A$2:$B$13,2,0)=H608,"Y","N")</f>
        <v>N</v>
      </c>
      <c r="N608" t="str">
        <f>_xlfn.XLOOKUP(INDEX('state-winning-votes'!$A$1:$L$53,MATCH($C608,'state-winning-votes'!$A:$A,0),MATCH($A608,'state-winning-votes'!$A$2:$L$2,0)),$K:$K,$H:$H)</f>
        <v>Reagan, Ronald</v>
      </c>
      <c r="O608" t="str">
        <f>VLOOKUP(A608,'national-winners'!$A$2:$B$13,2,0)</f>
        <v>Reagan, Ronald</v>
      </c>
    </row>
    <row r="609" spans="1:15" x14ac:dyDescent="0.25">
      <c r="A609">
        <v>1980</v>
      </c>
      <c r="B609" t="s">
        <v>132</v>
      </c>
      <c r="C609" t="s">
        <v>133</v>
      </c>
      <c r="D609">
        <v>42</v>
      </c>
      <c r="E609">
        <v>23</v>
      </c>
      <c r="F609">
        <v>14</v>
      </c>
      <c r="G609" t="s">
        <v>16</v>
      </c>
      <c r="H609" t="s">
        <v>165</v>
      </c>
      <c r="I609" t="s">
        <v>37</v>
      </c>
      <c r="J609" t="b">
        <v>0</v>
      </c>
      <c r="K609">
        <v>20291</v>
      </c>
      <c r="L609">
        <v>4561501</v>
      </c>
      <c r="M609" t="str">
        <f>IF(VLOOKUP(A609,'national-winners'!$A$2:$B$13,2,0)=H609,"Y","N")</f>
        <v>N</v>
      </c>
      <c r="N609" t="str">
        <f>_xlfn.XLOOKUP(INDEX('state-winning-votes'!$A$1:$L$53,MATCH($C609,'state-winning-votes'!$A:$A,0),MATCH($A609,'state-winning-votes'!$A$2:$L$2,0)),$K:$K,$H:$H)</f>
        <v>Reagan, Ronald</v>
      </c>
      <c r="O609" t="str">
        <f>VLOOKUP(A609,'national-winners'!$A$2:$B$13,2,0)</f>
        <v>Reagan, Ronald</v>
      </c>
    </row>
    <row r="610" spans="1:15" x14ac:dyDescent="0.25">
      <c r="A610">
        <v>1980</v>
      </c>
      <c r="B610" t="s">
        <v>132</v>
      </c>
      <c r="C610" t="s">
        <v>133</v>
      </c>
      <c r="D610">
        <v>42</v>
      </c>
      <c r="E610">
        <v>23</v>
      </c>
      <c r="F610">
        <v>14</v>
      </c>
      <c r="G610" t="s">
        <v>16</v>
      </c>
      <c r="H610" t="s">
        <v>167</v>
      </c>
      <c r="I610" t="s">
        <v>168</v>
      </c>
      <c r="J610" t="b">
        <v>0</v>
      </c>
      <c r="K610">
        <v>10430</v>
      </c>
      <c r="L610">
        <v>4561501</v>
      </c>
      <c r="M610" t="str">
        <f>IF(VLOOKUP(A610,'national-winners'!$A$2:$B$13,2,0)=H610,"Y","N")</f>
        <v>N</v>
      </c>
      <c r="N610" t="str">
        <f>_xlfn.XLOOKUP(INDEX('state-winning-votes'!$A$1:$L$53,MATCH($C610,'state-winning-votes'!$A:$A,0),MATCH($A610,'state-winning-votes'!$A$2:$L$2,0)),$K:$K,$H:$H)</f>
        <v>Reagan, Ronald</v>
      </c>
      <c r="O610" t="str">
        <f>VLOOKUP(A610,'national-winners'!$A$2:$B$13,2,0)</f>
        <v>Reagan, Ronald</v>
      </c>
    </row>
    <row r="611" spans="1:15" x14ac:dyDescent="0.25">
      <c r="A611">
        <v>1980</v>
      </c>
      <c r="B611" t="s">
        <v>132</v>
      </c>
      <c r="C611" t="s">
        <v>133</v>
      </c>
      <c r="D611">
        <v>42</v>
      </c>
      <c r="E611">
        <v>23</v>
      </c>
      <c r="F611">
        <v>14</v>
      </c>
      <c r="G611" t="s">
        <v>16</v>
      </c>
      <c r="H611" t="s">
        <v>26</v>
      </c>
      <c r="I611" t="s">
        <v>27</v>
      </c>
      <c r="J611" t="b">
        <v>0</v>
      </c>
      <c r="K611">
        <v>5184</v>
      </c>
      <c r="L611">
        <v>4561501</v>
      </c>
      <c r="M611" t="str">
        <f>IF(VLOOKUP(A611,'national-winners'!$A$2:$B$13,2,0)=H611,"Y","N")</f>
        <v>N</v>
      </c>
      <c r="N611" t="str">
        <f>_xlfn.XLOOKUP(INDEX('state-winning-votes'!$A$1:$L$53,MATCH($C611,'state-winning-votes'!$A:$A,0),MATCH($A611,'state-winning-votes'!$A$2:$L$2,0)),$K:$K,$H:$H)</f>
        <v>Reagan, Ronald</v>
      </c>
      <c r="O611" t="str">
        <f>VLOOKUP(A611,'national-winners'!$A$2:$B$13,2,0)</f>
        <v>Reagan, Ronald</v>
      </c>
    </row>
    <row r="612" spans="1:15" x14ac:dyDescent="0.25">
      <c r="A612">
        <v>1980</v>
      </c>
      <c r="B612" t="s">
        <v>135</v>
      </c>
      <c r="C612" t="s">
        <v>136</v>
      </c>
      <c r="D612">
        <v>44</v>
      </c>
      <c r="E612">
        <v>15</v>
      </c>
      <c r="F612">
        <v>5</v>
      </c>
      <c r="G612" t="s">
        <v>16</v>
      </c>
      <c r="H612" t="s">
        <v>17</v>
      </c>
      <c r="I612" t="s">
        <v>18</v>
      </c>
      <c r="J612" t="b">
        <v>0</v>
      </c>
      <c r="K612">
        <v>198342</v>
      </c>
      <c r="L612">
        <v>415967</v>
      </c>
      <c r="M612" t="str">
        <f>IF(VLOOKUP(A612,'national-winners'!$A$2:$B$13,2,0)=H612,"Y","N")</f>
        <v>N</v>
      </c>
      <c r="N612" t="str">
        <f>_xlfn.XLOOKUP(INDEX('state-winning-votes'!$A$1:$L$53,MATCH($C612,'state-winning-votes'!$A:$A,0),MATCH($A612,'state-winning-votes'!$A$2:$L$2,0)),$K:$K,$H:$H)</f>
        <v>Carter, Jimmy</v>
      </c>
      <c r="O612" t="str">
        <f>VLOOKUP(A612,'national-winners'!$A$2:$B$13,2,0)</f>
        <v>Reagan, Ronald</v>
      </c>
    </row>
    <row r="613" spans="1:15" x14ac:dyDescent="0.25">
      <c r="A613">
        <v>1980</v>
      </c>
      <c r="B613" t="s">
        <v>135</v>
      </c>
      <c r="C613" t="s">
        <v>136</v>
      </c>
      <c r="D613">
        <v>44</v>
      </c>
      <c r="E613">
        <v>15</v>
      </c>
      <c r="F613">
        <v>5</v>
      </c>
      <c r="G613" t="s">
        <v>16</v>
      </c>
      <c r="H613" t="s">
        <v>160</v>
      </c>
      <c r="I613" t="s">
        <v>21</v>
      </c>
      <c r="J613" t="b">
        <v>0</v>
      </c>
      <c r="K613">
        <v>154793</v>
      </c>
      <c r="L613">
        <v>415967</v>
      </c>
      <c r="M613" t="str">
        <f>IF(VLOOKUP(A613,'national-winners'!$A$2:$B$13,2,0)=H613,"Y","N")</f>
        <v>Y</v>
      </c>
      <c r="N613" t="str">
        <f>_xlfn.XLOOKUP(INDEX('state-winning-votes'!$A$1:$L$53,MATCH($C613,'state-winning-votes'!$A:$A,0),MATCH($A613,'state-winning-votes'!$A$2:$L$2,0)),$K:$K,$H:$H)</f>
        <v>Carter, Jimmy</v>
      </c>
      <c r="O613" t="str">
        <f>VLOOKUP(A613,'national-winners'!$A$2:$B$13,2,0)</f>
        <v>Reagan, Ronald</v>
      </c>
    </row>
    <row r="614" spans="1:15" x14ac:dyDescent="0.25">
      <c r="A614">
        <v>1980</v>
      </c>
      <c r="B614" t="s">
        <v>135</v>
      </c>
      <c r="C614" t="s">
        <v>136</v>
      </c>
      <c r="D614">
        <v>44</v>
      </c>
      <c r="E614">
        <v>15</v>
      </c>
      <c r="F614">
        <v>5</v>
      </c>
      <c r="G614" t="s">
        <v>16</v>
      </c>
      <c r="H614" t="s">
        <v>161</v>
      </c>
      <c r="I614" t="s">
        <v>35</v>
      </c>
      <c r="J614" t="b">
        <v>0</v>
      </c>
      <c r="K614">
        <v>59819</v>
      </c>
      <c r="L614">
        <v>415967</v>
      </c>
      <c r="M614" t="str">
        <f>IF(VLOOKUP(A614,'national-winners'!$A$2:$B$13,2,0)=H614,"Y","N")</f>
        <v>N</v>
      </c>
      <c r="N614" t="str">
        <f>_xlfn.XLOOKUP(INDEX('state-winning-votes'!$A$1:$L$53,MATCH($C614,'state-winning-votes'!$A:$A,0),MATCH($A614,'state-winning-votes'!$A$2:$L$2,0)),$K:$K,$H:$H)</f>
        <v>Carter, Jimmy</v>
      </c>
      <c r="O614" t="str">
        <f>VLOOKUP(A614,'national-winners'!$A$2:$B$13,2,0)</f>
        <v>Reagan, Ronald</v>
      </c>
    </row>
    <row r="615" spans="1:15" x14ac:dyDescent="0.25">
      <c r="A615">
        <v>1980</v>
      </c>
      <c r="B615" t="s">
        <v>135</v>
      </c>
      <c r="C615" t="s">
        <v>136</v>
      </c>
      <c r="D615">
        <v>44</v>
      </c>
      <c r="E615">
        <v>15</v>
      </c>
      <c r="F615">
        <v>5</v>
      </c>
      <c r="G615" t="s">
        <v>16</v>
      </c>
      <c r="H615" t="s">
        <v>163</v>
      </c>
      <c r="I615" t="s">
        <v>29</v>
      </c>
      <c r="J615" t="b">
        <v>0</v>
      </c>
      <c r="K615">
        <v>2458</v>
      </c>
      <c r="L615">
        <v>415967</v>
      </c>
      <c r="M615" t="str">
        <f>IF(VLOOKUP(A615,'national-winners'!$A$2:$B$13,2,0)=H615,"Y","N")</f>
        <v>N</v>
      </c>
      <c r="N615" t="str">
        <f>_xlfn.XLOOKUP(INDEX('state-winning-votes'!$A$1:$L$53,MATCH($C615,'state-winning-votes'!$A:$A,0),MATCH($A615,'state-winning-votes'!$A$2:$L$2,0)),$K:$K,$H:$H)</f>
        <v>Carter, Jimmy</v>
      </c>
      <c r="O615" t="str">
        <f>VLOOKUP(A615,'national-winners'!$A$2:$B$13,2,0)</f>
        <v>Reagan, Ronald</v>
      </c>
    </row>
    <row r="616" spans="1:15" x14ac:dyDescent="0.25">
      <c r="A616">
        <v>1980</v>
      </c>
      <c r="B616" t="s">
        <v>135</v>
      </c>
      <c r="C616" t="s">
        <v>136</v>
      </c>
      <c r="D616">
        <v>44</v>
      </c>
      <c r="E616">
        <v>15</v>
      </c>
      <c r="F616">
        <v>5</v>
      </c>
      <c r="G616" t="s">
        <v>16</v>
      </c>
      <c r="H616" t="s">
        <v>26</v>
      </c>
      <c r="I616" t="s">
        <v>27</v>
      </c>
      <c r="J616" t="b">
        <v>0</v>
      </c>
      <c r="K616">
        <v>218</v>
      </c>
      <c r="L616">
        <v>415967</v>
      </c>
      <c r="M616" t="str">
        <f>IF(VLOOKUP(A616,'national-winners'!$A$2:$B$13,2,0)=H616,"Y","N")</f>
        <v>N</v>
      </c>
      <c r="N616" t="str">
        <f>_xlfn.XLOOKUP(INDEX('state-winning-votes'!$A$1:$L$53,MATCH($C616,'state-winning-votes'!$A:$A,0),MATCH($A616,'state-winning-votes'!$A$2:$L$2,0)),$K:$K,$H:$H)</f>
        <v>Carter, Jimmy</v>
      </c>
      <c r="O616" t="str">
        <f>VLOOKUP(A616,'national-winners'!$A$2:$B$13,2,0)</f>
        <v>Reagan, Ronald</v>
      </c>
    </row>
    <row r="617" spans="1:15" x14ac:dyDescent="0.25">
      <c r="A617">
        <v>1980</v>
      </c>
      <c r="B617" t="s">
        <v>135</v>
      </c>
      <c r="C617" t="s">
        <v>136</v>
      </c>
      <c r="D617">
        <v>44</v>
      </c>
      <c r="E617">
        <v>15</v>
      </c>
      <c r="F617">
        <v>5</v>
      </c>
      <c r="G617" t="s">
        <v>16</v>
      </c>
      <c r="H617" t="s">
        <v>166</v>
      </c>
      <c r="I617" t="s">
        <v>100</v>
      </c>
      <c r="J617" t="b">
        <v>0</v>
      </c>
      <c r="K617">
        <v>170</v>
      </c>
      <c r="L617">
        <v>415967</v>
      </c>
      <c r="M617" t="str">
        <f>IF(VLOOKUP(A617,'national-winners'!$A$2:$B$13,2,0)=H617,"Y","N")</f>
        <v>N</v>
      </c>
      <c r="N617" t="str">
        <f>_xlfn.XLOOKUP(INDEX('state-winning-votes'!$A$1:$L$53,MATCH($C617,'state-winning-votes'!$A:$A,0),MATCH($A617,'state-winning-votes'!$A$2:$L$2,0)),$K:$K,$H:$H)</f>
        <v>Carter, Jimmy</v>
      </c>
      <c r="O617" t="str">
        <f>VLOOKUP(A617,'national-winners'!$A$2:$B$13,2,0)</f>
        <v>Reagan, Ronald</v>
      </c>
    </row>
    <row r="618" spans="1:15" x14ac:dyDescent="0.25">
      <c r="A618">
        <v>1980</v>
      </c>
      <c r="B618" t="s">
        <v>135</v>
      </c>
      <c r="C618" t="s">
        <v>136</v>
      </c>
      <c r="D618">
        <v>44</v>
      </c>
      <c r="E618">
        <v>15</v>
      </c>
      <c r="F618">
        <v>5</v>
      </c>
      <c r="G618" t="s">
        <v>16</v>
      </c>
      <c r="H618" t="s">
        <v>165</v>
      </c>
      <c r="I618" t="s">
        <v>37</v>
      </c>
      <c r="J618" t="b">
        <v>0</v>
      </c>
      <c r="K618">
        <v>90</v>
      </c>
      <c r="L618">
        <v>415967</v>
      </c>
      <c r="M618" t="str">
        <f>IF(VLOOKUP(A618,'national-winners'!$A$2:$B$13,2,0)=H618,"Y","N")</f>
        <v>N</v>
      </c>
      <c r="N618" t="str">
        <f>_xlfn.XLOOKUP(INDEX('state-winning-votes'!$A$1:$L$53,MATCH($C618,'state-winning-votes'!$A:$A,0),MATCH($A618,'state-winning-votes'!$A$2:$L$2,0)),$K:$K,$H:$H)</f>
        <v>Carter, Jimmy</v>
      </c>
      <c r="O618" t="str">
        <f>VLOOKUP(A618,'national-winners'!$A$2:$B$13,2,0)</f>
        <v>Reagan, Ronald</v>
      </c>
    </row>
    <row r="619" spans="1:15" x14ac:dyDescent="0.25">
      <c r="A619">
        <v>1980</v>
      </c>
      <c r="B619" t="s">
        <v>135</v>
      </c>
      <c r="C619" t="s">
        <v>136</v>
      </c>
      <c r="D619">
        <v>44</v>
      </c>
      <c r="E619">
        <v>15</v>
      </c>
      <c r="F619">
        <v>5</v>
      </c>
      <c r="G619" t="s">
        <v>16</v>
      </c>
      <c r="H619" t="s">
        <v>169</v>
      </c>
      <c r="I619" t="s">
        <v>170</v>
      </c>
      <c r="J619" t="b">
        <v>0</v>
      </c>
      <c r="K619">
        <v>77</v>
      </c>
      <c r="L619">
        <v>415967</v>
      </c>
      <c r="M619" t="str">
        <f>IF(VLOOKUP(A619,'national-winners'!$A$2:$B$13,2,0)=H619,"Y","N")</f>
        <v>N</v>
      </c>
      <c r="N619" t="str">
        <f>_xlfn.XLOOKUP(INDEX('state-winning-votes'!$A$1:$L$53,MATCH($C619,'state-winning-votes'!$A:$A,0),MATCH($A619,'state-winning-votes'!$A$2:$L$2,0)),$K:$K,$H:$H)</f>
        <v>Carter, Jimmy</v>
      </c>
      <c r="O619" t="str">
        <f>VLOOKUP(A619,'national-winners'!$A$2:$B$13,2,0)</f>
        <v>Reagan, Ronald</v>
      </c>
    </row>
    <row r="620" spans="1:15" x14ac:dyDescent="0.25">
      <c r="A620">
        <v>1980</v>
      </c>
      <c r="B620" t="s">
        <v>137</v>
      </c>
      <c r="C620" t="s">
        <v>138</v>
      </c>
      <c r="D620">
        <v>45</v>
      </c>
      <c r="E620">
        <v>57</v>
      </c>
      <c r="F620">
        <v>48</v>
      </c>
      <c r="G620" t="s">
        <v>16</v>
      </c>
      <c r="H620" t="s">
        <v>160</v>
      </c>
      <c r="I620" t="s">
        <v>21</v>
      </c>
      <c r="J620" t="b">
        <v>0</v>
      </c>
      <c r="K620">
        <v>439277</v>
      </c>
      <c r="L620">
        <v>888258</v>
      </c>
      <c r="M620" t="str">
        <f>IF(VLOOKUP(A620,'national-winners'!$A$2:$B$13,2,0)=H620,"Y","N")</f>
        <v>Y</v>
      </c>
      <c r="N620" t="str">
        <f>_xlfn.XLOOKUP(INDEX('state-winning-votes'!$A$1:$L$53,MATCH($C620,'state-winning-votes'!$A:$A,0),MATCH($A620,'state-winning-votes'!$A$2:$L$2,0)),$K:$K,$H:$H)</f>
        <v>Reagan, Ronald</v>
      </c>
      <c r="O620" t="str">
        <f>VLOOKUP(A620,'national-winners'!$A$2:$B$13,2,0)</f>
        <v>Reagan, Ronald</v>
      </c>
    </row>
    <row r="621" spans="1:15" x14ac:dyDescent="0.25">
      <c r="A621">
        <v>1980</v>
      </c>
      <c r="B621" t="s">
        <v>137</v>
      </c>
      <c r="C621" t="s">
        <v>138</v>
      </c>
      <c r="D621">
        <v>45</v>
      </c>
      <c r="E621">
        <v>57</v>
      </c>
      <c r="F621">
        <v>48</v>
      </c>
      <c r="G621" t="s">
        <v>16</v>
      </c>
      <c r="H621" t="s">
        <v>17</v>
      </c>
      <c r="I621" t="s">
        <v>18</v>
      </c>
      <c r="J621" t="b">
        <v>0</v>
      </c>
      <c r="K621">
        <v>428220</v>
      </c>
      <c r="L621">
        <v>888258</v>
      </c>
      <c r="M621" t="str">
        <f>IF(VLOOKUP(A621,'national-winners'!$A$2:$B$13,2,0)=H621,"Y","N")</f>
        <v>N</v>
      </c>
      <c r="N621" t="str">
        <f>_xlfn.XLOOKUP(INDEX('state-winning-votes'!$A$1:$L$53,MATCH($C621,'state-winning-votes'!$A:$A,0),MATCH($A621,'state-winning-votes'!$A$2:$L$2,0)),$K:$K,$H:$H)</f>
        <v>Reagan, Ronald</v>
      </c>
      <c r="O621" t="str">
        <f>VLOOKUP(A621,'national-winners'!$A$2:$B$13,2,0)</f>
        <v>Reagan, Ronald</v>
      </c>
    </row>
    <row r="622" spans="1:15" x14ac:dyDescent="0.25">
      <c r="A622">
        <v>1980</v>
      </c>
      <c r="B622" t="s">
        <v>137</v>
      </c>
      <c r="C622" t="s">
        <v>138</v>
      </c>
      <c r="D622">
        <v>45</v>
      </c>
      <c r="E622">
        <v>57</v>
      </c>
      <c r="F622">
        <v>48</v>
      </c>
      <c r="G622" t="s">
        <v>16</v>
      </c>
      <c r="H622" t="s">
        <v>161</v>
      </c>
      <c r="I622" t="s">
        <v>35</v>
      </c>
      <c r="J622" t="b">
        <v>0</v>
      </c>
      <c r="K622">
        <v>13868</v>
      </c>
      <c r="L622">
        <v>888258</v>
      </c>
      <c r="M622" t="str">
        <f>IF(VLOOKUP(A622,'national-winners'!$A$2:$B$13,2,0)=H622,"Y","N")</f>
        <v>N</v>
      </c>
      <c r="N622" t="str">
        <f>_xlfn.XLOOKUP(INDEX('state-winning-votes'!$A$1:$L$53,MATCH($C622,'state-winning-votes'!$A:$A,0),MATCH($A622,'state-winning-votes'!$A$2:$L$2,0)),$K:$K,$H:$H)</f>
        <v>Reagan, Ronald</v>
      </c>
      <c r="O622" t="str">
        <f>VLOOKUP(A622,'national-winners'!$A$2:$B$13,2,0)</f>
        <v>Reagan, Ronald</v>
      </c>
    </row>
    <row r="623" spans="1:15" x14ac:dyDescent="0.25">
      <c r="A623">
        <v>1980</v>
      </c>
      <c r="B623" t="s">
        <v>137</v>
      </c>
      <c r="C623" t="s">
        <v>138</v>
      </c>
      <c r="D623">
        <v>45</v>
      </c>
      <c r="E623">
        <v>57</v>
      </c>
      <c r="F623">
        <v>48</v>
      </c>
      <c r="G623" t="s">
        <v>16</v>
      </c>
      <c r="H623" t="s">
        <v>163</v>
      </c>
      <c r="I623" t="s">
        <v>29</v>
      </c>
      <c r="J623" t="b">
        <v>0</v>
      </c>
      <c r="K623">
        <v>4807</v>
      </c>
      <c r="L623">
        <v>888258</v>
      </c>
      <c r="M623" t="str">
        <f>IF(VLOOKUP(A623,'national-winners'!$A$2:$B$13,2,0)=H623,"Y","N")</f>
        <v>N</v>
      </c>
      <c r="N623" t="str">
        <f>_xlfn.XLOOKUP(INDEX('state-winning-votes'!$A$1:$L$53,MATCH($C623,'state-winning-votes'!$A:$A,0),MATCH($A623,'state-winning-votes'!$A$2:$L$2,0)),$K:$K,$H:$H)</f>
        <v>Reagan, Ronald</v>
      </c>
      <c r="O623" t="str">
        <f>VLOOKUP(A623,'national-winners'!$A$2:$B$13,2,0)</f>
        <v>Reagan, Ronald</v>
      </c>
    </row>
    <row r="624" spans="1:15" x14ac:dyDescent="0.25">
      <c r="A624">
        <v>1980</v>
      </c>
      <c r="B624" t="s">
        <v>137</v>
      </c>
      <c r="C624" t="s">
        <v>138</v>
      </c>
      <c r="D624">
        <v>45</v>
      </c>
      <c r="E624">
        <v>57</v>
      </c>
      <c r="F624">
        <v>48</v>
      </c>
      <c r="G624" t="s">
        <v>16</v>
      </c>
      <c r="H624" t="s">
        <v>162</v>
      </c>
      <c r="I624" t="s">
        <v>23</v>
      </c>
      <c r="J624" t="b">
        <v>0</v>
      </c>
      <c r="K624">
        <v>2086</v>
      </c>
      <c r="L624">
        <v>888258</v>
      </c>
      <c r="M624" t="str">
        <f>IF(VLOOKUP(A624,'national-winners'!$A$2:$B$13,2,0)=H624,"Y","N")</f>
        <v>N</v>
      </c>
      <c r="N624" t="str">
        <f>_xlfn.XLOOKUP(INDEX('state-winning-votes'!$A$1:$L$53,MATCH($C624,'state-winning-votes'!$A:$A,0),MATCH($A624,'state-winning-votes'!$A$2:$L$2,0)),$K:$K,$H:$H)</f>
        <v>Reagan, Ronald</v>
      </c>
      <c r="O624" t="str">
        <f>VLOOKUP(A624,'national-winners'!$A$2:$B$13,2,0)</f>
        <v>Reagan, Ronald</v>
      </c>
    </row>
    <row r="625" spans="1:15" x14ac:dyDescent="0.25">
      <c r="A625">
        <v>1980</v>
      </c>
      <c r="B625" t="s">
        <v>139</v>
      </c>
      <c r="C625" t="s">
        <v>140</v>
      </c>
      <c r="D625">
        <v>46</v>
      </c>
      <c r="E625">
        <v>45</v>
      </c>
      <c r="F625">
        <v>37</v>
      </c>
      <c r="G625" t="s">
        <v>16</v>
      </c>
      <c r="H625" t="s">
        <v>160</v>
      </c>
      <c r="I625" t="s">
        <v>21</v>
      </c>
      <c r="J625" t="b">
        <v>0</v>
      </c>
      <c r="K625">
        <v>198343</v>
      </c>
      <c r="L625">
        <v>327703</v>
      </c>
      <c r="M625" t="str">
        <f>IF(VLOOKUP(A625,'national-winners'!$A$2:$B$13,2,0)=H625,"Y","N")</f>
        <v>Y</v>
      </c>
      <c r="N625" t="str">
        <f>_xlfn.XLOOKUP(INDEX('state-winning-votes'!$A$1:$L$53,MATCH($C625,'state-winning-votes'!$A:$A,0),MATCH($A625,'state-winning-votes'!$A$2:$L$2,0)),$K:$K,$H:$H)</f>
        <v>Reagan, Ronald</v>
      </c>
      <c r="O625" t="str">
        <f>VLOOKUP(A625,'national-winners'!$A$2:$B$13,2,0)</f>
        <v>Reagan, Ronald</v>
      </c>
    </row>
    <row r="626" spans="1:15" x14ac:dyDescent="0.25">
      <c r="A626">
        <v>1980</v>
      </c>
      <c r="B626" t="s">
        <v>139</v>
      </c>
      <c r="C626" t="s">
        <v>140</v>
      </c>
      <c r="D626">
        <v>46</v>
      </c>
      <c r="E626">
        <v>45</v>
      </c>
      <c r="F626">
        <v>37</v>
      </c>
      <c r="G626" t="s">
        <v>16</v>
      </c>
      <c r="H626" t="s">
        <v>17</v>
      </c>
      <c r="I626" t="s">
        <v>18</v>
      </c>
      <c r="J626" t="b">
        <v>0</v>
      </c>
      <c r="K626">
        <v>103855</v>
      </c>
      <c r="L626">
        <v>327703</v>
      </c>
      <c r="M626" t="str">
        <f>IF(VLOOKUP(A626,'national-winners'!$A$2:$B$13,2,0)=H626,"Y","N")</f>
        <v>N</v>
      </c>
      <c r="N626" t="str">
        <f>_xlfn.XLOOKUP(INDEX('state-winning-votes'!$A$1:$L$53,MATCH($C626,'state-winning-votes'!$A:$A,0),MATCH($A626,'state-winning-votes'!$A$2:$L$2,0)),$K:$K,$H:$H)</f>
        <v>Reagan, Ronald</v>
      </c>
      <c r="O626" t="str">
        <f>VLOOKUP(A626,'national-winners'!$A$2:$B$13,2,0)</f>
        <v>Reagan, Ronald</v>
      </c>
    </row>
    <row r="627" spans="1:15" x14ac:dyDescent="0.25">
      <c r="A627">
        <v>1980</v>
      </c>
      <c r="B627" t="s">
        <v>139</v>
      </c>
      <c r="C627" t="s">
        <v>140</v>
      </c>
      <c r="D627">
        <v>46</v>
      </c>
      <c r="E627">
        <v>45</v>
      </c>
      <c r="F627">
        <v>37</v>
      </c>
      <c r="G627" t="s">
        <v>16</v>
      </c>
      <c r="H627" t="s">
        <v>161</v>
      </c>
      <c r="I627" t="s">
        <v>35</v>
      </c>
      <c r="J627" t="b">
        <v>0</v>
      </c>
      <c r="K627">
        <v>21431</v>
      </c>
      <c r="L627">
        <v>327703</v>
      </c>
      <c r="M627" t="str">
        <f>IF(VLOOKUP(A627,'national-winners'!$A$2:$B$13,2,0)=H627,"Y","N")</f>
        <v>N</v>
      </c>
      <c r="N627" t="str">
        <f>_xlfn.XLOOKUP(INDEX('state-winning-votes'!$A$1:$L$53,MATCH($C627,'state-winning-votes'!$A:$A,0),MATCH($A627,'state-winning-votes'!$A$2:$L$2,0)),$K:$K,$H:$H)</f>
        <v>Reagan, Ronald</v>
      </c>
      <c r="O627" t="str">
        <f>VLOOKUP(A627,'national-winners'!$A$2:$B$13,2,0)</f>
        <v>Reagan, Ronald</v>
      </c>
    </row>
    <row r="628" spans="1:15" x14ac:dyDescent="0.25">
      <c r="A628">
        <v>1980</v>
      </c>
      <c r="B628" t="s">
        <v>139</v>
      </c>
      <c r="C628" t="s">
        <v>140</v>
      </c>
      <c r="D628">
        <v>46</v>
      </c>
      <c r="E628">
        <v>45</v>
      </c>
      <c r="F628">
        <v>37</v>
      </c>
      <c r="G628" t="s">
        <v>16</v>
      </c>
      <c r="H628" t="s">
        <v>163</v>
      </c>
      <c r="I628" t="s">
        <v>29</v>
      </c>
      <c r="J628" t="b">
        <v>0</v>
      </c>
      <c r="K628">
        <v>3824</v>
      </c>
      <c r="L628">
        <v>327703</v>
      </c>
      <c r="M628" t="str">
        <f>IF(VLOOKUP(A628,'national-winners'!$A$2:$B$13,2,0)=H628,"Y","N")</f>
        <v>N</v>
      </c>
      <c r="N628" t="str">
        <f>_xlfn.XLOOKUP(INDEX('state-winning-votes'!$A$1:$L$53,MATCH($C628,'state-winning-votes'!$A:$A,0),MATCH($A628,'state-winning-votes'!$A$2:$L$2,0)),$K:$K,$H:$H)</f>
        <v>Reagan, Ronald</v>
      </c>
      <c r="O628" t="str">
        <f>VLOOKUP(A628,'national-winners'!$A$2:$B$13,2,0)</f>
        <v>Reagan, Ronald</v>
      </c>
    </row>
    <row r="629" spans="1:15" x14ac:dyDescent="0.25">
      <c r="A629">
        <v>1980</v>
      </c>
      <c r="B629" t="s">
        <v>139</v>
      </c>
      <c r="C629" t="s">
        <v>140</v>
      </c>
      <c r="D629">
        <v>46</v>
      </c>
      <c r="E629">
        <v>45</v>
      </c>
      <c r="F629">
        <v>37</v>
      </c>
      <c r="G629" t="s">
        <v>16</v>
      </c>
      <c r="H629" t="s">
        <v>173</v>
      </c>
      <c r="I629" t="s">
        <v>37</v>
      </c>
      <c r="J629" t="b">
        <v>0</v>
      </c>
      <c r="K629">
        <v>250</v>
      </c>
      <c r="L629">
        <v>327703</v>
      </c>
      <c r="M629" t="str">
        <f>IF(VLOOKUP(A629,'national-winners'!$A$2:$B$13,2,0)=H629,"Y","N")</f>
        <v>N</v>
      </c>
      <c r="N629" t="str">
        <f>_xlfn.XLOOKUP(INDEX('state-winning-votes'!$A$1:$L$53,MATCH($C629,'state-winning-votes'!$A:$A,0),MATCH($A629,'state-winning-votes'!$A$2:$L$2,0)),$K:$K,$H:$H)</f>
        <v>Reagan, Ronald</v>
      </c>
      <c r="O629" t="str">
        <f>VLOOKUP(A629,'national-winners'!$A$2:$B$13,2,0)</f>
        <v>Reagan, Ronald</v>
      </c>
    </row>
    <row r="630" spans="1:15" x14ac:dyDescent="0.25">
      <c r="A630">
        <v>1980</v>
      </c>
      <c r="B630" t="s">
        <v>141</v>
      </c>
      <c r="C630" t="s">
        <v>142</v>
      </c>
      <c r="D630">
        <v>47</v>
      </c>
      <c r="E630">
        <v>62</v>
      </c>
      <c r="F630">
        <v>54</v>
      </c>
      <c r="G630" t="s">
        <v>16</v>
      </c>
      <c r="H630" t="s">
        <v>160</v>
      </c>
      <c r="I630" t="s">
        <v>21</v>
      </c>
      <c r="J630" t="b">
        <v>0</v>
      </c>
      <c r="K630">
        <v>787761</v>
      </c>
      <c r="L630">
        <v>1617616</v>
      </c>
      <c r="M630" t="str">
        <f>IF(VLOOKUP(A630,'national-winners'!$A$2:$B$13,2,0)=H630,"Y","N")</f>
        <v>Y</v>
      </c>
      <c r="N630" t="str">
        <f>_xlfn.XLOOKUP(INDEX('state-winning-votes'!$A$1:$L$53,MATCH($C630,'state-winning-votes'!$A:$A,0),MATCH($A630,'state-winning-votes'!$A$2:$L$2,0)),$K:$K,$H:$H)</f>
        <v>Reagan, Ronald</v>
      </c>
      <c r="O630" t="str">
        <f>VLOOKUP(A630,'national-winners'!$A$2:$B$13,2,0)</f>
        <v>Reagan, Ronald</v>
      </c>
    </row>
    <row r="631" spans="1:15" x14ac:dyDescent="0.25">
      <c r="A631">
        <v>1980</v>
      </c>
      <c r="B631" t="s">
        <v>141</v>
      </c>
      <c r="C631" t="s">
        <v>142</v>
      </c>
      <c r="D631">
        <v>47</v>
      </c>
      <c r="E631">
        <v>62</v>
      </c>
      <c r="F631">
        <v>54</v>
      </c>
      <c r="G631" t="s">
        <v>16</v>
      </c>
      <c r="H631" t="s">
        <v>17</v>
      </c>
      <c r="I631" t="s">
        <v>18</v>
      </c>
      <c r="J631" t="b">
        <v>0</v>
      </c>
      <c r="K631">
        <v>783051</v>
      </c>
      <c r="L631">
        <v>1617616</v>
      </c>
      <c r="M631" t="str">
        <f>IF(VLOOKUP(A631,'national-winners'!$A$2:$B$13,2,0)=H631,"Y","N")</f>
        <v>N</v>
      </c>
      <c r="N631" t="str">
        <f>_xlfn.XLOOKUP(INDEX('state-winning-votes'!$A$1:$L$53,MATCH($C631,'state-winning-votes'!$A:$A,0),MATCH($A631,'state-winning-votes'!$A$2:$L$2,0)),$K:$K,$H:$H)</f>
        <v>Reagan, Ronald</v>
      </c>
      <c r="O631" t="str">
        <f>VLOOKUP(A631,'national-winners'!$A$2:$B$13,2,0)</f>
        <v>Reagan, Ronald</v>
      </c>
    </row>
    <row r="632" spans="1:15" x14ac:dyDescent="0.25">
      <c r="A632">
        <v>1980</v>
      </c>
      <c r="B632" t="s">
        <v>141</v>
      </c>
      <c r="C632" t="s">
        <v>142</v>
      </c>
      <c r="D632">
        <v>47</v>
      </c>
      <c r="E632">
        <v>62</v>
      </c>
      <c r="F632">
        <v>54</v>
      </c>
      <c r="G632" t="s">
        <v>16</v>
      </c>
      <c r="H632" t="s">
        <v>161</v>
      </c>
      <c r="I632" t="s">
        <v>35</v>
      </c>
      <c r="J632" t="b">
        <v>0</v>
      </c>
      <c r="K632">
        <v>35991</v>
      </c>
      <c r="L632">
        <v>1617616</v>
      </c>
      <c r="M632" t="str">
        <f>IF(VLOOKUP(A632,'national-winners'!$A$2:$B$13,2,0)=H632,"Y","N")</f>
        <v>N</v>
      </c>
      <c r="N632" t="str">
        <f>_xlfn.XLOOKUP(INDEX('state-winning-votes'!$A$1:$L$53,MATCH($C632,'state-winning-votes'!$A:$A,0),MATCH($A632,'state-winning-votes'!$A$2:$L$2,0)),$K:$K,$H:$H)</f>
        <v>Reagan, Ronald</v>
      </c>
      <c r="O632" t="str">
        <f>VLOOKUP(A632,'national-winners'!$A$2:$B$13,2,0)</f>
        <v>Reagan, Ronald</v>
      </c>
    </row>
    <row r="633" spans="1:15" x14ac:dyDescent="0.25">
      <c r="A633">
        <v>1980</v>
      </c>
      <c r="B633" t="s">
        <v>141</v>
      </c>
      <c r="C633" t="s">
        <v>142</v>
      </c>
      <c r="D633">
        <v>47</v>
      </c>
      <c r="E633">
        <v>62</v>
      </c>
      <c r="F633">
        <v>54</v>
      </c>
      <c r="G633" t="s">
        <v>16</v>
      </c>
      <c r="H633" t="s">
        <v>163</v>
      </c>
      <c r="I633" t="s">
        <v>29</v>
      </c>
      <c r="J633" t="b">
        <v>0</v>
      </c>
      <c r="K633">
        <v>7116</v>
      </c>
      <c r="L633">
        <v>1617616</v>
      </c>
      <c r="M633" t="str">
        <f>IF(VLOOKUP(A633,'national-winners'!$A$2:$B$13,2,0)=H633,"Y","N")</f>
        <v>N</v>
      </c>
      <c r="N633" t="str">
        <f>_xlfn.XLOOKUP(INDEX('state-winning-votes'!$A$1:$L$53,MATCH($C633,'state-winning-votes'!$A:$A,0),MATCH($A633,'state-winning-votes'!$A$2:$L$2,0)),$K:$K,$H:$H)</f>
        <v>Reagan, Ronald</v>
      </c>
      <c r="O633" t="str">
        <f>VLOOKUP(A633,'national-winners'!$A$2:$B$13,2,0)</f>
        <v>Reagan, Ronald</v>
      </c>
    </row>
    <row r="634" spans="1:15" x14ac:dyDescent="0.25">
      <c r="A634">
        <v>1980</v>
      </c>
      <c r="B634" t="s">
        <v>141</v>
      </c>
      <c r="C634" t="s">
        <v>142</v>
      </c>
      <c r="D634">
        <v>47</v>
      </c>
      <c r="E634">
        <v>62</v>
      </c>
      <c r="F634">
        <v>54</v>
      </c>
      <c r="G634" t="s">
        <v>16</v>
      </c>
      <c r="H634" t="s">
        <v>167</v>
      </c>
      <c r="I634" t="s">
        <v>168</v>
      </c>
      <c r="J634" t="b">
        <v>0</v>
      </c>
      <c r="K634">
        <v>1112</v>
      </c>
      <c r="L634">
        <v>1617616</v>
      </c>
      <c r="M634" t="str">
        <f>IF(VLOOKUP(A634,'national-winners'!$A$2:$B$13,2,0)=H634,"Y","N")</f>
        <v>N</v>
      </c>
      <c r="N634" t="str">
        <f>_xlfn.XLOOKUP(INDEX('state-winning-votes'!$A$1:$L$53,MATCH($C634,'state-winning-votes'!$A:$A,0),MATCH($A634,'state-winning-votes'!$A$2:$L$2,0)),$K:$K,$H:$H)</f>
        <v>Reagan, Ronald</v>
      </c>
      <c r="O634" t="str">
        <f>VLOOKUP(A634,'national-winners'!$A$2:$B$13,2,0)</f>
        <v>Reagan, Ronald</v>
      </c>
    </row>
    <row r="635" spans="1:15" x14ac:dyDescent="0.25">
      <c r="A635">
        <v>1980</v>
      </c>
      <c r="B635" t="s">
        <v>141</v>
      </c>
      <c r="C635" t="s">
        <v>142</v>
      </c>
      <c r="D635">
        <v>47</v>
      </c>
      <c r="E635">
        <v>62</v>
      </c>
      <c r="F635">
        <v>54</v>
      </c>
      <c r="G635" t="s">
        <v>16</v>
      </c>
      <c r="H635" t="s">
        <v>24</v>
      </c>
      <c r="I635" t="s">
        <v>164</v>
      </c>
      <c r="J635" t="b">
        <v>0</v>
      </c>
      <c r="K635">
        <v>521</v>
      </c>
      <c r="L635">
        <v>1617616</v>
      </c>
      <c r="M635" t="str">
        <f>IF(VLOOKUP(A635,'national-winners'!$A$2:$B$13,2,0)=H635,"Y","N")</f>
        <v>N</v>
      </c>
      <c r="N635" t="str">
        <f>_xlfn.XLOOKUP(INDEX('state-winning-votes'!$A$1:$L$53,MATCH($C635,'state-winning-votes'!$A:$A,0),MATCH($A635,'state-winning-votes'!$A$2:$L$2,0)),$K:$K,$H:$H)</f>
        <v>Reagan, Ronald</v>
      </c>
      <c r="O635" t="str">
        <f>VLOOKUP(A635,'national-winners'!$A$2:$B$13,2,0)</f>
        <v>Reagan, Ronald</v>
      </c>
    </row>
    <row r="636" spans="1:15" x14ac:dyDescent="0.25">
      <c r="A636">
        <v>1980</v>
      </c>
      <c r="B636" t="s">
        <v>141</v>
      </c>
      <c r="C636" t="s">
        <v>142</v>
      </c>
      <c r="D636">
        <v>47</v>
      </c>
      <c r="E636">
        <v>62</v>
      </c>
      <c r="F636">
        <v>54</v>
      </c>
      <c r="G636" t="s">
        <v>16</v>
      </c>
      <c r="H636" t="s">
        <v>166</v>
      </c>
      <c r="I636" t="s">
        <v>100</v>
      </c>
      <c r="J636" t="b">
        <v>0</v>
      </c>
      <c r="K636">
        <v>519</v>
      </c>
      <c r="L636">
        <v>1617616</v>
      </c>
      <c r="M636" t="str">
        <f>IF(VLOOKUP(A636,'national-winners'!$A$2:$B$13,2,0)=H636,"Y","N")</f>
        <v>N</v>
      </c>
      <c r="N636" t="str">
        <f>_xlfn.XLOOKUP(INDEX('state-winning-votes'!$A$1:$L$53,MATCH($C636,'state-winning-votes'!$A:$A,0),MATCH($A636,'state-winning-votes'!$A$2:$L$2,0)),$K:$K,$H:$H)</f>
        <v>Reagan, Ronald</v>
      </c>
      <c r="O636" t="str">
        <f>VLOOKUP(A636,'national-winners'!$A$2:$B$13,2,0)</f>
        <v>Reagan, Ronald</v>
      </c>
    </row>
    <row r="637" spans="1:15" x14ac:dyDescent="0.25">
      <c r="A637">
        <v>1980</v>
      </c>
      <c r="B637" t="s">
        <v>141</v>
      </c>
      <c r="C637" t="s">
        <v>142</v>
      </c>
      <c r="D637">
        <v>47</v>
      </c>
      <c r="E637">
        <v>62</v>
      </c>
      <c r="F637">
        <v>54</v>
      </c>
      <c r="G637" t="s">
        <v>16</v>
      </c>
      <c r="H637" t="s">
        <v>26</v>
      </c>
      <c r="I637" t="s">
        <v>27</v>
      </c>
      <c r="J637" t="b">
        <v>0</v>
      </c>
      <c r="K637">
        <v>503</v>
      </c>
      <c r="L637">
        <v>1617616</v>
      </c>
      <c r="M637" t="str">
        <f>IF(VLOOKUP(A637,'national-winners'!$A$2:$B$13,2,0)=H637,"Y","N")</f>
        <v>N</v>
      </c>
      <c r="N637" t="str">
        <f>_xlfn.XLOOKUP(INDEX('state-winning-votes'!$A$1:$L$53,MATCH($C637,'state-winning-votes'!$A:$A,0),MATCH($A637,'state-winning-votes'!$A$2:$L$2,0)),$K:$K,$H:$H)</f>
        <v>Reagan, Ronald</v>
      </c>
      <c r="O637" t="str">
        <f>VLOOKUP(A637,'national-winners'!$A$2:$B$13,2,0)</f>
        <v>Reagan, Ronald</v>
      </c>
    </row>
    <row r="638" spans="1:15" x14ac:dyDescent="0.25">
      <c r="A638">
        <v>1980</v>
      </c>
      <c r="B638" t="s">
        <v>141</v>
      </c>
      <c r="C638" t="s">
        <v>142</v>
      </c>
      <c r="D638">
        <v>47</v>
      </c>
      <c r="E638">
        <v>62</v>
      </c>
      <c r="F638">
        <v>54</v>
      </c>
      <c r="G638" t="s">
        <v>16</v>
      </c>
      <c r="H638" t="s">
        <v>165</v>
      </c>
      <c r="I638" t="s">
        <v>37</v>
      </c>
      <c r="J638" t="b">
        <v>0</v>
      </c>
      <c r="K638">
        <v>490</v>
      </c>
      <c r="L638">
        <v>1617616</v>
      </c>
      <c r="M638" t="str">
        <f>IF(VLOOKUP(A638,'national-winners'!$A$2:$B$13,2,0)=H638,"Y","N")</f>
        <v>N</v>
      </c>
      <c r="N638" t="str">
        <f>_xlfn.XLOOKUP(INDEX('state-winning-votes'!$A$1:$L$53,MATCH($C638,'state-winning-votes'!$A:$A,0),MATCH($A638,'state-winning-votes'!$A$2:$L$2,0)),$K:$K,$H:$H)</f>
        <v>Reagan, Ronald</v>
      </c>
      <c r="O638" t="str">
        <f>VLOOKUP(A638,'national-winners'!$A$2:$B$13,2,0)</f>
        <v>Reagan, Ronald</v>
      </c>
    </row>
    <row r="639" spans="1:15" x14ac:dyDescent="0.25">
      <c r="A639">
        <v>1980</v>
      </c>
      <c r="B639" t="s">
        <v>141</v>
      </c>
      <c r="C639" t="s">
        <v>142</v>
      </c>
      <c r="D639">
        <v>47</v>
      </c>
      <c r="E639">
        <v>62</v>
      </c>
      <c r="F639">
        <v>54</v>
      </c>
      <c r="G639" t="s">
        <v>16</v>
      </c>
      <c r="H639" t="s">
        <v>169</v>
      </c>
      <c r="I639" t="s">
        <v>170</v>
      </c>
      <c r="J639" t="b">
        <v>0</v>
      </c>
      <c r="K639">
        <v>400</v>
      </c>
      <c r="L639">
        <v>1617616</v>
      </c>
      <c r="M639" t="str">
        <f>IF(VLOOKUP(A639,'national-winners'!$A$2:$B$13,2,0)=H639,"Y","N")</f>
        <v>N</v>
      </c>
      <c r="N639" t="str">
        <f>_xlfn.XLOOKUP(INDEX('state-winning-votes'!$A$1:$L$53,MATCH($C639,'state-winning-votes'!$A:$A,0),MATCH($A639,'state-winning-votes'!$A$2:$L$2,0)),$K:$K,$H:$H)</f>
        <v>Reagan, Ronald</v>
      </c>
      <c r="O639" t="str">
        <f>VLOOKUP(A639,'national-winners'!$A$2:$B$13,2,0)</f>
        <v>Reagan, Ronald</v>
      </c>
    </row>
    <row r="640" spans="1:15" x14ac:dyDescent="0.25">
      <c r="A640">
        <v>1980</v>
      </c>
      <c r="B640" t="s">
        <v>141</v>
      </c>
      <c r="C640" t="s">
        <v>142</v>
      </c>
      <c r="D640">
        <v>47</v>
      </c>
      <c r="E640">
        <v>62</v>
      </c>
      <c r="F640">
        <v>54</v>
      </c>
      <c r="G640" t="s">
        <v>16</v>
      </c>
      <c r="J640" t="b">
        <v>1</v>
      </c>
      <c r="K640">
        <v>152</v>
      </c>
      <c r="L640">
        <v>1617616</v>
      </c>
      <c r="M640" t="str">
        <f>IF(VLOOKUP(A640,'national-winners'!$A$2:$B$13,2,0)=H640,"Y","N")</f>
        <v>N</v>
      </c>
      <c r="N640" t="str">
        <f>_xlfn.XLOOKUP(INDEX('state-winning-votes'!$A$1:$L$53,MATCH($C640,'state-winning-votes'!$A:$A,0),MATCH($A640,'state-winning-votes'!$A$2:$L$2,0)),$K:$K,$H:$H)</f>
        <v>Reagan, Ronald</v>
      </c>
      <c r="O640" t="str">
        <f>VLOOKUP(A640,'national-winners'!$A$2:$B$13,2,0)</f>
        <v>Reagan, Ronald</v>
      </c>
    </row>
    <row r="641" spans="1:15" x14ac:dyDescent="0.25">
      <c r="A641">
        <v>1980</v>
      </c>
      <c r="B641" t="s">
        <v>143</v>
      </c>
      <c r="C641" t="s">
        <v>144</v>
      </c>
      <c r="D641">
        <v>48</v>
      </c>
      <c r="E641">
        <v>74</v>
      </c>
      <c r="F641">
        <v>49</v>
      </c>
      <c r="G641" t="s">
        <v>16</v>
      </c>
      <c r="H641" t="s">
        <v>160</v>
      </c>
      <c r="I641" t="s">
        <v>21</v>
      </c>
      <c r="J641" t="b">
        <v>0</v>
      </c>
      <c r="K641">
        <v>2510705</v>
      </c>
      <c r="L641">
        <v>4541636</v>
      </c>
      <c r="M641" t="str">
        <f>IF(VLOOKUP(A641,'national-winners'!$A$2:$B$13,2,0)=H641,"Y","N")</f>
        <v>Y</v>
      </c>
      <c r="N641" t="str">
        <f>_xlfn.XLOOKUP(INDEX('state-winning-votes'!$A$1:$L$53,MATCH($C641,'state-winning-votes'!$A:$A,0),MATCH($A641,'state-winning-votes'!$A$2:$L$2,0)),$K:$K,$H:$H)</f>
        <v>Reagan, Ronald</v>
      </c>
      <c r="O641" t="str">
        <f>VLOOKUP(A641,'national-winners'!$A$2:$B$13,2,0)</f>
        <v>Reagan, Ronald</v>
      </c>
    </row>
    <row r="642" spans="1:15" x14ac:dyDescent="0.25">
      <c r="A642">
        <v>1980</v>
      </c>
      <c r="B642" t="s">
        <v>143</v>
      </c>
      <c r="C642" t="s">
        <v>144</v>
      </c>
      <c r="D642">
        <v>48</v>
      </c>
      <c r="E642">
        <v>74</v>
      </c>
      <c r="F642">
        <v>49</v>
      </c>
      <c r="G642" t="s">
        <v>16</v>
      </c>
      <c r="H642" t="s">
        <v>17</v>
      </c>
      <c r="I642" t="s">
        <v>18</v>
      </c>
      <c r="J642" t="b">
        <v>0</v>
      </c>
      <c r="K642">
        <v>1881147</v>
      </c>
      <c r="L642">
        <v>4541636</v>
      </c>
      <c r="M642" t="str">
        <f>IF(VLOOKUP(A642,'national-winners'!$A$2:$B$13,2,0)=H642,"Y","N")</f>
        <v>N</v>
      </c>
      <c r="N642" t="str">
        <f>_xlfn.XLOOKUP(INDEX('state-winning-votes'!$A$1:$L$53,MATCH($C642,'state-winning-votes'!$A:$A,0),MATCH($A642,'state-winning-votes'!$A$2:$L$2,0)),$K:$K,$H:$H)</f>
        <v>Reagan, Ronald</v>
      </c>
      <c r="O642" t="str">
        <f>VLOOKUP(A642,'national-winners'!$A$2:$B$13,2,0)</f>
        <v>Reagan, Ronald</v>
      </c>
    </row>
    <row r="643" spans="1:15" x14ac:dyDescent="0.25">
      <c r="A643">
        <v>1980</v>
      </c>
      <c r="B643" t="s">
        <v>143</v>
      </c>
      <c r="C643" t="s">
        <v>144</v>
      </c>
      <c r="D643">
        <v>48</v>
      </c>
      <c r="E643">
        <v>74</v>
      </c>
      <c r="F643">
        <v>49</v>
      </c>
      <c r="G643" t="s">
        <v>16</v>
      </c>
      <c r="H643" t="s">
        <v>161</v>
      </c>
      <c r="I643" t="s">
        <v>35</v>
      </c>
      <c r="J643" t="b">
        <v>0</v>
      </c>
      <c r="K643">
        <v>111613</v>
      </c>
      <c r="L643">
        <v>4541636</v>
      </c>
      <c r="M643" t="str">
        <f>IF(VLOOKUP(A643,'national-winners'!$A$2:$B$13,2,0)=H643,"Y","N")</f>
        <v>N</v>
      </c>
      <c r="N643" t="str">
        <f>_xlfn.XLOOKUP(INDEX('state-winning-votes'!$A$1:$L$53,MATCH($C643,'state-winning-votes'!$A:$A,0),MATCH($A643,'state-winning-votes'!$A$2:$L$2,0)),$K:$K,$H:$H)</f>
        <v>Reagan, Ronald</v>
      </c>
      <c r="O643" t="str">
        <f>VLOOKUP(A643,'national-winners'!$A$2:$B$13,2,0)</f>
        <v>Reagan, Ronald</v>
      </c>
    </row>
    <row r="644" spans="1:15" x14ac:dyDescent="0.25">
      <c r="A644">
        <v>1980</v>
      </c>
      <c r="B644" t="s">
        <v>143</v>
      </c>
      <c r="C644" t="s">
        <v>144</v>
      </c>
      <c r="D644">
        <v>48</v>
      </c>
      <c r="E644">
        <v>74</v>
      </c>
      <c r="F644">
        <v>49</v>
      </c>
      <c r="G644" t="s">
        <v>16</v>
      </c>
      <c r="H644" t="s">
        <v>163</v>
      </c>
      <c r="I644" t="s">
        <v>29</v>
      </c>
      <c r="J644" t="b">
        <v>0</v>
      </c>
      <c r="K644">
        <v>37643</v>
      </c>
      <c r="L644">
        <v>4541636</v>
      </c>
      <c r="M644" t="str">
        <f>IF(VLOOKUP(A644,'national-winners'!$A$2:$B$13,2,0)=H644,"Y","N")</f>
        <v>N</v>
      </c>
      <c r="N644" t="str">
        <f>_xlfn.XLOOKUP(INDEX('state-winning-votes'!$A$1:$L$53,MATCH($C644,'state-winning-votes'!$A:$A,0),MATCH($A644,'state-winning-votes'!$A$2:$L$2,0)),$K:$K,$H:$H)</f>
        <v>Reagan, Ronald</v>
      </c>
      <c r="O644" t="str">
        <f>VLOOKUP(A644,'national-winners'!$A$2:$B$13,2,0)</f>
        <v>Reagan, Ronald</v>
      </c>
    </row>
    <row r="645" spans="1:15" x14ac:dyDescent="0.25">
      <c r="A645">
        <v>1980</v>
      </c>
      <c r="B645" t="s">
        <v>143</v>
      </c>
      <c r="C645" t="s">
        <v>144</v>
      </c>
      <c r="D645">
        <v>48</v>
      </c>
      <c r="E645">
        <v>74</v>
      </c>
      <c r="F645">
        <v>49</v>
      </c>
      <c r="G645" t="s">
        <v>16</v>
      </c>
      <c r="J645" t="b">
        <v>1</v>
      </c>
      <c r="K645">
        <v>528</v>
      </c>
      <c r="L645">
        <v>4541636</v>
      </c>
      <c r="M645" t="str">
        <f>IF(VLOOKUP(A645,'national-winners'!$A$2:$B$13,2,0)=H645,"Y","N")</f>
        <v>N</v>
      </c>
      <c r="N645" t="str">
        <f>_xlfn.XLOOKUP(INDEX('state-winning-votes'!$A$1:$L$53,MATCH($C645,'state-winning-votes'!$A:$A,0),MATCH($A645,'state-winning-votes'!$A$2:$L$2,0)),$K:$K,$H:$H)</f>
        <v>Reagan, Ronald</v>
      </c>
      <c r="O645" t="str">
        <f>VLOOKUP(A645,'national-winners'!$A$2:$B$13,2,0)</f>
        <v>Reagan, Ronald</v>
      </c>
    </row>
    <row r="646" spans="1:15" x14ac:dyDescent="0.25">
      <c r="A646">
        <v>1980</v>
      </c>
      <c r="B646" t="s">
        <v>145</v>
      </c>
      <c r="C646" t="s">
        <v>146</v>
      </c>
      <c r="D646">
        <v>49</v>
      </c>
      <c r="E646">
        <v>87</v>
      </c>
      <c r="F646">
        <v>67</v>
      </c>
      <c r="G646" t="s">
        <v>16</v>
      </c>
      <c r="H646" t="s">
        <v>160</v>
      </c>
      <c r="I646" t="s">
        <v>21</v>
      </c>
      <c r="J646" t="b">
        <v>0</v>
      </c>
      <c r="K646">
        <v>439687</v>
      </c>
      <c r="L646">
        <v>604152</v>
      </c>
      <c r="M646" t="str">
        <f>IF(VLOOKUP(A646,'national-winners'!$A$2:$B$13,2,0)=H646,"Y","N")</f>
        <v>Y</v>
      </c>
      <c r="N646" t="str">
        <f>_xlfn.XLOOKUP(INDEX('state-winning-votes'!$A$1:$L$53,MATCH($C646,'state-winning-votes'!$A:$A,0),MATCH($A646,'state-winning-votes'!$A$2:$L$2,0)),$K:$K,$H:$H)</f>
        <v>Reagan, Ronald</v>
      </c>
      <c r="O646" t="str">
        <f>VLOOKUP(A646,'national-winners'!$A$2:$B$13,2,0)</f>
        <v>Reagan, Ronald</v>
      </c>
    </row>
    <row r="647" spans="1:15" x14ac:dyDescent="0.25">
      <c r="A647">
        <v>1980</v>
      </c>
      <c r="B647" t="s">
        <v>145</v>
      </c>
      <c r="C647" t="s">
        <v>146</v>
      </c>
      <c r="D647">
        <v>49</v>
      </c>
      <c r="E647">
        <v>87</v>
      </c>
      <c r="F647">
        <v>67</v>
      </c>
      <c r="G647" t="s">
        <v>16</v>
      </c>
      <c r="H647" t="s">
        <v>17</v>
      </c>
      <c r="I647" t="s">
        <v>18</v>
      </c>
      <c r="J647" t="b">
        <v>0</v>
      </c>
      <c r="K647">
        <v>124266</v>
      </c>
      <c r="L647">
        <v>604152</v>
      </c>
      <c r="M647" t="str">
        <f>IF(VLOOKUP(A647,'national-winners'!$A$2:$B$13,2,0)=H647,"Y","N")</f>
        <v>N</v>
      </c>
      <c r="N647" t="str">
        <f>_xlfn.XLOOKUP(INDEX('state-winning-votes'!$A$1:$L$53,MATCH($C647,'state-winning-votes'!$A:$A,0),MATCH($A647,'state-winning-votes'!$A$2:$L$2,0)),$K:$K,$H:$H)</f>
        <v>Reagan, Ronald</v>
      </c>
      <c r="O647" t="str">
        <f>VLOOKUP(A647,'national-winners'!$A$2:$B$13,2,0)</f>
        <v>Reagan, Ronald</v>
      </c>
    </row>
    <row r="648" spans="1:15" x14ac:dyDescent="0.25">
      <c r="A648">
        <v>1980</v>
      </c>
      <c r="B648" t="s">
        <v>145</v>
      </c>
      <c r="C648" t="s">
        <v>146</v>
      </c>
      <c r="D648">
        <v>49</v>
      </c>
      <c r="E648">
        <v>87</v>
      </c>
      <c r="F648">
        <v>67</v>
      </c>
      <c r="G648" t="s">
        <v>16</v>
      </c>
      <c r="H648" t="s">
        <v>161</v>
      </c>
      <c r="I648" t="s">
        <v>35</v>
      </c>
      <c r="J648" t="b">
        <v>0</v>
      </c>
      <c r="K648">
        <v>30284</v>
      </c>
      <c r="L648">
        <v>604152</v>
      </c>
      <c r="M648" t="str">
        <f>IF(VLOOKUP(A648,'national-winners'!$A$2:$B$13,2,0)=H648,"Y","N")</f>
        <v>N</v>
      </c>
      <c r="N648" t="str">
        <f>_xlfn.XLOOKUP(INDEX('state-winning-votes'!$A$1:$L$53,MATCH($C648,'state-winning-votes'!$A:$A,0),MATCH($A648,'state-winning-votes'!$A$2:$L$2,0)),$K:$K,$H:$H)</f>
        <v>Reagan, Ronald</v>
      </c>
      <c r="O648" t="str">
        <f>VLOOKUP(A648,'national-winners'!$A$2:$B$13,2,0)</f>
        <v>Reagan, Ronald</v>
      </c>
    </row>
    <row r="649" spans="1:15" x14ac:dyDescent="0.25">
      <c r="A649">
        <v>1980</v>
      </c>
      <c r="B649" t="s">
        <v>145</v>
      </c>
      <c r="C649" t="s">
        <v>146</v>
      </c>
      <c r="D649">
        <v>49</v>
      </c>
      <c r="E649">
        <v>87</v>
      </c>
      <c r="F649">
        <v>67</v>
      </c>
      <c r="G649" t="s">
        <v>16</v>
      </c>
      <c r="H649" t="s">
        <v>163</v>
      </c>
      <c r="I649" t="s">
        <v>29</v>
      </c>
      <c r="J649" t="b">
        <v>0</v>
      </c>
      <c r="K649">
        <v>7156</v>
      </c>
      <c r="L649">
        <v>604152</v>
      </c>
      <c r="M649" t="str">
        <f>IF(VLOOKUP(A649,'national-winners'!$A$2:$B$13,2,0)=H649,"Y","N")</f>
        <v>N</v>
      </c>
      <c r="N649" t="str">
        <f>_xlfn.XLOOKUP(INDEX('state-winning-votes'!$A$1:$L$53,MATCH($C649,'state-winning-votes'!$A:$A,0),MATCH($A649,'state-winning-votes'!$A$2:$L$2,0)),$K:$K,$H:$H)</f>
        <v>Reagan, Ronald</v>
      </c>
      <c r="O649" t="str">
        <f>VLOOKUP(A649,'national-winners'!$A$2:$B$13,2,0)</f>
        <v>Reagan, Ronald</v>
      </c>
    </row>
    <row r="650" spans="1:15" x14ac:dyDescent="0.25">
      <c r="A650">
        <v>1980</v>
      </c>
      <c r="B650" t="s">
        <v>145</v>
      </c>
      <c r="C650" t="s">
        <v>146</v>
      </c>
      <c r="D650">
        <v>49</v>
      </c>
      <c r="E650">
        <v>87</v>
      </c>
      <c r="F650">
        <v>67</v>
      </c>
      <c r="G650" t="s">
        <v>16</v>
      </c>
      <c r="H650" t="s">
        <v>167</v>
      </c>
      <c r="I650" t="s">
        <v>168</v>
      </c>
      <c r="J650" t="b">
        <v>0</v>
      </c>
      <c r="K650">
        <v>1009</v>
      </c>
      <c r="L650">
        <v>604152</v>
      </c>
      <c r="M650" t="str">
        <f>IF(VLOOKUP(A650,'national-winners'!$A$2:$B$13,2,0)=H650,"Y","N")</f>
        <v>N</v>
      </c>
      <c r="N650" t="str">
        <f>_xlfn.XLOOKUP(INDEX('state-winning-votes'!$A$1:$L$53,MATCH($C650,'state-winning-votes'!$A:$A,0),MATCH($A650,'state-winning-votes'!$A$2:$L$2,0)),$K:$K,$H:$H)</f>
        <v>Reagan, Ronald</v>
      </c>
      <c r="O650" t="str">
        <f>VLOOKUP(A650,'national-winners'!$A$2:$B$13,2,0)</f>
        <v>Reagan, Ronald</v>
      </c>
    </row>
    <row r="651" spans="1:15" x14ac:dyDescent="0.25">
      <c r="A651">
        <v>1980</v>
      </c>
      <c r="B651" t="s">
        <v>145</v>
      </c>
      <c r="C651" t="s">
        <v>146</v>
      </c>
      <c r="D651">
        <v>49</v>
      </c>
      <c r="E651">
        <v>87</v>
      </c>
      <c r="F651">
        <v>67</v>
      </c>
      <c r="G651" t="s">
        <v>16</v>
      </c>
      <c r="H651" t="s">
        <v>175</v>
      </c>
      <c r="I651" t="s">
        <v>39</v>
      </c>
      <c r="J651" t="b">
        <v>0</v>
      </c>
      <c r="K651">
        <v>965</v>
      </c>
      <c r="L651">
        <v>604152</v>
      </c>
      <c r="M651" t="str">
        <f>IF(VLOOKUP(A651,'national-winners'!$A$2:$B$13,2,0)=H651,"Y","N")</f>
        <v>N</v>
      </c>
      <c r="N651" t="str">
        <f>_xlfn.XLOOKUP(INDEX('state-winning-votes'!$A$1:$L$53,MATCH($C651,'state-winning-votes'!$A:$A,0),MATCH($A651,'state-winning-votes'!$A$2:$L$2,0)),$K:$K,$H:$H)</f>
        <v>Reagan, Ronald</v>
      </c>
      <c r="O651" t="str">
        <f>VLOOKUP(A651,'national-winners'!$A$2:$B$13,2,0)</f>
        <v>Reagan, Ronald</v>
      </c>
    </row>
    <row r="652" spans="1:15" x14ac:dyDescent="0.25">
      <c r="A652">
        <v>1980</v>
      </c>
      <c r="B652" t="s">
        <v>145</v>
      </c>
      <c r="C652" t="s">
        <v>146</v>
      </c>
      <c r="D652">
        <v>49</v>
      </c>
      <c r="E652">
        <v>87</v>
      </c>
      <c r="F652">
        <v>67</v>
      </c>
      <c r="G652" t="s">
        <v>16</v>
      </c>
      <c r="H652" t="s">
        <v>162</v>
      </c>
      <c r="I652" t="s">
        <v>23</v>
      </c>
      <c r="J652" t="b">
        <v>0</v>
      </c>
      <c r="K652">
        <v>522</v>
      </c>
      <c r="L652">
        <v>604152</v>
      </c>
      <c r="M652" t="str">
        <f>IF(VLOOKUP(A652,'national-winners'!$A$2:$B$13,2,0)=H652,"Y","N")</f>
        <v>N</v>
      </c>
      <c r="N652" t="str">
        <f>_xlfn.XLOOKUP(INDEX('state-winning-votes'!$A$1:$L$53,MATCH($C652,'state-winning-votes'!$A:$A,0),MATCH($A652,'state-winning-votes'!$A$2:$L$2,0)),$K:$K,$H:$H)</f>
        <v>Reagan, Ronald</v>
      </c>
      <c r="O652" t="str">
        <f>VLOOKUP(A652,'national-winners'!$A$2:$B$13,2,0)</f>
        <v>Reagan, Ronald</v>
      </c>
    </row>
    <row r="653" spans="1:15" x14ac:dyDescent="0.25">
      <c r="A653">
        <v>1980</v>
      </c>
      <c r="B653" t="s">
        <v>145</v>
      </c>
      <c r="C653" t="s">
        <v>146</v>
      </c>
      <c r="D653">
        <v>49</v>
      </c>
      <c r="E653">
        <v>87</v>
      </c>
      <c r="F653">
        <v>67</v>
      </c>
      <c r="G653" t="s">
        <v>16</v>
      </c>
      <c r="H653" t="s">
        <v>26</v>
      </c>
      <c r="I653" t="s">
        <v>27</v>
      </c>
      <c r="J653" t="b">
        <v>0</v>
      </c>
      <c r="K653">
        <v>139</v>
      </c>
      <c r="L653">
        <v>604152</v>
      </c>
      <c r="M653" t="str">
        <f>IF(VLOOKUP(A653,'national-winners'!$A$2:$B$13,2,0)=H653,"Y","N")</f>
        <v>N</v>
      </c>
      <c r="N653" t="str">
        <f>_xlfn.XLOOKUP(INDEX('state-winning-votes'!$A$1:$L$53,MATCH($C653,'state-winning-votes'!$A:$A,0),MATCH($A653,'state-winning-votes'!$A$2:$L$2,0)),$K:$K,$H:$H)</f>
        <v>Reagan, Ronald</v>
      </c>
      <c r="O653" t="str">
        <f>VLOOKUP(A653,'national-winners'!$A$2:$B$13,2,0)</f>
        <v>Reagan, Ronald</v>
      </c>
    </row>
    <row r="654" spans="1:15" x14ac:dyDescent="0.25">
      <c r="A654">
        <v>1980</v>
      </c>
      <c r="B654" t="s">
        <v>145</v>
      </c>
      <c r="C654" t="s">
        <v>146</v>
      </c>
      <c r="D654">
        <v>49</v>
      </c>
      <c r="E654">
        <v>87</v>
      </c>
      <c r="F654">
        <v>67</v>
      </c>
      <c r="G654" t="s">
        <v>16</v>
      </c>
      <c r="H654" t="s">
        <v>165</v>
      </c>
      <c r="I654" t="s">
        <v>37</v>
      </c>
      <c r="J654" t="b">
        <v>0</v>
      </c>
      <c r="K654">
        <v>124</v>
      </c>
      <c r="L654">
        <v>604152</v>
      </c>
      <c r="M654" t="str">
        <f>IF(VLOOKUP(A654,'national-winners'!$A$2:$B$13,2,0)=H654,"Y","N")</f>
        <v>N</v>
      </c>
      <c r="N654" t="str">
        <f>_xlfn.XLOOKUP(INDEX('state-winning-votes'!$A$1:$L$53,MATCH($C654,'state-winning-votes'!$A:$A,0),MATCH($A654,'state-winning-votes'!$A$2:$L$2,0)),$K:$K,$H:$H)</f>
        <v>Reagan, Ronald</v>
      </c>
      <c r="O654" t="str">
        <f>VLOOKUP(A654,'national-winners'!$A$2:$B$13,2,0)</f>
        <v>Reagan, Ronald</v>
      </c>
    </row>
    <row r="655" spans="1:15" x14ac:dyDescent="0.25">
      <c r="A655">
        <v>1980</v>
      </c>
      <c r="B655" t="s">
        <v>148</v>
      </c>
      <c r="C655" t="s">
        <v>149</v>
      </c>
      <c r="D655">
        <v>50</v>
      </c>
      <c r="E655">
        <v>13</v>
      </c>
      <c r="F655">
        <v>6</v>
      </c>
      <c r="G655" t="s">
        <v>16</v>
      </c>
      <c r="H655" t="s">
        <v>160</v>
      </c>
      <c r="I655" t="s">
        <v>21</v>
      </c>
      <c r="J655" t="b">
        <v>0</v>
      </c>
      <c r="K655">
        <v>94628</v>
      </c>
      <c r="L655">
        <v>213299</v>
      </c>
      <c r="M655" t="str">
        <f>IF(VLOOKUP(A655,'national-winners'!$A$2:$B$13,2,0)=H655,"Y","N")</f>
        <v>Y</v>
      </c>
      <c r="N655" t="str">
        <f>_xlfn.XLOOKUP(INDEX('state-winning-votes'!$A$1:$L$53,MATCH($C655,'state-winning-votes'!$A:$A,0),MATCH($A655,'state-winning-votes'!$A$2:$L$2,0)),$K:$K,$H:$H)</f>
        <v>Reagan, Ronald</v>
      </c>
      <c r="O655" t="str">
        <f>VLOOKUP(A655,'national-winners'!$A$2:$B$13,2,0)</f>
        <v>Reagan, Ronald</v>
      </c>
    </row>
    <row r="656" spans="1:15" x14ac:dyDescent="0.25">
      <c r="A656">
        <v>1980</v>
      </c>
      <c r="B656" t="s">
        <v>148</v>
      </c>
      <c r="C656" t="s">
        <v>149</v>
      </c>
      <c r="D656">
        <v>50</v>
      </c>
      <c r="E656">
        <v>13</v>
      </c>
      <c r="F656">
        <v>6</v>
      </c>
      <c r="G656" t="s">
        <v>16</v>
      </c>
      <c r="H656" t="s">
        <v>17</v>
      </c>
      <c r="I656" t="s">
        <v>18</v>
      </c>
      <c r="J656" t="b">
        <v>0</v>
      </c>
      <c r="K656">
        <v>81952</v>
      </c>
      <c r="L656">
        <v>213299</v>
      </c>
      <c r="M656" t="str">
        <f>IF(VLOOKUP(A656,'national-winners'!$A$2:$B$13,2,0)=H656,"Y","N")</f>
        <v>N</v>
      </c>
      <c r="N656" t="str">
        <f>_xlfn.XLOOKUP(INDEX('state-winning-votes'!$A$1:$L$53,MATCH($C656,'state-winning-votes'!$A:$A,0),MATCH($A656,'state-winning-votes'!$A$2:$L$2,0)),$K:$K,$H:$H)</f>
        <v>Reagan, Ronald</v>
      </c>
      <c r="O656" t="str">
        <f>VLOOKUP(A656,'national-winners'!$A$2:$B$13,2,0)</f>
        <v>Reagan, Ronald</v>
      </c>
    </row>
    <row r="657" spans="1:15" x14ac:dyDescent="0.25">
      <c r="A657">
        <v>1980</v>
      </c>
      <c r="B657" t="s">
        <v>148</v>
      </c>
      <c r="C657" t="s">
        <v>149</v>
      </c>
      <c r="D657">
        <v>50</v>
      </c>
      <c r="E657">
        <v>13</v>
      </c>
      <c r="F657">
        <v>6</v>
      </c>
      <c r="G657" t="s">
        <v>16</v>
      </c>
      <c r="H657" t="s">
        <v>161</v>
      </c>
      <c r="I657" t="s">
        <v>35</v>
      </c>
      <c r="J657" t="b">
        <v>0</v>
      </c>
      <c r="K657">
        <v>31761</v>
      </c>
      <c r="L657">
        <v>213299</v>
      </c>
      <c r="M657" t="str">
        <f>IF(VLOOKUP(A657,'national-winners'!$A$2:$B$13,2,0)=H657,"Y","N")</f>
        <v>N</v>
      </c>
      <c r="N657" t="str">
        <f>_xlfn.XLOOKUP(INDEX('state-winning-votes'!$A$1:$L$53,MATCH($C657,'state-winning-votes'!$A:$A,0),MATCH($A657,'state-winning-votes'!$A$2:$L$2,0)),$K:$K,$H:$H)</f>
        <v>Reagan, Ronald</v>
      </c>
      <c r="O657" t="str">
        <f>VLOOKUP(A657,'national-winners'!$A$2:$B$13,2,0)</f>
        <v>Reagan, Ronald</v>
      </c>
    </row>
    <row r="658" spans="1:15" x14ac:dyDescent="0.25">
      <c r="A658">
        <v>1980</v>
      </c>
      <c r="B658" t="s">
        <v>148</v>
      </c>
      <c r="C658" t="s">
        <v>149</v>
      </c>
      <c r="D658">
        <v>50</v>
      </c>
      <c r="E658">
        <v>13</v>
      </c>
      <c r="F658">
        <v>6</v>
      </c>
      <c r="G658" t="s">
        <v>16</v>
      </c>
      <c r="H658" t="s">
        <v>167</v>
      </c>
      <c r="I658" t="s">
        <v>168</v>
      </c>
      <c r="J658" t="b">
        <v>0</v>
      </c>
      <c r="K658">
        <v>2316</v>
      </c>
      <c r="L658">
        <v>213299</v>
      </c>
      <c r="M658" t="str">
        <f>IF(VLOOKUP(A658,'national-winners'!$A$2:$B$13,2,0)=H658,"Y","N")</f>
        <v>N</v>
      </c>
      <c r="N658" t="str">
        <f>_xlfn.XLOOKUP(INDEX('state-winning-votes'!$A$1:$L$53,MATCH($C658,'state-winning-votes'!$A:$A,0),MATCH($A658,'state-winning-votes'!$A$2:$L$2,0)),$K:$K,$H:$H)</f>
        <v>Reagan, Ronald</v>
      </c>
      <c r="O658" t="str">
        <f>VLOOKUP(A658,'national-winners'!$A$2:$B$13,2,0)</f>
        <v>Reagan, Ronald</v>
      </c>
    </row>
    <row r="659" spans="1:15" x14ac:dyDescent="0.25">
      <c r="A659">
        <v>1980</v>
      </c>
      <c r="B659" t="s">
        <v>148</v>
      </c>
      <c r="C659" t="s">
        <v>149</v>
      </c>
      <c r="D659">
        <v>50</v>
      </c>
      <c r="E659">
        <v>13</v>
      </c>
      <c r="F659">
        <v>6</v>
      </c>
      <c r="G659" t="s">
        <v>16</v>
      </c>
      <c r="H659" t="s">
        <v>163</v>
      </c>
      <c r="I659" t="s">
        <v>29</v>
      </c>
      <c r="J659" t="b">
        <v>0</v>
      </c>
      <c r="K659">
        <v>1900</v>
      </c>
      <c r="L659">
        <v>213299</v>
      </c>
      <c r="M659" t="str">
        <f>IF(VLOOKUP(A659,'national-winners'!$A$2:$B$13,2,0)=H659,"Y","N")</f>
        <v>N</v>
      </c>
      <c r="N659" t="str">
        <f>_xlfn.XLOOKUP(INDEX('state-winning-votes'!$A$1:$L$53,MATCH($C659,'state-winning-votes'!$A:$A,0),MATCH($A659,'state-winning-votes'!$A$2:$L$2,0)),$K:$K,$H:$H)</f>
        <v>Reagan, Ronald</v>
      </c>
      <c r="O659" t="str">
        <f>VLOOKUP(A659,'national-winners'!$A$2:$B$13,2,0)</f>
        <v>Reagan, Ronald</v>
      </c>
    </row>
    <row r="660" spans="1:15" x14ac:dyDescent="0.25">
      <c r="A660">
        <v>1980</v>
      </c>
      <c r="B660" t="s">
        <v>148</v>
      </c>
      <c r="C660" t="s">
        <v>149</v>
      </c>
      <c r="D660">
        <v>50</v>
      </c>
      <c r="E660">
        <v>13</v>
      </c>
      <c r="F660">
        <v>6</v>
      </c>
      <c r="G660" t="s">
        <v>16</v>
      </c>
      <c r="J660" t="b">
        <v>1</v>
      </c>
      <c r="K660">
        <v>413</v>
      </c>
      <c r="L660">
        <v>213299</v>
      </c>
      <c r="M660" t="str">
        <f>IF(VLOOKUP(A660,'national-winners'!$A$2:$B$13,2,0)=H660,"Y","N")</f>
        <v>N</v>
      </c>
      <c r="N660" t="str">
        <f>_xlfn.XLOOKUP(INDEX('state-winning-votes'!$A$1:$L$53,MATCH($C660,'state-winning-votes'!$A:$A,0),MATCH($A660,'state-winning-votes'!$A$2:$L$2,0)),$K:$K,$H:$H)</f>
        <v>Reagan, Ronald</v>
      </c>
      <c r="O660" t="str">
        <f>VLOOKUP(A660,'national-winners'!$A$2:$B$13,2,0)</f>
        <v>Reagan, Ronald</v>
      </c>
    </row>
    <row r="661" spans="1:15" x14ac:dyDescent="0.25">
      <c r="A661">
        <v>1980</v>
      </c>
      <c r="B661" t="s">
        <v>148</v>
      </c>
      <c r="C661" t="s">
        <v>149</v>
      </c>
      <c r="D661">
        <v>50</v>
      </c>
      <c r="E661">
        <v>13</v>
      </c>
      <c r="F661">
        <v>6</v>
      </c>
      <c r="G661" t="s">
        <v>16</v>
      </c>
      <c r="H661" t="s">
        <v>166</v>
      </c>
      <c r="I661" t="s">
        <v>100</v>
      </c>
      <c r="J661" t="b">
        <v>0</v>
      </c>
      <c r="K661">
        <v>136</v>
      </c>
      <c r="L661">
        <v>213299</v>
      </c>
      <c r="M661" t="str">
        <f>IF(VLOOKUP(A661,'national-winners'!$A$2:$B$13,2,0)=H661,"Y","N")</f>
        <v>N</v>
      </c>
      <c r="N661" t="str">
        <f>_xlfn.XLOOKUP(INDEX('state-winning-votes'!$A$1:$L$53,MATCH($C661,'state-winning-votes'!$A:$A,0),MATCH($A661,'state-winning-votes'!$A$2:$L$2,0)),$K:$K,$H:$H)</f>
        <v>Reagan, Ronald</v>
      </c>
      <c r="O661" t="str">
        <f>VLOOKUP(A661,'national-winners'!$A$2:$B$13,2,0)</f>
        <v>Reagan, Ronald</v>
      </c>
    </row>
    <row r="662" spans="1:15" x14ac:dyDescent="0.25">
      <c r="A662">
        <v>1980</v>
      </c>
      <c r="B662" t="s">
        <v>148</v>
      </c>
      <c r="C662" t="s">
        <v>149</v>
      </c>
      <c r="D662">
        <v>50</v>
      </c>
      <c r="E662">
        <v>13</v>
      </c>
      <c r="F662">
        <v>6</v>
      </c>
      <c r="G662" t="s">
        <v>16</v>
      </c>
      <c r="H662" t="s">
        <v>26</v>
      </c>
      <c r="I662" t="s">
        <v>27</v>
      </c>
      <c r="J662" t="b">
        <v>0</v>
      </c>
      <c r="K662">
        <v>118</v>
      </c>
      <c r="L662">
        <v>213299</v>
      </c>
      <c r="M662" t="str">
        <f>IF(VLOOKUP(A662,'national-winners'!$A$2:$B$13,2,0)=H662,"Y","N")</f>
        <v>N</v>
      </c>
      <c r="N662" t="str">
        <f>_xlfn.XLOOKUP(INDEX('state-winning-votes'!$A$1:$L$53,MATCH($C662,'state-winning-votes'!$A:$A,0),MATCH($A662,'state-winning-votes'!$A$2:$L$2,0)),$K:$K,$H:$H)</f>
        <v>Reagan, Ronald</v>
      </c>
      <c r="O662" t="str">
        <f>VLOOKUP(A662,'national-winners'!$A$2:$B$13,2,0)</f>
        <v>Reagan, Ronald</v>
      </c>
    </row>
    <row r="663" spans="1:15" x14ac:dyDescent="0.25">
      <c r="A663">
        <v>1980</v>
      </c>
      <c r="B663" t="s">
        <v>148</v>
      </c>
      <c r="C663" t="s">
        <v>149</v>
      </c>
      <c r="D663">
        <v>50</v>
      </c>
      <c r="E663">
        <v>13</v>
      </c>
      <c r="F663">
        <v>6</v>
      </c>
      <c r="G663" t="s">
        <v>16</v>
      </c>
      <c r="H663" t="s">
        <v>165</v>
      </c>
      <c r="I663" t="s">
        <v>37</v>
      </c>
      <c r="J663" t="b">
        <v>0</v>
      </c>
      <c r="K663">
        <v>75</v>
      </c>
      <c r="L663">
        <v>213299</v>
      </c>
      <c r="M663" t="str">
        <f>IF(VLOOKUP(A663,'national-winners'!$A$2:$B$13,2,0)=H663,"Y","N")</f>
        <v>N</v>
      </c>
      <c r="N663" t="str">
        <f>_xlfn.XLOOKUP(INDEX('state-winning-votes'!$A$1:$L$53,MATCH($C663,'state-winning-votes'!$A:$A,0),MATCH($A663,'state-winning-votes'!$A$2:$L$2,0)),$K:$K,$H:$H)</f>
        <v>Reagan, Ronald</v>
      </c>
      <c r="O663" t="str">
        <f>VLOOKUP(A663,'national-winners'!$A$2:$B$13,2,0)</f>
        <v>Reagan, Ronald</v>
      </c>
    </row>
    <row r="664" spans="1:15" x14ac:dyDescent="0.25">
      <c r="A664">
        <v>1980</v>
      </c>
      <c r="B664" t="s">
        <v>150</v>
      </c>
      <c r="C664" t="s">
        <v>151</v>
      </c>
      <c r="D664">
        <v>51</v>
      </c>
      <c r="E664">
        <v>54</v>
      </c>
      <c r="F664">
        <v>40</v>
      </c>
      <c r="G664" t="s">
        <v>16</v>
      </c>
      <c r="H664" t="s">
        <v>160</v>
      </c>
      <c r="I664" t="s">
        <v>21</v>
      </c>
      <c r="J664" t="b">
        <v>0</v>
      </c>
      <c r="K664">
        <v>989609</v>
      </c>
      <c r="L664">
        <v>1866032</v>
      </c>
      <c r="M664" t="str">
        <f>IF(VLOOKUP(A664,'national-winners'!$A$2:$B$13,2,0)=H664,"Y","N")</f>
        <v>Y</v>
      </c>
      <c r="N664" t="str">
        <f>_xlfn.XLOOKUP(INDEX('state-winning-votes'!$A$1:$L$53,MATCH($C664,'state-winning-votes'!$A:$A,0),MATCH($A664,'state-winning-votes'!$A$2:$L$2,0)),$K:$K,$H:$H)</f>
        <v>Reagan, Ronald</v>
      </c>
      <c r="O664" t="str">
        <f>VLOOKUP(A664,'national-winners'!$A$2:$B$13,2,0)</f>
        <v>Reagan, Ronald</v>
      </c>
    </row>
    <row r="665" spans="1:15" x14ac:dyDescent="0.25">
      <c r="A665">
        <v>1980</v>
      </c>
      <c r="B665" t="s">
        <v>150</v>
      </c>
      <c r="C665" t="s">
        <v>151</v>
      </c>
      <c r="D665">
        <v>51</v>
      </c>
      <c r="E665">
        <v>54</v>
      </c>
      <c r="F665">
        <v>40</v>
      </c>
      <c r="G665" t="s">
        <v>16</v>
      </c>
      <c r="H665" t="s">
        <v>17</v>
      </c>
      <c r="I665" t="s">
        <v>18</v>
      </c>
      <c r="J665" t="b">
        <v>0</v>
      </c>
      <c r="K665">
        <v>752174</v>
      </c>
      <c r="L665">
        <v>1866032</v>
      </c>
      <c r="M665" t="str">
        <f>IF(VLOOKUP(A665,'national-winners'!$A$2:$B$13,2,0)=H665,"Y","N")</f>
        <v>N</v>
      </c>
      <c r="N665" t="str">
        <f>_xlfn.XLOOKUP(INDEX('state-winning-votes'!$A$1:$L$53,MATCH($C665,'state-winning-votes'!$A:$A,0),MATCH($A665,'state-winning-votes'!$A$2:$L$2,0)),$K:$K,$H:$H)</f>
        <v>Reagan, Ronald</v>
      </c>
      <c r="O665" t="str">
        <f>VLOOKUP(A665,'national-winners'!$A$2:$B$13,2,0)</f>
        <v>Reagan, Ronald</v>
      </c>
    </row>
    <row r="666" spans="1:15" x14ac:dyDescent="0.25">
      <c r="A666">
        <v>1980</v>
      </c>
      <c r="B666" t="s">
        <v>150</v>
      </c>
      <c r="C666" t="s">
        <v>151</v>
      </c>
      <c r="D666">
        <v>51</v>
      </c>
      <c r="E666">
        <v>54</v>
      </c>
      <c r="F666">
        <v>40</v>
      </c>
      <c r="G666" t="s">
        <v>16</v>
      </c>
      <c r="H666" t="s">
        <v>161</v>
      </c>
      <c r="I666" t="s">
        <v>35</v>
      </c>
      <c r="J666" t="b">
        <v>0</v>
      </c>
      <c r="K666">
        <v>95418</v>
      </c>
      <c r="L666">
        <v>1866032</v>
      </c>
      <c r="M666" t="str">
        <f>IF(VLOOKUP(A666,'national-winners'!$A$2:$B$13,2,0)=H666,"Y","N")</f>
        <v>N</v>
      </c>
      <c r="N666" t="str">
        <f>_xlfn.XLOOKUP(INDEX('state-winning-votes'!$A$1:$L$53,MATCH($C666,'state-winning-votes'!$A:$A,0),MATCH($A666,'state-winning-votes'!$A$2:$L$2,0)),$K:$K,$H:$H)</f>
        <v>Reagan, Ronald</v>
      </c>
      <c r="O666" t="str">
        <f>VLOOKUP(A666,'national-winners'!$A$2:$B$13,2,0)</f>
        <v>Reagan, Ronald</v>
      </c>
    </row>
    <row r="667" spans="1:15" x14ac:dyDescent="0.25">
      <c r="A667">
        <v>1980</v>
      </c>
      <c r="B667" t="s">
        <v>150</v>
      </c>
      <c r="C667" t="s">
        <v>151</v>
      </c>
      <c r="D667">
        <v>51</v>
      </c>
      <c r="E667">
        <v>54</v>
      </c>
      <c r="F667">
        <v>40</v>
      </c>
      <c r="G667" t="s">
        <v>16</v>
      </c>
      <c r="H667" t="s">
        <v>167</v>
      </c>
      <c r="I667" t="s">
        <v>168</v>
      </c>
      <c r="J667" t="b">
        <v>0</v>
      </c>
      <c r="K667">
        <v>14024</v>
      </c>
      <c r="L667">
        <v>1866032</v>
      </c>
      <c r="M667" t="str">
        <f>IF(VLOOKUP(A667,'national-winners'!$A$2:$B$13,2,0)=H667,"Y","N")</f>
        <v>N</v>
      </c>
      <c r="N667" t="str">
        <f>_xlfn.XLOOKUP(INDEX('state-winning-votes'!$A$1:$L$53,MATCH($C667,'state-winning-votes'!$A:$A,0),MATCH($A667,'state-winning-votes'!$A$2:$L$2,0)),$K:$K,$H:$H)</f>
        <v>Reagan, Ronald</v>
      </c>
      <c r="O667" t="str">
        <f>VLOOKUP(A667,'national-winners'!$A$2:$B$13,2,0)</f>
        <v>Reagan, Ronald</v>
      </c>
    </row>
    <row r="668" spans="1:15" x14ac:dyDescent="0.25">
      <c r="A668">
        <v>1980</v>
      </c>
      <c r="B668" t="s">
        <v>150</v>
      </c>
      <c r="C668" t="s">
        <v>151</v>
      </c>
      <c r="D668">
        <v>51</v>
      </c>
      <c r="E668">
        <v>54</v>
      </c>
      <c r="F668">
        <v>40</v>
      </c>
      <c r="G668" t="s">
        <v>16</v>
      </c>
      <c r="H668" t="s">
        <v>163</v>
      </c>
      <c r="I668" t="s">
        <v>29</v>
      </c>
      <c r="J668" t="b">
        <v>0</v>
      </c>
      <c r="K668">
        <v>12821</v>
      </c>
      <c r="L668">
        <v>1866032</v>
      </c>
      <c r="M668" t="str">
        <f>IF(VLOOKUP(A668,'national-winners'!$A$2:$B$13,2,0)=H668,"Y","N")</f>
        <v>N</v>
      </c>
      <c r="N668" t="str">
        <f>_xlfn.XLOOKUP(INDEX('state-winning-votes'!$A$1:$L$53,MATCH($C668,'state-winning-votes'!$A:$A,0),MATCH($A668,'state-winning-votes'!$A$2:$L$2,0)),$K:$K,$H:$H)</f>
        <v>Reagan, Ronald</v>
      </c>
      <c r="O668" t="str">
        <f>VLOOKUP(A668,'national-winners'!$A$2:$B$13,2,0)</f>
        <v>Reagan, Ronald</v>
      </c>
    </row>
    <row r="669" spans="1:15" x14ac:dyDescent="0.25">
      <c r="A669">
        <v>1980</v>
      </c>
      <c r="B669" t="s">
        <v>150</v>
      </c>
      <c r="C669" t="s">
        <v>151</v>
      </c>
      <c r="D669">
        <v>51</v>
      </c>
      <c r="E669">
        <v>54</v>
      </c>
      <c r="F669">
        <v>40</v>
      </c>
      <c r="G669" t="s">
        <v>16</v>
      </c>
      <c r="H669" t="s">
        <v>165</v>
      </c>
      <c r="I669" t="s">
        <v>37</v>
      </c>
      <c r="J669" t="b">
        <v>0</v>
      </c>
      <c r="K669">
        <v>1986</v>
      </c>
      <c r="L669">
        <v>1866032</v>
      </c>
      <c r="M669" t="str">
        <f>IF(VLOOKUP(A669,'national-winners'!$A$2:$B$13,2,0)=H669,"Y","N")</f>
        <v>N</v>
      </c>
      <c r="N669" t="str">
        <f>_xlfn.XLOOKUP(INDEX('state-winning-votes'!$A$1:$L$53,MATCH($C669,'state-winning-votes'!$A:$A,0),MATCH($A669,'state-winning-votes'!$A$2:$L$2,0)),$K:$K,$H:$H)</f>
        <v>Reagan, Ronald</v>
      </c>
      <c r="O669" t="str">
        <f>VLOOKUP(A669,'national-winners'!$A$2:$B$13,2,0)</f>
        <v>Reagan, Ronald</v>
      </c>
    </row>
    <row r="670" spans="1:15" x14ac:dyDescent="0.25">
      <c r="A670">
        <v>1980</v>
      </c>
      <c r="B670" t="s">
        <v>152</v>
      </c>
      <c r="C670" t="s">
        <v>153</v>
      </c>
      <c r="D670">
        <v>53</v>
      </c>
      <c r="E670">
        <v>91</v>
      </c>
      <c r="F670">
        <v>73</v>
      </c>
      <c r="G670" t="s">
        <v>16</v>
      </c>
      <c r="H670" t="s">
        <v>160</v>
      </c>
      <c r="I670" t="s">
        <v>21</v>
      </c>
      <c r="J670" t="b">
        <v>0</v>
      </c>
      <c r="K670">
        <v>865244</v>
      </c>
      <c r="L670">
        <v>1742394</v>
      </c>
      <c r="M670" t="str">
        <f>IF(VLOOKUP(A670,'national-winners'!$A$2:$B$13,2,0)=H670,"Y","N")</f>
        <v>Y</v>
      </c>
      <c r="N670" t="str">
        <f>_xlfn.XLOOKUP(INDEX('state-winning-votes'!$A$1:$L$53,MATCH($C670,'state-winning-votes'!$A:$A,0),MATCH($A670,'state-winning-votes'!$A$2:$L$2,0)),$K:$K,$H:$H)</f>
        <v>Reagan, Ronald</v>
      </c>
      <c r="O670" t="str">
        <f>VLOOKUP(A670,'national-winners'!$A$2:$B$13,2,0)</f>
        <v>Reagan, Ronald</v>
      </c>
    </row>
    <row r="671" spans="1:15" x14ac:dyDescent="0.25">
      <c r="A671">
        <v>1980</v>
      </c>
      <c r="B671" t="s">
        <v>152</v>
      </c>
      <c r="C671" t="s">
        <v>153</v>
      </c>
      <c r="D671">
        <v>53</v>
      </c>
      <c r="E671">
        <v>91</v>
      </c>
      <c r="F671">
        <v>73</v>
      </c>
      <c r="G671" t="s">
        <v>16</v>
      </c>
      <c r="H671" t="s">
        <v>17</v>
      </c>
      <c r="I671" t="s">
        <v>18</v>
      </c>
      <c r="J671" t="b">
        <v>0</v>
      </c>
      <c r="K671">
        <v>650193</v>
      </c>
      <c r="L671">
        <v>1742394</v>
      </c>
      <c r="M671" t="str">
        <f>IF(VLOOKUP(A671,'national-winners'!$A$2:$B$13,2,0)=H671,"Y","N")</f>
        <v>N</v>
      </c>
      <c r="N671" t="str">
        <f>_xlfn.XLOOKUP(INDEX('state-winning-votes'!$A$1:$L$53,MATCH($C671,'state-winning-votes'!$A:$A,0),MATCH($A671,'state-winning-votes'!$A$2:$L$2,0)),$K:$K,$H:$H)</f>
        <v>Reagan, Ronald</v>
      </c>
      <c r="O671" t="str">
        <f>VLOOKUP(A671,'national-winners'!$A$2:$B$13,2,0)</f>
        <v>Reagan, Ronald</v>
      </c>
    </row>
    <row r="672" spans="1:15" x14ac:dyDescent="0.25">
      <c r="A672">
        <v>1980</v>
      </c>
      <c r="B672" t="s">
        <v>152</v>
      </c>
      <c r="C672" t="s">
        <v>153</v>
      </c>
      <c r="D672">
        <v>53</v>
      </c>
      <c r="E672">
        <v>91</v>
      </c>
      <c r="F672">
        <v>73</v>
      </c>
      <c r="G672" t="s">
        <v>16</v>
      </c>
      <c r="H672" t="s">
        <v>161</v>
      </c>
      <c r="I672" t="s">
        <v>35</v>
      </c>
      <c r="J672" t="b">
        <v>0</v>
      </c>
      <c r="K672">
        <v>185073</v>
      </c>
      <c r="L672">
        <v>1742394</v>
      </c>
      <c r="M672" t="str">
        <f>IF(VLOOKUP(A672,'national-winners'!$A$2:$B$13,2,0)=H672,"Y","N")</f>
        <v>N</v>
      </c>
      <c r="N672" t="str">
        <f>_xlfn.XLOOKUP(INDEX('state-winning-votes'!$A$1:$L$53,MATCH($C672,'state-winning-votes'!$A:$A,0),MATCH($A672,'state-winning-votes'!$A$2:$L$2,0)),$K:$K,$H:$H)</f>
        <v>Reagan, Ronald</v>
      </c>
      <c r="O672" t="str">
        <f>VLOOKUP(A672,'national-winners'!$A$2:$B$13,2,0)</f>
        <v>Reagan, Ronald</v>
      </c>
    </row>
    <row r="673" spans="1:15" x14ac:dyDescent="0.25">
      <c r="A673">
        <v>1980</v>
      </c>
      <c r="B673" t="s">
        <v>152</v>
      </c>
      <c r="C673" t="s">
        <v>153</v>
      </c>
      <c r="D673">
        <v>53</v>
      </c>
      <c r="E673">
        <v>91</v>
      </c>
      <c r="F673">
        <v>73</v>
      </c>
      <c r="G673" t="s">
        <v>16</v>
      </c>
      <c r="H673" t="s">
        <v>163</v>
      </c>
      <c r="I673" t="s">
        <v>29</v>
      </c>
      <c r="J673" t="b">
        <v>0</v>
      </c>
      <c r="K673">
        <v>29213</v>
      </c>
      <c r="L673">
        <v>1742394</v>
      </c>
      <c r="M673" t="str">
        <f>IF(VLOOKUP(A673,'national-winners'!$A$2:$B$13,2,0)=H673,"Y","N")</f>
        <v>N</v>
      </c>
      <c r="N673" t="str">
        <f>_xlfn.XLOOKUP(INDEX('state-winning-votes'!$A$1:$L$53,MATCH($C673,'state-winning-votes'!$A:$A,0),MATCH($A673,'state-winning-votes'!$A$2:$L$2,0)),$K:$K,$H:$H)</f>
        <v>Reagan, Ronald</v>
      </c>
      <c r="O673" t="str">
        <f>VLOOKUP(A673,'national-winners'!$A$2:$B$13,2,0)</f>
        <v>Reagan, Ronald</v>
      </c>
    </row>
    <row r="674" spans="1:15" x14ac:dyDescent="0.25">
      <c r="A674">
        <v>1980</v>
      </c>
      <c r="B674" t="s">
        <v>152</v>
      </c>
      <c r="C674" t="s">
        <v>153</v>
      </c>
      <c r="D674">
        <v>53</v>
      </c>
      <c r="E674">
        <v>91</v>
      </c>
      <c r="F674">
        <v>73</v>
      </c>
      <c r="G674" t="s">
        <v>16</v>
      </c>
      <c r="H674" t="s">
        <v>167</v>
      </c>
      <c r="I674" t="s">
        <v>168</v>
      </c>
      <c r="J674" t="b">
        <v>0</v>
      </c>
      <c r="K674">
        <v>9403</v>
      </c>
      <c r="L674">
        <v>1742394</v>
      </c>
      <c r="M674" t="str">
        <f>IF(VLOOKUP(A674,'national-winners'!$A$2:$B$13,2,0)=H674,"Y","N")</f>
        <v>N</v>
      </c>
      <c r="N674" t="str">
        <f>_xlfn.XLOOKUP(INDEX('state-winning-votes'!$A$1:$L$53,MATCH($C674,'state-winning-votes'!$A:$A,0),MATCH($A674,'state-winning-votes'!$A$2:$L$2,0)),$K:$K,$H:$H)</f>
        <v>Reagan, Ronald</v>
      </c>
      <c r="O674" t="str">
        <f>VLOOKUP(A674,'national-winners'!$A$2:$B$13,2,0)</f>
        <v>Reagan, Ronald</v>
      </c>
    </row>
    <row r="675" spans="1:15" x14ac:dyDescent="0.25">
      <c r="A675">
        <v>1980</v>
      </c>
      <c r="B675" t="s">
        <v>152</v>
      </c>
      <c r="C675" t="s">
        <v>153</v>
      </c>
      <c r="D675">
        <v>53</v>
      </c>
      <c r="E675">
        <v>91</v>
      </c>
      <c r="F675">
        <v>73</v>
      </c>
      <c r="G675" t="s">
        <v>16</v>
      </c>
      <c r="H675" t="s">
        <v>165</v>
      </c>
      <c r="I675" t="s">
        <v>37</v>
      </c>
      <c r="J675" t="b">
        <v>0</v>
      </c>
      <c r="K675">
        <v>1137</v>
      </c>
      <c r="L675">
        <v>1742394</v>
      </c>
      <c r="M675" t="str">
        <f>IF(VLOOKUP(A675,'national-winners'!$A$2:$B$13,2,0)=H675,"Y","N")</f>
        <v>N</v>
      </c>
      <c r="N675" t="str">
        <f>_xlfn.XLOOKUP(INDEX('state-winning-votes'!$A$1:$L$53,MATCH($C675,'state-winning-votes'!$A:$A,0),MATCH($A675,'state-winning-votes'!$A$2:$L$2,0)),$K:$K,$H:$H)</f>
        <v>Reagan, Ronald</v>
      </c>
      <c r="O675" t="str">
        <f>VLOOKUP(A675,'national-winners'!$A$2:$B$13,2,0)</f>
        <v>Reagan, Ronald</v>
      </c>
    </row>
    <row r="676" spans="1:15" x14ac:dyDescent="0.25">
      <c r="A676">
        <v>1980</v>
      </c>
      <c r="B676" t="s">
        <v>152</v>
      </c>
      <c r="C676" t="s">
        <v>153</v>
      </c>
      <c r="D676">
        <v>53</v>
      </c>
      <c r="E676">
        <v>91</v>
      </c>
      <c r="F676">
        <v>73</v>
      </c>
      <c r="G676" t="s">
        <v>16</v>
      </c>
      <c r="H676" t="s">
        <v>166</v>
      </c>
      <c r="I676" t="s">
        <v>100</v>
      </c>
      <c r="J676" t="b">
        <v>0</v>
      </c>
      <c r="K676">
        <v>956</v>
      </c>
      <c r="L676">
        <v>1742394</v>
      </c>
      <c r="M676" t="str">
        <f>IF(VLOOKUP(A676,'national-winners'!$A$2:$B$13,2,0)=H676,"Y","N")</f>
        <v>N</v>
      </c>
      <c r="N676" t="str">
        <f>_xlfn.XLOOKUP(INDEX('state-winning-votes'!$A$1:$L$53,MATCH($C676,'state-winning-votes'!$A:$A,0),MATCH($A676,'state-winning-votes'!$A$2:$L$2,0)),$K:$K,$H:$H)</f>
        <v>Reagan, Ronald</v>
      </c>
      <c r="O676" t="str">
        <f>VLOOKUP(A676,'national-winners'!$A$2:$B$13,2,0)</f>
        <v>Reagan, Ronald</v>
      </c>
    </row>
    <row r="677" spans="1:15" x14ac:dyDescent="0.25">
      <c r="A677">
        <v>1980</v>
      </c>
      <c r="B677" t="s">
        <v>152</v>
      </c>
      <c r="C677" t="s">
        <v>153</v>
      </c>
      <c r="D677">
        <v>53</v>
      </c>
      <c r="E677">
        <v>91</v>
      </c>
      <c r="F677">
        <v>73</v>
      </c>
      <c r="G677" t="s">
        <v>16</v>
      </c>
      <c r="H677" t="s">
        <v>26</v>
      </c>
      <c r="I677" t="s">
        <v>27</v>
      </c>
      <c r="J677" t="b">
        <v>0</v>
      </c>
      <c r="K677">
        <v>834</v>
      </c>
      <c r="L677">
        <v>1742394</v>
      </c>
      <c r="M677" t="str">
        <f>IF(VLOOKUP(A677,'national-winners'!$A$2:$B$13,2,0)=H677,"Y","N")</f>
        <v>N</v>
      </c>
      <c r="N677" t="str">
        <f>_xlfn.XLOOKUP(INDEX('state-winning-votes'!$A$1:$L$53,MATCH($C677,'state-winning-votes'!$A:$A,0),MATCH($A677,'state-winning-votes'!$A$2:$L$2,0)),$K:$K,$H:$H)</f>
        <v>Reagan, Ronald</v>
      </c>
      <c r="O677" t="str">
        <f>VLOOKUP(A677,'national-winners'!$A$2:$B$13,2,0)</f>
        <v>Reagan, Ronald</v>
      </c>
    </row>
    <row r="678" spans="1:15" x14ac:dyDescent="0.25">
      <c r="A678">
        <v>1980</v>
      </c>
      <c r="B678" t="s">
        <v>152</v>
      </c>
      <c r="C678" t="s">
        <v>153</v>
      </c>
      <c r="D678">
        <v>53</v>
      </c>
      <c r="E678">
        <v>91</v>
      </c>
      <c r="F678">
        <v>73</v>
      </c>
      <c r="G678" t="s">
        <v>16</v>
      </c>
      <c r="H678" t="s">
        <v>169</v>
      </c>
      <c r="I678" t="s">
        <v>170</v>
      </c>
      <c r="J678" t="b">
        <v>0</v>
      </c>
      <c r="K678">
        <v>341</v>
      </c>
      <c r="L678">
        <v>1742394</v>
      </c>
      <c r="M678" t="str">
        <f>IF(VLOOKUP(A678,'national-winners'!$A$2:$B$13,2,0)=H678,"Y","N")</f>
        <v>N</v>
      </c>
      <c r="N678" t="str">
        <f>_xlfn.XLOOKUP(INDEX('state-winning-votes'!$A$1:$L$53,MATCH($C678,'state-winning-votes'!$A:$A,0),MATCH($A678,'state-winning-votes'!$A$2:$L$2,0)),$K:$K,$H:$H)</f>
        <v>Reagan, Ronald</v>
      </c>
      <c r="O678" t="str">
        <f>VLOOKUP(A678,'national-winners'!$A$2:$B$13,2,0)</f>
        <v>Reagan, Ronald</v>
      </c>
    </row>
    <row r="679" spans="1:15" x14ac:dyDescent="0.25">
      <c r="A679">
        <v>1980</v>
      </c>
      <c r="B679" t="s">
        <v>154</v>
      </c>
      <c r="C679" t="s">
        <v>155</v>
      </c>
      <c r="D679">
        <v>54</v>
      </c>
      <c r="E679">
        <v>55</v>
      </c>
      <c r="F679">
        <v>56</v>
      </c>
      <c r="G679" t="s">
        <v>16</v>
      </c>
      <c r="H679" t="s">
        <v>17</v>
      </c>
      <c r="I679" t="s">
        <v>18</v>
      </c>
      <c r="J679" t="b">
        <v>0</v>
      </c>
      <c r="K679">
        <v>367462</v>
      </c>
      <c r="L679">
        <v>737715</v>
      </c>
      <c r="M679" t="str">
        <f>IF(VLOOKUP(A679,'national-winners'!$A$2:$B$13,2,0)=H679,"Y","N")</f>
        <v>N</v>
      </c>
      <c r="N679" t="str">
        <f>_xlfn.XLOOKUP(INDEX('state-winning-votes'!$A$1:$L$53,MATCH($C679,'state-winning-votes'!$A:$A,0),MATCH($A679,'state-winning-votes'!$A$2:$L$2,0)),$K:$K,$H:$H)</f>
        <v>Carter, Jimmy</v>
      </c>
      <c r="O679" t="str">
        <f>VLOOKUP(A679,'national-winners'!$A$2:$B$13,2,0)</f>
        <v>Reagan, Ronald</v>
      </c>
    </row>
    <row r="680" spans="1:15" x14ac:dyDescent="0.25">
      <c r="A680">
        <v>1980</v>
      </c>
      <c r="B680" t="s">
        <v>154</v>
      </c>
      <c r="C680" t="s">
        <v>155</v>
      </c>
      <c r="D680">
        <v>54</v>
      </c>
      <c r="E680">
        <v>55</v>
      </c>
      <c r="F680">
        <v>56</v>
      </c>
      <c r="G680" t="s">
        <v>16</v>
      </c>
      <c r="H680" t="s">
        <v>160</v>
      </c>
      <c r="I680" t="s">
        <v>21</v>
      </c>
      <c r="J680" t="b">
        <v>0</v>
      </c>
      <c r="K680">
        <v>334206</v>
      </c>
      <c r="L680">
        <v>737715</v>
      </c>
      <c r="M680" t="str">
        <f>IF(VLOOKUP(A680,'national-winners'!$A$2:$B$13,2,0)=H680,"Y","N")</f>
        <v>Y</v>
      </c>
      <c r="N680" t="str">
        <f>_xlfn.XLOOKUP(INDEX('state-winning-votes'!$A$1:$L$53,MATCH($C680,'state-winning-votes'!$A:$A,0),MATCH($A680,'state-winning-votes'!$A$2:$L$2,0)),$K:$K,$H:$H)</f>
        <v>Carter, Jimmy</v>
      </c>
      <c r="O680" t="str">
        <f>VLOOKUP(A680,'national-winners'!$A$2:$B$13,2,0)</f>
        <v>Reagan, Ronald</v>
      </c>
    </row>
    <row r="681" spans="1:15" x14ac:dyDescent="0.25">
      <c r="A681">
        <v>1980</v>
      </c>
      <c r="B681" t="s">
        <v>154</v>
      </c>
      <c r="C681" t="s">
        <v>155</v>
      </c>
      <c r="D681">
        <v>54</v>
      </c>
      <c r="E681">
        <v>55</v>
      </c>
      <c r="F681">
        <v>56</v>
      </c>
      <c r="G681" t="s">
        <v>16</v>
      </c>
      <c r="H681" t="s">
        <v>161</v>
      </c>
      <c r="I681" t="s">
        <v>35</v>
      </c>
      <c r="J681" t="b">
        <v>0</v>
      </c>
      <c r="K681">
        <v>31691</v>
      </c>
      <c r="L681">
        <v>737715</v>
      </c>
      <c r="M681" t="str">
        <f>IF(VLOOKUP(A681,'national-winners'!$A$2:$B$13,2,0)=H681,"Y","N")</f>
        <v>N</v>
      </c>
      <c r="N681" t="str">
        <f>_xlfn.XLOOKUP(INDEX('state-winning-votes'!$A$1:$L$53,MATCH($C681,'state-winning-votes'!$A:$A,0),MATCH($A681,'state-winning-votes'!$A$2:$L$2,0)),$K:$K,$H:$H)</f>
        <v>Carter, Jimmy</v>
      </c>
      <c r="O681" t="str">
        <f>VLOOKUP(A681,'national-winners'!$A$2:$B$13,2,0)</f>
        <v>Reagan, Ronald</v>
      </c>
    </row>
    <row r="682" spans="1:15" x14ac:dyDescent="0.25">
      <c r="A682">
        <v>1980</v>
      </c>
      <c r="B682" t="s">
        <v>154</v>
      </c>
      <c r="C682" t="s">
        <v>155</v>
      </c>
      <c r="D682">
        <v>54</v>
      </c>
      <c r="E682">
        <v>55</v>
      </c>
      <c r="F682">
        <v>56</v>
      </c>
      <c r="G682" t="s">
        <v>16</v>
      </c>
      <c r="H682" t="s">
        <v>163</v>
      </c>
      <c r="I682" t="s">
        <v>29</v>
      </c>
      <c r="J682" t="b">
        <v>0</v>
      </c>
      <c r="K682">
        <v>4356</v>
      </c>
      <c r="L682">
        <v>737715</v>
      </c>
      <c r="M682" t="str">
        <f>IF(VLOOKUP(A682,'national-winners'!$A$2:$B$13,2,0)=H682,"Y","N")</f>
        <v>N</v>
      </c>
      <c r="N682" t="str">
        <f>_xlfn.XLOOKUP(INDEX('state-winning-votes'!$A$1:$L$53,MATCH($C682,'state-winning-votes'!$A:$A,0),MATCH($A682,'state-winning-votes'!$A$2:$L$2,0)),$K:$K,$H:$H)</f>
        <v>Carter, Jimmy</v>
      </c>
      <c r="O682" t="str">
        <f>VLOOKUP(A682,'national-winners'!$A$2:$B$13,2,0)</f>
        <v>Reagan, Ronald</v>
      </c>
    </row>
    <row r="683" spans="1:15" x14ac:dyDescent="0.25">
      <c r="A683">
        <v>1980</v>
      </c>
      <c r="B683" t="s">
        <v>156</v>
      </c>
      <c r="C683" t="s">
        <v>157</v>
      </c>
      <c r="D683">
        <v>55</v>
      </c>
      <c r="E683">
        <v>35</v>
      </c>
      <c r="F683">
        <v>25</v>
      </c>
      <c r="G683" t="s">
        <v>16</v>
      </c>
      <c r="H683" t="s">
        <v>160</v>
      </c>
      <c r="I683" t="s">
        <v>21</v>
      </c>
      <c r="J683" t="b">
        <v>0</v>
      </c>
      <c r="K683">
        <v>1088845</v>
      </c>
      <c r="L683">
        <v>2273221</v>
      </c>
      <c r="M683" t="str">
        <f>IF(VLOOKUP(A683,'national-winners'!$A$2:$B$13,2,0)=H683,"Y","N")</f>
        <v>Y</v>
      </c>
      <c r="N683" t="str">
        <f>_xlfn.XLOOKUP(INDEX('state-winning-votes'!$A$1:$L$53,MATCH($C683,'state-winning-votes'!$A:$A,0),MATCH($A683,'state-winning-votes'!$A$2:$L$2,0)),$K:$K,$H:$H)</f>
        <v>Reagan, Ronald</v>
      </c>
      <c r="O683" t="str">
        <f>VLOOKUP(A683,'national-winners'!$A$2:$B$13,2,0)</f>
        <v>Reagan, Ronald</v>
      </c>
    </row>
    <row r="684" spans="1:15" x14ac:dyDescent="0.25">
      <c r="A684">
        <v>1980</v>
      </c>
      <c r="B684" t="s">
        <v>156</v>
      </c>
      <c r="C684" t="s">
        <v>157</v>
      </c>
      <c r="D684">
        <v>55</v>
      </c>
      <c r="E684">
        <v>35</v>
      </c>
      <c r="F684">
        <v>25</v>
      </c>
      <c r="G684" t="s">
        <v>16</v>
      </c>
      <c r="H684" t="s">
        <v>17</v>
      </c>
      <c r="I684" t="s">
        <v>18</v>
      </c>
      <c r="J684" t="b">
        <v>0</v>
      </c>
      <c r="K684">
        <v>981584</v>
      </c>
      <c r="L684">
        <v>2273221</v>
      </c>
      <c r="M684" t="str">
        <f>IF(VLOOKUP(A684,'national-winners'!$A$2:$B$13,2,0)=H684,"Y","N")</f>
        <v>N</v>
      </c>
      <c r="N684" t="str">
        <f>_xlfn.XLOOKUP(INDEX('state-winning-votes'!$A$1:$L$53,MATCH($C684,'state-winning-votes'!$A:$A,0),MATCH($A684,'state-winning-votes'!$A$2:$L$2,0)),$K:$K,$H:$H)</f>
        <v>Reagan, Ronald</v>
      </c>
      <c r="O684" t="str">
        <f>VLOOKUP(A684,'national-winners'!$A$2:$B$13,2,0)</f>
        <v>Reagan, Ronald</v>
      </c>
    </row>
    <row r="685" spans="1:15" x14ac:dyDescent="0.25">
      <c r="A685">
        <v>1980</v>
      </c>
      <c r="B685" t="s">
        <v>156</v>
      </c>
      <c r="C685" t="s">
        <v>157</v>
      </c>
      <c r="D685">
        <v>55</v>
      </c>
      <c r="E685">
        <v>35</v>
      </c>
      <c r="F685">
        <v>25</v>
      </c>
      <c r="G685" t="s">
        <v>16</v>
      </c>
      <c r="H685" t="s">
        <v>161</v>
      </c>
      <c r="I685" t="s">
        <v>35</v>
      </c>
      <c r="J685" t="b">
        <v>0</v>
      </c>
      <c r="K685">
        <v>160657</v>
      </c>
      <c r="L685">
        <v>2273221</v>
      </c>
      <c r="M685" t="str">
        <f>IF(VLOOKUP(A685,'national-winners'!$A$2:$B$13,2,0)=H685,"Y","N")</f>
        <v>N</v>
      </c>
      <c r="N685" t="str">
        <f>_xlfn.XLOOKUP(INDEX('state-winning-votes'!$A$1:$L$53,MATCH($C685,'state-winning-votes'!$A:$A,0),MATCH($A685,'state-winning-votes'!$A$2:$L$2,0)),$K:$K,$H:$H)</f>
        <v>Reagan, Ronald</v>
      </c>
      <c r="O685" t="str">
        <f>VLOOKUP(A685,'national-winners'!$A$2:$B$13,2,0)</f>
        <v>Reagan, Ronald</v>
      </c>
    </row>
    <row r="686" spans="1:15" x14ac:dyDescent="0.25">
      <c r="A686">
        <v>1980</v>
      </c>
      <c r="B686" t="s">
        <v>156</v>
      </c>
      <c r="C686" t="s">
        <v>157</v>
      </c>
      <c r="D686">
        <v>55</v>
      </c>
      <c r="E686">
        <v>35</v>
      </c>
      <c r="F686">
        <v>25</v>
      </c>
      <c r="G686" t="s">
        <v>16</v>
      </c>
      <c r="H686" t="s">
        <v>163</v>
      </c>
      <c r="I686" t="s">
        <v>29</v>
      </c>
      <c r="J686" t="b">
        <v>0</v>
      </c>
      <c r="K686">
        <v>29135</v>
      </c>
      <c r="L686">
        <v>2273221</v>
      </c>
      <c r="M686" t="str">
        <f>IF(VLOOKUP(A686,'national-winners'!$A$2:$B$13,2,0)=H686,"Y","N")</f>
        <v>N</v>
      </c>
      <c r="N686" t="str">
        <f>_xlfn.XLOOKUP(INDEX('state-winning-votes'!$A$1:$L$53,MATCH($C686,'state-winning-votes'!$A:$A,0),MATCH($A686,'state-winning-votes'!$A$2:$L$2,0)),$K:$K,$H:$H)</f>
        <v>Reagan, Ronald</v>
      </c>
      <c r="O686" t="str">
        <f>VLOOKUP(A686,'national-winners'!$A$2:$B$13,2,0)</f>
        <v>Reagan, Ronald</v>
      </c>
    </row>
    <row r="687" spans="1:15" x14ac:dyDescent="0.25">
      <c r="A687">
        <v>1980</v>
      </c>
      <c r="B687" t="s">
        <v>156</v>
      </c>
      <c r="C687" t="s">
        <v>157</v>
      </c>
      <c r="D687">
        <v>55</v>
      </c>
      <c r="E687">
        <v>35</v>
      </c>
      <c r="F687">
        <v>25</v>
      </c>
      <c r="G687" t="s">
        <v>16</v>
      </c>
      <c r="H687" t="s">
        <v>167</v>
      </c>
      <c r="I687" t="s">
        <v>168</v>
      </c>
      <c r="J687" t="b">
        <v>0</v>
      </c>
      <c r="K687">
        <v>7767</v>
      </c>
      <c r="L687">
        <v>2273221</v>
      </c>
      <c r="M687" t="str">
        <f>IF(VLOOKUP(A687,'national-winners'!$A$2:$B$13,2,0)=H687,"Y","N")</f>
        <v>N</v>
      </c>
      <c r="N687" t="str">
        <f>_xlfn.XLOOKUP(INDEX('state-winning-votes'!$A$1:$L$53,MATCH($C687,'state-winning-votes'!$A:$A,0),MATCH($A687,'state-winning-votes'!$A$2:$L$2,0)),$K:$K,$H:$H)</f>
        <v>Reagan, Ronald</v>
      </c>
      <c r="O687" t="str">
        <f>VLOOKUP(A687,'national-winners'!$A$2:$B$13,2,0)</f>
        <v>Reagan, Ronald</v>
      </c>
    </row>
    <row r="688" spans="1:15" x14ac:dyDescent="0.25">
      <c r="A688">
        <v>1980</v>
      </c>
      <c r="B688" t="s">
        <v>156</v>
      </c>
      <c r="C688" t="s">
        <v>157</v>
      </c>
      <c r="D688">
        <v>55</v>
      </c>
      <c r="E688">
        <v>35</v>
      </c>
      <c r="F688">
        <v>25</v>
      </c>
      <c r="G688" t="s">
        <v>16</v>
      </c>
      <c r="H688" t="s">
        <v>162</v>
      </c>
      <c r="I688" t="s">
        <v>23</v>
      </c>
      <c r="J688" t="b">
        <v>0</v>
      </c>
      <c r="K688">
        <v>1519</v>
      </c>
      <c r="L688">
        <v>2273221</v>
      </c>
      <c r="M688" t="str">
        <f>IF(VLOOKUP(A688,'national-winners'!$A$2:$B$13,2,0)=H688,"Y","N")</f>
        <v>N</v>
      </c>
      <c r="N688" t="str">
        <f>_xlfn.XLOOKUP(INDEX('state-winning-votes'!$A$1:$L$53,MATCH($C688,'state-winning-votes'!$A:$A,0),MATCH($A688,'state-winning-votes'!$A$2:$L$2,0)),$K:$K,$H:$H)</f>
        <v>Reagan, Ronald</v>
      </c>
      <c r="O688" t="str">
        <f>VLOOKUP(A688,'national-winners'!$A$2:$B$13,2,0)</f>
        <v>Reagan, Ronald</v>
      </c>
    </row>
    <row r="689" spans="1:15" x14ac:dyDescent="0.25">
      <c r="A689">
        <v>1980</v>
      </c>
      <c r="B689" t="s">
        <v>156</v>
      </c>
      <c r="C689" t="s">
        <v>157</v>
      </c>
      <c r="D689">
        <v>55</v>
      </c>
      <c r="E689">
        <v>35</v>
      </c>
      <c r="F689">
        <v>25</v>
      </c>
      <c r="G689" t="s">
        <v>16</v>
      </c>
      <c r="J689" t="b">
        <v>1</v>
      </c>
      <c r="K689">
        <v>1337</v>
      </c>
      <c r="L689">
        <v>2273221</v>
      </c>
      <c r="M689" t="str">
        <f>IF(VLOOKUP(A689,'national-winners'!$A$2:$B$13,2,0)=H689,"Y","N")</f>
        <v>N</v>
      </c>
      <c r="N689" t="str">
        <f>_xlfn.XLOOKUP(INDEX('state-winning-votes'!$A$1:$L$53,MATCH($C689,'state-winning-votes'!$A:$A,0),MATCH($A689,'state-winning-votes'!$A$2:$L$2,0)),$K:$K,$H:$H)</f>
        <v>Reagan, Ronald</v>
      </c>
      <c r="O689" t="str">
        <f>VLOOKUP(A689,'national-winners'!$A$2:$B$13,2,0)</f>
        <v>Reagan, Ronald</v>
      </c>
    </row>
    <row r="690" spans="1:15" x14ac:dyDescent="0.25">
      <c r="A690">
        <v>1980</v>
      </c>
      <c r="B690" t="s">
        <v>156</v>
      </c>
      <c r="C690" t="s">
        <v>157</v>
      </c>
      <c r="D690">
        <v>55</v>
      </c>
      <c r="E690">
        <v>35</v>
      </c>
      <c r="F690">
        <v>25</v>
      </c>
      <c r="G690" t="s">
        <v>16</v>
      </c>
      <c r="H690" t="s">
        <v>166</v>
      </c>
      <c r="I690" t="s">
        <v>100</v>
      </c>
      <c r="J690" t="b">
        <v>0</v>
      </c>
      <c r="K690">
        <v>808</v>
      </c>
      <c r="L690">
        <v>2273221</v>
      </c>
      <c r="M690" t="str">
        <f>IF(VLOOKUP(A690,'national-winners'!$A$2:$B$13,2,0)=H690,"Y","N")</f>
        <v>N</v>
      </c>
      <c r="N690" t="str">
        <f>_xlfn.XLOOKUP(INDEX('state-winning-votes'!$A$1:$L$53,MATCH($C690,'state-winning-votes'!$A:$A,0),MATCH($A690,'state-winning-votes'!$A$2:$L$2,0)),$K:$K,$H:$H)</f>
        <v>Reagan, Ronald</v>
      </c>
      <c r="O690" t="str">
        <f>VLOOKUP(A690,'national-winners'!$A$2:$B$13,2,0)</f>
        <v>Reagan, Ronald</v>
      </c>
    </row>
    <row r="691" spans="1:15" x14ac:dyDescent="0.25">
      <c r="A691">
        <v>1980</v>
      </c>
      <c r="B691" t="s">
        <v>156</v>
      </c>
      <c r="C691" t="s">
        <v>157</v>
      </c>
      <c r="D691">
        <v>55</v>
      </c>
      <c r="E691">
        <v>35</v>
      </c>
      <c r="F691">
        <v>25</v>
      </c>
      <c r="G691" t="s">
        <v>16</v>
      </c>
      <c r="H691" t="s">
        <v>26</v>
      </c>
      <c r="I691" t="s">
        <v>27</v>
      </c>
      <c r="J691" t="b">
        <v>0</v>
      </c>
      <c r="K691">
        <v>772</v>
      </c>
      <c r="L691">
        <v>2273221</v>
      </c>
      <c r="M691" t="str">
        <f>IF(VLOOKUP(A691,'national-winners'!$A$2:$B$13,2,0)=H691,"Y","N")</f>
        <v>N</v>
      </c>
      <c r="N691" t="str">
        <f>_xlfn.XLOOKUP(INDEX('state-winning-votes'!$A$1:$L$53,MATCH($C691,'state-winning-votes'!$A:$A,0),MATCH($A691,'state-winning-votes'!$A$2:$L$2,0)),$K:$K,$H:$H)</f>
        <v>Reagan, Ronald</v>
      </c>
      <c r="O691" t="str">
        <f>VLOOKUP(A691,'national-winners'!$A$2:$B$13,2,0)</f>
        <v>Reagan, Ronald</v>
      </c>
    </row>
    <row r="692" spans="1:15" x14ac:dyDescent="0.25">
      <c r="A692">
        <v>1980</v>
      </c>
      <c r="B692" t="s">
        <v>156</v>
      </c>
      <c r="C692" t="s">
        <v>157</v>
      </c>
      <c r="D692">
        <v>55</v>
      </c>
      <c r="E692">
        <v>35</v>
      </c>
      <c r="F692">
        <v>25</v>
      </c>
      <c r="G692" t="s">
        <v>16</v>
      </c>
      <c r="H692" t="s">
        <v>169</v>
      </c>
      <c r="I692" t="s">
        <v>170</v>
      </c>
      <c r="J692" t="b">
        <v>0</v>
      </c>
      <c r="K692">
        <v>414</v>
      </c>
      <c r="L692">
        <v>2273221</v>
      </c>
      <c r="M692" t="str">
        <f>IF(VLOOKUP(A692,'national-winners'!$A$2:$B$13,2,0)=H692,"Y","N")</f>
        <v>N</v>
      </c>
      <c r="N692" t="str">
        <f>_xlfn.XLOOKUP(INDEX('state-winning-votes'!$A$1:$L$53,MATCH($C692,'state-winning-votes'!$A:$A,0),MATCH($A692,'state-winning-votes'!$A$2:$L$2,0)),$K:$K,$H:$H)</f>
        <v>Reagan, Ronald</v>
      </c>
      <c r="O692" t="str">
        <f>VLOOKUP(A692,'national-winners'!$A$2:$B$13,2,0)</f>
        <v>Reagan, Ronald</v>
      </c>
    </row>
    <row r="693" spans="1:15" x14ac:dyDescent="0.25">
      <c r="A693">
        <v>1980</v>
      </c>
      <c r="B693" t="s">
        <v>156</v>
      </c>
      <c r="C693" t="s">
        <v>157</v>
      </c>
      <c r="D693">
        <v>55</v>
      </c>
      <c r="E693">
        <v>35</v>
      </c>
      <c r="F693">
        <v>25</v>
      </c>
      <c r="G693" t="s">
        <v>16</v>
      </c>
      <c r="H693" t="s">
        <v>165</v>
      </c>
      <c r="I693" t="s">
        <v>37</v>
      </c>
      <c r="J693" t="b">
        <v>0</v>
      </c>
      <c r="K693">
        <v>383</v>
      </c>
      <c r="L693">
        <v>2273221</v>
      </c>
      <c r="M693" t="str">
        <f>IF(VLOOKUP(A693,'national-winners'!$A$2:$B$13,2,0)=H693,"Y","N")</f>
        <v>N</v>
      </c>
      <c r="N693" t="str">
        <f>_xlfn.XLOOKUP(INDEX('state-winning-votes'!$A$1:$L$53,MATCH($C693,'state-winning-votes'!$A:$A,0),MATCH($A693,'state-winning-votes'!$A$2:$L$2,0)),$K:$K,$H:$H)</f>
        <v>Reagan, Ronald</v>
      </c>
      <c r="O693" t="str">
        <f>VLOOKUP(A693,'national-winners'!$A$2:$B$13,2,0)</f>
        <v>Reagan, Ronald</v>
      </c>
    </row>
    <row r="694" spans="1:15" x14ac:dyDescent="0.25">
      <c r="A694">
        <v>1980</v>
      </c>
      <c r="B694" t="s">
        <v>158</v>
      </c>
      <c r="C694" t="s">
        <v>159</v>
      </c>
      <c r="D694">
        <v>56</v>
      </c>
      <c r="E694">
        <v>83</v>
      </c>
      <c r="F694">
        <v>68</v>
      </c>
      <c r="G694" t="s">
        <v>16</v>
      </c>
      <c r="H694" t="s">
        <v>160</v>
      </c>
      <c r="I694" t="s">
        <v>21</v>
      </c>
      <c r="J694" t="b">
        <v>0</v>
      </c>
      <c r="K694">
        <v>110700</v>
      </c>
      <c r="L694">
        <v>176713</v>
      </c>
      <c r="M694" t="str">
        <f>IF(VLOOKUP(A694,'national-winners'!$A$2:$B$13,2,0)=H694,"Y","N")</f>
        <v>Y</v>
      </c>
      <c r="N694" t="str">
        <f>_xlfn.XLOOKUP(INDEX('state-winning-votes'!$A$1:$L$53,MATCH($C694,'state-winning-votes'!$A:$A,0),MATCH($A694,'state-winning-votes'!$A$2:$L$2,0)),$K:$K,$H:$H)</f>
        <v>Reagan, Ronald</v>
      </c>
      <c r="O694" t="str">
        <f>VLOOKUP(A694,'national-winners'!$A$2:$B$13,2,0)</f>
        <v>Reagan, Ronald</v>
      </c>
    </row>
    <row r="695" spans="1:15" x14ac:dyDescent="0.25">
      <c r="A695">
        <v>1980</v>
      </c>
      <c r="B695" t="s">
        <v>158</v>
      </c>
      <c r="C695" t="s">
        <v>159</v>
      </c>
      <c r="D695">
        <v>56</v>
      </c>
      <c r="E695">
        <v>83</v>
      </c>
      <c r="F695">
        <v>68</v>
      </c>
      <c r="G695" t="s">
        <v>16</v>
      </c>
      <c r="H695" t="s">
        <v>17</v>
      </c>
      <c r="I695" t="s">
        <v>18</v>
      </c>
      <c r="J695" t="b">
        <v>0</v>
      </c>
      <c r="K695">
        <v>49427</v>
      </c>
      <c r="L695">
        <v>176713</v>
      </c>
      <c r="M695" t="str">
        <f>IF(VLOOKUP(A695,'national-winners'!$A$2:$B$13,2,0)=H695,"Y","N")</f>
        <v>N</v>
      </c>
      <c r="N695" t="str">
        <f>_xlfn.XLOOKUP(INDEX('state-winning-votes'!$A$1:$L$53,MATCH($C695,'state-winning-votes'!$A:$A,0),MATCH($A695,'state-winning-votes'!$A$2:$L$2,0)),$K:$K,$H:$H)</f>
        <v>Reagan, Ronald</v>
      </c>
      <c r="O695" t="str">
        <f>VLOOKUP(A695,'national-winners'!$A$2:$B$13,2,0)</f>
        <v>Reagan, Ronald</v>
      </c>
    </row>
    <row r="696" spans="1:15" x14ac:dyDescent="0.25">
      <c r="A696">
        <v>1980</v>
      </c>
      <c r="B696" t="s">
        <v>158</v>
      </c>
      <c r="C696" t="s">
        <v>159</v>
      </c>
      <c r="D696">
        <v>56</v>
      </c>
      <c r="E696">
        <v>83</v>
      </c>
      <c r="F696">
        <v>68</v>
      </c>
      <c r="G696" t="s">
        <v>16</v>
      </c>
      <c r="H696" t="s">
        <v>161</v>
      </c>
      <c r="I696" t="s">
        <v>35</v>
      </c>
      <c r="J696" t="b">
        <v>0</v>
      </c>
      <c r="K696">
        <v>12072</v>
      </c>
      <c r="L696">
        <v>176713</v>
      </c>
      <c r="M696" t="str">
        <f>IF(VLOOKUP(A696,'national-winners'!$A$2:$B$13,2,0)=H696,"Y","N")</f>
        <v>N</v>
      </c>
      <c r="N696" t="str">
        <f>_xlfn.XLOOKUP(INDEX('state-winning-votes'!$A$1:$L$53,MATCH($C696,'state-winning-votes'!$A:$A,0),MATCH($A696,'state-winning-votes'!$A$2:$L$2,0)),$K:$K,$H:$H)</f>
        <v>Reagan, Ronald</v>
      </c>
      <c r="O696" t="str">
        <f>VLOOKUP(A696,'national-winners'!$A$2:$B$13,2,0)</f>
        <v>Reagan, Ronald</v>
      </c>
    </row>
    <row r="697" spans="1:15" x14ac:dyDescent="0.25">
      <c r="A697">
        <v>1980</v>
      </c>
      <c r="B697" t="s">
        <v>158</v>
      </c>
      <c r="C697" t="s">
        <v>159</v>
      </c>
      <c r="D697">
        <v>56</v>
      </c>
      <c r="E697">
        <v>83</v>
      </c>
      <c r="F697">
        <v>68</v>
      </c>
      <c r="G697" t="s">
        <v>16</v>
      </c>
      <c r="H697" t="s">
        <v>163</v>
      </c>
      <c r="I697" t="s">
        <v>29</v>
      </c>
      <c r="J697" t="b">
        <v>0</v>
      </c>
      <c r="K697">
        <v>4514</v>
      </c>
      <c r="L697">
        <v>176713</v>
      </c>
      <c r="M697" t="str">
        <f>IF(VLOOKUP(A697,'national-winners'!$A$2:$B$13,2,0)=H697,"Y","N")</f>
        <v>N</v>
      </c>
      <c r="N697" t="str">
        <f>_xlfn.XLOOKUP(INDEX('state-winning-votes'!$A$1:$L$53,MATCH($C697,'state-winning-votes'!$A:$A,0),MATCH($A697,'state-winning-votes'!$A$2:$L$2,0)),$K:$K,$H:$H)</f>
        <v>Reagan, Ronald</v>
      </c>
      <c r="O697" t="str">
        <f>VLOOKUP(A697,'national-winners'!$A$2:$B$13,2,0)</f>
        <v>Reagan, Ronald</v>
      </c>
    </row>
    <row r="698" spans="1:15" x14ac:dyDescent="0.25">
      <c r="A698">
        <v>1984</v>
      </c>
      <c r="B698" t="s">
        <v>14</v>
      </c>
      <c r="C698" t="s">
        <v>15</v>
      </c>
      <c r="D698">
        <v>1</v>
      </c>
      <c r="E698">
        <v>63</v>
      </c>
      <c r="F698">
        <v>41</v>
      </c>
      <c r="G698" t="s">
        <v>16</v>
      </c>
      <c r="H698" t="s">
        <v>160</v>
      </c>
      <c r="I698" t="s">
        <v>21</v>
      </c>
      <c r="J698" t="b">
        <v>0</v>
      </c>
      <c r="K698">
        <v>872849</v>
      </c>
      <c r="L698">
        <v>1441713</v>
      </c>
      <c r="M698" t="str">
        <f>IF(VLOOKUP(A698,'national-winners'!$A$2:$B$13,2,0)=H698,"Y","N")</f>
        <v>Y</v>
      </c>
      <c r="N698" t="str">
        <f>_xlfn.XLOOKUP(INDEX('state-winning-votes'!$A$1:$L$53,MATCH($C698,'state-winning-votes'!$A:$A,0),MATCH($A698,'state-winning-votes'!$A$2:$L$2,0)),$K:$K,$H:$H)</f>
        <v>Reagan, Ronald</v>
      </c>
      <c r="O698" t="str">
        <f>VLOOKUP(A698,'national-winners'!$A$2:$B$13,2,0)</f>
        <v>Reagan, Ronald</v>
      </c>
    </row>
    <row r="699" spans="1:15" x14ac:dyDescent="0.25">
      <c r="A699">
        <v>1984</v>
      </c>
      <c r="B699" t="s">
        <v>14</v>
      </c>
      <c r="C699" t="s">
        <v>15</v>
      </c>
      <c r="D699">
        <v>1</v>
      </c>
      <c r="E699">
        <v>63</v>
      </c>
      <c r="F699">
        <v>41</v>
      </c>
      <c r="G699" t="s">
        <v>16</v>
      </c>
      <c r="H699" t="s">
        <v>189</v>
      </c>
      <c r="I699" t="s">
        <v>18</v>
      </c>
      <c r="J699" t="b">
        <v>0</v>
      </c>
      <c r="K699">
        <v>551899</v>
      </c>
      <c r="L699">
        <v>1441713</v>
      </c>
      <c r="M699" t="str">
        <f>IF(VLOOKUP(A699,'national-winners'!$A$2:$B$13,2,0)=H699,"Y","N")</f>
        <v>N</v>
      </c>
      <c r="N699" t="str">
        <f>_xlfn.XLOOKUP(INDEX('state-winning-votes'!$A$1:$L$53,MATCH($C699,'state-winning-votes'!$A:$A,0),MATCH($A699,'state-winning-votes'!$A$2:$L$2,0)),$K:$K,$H:$H)</f>
        <v>Reagan, Ronald</v>
      </c>
      <c r="O699" t="str">
        <f>VLOOKUP(A699,'national-winners'!$A$2:$B$13,2,0)</f>
        <v>Reagan, Ronald</v>
      </c>
    </row>
    <row r="700" spans="1:15" x14ac:dyDescent="0.25">
      <c r="A700">
        <v>1984</v>
      </c>
      <c r="B700" t="s">
        <v>14</v>
      </c>
      <c r="C700" t="s">
        <v>15</v>
      </c>
      <c r="D700">
        <v>1</v>
      </c>
      <c r="E700">
        <v>63</v>
      </c>
      <c r="F700">
        <v>41</v>
      </c>
      <c r="G700" t="s">
        <v>16</v>
      </c>
      <c r="H700" t="s">
        <v>190</v>
      </c>
      <c r="I700" t="s">
        <v>29</v>
      </c>
      <c r="J700" t="b">
        <v>0</v>
      </c>
      <c r="K700">
        <v>9504</v>
      </c>
      <c r="L700">
        <v>1441713</v>
      </c>
      <c r="M700" t="str">
        <f>IF(VLOOKUP(A700,'national-winners'!$A$2:$B$13,2,0)=H700,"Y","N")</f>
        <v>N</v>
      </c>
      <c r="N700" t="str">
        <f>_xlfn.XLOOKUP(INDEX('state-winning-votes'!$A$1:$L$53,MATCH($C700,'state-winning-votes'!$A:$A,0),MATCH($A700,'state-winning-votes'!$A$2:$L$2,0)),$K:$K,$H:$H)</f>
        <v>Reagan, Ronald</v>
      </c>
      <c r="O700" t="str">
        <f>VLOOKUP(A700,'national-winners'!$A$2:$B$13,2,0)</f>
        <v>Reagan, Ronald</v>
      </c>
    </row>
    <row r="701" spans="1:15" x14ac:dyDescent="0.25">
      <c r="A701">
        <v>1984</v>
      </c>
      <c r="B701" t="s">
        <v>14</v>
      </c>
      <c r="C701" t="s">
        <v>15</v>
      </c>
      <c r="D701">
        <v>1</v>
      </c>
      <c r="E701">
        <v>63</v>
      </c>
      <c r="F701">
        <v>41</v>
      </c>
      <c r="G701" t="s">
        <v>16</v>
      </c>
      <c r="H701" t="s">
        <v>26</v>
      </c>
      <c r="I701" t="s">
        <v>27</v>
      </c>
      <c r="J701" t="b">
        <v>0</v>
      </c>
      <c r="K701">
        <v>4671</v>
      </c>
      <c r="L701">
        <v>1441713</v>
      </c>
      <c r="M701" t="str">
        <f>IF(VLOOKUP(A701,'national-winners'!$A$2:$B$13,2,0)=H701,"Y","N")</f>
        <v>N</v>
      </c>
      <c r="N701" t="str">
        <f>_xlfn.XLOOKUP(INDEX('state-winning-votes'!$A$1:$L$53,MATCH($C701,'state-winning-votes'!$A:$A,0),MATCH($A701,'state-winning-votes'!$A$2:$L$2,0)),$K:$K,$H:$H)</f>
        <v>Reagan, Ronald</v>
      </c>
      <c r="O701" t="str">
        <f>VLOOKUP(A701,'national-winners'!$A$2:$B$13,2,0)</f>
        <v>Reagan, Ronald</v>
      </c>
    </row>
    <row r="702" spans="1:15" x14ac:dyDescent="0.25">
      <c r="A702">
        <v>1984</v>
      </c>
      <c r="B702" t="s">
        <v>14</v>
      </c>
      <c r="C702" t="s">
        <v>15</v>
      </c>
      <c r="D702">
        <v>1</v>
      </c>
      <c r="E702">
        <v>63</v>
      </c>
      <c r="F702">
        <v>41</v>
      </c>
      <c r="G702" t="s">
        <v>16</v>
      </c>
      <c r="H702" t="s">
        <v>191</v>
      </c>
      <c r="I702" t="s">
        <v>192</v>
      </c>
      <c r="J702" t="b">
        <v>0</v>
      </c>
      <c r="K702">
        <v>1401</v>
      </c>
      <c r="L702">
        <v>1441713</v>
      </c>
      <c r="M702" t="str">
        <f>IF(VLOOKUP(A702,'national-winners'!$A$2:$B$13,2,0)=H702,"Y","N")</f>
        <v>N</v>
      </c>
      <c r="N702" t="str">
        <f>_xlfn.XLOOKUP(INDEX('state-winning-votes'!$A$1:$L$53,MATCH($C702,'state-winning-votes'!$A:$A,0),MATCH($A702,'state-winning-votes'!$A$2:$L$2,0)),$K:$K,$H:$H)</f>
        <v>Reagan, Ronald</v>
      </c>
      <c r="O702" t="str">
        <f>VLOOKUP(A702,'national-winners'!$A$2:$B$13,2,0)</f>
        <v>Reagan, Ronald</v>
      </c>
    </row>
    <row r="703" spans="1:15" x14ac:dyDescent="0.25">
      <c r="A703">
        <v>1984</v>
      </c>
      <c r="B703" t="s">
        <v>14</v>
      </c>
      <c r="C703" t="s">
        <v>15</v>
      </c>
      <c r="D703">
        <v>1</v>
      </c>
      <c r="E703">
        <v>63</v>
      </c>
      <c r="F703">
        <v>41</v>
      </c>
      <c r="G703" t="s">
        <v>16</v>
      </c>
      <c r="H703" t="s">
        <v>193</v>
      </c>
      <c r="I703" t="s">
        <v>37</v>
      </c>
      <c r="J703" t="b">
        <v>0</v>
      </c>
      <c r="K703">
        <v>730</v>
      </c>
      <c r="L703">
        <v>1441713</v>
      </c>
      <c r="M703" t="str">
        <f>IF(VLOOKUP(A703,'national-winners'!$A$2:$B$13,2,0)=H703,"Y","N")</f>
        <v>N</v>
      </c>
      <c r="N703" t="str">
        <f>_xlfn.XLOOKUP(INDEX('state-winning-votes'!$A$1:$L$53,MATCH($C703,'state-winning-votes'!$A:$A,0),MATCH($A703,'state-winning-votes'!$A$2:$L$2,0)),$K:$K,$H:$H)</f>
        <v>Reagan, Ronald</v>
      </c>
      <c r="O703" t="str">
        <f>VLOOKUP(A703,'national-winners'!$A$2:$B$13,2,0)</f>
        <v>Reagan, Ronald</v>
      </c>
    </row>
    <row r="704" spans="1:15" x14ac:dyDescent="0.25">
      <c r="A704">
        <v>1984</v>
      </c>
      <c r="B704" t="s">
        <v>14</v>
      </c>
      <c r="C704" t="s">
        <v>15</v>
      </c>
      <c r="D704">
        <v>1</v>
      </c>
      <c r="E704">
        <v>63</v>
      </c>
      <c r="F704">
        <v>41</v>
      </c>
      <c r="G704" t="s">
        <v>16</v>
      </c>
      <c r="H704" t="s">
        <v>194</v>
      </c>
      <c r="I704" t="s">
        <v>195</v>
      </c>
      <c r="J704" t="b">
        <v>0</v>
      </c>
      <c r="K704">
        <v>659</v>
      </c>
      <c r="L704">
        <v>1441713</v>
      </c>
      <c r="M704" t="str">
        <f>IF(VLOOKUP(A704,'national-winners'!$A$2:$B$13,2,0)=H704,"Y","N")</f>
        <v>N</v>
      </c>
      <c r="N704" t="str">
        <f>_xlfn.XLOOKUP(INDEX('state-winning-votes'!$A$1:$L$53,MATCH($C704,'state-winning-votes'!$A:$A,0),MATCH($A704,'state-winning-votes'!$A$2:$L$2,0)),$K:$K,$H:$H)</f>
        <v>Reagan, Ronald</v>
      </c>
      <c r="O704" t="str">
        <f>VLOOKUP(A704,'national-winners'!$A$2:$B$13,2,0)</f>
        <v>Reagan, Ronald</v>
      </c>
    </row>
    <row r="705" spans="1:15" x14ac:dyDescent="0.25">
      <c r="A705">
        <v>1984</v>
      </c>
      <c r="B705" t="s">
        <v>30</v>
      </c>
      <c r="C705" t="s">
        <v>31</v>
      </c>
      <c r="D705">
        <v>2</v>
      </c>
      <c r="E705">
        <v>94</v>
      </c>
      <c r="F705">
        <v>81</v>
      </c>
      <c r="G705" t="s">
        <v>16</v>
      </c>
      <c r="H705" t="s">
        <v>160</v>
      </c>
      <c r="I705" t="s">
        <v>21</v>
      </c>
      <c r="J705" t="b">
        <v>0</v>
      </c>
      <c r="K705">
        <v>138377</v>
      </c>
      <c r="L705">
        <v>207605</v>
      </c>
      <c r="M705" t="str">
        <f>IF(VLOOKUP(A705,'national-winners'!$A$2:$B$13,2,0)=H705,"Y","N")</f>
        <v>Y</v>
      </c>
      <c r="N705" t="str">
        <f>_xlfn.XLOOKUP(INDEX('state-winning-votes'!$A$1:$L$53,MATCH($C705,'state-winning-votes'!$A:$A,0),MATCH($A705,'state-winning-votes'!$A$2:$L$2,0)),$K:$K,$H:$H)</f>
        <v>Reagan, Ronald</v>
      </c>
      <c r="O705" t="str">
        <f>VLOOKUP(A705,'national-winners'!$A$2:$B$13,2,0)</f>
        <v>Reagan, Ronald</v>
      </c>
    </row>
    <row r="706" spans="1:15" x14ac:dyDescent="0.25">
      <c r="A706">
        <v>1984</v>
      </c>
      <c r="B706" t="s">
        <v>30</v>
      </c>
      <c r="C706" t="s">
        <v>31</v>
      </c>
      <c r="D706">
        <v>2</v>
      </c>
      <c r="E706">
        <v>94</v>
      </c>
      <c r="F706">
        <v>81</v>
      </c>
      <c r="G706" t="s">
        <v>16</v>
      </c>
      <c r="H706" t="s">
        <v>189</v>
      </c>
      <c r="I706" t="s">
        <v>18</v>
      </c>
      <c r="J706" t="b">
        <v>0</v>
      </c>
      <c r="K706">
        <v>62007</v>
      </c>
      <c r="L706">
        <v>207605</v>
      </c>
      <c r="M706" t="str">
        <f>IF(VLOOKUP(A706,'national-winners'!$A$2:$B$13,2,0)=H706,"Y","N")</f>
        <v>N</v>
      </c>
      <c r="N706" t="str">
        <f>_xlfn.XLOOKUP(INDEX('state-winning-votes'!$A$1:$L$53,MATCH($C706,'state-winning-votes'!$A:$A,0),MATCH($A706,'state-winning-votes'!$A$2:$L$2,0)),$K:$K,$H:$H)</f>
        <v>Reagan, Ronald</v>
      </c>
      <c r="O706" t="str">
        <f>VLOOKUP(A706,'national-winners'!$A$2:$B$13,2,0)</f>
        <v>Reagan, Ronald</v>
      </c>
    </row>
    <row r="707" spans="1:15" x14ac:dyDescent="0.25">
      <c r="A707">
        <v>1984</v>
      </c>
      <c r="B707" t="s">
        <v>30</v>
      </c>
      <c r="C707" t="s">
        <v>31</v>
      </c>
      <c r="D707">
        <v>2</v>
      </c>
      <c r="E707">
        <v>94</v>
      </c>
      <c r="F707">
        <v>81</v>
      </c>
      <c r="G707" t="s">
        <v>16</v>
      </c>
      <c r="H707" t="s">
        <v>190</v>
      </c>
      <c r="I707" t="s">
        <v>29</v>
      </c>
      <c r="J707" t="b">
        <v>0</v>
      </c>
      <c r="K707">
        <v>6378</v>
      </c>
      <c r="L707">
        <v>207605</v>
      </c>
      <c r="M707" t="str">
        <f>IF(VLOOKUP(A707,'national-winners'!$A$2:$B$13,2,0)=H707,"Y","N")</f>
        <v>N</v>
      </c>
      <c r="N707" t="str">
        <f>_xlfn.XLOOKUP(INDEX('state-winning-votes'!$A$1:$L$53,MATCH($C707,'state-winning-votes'!$A:$A,0),MATCH($A707,'state-winning-votes'!$A$2:$L$2,0)),$K:$K,$H:$H)</f>
        <v>Reagan, Ronald</v>
      </c>
      <c r="O707" t="str">
        <f>VLOOKUP(A707,'national-winners'!$A$2:$B$13,2,0)</f>
        <v>Reagan, Ronald</v>
      </c>
    </row>
    <row r="708" spans="1:15" x14ac:dyDescent="0.25">
      <c r="A708">
        <v>1984</v>
      </c>
      <c r="B708" t="s">
        <v>30</v>
      </c>
      <c r="C708" t="s">
        <v>31</v>
      </c>
      <c r="D708">
        <v>2</v>
      </c>
      <c r="E708">
        <v>94</v>
      </c>
      <c r="F708">
        <v>81</v>
      </c>
      <c r="G708" t="s">
        <v>16</v>
      </c>
      <c r="H708" t="s">
        <v>59</v>
      </c>
      <c r="J708" t="b">
        <v>0</v>
      </c>
      <c r="K708">
        <v>843</v>
      </c>
      <c r="L708">
        <v>207605</v>
      </c>
      <c r="M708" t="str">
        <f>IF(VLOOKUP(A708,'national-winners'!$A$2:$B$13,2,0)=H708,"Y","N")</f>
        <v>N</v>
      </c>
      <c r="N708" t="str">
        <f>_xlfn.XLOOKUP(INDEX('state-winning-votes'!$A$1:$L$53,MATCH($C708,'state-winning-votes'!$A:$A,0),MATCH($A708,'state-winning-votes'!$A$2:$L$2,0)),$K:$K,$H:$H)</f>
        <v>Reagan, Ronald</v>
      </c>
      <c r="O708" t="str">
        <f>VLOOKUP(A708,'national-winners'!$A$2:$B$13,2,0)</f>
        <v>Reagan, Ronald</v>
      </c>
    </row>
    <row r="709" spans="1:15" x14ac:dyDescent="0.25">
      <c r="A709">
        <v>1984</v>
      </c>
      <c r="B709" t="s">
        <v>32</v>
      </c>
      <c r="C709" t="s">
        <v>33</v>
      </c>
      <c r="D709">
        <v>4</v>
      </c>
      <c r="E709">
        <v>86</v>
      </c>
      <c r="F709">
        <v>61</v>
      </c>
      <c r="G709" t="s">
        <v>16</v>
      </c>
      <c r="H709" t="s">
        <v>160</v>
      </c>
      <c r="I709" t="s">
        <v>21</v>
      </c>
      <c r="J709" t="b">
        <v>0</v>
      </c>
      <c r="K709">
        <v>681416</v>
      </c>
      <c r="L709">
        <v>1025897</v>
      </c>
      <c r="M709" t="str">
        <f>IF(VLOOKUP(A709,'national-winners'!$A$2:$B$13,2,0)=H709,"Y","N")</f>
        <v>Y</v>
      </c>
      <c r="N709" t="str">
        <f>_xlfn.XLOOKUP(INDEX('state-winning-votes'!$A$1:$L$53,MATCH($C709,'state-winning-votes'!$A:$A,0),MATCH($A709,'state-winning-votes'!$A$2:$L$2,0)),$K:$K,$H:$H)</f>
        <v>Reagan, Ronald</v>
      </c>
      <c r="O709" t="str">
        <f>VLOOKUP(A709,'national-winners'!$A$2:$B$13,2,0)</f>
        <v>Reagan, Ronald</v>
      </c>
    </row>
    <row r="710" spans="1:15" x14ac:dyDescent="0.25">
      <c r="A710">
        <v>1984</v>
      </c>
      <c r="B710" t="s">
        <v>32</v>
      </c>
      <c r="C710" t="s">
        <v>33</v>
      </c>
      <c r="D710">
        <v>4</v>
      </c>
      <c r="E710">
        <v>86</v>
      </c>
      <c r="F710">
        <v>61</v>
      </c>
      <c r="G710" t="s">
        <v>16</v>
      </c>
      <c r="H710" t="s">
        <v>189</v>
      </c>
      <c r="I710" t="s">
        <v>18</v>
      </c>
      <c r="J710" t="b">
        <v>0</v>
      </c>
      <c r="K710">
        <v>333854</v>
      </c>
      <c r="L710">
        <v>1025897</v>
      </c>
      <c r="M710" t="str">
        <f>IF(VLOOKUP(A710,'national-winners'!$A$2:$B$13,2,0)=H710,"Y","N")</f>
        <v>N</v>
      </c>
      <c r="N710" t="str">
        <f>_xlfn.XLOOKUP(INDEX('state-winning-votes'!$A$1:$L$53,MATCH($C710,'state-winning-votes'!$A:$A,0),MATCH($A710,'state-winning-votes'!$A$2:$L$2,0)),$K:$K,$H:$H)</f>
        <v>Reagan, Ronald</v>
      </c>
      <c r="O710" t="str">
        <f>VLOOKUP(A710,'national-winners'!$A$2:$B$13,2,0)</f>
        <v>Reagan, Ronald</v>
      </c>
    </row>
    <row r="711" spans="1:15" x14ac:dyDescent="0.25">
      <c r="A711">
        <v>1984</v>
      </c>
      <c r="B711" t="s">
        <v>32</v>
      </c>
      <c r="C711" t="s">
        <v>33</v>
      </c>
      <c r="D711">
        <v>4</v>
      </c>
      <c r="E711">
        <v>86</v>
      </c>
      <c r="F711">
        <v>61</v>
      </c>
      <c r="G711" t="s">
        <v>16</v>
      </c>
      <c r="H711" t="s">
        <v>190</v>
      </c>
      <c r="I711" t="s">
        <v>29</v>
      </c>
      <c r="J711" t="b">
        <v>0</v>
      </c>
      <c r="K711">
        <v>10585</v>
      </c>
      <c r="L711">
        <v>1025897</v>
      </c>
      <c r="M711" t="str">
        <f>IF(VLOOKUP(A711,'national-winners'!$A$2:$B$13,2,0)=H711,"Y","N")</f>
        <v>N</v>
      </c>
      <c r="N711" t="str">
        <f>_xlfn.XLOOKUP(INDEX('state-winning-votes'!$A$1:$L$53,MATCH($C711,'state-winning-votes'!$A:$A,0),MATCH($A711,'state-winning-votes'!$A$2:$L$2,0)),$K:$K,$H:$H)</f>
        <v>Reagan, Ronald</v>
      </c>
      <c r="O711" t="str">
        <f>VLOOKUP(A711,'national-winners'!$A$2:$B$13,2,0)</f>
        <v>Reagan, Ronald</v>
      </c>
    </row>
    <row r="712" spans="1:15" x14ac:dyDescent="0.25">
      <c r="A712">
        <v>1984</v>
      </c>
      <c r="B712" t="s">
        <v>32</v>
      </c>
      <c r="C712" t="s">
        <v>33</v>
      </c>
      <c r="D712">
        <v>4</v>
      </c>
      <c r="E712">
        <v>86</v>
      </c>
      <c r="F712">
        <v>61</v>
      </c>
      <c r="G712" t="s">
        <v>16</v>
      </c>
      <c r="H712" t="s">
        <v>59</v>
      </c>
      <c r="J712" t="b">
        <v>0</v>
      </c>
      <c r="K712">
        <v>42</v>
      </c>
      <c r="L712">
        <v>1025897</v>
      </c>
      <c r="M712" t="str">
        <f>IF(VLOOKUP(A712,'national-winners'!$A$2:$B$13,2,0)=H712,"Y","N")</f>
        <v>N</v>
      </c>
      <c r="N712" t="str">
        <f>_xlfn.XLOOKUP(INDEX('state-winning-votes'!$A$1:$L$53,MATCH($C712,'state-winning-votes'!$A:$A,0),MATCH($A712,'state-winning-votes'!$A$2:$L$2,0)),$K:$K,$H:$H)</f>
        <v>Reagan, Ronald</v>
      </c>
      <c r="O712" t="str">
        <f>VLOOKUP(A712,'national-winners'!$A$2:$B$13,2,0)</f>
        <v>Reagan, Ronald</v>
      </c>
    </row>
    <row r="713" spans="1:15" x14ac:dyDescent="0.25">
      <c r="A713">
        <v>1984</v>
      </c>
      <c r="B713" t="s">
        <v>40</v>
      </c>
      <c r="C713" t="s">
        <v>41</v>
      </c>
      <c r="D713">
        <v>5</v>
      </c>
      <c r="E713">
        <v>71</v>
      </c>
      <c r="F713">
        <v>42</v>
      </c>
      <c r="G713" t="s">
        <v>16</v>
      </c>
      <c r="H713" t="s">
        <v>160</v>
      </c>
      <c r="I713" t="s">
        <v>21</v>
      </c>
      <c r="J713" t="b">
        <v>0</v>
      </c>
      <c r="K713">
        <v>534774</v>
      </c>
      <c r="L713">
        <v>884406</v>
      </c>
      <c r="M713" t="str">
        <f>IF(VLOOKUP(A713,'national-winners'!$A$2:$B$13,2,0)=H713,"Y","N")</f>
        <v>Y</v>
      </c>
      <c r="N713" t="str">
        <f>_xlfn.XLOOKUP(INDEX('state-winning-votes'!$A$1:$L$53,MATCH($C713,'state-winning-votes'!$A:$A,0),MATCH($A713,'state-winning-votes'!$A$2:$L$2,0)),$K:$K,$H:$H)</f>
        <v>Reagan, Ronald</v>
      </c>
      <c r="O713" t="str">
        <f>VLOOKUP(A713,'national-winners'!$A$2:$B$13,2,0)</f>
        <v>Reagan, Ronald</v>
      </c>
    </row>
    <row r="714" spans="1:15" x14ac:dyDescent="0.25">
      <c r="A714">
        <v>1984</v>
      </c>
      <c r="B714" t="s">
        <v>40</v>
      </c>
      <c r="C714" t="s">
        <v>41</v>
      </c>
      <c r="D714">
        <v>5</v>
      </c>
      <c r="E714">
        <v>71</v>
      </c>
      <c r="F714">
        <v>42</v>
      </c>
      <c r="G714" t="s">
        <v>16</v>
      </c>
      <c r="H714" t="s">
        <v>189</v>
      </c>
      <c r="I714" t="s">
        <v>18</v>
      </c>
      <c r="J714" t="b">
        <v>0</v>
      </c>
      <c r="K714">
        <v>338646</v>
      </c>
      <c r="L714">
        <v>884406</v>
      </c>
      <c r="M714" t="str">
        <f>IF(VLOOKUP(A714,'national-winners'!$A$2:$B$13,2,0)=H714,"Y","N")</f>
        <v>N</v>
      </c>
      <c r="N714" t="str">
        <f>_xlfn.XLOOKUP(INDEX('state-winning-votes'!$A$1:$L$53,MATCH($C714,'state-winning-votes'!$A:$A,0),MATCH($A714,'state-winning-votes'!$A$2:$L$2,0)),$K:$K,$H:$H)</f>
        <v>Reagan, Ronald</v>
      </c>
      <c r="O714" t="str">
        <f>VLOOKUP(A714,'national-winners'!$A$2:$B$13,2,0)</f>
        <v>Reagan, Ronald</v>
      </c>
    </row>
    <row r="715" spans="1:15" x14ac:dyDescent="0.25">
      <c r="A715">
        <v>1984</v>
      </c>
      <c r="B715" t="s">
        <v>40</v>
      </c>
      <c r="C715" t="s">
        <v>41</v>
      </c>
      <c r="D715">
        <v>5</v>
      </c>
      <c r="E715">
        <v>71</v>
      </c>
      <c r="F715">
        <v>42</v>
      </c>
      <c r="G715" t="s">
        <v>16</v>
      </c>
      <c r="H715" t="s">
        <v>190</v>
      </c>
      <c r="I715" t="s">
        <v>29</v>
      </c>
      <c r="J715" t="b">
        <v>0</v>
      </c>
      <c r="K715">
        <v>2221</v>
      </c>
      <c r="L715">
        <v>884406</v>
      </c>
      <c r="M715" t="str">
        <f>IF(VLOOKUP(A715,'national-winners'!$A$2:$B$13,2,0)=H715,"Y","N")</f>
        <v>N</v>
      </c>
      <c r="N715" t="str">
        <f>_xlfn.XLOOKUP(INDEX('state-winning-votes'!$A$1:$L$53,MATCH($C715,'state-winning-votes'!$A:$A,0),MATCH($A715,'state-winning-votes'!$A$2:$L$2,0)),$K:$K,$H:$H)</f>
        <v>Reagan, Ronald</v>
      </c>
      <c r="O715" t="str">
        <f>VLOOKUP(A715,'national-winners'!$A$2:$B$13,2,0)</f>
        <v>Reagan, Ronald</v>
      </c>
    </row>
    <row r="716" spans="1:15" x14ac:dyDescent="0.25">
      <c r="A716">
        <v>1984</v>
      </c>
      <c r="B716" t="s">
        <v>40</v>
      </c>
      <c r="C716" t="s">
        <v>41</v>
      </c>
      <c r="D716">
        <v>5</v>
      </c>
      <c r="E716">
        <v>71</v>
      </c>
      <c r="F716">
        <v>42</v>
      </c>
      <c r="G716" t="s">
        <v>16</v>
      </c>
      <c r="H716" t="s">
        <v>48</v>
      </c>
      <c r="I716" t="s">
        <v>35</v>
      </c>
      <c r="J716" t="b">
        <v>0</v>
      </c>
      <c r="K716">
        <v>1890</v>
      </c>
      <c r="L716">
        <v>884406</v>
      </c>
      <c r="M716" t="str">
        <f>IF(VLOOKUP(A716,'national-winners'!$A$2:$B$13,2,0)=H716,"Y","N")</f>
        <v>N</v>
      </c>
      <c r="N716" t="str">
        <f>_xlfn.XLOOKUP(INDEX('state-winning-votes'!$A$1:$L$53,MATCH($C716,'state-winning-votes'!$A:$A,0),MATCH($A716,'state-winning-votes'!$A$2:$L$2,0)),$K:$K,$H:$H)</f>
        <v>Reagan, Ronald</v>
      </c>
      <c r="O716" t="str">
        <f>VLOOKUP(A716,'national-winners'!$A$2:$B$13,2,0)</f>
        <v>Reagan, Ronald</v>
      </c>
    </row>
    <row r="717" spans="1:15" x14ac:dyDescent="0.25">
      <c r="A717">
        <v>1984</v>
      </c>
      <c r="B717" t="s">
        <v>40</v>
      </c>
      <c r="C717" t="s">
        <v>41</v>
      </c>
      <c r="D717">
        <v>5</v>
      </c>
      <c r="E717">
        <v>71</v>
      </c>
      <c r="F717">
        <v>42</v>
      </c>
      <c r="G717" t="s">
        <v>16</v>
      </c>
      <c r="H717" t="s">
        <v>26</v>
      </c>
      <c r="I717" t="s">
        <v>27</v>
      </c>
      <c r="J717" t="b">
        <v>0</v>
      </c>
      <c r="K717">
        <v>1499</v>
      </c>
      <c r="L717">
        <v>884406</v>
      </c>
      <c r="M717" t="str">
        <f>IF(VLOOKUP(A717,'national-winners'!$A$2:$B$13,2,0)=H717,"Y","N")</f>
        <v>N</v>
      </c>
      <c r="N717" t="str">
        <f>_xlfn.XLOOKUP(INDEX('state-winning-votes'!$A$1:$L$53,MATCH($C717,'state-winning-votes'!$A:$A,0),MATCH($A717,'state-winning-votes'!$A$2:$L$2,0)),$K:$K,$H:$H)</f>
        <v>Reagan, Ronald</v>
      </c>
      <c r="O717" t="str">
        <f>VLOOKUP(A717,'national-winners'!$A$2:$B$13,2,0)</f>
        <v>Reagan, Ronald</v>
      </c>
    </row>
    <row r="718" spans="1:15" x14ac:dyDescent="0.25">
      <c r="A718">
        <v>1984</v>
      </c>
      <c r="B718" t="s">
        <v>40</v>
      </c>
      <c r="C718" t="s">
        <v>41</v>
      </c>
      <c r="D718">
        <v>5</v>
      </c>
      <c r="E718">
        <v>71</v>
      </c>
      <c r="F718">
        <v>42</v>
      </c>
      <c r="G718" t="s">
        <v>16</v>
      </c>
      <c r="H718" t="s">
        <v>191</v>
      </c>
      <c r="I718" t="s">
        <v>192</v>
      </c>
      <c r="J718" t="b">
        <v>0</v>
      </c>
      <c r="K718">
        <v>1461</v>
      </c>
      <c r="L718">
        <v>884406</v>
      </c>
      <c r="M718" t="str">
        <f>IF(VLOOKUP(A718,'national-winners'!$A$2:$B$13,2,0)=H718,"Y","N")</f>
        <v>N</v>
      </c>
      <c r="N718" t="str">
        <f>_xlfn.XLOOKUP(INDEX('state-winning-votes'!$A$1:$L$53,MATCH($C718,'state-winning-votes'!$A:$A,0),MATCH($A718,'state-winning-votes'!$A$2:$L$2,0)),$K:$K,$H:$H)</f>
        <v>Reagan, Ronald</v>
      </c>
      <c r="O718" t="str">
        <f>VLOOKUP(A718,'national-winners'!$A$2:$B$13,2,0)</f>
        <v>Reagan, Ronald</v>
      </c>
    </row>
    <row r="719" spans="1:15" x14ac:dyDescent="0.25">
      <c r="A719">
        <v>1984</v>
      </c>
      <c r="B719" t="s">
        <v>40</v>
      </c>
      <c r="C719" t="s">
        <v>41</v>
      </c>
      <c r="D719">
        <v>5</v>
      </c>
      <c r="E719">
        <v>71</v>
      </c>
      <c r="F719">
        <v>42</v>
      </c>
      <c r="G719" t="s">
        <v>16</v>
      </c>
      <c r="H719" t="s">
        <v>194</v>
      </c>
      <c r="I719" t="s">
        <v>195</v>
      </c>
      <c r="J719" t="b">
        <v>0</v>
      </c>
      <c r="K719">
        <v>1291</v>
      </c>
      <c r="L719">
        <v>884406</v>
      </c>
      <c r="M719" t="str">
        <f>IF(VLOOKUP(A719,'national-winners'!$A$2:$B$13,2,0)=H719,"Y","N")</f>
        <v>N</v>
      </c>
      <c r="N719" t="str">
        <f>_xlfn.XLOOKUP(INDEX('state-winning-votes'!$A$1:$L$53,MATCH($C719,'state-winning-votes'!$A:$A,0),MATCH($A719,'state-winning-votes'!$A$2:$L$2,0)),$K:$K,$H:$H)</f>
        <v>Reagan, Ronald</v>
      </c>
      <c r="O719" t="str">
        <f>VLOOKUP(A719,'national-winners'!$A$2:$B$13,2,0)</f>
        <v>Reagan, Ronald</v>
      </c>
    </row>
    <row r="720" spans="1:15" x14ac:dyDescent="0.25">
      <c r="A720">
        <v>1984</v>
      </c>
      <c r="B720" t="s">
        <v>40</v>
      </c>
      <c r="C720" t="s">
        <v>41</v>
      </c>
      <c r="D720">
        <v>5</v>
      </c>
      <c r="E720">
        <v>71</v>
      </c>
      <c r="F720">
        <v>42</v>
      </c>
      <c r="G720" t="s">
        <v>16</v>
      </c>
      <c r="H720" t="s">
        <v>196</v>
      </c>
      <c r="I720" t="s">
        <v>168</v>
      </c>
      <c r="J720" t="b">
        <v>0</v>
      </c>
      <c r="K720">
        <v>960</v>
      </c>
      <c r="L720">
        <v>884406</v>
      </c>
      <c r="M720" t="str">
        <f>IF(VLOOKUP(A720,'national-winners'!$A$2:$B$13,2,0)=H720,"Y","N")</f>
        <v>N</v>
      </c>
      <c r="N720" t="str">
        <f>_xlfn.XLOOKUP(INDEX('state-winning-votes'!$A$1:$L$53,MATCH($C720,'state-winning-votes'!$A:$A,0),MATCH($A720,'state-winning-votes'!$A$2:$L$2,0)),$K:$K,$H:$H)</f>
        <v>Reagan, Ronald</v>
      </c>
      <c r="O720" t="str">
        <f>VLOOKUP(A720,'national-winners'!$A$2:$B$13,2,0)</f>
        <v>Reagan, Ronald</v>
      </c>
    </row>
    <row r="721" spans="1:15" x14ac:dyDescent="0.25">
      <c r="A721">
        <v>1984</v>
      </c>
      <c r="B721" t="s">
        <v>40</v>
      </c>
      <c r="C721" t="s">
        <v>41</v>
      </c>
      <c r="D721">
        <v>5</v>
      </c>
      <c r="E721">
        <v>71</v>
      </c>
      <c r="F721">
        <v>42</v>
      </c>
      <c r="G721" t="s">
        <v>16</v>
      </c>
      <c r="H721" t="s">
        <v>197</v>
      </c>
      <c r="I721" t="s">
        <v>25</v>
      </c>
      <c r="J721" t="b">
        <v>0</v>
      </c>
      <c r="K721">
        <v>842</v>
      </c>
      <c r="L721">
        <v>884406</v>
      </c>
      <c r="M721" t="str">
        <f>IF(VLOOKUP(A721,'national-winners'!$A$2:$B$13,2,0)=H721,"Y","N")</f>
        <v>N</v>
      </c>
      <c r="N721" t="str">
        <f>_xlfn.XLOOKUP(INDEX('state-winning-votes'!$A$1:$L$53,MATCH($C721,'state-winning-votes'!$A:$A,0),MATCH($A721,'state-winning-votes'!$A$2:$L$2,0)),$K:$K,$H:$H)</f>
        <v>Reagan, Ronald</v>
      </c>
      <c r="O721" t="str">
        <f>VLOOKUP(A721,'national-winners'!$A$2:$B$13,2,0)</f>
        <v>Reagan, Ronald</v>
      </c>
    </row>
    <row r="722" spans="1:15" x14ac:dyDescent="0.25">
      <c r="A722">
        <v>1984</v>
      </c>
      <c r="B722" t="s">
        <v>40</v>
      </c>
      <c r="C722" t="s">
        <v>41</v>
      </c>
      <c r="D722">
        <v>5</v>
      </c>
      <c r="E722">
        <v>71</v>
      </c>
      <c r="F722">
        <v>42</v>
      </c>
      <c r="G722" t="s">
        <v>16</v>
      </c>
      <c r="H722" t="s">
        <v>198</v>
      </c>
      <c r="I722" t="s">
        <v>199</v>
      </c>
      <c r="J722" t="b">
        <v>0</v>
      </c>
      <c r="K722">
        <v>822</v>
      </c>
      <c r="L722">
        <v>884406</v>
      </c>
      <c r="M722" t="str">
        <f>IF(VLOOKUP(A722,'national-winners'!$A$2:$B$13,2,0)=H722,"Y","N")</f>
        <v>N</v>
      </c>
      <c r="N722" t="str">
        <f>_xlfn.XLOOKUP(INDEX('state-winning-votes'!$A$1:$L$53,MATCH($C722,'state-winning-votes'!$A:$A,0),MATCH($A722,'state-winning-votes'!$A$2:$L$2,0)),$K:$K,$H:$H)</f>
        <v>Reagan, Ronald</v>
      </c>
      <c r="O722" t="str">
        <f>VLOOKUP(A722,'national-winners'!$A$2:$B$13,2,0)</f>
        <v>Reagan, Ronald</v>
      </c>
    </row>
    <row r="723" spans="1:15" x14ac:dyDescent="0.25">
      <c r="A723">
        <v>1984</v>
      </c>
      <c r="B723" t="s">
        <v>42</v>
      </c>
      <c r="C723" t="s">
        <v>43</v>
      </c>
      <c r="D723">
        <v>6</v>
      </c>
      <c r="E723">
        <v>93</v>
      </c>
      <c r="F723">
        <v>71</v>
      </c>
      <c r="G723" t="s">
        <v>16</v>
      </c>
      <c r="H723" t="s">
        <v>160</v>
      </c>
      <c r="I723" t="s">
        <v>21</v>
      </c>
      <c r="J723" t="b">
        <v>0</v>
      </c>
      <c r="K723">
        <v>5467009</v>
      </c>
      <c r="L723">
        <v>9505041</v>
      </c>
      <c r="M723" t="str">
        <f>IF(VLOOKUP(A723,'national-winners'!$A$2:$B$13,2,0)=H723,"Y","N")</f>
        <v>Y</v>
      </c>
      <c r="N723" t="str">
        <f>_xlfn.XLOOKUP(INDEX('state-winning-votes'!$A$1:$L$53,MATCH($C723,'state-winning-votes'!$A:$A,0),MATCH($A723,'state-winning-votes'!$A$2:$L$2,0)),$K:$K,$H:$H)</f>
        <v>Reagan, Ronald</v>
      </c>
      <c r="O723" t="str">
        <f>VLOOKUP(A723,'national-winners'!$A$2:$B$13,2,0)</f>
        <v>Reagan, Ronald</v>
      </c>
    </row>
    <row r="724" spans="1:15" x14ac:dyDescent="0.25">
      <c r="A724">
        <v>1984</v>
      </c>
      <c r="B724" t="s">
        <v>42</v>
      </c>
      <c r="C724" t="s">
        <v>43</v>
      </c>
      <c r="D724">
        <v>6</v>
      </c>
      <c r="E724">
        <v>93</v>
      </c>
      <c r="F724">
        <v>71</v>
      </c>
      <c r="G724" t="s">
        <v>16</v>
      </c>
      <c r="H724" t="s">
        <v>189</v>
      </c>
      <c r="I724" t="s">
        <v>18</v>
      </c>
      <c r="J724" t="b">
        <v>0</v>
      </c>
      <c r="K724">
        <v>3922519</v>
      </c>
      <c r="L724">
        <v>9505041</v>
      </c>
      <c r="M724" t="str">
        <f>IF(VLOOKUP(A724,'national-winners'!$A$2:$B$13,2,0)=H724,"Y","N")</f>
        <v>N</v>
      </c>
      <c r="N724" t="str">
        <f>_xlfn.XLOOKUP(INDEX('state-winning-votes'!$A$1:$L$53,MATCH($C724,'state-winning-votes'!$A:$A,0),MATCH($A724,'state-winning-votes'!$A$2:$L$2,0)),$K:$K,$H:$H)</f>
        <v>Reagan, Ronald</v>
      </c>
      <c r="O724" t="str">
        <f>VLOOKUP(A724,'national-winners'!$A$2:$B$13,2,0)</f>
        <v>Reagan, Ronald</v>
      </c>
    </row>
    <row r="725" spans="1:15" x14ac:dyDescent="0.25">
      <c r="A725">
        <v>1984</v>
      </c>
      <c r="B725" t="s">
        <v>42</v>
      </c>
      <c r="C725" t="s">
        <v>43</v>
      </c>
      <c r="D725">
        <v>6</v>
      </c>
      <c r="E725">
        <v>93</v>
      </c>
      <c r="F725">
        <v>71</v>
      </c>
      <c r="G725" t="s">
        <v>16</v>
      </c>
      <c r="H725" t="s">
        <v>190</v>
      </c>
      <c r="I725" t="s">
        <v>29</v>
      </c>
      <c r="J725" t="b">
        <v>0</v>
      </c>
      <c r="K725">
        <v>49951</v>
      </c>
      <c r="L725">
        <v>9505041</v>
      </c>
      <c r="M725" t="str">
        <f>IF(VLOOKUP(A725,'national-winners'!$A$2:$B$13,2,0)=H725,"Y","N")</f>
        <v>N</v>
      </c>
      <c r="N725" t="str">
        <f>_xlfn.XLOOKUP(INDEX('state-winning-votes'!$A$1:$L$53,MATCH($C725,'state-winning-votes'!$A:$A,0),MATCH($A725,'state-winning-votes'!$A$2:$L$2,0)),$K:$K,$H:$H)</f>
        <v>Reagan, Ronald</v>
      </c>
      <c r="O725" t="str">
        <f>VLOOKUP(A725,'national-winners'!$A$2:$B$13,2,0)</f>
        <v>Reagan, Ronald</v>
      </c>
    </row>
    <row r="726" spans="1:15" x14ac:dyDescent="0.25">
      <c r="A726">
        <v>1984</v>
      </c>
      <c r="B726" t="s">
        <v>42</v>
      </c>
      <c r="C726" t="s">
        <v>43</v>
      </c>
      <c r="D726">
        <v>6</v>
      </c>
      <c r="E726">
        <v>93</v>
      </c>
      <c r="F726">
        <v>71</v>
      </c>
      <c r="G726" t="s">
        <v>16</v>
      </c>
      <c r="H726" t="s">
        <v>191</v>
      </c>
      <c r="I726" t="s">
        <v>192</v>
      </c>
      <c r="J726" t="b">
        <v>0</v>
      </c>
      <c r="K726">
        <v>39265</v>
      </c>
      <c r="L726">
        <v>9505041</v>
      </c>
      <c r="M726" t="str">
        <f>IF(VLOOKUP(A726,'national-winners'!$A$2:$B$13,2,0)=H726,"Y","N")</f>
        <v>N</v>
      </c>
      <c r="N726" t="str">
        <f>_xlfn.XLOOKUP(INDEX('state-winning-votes'!$A$1:$L$53,MATCH($C726,'state-winning-votes'!$A:$A,0),MATCH($A726,'state-winning-votes'!$A$2:$L$2,0)),$K:$K,$H:$H)</f>
        <v>Reagan, Ronald</v>
      </c>
      <c r="O726" t="str">
        <f>VLOOKUP(A726,'national-winners'!$A$2:$B$13,2,0)</f>
        <v>Reagan, Ronald</v>
      </c>
    </row>
    <row r="727" spans="1:15" x14ac:dyDescent="0.25">
      <c r="A727">
        <v>1984</v>
      </c>
      <c r="B727" t="s">
        <v>42</v>
      </c>
      <c r="C727" t="s">
        <v>43</v>
      </c>
      <c r="D727">
        <v>6</v>
      </c>
      <c r="E727">
        <v>93</v>
      </c>
      <c r="F727">
        <v>71</v>
      </c>
      <c r="G727" t="s">
        <v>16</v>
      </c>
      <c r="H727" t="s">
        <v>196</v>
      </c>
      <c r="I727" t="s">
        <v>168</v>
      </c>
      <c r="J727" t="b">
        <v>0</v>
      </c>
      <c r="K727">
        <v>26297</v>
      </c>
      <c r="L727">
        <v>9505041</v>
      </c>
      <c r="M727" t="str">
        <f>IF(VLOOKUP(A727,'national-winners'!$A$2:$B$13,2,0)=H727,"Y","N")</f>
        <v>N</v>
      </c>
      <c r="N727" t="str">
        <f>_xlfn.XLOOKUP(INDEX('state-winning-votes'!$A$1:$L$53,MATCH($C727,'state-winning-votes'!$A:$A,0),MATCH($A727,'state-winning-votes'!$A$2:$L$2,0)),$K:$K,$H:$H)</f>
        <v>Reagan, Ronald</v>
      </c>
      <c r="O727" t="str">
        <f>VLOOKUP(A727,'national-winners'!$A$2:$B$13,2,0)</f>
        <v>Reagan, Ronald</v>
      </c>
    </row>
    <row r="728" spans="1:15" x14ac:dyDescent="0.25">
      <c r="A728">
        <v>1984</v>
      </c>
      <c r="B728" t="s">
        <v>46</v>
      </c>
      <c r="C728" t="s">
        <v>47</v>
      </c>
      <c r="D728">
        <v>8</v>
      </c>
      <c r="E728">
        <v>84</v>
      </c>
      <c r="F728">
        <v>62</v>
      </c>
      <c r="G728" t="s">
        <v>16</v>
      </c>
      <c r="H728" t="s">
        <v>160</v>
      </c>
      <c r="I728" t="s">
        <v>21</v>
      </c>
      <c r="J728" t="b">
        <v>0</v>
      </c>
      <c r="K728">
        <v>821817</v>
      </c>
      <c r="L728">
        <v>1295380</v>
      </c>
      <c r="M728" t="str">
        <f>IF(VLOOKUP(A728,'national-winners'!$A$2:$B$13,2,0)=H728,"Y","N")</f>
        <v>Y</v>
      </c>
      <c r="N728" t="str">
        <f>_xlfn.XLOOKUP(INDEX('state-winning-votes'!$A$1:$L$53,MATCH($C728,'state-winning-votes'!$A:$A,0),MATCH($A728,'state-winning-votes'!$A$2:$L$2,0)),$K:$K,$H:$H)</f>
        <v>Reagan, Ronald</v>
      </c>
      <c r="O728" t="str">
        <f>VLOOKUP(A728,'national-winners'!$A$2:$B$13,2,0)</f>
        <v>Reagan, Ronald</v>
      </c>
    </row>
    <row r="729" spans="1:15" x14ac:dyDescent="0.25">
      <c r="A729">
        <v>1984</v>
      </c>
      <c r="B729" t="s">
        <v>46</v>
      </c>
      <c r="C729" t="s">
        <v>47</v>
      </c>
      <c r="D729">
        <v>8</v>
      </c>
      <c r="E729">
        <v>84</v>
      </c>
      <c r="F729">
        <v>62</v>
      </c>
      <c r="G729" t="s">
        <v>16</v>
      </c>
      <c r="H729" t="s">
        <v>189</v>
      </c>
      <c r="I729" t="s">
        <v>18</v>
      </c>
      <c r="J729" t="b">
        <v>0</v>
      </c>
      <c r="K729">
        <v>454975</v>
      </c>
      <c r="L729">
        <v>1295380</v>
      </c>
      <c r="M729" t="str">
        <f>IF(VLOOKUP(A729,'national-winners'!$A$2:$B$13,2,0)=H729,"Y","N")</f>
        <v>N</v>
      </c>
      <c r="N729" t="str">
        <f>_xlfn.XLOOKUP(INDEX('state-winning-votes'!$A$1:$L$53,MATCH($C729,'state-winning-votes'!$A:$A,0),MATCH($A729,'state-winning-votes'!$A$2:$L$2,0)),$K:$K,$H:$H)</f>
        <v>Reagan, Ronald</v>
      </c>
      <c r="O729" t="str">
        <f>VLOOKUP(A729,'national-winners'!$A$2:$B$13,2,0)</f>
        <v>Reagan, Ronald</v>
      </c>
    </row>
    <row r="730" spans="1:15" x14ac:dyDescent="0.25">
      <c r="A730">
        <v>1984</v>
      </c>
      <c r="B730" t="s">
        <v>46</v>
      </c>
      <c r="C730" t="s">
        <v>47</v>
      </c>
      <c r="D730">
        <v>8</v>
      </c>
      <c r="E730">
        <v>84</v>
      </c>
      <c r="F730">
        <v>62</v>
      </c>
      <c r="G730" t="s">
        <v>16</v>
      </c>
      <c r="H730" t="s">
        <v>190</v>
      </c>
      <c r="I730" t="s">
        <v>29</v>
      </c>
      <c r="J730" t="b">
        <v>0</v>
      </c>
      <c r="K730">
        <v>11257</v>
      </c>
      <c r="L730">
        <v>1295380</v>
      </c>
      <c r="M730" t="str">
        <f>IF(VLOOKUP(A730,'national-winners'!$A$2:$B$13,2,0)=H730,"Y","N")</f>
        <v>N</v>
      </c>
      <c r="N730" t="str">
        <f>_xlfn.XLOOKUP(INDEX('state-winning-votes'!$A$1:$L$53,MATCH($C730,'state-winning-votes'!$A:$A,0),MATCH($A730,'state-winning-votes'!$A$2:$L$2,0)),$K:$K,$H:$H)</f>
        <v>Reagan, Ronald</v>
      </c>
      <c r="O730" t="str">
        <f>VLOOKUP(A730,'national-winners'!$A$2:$B$13,2,0)</f>
        <v>Reagan, Ronald</v>
      </c>
    </row>
    <row r="731" spans="1:15" x14ac:dyDescent="0.25">
      <c r="A731">
        <v>1984</v>
      </c>
      <c r="B731" t="s">
        <v>46</v>
      </c>
      <c r="C731" t="s">
        <v>47</v>
      </c>
      <c r="D731">
        <v>8</v>
      </c>
      <c r="E731">
        <v>84</v>
      </c>
      <c r="F731">
        <v>62</v>
      </c>
      <c r="G731" t="s">
        <v>16</v>
      </c>
      <c r="H731" t="s">
        <v>48</v>
      </c>
      <c r="I731" t="s">
        <v>35</v>
      </c>
      <c r="J731" t="b">
        <v>0</v>
      </c>
      <c r="K731">
        <v>4662</v>
      </c>
      <c r="L731">
        <v>1295380</v>
      </c>
      <c r="M731" t="str">
        <f>IF(VLOOKUP(A731,'national-winners'!$A$2:$B$13,2,0)=H731,"Y","N")</f>
        <v>N</v>
      </c>
      <c r="N731" t="str">
        <f>_xlfn.XLOOKUP(INDEX('state-winning-votes'!$A$1:$L$53,MATCH($C731,'state-winning-votes'!$A:$A,0),MATCH($A731,'state-winning-votes'!$A$2:$L$2,0)),$K:$K,$H:$H)</f>
        <v>Reagan, Ronald</v>
      </c>
      <c r="O731" t="str">
        <f>VLOOKUP(A731,'national-winners'!$A$2:$B$13,2,0)</f>
        <v>Reagan, Ronald</v>
      </c>
    </row>
    <row r="732" spans="1:15" x14ac:dyDescent="0.25">
      <c r="A732">
        <v>1984</v>
      </c>
      <c r="B732" t="s">
        <v>46</v>
      </c>
      <c r="C732" t="s">
        <v>47</v>
      </c>
      <c r="D732">
        <v>8</v>
      </c>
      <c r="E732">
        <v>84</v>
      </c>
      <c r="F732">
        <v>62</v>
      </c>
      <c r="G732" t="s">
        <v>16</v>
      </c>
      <c r="H732" t="s">
        <v>194</v>
      </c>
      <c r="I732" t="s">
        <v>195</v>
      </c>
      <c r="J732" t="b">
        <v>0</v>
      </c>
      <c r="K732">
        <v>978</v>
      </c>
      <c r="L732">
        <v>1295380</v>
      </c>
      <c r="M732" t="str">
        <f>IF(VLOOKUP(A732,'national-winners'!$A$2:$B$13,2,0)=H732,"Y","N")</f>
        <v>N</v>
      </c>
      <c r="N732" t="str">
        <f>_xlfn.XLOOKUP(INDEX('state-winning-votes'!$A$1:$L$53,MATCH($C732,'state-winning-votes'!$A:$A,0),MATCH($A732,'state-winning-votes'!$A$2:$L$2,0)),$K:$K,$H:$H)</f>
        <v>Reagan, Ronald</v>
      </c>
      <c r="O732" t="str">
        <f>VLOOKUP(A732,'national-winners'!$A$2:$B$13,2,0)</f>
        <v>Reagan, Ronald</v>
      </c>
    </row>
    <row r="733" spans="1:15" x14ac:dyDescent="0.25">
      <c r="A733">
        <v>1984</v>
      </c>
      <c r="B733" t="s">
        <v>46</v>
      </c>
      <c r="C733" t="s">
        <v>47</v>
      </c>
      <c r="D733">
        <v>8</v>
      </c>
      <c r="E733">
        <v>84</v>
      </c>
      <c r="F733">
        <v>62</v>
      </c>
      <c r="G733" t="s">
        <v>16</v>
      </c>
      <c r="H733" t="s">
        <v>197</v>
      </c>
      <c r="I733" t="s">
        <v>25</v>
      </c>
      <c r="J733" t="b">
        <v>0</v>
      </c>
      <c r="K733">
        <v>858</v>
      </c>
      <c r="L733">
        <v>1295380</v>
      </c>
      <c r="M733" t="str">
        <f>IF(VLOOKUP(A733,'national-winners'!$A$2:$B$13,2,0)=H733,"Y","N")</f>
        <v>N</v>
      </c>
      <c r="N733" t="str">
        <f>_xlfn.XLOOKUP(INDEX('state-winning-votes'!$A$1:$L$53,MATCH($C733,'state-winning-votes'!$A:$A,0),MATCH($A733,'state-winning-votes'!$A$2:$L$2,0)),$K:$K,$H:$H)</f>
        <v>Reagan, Ronald</v>
      </c>
      <c r="O733" t="str">
        <f>VLOOKUP(A733,'national-winners'!$A$2:$B$13,2,0)</f>
        <v>Reagan, Ronald</v>
      </c>
    </row>
    <row r="734" spans="1:15" x14ac:dyDescent="0.25">
      <c r="A734">
        <v>1984</v>
      </c>
      <c r="B734" t="s">
        <v>46</v>
      </c>
      <c r="C734" t="s">
        <v>47</v>
      </c>
      <c r="D734">
        <v>8</v>
      </c>
      <c r="E734">
        <v>84</v>
      </c>
      <c r="F734">
        <v>62</v>
      </c>
      <c r="G734" t="s">
        <v>16</v>
      </c>
      <c r="H734" t="s">
        <v>193</v>
      </c>
      <c r="I734" t="s">
        <v>37</v>
      </c>
      <c r="J734" t="b">
        <v>0</v>
      </c>
      <c r="K734">
        <v>810</v>
      </c>
      <c r="L734">
        <v>1295380</v>
      </c>
      <c r="M734" t="str">
        <f>IF(VLOOKUP(A734,'national-winners'!$A$2:$B$13,2,0)=H734,"Y","N")</f>
        <v>N</v>
      </c>
      <c r="N734" t="str">
        <f>_xlfn.XLOOKUP(INDEX('state-winning-votes'!$A$1:$L$53,MATCH($C734,'state-winning-votes'!$A:$A,0),MATCH($A734,'state-winning-votes'!$A$2:$L$2,0)),$K:$K,$H:$H)</f>
        <v>Reagan, Ronald</v>
      </c>
      <c r="O734" t="str">
        <f>VLOOKUP(A734,'national-winners'!$A$2:$B$13,2,0)</f>
        <v>Reagan, Ronald</v>
      </c>
    </row>
    <row r="735" spans="1:15" x14ac:dyDescent="0.25">
      <c r="A735">
        <v>1984</v>
      </c>
      <c r="B735" t="s">
        <v>46</v>
      </c>
      <c r="C735" t="s">
        <v>47</v>
      </c>
      <c r="D735">
        <v>8</v>
      </c>
      <c r="E735">
        <v>84</v>
      </c>
      <c r="F735">
        <v>62</v>
      </c>
      <c r="G735" t="s">
        <v>16</v>
      </c>
      <c r="H735" t="s">
        <v>59</v>
      </c>
      <c r="J735" t="b">
        <v>0</v>
      </c>
      <c r="K735">
        <v>23</v>
      </c>
      <c r="L735">
        <v>1295380</v>
      </c>
      <c r="M735" t="str">
        <f>IF(VLOOKUP(A735,'national-winners'!$A$2:$B$13,2,0)=H735,"Y","N")</f>
        <v>N</v>
      </c>
      <c r="N735" t="str">
        <f>_xlfn.XLOOKUP(INDEX('state-winning-votes'!$A$1:$L$53,MATCH($C735,'state-winning-votes'!$A:$A,0),MATCH($A735,'state-winning-votes'!$A$2:$L$2,0)),$K:$K,$H:$H)</f>
        <v>Reagan, Ronald</v>
      </c>
      <c r="O735" t="str">
        <f>VLOOKUP(A735,'national-winners'!$A$2:$B$13,2,0)</f>
        <v>Reagan, Ronald</v>
      </c>
    </row>
    <row r="736" spans="1:15" x14ac:dyDescent="0.25">
      <c r="A736">
        <v>1984</v>
      </c>
      <c r="B736" t="s">
        <v>50</v>
      </c>
      <c r="C736" t="s">
        <v>51</v>
      </c>
      <c r="D736">
        <v>9</v>
      </c>
      <c r="E736">
        <v>16</v>
      </c>
      <c r="F736">
        <v>1</v>
      </c>
      <c r="G736" t="s">
        <v>16</v>
      </c>
      <c r="H736" t="s">
        <v>160</v>
      </c>
      <c r="I736" t="s">
        <v>21</v>
      </c>
      <c r="J736" t="b">
        <v>0</v>
      </c>
      <c r="K736">
        <v>890877</v>
      </c>
      <c r="L736">
        <v>1466900</v>
      </c>
      <c r="M736" t="str">
        <f>IF(VLOOKUP(A736,'national-winners'!$A$2:$B$13,2,0)=H736,"Y","N")</f>
        <v>Y</v>
      </c>
      <c r="N736" t="str">
        <f>_xlfn.XLOOKUP(INDEX('state-winning-votes'!$A$1:$L$53,MATCH($C736,'state-winning-votes'!$A:$A,0),MATCH($A736,'state-winning-votes'!$A$2:$L$2,0)),$K:$K,$H:$H)</f>
        <v>Reagan, Ronald</v>
      </c>
      <c r="O736" t="str">
        <f>VLOOKUP(A736,'national-winners'!$A$2:$B$13,2,0)</f>
        <v>Reagan, Ronald</v>
      </c>
    </row>
    <row r="737" spans="1:15" x14ac:dyDescent="0.25">
      <c r="A737">
        <v>1984</v>
      </c>
      <c r="B737" t="s">
        <v>50</v>
      </c>
      <c r="C737" t="s">
        <v>51</v>
      </c>
      <c r="D737">
        <v>9</v>
      </c>
      <c r="E737">
        <v>16</v>
      </c>
      <c r="F737">
        <v>1</v>
      </c>
      <c r="G737" t="s">
        <v>16</v>
      </c>
      <c r="H737" t="s">
        <v>189</v>
      </c>
      <c r="I737" t="s">
        <v>18</v>
      </c>
      <c r="J737" t="b">
        <v>0</v>
      </c>
      <c r="K737">
        <v>569597</v>
      </c>
      <c r="L737">
        <v>1466900</v>
      </c>
      <c r="M737" t="str">
        <f>IF(VLOOKUP(A737,'national-winners'!$A$2:$B$13,2,0)=H737,"Y","N")</f>
        <v>N</v>
      </c>
      <c r="N737" t="str">
        <f>_xlfn.XLOOKUP(INDEX('state-winning-votes'!$A$1:$L$53,MATCH($C737,'state-winning-votes'!$A:$A,0),MATCH($A737,'state-winning-votes'!$A$2:$L$2,0)),$K:$K,$H:$H)</f>
        <v>Reagan, Ronald</v>
      </c>
      <c r="O737" t="str">
        <f>VLOOKUP(A737,'national-winners'!$A$2:$B$13,2,0)</f>
        <v>Reagan, Ronald</v>
      </c>
    </row>
    <row r="738" spans="1:15" x14ac:dyDescent="0.25">
      <c r="A738">
        <v>1984</v>
      </c>
      <c r="B738" t="s">
        <v>50</v>
      </c>
      <c r="C738" t="s">
        <v>51</v>
      </c>
      <c r="D738">
        <v>9</v>
      </c>
      <c r="E738">
        <v>16</v>
      </c>
      <c r="F738">
        <v>1</v>
      </c>
      <c r="G738" t="s">
        <v>16</v>
      </c>
      <c r="H738" t="s">
        <v>26</v>
      </c>
      <c r="I738" t="s">
        <v>27</v>
      </c>
      <c r="J738" t="b">
        <v>0</v>
      </c>
      <c r="K738">
        <v>4826</v>
      </c>
      <c r="L738">
        <v>1466900</v>
      </c>
      <c r="M738" t="str">
        <f>IF(VLOOKUP(A738,'national-winners'!$A$2:$B$13,2,0)=H738,"Y","N")</f>
        <v>N</v>
      </c>
      <c r="N738" t="str">
        <f>_xlfn.XLOOKUP(INDEX('state-winning-votes'!$A$1:$L$53,MATCH($C738,'state-winning-votes'!$A:$A,0),MATCH($A738,'state-winning-votes'!$A$2:$L$2,0)),$K:$K,$H:$H)</f>
        <v>Reagan, Ronald</v>
      </c>
      <c r="O738" t="str">
        <f>VLOOKUP(A738,'national-winners'!$A$2:$B$13,2,0)</f>
        <v>Reagan, Ronald</v>
      </c>
    </row>
    <row r="739" spans="1:15" x14ac:dyDescent="0.25">
      <c r="A739">
        <v>1984</v>
      </c>
      <c r="B739" t="s">
        <v>50</v>
      </c>
      <c r="C739" t="s">
        <v>51</v>
      </c>
      <c r="D739">
        <v>9</v>
      </c>
      <c r="E739">
        <v>16</v>
      </c>
      <c r="F739">
        <v>1</v>
      </c>
      <c r="G739" t="s">
        <v>16</v>
      </c>
      <c r="H739" t="s">
        <v>194</v>
      </c>
      <c r="I739" t="s">
        <v>195</v>
      </c>
      <c r="J739" t="b">
        <v>0</v>
      </c>
      <c r="K739">
        <v>1374</v>
      </c>
      <c r="L739">
        <v>1466900</v>
      </c>
      <c r="M739" t="str">
        <f>IF(VLOOKUP(A739,'national-winners'!$A$2:$B$13,2,0)=H739,"Y","N")</f>
        <v>N</v>
      </c>
      <c r="N739" t="str">
        <f>_xlfn.XLOOKUP(INDEX('state-winning-votes'!$A$1:$L$53,MATCH($C739,'state-winning-votes'!$A:$A,0),MATCH($A739,'state-winning-votes'!$A$2:$L$2,0)),$K:$K,$H:$H)</f>
        <v>Reagan, Ronald</v>
      </c>
      <c r="O739" t="str">
        <f>VLOOKUP(A739,'national-winners'!$A$2:$B$13,2,0)</f>
        <v>Reagan, Ronald</v>
      </c>
    </row>
    <row r="740" spans="1:15" x14ac:dyDescent="0.25">
      <c r="A740">
        <v>1984</v>
      </c>
      <c r="B740" t="s">
        <v>50</v>
      </c>
      <c r="C740" t="s">
        <v>51</v>
      </c>
      <c r="D740">
        <v>9</v>
      </c>
      <c r="E740">
        <v>16</v>
      </c>
      <c r="F740">
        <v>1</v>
      </c>
      <c r="G740" t="s">
        <v>16</v>
      </c>
      <c r="H740" t="s">
        <v>59</v>
      </c>
      <c r="J740" t="b">
        <v>0</v>
      </c>
      <c r="K740">
        <v>226</v>
      </c>
      <c r="L740">
        <v>1466900</v>
      </c>
      <c r="M740" t="str">
        <f>IF(VLOOKUP(A740,'national-winners'!$A$2:$B$13,2,0)=H740,"Y","N")</f>
        <v>N</v>
      </c>
      <c r="N740" t="str">
        <f>_xlfn.XLOOKUP(INDEX('state-winning-votes'!$A$1:$L$53,MATCH($C740,'state-winning-votes'!$A:$A,0),MATCH($A740,'state-winning-votes'!$A$2:$L$2,0)),$K:$K,$H:$H)</f>
        <v>Reagan, Ronald</v>
      </c>
      <c r="O740" t="str">
        <f>VLOOKUP(A740,'national-winners'!$A$2:$B$13,2,0)</f>
        <v>Reagan, Ronald</v>
      </c>
    </row>
    <row r="741" spans="1:15" x14ac:dyDescent="0.25">
      <c r="A741">
        <v>1984</v>
      </c>
      <c r="B741" t="s">
        <v>53</v>
      </c>
      <c r="C741" t="s">
        <v>54</v>
      </c>
      <c r="D741">
        <v>10</v>
      </c>
      <c r="E741">
        <v>51</v>
      </c>
      <c r="F741">
        <v>11</v>
      </c>
      <c r="G741" t="s">
        <v>16</v>
      </c>
      <c r="H741" t="s">
        <v>160</v>
      </c>
      <c r="I741" t="s">
        <v>21</v>
      </c>
      <c r="J741" t="b">
        <v>0</v>
      </c>
      <c r="K741">
        <v>152190</v>
      </c>
      <c r="L741">
        <v>254572</v>
      </c>
      <c r="M741" t="str">
        <f>IF(VLOOKUP(A741,'national-winners'!$A$2:$B$13,2,0)=H741,"Y","N")</f>
        <v>Y</v>
      </c>
      <c r="N741" t="str">
        <f>_xlfn.XLOOKUP(INDEX('state-winning-votes'!$A$1:$L$53,MATCH($C741,'state-winning-votes'!$A:$A,0),MATCH($A741,'state-winning-votes'!$A$2:$L$2,0)),$K:$K,$H:$H)</f>
        <v>Reagan, Ronald</v>
      </c>
      <c r="O741" t="str">
        <f>VLOOKUP(A741,'national-winners'!$A$2:$B$13,2,0)</f>
        <v>Reagan, Ronald</v>
      </c>
    </row>
    <row r="742" spans="1:15" x14ac:dyDescent="0.25">
      <c r="A742">
        <v>1984</v>
      </c>
      <c r="B742" t="s">
        <v>53</v>
      </c>
      <c r="C742" t="s">
        <v>54</v>
      </c>
      <c r="D742">
        <v>10</v>
      </c>
      <c r="E742">
        <v>51</v>
      </c>
      <c r="F742">
        <v>11</v>
      </c>
      <c r="G742" t="s">
        <v>16</v>
      </c>
      <c r="H742" t="s">
        <v>189</v>
      </c>
      <c r="I742" t="s">
        <v>18</v>
      </c>
      <c r="J742" t="b">
        <v>0</v>
      </c>
      <c r="K742">
        <v>101656</v>
      </c>
      <c r="L742">
        <v>254572</v>
      </c>
      <c r="M742" t="str">
        <f>IF(VLOOKUP(A742,'national-winners'!$A$2:$B$13,2,0)=H742,"Y","N")</f>
        <v>N</v>
      </c>
      <c r="N742" t="str">
        <f>_xlfn.XLOOKUP(INDEX('state-winning-votes'!$A$1:$L$53,MATCH($C742,'state-winning-votes'!$A:$A,0),MATCH($A742,'state-winning-votes'!$A$2:$L$2,0)),$K:$K,$H:$H)</f>
        <v>Reagan, Ronald</v>
      </c>
      <c r="O742" t="str">
        <f>VLOOKUP(A742,'national-winners'!$A$2:$B$13,2,0)</f>
        <v>Reagan, Ronald</v>
      </c>
    </row>
    <row r="743" spans="1:15" x14ac:dyDescent="0.25">
      <c r="A743">
        <v>1984</v>
      </c>
      <c r="B743" t="s">
        <v>53</v>
      </c>
      <c r="C743" t="s">
        <v>54</v>
      </c>
      <c r="D743">
        <v>10</v>
      </c>
      <c r="E743">
        <v>51</v>
      </c>
      <c r="F743">
        <v>11</v>
      </c>
      <c r="G743" t="s">
        <v>16</v>
      </c>
      <c r="H743" t="s">
        <v>200</v>
      </c>
      <c r="I743" t="s">
        <v>39</v>
      </c>
      <c r="J743" t="b">
        <v>0</v>
      </c>
      <c r="K743">
        <v>269</v>
      </c>
      <c r="L743">
        <v>254572</v>
      </c>
      <c r="M743" t="str">
        <f>IF(VLOOKUP(A743,'national-winners'!$A$2:$B$13,2,0)=H743,"Y","N")</f>
        <v>N</v>
      </c>
      <c r="N743" t="str">
        <f>_xlfn.XLOOKUP(INDEX('state-winning-votes'!$A$1:$L$53,MATCH($C743,'state-winning-votes'!$A:$A,0),MATCH($A743,'state-winning-votes'!$A$2:$L$2,0)),$K:$K,$H:$H)</f>
        <v>Reagan, Ronald</v>
      </c>
      <c r="O743" t="str">
        <f>VLOOKUP(A743,'national-winners'!$A$2:$B$13,2,0)</f>
        <v>Reagan, Ronald</v>
      </c>
    </row>
    <row r="744" spans="1:15" x14ac:dyDescent="0.25">
      <c r="A744">
        <v>1984</v>
      </c>
      <c r="B744" t="s">
        <v>53</v>
      </c>
      <c r="C744" t="s">
        <v>54</v>
      </c>
      <c r="D744">
        <v>10</v>
      </c>
      <c r="E744">
        <v>51</v>
      </c>
      <c r="F744">
        <v>11</v>
      </c>
      <c r="G744" t="s">
        <v>16</v>
      </c>
      <c r="H744" t="s">
        <v>190</v>
      </c>
      <c r="I744" t="s">
        <v>29</v>
      </c>
      <c r="J744" t="b">
        <v>0</v>
      </c>
      <c r="K744">
        <v>268</v>
      </c>
      <c r="L744">
        <v>254572</v>
      </c>
      <c r="M744" t="str">
        <f>IF(VLOOKUP(A744,'national-winners'!$A$2:$B$13,2,0)=H744,"Y","N")</f>
        <v>N</v>
      </c>
      <c r="N744" t="str">
        <f>_xlfn.XLOOKUP(INDEX('state-winning-votes'!$A$1:$L$53,MATCH($C744,'state-winning-votes'!$A:$A,0),MATCH($A744,'state-winning-votes'!$A$2:$L$2,0)),$K:$K,$H:$H)</f>
        <v>Reagan, Ronald</v>
      </c>
      <c r="O744" t="str">
        <f>VLOOKUP(A744,'national-winners'!$A$2:$B$13,2,0)</f>
        <v>Reagan, Ronald</v>
      </c>
    </row>
    <row r="745" spans="1:15" x14ac:dyDescent="0.25">
      <c r="A745">
        <v>1984</v>
      </c>
      <c r="B745" t="s">
        <v>53</v>
      </c>
      <c r="C745" t="s">
        <v>54</v>
      </c>
      <c r="D745">
        <v>10</v>
      </c>
      <c r="E745">
        <v>51</v>
      </c>
      <c r="F745">
        <v>11</v>
      </c>
      <c r="G745" t="s">
        <v>16</v>
      </c>
      <c r="H745" t="s">
        <v>196</v>
      </c>
      <c r="I745" t="s">
        <v>168</v>
      </c>
      <c r="J745" t="b">
        <v>0</v>
      </c>
      <c r="K745">
        <v>121</v>
      </c>
      <c r="L745">
        <v>254572</v>
      </c>
      <c r="M745" t="str">
        <f>IF(VLOOKUP(A745,'national-winners'!$A$2:$B$13,2,0)=H745,"Y","N")</f>
        <v>N</v>
      </c>
      <c r="N745" t="str">
        <f>_xlfn.XLOOKUP(INDEX('state-winning-votes'!$A$1:$L$53,MATCH($C745,'state-winning-votes'!$A:$A,0),MATCH($A745,'state-winning-votes'!$A$2:$L$2,0)),$K:$K,$H:$H)</f>
        <v>Reagan, Ronald</v>
      </c>
      <c r="O745" t="str">
        <f>VLOOKUP(A745,'national-winners'!$A$2:$B$13,2,0)</f>
        <v>Reagan, Ronald</v>
      </c>
    </row>
    <row r="746" spans="1:15" x14ac:dyDescent="0.25">
      <c r="A746">
        <v>1984</v>
      </c>
      <c r="B746" t="s">
        <v>53</v>
      </c>
      <c r="C746" t="s">
        <v>54</v>
      </c>
      <c r="D746">
        <v>10</v>
      </c>
      <c r="E746">
        <v>51</v>
      </c>
      <c r="F746">
        <v>11</v>
      </c>
      <c r="G746" t="s">
        <v>16</v>
      </c>
      <c r="H746" t="s">
        <v>194</v>
      </c>
      <c r="I746" t="s">
        <v>195</v>
      </c>
      <c r="J746" t="b">
        <v>0</v>
      </c>
      <c r="K746">
        <v>68</v>
      </c>
      <c r="L746">
        <v>254572</v>
      </c>
      <c r="M746" t="str">
        <f>IF(VLOOKUP(A746,'national-winners'!$A$2:$B$13,2,0)=H746,"Y","N")</f>
        <v>N</v>
      </c>
      <c r="N746" t="str">
        <f>_xlfn.XLOOKUP(INDEX('state-winning-votes'!$A$1:$L$53,MATCH($C746,'state-winning-votes'!$A:$A,0),MATCH($A746,'state-winning-votes'!$A$2:$L$2,0)),$K:$K,$H:$H)</f>
        <v>Reagan, Ronald</v>
      </c>
      <c r="O746" t="str">
        <f>VLOOKUP(A746,'national-winners'!$A$2:$B$13,2,0)</f>
        <v>Reagan, Ronald</v>
      </c>
    </row>
    <row r="747" spans="1:15" x14ac:dyDescent="0.25">
      <c r="A747">
        <v>1984</v>
      </c>
      <c r="B747" t="s">
        <v>57</v>
      </c>
      <c r="C747" t="s">
        <v>58</v>
      </c>
      <c r="D747">
        <v>11</v>
      </c>
      <c r="E747">
        <v>53</v>
      </c>
      <c r="F747">
        <v>55</v>
      </c>
      <c r="G747" t="s">
        <v>16</v>
      </c>
      <c r="H747" t="s">
        <v>189</v>
      </c>
      <c r="I747" t="s">
        <v>18</v>
      </c>
      <c r="J747" t="b">
        <v>0</v>
      </c>
      <c r="K747">
        <v>180408</v>
      </c>
      <c r="L747">
        <v>211288</v>
      </c>
      <c r="M747" t="str">
        <f>IF(VLOOKUP(A747,'national-winners'!$A$2:$B$13,2,0)=H747,"Y","N")</f>
        <v>N</v>
      </c>
      <c r="N747" t="str">
        <f>_xlfn.XLOOKUP(INDEX('state-winning-votes'!$A$1:$L$53,MATCH($C747,'state-winning-votes'!$A:$A,0),MATCH($A747,'state-winning-votes'!$A$2:$L$2,0)),$K:$K,$H:$H)</f>
        <v>Mondale, Walter</v>
      </c>
      <c r="O747" t="str">
        <f>VLOOKUP(A747,'national-winners'!$A$2:$B$13,2,0)</f>
        <v>Reagan, Ronald</v>
      </c>
    </row>
    <row r="748" spans="1:15" x14ac:dyDescent="0.25">
      <c r="A748">
        <v>1984</v>
      </c>
      <c r="B748" t="s">
        <v>57</v>
      </c>
      <c r="C748" t="s">
        <v>58</v>
      </c>
      <c r="D748">
        <v>11</v>
      </c>
      <c r="E748">
        <v>53</v>
      </c>
      <c r="F748">
        <v>55</v>
      </c>
      <c r="G748" t="s">
        <v>16</v>
      </c>
      <c r="H748" t="s">
        <v>160</v>
      </c>
      <c r="I748" t="s">
        <v>21</v>
      </c>
      <c r="J748" t="b">
        <v>0</v>
      </c>
      <c r="K748">
        <v>29009</v>
      </c>
      <c r="L748">
        <v>211288</v>
      </c>
      <c r="M748" t="str">
        <f>IF(VLOOKUP(A748,'national-winners'!$A$2:$B$13,2,0)=H748,"Y","N")</f>
        <v>Y</v>
      </c>
      <c r="N748" t="str">
        <f>_xlfn.XLOOKUP(INDEX('state-winning-votes'!$A$1:$L$53,MATCH($C748,'state-winning-votes'!$A:$A,0),MATCH($A748,'state-winning-votes'!$A$2:$L$2,0)),$K:$K,$H:$H)</f>
        <v>Mondale, Walter</v>
      </c>
      <c r="O748" t="str">
        <f>VLOOKUP(A748,'national-winners'!$A$2:$B$13,2,0)</f>
        <v>Reagan, Ronald</v>
      </c>
    </row>
    <row r="749" spans="1:15" x14ac:dyDescent="0.25">
      <c r="A749">
        <v>1984</v>
      </c>
      <c r="B749" t="s">
        <v>57</v>
      </c>
      <c r="C749" t="s">
        <v>58</v>
      </c>
      <c r="D749">
        <v>11</v>
      </c>
      <c r="E749">
        <v>53</v>
      </c>
      <c r="F749">
        <v>55</v>
      </c>
      <c r="G749" t="s">
        <v>16</v>
      </c>
      <c r="H749" t="s">
        <v>59</v>
      </c>
      <c r="J749" t="b">
        <v>0</v>
      </c>
      <c r="K749">
        <v>809</v>
      </c>
      <c r="L749">
        <v>211288</v>
      </c>
      <c r="M749" t="str">
        <f>IF(VLOOKUP(A749,'national-winners'!$A$2:$B$13,2,0)=H749,"Y","N")</f>
        <v>N</v>
      </c>
      <c r="N749" t="str">
        <f>_xlfn.XLOOKUP(INDEX('state-winning-votes'!$A$1:$L$53,MATCH($C749,'state-winning-votes'!$A:$A,0),MATCH($A749,'state-winning-votes'!$A$2:$L$2,0)),$K:$K,$H:$H)</f>
        <v>Mondale, Walter</v>
      </c>
      <c r="O749" t="str">
        <f>VLOOKUP(A749,'national-winners'!$A$2:$B$13,2,0)</f>
        <v>Reagan, Ronald</v>
      </c>
    </row>
    <row r="750" spans="1:15" x14ac:dyDescent="0.25">
      <c r="A750">
        <v>1984</v>
      </c>
      <c r="B750" t="s">
        <v>57</v>
      </c>
      <c r="C750" t="s">
        <v>58</v>
      </c>
      <c r="D750">
        <v>11</v>
      </c>
      <c r="E750">
        <v>53</v>
      </c>
      <c r="F750">
        <v>55</v>
      </c>
      <c r="G750" t="s">
        <v>16</v>
      </c>
      <c r="H750" t="s">
        <v>190</v>
      </c>
      <c r="I750" t="s">
        <v>29</v>
      </c>
      <c r="J750" t="b">
        <v>0</v>
      </c>
      <c r="K750">
        <v>279</v>
      </c>
      <c r="L750">
        <v>211288</v>
      </c>
      <c r="M750" t="str">
        <f>IF(VLOOKUP(A750,'national-winners'!$A$2:$B$13,2,0)=H750,"Y","N")</f>
        <v>N</v>
      </c>
      <c r="N750" t="str">
        <f>_xlfn.XLOOKUP(INDEX('state-winning-votes'!$A$1:$L$53,MATCH($C750,'state-winning-votes'!$A:$A,0),MATCH($A750,'state-winning-votes'!$A$2:$L$2,0)),$K:$K,$H:$H)</f>
        <v>Mondale, Walter</v>
      </c>
      <c r="O750" t="str">
        <f>VLOOKUP(A750,'national-winners'!$A$2:$B$13,2,0)</f>
        <v>Reagan, Ronald</v>
      </c>
    </row>
    <row r="751" spans="1:15" x14ac:dyDescent="0.25">
      <c r="A751">
        <v>1984</v>
      </c>
      <c r="B751" t="s">
        <v>57</v>
      </c>
      <c r="C751" t="s">
        <v>58</v>
      </c>
      <c r="D751">
        <v>11</v>
      </c>
      <c r="E751">
        <v>53</v>
      </c>
      <c r="F751">
        <v>55</v>
      </c>
      <c r="G751" t="s">
        <v>16</v>
      </c>
      <c r="H751" t="s">
        <v>26</v>
      </c>
      <c r="I751" t="s">
        <v>27</v>
      </c>
      <c r="J751" t="b">
        <v>0</v>
      </c>
      <c r="K751">
        <v>257</v>
      </c>
      <c r="L751">
        <v>211288</v>
      </c>
      <c r="M751" t="str">
        <f>IF(VLOOKUP(A751,'national-winners'!$A$2:$B$13,2,0)=H751,"Y","N")</f>
        <v>N</v>
      </c>
      <c r="N751" t="str">
        <f>_xlfn.XLOOKUP(INDEX('state-winning-votes'!$A$1:$L$53,MATCH($C751,'state-winning-votes'!$A:$A,0),MATCH($A751,'state-winning-votes'!$A$2:$L$2,0)),$K:$K,$H:$H)</f>
        <v>Mondale, Walter</v>
      </c>
      <c r="O751" t="str">
        <f>VLOOKUP(A751,'national-winners'!$A$2:$B$13,2,0)</f>
        <v>Reagan, Ronald</v>
      </c>
    </row>
    <row r="752" spans="1:15" x14ac:dyDescent="0.25">
      <c r="A752">
        <v>1984</v>
      </c>
      <c r="B752" t="s">
        <v>57</v>
      </c>
      <c r="C752" t="s">
        <v>58</v>
      </c>
      <c r="D752">
        <v>11</v>
      </c>
      <c r="E752">
        <v>53</v>
      </c>
      <c r="F752">
        <v>55</v>
      </c>
      <c r="G752" t="s">
        <v>16</v>
      </c>
      <c r="H752" t="s">
        <v>194</v>
      </c>
      <c r="I752" t="s">
        <v>195</v>
      </c>
      <c r="J752" t="b">
        <v>0</v>
      </c>
      <c r="K752">
        <v>165</v>
      </c>
      <c r="L752">
        <v>211288</v>
      </c>
      <c r="M752" t="str">
        <f>IF(VLOOKUP(A752,'national-winners'!$A$2:$B$13,2,0)=H752,"Y","N")</f>
        <v>N</v>
      </c>
      <c r="N752" t="str">
        <f>_xlfn.XLOOKUP(INDEX('state-winning-votes'!$A$1:$L$53,MATCH($C752,'state-winning-votes'!$A:$A,0),MATCH($A752,'state-winning-votes'!$A$2:$L$2,0)),$K:$K,$H:$H)</f>
        <v>Mondale, Walter</v>
      </c>
      <c r="O752" t="str">
        <f>VLOOKUP(A752,'national-winners'!$A$2:$B$13,2,0)</f>
        <v>Reagan, Ronald</v>
      </c>
    </row>
    <row r="753" spans="1:15" x14ac:dyDescent="0.25">
      <c r="A753">
        <v>1984</v>
      </c>
      <c r="B753" t="s">
        <v>57</v>
      </c>
      <c r="C753" t="s">
        <v>58</v>
      </c>
      <c r="D753">
        <v>11</v>
      </c>
      <c r="E753">
        <v>53</v>
      </c>
      <c r="F753">
        <v>55</v>
      </c>
      <c r="G753" t="s">
        <v>16</v>
      </c>
      <c r="H753" t="s">
        <v>48</v>
      </c>
      <c r="I753" t="s">
        <v>35</v>
      </c>
      <c r="J753" t="b">
        <v>0</v>
      </c>
      <c r="K753">
        <v>127</v>
      </c>
      <c r="L753">
        <v>211288</v>
      </c>
      <c r="M753" t="str">
        <f>IF(VLOOKUP(A753,'national-winners'!$A$2:$B$13,2,0)=H753,"Y","N")</f>
        <v>N</v>
      </c>
      <c r="N753" t="str">
        <f>_xlfn.XLOOKUP(INDEX('state-winning-votes'!$A$1:$L$53,MATCH($C753,'state-winning-votes'!$A:$A,0),MATCH($A753,'state-winning-votes'!$A$2:$L$2,0)),$K:$K,$H:$H)</f>
        <v>Mondale, Walter</v>
      </c>
      <c r="O753" t="str">
        <f>VLOOKUP(A753,'national-winners'!$A$2:$B$13,2,0)</f>
        <v>Reagan, Ronald</v>
      </c>
    </row>
    <row r="754" spans="1:15" x14ac:dyDescent="0.25">
      <c r="A754">
        <v>1984</v>
      </c>
      <c r="B754" t="s">
        <v>57</v>
      </c>
      <c r="C754" t="s">
        <v>58</v>
      </c>
      <c r="D754">
        <v>11</v>
      </c>
      <c r="E754">
        <v>53</v>
      </c>
      <c r="F754">
        <v>55</v>
      </c>
      <c r="G754" t="s">
        <v>16</v>
      </c>
      <c r="H754" t="s">
        <v>193</v>
      </c>
      <c r="I754" t="s">
        <v>37</v>
      </c>
      <c r="J754" t="b">
        <v>0</v>
      </c>
      <c r="K754">
        <v>127</v>
      </c>
      <c r="L754">
        <v>211288</v>
      </c>
      <c r="M754" t="str">
        <f>IF(VLOOKUP(A754,'national-winners'!$A$2:$B$13,2,0)=H754,"Y","N")</f>
        <v>N</v>
      </c>
      <c r="N754" t="str">
        <f>_xlfn.XLOOKUP(INDEX('state-winning-votes'!$A$1:$L$53,MATCH($C754,'state-winning-votes'!$A:$A,0),MATCH($A754,'state-winning-votes'!$A$2:$L$2,0)),$K:$K,$H:$H)</f>
        <v>Mondale, Walter</v>
      </c>
      <c r="O754" t="str">
        <f>VLOOKUP(A754,'national-winners'!$A$2:$B$13,2,0)</f>
        <v>Reagan, Ronald</v>
      </c>
    </row>
    <row r="755" spans="1:15" x14ac:dyDescent="0.25">
      <c r="A755">
        <v>1984</v>
      </c>
      <c r="B755" t="s">
        <v>57</v>
      </c>
      <c r="C755" t="s">
        <v>58</v>
      </c>
      <c r="D755">
        <v>11</v>
      </c>
      <c r="E755">
        <v>53</v>
      </c>
      <c r="F755">
        <v>55</v>
      </c>
      <c r="G755" t="s">
        <v>16</v>
      </c>
      <c r="H755" t="s">
        <v>201</v>
      </c>
      <c r="I755" t="s">
        <v>170</v>
      </c>
      <c r="J755" t="b">
        <v>0</v>
      </c>
      <c r="K755">
        <v>107</v>
      </c>
      <c r="L755">
        <v>211288</v>
      </c>
      <c r="M755" t="str">
        <f>IF(VLOOKUP(A755,'national-winners'!$A$2:$B$13,2,0)=H755,"Y","N")</f>
        <v>N</v>
      </c>
      <c r="N755" t="str">
        <f>_xlfn.XLOOKUP(INDEX('state-winning-votes'!$A$1:$L$53,MATCH($C755,'state-winning-votes'!$A:$A,0),MATCH($A755,'state-winning-votes'!$A$2:$L$2,0)),$K:$K,$H:$H)</f>
        <v>Mondale, Walter</v>
      </c>
      <c r="O755" t="str">
        <f>VLOOKUP(A755,'national-winners'!$A$2:$B$13,2,0)</f>
        <v>Reagan, Ronald</v>
      </c>
    </row>
    <row r="756" spans="1:15" x14ac:dyDescent="0.25">
      <c r="A756">
        <v>1984</v>
      </c>
      <c r="B756" t="s">
        <v>60</v>
      </c>
      <c r="C756" t="s">
        <v>61</v>
      </c>
      <c r="D756">
        <v>12</v>
      </c>
      <c r="E756">
        <v>59</v>
      </c>
      <c r="F756">
        <v>43</v>
      </c>
      <c r="G756" t="s">
        <v>16</v>
      </c>
      <c r="H756" t="s">
        <v>160</v>
      </c>
      <c r="I756" t="s">
        <v>21</v>
      </c>
      <c r="J756" t="b">
        <v>0</v>
      </c>
      <c r="K756">
        <v>2730350</v>
      </c>
      <c r="L756">
        <v>4180051</v>
      </c>
      <c r="M756" t="str">
        <f>IF(VLOOKUP(A756,'national-winners'!$A$2:$B$13,2,0)=H756,"Y","N")</f>
        <v>Y</v>
      </c>
      <c r="N756" t="str">
        <f>_xlfn.XLOOKUP(INDEX('state-winning-votes'!$A$1:$L$53,MATCH($C756,'state-winning-votes'!$A:$A,0),MATCH($A756,'state-winning-votes'!$A$2:$L$2,0)),$K:$K,$H:$H)</f>
        <v>Reagan, Ronald</v>
      </c>
      <c r="O756" t="str">
        <f>VLOOKUP(A756,'national-winners'!$A$2:$B$13,2,0)</f>
        <v>Reagan, Ronald</v>
      </c>
    </row>
    <row r="757" spans="1:15" x14ac:dyDescent="0.25">
      <c r="A757">
        <v>1984</v>
      </c>
      <c r="B757" t="s">
        <v>60</v>
      </c>
      <c r="C757" t="s">
        <v>61</v>
      </c>
      <c r="D757">
        <v>12</v>
      </c>
      <c r="E757">
        <v>59</v>
      </c>
      <c r="F757">
        <v>43</v>
      </c>
      <c r="G757" t="s">
        <v>16</v>
      </c>
      <c r="H757" t="s">
        <v>189</v>
      </c>
      <c r="I757" t="s">
        <v>18</v>
      </c>
      <c r="J757" t="b">
        <v>0</v>
      </c>
      <c r="K757">
        <v>1448816</v>
      </c>
      <c r="L757">
        <v>4180051</v>
      </c>
      <c r="M757" t="str">
        <f>IF(VLOOKUP(A757,'national-winners'!$A$2:$B$13,2,0)=H757,"Y","N")</f>
        <v>N</v>
      </c>
      <c r="N757" t="str">
        <f>_xlfn.XLOOKUP(INDEX('state-winning-votes'!$A$1:$L$53,MATCH($C757,'state-winning-votes'!$A:$A,0),MATCH($A757,'state-winning-votes'!$A$2:$L$2,0)),$K:$K,$H:$H)</f>
        <v>Reagan, Ronald</v>
      </c>
      <c r="O757" t="str">
        <f>VLOOKUP(A757,'national-winners'!$A$2:$B$13,2,0)</f>
        <v>Reagan, Ronald</v>
      </c>
    </row>
    <row r="758" spans="1:15" x14ac:dyDescent="0.25">
      <c r="A758">
        <v>1984</v>
      </c>
      <c r="B758" t="s">
        <v>60</v>
      </c>
      <c r="C758" t="s">
        <v>61</v>
      </c>
      <c r="D758">
        <v>12</v>
      </c>
      <c r="E758">
        <v>59</v>
      </c>
      <c r="F758">
        <v>43</v>
      </c>
      <c r="G758" t="s">
        <v>16</v>
      </c>
      <c r="H758" t="s">
        <v>59</v>
      </c>
      <c r="J758" t="b">
        <v>0</v>
      </c>
      <c r="K758">
        <v>885</v>
      </c>
      <c r="L758">
        <v>4180051</v>
      </c>
      <c r="M758" t="str">
        <f>IF(VLOOKUP(A758,'national-winners'!$A$2:$B$13,2,0)=H758,"Y","N")</f>
        <v>N</v>
      </c>
      <c r="N758" t="str">
        <f>_xlfn.XLOOKUP(INDEX('state-winning-votes'!$A$1:$L$53,MATCH($C758,'state-winning-votes'!$A:$A,0),MATCH($A758,'state-winning-votes'!$A$2:$L$2,0)),$K:$K,$H:$H)</f>
        <v>Reagan, Ronald</v>
      </c>
      <c r="O758" t="str">
        <f>VLOOKUP(A758,'national-winners'!$A$2:$B$13,2,0)</f>
        <v>Reagan, Ronald</v>
      </c>
    </row>
    <row r="759" spans="1:15" x14ac:dyDescent="0.25">
      <c r="A759">
        <v>1984</v>
      </c>
      <c r="B759" t="s">
        <v>62</v>
      </c>
      <c r="C759" t="s">
        <v>63</v>
      </c>
      <c r="D759">
        <v>13</v>
      </c>
      <c r="E759">
        <v>58</v>
      </c>
      <c r="F759">
        <v>44</v>
      </c>
      <c r="G759" t="s">
        <v>16</v>
      </c>
      <c r="H759" t="s">
        <v>160</v>
      </c>
      <c r="I759" t="s">
        <v>21</v>
      </c>
      <c r="J759" t="b">
        <v>0</v>
      </c>
      <c r="K759">
        <v>1068722</v>
      </c>
      <c r="L759">
        <v>1776103</v>
      </c>
      <c r="M759" t="str">
        <f>IF(VLOOKUP(A759,'national-winners'!$A$2:$B$13,2,0)=H759,"Y","N")</f>
        <v>Y</v>
      </c>
      <c r="N759" t="str">
        <f>_xlfn.XLOOKUP(INDEX('state-winning-votes'!$A$1:$L$53,MATCH($C759,'state-winning-votes'!$A:$A,0),MATCH($A759,'state-winning-votes'!$A$2:$L$2,0)),$K:$K,$H:$H)</f>
        <v>Reagan, Ronald</v>
      </c>
      <c r="O759" t="str">
        <f>VLOOKUP(A759,'national-winners'!$A$2:$B$13,2,0)</f>
        <v>Reagan, Ronald</v>
      </c>
    </row>
    <row r="760" spans="1:15" x14ac:dyDescent="0.25">
      <c r="A760">
        <v>1984</v>
      </c>
      <c r="B760" t="s">
        <v>62</v>
      </c>
      <c r="C760" t="s">
        <v>63</v>
      </c>
      <c r="D760">
        <v>13</v>
      </c>
      <c r="E760">
        <v>58</v>
      </c>
      <c r="F760">
        <v>44</v>
      </c>
      <c r="G760" t="s">
        <v>16</v>
      </c>
      <c r="H760" t="s">
        <v>189</v>
      </c>
      <c r="I760" t="s">
        <v>18</v>
      </c>
      <c r="J760" t="b">
        <v>0</v>
      </c>
      <c r="K760">
        <v>706628</v>
      </c>
      <c r="L760">
        <v>1776103</v>
      </c>
      <c r="M760" t="str">
        <f>IF(VLOOKUP(A760,'national-winners'!$A$2:$B$13,2,0)=H760,"Y","N")</f>
        <v>N</v>
      </c>
      <c r="N760" t="str">
        <f>_xlfn.XLOOKUP(INDEX('state-winning-votes'!$A$1:$L$53,MATCH($C760,'state-winning-votes'!$A:$A,0),MATCH($A760,'state-winning-votes'!$A$2:$L$2,0)),$K:$K,$H:$H)</f>
        <v>Reagan, Ronald</v>
      </c>
      <c r="O760" t="str">
        <f>VLOOKUP(A760,'national-winners'!$A$2:$B$13,2,0)</f>
        <v>Reagan, Ronald</v>
      </c>
    </row>
    <row r="761" spans="1:15" x14ac:dyDescent="0.25">
      <c r="A761">
        <v>1984</v>
      </c>
      <c r="B761" t="s">
        <v>62</v>
      </c>
      <c r="C761" t="s">
        <v>63</v>
      </c>
      <c r="D761">
        <v>13</v>
      </c>
      <c r="E761">
        <v>58</v>
      </c>
      <c r="F761">
        <v>44</v>
      </c>
      <c r="G761" t="s">
        <v>16</v>
      </c>
      <c r="H761" t="s">
        <v>59</v>
      </c>
      <c r="J761" t="b">
        <v>0</v>
      </c>
      <c r="K761">
        <v>753</v>
      </c>
      <c r="L761">
        <v>1776103</v>
      </c>
      <c r="M761" t="str">
        <f>IF(VLOOKUP(A761,'national-winners'!$A$2:$B$13,2,0)=H761,"Y","N")</f>
        <v>N</v>
      </c>
      <c r="N761" t="str">
        <f>_xlfn.XLOOKUP(INDEX('state-winning-votes'!$A$1:$L$53,MATCH($C761,'state-winning-votes'!$A:$A,0),MATCH($A761,'state-winning-votes'!$A$2:$L$2,0)),$K:$K,$H:$H)</f>
        <v>Reagan, Ronald</v>
      </c>
      <c r="O761" t="str">
        <f>VLOOKUP(A761,'national-winners'!$A$2:$B$13,2,0)</f>
        <v>Reagan, Ronald</v>
      </c>
    </row>
    <row r="762" spans="1:15" x14ac:dyDescent="0.25">
      <c r="A762">
        <v>1984</v>
      </c>
      <c r="B762" t="s">
        <v>64</v>
      </c>
      <c r="C762" t="s">
        <v>65</v>
      </c>
      <c r="D762">
        <v>15</v>
      </c>
      <c r="E762">
        <v>95</v>
      </c>
      <c r="F762">
        <v>82</v>
      </c>
      <c r="G762" t="s">
        <v>16</v>
      </c>
      <c r="H762" t="s">
        <v>160</v>
      </c>
      <c r="I762" t="s">
        <v>21</v>
      </c>
      <c r="J762" t="b">
        <v>0</v>
      </c>
      <c r="K762">
        <v>185050</v>
      </c>
      <c r="L762">
        <v>335846</v>
      </c>
      <c r="M762" t="str">
        <f>IF(VLOOKUP(A762,'national-winners'!$A$2:$B$13,2,0)=H762,"Y","N")</f>
        <v>Y</v>
      </c>
      <c r="N762" t="str">
        <f>_xlfn.XLOOKUP(INDEX('state-winning-votes'!$A$1:$L$53,MATCH($C762,'state-winning-votes'!$A:$A,0),MATCH($A762,'state-winning-votes'!$A$2:$L$2,0)),$K:$K,$H:$H)</f>
        <v>Reagan, Ronald</v>
      </c>
      <c r="O762" t="str">
        <f>VLOOKUP(A762,'national-winners'!$A$2:$B$13,2,0)</f>
        <v>Reagan, Ronald</v>
      </c>
    </row>
    <row r="763" spans="1:15" x14ac:dyDescent="0.25">
      <c r="A763">
        <v>1984</v>
      </c>
      <c r="B763" t="s">
        <v>64</v>
      </c>
      <c r="C763" t="s">
        <v>65</v>
      </c>
      <c r="D763">
        <v>15</v>
      </c>
      <c r="E763">
        <v>95</v>
      </c>
      <c r="F763">
        <v>82</v>
      </c>
      <c r="G763" t="s">
        <v>16</v>
      </c>
      <c r="H763" t="s">
        <v>189</v>
      </c>
      <c r="I763" t="s">
        <v>18</v>
      </c>
      <c r="J763" t="b">
        <v>0</v>
      </c>
      <c r="K763">
        <v>147154</v>
      </c>
      <c r="L763">
        <v>335846</v>
      </c>
      <c r="M763" t="str">
        <f>IF(VLOOKUP(A763,'national-winners'!$A$2:$B$13,2,0)=H763,"Y","N")</f>
        <v>N</v>
      </c>
      <c r="N763" t="str">
        <f>_xlfn.XLOOKUP(INDEX('state-winning-votes'!$A$1:$L$53,MATCH($C763,'state-winning-votes'!$A:$A,0),MATCH($A763,'state-winning-votes'!$A$2:$L$2,0)),$K:$K,$H:$H)</f>
        <v>Reagan, Ronald</v>
      </c>
      <c r="O763" t="str">
        <f>VLOOKUP(A763,'national-winners'!$A$2:$B$13,2,0)</f>
        <v>Reagan, Ronald</v>
      </c>
    </row>
    <row r="764" spans="1:15" x14ac:dyDescent="0.25">
      <c r="A764">
        <v>1984</v>
      </c>
      <c r="B764" t="s">
        <v>64</v>
      </c>
      <c r="C764" t="s">
        <v>65</v>
      </c>
      <c r="D764">
        <v>15</v>
      </c>
      <c r="E764">
        <v>95</v>
      </c>
      <c r="F764">
        <v>82</v>
      </c>
      <c r="G764" t="s">
        <v>16</v>
      </c>
      <c r="H764" t="s">
        <v>190</v>
      </c>
      <c r="I764" t="s">
        <v>29</v>
      </c>
      <c r="J764" t="b">
        <v>0</v>
      </c>
      <c r="K764">
        <v>2167</v>
      </c>
      <c r="L764">
        <v>335846</v>
      </c>
      <c r="M764" t="str">
        <f>IF(VLOOKUP(A764,'national-winners'!$A$2:$B$13,2,0)=H764,"Y","N")</f>
        <v>N</v>
      </c>
      <c r="N764" t="str">
        <f>_xlfn.XLOOKUP(INDEX('state-winning-votes'!$A$1:$L$53,MATCH($C764,'state-winning-votes'!$A:$A,0),MATCH($A764,'state-winning-votes'!$A$2:$L$2,0)),$K:$K,$H:$H)</f>
        <v>Reagan, Ronald</v>
      </c>
      <c r="O764" t="str">
        <f>VLOOKUP(A764,'national-winners'!$A$2:$B$13,2,0)</f>
        <v>Reagan, Ronald</v>
      </c>
    </row>
    <row r="765" spans="1:15" x14ac:dyDescent="0.25">
      <c r="A765">
        <v>1984</v>
      </c>
      <c r="B765" t="s">
        <v>64</v>
      </c>
      <c r="C765" t="s">
        <v>65</v>
      </c>
      <c r="D765">
        <v>15</v>
      </c>
      <c r="E765">
        <v>95</v>
      </c>
      <c r="F765">
        <v>82</v>
      </c>
      <c r="G765" t="s">
        <v>16</v>
      </c>
      <c r="H765" t="s">
        <v>26</v>
      </c>
      <c r="I765" t="s">
        <v>27</v>
      </c>
      <c r="J765" t="b">
        <v>0</v>
      </c>
      <c r="K765">
        <v>821</v>
      </c>
      <c r="L765">
        <v>335846</v>
      </c>
      <c r="M765" t="str">
        <f>IF(VLOOKUP(A765,'national-winners'!$A$2:$B$13,2,0)=H765,"Y","N")</f>
        <v>N</v>
      </c>
      <c r="N765" t="str">
        <f>_xlfn.XLOOKUP(INDEX('state-winning-votes'!$A$1:$L$53,MATCH($C765,'state-winning-votes'!$A:$A,0),MATCH($A765,'state-winning-votes'!$A$2:$L$2,0)),$K:$K,$H:$H)</f>
        <v>Reagan, Ronald</v>
      </c>
      <c r="O765" t="str">
        <f>VLOOKUP(A765,'national-winners'!$A$2:$B$13,2,0)</f>
        <v>Reagan, Ronald</v>
      </c>
    </row>
    <row r="766" spans="1:15" x14ac:dyDescent="0.25">
      <c r="A766">
        <v>1984</v>
      </c>
      <c r="B766" t="s">
        <v>64</v>
      </c>
      <c r="C766" t="s">
        <v>65</v>
      </c>
      <c r="D766">
        <v>15</v>
      </c>
      <c r="E766">
        <v>95</v>
      </c>
      <c r="F766">
        <v>82</v>
      </c>
      <c r="G766" t="s">
        <v>16</v>
      </c>
      <c r="H766" t="s">
        <v>48</v>
      </c>
      <c r="I766" t="s">
        <v>35</v>
      </c>
      <c r="J766" t="b">
        <v>0</v>
      </c>
      <c r="K766">
        <v>654</v>
      </c>
      <c r="L766">
        <v>335846</v>
      </c>
      <c r="M766" t="str">
        <f>IF(VLOOKUP(A766,'national-winners'!$A$2:$B$13,2,0)=H766,"Y","N")</f>
        <v>N</v>
      </c>
      <c r="N766" t="str">
        <f>_xlfn.XLOOKUP(INDEX('state-winning-votes'!$A$1:$L$53,MATCH($C766,'state-winning-votes'!$A:$A,0),MATCH($A766,'state-winning-votes'!$A$2:$L$2,0)),$K:$K,$H:$H)</f>
        <v>Reagan, Ronald</v>
      </c>
      <c r="O766" t="str">
        <f>VLOOKUP(A766,'national-winners'!$A$2:$B$13,2,0)</f>
        <v>Reagan, Ronald</v>
      </c>
    </row>
    <row r="767" spans="1:15" x14ac:dyDescent="0.25">
      <c r="A767">
        <v>1984</v>
      </c>
      <c r="B767" t="s">
        <v>66</v>
      </c>
      <c r="C767" t="s">
        <v>67</v>
      </c>
      <c r="D767">
        <v>16</v>
      </c>
      <c r="E767">
        <v>82</v>
      </c>
      <c r="F767">
        <v>63</v>
      </c>
      <c r="G767" t="s">
        <v>16</v>
      </c>
      <c r="H767" t="s">
        <v>160</v>
      </c>
      <c r="I767" t="s">
        <v>21</v>
      </c>
      <c r="J767" t="b">
        <v>0</v>
      </c>
      <c r="K767">
        <v>297523</v>
      </c>
      <c r="L767">
        <v>411144</v>
      </c>
      <c r="M767" t="str">
        <f>IF(VLOOKUP(A767,'national-winners'!$A$2:$B$13,2,0)=H767,"Y","N")</f>
        <v>Y</v>
      </c>
      <c r="N767" t="str">
        <f>_xlfn.XLOOKUP(INDEX('state-winning-votes'!$A$1:$L$53,MATCH($C767,'state-winning-votes'!$A:$A,0),MATCH($A767,'state-winning-votes'!$A$2:$L$2,0)),$K:$K,$H:$H)</f>
        <v>Reagan, Ronald</v>
      </c>
      <c r="O767" t="str">
        <f>VLOOKUP(A767,'national-winners'!$A$2:$B$13,2,0)</f>
        <v>Reagan, Ronald</v>
      </c>
    </row>
    <row r="768" spans="1:15" x14ac:dyDescent="0.25">
      <c r="A768">
        <v>1984</v>
      </c>
      <c r="B768" t="s">
        <v>66</v>
      </c>
      <c r="C768" t="s">
        <v>67</v>
      </c>
      <c r="D768">
        <v>16</v>
      </c>
      <c r="E768">
        <v>82</v>
      </c>
      <c r="F768">
        <v>63</v>
      </c>
      <c r="G768" t="s">
        <v>16</v>
      </c>
      <c r="H768" t="s">
        <v>189</v>
      </c>
      <c r="I768" t="s">
        <v>18</v>
      </c>
      <c r="J768" t="b">
        <v>0</v>
      </c>
      <c r="K768">
        <v>108510</v>
      </c>
      <c r="L768">
        <v>411144</v>
      </c>
      <c r="M768" t="str">
        <f>IF(VLOOKUP(A768,'national-winners'!$A$2:$B$13,2,0)=H768,"Y","N")</f>
        <v>N</v>
      </c>
      <c r="N768" t="str">
        <f>_xlfn.XLOOKUP(INDEX('state-winning-votes'!$A$1:$L$53,MATCH($C768,'state-winning-votes'!$A:$A,0),MATCH($A768,'state-winning-votes'!$A$2:$L$2,0)),$K:$K,$H:$H)</f>
        <v>Reagan, Ronald</v>
      </c>
      <c r="O768" t="str">
        <f>VLOOKUP(A768,'national-winners'!$A$2:$B$13,2,0)</f>
        <v>Reagan, Ronald</v>
      </c>
    </row>
    <row r="769" spans="1:15" x14ac:dyDescent="0.25">
      <c r="A769">
        <v>1984</v>
      </c>
      <c r="B769" t="s">
        <v>66</v>
      </c>
      <c r="C769" t="s">
        <v>67</v>
      </c>
      <c r="D769">
        <v>16</v>
      </c>
      <c r="E769">
        <v>82</v>
      </c>
      <c r="F769">
        <v>63</v>
      </c>
      <c r="G769" t="s">
        <v>16</v>
      </c>
      <c r="H769" t="s">
        <v>190</v>
      </c>
      <c r="I769" t="s">
        <v>29</v>
      </c>
      <c r="J769" t="b">
        <v>0</v>
      </c>
      <c r="K769">
        <v>2823</v>
      </c>
      <c r="L769">
        <v>411144</v>
      </c>
      <c r="M769" t="str">
        <f>IF(VLOOKUP(A769,'national-winners'!$A$2:$B$13,2,0)=H769,"Y","N")</f>
        <v>N</v>
      </c>
      <c r="N769" t="str">
        <f>_xlfn.XLOOKUP(INDEX('state-winning-votes'!$A$1:$L$53,MATCH($C769,'state-winning-votes'!$A:$A,0),MATCH($A769,'state-winning-votes'!$A$2:$L$2,0)),$K:$K,$H:$H)</f>
        <v>Reagan, Ronald</v>
      </c>
      <c r="O769" t="str">
        <f>VLOOKUP(A769,'national-winners'!$A$2:$B$13,2,0)</f>
        <v>Reagan, Ronald</v>
      </c>
    </row>
    <row r="770" spans="1:15" x14ac:dyDescent="0.25">
      <c r="A770">
        <v>1984</v>
      </c>
      <c r="B770" t="s">
        <v>66</v>
      </c>
      <c r="C770" t="s">
        <v>67</v>
      </c>
      <c r="D770">
        <v>16</v>
      </c>
      <c r="E770">
        <v>82</v>
      </c>
      <c r="F770">
        <v>63</v>
      </c>
      <c r="G770" t="s">
        <v>16</v>
      </c>
      <c r="H770" t="s">
        <v>191</v>
      </c>
      <c r="I770" t="s">
        <v>192</v>
      </c>
      <c r="J770" t="b">
        <v>0</v>
      </c>
      <c r="K770">
        <v>2288</v>
      </c>
      <c r="L770">
        <v>411144</v>
      </c>
      <c r="M770" t="str">
        <f>IF(VLOOKUP(A770,'national-winners'!$A$2:$B$13,2,0)=H770,"Y","N")</f>
        <v>N</v>
      </c>
      <c r="N770" t="str">
        <f>_xlfn.XLOOKUP(INDEX('state-winning-votes'!$A$1:$L$53,MATCH($C770,'state-winning-votes'!$A:$A,0),MATCH($A770,'state-winning-votes'!$A$2:$L$2,0)),$K:$K,$H:$H)</f>
        <v>Reagan, Ronald</v>
      </c>
      <c r="O770" t="str">
        <f>VLOOKUP(A770,'national-winners'!$A$2:$B$13,2,0)</f>
        <v>Reagan, Ronald</v>
      </c>
    </row>
    <row r="771" spans="1:15" x14ac:dyDescent="0.25">
      <c r="A771">
        <v>1984</v>
      </c>
      <c r="B771" t="s">
        <v>68</v>
      </c>
      <c r="C771" t="s">
        <v>69</v>
      </c>
      <c r="D771">
        <v>17</v>
      </c>
      <c r="E771">
        <v>33</v>
      </c>
      <c r="F771">
        <v>21</v>
      </c>
      <c r="G771" t="s">
        <v>16</v>
      </c>
      <c r="H771" t="s">
        <v>160</v>
      </c>
      <c r="I771" t="s">
        <v>21</v>
      </c>
      <c r="J771" t="b">
        <v>0</v>
      </c>
      <c r="K771">
        <v>2707103</v>
      </c>
      <c r="L771">
        <v>4819088</v>
      </c>
      <c r="M771" t="str">
        <f>IF(VLOOKUP(A771,'national-winners'!$A$2:$B$13,2,0)=H771,"Y","N")</f>
        <v>Y</v>
      </c>
      <c r="N771" t="str">
        <f>_xlfn.XLOOKUP(INDEX('state-winning-votes'!$A$1:$L$53,MATCH($C771,'state-winning-votes'!$A:$A,0),MATCH($A771,'state-winning-votes'!$A$2:$L$2,0)),$K:$K,$H:$H)</f>
        <v>Reagan, Ronald</v>
      </c>
      <c r="O771" t="str">
        <f>VLOOKUP(A771,'national-winners'!$A$2:$B$13,2,0)</f>
        <v>Reagan, Ronald</v>
      </c>
    </row>
    <row r="772" spans="1:15" x14ac:dyDescent="0.25">
      <c r="A772">
        <v>1984</v>
      </c>
      <c r="B772" t="s">
        <v>68</v>
      </c>
      <c r="C772" t="s">
        <v>69</v>
      </c>
      <c r="D772">
        <v>17</v>
      </c>
      <c r="E772">
        <v>33</v>
      </c>
      <c r="F772">
        <v>21</v>
      </c>
      <c r="G772" t="s">
        <v>16</v>
      </c>
      <c r="H772" t="s">
        <v>189</v>
      </c>
      <c r="I772" t="s">
        <v>18</v>
      </c>
      <c r="J772" t="b">
        <v>0</v>
      </c>
      <c r="K772">
        <v>2086499</v>
      </c>
      <c r="L772">
        <v>4819088</v>
      </c>
      <c r="M772" t="str">
        <f>IF(VLOOKUP(A772,'national-winners'!$A$2:$B$13,2,0)=H772,"Y","N")</f>
        <v>N</v>
      </c>
      <c r="N772" t="str">
        <f>_xlfn.XLOOKUP(INDEX('state-winning-votes'!$A$1:$L$53,MATCH($C772,'state-winning-votes'!$A:$A,0),MATCH($A772,'state-winning-votes'!$A$2:$L$2,0)),$K:$K,$H:$H)</f>
        <v>Reagan, Ronald</v>
      </c>
      <c r="O772" t="str">
        <f>VLOOKUP(A772,'national-winners'!$A$2:$B$13,2,0)</f>
        <v>Reagan, Ronald</v>
      </c>
    </row>
    <row r="773" spans="1:15" x14ac:dyDescent="0.25">
      <c r="A773">
        <v>1984</v>
      </c>
      <c r="B773" t="s">
        <v>68</v>
      </c>
      <c r="C773" t="s">
        <v>69</v>
      </c>
      <c r="D773">
        <v>17</v>
      </c>
      <c r="E773">
        <v>33</v>
      </c>
      <c r="F773">
        <v>21</v>
      </c>
      <c r="G773" t="s">
        <v>16</v>
      </c>
      <c r="H773" t="s">
        <v>190</v>
      </c>
      <c r="I773" t="s">
        <v>29</v>
      </c>
      <c r="J773" t="b">
        <v>0</v>
      </c>
      <c r="K773">
        <v>10086</v>
      </c>
      <c r="L773">
        <v>4819088</v>
      </c>
      <c r="M773" t="str">
        <f>IF(VLOOKUP(A773,'national-winners'!$A$2:$B$13,2,0)=H773,"Y","N")</f>
        <v>N</v>
      </c>
      <c r="N773" t="str">
        <f>_xlfn.XLOOKUP(INDEX('state-winning-votes'!$A$1:$L$53,MATCH($C773,'state-winning-votes'!$A:$A,0),MATCH($A773,'state-winning-votes'!$A$2:$L$2,0)),$K:$K,$H:$H)</f>
        <v>Reagan, Ronald</v>
      </c>
      <c r="O773" t="str">
        <f>VLOOKUP(A773,'national-winners'!$A$2:$B$13,2,0)</f>
        <v>Reagan, Ronald</v>
      </c>
    </row>
    <row r="774" spans="1:15" x14ac:dyDescent="0.25">
      <c r="A774">
        <v>1984</v>
      </c>
      <c r="B774" t="s">
        <v>68</v>
      </c>
      <c r="C774" t="s">
        <v>69</v>
      </c>
      <c r="D774">
        <v>17</v>
      </c>
      <c r="E774">
        <v>33</v>
      </c>
      <c r="F774">
        <v>21</v>
      </c>
      <c r="G774" t="s">
        <v>16</v>
      </c>
      <c r="H774" t="s">
        <v>26</v>
      </c>
      <c r="I774" t="s">
        <v>27</v>
      </c>
      <c r="J774" t="b">
        <v>0</v>
      </c>
      <c r="K774">
        <v>4672</v>
      </c>
      <c r="L774">
        <v>4819088</v>
      </c>
      <c r="M774" t="str">
        <f>IF(VLOOKUP(A774,'national-winners'!$A$2:$B$13,2,0)=H774,"Y","N")</f>
        <v>N</v>
      </c>
      <c r="N774" t="str">
        <f>_xlfn.XLOOKUP(INDEX('state-winning-votes'!$A$1:$L$53,MATCH($C774,'state-winning-votes'!$A:$A,0),MATCH($A774,'state-winning-votes'!$A$2:$L$2,0)),$K:$K,$H:$H)</f>
        <v>Reagan, Ronald</v>
      </c>
      <c r="O774" t="str">
        <f>VLOOKUP(A774,'national-winners'!$A$2:$B$13,2,0)</f>
        <v>Reagan, Ronald</v>
      </c>
    </row>
    <row r="775" spans="1:15" x14ac:dyDescent="0.25">
      <c r="A775">
        <v>1984</v>
      </c>
      <c r="B775" t="s">
        <v>68</v>
      </c>
      <c r="C775" t="s">
        <v>69</v>
      </c>
      <c r="D775">
        <v>17</v>
      </c>
      <c r="E775">
        <v>33</v>
      </c>
      <c r="F775">
        <v>21</v>
      </c>
      <c r="G775" t="s">
        <v>16</v>
      </c>
      <c r="H775" t="s">
        <v>196</v>
      </c>
      <c r="I775" t="s">
        <v>168</v>
      </c>
      <c r="J775" t="b">
        <v>0</v>
      </c>
      <c r="K775">
        <v>2716</v>
      </c>
      <c r="L775">
        <v>4819088</v>
      </c>
      <c r="M775" t="str">
        <f>IF(VLOOKUP(A775,'national-winners'!$A$2:$B$13,2,0)=H775,"Y","N")</f>
        <v>N</v>
      </c>
      <c r="N775" t="str">
        <f>_xlfn.XLOOKUP(INDEX('state-winning-votes'!$A$1:$L$53,MATCH($C775,'state-winning-votes'!$A:$A,0),MATCH($A775,'state-winning-votes'!$A$2:$L$2,0)),$K:$K,$H:$H)</f>
        <v>Reagan, Ronald</v>
      </c>
      <c r="O775" t="str">
        <f>VLOOKUP(A775,'national-winners'!$A$2:$B$13,2,0)</f>
        <v>Reagan, Ronald</v>
      </c>
    </row>
    <row r="776" spans="1:15" x14ac:dyDescent="0.25">
      <c r="A776">
        <v>1984</v>
      </c>
      <c r="B776" t="s">
        <v>68</v>
      </c>
      <c r="C776" t="s">
        <v>69</v>
      </c>
      <c r="D776">
        <v>17</v>
      </c>
      <c r="E776">
        <v>33</v>
      </c>
      <c r="F776">
        <v>21</v>
      </c>
      <c r="G776" t="s">
        <v>16</v>
      </c>
      <c r="H776" t="s">
        <v>202</v>
      </c>
      <c r="I776" t="s">
        <v>203</v>
      </c>
      <c r="J776" t="b">
        <v>0</v>
      </c>
      <c r="K776">
        <v>2632</v>
      </c>
      <c r="L776">
        <v>4819088</v>
      </c>
      <c r="M776" t="str">
        <f>IF(VLOOKUP(A776,'national-winners'!$A$2:$B$13,2,0)=H776,"Y","N")</f>
        <v>N</v>
      </c>
      <c r="N776" t="str">
        <f>_xlfn.XLOOKUP(INDEX('state-winning-votes'!$A$1:$L$53,MATCH($C776,'state-winning-votes'!$A:$A,0),MATCH($A776,'state-winning-votes'!$A$2:$L$2,0)),$K:$K,$H:$H)</f>
        <v>Reagan, Ronald</v>
      </c>
      <c r="O776" t="str">
        <f>VLOOKUP(A776,'national-winners'!$A$2:$B$13,2,0)</f>
        <v>Reagan, Ronald</v>
      </c>
    </row>
    <row r="777" spans="1:15" x14ac:dyDescent="0.25">
      <c r="A777">
        <v>1984</v>
      </c>
      <c r="B777" t="s">
        <v>68</v>
      </c>
      <c r="C777" t="s">
        <v>69</v>
      </c>
      <c r="D777">
        <v>17</v>
      </c>
      <c r="E777">
        <v>33</v>
      </c>
      <c r="F777">
        <v>21</v>
      </c>
      <c r="G777" t="s">
        <v>16</v>
      </c>
      <c r="H777" t="s">
        <v>194</v>
      </c>
      <c r="I777" t="s">
        <v>195</v>
      </c>
      <c r="J777" t="b">
        <v>0</v>
      </c>
      <c r="K777">
        <v>2386</v>
      </c>
      <c r="L777">
        <v>4819088</v>
      </c>
      <c r="M777" t="str">
        <f>IF(VLOOKUP(A777,'national-winners'!$A$2:$B$13,2,0)=H777,"Y","N")</f>
        <v>N</v>
      </c>
      <c r="N777" t="str">
        <f>_xlfn.XLOOKUP(INDEX('state-winning-votes'!$A$1:$L$53,MATCH($C777,'state-winning-votes'!$A:$A,0),MATCH($A777,'state-winning-votes'!$A$2:$L$2,0)),$K:$K,$H:$H)</f>
        <v>Reagan, Ronald</v>
      </c>
      <c r="O777" t="str">
        <f>VLOOKUP(A777,'national-winners'!$A$2:$B$13,2,0)</f>
        <v>Reagan, Ronald</v>
      </c>
    </row>
    <row r="778" spans="1:15" x14ac:dyDescent="0.25">
      <c r="A778">
        <v>1984</v>
      </c>
      <c r="B778" t="s">
        <v>68</v>
      </c>
      <c r="C778" t="s">
        <v>69</v>
      </c>
      <c r="D778">
        <v>17</v>
      </c>
      <c r="E778">
        <v>33</v>
      </c>
      <c r="F778">
        <v>21</v>
      </c>
      <c r="G778" t="s">
        <v>16</v>
      </c>
      <c r="H778" t="s">
        <v>193</v>
      </c>
      <c r="I778" t="s">
        <v>37</v>
      </c>
      <c r="J778" t="b">
        <v>0</v>
      </c>
      <c r="K778">
        <v>2132</v>
      </c>
      <c r="L778">
        <v>4819088</v>
      </c>
      <c r="M778" t="str">
        <f>IF(VLOOKUP(A778,'national-winners'!$A$2:$B$13,2,0)=H778,"Y","N")</f>
        <v>N</v>
      </c>
      <c r="N778" t="str">
        <f>_xlfn.XLOOKUP(INDEX('state-winning-votes'!$A$1:$L$53,MATCH($C778,'state-winning-votes'!$A:$A,0),MATCH($A778,'state-winning-votes'!$A$2:$L$2,0)),$K:$K,$H:$H)</f>
        <v>Reagan, Ronald</v>
      </c>
      <c r="O778" t="str">
        <f>VLOOKUP(A778,'national-winners'!$A$2:$B$13,2,0)</f>
        <v>Reagan, Ronald</v>
      </c>
    </row>
    <row r="779" spans="1:15" x14ac:dyDescent="0.25">
      <c r="A779">
        <v>1984</v>
      </c>
      <c r="B779" t="s">
        <v>68</v>
      </c>
      <c r="C779" t="s">
        <v>69</v>
      </c>
      <c r="D779">
        <v>17</v>
      </c>
      <c r="E779">
        <v>33</v>
      </c>
      <c r="F779">
        <v>21</v>
      </c>
      <c r="G779" t="s">
        <v>16</v>
      </c>
      <c r="H779" t="s">
        <v>59</v>
      </c>
      <c r="J779" t="b">
        <v>0</v>
      </c>
      <c r="K779">
        <v>862</v>
      </c>
      <c r="L779">
        <v>4819088</v>
      </c>
      <c r="M779" t="str">
        <f>IF(VLOOKUP(A779,'national-winners'!$A$2:$B$13,2,0)=H779,"Y","N")</f>
        <v>N</v>
      </c>
      <c r="N779" t="str">
        <f>_xlfn.XLOOKUP(INDEX('state-winning-votes'!$A$1:$L$53,MATCH($C779,'state-winning-votes'!$A:$A,0),MATCH($A779,'state-winning-votes'!$A$2:$L$2,0)),$K:$K,$H:$H)</f>
        <v>Reagan, Ronald</v>
      </c>
      <c r="O779" t="str">
        <f>VLOOKUP(A779,'national-winners'!$A$2:$B$13,2,0)</f>
        <v>Reagan, Ronald</v>
      </c>
    </row>
    <row r="780" spans="1:15" x14ac:dyDescent="0.25">
      <c r="A780">
        <v>1984</v>
      </c>
      <c r="B780" t="s">
        <v>71</v>
      </c>
      <c r="C780" t="s">
        <v>72</v>
      </c>
      <c r="D780">
        <v>18</v>
      </c>
      <c r="E780">
        <v>32</v>
      </c>
      <c r="F780">
        <v>22</v>
      </c>
      <c r="G780" t="s">
        <v>16</v>
      </c>
      <c r="H780" t="s">
        <v>160</v>
      </c>
      <c r="I780" t="s">
        <v>21</v>
      </c>
      <c r="J780" t="b">
        <v>0</v>
      </c>
      <c r="K780">
        <v>1377230</v>
      </c>
      <c r="L780">
        <v>2233069</v>
      </c>
      <c r="M780" t="str">
        <f>IF(VLOOKUP(A780,'national-winners'!$A$2:$B$13,2,0)=H780,"Y","N")</f>
        <v>Y</v>
      </c>
      <c r="N780" t="str">
        <f>_xlfn.XLOOKUP(INDEX('state-winning-votes'!$A$1:$L$53,MATCH($C780,'state-winning-votes'!$A:$A,0),MATCH($A780,'state-winning-votes'!$A$2:$L$2,0)),$K:$K,$H:$H)</f>
        <v>Reagan, Ronald</v>
      </c>
      <c r="O780" t="str">
        <f>VLOOKUP(A780,'national-winners'!$A$2:$B$13,2,0)</f>
        <v>Reagan, Ronald</v>
      </c>
    </row>
    <row r="781" spans="1:15" x14ac:dyDescent="0.25">
      <c r="A781">
        <v>1984</v>
      </c>
      <c r="B781" t="s">
        <v>71</v>
      </c>
      <c r="C781" t="s">
        <v>72</v>
      </c>
      <c r="D781">
        <v>18</v>
      </c>
      <c r="E781">
        <v>32</v>
      </c>
      <c r="F781">
        <v>22</v>
      </c>
      <c r="G781" t="s">
        <v>16</v>
      </c>
      <c r="H781" t="s">
        <v>189</v>
      </c>
      <c r="I781" t="s">
        <v>18</v>
      </c>
      <c r="J781" t="b">
        <v>0</v>
      </c>
      <c r="K781">
        <v>841481</v>
      </c>
      <c r="L781">
        <v>2233069</v>
      </c>
      <c r="M781" t="str">
        <f>IF(VLOOKUP(A781,'national-winners'!$A$2:$B$13,2,0)=H781,"Y","N")</f>
        <v>N</v>
      </c>
      <c r="N781" t="str">
        <f>_xlfn.XLOOKUP(INDEX('state-winning-votes'!$A$1:$L$53,MATCH($C781,'state-winning-votes'!$A:$A,0),MATCH($A781,'state-winning-votes'!$A$2:$L$2,0)),$K:$K,$H:$H)</f>
        <v>Reagan, Ronald</v>
      </c>
      <c r="O781" t="str">
        <f>VLOOKUP(A781,'national-winners'!$A$2:$B$13,2,0)</f>
        <v>Reagan, Ronald</v>
      </c>
    </row>
    <row r="782" spans="1:15" x14ac:dyDescent="0.25">
      <c r="A782">
        <v>1984</v>
      </c>
      <c r="B782" t="s">
        <v>71</v>
      </c>
      <c r="C782" t="s">
        <v>72</v>
      </c>
      <c r="D782">
        <v>18</v>
      </c>
      <c r="E782">
        <v>32</v>
      </c>
      <c r="F782">
        <v>22</v>
      </c>
      <c r="G782" t="s">
        <v>16</v>
      </c>
      <c r="H782" t="s">
        <v>200</v>
      </c>
      <c r="I782" t="s">
        <v>39</v>
      </c>
      <c r="J782" t="b">
        <v>0</v>
      </c>
      <c r="K782">
        <v>7617</v>
      </c>
      <c r="L782">
        <v>2233069</v>
      </c>
      <c r="M782" t="str">
        <f>IF(VLOOKUP(A782,'national-winners'!$A$2:$B$13,2,0)=H782,"Y","N")</f>
        <v>N</v>
      </c>
      <c r="N782" t="str">
        <f>_xlfn.XLOOKUP(INDEX('state-winning-votes'!$A$1:$L$53,MATCH($C782,'state-winning-votes'!$A:$A,0),MATCH($A782,'state-winning-votes'!$A$2:$L$2,0)),$K:$K,$H:$H)</f>
        <v>Reagan, Ronald</v>
      </c>
      <c r="O782" t="str">
        <f>VLOOKUP(A782,'national-winners'!$A$2:$B$13,2,0)</f>
        <v>Reagan, Ronald</v>
      </c>
    </row>
    <row r="783" spans="1:15" x14ac:dyDescent="0.25">
      <c r="A783">
        <v>1984</v>
      </c>
      <c r="B783" t="s">
        <v>71</v>
      </c>
      <c r="C783" t="s">
        <v>72</v>
      </c>
      <c r="D783">
        <v>18</v>
      </c>
      <c r="E783">
        <v>32</v>
      </c>
      <c r="F783">
        <v>22</v>
      </c>
      <c r="G783" t="s">
        <v>16</v>
      </c>
      <c r="H783" t="s">
        <v>190</v>
      </c>
      <c r="I783" t="s">
        <v>29</v>
      </c>
      <c r="J783" t="b">
        <v>0</v>
      </c>
      <c r="K783">
        <v>6741</v>
      </c>
      <c r="L783">
        <v>2233069</v>
      </c>
      <c r="M783" t="str">
        <f>IF(VLOOKUP(A783,'national-winners'!$A$2:$B$13,2,0)=H783,"Y","N")</f>
        <v>N</v>
      </c>
      <c r="N783" t="str">
        <f>_xlfn.XLOOKUP(INDEX('state-winning-votes'!$A$1:$L$53,MATCH($C783,'state-winning-votes'!$A:$A,0),MATCH($A783,'state-winning-votes'!$A$2:$L$2,0)),$K:$K,$H:$H)</f>
        <v>Reagan, Ronald</v>
      </c>
      <c r="O783" t="str">
        <f>VLOOKUP(A783,'national-winners'!$A$2:$B$13,2,0)</f>
        <v>Reagan, Ronald</v>
      </c>
    </row>
    <row r="784" spans="1:15" x14ac:dyDescent="0.25">
      <c r="A784">
        <v>1984</v>
      </c>
      <c r="B784" t="s">
        <v>73</v>
      </c>
      <c r="C784" t="s">
        <v>74</v>
      </c>
      <c r="D784">
        <v>19</v>
      </c>
      <c r="E784">
        <v>42</v>
      </c>
      <c r="F784">
        <v>31</v>
      </c>
      <c r="G784" t="s">
        <v>16</v>
      </c>
      <c r="H784" t="s">
        <v>160</v>
      </c>
      <c r="I784" t="s">
        <v>21</v>
      </c>
      <c r="J784" t="b">
        <v>0</v>
      </c>
      <c r="K784">
        <v>703088</v>
      </c>
      <c r="L784">
        <v>1319805</v>
      </c>
      <c r="M784" t="str">
        <f>IF(VLOOKUP(A784,'national-winners'!$A$2:$B$13,2,0)=H784,"Y","N")</f>
        <v>Y</v>
      </c>
      <c r="N784" t="str">
        <f>_xlfn.XLOOKUP(INDEX('state-winning-votes'!$A$1:$L$53,MATCH($C784,'state-winning-votes'!$A:$A,0),MATCH($A784,'state-winning-votes'!$A$2:$L$2,0)),$K:$K,$H:$H)</f>
        <v>Reagan, Ronald</v>
      </c>
      <c r="O784" t="str">
        <f>VLOOKUP(A784,'national-winners'!$A$2:$B$13,2,0)</f>
        <v>Reagan, Ronald</v>
      </c>
    </row>
    <row r="785" spans="1:15" x14ac:dyDescent="0.25">
      <c r="A785">
        <v>1984</v>
      </c>
      <c r="B785" t="s">
        <v>73</v>
      </c>
      <c r="C785" t="s">
        <v>74</v>
      </c>
      <c r="D785">
        <v>19</v>
      </c>
      <c r="E785">
        <v>42</v>
      </c>
      <c r="F785">
        <v>31</v>
      </c>
      <c r="G785" t="s">
        <v>16</v>
      </c>
      <c r="H785" t="s">
        <v>189</v>
      </c>
      <c r="I785" t="s">
        <v>18</v>
      </c>
      <c r="J785" t="b">
        <v>0</v>
      </c>
      <c r="K785">
        <v>605620</v>
      </c>
      <c r="L785">
        <v>1319805</v>
      </c>
      <c r="M785" t="str">
        <f>IF(VLOOKUP(A785,'national-winners'!$A$2:$B$13,2,0)=H785,"Y","N")</f>
        <v>N</v>
      </c>
      <c r="N785" t="str">
        <f>_xlfn.XLOOKUP(INDEX('state-winning-votes'!$A$1:$L$53,MATCH($C785,'state-winning-votes'!$A:$A,0),MATCH($A785,'state-winning-votes'!$A$2:$L$2,0)),$K:$K,$H:$H)</f>
        <v>Reagan, Ronald</v>
      </c>
      <c r="O785" t="str">
        <f>VLOOKUP(A785,'national-winners'!$A$2:$B$13,2,0)</f>
        <v>Reagan, Ronald</v>
      </c>
    </row>
    <row r="786" spans="1:15" x14ac:dyDescent="0.25">
      <c r="A786">
        <v>1984</v>
      </c>
      <c r="B786" t="s">
        <v>73</v>
      </c>
      <c r="C786" t="s">
        <v>74</v>
      </c>
      <c r="D786">
        <v>19</v>
      </c>
      <c r="E786">
        <v>42</v>
      </c>
      <c r="F786">
        <v>31</v>
      </c>
      <c r="G786" t="s">
        <v>16</v>
      </c>
      <c r="H786" t="s">
        <v>48</v>
      </c>
      <c r="I786" t="s">
        <v>35</v>
      </c>
      <c r="J786" t="b">
        <v>0</v>
      </c>
      <c r="K786">
        <v>6248</v>
      </c>
      <c r="L786">
        <v>1319805</v>
      </c>
      <c r="M786" t="str">
        <f>IF(VLOOKUP(A786,'national-winners'!$A$2:$B$13,2,0)=H786,"Y","N")</f>
        <v>N</v>
      </c>
      <c r="N786" t="str">
        <f>_xlfn.XLOOKUP(INDEX('state-winning-votes'!$A$1:$L$53,MATCH($C786,'state-winning-votes'!$A:$A,0),MATCH($A786,'state-winning-votes'!$A$2:$L$2,0)),$K:$K,$H:$H)</f>
        <v>Reagan, Ronald</v>
      </c>
      <c r="O786" t="str">
        <f>VLOOKUP(A786,'national-winners'!$A$2:$B$13,2,0)</f>
        <v>Reagan, Ronald</v>
      </c>
    </row>
    <row r="787" spans="1:15" x14ac:dyDescent="0.25">
      <c r="A787">
        <v>1984</v>
      </c>
      <c r="B787" t="s">
        <v>73</v>
      </c>
      <c r="C787" t="s">
        <v>74</v>
      </c>
      <c r="D787">
        <v>19</v>
      </c>
      <c r="E787">
        <v>42</v>
      </c>
      <c r="F787">
        <v>31</v>
      </c>
      <c r="G787" t="s">
        <v>16</v>
      </c>
      <c r="H787" t="s">
        <v>190</v>
      </c>
      <c r="I787" t="s">
        <v>29</v>
      </c>
      <c r="J787" t="b">
        <v>0</v>
      </c>
      <c r="K787">
        <v>1844</v>
      </c>
      <c r="L787">
        <v>1319805</v>
      </c>
      <c r="M787" t="str">
        <f>IF(VLOOKUP(A787,'national-winners'!$A$2:$B$13,2,0)=H787,"Y","N")</f>
        <v>N</v>
      </c>
      <c r="N787" t="str">
        <f>_xlfn.XLOOKUP(INDEX('state-winning-votes'!$A$1:$L$53,MATCH($C787,'state-winning-votes'!$A:$A,0),MATCH($A787,'state-winning-votes'!$A$2:$L$2,0)),$K:$K,$H:$H)</f>
        <v>Reagan, Ronald</v>
      </c>
      <c r="O787" t="str">
        <f>VLOOKUP(A787,'national-winners'!$A$2:$B$13,2,0)</f>
        <v>Reagan, Ronald</v>
      </c>
    </row>
    <row r="788" spans="1:15" x14ac:dyDescent="0.25">
      <c r="A788">
        <v>1984</v>
      </c>
      <c r="B788" t="s">
        <v>73</v>
      </c>
      <c r="C788" t="s">
        <v>74</v>
      </c>
      <c r="D788">
        <v>19</v>
      </c>
      <c r="E788">
        <v>42</v>
      </c>
      <c r="F788">
        <v>31</v>
      </c>
      <c r="G788" t="s">
        <v>16</v>
      </c>
      <c r="H788" t="s">
        <v>59</v>
      </c>
      <c r="J788" t="b">
        <v>0</v>
      </c>
      <c r="K788">
        <v>1051</v>
      </c>
      <c r="L788">
        <v>1319805</v>
      </c>
      <c r="M788" t="str">
        <f>IF(VLOOKUP(A788,'national-winners'!$A$2:$B$13,2,0)=H788,"Y","N")</f>
        <v>N</v>
      </c>
      <c r="N788" t="str">
        <f>_xlfn.XLOOKUP(INDEX('state-winning-votes'!$A$1:$L$53,MATCH($C788,'state-winning-votes'!$A:$A,0),MATCH($A788,'state-winning-votes'!$A$2:$L$2,0)),$K:$K,$H:$H)</f>
        <v>Reagan, Ronald</v>
      </c>
      <c r="O788" t="str">
        <f>VLOOKUP(A788,'national-winners'!$A$2:$B$13,2,0)</f>
        <v>Reagan, Ronald</v>
      </c>
    </row>
    <row r="789" spans="1:15" x14ac:dyDescent="0.25">
      <c r="A789">
        <v>1984</v>
      </c>
      <c r="B789" t="s">
        <v>73</v>
      </c>
      <c r="C789" t="s">
        <v>74</v>
      </c>
      <c r="D789">
        <v>19</v>
      </c>
      <c r="E789">
        <v>42</v>
      </c>
      <c r="F789">
        <v>31</v>
      </c>
      <c r="G789" t="s">
        <v>16</v>
      </c>
      <c r="H789" t="s">
        <v>204</v>
      </c>
      <c r="I789" t="s">
        <v>205</v>
      </c>
      <c r="J789" t="b">
        <v>0</v>
      </c>
      <c r="K789">
        <v>892</v>
      </c>
      <c r="L789">
        <v>1319805</v>
      </c>
      <c r="M789" t="str">
        <f>IF(VLOOKUP(A789,'national-winners'!$A$2:$B$13,2,0)=H789,"Y","N")</f>
        <v>N</v>
      </c>
      <c r="N789" t="str">
        <f>_xlfn.XLOOKUP(INDEX('state-winning-votes'!$A$1:$L$53,MATCH($C789,'state-winning-votes'!$A:$A,0),MATCH($A789,'state-winning-votes'!$A$2:$L$2,0)),$K:$K,$H:$H)</f>
        <v>Reagan, Ronald</v>
      </c>
      <c r="O789" t="str">
        <f>VLOOKUP(A789,'national-winners'!$A$2:$B$13,2,0)</f>
        <v>Reagan, Ronald</v>
      </c>
    </row>
    <row r="790" spans="1:15" x14ac:dyDescent="0.25">
      <c r="A790">
        <v>1984</v>
      </c>
      <c r="B790" t="s">
        <v>73</v>
      </c>
      <c r="C790" t="s">
        <v>74</v>
      </c>
      <c r="D790">
        <v>19</v>
      </c>
      <c r="E790">
        <v>42</v>
      </c>
      <c r="F790">
        <v>31</v>
      </c>
      <c r="G790" t="s">
        <v>16</v>
      </c>
      <c r="H790" t="s">
        <v>194</v>
      </c>
      <c r="I790" t="s">
        <v>195</v>
      </c>
      <c r="J790" t="b">
        <v>0</v>
      </c>
      <c r="K790">
        <v>463</v>
      </c>
      <c r="L790">
        <v>1319805</v>
      </c>
      <c r="M790" t="str">
        <f>IF(VLOOKUP(A790,'national-winners'!$A$2:$B$13,2,0)=H790,"Y","N")</f>
        <v>N</v>
      </c>
      <c r="N790" t="str">
        <f>_xlfn.XLOOKUP(INDEX('state-winning-votes'!$A$1:$L$53,MATCH($C790,'state-winning-votes'!$A:$A,0),MATCH($A790,'state-winning-votes'!$A$2:$L$2,0)),$K:$K,$H:$H)</f>
        <v>Reagan, Ronald</v>
      </c>
      <c r="O790" t="str">
        <f>VLOOKUP(A790,'national-winners'!$A$2:$B$13,2,0)</f>
        <v>Reagan, Ronald</v>
      </c>
    </row>
    <row r="791" spans="1:15" x14ac:dyDescent="0.25">
      <c r="A791">
        <v>1984</v>
      </c>
      <c r="B791" t="s">
        <v>73</v>
      </c>
      <c r="C791" t="s">
        <v>74</v>
      </c>
      <c r="D791">
        <v>19</v>
      </c>
      <c r="E791">
        <v>42</v>
      </c>
      <c r="F791">
        <v>31</v>
      </c>
      <c r="G791" t="s">
        <v>16</v>
      </c>
      <c r="H791" t="s">
        <v>193</v>
      </c>
      <c r="I791" t="s">
        <v>37</v>
      </c>
      <c r="J791" t="b">
        <v>0</v>
      </c>
      <c r="K791">
        <v>313</v>
      </c>
      <c r="L791">
        <v>1319805</v>
      </c>
      <c r="M791" t="str">
        <f>IF(VLOOKUP(A791,'national-winners'!$A$2:$B$13,2,0)=H791,"Y","N")</f>
        <v>N</v>
      </c>
      <c r="N791" t="str">
        <f>_xlfn.XLOOKUP(INDEX('state-winning-votes'!$A$1:$L$53,MATCH($C791,'state-winning-votes'!$A:$A,0),MATCH($A791,'state-winning-votes'!$A$2:$L$2,0)),$K:$K,$H:$H)</f>
        <v>Reagan, Ronald</v>
      </c>
      <c r="O791" t="str">
        <f>VLOOKUP(A791,'national-winners'!$A$2:$B$13,2,0)</f>
        <v>Reagan, Ronald</v>
      </c>
    </row>
    <row r="792" spans="1:15" x14ac:dyDescent="0.25">
      <c r="A792">
        <v>1984</v>
      </c>
      <c r="B792" t="s">
        <v>73</v>
      </c>
      <c r="C792" t="s">
        <v>74</v>
      </c>
      <c r="D792">
        <v>19</v>
      </c>
      <c r="E792">
        <v>42</v>
      </c>
      <c r="F792">
        <v>31</v>
      </c>
      <c r="G792" t="s">
        <v>16</v>
      </c>
      <c r="H792" t="s">
        <v>26</v>
      </c>
      <c r="I792" t="s">
        <v>27</v>
      </c>
      <c r="J792" t="b">
        <v>0</v>
      </c>
      <c r="K792">
        <v>286</v>
      </c>
      <c r="L792">
        <v>1319805</v>
      </c>
      <c r="M792" t="str">
        <f>IF(VLOOKUP(A792,'national-winners'!$A$2:$B$13,2,0)=H792,"Y","N")</f>
        <v>N</v>
      </c>
      <c r="N792" t="str">
        <f>_xlfn.XLOOKUP(INDEX('state-winning-votes'!$A$1:$L$53,MATCH($C792,'state-winning-votes'!$A:$A,0),MATCH($A792,'state-winning-votes'!$A$2:$L$2,0)),$K:$K,$H:$H)</f>
        <v>Reagan, Ronald</v>
      </c>
      <c r="O792" t="str">
        <f>VLOOKUP(A792,'national-winners'!$A$2:$B$13,2,0)</f>
        <v>Reagan, Ronald</v>
      </c>
    </row>
    <row r="793" spans="1:15" x14ac:dyDescent="0.25">
      <c r="A793">
        <v>1984</v>
      </c>
      <c r="B793" t="s">
        <v>78</v>
      </c>
      <c r="C793" t="s">
        <v>79</v>
      </c>
      <c r="D793">
        <v>20</v>
      </c>
      <c r="E793">
        <v>47</v>
      </c>
      <c r="F793">
        <v>32</v>
      </c>
      <c r="G793" t="s">
        <v>16</v>
      </c>
      <c r="H793" t="s">
        <v>160</v>
      </c>
      <c r="I793" t="s">
        <v>21</v>
      </c>
      <c r="J793" t="b">
        <v>0</v>
      </c>
      <c r="K793">
        <v>677296</v>
      </c>
      <c r="L793">
        <v>1021991</v>
      </c>
      <c r="M793" t="str">
        <f>IF(VLOOKUP(A793,'national-winners'!$A$2:$B$13,2,0)=H793,"Y","N")</f>
        <v>Y</v>
      </c>
      <c r="N793" t="str">
        <f>_xlfn.XLOOKUP(INDEX('state-winning-votes'!$A$1:$L$53,MATCH($C793,'state-winning-votes'!$A:$A,0),MATCH($A793,'state-winning-votes'!$A$2:$L$2,0)),$K:$K,$H:$H)</f>
        <v>Reagan, Ronald</v>
      </c>
      <c r="O793" t="str">
        <f>VLOOKUP(A793,'national-winners'!$A$2:$B$13,2,0)</f>
        <v>Reagan, Ronald</v>
      </c>
    </row>
    <row r="794" spans="1:15" x14ac:dyDescent="0.25">
      <c r="A794">
        <v>1984</v>
      </c>
      <c r="B794" t="s">
        <v>78</v>
      </c>
      <c r="C794" t="s">
        <v>79</v>
      </c>
      <c r="D794">
        <v>20</v>
      </c>
      <c r="E794">
        <v>47</v>
      </c>
      <c r="F794">
        <v>32</v>
      </c>
      <c r="G794" t="s">
        <v>16</v>
      </c>
      <c r="H794" t="s">
        <v>189</v>
      </c>
      <c r="I794" t="s">
        <v>18</v>
      </c>
      <c r="J794" t="b">
        <v>0</v>
      </c>
      <c r="K794">
        <v>333149</v>
      </c>
      <c r="L794">
        <v>1021991</v>
      </c>
      <c r="M794" t="str">
        <f>IF(VLOOKUP(A794,'national-winners'!$A$2:$B$13,2,0)=H794,"Y","N")</f>
        <v>N</v>
      </c>
      <c r="N794" t="str">
        <f>_xlfn.XLOOKUP(INDEX('state-winning-votes'!$A$1:$L$53,MATCH($C794,'state-winning-votes'!$A:$A,0),MATCH($A794,'state-winning-votes'!$A$2:$L$2,0)),$K:$K,$H:$H)</f>
        <v>Reagan, Ronald</v>
      </c>
      <c r="O794" t="str">
        <f>VLOOKUP(A794,'national-winners'!$A$2:$B$13,2,0)</f>
        <v>Reagan, Ronald</v>
      </c>
    </row>
    <row r="795" spans="1:15" x14ac:dyDescent="0.25">
      <c r="A795">
        <v>1984</v>
      </c>
      <c r="B795" t="s">
        <v>78</v>
      </c>
      <c r="C795" t="s">
        <v>79</v>
      </c>
      <c r="D795">
        <v>20</v>
      </c>
      <c r="E795">
        <v>47</v>
      </c>
      <c r="F795">
        <v>32</v>
      </c>
      <c r="G795" t="s">
        <v>16</v>
      </c>
      <c r="H795" t="s">
        <v>191</v>
      </c>
      <c r="I795" t="s">
        <v>192</v>
      </c>
      <c r="J795" t="b">
        <v>0</v>
      </c>
      <c r="K795">
        <v>3564</v>
      </c>
      <c r="L795">
        <v>1021991</v>
      </c>
      <c r="M795" t="str">
        <f>IF(VLOOKUP(A795,'national-winners'!$A$2:$B$13,2,0)=H795,"Y","N")</f>
        <v>N</v>
      </c>
      <c r="N795" t="str">
        <f>_xlfn.XLOOKUP(INDEX('state-winning-votes'!$A$1:$L$53,MATCH($C795,'state-winning-votes'!$A:$A,0),MATCH($A795,'state-winning-votes'!$A$2:$L$2,0)),$K:$K,$H:$H)</f>
        <v>Reagan, Ronald</v>
      </c>
      <c r="O795" t="str">
        <f>VLOOKUP(A795,'national-winners'!$A$2:$B$13,2,0)</f>
        <v>Reagan, Ronald</v>
      </c>
    </row>
    <row r="796" spans="1:15" x14ac:dyDescent="0.25">
      <c r="A796">
        <v>1984</v>
      </c>
      <c r="B796" t="s">
        <v>78</v>
      </c>
      <c r="C796" t="s">
        <v>79</v>
      </c>
      <c r="D796">
        <v>20</v>
      </c>
      <c r="E796">
        <v>47</v>
      </c>
      <c r="F796">
        <v>32</v>
      </c>
      <c r="G796" t="s">
        <v>16</v>
      </c>
      <c r="H796" t="s">
        <v>190</v>
      </c>
      <c r="I796" t="s">
        <v>29</v>
      </c>
      <c r="J796" t="b">
        <v>0</v>
      </c>
      <c r="K796">
        <v>3329</v>
      </c>
      <c r="L796">
        <v>1021991</v>
      </c>
      <c r="M796" t="str">
        <f>IF(VLOOKUP(A796,'national-winners'!$A$2:$B$13,2,0)=H796,"Y","N")</f>
        <v>N</v>
      </c>
      <c r="N796" t="str">
        <f>_xlfn.XLOOKUP(INDEX('state-winning-votes'!$A$1:$L$53,MATCH($C796,'state-winning-votes'!$A:$A,0),MATCH($A796,'state-winning-votes'!$A$2:$L$2,0)),$K:$K,$H:$H)</f>
        <v>Reagan, Ronald</v>
      </c>
      <c r="O796" t="str">
        <f>VLOOKUP(A796,'national-winners'!$A$2:$B$13,2,0)</f>
        <v>Reagan, Ronald</v>
      </c>
    </row>
    <row r="797" spans="1:15" x14ac:dyDescent="0.25">
      <c r="A797">
        <v>1984</v>
      </c>
      <c r="B797" t="s">
        <v>78</v>
      </c>
      <c r="C797" t="s">
        <v>79</v>
      </c>
      <c r="D797">
        <v>20</v>
      </c>
      <c r="E797">
        <v>47</v>
      </c>
      <c r="F797">
        <v>32</v>
      </c>
      <c r="G797" t="s">
        <v>16</v>
      </c>
      <c r="H797" t="s">
        <v>194</v>
      </c>
      <c r="I797" t="s">
        <v>195</v>
      </c>
      <c r="J797" t="b">
        <v>0</v>
      </c>
      <c r="K797">
        <v>2544</v>
      </c>
      <c r="L797">
        <v>1021991</v>
      </c>
      <c r="M797" t="str">
        <f>IF(VLOOKUP(A797,'national-winners'!$A$2:$B$13,2,0)=H797,"Y","N")</f>
        <v>N</v>
      </c>
      <c r="N797" t="str">
        <f>_xlfn.XLOOKUP(INDEX('state-winning-votes'!$A$1:$L$53,MATCH($C797,'state-winning-votes'!$A:$A,0),MATCH($A797,'state-winning-votes'!$A$2:$L$2,0)),$K:$K,$H:$H)</f>
        <v>Reagan, Ronald</v>
      </c>
      <c r="O797" t="str">
        <f>VLOOKUP(A797,'national-winners'!$A$2:$B$13,2,0)</f>
        <v>Reagan, Ronald</v>
      </c>
    </row>
    <row r="798" spans="1:15" x14ac:dyDescent="0.25">
      <c r="A798">
        <v>1984</v>
      </c>
      <c r="B798" t="s">
        <v>78</v>
      </c>
      <c r="C798" t="s">
        <v>79</v>
      </c>
      <c r="D798">
        <v>20</v>
      </c>
      <c r="E798">
        <v>47</v>
      </c>
      <c r="F798">
        <v>32</v>
      </c>
      <c r="G798" t="s">
        <v>16</v>
      </c>
      <c r="H798" t="s">
        <v>197</v>
      </c>
      <c r="I798" t="s">
        <v>25</v>
      </c>
      <c r="J798" t="b">
        <v>0</v>
      </c>
      <c r="K798">
        <v>2109</v>
      </c>
      <c r="L798">
        <v>1021991</v>
      </c>
      <c r="M798" t="str">
        <f>IF(VLOOKUP(A798,'national-winners'!$A$2:$B$13,2,0)=H798,"Y","N")</f>
        <v>N</v>
      </c>
      <c r="N798" t="str">
        <f>_xlfn.XLOOKUP(INDEX('state-winning-votes'!$A$1:$L$53,MATCH($C798,'state-winning-votes'!$A:$A,0),MATCH($A798,'state-winning-votes'!$A$2:$L$2,0)),$K:$K,$H:$H)</f>
        <v>Reagan, Ronald</v>
      </c>
      <c r="O798" t="str">
        <f>VLOOKUP(A798,'national-winners'!$A$2:$B$13,2,0)</f>
        <v>Reagan, Ronald</v>
      </c>
    </row>
    <row r="799" spans="1:15" x14ac:dyDescent="0.25">
      <c r="A799">
        <v>1984</v>
      </c>
      <c r="B799" t="s">
        <v>81</v>
      </c>
      <c r="C799" t="s">
        <v>82</v>
      </c>
      <c r="D799">
        <v>21</v>
      </c>
      <c r="E799">
        <v>61</v>
      </c>
      <c r="F799">
        <v>51</v>
      </c>
      <c r="G799" t="s">
        <v>16</v>
      </c>
      <c r="H799" t="s">
        <v>160</v>
      </c>
      <c r="I799" t="s">
        <v>21</v>
      </c>
      <c r="J799" t="b">
        <v>0</v>
      </c>
      <c r="K799">
        <v>821702</v>
      </c>
      <c r="L799">
        <v>1369345</v>
      </c>
      <c r="M799" t="str">
        <f>IF(VLOOKUP(A799,'national-winners'!$A$2:$B$13,2,0)=H799,"Y","N")</f>
        <v>Y</v>
      </c>
      <c r="N799" t="str">
        <f>_xlfn.XLOOKUP(INDEX('state-winning-votes'!$A$1:$L$53,MATCH($C799,'state-winning-votes'!$A:$A,0),MATCH($A799,'state-winning-votes'!$A$2:$L$2,0)),$K:$K,$H:$H)</f>
        <v>Reagan, Ronald</v>
      </c>
      <c r="O799" t="str">
        <f>VLOOKUP(A799,'national-winners'!$A$2:$B$13,2,0)</f>
        <v>Reagan, Ronald</v>
      </c>
    </row>
    <row r="800" spans="1:15" x14ac:dyDescent="0.25">
      <c r="A800">
        <v>1984</v>
      </c>
      <c r="B800" t="s">
        <v>81</v>
      </c>
      <c r="C800" t="s">
        <v>82</v>
      </c>
      <c r="D800">
        <v>21</v>
      </c>
      <c r="E800">
        <v>61</v>
      </c>
      <c r="F800">
        <v>51</v>
      </c>
      <c r="G800" t="s">
        <v>16</v>
      </c>
      <c r="H800" t="s">
        <v>189</v>
      </c>
      <c r="I800" t="s">
        <v>18</v>
      </c>
      <c r="J800" t="b">
        <v>0</v>
      </c>
      <c r="K800">
        <v>539539</v>
      </c>
      <c r="L800">
        <v>1369345</v>
      </c>
      <c r="M800" t="str">
        <f>IF(VLOOKUP(A800,'national-winners'!$A$2:$B$13,2,0)=H800,"Y","N")</f>
        <v>N</v>
      </c>
      <c r="N800" t="str">
        <f>_xlfn.XLOOKUP(INDEX('state-winning-votes'!$A$1:$L$53,MATCH($C800,'state-winning-votes'!$A:$A,0),MATCH($A800,'state-winning-votes'!$A$2:$L$2,0)),$K:$K,$H:$H)</f>
        <v>Reagan, Ronald</v>
      </c>
      <c r="O800" t="str">
        <f>VLOOKUP(A800,'national-winners'!$A$2:$B$13,2,0)</f>
        <v>Reagan, Ronald</v>
      </c>
    </row>
    <row r="801" spans="1:15" x14ac:dyDescent="0.25">
      <c r="A801">
        <v>1984</v>
      </c>
      <c r="B801" t="s">
        <v>81</v>
      </c>
      <c r="C801" t="s">
        <v>82</v>
      </c>
      <c r="D801">
        <v>21</v>
      </c>
      <c r="E801">
        <v>61</v>
      </c>
      <c r="F801">
        <v>51</v>
      </c>
      <c r="G801" t="s">
        <v>16</v>
      </c>
      <c r="H801" t="s">
        <v>193</v>
      </c>
      <c r="I801" t="s">
        <v>37</v>
      </c>
      <c r="J801" t="b">
        <v>0</v>
      </c>
      <c r="K801">
        <v>3129</v>
      </c>
      <c r="L801">
        <v>1369345</v>
      </c>
      <c r="M801" t="str">
        <f>IF(VLOOKUP(A801,'national-winners'!$A$2:$B$13,2,0)=H801,"Y","N")</f>
        <v>N</v>
      </c>
      <c r="N801" t="str">
        <f>_xlfn.XLOOKUP(INDEX('state-winning-votes'!$A$1:$L$53,MATCH($C801,'state-winning-votes'!$A:$A,0),MATCH($A801,'state-winning-votes'!$A$2:$L$2,0)),$K:$K,$H:$H)</f>
        <v>Reagan, Ronald</v>
      </c>
      <c r="O801" t="str">
        <f>VLOOKUP(A801,'national-winners'!$A$2:$B$13,2,0)</f>
        <v>Reagan, Ronald</v>
      </c>
    </row>
    <row r="802" spans="1:15" x14ac:dyDescent="0.25">
      <c r="A802">
        <v>1984</v>
      </c>
      <c r="B802" t="s">
        <v>81</v>
      </c>
      <c r="C802" t="s">
        <v>82</v>
      </c>
      <c r="D802">
        <v>21</v>
      </c>
      <c r="E802">
        <v>61</v>
      </c>
      <c r="F802">
        <v>51</v>
      </c>
      <c r="G802" t="s">
        <v>16</v>
      </c>
      <c r="H802" t="s">
        <v>48</v>
      </c>
      <c r="I802" t="s">
        <v>35</v>
      </c>
      <c r="J802" t="b">
        <v>0</v>
      </c>
      <c r="K802">
        <v>1776</v>
      </c>
      <c r="L802">
        <v>1369345</v>
      </c>
      <c r="M802" t="str">
        <f>IF(VLOOKUP(A802,'national-winners'!$A$2:$B$13,2,0)=H802,"Y","N")</f>
        <v>N</v>
      </c>
      <c r="N802" t="str">
        <f>_xlfn.XLOOKUP(INDEX('state-winning-votes'!$A$1:$L$53,MATCH($C802,'state-winning-votes'!$A:$A,0),MATCH($A802,'state-winning-votes'!$A$2:$L$2,0)),$K:$K,$H:$H)</f>
        <v>Reagan, Ronald</v>
      </c>
      <c r="O802" t="str">
        <f>VLOOKUP(A802,'national-winners'!$A$2:$B$13,2,0)</f>
        <v>Reagan, Ronald</v>
      </c>
    </row>
    <row r="803" spans="1:15" x14ac:dyDescent="0.25">
      <c r="A803">
        <v>1984</v>
      </c>
      <c r="B803" t="s">
        <v>81</v>
      </c>
      <c r="C803" t="s">
        <v>82</v>
      </c>
      <c r="D803">
        <v>21</v>
      </c>
      <c r="E803">
        <v>61</v>
      </c>
      <c r="F803">
        <v>51</v>
      </c>
      <c r="G803" t="s">
        <v>16</v>
      </c>
      <c r="H803" t="s">
        <v>161</v>
      </c>
      <c r="I803" t="s">
        <v>206</v>
      </c>
      <c r="J803" t="b">
        <v>0</v>
      </c>
      <c r="K803">
        <v>1479</v>
      </c>
      <c r="L803">
        <v>1369345</v>
      </c>
      <c r="M803" t="str">
        <f>IF(VLOOKUP(A803,'national-winners'!$A$2:$B$13,2,0)=H803,"Y","N")</f>
        <v>N</v>
      </c>
      <c r="N803" t="str">
        <f>_xlfn.XLOOKUP(INDEX('state-winning-votes'!$A$1:$L$53,MATCH($C803,'state-winning-votes'!$A:$A,0),MATCH($A803,'state-winning-votes'!$A$2:$L$2,0)),$K:$K,$H:$H)</f>
        <v>Reagan, Ronald</v>
      </c>
      <c r="O803" t="str">
        <f>VLOOKUP(A803,'national-winners'!$A$2:$B$13,2,0)</f>
        <v>Reagan, Ronald</v>
      </c>
    </row>
    <row r="804" spans="1:15" x14ac:dyDescent="0.25">
      <c r="A804">
        <v>1984</v>
      </c>
      <c r="B804" t="s">
        <v>81</v>
      </c>
      <c r="C804" t="s">
        <v>82</v>
      </c>
      <c r="D804">
        <v>21</v>
      </c>
      <c r="E804">
        <v>61</v>
      </c>
      <c r="F804">
        <v>51</v>
      </c>
      <c r="G804" t="s">
        <v>16</v>
      </c>
      <c r="H804" t="s">
        <v>196</v>
      </c>
      <c r="I804" t="s">
        <v>168</v>
      </c>
      <c r="J804" t="b">
        <v>0</v>
      </c>
      <c r="K804">
        <v>599</v>
      </c>
      <c r="L804">
        <v>1369345</v>
      </c>
      <c r="M804" t="str">
        <f>IF(VLOOKUP(A804,'national-winners'!$A$2:$B$13,2,0)=H804,"Y","N")</f>
        <v>N</v>
      </c>
      <c r="N804" t="str">
        <f>_xlfn.XLOOKUP(INDEX('state-winning-votes'!$A$1:$L$53,MATCH($C804,'state-winning-votes'!$A:$A,0),MATCH($A804,'state-winning-votes'!$A$2:$L$2,0)),$K:$K,$H:$H)</f>
        <v>Reagan, Ronald</v>
      </c>
      <c r="O804" t="str">
        <f>VLOOKUP(A804,'national-winners'!$A$2:$B$13,2,0)</f>
        <v>Reagan, Ronald</v>
      </c>
    </row>
    <row r="805" spans="1:15" x14ac:dyDescent="0.25">
      <c r="A805">
        <v>1984</v>
      </c>
      <c r="B805" t="s">
        <v>81</v>
      </c>
      <c r="C805" t="s">
        <v>82</v>
      </c>
      <c r="D805">
        <v>21</v>
      </c>
      <c r="E805">
        <v>61</v>
      </c>
      <c r="F805">
        <v>51</v>
      </c>
      <c r="G805" t="s">
        <v>16</v>
      </c>
      <c r="H805" t="s">
        <v>200</v>
      </c>
      <c r="I805" t="s">
        <v>39</v>
      </c>
      <c r="J805" t="b">
        <v>0</v>
      </c>
      <c r="K805">
        <v>428</v>
      </c>
      <c r="L805">
        <v>1369345</v>
      </c>
      <c r="M805" t="str">
        <f>IF(VLOOKUP(A805,'national-winners'!$A$2:$B$13,2,0)=H805,"Y","N")</f>
        <v>N</v>
      </c>
      <c r="N805" t="str">
        <f>_xlfn.XLOOKUP(INDEX('state-winning-votes'!$A$1:$L$53,MATCH($C805,'state-winning-votes'!$A:$A,0),MATCH($A805,'state-winning-votes'!$A$2:$L$2,0)),$K:$K,$H:$H)</f>
        <v>Reagan, Ronald</v>
      </c>
      <c r="O805" t="str">
        <f>VLOOKUP(A805,'national-winners'!$A$2:$B$13,2,0)</f>
        <v>Reagan, Ronald</v>
      </c>
    </row>
    <row r="806" spans="1:15" x14ac:dyDescent="0.25">
      <c r="A806">
        <v>1984</v>
      </c>
      <c r="B806" t="s">
        <v>81</v>
      </c>
      <c r="C806" t="s">
        <v>82</v>
      </c>
      <c r="D806">
        <v>21</v>
      </c>
      <c r="E806">
        <v>61</v>
      </c>
      <c r="F806">
        <v>51</v>
      </c>
      <c r="G806" t="s">
        <v>16</v>
      </c>
      <c r="H806" t="s">
        <v>194</v>
      </c>
      <c r="I806" t="s">
        <v>195</v>
      </c>
      <c r="J806" t="b">
        <v>0</v>
      </c>
      <c r="K806">
        <v>365</v>
      </c>
      <c r="L806">
        <v>1369345</v>
      </c>
      <c r="M806" t="str">
        <f>IF(VLOOKUP(A806,'national-winners'!$A$2:$B$13,2,0)=H806,"Y","N")</f>
        <v>N</v>
      </c>
      <c r="N806" t="str">
        <f>_xlfn.XLOOKUP(INDEX('state-winning-votes'!$A$1:$L$53,MATCH($C806,'state-winning-votes'!$A:$A,0),MATCH($A806,'state-winning-votes'!$A$2:$L$2,0)),$K:$K,$H:$H)</f>
        <v>Reagan, Ronald</v>
      </c>
      <c r="O806" t="str">
        <f>VLOOKUP(A806,'national-winners'!$A$2:$B$13,2,0)</f>
        <v>Reagan, Ronald</v>
      </c>
    </row>
    <row r="807" spans="1:15" x14ac:dyDescent="0.25">
      <c r="A807">
        <v>1984</v>
      </c>
      <c r="B807" t="s">
        <v>81</v>
      </c>
      <c r="C807" t="s">
        <v>82</v>
      </c>
      <c r="D807">
        <v>21</v>
      </c>
      <c r="E807">
        <v>61</v>
      </c>
      <c r="F807">
        <v>51</v>
      </c>
      <c r="G807" t="s">
        <v>16</v>
      </c>
      <c r="H807" t="s">
        <v>26</v>
      </c>
      <c r="I807" t="s">
        <v>27</v>
      </c>
      <c r="J807" t="b">
        <v>0</v>
      </c>
      <c r="K807">
        <v>328</v>
      </c>
      <c r="L807">
        <v>1369345</v>
      </c>
      <c r="M807" t="str">
        <f>IF(VLOOKUP(A807,'national-winners'!$A$2:$B$13,2,0)=H807,"Y","N")</f>
        <v>N</v>
      </c>
      <c r="N807" t="str">
        <f>_xlfn.XLOOKUP(INDEX('state-winning-votes'!$A$1:$L$53,MATCH($C807,'state-winning-votes'!$A:$A,0),MATCH($A807,'state-winning-votes'!$A$2:$L$2,0)),$K:$K,$H:$H)</f>
        <v>Reagan, Ronald</v>
      </c>
      <c r="O807" t="str">
        <f>VLOOKUP(A807,'national-winners'!$A$2:$B$13,2,0)</f>
        <v>Reagan, Ronald</v>
      </c>
    </row>
    <row r="808" spans="1:15" x14ac:dyDescent="0.25">
      <c r="A808">
        <v>1984</v>
      </c>
      <c r="B808" t="s">
        <v>83</v>
      </c>
      <c r="C808" t="s">
        <v>84</v>
      </c>
      <c r="D808">
        <v>22</v>
      </c>
      <c r="E808">
        <v>72</v>
      </c>
      <c r="F808">
        <v>45</v>
      </c>
      <c r="G808" t="s">
        <v>16</v>
      </c>
      <c r="H808" t="s">
        <v>160</v>
      </c>
      <c r="I808" t="s">
        <v>21</v>
      </c>
      <c r="J808" t="b">
        <v>0</v>
      </c>
      <c r="K808">
        <v>1037299</v>
      </c>
      <c r="L808">
        <v>1706822</v>
      </c>
      <c r="M808" t="str">
        <f>IF(VLOOKUP(A808,'national-winners'!$A$2:$B$13,2,0)=H808,"Y","N")</f>
        <v>Y</v>
      </c>
      <c r="N808" t="str">
        <f>_xlfn.XLOOKUP(INDEX('state-winning-votes'!$A$1:$L$53,MATCH($C808,'state-winning-votes'!$A:$A,0),MATCH($A808,'state-winning-votes'!$A$2:$L$2,0)),$K:$K,$H:$H)</f>
        <v>Reagan, Ronald</v>
      </c>
      <c r="O808" t="str">
        <f>VLOOKUP(A808,'national-winners'!$A$2:$B$13,2,0)</f>
        <v>Reagan, Ronald</v>
      </c>
    </row>
    <row r="809" spans="1:15" x14ac:dyDescent="0.25">
      <c r="A809">
        <v>1984</v>
      </c>
      <c r="B809" t="s">
        <v>83</v>
      </c>
      <c r="C809" t="s">
        <v>84</v>
      </c>
      <c r="D809">
        <v>22</v>
      </c>
      <c r="E809">
        <v>72</v>
      </c>
      <c r="F809">
        <v>45</v>
      </c>
      <c r="G809" t="s">
        <v>16</v>
      </c>
      <c r="H809" t="s">
        <v>189</v>
      </c>
      <c r="I809" t="s">
        <v>18</v>
      </c>
      <c r="J809" t="b">
        <v>0</v>
      </c>
      <c r="K809">
        <v>651586</v>
      </c>
      <c r="L809">
        <v>1706822</v>
      </c>
      <c r="M809" t="str">
        <f>IF(VLOOKUP(A809,'national-winners'!$A$2:$B$13,2,0)=H809,"Y","N")</f>
        <v>N</v>
      </c>
      <c r="N809" t="str">
        <f>_xlfn.XLOOKUP(INDEX('state-winning-votes'!$A$1:$L$53,MATCH($C809,'state-winning-votes'!$A:$A,0),MATCH($A809,'state-winning-votes'!$A$2:$L$2,0)),$K:$K,$H:$H)</f>
        <v>Reagan, Ronald</v>
      </c>
      <c r="O809" t="str">
        <f>VLOOKUP(A809,'national-winners'!$A$2:$B$13,2,0)</f>
        <v>Reagan, Ronald</v>
      </c>
    </row>
    <row r="810" spans="1:15" x14ac:dyDescent="0.25">
      <c r="A810">
        <v>1984</v>
      </c>
      <c r="B810" t="s">
        <v>83</v>
      </c>
      <c r="C810" t="s">
        <v>84</v>
      </c>
      <c r="D810">
        <v>22</v>
      </c>
      <c r="E810">
        <v>72</v>
      </c>
      <c r="F810">
        <v>45</v>
      </c>
      <c r="G810" t="s">
        <v>16</v>
      </c>
      <c r="H810" t="s">
        <v>196</v>
      </c>
      <c r="I810" t="s">
        <v>168</v>
      </c>
      <c r="J810" t="b">
        <v>0</v>
      </c>
      <c r="K810">
        <v>9502</v>
      </c>
      <c r="L810">
        <v>1706822</v>
      </c>
      <c r="M810" t="str">
        <f>IF(VLOOKUP(A810,'national-winners'!$A$2:$B$13,2,0)=H810,"Y","N")</f>
        <v>N</v>
      </c>
      <c r="N810" t="str">
        <f>_xlfn.XLOOKUP(INDEX('state-winning-votes'!$A$1:$L$53,MATCH($C810,'state-winning-votes'!$A:$A,0),MATCH($A810,'state-winning-votes'!$A$2:$L$2,0)),$K:$K,$H:$H)</f>
        <v>Reagan, Ronald</v>
      </c>
      <c r="O810" t="str">
        <f>VLOOKUP(A810,'national-winners'!$A$2:$B$13,2,0)</f>
        <v>Reagan, Ronald</v>
      </c>
    </row>
    <row r="811" spans="1:15" x14ac:dyDescent="0.25">
      <c r="A811">
        <v>1984</v>
      </c>
      <c r="B811" t="s">
        <v>83</v>
      </c>
      <c r="C811" t="s">
        <v>84</v>
      </c>
      <c r="D811">
        <v>22</v>
      </c>
      <c r="E811">
        <v>72</v>
      </c>
      <c r="F811">
        <v>45</v>
      </c>
      <c r="G811" t="s">
        <v>16</v>
      </c>
      <c r="H811" t="s">
        <v>48</v>
      </c>
      <c r="I811" t="s">
        <v>35</v>
      </c>
      <c r="J811" t="b">
        <v>0</v>
      </c>
      <c r="K811">
        <v>3552</v>
      </c>
      <c r="L811">
        <v>1706822</v>
      </c>
      <c r="M811" t="str">
        <f>IF(VLOOKUP(A811,'national-winners'!$A$2:$B$13,2,0)=H811,"Y","N")</f>
        <v>N</v>
      </c>
      <c r="N811" t="str">
        <f>_xlfn.XLOOKUP(INDEX('state-winning-votes'!$A$1:$L$53,MATCH($C811,'state-winning-votes'!$A:$A,0),MATCH($A811,'state-winning-votes'!$A$2:$L$2,0)),$K:$K,$H:$H)</f>
        <v>Reagan, Ronald</v>
      </c>
      <c r="O811" t="str">
        <f>VLOOKUP(A811,'national-winners'!$A$2:$B$13,2,0)</f>
        <v>Reagan, Ronald</v>
      </c>
    </row>
    <row r="812" spans="1:15" x14ac:dyDescent="0.25">
      <c r="A812">
        <v>1984</v>
      </c>
      <c r="B812" t="s">
        <v>83</v>
      </c>
      <c r="C812" t="s">
        <v>84</v>
      </c>
      <c r="D812">
        <v>22</v>
      </c>
      <c r="E812">
        <v>72</v>
      </c>
      <c r="F812">
        <v>45</v>
      </c>
      <c r="G812" t="s">
        <v>16</v>
      </c>
      <c r="H812" t="s">
        <v>190</v>
      </c>
      <c r="I812" t="s">
        <v>29</v>
      </c>
      <c r="J812" t="b">
        <v>0</v>
      </c>
      <c r="K812">
        <v>1876</v>
      </c>
      <c r="L812">
        <v>1706822</v>
      </c>
      <c r="M812" t="str">
        <f>IF(VLOOKUP(A812,'national-winners'!$A$2:$B$13,2,0)=H812,"Y","N")</f>
        <v>N</v>
      </c>
      <c r="N812" t="str">
        <f>_xlfn.XLOOKUP(INDEX('state-winning-votes'!$A$1:$L$53,MATCH($C812,'state-winning-votes'!$A:$A,0),MATCH($A812,'state-winning-votes'!$A$2:$L$2,0)),$K:$K,$H:$H)</f>
        <v>Reagan, Ronald</v>
      </c>
      <c r="O812" t="str">
        <f>VLOOKUP(A812,'national-winners'!$A$2:$B$13,2,0)</f>
        <v>Reagan, Ronald</v>
      </c>
    </row>
    <row r="813" spans="1:15" x14ac:dyDescent="0.25">
      <c r="A813">
        <v>1984</v>
      </c>
      <c r="B813" t="s">
        <v>83</v>
      </c>
      <c r="C813" t="s">
        <v>84</v>
      </c>
      <c r="D813">
        <v>22</v>
      </c>
      <c r="E813">
        <v>72</v>
      </c>
      <c r="F813">
        <v>45</v>
      </c>
      <c r="G813" t="s">
        <v>16</v>
      </c>
      <c r="H813" t="s">
        <v>191</v>
      </c>
      <c r="I813" t="s">
        <v>192</v>
      </c>
      <c r="J813" t="b">
        <v>0</v>
      </c>
      <c r="K813">
        <v>1310</v>
      </c>
      <c r="L813">
        <v>1706822</v>
      </c>
      <c r="M813" t="str">
        <f>IF(VLOOKUP(A813,'national-winners'!$A$2:$B$13,2,0)=H813,"Y","N")</f>
        <v>N</v>
      </c>
      <c r="N813" t="str">
        <f>_xlfn.XLOOKUP(INDEX('state-winning-votes'!$A$1:$L$53,MATCH($C813,'state-winning-votes'!$A:$A,0),MATCH($A813,'state-winning-votes'!$A$2:$L$2,0)),$K:$K,$H:$H)</f>
        <v>Reagan, Ronald</v>
      </c>
      <c r="O813" t="str">
        <f>VLOOKUP(A813,'national-winners'!$A$2:$B$13,2,0)</f>
        <v>Reagan, Ronald</v>
      </c>
    </row>
    <row r="814" spans="1:15" x14ac:dyDescent="0.25">
      <c r="A814">
        <v>1984</v>
      </c>
      <c r="B814" t="s">
        <v>83</v>
      </c>
      <c r="C814" t="s">
        <v>84</v>
      </c>
      <c r="D814">
        <v>22</v>
      </c>
      <c r="E814">
        <v>72</v>
      </c>
      <c r="F814">
        <v>45</v>
      </c>
      <c r="G814" t="s">
        <v>16</v>
      </c>
      <c r="H814" t="s">
        <v>193</v>
      </c>
      <c r="I814" t="s">
        <v>37</v>
      </c>
      <c r="J814" t="b">
        <v>0</v>
      </c>
      <c r="K814">
        <v>1164</v>
      </c>
      <c r="L814">
        <v>1706822</v>
      </c>
      <c r="M814" t="str">
        <f>IF(VLOOKUP(A814,'national-winners'!$A$2:$B$13,2,0)=H814,"Y","N")</f>
        <v>N</v>
      </c>
      <c r="N814" t="str">
        <f>_xlfn.XLOOKUP(INDEX('state-winning-votes'!$A$1:$L$53,MATCH($C814,'state-winning-votes'!$A:$A,0),MATCH($A814,'state-winning-votes'!$A$2:$L$2,0)),$K:$K,$H:$H)</f>
        <v>Reagan, Ronald</v>
      </c>
      <c r="O814" t="str">
        <f>VLOOKUP(A814,'national-winners'!$A$2:$B$13,2,0)</f>
        <v>Reagan, Ronald</v>
      </c>
    </row>
    <row r="815" spans="1:15" x14ac:dyDescent="0.25">
      <c r="A815">
        <v>1984</v>
      </c>
      <c r="B815" t="s">
        <v>83</v>
      </c>
      <c r="C815" t="s">
        <v>84</v>
      </c>
      <c r="D815">
        <v>22</v>
      </c>
      <c r="E815">
        <v>72</v>
      </c>
      <c r="F815">
        <v>45</v>
      </c>
      <c r="G815" t="s">
        <v>16</v>
      </c>
      <c r="H815" t="s">
        <v>194</v>
      </c>
      <c r="I815" t="s">
        <v>195</v>
      </c>
      <c r="J815" t="b">
        <v>0</v>
      </c>
      <c r="K815">
        <v>533</v>
      </c>
      <c r="L815">
        <v>1706822</v>
      </c>
      <c r="M815" t="str">
        <f>IF(VLOOKUP(A815,'national-winners'!$A$2:$B$13,2,0)=H815,"Y","N")</f>
        <v>N</v>
      </c>
      <c r="N815" t="str">
        <f>_xlfn.XLOOKUP(INDEX('state-winning-votes'!$A$1:$L$53,MATCH($C815,'state-winning-votes'!$A:$A,0),MATCH($A815,'state-winning-votes'!$A$2:$L$2,0)),$K:$K,$H:$H)</f>
        <v>Reagan, Ronald</v>
      </c>
      <c r="O815" t="str">
        <f>VLOOKUP(A815,'national-winners'!$A$2:$B$13,2,0)</f>
        <v>Reagan, Ronald</v>
      </c>
    </row>
    <row r="816" spans="1:15" x14ac:dyDescent="0.25">
      <c r="A816">
        <v>1984</v>
      </c>
      <c r="B816" t="s">
        <v>85</v>
      </c>
      <c r="C816" t="s">
        <v>86</v>
      </c>
      <c r="D816">
        <v>23</v>
      </c>
      <c r="E816">
        <v>11</v>
      </c>
      <c r="F816">
        <v>2</v>
      </c>
      <c r="G816" t="s">
        <v>16</v>
      </c>
      <c r="H816" t="s">
        <v>160</v>
      </c>
      <c r="I816" t="s">
        <v>21</v>
      </c>
      <c r="J816" t="b">
        <v>0</v>
      </c>
      <c r="K816">
        <v>336500</v>
      </c>
      <c r="L816">
        <v>553144</v>
      </c>
      <c r="M816" t="str">
        <f>IF(VLOOKUP(A816,'national-winners'!$A$2:$B$13,2,0)=H816,"Y","N")</f>
        <v>Y</v>
      </c>
      <c r="N816" t="str">
        <f>_xlfn.XLOOKUP(INDEX('state-winning-votes'!$A$1:$L$53,MATCH($C816,'state-winning-votes'!$A:$A,0),MATCH($A816,'state-winning-votes'!$A$2:$L$2,0)),$K:$K,$H:$H)</f>
        <v>Reagan, Ronald</v>
      </c>
      <c r="O816" t="str">
        <f>VLOOKUP(A816,'national-winners'!$A$2:$B$13,2,0)</f>
        <v>Reagan, Ronald</v>
      </c>
    </row>
    <row r="817" spans="1:15" x14ac:dyDescent="0.25">
      <c r="A817">
        <v>1984</v>
      </c>
      <c r="B817" t="s">
        <v>85</v>
      </c>
      <c r="C817" t="s">
        <v>86</v>
      </c>
      <c r="D817">
        <v>23</v>
      </c>
      <c r="E817">
        <v>11</v>
      </c>
      <c r="F817">
        <v>2</v>
      </c>
      <c r="G817" t="s">
        <v>16</v>
      </c>
      <c r="H817" t="s">
        <v>189</v>
      </c>
      <c r="I817" t="s">
        <v>18</v>
      </c>
      <c r="J817" t="b">
        <v>0</v>
      </c>
      <c r="K817">
        <v>214515</v>
      </c>
      <c r="L817">
        <v>553144</v>
      </c>
      <c r="M817" t="str">
        <f>IF(VLOOKUP(A817,'national-winners'!$A$2:$B$13,2,0)=H817,"Y","N")</f>
        <v>N</v>
      </c>
      <c r="N817" t="str">
        <f>_xlfn.XLOOKUP(INDEX('state-winning-votes'!$A$1:$L$53,MATCH($C817,'state-winning-votes'!$A:$A,0),MATCH($A817,'state-winning-votes'!$A$2:$L$2,0)),$K:$K,$H:$H)</f>
        <v>Reagan, Ronald</v>
      </c>
      <c r="O817" t="str">
        <f>VLOOKUP(A817,'national-winners'!$A$2:$B$13,2,0)</f>
        <v>Reagan, Ronald</v>
      </c>
    </row>
    <row r="818" spans="1:15" x14ac:dyDescent="0.25">
      <c r="A818">
        <v>1984</v>
      </c>
      <c r="B818" t="s">
        <v>85</v>
      </c>
      <c r="C818" t="s">
        <v>86</v>
      </c>
      <c r="D818">
        <v>23</v>
      </c>
      <c r="E818">
        <v>11</v>
      </c>
      <c r="F818">
        <v>2</v>
      </c>
      <c r="G818" t="s">
        <v>16</v>
      </c>
      <c r="H818" t="s">
        <v>26</v>
      </c>
      <c r="I818" t="s">
        <v>27</v>
      </c>
      <c r="J818" t="b">
        <v>0</v>
      </c>
      <c r="K818">
        <v>1292</v>
      </c>
      <c r="L818">
        <v>553144</v>
      </c>
      <c r="M818" t="str">
        <f>IF(VLOOKUP(A818,'national-winners'!$A$2:$B$13,2,0)=H818,"Y","N")</f>
        <v>N</v>
      </c>
      <c r="N818" t="str">
        <f>_xlfn.XLOOKUP(INDEX('state-winning-votes'!$A$1:$L$53,MATCH($C818,'state-winning-votes'!$A:$A,0),MATCH($A818,'state-winning-votes'!$A$2:$L$2,0)),$K:$K,$H:$H)</f>
        <v>Reagan, Ronald</v>
      </c>
      <c r="O818" t="str">
        <f>VLOOKUP(A818,'national-winners'!$A$2:$B$13,2,0)</f>
        <v>Reagan, Ronald</v>
      </c>
    </row>
    <row r="819" spans="1:15" x14ac:dyDescent="0.25">
      <c r="A819">
        <v>1984</v>
      </c>
      <c r="B819" t="s">
        <v>85</v>
      </c>
      <c r="C819" t="s">
        <v>86</v>
      </c>
      <c r="D819">
        <v>23</v>
      </c>
      <c r="E819">
        <v>11</v>
      </c>
      <c r="F819">
        <v>2</v>
      </c>
      <c r="G819" t="s">
        <v>16</v>
      </c>
      <c r="H819" t="s">
        <v>194</v>
      </c>
      <c r="I819" t="s">
        <v>195</v>
      </c>
      <c r="J819" t="b">
        <v>0</v>
      </c>
      <c r="K819">
        <v>755</v>
      </c>
      <c r="L819">
        <v>553144</v>
      </c>
      <c r="M819" t="str">
        <f>IF(VLOOKUP(A819,'national-winners'!$A$2:$B$13,2,0)=H819,"Y","N")</f>
        <v>N</v>
      </c>
      <c r="N819" t="str">
        <f>_xlfn.XLOOKUP(INDEX('state-winning-votes'!$A$1:$L$53,MATCH($C819,'state-winning-votes'!$A:$A,0),MATCH($A819,'state-winning-votes'!$A$2:$L$2,0)),$K:$K,$H:$H)</f>
        <v>Reagan, Ronald</v>
      </c>
      <c r="O819" t="str">
        <f>VLOOKUP(A819,'national-winners'!$A$2:$B$13,2,0)</f>
        <v>Reagan, Ronald</v>
      </c>
    </row>
    <row r="820" spans="1:15" x14ac:dyDescent="0.25">
      <c r="A820">
        <v>1984</v>
      </c>
      <c r="B820" t="s">
        <v>85</v>
      </c>
      <c r="C820" t="s">
        <v>86</v>
      </c>
      <c r="D820">
        <v>23</v>
      </c>
      <c r="E820">
        <v>11</v>
      </c>
      <c r="F820">
        <v>2</v>
      </c>
      <c r="G820" t="s">
        <v>16</v>
      </c>
      <c r="H820" t="s">
        <v>59</v>
      </c>
      <c r="J820" t="b">
        <v>0</v>
      </c>
      <c r="K820">
        <v>82</v>
      </c>
      <c r="L820">
        <v>553144</v>
      </c>
      <c r="M820" t="str">
        <f>IF(VLOOKUP(A820,'national-winners'!$A$2:$B$13,2,0)=H820,"Y","N")</f>
        <v>N</v>
      </c>
      <c r="N820" t="str">
        <f>_xlfn.XLOOKUP(INDEX('state-winning-votes'!$A$1:$L$53,MATCH($C820,'state-winning-votes'!$A:$A,0),MATCH($A820,'state-winning-votes'!$A$2:$L$2,0)),$K:$K,$H:$H)</f>
        <v>Reagan, Ronald</v>
      </c>
      <c r="O820" t="str">
        <f>VLOOKUP(A820,'national-winners'!$A$2:$B$13,2,0)</f>
        <v>Reagan, Ronald</v>
      </c>
    </row>
    <row r="821" spans="1:15" x14ac:dyDescent="0.25">
      <c r="A821">
        <v>1984</v>
      </c>
      <c r="B821" t="s">
        <v>87</v>
      </c>
      <c r="C821" t="s">
        <v>88</v>
      </c>
      <c r="D821">
        <v>24</v>
      </c>
      <c r="E821">
        <v>52</v>
      </c>
      <c r="F821">
        <v>52</v>
      </c>
      <c r="G821" t="s">
        <v>16</v>
      </c>
      <c r="H821" t="s">
        <v>160</v>
      </c>
      <c r="I821" t="s">
        <v>21</v>
      </c>
      <c r="J821" t="b">
        <v>0</v>
      </c>
      <c r="K821">
        <v>879918</v>
      </c>
      <c r="L821">
        <v>1675873</v>
      </c>
      <c r="M821" t="str">
        <f>IF(VLOOKUP(A821,'national-winners'!$A$2:$B$13,2,0)=H821,"Y","N")</f>
        <v>Y</v>
      </c>
      <c r="N821" t="str">
        <f>_xlfn.XLOOKUP(INDEX('state-winning-votes'!$A$1:$L$53,MATCH($C821,'state-winning-votes'!$A:$A,0),MATCH($A821,'state-winning-votes'!$A$2:$L$2,0)),$K:$K,$H:$H)</f>
        <v>Reagan, Ronald</v>
      </c>
      <c r="O821" t="str">
        <f>VLOOKUP(A821,'national-winners'!$A$2:$B$13,2,0)</f>
        <v>Reagan, Ronald</v>
      </c>
    </row>
    <row r="822" spans="1:15" x14ac:dyDescent="0.25">
      <c r="A822">
        <v>1984</v>
      </c>
      <c r="B822" t="s">
        <v>87</v>
      </c>
      <c r="C822" t="s">
        <v>88</v>
      </c>
      <c r="D822">
        <v>24</v>
      </c>
      <c r="E822">
        <v>52</v>
      </c>
      <c r="F822">
        <v>52</v>
      </c>
      <c r="G822" t="s">
        <v>16</v>
      </c>
      <c r="H822" t="s">
        <v>189</v>
      </c>
      <c r="I822" t="s">
        <v>18</v>
      </c>
      <c r="J822" t="b">
        <v>0</v>
      </c>
      <c r="K822">
        <v>787935</v>
      </c>
      <c r="L822">
        <v>1675873</v>
      </c>
      <c r="M822" t="str">
        <f>IF(VLOOKUP(A822,'national-winners'!$A$2:$B$13,2,0)=H822,"Y","N")</f>
        <v>N</v>
      </c>
      <c r="N822" t="str">
        <f>_xlfn.XLOOKUP(INDEX('state-winning-votes'!$A$1:$L$53,MATCH($C822,'state-winning-votes'!$A:$A,0),MATCH($A822,'state-winning-votes'!$A$2:$L$2,0)),$K:$K,$H:$H)</f>
        <v>Reagan, Ronald</v>
      </c>
      <c r="O822" t="str">
        <f>VLOOKUP(A822,'national-winners'!$A$2:$B$13,2,0)</f>
        <v>Reagan, Ronald</v>
      </c>
    </row>
    <row r="823" spans="1:15" x14ac:dyDescent="0.25">
      <c r="A823">
        <v>1984</v>
      </c>
      <c r="B823" t="s">
        <v>87</v>
      </c>
      <c r="C823" t="s">
        <v>88</v>
      </c>
      <c r="D823">
        <v>24</v>
      </c>
      <c r="E823">
        <v>52</v>
      </c>
      <c r="F823">
        <v>52</v>
      </c>
      <c r="G823" t="s">
        <v>16</v>
      </c>
      <c r="H823" t="s">
        <v>190</v>
      </c>
      <c r="I823" t="s">
        <v>29</v>
      </c>
      <c r="J823" t="b">
        <v>0</v>
      </c>
      <c r="K823">
        <v>5721</v>
      </c>
      <c r="L823">
        <v>1675873</v>
      </c>
      <c r="M823" t="str">
        <f>IF(VLOOKUP(A823,'national-winners'!$A$2:$B$13,2,0)=H823,"Y","N")</f>
        <v>N</v>
      </c>
      <c r="N823" t="str">
        <f>_xlfn.XLOOKUP(INDEX('state-winning-votes'!$A$1:$L$53,MATCH($C823,'state-winning-votes'!$A:$A,0),MATCH($A823,'state-winning-votes'!$A$2:$L$2,0)),$K:$K,$H:$H)</f>
        <v>Reagan, Ronald</v>
      </c>
      <c r="O823" t="str">
        <f>VLOOKUP(A823,'national-winners'!$A$2:$B$13,2,0)</f>
        <v>Reagan, Ronald</v>
      </c>
    </row>
    <row r="824" spans="1:15" x14ac:dyDescent="0.25">
      <c r="A824">
        <v>1984</v>
      </c>
      <c r="B824" t="s">
        <v>87</v>
      </c>
      <c r="C824" t="s">
        <v>88</v>
      </c>
      <c r="D824">
        <v>24</v>
      </c>
      <c r="E824">
        <v>52</v>
      </c>
      <c r="F824">
        <v>52</v>
      </c>
      <c r="G824" t="s">
        <v>16</v>
      </c>
      <c r="H824" t="s">
        <v>26</v>
      </c>
      <c r="I824" t="s">
        <v>27</v>
      </c>
      <c r="J824" t="b">
        <v>0</v>
      </c>
      <c r="K824">
        <v>898</v>
      </c>
      <c r="L824">
        <v>1675873</v>
      </c>
      <c r="M824" t="str">
        <f>IF(VLOOKUP(A824,'national-winners'!$A$2:$B$13,2,0)=H824,"Y","N")</f>
        <v>N</v>
      </c>
      <c r="N824" t="str">
        <f>_xlfn.XLOOKUP(INDEX('state-winning-votes'!$A$1:$L$53,MATCH($C824,'state-winning-votes'!$A:$A,0),MATCH($A824,'state-winning-votes'!$A$2:$L$2,0)),$K:$K,$H:$H)</f>
        <v>Reagan, Ronald</v>
      </c>
      <c r="O824" t="str">
        <f>VLOOKUP(A824,'national-winners'!$A$2:$B$13,2,0)</f>
        <v>Reagan, Ronald</v>
      </c>
    </row>
    <row r="825" spans="1:15" x14ac:dyDescent="0.25">
      <c r="A825">
        <v>1984</v>
      </c>
      <c r="B825" t="s">
        <v>87</v>
      </c>
      <c r="C825" t="s">
        <v>88</v>
      </c>
      <c r="D825">
        <v>24</v>
      </c>
      <c r="E825">
        <v>52</v>
      </c>
      <c r="F825">
        <v>52</v>
      </c>
      <c r="G825" t="s">
        <v>16</v>
      </c>
      <c r="H825" t="s">
        <v>201</v>
      </c>
      <c r="I825" t="s">
        <v>170</v>
      </c>
      <c r="J825" t="b">
        <v>0</v>
      </c>
      <c r="K825">
        <v>745</v>
      </c>
      <c r="L825">
        <v>1675873</v>
      </c>
      <c r="M825" t="str">
        <f>IF(VLOOKUP(A825,'national-winners'!$A$2:$B$13,2,0)=H825,"Y","N")</f>
        <v>N</v>
      </c>
      <c r="N825" t="str">
        <f>_xlfn.XLOOKUP(INDEX('state-winning-votes'!$A$1:$L$53,MATCH($C825,'state-winning-votes'!$A:$A,0),MATCH($A825,'state-winning-votes'!$A$2:$L$2,0)),$K:$K,$H:$H)</f>
        <v>Reagan, Ronald</v>
      </c>
      <c r="O825" t="str">
        <f>VLOOKUP(A825,'national-winners'!$A$2:$B$13,2,0)</f>
        <v>Reagan, Ronald</v>
      </c>
    </row>
    <row r="826" spans="1:15" x14ac:dyDescent="0.25">
      <c r="A826">
        <v>1984</v>
      </c>
      <c r="B826" t="s">
        <v>87</v>
      </c>
      <c r="C826" t="s">
        <v>88</v>
      </c>
      <c r="D826">
        <v>24</v>
      </c>
      <c r="E826">
        <v>52</v>
      </c>
      <c r="F826">
        <v>52</v>
      </c>
      <c r="G826" t="s">
        <v>16</v>
      </c>
      <c r="H826" t="s">
        <v>194</v>
      </c>
      <c r="I826" t="s">
        <v>195</v>
      </c>
      <c r="J826" t="b">
        <v>0</v>
      </c>
      <c r="K826">
        <v>656</v>
      </c>
      <c r="L826">
        <v>1675873</v>
      </c>
      <c r="M826" t="str">
        <f>IF(VLOOKUP(A826,'national-winners'!$A$2:$B$13,2,0)=H826,"Y","N")</f>
        <v>N</v>
      </c>
      <c r="N826" t="str">
        <f>_xlfn.XLOOKUP(INDEX('state-winning-votes'!$A$1:$L$53,MATCH($C826,'state-winning-votes'!$A:$A,0),MATCH($A826,'state-winning-votes'!$A$2:$L$2,0)),$K:$K,$H:$H)</f>
        <v>Reagan, Ronald</v>
      </c>
      <c r="O826" t="str">
        <f>VLOOKUP(A826,'national-winners'!$A$2:$B$13,2,0)</f>
        <v>Reagan, Ronald</v>
      </c>
    </row>
    <row r="827" spans="1:15" x14ac:dyDescent="0.25">
      <c r="A827">
        <v>1984</v>
      </c>
      <c r="B827" t="s">
        <v>89</v>
      </c>
      <c r="C827" t="s">
        <v>90</v>
      </c>
      <c r="D827">
        <v>25</v>
      </c>
      <c r="E827">
        <v>14</v>
      </c>
      <c r="F827">
        <v>3</v>
      </c>
      <c r="G827" t="s">
        <v>16</v>
      </c>
      <c r="H827" t="s">
        <v>160</v>
      </c>
      <c r="I827" t="s">
        <v>21</v>
      </c>
      <c r="J827" t="b">
        <v>0</v>
      </c>
      <c r="K827">
        <v>1310936</v>
      </c>
      <c r="L827">
        <v>2559383</v>
      </c>
      <c r="M827" t="str">
        <f>IF(VLOOKUP(A827,'national-winners'!$A$2:$B$13,2,0)=H827,"Y","N")</f>
        <v>Y</v>
      </c>
      <c r="N827" t="str">
        <f>_xlfn.XLOOKUP(INDEX('state-winning-votes'!$A$1:$L$53,MATCH($C827,'state-winning-votes'!$A:$A,0),MATCH($A827,'state-winning-votes'!$A$2:$L$2,0)),$K:$K,$H:$H)</f>
        <v>Reagan, Ronald</v>
      </c>
      <c r="O827" t="str">
        <f>VLOOKUP(A827,'national-winners'!$A$2:$B$13,2,0)</f>
        <v>Reagan, Ronald</v>
      </c>
    </row>
    <row r="828" spans="1:15" x14ac:dyDescent="0.25">
      <c r="A828">
        <v>1984</v>
      </c>
      <c r="B828" t="s">
        <v>89</v>
      </c>
      <c r="C828" t="s">
        <v>90</v>
      </c>
      <c r="D828">
        <v>25</v>
      </c>
      <c r="E828">
        <v>14</v>
      </c>
      <c r="F828">
        <v>3</v>
      </c>
      <c r="G828" t="s">
        <v>16</v>
      </c>
      <c r="H828" t="s">
        <v>189</v>
      </c>
      <c r="I828" t="s">
        <v>18</v>
      </c>
      <c r="J828" t="b">
        <v>0</v>
      </c>
      <c r="K828">
        <v>1239606</v>
      </c>
      <c r="L828">
        <v>2559383</v>
      </c>
      <c r="M828" t="str">
        <f>IF(VLOOKUP(A828,'national-winners'!$A$2:$B$13,2,0)=H828,"Y","N")</f>
        <v>N</v>
      </c>
      <c r="N828" t="str">
        <f>_xlfn.XLOOKUP(INDEX('state-winning-votes'!$A$1:$L$53,MATCH($C828,'state-winning-votes'!$A:$A,0),MATCH($A828,'state-winning-votes'!$A$2:$L$2,0)),$K:$K,$H:$H)</f>
        <v>Reagan, Ronald</v>
      </c>
      <c r="O828" t="str">
        <f>VLOOKUP(A828,'national-winners'!$A$2:$B$13,2,0)</f>
        <v>Reagan, Ronald</v>
      </c>
    </row>
    <row r="829" spans="1:15" x14ac:dyDescent="0.25">
      <c r="A829">
        <v>1984</v>
      </c>
      <c r="B829" t="s">
        <v>89</v>
      </c>
      <c r="C829" t="s">
        <v>90</v>
      </c>
      <c r="D829">
        <v>25</v>
      </c>
      <c r="E829">
        <v>14</v>
      </c>
      <c r="F829">
        <v>3</v>
      </c>
      <c r="G829" t="s">
        <v>16</v>
      </c>
      <c r="H829" t="s">
        <v>194</v>
      </c>
      <c r="I829" t="s">
        <v>195</v>
      </c>
      <c r="J829" t="b">
        <v>0</v>
      </c>
      <c r="K829">
        <v>7998</v>
      </c>
      <c r="L829">
        <v>2559383</v>
      </c>
      <c r="M829" t="str">
        <f>IF(VLOOKUP(A829,'national-winners'!$A$2:$B$13,2,0)=H829,"Y","N")</f>
        <v>N</v>
      </c>
      <c r="N829" t="str">
        <f>_xlfn.XLOOKUP(INDEX('state-winning-votes'!$A$1:$L$53,MATCH($C829,'state-winning-votes'!$A:$A,0),MATCH($A829,'state-winning-votes'!$A$2:$L$2,0)),$K:$K,$H:$H)</f>
        <v>Reagan, Ronald</v>
      </c>
      <c r="O829" t="str">
        <f>VLOOKUP(A829,'national-winners'!$A$2:$B$13,2,0)</f>
        <v>Reagan, Ronald</v>
      </c>
    </row>
    <row r="830" spans="1:15" x14ac:dyDescent="0.25">
      <c r="A830">
        <v>1984</v>
      </c>
      <c r="B830" t="s">
        <v>89</v>
      </c>
      <c r="C830" t="s">
        <v>90</v>
      </c>
      <c r="D830">
        <v>25</v>
      </c>
      <c r="E830">
        <v>14</v>
      </c>
      <c r="F830">
        <v>3</v>
      </c>
      <c r="G830" t="s">
        <v>16</v>
      </c>
      <c r="H830" t="s">
        <v>59</v>
      </c>
      <c r="J830" t="b">
        <v>0</v>
      </c>
      <c r="K830">
        <v>843</v>
      </c>
      <c r="L830">
        <v>2559383</v>
      </c>
      <c r="M830" t="str">
        <f>IF(VLOOKUP(A830,'national-winners'!$A$2:$B$13,2,0)=H830,"Y","N")</f>
        <v>N</v>
      </c>
      <c r="N830" t="str">
        <f>_xlfn.XLOOKUP(INDEX('state-winning-votes'!$A$1:$L$53,MATCH($C830,'state-winning-votes'!$A:$A,0),MATCH($A830,'state-winning-votes'!$A$2:$L$2,0)),$K:$K,$H:$H)</f>
        <v>Reagan, Ronald</v>
      </c>
      <c r="O830" t="str">
        <f>VLOOKUP(A830,'national-winners'!$A$2:$B$13,2,0)</f>
        <v>Reagan, Ronald</v>
      </c>
    </row>
    <row r="831" spans="1:15" x14ac:dyDescent="0.25">
      <c r="A831">
        <v>1984</v>
      </c>
      <c r="B831" t="s">
        <v>91</v>
      </c>
      <c r="C831" t="s">
        <v>92</v>
      </c>
      <c r="D831">
        <v>26</v>
      </c>
      <c r="E831">
        <v>34</v>
      </c>
      <c r="F831">
        <v>23</v>
      </c>
      <c r="G831" t="s">
        <v>16</v>
      </c>
      <c r="H831" t="s">
        <v>160</v>
      </c>
      <c r="I831" t="s">
        <v>21</v>
      </c>
      <c r="J831" t="b">
        <v>0</v>
      </c>
      <c r="K831">
        <v>2251571</v>
      </c>
      <c r="L831">
        <v>3801658</v>
      </c>
      <c r="M831" t="str">
        <f>IF(VLOOKUP(A831,'national-winners'!$A$2:$B$13,2,0)=H831,"Y","N")</f>
        <v>Y</v>
      </c>
      <c r="N831" t="str">
        <f>_xlfn.XLOOKUP(INDEX('state-winning-votes'!$A$1:$L$53,MATCH($C831,'state-winning-votes'!$A:$A,0),MATCH($A831,'state-winning-votes'!$A$2:$L$2,0)),$K:$K,$H:$H)</f>
        <v>Reagan, Ronald</v>
      </c>
      <c r="O831" t="str">
        <f>VLOOKUP(A831,'national-winners'!$A$2:$B$13,2,0)</f>
        <v>Reagan, Ronald</v>
      </c>
    </row>
    <row r="832" spans="1:15" x14ac:dyDescent="0.25">
      <c r="A832">
        <v>1984</v>
      </c>
      <c r="B832" t="s">
        <v>91</v>
      </c>
      <c r="C832" t="s">
        <v>92</v>
      </c>
      <c r="D832">
        <v>26</v>
      </c>
      <c r="E832">
        <v>34</v>
      </c>
      <c r="F832">
        <v>23</v>
      </c>
      <c r="G832" t="s">
        <v>16</v>
      </c>
      <c r="H832" t="s">
        <v>189</v>
      </c>
      <c r="I832" t="s">
        <v>18</v>
      </c>
      <c r="J832" t="b">
        <v>0</v>
      </c>
      <c r="K832">
        <v>1529638</v>
      </c>
      <c r="L832">
        <v>3801658</v>
      </c>
      <c r="M832" t="str">
        <f>IF(VLOOKUP(A832,'national-winners'!$A$2:$B$13,2,0)=H832,"Y","N")</f>
        <v>N</v>
      </c>
      <c r="N832" t="str">
        <f>_xlfn.XLOOKUP(INDEX('state-winning-votes'!$A$1:$L$53,MATCH($C832,'state-winning-votes'!$A:$A,0),MATCH($A832,'state-winning-votes'!$A$2:$L$2,0)),$K:$K,$H:$H)</f>
        <v>Reagan, Ronald</v>
      </c>
      <c r="O832" t="str">
        <f>VLOOKUP(A832,'national-winners'!$A$2:$B$13,2,0)</f>
        <v>Reagan, Ronald</v>
      </c>
    </row>
    <row r="833" spans="1:15" x14ac:dyDescent="0.25">
      <c r="A833">
        <v>1984</v>
      </c>
      <c r="B833" t="s">
        <v>91</v>
      </c>
      <c r="C833" t="s">
        <v>92</v>
      </c>
      <c r="D833">
        <v>26</v>
      </c>
      <c r="E833">
        <v>34</v>
      </c>
      <c r="F833">
        <v>23</v>
      </c>
      <c r="G833" t="s">
        <v>16</v>
      </c>
      <c r="H833" t="s">
        <v>190</v>
      </c>
      <c r="I833" t="s">
        <v>29</v>
      </c>
      <c r="J833" t="b">
        <v>0</v>
      </c>
      <c r="K833">
        <v>10055</v>
      </c>
      <c r="L833">
        <v>3801658</v>
      </c>
      <c r="M833" t="str">
        <f>IF(VLOOKUP(A833,'national-winners'!$A$2:$B$13,2,0)=H833,"Y","N")</f>
        <v>N</v>
      </c>
      <c r="N833" t="str">
        <f>_xlfn.XLOOKUP(INDEX('state-winning-votes'!$A$1:$L$53,MATCH($C833,'state-winning-votes'!$A:$A,0),MATCH($A833,'state-winning-votes'!$A$2:$L$2,0)),$K:$K,$H:$H)</f>
        <v>Reagan, Ronald</v>
      </c>
      <c r="O833" t="str">
        <f>VLOOKUP(A833,'national-winners'!$A$2:$B$13,2,0)</f>
        <v>Reagan, Ronald</v>
      </c>
    </row>
    <row r="834" spans="1:15" x14ac:dyDescent="0.25">
      <c r="A834">
        <v>1984</v>
      </c>
      <c r="B834" t="s">
        <v>91</v>
      </c>
      <c r="C834" t="s">
        <v>92</v>
      </c>
      <c r="D834">
        <v>26</v>
      </c>
      <c r="E834">
        <v>34</v>
      </c>
      <c r="F834">
        <v>23</v>
      </c>
      <c r="G834" t="s">
        <v>16</v>
      </c>
      <c r="H834" t="s">
        <v>48</v>
      </c>
      <c r="I834" t="s">
        <v>35</v>
      </c>
      <c r="J834" t="b">
        <v>0</v>
      </c>
      <c r="K834">
        <v>3862</v>
      </c>
      <c r="L834">
        <v>3801658</v>
      </c>
      <c r="M834" t="str">
        <f>IF(VLOOKUP(A834,'national-winners'!$A$2:$B$13,2,0)=H834,"Y","N")</f>
        <v>N</v>
      </c>
      <c r="N834" t="str">
        <f>_xlfn.XLOOKUP(INDEX('state-winning-votes'!$A$1:$L$53,MATCH($C834,'state-winning-votes'!$A:$A,0),MATCH($A834,'state-winning-votes'!$A$2:$L$2,0)),$K:$K,$H:$H)</f>
        <v>Reagan, Ronald</v>
      </c>
      <c r="O834" t="str">
        <f>VLOOKUP(A834,'national-winners'!$A$2:$B$13,2,0)</f>
        <v>Reagan, Ronald</v>
      </c>
    </row>
    <row r="835" spans="1:15" x14ac:dyDescent="0.25">
      <c r="A835">
        <v>1984</v>
      </c>
      <c r="B835" t="s">
        <v>91</v>
      </c>
      <c r="C835" t="s">
        <v>92</v>
      </c>
      <c r="D835">
        <v>26</v>
      </c>
      <c r="E835">
        <v>34</v>
      </c>
      <c r="F835">
        <v>23</v>
      </c>
      <c r="G835" t="s">
        <v>16</v>
      </c>
      <c r="H835" t="s">
        <v>201</v>
      </c>
      <c r="I835" t="s">
        <v>170</v>
      </c>
      <c r="J835" t="b">
        <v>0</v>
      </c>
      <c r="K835">
        <v>1416</v>
      </c>
      <c r="L835">
        <v>3801658</v>
      </c>
      <c r="M835" t="str">
        <f>IF(VLOOKUP(A835,'national-winners'!$A$2:$B$13,2,0)=H835,"Y","N")</f>
        <v>N</v>
      </c>
      <c r="N835" t="str">
        <f>_xlfn.XLOOKUP(INDEX('state-winning-votes'!$A$1:$L$53,MATCH($C835,'state-winning-votes'!$A:$A,0),MATCH($A835,'state-winning-votes'!$A$2:$L$2,0)),$K:$K,$H:$H)</f>
        <v>Reagan, Ronald</v>
      </c>
      <c r="O835" t="str">
        <f>VLOOKUP(A835,'national-winners'!$A$2:$B$13,2,0)</f>
        <v>Reagan, Ronald</v>
      </c>
    </row>
    <row r="836" spans="1:15" x14ac:dyDescent="0.25">
      <c r="A836">
        <v>1984</v>
      </c>
      <c r="B836" t="s">
        <v>91</v>
      </c>
      <c r="C836" t="s">
        <v>92</v>
      </c>
      <c r="D836">
        <v>26</v>
      </c>
      <c r="E836">
        <v>34</v>
      </c>
      <c r="F836">
        <v>23</v>
      </c>
      <c r="G836" t="s">
        <v>16</v>
      </c>
      <c r="H836" t="s">
        <v>196</v>
      </c>
      <c r="I836" t="s">
        <v>168</v>
      </c>
      <c r="J836" t="b">
        <v>0</v>
      </c>
      <c r="K836">
        <v>1191</v>
      </c>
      <c r="L836">
        <v>3801658</v>
      </c>
      <c r="M836" t="str">
        <f>IF(VLOOKUP(A836,'national-winners'!$A$2:$B$13,2,0)=H836,"Y","N")</f>
        <v>N</v>
      </c>
      <c r="N836" t="str">
        <f>_xlfn.XLOOKUP(INDEX('state-winning-votes'!$A$1:$L$53,MATCH($C836,'state-winning-votes'!$A:$A,0),MATCH($A836,'state-winning-votes'!$A$2:$L$2,0)),$K:$K,$H:$H)</f>
        <v>Reagan, Ronald</v>
      </c>
      <c r="O836" t="str">
        <f>VLOOKUP(A836,'national-winners'!$A$2:$B$13,2,0)</f>
        <v>Reagan, Ronald</v>
      </c>
    </row>
    <row r="837" spans="1:15" x14ac:dyDescent="0.25">
      <c r="A837">
        <v>1984</v>
      </c>
      <c r="B837" t="s">
        <v>91</v>
      </c>
      <c r="C837" t="s">
        <v>92</v>
      </c>
      <c r="D837">
        <v>26</v>
      </c>
      <c r="E837">
        <v>34</v>
      </c>
      <c r="F837">
        <v>23</v>
      </c>
      <c r="G837" t="s">
        <v>16</v>
      </c>
      <c r="H837" t="s">
        <v>193</v>
      </c>
      <c r="I837" t="s">
        <v>37</v>
      </c>
      <c r="J837" t="b">
        <v>0</v>
      </c>
      <c r="K837">
        <v>1049</v>
      </c>
      <c r="L837">
        <v>3801658</v>
      </c>
      <c r="M837" t="str">
        <f>IF(VLOOKUP(A837,'national-winners'!$A$2:$B$13,2,0)=H837,"Y","N")</f>
        <v>N</v>
      </c>
      <c r="N837" t="str">
        <f>_xlfn.XLOOKUP(INDEX('state-winning-votes'!$A$1:$L$53,MATCH($C837,'state-winning-votes'!$A:$A,0),MATCH($A837,'state-winning-votes'!$A$2:$L$2,0)),$K:$K,$H:$H)</f>
        <v>Reagan, Ronald</v>
      </c>
      <c r="O837" t="str">
        <f>VLOOKUP(A837,'national-winners'!$A$2:$B$13,2,0)</f>
        <v>Reagan, Ronald</v>
      </c>
    </row>
    <row r="838" spans="1:15" x14ac:dyDescent="0.25">
      <c r="A838">
        <v>1984</v>
      </c>
      <c r="B838" t="s">
        <v>91</v>
      </c>
      <c r="C838" t="s">
        <v>92</v>
      </c>
      <c r="D838">
        <v>26</v>
      </c>
      <c r="E838">
        <v>34</v>
      </c>
      <c r="F838">
        <v>23</v>
      </c>
      <c r="G838" t="s">
        <v>16</v>
      </c>
      <c r="H838" t="s">
        <v>26</v>
      </c>
      <c r="I838" t="s">
        <v>27</v>
      </c>
      <c r="J838" t="b">
        <v>0</v>
      </c>
      <c r="K838">
        <v>1048</v>
      </c>
      <c r="L838">
        <v>3801658</v>
      </c>
      <c r="M838" t="str">
        <f>IF(VLOOKUP(A838,'national-winners'!$A$2:$B$13,2,0)=H838,"Y","N")</f>
        <v>N</v>
      </c>
      <c r="N838" t="str">
        <f>_xlfn.XLOOKUP(INDEX('state-winning-votes'!$A$1:$L$53,MATCH($C838,'state-winning-votes'!$A:$A,0),MATCH($A838,'state-winning-votes'!$A$2:$L$2,0)),$K:$K,$H:$H)</f>
        <v>Reagan, Ronald</v>
      </c>
      <c r="O838" t="str">
        <f>VLOOKUP(A838,'national-winners'!$A$2:$B$13,2,0)</f>
        <v>Reagan, Ronald</v>
      </c>
    </row>
    <row r="839" spans="1:15" x14ac:dyDescent="0.25">
      <c r="A839">
        <v>1984</v>
      </c>
      <c r="B839" t="s">
        <v>91</v>
      </c>
      <c r="C839" t="s">
        <v>92</v>
      </c>
      <c r="D839">
        <v>26</v>
      </c>
      <c r="E839">
        <v>34</v>
      </c>
      <c r="F839">
        <v>23</v>
      </c>
      <c r="G839" t="s">
        <v>16</v>
      </c>
      <c r="H839" t="s">
        <v>194</v>
      </c>
      <c r="I839" t="s">
        <v>195</v>
      </c>
      <c r="J839" t="b">
        <v>0</v>
      </c>
      <c r="K839">
        <v>665</v>
      </c>
      <c r="L839">
        <v>3801658</v>
      </c>
      <c r="M839" t="str">
        <f>IF(VLOOKUP(A839,'national-winners'!$A$2:$B$13,2,0)=H839,"Y","N")</f>
        <v>N</v>
      </c>
      <c r="N839" t="str">
        <f>_xlfn.XLOOKUP(INDEX('state-winning-votes'!$A$1:$L$53,MATCH($C839,'state-winning-votes'!$A:$A,0),MATCH($A839,'state-winning-votes'!$A$2:$L$2,0)),$K:$K,$H:$H)</f>
        <v>Reagan, Ronald</v>
      </c>
      <c r="O839" t="str">
        <f>VLOOKUP(A839,'national-winners'!$A$2:$B$13,2,0)</f>
        <v>Reagan, Ronald</v>
      </c>
    </row>
    <row r="840" spans="1:15" x14ac:dyDescent="0.25">
      <c r="A840">
        <v>1984</v>
      </c>
      <c r="B840" t="s">
        <v>91</v>
      </c>
      <c r="C840" t="s">
        <v>92</v>
      </c>
      <c r="D840">
        <v>26</v>
      </c>
      <c r="E840">
        <v>34</v>
      </c>
      <c r="F840">
        <v>23</v>
      </c>
      <c r="G840" t="s">
        <v>16</v>
      </c>
      <c r="H840" t="s">
        <v>59</v>
      </c>
      <c r="J840" t="b">
        <v>0</v>
      </c>
      <c r="K840">
        <v>602</v>
      </c>
      <c r="L840">
        <v>3801658</v>
      </c>
      <c r="M840" t="str">
        <f>IF(VLOOKUP(A840,'national-winners'!$A$2:$B$13,2,0)=H840,"Y","N")</f>
        <v>N</v>
      </c>
      <c r="N840" t="str">
        <f>_xlfn.XLOOKUP(INDEX('state-winning-votes'!$A$1:$L$53,MATCH($C840,'state-winning-votes'!$A:$A,0),MATCH($A840,'state-winning-votes'!$A$2:$L$2,0)),$K:$K,$H:$H)</f>
        <v>Reagan, Ronald</v>
      </c>
      <c r="O840" t="str">
        <f>VLOOKUP(A840,'national-winners'!$A$2:$B$13,2,0)</f>
        <v>Reagan, Ronald</v>
      </c>
    </row>
    <row r="841" spans="1:15" x14ac:dyDescent="0.25">
      <c r="A841">
        <v>1984</v>
      </c>
      <c r="B841" t="s">
        <v>91</v>
      </c>
      <c r="C841" t="s">
        <v>92</v>
      </c>
      <c r="D841">
        <v>26</v>
      </c>
      <c r="E841">
        <v>34</v>
      </c>
      <c r="F841">
        <v>23</v>
      </c>
      <c r="G841" t="s">
        <v>16</v>
      </c>
      <c r="H841" t="s">
        <v>202</v>
      </c>
      <c r="I841" t="s">
        <v>203</v>
      </c>
      <c r="J841" t="b">
        <v>0</v>
      </c>
      <c r="K841">
        <v>561</v>
      </c>
      <c r="L841">
        <v>3801658</v>
      </c>
      <c r="M841" t="str">
        <f>IF(VLOOKUP(A841,'national-winners'!$A$2:$B$13,2,0)=H841,"Y","N")</f>
        <v>N</v>
      </c>
      <c r="N841" t="str">
        <f>_xlfn.XLOOKUP(INDEX('state-winning-votes'!$A$1:$L$53,MATCH($C841,'state-winning-votes'!$A:$A,0),MATCH($A841,'state-winning-votes'!$A$2:$L$2,0)),$K:$K,$H:$H)</f>
        <v>Reagan, Ronald</v>
      </c>
      <c r="O841" t="str">
        <f>VLOOKUP(A841,'national-winners'!$A$2:$B$13,2,0)</f>
        <v>Reagan, Ronald</v>
      </c>
    </row>
    <row r="842" spans="1:15" x14ac:dyDescent="0.25">
      <c r="A842">
        <v>1984</v>
      </c>
      <c r="B842" t="s">
        <v>94</v>
      </c>
      <c r="C842" t="s">
        <v>95</v>
      </c>
      <c r="D842">
        <v>27</v>
      </c>
      <c r="E842">
        <v>41</v>
      </c>
      <c r="F842">
        <v>33</v>
      </c>
      <c r="G842" t="s">
        <v>16</v>
      </c>
      <c r="H842" t="s">
        <v>189</v>
      </c>
      <c r="I842" t="s">
        <v>18</v>
      </c>
      <c r="J842" t="b">
        <v>0</v>
      </c>
      <c r="K842">
        <v>1036364</v>
      </c>
      <c r="L842">
        <v>2084449</v>
      </c>
      <c r="M842" t="str">
        <f>IF(VLOOKUP(A842,'national-winners'!$A$2:$B$13,2,0)=H842,"Y","N")</f>
        <v>N</v>
      </c>
      <c r="N842" t="str">
        <f>_xlfn.XLOOKUP(INDEX('state-winning-votes'!$A$1:$L$53,MATCH($C842,'state-winning-votes'!$A:$A,0),MATCH($A842,'state-winning-votes'!$A$2:$L$2,0)),$K:$K,$H:$H)</f>
        <v>Mondale, Walter</v>
      </c>
      <c r="O842" t="str">
        <f>VLOOKUP(A842,'national-winners'!$A$2:$B$13,2,0)</f>
        <v>Reagan, Ronald</v>
      </c>
    </row>
    <row r="843" spans="1:15" x14ac:dyDescent="0.25">
      <c r="A843">
        <v>1984</v>
      </c>
      <c r="B843" t="s">
        <v>94</v>
      </c>
      <c r="C843" t="s">
        <v>95</v>
      </c>
      <c r="D843">
        <v>27</v>
      </c>
      <c r="E843">
        <v>41</v>
      </c>
      <c r="F843">
        <v>33</v>
      </c>
      <c r="G843" t="s">
        <v>16</v>
      </c>
      <c r="H843" t="s">
        <v>160</v>
      </c>
      <c r="I843" t="s">
        <v>21</v>
      </c>
      <c r="J843" t="b">
        <v>0</v>
      </c>
      <c r="K843">
        <v>1032603</v>
      </c>
      <c r="L843">
        <v>2084449</v>
      </c>
      <c r="M843" t="str">
        <f>IF(VLOOKUP(A843,'national-winners'!$A$2:$B$13,2,0)=H843,"Y","N")</f>
        <v>Y</v>
      </c>
      <c r="N843" t="str">
        <f>_xlfn.XLOOKUP(INDEX('state-winning-votes'!$A$1:$L$53,MATCH($C843,'state-winning-votes'!$A:$A,0),MATCH($A843,'state-winning-votes'!$A$2:$L$2,0)),$K:$K,$H:$H)</f>
        <v>Mondale, Walter</v>
      </c>
      <c r="O843" t="str">
        <f>VLOOKUP(A843,'national-winners'!$A$2:$B$13,2,0)</f>
        <v>Reagan, Ronald</v>
      </c>
    </row>
    <row r="844" spans="1:15" x14ac:dyDescent="0.25">
      <c r="A844">
        <v>1984</v>
      </c>
      <c r="B844" t="s">
        <v>94</v>
      </c>
      <c r="C844" t="s">
        <v>95</v>
      </c>
      <c r="D844">
        <v>27</v>
      </c>
      <c r="E844">
        <v>41</v>
      </c>
      <c r="F844">
        <v>33</v>
      </c>
      <c r="G844" t="s">
        <v>16</v>
      </c>
      <c r="H844" t="s">
        <v>48</v>
      </c>
      <c r="I844" t="s">
        <v>35</v>
      </c>
      <c r="J844" t="b">
        <v>0</v>
      </c>
      <c r="K844">
        <v>3865</v>
      </c>
      <c r="L844">
        <v>2084449</v>
      </c>
      <c r="M844" t="str">
        <f>IF(VLOOKUP(A844,'national-winners'!$A$2:$B$13,2,0)=H844,"Y","N")</f>
        <v>N</v>
      </c>
      <c r="N844" t="str">
        <f>_xlfn.XLOOKUP(INDEX('state-winning-votes'!$A$1:$L$53,MATCH($C844,'state-winning-votes'!$A:$A,0),MATCH($A844,'state-winning-votes'!$A$2:$L$2,0)),$K:$K,$H:$H)</f>
        <v>Mondale, Walter</v>
      </c>
      <c r="O844" t="str">
        <f>VLOOKUP(A844,'national-winners'!$A$2:$B$13,2,0)</f>
        <v>Reagan, Ronald</v>
      </c>
    </row>
    <row r="845" spans="1:15" x14ac:dyDescent="0.25">
      <c r="A845">
        <v>1984</v>
      </c>
      <c r="B845" t="s">
        <v>94</v>
      </c>
      <c r="C845" t="s">
        <v>95</v>
      </c>
      <c r="D845">
        <v>27</v>
      </c>
      <c r="E845">
        <v>41</v>
      </c>
      <c r="F845">
        <v>33</v>
      </c>
      <c r="G845" t="s">
        <v>16</v>
      </c>
      <c r="H845" t="s">
        <v>193</v>
      </c>
      <c r="I845" t="s">
        <v>37</v>
      </c>
      <c r="J845" t="b">
        <v>0</v>
      </c>
      <c r="K845">
        <v>3180</v>
      </c>
      <c r="L845">
        <v>2084449</v>
      </c>
      <c r="M845" t="str">
        <f>IF(VLOOKUP(A845,'national-winners'!$A$2:$B$13,2,0)=H845,"Y","N")</f>
        <v>N</v>
      </c>
      <c r="N845" t="str">
        <f>_xlfn.XLOOKUP(INDEX('state-winning-votes'!$A$1:$L$53,MATCH($C845,'state-winning-votes'!$A:$A,0),MATCH($A845,'state-winning-votes'!$A$2:$L$2,0)),$K:$K,$H:$H)</f>
        <v>Mondale, Walter</v>
      </c>
      <c r="O845" t="str">
        <f>VLOOKUP(A845,'national-winners'!$A$2:$B$13,2,0)</f>
        <v>Reagan, Ronald</v>
      </c>
    </row>
    <row r="846" spans="1:15" x14ac:dyDescent="0.25">
      <c r="A846">
        <v>1984</v>
      </c>
      <c r="B846" t="s">
        <v>94</v>
      </c>
      <c r="C846" t="s">
        <v>95</v>
      </c>
      <c r="D846">
        <v>27</v>
      </c>
      <c r="E846">
        <v>41</v>
      </c>
      <c r="F846">
        <v>33</v>
      </c>
      <c r="G846" t="s">
        <v>16</v>
      </c>
      <c r="H846" t="s">
        <v>190</v>
      </c>
      <c r="I846" t="s">
        <v>29</v>
      </c>
      <c r="J846" t="b">
        <v>0</v>
      </c>
      <c r="K846">
        <v>2996</v>
      </c>
      <c r="L846">
        <v>2084449</v>
      </c>
      <c r="M846" t="str">
        <f>IF(VLOOKUP(A846,'national-winners'!$A$2:$B$13,2,0)=H846,"Y","N")</f>
        <v>N</v>
      </c>
      <c r="N846" t="str">
        <f>_xlfn.XLOOKUP(INDEX('state-winning-votes'!$A$1:$L$53,MATCH($C846,'state-winning-votes'!$A:$A,0),MATCH($A846,'state-winning-votes'!$A$2:$L$2,0)),$K:$K,$H:$H)</f>
        <v>Mondale, Walter</v>
      </c>
      <c r="O846" t="str">
        <f>VLOOKUP(A846,'national-winners'!$A$2:$B$13,2,0)</f>
        <v>Reagan, Ronald</v>
      </c>
    </row>
    <row r="847" spans="1:15" x14ac:dyDescent="0.25">
      <c r="A847">
        <v>1984</v>
      </c>
      <c r="B847" t="s">
        <v>94</v>
      </c>
      <c r="C847" t="s">
        <v>95</v>
      </c>
      <c r="D847">
        <v>27</v>
      </c>
      <c r="E847">
        <v>41</v>
      </c>
      <c r="F847">
        <v>33</v>
      </c>
      <c r="G847" t="s">
        <v>16</v>
      </c>
      <c r="H847" t="s">
        <v>191</v>
      </c>
      <c r="I847" t="s">
        <v>192</v>
      </c>
      <c r="J847" t="b">
        <v>0</v>
      </c>
      <c r="K847">
        <v>2377</v>
      </c>
      <c r="L847">
        <v>2084449</v>
      </c>
      <c r="M847" t="str">
        <f>IF(VLOOKUP(A847,'national-winners'!$A$2:$B$13,2,0)=H847,"Y","N")</f>
        <v>N</v>
      </c>
      <c r="N847" t="str">
        <f>_xlfn.XLOOKUP(INDEX('state-winning-votes'!$A$1:$L$53,MATCH($C847,'state-winning-votes'!$A:$A,0),MATCH($A847,'state-winning-votes'!$A$2:$L$2,0)),$K:$K,$H:$H)</f>
        <v>Mondale, Walter</v>
      </c>
      <c r="O847" t="str">
        <f>VLOOKUP(A847,'national-winners'!$A$2:$B$13,2,0)</f>
        <v>Reagan, Ronald</v>
      </c>
    </row>
    <row r="848" spans="1:15" x14ac:dyDescent="0.25">
      <c r="A848">
        <v>1984</v>
      </c>
      <c r="B848" t="s">
        <v>94</v>
      </c>
      <c r="C848" t="s">
        <v>95</v>
      </c>
      <c r="D848">
        <v>27</v>
      </c>
      <c r="E848">
        <v>41</v>
      </c>
      <c r="F848">
        <v>33</v>
      </c>
      <c r="G848" t="s">
        <v>16</v>
      </c>
      <c r="H848" t="s">
        <v>196</v>
      </c>
      <c r="I848" t="s">
        <v>168</v>
      </c>
      <c r="J848" t="b">
        <v>0</v>
      </c>
      <c r="K848">
        <v>1219</v>
      </c>
      <c r="L848">
        <v>2084449</v>
      </c>
      <c r="M848" t="str">
        <f>IF(VLOOKUP(A848,'national-winners'!$A$2:$B$13,2,0)=H848,"Y","N")</f>
        <v>N</v>
      </c>
      <c r="N848" t="str">
        <f>_xlfn.XLOOKUP(INDEX('state-winning-votes'!$A$1:$L$53,MATCH($C848,'state-winning-votes'!$A:$A,0),MATCH($A848,'state-winning-votes'!$A$2:$L$2,0)),$K:$K,$H:$H)</f>
        <v>Mondale, Walter</v>
      </c>
      <c r="O848" t="str">
        <f>VLOOKUP(A848,'national-winners'!$A$2:$B$13,2,0)</f>
        <v>Reagan, Ronald</v>
      </c>
    </row>
    <row r="849" spans="1:15" x14ac:dyDescent="0.25">
      <c r="A849">
        <v>1984</v>
      </c>
      <c r="B849" t="s">
        <v>94</v>
      </c>
      <c r="C849" t="s">
        <v>95</v>
      </c>
      <c r="D849">
        <v>27</v>
      </c>
      <c r="E849">
        <v>41</v>
      </c>
      <c r="F849">
        <v>33</v>
      </c>
      <c r="G849" t="s">
        <v>16</v>
      </c>
      <c r="H849" t="s">
        <v>59</v>
      </c>
      <c r="J849" t="b">
        <v>0</v>
      </c>
      <c r="K849">
        <v>723</v>
      </c>
      <c r="L849">
        <v>2084449</v>
      </c>
      <c r="M849" t="str">
        <f>IF(VLOOKUP(A849,'national-winners'!$A$2:$B$13,2,0)=H849,"Y","N")</f>
        <v>N</v>
      </c>
      <c r="N849" t="str">
        <f>_xlfn.XLOOKUP(INDEX('state-winning-votes'!$A$1:$L$53,MATCH($C849,'state-winning-votes'!$A:$A,0),MATCH($A849,'state-winning-votes'!$A$2:$L$2,0)),$K:$K,$H:$H)</f>
        <v>Mondale, Walter</v>
      </c>
      <c r="O849" t="str">
        <f>VLOOKUP(A849,'national-winners'!$A$2:$B$13,2,0)</f>
        <v>Reagan, Ronald</v>
      </c>
    </row>
    <row r="850" spans="1:15" x14ac:dyDescent="0.25">
      <c r="A850">
        <v>1984</v>
      </c>
      <c r="B850" t="s">
        <v>94</v>
      </c>
      <c r="C850" t="s">
        <v>95</v>
      </c>
      <c r="D850">
        <v>27</v>
      </c>
      <c r="E850">
        <v>41</v>
      </c>
      <c r="F850">
        <v>33</v>
      </c>
      <c r="G850" t="s">
        <v>16</v>
      </c>
      <c r="H850" t="s">
        <v>26</v>
      </c>
      <c r="I850" t="s">
        <v>27</v>
      </c>
      <c r="J850" t="b">
        <v>0</v>
      </c>
      <c r="K850">
        <v>630</v>
      </c>
      <c r="L850">
        <v>2084449</v>
      </c>
      <c r="M850" t="str">
        <f>IF(VLOOKUP(A850,'national-winners'!$A$2:$B$13,2,0)=H850,"Y","N")</f>
        <v>N</v>
      </c>
      <c r="N850" t="str">
        <f>_xlfn.XLOOKUP(INDEX('state-winning-votes'!$A$1:$L$53,MATCH($C850,'state-winning-votes'!$A:$A,0),MATCH($A850,'state-winning-votes'!$A$2:$L$2,0)),$K:$K,$H:$H)</f>
        <v>Mondale, Walter</v>
      </c>
      <c r="O850" t="str">
        <f>VLOOKUP(A850,'national-winners'!$A$2:$B$13,2,0)</f>
        <v>Reagan, Ronald</v>
      </c>
    </row>
    <row r="851" spans="1:15" x14ac:dyDescent="0.25">
      <c r="A851">
        <v>1984</v>
      </c>
      <c r="B851" t="s">
        <v>94</v>
      </c>
      <c r="C851" t="s">
        <v>95</v>
      </c>
      <c r="D851">
        <v>27</v>
      </c>
      <c r="E851">
        <v>41</v>
      </c>
      <c r="F851">
        <v>33</v>
      </c>
      <c r="G851" t="s">
        <v>16</v>
      </c>
      <c r="H851" t="s">
        <v>202</v>
      </c>
      <c r="I851" t="s">
        <v>203</v>
      </c>
      <c r="J851" t="b">
        <v>0</v>
      </c>
      <c r="K851">
        <v>260</v>
      </c>
      <c r="L851">
        <v>2084449</v>
      </c>
      <c r="M851" t="str">
        <f>IF(VLOOKUP(A851,'national-winners'!$A$2:$B$13,2,0)=H851,"Y","N")</f>
        <v>N</v>
      </c>
      <c r="N851" t="str">
        <f>_xlfn.XLOOKUP(INDEX('state-winning-votes'!$A$1:$L$53,MATCH($C851,'state-winning-votes'!$A:$A,0),MATCH($A851,'state-winning-votes'!$A$2:$L$2,0)),$K:$K,$H:$H)</f>
        <v>Mondale, Walter</v>
      </c>
      <c r="O851" t="str">
        <f>VLOOKUP(A851,'national-winners'!$A$2:$B$13,2,0)</f>
        <v>Reagan, Ronald</v>
      </c>
    </row>
    <row r="852" spans="1:15" x14ac:dyDescent="0.25">
      <c r="A852">
        <v>1984</v>
      </c>
      <c r="B852" t="s">
        <v>94</v>
      </c>
      <c r="C852" t="s">
        <v>95</v>
      </c>
      <c r="D852">
        <v>27</v>
      </c>
      <c r="E852">
        <v>41</v>
      </c>
      <c r="F852">
        <v>33</v>
      </c>
      <c r="G852" t="s">
        <v>16</v>
      </c>
      <c r="H852" t="s">
        <v>194</v>
      </c>
      <c r="I852" t="s">
        <v>195</v>
      </c>
      <c r="J852" t="b">
        <v>0</v>
      </c>
      <c r="K852">
        <v>232</v>
      </c>
      <c r="L852">
        <v>2084449</v>
      </c>
      <c r="M852" t="str">
        <f>IF(VLOOKUP(A852,'national-winners'!$A$2:$B$13,2,0)=H852,"Y","N")</f>
        <v>N</v>
      </c>
      <c r="N852" t="str">
        <f>_xlfn.XLOOKUP(INDEX('state-winning-votes'!$A$1:$L$53,MATCH($C852,'state-winning-votes'!$A:$A,0),MATCH($A852,'state-winning-votes'!$A$2:$L$2,0)),$K:$K,$H:$H)</f>
        <v>Mondale, Walter</v>
      </c>
      <c r="O852" t="str">
        <f>VLOOKUP(A852,'national-winners'!$A$2:$B$13,2,0)</f>
        <v>Reagan, Ronald</v>
      </c>
    </row>
    <row r="853" spans="1:15" x14ac:dyDescent="0.25">
      <c r="A853">
        <v>1984</v>
      </c>
      <c r="B853" t="s">
        <v>101</v>
      </c>
      <c r="C853" t="s">
        <v>102</v>
      </c>
      <c r="D853">
        <v>28</v>
      </c>
      <c r="E853">
        <v>64</v>
      </c>
      <c r="F853">
        <v>46</v>
      </c>
      <c r="G853" t="s">
        <v>16</v>
      </c>
      <c r="H853" t="s">
        <v>160</v>
      </c>
      <c r="I853" t="s">
        <v>21</v>
      </c>
      <c r="J853" t="b">
        <v>0</v>
      </c>
      <c r="K853">
        <v>582377</v>
      </c>
      <c r="L853">
        <v>941104</v>
      </c>
      <c r="M853" t="str">
        <f>IF(VLOOKUP(A853,'national-winners'!$A$2:$B$13,2,0)=H853,"Y","N")</f>
        <v>Y</v>
      </c>
      <c r="N853" t="str">
        <f>_xlfn.XLOOKUP(INDEX('state-winning-votes'!$A$1:$L$53,MATCH($C853,'state-winning-votes'!$A:$A,0),MATCH($A853,'state-winning-votes'!$A$2:$L$2,0)),$K:$K,$H:$H)</f>
        <v>Reagan, Ronald</v>
      </c>
      <c r="O853" t="str">
        <f>VLOOKUP(A853,'national-winners'!$A$2:$B$13,2,0)</f>
        <v>Reagan, Ronald</v>
      </c>
    </row>
    <row r="854" spans="1:15" x14ac:dyDescent="0.25">
      <c r="A854">
        <v>1984</v>
      </c>
      <c r="B854" t="s">
        <v>101</v>
      </c>
      <c r="C854" t="s">
        <v>102</v>
      </c>
      <c r="D854">
        <v>28</v>
      </c>
      <c r="E854">
        <v>64</v>
      </c>
      <c r="F854">
        <v>46</v>
      </c>
      <c r="G854" t="s">
        <v>16</v>
      </c>
      <c r="H854" t="s">
        <v>189</v>
      </c>
      <c r="I854" t="s">
        <v>18</v>
      </c>
      <c r="J854" t="b">
        <v>0</v>
      </c>
      <c r="K854">
        <v>352192</v>
      </c>
      <c r="L854">
        <v>941104</v>
      </c>
      <c r="M854" t="str">
        <f>IF(VLOOKUP(A854,'national-winners'!$A$2:$B$13,2,0)=H854,"Y","N")</f>
        <v>N</v>
      </c>
      <c r="N854" t="str">
        <f>_xlfn.XLOOKUP(INDEX('state-winning-votes'!$A$1:$L$53,MATCH($C854,'state-winning-votes'!$A:$A,0),MATCH($A854,'state-winning-votes'!$A$2:$L$2,0)),$K:$K,$H:$H)</f>
        <v>Reagan, Ronald</v>
      </c>
      <c r="O854" t="str">
        <f>VLOOKUP(A854,'national-winners'!$A$2:$B$13,2,0)</f>
        <v>Reagan, Ronald</v>
      </c>
    </row>
    <row r="855" spans="1:15" x14ac:dyDescent="0.25">
      <c r="A855">
        <v>1984</v>
      </c>
      <c r="B855" t="s">
        <v>101</v>
      </c>
      <c r="C855" t="s">
        <v>102</v>
      </c>
      <c r="D855">
        <v>28</v>
      </c>
      <c r="E855">
        <v>64</v>
      </c>
      <c r="F855">
        <v>46</v>
      </c>
      <c r="G855" t="s">
        <v>16</v>
      </c>
      <c r="H855" t="s">
        <v>190</v>
      </c>
      <c r="I855" t="s">
        <v>29</v>
      </c>
      <c r="J855" t="b">
        <v>0</v>
      </c>
      <c r="K855">
        <v>2336</v>
      </c>
      <c r="L855">
        <v>941104</v>
      </c>
      <c r="M855" t="str">
        <f>IF(VLOOKUP(A855,'national-winners'!$A$2:$B$13,2,0)=H855,"Y","N")</f>
        <v>N</v>
      </c>
      <c r="N855" t="str">
        <f>_xlfn.XLOOKUP(INDEX('state-winning-votes'!$A$1:$L$53,MATCH($C855,'state-winning-votes'!$A:$A,0),MATCH($A855,'state-winning-votes'!$A$2:$L$2,0)),$K:$K,$H:$H)</f>
        <v>Reagan, Ronald</v>
      </c>
      <c r="O855" t="str">
        <f>VLOOKUP(A855,'national-winners'!$A$2:$B$13,2,0)</f>
        <v>Reagan, Ronald</v>
      </c>
    </row>
    <row r="856" spans="1:15" x14ac:dyDescent="0.25">
      <c r="A856">
        <v>1984</v>
      </c>
      <c r="B856" t="s">
        <v>101</v>
      </c>
      <c r="C856" t="s">
        <v>102</v>
      </c>
      <c r="D856">
        <v>28</v>
      </c>
      <c r="E856">
        <v>64</v>
      </c>
      <c r="F856">
        <v>46</v>
      </c>
      <c r="G856" t="s">
        <v>16</v>
      </c>
      <c r="H856" t="s">
        <v>201</v>
      </c>
      <c r="I856" t="s">
        <v>170</v>
      </c>
      <c r="J856" t="b">
        <v>0</v>
      </c>
      <c r="K856">
        <v>1169</v>
      </c>
      <c r="L856">
        <v>941104</v>
      </c>
      <c r="M856" t="str">
        <f>IF(VLOOKUP(A856,'national-winners'!$A$2:$B$13,2,0)=H856,"Y","N")</f>
        <v>N</v>
      </c>
      <c r="N856" t="str">
        <f>_xlfn.XLOOKUP(INDEX('state-winning-votes'!$A$1:$L$53,MATCH($C856,'state-winning-votes'!$A:$A,0),MATCH($A856,'state-winning-votes'!$A$2:$L$2,0)),$K:$K,$H:$H)</f>
        <v>Reagan, Ronald</v>
      </c>
      <c r="O856" t="str">
        <f>VLOOKUP(A856,'national-winners'!$A$2:$B$13,2,0)</f>
        <v>Reagan, Ronald</v>
      </c>
    </row>
    <row r="857" spans="1:15" x14ac:dyDescent="0.25">
      <c r="A857">
        <v>1984</v>
      </c>
      <c r="B857" t="s">
        <v>101</v>
      </c>
      <c r="C857" t="s">
        <v>102</v>
      </c>
      <c r="D857">
        <v>28</v>
      </c>
      <c r="E857">
        <v>64</v>
      </c>
      <c r="F857">
        <v>46</v>
      </c>
      <c r="G857" t="s">
        <v>16</v>
      </c>
      <c r="H857" t="s">
        <v>193</v>
      </c>
      <c r="I857" t="s">
        <v>37</v>
      </c>
      <c r="J857" t="b">
        <v>0</v>
      </c>
      <c r="K857">
        <v>1032</v>
      </c>
      <c r="L857">
        <v>941104</v>
      </c>
      <c r="M857" t="str">
        <f>IF(VLOOKUP(A857,'national-winners'!$A$2:$B$13,2,0)=H857,"Y","N")</f>
        <v>N</v>
      </c>
      <c r="N857" t="str">
        <f>_xlfn.XLOOKUP(INDEX('state-winning-votes'!$A$1:$L$53,MATCH($C857,'state-winning-votes'!$A:$A,0),MATCH($A857,'state-winning-votes'!$A$2:$L$2,0)),$K:$K,$H:$H)</f>
        <v>Reagan, Ronald</v>
      </c>
      <c r="O857" t="str">
        <f>VLOOKUP(A857,'national-winners'!$A$2:$B$13,2,0)</f>
        <v>Reagan, Ronald</v>
      </c>
    </row>
    <row r="858" spans="1:15" x14ac:dyDescent="0.25">
      <c r="A858">
        <v>1984</v>
      </c>
      <c r="B858" t="s">
        <v>101</v>
      </c>
      <c r="C858" t="s">
        <v>102</v>
      </c>
      <c r="D858">
        <v>28</v>
      </c>
      <c r="E858">
        <v>64</v>
      </c>
      <c r="F858">
        <v>46</v>
      </c>
      <c r="G858" t="s">
        <v>16</v>
      </c>
      <c r="H858" t="s">
        <v>48</v>
      </c>
      <c r="I858" t="s">
        <v>35</v>
      </c>
      <c r="J858" t="b">
        <v>0</v>
      </c>
      <c r="K858">
        <v>1001</v>
      </c>
      <c r="L858">
        <v>941104</v>
      </c>
      <c r="M858" t="str">
        <f>IF(VLOOKUP(A858,'national-winners'!$A$2:$B$13,2,0)=H858,"Y","N")</f>
        <v>N</v>
      </c>
      <c r="N858" t="str">
        <f>_xlfn.XLOOKUP(INDEX('state-winning-votes'!$A$1:$L$53,MATCH($C858,'state-winning-votes'!$A:$A,0),MATCH($A858,'state-winning-votes'!$A$2:$L$2,0)),$K:$K,$H:$H)</f>
        <v>Reagan, Ronald</v>
      </c>
      <c r="O858" t="str">
        <f>VLOOKUP(A858,'national-winners'!$A$2:$B$13,2,0)</f>
        <v>Reagan, Ronald</v>
      </c>
    </row>
    <row r="859" spans="1:15" x14ac:dyDescent="0.25">
      <c r="A859">
        <v>1984</v>
      </c>
      <c r="B859" t="s">
        <v>101</v>
      </c>
      <c r="C859" t="s">
        <v>102</v>
      </c>
      <c r="D859">
        <v>28</v>
      </c>
      <c r="E859">
        <v>64</v>
      </c>
      <c r="F859">
        <v>46</v>
      </c>
      <c r="G859" t="s">
        <v>16</v>
      </c>
      <c r="H859" t="s">
        <v>191</v>
      </c>
      <c r="I859" t="s">
        <v>192</v>
      </c>
      <c r="J859" t="b">
        <v>0</v>
      </c>
      <c r="K859">
        <v>641</v>
      </c>
      <c r="L859">
        <v>941104</v>
      </c>
      <c r="M859" t="str">
        <f>IF(VLOOKUP(A859,'national-winners'!$A$2:$B$13,2,0)=H859,"Y","N")</f>
        <v>N</v>
      </c>
      <c r="N859" t="str">
        <f>_xlfn.XLOOKUP(INDEX('state-winning-votes'!$A$1:$L$53,MATCH($C859,'state-winning-votes'!$A:$A,0),MATCH($A859,'state-winning-votes'!$A$2:$L$2,0)),$K:$K,$H:$H)</f>
        <v>Reagan, Ronald</v>
      </c>
      <c r="O859" t="str">
        <f>VLOOKUP(A859,'national-winners'!$A$2:$B$13,2,0)</f>
        <v>Reagan, Ronald</v>
      </c>
    </row>
    <row r="860" spans="1:15" x14ac:dyDescent="0.25">
      <c r="A860">
        <v>1984</v>
      </c>
      <c r="B860" t="s">
        <v>101</v>
      </c>
      <c r="C860" t="s">
        <v>102</v>
      </c>
      <c r="D860">
        <v>28</v>
      </c>
      <c r="E860">
        <v>64</v>
      </c>
      <c r="F860">
        <v>46</v>
      </c>
      <c r="G860" t="s">
        <v>16</v>
      </c>
      <c r="H860" t="s">
        <v>194</v>
      </c>
      <c r="I860" t="s">
        <v>195</v>
      </c>
      <c r="J860" t="b">
        <v>0</v>
      </c>
      <c r="K860">
        <v>356</v>
      </c>
      <c r="L860">
        <v>941104</v>
      </c>
      <c r="M860" t="str">
        <f>IF(VLOOKUP(A860,'national-winners'!$A$2:$B$13,2,0)=H860,"Y","N")</f>
        <v>N</v>
      </c>
      <c r="N860" t="str">
        <f>_xlfn.XLOOKUP(INDEX('state-winning-votes'!$A$1:$L$53,MATCH($C860,'state-winning-votes'!$A:$A,0),MATCH($A860,'state-winning-votes'!$A$2:$L$2,0)),$K:$K,$H:$H)</f>
        <v>Reagan, Ronald</v>
      </c>
      <c r="O860" t="str">
        <f>VLOOKUP(A860,'national-winners'!$A$2:$B$13,2,0)</f>
        <v>Reagan, Ronald</v>
      </c>
    </row>
    <row r="861" spans="1:15" x14ac:dyDescent="0.25">
      <c r="A861">
        <v>1984</v>
      </c>
      <c r="B861" t="s">
        <v>103</v>
      </c>
      <c r="C861" t="s">
        <v>104</v>
      </c>
      <c r="D861">
        <v>29</v>
      </c>
      <c r="E861">
        <v>43</v>
      </c>
      <c r="F861">
        <v>34</v>
      </c>
      <c r="G861" t="s">
        <v>16</v>
      </c>
      <c r="H861" t="s">
        <v>160</v>
      </c>
      <c r="I861" t="s">
        <v>21</v>
      </c>
      <c r="J861" t="b">
        <v>0</v>
      </c>
      <c r="K861">
        <v>1274188</v>
      </c>
      <c r="L861">
        <v>2122771</v>
      </c>
      <c r="M861" t="str">
        <f>IF(VLOOKUP(A861,'national-winners'!$A$2:$B$13,2,0)=H861,"Y","N")</f>
        <v>Y</v>
      </c>
      <c r="N861" t="str">
        <f>_xlfn.XLOOKUP(INDEX('state-winning-votes'!$A$1:$L$53,MATCH($C861,'state-winning-votes'!$A:$A,0),MATCH($A861,'state-winning-votes'!$A$2:$L$2,0)),$K:$K,$H:$H)</f>
        <v>Reagan, Ronald</v>
      </c>
      <c r="O861" t="str">
        <f>VLOOKUP(A861,'national-winners'!$A$2:$B$13,2,0)</f>
        <v>Reagan, Ronald</v>
      </c>
    </row>
    <row r="862" spans="1:15" x14ac:dyDescent="0.25">
      <c r="A862">
        <v>1984</v>
      </c>
      <c r="B862" t="s">
        <v>103</v>
      </c>
      <c r="C862" t="s">
        <v>104</v>
      </c>
      <c r="D862">
        <v>29</v>
      </c>
      <c r="E862">
        <v>43</v>
      </c>
      <c r="F862">
        <v>34</v>
      </c>
      <c r="G862" t="s">
        <v>16</v>
      </c>
      <c r="H862" t="s">
        <v>189</v>
      </c>
      <c r="I862" t="s">
        <v>18</v>
      </c>
      <c r="J862" t="b">
        <v>0</v>
      </c>
      <c r="K862">
        <v>848583</v>
      </c>
      <c r="L862">
        <v>2122771</v>
      </c>
      <c r="M862" t="str">
        <f>IF(VLOOKUP(A862,'national-winners'!$A$2:$B$13,2,0)=H862,"Y","N")</f>
        <v>N</v>
      </c>
      <c r="N862" t="str">
        <f>_xlfn.XLOOKUP(INDEX('state-winning-votes'!$A$1:$L$53,MATCH($C862,'state-winning-votes'!$A:$A,0),MATCH($A862,'state-winning-votes'!$A$2:$L$2,0)),$K:$K,$H:$H)</f>
        <v>Reagan, Ronald</v>
      </c>
      <c r="O862" t="str">
        <f>VLOOKUP(A862,'national-winners'!$A$2:$B$13,2,0)</f>
        <v>Reagan, Ronald</v>
      </c>
    </row>
    <row r="863" spans="1:15" x14ac:dyDescent="0.25">
      <c r="A863">
        <v>1984</v>
      </c>
      <c r="B863" t="s">
        <v>105</v>
      </c>
      <c r="C863" t="s">
        <v>106</v>
      </c>
      <c r="D863">
        <v>30</v>
      </c>
      <c r="E863">
        <v>81</v>
      </c>
      <c r="F863">
        <v>64</v>
      </c>
      <c r="G863" t="s">
        <v>16</v>
      </c>
      <c r="H863" t="s">
        <v>160</v>
      </c>
      <c r="I863" t="s">
        <v>21</v>
      </c>
      <c r="J863" t="b">
        <v>0</v>
      </c>
      <c r="K863">
        <v>232450</v>
      </c>
      <c r="L863">
        <v>384377</v>
      </c>
      <c r="M863" t="str">
        <f>IF(VLOOKUP(A863,'national-winners'!$A$2:$B$13,2,0)=H863,"Y","N")</f>
        <v>Y</v>
      </c>
      <c r="N863" t="str">
        <f>_xlfn.XLOOKUP(INDEX('state-winning-votes'!$A$1:$L$53,MATCH($C863,'state-winning-votes'!$A:$A,0),MATCH($A863,'state-winning-votes'!$A$2:$L$2,0)),$K:$K,$H:$H)</f>
        <v>Reagan, Ronald</v>
      </c>
      <c r="O863" t="str">
        <f>VLOOKUP(A863,'national-winners'!$A$2:$B$13,2,0)</f>
        <v>Reagan, Ronald</v>
      </c>
    </row>
    <row r="864" spans="1:15" x14ac:dyDescent="0.25">
      <c r="A864">
        <v>1984</v>
      </c>
      <c r="B864" t="s">
        <v>105</v>
      </c>
      <c r="C864" t="s">
        <v>106</v>
      </c>
      <c r="D864">
        <v>30</v>
      </c>
      <c r="E864">
        <v>81</v>
      </c>
      <c r="F864">
        <v>64</v>
      </c>
      <c r="G864" t="s">
        <v>16</v>
      </c>
      <c r="H864" t="s">
        <v>189</v>
      </c>
      <c r="I864" t="s">
        <v>18</v>
      </c>
      <c r="J864" t="b">
        <v>0</v>
      </c>
      <c r="K864">
        <v>146742</v>
      </c>
      <c r="L864">
        <v>384377</v>
      </c>
      <c r="M864" t="str">
        <f>IF(VLOOKUP(A864,'national-winners'!$A$2:$B$13,2,0)=H864,"Y","N")</f>
        <v>N</v>
      </c>
      <c r="N864" t="str">
        <f>_xlfn.XLOOKUP(INDEX('state-winning-votes'!$A$1:$L$53,MATCH($C864,'state-winning-votes'!$A:$A,0),MATCH($A864,'state-winning-votes'!$A$2:$L$2,0)),$K:$K,$H:$H)</f>
        <v>Reagan, Ronald</v>
      </c>
      <c r="O864" t="str">
        <f>VLOOKUP(A864,'national-winners'!$A$2:$B$13,2,0)</f>
        <v>Reagan, Ronald</v>
      </c>
    </row>
    <row r="865" spans="1:15" x14ac:dyDescent="0.25">
      <c r="A865">
        <v>1984</v>
      </c>
      <c r="B865" t="s">
        <v>105</v>
      </c>
      <c r="C865" t="s">
        <v>106</v>
      </c>
      <c r="D865">
        <v>30</v>
      </c>
      <c r="E865">
        <v>81</v>
      </c>
      <c r="F865">
        <v>64</v>
      </c>
      <c r="G865" t="s">
        <v>16</v>
      </c>
      <c r="H865" t="s">
        <v>190</v>
      </c>
      <c r="I865" t="s">
        <v>29</v>
      </c>
      <c r="J865" t="b">
        <v>0</v>
      </c>
      <c r="K865">
        <v>5185</v>
      </c>
      <c r="L865">
        <v>384377</v>
      </c>
      <c r="M865" t="str">
        <f>IF(VLOOKUP(A865,'national-winners'!$A$2:$B$13,2,0)=H865,"Y","N")</f>
        <v>N</v>
      </c>
      <c r="N865" t="str">
        <f>_xlfn.XLOOKUP(INDEX('state-winning-votes'!$A$1:$L$53,MATCH($C865,'state-winning-votes'!$A:$A,0),MATCH($A865,'state-winning-votes'!$A$2:$L$2,0)),$K:$K,$H:$H)</f>
        <v>Reagan, Ronald</v>
      </c>
      <c r="O865" t="str">
        <f>VLOOKUP(A865,'national-winners'!$A$2:$B$13,2,0)</f>
        <v>Reagan, Ronald</v>
      </c>
    </row>
    <row r="866" spans="1:15" x14ac:dyDescent="0.25">
      <c r="A866">
        <v>1984</v>
      </c>
      <c r="B866" t="s">
        <v>107</v>
      </c>
      <c r="C866" t="s">
        <v>108</v>
      </c>
      <c r="D866">
        <v>31</v>
      </c>
      <c r="E866">
        <v>46</v>
      </c>
      <c r="F866">
        <v>35</v>
      </c>
      <c r="G866" t="s">
        <v>16</v>
      </c>
      <c r="H866" t="s">
        <v>160</v>
      </c>
      <c r="I866" t="s">
        <v>21</v>
      </c>
      <c r="J866" t="b">
        <v>0</v>
      </c>
      <c r="K866">
        <v>460054</v>
      </c>
      <c r="L866">
        <v>652090</v>
      </c>
      <c r="M866" t="str">
        <f>IF(VLOOKUP(A866,'national-winners'!$A$2:$B$13,2,0)=H866,"Y","N")</f>
        <v>Y</v>
      </c>
      <c r="N866" t="str">
        <f>_xlfn.XLOOKUP(INDEX('state-winning-votes'!$A$1:$L$53,MATCH($C866,'state-winning-votes'!$A:$A,0),MATCH($A866,'state-winning-votes'!$A$2:$L$2,0)),$K:$K,$H:$H)</f>
        <v>Reagan, Ronald</v>
      </c>
      <c r="O866" t="str">
        <f>VLOOKUP(A866,'national-winners'!$A$2:$B$13,2,0)</f>
        <v>Reagan, Ronald</v>
      </c>
    </row>
    <row r="867" spans="1:15" x14ac:dyDescent="0.25">
      <c r="A867">
        <v>1984</v>
      </c>
      <c r="B867" t="s">
        <v>107</v>
      </c>
      <c r="C867" t="s">
        <v>108</v>
      </c>
      <c r="D867">
        <v>31</v>
      </c>
      <c r="E867">
        <v>46</v>
      </c>
      <c r="F867">
        <v>35</v>
      </c>
      <c r="G867" t="s">
        <v>16</v>
      </c>
      <c r="H867" t="s">
        <v>189</v>
      </c>
      <c r="I867" t="s">
        <v>18</v>
      </c>
      <c r="J867" t="b">
        <v>0</v>
      </c>
      <c r="K867">
        <v>187866</v>
      </c>
      <c r="L867">
        <v>652090</v>
      </c>
      <c r="M867" t="str">
        <f>IF(VLOOKUP(A867,'national-winners'!$A$2:$B$13,2,0)=H867,"Y","N")</f>
        <v>N</v>
      </c>
      <c r="N867" t="str">
        <f>_xlfn.XLOOKUP(INDEX('state-winning-votes'!$A$1:$L$53,MATCH($C867,'state-winning-votes'!$A:$A,0),MATCH($A867,'state-winning-votes'!$A$2:$L$2,0)),$K:$K,$H:$H)</f>
        <v>Reagan, Ronald</v>
      </c>
      <c r="O867" t="str">
        <f>VLOOKUP(A867,'national-winners'!$A$2:$B$13,2,0)</f>
        <v>Reagan, Ronald</v>
      </c>
    </row>
    <row r="868" spans="1:15" x14ac:dyDescent="0.25">
      <c r="A868">
        <v>1984</v>
      </c>
      <c r="B868" t="s">
        <v>107</v>
      </c>
      <c r="C868" t="s">
        <v>108</v>
      </c>
      <c r="D868">
        <v>31</v>
      </c>
      <c r="E868">
        <v>46</v>
      </c>
      <c r="F868">
        <v>35</v>
      </c>
      <c r="G868" t="s">
        <v>16</v>
      </c>
      <c r="H868" t="s">
        <v>190</v>
      </c>
      <c r="I868" t="s">
        <v>29</v>
      </c>
      <c r="J868" t="b">
        <v>0</v>
      </c>
      <c r="K868">
        <v>2079</v>
      </c>
      <c r="L868">
        <v>652090</v>
      </c>
      <c r="M868" t="str">
        <f>IF(VLOOKUP(A868,'national-winners'!$A$2:$B$13,2,0)=H868,"Y","N")</f>
        <v>N</v>
      </c>
      <c r="N868" t="str">
        <f>_xlfn.XLOOKUP(INDEX('state-winning-votes'!$A$1:$L$53,MATCH($C868,'state-winning-votes'!$A:$A,0),MATCH($A868,'state-winning-votes'!$A$2:$L$2,0)),$K:$K,$H:$H)</f>
        <v>Reagan, Ronald</v>
      </c>
      <c r="O868" t="str">
        <f>VLOOKUP(A868,'national-winners'!$A$2:$B$13,2,0)</f>
        <v>Reagan, Ronald</v>
      </c>
    </row>
    <row r="869" spans="1:15" x14ac:dyDescent="0.25">
      <c r="A869">
        <v>1984</v>
      </c>
      <c r="B869" t="s">
        <v>107</v>
      </c>
      <c r="C869" t="s">
        <v>108</v>
      </c>
      <c r="D869">
        <v>31</v>
      </c>
      <c r="E869">
        <v>46</v>
      </c>
      <c r="F869">
        <v>35</v>
      </c>
      <c r="G869" t="s">
        <v>16</v>
      </c>
      <c r="H869" t="s">
        <v>193</v>
      </c>
      <c r="I869" t="s">
        <v>37</v>
      </c>
      <c r="J869" t="b">
        <v>0</v>
      </c>
      <c r="K869">
        <v>1066</v>
      </c>
      <c r="L869">
        <v>652090</v>
      </c>
      <c r="M869" t="str">
        <f>IF(VLOOKUP(A869,'national-winners'!$A$2:$B$13,2,0)=H869,"Y","N")</f>
        <v>N</v>
      </c>
      <c r="N869" t="str">
        <f>_xlfn.XLOOKUP(INDEX('state-winning-votes'!$A$1:$L$53,MATCH($C869,'state-winning-votes'!$A:$A,0),MATCH($A869,'state-winning-votes'!$A$2:$L$2,0)),$K:$K,$H:$H)</f>
        <v>Reagan, Ronald</v>
      </c>
      <c r="O869" t="str">
        <f>VLOOKUP(A869,'national-winners'!$A$2:$B$13,2,0)</f>
        <v>Reagan, Ronald</v>
      </c>
    </row>
    <row r="870" spans="1:15" x14ac:dyDescent="0.25">
      <c r="A870">
        <v>1984</v>
      </c>
      <c r="B870" t="s">
        <v>107</v>
      </c>
      <c r="C870" t="s">
        <v>108</v>
      </c>
      <c r="D870">
        <v>31</v>
      </c>
      <c r="E870">
        <v>46</v>
      </c>
      <c r="F870">
        <v>35</v>
      </c>
      <c r="G870" t="s">
        <v>16</v>
      </c>
      <c r="H870" t="s">
        <v>194</v>
      </c>
      <c r="I870" t="s">
        <v>195</v>
      </c>
      <c r="J870" t="b">
        <v>0</v>
      </c>
      <c r="K870">
        <v>1025</v>
      </c>
      <c r="L870">
        <v>652090</v>
      </c>
      <c r="M870" t="str">
        <f>IF(VLOOKUP(A870,'national-winners'!$A$2:$B$13,2,0)=H870,"Y","N")</f>
        <v>N</v>
      </c>
      <c r="N870" t="str">
        <f>_xlfn.XLOOKUP(INDEX('state-winning-votes'!$A$1:$L$53,MATCH($C870,'state-winning-votes'!$A:$A,0),MATCH($A870,'state-winning-votes'!$A$2:$L$2,0)),$K:$K,$H:$H)</f>
        <v>Reagan, Ronald</v>
      </c>
      <c r="O870" t="str">
        <f>VLOOKUP(A870,'national-winners'!$A$2:$B$13,2,0)</f>
        <v>Reagan, Ronald</v>
      </c>
    </row>
    <row r="871" spans="1:15" x14ac:dyDescent="0.25">
      <c r="A871">
        <v>1984</v>
      </c>
      <c r="B871" t="s">
        <v>109</v>
      </c>
      <c r="C871" t="s">
        <v>110</v>
      </c>
      <c r="D871">
        <v>32</v>
      </c>
      <c r="E871">
        <v>88</v>
      </c>
      <c r="F871">
        <v>65</v>
      </c>
      <c r="G871" t="s">
        <v>16</v>
      </c>
      <c r="H871" t="s">
        <v>160</v>
      </c>
      <c r="I871" t="s">
        <v>21</v>
      </c>
      <c r="J871" t="b">
        <v>0</v>
      </c>
      <c r="K871">
        <v>188770</v>
      </c>
      <c r="L871">
        <v>282717</v>
      </c>
      <c r="M871" t="str">
        <f>IF(VLOOKUP(A871,'national-winners'!$A$2:$B$13,2,0)=H871,"Y","N")</f>
        <v>Y</v>
      </c>
      <c r="N871" t="str">
        <f>_xlfn.XLOOKUP(INDEX('state-winning-votes'!$A$1:$L$53,MATCH($C871,'state-winning-votes'!$A:$A,0),MATCH($A871,'state-winning-votes'!$A$2:$L$2,0)),$K:$K,$H:$H)</f>
        <v>Reagan, Ronald</v>
      </c>
      <c r="O871" t="str">
        <f>VLOOKUP(A871,'national-winners'!$A$2:$B$13,2,0)</f>
        <v>Reagan, Ronald</v>
      </c>
    </row>
    <row r="872" spans="1:15" x14ac:dyDescent="0.25">
      <c r="A872">
        <v>1984</v>
      </c>
      <c r="B872" t="s">
        <v>109</v>
      </c>
      <c r="C872" t="s">
        <v>110</v>
      </c>
      <c r="D872">
        <v>32</v>
      </c>
      <c r="E872">
        <v>88</v>
      </c>
      <c r="F872">
        <v>65</v>
      </c>
      <c r="G872" t="s">
        <v>16</v>
      </c>
      <c r="H872" t="s">
        <v>189</v>
      </c>
      <c r="I872" t="s">
        <v>18</v>
      </c>
      <c r="J872" t="b">
        <v>0</v>
      </c>
      <c r="K872">
        <v>91655</v>
      </c>
      <c r="L872">
        <v>282717</v>
      </c>
      <c r="M872" t="str">
        <f>IF(VLOOKUP(A872,'national-winners'!$A$2:$B$13,2,0)=H872,"Y","N")</f>
        <v>N</v>
      </c>
      <c r="N872" t="str">
        <f>_xlfn.XLOOKUP(INDEX('state-winning-votes'!$A$1:$L$53,MATCH($C872,'state-winning-votes'!$A:$A,0),MATCH($A872,'state-winning-votes'!$A$2:$L$2,0)),$K:$K,$H:$H)</f>
        <v>Reagan, Ronald</v>
      </c>
      <c r="O872" t="str">
        <f>VLOOKUP(A872,'national-winners'!$A$2:$B$13,2,0)</f>
        <v>Reagan, Ronald</v>
      </c>
    </row>
    <row r="873" spans="1:15" x14ac:dyDescent="0.25">
      <c r="A873">
        <v>1984</v>
      </c>
      <c r="B873" t="s">
        <v>109</v>
      </c>
      <c r="C873" t="s">
        <v>110</v>
      </c>
      <c r="D873">
        <v>32</v>
      </c>
      <c r="E873">
        <v>88</v>
      </c>
      <c r="F873">
        <v>65</v>
      </c>
      <c r="G873" t="s">
        <v>16</v>
      </c>
      <c r="H873" t="s">
        <v>190</v>
      </c>
      <c r="I873" t="s">
        <v>29</v>
      </c>
      <c r="J873" t="b">
        <v>0</v>
      </c>
      <c r="K873">
        <v>2292</v>
      </c>
      <c r="L873">
        <v>282717</v>
      </c>
      <c r="M873" t="str">
        <f>IF(VLOOKUP(A873,'national-winners'!$A$2:$B$13,2,0)=H873,"Y","N")</f>
        <v>N</v>
      </c>
      <c r="N873" t="str">
        <f>_xlfn.XLOOKUP(INDEX('state-winning-votes'!$A$1:$L$53,MATCH($C873,'state-winning-votes'!$A:$A,0),MATCH($A873,'state-winning-votes'!$A$2:$L$2,0)),$K:$K,$H:$H)</f>
        <v>Reagan, Ronald</v>
      </c>
      <c r="O873" t="str">
        <f>VLOOKUP(A873,'national-winners'!$A$2:$B$13,2,0)</f>
        <v>Reagan, Ronald</v>
      </c>
    </row>
    <row r="874" spans="1:15" x14ac:dyDescent="0.25">
      <c r="A874">
        <v>1984</v>
      </c>
      <c r="B874" t="s">
        <v>111</v>
      </c>
      <c r="C874" t="s">
        <v>112</v>
      </c>
      <c r="D874">
        <v>33</v>
      </c>
      <c r="E874">
        <v>12</v>
      </c>
      <c r="F874">
        <v>4</v>
      </c>
      <c r="G874" t="s">
        <v>16</v>
      </c>
      <c r="H874" t="s">
        <v>160</v>
      </c>
      <c r="I874" t="s">
        <v>21</v>
      </c>
      <c r="J874" t="b">
        <v>0</v>
      </c>
      <c r="K874">
        <v>267050</v>
      </c>
      <c r="L874">
        <v>388904</v>
      </c>
      <c r="M874" t="str">
        <f>IF(VLOOKUP(A874,'national-winners'!$A$2:$B$13,2,0)=H874,"Y","N")</f>
        <v>Y</v>
      </c>
      <c r="N874" t="str">
        <f>_xlfn.XLOOKUP(INDEX('state-winning-votes'!$A$1:$L$53,MATCH($C874,'state-winning-votes'!$A:$A,0),MATCH($A874,'state-winning-votes'!$A$2:$L$2,0)),$K:$K,$H:$H)</f>
        <v>Reagan, Ronald</v>
      </c>
      <c r="O874" t="str">
        <f>VLOOKUP(A874,'national-winners'!$A$2:$B$13,2,0)</f>
        <v>Reagan, Ronald</v>
      </c>
    </row>
    <row r="875" spans="1:15" x14ac:dyDescent="0.25">
      <c r="A875">
        <v>1984</v>
      </c>
      <c r="B875" t="s">
        <v>111</v>
      </c>
      <c r="C875" t="s">
        <v>112</v>
      </c>
      <c r="D875">
        <v>33</v>
      </c>
      <c r="E875">
        <v>12</v>
      </c>
      <c r="F875">
        <v>4</v>
      </c>
      <c r="G875" t="s">
        <v>16</v>
      </c>
      <c r="H875" t="s">
        <v>189</v>
      </c>
      <c r="I875" t="s">
        <v>18</v>
      </c>
      <c r="J875" t="b">
        <v>0</v>
      </c>
      <c r="K875">
        <v>120347</v>
      </c>
      <c r="L875">
        <v>388904</v>
      </c>
      <c r="M875" t="str">
        <f>IF(VLOOKUP(A875,'national-winners'!$A$2:$B$13,2,0)=H875,"Y","N")</f>
        <v>N</v>
      </c>
      <c r="N875" t="str">
        <f>_xlfn.XLOOKUP(INDEX('state-winning-votes'!$A$1:$L$53,MATCH($C875,'state-winning-votes'!$A:$A,0),MATCH($A875,'state-winning-votes'!$A$2:$L$2,0)),$K:$K,$H:$H)</f>
        <v>Reagan, Ronald</v>
      </c>
      <c r="O875" t="str">
        <f>VLOOKUP(A875,'national-winners'!$A$2:$B$13,2,0)</f>
        <v>Reagan, Ronald</v>
      </c>
    </row>
    <row r="876" spans="1:15" x14ac:dyDescent="0.25">
      <c r="A876">
        <v>1984</v>
      </c>
      <c r="B876" t="s">
        <v>111</v>
      </c>
      <c r="C876" t="s">
        <v>112</v>
      </c>
      <c r="D876">
        <v>33</v>
      </c>
      <c r="E876">
        <v>12</v>
      </c>
      <c r="F876">
        <v>4</v>
      </c>
      <c r="G876" t="s">
        <v>16</v>
      </c>
      <c r="H876" t="s">
        <v>190</v>
      </c>
      <c r="I876" t="s">
        <v>29</v>
      </c>
      <c r="J876" t="b">
        <v>0</v>
      </c>
      <c r="K876">
        <v>735</v>
      </c>
      <c r="L876">
        <v>388904</v>
      </c>
      <c r="M876" t="str">
        <f>IF(VLOOKUP(A876,'national-winners'!$A$2:$B$13,2,0)=H876,"Y","N")</f>
        <v>N</v>
      </c>
      <c r="N876" t="str">
        <f>_xlfn.XLOOKUP(INDEX('state-winning-votes'!$A$1:$L$53,MATCH($C876,'state-winning-votes'!$A:$A,0),MATCH($A876,'state-winning-votes'!$A$2:$L$2,0)),$K:$K,$H:$H)</f>
        <v>Reagan, Ronald</v>
      </c>
      <c r="O876" t="str">
        <f>VLOOKUP(A876,'national-winners'!$A$2:$B$13,2,0)</f>
        <v>Reagan, Ronald</v>
      </c>
    </row>
    <row r="877" spans="1:15" x14ac:dyDescent="0.25">
      <c r="A877">
        <v>1984</v>
      </c>
      <c r="B877" t="s">
        <v>111</v>
      </c>
      <c r="C877" t="s">
        <v>112</v>
      </c>
      <c r="D877">
        <v>33</v>
      </c>
      <c r="E877">
        <v>12</v>
      </c>
      <c r="F877">
        <v>4</v>
      </c>
      <c r="G877" t="s">
        <v>16</v>
      </c>
      <c r="H877" t="s">
        <v>48</v>
      </c>
      <c r="I877" t="s">
        <v>35</v>
      </c>
      <c r="J877" t="b">
        <v>0</v>
      </c>
      <c r="K877">
        <v>467</v>
      </c>
      <c r="L877">
        <v>388904</v>
      </c>
      <c r="M877" t="str">
        <f>IF(VLOOKUP(A877,'national-winners'!$A$2:$B$13,2,0)=H877,"Y","N")</f>
        <v>N</v>
      </c>
      <c r="N877" t="str">
        <f>_xlfn.XLOOKUP(INDEX('state-winning-votes'!$A$1:$L$53,MATCH($C877,'state-winning-votes'!$A:$A,0),MATCH($A877,'state-winning-votes'!$A$2:$L$2,0)),$K:$K,$H:$H)</f>
        <v>Reagan, Ronald</v>
      </c>
      <c r="O877" t="str">
        <f>VLOOKUP(A877,'national-winners'!$A$2:$B$13,2,0)</f>
        <v>Reagan, Ronald</v>
      </c>
    </row>
    <row r="878" spans="1:15" x14ac:dyDescent="0.25">
      <c r="A878">
        <v>1984</v>
      </c>
      <c r="B878" t="s">
        <v>111</v>
      </c>
      <c r="C878" t="s">
        <v>112</v>
      </c>
      <c r="D878">
        <v>33</v>
      </c>
      <c r="E878">
        <v>12</v>
      </c>
      <c r="F878">
        <v>4</v>
      </c>
      <c r="G878" t="s">
        <v>16</v>
      </c>
      <c r="H878" t="s">
        <v>194</v>
      </c>
      <c r="I878" t="s">
        <v>195</v>
      </c>
      <c r="J878" t="b">
        <v>0</v>
      </c>
      <c r="K878">
        <v>305</v>
      </c>
      <c r="L878">
        <v>388904</v>
      </c>
      <c r="M878" t="str">
        <f>IF(VLOOKUP(A878,'national-winners'!$A$2:$B$13,2,0)=H878,"Y","N")</f>
        <v>N</v>
      </c>
      <c r="N878" t="str">
        <f>_xlfn.XLOOKUP(INDEX('state-winning-votes'!$A$1:$L$53,MATCH($C878,'state-winning-votes'!$A:$A,0),MATCH($A878,'state-winning-votes'!$A$2:$L$2,0)),$K:$K,$H:$H)</f>
        <v>Reagan, Ronald</v>
      </c>
      <c r="O878" t="str">
        <f>VLOOKUP(A878,'national-winners'!$A$2:$B$13,2,0)</f>
        <v>Reagan, Ronald</v>
      </c>
    </row>
    <row r="879" spans="1:15" x14ac:dyDescent="0.25">
      <c r="A879">
        <v>1984</v>
      </c>
      <c r="B879" t="s">
        <v>113</v>
      </c>
      <c r="C879" t="s">
        <v>114</v>
      </c>
      <c r="D879">
        <v>34</v>
      </c>
      <c r="E879">
        <v>22</v>
      </c>
      <c r="F879">
        <v>12</v>
      </c>
      <c r="G879" t="s">
        <v>16</v>
      </c>
      <c r="H879" t="s">
        <v>160</v>
      </c>
      <c r="I879" t="s">
        <v>21</v>
      </c>
      <c r="J879" t="b">
        <v>0</v>
      </c>
      <c r="K879">
        <v>1933630</v>
      </c>
      <c r="L879">
        <v>3217862</v>
      </c>
      <c r="M879" t="str">
        <f>IF(VLOOKUP(A879,'national-winners'!$A$2:$B$13,2,0)=H879,"Y","N")</f>
        <v>Y</v>
      </c>
      <c r="N879" t="str">
        <f>_xlfn.XLOOKUP(INDEX('state-winning-votes'!$A$1:$L$53,MATCH($C879,'state-winning-votes'!$A:$A,0),MATCH($A879,'state-winning-votes'!$A$2:$L$2,0)),$K:$K,$H:$H)</f>
        <v>Reagan, Ronald</v>
      </c>
      <c r="O879" t="str">
        <f>VLOOKUP(A879,'national-winners'!$A$2:$B$13,2,0)</f>
        <v>Reagan, Ronald</v>
      </c>
    </row>
    <row r="880" spans="1:15" x14ac:dyDescent="0.25">
      <c r="A880">
        <v>1984</v>
      </c>
      <c r="B880" t="s">
        <v>113</v>
      </c>
      <c r="C880" t="s">
        <v>114</v>
      </c>
      <c r="D880">
        <v>34</v>
      </c>
      <c r="E880">
        <v>22</v>
      </c>
      <c r="F880">
        <v>12</v>
      </c>
      <c r="G880" t="s">
        <v>16</v>
      </c>
      <c r="H880" t="s">
        <v>189</v>
      </c>
      <c r="I880" t="s">
        <v>18</v>
      </c>
      <c r="J880" t="b">
        <v>0</v>
      </c>
      <c r="K880">
        <v>1261323</v>
      </c>
      <c r="L880">
        <v>3217862</v>
      </c>
      <c r="M880" t="str">
        <f>IF(VLOOKUP(A880,'national-winners'!$A$2:$B$13,2,0)=H880,"Y","N")</f>
        <v>N</v>
      </c>
      <c r="N880" t="str">
        <f>_xlfn.XLOOKUP(INDEX('state-winning-votes'!$A$1:$L$53,MATCH($C880,'state-winning-votes'!$A:$A,0),MATCH($A880,'state-winning-votes'!$A$2:$L$2,0)),$K:$K,$H:$H)</f>
        <v>Reagan, Ronald</v>
      </c>
      <c r="O880" t="str">
        <f>VLOOKUP(A880,'national-winners'!$A$2:$B$13,2,0)</f>
        <v>Reagan, Ronald</v>
      </c>
    </row>
    <row r="881" spans="1:15" x14ac:dyDescent="0.25">
      <c r="A881">
        <v>1984</v>
      </c>
      <c r="B881" t="s">
        <v>113</v>
      </c>
      <c r="C881" t="s">
        <v>114</v>
      </c>
      <c r="D881">
        <v>34</v>
      </c>
      <c r="E881">
        <v>22</v>
      </c>
      <c r="F881">
        <v>12</v>
      </c>
      <c r="G881" t="s">
        <v>16</v>
      </c>
      <c r="H881" t="s">
        <v>201</v>
      </c>
      <c r="I881" t="s">
        <v>170</v>
      </c>
      <c r="J881" t="b">
        <v>0</v>
      </c>
      <c r="K881">
        <v>8404</v>
      </c>
      <c r="L881">
        <v>3217862</v>
      </c>
      <c r="M881" t="str">
        <f>IF(VLOOKUP(A881,'national-winners'!$A$2:$B$13,2,0)=H881,"Y","N")</f>
        <v>N</v>
      </c>
      <c r="N881" t="str">
        <f>_xlfn.XLOOKUP(INDEX('state-winning-votes'!$A$1:$L$53,MATCH($C881,'state-winning-votes'!$A:$A,0),MATCH($A881,'state-winning-votes'!$A$2:$L$2,0)),$K:$K,$H:$H)</f>
        <v>Reagan, Ronald</v>
      </c>
      <c r="O881" t="str">
        <f>VLOOKUP(A881,'national-winners'!$A$2:$B$13,2,0)</f>
        <v>Reagan, Ronald</v>
      </c>
    </row>
    <row r="882" spans="1:15" x14ac:dyDescent="0.25">
      <c r="A882">
        <v>1984</v>
      </c>
      <c r="B882" t="s">
        <v>113</v>
      </c>
      <c r="C882" t="s">
        <v>114</v>
      </c>
      <c r="D882">
        <v>34</v>
      </c>
      <c r="E882">
        <v>22</v>
      </c>
      <c r="F882">
        <v>12</v>
      </c>
      <c r="G882" t="s">
        <v>16</v>
      </c>
      <c r="H882" t="s">
        <v>190</v>
      </c>
      <c r="I882" t="s">
        <v>29</v>
      </c>
      <c r="J882" t="b">
        <v>0</v>
      </c>
      <c r="K882">
        <v>6416</v>
      </c>
      <c r="L882">
        <v>3217862</v>
      </c>
      <c r="M882" t="str">
        <f>IF(VLOOKUP(A882,'national-winners'!$A$2:$B$13,2,0)=H882,"Y","N")</f>
        <v>N</v>
      </c>
      <c r="N882" t="str">
        <f>_xlfn.XLOOKUP(INDEX('state-winning-votes'!$A$1:$L$53,MATCH($C882,'state-winning-votes'!$A:$A,0),MATCH($A882,'state-winning-votes'!$A$2:$L$2,0)),$K:$K,$H:$H)</f>
        <v>Reagan, Ronald</v>
      </c>
      <c r="O882" t="str">
        <f>VLOOKUP(A882,'national-winners'!$A$2:$B$13,2,0)</f>
        <v>Reagan, Ronald</v>
      </c>
    </row>
    <row r="883" spans="1:15" x14ac:dyDescent="0.25">
      <c r="A883">
        <v>1984</v>
      </c>
      <c r="B883" t="s">
        <v>113</v>
      </c>
      <c r="C883" t="s">
        <v>114</v>
      </c>
      <c r="D883">
        <v>34</v>
      </c>
      <c r="E883">
        <v>22</v>
      </c>
      <c r="F883">
        <v>12</v>
      </c>
      <c r="G883" t="s">
        <v>16</v>
      </c>
      <c r="H883" t="s">
        <v>194</v>
      </c>
      <c r="I883" t="s">
        <v>195</v>
      </c>
      <c r="J883" t="b">
        <v>0</v>
      </c>
      <c r="K883">
        <v>2293</v>
      </c>
      <c r="L883">
        <v>3217862</v>
      </c>
      <c r="M883" t="str">
        <f>IF(VLOOKUP(A883,'national-winners'!$A$2:$B$13,2,0)=H883,"Y","N")</f>
        <v>N</v>
      </c>
      <c r="N883" t="str">
        <f>_xlfn.XLOOKUP(INDEX('state-winning-votes'!$A$1:$L$53,MATCH($C883,'state-winning-votes'!$A:$A,0),MATCH($A883,'state-winning-votes'!$A$2:$L$2,0)),$K:$K,$H:$H)</f>
        <v>Reagan, Ronald</v>
      </c>
      <c r="O883" t="str">
        <f>VLOOKUP(A883,'national-winners'!$A$2:$B$13,2,0)</f>
        <v>Reagan, Ronald</v>
      </c>
    </row>
    <row r="884" spans="1:15" x14ac:dyDescent="0.25">
      <c r="A884">
        <v>1984</v>
      </c>
      <c r="B884" t="s">
        <v>113</v>
      </c>
      <c r="C884" t="s">
        <v>114</v>
      </c>
      <c r="D884">
        <v>34</v>
      </c>
      <c r="E884">
        <v>22</v>
      </c>
      <c r="F884">
        <v>12</v>
      </c>
      <c r="G884" t="s">
        <v>16</v>
      </c>
      <c r="H884" t="s">
        <v>202</v>
      </c>
      <c r="I884" t="s">
        <v>203</v>
      </c>
      <c r="J884" t="b">
        <v>0</v>
      </c>
      <c r="K884">
        <v>1721</v>
      </c>
      <c r="L884">
        <v>3217862</v>
      </c>
      <c r="M884" t="str">
        <f>IF(VLOOKUP(A884,'national-winners'!$A$2:$B$13,2,0)=H884,"Y","N")</f>
        <v>N</v>
      </c>
      <c r="N884" t="str">
        <f>_xlfn.XLOOKUP(INDEX('state-winning-votes'!$A$1:$L$53,MATCH($C884,'state-winning-votes'!$A:$A,0),MATCH($A884,'state-winning-votes'!$A$2:$L$2,0)),$K:$K,$H:$H)</f>
        <v>Reagan, Ronald</v>
      </c>
      <c r="O884" t="str">
        <f>VLOOKUP(A884,'national-winners'!$A$2:$B$13,2,0)</f>
        <v>Reagan, Ronald</v>
      </c>
    </row>
    <row r="885" spans="1:15" x14ac:dyDescent="0.25">
      <c r="A885">
        <v>1984</v>
      </c>
      <c r="B885" t="s">
        <v>113</v>
      </c>
      <c r="C885" t="s">
        <v>114</v>
      </c>
      <c r="D885">
        <v>34</v>
      </c>
      <c r="E885">
        <v>22</v>
      </c>
      <c r="F885">
        <v>12</v>
      </c>
      <c r="G885" t="s">
        <v>16</v>
      </c>
      <c r="H885" t="s">
        <v>26</v>
      </c>
      <c r="I885" t="s">
        <v>27</v>
      </c>
      <c r="J885" t="b">
        <v>0</v>
      </c>
      <c r="K885">
        <v>1564</v>
      </c>
      <c r="L885">
        <v>3217862</v>
      </c>
      <c r="M885" t="str">
        <f>IF(VLOOKUP(A885,'national-winners'!$A$2:$B$13,2,0)=H885,"Y","N")</f>
        <v>N</v>
      </c>
      <c r="N885" t="str">
        <f>_xlfn.XLOOKUP(INDEX('state-winning-votes'!$A$1:$L$53,MATCH($C885,'state-winning-votes'!$A:$A,0),MATCH($A885,'state-winning-votes'!$A$2:$L$2,0)),$K:$K,$H:$H)</f>
        <v>Reagan, Ronald</v>
      </c>
      <c r="O885" t="str">
        <f>VLOOKUP(A885,'national-winners'!$A$2:$B$13,2,0)</f>
        <v>Reagan, Ronald</v>
      </c>
    </row>
    <row r="886" spans="1:15" x14ac:dyDescent="0.25">
      <c r="A886">
        <v>1984</v>
      </c>
      <c r="B886" t="s">
        <v>113</v>
      </c>
      <c r="C886" t="s">
        <v>114</v>
      </c>
      <c r="D886">
        <v>34</v>
      </c>
      <c r="E886">
        <v>22</v>
      </c>
      <c r="F886">
        <v>12</v>
      </c>
      <c r="G886" t="s">
        <v>16</v>
      </c>
      <c r="H886" t="s">
        <v>193</v>
      </c>
      <c r="I886" t="s">
        <v>37</v>
      </c>
      <c r="J886" t="b">
        <v>0</v>
      </c>
      <c r="K886">
        <v>1264</v>
      </c>
      <c r="L886">
        <v>3217862</v>
      </c>
      <c r="M886" t="str">
        <f>IF(VLOOKUP(A886,'national-winners'!$A$2:$B$13,2,0)=H886,"Y","N")</f>
        <v>N</v>
      </c>
      <c r="N886" t="str">
        <f>_xlfn.XLOOKUP(INDEX('state-winning-votes'!$A$1:$L$53,MATCH($C886,'state-winning-votes'!$A:$A,0),MATCH($A886,'state-winning-votes'!$A$2:$L$2,0)),$K:$K,$H:$H)</f>
        <v>Reagan, Ronald</v>
      </c>
      <c r="O886" t="str">
        <f>VLOOKUP(A886,'national-winners'!$A$2:$B$13,2,0)</f>
        <v>Reagan, Ronald</v>
      </c>
    </row>
    <row r="887" spans="1:15" x14ac:dyDescent="0.25">
      <c r="A887">
        <v>1984</v>
      </c>
      <c r="B887" t="s">
        <v>113</v>
      </c>
      <c r="C887" t="s">
        <v>114</v>
      </c>
      <c r="D887">
        <v>34</v>
      </c>
      <c r="E887">
        <v>22</v>
      </c>
      <c r="F887">
        <v>12</v>
      </c>
      <c r="G887" t="s">
        <v>16</v>
      </c>
      <c r="H887" t="s">
        <v>196</v>
      </c>
      <c r="I887" t="s">
        <v>168</v>
      </c>
      <c r="J887" t="b">
        <v>0</v>
      </c>
      <c r="K887">
        <v>1247</v>
      </c>
      <c r="L887">
        <v>3217862</v>
      </c>
      <c r="M887" t="str">
        <f>IF(VLOOKUP(A887,'national-winners'!$A$2:$B$13,2,0)=H887,"Y","N")</f>
        <v>N</v>
      </c>
      <c r="N887" t="str">
        <f>_xlfn.XLOOKUP(INDEX('state-winning-votes'!$A$1:$L$53,MATCH($C887,'state-winning-votes'!$A:$A,0),MATCH($A887,'state-winning-votes'!$A$2:$L$2,0)),$K:$K,$H:$H)</f>
        <v>Reagan, Ronald</v>
      </c>
      <c r="O887" t="str">
        <f>VLOOKUP(A887,'national-winners'!$A$2:$B$13,2,0)</f>
        <v>Reagan, Ronald</v>
      </c>
    </row>
    <row r="888" spans="1:15" x14ac:dyDescent="0.25">
      <c r="A888">
        <v>1984</v>
      </c>
      <c r="B888" t="s">
        <v>115</v>
      </c>
      <c r="C888" t="s">
        <v>116</v>
      </c>
      <c r="D888">
        <v>35</v>
      </c>
      <c r="E888">
        <v>85</v>
      </c>
      <c r="F888">
        <v>66</v>
      </c>
      <c r="G888" t="s">
        <v>16</v>
      </c>
      <c r="H888" t="s">
        <v>160</v>
      </c>
      <c r="I888" t="s">
        <v>21</v>
      </c>
      <c r="J888" t="b">
        <v>0</v>
      </c>
      <c r="K888">
        <v>307101</v>
      </c>
      <c r="L888">
        <v>514370</v>
      </c>
      <c r="M888" t="str">
        <f>IF(VLOOKUP(A888,'national-winners'!$A$2:$B$13,2,0)=H888,"Y","N")</f>
        <v>Y</v>
      </c>
      <c r="N888" t="str">
        <f>_xlfn.XLOOKUP(INDEX('state-winning-votes'!$A$1:$L$53,MATCH($C888,'state-winning-votes'!$A:$A,0),MATCH($A888,'state-winning-votes'!$A$2:$L$2,0)),$K:$K,$H:$H)</f>
        <v>Reagan, Ronald</v>
      </c>
      <c r="O888" t="str">
        <f>VLOOKUP(A888,'national-winners'!$A$2:$B$13,2,0)</f>
        <v>Reagan, Ronald</v>
      </c>
    </row>
    <row r="889" spans="1:15" x14ac:dyDescent="0.25">
      <c r="A889">
        <v>1984</v>
      </c>
      <c r="B889" t="s">
        <v>115</v>
      </c>
      <c r="C889" t="s">
        <v>116</v>
      </c>
      <c r="D889">
        <v>35</v>
      </c>
      <c r="E889">
        <v>85</v>
      </c>
      <c r="F889">
        <v>66</v>
      </c>
      <c r="G889" t="s">
        <v>16</v>
      </c>
      <c r="H889" t="s">
        <v>189</v>
      </c>
      <c r="I889" t="s">
        <v>18</v>
      </c>
      <c r="J889" t="b">
        <v>0</v>
      </c>
      <c r="K889">
        <v>201769</v>
      </c>
      <c r="L889">
        <v>514370</v>
      </c>
      <c r="M889" t="str">
        <f>IF(VLOOKUP(A889,'national-winners'!$A$2:$B$13,2,0)=H889,"Y","N")</f>
        <v>N</v>
      </c>
      <c r="N889" t="str">
        <f>_xlfn.XLOOKUP(INDEX('state-winning-votes'!$A$1:$L$53,MATCH($C889,'state-winning-votes'!$A:$A,0),MATCH($A889,'state-winning-votes'!$A$2:$L$2,0)),$K:$K,$H:$H)</f>
        <v>Reagan, Ronald</v>
      </c>
      <c r="O889" t="str">
        <f>VLOOKUP(A889,'national-winners'!$A$2:$B$13,2,0)</f>
        <v>Reagan, Ronald</v>
      </c>
    </row>
    <row r="890" spans="1:15" x14ac:dyDescent="0.25">
      <c r="A890">
        <v>1984</v>
      </c>
      <c r="B890" t="s">
        <v>115</v>
      </c>
      <c r="C890" t="s">
        <v>116</v>
      </c>
      <c r="D890">
        <v>35</v>
      </c>
      <c r="E890">
        <v>85</v>
      </c>
      <c r="F890">
        <v>66</v>
      </c>
      <c r="G890" t="s">
        <v>16</v>
      </c>
      <c r="H890" t="s">
        <v>190</v>
      </c>
      <c r="I890" t="s">
        <v>29</v>
      </c>
      <c r="J890" t="b">
        <v>0</v>
      </c>
      <c r="K890">
        <v>4459</v>
      </c>
      <c r="L890">
        <v>514370</v>
      </c>
      <c r="M890" t="str">
        <f>IF(VLOOKUP(A890,'national-winners'!$A$2:$B$13,2,0)=H890,"Y","N")</f>
        <v>N</v>
      </c>
      <c r="N890" t="str">
        <f>_xlfn.XLOOKUP(INDEX('state-winning-votes'!$A$1:$L$53,MATCH($C890,'state-winning-votes'!$A:$A,0),MATCH($A890,'state-winning-votes'!$A$2:$L$2,0)),$K:$K,$H:$H)</f>
        <v>Reagan, Ronald</v>
      </c>
      <c r="O890" t="str">
        <f>VLOOKUP(A890,'national-winners'!$A$2:$B$13,2,0)</f>
        <v>Reagan, Ronald</v>
      </c>
    </row>
    <row r="891" spans="1:15" x14ac:dyDescent="0.25">
      <c r="A891">
        <v>1984</v>
      </c>
      <c r="B891" t="s">
        <v>115</v>
      </c>
      <c r="C891" t="s">
        <v>116</v>
      </c>
      <c r="D891">
        <v>35</v>
      </c>
      <c r="E891">
        <v>85</v>
      </c>
      <c r="F891">
        <v>66</v>
      </c>
      <c r="G891" t="s">
        <v>16</v>
      </c>
      <c r="H891" t="s">
        <v>196</v>
      </c>
      <c r="I891" t="s">
        <v>168</v>
      </c>
      <c r="J891" t="b">
        <v>0</v>
      </c>
      <c r="K891">
        <v>455</v>
      </c>
      <c r="L891">
        <v>514370</v>
      </c>
      <c r="M891" t="str">
        <f>IF(VLOOKUP(A891,'national-winners'!$A$2:$B$13,2,0)=H891,"Y","N")</f>
        <v>N</v>
      </c>
      <c r="N891" t="str">
        <f>_xlfn.XLOOKUP(INDEX('state-winning-votes'!$A$1:$L$53,MATCH($C891,'state-winning-votes'!$A:$A,0),MATCH($A891,'state-winning-votes'!$A$2:$L$2,0)),$K:$K,$H:$H)</f>
        <v>Reagan, Ronald</v>
      </c>
      <c r="O891" t="str">
        <f>VLOOKUP(A891,'national-winners'!$A$2:$B$13,2,0)</f>
        <v>Reagan, Ronald</v>
      </c>
    </row>
    <row r="892" spans="1:15" x14ac:dyDescent="0.25">
      <c r="A892">
        <v>1984</v>
      </c>
      <c r="B892" t="s">
        <v>115</v>
      </c>
      <c r="C892" t="s">
        <v>116</v>
      </c>
      <c r="D892">
        <v>35</v>
      </c>
      <c r="E892">
        <v>85</v>
      </c>
      <c r="F892">
        <v>66</v>
      </c>
      <c r="G892" t="s">
        <v>16</v>
      </c>
      <c r="H892" t="s">
        <v>193</v>
      </c>
      <c r="I892" t="s">
        <v>37</v>
      </c>
      <c r="J892" t="b">
        <v>0</v>
      </c>
      <c r="K892">
        <v>224</v>
      </c>
      <c r="L892">
        <v>514370</v>
      </c>
      <c r="M892" t="str">
        <f>IF(VLOOKUP(A892,'national-winners'!$A$2:$B$13,2,0)=H892,"Y","N")</f>
        <v>N</v>
      </c>
      <c r="N892" t="str">
        <f>_xlfn.XLOOKUP(INDEX('state-winning-votes'!$A$1:$L$53,MATCH($C892,'state-winning-votes'!$A:$A,0),MATCH($A892,'state-winning-votes'!$A$2:$L$2,0)),$K:$K,$H:$H)</f>
        <v>Reagan, Ronald</v>
      </c>
      <c r="O892" t="str">
        <f>VLOOKUP(A892,'national-winners'!$A$2:$B$13,2,0)</f>
        <v>Reagan, Ronald</v>
      </c>
    </row>
    <row r="893" spans="1:15" x14ac:dyDescent="0.25">
      <c r="A893">
        <v>1984</v>
      </c>
      <c r="B893" t="s">
        <v>115</v>
      </c>
      <c r="C893" t="s">
        <v>116</v>
      </c>
      <c r="D893">
        <v>35</v>
      </c>
      <c r="E893">
        <v>85</v>
      </c>
      <c r="F893">
        <v>66</v>
      </c>
      <c r="G893" t="s">
        <v>16</v>
      </c>
      <c r="H893" t="s">
        <v>197</v>
      </c>
      <c r="I893" t="s">
        <v>25</v>
      </c>
      <c r="J893" t="b">
        <v>0</v>
      </c>
      <c r="K893">
        <v>206</v>
      </c>
      <c r="L893">
        <v>514370</v>
      </c>
      <c r="M893" t="str">
        <f>IF(VLOOKUP(A893,'national-winners'!$A$2:$B$13,2,0)=H893,"Y","N")</f>
        <v>N</v>
      </c>
      <c r="N893" t="str">
        <f>_xlfn.XLOOKUP(INDEX('state-winning-votes'!$A$1:$L$53,MATCH($C893,'state-winning-votes'!$A:$A,0),MATCH($A893,'state-winning-votes'!$A$2:$L$2,0)),$K:$K,$H:$H)</f>
        <v>Reagan, Ronald</v>
      </c>
      <c r="O893" t="str">
        <f>VLOOKUP(A893,'national-winners'!$A$2:$B$13,2,0)</f>
        <v>Reagan, Ronald</v>
      </c>
    </row>
    <row r="894" spans="1:15" x14ac:dyDescent="0.25">
      <c r="A894">
        <v>1984</v>
      </c>
      <c r="B894" t="s">
        <v>115</v>
      </c>
      <c r="C894" t="s">
        <v>116</v>
      </c>
      <c r="D894">
        <v>35</v>
      </c>
      <c r="E894">
        <v>85</v>
      </c>
      <c r="F894">
        <v>66</v>
      </c>
      <c r="G894" t="s">
        <v>16</v>
      </c>
      <c r="H894" t="s">
        <v>194</v>
      </c>
      <c r="I894" t="s">
        <v>195</v>
      </c>
      <c r="J894" t="b">
        <v>0</v>
      </c>
      <c r="K894">
        <v>155</v>
      </c>
      <c r="L894">
        <v>514370</v>
      </c>
      <c r="M894" t="str">
        <f>IF(VLOOKUP(A894,'national-winners'!$A$2:$B$13,2,0)=H894,"Y","N")</f>
        <v>N</v>
      </c>
      <c r="N894" t="str">
        <f>_xlfn.XLOOKUP(INDEX('state-winning-votes'!$A$1:$L$53,MATCH($C894,'state-winning-votes'!$A:$A,0),MATCH($A894,'state-winning-votes'!$A$2:$L$2,0)),$K:$K,$H:$H)</f>
        <v>Reagan, Ronald</v>
      </c>
      <c r="O894" t="str">
        <f>VLOOKUP(A894,'national-winners'!$A$2:$B$13,2,0)</f>
        <v>Reagan, Ronald</v>
      </c>
    </row>
    <row r="895" spans="1:15" x14ac:dyDescent="0.25">
      <c r="A895">
        <v>1984</v>
      </c>
      <c r="B895" t="s">
        <v>115</v>
      </c>
      <c r="C895" t="s">
        <v>116</v>
      </c>
      <c r="D895">
        <v>35</v>
      </c>
      <c r="E895">
        <v>85</v>
      </c>
      <c r="F895">
        <v>66</v>
      </c>
      <c r="G895" t="s">
        <v>16</v>
      </c>
      <c r="H895" t="s">
        <v>59</v>
      </c>
      <c r="J895" t="b">
        <v>0</v>
      </c>
      <c r="K895">
        <v>1</v>
      </c>
      <c r="L895">
        <v>514370</v>
      </c>
      <c r="M895" t="str">
        <f>IF(VLOOKUP(A895,'national-winners'!$A$2:$B$13,2,0)=H895,"Y","N")</f>
        <v>N</v>
      </c>
      <c r="N895" t="str">
        <f>_xlfn.XLOOKUP(INDEX('state-winning-votes'!$A$1:$L$53,MATCH($C895,'state-winning-votes'!$A:$A,0),MATCH($A895,'state-winning-votes'!$A$2:$L$2,0)),$K:$K,$H:$H)</f>
        <v>Reagan, Ronald</v>
      </c>
      <c r="O895" t="str">
        <f>VLOOKUP(A895,'national-winners'!$A$2:$B$13,2,0)</f>
        <v>Reagan, Ronald</v>
      </c>
    </row>
    <row r="896" spans="1:15" x14ac:dyDescent="0.25">
      <c r="A896">
        <v>1984</v>
      </c>
      <c r="B896" t="s">
        <v>117</v>
      </c>
      <c r="C896" t="s">
        <v>118</v>
      </c>
      <c r="D896">
        <v>36</v>
      </c>
      <c r="E896">
        <v>21</v>
      </c>
      <c r="F896">
        <v>13</v>
      </c>
      <c r="G896" t="s">
        <v>16</v>
      </c>
      <c r="H896" t="s">
        <v>160</v>
      </c>
      <c r="I896" t="s">
        <v>21</v>
      </c>
      <c r="J896" t="b">
        <v>0</v>
      </c>
      <c r="K896">
        <v>3376519</v>
      </c>
      <c r="L896">
        <v>6806810</v>
      </c>
      <c r="M896" t="str">
        <f>IF(VLOOKUP(A896,'national-winners'!$A$2:$B$13,2,0)=H896,"Y","N")</f>
        <v>Y</v>
      </c>
      <c r="N896" t="str">
        <f>_xlfn.XLOOKUP(INDEX('state-winning-votes'!$A$1:$L$53,MATCH($C896,'state-winning-votes'!$A:$A,0),MATCH($A896,'state-winning-votes'!$A$2:$L$2,0)),$K:$K,$H:$H)</f>
        <v>Reagan, Ronald</v>
      </c>
      <c r="O896" t="str">
        <f>VLOOKUP(A896,'national-winners'!$A$2:$B$13,2,0)</f>
        <v>Reagan, Ronald</v>
      </c>
    </row>
    <row r="897" spans="1:15" x14ac:dyDescent="0.25">
      <c r="A897">
        <v>1984</v>
      </c>
      <c r="B897" t="s">
        <v>117</v>
      </c>
      <c r="C897" t="s">
        <v>118</v>
      </c>
      <c r="D897">
        <v>36</v>
      </c>
      <c r="E897">
        <v>21</v>
      </c>
      <c r="F897">
        <v>13</v>
      </c>
      <c r="G897" t="s">
        <v>16</v>
      </c>
      <c r="H897" t="s">
        <v>189</v>
      </c>
      <c r="I897" t="s">
        <v>18</v>
      </c>
      <c r="J897" t="b">
        <v>0</v>
      </c>
      <c r="K897">
        <v>3001285</v>
      </c>
      <c r="L897">
        <v>6806810</v>
      </c>
      <c r="M897" t="str">
        <f>IF(VLOOKUP(A897,'national-winners'!$A$2:$B$13,2,0)=H897,"Y","N")</f>
        <v>N</v>
      </c>
      <c r="N897" t="str">
        <f>_xlfn.XLOOKUP(INDEX('state-winning-votes'!$A$1:$L$53,MATCH($C897,'state-winning-votes'!$A:$A,0),MATCH($A897,'state-winning-votes'!$A$2:$L$2,0)),$K:$K,$H:$H)</f>
        <v>Reagan, Ronald</v>
      </c>
      <c r="O897" t="str">
        <f>VLOOKUP(A897,'national-winners'!$A$2:$B$13,2,0)</f>
        <v>Reagan, Ronald</v>
      </c>
    </row>
    <row r="898" spans="1:15" x14ac:dyDescent="0.25">
      <c r="A898">
        <v>1984</v>
      </c>
      <c r="B898" t="s">
        <v>117</v>
      </c>
      <c r="C898" t="s">
        <v>118</v>
      </c>
      <c r="D898">
        <v>36</v>
      </c>
      <c r="E898">
        <v>21</v>
      </c>
      <c r="F898">
        <v>13</v>
      </c>
      <c r="G898" t="s">
        <v>16</v>
      </c>
      <c r="H898" t="s">
        <v>160</v>
      </c>
      <c r="I898" t="s">
        <v>80</v>
      </c>
      <c r="J898" t="b">
        <v>0</v>
      </c>
      <c r="K898">
        <v>288244</v>
      </c>
      <c r="L898">
        <v>6806810</v>
      </c>
      <c r="M898" t="str">
        <f>IF(VLOOKUP(A898,'national-winners'!$A$2:$B$13,2,0)=H898,"Y","N")</f>
        <v>Y</v>
      </c>
      <c r="N898" t="str">
        <f>_xlfn.XLOOKUP(INDEX('state-winning-votes'!$A$1:$L$53,MATCH($C898,'state-winning-votes'!$A:$A,0),MATCH($A898,'state-winning-votes'!$A$2:$L$2,0)),$K:$K,$H:$H)</f>
        <v>Reagan, Ronald</v>
      </c>
      <c r="O898" t="str">
        <f>VLOOKUP(A898,'national-winners'!$A$2:$B$13,2,0)</f>
        <v>Reagan, Ronald</v>
      </c>
    </row>
    <row r="899" spans="1:15" x14ac:dyDescent="0.25">
      <c r="A899">
        <v>1984</v>
      </c>
      <c r="B899" t="s">
        <v>117</v>
      </c>
      <c r="C899" t="s">
        <v>118</v>
      </c>
      <c r="D899">
        <v>36</v>
      </c>
      <c r="E899">
        <v>21</v>
      </c>
      <c r="F899">
        <v>13</v>
      </c>
      <c r="G899" t="s">
        <v>16</v>
      </c>
      <c r="H899" t="s">
        <v>189</v>
      </c>
      <c r="I899" t="s">
        <v>119</v>
      </c>
      <c r="J899" t="b">
        <v>0</v>
      </c>
      <c r="K899">
        <v>118324</v>
      </c>
      <c r="L899">
        <v>6806810</v>
      </c>
      <c r="M899" t="str">
        <f>IF(VLOOKUP(A899,'national-winners'!$A$2:$B$13,2,0)=H899,"Y","N")</f>
        <v>N</v>
      </c>
      <c r="N899" t="str">
        <f>_xlfn.XLOOKUP(INDEX('state-winning-votes'!$A$1:$L$53,MATCH($C899,'state-winning-votes'!$A:$A,0),MATCH($A899,'state-winning-votes'!$A$2:$L$2,0)),$K:$K,$H:$H)</f>
        <v>Reagan, Ronald</v>
      </c>
      <c r="O899" t="str">
        <f>VLOOKUP(A899,'national-winners'!$A$2:$B$13,2,0)</f>
        <v>Reagan, Ronald</v>
      </c>
    </row>
    <row r="900" spans="1:15" x14ac:dyDescent="0.25">
      <c r="A900">
        <v>1984</v>
      </c>
      <c r="B900" t="s">
        <v>117</v>
      </c>
      <c r="C900" t="s">
        <v>118</v>
      </c>
      <c r="D900">
        <v>36</v>
      </c>
      <c r="E900">
        <v>21</v>
      </c>
      <c r="F900">
        <v>13</v>
      </c>
      <c r="G900" t="s">
        <v>16</v>
      </c>
      <c r="H900" t="s">
        <v>190</v>
      </c>
      <c r="I900" t="s">
        <v>29</v>
      </c>
      <c r="J900" t="b">
        <v>0</v>
      </c>
      <c r="K900">
        <v>11949</v>
      </c>
      <c r="L900">
        <v>6806810</v>
      </c>
      <c r="M900" t="str">
        <f>IF(VLOOKUP(A900,'national-winners'!$A$2:$B$13,2,0)=H900,"Y","N")</f>
        <v>N</v>
      </c>
      <c r="N900" t="str">
        <f>_xlfn.XLOOKUP(INDEX('state-winning-votes'!$A$1:$L$53,MATCH($C900,'state-winning-votes'!$A:$A,0),MATCH($A900,'state-winning-votes'!$A$2:$L$2,0)),$K:$K,$H:$H)</f>
        <v>Reagan, Ronald</v>
      </c>
      <c r="O900" t="str">
        <f>VLOOKUP(A900,'national-winners'!$A$2:$B$13,2,0)</f>
        <v>Reagan, Ronald</v>
      </c>
    </row>
    <row r="901" spans="1:15" x14ac:dyDescent="0.25">
      <c r="A901">
        <v>1984</v>
      </c>
      <c r="B901" t="s">
        <v>117</v>
      </c>
      <c r="C901" t="s">
        <v>118</v>
      </c>
      <c r="D901">
        <v>36</v>
      </c>
      <c r="E901">
        <v>21</v>
      </c>
      <c r="F901">
        <v>13</v>
      </c>
      <c r="G901" t="s">
        <v>16</v>
      </c>
      <c r="H901" t="s">
        <v>26</v>
      </c>
      <c r="I901" t="s">
        <v>27</v>
      </c>
      <c r="J901" t="b">
        <v>0</v>
      </c>
      <c r="K901">
        <v>4226</v>
      </c>
      <c r="L901">
        <v>6806810</v>
      </c>
      <c r="M901" t="str">
        <f>IF(VLOOKUP(A901,'national-winners'!$A$2:$B$13,2,0)=H901,"Y","N")</f>
        <v>N</v>
      </c>
      <c r="N901" t="str">
        <f>_xlfn.XLOOKUP(INDEX('state-winning-votes'!$A$1:$L$53,MATCH($C901,'state-winning-votes'!$A:$A,0),MATCH($A901,'state-winning-votes'!$A$2:$L$2,0)),$K:$K,$H:$H)</f>
        <v>Reagan, Ronald</v>
      </c>
      <c r="O901" t="str">
        <f>VLOOKUP(A901,'national-winners'!$A$2:$B$13,2,0)</f>
        <v>Reagan, Ronald</v>
      </c>
    </row>
    <row r="902" spans="1:15" x14ac:dyDescent="0.25">
      <c r="A902">
        <v>1984</v>
      </c>
      <c r="B902" t="s">
        <v>117</v>
      </c>
      <c r="C902" t="s">
        <v>118</v>
      </c>
      <c r="D902">
        <v>36</v>
      </c>
      <c r="E902">
        <v>21</v>
      </c>
      <c r="F902">
        <v>13</v>
      </c>
      <c r="G902" t="s">
        <v>16</v>
      </c>
      <c r="H902" t="s">
        <v>194</v>
      </c>
      <c r="I902" t="s">
        <v>195</v>
      </c>
      <c r="J902" t="b">
        <v>0</v>
      </c>
      <c r="K902">
        <v>3200</v>
      </c>
      <c r="L902">
        <v>6806810</v>
      </c>
      <c r="M902" t="str">
        <f>IF(VLOOKUP(A902,'national-winners'!$A$2:$B$13,2,0)=H902,"Y","N")</f>
        <v>N</v>
      </c>
      <c r="N902" t="str">
        <f>_xlfn.XLOOKUP(INDEX('state-winning-votes'!$A$1:$L$53,MATCH($C902,'state-winning-votes'!$A:$A,0),MATCH($A902,'state-winning-votes'!$A$2:$L$2,0)),$K:$K,$H:$H)</f>
        <v>Reagan, Ronald</v>
      </c>
      <c r="O902" t="str">
        <f>VLOOKUP(A902,'national-winners'!$A$2:$B$13,2,0)</f>
        <v>Reagan, Ronald</v>
      </c>
    </row>
    <row r="903" spans="1:15" x14ac:dyDescent="0.25">
      <c r="A903">
        <v>1984</v>
      </c>
      <c r="B903" t="s">
        <v>117</v>
      </c>
      <c r="C903" t="s">
        <v>118</v>
      </c>
      <c r="D903">
        <v>36</v>
      </c>
      <c r="E903">
        <v>21</v>
      </c>
      <c r="F903">
        <v>13</v>
      </c>
      <c r="G903" t="s">
        <v>16</v>
      </c>
      <c r="H903" t="s">
        <v>201</v>
      </c>
      <c r="I903" t="s">
        <v>170</v>
      </c>
      <c r="J903" t="b">
        <v>0</v>
      </c>
      <c r="K903">
        <v>2226</v>
      </c>
      <c r="L903">
        <v>6806810</v>
      </c>
      <c r="M903" t="str">
        <f>IF(VLOOKUP(A903,'national-winners'!$A$2:$B$13,2,0)=H903,"Y","N")</f>
        <v>N</v>
      </c>
      <c r="N903" t="str">
        <f>_xlfn.XLOOKUP(INDEX('state-winning-votes'!$A$1:$L$53,MATCH($C903,'state-winning-votes'!$A:$A,0),MATCH($A903,'state-winning-votes'!$A$2:$L$2,0)),$K:$K,$H:$H)</f>
        <v>Reagan, Ronald</v>
      </c>
      <c r="O903" t="str">
        <f>VLOOKUP(A903,'national-winners'!$A$2:$B$13,2,0)</f>
        <v>Reagan, Ronald</v>
      </c>
    </row>
    <row r="904" spans="1:15" x14ac:dyDescent="0.25">
      <c r="A904">
        <v>1984</v>
      </c>
      <c r="B904" t="s">
        <v>117</v>
      </c>
      <c r="C904" t="s">
        <v>118</v>
      </c>
      <c r="D904">
        <v>36</v>
      </c>
      <c r="E904">
        <v>21</v>
      </c>
      <c r="F904">
        <v>13</v>
      </c>
      <c r="G904" t="s">
        <v>16</v>
      </c>
      <c r="H904" t="s">
        <v>59</v>
      </c>
      <c r="J904" t="b">
        <v>0</v>
      </c>
      <c r="K904">
        <v>837</v>
      </c>
      <c r="L904">
        <v>6806810</v>
      </c>
      <c r="M904" t="str">
        <f>IF(VLOOKUP(A904,'national-winners'!$A$2:$B$13,2,0)=H904,"Y","N")</f>
        <v>N</v>
      </c>
      <c r="N904" t="str">
        <f>_xlfn.XLOOKUP(INDEX('state-winning-votes'!$A$1:$L$53,MATCH($C904,'state-winning-votes'!$A:$A,0),MATCH($A904,'state-winning-votes'!$A$2:$L$2,0)),$K:$K,$H:$H)</f>
        <v>Reagan, Ronald</v>
      </c>
      <c r="O904" t="str">
        <f>VLOOKUP(A904,'national-winners'!$A$2:$B$13,2,0)</f>
        <v>Reagan, Ronald</v>
      </c>
    </row>
    <row r="905" spans="1:15" x14ac:dyDescent="0.25">
      <c r="A905">
        <v>1984</v>
      </c>
      <c r="B905" t="s">
        <v>122</v>
      </c>
      <c r="C905" t="s">
        <v>123</v>
      </c>
      <c r="D905">
        <v>37</v>
      </c>
      <c r="E905">
        <v>56</v>
      </c>
      <c r="F905">
        <v>47</v>
      </c>
      <c r="G905" t="s">
        <v>16</v>
      </c>
      <c r="H905" t="s">
        <v>160</v>
      </c>
      <c r="I905" t="s">
        <v>21</v>
      </c>
      <c r="J905" t="b">
        <v>0</v>
      </c>
      <c r="K905">
        <v>1346481</v>
      </c>
      <c r="L905">
        <v>2175361</v>
      </c>
      <c r="M905" t="str">
        <f>IF(VLOOKUP(A905,'national-winners'!$A$2:$B$13,2,0)=H905,"Y","N")</f>
        <v>Y</v>
      </c>
      <c r="N905" t="str">
        <f>_xlfn.XLOOKUP(INDEX('state-winning-votes'!$A$1:$L$53,MATCH($C905,'state-winning-votes'!$A:$A,0),MATCH($A905,'state-winning-votes'!$A$2:$L$2,0)),$K:$K,$H:$H)</f>
        <v>Reagan, Ronald</v>
      </c>
      <c r="O905" t="str">
        <f>VLOOKUP(A905,'national-winners'!$A$2:$B$13,2,0)</f>
        <v>Reagan, Ronald</v>
      </c>
    </row>
    <row r="906" spans="1:15" x14ac:dyDescent="0.25">
      <c r="A906">
        <v>1984</v>
      </c>
      <c r="B906" t="s">
        <v>122</v>
      </c>
      <c r="C906" t="s">
        <v>123</v>
      </c>
      <c r="D906">
        <v>37</v>
      </c>
      <c r="E906">
        <v>56</v>
      </c>
      <c r="F906">
        <v>47</v>
      </c>
      <c r="G906" t="s">
        <v>16</v>
      </c>
      <c r="H906" t="s">
        <v>189</v>
      </c>
      <c r="I906" t="s">
        <v>18</v>
      </c>
      <c r="J906" t="b">
        <v>0</v>
      </c>
      <c r="K906">
        <v>824287</v>
      </c>
      <c r="L906">
        <v>2175361</v>
      </c>
      <c r="M906" t="str">
        <f>IF(VLOOKUP(A906,'national-winners'!$A$2:$B$13,2,0)=H906,"Y","N")</f>
        <v>N</v>
      </c>
      <c r="N906" t="str">
        <f>_xlfn.XLOOKUP(INDEX('state-winning-votes'!$A$1:$L$53,MATCH($C906,'state-winning-votes'!$A:$A,0),MATCH($A906,'state-winning-votes'!$A$2:$L$2,0)),$K:$K,$H:$H)</f>
        <v>Reagan, Ronald</v>
      </c>
      <c r="O906" t="str">
        <f>VLOOKUP(A906,'national-winners'!$A$2:$B$13,2,0)</f>
        <v>Reagan, Ronald</v>
      </c>
    </row>
    <row r="907" spans="1:15" x14ac:dyDescent="0.25">
      <c r="A907">
        <v>1984</v>
      </c>
      <c r="B907" t="s">
        <v>122</v>
      </c>
      <c r="C907" t="s">
        <v>123</v>
      </c>
      <c r="D907">
        <v>37</v>
      </c>
      <c r="E907">
        <v>56</v>
      </c>
      <c r="F907">
        <v>47</v>
      </c>
      <c r="G907" t="s">
        <v>16</v>
      </c>
      <c r="H907" t="s">
        <v>190</v>
      </c>
      <c r="I907" t="s">
        <v>29</v>
      </c>
      <c r="J907" t="b">
        <v>0</v>
      </c>
      <c r="K907">
        <v>3794</v>
      </c>
      <c r="L907">
        <v>2175361</v>
      </c>
      <c r="M907" t="str">
        <f>IF(VLOOKUP(A907,'national-winners'!$A$2:$B$13,2,0)=H907,"Y","N")</f>
        <v>N</v>
      </c>
      <c r="N907" t="str">
        <f>_xlfn.XLOOKUP(INDEX('state-winning-votes'!$A$1:$L$53,MATCH($C907,'state-winning-votes'!$A:$A,0),MATCH($A907,'state-winning-votes'!$A$2:$L$2,0)),$K:$K,$H:$H)</f>
        <v>Reagan, Ronald</v>
      </c>
      <c r="O907" t="str">
        <f>VLOOKUP(A907,'national-winners'!$A$2:$B$13,2,0)</f>
        <v>Reagan, Ronald</v>
      </c>
    </row>
    <row r="908" spans="1:15" x14ac:dyDescent="0.25">
      <c r="A908">
        <v>1984</v>
      </c>
      <c r="B908" t="s">
        <v>122</v>
      </c>
      <c r="C908" t="s">
        <v>123</v>
      </c>
      <c r="D908">
        <v>37</v>
      </c>
      <c r="E908">
        <v>56</v>
      </c>
      <c r="F908">
        <v>47</v>
      </c>
      <c r="G908" t="s">
        <v>16</v>
      </c>
      <c r="H908" t="s">
        <v>193</v>
      </c>
      <c r="I908" t="s">
        <v>37</v>
      </c>
      <c r="J908" t="b">
        <v>0</v>
      </c>
      <c r="K908">
        <v>799</v>
      </c>
      <c r="L908">
        <v>2175361</v>
      </c>
      <c r="M908" t="str">
        <f>IF(VLOOKUP(A908,'national-winners'!$A$2:$B$13,2,0)=H908,"Y","N")</f>
        <v>N</v>
      </c>
      <c r="N908" t="str">
        <f>_xlfn.XLOOKUP(INDEX('state-winning-votes'!$A$1:$L$53,MATCH($C908,'state-winning-votes'!$A:$A,0),MATCH($A908,'state-winning-votes'!$A$2:$L$2,0)),$K:$K,$H:$H)</f>
        <v>Reagan, Ronald</v>
      </c>
      <c r="O908" t="str">
        <f>VLOOKUP(A908,'national-winners'!$A$2:$B$13,2,0)</f>
        <v>Reagan, Ronald</v>
      </c>
    </row>
    <row r="909" spans="1:15" x14ac:dyDescent="0.25">
      <c r="A909">
        <v>1984</v>
      </c>
      <c r="B909" t="s">
        <v>124</v>
      </c>
      <c r="C909" t="s">
        <v>125</v>
      </c>
      <c r="D909">
        <v>38</v>
      </c>
      <c r="E909">
        <v>44</v>
      </c>
      <c r="F909">
        <v>36</v>
      </c>
      <c r="G909" t="s">
        <v>16</v>
      </c>
      <c r="H909" t="s">
        <v>160</v>
      </c>
      <c r="I909" t="s">
        <v>21</v>
      </c>
      <c r="J909" t="b">
        <v>0</v>
      </c>
      <c r="K909">
        <v>200336</v>
      </c>
      <c r="L909">
        <v>308971</v>
      </c>
      <c r="M909" t="str">
        <f>IF(VLOOKUP(A909,'national-winners'!$A$2:$B$13,2,0)=H909,"Y","N")</f>
        <v>Y</v>
      </c>
      <c r="N909" t="str">
        <f>_xlfn.XLOOKUP(INDEX('state-winning-votes'!$A$1:$L$53,MATCH($C909,'state-winning-votes'!$A:$A,0),MATCH($A909,'state-winning-votes'!$A$2:$L$2,0)),$K:$K,$H:$H)</f>
        <v>Reagan, Ronald</v>
      </c>
      <c r="O909" t="str">
        <f>VLOOKUP(A909,'national-winners'!$A$2:$B$13,2,0)</f>
        <v>Reagan, Ronald</v>
      </c>
    </row>
    <row r="910" spans="1:15" x14ac:dyDescent="0.25">
      <c r="A910">
        <v>1984</v>
      </c>
      <c r="B910" t="s">
        <v>124</v>
      </c>
      <c r="C910" t="s">
        <v>125</v>
      </c>
      <c r="D910">
        <v>38</v>
      </c>
      <c r="E910">
        <v>44</v>
      </c>
      <c r="F910">
        <v>36</v>
      </c>
      <c r="G910" t="s">
        <v>16</v>
      </c>
      <c r="H910" t="s">
        <v>189</v>
      </c>
      <c r="I910" t="s">
        <v>18</v>
      </c>
      <c r="J910" t="b">
        <v>0</v>
      </c>
      <c r="K910">
        <v>104429</v>
      </c>
      <c r="L910">
        <v>308971</v>
      </c>
      <c r="M910" t="str">
        <f>IF(VLOOKUP(A910,'national-winners'!$A$2:$B$13,2,0)=H910,"Y","N")</f>
        <v>N</v>
      </c>
      <c r="N910" t="str">
        <f>_xlfn.XLOOKUP(INDEX('state-winning-votes'!$A$1:$L$53,MATCH($C910,'state-winning-votes'!$A:$A,0),MATCH($A910,'state-winning-votes'!$A$2:$L$2,0)),$K:$K,$H:$H)</f>
        <v>Reagan, Ronald</v>
      </c>
      <c r="O910" t="str">
        <f>VLOOKUP(A910,'national-winners'!$A$2:$B$13,2,0)</f>
        <v>Reagan, Ronald</v>
      </c>
    </row>
    <row r="911" spans="1:15" x14ac:dyDescent="0.25">
      <c r="A911">
        <v>1984</v>
      </c>
      <c r="B911" t="s">
        <v>124</v>
      </c>
      <c r="C911" t="s">
        <v>125</v>
      </c>
      <c r="D911">
        <v>38</v>
      </c>
      <c r="E911">
        <v>44</v>
      </c>
      <c r="F911">
        <v>36</v>
      </c>
      <c r="G911" t="s">
        <v>16</v>
      </c>
      <c r="H911" t="s">
        <v>48</v>
      </c>
      <c r="I911" t="s">
        <v>35</v>
      </c>
      <c r="J911" t="b">
        <v>0</v>
      </c>
      <c r="K911">
        <v>1278</v>
      </c>
      <c r="L911">
        <v>308971</v>
      </c>
      <c r="M911" t="str">
        <f>IF(VLOOKUP(A911,'national-winners'!$A$2:$B$13,2,0)=H911,"Y","N")</f>
        <v>N</v>
      </c>
      <c r="N911" t="str">
        <f>_xlfn.XLOOKUP(INDEX('state-winning-votes'!$A$1:$L$53,MATCH($C911,'state-winning-votes'!$A:$A,0),MATCH($A911,'state-winning-votes'!$A$2:$L$2,0)),$K:$K,$H:$H)</f>
        <v>Reagan, Ronald</v>
      </c>
      <c r="O911" t="str">
        <f>VLOOKUP(A911,'national-winners'!$A$2:$B$13,2,0)</f>
        <v>Reagan, Ronald</v>
      </c>
    </row>
    <row r="912" spans="1:15" x14ac:dyDescent="0.25">
      <c r="A912">
        <v>1984</v>
      </c>
      <c r="B912" t="s">
        <v>124</v>
      </c>
      <c r="C912" t="s">
        <v>125</v>
      </c>
      <c r="D912">
        <v>38</v>
      </c>
      <c r="E912">
        <v>44</v>
      </c>
      <c r="F912">
        <v>36</v>
      </c>
      <c r="G912" t="s">
        <v>16</v>
      </c>
      <c r="H912" t="s">
        <v>191</v>
      </c>
      <c r="I912" t="s">
        <v>192</v>
      </c>
      <c r="J912" t="b">
        <v>0</v>
      </c>
      <c r="K912">
        <v>1077</v>
      </c>
      <c r="L912">
        <v>308971</v>
      </c>
      <c r="M912" t="str">
        <f>IF(VLOOKUP(A912,'national-winners'!$A$2:$B$13,2,0)=H912,"Y","N")</f>
        <v>N</v>
      </c>
      <c r="N912" t="str">
        <f>_xlfn.XLOOKUP(INDEX('state-winning-votes'!$A$1:$L$53,MATCH($C912,'state-winning-votes'!$A:$A,0),MATCH($A912,'state-winning-votes'!$A$2:$L$2,0)),$K:$K,$H:$H)</f>
        <v>Reagan, Ronald</v>
      </c>
      <c r="O912" t="str">
        <f>VLOOKUP(A912,'national-winners'!$A$2:$B$13,2,0)</f>
        <v>Reagan, Ronald</v>
      </c>
    </row>
    <row r="913" spans="1:15" x14ac:dyDescent="0.25">
      <c r="A913">
        <v>1984</v>
      </c>
      <c r="B913" t="s">
        <v>124</v>
      </c>
      <c r="C913" t="s">
        <v>125</v>
      </c>
      <c r="D913">
        <v>38</v>
      </c>
      <c r="E913">
        <v>44</v>
      </c>
      <c r="F913">
        <v>36</v>
      </c>
      <c r="G913" t="s">
        <v>16</v>
      </c>
      <c r="H913" t="s">
        <v>190</v>
      </c>
      <c r="I913" t="s">
        <v>29</v>
      </c>
      <c r="J913" t="b">
        <v>0</v>
      </c>
      <c r="K913">
        <v>703</v>
      </c>
      <c r="L913">
        <v>308971</v>
      </c>
      <c r="M913" t="str">
        <f>IF(VLOOKUP(A913,'national-winners'!$A$2:$B$13,2,0)=H913,"Y","N")</f>
        <v>N</v>
      </c>
      <c r="N913" t="str">
        <f>_xlfn.XLOOKUP(INDEX('state-winning-votes'!$A$1:$L$53,MATCH($C913,'state-winning-votes'!$A:$A,0),MATCH($A913,'state-winning-votes'!$A$2:$L$2,0)),$K:$K,$H:$H)</f>
        <v>Reagan, Ronald</v>
      </c>
      <c r="O913" t="str">
        <f>VLOOKUP(A913,'national-winners'!$A$2:$B$13,2,0)</f>
        <v>Reagan, Ronald</v>
      </c>
    </row>
    <row r="914" spans="1:15" x14ac:dyDescent="0.25">
      <c r="A914">
        <v>1984</v>
      </c>
      <c r="B914" t="s">
        <v>124</v>
      </c>
      <c r="C914" t="s">
        <v>125</v>
      </c>
      <c r="D914">
        <v>38</v>
      </c>
      <c r="E914">
        <v>44</v>
      </c>
      <c r="F914">
        <v>36</v>
      </c>
      <c r="G914" t="s">
        <v>16</v>
      </c>
      <c r="H914" t="s">
        <v>196</v>
      </c>
      <c r="I914" t="s">
        <v>168</v>
      </c>
      <c r="J914" t="b">
        <v>0</v>
      </c>
      <c r="K914">
        <v>368</v>
      </c>
      <c r="L914">
        <v>308971</v>
      </c>
      <c r="M914" t="str">
        <f>IF(VLOOKUP(A914,'national-winners'!$A$2:$B$13,2,0)=H914,"Y","N")</f>
        <v>N</v>
      </c>
      <c r="N914" t="str">
        <f>_xlfn.XLOOKUP(INDEX('state-winning-votes'!$A$1:$L$53,MATCH($C914,'state-winning-votes'!$A:$A,0),MATCH($A914,'state-winning-votes'!$A$2:$L$2,0)),$K:$K,$H:$H)</f>
        <v>Reagan, Ronald</v>
      </c>
      <c r="O914" t="str">
        <f>VLOOKUP(A914,'national-winners'!$A$2:$B$13,2,0)</f>
        <v>Reagan, Ronald</v>
      </c>
    </row>
    <row r="915" spans="1:15" x14ac:dyDescent="0.25">
      <c r="A915">
        <v>1984</v>
      </c>
      <c r="B915" t="s">
        <v>124</v>
      </c>
      <c r="C915" t="s">
        <v>125</v>
      </c>
      <c r="D915">
        <v>38</v>
      </c>
      <c r="E915">
        <v>44</v>
      </c>
      <c r="F915">
        <v>36</v>
      </c>
      <c r="G915" t="s">
        <v>16</v>
      </c>
      <c r="H915" t="s">
        <v>193</v>
      </c>
      <c r="I915" t="s">
        <v>37</v>
      </c>
      <c r="J915" t="b">
        <v>0</v>
      </c>
      <c r="K915">
        <v>239</v>
      </c>
      <c r="L915">
        <v>308971</v>
      </c>
      <c r="M915" t="str">
        <f>IF(VLOOKUP(A915,'national-winners'!$A$2:$B$13,2,0)=H915,"Y","N")</f>
        <v>N</v>
      </c>
      <c r="N915" t="str">
        <f>_xlfn.XLOOKUP(INDEX('state-winning-votes'!$A$1:$L$53,MATCH($C915,'state-winning-votes'!$A:$A,0),MATCH($A915,'state-winning-votes'!$A$2:$L$2,0)),$K:$K,$H:$H)</f>
        <v>Reagan, Ronald</v>
      </c>
      <c r="O915" t="str">
        <f>VLOOKUP(A915,'national-winners'!$A$2:$B$13,2,0)</f>
        <v>Reagan, Ronald</v>
      </c>
    </row>
    <row r="916" spans="1:15" x14ac:dyDescent="0.25">
      <c r="A916">
        <v>1984</v>
      </c>
      <c r="B916" t="s">
        <v>124</v>
      </c>
      <c r="C916" t="s">
        <v>125</v>
      </c>
      <c r="D916">
        <v>38</v>
      </c>
      <c r="E916">
        <v>44</v>
      </c>
      <c r="F916">
        <v>36</v>
      </c>
      <c r="G916" t="s">
        <v>16</v>
      </c>
      <c r="H916" t="s">
        <v>197</v>
      </c>
      <c r="I916" t="s">
        <v>25</v>
      </c>
      <c r="J916" t="b">
        <v>0</v>
      </c>
      <c r="K916">
        <v>220</v>
      </c>
      <c r="L916">
        <v>308971</v>
      </c>
      <c r="M916" t="str">
        <f>IF(VLOOKUP(A916,'national-winners'!$A$2:$B$13,2,0)=H916,"Y","N")</f>
        <v>N</v>
      </c>
      <c r="N916" t="str">
        <f>_xlfn.XLOOKUP(INDEX('state-winning-votes'!$A$1:$L$53,MATCH($C916,'state-winning-votes'!$A:$A,0),MATCH($A916,'state-winning-votes'!$A$2:$L$2,0)),$K:$K,$H:$H)</f>
        <v>Reagan, Ronald</v>
      </c>
      <c r="O916" t="str">
        <f>VLOOKUP(A916,'national-winners'!$A$2:$B$13,2,0)</f>
        <v>Reagan, Ronald</v>
      </c>
    </row>
    <row r="917" spans="1:15" x14ac:dyDescent="0.25">
      <c r="A917">
        <v>1984</v>
      </c>
      <c r="B917" t="s">
        <v>124</v>
      </c>
      <c r="C917" t="s">
        <v>125</v>
      </c>
      <c r="D917">
        <v>38</v>
      </c>
      <c r="E917">
        <v>44</v>
      </c>
      <c r="F917">
        <v>36</v>
      </c>
      <c r="G917" t="s">
        <v>16</v>
      </c>
      <c r="H917" t="s">
        <v>26</v>
      </c>
      <c r="I917" t="s">
        <v>27</v>
      </c>
      <c r="J917" t="b">
        <v>0</v>
      </c>
      <c r="K917">
        <v>169</v>
      </c>
      <c r="L917">
        <v>308971</v>
      </c>
      <c r="M917" t="str">
        <f>IF(VLOOKUP(A917,'national-winners'!$A$2:$B$13,2,0)=H917,"Y","N")</f>
        <v>N</v>
      </c>
      <c r="N917" t="str">
        <f>_xlfn.XLOOKUP(INDEX('state-winning-votes'!$A$1:$L$53,MATCH($C917,'state-winning-votes'!$A:$A,0),MATCH($A917,'state-winning-votes'!$A$2:$L$2,0)),$K:$K,$H:$H)</f>
        <v>Reagan, Ronald</v>
      </c>
      <c r="O917" t="str">
        <f>VLOOKUP(A917,'national-winners'!$A$2:$B$13,2,0)</f>
        <v>Reagan, Ronald</v>
      </c>
    </row>
    <row r="918" spans="1:15" x14ac:dyDescent="0.25">
      <c r="A918">
        <v>1984</v>
      </c>
      <c r="B918" t="s">
        <v>124</v>
      </c>
      <c r="C918" t="s">
        <v>125</v>
      </c>
      <c r="D918">
        <v>38</v>
      </c>
      <c r="E918">
        <v>44</v>
      </c>
      <c r="F918">
        <v>36</v>
      </c>
      <c r="G918" t="s">
        <v>16</v>
      </c>
      <c r="H918" t="s">
        <v>194</v>
      </c>
      <c r="I918" t="s">
        <v>195</v>
      </c>
      <c r="J918" t="b">
        <v>0</v>
      </c>
      <c r="K918">
        <v>152</v>
      </c>
      <c r="L918">
        <v>308971</v>
      </c>
      <c r="M918" t="str">
        <f>IF(VLOOKUP(A918,'national-winners'!$A$2:$B$13,2,0)=H918,"Y","N")</f>
        <v>N</v>
      </c>
      <c r="N918" t="str">
        <f>_xlfn.XLOOKUP(INDEX('state-winning-votes'!$A$1:$L$53,MATCH($C918,'state-winning-votes'!$A:$A,0),MATCH($A918,'state-winning-votes'!$A$2:$L$2,0)),$K:$K,$H:$H)</f>
        <v>Reagan, Ronald</v>
      </c>
      <c r="O918" t="str">
        <f>VLOOKUP(A918,'national-winners'!$A$2:$B$13,2,0)</f>
        <v>Reagan, Ronald</v>
      </c>
    </row>
    <row r="919" spans="1:15" x14ac:dyDescent="0.25">
      <c r="A919">
        <v>1984</v>
      </c>
      <c r="B919" t="s">
        <v>126</v>
      </c>
      <c r="C919" t="s">
        <v>127</v>
      </c>
      <c r="D919">
        <v>39</v>
      </c>
      <c r="E919">
        <v>31</v>
      </c>
      <c r="F919">
        <v>24</v>
      </c>
      <c r="G919" t="s">
        <v>16</v>
      </c>
      <c r="H919" t="s">
        <v>160</v>
      </c>
      <c r="I919" t="s">
        <v>21</v>
      </c>
      <c r="J919" t="b">
        <v>0</v>
      </c>
      <c r="K919">
        <v>2678559</v>
      </c>
      <c r="L919">
        <v>4563235</v>
      </c>
      <c r="M919" t="str">
        <f>IF(VLOOKUP(A919,'national-winners'!$A$2:$B$13,2,0)=H919,"Y","N")</f>
        <v>Y</v>
      </c>
      <c r="N919" t="str">
        <f>_xlfn.XLOOKUP(INDEX('state-winning-votes'!$A$1:$L$53,MATCH($C919,'state-winning-votes'!$A:$A,0),MATCH($A919,'state-winning-votes'!$A$2:$L$2,0)),$K:$K,$H:$H)</f>
        <v>Reagan, Ronald</v>
      </c>
      <c r="O919" t="str">
        <f>VLOOKUP(A919,'national-winners'!$A$2:$B$13,2,0)</f>
        <v>Reagan, Ronald</v>
      </c>
    </row>
    <row r="920" spans="1:15" x14ac:dyDescent="0.25">
      <c r="A920">
        <v>1984</v>
      </c>
      <c r="B920" t="s">
        <v>126</v>
      </c>
      <c r="C920" t="s">
        <v>127</v>
      </c>
      <c r="D920">
        <v>39</v>
      </c>
      <c r="E920">
        <v>31</v>
      </c>
      <c r="F920">
        <v>24</v>
      </c>
      <c r="G920" t="s">
        <v>16</v>
      </c>
      <c r="H920" t="s">
        <v>189</v>
      </c>
      <c r="I920" t="s">
        <v>18</v>
      </c>
      <c r="J920" t="b">
        <v>0</v>
      </c>
      <c r="K920">
        <v>1825440</v>
      </c>
      <c r="L920">
        <v>4563235</v>
      </c>
      <c r="M920" t="str">
        <f>IF(VLOOKUP(A920,'national-winners'!$A$2:$B$13,2,0)=H920,"Y","N")</f>
        <v>N</v>
      </c>
      <c r="N920" t="str">
        <f>_xlfn.XLOOKUP(INDEX('state-winning-votes'!$A$1:$L$53,MATCH($C920,'state-winning-votes'!$A:$A,0),MATCH($A920,'state-winning-votes'!$A$2:$L$2,0)),$K:$K,$H:$H)</f>
        <v>Reagan, Ronald</v>
      </c>
      <c r="O920" t="str">
        <f>VLOOKUP(A920,'national-winners'!$A$2:$B$13,2,0)</f>
        <v>Reagan, Ronald</v>
      </c>
    </row>
    <row r="921" spans="1:15" x14ac:dyDescent="0.25">
      <c r="A921">
        <v>1984</v>
      </c>
      <c r="B921" t="s">
        <v>126</v>
      </c>
      <c r="C921" t="s">
        <v>127</v>
      </c>
      <c r="D921">
        <v>39</v>
      </c>
      <c r="E921">
        <v>31</v>
      </c>
      <c r="F921">
        <v>24</v>
      </c>
      <c r="G921" t="s">
        <v>16</v>
      </c>
      <c r="H921" t="s">
        <v>194</v>
      </c>
      <c r="I921" t="s">
        <v>195</v>
      </c>
      <c r="J921" t="b">
        <v>0</v>
      </c>
      <c r="K921">
        <v>24180</v>
      </c>
      <c r="L921">
        <v>4563235</v>
      </c>
      <c r="M921" t="str">
        <f>IF(VLOOKUP(A921,'national-winners'!$A$2:$B$13,2,0)=H921,"Y","N")</f>
        <v>N</v>
      </c>
      <c r="N921" t="str">
        <f>_xlfn.XLOOKUP(INDEX('state-winning-votes'!$A$1:$L$53,MATCH($C921,'state-winning-votes'!$A:$A,0),MATCH($A921,'state-winning-votes'!$A$2:$L$2,0)),$K:$K,$H:$H)</f>
        <v>Reagan, Ronald</v>
      </c>
      <c r="O921" t="str">
        <f>VLOOKUP(A921,'national-winners'!$A$2:$B$13,2,0)</f>
        <v>Reagan, Ronald</v>
      </c>
    </row>
    <row r="922" spans="1:15" x14ac:dyDescent="0.25">
      <c r="A922">
        <v>1984</v>
      </c>
      <c r="B922" t="s">
        <v>126</v>
      </c>
      <c r="C922" t="s">
        <v>127</v>
      </c>
      <c r="D922">
        <v>39</v>
      </c>
      <c r="E922">
        <v>31</v>
      </c>
      <c r="F922">
        <v>24</v>
      </c>
      <c r="G922" t="s">
        <v>16</v>
      </c>
      <c r="H922" t="s">
        <v>48</v>
      </c>
      <c r="I922" t="s">
        <v>35</v>
      </c>
      <c r="J922" t="b">
        <v>0</v>
      </c>
      <c r="K922">
        <v>10693</v>
      </c>
      <c r="L922">
        <v>4563235</v>
      </c>
      <c r="M922" t="str">
        <f>IF(VLOOKUP(A922,'national-winners'!$A$2:$B$13,2,0)=H922,"Y","N")</f>
        <v>N</v>
      </c>
      <c r="N922" t="str">
        <f>_xlfn.XLOOKUP(INDEX('state-winning-votes'!$A$1:$L$53,MATCH($C922,'state-winning-votes'!$A:$A,0),MATCH($A922,'state-winning-votes'!$A$2:$L$2,0)),$K:$K,$H:$H)</f>
        <v>Reagan, Ronald</v>
      </c>
      <c r="O922" t="str">
        <f>VLOOKUP(A922,'national-winners'!$A$2:$B$13,2,0)</f>
        <v>Reagan, Ronald</v>
      </c>
    </row>
    <row r="923" spans="1:15" x14ac:dyDescent="0.25">
      <c r="A923">
        <v>1984</v>
      </c>
      <c r="B923" t="s">
        <v>126</v>
      </c>
      <c r="C923" t="s">
        <v>127</v>
      </c>
      <c r="D923">
        <v>39</v>
      </c>
      <c r="E923">
        <v>31</v>
      </c>
      <c r="F923">
        <v>24</v>
      </c>
      <c r="G923" t="s">
        <v>16</v>
      </c>
      <c r="H923" t="s">
        <v>202</v>
      </c>
      <c r="I923" t="s">
        <v>203</v>
      </c>
      <c r="J923" t="b">
        <v>0</v>
      </c>
      <c r="K923">
        <v>7130</v>
      </c>
      <c r="L923">
        <v>4563235</v>
      </c>
      <c r="M923" t="str">
        <f>IF(VLOOKUP(A923,'national-winners'!$A$2:$B$13,2,0)=H923,"Y","N")</f>
        <v>N</v>
      </c>
      <c r="N923" t="str">
        <f>_xlfn.XLOOKUP(INDEX('state-winning-votes'!$A$1:$L$53,MATCH($C923,'state-winning-votes'!$A:$A,0),MATCH($A923,'state-winning-votes'!$A$2:$L$2,0)),$K:$K,$H:$H)</f>
        <v>Reagan, Ronald</v>
      </c>
      <c r="O923" t="str">
        <f>VLOOKUP(A923,'national-winners'!$A$2:$B$13,2,0)</f>
        <v>Reagan, Ronald</v>
      </c>
    </row>
    <row r="924" spans="1:15" x14ac:dyDescent="0.25">
      <c r="A924">
        <v>1984</v>
      </c>
      <c r="B924" t="s">
        <v>126</v>
      </c>
      <c r="C924" t="s">
        <v>127</v>
      </c>
      <c r="D924">
        <v>39</v>
      </c>
      <c r="E924">
        <v>31</v>
      </c>
      <c r="F924">
        <v>24</v>
      </c>
      <c r="G924" t="s">
        <v>16</v>
      </c>
      <c r="H924" t="s">
        <v>190</v>
      </c>
      <c r="I924" t="s">
        <v>29</v>
      </c>
      <c r="J924" t="b">
        <v>0</v>
      </c>
      <c r="K924">
        <v>5886</v>
      </c>
      <c r="L924">
        <v>4563235</v>
      </c>
      <c r="M924" t="str">
        <f>IF(VLOOKUP(A924,'national-winners'!$A$2:$B$13,2,0)=H924,"Y","N")</f>
        <v>N</v>
      </c>
      <c r="N924" t="str">
        <f>_xlfn.XLOOKUP(INDEX('state-winning-votes'!$A$1:$L$53,MATCH($C924,'state-winning-votes'!$A:$A,0),MATCH($A924,'state-winning-votes'!$A$2:$L$2,0)),$K:$K,$H:$H)</f>
        <v>Reagan, Ronald</v>
      </c>
      <c r="O924" t="str">
        <f>VLOOKUP(A924,'national-winners'!$A$2:$B$13,2,0)</f>
        <v>Reagan, Ronald</v>
      </c>
    </row>
    <row r="925" spans="1:15" x14ac:dyDescent="0.25">
      <c r="A925">
        <v>1984</v>
      </c>
      <c r="B925" t="s">
        <v>126</v>
      </c>
      <c r="C925" t="s">
        <v>127</v>
      </c>
      <c r="D925">
        <v>39</v>
      </c>
      <c r="E925">
        <v>31</v>
      </c>
      <c r="F925">
        <v>24</v>
      </c>
      <c r="G925" t="s">
        <v>16</v>
      </c>
      <c r="H925" t="s">
        <v>26</v>
      </c>
      <c r="I925" t="s">
        <v>27</v>
      </c>
      <c r="J925" t="b">
        <v>0</v>
      </c>
      <c r="K925">
        <v>4438</v>
      </c>
      <c r="L925">
        <v>4563235</v>
      </c>
      <c r="M925" t="str">
        <f>IF(VLOOKUP(A925,'national-winners'!$A$2:$B$13,2,0)=H925,"Y","N")</f>
        <v>N</v>
      </c>
      <c r="N925" t="str">
        <f>_xlfn.XLOOKUP(INDEX('state-winning-votes'!$A$1:$L$53,MATCH($C925,'state-winning-votes'!$A:$A,0),MATCH($A925,'state-winning-votes'!$A$2:$L$2,0)),$K:$K,$H:$H)</f>
        <v>Reagan, Ronald</v>
      </c>
      <c r="O925" t="str">
        <f>VLOOKUP(A925,'national-winners'!$A$2:$B$13,2,0)</f>
        <v>Reagan, Ronald</v>
      </c>
    </row>
    <row r="926" spans="1:15" x14ac:dyDescent="0.25">
      <c r="A926">
        <v>1984</v>
      </c>
      <c r="B926" t="s">
        <v>126</v>
      </c>
      <c r="C926" t="s">
        <v>127</v>
      </c>
      <c r="D926">
        <v>39</v>
      </c>
      <c r="E926">
        <v>31</v>
      </c>
      <c r="F926">
        <v>24</v>
      </c>
      <c r="G926" t="s">
        <v>16</v>
      </c>
      <c r="H926" t="s">
        <v>193</v>
      </c>
      <c r="I926" t="s">
        <v>37</v>
      </c>
      <c r="J926" t="b">
        <v>0</v>
      </c>
      <c r="K926">
        <v>4344</v>
      </c>
      <c r="L926">
        <v>4563235</v>
      </c>
      <c r="M926" t="str">
        <f>IF(VLOOKUP(A926,'national-winners'!$A$2:$B$13,2,0)=H926,"Y","N")</f>
        <v>N</v>
      </c>
      <c r="N926" t="str">
        <f>_xlfn.XLOOKUP(INDEX('state-winning-votes'!$A$1:$L$53,MATCH($C926,'state-winning-votes'!$A:$A,0),MATCH($A926,'state-winning-votes'!$A$2:$L$2,0)),$K:$K,$H:$H)</f>
        <v>Reagan, Ronald</v>
      </c>
      <c r="O926" t="str">
        <f>VLOOKUP(A926,'national-winners'!$A$2:$B$13,2,0)</f>
        <v>Reagan, Ronald</v>
      </c>
    </row>
    <row r="927" spans="1:15" x14ac:dyDescent="0.25">
      <c r="A927">
        <v>1984</v>
      </c>
      <c r="B927" t="s">
        <v>126</v>
      </c>
      <c r="C927" t="s">
        <v>127</v>
      </c>
      <c r="D927">
        <v>39</v>
      </c>
      <c r="E927">
        <v>31</v>
      </c>
      <c r="F927">
        <v>24</v>
      </c>
      <c r="G927" t="s">
        <v>16</v>
      </c>
      <c r="H927" t="s">
        <v>201</v>
      </c>
      <c r="I927" t="s">
        <v>170</v>
      </c>
      <c r="J927" t="b">
        <v>0</v>
      </c>
      <c r="K927">
        <v>2565</v>
      </c>
      <c r="L927">
        <v>4563235</v>
      </c>
      <c r="M927" t="str">
        <f>IF(VLOOKUP(A927,'national-winners'!$A$2:$B$13,2,0)=H927,"Y","N")</f>
        <v>N</v>
      </c>
      <c r="N927" t="str">
        <f>_xlfn.XLOOKUP(INDEX('state-winning-votes'!$A$1:$L$53,MATCH($C927,'state-winning-votes'!$A:$A,0),MATCH($A927,'state-winning-votes'!$A$2:$L$2,0)),$K:$K,$H:$H)</f>
        <v>Reagan, Ronald</v>
      </c>
      <c r="O927" t="str">
        <f>VLOOKUP(A927,'national-winners'!$A$2:$B$13,2,0)</f>
        <v>Reagan, Ronald</v>
      </c>
    </row>
    <row r="928" spans="1:15" x14ac:dyDescent="0.25">
      <c r="A928">
        <v>1984</v>
      </c>
      <c r="B928" t="s">
        <v>128</v>
      </c>
      <c r="C928" t="s">
        <v>129</v>
      </c>
      <c r="D928">
        <v>40</v>
      </c>
      <c r="E928">
        <v>73</v>
      </c>
      <c r="F928">
        <v>53</v>
      </c>
      <c r="G928" t="s">
        <v>16</v>
      </c>
      <c r="H928" t="s">
        <v>160</v>
      </c>
      <c r="I928" t="s">
        <v>21</v>
      </c>
      <c r="J928" t="b">
        <v>0</v>
      </c>
      <c r="K928">
        <v>861530</v>
      </c>
      <c r="L928">
        <v>1255676</v>
      </c>
      <c r="M928" t="str">
        <f>IF(VLOOKUP(A928,'national-winners'!$A$2:$B$13,2,0)=H928,"Y","N")</f>
        <v>Y</v>
      </c>
      <c r="N928" t="str">
        <f>_xlfn.XLOOKUP(INDEX('state-winning-votes'!$A$1:$L$53,MATCH($C928,'state-winning-votes'!$A:$A,0),MATCH($A928,'state-winning-votes'!$A$2:$L$2,0)),$K:$K,$H:$H)</f>
        <v>Reagan, Ronald</v>
      </c>
      <c r="O928" t="str">
        <f>VLOOKUP(A928,'national-winners'!$A$2:$B$13,2,0)</f>
        <v>Reagan, Ronald</v>
      </c>
    </row>
    <row r="929" spans="1:15" x14ac:dyDescent="0.25">
      <c r="A929">
        <v>1984</v>
      </c>
      <c r="B929" t="s">
        <v>128</v>
      </c>
      <c r="C929" t="s">
        <v>129</v>
      </c>
      <c r="D929">
        <v>40</v>
      </c>
      <c r="E929">
        <v>73</v>
      </c>
      <c r="F929">
        <v>53</v>
      </c>
      <c r="G929" t="s">
        <v>16</v>
      </c>
      <c r="H929" t="s">
        <v>189</v>
      </c>
      <c r="I929" t="s">
        <v>18</v>
      </c>
      <c r="J929" t="b">
        <v>0</v>
      </c>
      <c r="K929">
        <v>385080</v>
      </c>
      <c r="L929">
        <v>1255676</v>
      </c>
      <c r="M929" t="str">
        <f>IF(VLOOKUP(A929,'national-winners'!$A$2:$B$13,2,0)=H929,"Y","N")</f>
        <v>N</v>
      </c>
      <c r="N929" t="str">
        <f>_xlfn.XLOOKUP(INDEX('state-winning-votes'!$A$1:$L$53,MATCH($C929,'state-winning-votes'!$A:$A,0),MATCH($A929,'state-winning-votes'!$A$2:$L$2,0)),$K:$K,$H:$H)</f>
        <v>Reagan, Ronald</v>
      </c>
      <c r="O929" t="str">
        <f>VLOOKUP(A929,'national-winners'!$A$2:$B$13,2,0)</f>
        <v>Reagan, Ronald</v>
      </c>
    </row>
    <row r="930" spans="1:15" x14ac:dyDescent="0.25">
      <c r="A930">
        <v>1984</v>
      </c>
      <c r="B930" t="s">
        <v>128</v>
      </c>
      <c r="C930" t="s">
        <v>129</v>
      </c>
      <c r="D930">
        <v>40</v>
      </c>
      <c r="E930">
        <v>73</v>
      </c>
      <c r="F930">
        <v>53</v>
      </c>
      <c r="G930" t="s">
        <v>16</v>
      </c>
      <c r="H930" t="s">
        <v>190</v>
      </c>
      <c r="I930" t="s">
        <v>29</v>
      </c>
      <c r="J930" t="b">
        <v>0</v>
      </c>
      <c r="K930">
        <v>9066</v>
      </c>
      <c r="L930">
        <v>1255676</v>
      </c>
      <c r="M930" t="str">
        <f>IF(VLOOKUP(A930,'national-winners'!$A$2:$B$13,2,0)=H930,"Y","N")</f>
        <v>N</v>
      </c>
      <c r="N930" t="str">
        <f>_xlfn.XLOOKUP(INDEX('state-winning-votes'!$A$1:$L$53,MATCH($C930,'state-winning-votes'!$A:$A,0),MATCH($A930,'state-winning-votes'!$A$2:$L$2,0)),$K:$K,$H:$H)</f>
        <v>Reagan, Ronald</v>
      </c>
      <c r="O930" t="str">
        <f>VLOOKUP(A930,'national-winners'!$A$2:$B$13,2,0)</f>
        <v>Reagan, Ronald</v>
      </c>
    </row>
    <row r="931" spans="1:15" x14ac:dyDescent="0.25">
      <c r="A931">
        <v>1984</v>
      </c>
      <c r="B931" t="s">
        <v>130</v>
      </c>
      <c r="C931" t="s">
        <v>131</v>
      </c>
      <c r="D931">
        <v>41</v>
      </c>
      <c r="E931">
        <v>92</v>
      </c>
      <c r="F931">
        <v>72</v>
      </c>
      <c r="G931" t="s">
        <v>16</v>
      </c>
      <c r="H931" t="s">
        <v>160</v>
      </c>
      <c r="I931" t="s">
        <v>21</v>
      </c>
      <c r="J931" t="b">
        <v>0</v>
      </c>
      <c r="K931">
        <v>685700</v>
      </c>
      <c r="L931">
        <v>1226527</v>
      </c>
      <c r="M931" t="str">
        <f>IF(VLOOKUP(A931,'national-winners'!$A$2:$B$13,2,0)=H931,"Y","N")</f>
        <v>Y</v>
      </c>
      <c r="N931" t="str">
        <f>_xlfn.XLOOKUP(INDEX('state-winning-votes'!$A$1:$L$53,MATCH($C931,'state-winning-votes'!$A:$A,0),MATCH($A931,'state-winning-votes'!$A$2:$L$2,0)),$K:$K,$H:$H)</f>
        <v>Reagan, Ronald</v>
      </c>
      <c r="O931" t="str">
        <f>VLOOKUP(A931,'national-winners'!$A$2:$B$13,2,0)</f>
        <v>Reagan, Ronald</v>
      </c>
    </row>
    <row r="932" spans="1:15" x14ac:dyDescent="0.25">
      <c r="A932">
        <v>1984</v>
      </c>
      <c r="B932" t="s">
        <v>130</v>
      </c>
      <c r="C932" t="s">
        <v>131</v>
      </c>
      <c r="D932">
        <v>41</v>
      </c>
      <c r="E932">
        <v>92</v>
      </c>
      <c r="F932">
        <v>72</v>
      </c>
      <c r="G932" t="s">
        <v>16</v>
      </c>
      <c r="H932" t="s">
        <v>189</v>
      </c>
      <c r="I932" t="s">
        <v>18</v>
      </c>
      <c r="J932" t="b">
        <v>0</v>
      </c>
      <c r="K932">
        <v>536479</v>
      </c>
      <c r="L932">
        <v>1226527</v>
      </c>
      <c r="M932" t="str">
        <f>IF(VLOOKUP(A932,'national-winners'!$A$2:$B$13,2,0)=H932,"Y","N")</f>
        <v>N</v>
      </c>
      <c r="N932" t="str">
        <f>_xlfn.XLOOKUP(INDEX('state-winning-votes'!$A$1:$L$53,MATCH($C932,'state-winning-votes'!$A:$A,0),MATCH($A932,'state-winning-votes'!$A$2:$L$2,0)),$K:$K,$H:$H)</f>
        <v>Reagan, Ronald</v>
      </c>
      <c r="O932" t="str">
        <f>VLOOKUP(A932,'national-winners'!$A$2:$B$13,2,0)</f>
        <v>Reagan, Ronald</v>
      </c>
    </row>
    <row r="933" spans="1:15" x14ac:dyDescent="0.25">
      <c r="A933">
        <v>1984</v>
      </c>
      <c r="B933" t="s">
        <v>130</v>
      </c>
      <c r="C933" t="s">
        <v>131</v>
      </c>
      <c r="D933">
        <v>41</v>
      </c>
      <c r="E933">
        <v>92</v>
      </c>
      <c r="F933">
        <v>72</v>
      </c>
      <c r="G933" t="s">
        <v>16</v>
      </c>
      <c r="H933" t="s">
        <v>59</v>
      </c>
      <c r="J933" t="b">
        <v>0</v>
      </c>
      <c r="K933">
        <v>4348</v>
      </c>
      <c r="L933">
        <v>1226527</v>
      </c>
      <c r="M933" t="str">
        <f>IF(VLOOKUP(A933,'national-winners'!$A$2:$B$13,2,0)=H933,"Y","N")</f>
        <v>N</v>
      </c>
      <c r="N933" t="str">
        <f>_xlfn.XLOOKUP(INDEX('state-winning-votes'!$A$1:$L$53,MATCH($C933,'state-winning-votes'!$A:$A,0),MATCH($A933,'state-winning-votes'!$A$2:$L$2,0)),$K:$K,$H:$H)</f>
        <v>Reagan, Ronald</v>
      </c>
      <c r="O933" t="str">
        <f>VLOOKUP(A933,'national-winners'!$A$2:$B$13,2,0)</f>
        <v>Reagan, Ronald</v>
      </c>
    </row>
    <row r="934" spans="1:15" x14ac:dyDescent="0.25">
      <c r="A934">
        <v>1984</v>
      </c>
      <c r="B934" t="s">
        <v>132</v>
      </c>
      <c r="C934" t="s">
        <v>133</v>
      </c>
      <c r="D934">
        <v>42</v>
      </c>
      <c r="E934">
        <v>23</v>
      </c>
      <c r="F934">
        <v>14</v>
      </c>
      <c r="G934" t="s">
        <v>16</v>
      </c>
      <c r="H934" t="s">
        <v>160</v>
      </c>
      <c r="I934" t="s">
        <v>21</v>
      </c>
      <c r="J934" t="b">
        <v>0</v>
      </c>
      <c r="K934">
        <v>2584323</v>
      </c>
      <c r="L934">
        <v>4844903</v>
      </c>
      <c r="M934" t="str">
        <f>IF(VLOOKUP(A934,'national-winners'!$A$2:$B$13,2,0)=H934,"Y","N")</f>
        <v>Y</v>
      </c>
      <c r="N934" t="str">
        <f>_xlfn.XLOOKUP(INDEX('state-winning-votes'!$A$1:$L$53,MATCH($C934,'state-winning-votes'!$A:$A,0),MATCH($A934,'state-winning-votes'!$A$2:$L$2,0)),$K:$K,$H:$H)</f>
        <v>Reagan, Ronald</v>
      </c>
      <c r="O934" t="str">
        <f>VLOOKUP(A934,'national-winners'!$A$2:$B$13,2,0)</f>
        <v>Reagan, Ronald</v>
      </c>
    </row>
    <row r="935" spans="1:15" x14ac:dyDescent="0.25">
      <c r="A935">
        <v>1984</v>
      </c>
      <c r="B935" t="s">
        <v>132</v>
      </c>
      <c r="C935" t="s">
        <v>133</v>
      </c>
      <c r="D935">
        <v>42</v>
      </c>
      <c r="E935">
        <v>23</v>
      </c>
      <c r="F935">
        <v>14</v>
      </c>
      <c r="G935" t="s">
        <v>16</v>
      </c>
      <c r="H935" t="s">
        <v>189</v>
      </c>
      <c r="I935" t="s">
        <v>18</v>
      </c>
      <c r="J935" t="b">
        <v>0</v>
      </c>
      <c r="K935">
        <v>2228131</v>
      </c>
      <c r="L935">
        <v>4844903</v>
      </c>
      <c r="M935" t="str">
        <f>IF(VLOOKUP(A935,'national-winners'!$A$2:$B$13,2,0)=H935,"Y","N")</f>
        <v>N</v>
      </c>
      <c r="N935" t="str">
        <f>_xlfn.XLOOKUP(INDEX('state-winning-votes'!$A$1:$L$53,MATCH($C935,'state-winning-votes'!$A:$A,0),MATCH($A935,'state-winning-votes'!$A$2:$L$2,0)),$K:$K,$H:$H)</f>
        <v>Reagan, Ronald</v>
      </c>
      <c r="O935" t="str">
        <f>VLOOKUP(A935,'national-winners'!$A$2:$B$13,2,0)</f>
        <v>Reagan, Ronald</v>
      </c>
    </row>
    <row r="936" spans="1:15" x14ac:dyDescent="0.25">
      <c r="A936">
        <v>1984</v>
      </c>
      <c r="B936" t="s">
        <v>132</v>
      </c>
      <c r="C936" t="s">
        <v>133</v>
      </c>
      <c r="D936">
        <v>42</v>
      </c>
      <c r="E936">
        <v>23</v>
      </c>
      <c r="F936">
        <v>14</v>
      </c>
      <c r="G936" t="s">
        <v>16</v>
      </c>
      <c r="H936" t="s">
        <v>196</v>
      </c>
      <c r="I936" t="s">
        <v>168</v>
      </c>
      <c r="J936" t="b">
        <v>0</v>
      </c>
      <c r="K936">
        <v>21628</v>
      </c>
      <c r="L936">
        <v>4844903</v>
      </c>
      <c r="M936" t="str">
        <f>IF(VLOOKUP(A936,'national-winners'!$A$2:$B$13,2,0)=H936,"Y","N")</f>
        <v>N</v>
      </c>
      <c r="N936" t="str">
        <f>_xlfn.XLOOKUP(INDEX('state-winning-votes'!$A$1:$L$53,MATCH($C936,'state-winning-votes'!$A:$A,0),MATCH($A936,'state-winning-votes'!$A$2:$L$2,0)),$K:$K,$H:$H)</f>
        <v>Reagan, Ronald</v>
      </c>
      <c r="O936" t="str">
        <f>VLOOKUP(A936,'national-winners'!$A$2:$B$13,2,0)</f>
        <v>Reagan, Ronald</v>
      </c>
    </row>
    <row r="937" spans="1:15" x14ac:dyDescent="0.25">
      <c r="A937">
        <v>1984</v>
      </c>
      <c r="B937" t="s">
        <v>132</v>
      </c>
      <c r="C937" t="s">
        <v>133</v>
      </c>
      <c r="D937">
        <v>42</v>
      </c>
      <c r="E937">
        <v>23</v>
      </c>
      <c r="F937">
        <v>14</v>
      </c>
      <c r="G937" t="s">
        <v>16</v>
      </c>
      <c r="H937" t="s">
        <v>190</v>
      </c>
      <c r="I937" t="s">
        <v>29</v>
      </c>
      <c r="J937" t="b">
        <v>0</v>
      </c>
      <c r="K937">
        <v>6982</v>
      </c>
      <c r="L937">
        <v>4844903</v>
      </c>
      <c r="M937" t="str">
        <f>IF(VLOOKUP(A937,'national-winners'!$A$2:$B$13,2,0)=H937,"Y","N")</f>
        <v>N</v>
      </c>
      <c r="N937" t="str">
        <f>_xlfn.XLOOKUP(INDEX('state-winning-votes'!$A$1:$L$53,MATCH($C937,'state-winning-votes'!$A:$A,0),MATCH($A937,'state-winning-votes'!$A$2:$L$2,0)),$K:$K,$H:$H)</f>
        <v>Reagan, Ronald</v>
      </c>
      <c r="O937" t="str">
        <f>VLOOKUP(A937,'national-winners'!$A$2:$B$13,2,0)</f>
        <v>Reagan, Ronald</v>
      </c>
    </row>
    <row r="938" spans="1:15" x14ac:dyDescent="0.25">
      <c r="A938">
        <v>1984</v>
      </c>
      <c r="B938" t="s">
        <v>132</v>
      </c>
      <c r="C938" t="s">
        <v>133</v>
      </c>
      <c r="D938">
        <v>42</v>
      </c>
      <c r="E938">
        <v>23</v>
      </c>
      <c r="F938">
        <v>14</v>
      </c>
      <c r="G938" t="s">
        <v>16</v>
      </c>
      <c r="H938" t="s">
        <v>202</v>
      </c>
      <c r="I938" t="s">
        <v>203</v>
      </c>
      <c r="J938" t="b">
        <v>0</v>
      </c>
      <c r="K938">
        <v>2059</v>
      </c>
      <c r="L938">
        <v>4844903</v>
      </c>
      <c r="M938" t="str">
        <f>IF(VLOOKUP(A938,'national-winners'!$A$2:$B$13,2,0)=H938,"Y","N")</f>
        <v>N</v>
      </c>
      <c r="N938" t="str">
        <f>_xlfn.XLOOKUP(INDEX('state-winning-votes'!$A$1:$L$53,MATCH($C938,'state-winning-votes'!$A:$A,0),MATCH($A938,'state-winning-votes'!$A$2:$L$2,0)),$K:$K,$H:$H)</f>
        <v>Reagan, Ronald</v>
      </c>
      <c r="O938" t="str">
        <f>VLOOKUP(A938,'national-winners'!$A$2:$B$13,2,0)</f>
        <v>Reagan, Ronald</v>
      </c>
    </row>
    <row r="939" spans="1:15" x14ac:dyDescent="0.25">
      <c r="A939">
        <v>1984</v>
      </c>
      <c r="B939" t="s">
        <v>132</v>
      </c>
      <c r="C939" t="s">
        <v>133</v>
      </c>
      <c r="D939">
        <v>42</v>
      </c>
      <c r="E939">
        <v>23</v>
      </c>
      <c r="F939">
        <v>14</v>
      </c>
      <c r="G939" t="s">
        <v>16</v>
      </c>
      <c r="H939" t="s">
        <v>26</v>
      </c>
      <c r="I939" t="s">
        <v>27</v>
      </c>
      <c r="J939" t="b">
        <v>0</v>
      </c>
      <c r="K939">
        <v>1780</v>
      </c>
      <c r="L939">
        <v>4844903</v>
      </c>
      <c r="M939" t="str">
        <f>IF(VLOOKUP(A939,'national-winners'!$A$2:$B$13,2,0)=H939,"Y","N")</f>
        <v>N</v>
      </c>
      <c r="N939" t="str">
        <f>_xlfn.XLOOKUP(INDEX('state-winning-votes'!$A$1:$L$53,MATCH($C939,'state-winning-votes'!$A:$A,0),MATCH($A939,'state-winning-votes'!$A$2:$L$2,0)),$K:$K,$H:$H)</f>
        <v>Reagan, Ronald</v>
      </c>
      <c r="O939" t="str">
        <f>VLOOKUP(A939,'national-winners'!$A$2:$B$13,2,0)</f>
        <v>Reagan, Ronald</v>
      </c>
    </row>
    <row r="940" spans="1:15" x14ac:dyDescent="0.25">
      <c r="A940">
        <v>1984</v>
      </c>
      <c r="B940" t="s">
        <v>135</v>
      </c>
      <c r="C940" t="s">
        <v>136</v>
      </c>
      <c r="D940">
        <v>44</v>
      </c>
      <c r="E940">
        <v>15</v>
      </c>
      <c r="F940">
        <v>5</v>
      </c>
      <c r="G940" t="s">
        <v>16</v>
      </c>
      <c r="H940" t="s">
        <v>160</v>
      </c>
      <c r="I940" t="s">
        <v>21</v>
      </c>
      <c r="J940" t="b">
        <v>0</v>
      </c>
      <c r="K940">
        <v>212080</v>
      </c>
      <c r="L940">
        <v>410489</v>
      </c>
      <c r="M940" t="str">
        <f>IF(VLOOKUP(A940,'national-winners'!$A$2:$B$13,2,0)=H940,"Y","N")</f>
        <v>Y</v>
      </c>
      <c r="N940" t="str">
        <f>_xlfn.XLOOKUP(INDEX('state-winning-votes'!$A$1:$L$53,MATCH($C940,'state-winning-votes'!$A:$A,0),MATCH($A940,'state-winning-votes'!$A$2:$L$2,0)),$K:$K,$H:$H)</f>
        <v>Reagan, Ronald</v>
      </c>
      <c r="O940" t="str">
        <f>VLOOKUP(A940,'national-winners'!$A$2:$B$13,2,0)</f>
        <v>Reagan, Ronald</v>
      </c>
    </row>
    <row r="941" spans="1:15" x14ac:dyDescent="0.25">
      <c r="A941">
        <v>1984</v>
      </c>
      <c r="B941" t="s">
        <v>135</v>
      </c>
      <c r="C941" t="s">
        <v>136</v>
      </c>
      <c r="D941">
        <v>44</v>
      </c>
      <c r="E941">
        <v>15</v>
      </c>
      <c r="F941">
        <v>5</v>
      </c>
      <c r="G941" t="s">
        <v>16</v>
      </c>
      <c r="H941" t="s">
        <v>189</v>
      </c>
      <c r="I941" t="s">
        <v>18</v>
      </c>
      <c r="J941" t="b">
        <v>0</v>
      </c>
      <c r="K941">
        <v>197106</v>
      </c>
      <c r="L941">
        <v>410489</v>
      </c>
      <c r="M941" t="str">
        <f>IF(VLOOKUP(A941,'national-winners'!$A$2:$B$13,2,0)=H941,"Y","N")</f>
        <v>N</v>
      </c>
      <c r="N941" t="str">
        <f>_xlfn.XLOOKUP(INDEX('state-winning-votes'!$A$1:$L$53,MATCH($C941,'state-winning-votes'!$A:$A,0),MATCH($A941,'state-winning-votes'!$A$2:$L$2,0)),$K:$K,$H:$H)</f>
        <v>Reagan, Ronald</v>
      </c>
      <c r="O941" t="str">
        <f>VLOOKUP(A941,'national-winners'!$A$2:$B$13,2,0)</f>
        <v>Reagan, Ronald</v>
      </c>
    </row>
    <row r="942" spans="1:15" x14ac:dyDescent="0.25">
      <c r="A942">
        <v>1984</v>
      </c>
      <c r="B942" t="s">
        <v>135</v>
      </c>
      <c r="C942" t="s">
        <v>136</v>
      </c>
      <c r="D942">
        <v>44</v>
      </c>
      <c r="E942">
        <v>15</v>
      </c>
      <c r="F942">
        <v>5</v>
      </c>
      <c r="G942" t="s">
        <v>16</v>
      </c>
      <c r="H942" t="s">
        <v>191</v>
      </c>
      <c r="I942" t="s">
        <v>192</v>
      </c>
      <c r="J942" t="b">
        <v>0</v>
      </c>
      <c r="K942">
        <v>510</v>
      </c>
      <c r="L942">
        <v>410489</v>
      </c>
      <c r="M942" t="str">
        <f>IF(VLOOKUP(A942,'national-winners'!$A$2:$B$13,2,0)=H942,"Y","N")</f>
        <v>N</v>
      </c>
      <c r="N942" t="str">
        <f>_xlfn.XLOOKUP(INDEX('state-winning-votes'!$A$1:$L$53,MATCH($C942,'state-winning-votes'!$A:$A,0),MATCH($A942,'state-winning-votes'!$A$2:$L$2,0)),$K:$K,$H:$H)</f>
        <v>Reagan, Ronald</v>
      </c>
      <c r="O942" t="str">
        <f>VLOOKUP(A942,'national-winners'!$A$2:$B$13,2,0)</f>
        <v>Reagan, Ronald</v>
      </c>
    </row>
    <row r="943" spans="1:15" x14ac:dyDescent="0.25">
      <c r="A943">
        <v>1984</v>
      </c>
      <c r="B943" t="s">
        <v>135</v>
      </c>
      <c r="C943" t="s">
        <v>136</v>
      </c>
      <c r="D943">
        <v>44</v>
      </c>
      <c r="E943">
        <v>15</v>
      </c>
      <c r="F943">
        <v>5</v>
      </c>
      <c r="G943" t="s">
        <v>16</v>
      </c>
      <c r="H943" t="s">
        <v>190</v>
      </c>
      <c r="I943" t="s">
        <v>29</v>
      </c>
      <c r="J943" t="b">
        <v>0</v>
      </c>
      <c r="K943">
        <v>277</v>
      </c>
      <c r="L943">
        <v>410489</v>
      </c>
      <c r="M943" t="str">
        <f>IF(VLOOKUP(A943,'national-winners'!$A$2:$B$13,2,0)=H943,"Y","N")</f>
        <v>N</v>
      </c>
      <c r="N943" t="str">
        <f>_xlfn.XLOOKUP(INDEX('state-winning-votes'!$A$1:$L$53,MATCH($C943,'state-winning-votes'!$A:$A,0),MATCH($A943,'state-winning-votes'!$A$2:$L$2,0)),$K:$K,$H:$H)</f>
        <v>Reagan, Ronald</v>
      </c>
      <c r="O943" t="str">
        <f>VLOOKUP(A943,'national-winners'!$A$2:$B$13,2,0)</f>
        <v>Reagan, Ronald</v>
      </c>
    </row>
    <row r="944" spans="1:15" x14ac:dyDescent="0.25">
      <c r="A944">
        <v>1984</v>
      </c>
      <c r="B944" t="s">
        <v>135</v>
      </c>
      <c r="C944" t="s">
        <v>136</v>
      </c>
      <c r="D944">
        <v>44</v>
      </c>
      <c r="E944">
        <v>15</v>
      </c>
      <c r="F944">
        <v>5</v>
      </c>
      <c r="G944" t="s">
        <v>16</v>
      </c>
      <c r="H944" t="s">
        <v>196</v>
      </c>
      <c r="I944" t="s">
        <v>168</v>
      </c>
      <c r="J944" t="b">
        <v>0</v>
      </c>
      <c r="K944">
        <v>240</v>
      </c>
      <c r="L944">
        <v>410489</v>
      </c>
      <c r="M944" t="str">
        <f>IF(VLOOKUP(A944,'national-winners'!$A$2:$B$13,2,0)=H944,"Y","N")</f>
        <v>N</v>
      </c>
      <c r="N944" t="str">
        <f>_xlfn.XLOOKUP(INDEX('state-winning-votes'!$A$1:$L$53,MATCH($C944,'state-winning-votes'!$A:$A,0),MATCH($A944,'state-winning-votes'!$A$2:$L$2,0)),$K:$K,$H:$H)</f>
        <v>Reagan, Ronald</v>
      </c>
      <c r="O944" t="str">
        <f>VLOOKUP(A944,'national-winners'!$A$2:$B$13,2,0)</f>
        <v>Reagan, Ronald</v>
      </c>
    </row>
    <row r="945" spans="1:15" x14ac:dyDescent="0.25">
      <c r="A945">
        <v>1984</v>
      </c>
      <c r="B945" t="s">
        <v>135</v>
      </c>
      <c r="C945" t="s">
        <v>136</v>
      </c>
      <c r="D945">
        <v>44</v>
      </c>
      <c r="E945">
        <v>15</v>
      </c>
      <c r="F945">
        <v>5</v>
      </c>
      <c r="G945" t="s">
        <v>16</v>
      </c>
      <c r="H945" t="s">
        <v>201</v>
      </c>
      <c r="I945" t="s">
        <v>170</v>
      </c>
      <c r="J945" t="b">
        <v>0</v>
      </c>
      <c r="K945">
        <v>91</v>
      </c>
      <c r="L945">
        <v>410489</v>
      </c>
      <c r="M945" t="str">
        <f>IF(VLOOKUP(A945,'national-winners'!$A$2:$B$13,2,0)=H945,"Y","N")</f>
        <v>N</v>
      </c>
      <c r="N945" t="str">
        <f>_xlfn.XLOOKUP(INDEX('state-winning-votes'!$A$1:$L$53,MATCH($C945,'state-winning-votes'!$A:$A,0),MATCH($A945,'state-winning-votes'!$A$2:$L$2,0)),$K:$K,$H:$H)</f>
        <v>Reagan, Ronald</v>
      </c>
      <c r="O945" t="str">
        <f>VLOOKUP(A945,'national-winners'!$A$2:$B$13,2,0)</f>
        <v>Reagan, Ronald</v>
      </c>
    </row>
    <row r="946" spans="1:15" x14ac:dyDescent="0.25">
      <c r="A946">
        <v>1984</v>
      </c>
      <c r="B946" t="s">
        <v>135</v>
      </c>
      <c r="C946" t="s">
        <v>136</v>
      </c>
      <c r="D946">
        <v>44</v>
      </c>
      <c r="E946">
        <v>15</v>
      </c>
      <c r="F946">
        <v>5</v>
      </c>
      <c r="G946" t="s">
        <v>16</v>
      </c>
      <c r="H946" t="s">
        <v>26</v>
      </c>
      <c r="I946" t="s">
        <v>27</v>
      </c>
      <c r="J946" t="b">
        <v>0</v>
      </c>
      <c r="K946">
        <v>75</v>
      </c>
      <c r="L946">
        <v>410489</v>
      </c>
      <c r="M946" t="str">
        <f>IF(VLOOKUP(A946,'national-winners'!$A$2:$B$13,2,0)=H946,"Y","N")</f>
        <v>N</v>
      </c>
      <c r="N946" t="str">
        <f>_xlfn.XLOOKUP(INDEX('state-winning-votes'!$A$1:$L$53,MATCH($C946,'state-winning-votes'!$A:$A,0),MATCH($A946,'state-winning-votes'!$A$2:$L$2,0)),$K:$K,$H:$H)</f>
        <v>Reagan, Ronald</v>
      </c>
      <c r="O946" t="str">
        <f>VLOOKUP(A946,'national-winners'!$A$2:$B$13,2,0)</f>
        <v>Reagan, Ronald</v>
      </c>
    </row>
    <row r="947" spans="1:15" x14ac:dyDescent="0.25">
      <c r="A947">
        <v>1984</v>
      </c>
      <c r="B947" t="s">
        <v>135</v>
      </c>
      <c r="C947" t="s">
        <v>136</v>
      </c>
      <c r="D947">
        <v>44</v>
      </c>
      <c r="E947">
        <v>15</v>
      </c>
      <c r="F947">
        <v>5</v>
      </c>
      <c r="G947" t="s">
        <v>16</v>
      </c>
      <c r="H947" t="s">
        <v>193</v>
      </c>
      <c r="I947" t="s">
        <v>37</v>
      </c>
      <c r="J947" t="b">
        <v>0</v>
      </c>
      <c r="K947">
        <v>61</v>
      </c>
      <c r="L947">
        <v>410489</v>
      </c>
      <c r="M947" t="str">
        <f>IF(VLOOKUP(A947,'national-winners'!$A$2:$B$13,2,0)=H947,"Y","N")</f>
        <v>N</v>
      </c>
      <c r="N947" t="str">
        <f>_xlfn.XLOOKUP(INDEX('state-winning-votes'!$A$1:$L$53,MATCH($C947,'state-winning-votes'!$A:$A,0),MATCH($A947,'state-winning-votes'!$A$2:$L$2,0)),$K:$K,$H:$H)</f>
        <v>Reagan, Ronald</v>
      </c>
      <c r="O947" t="str">
        <f>VLOOKUP(A947,'national-winners'!$A$2:$B$13,2,0)</f>
        <v>Reagan, Ronald</v>
      </c>
    </row>
    <row r="948" spans="1:15" x14ac:dyDescent="0.25">
      <c r="A948">
        <v>1984</v>
      </c>
      <c r="B948" t="s">
        <v>135</v>
      </c>
      <c r="C948" t="s">
        <v>136</v>
      </c>
      <c r="D948">
        <v>44</v>
      </c>
      <c r="E948">
        <v>15</v>
      </c>
      <c r="F948">
        <v>5</v>
      </c>
      <c r="G948" t="s">
        <v>16</v>
      </c>
      <c r="H948" t="s">
        <v>194</v>
      </c>
      <c r="I948" t="s">
        <v>195</v>
      </c>
      <c r="J948" t="b">
        <v>0</v>
      </c>
      <c r="K948">
        <v>49</v>
      </c>
      <c r="L948">
        <v>410489</v>
      </c>
      <c r="M948" t="str">
        <f>IF(VLOOKUP(A948,'national-winners'!$A$2:$B$13,2,0)=H948,"Y","N")</f>
        <v>N</v>
      </c>
      <c r="N948" t="str">
        <f>_xlfn.XLOOKUP(INDEX('state-winning-votes'!$A$1:$L$53,MATCH($C948,'state-winning-votes'!$A:$A,0),MATCH($A948,'state-winning-votes'!$A$2:$L$2,0)),$K:$K,$H:$H)</f>
        <v>Reagan, Ronald</v>
      </c>
      <c r="O948" t="str">
        <f>VLOOKUP(A948,'national-winners'!$A$2:$B$13,2,0)</f>
        <v>Reagan, Ronald</v>
      </c>
    </row>
    <row r="949" spans="1:15" x14ac:dyDescent="0.25">
      <c r="A949">
        <v>1984</v>
      </c>
      <c r="B949" t="s">
        <v>137</v>
      </c>
      <c r="C949" t="s">
        <v>138</v>
      </c>
      <c r="D949">
        <v>45</v>
      </c>
      <c r="E949">
        <v>57</v>
      </c>
      <c r="F949">
        <v>48</v>
      </c>
      <c r="G949" t="s">
        <v>16</v>
      </c>
      <c r="H949" t="s">
        <v>160</v>
      </c>
      <c r="I949" t="s">
        <v>21</v>
      </c>
      <c r="J949" t="b">
        <v>0</v>
      </c>
      <c r="K949">
        <v>615539</v>
      </c>
      <c r="L949">
        <v>968529</v>
      </c>
      <c r="M949" t="str">
        <f>IF(VLOOKUP(A949,'national-winners'!$A$2:$B$13,2,0)=H949,"Y","N")</f>
        <v>Y</v>
      </c>
      <c r="N949" t="str">
        <f>_xlfn.XLOOKUP(INDEX('state-winning-votes'!$A$1:$L$53,MATCH($C949,'state-winning-votes'!$A:$A,0),MATCH($A949,'state-winning-votes'!$A$2:$L$2,0)),$K:$K,$H:$H)</f>
        <v>Reagan, Ronald</v>
      </c>
      <c r="O949" t="str">
        <f>VLOOKUP(A949,'national-winners'!$A$2:$B$13,2,0)</f>
        <v>Reagan, Ronald</v>
      </c>
    </row>
    <row r="950" spans="1:15" x14ac:dyDescent="0.25">
      <c r="A950">
        <v>1984</v>
      </c>
      <c r="B950" t="s">
        <v>137</v>
      </c>
      <c r="C950" t="s">
        <v>138</v>
      </c>
      <c r="D950">
        <v>45</v>
      </c>
      <c r="E950">
        <v>57</v>
      </c>
      <c r="F950">
        <v>48</v>
      </c>
      <c r="G950" t="s">
        <v>16</v>
      </c>
      <c r="H950" t="s">
        <v>189</v>
      </c>
      <c r="I950" t="s">
        <v>18</v>
      </c>
      <c r="J950" t="b">
        <v>0</v>
      </c>
      <c r="K950">
        <v>344459</v>
      </c>
      <c r="L950">
        <v>968529</v>
      </c>
      <c r="M950" t="str">
        <f>IF(VLOOKUP(A950,'national-winners'!$A$2:$B$13,2,0)=H950,"Y","N")</f>
        <v>N</v>
      </c>
      <c r="N950" t="str">
        <f>_xlfn.XLOOKUP(INDEX('state-winning-votes'!$A$1:$L$53,MATCH($C950,'state-winning-votes'!$A:$A,0),MATCH($A950,'state-winning-votes'!$A$2:$L$2,0)),$K:$K,$H:$H)</f>
        <v>Reagan, Ronald</v>
      </c>
      <c r="O950" t="str">
        <f>VLOOKUP(A950,'national-winners'!$A$2:$B$13,2,0)</f>
        <v>Reagan, Ronald</v>
      </c>
    </row>
    <row r="951" spans="1:15" x14ac:dyDescent="0.25">
      <c r="A951">
        <v>1984</v>
      </c>
      <c r="B951" t="s">
        <v>137</v>
      </c>
      <c r="C951" t="s">
        <v>138</v>
      </c>
      <c r="D951">
        <v>45</v>
      </c>
      <c r="E951">
        <v>57</v>
      </c>
      <c r="F951">
        <v>48</v>
      </c>
      <c r="G951" t="s">
        <v>16</v>
      </c>
      <c r="H951" t="s">
        <v>190</v>
      </c>
      <c r="I951" t="s">
        <v>29</v>
      </c>
      <c r="J951" t="b">
        <v>0</v>
      </c>
      <c r="K951">
        <v>4359</v>
      </c>
      <c r="L951">
        <v>968529</v>
      </c>
      <c r="M951" t="str">
        <f>IF(VLOOKUP(A951,'national-winners'!$A$2:$B$13,2,0)=H951,"Y","N")</f>
        <v>N</v>
      </c>
      <c r="N951" t="str">
        <f>_xlfn.XLOOKUP(INDEX('state-winning-votes'!$A$1:$L$53,MATCH($C951,'state-winning-votes'!$A:$A,0),MATCH($A951,'state-winning-votes'!$A$2:$L$2,0)),$K:$K,$H:$H)</f>
        <v>Reagan, Ronald</v>
      </c>
      <c r="O951" t="str">
        <f>VLOOKUP(A951,'national-winners'!$A$2:$B$13,2,0)</f>
        <v>Reagan, Ronald</v>
      </c>
    </row>
    <row r="952" spans="1:15" x14ac:dyDescent="0.25">
      <c r="A952">
        <v>1984</v>
      </c>
      <c r="B952" t="s">
        <v>137</v>
      </c>
      <c r="C952" t="s">
        <v>138</v>
      </c>
      <c r="D952">
        <v>45</v>
      </c>
      <c r="E952">
        <v>57</v>
      </c>
      <c r="F952">
        <v>48</v>
      </c>
      <c r="G952" t="s">
        <v>16</v>
      </c>
      <c r="H952" t="s">
        <v>200</v>
      </c>
      <c r="I952" t="s">
        <v>39</v>
      </c>
      <c r="J952" t="b">
        <v>0</v>
      </c>
      <c r="K952">
        <v>3490</v>
      </c>
      <c r="L952">
        <v>968529</v>
      </c>
      <c r="M952" t="str">
        <f>IF(VLOOKUP(A952,'national-winners'!$A$2:$B$13,2,0)=H952,"Y","N")</f>
        <v>N</v>
      </c>
      <c r="N952" t="str">
        <f>_xlfn.XLOOKUP(INDEX('state-winning-votes'!$A$1:$L$53,MATCH($C952,'state-winning-votes'!$A:$A,0),MATCH($A952,'state-winning-votes'!$A$2:$L$2,0)),$K:$K,$H:$H)</f>
        <v>Reagan, Ronald</v>
      </c>
      <c r="O952" t="str">
        <f>VLOOKUP(A952,'national-winners'!$A$2:$B$13,2,0)</f>
        <v>Reagan, Ronald</v>
      </c>
    </row>
    <row r="953" spans="1:15" x14ac:dyDescent="0.25">
      <c r="A953">
        <v>1984</v>
      </c>
      <c r="B953" t="s">
        <v>137</v>
      </c>
      <c r="C953" t="s">
        <v>138</v>
      </c>
      <c r="D953">
        <v>45</v>
      </c>
      <c r="E953">
        <v>57</v>
      </c>
      <c r="F953">
        <v>48</v>
      </c>
      <c r="G953" t="s">
        <v>16</v>
      </c>
      <c r="H953" t="s">
        <v>194</v>
      </c>
      <c r="I953" t="s">
        <v>195</v>
      </c>
      <c r="J953" t="b">
        <v>0</v>
      </c>
      <c r="K953">
        <v>682</v>
      </c>
      <c r="L953">
        <v>968529</v>
      </c>
      <c r="M953" t="str">
        <f>IF(VLOOKUP(A953,'national-winners'!$A$2:$B$13,2,0)=H953,"Y","N")</f>
        <v>N</v>
      </c>
      <c r="N953" t="str">
        <f>_xlfn.XLOOKUP(INDEX('state-winning-votes'!$A$1:$L$53,MATCH($C953,'state-winning-votes'!$A:$A,0),MATCH($A953,'state-winning-votes'!$A$2:$L$2,0)),$K:$K,$H:$H)</f>
        <v>Reagan, Ronald</v>
      </c>
      <c r="O953" t="str">
        <f>VLOOKUP(A953,'national-winners'!$A$2:$B$13,2,0)</f>
        <v>Reagan, Ronald</v>
      </c>
    </row>
    <row r="954" spans="1:15" x14ac:dyDescent="0.25">
      <c r="A954">
        <v>1984</v>
      </c>
      <c r="B954" t="s">
        <v>139</v>
      </c>
      <c r="C954" t="s">
        <v>140</v>
      </c>
      <c r="D954">
        <v>46</v>
      </c>
      <c r="E954">
        <v>45</v>
      </c>
      <c r="F954">
        <v>37</v>
      </c>
      <c r="G954" t="s">
        <v>16</v>
      </c>
      <c r="H954" t="s">
        <v>160</v>
      </c>
      <c r="I954" t="s">
        <v>21</v>
      </c>
      <c r="J954" t="b">
        <v>0</v>
      </c>
      <c r="K954">
        <v>200267</v>
      </c>
      <c r="L954">
        <v>317867</v>
      </c>
      <c r="M954" t="str">
        <f>IF(VLOOKUP(A954,'national-winners'!$A$2:$B$13,2,0)=H954,"Y","N")</f>
        <v>Y</v>
      </c>
      <c r="N954" t="str">
        <f>_xlfn.XLOOKUP(INDEX('state-winning-votes'!$A$1:$L$53,MATCH($C954,'state-winning-votes'!$A:$A,0),MATCH($A954,'state-winning-votes'!$A$2:$L$2,0)),$K:$K,$H:$H)</f>
        <v>Reagan, Ronald</v>
      </c>
      <c r="O954" t="str">
        <f>VLOOKUP(A954,'national-winners'!$A$2:$B$13,2,0)</f>
        <v>Reagan, Ronald</v>
      </c>
    </row>
    <row r="955" spans="1:15" x14ac:dyDescent="0.25">
      <c r="A955">
        <v>1984</v>
      </c>
      <c r="B955" t="s">
        <v>139</v>
      </c>
      <c r="C955" t="s">
        <v>140</v>
      </c>
      <c r="D955">
        <v>46</v>
      </c>
      <c r="E955">
        <v>45</v>
      </c>
      <c r="F955">
        <v>37</v>
      </c>
      <c r="G955" t="s">
        <v>16</v>
      </c>
      <c r="H955" t="s">
        <v>189</v>
      </c>
      <c r="I955" t="s">
        <v>18</v>
      </c>
      <c r="J955" t="b">
        <v>0</v>
      </c>
      <c r="K955">
        <v>116113</v>
      </c>
      <c r="L955">
        <v>317867</v>
      </c>
      <c r="M955" t="str">
        <f>IF(VLOOKUP(A955,'national-winners'!$A$2:$B$13,2,0)=H955,"Y","N")</f>
        <v>N</v>
      </c>
      <c r="N955" t="str">
        <f>_xlfn.XLOOKUP(INDEX('state-winning-votes'!$A$1:$L$53,MATCH($C955,'state-winning-votes'!$A:$A,0),MATCH($A955,'state-winning-votes'!$A$2:$L$2,0)),$K:$K,$H:$H)</f>
        <v>Reagan, Ronald</v>
      </c>
      <c r="O955" t="str">
        <f>VLOOKUP(A955,'national-winners'!$A$2:$B$13,2,0)</f>
        <v>Reagan, Ronald</v>
      </c>
    </row>
    <row r="956" spans="1:15" x14ac:dyDescent="0.25">
      <c r="A956">
        <v>1984</v>
      </c>
      <c r="B956" t="s">
        <v>139</v>
      </c>
      <c r="C956" t="s">
        <v>140</v>
      </c>
      <c r="D956">
        <v>46</v>
      </c>
      <c r="E956">
        <v>45</v>
      </c>
      <c r="F956">
        <v>37</v>
      </c>
      <c r="G956" t="s">
        <v>16</v>
      </c>
      <c r="H956" t="s">
        <v>194</v>
      </c>
      <c r="I956" t="s">
        <v>195</v>
      </c>
      <c r="J956" t="b">
        <v>0</v>
      </c>
      <c r="K956">
        <v>1150</v>
      </c>
      <c r="L956">
        <v>317867</v>
      </c>
      <c r="M956" t="str">
        <f>IF(VLOOKUP(A956,'national-winners'!$A$2:$B$13,2,0)=H956,"Y","N")</f>
        <v>N</v>
      </c>
      <c r="N956" t="str">
        <f>_xlfn.XLOOKUP(INDEX('state-winning-votes'!$A$1:$L$53,MATCH($C956,'state-winning-votes'!$A:$A,0),MATCH($A956,'state-winning-votes'!$A$2:$L$2,0)),$K:$K,$H:$H)</f>
        <v>Reagan, Ronald</v>
      </c>
      <c r="O956" t="str">
        <f>VLOOKUP(A956,'national-winners'!$A$2:$B$13,2,0)</f>
        <v>Reagan, Ronald</v>
      </c>
    </row>
    <row r="957" spans="1:15" x14ac:dyDescent="0.25">
      <c r="A957">
        <v>1984</v>
      </c>
      <c r="B957" t="s">
        <v>139</v>
      </c>
      <c r="C957" t="s">
        <v>140</v>
      </c>
      <c r="D957">
        <v>46</v>
      </c>
      <c r="E957">
        <v>45</v>
      </c>
      <c r="F957">
        <v>37</v>
      </c>
      <c r="G957" t="s">
        <v>16</v>
      </c>
      <c r="H957" t="s">
        <v>193</v>
      </c>
      <c r="I957" t="s">
        <v>37</v>
      </c>
      <c r="J957" t="b">
        <v>0</v>
      </c>
      <c r="K957">
        <v>337</v>
      </c>
      <c r="L957">
        <v>317867</v>
      </c>
      <c r="M957" t="str">
        <f>IF(VLOOKUP(A957,'national-winners'!$A$2:$B$13,2,0)=H957,"Y","N")</f>
        <v>N</v>
      </c>
      <c r="N957" t="str">
        <f>_xlfn.XLOOKUP(INDEX('state-winning-votes'!$A$1:$L$53,MATCH($C957,'state-winning-votes'!$A:$A,0),MATCH($A957,'state-winning-votes'!$A$2:$L$2,0)),$K:$K,$H:$H)</f>
        <v>Reagan, Ronald</v>
      </c>
      <c r="O957" t="str">
        <f>VLOOKUP(A957,'national-winners'!$A$2:$B$13,2,0)</f>
        <v>Reagan, Ronald</v>
      </c>
    </row>
    <row r="958" spans="1:15" x14ac:dyDescent="0.25">
      <c r="A958">
        <v>1984</v>
      </c>
      <c r="B958" t="s">
        <v>141</v>
      </c>
      <c r="C958" t="s">
        <v>142</v>
      </c>
      <c r="D958">
        <v>47</v>
      </c>
      <c r="E958">
        <v>62</v>
      </c>
      <c r="F958">
        <v>54</v>
      </c>
      <c r="G958" t="s">
        <v>16</v>
      </c>
      <c r="H958" t="s">
        <v>160</v>
      </c>
      <c r="I958" t="s">
        <v>21</v>
      </c>
      <c r="J958" t="b">
        <v>0</v>
      </c>
      <c r="K958">
        <v>990212</v>
      </c>
      <c r="L958">
        <v>1711993</v>
      </c>
      <c r="M958" t="str">
        <f>IF(VLOOKUP(A958,'national-winners'!$A$2:$B$13,2,0)=H958,"Y","N")</f>
        <v>Y</v>
      </c>
      <c r="N958" t="str">
        <f>_xlfn.XLOOKUP(INDEX('state-winning-votes'!$A$1:$L$53,MATCH($C958,'state-winning-votes'!$A:$A,0),MATCH($A958,'state-winning-votes'!$A$2:$L$2,0)),$K:$K,$H:$H)</f>
        <v>Reagan, Ronald</v>
      </c>
      <c r="O958" t="str">
        <f>VLOOKUP(A958,'national-winners'!$A$2:$B$13,2,0)</f>
        <v>Reagan, Ronald</v>
      </c>
    </row>
    <row r="959" spans="1:15" x14ac:dyDescent="0.25">
      <c r="A959">
        <v>1984</v>
      </c>
      <c r="B959" t="s">
        <v>141</v>
      </c>
      <c r="C959" t="s">
        <v>142</v>
      </c>
      <c r="D959">
        <v>47</v>
      </c>
      <c r="E959">
        <v>62</v>
      </c>
      <c r="F959">
        <v>54</v>
      </c>
      <c r="G959" t="s">
        <v>16</v>
      </c>
      <c r="H959" t="s">
        <v>189</v>
      </c>
      <c r="I959" t="s">
        <v>18</v>
      </c>
      <c r="J959" t="b">
        <v>0</v>
      </c>
      <c r="K959">
        <v>711714</v>
      </c>
      <c r="L959">
        <v>1711993</v>
      </c>
      <c r="M959" t="str">
        <f>IF(VLOOKUP(A959,'national-winners'!$A$2:$B$13,2,0)=H959,"Y","N")</f>
        <v>N</v>
      </c>
      <c r="N959" t="str">
        <f>_xlfn.XLOOKUP(INDEX('state-winning-votes'!$A$1:$L$53,MATCH($C959,'state-winning-votes'!$A:$A,0),MATCH($A959,'state-winning-votes'!$A$2:$L$2,0)),$K:$K,$H:$H)</f>
        <v>Reagan, Ronald</v>
      </c>
      <c r="O959" t="str">
        <f>VLOOKUP(A959,'national-winners'!$A$2:$B$13,2,0)</f>
        <v>Reagan, Ronald</v>
      </c>
    </row>
    <row r="960" spans="1:15" x14ac:dyDescent="0.25">
      <c r="A960">
        <v>1984</v>
      </c>
      <c r="B960" t="s">
        <v>141</v>
      </c>
      <c r="C960" t="s">
        <v>142</v>
      </c>
      <c r="D960">
        <v>47</v>
      </c>
      <c r="E960">
        <v>62</v>
      </c>
      <c r="F960">
        <v>54</v>
      </c>
      <c r="G960" t="s">
        <v>16</v>
      </c>
      <c r="H960" t="s">
        <v>190</v>
      </c>
      <c r="I960" t="s">
        <v>29</v>
      </c>
      <c r="J960" t="b">
        <v>0</v>
      </c>
      <c r="K960">
        <v>3072</v>
      </c>
      <c r="L960">
        <v>1711993</v>
      </c>
      <c r="M960" t="str">
        <f>IF(VLOOKUP(A960,'national-winners'!$A$2:$B$13,2,0)=H960,"Y","N")</f>
        <v>N</v>
      </c>
      <c r="N960" t="str">
        <f>_xlfn.XLOOKUP(INDEX('state-winning-votes'!$A$1:$L$53,MATCH($C960,'state-winning-votes'!$A:$A,0),MATCH($A960,'state-winning-votes'!$A$2:$L$2,0)),$K:$K,$H:$H)</f>
        <v>Reagan, Ronald</v>
      </c>
      <c r="O960" t="str">
        <f>VLOOKUP(A960,'national-winners'!$A$2:$B$13,2,0)</f>
        <v>Reagan, Ronald</v>
      </c>
    </row>
    <row r="961" spans="1:15" x14ac:dyDescent="0.25">
      <c r="A961">
        <v>1984</v>
      </c>
      <c r="B961" t="s">
        <v>141</v>
      </c>
      <c r="C961" t="s">
        <v>142</v>
      </c>
      <c r="D961">
        <v>47</v>
      </c>
      <c r="E961">
        <v>62</v>
      </c>
      <c r="F961">
        <v>54</v>
      </c>
      <c r="G961" t="s">
        <v>16</v>
      </c>
      <c r="H961" t="s">
        <v>48</v>
      </c>
      <c r="I961" t="s">
        <v>35</v>
      </c>
      <c r="J961" t="b">
        <v>0</v>
      </c>
      <c r="K961">
        <v>1852</v>
      </c>
      <c r="L961">
        <v>1711993</v>
      </c>
      <c r="M961" t="str">
        <f>IF(VLOOKUP(A961,'national-winners'!$A$2:$B$13,2,0)=H961,"Y","N")</f>
        <v>N</v>
      </c>
      <c r="N961" t="str">
        <f>_xlfn.XLOOKUP(INDEX('state-winning-votes'!$A$1:$L$53,MATCH($C961,'state-winning-votes'!$A:$A,0),MATCH($A961,'state-winning-votes'!$A$2:$L$2,0)),$K:$K,$H:$H)</f>
        <v>Reagan, Ronald</v>
      </c>
      <c r="O961" t="str">
        <f>VLOOKUP(A961,'national-winners'!$A$2:$B$13,2,0)</f>
        <v>Reagan, Ronald</v>
      </c>
    </row>
    <row r="962" spans="1:15" x14ac:dyDescent="0.25">
      <c r="A962">
        <v>1984</v>
      </c>
      <c r="B962" t="s">
        <v>141</v>
      </c>
      <c r="C962" t="s">
        <v>142</v>
      </c>
      <c r="D962">
        <v>47</v>
      </c>
      <c r="E962">
        <v>62</v>
      </c>
      <c r="F962">
        <v>54</v>
      </c>
      <c r="G962" t="s">
        <v>16</v>
      </c>
      <c r="H962" t="s">
        <v>191</v>
      </c>
      <c r="I962" t="s">
        <v>192</v>
      </c>
      <c r="J962" t="b">
        <v>0</v>
      </c>
      <c r="K962">
        <v>1763</v>
      </c>
      <c r="L962">
        <v>1711993</v>
      </c>
      <c r="M962" t="str">
        <f>IF(VLOOKUP(A962,'national-winners'!$A$2:$B$13,2,0)=H962,"Y","N")</f>
        <v>N</v>
      </c>
      <c r="N962" t="str">
        <f>_xlfn.XLOOKUP(INDEX('state-winning-votes'!$A$1:$L$53,MATCH($C962,'state-winning-votes'!$A:$A,0),MATCH($A962,'state-winning-votes'!$A$2:$L$2,0)),$K:$K,$H:$H)</f>
        <v>Reagan, Ronald</v>
      </c>
      <c r="O962" t="str">
        <f>VLOOKUP(A962,'national-winners'!$A$2:$B$13,2,0)</f>
        <v>Reagan, Ronald</v>
      </c>
    </row>
    <row r="963" spans="1:15" x14ac:dyDescent="0.25">
      <c r="A963">
        <v>1984</v>
      </c>
      <c r="B963" t="s">
        <v>141</v>
      </c>
      <c r="C963" t="s">
        <v>142</v>
      </c>
      <c r="D963">
        <v>47</v>
      </c>
      <c r="E963">
        <v>62</v>
      </c>
      <c r="F963">
        <v>54</v>
      </c>
      <c r="G963" t="s">
        <v>16</v>
      </c>
      <c r="H963" t="s">
        <v>26</v>
      </c>
      <c r="I963" t="s">
        <v>27</v>
      </c>
      <c r="J963" t="b">
        <v>0</v>
      </c>
      <c r="K963">
        <v>1036</v>
      </c>
      <c r="L963">
        <v>1711993</v>
      </c>
      <c r="M963" t="str">
        <f>IF(VLOOKUP(A963,'national-winners'!$A$2:$B$13,2,0)=H963,"Y","N")</f>
        <v>N</v>
      </c>
      <c r="N963" t="str">
        <f>_xlfn.XLOOKUP(INDEX('state-winning-votes'!$A$1:$L$53,MATCH($C963,'state-winning-votes'!$A:$A,0),MATCH($A963,'state-winning-votes'!$A$2:$L$2,0)),$K:$K,$H:$H)</f>
        <v>Reagan, Ronald</v>
      </c>
      <c r="O963" t="str">
        <f>VLOOKUP(A963,'national-winners'!$A$2:$B$13,2,0)</f>
        <v>Reagan, Ronald</v>
      </c>
    </row>
    <row r="964" spans="1:15" x14ac:dyDescent="0.25">
      <c r="A964">
        <v>1984</v>
      </c>
      <c r="B964" t="s">
        <v>141</v>
      </c>
      <c r="C964" t="s">
        <v>142</v>
      </c>
      <c r="D964">
        <v>47</v>
      </c>
      <c r="E964">
        <v>62</v>
      </c>
      <c r="F964">
        <v>54</v>
      </c>
      <c r="G964" t="s">
        <v>16</v>
      </c>
      <c r="H964" t="s">
        <v>196</v>
      </c>
      <c r="I964" t="s">
        <v>168</v>
      </c>
      <c r="J964" t="b">
        <v>0</v>
      </c>
      <c r="K964">
        <v>978</v>
      </c>
      <c r="L964">
        <v>1711993</v>
      </c>
      <c r="M964" t="str">
        <f>IF(VLOOKUP(A964,'national-winners'!$A$2:$B$13,2,0)=H964,"Y","N")</f>
        <v>N</v>
      </c>
      <c r="N964" t="str">
        <f>_xlfn.XLOOKUP(INDEX('state-winning-votes'!$A$1:$L$53,MATCH($C964,'state-winning-votes'!$A:$A,0),MATCH($A964,'state-winning-votes'!$A$2:$L$2,0)),$K:$K,$H:$H)</f>
        <v>Reagan, Ronald</v>
      </c>
      <c r="O964" t="str">
        <f>VLOOKUP(A964,'national-winners'!$A$2:$B$13,2,0)</f>
        <v>Reagan, Ronald</v>
      </c>
    </row>
    <row r="965" spans="1:15" x14ac:dyDescent="0.25">
      <c r="A965">
        <v>1984</v>
      </c>
      <c r="B965" t="s">
        <v>141</v>
      </c>
      <c r="C965" t="s">
        <v>142</v>
      </c>
      <c r="D965">
        <v>47</v>
      </c>
      <c r="E965">
        <v>62</v>
      </c>
      <c r="F965">
        <v>54</v>
      </c>
      <c r="G965" t="s">
        <v>16</v>
      </c>
      <c r="H965" t="s">
        <v>193</v>
      </c>
      <c r="I965" t="s">
        <v>37</v>
      </c>
      <c r="J965" t="b">
        <v>0</v>
      </c>
      <c r="K965">
        <v>715</v>
      </c>
      <c r="L965">
        <v>1711993</v>
      </c>
      <c r="M965" t="str">
        <f>IF(VLOOKUP(A965,'national-winners'!$A$2:$B$13,2,0)=H965,"Y","N")</f>
        <v>N</v>
      </c>
      <c r="N965" t="str">
        <f>_xlfn.XLOOKUP(INDEX('state-winning-votes'!$A$1:$L$53,MATCH($C965,'state-winning-votes'!$A:$A,0),MATCH($A965,'state-winning-votes'!$A$2:$L$2,0)),$K:$K,$H:$H)</f>
        <v>Reagan, Ronald</v>
      </c>
      <c r="O965" t="str">
        <f>VLOOKUP(A965,'national-winners'!$A$2:$B$13,2,0)</f>
        <v>Reagan, Ronald</v>
      </c>
    </row>
    <row r="966" spans="1:15" x14ac:dyDescent="0.25">
      <c r="A966">
        <v>1984</v>
      </c>
      <c r="B966" t="s">
        <v>141</v>
      </c>
      <c r="C966" t="s">
        <v>142</v>
      </c>
      <c r="D966">
        <v>47</v>
      </c>
      <c r="E966">
        <v>62</v>
      </c>
      <c r="F966">
        <v>54</v>
      </c>
      <c r="G966" t="s">
        <v>16</v>
      </c>
      <c r="H966" t="s">
        <v>194</v>
      </c>
      <c r="I966" t="s">
        <v>195</v>
      </c>
      <c r="J966" t="b">
        <v>0</v>
      </c>
      <c r="K966">
        <v>524</v>
      </c>
      <c r="L966">
        <v>1711993</v>
      </c>
      <c r="M966" t="str">
        <f>IF(VLOOKUP(A966,'national-winners'!$A$2:$B$13,2,0)=H966,"Y","N")</f>
        <v>N</v>
      </c>
      <c r="N966" t="str">
        <f>_xlfn.XLOOKUP(INDEX('state-winning-votes'!$A$1:$L$53,MATCH($C966,'state-winning-votes'!$A:$A,0),MATCH($A966,'state-winning-votes'!$A$2:$L$2,0)),$K:$K,$H:$H)</f>
        <v>Reagan, Ronald</v>
      </c>
      <c r="O966" t="str">
        <f>VLOOKUP(A966,'national-winners'!$A$2:$B$13,2,0)</f>
        <v>Reagan, Ronald</v>
      </c>
    </row>
    <row r="967" spans="1:15" x14ac:dyDescent="0.25">
      <c r="A967">
        <v>1984</v>
      </c>
      <c r="B967" t="s">
        <v>141</v>
      </c>
      <c r="C967" t="s">
        <v>142</v>
      </c>
      <c r="D967">
        <v>47</v>
      </c>
      <c r="E967">
        <v>62</v>
      </c>
      <c r="F967">
        <v>54</v>
      </c>
      <c r="G967" t="s">
        <v>16</v>
      </c>
      <c r="H967" t="s">
        <v>59</v>
      </c>
      <c r="J967" t="b">
        <v>0</v>
      </c>
      <c r="K967">
        <v>127</v>
      </c>
      <c r="L967">
        <v>1711993</v>
      </c>
      <c r="M967" t="str">
        <f>IF(VLOOKUP(A967,'national-winners'!$A$2:$B$13,2,0)=H967,"Y","N")</f>
        <v>N</v>
      </c>
      <c r="N967" t="str">
        <f>_xlfn.XLOOKUP(INDEX('state-winning-votes'!$A$1:$L$53,MATCH($C967,'state-winning-votes'!$A:$A,0),MATCH($A967,'state-winning-votes'!$A$2:$L$2,0)),$K:$K,$H:$H)</f>
        <v>Reagan, Ronald</v>
      </c>
      <c r="O967" t="str">
        <f>VLOOKUP(A967,'national-winners'!$A$2:$B$13,2,0)</f>
        <v>Reagan, Ronald</v>
      </c>
    </row>
    <row r="968" spans="1:15" x14ac:dyDescent="0.25">
      <c r="A968">
        <v>1984</v>
      </c>
      <c r="B968" t="s">
        <v>143</v>
      </c>
      <c r="C968" t="s">
        <v>144</v>
      </c>
      <c r="D968">
        <v>48</v>
      </c>
      <c r="E968">
        <v>74</v>
      </c>
      <c r="F968">
        <v>49</v>
      </c>
      <c r="G968" t="s">
        <v>16</v>
      </c>
      <c r="H968" t="s">
        <v>160</v>
      </c>
      <c r="I968" t="s">
        <v>21</v>
      </c>
      <c r="J968" t="b">
        <v>0</v>
      </c>
      <c r="K968">
        <v>3433428</v>
      </c>
      <c r="L968">
        <v>5397571</v>
      </c>
      <c r="M968" t="str">
        <f>IF(VLOOKUP(A968,'national-winners'!$A$2:$B$13,2,0)=H968,"Y","N")</f>
        <v>Y</v>
      </c>
      <c r="N968" t="str">
        <f>_xlfn.XLOOKUP(INDEX('state-winning-votes'!$A$1:$L$53,MATCH($C968,'state-winning-votes'!$A:$A,0),MATCH($A968,'state-winning-votes'!$A$2:$L$2,0)),$K:$K,$H:$H)</f>
        <v>Reagan, Ronald</v>
      </c>
      <c r="O968" t="str">
        <f>VLOOKUP(A968,'national-winners'!$A$2:$B$13,2,0)</f>
        <v>Reagan, Ronald</v>
      </c>
    </row>
    <row r="969" spans="1:15" x14ac:dyDescent="0.25">
      <c r="A969">
        <v>1984</v>
      </c>
      <c r="B969" t="s">
        <v>143</v>
      </c>
      <c r="C969" t="s">
        <v>144</v>
      </c>
      <c r="D969">
        <v>48</v>
      </c>
      <c r="E969">
        <v>74</v>
      </c>
      <c r="F969">
        <v>49</v>
      </c>
      <c r="G969" t="s">
        <v>16</v>
      </c>
      <c r="H969" t="s">
        <v>189</v>
      </c>
      <c r="I969" t="s">
        <v>18</v>
      </c>
      <c r="J969" t="b">
        <v>0</v>
      </c>
      <c r="K969">
        <v>1949276</v>
      </c>
      <c r="L969">
        <v>5397571</v>
      </c>
      <c r="M969" t="str">
        <f>IF(VLOOKUP(A969,'national-winners'!$A$2:$B$13,2,0)=H969,"Y","N")</f>
        <v>N</v>
      </c>
      <c r="N969" t="str">
        <f>_xlfn.XLOOKUP(INDEX('state-winning-votes'!$A$1:$L$53,MATCH($C969,'state-winning-votes'!$A:$A,0),MATCH($A969,'state-winning-votes'!$A$2:$L$2,0)),$K:$K,$H:$H)</f>
        <v>Reagan, Ronald</v>
      </c>
      <c r="O969" t="str">
        <f>VLOOKUP(A969,'national-winners'!$A$2:$B$13,2,0)</f>
        <v>Reagan, Ronald</v>
      </c>
    </row>
    <row r="970" spans="1:15" x14ac:dyDescent="0.25">
      <c r="A970">
        <v>1984</v>
      </c>
      <c r="B970" t="s">
        <v>143</v>
      </c>
      <c r="C970" t="s">
        <v>144</v>
      </c>
      <c r="D970">
        <v>48</v>
      </c>
      <c r="E970">
        <v>74</v>
      </c>
      <c r="F970">
        <v>49</v>
      </c>
      <c r="G970" t="s">
        <v>16</v>
      </c>
      <c r="H970" t="s">
        <v>48</v>
      </c>
      <c r="I970" t="s">
        <v>35</v>
      </c>
      <c r="J970" t="b">
        <v>0</v>
      </c>
      <c r="K970">
        <v>14613</v>
      </c>
      <c r="L970">
        <v>5397571</v>
      </c>
      <c r="M970" t="str">
        <f>IF(VLOOKUP(A970,'national-winners'!$A$2:$B$13,2,0)=H970,"Y","N")</f>
        <v>N</v>
      </c>
      <c r="N970" t="str">
        <f>_xlfn.XLOOKUP(INDEX('state-winning-votes'!$A$1:$L$53,MATCH($C970,'state-winning-votes'!$A:$A,0),MATCH($A970,'state-winning-votes'!$A$2:$L$2,0)),$K:$K,$H:$H)</f>
        <v>Reagan, Ronald</v>
      </c>
      <c r="O970" t="str">
        <f>VLOOKUP(A970,'national-winners'!$A$2:$B$13,2,0)</f>
        <v>Reagan, Ronald</v>
      </c>
    </row>
    <row r="971" spans="1:15" x14ac:dyDescent="0.25">
      <c r="A971">
        <v>1984</v>
      </c>
      <c r="B971" t="s">
        <v>143</v>
      </c>
      <c r="C971" t="s">
        <v>144</v>
      </c>
      <c r="D971">
        <v>48</v>
      </c>
      <c r="E971">
        <v>74</v>
      </c>
      <c r="F971">
        <v>49</v>
      </c>
      <c r="G971" t="s">
        <v>16</v>
      </c>
      <c r="H971" t="s">
        <v>59</v>
      </c>
      <c r="J971" t="b">
        <v>0</v>
      </c>
      <c r="K971">
        <v>254</v>
      </c>
      <c r="L971">
        <v>5397571</v>
      </c>
      <c r="M971" t="str">
        <f>IF(VLOOKUP(A971,'national-winners'!$A$2:$B$13,2,0)=H971,"Y","N")</f>
        <v>N</v>
      </c>
      <c r="N971" t="str">
        <f>_xlfn.XLOOKUP(INDEX('state-winning-votes'!$A$1:$L$53,MATCH($C971,'state-winning-votes'!$A:$A,0),MATCH($A971,'state-winning-votes'!$A$2:$L$2,0)),$K:$K,$H:$H)</f>
        <v>Reagan, Ronald</v>
      </c>
      <c r="O971" t="str">
        <f>VLOOKUP(A971,'national-winners'!$A$2:$B$13,2,0)</f>
        <v>Reagan, Ronald</v>
      </c>
    </row>
    <row r="972" spans="1:15" x14ac:dyDescent="0.25">
      <c r="A972">
        <v>1984</v>
      </c>
      <c r="B972" t="s">
        <v>145</v>
      </c>
      <c r="C972" t="s">
        <v>146</v>
      </c>
      <c r="D972">
        <v>49</v>
      </c>
      <c r="E972">
        <v>87</v>
      </c>
      <c r="F972">
        <v>67</v>
      </c>
      <c r="G972" t="s">
        <v>16</v>
      </c>
      <c r="H972" t="s">
        <v>160</v>
      </c>
      <c r="I972" t="s">
        <v>21</v>
      </c>
      <c r="J972" t="b">
        <v>0</v>
      </c>
      <c r="K972">
        <v>469105</v>
      </c>
      <c r="L972">
        <v>629656</v>
      </c>
      <c r="M972" t="str">
        <f>IF(VLOOKUP(A972,'national-winners'!$A$2:$B$13,2,0)=H972,"Y","N")</f>
        <v>Y</v>
      </c>
      <c r="N972" t="str">
        <f>_xlfn.XLOOKUP(INDEX('state-winning-votes'!$A$1:$L$53,MATCH($C972,'state-winning-votes'!$A:$A,0),MATCH($A972,'state-winning-votes'!$A$2:$L$2,0)),$K:$K,$H:$H)</f>
        <v>Reagan, Ronald</v>
      </c>
      <c r="O972" t="str">
        <f>VLOOKUP(A972,'national-winners'!$A$2:$B$13,2,0)</f>
        <v>Reagan, Ronald</v>
      </c>
    </row>
    <row r="973" spans="1:15" x14ac:dyDescent="0.25">
      <c r="A973">
        <v>1984</v>
      </c>
      <c r="B973" t="s">
        <v>145</v>
      </c>
      <c r="C973" t="s">
        <v>146</v>
      </c>
      <c r="D973">
        <v>49</v>
      </c>
      <c r="E973">
        <v>87</v>
      </c>
      <c r="F973">
        <v>67</v>
      </c>
      <c r="G973" t="s">
        <v>16</v>
      </c>
      <c r="H973" t="s">
        <v>189</v>
      </c>
      <c r="I973" t="s">
        <v>18</v>
      </c>
      <c r="J973" t="b">
        <v>0</v>
      </c>
      <c r="K973">
        <v>155369</v>
      </c>
      <c r="L973">
        <v>629656</v>
      </c>
      <c r="M973" t="str">
        <f>IF(VLOOKUP(A973,'national-winners'!$A$2:$B$13,2,0)=H973,"Y","N")</f>
        <v>N</v>
      </c>
      <c r="N973" t="str">
        <f>_xlfn.XLOOKUP(INDEX('state-winning-votes'!$A$1:$L$53,MATCH($C973,'state-winning-votes'!$A:$A,0),MATCH($A973,'state-winning-votes'!$A$2:$L$2,0)),$K:$K,$H:$H)</f>
        <v>Reagan, Ronald</v>
      </c>
      <c r="O973" t="str">
        <f>VLOOKUP(A973,'national-winners'!$A$2:$B$13,2,0)</f>
        <v>Reagan, Ronald</v>
      </c>
    </row>
    <row r="974" spans="1:15" x14ac:dyDescent="0.25">
      <c r="A974">
        <v>1984</v>
      </c>
      <c r="B974" t="s">
        <v>145</v>
      </c>
      <c r="C974" t="s">
        <v>146</v>
      </c>
      <c r="D974">
        <v>49</v>
      </c>
      <c r="E974">
        <v>87</v>
      </c>
      <c r="F974">
        <v>67</v>
      </c>
      <c r="G974" t="s">
        <v>16</v>
      </c>
      <c r="H974" t="s">
        <v>190</v>
      </c>
      <c r="I974" t="s">
        <v>29</v>
      </c>
      <c r="J974" t="b">
        <v>0</v>
      </c>
      <c r="K974">
        <v>2447</v>
      </c>
      <c r="L974">
        <v>629656</v>
      </c>
      <c r="M974" t="str">
        <f>IF(VLOOKUP(A974,'national-winners'!$A$2:$B$13,2,0)=H974,"Y","N")</f>
        <v>N</v>
      </c>
      <c r="N974" t="str">
        <f>_xlfn.XLOOKUP(INDEX('state-winning-votes'!$A$1:$L$53,MATCH($C974,'state-winning-votes'!$A:$A,0),MATCH($A974,'state-winning-votes'!$A$2:$L$2,0)),$K:$K,$H:$H)</f>
        <v>Reagan, Ronald</v>
      </c>
      <c r="O974" t="str">
        <f>VLOOKUP(A974,'national-winners'!$A$2:$B$13,2,0)</f>
        <v>Reagan, Ronald</v>
      </c>
    </row>
    <row r="975" spans="1:15" x14ac:dyDescent="0.25">
      <c r="A975">
        <v>1984</v>
      </c>
      <c r="B975" t="s">
        <v>145</v>
      </c>
      <c r="C975" t="s">
        <v>146</v>
      </c>
      <c r="D975">
        <v>49</v>
      </c>
      <c r="E975">
        <v>87</v>
      </c>
      <c r="F975">
        <v>67</v>
      </c>
      <c r="G975" t="s">
        <v>16</v>
      </c>
      <c r="H975" t="s">
        <v>200</v>
      </c>
      <c r="I975" t="s">
        <v>39</v>
      </c>
      <c r="J975" t="b">
        <v>0</v>
      </c>
      <c r="K975">
        <v>1345</v>
      </c>
      <c r="L975">
        <v>629656</v>
      </c>
      <c r="M975" t="str">
        <f>IF(VLOOKUP(A975,'national-winners'!$A$2:$B$13,2,0)=H975,"Y","N")</f>
        <v>N</v>
      </c>
      <c r="N975" t="str">
        <f>_xlfn.XLOOKUP(INDEX('state-winning-votes'!$A$1:$L$53,MATCH($C975,'state-winning-votes'!$A:$A,0),MATCH($A975,'state-winning-votes'!$A$2:$L$2,0)),$K:$K,$H:$H)</f>
        <v>Reagan, Ronald</v>
      </c>
      <c r="O975" t="str">
        <f>VLOOKUP(A975,'national-winners'!$A$2:$B$13,2,0)</f>
        <v>Reagan, Ronald</v>
      </c>
    </row>
    <row r="976" spans="1:15" x14ac:dyDescent="0.25">
      <c r="A976">
        <v>1984</v>
      </c>
      <c r="B976" t="s">
        <v>145</v>
      </c>
      <c r="C976" t="s">
        <v>146</v>
      </c>
      <c r="D976">
        <v>49</v>
      </c>
      <c r="E976">
        <v>87</v>
      </c>
      <c r="F976">
        <v>67</v>
      </c>
      <c r="G976" t="s">
        <v>16</v>
      </c>
      <c r="H976" t="s">
        <v>196</v>
      </c>
      <c r="I976" t="s">
        <v>168</v>
      </c>
      <c r="J976" t="b">
        <v>0</v>
      </c>
      <c r="K976">
        <v>844</v>
      </c>
      <c r="L976">
        <v>629656</v>
      </c>
      <c r="M976" t="str">
        <f>IF(VLOOKUP(A976,'national-winners'!$A$2:$B$13,2,0)=H976,"Y","N")</f>
        <v>N</v>
      </c>
      <c r="N976" t="str">
        <f>_xlfn.XLOOKUP(INDEX('state-winning-votes'!$A$1:$L$53,MATCH($C976,'state-winning-votes'!$A:$A,0),MATCH($A976,'state-winning-votes'!$A$2:$L$2,0)),$K:$K,$H:$H)</f>
        <v>Reagan, Ronald</v>
      </c>
      <c r="O976" t="str">
        <f>VLOOKUP(A976,'national-winners'!$A$2:$B$13,2,0)</f>
        <v>Reagan, Ronald</v>
      </c>
    </row>
    <row r="977" spans="1:15" x14ac:dyDescent="0.25">
      <c r="A977">
        <v>1984</v>
      </c>
      <c r="B977" t="s">
        <v>145</v>
      </c>
      <c r="C977" t="s">
        <v>146</v>
      </c>
      <c r="D977">
        <v>49</v>
      </c>
      <c r="E977">
        <v>87</v>
      </c>
      <c r="F977">
        <v>67</v>
      </c>
      <c r="G977" t="s">
        <v>16</v>
      </c>
      <c r="H977" t="s">
        <v>194</v>
      </c>
      <c r="I977" t="s">
        <v>195</v>
      </c>
      <c r="J977" t="b">
        <v>0</v>
      </c>
      <c r="K977">
        <v>220</v>
      </c>
      <c r="L977">
        <v>629656</v>
      </c>
      <c r="M977" t="str">
        <f>IF(VLOOKUP(A977,'national-winners'!$A$2:$B$13,2,0)=H977,"Y","N")</f>
        <v>N</v>
      </c>
      <c r="N977" t="str">
        <f>_xlfn.XLOOKUP(INDEX('state-winning-votes'!$A$1:$L$53,MATCH($C977,'state-winning-votes'!$A:$A,0),MATCH($A977,'state-winning-votes'!$A$2:$L$2,0)),$K:$K,$H:$H)</f>
        <v>Reagan, Ronald</v>
      </c>
      <c r="O977" t="str">
        <f>VLOOKUP(A977,'national-winners'!$A$2:$B$13,2,0)</f>
        <v>Reagan, Ronald</v>
      </c>
    </row>
    <row r="978" spans="1:15" x14ac:dyDescent="0.25">
      <c r="A978">
        <v>1984</v>
      </c>
      <c r="B978" t="s">
        <v>145</v>
      </c>
      <c r="C978" t="s">
        <v>146</v>
      </c>
      <c r="D978">
        <v>49</v>
      </c>
      <c r="E978">
        <v>87</v>
      </c>
      <c r="F978">
        <v>67</v>
      </c>
      <c r="G978" t="s">
        <v>16</v>
      </c>
      <c r="H978" t="s">
        <v>26</v>
      </c>
      <c r="I978" t="s">
        <v>27</v>
      </c>
      <c r="J978" t="b">
        <v>0</v>
      </c>
      <c r="K978">
        <v>184</v>
      </c>
      <c r="L978">
        <v>629656</v>
      </c>
      <c r="M978" t="str">
        <f>IF(VLOOKUP(A978,'national-winners'!$A$2:$B$13,2,0)=H978,"Y","N")</f>
        <v>N</v>
      </c>
      <c r="N978" t="str">
        <f>_xlfn.XLOOKUP(INDEX('state-winning-votes'!$A$1:$L$53,MATCH($C978,'state-winning-votes'!$A:$A,0),MATCH($A978,'state-winning-votes'!$A$2:$L$2,0)),$K:$K,$H:$H)</f>
        <v>Reagan, Ronald</v>
      </c>
      <c r="O978" t="str">
        <f>VLOOKUP(A978,'national-winners'!$A$2:$B$13,2,0)</f>
        <v>Reagan, Ronald</v>
      </c>
    </row>
    <row r="979" spans="1:15" x14ac:dyDescent="0.25">
      <c r="A979">
        <v>1984</v>
      </c>
      <c r="B979" t="s">
        <v>145</v>
      </c>
      <c r="C979" t="s">
        <v>146</v>
      </c>
      <c r="D979">
        <v>49</v>
      </c>
      <c r="E979">
        <v>87</v>
      </c>
      <c r="F979">
        <v>67</v>
      </c>
      <c r="G979" t="s">
        <v>16</v>
      </c>
      <c r="H979" t="s">
        <v>193</v>
      </c>
      <c r="I979" t="s">
        <v>37</v>
      </c>
      <c r="J979" t="b">
        <v>0</v>
      </c>
      <c r="K979">
        <v>142</v>
      </c>
      <c r="L979">
        <v>629656</v>
      </c>
      <c r="M979" t="str">
        <f>IF(VLOOKUP(A979,'national-winners'!$A$2:$B$13,2,0)=H979,"Y","N")</f>
        <v>N</v>
      </c>
      <c r="N979" t="str">
        <f>_xlfn.XLOOKUP(INDEX('state-winning-votes'!$A$1:$L$53,MATCH($C979,'state-winning-votes'!$A:$A,0),MATCH($A979,'state-winning-votes'!$A$2:$L$2,0)),$K:$K,$H:$H)</f>
        <v>Reagan, Ronald</v>
      </c>
      <c r="O979" t="str">
        <f>VLOOKUP(A979,'national-winners'!$A$2:$B$13,2,0)</f>
        <v>Reagan, Ronald</v>
      </c>
    </row>
    <row r="980" spans="1:15" x14ac:dyDescent="0.25">
      <c r="A980">
        <v>1984</v>
      </c>
      <c r="B980" t="s">
        <v>148</v>
      </c>
      <c r="C980" t="s">
        <v>149</v>
      </c>
      <c r="D980">
        <v>50</v>
      </c>
      <c r="E980">
        <v>13</v>
      </c>
      <c r="F980">
        <v>6</v>
      </c>
      <c r="G980" t="s">
        <v>16</v>
      </c>
      <c r="H980" t="s">
        <v>160</v>
      </c>
      <c r="I980" t="s">
        <v>21</v>
      </c>
      <c r="J980" t="b">
        <v>0</v>
      </c>
      <c r="K980">
        <v>135865</v>
      </c>
      <c r="L980">
        <v>234561</v>
      </c>
      <c r="M980" t="str">
        <f>IF(VLOOKUP(A980,'national-winners'!$A$2:$B$13,2,0)=H980,"Y","N")</f>
        <v>Y</v>
      </c>
      <c r="N980" t="str">
        <f>_xlfn.XLOOKUP(INDEX('state-winning-votes'!$A$1:$L$53,MATCH($C980,'state-winning-votes'!$A:$A,0),MATCH($A980,'state-winning-votes'!$A$2:$L$2,0)),$K:$K,$H:$H)</f>
        <v>Reagan, Ronald</v>
      </c>
      <c r="O980" t="str">
        <f>VLOOKUP(A980,'national-winners'!$A$2:$B$13,2,0)</f>
        <v>Reagan, Ronald</v>
      </c>
    </row>
    <row r="981" spans="1:15" x14ac:dyDescent="0.25">
      <c r="A981">
        <v>1984</v>
      </c>
      <c r="B981" t="s">
        <v>148</v>
      </c>
      <c r="C981" t="s">
        <v>149</v>
      </c>
      <c r="D981">
        <v>50</v>
      </c>
      <c r="E981">
        <v>13</v>
      </c>
      <c r="F981">
        <v>6</v>
      </c>
      <c r="G981" t="s">
        <v>16</v>
      </c>
      <c r="H981" t="s">
        <v>189</v>
      </c>
      <c r="I981" t="s">
        <v>18</v>
      </c>
      <c r="J981" t="b">
        <v>0</v>
      </c>
      <c r="K981">
        <v>95730</v>
      </c>
      <c r="L981">
        <v>234561</v>
      </c>
      <c r="M981" t="str">
        <f>IF(VLOOKUP(A981,'national-winners'!$A$2:$B$13,2,0)=H981,"Y","N")</f>
        <v>N</v>
      </c>
      <c r="N981" t="str">
        <f>_xlfn.XLOOKUP(INDEX('state-winning-votes'!$A$1:$L$53,MATCH($C981,'state-winning-votes'!$A:$A,0),MATCH($A981,'state-winning-votes'!$A$2:$L$2,0)),$K:$K,$H:$H)</f>
        <v>Reagan, Ronald</v>
      </c>
      <c r="O981" t="str">
        <f>VLOOKUP(A981,'national-winners'!$A$2:$B$13,2,0)</f>
        <v>Reagan, Ronald</v>
      </c>
    </row>
    <row r="982" spans="1:15" x14ac:dyDescent="0.25">
      <c r="A982">
        <v>1984</v>
      </c>
      <c r="B982" t="s">
        <v>148</v>
      </c>
      <c r="C982" t="s">
        <v>149</v>
      </c>
      <c r="D982">
        <v>50</v>
      </c>
      <c r="E982">
        <v>13</v>
      </c>
      <c r="F982">
        <v>6</v>
      </c>
      <c r="G982" t="s">
        <v>16</v>
      </c>
      <c r="H982" t="s">
        <v>190</v>
      </c>
      <c r="I982" t="s">
        <v>29</v>
      </c>
      <c r="J982" t="b">
        <v>0</v>
      </c>
      <c r="K982">
        <v>1002</v>
      </c>
      <c r="L982">
        <v>234561</v>
      </c>
      <c r="M982" t="str">
        <f>IF(VLOOKUP(A982,'national-winners'!$A$2:$B$13,2,0)=H982,"Y","N")</f>
        <v>N</v>
      </c>
      <c r="N982" t="str">
        <f>_xlfn.XLOOKUP(INDEX('state-winning-votes'!$A$1:$L$53,MATCH($C982,'state-winning-votes'!$A:$A,0),MATCH($A982,'state-winning-votes'!$A$2:$L$2,0)),$K:$K,$H:$H)</f>
        <v>Reagan, Ronald</v>
      </c>
      <c r="O982" t="str">
        <f>VLOOKUP(A982,'national-winners'!$A$2:$B$13,2,0)</f>
        <v>Reagan, Ronald</v>
      </c>
    </row>
    <row r="983" spans="1:15" x14ac:dyDescent="0.25">
      <c r="A983">
        <v>1984</v>
      </c>
      <c r="B983" t="s">
        <v>148</v>
      </c>
      <c r="C983" t="s">
        <v>149</v>
      </c>
      <c r="D983">
        <v>50</v>
      </c>
      <c r="E983">
        <v>13</v>
      </c>
      <c r="F983">
        <v>6</v>
      </c>
      <c r="G983" t="s">
        <v>16</v>
      </c>
      <c r="H983" t="s">
        <v>59</v>
      </c>
      <c r="J983" t="b">
        <v>0</v>
      </c>
      <c r="K983">
        <v>712</v>
      </c>
      <c r="L983">
        <v>234561</v>
      </c>
      <c r="M983" t="str">
        <f>IF(VLOOKUP(A983,'national-winners'!$A$2:$B$13,2,0)=H983,"Y","N")</f>
        <v>N</v>
      </c>
      <c r="N983" t="str">
        <f>_xlfn.XLOOKUP(INDEX('state-winning-votes'!$A$1:$L$53,MATCH($C983,'state-winning-votes'!$A:$A,0),MATCH($A983,'state-winning-votes'!$A$2:$L$2,0)),$K:$K,$H:$H)</f>
        <v>Reagan, Ronald</v>
      </c>
      <c r="O983" t="str">
        <f>VLOOKUP(A983,'national-winners'!$A$2:$B$13,2,0)</f>
        <v>Reagan, Ronald</v>
      </c>
    </row>
    <row r="984" spans="1:15" x14ac:dyDescent="0.25">
      <c r="A984">
        <v>1984</v>
      </c>
      <c r="B984" t="s">
        <v>148</v>
      </c>
      <c r="C984" t="s">
        <v>149</v>
      </c>
      <c r="D984">
        <v>50</v>
      </c>
      <c r="E984">
        <v>13</v>
      </c>
      <c r="F984">
        <v>6</v>
      </c>
      <c r="G984" t="s">
        <v>16</v>
      </c>
      <c r="H984" t="s">
        <v>48</v>
      </c>
      <c r="I984" t="s">
        <v>35</v>
      </c>
      <c r="J984" t="b">
        <v>0</v>
      </c>
      <c r="K984">
        <v>423</v>
      </c>
      <c r="L984">
        <v>234561</v>
      </c>
      <c r="M984" t="str">
        <f>IF(VLOOKUP(A984,'national-winners'!$A$2:$B$13,2,0)=H984,"Y","N")</f>
        <v>N</v>
      </c>
      <c r="N984" t="str">
        <f>_xlfn.XLOOKUP(INDEX('state-winning-votes'!$A$1:$L$53,MATCH($C984,'state-winning-votes'!$A:$A,0),MATCH($A984,'state-winning-votes'!$A$2:$L$2,0)),$K:$K,$H:$H)</f>
        <v>Reagan, Ronald</v>
      </c>
      <c r="O984" t="str">
        <f>VLOOKUP(A984,'national-winners'!$A$2:$B$13,2,0)</f>
        <v>Reagan, Ronald</v>
      </c>
    </row>
    <row r="985" spans="1:15" x14ac:dyDescent="0.25">
      <c r="A985">
        <v>1984</v>
      </c>
      <c r="B985" t="s">
        <v>148</v>
      </c>
      <c r="C985" t="s">
        <v>149</v>
      </c>
      <c r="D985">
        <v>50</v>
      </c>
      <c r="E985">
        <v>13</v>
      </c>
      <c r="F985">
        <v>6</v>
      </c>
      <c r="G985" t="s">
        <v>16</v>
      </c>
      <c r="H985" t="s">
        <v>194</v>
      </c>
      <c r="I985" t="s">
        <v>195</v>
      </c>
      <c r="J985" t="b">
        <v>0</v>
      </c>
      <c r="K985">
        <v>323</v>
      </c>
      <c r="L985">
        <v>234561</v>
      </c>
      <c r="M985" t="str">
        <f>IF(VLOOKUP(A985,'national-winners'!$A$2:$B$13,2,0)=H985,"Y","N")</f>
        <v>N</v>
      </c>
      <c r="N985" t="str">
        <f>_xlfn.XLOOKUP(INDEX('state-winning-votes'!$A$1:$L$53,MATCH($C985,'state-winning-votes'!$A:$A,0),MATCH($A985,'state-winning-votes'!$A$2:$L$2,0)),$K:$K,$H:$H)</f>
        <v>Reagan, Ronald</v>
      </c>
      <c r="O985" t="str">
        <f>VLOOKUP(A985,'national-winners'!$A$2:$B$13,2,0)</f>
        <v>Reagan, Ronald</v>
      </c>
    </row>
    <row r="986" spans="1:15" x14ac:dyDescent="0.25">
      <c r="A986">
        <v>1984</v>
      </c>
      <c r="B986" t="s">
        <v>148</v>
      </c>
      <c r="C986" t="s">
        <v>149</v>
      </c>
      <c r="D986">
        <v>50</v>
      </c>
      <c r="E986">
        <v>13</v>
      </c>
      <c r="F986">
        <v>6</v>
      </c>
      <c r="G986" t="s">
        <v>16</v>
      </c>
      <c r="H986" t="s">
        <v>196</v>
      </c>
      <c r="I986" t="s">
        <v>168</v>
      </c>
      <c r="J986" t="b">
        <v>0</v>
      </c>
      <c r="K986">
        <v>264</v>
      </c>
      <c r="L986">
        <v>234561</v>
      </c>
      <c r="M986" t="str">
        <f>IF(VLOOKUP(A986,'national-winners'!$A$2:$B$13,2,0)=H986,"Y","N")</f>
        <v>N</v>
      </c>
      <c r="N986" t="str">
        <f>_xlfn.XLOOKUP(INDEX('state-winning-votes'!$A$1:$L$53,MATCH($C986,'state-winning-votes'!$A:$A,0),MATCH($A986,'state-winning-votes'!$A$2:$L$2,0)),$K:$K,$H:$H)</f>
        <v>Reagan, Ronald</v>
      </c>
      <c r="O986" t="str">
        <f>VLOOKUP(A986,'national-winners'!$A$2:$B$13,2,0)</f>
        <v>Reagan, Ronald</v>
      </c>
    </row>
    <row r="987" spans="1:15" x14ac:dyDescent="0.25">
      <c r="A987">
        <v>1984</v>
      </c>
      <c r="B987" t="s">
        <v>148</v>
      </c>
      <c r="C987" t="s">
        <v>149</v>
      </c>
      <c r="D987">
        <v>50</v>
      </c>
      <c r="E987">
        <v>13</v>
      </c>
      <c r="F987">
        <v>6</v>
      </c>
      <c r="G987" t="s">
        <v>16</v>
      </c>
      <c r="H987" t="s">
        <v>193</v>
      </c>
      <c r="I987" t="s">
        <v>37</v>
      </c>
      <c r="J987" t="b">
        <v>0</v>
      </c>
      <c r="K987">
        <v>127</v>
      </c>
      <c r="L987">
        <v>234561</v>
      </c>
      <c r="M987" t="str">
        <f>IF(VLOOKUP(A987,'national-winners'!$A$2:$B$13,2,0)=H987,"Y","N")</f>
        <v>N</v>
      </c>
      <c r="N987" t="str">
        <f>_xlfn.XLOOKUP(INDEX('state-winning-votes'!$A$1:$L$53,MATCH($C987,'state-winning-votes'!$A:$A,0),MATCH($A987,'state-winning-votes'!$A$2:$L$2,0)),$K:$K,$H:$H)</f>
        <v>Reagan, Ronald</v>
      </c>
      <c r="O987" t="str">
        <f>VLOOKUP(A987,'national-winners'!$A$2:$B$13,2,0)</f>
        <v>Reagan, Ronald</v>
      </c>
    </row>
    <row r="988" spans="1:15" x14ac:dyDescent="0.25">
      <c r="A988">
        <v>1984</v>
      </c>
      <c r="B988" t="s">
        <v>148</v>
      </c>
      <c r="C988" t="s">
        <v>149</v>
      </c>
      <c r="D988">
        <v>50</v>
      </c>
      <c r="E988">
        <v>13</v>
      </c>
      <c r="F988">
        <v>6</v>
      </c>
      <c r="G988" t="s">
        <v>16</v>
      </c>
      <c r="H988" t="s">
        <v>26</v>
      </c>
      <c r="I988" t="s">
        <v>27</v>
      </c>
      <c r="J988" t="b">
        <v>0</v>
      </c>
      <c r="K988">
        <v>115</v>
      </c>
      <c r="L988">
        <v>234561</v>
      </c>
      <c r="M988" t="str">
        <f>IF(VLOOKUP(A988,'national-winners'!$A$2:$B$13,2,0)=H988,"Y","N")</f>
        <v>N</v>
      </c>
      <c r="N988" t="str">
        <f>_xlfn.XLOOKUP(INDEX('state-winning-votes'!$A$1:$L$53,MATCH($C988,'state-winning-votes'!$A:$A,0),MATCH($A988,'state-winning-votes'!$A$2:$L$2,0)),$K:$K,$H:$H)</f>
        <v>Reagan, Ronald</v>
      </c>
      <c r="O988" t="str">
        <f>VLOOKUP(A988,'national-winners'!$A$2:$B$13,2,0)</f>
        <v>Reagan, Ronald</v>
      </c>
    </row>
    <row r="989" spans="1:15" x14ac:dyDescent="0.25">
      <c r="A989">
        <v>1984</v>
      </c>
      <c r="B989" t="s">
        <v>150</v>
      </c>
      <c r="C989" t="s">
        <v>151</v>
      </c>
      <c r="D989">
        <v>51</v>
      </c>
      <c r="E989">
        <v>54</v>
      </c>
      <c r="F989">
        <v>40</v>
      </c>
      <c r="G989" t="s">
        <v>16</v>
      </c>
      <c r="H989" t="s">
        <v>160</v>
      </c>
      <c r="I989" t="s">
        <v>21</v>
      </c>
      <c r="J989" t="b">
        <v>0</v>
      </c>
      <c r="K989">
        <v>1337078</v>
      </c>
      <c r="L989">
        <v>2146635</v>
      </c>
      <c r="M989" t="str">
        <f>IF(VLOOKUP(A989,'national-winners'!$A$2:$B$13,2,0)=H989,"Y","N")</f>
        <v>Y</v>
      </c>
      <c r="N989" t="str">
        <f>_xlfn.XLOOKUP(INDEX('state-winning-votes'!$A$1:$L$53,MATCH($C989,'state-winning-votes'!$A:$A,0),MATCH($A989,'state-winning-votes'!$A$2:$L$2,0)),$K:$K,$H:$H)</f>
        <v>Reagan, Ronald</v>
      </c>
      <c r="O989" t="str">
        <f>VLOOKUP(A989,'national-winners'!$A$2:$B$13,2,0)</f>
        <v>Reagan, Ronald</v>
      </c>
    </row>
    <row r="990" spans="1:15" x14ac:dyDescent="0.25">
      <c r="A990">
        <v>1984</v>
      </c>
      <c r="B990" t="s">
        <v>150</v>
      </c>
      <c r="C990" t="s">
        <v>151</v>
      </c>
      <c r="D990">
        <v>51</v>
      </c>
      <c r="E990">
        <v>54</v>
      </c>
      <c r="F990">
        <v>40</v>
      </c>
      <c r="G990" t="s">
        <v>16</v>
      </c>
      <c r="H990" t="s">
        <v>189</v>
      </c>
      <c r="I990" t="s">
        <v>18</v>
      </c>
      <c r="J990" t="b">
        <v>0</v>
      </c>
      <c r="K990">
        <v>796250</v>
      </c>
      <c r="L990">
        <v>2146635</v>
      </c>
      <c r="M990" t="str">
        <f>IF(VLOOKUP(A990,'national-winners'!$A$2:$B$13,2,0)=H990,"Y","N")</f>
        <v>N</v>
      </c>
      <c r="N990" t="str">
        <f>_xlfn.XLOOKUP(INDEX('state-winning-votes'!$A$1:$L$53,MATCH($C990,'state-winning-votes'!$A:$A,0),MATCH($A990,'state-winning-votes'!$A$2:$L$2,0)),$K:$K,$H:$H)</f>
        <v>Reagan, Ronald</v>
      </c>
      <c r="O990" t="str">
        <f>VLOOKUP(A990,'national-winners'!$A$2:$B$13,2,0)</f>
        <v>Reagan, Ronald</v>
      </c>
    </row>
    <row r="991" spans="1:15" x14ac:dyDescent="0.25">
      <c r="A991">
        <v>1984</v>
      </c>
      <c r="B991" t="s">
        <v>150</v>
      </c>
      <c r="C991" t="s">
        <v>151</v>
      </c>
      <c r="D991">
        <v>51</v>
      </c>
      <c r="E991">
        <v>54</v>
      </c>
      <c r="F991">
        <v>40</v>
      </c>
      <c r="G991" t="s">
        <v>16</v>
      </c>
      <c r="H991" t="s">
        <v>48</v>
      </c>
      <c r="I991" t="s">
        <v>35</v>
      </c>
      <c r="J991" t="b">
        <v>0</v>
      </c>
      <c r="K991">
        <v>13307</v>
      </c>
      <c r="L991">
        <v>2146635</v>
      </c>
      <c r="M991" t="str">
        <f>IF(VLOOKUP(A991,'national-winners'!$A$2:$B$13,2,0)=H991,"Y","N")</f>
        <v>N</v>
      </c>
      <c r="N991" t="str">
        <f>_xlfn.XLOOKUP(INDEX('state-winning-votes'!$A$1:$L$53,MATCH($C991,'state-winning-votes'!$A:$A,0),MATCH($A991,'state-winning-votes'!$A$2:$L$2,0)),$K:$K,$H:$H)</f>
        <v>Reagan, Ronald</v>
      </c>
      <c r="O991" t="str">
        <f>VLOOKUP(A991,'national-winners'!$A$2:$B$13,2,0)</f>
        <v>Reagan, Ronald</v>
      </c>
    </row>
    <row r="992" spans="1:15" x14ac:dyDescent="0.25">
      <c r="A992">
        <v>1984</v>
      </c>
      <c r="B992" t="s">
        <v>152</v>
      </c>
      <c r="C992" t="s">
        <v>153</v>
      </c>
      <c r="D992">
        <v>53</v>
      </c>
      <c r="E992">
        <v>91</v>
      </c>
      <c r="F992">
        <v>73</v>
      </c>
      <c r="G992" t="s">
        <v>16</v>
      </c>
      <c r="H992" t="s">
        <v>160</v>
      </c>
      <c r="I992" t="s">
        <v>21</v>
      </c>
      <c r="J992" t="b">
        <v>0</v>
      </c>
      <c r="K992">
        <v>1051670</v>
      </c>
      <c r="L992">
        <v>1874910</v>
      </c>
      <c r="M992" t="str">
        <f>IF(VLOOKUP(A992,'national-winners'!$A$2:$B$13,2,0)=H992,"Y","N")</f>
        <v>Y</v>
      </c>
      <c r="N992" t="str">
        <f>_xlfn.XLOOKUP(INDEX('state-winning-votes'!$A$1:$L$53,MATCH($C992,'state-winning-votes'!$A:$A,0),MATCH($A992,'state-winning-votes'!$A$2:$L$2,0)),$K:$K,$H:$H)</f>
        <v>Reagan, Ronald</v>
      </c>
      <c r="O992" t="str">
        <f>VLOOKUP(A992,'national-winners'!$A$2:$B$13,2,0)</f>
        <v>Reagan, Ronald</v>
      </c>
    </row>
    <row r="993" spans="1:15" x14ac:dyDescent="0.25">
      <c r="A993">
        <v>1984</v>
      </c>
      <c r="B993" t="s">
        <v>152</v>
      </c>
      <c r="C993" t="s">
        <v>153</v>
      </c>
      <c r="D993">
        <v>53</v>
      </c>
      <c r="E993">
        <v>91</v>
      </c>
      <c r="F993">
        <v>73</v>
      </c>
      <c r="G993" t="s">
        <v>16</v>
      </c>
      <c r="H993" t="s">
        <v>189</v>
      </c>
      <c r="I993" t="s">
        <v>18</v>
      </c>
      <c r="J993" t="b">
        <v>0</v>
      </c>
      <c r="K993">
        <v>798352</v>
      </c>
      <c r="L993">
        <v>1874910</v>
      </c>
      <c r="M993" t="str">
        <f>IF(VLOOKUP(A993,'national-winners'!$A$2:$B$13,2,0)=H993,"Y","N")</f>
        <v>N</v>
      </c>
      <c r="N993" t="str">
        <f>_xlfn.XLOOKUP(INDEX('state-winning-votes'!$A$1:$L$53,MATCH($C993,'state-winning-votes'!$A:$A,0),MATCH($A993,'state-winning-votes'!$A$2:$L$2,0)),$K:$K,$H:$H)</f>
        <v>Reagan, Ronald</v>
      </c>
      <c r="O993" t="str">
        <f>VLOOKUP(A993,'national-winners'!$A$2:$B$13,2,0)</f>
        <v>Reagan, Ronald</v>
      </c>
    </row>
    <row r="994" spans="1:15" x14ac:dyDescent="0.25">
      <c r="A994">
        <v>1984</v>
      </c>
      <c r="B994" t="s">
        <v>152</v>
      </c>
      <c r="C994" t="s">
        <v>153</v>
      </c>
      <c r="D994">
        <v>53</v>
      </c>
      <c r="E994">
        <v>91</v>
      </c>
      <c r="F994">
        <v>73</v>
      </c>
      <c r="G994" t="s">
        <v>16</v>
      </c>
      <c r="H994" t="s">
        <v>190</v>
      </c>
      <c r="I994" t="s">
        <v>29</v>
      </c>
      <c r="J994" t="b">
        <v>0</v>
      </c>
      <c r="K994">
        <v>8844</v>
      </c>
      <c r="L994">
        <v>1874910</v>
      </c>
      <c r="M994" t="str">
        <f>IF(VLOOKUP(A994,'national-winners'!$A$2:$B$13,2,0)=H994,"Y","N")</f>
        <v>N</v>
      </c>
      <c r="N994" t="str">
        <f>_xlfn.XLOOKUP(INDEX('state-winning-votes'!$A$1:$L$53,MATCH($C994,'state-winning-votes'!$A:$A,0),MATCH($A994,'state-winning-votes'!$A$2:$L$2,0)),$K:$K,$H:$H)</f>
        <v>Reagan, Ronald</v>
      </c>
      <c r="O994" t="str">
        <f>VLOOKUP(A994,'national-winners'!$A$2:$B$13,2,0)</f>
        <v>Reagan, Ronald</v>
      </c>
    </row>
    <row r="995" spans="1:15" x14ac:dyDescent="0.25">
      <c r="A995">
        <v>1984</v>
      </c>
      <c r="B995" t="s">
        <v>152</v>
      </c>
      <c r="C995" t="s">
        <v>153</v>
      </c>
      <c r="D995">
        <v>53</v>
      </c>
      <c r="E995">
        <v>91</v>
      </c>
      <c r="F995">
        <v>73</v>
      </c>
      <c r="G995" t="s">
        <v>16</v>
      </c>
      <c r="H995" t="s">
        <v>191</v>
      </c>
      <c r="I995" t="s">
        <v>192</v>
      </c>
      <c r="J995" t="b">
        <v>0</v>
      </c>
      <c r="K995">
        <v>5724</v>
      </c>
      <c r="L995">
        <v>1874910</v>
      </c>
      <c r="M995" t="str">
        <f>IF(VLOOKUP(A995,'national-winners'!$A$2:$B$13,2,0)=H995,"Y","N")</f>
        <v>N</v>
      </c>
      <c r="N995" t="str">
        <f>_xlfn.XLOOKUP(INDEX('state-winning-votes'!$A$1:$L$53,MATCH($C995,'state-winning-votes'!$A:$A,0),MATCH($A995,'state-winning-votes'!$A$2:$L$2,0)),$K:$K,$H:$H)</f>
        <v>Reagan, Ronald</v>
      </c>
      <c r="O995" t="str">
        <f>VLOOKUP(A995,'national-winners'!$A$2:$B$13,2,0)</f>
        <v>Reagan, Ronald</v>
      </c>
    </row>
    <row r="996" spans="1:15" x14ac:dyDescent="0.25">
      <c r="A996">
        <v>1984</v>
      </c>
      <c r="B996" t="s">
        <v>152</v>
      </c>
      <c r="C996" t="s">
        <v>153</v>
      </c>
      <c r="D996">
        <v>53</v>
      </c>
      <c r="E996">
        <v>91</v>
      </c>
      <c r="F996">
        <v>73</v>
      </c>
      <c r="G996" t="s">
        <v>16</v>
      </c>
      <c r="H996" t="s">
        <v>48</v>
      </c>
      <c r="I996" t="s">
        <v>35</v>
      </c>
      <c r="J996" t="b">
        <v>0</v>
      </c>
      <c r="K996">
        <v>4712</v>
      </c>
      <c r="L996">
        <v>1874910</v>
      </c>
      <c r="M996" t="str">
        <f>IF(VLOOKUP(A996,'national-winners'!$A$2:$B$13,2,0)=H996,"Y","N")</f>
        <v>N</v>
      </c>
      <c r="N996" t="str">
        <f>_xlfn.XLOOKUP(INDEX('state-winning-votes'!$A$1:$L$53,MATCH($C996,'state-winning-votes'!$A:$A,0),MATCH($A996,'state-winning-votes'!$A$2:$L$2,0)),$K:$K,$H:$H)</f>
        <v>Reagan, Ronald</v>
      </c>
      <c r="O996" t="str">
        <f>VLOOKUP(A996,'national-winners'!$A$2:$B$13,2,0)</f>
        <v>Reagan, Ronald</v>
      </c>
    </row>
    <row r="997" spans="1:15" x14ac:dyDescent="0.25">
      <c r="A997">
        <v>1984</v>
      </c>
      <c r="B997" t="s">
        <v>152</v>
      </c>
      <c r="C997" t="s">
        <v>153</v>
      </c>
      <c r="D997">
        <v>53</v>
      </c>
      <c r="E997">
        <v>91</v>
      </c>
      <c r="F997">
        <v>73</v>
      </c>
      <c r="G997" t="s">
        <v>16</v>
      </c>
      <c r="H997" t="s">
        <v>196</v>
      </c>
      <c r="I997" t="s">
        <v>168</v>
      </c>
      <c r="J997" t="b">
        <v>0</v>
      </c>
      <c r="K997">
        <v>1891</v>
      </c>
      <c r="L997">
        <v>1874910</v>
      </c>
      <c r="M997" t="str">
        <f>IF(VLOOKUP(A997,'national-winners'!$A$2:$B$13,2,0)=H997,"Y","N")</f>
        <v>N</v>
      </c>
      <c r="N997" t="str">
        <f>_xlfn.XLOOKUP(INDEX('state-winning-votes'!$A$1:$L$53,MATCH($C997,'state-winning-votes'!$A:$A,0),MATCH($A997,'state-winning-votes'!$A$2:$L$2,0)),$K:$K,$H:$H)</f>
        <v>Reagan, Ronald</v>
      </c>
      <c r="O997" t="str">
        <f>VLOOKUP(A997,'national-winners'!$A$2:$B$13,2,0)</f>
        <v>Reagan, Ronald</v>
      </c>
    </row>
    <row r="998" spans="1:15" x14ac:dyDescent="0.25">
      <c r="A998">
        <v>1984</v>
      </c>
      <c r="B998" t="s">
        <v>152</v>
      </c>
      <c r="C998" t="s">
        <v>153</v>
      </c>
      <c r="D998">
        <v>53</v>
      </c>
      <c r="E998">
        <v>91</v>
      </c>
      <c r="F998">
        <v>73</v>
      </c>
      <c r="G998" t="s">
        <v>16</v>
      </c>
      <c r="H998" t="s">
        <v>194</v>
      </c>
      <c r="I998" t="s">
        <v>195</v>
      </c>
      <c r="J998" t="b">
        <v>0</v>
      </c>
      <c r="K998">
        <v>1654</v>
      </c>
      <c r="L998">
        <v>1874910</v>
      </c>
      <c r="M998" t="str">
        <f>IF(VLOOKUP(A998,'national-winners'!$A$2:$B$13,2,0)=H998,"Y","N")</f>
        <v>N</v>
      </c>
      <c r="N998" t="str">
        <f>_xlfn.XLOOKUP(INDEX('state-winning-votes'!$A$1:$L$53,MATCH($C998,'state-winning-votes'!$A:$A,0),MATCH($A998,'state-winning-votes'!$A$2:$L$2,0)),$K:$K,$H:$H)</f>
        <v>Reagan, Ronald</v>
      </c>
      <c r="O998" t="str">
        <f>VLOOKUP(A998,'national-winners'!$A$2:$B$13,2,0)</f>
        <v>Reagan, Ronald</v>
      </c>
    </row>
    <row r="999" spans="1:15" x14ac:dyDescent="0.25">
      <c r="A999">
        <v>1984</v>
      </c>
      <c r="B999" t="s">
        <v>152</v>
      </c>
      <c r="C999" t="s">
        <v>153</v>
      </c>
      <c r="D999">
        <v>53</v>
      </c>
      <c r="E999">
        <v>91</v>
      </c>
      <c r="F999">
        <v>73</v>
      </c>
      <c r="G999" t="s">
        <v>16</v>
      </c>
      <c r="H999" t="s">
        <v>26</v>
      </c>
      <c r="I999" t="s">
        <v>27</v>
      </c>
      <c r="J999" t="b">
        <v>0</v>
      </c>
      <c r="K999">
        <v>814</v>
      </c>
      <c r="L999">
        <v>1874910</v>
      </c>
      <c r="M999" t="str">
        <f>IF(VLOOKUP(A999,'national-winners'!$A$2:$B$13,2,0)=H999,"Y","N")</f>
        <v>N</v>
      </c>
      <c r="N999" t="str">
        <f>_xlfn.XLOOKUP(INDEX('state-winning-votes'!$A$1:$L$53,MATCH($C999,'state-winning-votes'!$A:$A,0),MATCH($A999,'state-winning-votes'!$A$2:$L$2,0)),$K:$K,$H:$H)</f>
        <v>Reagan, Ronald</v>
      </c>
      <c r="O999" t="str">
        <f>VLOOKUP(A999,'national-winners'!$A$2:$B$13,2,0)</f>
        <v>Reagan, Ronald</v>
      </c>
    </row>
    <row r="1000" spans="1:15" x14ac:dyDescent="0.25">
      <c r="A1000">
        <v>1984</v>
      </c>
      <c r="B1000" t="s">
        <v>152</v>
      </c>
      <c r="C1000" t="s">
        <v>153</v>
      </c>
      <c r="D1000">
        <v>53</v>
      </c>
      <c r="E1000">
        <v>91</v>
      </c>
      <c r="F1000">
        <v>73</v>
      </c>
      <c r="G1000" t="s">
        <v>16</v>
      </c>
      <c r="H1000" t="s">
        <v>201</v>
      </c>
      <c r="I1000" t="s">
        <v>170</v>
      </c>
      <c r="J1000" t="b">
        <v>0</v>
      </c>
      <c r="K1000">
        <v>641</v>
      </c>
      <c r="L1000">
        <v>1874910</v>
      </c>
      <c r="M1000" t="str">
        <f>IF(VLOOKUP(A1000,'national-winners'!$A$2:$B$13,2,0)=H1000,"Y","N")</f>
        <v>N</v>
      </c>
      <c r="N1000" t="str">
        <f>_xlfn.XLOOKUP(INDEX('state-winning-votes'!$A$1:$L$53,MATCH($C1000,'state-winning-votes'!$A:$A,0),MATCH($A1000,'state-winning-votes'!$A$2:$L$2,0)),$K:$K,$H:$H)</f>
        <v>Reagan, Ronald</v>
      </c>
      <c r="O1000" t="str">
        <f>VLOOKUP(A1000,'national-winners'!$A$2:$B$13,2,0)</f>
        <v>Reagan, Ronald</v>
      </c>
    </row>
    <row r="1001" spans="1:15" x14ac:dyDescent="0.25">
      <c r="A1001">
        <v>1984</v>
      </c>
      <c r="B1001" t="s">
        <v>152</v>
      </c>
      <c r="C1001" t="s">
        <v>153</v>
      </c>
      <c r="D1001">
        <v>53</v>
      </c>
      <c r="E1001">
        <v>91</v>
      </c>
      <c r="F1001">
        <v>73</v>
      </c>
      <c r="G1001" t="s">
        <v>16</v>
      </c>
      <c r="H1001" t="s">
        <v>193</v>
      </c>
      <c r="I1001" t="s">
        <v>37</v>
      </c>
      <c r="J1001" t="b">
        <v>0</v>
      </c>
      <c r="K1001">
        <v>608</v>
      </c>
      <c r="L1001">
        <v>1874910</v>
      </c>
      <c r="M1001" t="str">
        <f>IF(VLOOKUP(A1001,'national-winners'!$A$2:$B$13,2,0)=H1001,"Y","N")</f>
        <v>N</v>
      </c>
      <c r="N1001" t="str">
        <f>_xlfn.XLOOKUP(INDEX('state-winning-votes'!$A$1:$L$53,MATCH($C1001,'state-winning-votes'!$A:$A,0),MATCH($A1001,'state-winning-votes'!$A$2:$L$2,0)),$K:$K,$H:$H)</f>
        <v>Reagan, Ronald</v>
      </c>
      <c r="O1001" t="str">
        <f>VLOOKUP(A1001,'national-winners'!$A$2:$B$13,2,0)</f>
        <v>Reagan, Ronald</v>
      </c>
    </row>
    <row r="1002" spans="1:15" x14ac:dyDescent="0.25">
      <c r="A1002">
        <v>1984</v>
      </c>
      <c r="B1002" t="s">
        <v>154</v>
      </c>
      <c r="C1002" t="s">
        <v>155</v>
      </c>
      <c r="D1002">
        <v>54</v>
      </c>
      <c r="E1002">
        <v>55</v>
      </c>
      <c r="F1002">
        <v>56</v>
      </c>
      <c r="G1002" t="s">
        <v>16</v>
      </c>
      <c r="H1002" t="s">
        <v>160</v>
      </c>
      <c r="I1002" t="s">
        <v>21</v>
      </c>
      <c r="J1002" t="b">
        <v>0</v>
      </c>
      <c r="K1002">
        <v>405483</v>
      </c>
      <c r="L1002">
        <v>735742</v>
      </c>
      <c r="M1002" t="str">
        <f>IF(VLOOKUP(A1002,'national-winners'!$A$2:$B$13,2,0)=H1002,"Y","N")</f>
        <v>Y</v>
      </c>
      <c r="N1002" t="str">
        <f>_xlfn.XLOOKUP(INDEX('state-winning-votes'!$A$1:$L$53,MATCH($C1002,'state-winning-votes'!$A:$A,0),MATCH($A1002,'state-winning-votes'!$A$2:$L$2,0)),$K:$K,$H:$H)</f>
        <v>Reagan, Ronald</v>
      </c>
      <c r="O1002" t="str">
        <f>VLOOKUP(A1002,'national-winners'!$A$2:$B$13,2,0)</f>
        <v>Reagan, Ronald</v>
      </c>
    </row>
    <row r="1003" spans="1:15" x14ac:dyDescent="0.25">
      <c r="A1003">
        <v>1984</v>
      </c>
      <c r="B1003" t="s">
        <v>154</v>
      </c>
      <c r="C1003" t="s">
        <v>155</v>
      </c>
      <c r="D1003">
        <v>54</v>
      </c>
      <c r="E1003">
        <v>55</v>
      </c>
      <c r="F1003">
        <v>56</v>
      </c>
      <c r="G1003" t="s">
        <v>16</v>
      </c>
      <c r="H1003" t="s">
        <v>189</v>
      </c>
      <c r="I1003" t="s">
        <v>18</v>
      </c>
      <c r="J1003" t="b">
        <v>0</v>
      </c>
      <c r="K1003">
        <v>328125</v>
      </c>
      <c r="L1003">
        <v>735742</v>
      </c>
      <c r="M1003" t="str">
        <f>IF(VLOOKUP(A1003,'national-winners'!$A$2:$B$13,2,0)=H1003,"Y","N")</f>
        <v>N</v>
      </c>
      <c r="N1003" t="str">
        <f>_xlfn.XLOOKUP(INDEX('state-winning-votes'!$A$1:$L$53,MATCH($C1003,'state-winning-votes'!$A:$A,0),MATCH($A1003,'state-winning-votes'!$A$2:$L$2,0)),$K:$K,$H:$H)</f>
        <v>Reagan, Ronald</v>
      </c>
      <c r="O1003" t="str">
        <f>VLOOKUP(A1003,'national-winners'!$A$2:$B$13,2,0)</f>
        <v>Reagan, Ronald</v>
      </c>
    </row>
    <row r="1004" spans="1:15" x14ac:dyDescent="0.25">
      <c r="A1004">
        <v>1984</v>
      </c>
      <c r="B1004" t="s">
        <v>154</v>
      </c>
      <c r="C1004" t="s">
        <v>155</v>
      </c>
      <c r="D1004">
        <v>54</v>
      </c>
      <c r="E1004">
        <v>55</v>
      </c>
      <c r="F1004">
        <v>56</v>
      </c>
      <c r="G1004" t="s">
        <v>16</v>
      </c>
      <c r="H1004" t="s">
        <v>191</v>
      </c>
      <c r="I1004" t="s">
        <v>192</v>
      </c>
      <c r="J1004" t="b">
        <v>0</v>
      </c>
      <c r="K1004">
        <v>996</v>
      </c>
      <c r="L1004">
        <v>735742</v>
      </c>
      <c r="M1004" t="str">
        <f>IF(VLOOKUP(A1004,'national-winners'!$A$2:$B$13,2,0)=H1004,"Y","N")</f>
        <v>N</v>
      </c>
      <c r="N1004" t="str">
        <f>_xlfn.XLOOKUP(INDEX('state-winning-votes'!$A$1:$L$53,MATCH($C1004,'state-winning-votes'!$A:$A,0),MATCH($A1004,'state-winning-votes'!$A$2:$L$2,0)),$K:$K,$H:$H)</f>
        <v>Reagan, Ronald</v>
      </c>
      <c r="O1004" t="str">
        <f>VLOOKUP(A1004,'national-winners'!$A$2:$B$13,2,0)</f>
        <v>Reagan, Ronald</v>
      </c>
    </row>
    <row r="1005" spans="1:15" x14ac:dyDescent="0.25">
      <c r="A1005">
        <v>1984</v>
      </c>
      <c r="B1005" t="s">
        <v>154</v>
      </c>
      <c r="C1005" t="s">
        <v>155</v>
      </c>
      <c r="D1005">
        <v>54</v>
      </c>
      <c r="E1005">
        <v>55</v>
      </c>
      <c r="F1005">
        <v>56</v>
      </c>
      <c r="G1005" t="s">
        <v>16</v>
      </c>
      <c r="H1005" t="s">
        <v>193</v>
      </c>
      <c r="I1005" t="s">
        <v>37</v>
      </c>
      <c r="J1005" t="b">
        <v>0</v>
      </c>
      <c r="K1005">
        <v>645</v>
      </c>
      <c r="L1005">
        <v>735742</v>
      </c>
      <c r="M1005" t="str">
        <f>IF(VLOOKUP(A1005,'national-winners'!$A$2:$B$13,2,0)=H1005,"Y","N")</f>
        <v>N</v>
      </c>
      <c r="N1005" t="str">
        <f>_xlfn.XLOOKUP(INDEX('state-winning-votes'!$A$1:$L$53,MATCH($C1005,'state-winning-votes'!$A:$A,0),MATCH($A1005,'state-winning-votes'!$A$2:$L$2,0)),$K:$K,$H:$H)</f>
        <v>Reagan, Ronald</v>
      </c>
      <c r="O1005" t="str">
        <f>VLOOKUP(A1005,'national-winners'!$A$2:$B$13,2,0)</f>
        <v>Reagan, Ronald</v>
      </c>
    </row>
    <row r="1006" spans="1:15" x14ac:dyDescent="0.25">
      <c r="A1006">
        <v>1984</v>
      </c>
      <c r="B1006" t="s">
        <v>154</v>
      </c>
      <c r="C1006" t="s">
        <v>155</v>
      </c>
      <c r="D1006">
        <v>54</v>
      </c>
      <c r="E1006">
        <v>55</v>
      </c>
      <c r="F1006">
        <v>56</v>
      </c>
      <c r="G1006" t="s">
        <v>16</v>
      </c>
      <c r="H1006" t="s">
        <v>194</v>
      </c>
      <c r="I1006" t="s">
        <v>195</v>
      </c>
      <c r="J1006" t="b">
        <v>0</v>
      </c>
      <c r="K1006">
        <v>493</v>
      </c>
      <c r="L1006">
        <v>735742</v>
      </c>
      <c r="M1006" t="str">
        <f>IF(VLOOKUP(A1006,'national-winners'!$A$2:$B$13,2,0)=H1006,"Y","N")</f>
        <v>N</v>
      </c>
      <c r="N1006" t="str">
        <f>_xlfn.XLOOKUP(INDEX('state-winning-votes'!$A$1:$L$53,MATCH($C1006,'state-winning-votes'!$A:$A,0),MATCH($A1006,'state-winning-votes'!$A$2:$L$2,0)),$K:$K,$H:$H)</f>
        <v>Reagan, Ronald</v>
      </c>
      <c r="O1006" t="str">
        <f>VLOOKUP(A1006,'national-winners'!$A$2:$B$13,2,0)</f>
        <v>Reagan, Ronald</v>
      </c>
    </row>
    <row r="1007" spans="1:15" x14ac:dyDescent="0.25">
      <c r="A1007">
        <v>1984</v>
      </c>
      <c r="B1007" t="s">
        <v>156</v>
      </c>
      <c r="C1007" t="s">
        <v>157</v>
      </c>
      <c r="D1007">
        <v>55</v>
      </c>
      <c r="E1007">
        <v>35</v>
      </c>
      <c r="F1007">
        <v>25</v>
      </c>
      <c r="G1007" t="s">
        <v>16</v>
      </c>
      <c r="H1007" t="s">
        <v>160</v>
      </c>
      <c r="I1007" t="s">
        <v>21</v>
      </c>
      <c r="J1007" t="b">
        <v>0</v>
      </c>
      <c r="K1007">
        <v>1198584</v>
      </c>
      <c r="L1007">
        <v>2211689</v>
      </c>
      <c r="M1007" t="str">
        <f>IF(VLOOKUP(A1007,'national-winners'!$A$2:$B$13,2,0)=H1007,"Y","N")</f>
        <v>Y</v>
      </c>
      <c r="N1007" t="str">
        <f>_xlfn.XLOOKUP(INDEX('state-winning-votes'!$A$1:$L$53,MATCH($C1007,'state-winning-votes'!$A:$A,0),MATCH($A1007,'state-winning-votes'!$A$2:$L$2,0)),$K:$K,$H:$H)</f>
        <v>Reagan, Ronald</v>
      </c>
      <c r="O1007" t="str">
        <f>VLOOKUP(A1007,'national-winners'!$A$2:$B$13,2,0)</f>
        <v>Reagan, Ronald</v>
      </c>
    </row>
    <row r="1008" spans="1:15" x14ac:dyDescent="0.25">
      <c r="A1008">
        <v>1984</v>
      </c>
      <c r="B1008" t="s">
        <v>156</v>
      </c>
      <c r="C1008" t="s">
        <v>157</v>
      </c>
      <c r="D1008">
        <v>55</v>
      </c>
      <c r="E1008">
        <v>35</v>
      </c>
      <c r="F1008">
        <v>25</v>
      </c>
      <c r="G1008" t="s">
        <v>16</v>
      </c>
      <c r="H1008" t="s">
        <v>189</v>
      </c>
      <c r="I1008" t="s">
        <v>18</v>
      </c>
      <c r="J1008" t="b">
        <v>0</v>
      </c>
      <c r="K1008">
        <v>995740</v>
      </c>
      <c r="L1008">
        <v>2211689</v>
      </c>
      <c r="M1008" t="str">
        <f>IF(VLOOKUP(A1008,'national-winners'!$A$2:$B$13,2,0)=H1008,"Y","N")</f>
        <v>N</v>
      </c>
      <c r="N1008" t="str">
        <f>_xlfn.XLOOKUP(INDEX('state-winning-votes'!$A$1:$L$53,MATCH($C1008,'state-winning-votes'!$A:$A,0),MATCH($A1008,'state-winning-votes'!$A$2:$L$2,0)),$K:$K,$H:$H)</f>
        <v>Reagan, Ronald</v>
      </c>
      <c r="O1008" t="str">
        <f>VLOOKUP(A1008,'national-winners'!$A$2:$B$13,2,0)</f>
        <v>Reagan, Ronald</v>
      </c>
    </row>
    <row r="1009" spans="1:15" x14ac:dyDescent="0.25">
      <c r="A1009">
        <v>1984</v>
      </c>
      <c r="B1009" t="s">
        <v>156</v>
      </c>
      <c r="C1009" t="s">
        <v>157</v>
      </c>
      <c r="D1009">
        <v>55</v>
      </c>
      <c r="E1009">
        <v>35</v>
      </c>
      <c r="F1009">
        <v>25</v>
      </c>
      <c r="G1009" t="s">
        <v>16</v>
      </c>
      <c r="H1009" t="s">
        <v>190</v>
      </c>
      <c r="I1009" t="s">
        <v>29</v>
      </c>
      <c r="J1009" t="b">
        <v>0</v>
      </c>
      <c r="K1009">
        <v>4883</v>
      </c>
      <c r="L1009">
        <v>2211689</v>
      </c>
      <c r="M1009" t="str">
        <f>IF(VLOOKUP(A1009,'national-winners'!$A$2:$B$13,2,0)=H1009,"Y","N")</f>
        <v>N</v>
      </c>
      <c r="N1009" t="str">
        <f>_xlfn.XLOOKUP(INDEX('state-winning-votes'!$A$1:$L$53,MATCH($C1009,'state-winning-votes'!$A:$A,0),MATCH($A1009,'state-winning-votes'!$A$2:$L$2,0)),$K:$K,$H:$H)</f>
        <v>Reagan, Ronald</v>
      </c>
      <c r="O1009" t="str">
        <f>VLOOKUP(A1009,'national-winners'!$A$2:$B$13,2,0)</f>
        <v>Reagan, Ronald</v>
      </c>
    </row>
    <row r="1010" spans="1:15" x14ac:dyDescent="0.25">
      <c r="A1010">
        <v>1984</v>
      </c>
      <c r="B1010" t="s">
        <v>156</v>
      </c>
      <c r="C1010" t="s">
        <v>157</v>
      </c>
      <c r="D1010">
        <v>55</v>
      </c>
      <c r="E1010">
        <v>35</v>
      </c>
      <c r="F1010">
        <v>25</v>
      </c>
      <c r="G1010" t="s">
        <v>16</v>
      </c>
      <c r="H1010" t="s">
        <v>191</v>
      </c>
      <c r="I1010" t="s">
        <v>192</v>
      </c>
      <c r="J1010" t="b">
        <v>0</v>
      </c>
      <c r="K1010">
        <v>3864</v>
      </c>
      <c r="L1010">
        <v>2211689</v>
      </c>
      <c r="M1010" t="str">
        <f>IF(VLOOKUP(A1010,'national-winners'!$A$2:$B$13,2,0)=H1010,"Y","N")</f>
        <v>N</v>
      </c>
      <c r="N1010" t="str">
        <f>_xlfn.XLOOKUP(INDEX('state-winning-votes'!$A$1:$L$53,MATCH($C1010,'state-winning-votes'!$A:$A,0),MATCH($A1010,'state-winning-votes'!$A$2:$L$2,0)),$K:$K,$H:$H)</f>
        <v>Reagan, Ronald</v>
      </c>
      <c r="O1010" t="str">
        <f>VLOOKUP(A1010,'national-winners'!$A$2:$B$13,2,0)</f>
        <v>Reagan, Ronald</v>
      </c>
    </row>
    <row r="1011" spans="1:15" x14ac:dyDescent="0.25">
      <c r="A1011">
        <v>1984</v>
      </c>
      <c r="B1011" t="s">
        <v>156</v>
      </c>
      <c r="C1011" t="s">
        <v>157</v>
      </c>
      <c r="D1011">
        <v>55</v>
      </c>
      <c r="E1011">
        <v>35</v>
      </c>
      <c r="F1011">
        <v>25</v>
      </c>
      <c r="G1011" t="s">
        <v>16</v>
      </c>
      <c r="H1011" t="s">
        <v>48</v>
      </c>
      <c r="I1011" t="s">
        <v>35</v>
      </c>
      <c r="J1011" t="b">
        <v>0</v>
      </c>
      <c r="K1011">
        <v>3791</v>
      </c>
      <c r="L1011">
        <v>2211689</v>
      </c>
      <c r="M1011" t="str">
        <f>IF(VLOOKUP(A1011,'national-winners'!$A$2:$B$13,2,0)=H1011,"Y","N")</f>
        <v>N</v>
      </c>
      <c r="N1011" t="str">
        <f>_xlfn.XLOOKUP(INDEX('state-winning-votes'!$A$1:$L$53,MATCH($C1011,'state-winning-votes'!$A:$A,0),MATCH($A1011,'state-winning-votes'!$A$2:$L$2,0)),$K:$K,$H:$H)</f>
        <v>Reagan, Ronald</v>
      </c>
      <c r="O1011" t="str">
        <f>VLOOKUP(A1011,'national-winners'!$A$2:$B$13,2,0)</f>
        <v>Reagan, Ronald</v>
      </c>
    </row>
    <row r="1012" spans="1:15" x14ac:dyDescent="0.25">
      <c r="A1012">
        <v>1984</v>
      </c>
      <c r="B1012" t="s">
        <v>156</v>
      </c>
      <c r="C1012" t="s">
        <v>157</v>
      </c>
      <c r="D1012">
        <v>55</v>
      </c>
      <c r="E1012">
        <v>35</v>
      </c>
      <c r="F1012">
        <v>25</v>
      </c>
      <c r="G1012" t="s">
        <v>16</v>
      </c>
      <c r="H1012" t="s">
        <v>196</v>
      </c>
      <c r="I1012" t="s">
        <v>168</v>
      </c>
      <c r="J1012" t="b">
        <v>0</v>
      </c>
      <c r="K1012">
        <v>1456</v>
      </c>
      <c r="L1012">
        <v>2211689</v>
      </c>
      <c r="M1012" t="str">
        <f>IF(VLOOKUP(A1012,'national-winners'!$A$2:$B$13,2,0)=H1012,"Y","N")</f>
        <v>N</v>
      </c>
      <c r="N1012" t="str">
        <f>_xlfn.XLOOKUP(INDEX('state-winning-votes'!$A$1:$L$53,MATCH($C1012,'state-winning-votes'!$A:$A,0),MATCH($A1012,'state-winning-votes'!$A$2:$L$2,0)),$K:$K,$H:$H)</f>
        <v>Reagan, Ronald</v>
      </c>
      <c r="O1012" t="str">
        <f>VLOOKUP(A1012,'national-winners'!$A$2:$B$13,2,0)</f>
        <v>Reagan, Ronald</v>
      </c>
    </row>
    <row r="1013" spans="1:15" x14ac:dyDescent="0.25">
      <c r="A1013">
        <v>1984</v>
      </c>
      <c r="B1013" t="s">
        <v>156</v>
      </c>
      <c r="C1013" t="s">
        <v>157</v>
      </c>
      <c r="D1013">
        <v>55</v>
      </c>
      <c r="E1013">
        <v>35</v>
      </c>
      <c r="F1013">
        <v>25</v>
      </c>
      <c r="G1013" t="s">
        <v>16</v>
      </c>
      <c r="H1013" t="s">
        <v>194</v>
      </c>
      <c r="I1013" t="s">
        <v>195</v>
      </c>
      <c r="J1013" t="b">
        <v>0</v>
      </c>
      <c r="K1013">
        <v>1006</v>
      </c>
      <c r="L1013">
        <v>2211689</v>
      </c>
      <c r="M1013" t="str">
        <f>IF(VLOOKUP(A1013,'national-winners'!$A$2:$B$13,2,0)=H1013,"Y","N")</f>
        <v>N</v>
      </c>
      <c r="N1013" t="str">
        <f>_xlfn.XLOOKUP(INDEX('state-winning-votes'!$A$1:$L$53,MATCH($C1013,'state-winning-votes'!$A:$A,0),MATCH($A1013,'state-winning-votes'!$A$2:$L$2,0)),$K:$K,$H:$H)</f>
        <v>Reagan, Ronald</v>
      </c>
      <c r="O1013" t="str">
        <f>VLOOKUP(A1013,'national-winners'!$A$2:$B$13,2,0)</f>
        <v>Reagan, Ronald</v>
      </c>
    </row>
    <row r="1014" spans="1:15" x14ac:dyDescent="0.25">
      <c r="A1014">
        <v>1984</v>
      </c>
      <c r="B1014" t="s">
        <v>156</v>
      </c>
      <c r="C1014" t="s">
        <v>157</v>
      </c>
      <c r="D1014">
        <v>55</v>
      </c>
      <c r="E1014">
        <v>35</v>
      </c>
      <c r="F1014">
        <v>25</v>
      </c>
      <c r="G1014" t="s">
        <v>16</v>
      </c>
      <c r="H1014" t="s">
        <v>59</v>
      </c>
      <c r="J1014" t="b">
        <v>0</v>
      </c>
      <c r="K1014">
        <v>706</v>
      </c>
      <c r="L1014">
        <v>2211689</v>
      </c>
      <c r="M1014" t="str">
        <f>IF(VLOOKUP(A1014,'national-winners'!$A$2:$B$13,2,0)=H1014,"Y","N")</f>
        <v>N</v>
      </c>
      <c r="N1014" t="str">
        <f>_xlfn.XLOOKUP(INDEX('state-winning-votes'!$A$1:$L$53,MATCH($C1014,'state-winning-votes'!$A:$A,0),MATCH($A1014,'state-winning-votes'!$A$2:$L$2,0)),$K:$K,$H:$H)</f>
        <v>Reagan, Ronald</v>
      </c>
      <c r="O1014" t="str">
        <f>VLOOKUP(A1014,'national-winners'!$A$2:$B$13,2,0)</f>
        <v>Reagan, Ronald</v>
      </c>
    </row>
    <row r="1015" spans="1:15" x14ac:dyDescent="0.25">
      <c r="A1015">
        <v>1984</v>
      </c>
      <c r="B1015" t="s">
        <v>156</v>
      </c>
      <c r="C1015" t="s">
        <v>157</v>
      </c>
      <c r="D1015">
        <v>55</v>
      </c>
      <c r="E1015">
        <v>35</v>
      </c>
      <c r="F1015">
        <v>25</v>
      </c>
      <c r="G1015" t="s">
        <v>16</v>
      </c>
      <c r="H1015" t="s">
        <v>201</v>
      </c>
      <c r="I1015" t="s">
        <v>170</v>
      </c>
      <c r="J1015" t="b">
        <v>0</v>
      </c>
      <c r="K1015">
        <v>619</v>
      </c>
      <c r="L1015">
        <v>2211689</v>
      </c>
      <c r="M1015" t="str">
        <f>IF(VLOOKUP(A1015,'national-winners'!$A$2:$B$13,2,0)=H1015,"Y","N")</f>
        <v>N</v>
      </c>
      <c r="N1015" t="str">
        <f>_xlfn.XLOOKUP(INDEX('state-winning-votes'!$A$1:$L$53,MATCH($C1015,'state-winning-votes'!$A:$A,0),MATCH($A1015,'state-winning-votes'!$A$2:$L$2,0)),$K:$K,$H:$H)</f>
        <v>Reagan, Ronald</v>
      </c>
      <c r="O1015" t="str">
        <f>VLOOKUP(A1015,'national-winners'!$A$2:$B$13,2,0)</f>
        <v>Reagan, Ronald</v>
      </c>
    </row>
    <row r="1016" spans="1:15" x14ac:dyDescent="0.25">
      <c r="A1016">
        <v>1984</v>
      </c>
      <c r="B1016" t="s">
        <v>156</v>
      </c>
      <c r="C1016" t="s">
        <v>157</v>
      </c>
      <c r="D1016">
        <v>55</v>
      </c>
      <c r="E1016">
        <v>35</v>
      </c>
      <c r="F1016">
        <v>25</v>
      </c>
      <c r="G1016" t="s">
        <v>16</v>
      </c>
      <c r="H1016" t="s">
        <v>26</v>
      </c>
      <c r="I1016" t="s">
        <v>27</v>
      </c>
      <c r="J1016" t="b">
        <v>0</v>
      </c>
      <c r="K1016">
        <v>596</v>
      </c>
      <c r="L1016">
        <v>2211689</v>
      </c>
      <c r="M1016" t="str">
        <f>IF(VLOOKUP(A1016,'national-winners'!$A$2:$B$13,2,0)=H1016,"Y","N")</f>
        <v>N</v>
      </c>
      <c r="N1016" t="str">
        <f>_xlfn.XLOOKUP(INDEX('state-winning-votes'!$A$1:$L$53,MATCH($C1016,'state-winning-votes'!$A:$A,0),MATCH($A1016,'state-winning-votes'!$A$2:$L$2,0)),$K:$K,$H:$H)</f>
        <v>Reagan, Ronald</v>
      </c>
      <c r="O1016" t="str">
        <f>VLOOKUP(A1016,'national-winners'!$A$2:$B$13,2,0)</f>
        <v>Reagan, Ronald</v>
      </c>
    </row>
    <row r="1017" spans="1:15" x14ac:dyDescent="0.25">
      <c r="A1017">
        <v>1984</v>
      </c>
      <c r="B1017" t="s">
        <v>156</v>
      </c>
      <c r="C1017" t="s">
        <v>157</v>
      </c>
      <c r="D1017">
        <v>55</v>
      </c>
      <c r="E1017">
        <v>35</v>
      </c>
      <c r="F1017">
        <v>25</v>
      </c>
      <c r="G1017" t="s">
        <v>16</v>
      </c>
      <c r="H1017" t="s">
        <v>193</v>
      </c>
      <c r="I1017" t="s">
        <v>37</v>
      </c>
      <c r="J1017" t="b">
        <v>0</v>
      </c>
      <c r="K1017">
        <v>444</v>
      </c>
      <c r="L1017">
        <v>2211689</v>
      </c>
      <c r="M1017" t="str">
        <f>IF(VLOOKUP(A1017,'national-winners'!$A$2:$B$13,2,0)=H1017,"Y","N")</f>
        <v>N</v>
      </c>
      <c r="N1017" t="str">
        <f>_xlfn.XLOOKUP(INDEX('state-winning-votes'!$A$1:$L$53,MATCH($C1017,'state-winning-votes'!$A:$A,0),MATCH($A1017,'state-winning-votes'!$A$2:$L$2,0)),$K:$K,$H:$H)</f>
        <v>Reagan, Ronald</v>
      </c>
      <c r="O1017" t="str">
        <f>VLOOKUP(A1017,'national-winners'!$A$2:$B$13,2,0)</f>
        <v>Reagan, Ronald</v>
      </c>
    </row>
    <row r="1018" spans="1:15" x14ac:dyDescent="0.25">
      <c r="A1018">
        <v>1984</v>
      </c>
      <c r="B1018" t="s">
        <v>158</v>
      </c>
      <c r="C1018" t="s">
        <v>159</v>
      </c>
      <c r="D1018">
        <v>56</v>
      </c>
      <c r="E1018">
        <v>83</v>
      </c>
      <c r="F1018">
        <v>68</v>
      </c>
      <c r="G1018" t="s">
        <v>16</v>
      </c>
      <c r="H1018" t="s">
        <v>160</v>
      </c>
      <c r="I1018" t="s">
        <v>21</v>
      </c>
      <c r="J1018" t="b">
        <v>0</v>
      </c>
      <c r="K1018">
        <v>133241</v>
      </c>
      <c r="L1018">
        <v>188968</v>
      </c>
      <c r="M1018" t="str">
        <f>IF(VLOOKUP(A1018,'national-winners'!$A$2:$B$13,2,0)=H1018,"Y","N")</f>
        <v>Y</v>
      </c>
      <c r="N1018" t="str">
        <f>_xlfn.XLOOKUP(INDEX('state-winning-votes'!$A$1:$L$53,MATCH($C1018,'state-winning-votes'!$A:$A,0),MATCH($A1018,'state-winning-votes'!$A$2:$L$2,0)),$K:$K,$H:$H)</f>
        <v>Reagan, Ronald</v>
      </c>
      <c r="O1018" t="str">
        <f>VLOOKUP(A1018,'national-winners'!$A$2:$B$13,2,0)</f>
        <v>Reagan, Ronald</v>
      </c>
    </row>
    <row r="1019" spans="1:15" x14ac:dyDescent="0.25">
      <c r="A1019">
        <v>1984</v>
      </c>
      <c r="B1019" t="s">
        <v>158</v>
      </c>
      <c r="C1019" t="s">
        <v>159</v>
      </c>
      <c r="D1019">
        <v>56</v>
      </c>
      <c r="E1019">
        <v>83</v>
      </c>
      <c r="F1019">
        <v>68</v>
      </c>
      <c r="G1019" t="s">
        <v>16</v>
      </c>
      <c r="H1019" t="s">
        <v>189</v>
      </c>
      <c r="I1019" t="s">
        <v>18</v>
      </c>
      <c r="J1019" t="b">
        <v>0</v>
      </c>
      <c r="K1019">
        <v>53370</v>
      </c>
      <c r="L1019">
        <v>188968</v>
      </c>
      <c r="M1019" t="str">
        <f>IF(VLOOKUP(A1019,'national-winners'!$A$2:$B$13,2,0)=H1019,"Y","N")</f>
        <v>N</v>
      </c>
      <c r="N1019" t="str">
        <f>_xlfn.XLOOKUP(INDEX('state-winning-votes'!$A$1:$L$53,MATCH($C1019,'state-winning-votes'!$A:$A,0),MATCH($A1019,'state-winning-votes'!$A$2:$L$2,0)),$K:$K,$H:$H)</f>
        <v>Reagan, Ronald</v>
      </c>
      <c r="O1019" t="str">
        <f>VLOOKUP(A1019,'national-winners'!$A$2:$B$13,2,0)</f>
        <v>Reagan, Ronald</v>
      </c>
    </row>
    <row r="1020" spans="1:15" x14ac:dyDescent="0.25">
      <c r="A1020">
        <v>1984</v>
      </c>
      <c r="B1020" t="s">
        <v>158</v>
      </c>
      <c r="C1020" t="s">
        <v>159</v>
      </c>
      <c r="D1020">
        <v>56</v>
      </c>
      <c r="E1020">
        <v>83</v>
      </c>
      <c r="F1020">
        <v>68</v>
      </c>
      <c r="G1020" t="s">
        <v>16</v>
      </c>
      <c r="H1020" t="s">
        <v>190</v>
      </c>
      <c r="I1020" t="s">
        <v>29</v>
      </c>
      <c r="J1020" t="b">
        <v>0</v>
      </c>
      <c r="K1020">
        <v>2357</v>
      </c>
      <c r="L1020">
        <v>188968</v>
      </c>
      <c r="M1020" t="str">
        <f>IF(VLOOKUP(A1020,'national-winners'!$A$2:$B$13,2,0)=H1020,"Y","N")</f>
        <v>N</v>
      </c>
      <c r="N1020" t="str">
        <f>_xlfn.XLOOKUP(INDEX('state-winning-votes'!$A$1:$L$53,MATCH($C1020,'state-winning-votes'!$A:$A,0),MATCH($A1020,'state-winning-votes'!$A$2:$L$2,0)),$K:$K,$H:$H)</f>
        <v>Reagan, Ronald</v>
      </c>
      <c r="O1020" t="str">
        <f>VLOOKUP(A1020,'national-winners'!$A$2:$B$13,2,0)</f>
        <v>Reagan, Ronald</v>
      </c>
    </row>
    <row r="1021" spans="1:15" x14ac:dyDescent="0.25">
      <c r="A1021">
        <v>1988</v>
      </c>
      <c r="B1021" t="s">
        <v>14</v>
      </c>
      <c r="C1021" t="s">
        <v>15</v>
      </c>
      <c r="D1021">
        <v>1</v>
      </c>
      <c r="E1021">
        <v>63</v>
      </c>
      <c r="F1021">
        <v>41</v>
      </c>
      <c r="G1021" t="s">
        <v>16</v>
      </c>
      <c r="H1021" t="s">
        <v>207</v>
      </c>
      <c r="I1021" t="s">
        <v>21</v>
      </c>
      <c r="J1021" t="b">
        <v>0</v>
      </c>
      <c r="K1021">
        <v>815576</v>
      </c>
      <c r="L1021">
        <v>1378476</v>
      </c>
      <c r="M1021" t="str">
        <f>IF(VLOOKUP(A1021,'national-winners'!$A$2:$B$13,2,0)=H1021,"Y","N")</f>
        <v>Y</v>
      </c>
      <c r="N1021" t="str">
        <f>_xlfn.XLOOKUP(INDEX('state-winning-votes'!$A$1:$L$53,MATCH($C1021,'state-winning-votes'!$A:$A,0),MATCH($A1021,'state-winning-votes'!$A$2:$L$2,0)),$K:$K,$H:$H)</f>
        <v>Bush, George H.W.</v>
      </c>
      <c r="O1021" t="str">
        <f>VLOOKUP(A1021,'national-winners'!$A$2:$B$13,2,0)</f>
        <v>Bush, George H.W.</v>
      </c>
    </row>
    <row r="1022" spans="1:15" x14ac:dyDescent="0.25">
      <c r="A1022">
        <v>1988</v>
      </c>
      <c r="B1022" t="s">
        <v>14</v>
      </c>
      <c r="C1022" t="s">
        <v>15</v>
      </c>
      <c r="D1022">
        <v>1</v>
      </c>
      <c r="E1022">
        <v>63</v>
      </c>
      <c r="F1022">
        <v>41</v>
      </c>
      <c r="G1022" t="s">
        <v>16</v>
      </c>
      <c r="H1022" t="s">
        <v>208</v>
      </c>
      <c r="I1022" t="s">
        <v>18</v>
      </c>
      <c r="J1022" t="b">
        <v>0</v>
      </c>
      <c r="K1022">
        <v>549506</v>
      </c>
      <c r="L1022">
        <v>1378476</v>
      </c>
      <c r="M1022" t="str">
        <f>IF(VLOOKUP(A1022,'national-winners'!$A$2:$B$13,2,0)=H1022,"Y","N")</f>
        <v>N</v>
      </c>
      <c r="N1022" t="str">
        <f>_xlfn.XLOOKUP(INDEX('state-winning-votes'!$A$1:$L$53,MATCH($C1022,'state-winning-votes'!$A:$A,0),MATCH($A1022,'state-winning-votes'!$A$2:$L$2,0)),$K:$K,$H:$H)</f>
        <v>Bush, George H.W.</v>
      </c>
      <c r="O1022" t="str">
        <f>VLOOKUP(A1022,'national-winners'!$A$2:$B$13,2,0)</f>
        <v>Bush, George H.W.</v>
      </c>
    </row>
    <row r="1023" spans="1:15" x14ac:dyDescent="0.25">
      <c r="A1023">
        <v>1988</v>
      </c>
      <c r="B1023" t="s">
        <v>14</v>
      </c>
      <c r="C1023" t="s">
        <v>15</v>
      </c>
      <c r="D1023">
        <v>1</v>
      </c>
      <c r="E1023">
        <v>63</v>
      </c>
      <c r="F1023">
        <v>41</v>
      </c>
      <c r="G1023" t="s">
        <v>16</v>
      </c>
      <c r="H1023" t="s">
        <v>209</v>
      </c>
      <c r="I1023" t="s">
        <v>29</v>
      </c>
      <c r="J1023" t="b">
        <v>0</v>
      </c>
      <c r="K1023">
        <v>8460</v>
      </c>
      <c r="L1023">
        <v>1378476</v>
      </c>
      <c r="M1023" t="str">
        <f>IF(VLOOKUP(A1023,'national-winners'!$A$2:$B$13,2,0)=H1023,"Y","N")</f>
        <v>N</v>
      </c>
      <c r="N1023" t="str">
        <f>_xlfn.XLOOKUP(INDEX('state-winning-votes'!$A$1:$L$53,MATCH($C1023,'state-winning-votes'!$A:$A,0),MATCH($A1023,'state-winning-votes'!$A$2:$L$2,0)),$K:$K,$H:$H)</f>
        <v>Bush, George H.W.</v>
      </c>
      <c r="O1023" t="str">
        <f>VLOOKUP(A1023,'national-winners'!$A$2:$B$13,2,0)</f>
        <v>Bush, George H.W.</v>
      </c>
    </row>
    <row r="1024" spans="1:15" x14ac:dyDescent="0.25">
      <c r="A1024">
        <v>1988</v>
      </c>
      <c r="B1024" t="s">
        <v>14</v>
      </c>
      <c r="C1024" t="s">
        <v>15</v>
      </c>
      <c r="D1024">
        <v>1</v>
      </c>
      <c r="E1024">
        <v>63</v>
      </c>
      <c r="F1024">
        <v>41</v>
      </c>
      <c r="G1024" t="s">
        <v>16</v>
      </c>
      <c r="H1024" t="s">
        <v>202</v>
      </c>
      <c r="I1024" t="s">
        <v>35</v>
      </c>
      <c r="J1024" t="b">
        <v>0</v>
      </c>
      <c r="K1024">
        <v>4428</v>
      </c>
      <c r="L1024">
        <v>1378476</v>
      </c>
      <c r="M1024" t="str">
        <f>IF(VLOOKUP(A1024,'national-winners'!$A$2:$B$13,2,0)=H1024,"Y","N")</f>
        <v>N</v>
      </c>
      <c r="N1024" t="str">
        <f>_xlfn.XLOOKUP(INDEX('state-winning-votes'!$A$1:$L$53,MATCH($C1024,'state-winning-votes'!$A:$A,0),MATCH($A1024,'state-winning-votes'!$A$2:$L$2,0)),$K:$K,$H:$H)</f>
        <v>Bush, George H.W.</v>
      </c>
      <c r="O1024" t="str">
        <f>VLOOKUP(A1024,'national-winners'!$A$2:$B$13,2,0)</f>
        <v>Bush, George H.W.</v>
      </c>
    </row>
    <row r="1025" spans="1:15" x14ac:dyDescent="0.25">
      <c r="A1025">
        <v>1988</v>
      </c>
      <c r="B1025" t="s">
        <v>14</v>
      </c>
      <c r="C1025" t="s">
        <v>15</v>
      </c>
      <c r="D1025">
        <v>1</v>
      </c>
      <c r="E1025">
        <v>63</v>
      </c>
      <c r="F1025">
        <v>41</v>
      </c>
      <c r="G1025" t="s">
        <v>16</v>
      </c>
      <c r="J1025" t="b">
        <v>1</v>
      </c>
      <c r="K1025">
        <v>506</v>
      </c>
      <c r="L1025">
        <v>1378476</v>
      </c>
      <c r="M1025" t="str">
        <f>IF(VLOOKUP(A1025,'national-winners'!$A$2:$B$13,2,0)=H1025,"Y","N")</f>
        <v>N</v>
      </c>
      <c r="N1025" t="str">
        <f>_xlfn.XLOOKUP(INDEX('state-winning-votes'!$A$1:$L$53,MATCH($C1025,'state-winning-votes'!$A:$A,0),MATCH($A1025,'state-winning-votes'!$A$2:$L$2,0)),$K:$K,$H:$H)</f>
        <v>Bush, George H.W.</v>
      </c>
      <c r="O1025" t="str">
        <f>VLOOKUP(A1025,'national-winners'!$A$2:$B$13,2,0)</f>
        <v>Bush, George H.W.</v>
      </c>
    </row>
    <row r="1026" spans="1:15" x14ac:dyDescent="0.25">
      <c r="A1026">
        <v>1988</v>
      </c>
      <c r="B1026" t="s">
        <v>30</v>
      </c>
      <c r="C1026" t="s">
        <v>31</v>
      </c>
      <c r="D1026">
        <v>2</v>
      </c>
      <c r="E1026">
        <v>94</v>
      </c>
      <c r="F1026">
        <v>81</v>
      </c>
      <c r="G1026" t="s">
        <v>16</v>
      </c>
      <c r="H1026" t="s">
        <v>207</v>
      </c>
      <c r="I1026" t="s">
        <v>21</v>
      </c>
      <c r="J1026" t="b">
        <v>0</v>
      </c>
      <c r="K1026">
        <v>119251</v>
      </c>
      <c r="L1026">
        <v>200116</v>
      </c>
      <c r="M1026" t="str">
        <f>IF(VLOOKUP(A1026,'national-winners'!$A$2:$B$13,2,0)=H1026,"Y","N")</f>
        <v>Y</v>
      </c>
      <c r="N1026" t="str">
        <f>_xlfn.XLOOKUP(INDEX('state-winning-votes'!$A$1:$L$53,MATCH($C1026,'state-winning-votes'!$A:$A,0),MATCH($A1026,'state-winning-votes'!$A$2:$L$2,0)),$K:$K,$H:$H)</f>
        <v>Bush, George H.W.</v>
      </c>
      <c r="O1026" t="str">
        <f>VLOOKUP(A1026,'national-winners'!$A$2:$B$13,2,0)</f>
        <v>Bush, George H.W.</v>
      </c>
    </row>
    <row r="1027" spans="1:15" x14ac:dyDescent="0.25">
      <c r="A1027">
        <v>1988</v>
      </c>
      <c r="B1027" t="s">
        <v>30</v>
      </c>
      <c r="C1027" t="s">
        <v>31</v>
      </c>
      <c r="D1027">
        <v>2</v>
      </c>
      <c r="E1027">
        <v>94</v>
      </c>
      <c r="F1027">
        <v>81</v>
      </c>
      <c r="G1027" t="s">
        <v>16</v>
      </c>
      <c r="H1027" t="s">
        <v>208</v>
      </c>
      <c r="I1027" t="s">
        <v>18</v>
      </c>
      <c r="J1027" t="b">
        <v>0</v>
      </c>
      <c r="K1027">
        <v>72584</v>
      </c>
      <c r="L1027">
        <v>200116</v>
      </c>
      <c r="M1027" t="str">
        <f>IF(VLOOKUP(A1027,'national-winners'!$A$2:$B$13,2,0)=H1027,"Y","N")</f>
        <v>N</v>
      </c>
      <c r="N1027" t="str">
        <f>_xlfn.XLOOKUP(INDEX('state-winning-votes'!$A$1:$L$53,MATCH($C1027,'state-winning-votes'!$A:$A,0),MATCH($A1027,'state-winning-votes'!$A$2:$L$2,0)),$K:$K,$H:$H)</f>
        <v>Bush, George H.W.</v>
      </c>
      <c r="O1027" t="str">
        <f>VLOOKUP(A1027,'national-winners'!$A$2:$B$13,2,0)</f>
        <v>Bush, George H.W.</v>
      </c>
    </row>
    <row r="1028" spans="1:15" x14ac:dyDescent="0.25">
      <c r="A1028">
        <v>1988</v>
      </c>
      <c r="B1028" t="s">
        <v>30</v>
      </c>
      <c r="C1028" t="s">
        <v>31</v>
      </c>
      <c r="D1028">
        <v>2</v>
      </c>
      <c r="E1028">
        <v>94</v>
      </c>
      <c r="F1028">
        <v>81</v>
      </c>
      <c r="G1028" t="s">
        <v>16</v>
      </c>
      <c r="H1028" t="s">
        <v>209</v>
      </c>
      <c r="I1028" t="s">
        <v>29</v>
      </c>
      <c r="J1028" t="b">
        <v>0</v>
      </c>
      <c r="K1028">
        <v>5484</v>
      </c>
      <c r="L1028">
        <v>200116</v>
      </c>
      <c r="M1028" t="str">
        <f>IF(VLOOKUP(A1028,'national-winners'!$A$2:$B$13,2,0)=H1028,"Y","N")</f>
        <v>N</v>
      </c>
      <c r="N1028" t="str">
        <f>_xlfn.XLOOKUP(INDEX('state-winning-votes'!$A$1:$L$53,MATCH($C1028,'state-winning-votes'!$A:$A,0),MATCH($A1028,'state-winning-votes'!$A$2:$L$2,0)),$K:$K,$H:$H)</f>
        <v>Bush, George H.W.</v>
      </c>
      <c r="O1028" t="str">
        <f>VLOOKUP(A1028,'national-winners'!$A$2:$B$13,2,0)</f>
        <v>Bush, George H.W.</v>
      </c>
    </row>
    <row r="1029" spans="1:15" x14ac:dyDescent="0.25">
      <c r="A1029">
        <v>1988</v>
      </c>
      <c r="B1029" t="s">
        <v>30</v>
      </c>
      <c r="C1029" t="s">
        <v>31</v>
      </c>
      <c r="D1029">
        <v>2</v>
      </c>
      <c r="E1029">
        <v>94</v>
      </c>
      <c r="F1029">
        <v>81</v>
      </c>
      <c r="G1029" t="s">
        <v>16</v>
      </c>
      <c r="H1029" t="s">
        <v>210</v>
      </c>
      <c r="I1029" t="s">
        <v>211</v>
      </c>
      <c r="J1029" t="b">
        <v>0</v>
      </c>
      <c r="K1029">
        <v>1024</v>
      </c>
      <c r="L1029">
        <v>200116</v>
      </c>
      <c r="M1029" t="str">
        <f>IF(VLOOKUP(A1029,'national-winners'!$A$2:$B$13,2,0)=H1029,"Y","N")</f>
        <v>N</v>
      </c>
      <c r="N1029" t="str">
        <f>_xlfn.XLOOKUP(INDEX('state-winning-votes'!$A$1:$L$53,MATCH($C1029,'state-winning-votes'!$A:$A,0),MATCH($A1029,'state-winning-votes'!$A$2:$L$2,0)),$K:$K,$H:$H)</f>
        <v>Bush, George H.W.</v>
      </c>
      <c r="O1029" t="str">
        <f>VLOOKUP(A1029,'national-winners'!$A$2:$B$13,2,0)</f>
        <v>Bush, George H.W.</v>
      </c>
    </row>
    <row r="1030" spans="1:15" x14ac:dyDescent="0.25">
      <c r="A1030">
        <v>1988</v>
      </c>
      <c r="B1030" t="s">
        <v>30</v>
      </c>
      <c r="C1030" t="s">
        <v>31</v>
      </c>
      <c r="D1030">
        <v>2</v>
      </c>
      <c r="E1030">
        <v>94</v>
      </c>
      <c r="F1030">
        <v>81</v>
      </c>
      <c r="G1030" t="s">
        <v>16</v>
      </c>
      <c r="J1030" t="b">
        <v>1</v>
      </c>
      <c r="K1030">
        <v>957</v>
      </c>
      <c r="L1030">
        <v>200116</v>
      </c>
      <c r="M1030" t="str">
        <f>IF(VLOOKUP(A1030,'national-winners'!$A$2:$B$13,2,0)=H1030,"Y","N")</f>
        <v>N</v>
      </c>
      <c r="N1030" t="str">
        <f>_xlfn.XLOOKUP(INDEX('state-winning-votes'!$A$1:$L$53,MATCH($C1030,'state-winning-votes'!$A:$A,0),MATCH($A1030,'state-winning-votes'!$A$2:$L$2,0)),$K:$K,$H:$H)</f>
        <v>Bush, George H.W.</v>
      </c>
      <c r="O1030" t="str">
        <f>VLOOKUP(A1030,'national-winners'!$A$2:$B$13,2,0)</f>
        <v>Bush, George H.W.</v>
      </c>
    </row>
    <row r="1031" spans="1:15" x14ac:dyDescent="0.25">
      <c r="A1031">
        <v>1988</v>
      </c>
      <c r="B1031" t="s">
        <v>30</v>
      </c>
      <c r="C1031" t="s">
        <v>31</v>
      </c>
      <c r="D1031">
        <v>2</v>
      </c>
      <c r="E1031">
        <v>94</v>
      </c>
      <c r="F1031">
        <v>81</v>
      </c>
      <c r="G1031" t="s">
        <v>16</v>
      </c>
      <c r="H1031" t="s">
        <v>48</v>
      </c>
      <c r="I1031" t="s">
        <v>212</v>
      </c>
      <c r="J1031" t="b">
        <v>0</v>
      </c>
      <c r="K1031">
        <v>816</v>
      </c>
      <c r="L1031">
        <v>200116</v>
      </c>
      <c r="M1031" t="str">
        <f>IF(VLOOKUP(A1031,'national-winners'!$A$2:$B$13,2,0)=H1031,"Y","N")</f>
        <v>N</v>
      </c>
      <c r="N1031" t="str">
        <f>_xlfn.XLOOKUP(INDEX('state-winning-votes'!$A$1:$L$53,MATCH($C1031,'state-winning-votes'!$A:$A,0),MATCH($A1031,'state-winning-votes'!$A$2:$L$2,0)),$K:$K,$H:$H)</f>
        <v>Bush, George H.W.</v>
      </c>
      <c r="O1031" t="str">
        <f>VLOOKUP(A1031,'national-winners'!$A$2:$B$13,2,0)</f>
        <v>Bush, George H.W.</v>
      </c>
    </row>
    <row r="1032" spans="1:15" x14ac:dyDescent="0.25">
      <c r="A1032">
        <v>1988</v>
      </c>
      <c r="B1032" t="s">
        <v>32</v>
      </c>
      <c r="C1032" t="s">
        <v>33</v>
      </c>
      <c r="D1032">
        <v>4</v>
      </c>
      <c r="E1032">
        <v>86</v>
      </c>
      <c r="F1032">
        <v>61</v>
      </c>
      <c r="G1032" t="s">
        <v>16</v>
      </c>
      <c r="H1032" t="s">
        <v>207</v>
      </c>
      <c r="I1032" t="s">
        <v>21</v>
      </c>
      <c r="J1032" t="b">
        <v>0</v>
      </c>
      <c r="K1032">
        <v>702541</v>
      </c>
      <c r="L1032">
        <v>1171873</v>
      </c>
      <c r="M1032" t="str">
        <f>IF(VLOOKUP(A1032,'national-winners'!$A$2:$B$13,2,0)=H1032,"Y","N")</f>
        <v>Y</v>
      </c>
      <c r="N1032" t="str">
        <f>_xlfn.XLOOKUP(INDEX('state-winning-votes'!$A$1:$L$53,MATCH($C1032,'state-winning-votes'!$A:$A,0),MATCH($A1032,'state-winning-votes'!$A$2:$L$2,0)),$K:$K,$H:$H)</f>
        <v>Bush, George H.W.</v>
      </c>
      <c r="O1032" t="str">
        <f>VLOOKUP(A1032,'national-winners'!$A$2:$B$13,2,0)</f>
        <v>Bush, George H.W.</v>
      </c>
    </row>
    <row r="1033" spans="1:15" x14ac:dyDescent="0.25">
      <c r="A1033">
        <v>1988</v>
      </c>
      <c r="B1033" t="s">
        <v>32</v>
      </c>
      <c r="C1033" t="s">
        <v>33</v>
      </c>
      <c r="D1033">
        <v>4</v>
      </c>
      <c r="E1033">
        <v>86</v>
      </c>
      <c r="F1033">
        <v>61</v>
      </c>
      <c r="G1033" t="s">
        <v>16</v>
      </c>
      <c r="H1033" t="s">
        <v>208</v>
      </c>
      <c r="I1033" t="s">
        <v>18</v>
      </c>
      <c r="J1033" t="b">
        <v>0</v>
      </c>
      <c r="K1033">
        <v>454029</v>
      </c>
      <c r="L1033">
        <v>1171873</v>
      </c>
      <c r="M1033" t="str">
        <f>IF(VLOOKUP(A1033,'national-winners'!$A$2:$B$13,2,0)=H1033,"Y","N")</f>
        <v>N</v>
      </c>
      <c r="N1033" t="str">
        <f>_xlfn.XLOOKUP(INDEX('state-winning-votes'!$A$1:$L$53,MATCH($C1033,'state-winning-votes'!$A:$A,0),MATCH($A1033,'state-winning-votes'!$A$2:$L$2,0)),$K:$K,$H:$H)</f>
        <v>Bush, George H.W.</v>
      </c>
      <c r="O1033" t="str">
        <f>VLOOKUP(A1033,'national-winners'!$A$2:$B$13,2,0)</f>
        <v>Bush, George H.W.</v>
      </c>
    </row>
    <row r="1034" spans="1:15" x14ac:dyDescent="0.25">
      <c r="A1034">
        <v>1988</v>
      </c>
      <c r="B1034" t="s">
        <v>32</v>
      </c>
      <c r="C1034" t="s">
        <v>33</v>
      </c>
      <c r="D1034">
        <v>4</v>
      </c>
      <c r="E1034">
        <v>86</v>
      </c>
      <c r="F1034">
        <v>61</v>
      </c>
      <c r="G1034" t="s">
        <v>16</v>
      </c>
      <c r="H1034" t="s">
        <v>209</v>
      </c>
      <c r="I1034" t="s">
        <v>29</v>
      </c>
      <c r="J1034" t="b">
        <v>0</v>
      </c>
      <c r="K1034">
        <v>13351</v>
      </c>
      <c r="L1034">
        <v>1171873</v>
      </c>
      <c r="M1034" t="str">
        <f>IF(VLOOKUP(A1034,'national-winners'!$A$2:$B$13,2,0)=H1034,"Y","N")</f>
        <v>N</v>
      </c>
      <c r="N1034" t="str">
        <f>_xlfn.XLOOKUP(INDEX('state-winning-votes'!$A$1:$L$53,MATCH($C1034,'state-winning-votes'!$A:$A,0),MATCH($A1034,'state-winning-votes'!$A$2:$L$2,0)),$K:$K,$H:$H)</f>
        <v>Bush, George H.W.</v>
      </c>
      <c r="O1034" t="str">
        <f>VLOOKUP(A1034,'national-winners'!$A$2:$B$13,2,0)</f>
        <v>Bush, George H.W.</v>
      </c>
    </row>
    <row r="1035" spans="1:15" x14ac:dyDescent="0.25">
      <c r="A1035">
        <v>1988</v>
      </c>
      <c r="B1035" t="s">
        <v>32</v>
      </c>
      <c r="C1035" t="s">
        <v>33</v>
      </c>
      <c r="D1035">
        <v>4</v>
      </c>
      <c r="E1035">
        <v>86</v>
      </c>
      <c r="F1035">
        <v>61</v>
      </c>
      <c r="G1035" t="s">
        <v>16</v>
      </c>
      <c r="H1035" t="s">
        <v>210</v>
      </c>
      <c r="I1035" t="s">
        <v>211</v>
      </c>
      <c r="J1035" t="b">
        <v>0</v>
      </c>
      <c r="K1035">
        <v>1662</v>
      </c>
      <c r="L1035">
        <v>1171873</v>
      </c>
      <c r="M1035" t="str">
        <f>IF(VLOOKUP(A1035,'national-winners'!$A$2:$B$13,2,0)=H1035,"Y","N")</f>
        <v>N</v>
      </c>
      <c r="N1035" t="str">
        <f>_xlfn.XLOOKUP(INDEX('state-winning-votes'!$A$1:$L$53,MATCH($C1035,'state-winning-votes'!$A:$A,0),MATCH($A1035,'state-winning-votes'!$A$2:$L$2,0)),$K:$K,$H:$H)</f>
        <v>Bush, George H.W.</v>
      </c>
      <c r="O1035" t="str">
        <f>VLOOKUP(A1035,'national-winners'!$A$2:$B$13,2,0)</f>
        <v>Bush, George H.W.</v>
      </c>
    </row>
    <row r="1036" spans="1:15" x14ac:dyDescent="0.25">
      <c r="A1036">
        <v>1988</v>
      </c>
      <c r="B1036" t="s">
        <v>32</v>
      </c>
      <c r="C1036" t="s">
        <v>33</v>
      </c>
      <c r="D1036">
        <v>4</v>
      </c>
      <c r="E1036">
        <v>86</v>
      </c>
      <c r="F1036">
        <v>61</v>
      </c>
      <c r="G1036" t="s">
        <v>16</v>
      </c>
      <c r="J1036" t="b">
        <v>1</v>
      </c>
      <c r="K1036">
        <v>290</v>
      </c>
      <c r="L1036">
        <v>1171873</v>
      </c>
      <c r="M1036" t="str">
        <f>IF(VLOOKUP(A1036,'national-winners'!$A$2:$B$13,2,0)=H1036,"Y","N")</f>
        <v>N</v>
      </c>
      <c r="N1036" t="str">
        <f>_xlfn.XLOOKUP(INDEX('state-winning-votes'!$A$1:$L$53,MATCH($C1036,'state-winning-votes'!$A:$A,0),MATCH($A1036,'state-winning-votes'!$A$2:$L$2,0)),$K:$K,$H:$H)</f>
        <v>Bush, George H.W.</v>
      </c>
      <c r="O1036" t="str">
        <f>VLOOKUP(A1036,'national-winners'!$A$2:$B$13,2,0)</f>
        <v>Bush, George H.W.</v>
      </c>
    </row>
    <row r="1037" spans="1:15" x14ac:dyDescent="0.25">
      <c r="A1037">
        <v>1988</v>
      </c>
      <c r="B1037" t="s">
        <v>40</v>
      </c>
      <c r="C1037" t="s">
        <v>41</v>
      </c>
      <c r="D1037">
        <v>5</v>
      </c>
      <c r="E1037">
        <v>71</v>
      </c>
      <c r="F1037">
        <v>42</v>
      </c>
      <c r="G1037" t="s">
        <v>16</v>
      </c>
      <c r="H1037" t="s">
        <v>207</v>
      </c>
      <c r="I1037" t="s">
        <v>21</v>
      </c>
      <c r="J1037" t="b">
        <v>0</v>
      </c>
      <c r="K1037">
        <v>466578</v>
      </c>
      <c r="L1037">
        <v>827738</v>
      </c>
      <c r="M1037" t="str">
        <f>IF(VLOOKUP(A1037,'national-winners'!$A$2:$B$13,2,0)=H1037,"Y","N")</f>
        <v>Y</v>
      </c>
      <c r="N1037" t="str">
        <f>_xlfn.XLOOKUP(INDEX('state-winning-votes'!$A$1:$L$53,MATCH($C1037,'state-winning-votes'!$A:$A,0),MATCH($A1037,'state-winning-votes'!$A$2:$L$2,0)),$K:$K,$H:$H)</f>
        <v>Bush, George H.W.</v>
      </c>
      <c r="O1037" t="str">
        <f>VLOOKUP(A1037,'national-winners'!$A$2:$B$13,2,0)</f>
        <v>Bush, George H.W.</v>
      </c>
    </row>
    <row r="1038" spans="1:15" x14ac:dyDescent="0.25">
      <c r="A1038">
        <v>1988</v>
      </c>
      <c r="B1038" t="s">
        <v>40</v>
      </c>
      <c r="C1038" t="s">
        <v>41</v>
      </c>
      <c r="D1038">
        <v>5</v>
      </c>
      <c r="E1038">
        <v>71</v>
      </c>
      <c r="F1038">
        <v>42</v>
      </c>
      <c r="G1038" t="s">
        <v>16</v>
      </c>
      <c r="H1038" t="s">
        <v>208</v>
      </c>
      <c r="I1038" t="s">
        <v>18</v>
      </c>
      <c r="J1038" t="b">
        <v>0</v>
      </c>
      <c r="K1038">
        <v>349237</v>
      </c>
      <c r="L1038">
        <v>827738</v>
      </c>
      <c r="M1038" t="str">
        <f>IF(VLOOKUP(A1038,'national-winners'!$A$2:$B$13,2,0)=H1038,"Y","N")</f>
        <v>N</v>
      </c>
      <c r="N1038" t="str">
        <f>_xlfn.XLOOKUP(INDEX('state-winning-votes'!$A$1:$L$53,MATCH($C1038,'state-winning-votes'!$A:$A,0),MATCH($A1038,'state-winning-votes'!$A$2:$L$2,0)),$K:$K,$H:$H)</f>
        <v>Bush, George H.W.</v>
      </c>
      <c r="O1038" t="str">
        <f>VLOOKUP(A1038,'national-winners'!$A$2:$B$13,2,0)</f>
        <v>Bush, George H.W.</v>
      </c>
    </row>
    <row r="1039" spans="1:15" x14ac:dyDescent="0.25">
      <c r="A1039">
        <v>1988</v>
      </c>
      <c r="B1039" t="s">
        <v>40</v>
      </c>
      <c r="C1039" t="s">
        <v>41</v>
      </c>
      <c r="D1039">
        <v>5</v>
      </c>
      <c r="E1039">
        <v>71</v>
      </c>
      <c r="F1039">
        <v>42</v>
      </c>
      <c r="G1039" t="s">
        <v>16</v>
      </c>
      <c r="H1039" t="s">
        <v>197</v>
      </c>
      <c r="I1039" t="s">
        <v>192</v>
      </c>
      <c r="J1039" t="b">
        <v>0</v>
      </c>
      <c r="K1039">
        <v>5146</v>
      </c>
      <c r="L1039">
        <v>827738</v>
      </c>
      <c r="M1039" t="str">
        <f>IF(VLOOKUP(A1039,'national-winners'!$A$2:$B$13,2,0)=H1039,"Y","N")</f>
        <v>N</v>
      </c>
      <c r="N1039" t="str">
        <f>_xlfn.XLOOKUP(INDEX('state-winning-votes'!$A$1:$L$53,MATCH($C1039,'state-winning-votes'!$A:$A,0),MATCH($A1039,'state-winning-votes'!$A$2:$L$2,0)),$K:$K,$H:$H)</f>
        <v>Bush, George H.W.</v>
      </c>
      <c r="O1039" t="str">
        <f>VLOOKUP(A1039,'national-winners'!$A$2:$B$13,2,0)</f>
        <v>Bush, George H.W.</v>
      </c>
    </row>
    <row r="1040" spans="1:15" x14ac:dyDescent="0.25">
      <c r="A1040">
        <v>1988</v>
      </c>
      <c r="B1040" t="s">
        <v>40</v>
      </c>
      <c r="C1040" t="s">
        <v>41</v>
      </c>
      <c r="D1040">
        <v>5</v>
      </c>
      <c r="E1040">
        <v>71</v>
      </c>
      <c r="F1040">
        <v>42</v>
      </c>
      <c r="G1040" t="s">
        <v>16</v>
      </c>
      <c r="H1040" t="s">
        <v>209</v>
      </c>
      <c r="I1040" t="s">
        <v>29</v>
      </c>
      <c r="J1040" t="b">
        <v>0</v>
      </c>
      <c r="K1040">
        <v>3297</v>
      </c>
      <c r="L1040">
        <v>827738</v>
      </c>
      <c r="M1040" t="str">
        <f>IF(VLOOKUP(A1040,'national-winners'!$A$2:$B$13,2,0)=H1040,"Y","N")</f>
        <v>N</v>
      </c>
      <c r="N1040" t="str">
        <f>_xlfn.XLOOKUP(INDEX('state-winning-votes'!$A$1:$L$53,MATCH($C1040,'state-winning-votes'!$A:$A,0),MATCH($A1040,'state-winning-votes'!$A$2:$L$2,0)),$K:$K,$H:$H)</f>
        <v>Bush, George H.W.</v>
      </c>
      <c r="O1040" t="str">
        <f>VLOOKUP(A1040,'national-winners'!$A$2:$B$13,2,0)</f>
        <v>Bush, George H.W.</v>
      </c>
    </row>
    <row r="1041" spans="1:15" x14ac:dyDescent="0.25">
      <c r="A1041">
        <v>1988</v>
      </c>
      <c r="B1041" t="s">
        <v>40</v>
      </c>
      <c r="C1041" t="s">
        <v>41</v>
      </c>
      <c r="D1041">
        <v>5</v>
      </c>
      <c r="E1041">
        <v>71</v>
      </c>
      <c r="F1041">
        <v>42</v>
      </c>
      <c r="G1041" t="s">
        <v>16</v>
      </c>
      <c r="H1041" t="s">
        <v>210</v>
      </c>
      <c r="I1041" t="s">
        <v>211</v>
      </c>
      <c r="J1041" t="b">
        <v>0</v>
      </c>
      <c r="K1041">
        <v>2161</v>
      </c>
      <c r="L1041">
        <v>827738</v>
      </c>
      <c r="M1041" t="str">
        <f>IF(VLOOKUP(A1041,'national-winners'!$A$2:$B$13,2,0)=H1041,"Y","N")</f>
        <v>N</v>
      </c>
      <c r="N1041" t="str">
        <f>_xlfn.XLOOKUP(INDEX('state-winning-votes'!$A$1:$L$53,MATCH($C1041,'state-winning-votes'!$A:$A,0),MATCH($A1041,'state-winning-votes'!$A$2:$L$2,0)),$K:$K,$H:$H)</f>
        <v>Bush, George H.W.</v>
      </c>
      <c r="O1041" t="str">
        <f>VLOOKUP(A1041,'national-winners'!$A$2:$B$13,2,0)</f>
        <v>Bush, George H.W.</v>
      </c>
    </row>
    <row r="1042" spans="1:15" x14ac:dyDescent="0.25">
      <c r="A1042">
        <v>1988</v>
      </c>
      <c r="B1042" t="s">
        <v>40</v>
      </c>
      <c r="C1042" t="s">
        <v>41</v>
      </c>
      <c r="D1042">
        <v>5</v>
      </c>
      <c r="E1042">
        <v>71</v>
      </c>
      <c r="F1042">
        <v>42</v>
      </c>
      <c r="G1042" t="s">
        <v>16</v>
      </c>
      <c r="H1042" t="s">
        <v>197</v>
      </c>
      <c r="I1042" t="s">
        <v>25</v>
      </c>
      <c r="J1042" t="b">
        <v>0</v>
      </c>
      <c r="K1042">
        <v>1319</v>
      </c>
      <c r="L1042">
        <v>827738</v>
      </c>
      <c r="M1042" t="str">
        <f>IF(VLOOKUP(A1042,'national-winners'!$A$2:$B$13,2,0)=H1042,"Y","N")</f>
        <v>N</v>
      </c>
      <c r="N1042" t="str">
        <f>_xlfn.XLOOKUP(INDEX('state-winning-votes'!$A$1:$L$53,MATCH($C1042,'state-winning-votes'!$A:$A,0),MATCH($A1042,'state-winning-votes'!$A$2:$L$2,0)),$K:$K,$H:$H)</f>
        <v>Bush, George H.W.</v>
      </c>
      <c r="O1042" t="str">
        <f>VLOOKUP(A1042,'national-winners'!$A$2:$B$13,2,0)</f>
        <v>Bush, George H.W.</v>
      </c>
    </row>
    <row r="1043" spans="1:15" x14ac:dyDescent="0.25">
      <c r="A1043">
        <v>1988</v>
      </c>
      <c r="B1043" t="s">
        <v>42</v>
      </c>
      <c r="C1043" t="s">
        <v>43</v>
      </c>
      <c r="D1043">
        <v>6</v>
      </c>
      <c r="E1043">
        <v>93</v>
      </c>
      <c r="F1043">
        <v>71</v>
      </c>
      <c r="G1043" t="s">
        <v>16</v>
      </c>
      <c r="H1043" t="s">
        <v>207</v>
      </c>
      <c r="I1043" t="s">
        <v>21</v>
      </c>
      <c r="J1043" t="b">
        <v>0</v>
      </c>
      <c r="K1043">
        <v>5054917</v>
      </c>
      <c r="L1043">
        <v>9887065</v>
      </c>
      <c r="M1043" t="str">
        <f>IF(VLOOKUP(A1043,'national-winners'!$A$2:$B$13,2,0)=H1043,"Y","N")</f>
        <v>Y</v>
      </c>
      <c r="N1043" t="str">
        <f>_xlfn.XLOOKUP(INDEX('state-winning-votes'!$A$1:$L$53,MATCH($C1043,'state-winning-votes'!$A:$A,0),MATCH($A1043,'state-winning-votes'!$A$2:$L$2,0)),$K:$K,$H:$H)</f>
        <v>Bush, George H.W.</v>
      </c>
      <c r="O1043" t="str">
        <f>VLOOKUP(A1043,'national-winners'!$A$2:$B$13,2,0)</f>
        <v>Bush, George H.W.</v>
      </c>
    </row>
    <row r="1044" spans="1:15" x14ac:dyDescent="0.25">
      <c r="A1044">
        <v>1988</v>
      </c>
      <c r="B1044" t="s">
        <v>42</v>
      </c>
      <c r="C1044" t="s">
        <v>43</v>
      </c>
      <c r="D1044">
        <v>6</v>
      </c>
      <c r="E1044">
        <v>93</v>
      </c>
      <c r="F1044">
        <v>71</v>
      </c>
      <c r="G1044" t="s">
        <v>16</v>
      </c>
      <c r="H1044" t="s">
        <v>208</v>
      </c>
      <c r="I1044" t="s">
        <v>18</v>
      </c>
      <c r="J1044" t="b">
        <v>0</v>
      </c>
      <c r="K1044">
        <v>4702233</v>
      </c>
      <c r="L1044">
        <v>9887065</v>
      </c>
      <c r="M1044" t="str">
        <f>IF(VLOOKUP(A1044,'national-winners'!$A$2:$B$13,2,0)=H1044,"Y","N")</f>
        <v>N</v>
      </c>
      <c r="N1044" t="str">
        <f>_xlfn.XLOOKUP(INDEX('state-winning-votes'!$A$1:$L$53,MATCH($C1044,'state-winning-votes'!$A:$A,0),MATCH($A1044,'state-winning-votes'!$A$2:$L$2,0)),$K:$K,$H:$H)</f>
        <v>Bush, George H.W.</v>
      </c>
      <c r="O1044" t="str">
        <f>VLOOKUP(A1044,'national-winners'!$A$2:$B$13,2,0)</f>
        <v>Bush, George H.W.</v>
      </c>
    </row>
    <row r="1045" spans="1:15" x14ac:dyDescent="0.25">
      <c r="A1045">
        <v>1988</v>
      </c>
      <c r="B1045" t="s">
        <v>42</v>
      </c>
      <c r="C1045" t="s">
        <v>43</v>
      </c>
      <c r="D1045">
        <v>6</v>
      </c>
      <c r="E1045">
        <v>93</v>
      </c>
      <c r="F1045">
        <v>71</v>
      </c>
      <c r="G1045" t="s">
        <v>16</v>
      </c>
      <c r="H1045" t="s">
        <v>209</v>
      </c>
      <c r="I1045" t="s">
        <v>29</v>
      </c>
      <c r="J1045" t="b">
        <v>0</v>
      </c>
      <c r="K1045">
        <v>70105</v>
      </c>
      <c r="L1045">
        <v>9887065</v>
      </c>
      <c r="M1045" t="str">
        <f>IF(VLOOKUP(A1045,'national-winners'!$A$2:$B$13,2,0)=H1045,"Y","N")</f>
        <v>N</v>
      </c>
      <c r="N1045" t="str">
        <f>_xlfn.XLOOKUP(INDEX('state-winning-votes'!$A$1:$L$53,MATCH($C1045,'state-winning-votes'!$A:$A,0),MATCH($A1045,'state-winning-votes'!$A$2:$L$2,0)),$K:$K,$H:$H)</f>
        <v>Bush, George H.W.</v>
      </c>
      <c r="O1045" t="str">
        <f>VLOOKUP(A1045,'national-winners'!$A$2:$B$13,2,0)</f>
        <v>Bush, George H.W.</v>
      </c>
    </row>
    <row r="1046" spans="1:15" x14ac:dyDescent="0.25">
      <c r="A1046">
        <v>1988</v>
      </c>
      <c r="B1046" t="s">
        <v>42</v>
      </c>
      <c r="C1046" t="s">
        <v>43</v>
      </c>
      <c r="D1046">
        <v>6</v>
      </c>
      <c r="E1046">
        <v>93</v>
      </c>
      <c r="F1046">
        <v>71</v>
      </c>
      <c r="G1046" t="s">
        <v>16</v>
      </c>
      <c r="H1046" t="s">
        <v>210</v>
      </c>
      <c r="I1046" t="s">
        <v>35</v>
      </c>
      <c r="J1046" t="b">
        <v>0</v>
      </c>
      <c r="K1046">
        <v>58999</v>
      </c>
      <c r="L1046">
        <v>9887065</v>
      </c>
      <c r="M1046" t="str">
        <f>IF(VLOOKUP(A1046,'national-winners'!$A$2:$B$13,2,0)=H1046,"Y","N")</f>
        <v>N</v>
      </c>
      <c r="N1046" t="str">
        <f>_xlfn.XLOOKUP(INDEX('state-winning-votes'!$A$1:$L$53,MATCH($C1046,'state-winning-votes'!$A:$A,0),MATCH($A1046,'state-winning-votes'!$A$2:$L$2,0)),$K:$K,$H:$H)</f>
        <v>Bush, George H.W.</v>
      </c>
      <c r="O1046" t="str">
        <f>VLOOKUP(A1046,'national-winners'!$A$2:$B$13,2,0)</f>
        <v>Bush, George H.W.</v>
      </c>
    </row>
    <row r="1047" spans="1:15" x14ac:dyDescent="0.25">
      <c r="A1047">
        <v>1988</v>
      </c>
      <c r="B1047" t="s">
        <v>42</v>
      </c>
      <c r="C1047" t="s">
        <v>43</v>
      </c>
      <c r="D1047">
        <v>6</v>
      </c>
      <c r="E1047">
        <v>93</v>
      </c>
      <c r="F1047">
        <v>71</v>
      </c>
      <c r="G1047" t="s">
        <v>16</v>
      </c>
      <c r="J1047" t="b">
        <v>1</v>
      </c>
      <c r="K1047">
        <v>811</v>
      </c>
      <c r="L1047">
        <v>9887065</v>
      </c>
      <c r="M1047" t="str">
        <f>IF(VLOOKUP(A1047,'national-winners'!$A$2:$B$13,2,0)=H1047,"Y","N")</f>
        <v>N</v>
      </c>
      <c r="N1047" t="str">
        <f>_xlfn.XLOOKUP(INDEX('state-winning-votes'!$A$1:$L$53,MATCH($C1047,'state-winning-votes'!$A:$A,0),MATCH($A1047,'state-winning-votes'!$A$2:$L$2,0)),$K:$K,$H:$H)</f>
        <v>Bush, George H.W.</v>
      </c>
      <c r="O1047" t="str">
        <f>VLOOKUP(A1047,'national-winners'!$A$2:$B$13,2,0)</f>
        <v>Bush, George H.W.</v>
      </c>
    </row>
    <row r="1048" spans="1:15" x14ac:dyDescent="0.25">
      <c r="A1048">
        <v>1988</v>
      </c>
      <c r="B1048" t="s">
        <v>46</v>
      </c>
      <c r="C1048" t="s">
        <v>47</v>
      </c>
      <c r="D1048">
        <v>8</v>
      </c>
      <c r="E1048">
        <v>84</v>
      </c>
      <c r="F1048">
        <v>62</v>
      </c>
      <c r="G1048" t="s">
        <v>16</v>
      </c>
      <c r="H1048" t="s">
        <v>207</v>
      </c>
      <c r="I1048" t="s">
        <v>21</v>
      </c>
      <c r="J1048" t="b">
        <v>0</v>
      </c>
      <c r="K1048">
        <v>728177</v>
      </c>
      <c r="L1048">
        <v>1372394</v>
      </c>
      <c r="M1048" t="str">
        <f>IF(VLOOKUP(A1048,'national-winners'!$A$2:$B$13,2,0)=H1048,"Y","N")</f>
        <v>Y</v>
      </c>
      <c r="N1048" t="str">
        <f>_xlfn.XLOOKUP(INDEX('state-winning-votes'!$A$1:$L$53,MATCH($C1048,'state-winning-votes'!$A:$A,0),MATCH($A1048,'state-winning-votes'!$A$2:$L$2,0)),$K:$K,$H:$H)</f>
        <v>Bush, George H.W.</v>
      </c>
      <c r="O1048" t="str">
        <f>VLOOKUP(A1048,'national-winners'!$A$2:$B$13,2,0)</f>
        <v>Bush, George H.W.</v>
      </c>
    </row>
    <row r="1049" spans="1:15" x14ac:dyDescent="0.25">
      <c r="A1049">
        <v>1988</v>
      </c>
      <c r="B1049" t="s">
        <v>46</v>
      </c>
      <c r="C1049" t="s">
        <v>47</v>
      </c>
      <c r="D1049">
        <v>8</v>
      </c>
      <c r="E1049">
        <v>84</v>
      </c>
      <c r="F1049">
        <v>62</v>
      </c>
      <c r="G1049" t="s">
        <v>16</v>
      </c>
      <c r="H1049" t="s">
        <v>208</v>
      </c>
      <c r="I1049" t="s">
        <v>18</v>
      </c>
      <c r="J1049" t="b">
        <v>0</v>
      </c>
      <c r="K1049">
        <v>621453</v>
      </c>
      <c r="L1049">
        <v>1372394</v>
      </c>
      <c r="M1049" t="str">
        <f>IF(VLOOKUP(A1049,'national-winners'!$A$2:$B$13,2,0)=H1049,"Y","N")</f>
        <v>N</v>
      </c>
      <c r="N1049" t="str">
        <f>_xlfn.XLOOKUP(INDEX('state-winning-votes'!$A$1:$L$53,MATCH($C1049,'state-winning-votes'!$A:$A,0),MATCH($A1049,'state-winning-votes'!$A$2:$L$2,0)),$K:$K,$H:$H)</f>
        <v>Bush, George H.W.</v>
      </c>
      <c r="O1049" t="str">
        <f>VLOOKUP(A1049,'national-winners'!$A$2:$B$13,2,0)</f>
        <v>Bush, George H.W.</v>
      </c>
    </row>
    <row r="1050" spans="1:15" x14ac:dyDescent="0.25">
      <c r="A1050">
        <v>1988</v>
      </c>
      <c r="B1050" t="s">
        <v>46</v>
      </c>
      <c r="C1050" t="s">
        <v>47</v>
      </c>
      <c r="D1050">
        <v>8</v>
      </c>
      <c r="E1050">
        <v>84</v>
      </c>
      <c r="F1050">
        <v>62</v>
      </c>
      <c r="G1050" t="s">
        <v>16</v>
      </c>
      <c r="H1050" t="s">
        <v>209</v>
      </c>
      <c r="I1050" t="s">
        <v>29</v>
      </c>
      <c r="J1050" t="b">
        <v>0</v>
      </c>
      <c r="K1050">
        <v>15482</v>
      </c>
      <c r="L1050">
        <v>1372394</v>
      </c>
      <c r="M1050" t="str">
        <f>IF(VLOOKUP(A1050,'national-winners'!$A$2:$B$13,2,0)=H1050,"Y","N")</f>
        <v>N</v>
      </c>
      <c r="N1050" t="str">
        <f>_xlfn.XLOOKUP(INDEX('state-winning-votes'!$A$1:$L$53,MATCH($C1050,'state-winning-votes'!$A:$A,0),MATCH($A1050,'state-winning-votes'!$A$2:$L$2,0)),$K:$K,$H:$H)</f>
        <v>Bush, George H.W.</v>
      </c>
      <c r="O1050" t="str">
        <f>VLOOKUP(A1050,'national-winners'!$A$2:$B$13,2,0)</f>
        <v>Bush, George H.W.</v>
      </c>
    </row>
    <row r="1051" spans="1:15" x14ac:dyDescent="0.25">
      <c r="A1051">
        <v>1988</v>
      </c>
      <c r="B1051" t="s">
        <v>46</v>
      </c>
      <c r="C1051" t="s">
        <v>47</v>
      </c>
      <c r="D1051">
        <v>8</v>
      </c>
      <c r="E1051">
        <v>84</v>
      </c>
      <c r="F1051">
        <v>62</v>
      </c>
      <c r="G1051" t="s">
        <v>16</v>
      </c>
      <c r="H1051" t="s">
        <v>197</v>
      </c>
      <c r="I1051" t="s">
        <v>25</v>
      </c>
      <c r="J1051" t="b">
        <v>0</v>
      </c>
      <c r="K1051">
        <v>4604</v>
      </c>
      <c r="L1051">
        <v>1372394</v>
      </c>
      <c r="M1051" t="str">
        <f>IF(VLOOKUP(A1051,'national-winners'!$A$2:$B$13,2,0)=H1051,"Y","N")</f>
        <v>N</v>
      </c>
      <c r="N1051" t="str">
        <f>_xlfn.XLOOKUP(INDEX('state-winning-votes'!$A$1:$L$53,MATCH($C1051,'state-winning-votes'!$A:$A,0),MATCH($A1051,'state-winning-votes'!$A$2:$L$2,0)),$K:$K,$H:$H)</f>
        <v>Bush, George H.W.</v>
      </c>
      <c r="O1051" t="str">
        <f>VLOOKUP(A1051,'national-winners'!$A$2:$B$13,2,0)</f>
        <v>Bush, George H.W.</v>
      </c>
    </row>
    <row r="1052" spans="1:15" x14ac:dyDescent="0.25">
      <c r="A1052">
        <v>1988</v>
      </c>
      <c r="B1052" t="s">
        <v>46</v>
      </c>
      <c r="C1052" t="s">
        <v>47</v>
      </c>
      <c r="D1052">
        <v>8</v>
      </c>
      <c r="E1052">
        <v>84</v>
      </c>
      <c r="F1052">
        <v>62</v>
      </c>
      <c r="G1052" t="s">
        <v>16</v>
      </c>
      <c r="H1052" t="s">
        <v>210</v>
      </c>
      <c r="I1052" t="s">
        <v>211</v>
      </c>
      <c r="J1052" t="b">
        <v>0</v>
      </c>
      <c r="K1052">
        <v>2539</v>
      </c>
      <c r="L1052">
        <v>1372394</v>
      </c>
      <c r="M1052" t="str">
        <f>IF(VLOOKUP(A1052,'national-winners'!$A$2:$B$13,2,0)=H1052,"Y","N")</f>
        <v>N</v>
      </c>
      <c r="N1052" t="str">
        <f>_xlfn.XLOOKUP(INDEX('state-winning-votes'!$A$1:$L$53,MATCH($C1052,'state-winning-votes'!$A:$A,0),MATCH($A1052,'state-winning-votes'!$A$2:$L$2,0)),$K:$K,$H:$H)</f>
        <v>Bush, George H.W.</v>
      </c>
      <c r="O1052" t="str">
        <f>VLOOKUP(A1052,'national-winners'!$A$2:$B$13,2,0)</f>
        <v>Bush, George H.W.</v>
      </c>
    </row>
    <row r="1053" spans="1:15" x14ac:dyDescent="0.25">
      <c r="A1053">
        <v>1988</v>
      </c>
      <c r="B1053" t="s">
        <v>46</v>
      </c>
      <c r="C1053" t="s">
        <v>47</v>
      </c>
      <c r="D1053">
        <v>8</v>
      </c>
      <c r="E1053">
        <v>84</v>
      </c>
      <c r="F1053">
        <v>62</v>
      </c>
      <c r="G1053" t="s">
        <v>16</v>
      </c>
      <c r="J1053" t="b">
        <v>1</v>
      </c>
      <c r="K1053">
        <v>139</v>
      </c>
      <c r="L1053">
        <v>1372394</v>
      </c>
      <c r="M1053" t="str">
        <f>IF(VLOOKUP(A1053,'national-winners'!$A$2:$B$13,2,0)=H1053,"Y","N")</f>
        <v>N</v>
      </c>
      <c r="N1053" t="str">
        <f>_xlfn.XLOOKUP(INDEX('state-winning-votes'!$A$1:$L$53,MATCH($C1053,'state-winning-votes'!$A:$A,0),MATCH($A1053,'state-winning-votes'!$A$2:$L$2,0)),$K:$K,$H:$H)</f>
        <v>Bush, George H.W.</v>
      </c>
      <c r="O1053" t="str">
        <f>VLOOKUP(A1053,'national-winners'!$A$2:$B$13,2,0)</f>
        <v>Bush, George H.W.</v>
      </c>
    </row>
    <row r="1054" spans="1:15" x14ac:dyDescent="0.25">
      <c r="A1054">
        <v>1988</v>
      </c>
      <c r="B1054" t="s">
        <v>50</v>
      </c>
      <c r="C1054" t="s">
        <v>51</v>
      </c>
      <c r="D1054">
        <v>9</v>
      </c>
      <c r="E1054">
        <v>16</v>
      </c>
      <c r="F1054">
        <v>1</v>
      </c>
      <c r="G1054" t="s">
        <v>16</v>
      </c>
      <c r="H1054" t="s">
        <v>207</v>
      </c>
      <c r="I1054" t="s">
        <v>21</v>
      </c>
      <c r="J1054" t="b">
        <v>0</v>
      </c>
      <c r="K1054">
        <v>750241</v>
      </c>
      <c r="L1054">
        <v>1443394</v>
      </c>
      <c r="M1054" t="str">
        <f>IF(VLOOKUP(A1054,'national-winners'!$A$2:$B$13,2,0)=H1054,"Y","N")</f>
        <v>Y</v>
      </c>
      <c r="N1054" t="str">
        <f>_xlfn.XLOOKUP(INDEX('state-winning-votes'!$A$1:$L$53,MATCH($C1054,'state-winning-votes'!$A:$A,0),MATCH($A1054,'state-winning-votes'!$A$2:$L$2,0)),$K:$K,$H:$H)</f>
        <v>Bush, George H.W.</v>
      </c>
      <c r="O1054" t="str">
        <f>VLOOKUP(A1054,'national-winners'!$A$2:$B$13,2,0)</f>
        <v>Bush, George H.W.</v>
      </c>
    </row>
    <row r="1055" spans="1:15" x14ac:dyDescent="0.25">
      <c r="A1055">
        <v>1988</v>
      </c>
      <c r="B1055" t="s">
        <v>50</v>
      </c>
      <c r="C1055" t="s">
        <v>51</v>
      </c>
      <c r="D1055">
        <v>9</v>
      </c>
      <c r="E1055">
        <v>16</v>
      </c>
      <c r="F1055">
        <v>1</v>
      </c>
      <c r="G1055" t="s">
        <v>16</v>
      </c>
      <c r="H1055" t="s">
        <v>208</v>
      </c>
      <c r="I1055" t="s">
        <v>18</v>
      </c>
      <c r="J1055" t="b">
        <v>0</v>
      </c>
      <c r="K1055">
        <v>676584</v>
      </c>
      <c r="L1055">
        <v>1443394</v>
      </c>
      <c r="M1055" t="str">
        <f>IF(VLOOKUP(A1055,'national-winners'!$A$2:$B$13,2,0)=H1055,"Y","N")</f>
        <v>N</v>
      </c>
      <c r="N1055" t="str">
        <f>_xlfn.XLOOKUP(INDEX('state-winning-votes'!$A$1:$L$53,MATCH($C1055,'state-winning-votes'!$A:$A,0),MATCH($A1055,'state-winning-votes'!$A$2:$L$2,0)),$K:$K,$H:$H)</f>
        <v>Bush, George H.W.</v>
      </c>
      <c r="O1055" t="str">
        <f>VLOOKUP(A1055,'national-winners'!$A$2:$B$13,2,0)</f>
        <v>Bush, George H.W.</v>
      </c>
    </row>
    <row r="1056" spans="1:15" x14ac:dyDescent="0.25">
      <c r="A1056">
        <v>1988</v>
      </c>
      <c r="B1056" t="s">
        <v>50</v>
      </c>
      <c r="C1056" t="s">
        <v>51</v>
      </c>
      <c r="D1056">
        <v>9</v>
      </c>
      <c r="E1056">
        <v>16</v>
      </c>
      <c r="F1056">
        <v>1</v>
      </c>
      <c r="G1056" t="s">
        <v>16</v>
      </c>
      <c r="H1056" t="s">
        <v>209</v>
      </c>
      <c r="I1056" t="s">
        <v>29</v>
      </c>
      <c r="J1056" t="b">
        <v>0</v>
      </c>
      <c r="K1056">
        <v>14071</v>
      </c>
      <c r="L1056">
        <v>1443394</v>
      </c>
      <c r="M1056" t="str">
        <f>IF(VLOOKUP(A1056,'national-winners'!$A$2:$B$13,2,0)=H1056,"Y","N")</f>
        <v>N</v>
      </c>
      <c r="N1056" t="str">
        <f>_xlfn.XLOOKUP(INDEX('state-winning-votes'!$A$1:$L$53,MATCH($C1056,'state-winning-votes'!$A:$A,0),MATCH($A1056,'state-winning-votes'!$A$2:$L$2,0)),$K:$K,$H:$H)</f>
        <v>Bush, George H.W.</v>
      </c>
      <c r="O1056" t="str">
        <f>VLOOKUP(A1056,'national-winners'!$A$2:$B$13,2,0)</f>
        <v>Bush, George H.W.</v>
      </c>
    </row>
    <row r="1057" spans="1:15" x14ac:dyDescent="0.25">
      <c r="A1057">
        <v>1988</v>
      </c>
      <c r="B1057" t="s">
        <v>50</v>
      </c>
      <c r="C1057" t="s">
        <v>51</v>
      </c>
      <c r="D1057">
        <v>9</v>
      </c>
      <c r="E1057">
        <v>16</v>
      </c>
      <c r="F1057">
        <v>1</v>
      </c>
      <c r="G1057" t="s">
        <v>16</v>
      </c>
      <c r="H1057" t="s">
        <v>210</v>
      </c>
      <c r="I1057" t="s">
        <v>211</v>
      </c>
      <c r="J1057" t="b">
        <v>0</v>
      </c>
      <c r="K1057">
        <v>2491</v>
      </c>
      <c r="L1057">
        <v>1443394</v>
      </c>
      <c r="M1057" t="str">
        <f>IF(VLOOKUP(A1057,'national-winners'!$A$2:$B$13,2,0)=H1057,"Y","N")</f>
        <v>N</v>
      </c>
      <c r="N1057" t="str">
        <f>_xlfn.XLOOKUP(INDEX('state-winning-votes'!$A$1:$L$53,MATCH($C1057,'state-winning-votes'!$A:$A,0),MATCH($A1057,'state-winning-votes'!$A$2:$L$2,0)),$K:$K,$H:$H)</f>
        <v>Bush, George H.W.</v>
      </c>
      <c r="O1057" t="str">
        <f>VLOOKUP(A1057,'national-winners'!$A$2:$B$13,2,0)</f>
        <v>Bush, George H.W.</v>
      </c>
    </row>
    <row r="1058" spans="1:15" x14ac:dyDescent="0.25">
      <c r="A1058">
        <v>1988</v>
      </c>
      <c r="B1058" t="s">
        <v>50</v>
      </c>
      <c r="C1058" t="s">
        <v>51</v>
      </c>
      <c r="D1058">
        <v>9</v>
      </c>
      <c r="E1058">
        <v>16</v>
      </c>
      <c r="F1058">
        <v>1</v>
      </c>
      <c r="G1058" t="s">
        <v>16</v>
      </c>
      <c r="J1058" t="b">
        <v>1</v>
      </c>
      <c r="K1058">
        <v>7</v>
      </c>
      <c r="L1058">
        <v>1443394</v>
      </c>
      <c r="M1058" t="str">
        <f>IF(VLOOKUP(A1058,'national-winners'!$A$2:$B$13,2,0)=H1058,"Y","N")</f>
        <v>N</v>
      </c>
      <c r="N1058" t="str">
        <f>_xlfn.XLOOKUP(INDEX('state-winning-votes'!$A$1:$L$53,MATCH($C1058,'state-winning-votes'!$A:$A,0),MATCH($A1058,'state-winning-votes'!$A$2:$L$2,0)),$K:$K,$H:$H)</f>
        <v>Bush, George H.W.</v>
      </c>
      <c r="O1058" t="str">
        <f>VLOOKUP(A1058,'national-winners'!$A$2:$B$13,2,0)</f>
        <v>Bush, George H.W.</v>
      </c>
    </row>
    <row r="1059" spans="1:15" x14ac:dyDescent="0.25">
      <c r="A1059">
        <v>1988</v>
      </c>
      <c r="B1059" t="s">
        <v>53</v>
      </c>
      <c r="C1059" t="s">
        <v>54</v>
      </c>
      <c r="D1059">
        <v>10</v>
      </c>
      <c r="E1059">
        <v>51</v>
      </c>
      <c r="F1059">
        <v>11</v>
      </c>
      <c r="G1059" t="s">
        <v>16</v>
      </c>
      <c r="H1059" t="s">
        <v>207</v>
      </c>
      <c r="I1059" t="s">
        <v>21</v>
      </c>
      <c r="J1059" t="b">
        <v>0</v>
      </c>
      <c r="K1059">
        <v>139639</v>
      </c>
      <c r="L1059">
        <v>249891</v>
      </c>
      <c r="M1059" t="str">
        <f>IF(VLOOKUP(A1059,'national-winners'!$A$2:$B$13,2,0)=H1059,"Y","N")</f>
        <v>Y</v>
      </c>
      <c r="N1059" t="str">
        <f>_xlfn.XLOOKUP(INDEX('state-winning-votes'!$A$1:$L$53,MATCH($C1059,'state-winning-votes'!$A:$A,0),MATCH($A1059,'state-winning-votes'!$A$2:$L$2,0)),$K:$K,$H:$H)</f>
        <v>Bush, George H.W.</v>
      </c>
      <c r="O1059" t="str">
        <f>VLOOKUP(A1059,'national-winners'!$A$2:$B$13,2,0)</f>
        <v>Bush, George H.W.</v>
      </c>
    </row>
    <row r="1060" spans="1:15" x14ac:dyDescent="0.25">
      <c r="A1060">
        <v>1988</v>
      </c>
      <c r="B1060" t="s">
        <v>53</v>
      </c>
      <c r="C1060" t="s">
        <v>54</v>
      </c>
      <c r="D1060">
        <v>10</v>
      </c>
      <c r="E1060">
        <v>51</v>
      </c>
      <c r="F1060">
        <v>11</v>
      </c>
      <c r="G1060" t="s">
        <v>16</v>
      </c>
      <c r="H1060" t="s">
        <v>208</v>
      </c>
      <c r="I1060" t="s">
        <v>18</v>
      </c>
      <c r="J1060" t="b">
        <v>0</v>
      </c>
      <c r="K1060">
        <v>108647</v>
      </c>
      <c r="L1060">
        <v>249891</v>
      </c>
      <c r="M1060" t="str">
        <f>IF(VLOOKUP(A1060,'national-winners'!$A$2:$B$13,2,0)=H1060,"Y","N")</f>
        <v>N</v>
      </c>
      <c r="N1060" t="str">
        <f>_xlfn.XLOOKUP(INDEX('state-winning-votes'!$A$1:$L$53,MATCH($C1060,'state-winning-votes'!$A:$A,0),MATCH($A1060,'state-winning-votes'!$A$2:$L$2,0)),$K:$K,$H:$H)</f>
        <v>Bush, George H.W.</v>
      </c>
      <c r="O1060" t="str">
        <f>VLOOKUP(A1060,'national-winners'!$A$2:$B$13,2,0)</f>
        <v>Bush, George H.W.</v>
      </c>
    </row>
    <row r="1061" spans="1:15" x14ac:dyDescent="0.25">
      <c r="A1061">
        <v>1988</v>
      </c>
      <c r="B1061" t="s">
        <v>53</v>
      </c>
      <c r="C1061" t="s">
        <v>54</v>
      </c>
      <c r="D1061">
        <v>10</v>
      </c>
      <c r="E1061">
        <v>51</v>
      </c>
      <c r="F1061">
        <v>11</v>
      </c>
      <c r="G1061" t="s">
        <v>16</v>
      </c>
      <c r="H1061" t="s">
        <v>209</v>
      </c>
      <c r="I1061" t="s">
        <v>29</v>
      </c>
      <c r="J1061" t="b">
        <v>0</v>
      </c>
      <c r="K1061">
        <v>1162</v>
      </c>
      <c r="L1061">
        <v>249891</v>
      </c>
      <c r="M1061" t="str">
        <f>IF(VLOOKUP(A1061,'national-winners'!$A$2:$B$13,2,0)=H1061,"Y","N")</f>
        <v>N</v>
      </c>
      <c r="N1061" t="str">
        <f>_xlfn.XLOOKUP(INDEX('state-winning-votes'!$A$1:$L$53,MATCH($C1061,'state-winning-votes'!$A:$A,0),MATCH($A1061,'state-winning-votes'!$A$2:$L$2,0)),$K:$K,$H:$H)</f>
        <v>Bush, George H.W.</v>
      </c>
      <c r="O1061" t="str">
        <f>VLOOKUP(A1061,'national-winners'!$A$2:$B$13,2,0)</f>
        <v>Bush, George H.W.</v>
      </c>
    </row>
    <row r="1062" spans="1:15" x14ac:dyDescent="0.25">
      <c r="A1062">
        <v>1988</v>
      </c>
      <c r="B1062" t="s">
        <v>53</v>
      </c>
      <c r="C1062" t="s">
        <v>54</v>
      </c>
      <c r="D1062">
        <v>10</v>
      </c>
      <c r="E1062">
        <v>51</v>
      </c>
      <c r="F1062">
        <v>11</v>
      </c>
      <c r="G1062" t="s">
        <v>16</v>
      </c>
      <c r="H1062" t="s">
        <v>210</v>
      </c>
      <c r="I1062" t="s">
        <v>211</v>
      </c>
      <c r="J1062" t="b">
        <v>0</v>
      </c>
      <c r="K1062">
        <v>443</v>
      </c>
      <c r="L1062">
        <v>249891</v>
      </c>
      <c r="M1062" t="str">
        <f>IF(VLOOKUP(A1062,'national-winners'!$A$2:$B$13,2,0)=H1062,"Y","N")</f>
        <v>N</v>
      </c>
      <c r="N1062" t="str">
        <f>_xlfn.XLOOKUP(INDEX('state-winning-votes'!$A$1:$L$53,MATCH($C1062,'state-winning-votes'!$A:$A,0),MATCH($A1062,'state-winning-votes'!$A$2:$L$2,0)),$K:$K,$H:$H)</f>
        <v>Bush, George H.W.</v>
      </c>
      <c r="O1062" t="str">
        <f>VLOOKUP(A1062,'national-winners'!$A$2:$B$13,2,0)</f>
        <v>Bush, George H.W.</v>
      </c>
    </row>
    <row r="1063" spans="1:15" x14ac:dyDescent="0.25">
      <c r="A1063">
        <v>1988</v>
      </c>
      <c r="B1063" t="s">
        <v>57</v>
      </c>
      <c r="C1063" t="s">
        <v>58</v>
      </c>
      <c r="D1063">
        <v>11</v>
      </c>
      <c r="E1063">
        <v>53</v>
      </c>
      <c r="F1063">
        <v>55</v>
      </c>
      <c r="G1063" t="s">
        <v>16</v>
      </c>
      <c r="H1063" t="s">
        <v>208</v>
      </c>
      <c r="I1063" t="s">
        <v>18</v>
      </c>
      <c r="J1063" t="b">
        <v>0</v>
      </c>
      <c r="K1063">
        <v>159407</v>
      </c>
      <c r="L1063">
        <v>192877</v>
      </c>
      <c r="M1063" t="str">
        <f>IF(VLOOKUP(A1063,'national-winners'!$A$2:$B$13,2,0)=H1063,"Y","N")</f>
        <v>N</v>
      </c>
      <c r="N1063" t="str">
        <f>_xlfn.XLOOKUP(INDEX('state-winning-votes'!$A$1:$L$53,MATCH($C1063,'state-winning-votes'!$A:$A,0),MATCH($A1063,'state-winning-votes'!$A$2:$L$2,0)),$K:$K,$H:$H)</f>
        <v>Dukakis, Michael</v>
      </c>
      <c r="O1063" t="str">
        <f>VLOOKUP(A1063,'national-winners'!$A$2:$B$13,2,0)</f>
        <v>Bush, George H.W.</v>
      </c>
    </row>
    <row r="1064" spans="1:15" x14ac:dyDescent="0.25">
      <c r="A1064">
        <v>1988</v>
      </c>
      <c r="B1064" t="s">
        <v>57</v>
      </c>
      <c r="C1064" t="s">
        <v>58</v>
      </c>
      <c r="D1064">
        <v>11</v>
      </c>
      <c r="E1064">
        <v>53</v>
      </c>
      <c r="F1064">
        <v>55</v>
      </c>
      <c r="G1064" t="s">
        <v>16</v>
      </c>
      <c r="H1064" t="s">
        <v>207</v>
      </c>
      <c r="I1064" t="s">
        <v>21</v>
      </c>
      <c r="J1064" t="b">
        <v>0</v>
      </c>
      <c r="K1064">
        <v>27590</v>
      </c>
      <c r="L1064">
        <v>192877</v>
      </c>
      <c r="M1064" t="str">
        <f>IF(VLOOKUP(A1064,'national-winners'!$A$2:$B$13,2,0)=H1064,"Y","N")</f>
        <v>Y</v>
      </c>
      <c r="N1064" t="str">
        <f>_xlfn.XLOOKUP(INDEX('state-winning-votes'!$A$1:$L$53,MATCH($C1064,'state-winning-votes'!$A:$A,0),MATCH($A1064,'state-winning-votes'!$A$2:$L$2,0)),$K:$K,$H:$H)</f>
        <v>Dukakis, Michael</v>
      </c>
      <c r="O1064" t="str">
        <f>VLOOKUP(A1064,'national-winners'!$A$2:$B$13,2,0)</f>
        <v>Bush, George H.W.</v>
      </c>
    </row>
    <row r="1065" spans="1:15" x14ac:dyDescent="0.25">
      <c r="A1065">
        <v>1988</v>
      </c>
      <c r="B1065" t="s">
        <v>57</v>
      </c>
      <c r="C1065" t="s">
        <v>58</v>
      </c>
      <c r="D1065">
        <v>11</v>
      </c>
      <c r="E1065">
        <v>53</v>
      </c>
      <c r="F1065">
        <v>55</v>
      </c>
      <c r="G1065" t="s">
        <v>16</v>
      </c>
      <c r="I1065" t="s">
        <v>35</v>
      </c>
      <c r="J1065" t="b">
        <v>0</v>
      </c>
      <c r="K1065">
        <v>3064</v>
      </c>
      <c r="L1065">
        <v>192877</v>
      </c>
      <c r="M1065" t="str">
        <f>IF(VLOOKUP(A1065,'national-winners'!$A$2:$B$13,2,0)=H1065,"Y","N")</f>
        <v>N</v>
      </c>
      <c r="N1065" t="str">
        <f>_xlfn.XLOOKUP(INDEX('state-winning-votes'!$A$1:$L$53,MATCH($C1065,'state-winning-votes'!$A:$A,0),MATCH($A1065,'state-winning-votes'!$A$2:$L$2,0)),$K:$K,$H:$H)</f>
        <v>Dukakis, Michael</v>
      </c>
      <c r="O1065" t="str">
        <f>VLOOKUP(A1065,'national-winners'!$A$2:$B$13,2,0)</f>
        <v>Bush, George H.W.</v>
      </c>
    </row>
    <row r="1066" spans="1:15" x14ac:dyDescent="0.25">
      <c r="A1066">
        <v>1988</v>
      </c>
      <c r="B1066" t="s">
        <v>57</v>
      </c>
      <c r="C1066" t="s">
        <v>58</v>
      </c>
      <c r="D1066">
        <v>11</v>
      </c>
      <c r="E1066">
        <v>53</v>
      </c>
      <c r="F1066">
        <v>55</v>
      </c>
      <c r="G1066" t="s">
        <v>16</v>
      </c>
      <c r="J1066" t="b">
        <v>1</v>
      </c>
      <c r="K1066">
        <v>1553</v>
      </c>
      <c r="L1066">
        <v>192877</v>
      </c>
      <c r="M1066" t="str">
        <f>IF(VLOOKUP(A1066,'national-winners'!$A$2:$B$13,2,0)=H1066,"Y","N")</f>
        <v>N</v>
      </c>
      <c r="N1066" t="str">
        <f>_xlfn.XLOOKUP(INDEX('state-winning-votes'!$A$1:$L$53,MATCH($C1066,'state-winning-votes'!$A:$A,0),MATCH($A1066,'state-winning-votes'!$A$2:$L$2,0)),$K:$K,$H:$H)</f>
        <v>Dukakis, Michael</v>
      </c>
      <c r="O1066" t="str">
        <f>VLOOKUP(A1066,'national-winners'!$A$2:$B$13,2,0)</f>
        <v>Bush, George H.W.</v>
      </c>
    </row>
    <row r="1067" spans="1:15" x14ac:dyDescent="0.25">
      <c r="A1067">
        <v>1988</v>
      </c>
      <c r="B1067" t="s">
        <v>57</v>
      </c>
      <c r="C1067" t="s">
        <v>58</v>
      </c>
      <c r="D1067">
        <v>11</v>
      </c>
      <c r="E1067">
        <v>53</v>
      </c>
      <c r="F1067">
        <v>55</v>
      </c>
      <c r="G1067" t="s">
        <v>16</v>
      </c>
      <c r="H1067" t="s">
        <v>209</v>
      </c>
      <c r="I1067" t="s">
        <v>29</v>
      </c>
      <c r="J1067" t="b">
        <v>0</v>
      </c>
      <c r="K1067">
        <v>554</v>
      </c>
      <c r="L1067">
        <v>192877</v>
      </c>
      <c r="M1067" t="str">
        <f>IF(VLOOKUP(A1067,'national-winners'!$A$2:$B$13,2,0)=H1067,"Y","N")</f>
        <v>N</v>
      </c>
      <c r="N1067" t="str">
        <f>_xlfn.XLOOKUP(INDEX('state-winning-votes'!$A$1:$L$53,MATCH($C1067,'state-winning-votes'!$A:$A,0),MATCH($A1067,'state-winning-votes'!$A$2:$L$2,0)),$K:$K,$H:$H)</f>
        <v>Dukakis, Michael</v>
      </c>
      <c r="O1067" t="str">
        <f>VLOOKUP(A1067,'national-winners'!$A$2:$B$13,2,0)</f>
        <v>Bush, George H.W.</v>
      </c>
    </row>
    <row r="1068" spans="1:15" x14ac:dyDescent="0.25">
      <c r="A1068">
        <v>1988</v>
      </c>
      <c r="B1068" t="s">
        <v>57</v>
      </c>
      <c r="C1068" t="s">
        <v>58</v>
      </c>
      <c r="D1068">
        <v>11</v>
      </c>
      <c r="E1068">
        <v>53</v>
      </c>
      <c r="F1068">
        <v>55</v>
      </c>
      <c r="G1068" t="s">
        <v>16</v>
      </c>
      <c r="I1068" t="s">
        <v>213</v>
      </c>
      <c r="J1068" t="b">
        <v>0</v>
      </c>
      <c r="K1068">
        <v>236</v>
      </c>
      <c r="L1068">
        <v>192877</v>
      </c>
      <c r="M1068" t="str">
        <f>IF(VLOOKUP(A1068,'national-winners'!$A$2:$B$13,2,0)=H1068,"Y","N")</f>
        <v>N</v>
      </c>
      <c r="N1068" t="str">
        <f>_xlfn.XLOOKUP(INDEX('state-winning-votes'!$A$1:$L$53,MATCH($C1068,'state-winning-votes'!$A:$A,0),MATCH($A1068,'state-winning-votes'!$A$2:$L$2,0)),$K:$K,$H:$H)</f>
        <v>Dukakis, Michael</v>
      </c>
      <c r="O1068" t="str">
        <f>VLOOKUP(A1068,'national-winners'!$A$2:$B$13,2,0)</f>
        <v>Bush, George H.W.</v>
      </c>
    </row>
    <row r="1069" spans="1:15" x14ac:dyDescent="0.25">
      <c r="A1069">
        <v>1988</v>
      </c>
      <c r="B1069" t="s">
        <v>57</v>
      </c>
      <c r="C1069" t="s">
        <v>58</v>
      </c>
      <c r="D1069">
        <v>11</v>
      </c>
      <c r="E1069">
        <v>53</v>
      </c>
      <c r="F1069">
        <v>55</v>
      </c>
      <c r="G1069" t="s">
        <v>16</v>
      </c>
      <c r="H1069" t="s">
        <v>202</v>
      </c>
      <c r="I1069" t="s">
        <v>203</v>
      </c>
      <c r="J1069" t="b">
        <v>0</v>
      </c>
      <c r="K1069">
        <v>208</v>
      </c>
      <c r="L1069">
        <v>192877</v>
      </c>
      <c r="M1069" t="str">
        <f>IF(VLOOKUP(A1069,'national-winners'!$A$2:$B$13,2,0)=H1069,"Y","N")</f>
        <v>N</v>
      </c>
      <c r="N1069" t="str">
        <f>_xlfn.XLOOKUP(INDEX('state-winning-votes'!$A$1:$L$53,MATCH($C1069,'state-winning-votes'!$A:$A,0),MATCH($A1069,'state-winning-votes'!$A$2:$L$2,0)),$K:$K,$H:$H)</f>
        <v>Dukakis, Michael</v>
      </c>
      <c r="O1069" t="str">
        <f>VLOOKUP(A1069,'national-winners'!$A$2:$B$13,2,0)</f>
        <v>Bush, George H.W.</v>
      </c>
    </row>
    <row r="1070" spans="1:15" x14ac:dyDescent="0.25">
      <c r="A1070">
        <v>1988</v>
      </c>
      <c r="B1070" t="s">
        <v>57</v>
      </c>
      <c r="C1070" t="s">
        <v>58</v>
      </c>
      <c r="D1070">
        <v>11</v>
      </c>
      <c r="E1070">
        <v>53</v>
      </c>
      <c r="F1070">
        <v>55</v>
      </c>
      <c r="G1070" t="s">
        <v>16</v>
      </c>
      <c r="H1070" t="s">
        <v>214</v>
      </c>
      <c r="I1070" t="s">
        <v>100</v>
      </c>
      <c r="J1070" t="b">
        <v>0</v>
      </c>
      <c r="K1070">
        <v>142</v>
      </c>
      <c r="L1070">
        <v>192877</v>
      </c>
      <c r="M1070" t="str">
        <f>IF(VLOOKUP(A1070,'national-winners'!$A$2:$B$13,2,0)=H1070,"Y","N")</f>
        <v>N</v>
      </c>
      <c r="N1070" t="str">
        <f>_xlfn.XLOOKUP(INDEX('state-winning-votes'!$A$1:$L$53,MATCH($C1070,'state-winning-votes'!$A:$A,0),MATCH($A1070,'state-winning-votes'!$A$2:$L$2,0)),$K:$K,$H:$H)</f>
        <v>Dukakis, Michael</v>
      </c>
      <c r="O1070" t="str">
        <f>VLOOKUP(A1070,'national-winners'!$A$2:$B$13,2,0)</f>
        <v>Bush, George H.W.</v>
      </c>
    </row>
    <row r="1071" spans="1:15" x14ac:dyDescent="0.25">
      <c r="A1071">
        <v>1988</v>
      </c>
      <c r="B1071" t="s">
        <v>57</v>
      </c>
      <c r="C1071" t="s">
        <v>58</v>
      </c>
      <c r="D1071">
        <v>11</v>
      </c>
      <c r="E1071">
        <v>53</v>
      </c>
      <c r="F1071">
        <v>55</v>
      </c>
      <c r="G1071" t="s">
        <v>16</v>
      </c>
      <c r="H1071" t="s">
        <v>215</v>
      </c>
      <c r="I1071" t="s">
        <v>37</v>
      </c>
      <c r="J1071" t="b">
        <v>0</v>
      </c>
      <c r="K1071">
        <v>123</v>
      </c>
      <c r="L1071">
        <v>192877</v>
      </c>
      <c r="M1071" t="str">
        <f>IF(VLOOKUP(A1071,'national-winners'!$A$2:$B$13,2,0)=H1071,"Y","N")</f>
        <v>N</v>
      </c>
      <c r="N1071" t="str">
        <f>_xlfn.XLOOKUP(INDEX('state-winning-votes'!$A$1:$L$53,MATCH($C1071,'state-winning-votes'!$A:$A,0),MATCH($A1071,'state-winning-votes'!$A$2:$L$2,0)),$K:$K,$H:$H)</f>
        <v>Dukakis, Michael</v>
      </c>
      <c r="O1071" t="str">
        <f>VLOOKUP(A1071,'national-winners'!$A$2:$B$13,2,0)</f>
        <v>Bush, George H.W.</v>
      </c>
    </row>
    <row r="1072" spans="1:15" x14ac:dyDescent="0.25">
      <c r="A1072">
        <v>1988</v>
      </c>
      <c r="B1072" t="s">
        <v>60</v>
      </c>
      <c r="C1072" t="s">
        <v>61</v>
      </c>
      <c r="D1072">
        <v>12</v>
      </c>
      <c r="E1072">
        <v>59</v>
      </c>
      <c r="F1072">
        <v>43</v>
      </c>
      <c r="G1072" t="s">
        <v>16</v>
      </c>
      <c r="H1072" t="s">
        <v>207</v>
      </c>
      <c r="I1072" t="s">
        <v>21</v>
      </c>
      <c r="J1072" t="b">
        <v>0</v>
      </c>
      <c r="K1072">
        <v>2618885</v>
      </c>
      <c r="L1072">
        <v>4302313</v>
      </c>
      <c r="M1072" t="str">
        <f>IF(VLOOKUP(A1072,'national-winners'!$A$2:$B$13,2,0)=H1072,"Y","N")</f>
        <v>Y</v>
      </c>
      <c r="N1072" t="str">
        <f>_xlfn.XLOOKUP(INDEX('state-winning-votes'!$A$1:$L$53,MATCH($C1072,'state-winning-votes'!$A:$A,0),MATCH($A1072,'state-winning-votes'!$A$2:$L$2,0)),$K:$K,$H:$H)</f>
        <v>Bush, George H.W.</v>
      </c>
      <c r="O1072" t="str">
        <f>VLOOKUP(A1072,'national-winners'!$A$2:$B$13,2,0)</f>
        <v>Bush, George H.W.</v>
      </c>
    </row>
    <row r="1073" spans="1:15" x14ac:dyDescent="0.25">
      <c r="A1073">
        <v>1988</v>
      </c>
      <c r="B1073" t="s">
        <v>60</v>
      </c>
      <c r="C1073" t="s">
        <v>61</v>
      </c>
      <c r="D1073">
        <v>12</v>
      </c>
      <c r="E1073">
        <v>59</v>
      </c>
      <c r="F1073">
        <v>43</v>
      </c>
      <c r="G1073" t="s">
        <v>16</v>
      </c>
      <c r="H1073" t="s">
        <v>208</v>
      </c>
      <c r="I1073" t="s">
        <v>18</v>
      </c>
      <c r="J1073" t="b">
        <v>0</v>
      </c>
      <c r="K1073">
        <v>1656701</v>
      </c>
      <c r="L1073">
        <v>4302313</v>
      </c>
      <c r="M1073" t="str">
        <f>IF(VLOOKUP(A1073,'national-winners'!$A$2:$B$13,2,0)=H1073,"Y","N")</f>
        <v>N</v>
      </c>
      <c r="N1073" t="str">
        <f>_xlfn.XLOOKUP(INDEX('state-winning-votes'!$A$1:$L$53,MATCH($C1073,'state-winning-votes'!$A:$A,0),MATCH($A1073,'state-winning-votes'!$A$2:$L$2,0)),$K:$K,$H:$H)</f>
        <v>Bush, George H.W.</v>
      </c>
      <c r="O1073" t="str">
        <f>VLOOKUP(A1073,'national-winners'!$A$2:$B$13,2,0)</f>
        <v>Bush, George H.W.</v>
      </c>
    </row>
    <row r="1074" spans="1:15" x14ac:dyDescent="0.25">
      <c r="A1074">
        <v>1988</v>
      </c>
      <c r="B1074" t="s">
        <v>60</v>
      </c>
      <c r="C1074" t="s">
        <v>61</v>
      </c>
      <c r="D1074">
        <v>12</v>
      </c>
      <c r="E1074">
        <v>59</v>
      </c>
      <c r="F1074">
        <v>43</v>
      </c>
      <c r="G1074" t="s">
        <v>16</v>
      </c>
      <c r="H1074" t="s">
        <v>209</v>
      </c>
      <c r="I1074" t="s">
        <v>29</v>
      </c>
      <c r="J1074" t="b">
        <v>0</v>
      </c>
      <c r="K1074">
        <v>19796</v>
      </c>
      <c r="L1074">
        <v>4302313</v>
      </c>
      <c r="M1074" t="str">
        <f>IF(VLOOKUP(A1074,'national-winners'!$A$2:$B$13,2,0)=H1074,"Y","N")</f>
        <v>N</v>
      </c>
      <c r="N1074" t="str">
        <f>_xlfn.XLOOKUP(INDEX('state-winning-votes'!$A$1:$L$53,MATCH($C1074,'state-winning-votes'!$A:$A,0),MATCH($A1074,'state-winning-votes'!$A$2:$L$2,0)),$K:$K,$H:$H)</f>
        <v>Bush, George H.W.</v>
      </c>
      <c r="O1074" t="str">
        <f>VLOOKUP(A1074,'national-winners'!$A$2:$B$13,2,0)</f>
        <v>Bush, George H.W.</v>
      </c>
    </row>
    <row r="1075" spans="1:15" x14ac:dyDescent="0.25">
      <c r="A1075">
        <v>1988</v>
      </c>
      <c r="B1075" t="s">
        <v>60</v>
      </c>
      <c r="C1075" t="s">
        <v>61</v>
      </c>
      <c r="D1075">
        <v>12</v>
      </c>
      <c r="E1075">
        <v>59</v>
      </c>
      <c r="F1075">
        <v>43</v>
      </c>
      <c r="G1075" t="s">
        <v>16</v>
      </c>
      <c r="H1075" t="s">
        <v>210</v>
      </c>
      <c r="I1075" t="s">
        <v>211</v>
      </c>
      <c r="J1075" t="b">
        <v>0</v>
      </c>
      <c r="K1075">
        <v>6655</v>
      </c>
      <c r="L1075">
        <v>4302313</v>
      </c>
      <c r="M1075" t="str">
        <f>IF(VLOOKUP(A1075,'national-winners'!$A$2:$B$13,2,0)=H1075,"Y","N")</f>
        <v>N</v>
      </c>
      <c r="N1075" t="str">
        <f>_xlfn.XLOOKUP(INDEX('state-winning-votes'!$A$1:$L$53,MATCH($C1075,'state-winning-votes'!$A:$A,0),MATCH($A1075,'state-winning-votes'!$A$2:$L$2,0)),$K:$K,$H:$H)</f>
        <v>Bush, George H.W.</v>
      </c>
      <c r="O1075" t="str">
        <f>VLOOKUP(A1075,'national-winners'!$A$2:$B$13,2,0)</f>
        <v>Bush, George H.W.</v>
      </c>
    </row>
    <row r="1076" spans="1:15" x14ac:dyDescent="0.25">
      <c r="A1076">
        <v>1988</v>
      </c>
      <c r="B1076" t="s">
        <v>60</v>
      </c>
      <c r="C1076" t="s">
        <v>61</v>
      </c>
      <c r="D1076">
        <v>12</v>
      </c>
      <c r="E1076">
        <v>59</v>
      </c>
      <c r="F1076">
        <v>43</v>
      </c>
      <c r="G1076" t="s">
        <v>16</v>
      </c>
      <c r="J1076" t="b">
        <v>1</v>
      </c>
      <c r="K1076">
        <v>276</v>
      </c>
      <c r="L1076">
        <v>4302313</v>
      </c>
      <c r="M1076" t="str">
        <f>IF(VLOOKUP(A1076,'national-winners'!$A$2:$B$13,2,0)=H1076,"Y","N")</f>
        <v>N</v>
      </c>
      <c r="N1076" t="str">
        <f>_xlfn.XLOOKUP(INDEX('state-winning-votes'!$A$1:$L$53,MATCH($C1076,'state-winning-votes'!$A:$A,0),MATCH($A1076,'state-winning-votes'!$A$2:$L$2,0)),$K:$K,$H:$H)</f>
        <v>Bush, George H.W.</v>
      </c>
      <c r="O1076" t="str">
        <f>VLOOKUP(A1076,'national-winners'!$A$2:$B$13,2,0)</f>
        <v>Bush, George H.W.</v>
      </c>
    </row>
    <row r="1077" spans="1:15" x14ac:dyDescent="0.25">
      <c r="A1077">
        <v>1988</v>
      </c>
      <c r="B1077" t="s">
        <v>62</v>
      </c>
      <c r="C1077" t="s">
        <v>63</v>
      </c>
      <c r="D1077">
        <v>13</v>
      </c>
      <c r="E1077">
        <v>58</v>
      </c>
      <c r="F1077">
        <v>44</v>
      </c>
      <c r="G1077" t="s">
        <v>16</v>
      </c>
      <c r="H1077" t="s">
        <v>207</v>
      </c>
      <c r="I1077" t="s">
        <v>21</v>
      </c>
      <c r="J1077" t="b">
        <v>0</v>
      </c>
      <c r="K1077">
        <v>1081331</v>
      </c>
      <c r="L1077">
        <v>1809672</v>
      </c>
      <c r="M1077" t="str">
        <f>IF(VLOOKUP(A1077,'national-winners'!$A$2:$B$13,2,0)=H1077,"Y","N")</f>
        <v>Y</v>
      </c>
      <c r="N1077" t="str">
        <f>_xlfn.XLOOKUP(INDEX('state-winning-votes'!$A$1:$L$53,MATCH($C1077,'state-winning-votes'!$A:$A,0),MATCH($A1077,'state-winning-votes'!$A$2:$L$2,0)),$K:$K,$H:$H)</f>
        <v>Bush, George H.W.</v>
      </c>
      <c r="O1077" t="str">
        <f>VLOOKUP(A1077,'national-winners'!$A$2:$B$13,2,0)</f>
        <v>Bush, George H.W.</v>
      </c>
    </row>
    <row r="1078" spans="1:15" x14ac:dyDescent="0.25">
      <c r="A1078">
        <v>1988</v>
      </c>
      <c r="B1078" t="s">
        <v>62</v>
      </c>
      <c r="C1078" t="s">
        <v>63</v>
      </c>
      <c r="D1078">
        <v>13</v>
      </c>
      <c r="E1078">
        <v>58</v>
      </c>
      <c r="F1078">
        <v>44</v>
      </c>
      <c r="G1078" t="s">
        <v>16</v>
      </c>
      <c r="H1078" t="s">
        <v>208</v>
      </c>
      <c r="I1078" t="s">
        <v>18</v>
      </c>
      <c r="J1078" t="b">
        <v>0</v>
      </c>
      <c r="K1078">
        <v>714792</v>
      </c>
      <c r="L1078">
        <v>1809672</v>
      </c>
      <c r="M1078" t="str">
        <f>IF(VLOOKUP(A1078,'national-winners'!$A$2:$B$13,2,0)=H1078,"Y","N")</f>
        <v>N</v>
      </c>
      <c r="N1078" t="str">
        <f>_xlfn.XLOOKUP(INDEX('state-winning-votes'!$A$1:$L$53,MATCH($C1078,'state-winning-votes'!$A:$A,0),MATCH($A1078,'state-winning-votes'!$A$2:$L$2,0)),$K:$K,$H:$H)</f>
        <v>Bush, George H.W.</v>
      </c>
      <c r="O1078" t="str">
        <f>VLOOKUP(A1078,'national-winners'!$A$2:$B$13,2,0)</f>
        <v>Bush, George H.W.</v>
      </c>
    </row>
    <row r="1079" spans="1:15" x14ac:dyDescent="0.25">
      <c r="A1079">
        <v>1988</v>
      </c>
      <c r="B1079" t="s">
        <v>62</v>
      </c>
      <c r="C1079" t="s">
        <v>63</v>
      </c>
      <c r="D1079">
        <v>13</v>
      </c>
      <c r="E1079">
        <v>58</v>
      </c>
      <c r="F1079">
        <v>44</v>
      </c>
      <c r="G1079" t="s">
        <v>16</v>
      </c>
      <c r="H1079" t="s">
        <v>209</v>
      </c>
      <c r="I1079" t="s">
        <v>29</v>
      </c>
      <c r="J1079" t="b">
        <v>0</v>
      </c>
      <c r="K1079">
        <v>8435</v>
      </c>
      <c r="L1079">
        <v>1809672</v>
      </c>
      <c r="M1079" t="str">
        <f>IF(VLOOKUP(A1079,'national-winners'!$A$2:$B$13,2,0)=H1079,"Y","N")</f>
        <v>N</v>
      </c>
      <c r="N1079" t="str">
        <f>_xlfn.XLOOKUP(INDEX('state-winning-votes'!$A$1:$L$53,MATCH($C1079,'state-winning-votes'!$A:$A,0),MATCH($A1079,'state-winning-votes'!$A$2:$L$2,0)),$K:$K,$H:$H)</f>
        <v>Bush, George H.W.</v>
      </c>
      <c r="O1079" t="str">
        <f>VLOOKUP(A1079,'national-winners'!$A$2:$B$13,2,0)</f>
        <v>Bush, George H.W.</v>
      </c>
    </row>
    <row r="1080" spans="1:15" x14ac:dyDescent="0.25">
      <c r="A1080">
        <v>1988</v>
      </c>
      <c r="B1080" t="s">
        <v>62</v>
      </c>
      <c r="C1080" t="s">
        <v>63</v>
      </c>
      <c r="D1080">
        <v>13</v>
      </c>
      <c r="E1080">
        <v>58</v>
      </c>
      <c r="F1080">
        <v>44</v>
      </c>
      <c r="G1080" t="s">
        <v>16</v>
      </c>
      <c r="H1080" t="s">
        <v>210</v>
      </c>
      <c r="I1080" t="s">
        <v>211</v>
      </c>
      <c r="J1080" t="b">
        <v>0</v>
      </c>
      <c r="K1080">
        <v>5099</v>
      </c>
      <c r="L1080">
        <v>1809672</v>
      </c>
      <c r="M1080" t="str">
        <f>IF(VLOOKUP(A1080,'national-winners'!$A$2:$B$13,2,0)=H1080,"Y","N")</f>
        <v>N</v>
      </c>
      <c r="N1080" t="str">
        <f>_xlfn.XLOOKUP(INDEX('state-winning-votes'!$A$1:$L$53,MATCH($C1080,'state-winning-votes'!$A:$A,0),MATCH($A1080,'state-winning-votes'!$A$2:$L$2,0)),$K:$K,$H:$H)</f>
        <v>Bush, George H.W.</v>
      </c>
      <c r="O1080" t="str">
        <f>VLOOKUP(A1080,'national-winners'!$A$2:$B$13,2,0)</f>
        <v>Bush, George H.W.</v>
      </c>
    </row>
    <row r="1081" spans="1:15" x14ac:dyDescent="0.25">
      <c r="A1081">
        <v>1988</v>
      </c>
      <c r="B1081" t="s">
        <v>62</v>
      </c>
      <c r="C1081" t="s">
        <v>63</v>
      </c>
      <c r="D1081">
        <v>13</v>
      </c>
      <c r="E1081">
        <v>58</v>
      </c>
      <c r="F1081">
        <v>44</v>
      </c>
      <c r="G1081" t="s">
        <v>16</v>
      </c>
      <c r="J1081" t="b">
        <v>1</v>
      </c>
      <c r="K1081">
        <v>15</v>
      </c>
      <c r="L1081">
        <v>1809672</v>
      </c>
      <c r="M1081" t="str">
        <f>IF(VLOOKUP(A1081,'national-winners'!$A$2:$B$13,2,0)=H1081,"Y","N")</f>
        <v>N</v>
      </c>
      <c r="N1081" t="str">
        <f>_xlfn.XLOOKUP(INDEX('state-winning-votes'!$A$1:$L$53,MATCH($C1081,'state-winning-votes'!$A:$A,0),MATCH($A1081,'state-winning-votes'!$A$2:$L$2,0)),$K:$K,$H:$H)</f>
        <v>Bush, George H.W.</v>
      </c>
      <c r="O1081" t="str">
        <f>VLOOKUP(A1081,'national-winners'!$A$2:$B$13,2,0)</f>
        <v>Bush, George H.W.</v>
      </c>
    </row>
    <row r="1082" spans="1:15" x14ac:dyDescent="0.25">
      <c r="A1082">
        <v>1988</v>
      </c>
      <c r="B1082" t="s">
        <v>64</v>
      </c>
      <c r="C1082" t="s">
        <v>65</v>
      </c>
      <c r="D1082">
        <v>15</v>
      </c>
      <c r="E1082">
        <v>95</v>
      </c>
      <c r="F1082">
        <v>82</v>
      </c>
      <c r="G1082" t="s">
        <v>16</v>
      </c>
      <c r="H1082" t="s">
        <v>208</v>
      </c>
      <c r="I1082" t="s">
        <v>18</v>
      </c>
      <c r="J1082" t="b">
        <v>0</v>
      </c>
      <c r="K1082">
        <v>192364</v>
      </c>
      <c r="L1082">
        <v>354461</v>
      </c>
      <c r="M1082" t="str">
        <f>IF(VLOOKUP(A1082,'national-winners'!$A$2:$B$13,2,0)=H1082,"Y","N")</f>
        <v>N</v>
      </c>
      <c r="N1082" t="str">
        <f>_xlfn.XLOOKUP(INDEX('state-winning-votes'!$A$1:$L$53,MATCH($C1082,'state-winning-votes'!$A:$A,0),MATCH($A1082,'state-winning-votes'!$A$2:$L$2,0)),$K:$K,$H:$H)</f>
        <v>Dukakis, Michael</v>
      </c>
      <c r="O1082" t="str">
        <f>VLOOKUP(A1082,'national-winners'!$A$2:$B$13,2,0)</f>
        <v>Bush, George H.W.</v>
      </c>
    </row>
    <row r="1083" spans="1:15" x14ac:dyDescent="0.25">
      <c r="A1083">
        <v>1988</v>
      </c>
      <c r="B1083" t="s">
        <v>64</v>
      </c>
      <c r="C1083" t="s">
        <v>65</v>
      </c>
      <c r="D1083">
        <v>15</v>
      </c>
      <c r="E1083">
        <v>95</v>
      </c>
      <c r="F1083">
        <v>82</v>
      </c>
      <c r="G1083" t="s">
        <v>16</v>
      </c>
      <c r="H1083" t="s">
        <v>207</v>
      </c>
      <c r="I1083" t="s">
        <v>21</v>
      </c>
      <c r="J1083" t="b">
        <v>0</v>
      </c>
      <c r="K1083">
        <v>158625</v>
      </c>
      <c r="L1083">
        <v>354461</v>
      </c>
      <c r="M1083" t="str">
        <f>IF(VLOOKUP(A1083,'national-winners'!$A$2:$B$13,2,0)=H1083,"Y","N")</f>
        <v>Y</v>
      </c>
      <c r="N1083" t="str">
        <f>_xlfn.XLOOKUP(INDEX('state-winning-votes'!$A$1:$L$53,MATCH($C1083,'state-winning-votes'!$A:$A,0),MATCH($A1083,'state-winning-votes'!$A$2:$L$2,0)),$K:$K,$H:$H)</f>
        <v>Dukakis, Michael</v>
      </c>
      <c r="O1083" t="str">
        <f>VLOOKUP(A1083,'national-winners'!$A$2:$B$13,2,0)</f>
        <v>Bush, George H.W.</v>
      </c>
    </row>
    <row r="1084" spans="1:15" x14ac:dyDescent="0.25">
      <c r="A1084">
        <v>1988</v>
      </c>
      <c r="B1084" t="s">
        <v>64</v>
      </c>
      <c r="C1084" t="s">
        <v>65</v>
      </c>
      <c r="D1084">
        <v>15</v>
      </c>
      <c r="E1084">
        <v>95</v>
      </c>
      <c r="F1084">
        <v>82</v>
      </c>
      <c r="G1084" t="s">
        <v>16</v>
      </c>
      <c r="H1084" t="s">
        <v>209</v>
      </c>
      <c r="I1084" t="s">
        <v>29</v>
      </c>
      <c r="J1084" t="b">
        <v>0</v>
      </c>
      <c r="K1084">
        <v>1999</v>
      </c>
      <c r="L1084">
        <v>354461</v>
      </c>
      <c r="M1084" t="str">
        <f>IF(VLOOKUP(A1084,'national-winners'!$A$2:$B$13,2,0)=H1084,"Y","N")</f>
        <v>N</v>
      </c>
      <c r="N1084" t="str">
        <f>_xlfn.XLOOKUP(INDEX('state-winning-votes'!$A$1:$L$53,MATCH($C1084,'state-winning-votes'!$A:$A,0),MATCH($A1084,'state-winning-votes'!$A$2:$L$2,0)),$K:$K,$H:$H)</f>
        <v>Dukakis, Michael</v>
      </c>
      <c r="O1084" t="str">
        <f>VLOOKUP(A1084,'national-winners'!$A$2:$B$13,2,0)</f>
        <v>Bush, George H.W.</v>
      </c>
    </row>
    <row r="1085" spans="1:15" x14ac:dyDescent="0.25">
      <c r="A1085">
        <v>1988</v>
      </c>
      <c r="B1085" t="s">
        <v>64</v>
      </c>
      <c r="C1085" t="s">
        <v>65</v>
      </c>
      <c r="D1085">
        <v>15</v>
      </c>
      <c r="E1085">
        <v>95</v>
      </c>
      <c r="F1085">
        <v>82</v>
      </c>
      <c r="G1085" t="s">
        <v>16</v>
      </c>
      <c r="H1085" t="s">
        <v>210</v>
      </c>
      <c r="I1085" t="s">
        <v>55</v>
      </c>
      <c r="J1085" t="b">
        <v>0</v>
      </c>
      <c r="K1085">
        <v>1003</v>
      </c>
      <c r="L1085">
        <v>354461</v>
      </c>
      <c r="M1085" t="str">
        <f>IF(VLOOKUP(A1085,'national-winners'!$A$2:$B$13,2,0)=H1085,"Y","N")</f>
        <v>N</v>
      </c>
      <c r="N1085" t="str">
        <f>_xlfn.XLOOKUP(INDEX('state-winning-votes'!$A$1:$L$53,MATCH($C1085,'state-winning-votes'!$A:$A,0),MATCH($A1085,'state-winning-votes'!$A$2:$L$2,0)),$K:$K,$H:$H)</f>
        <v>Dukakis, Michael</v>
      </c>
      <c r="O1085" t="str">
        <f>VLOOKUP(A1085,'national-winners'!$A$2:$B$13,2,0)</f>
        <v>Bush, George H.W.</v>
      </c>
    </row>
    <row r="1086" spans="1:15" x14ac:dyDescent="0.25">
      <c r="A1086">
        <v>1988</v>
      </c>
      <c r="B1086" t="s">
        <v>64</v>
      </c>
      <c r="C1086" t="s">
        <v>65</v>
      </c>
      <c r="D1086">
        <v>15</v>
      </c>
      <c r="E1086">
        <v>95</v>
      </c>
      <c r="F1086">
        <v>82</v>
      </c>
      <c r="G1086" t="s">
        <v>16</v>
      </c>
      <c r="H1086" t="s">
        <v>48</v>
      </c>
      <c r="I1086" t="s">
        <v>212</v>
      </c>
      <c r="J1086" t="b">
        <v>0</v>
      </c>
      <c r="K1086">
        <v>470</v>
      </c>
      <c r="L1086">
        <v>354461</v>
      </c>
      <c r="M1086" t="str">
        <f>IF(VLOOKUP(A1086,'national-winners'!$A$2:$B$13,2,0)=H1086,"Y","N")</f>
        <v>N</v>
      </c>
      <c r="N1086" t="str">
        <f>_xlfn.XLOOKUP(INDEX('state-winning-votes'!$A$1:$L$53,MATCH($C1086,'state-winning-votes'!$A:$A,0),MATCH($A1086,'state-winning-votes'!$A$2:$L$2,0)),$K:$K,$H:$H)</f>
        <v>Dukakis, Michael</v>
      </c>
      <c r="O1086" t="str">
        <f>VLOOKUP(A1086,'national-winners'!$A$2:$B$13,2,0)</f>
        <v>Bush, George H.W.</v>
      </c>
    </row>
    <row r="1087" spans="1:15" x14ac:dyDescent="0.25">
      <c r="A1087">
        <v>1988</v>
      </c>
      <c r="B1087" t="s">
        <v>66</v>
      </c>
      <c r="C1087" t="s">
        <v>67</v>
      </c>
      <c r="D1087">
        <v>16</v>
      </c>
      <c r="E1087">
        <v>82</v>
      </c>
      <c r="F1087">
        <v>63</v>
      </c>
      <c r="G1087" t="s">
        <v>16</v>
      </c>
      <c r="H1087" t="s">
        <v>207</v>
      </c>
      <c r="I1087" t="s">
        <v>21</v>
      </c>
      <c r="J1087" t="b">
        <v>0</v>
      </c>
      <c r="K1087">
        <v>253881</v>
      </c>
      <c r="L1087">
        <v>408968</v>
      </c>
      <c r="M1087" t="str">
        <f>IF(VLOOKUP(A1087,'national-winners'!$A$2:$B$13,2,0)=H1087,"Y","N")</f>
        <v>Y</v>
      </c>
      <c r="N1087" t="str">
        <f>_xlfn.XLOOKUP(INDEX('state-winning-votes'!$A$1:$L$53,MATCH($C1087,'state-winning-votes'!$A:$A,0),MATCH($A1087,'state-winning-votes'!$A$2:$L$2,0)),$K:$K,$H:$H)</f>
        <v>Bush, George H.W.</v>
      </c>
      <c r="O1087" t="str">
        <f>VLOOKUP(A1087,'national-winners'!$A$2:$B$13,2,0)</f>
        <v>Bush, George H.W.</v>
      </c>
    </row>
    <row r="1088" spans="1:15" x14ac:dyDescent="0.25">
      <c r="A1088">
        <v>1988</v>
      </c>
      <c r="B1088" t="s">
        <v>66</v>
      </c>
      <c r="C1088" t="s">
        <v>67</v>
      </c>
      <c r="D1088">
        <v>16</v>
      </c>
      <c r="E1088">
        <v>82</v>
      </c>
      <c r="F1088">
        <v>63</v>
      </c>
      <c r="G1088" t="s">
        <v>16</v>
      </c>
      <c r="H1088" t="s">
        <v>208</v>
      </c>
      <c r="I1088" t="s">
        <v>18</v>
      </c>
      <c r="J1088" t="b">
        <v>0</v>
      </c>
      <c r="K1088">
        <v>147272</v>
      </c>
      <c r="L1088">
        <v>408968</v>
      </c>
      <c r="M1088" t="str">
        <f>IF(VLOOKUP(A1088,'national-winners'!$A$2:$B$13,2,0)=H1088,"Y","N")</f>
        <v>N</v>
      </c>
      <c r="N1088" t="str">
        <f>_xlfn.XLOOKUP(INDEX('state-winning-votes'!$A$1:$L$53,MATCH($C1088,'state-winning-votes'!$A:$A,0),MATCH($A1088,'state-winning-votes'!$A$2:$L$2,0)),$K:$K,$H:$H)</f>
        <v>Bush, George H.W.</v>
      </c>
      <c r="O1088" t="str">
        <f>VLOOKUP(A1088,'national-winners'!$A$2:$B$13,2,0)</f>
        <v>Bush, George H.W.</v>
      </c>
    </row>
    <row r="1089" spans="1:15" x14ac:dyDescent="0.25">
      <c r="A1089">
        <v>1988</v>
      </c>
      <c r="B1089" t="s">
        <v>66</v>
      </c>
      <c r="C1089" t="s">
        <v>67</v>
      </c>
      <c r="D1089">
        <v>16</v>
      </c>
      <c r="E1089">
        <v>82</v>
      </c>
      <c r="F1089">
        <v>63</v>
      </c>
      <c r="G1089" t="s">
        <v>16</v>
      </c>
      <c r="H1089" t="s">
        <v>209</v>
      </c>
      <c r="I1089" t="s">
        <v>29</v>
      </c>
      <c r="J1089" t="b">
        <v>0</v>
      </c>
      <c r="K1089">
        <v>5313</v>
      </c>
      <c r="L1089">
        <v>408968</v>
      </c>
      <c r="M1089" t="str">
        <f>IF(VLOOKUP(A1089,'national-winners'!$A$2:$B$13,2,0)=H1089,"Y","N")</f>
        <v>N</v>
      </c>
      <c r="N1089" t="str">
        <f>_xlfn.XLOOKUP(INDEX('state-winning-votes'!$A$1:$L$53,MATCH($C1089,'state-winning-votes'!$A:$A,0),MATCH($A1089,'state-winning-votes'!$A$2:$L$2,0)),$K:$K,$H:$H)</f>
        <v>Bush, George H.W.</v>
      </c>
      <c r="O1089" t="str">
        <f>VLOOKUP(A1089,'national-winners'!$A$2:$B$13,2,0)</f>
        <v>Bush, George H.W.</v>
      </c>
    </row>
    <row r="1090" spans="1:15" x14ac:dyDescent="0.25">
      <c r="A1090">
        <v>1988</v>
      </c>
      <c r="B1090" t="s">
        <v>66</v>
      </c>
      <c r="C1090" t="s">
        <v>67</v>
      </c>
      <c r="D1090">
        <v>16</v>
      </c>
      <c r="E1090">
        <v>82</v>
      </c>
      <c r="F1090">
        <v>63</v>
      </c>
      <c r="G1090" t="s">
        <v>16</v>
      </c>
      <c r="H1090" t="s">
        <v>210</v>
      </c>
      <c r="I1090" t="s">
        <v>35</v>
      </c>
      <c r="J1090" t="b">
        <v>0</v>
      </c>
      <c r="K1090">
        <v>2502</v>
      </c>
      <c r="L1090">
        <v>408968</v>
      </c>
      <c r="M1090" t="str">
        <f>IF(VLOOKUP(A1090,'national-winners'!$A$2:$B$13,2,0)=H1090,"Y","N")</f>
        <v>N</v>
      </c>
      <c r="N1090" t="str">
        <f>_xlfn.XLOOKUP(INDEX('state-winning-votes'!$A$1:$L$53,MATCH($C1090,'state-winning-votes'!$A:$A,0),MATCH($A1090,'state-winning-votes'!$A$2:$L$2,0)),$K:$K,$H:$H)</f>
        <v>Bush, George H.W.</v>
      </c>
      <c r="O1090" t="str">
        <f>VLOOKUP(A1090,'national-winners'!$A$2:$B$13,2,0)</f>
        <v>Bush, George H.W.</v>
      </c>
    </row>
    <row r="1091" spans="1:15" x14ac:dyDescent="0.25">
      <c r="A1091">
        <v>1988</v>
      </c>
      <c r="B1091" t="s">
        <v>68</v>
      </c>
      <c r="C1091" t="s">
        <v>69</v>
      </c>
      <c r="D1091">
        <v>17</v>
      </c>
      <c r="E1091">
        <v>33</v>
      </c>
      <c r="F1091">
        <v>21</v>
      </c>
      <c r="G1091" t="s">
        <v>16</v>
      </c>
      <c r="H1091" t="s">
        <v>207</v>
      </c>
      <c r="I1091" t="s">
        <v>21</v>
      </c>
      <c r="J1091" t="b">
        <v>0</v>
      </c>
      <c r="K1091">
        <v>2310939</v>
      </c>
      <c r="L1091">
        <v>4559120</v>
      </c>
      <c r="M1091" t="str">
        <f>IF(VLOOKUP(A1091,'national-winners'!$A$2:$B$13,2,0)=H1091,"Y","N")</f>
        <v>Y</v>
      </c>
      <c r="N1091" t="str">
        <f>_xlfn.XLOOKUP(INDEX('state-winning-votes'!$A$1:$L$53,MATCH($C1091,'state-winning-votes'!$A:$A,0),MATCH($A1091,'state-winning-votes'!$A$2:$L$2,0)),$K:$K,$H:$H)</f>
        <v>Bush, George H.W.</v>
      </c>
      <c r="O1091" t="str">
        <f>VLOOKUP(A1091,'national-winners'!$A$2:$B$13,2,0)</f>
        <v>Bush, George H.W.</v>
      </c>
    </row>
    <row r="1092" spans="1:15" x14ac:dyDescent="0.25">
      <c r="A1092">
        <v>1988</v>
      </c>
      <c r="B1092" t="s">
        <v>68</v>
      </c>
      <c r="C1092" t="s">
        <v>69</v>
      </c>
      <c r="D1092">
        <v>17</v>
      </c>
      <c r="E1092">
        <v>33</v>
      </c>
      <c r="F1092">
        <v>21</v>
      </c>
      <c r="G1092" t="s">
        <v>16</v>
      </c>
      <c r="H1092" t="s">
        <v>208</v>
      </c>
      <c r="I1092" t="s">
        <v>18</v>
      </c>
      <c r="J1092" t="b">
        <v>0</v>
      </c>
      <c r="K1092">
        <v>2215940</v>
      </c>
      <c r="L1092">
        <v>4559120</v>
      </c>
      <c r="M1092" t="str">
        <f>IF(VLOOKUP(A1092,'national-winners'!$A$2:$B$13,2,0)=H1092,"Y","N")</f>
        <v>N</v>
      </c>
      <c r="N1092" t="str">
        <f>_xlfn.XLOOKUP(INDEX('state-winning-votes'!$A$1:$L$53,MATCH($C1092,'state-winning-votes'!$A:$A,0),MATCH($A1092,'state-winning-votes'!$A$2:$L$2,0)),$K:$K,$H:$H)</f>
        <v>Bush, George H.W.</v>
      </c>
      <c r="O1092" t="str">
        <f>VLOOKUP(A1092,'national-winners'!$A$2:$B$13,2,0)</f>
        <v>Bush, George H.W.</v>
      </c>
    </row>
    <row r="1093" spans="1:15" x14ac:dyDescent="0.25">
      <c r="A1093">
        <v>1988</v>
      </c>
      <c r="B1093" t="s">
        <v>68</v>
      </c>
      <c r="C1093" t="s">
        <v>69</v>
      </c>
      <c r="D1093">
        <v>17</v>
      </c>
      <c r="E1093">
        <v>33</v>
      </c>
      <c r="F1093">
        <v>21</v>
      </c>
      <c r="G1093" t="s">
        <v>16</v>
      </c>
      <c r="H1093" t="s">
        <v>209</v>
      </c>
      <c r="I1093" t="s">
        <v>29</v>
      </c>
      <c r="J1093" t="b">
        <v>0</v>
      </c>
      <c r="K1093">
        <v>14944</v>
      </c>
      <c r="L1093">
        <v>4559120</v>
      </c>
      <c r="M1093" t="str">
        <f>IF(VLOOKUP(A1093,'national-winners'!$A$2:$B$13,2,0)=H1093,"Y","N")</f>
        <v>N</v>
      </c>
      <c r="N1093" t="str">
        <f>_xlfn.XLOOKUP(INDEX('state-winning-votes'!$A$1:$L$53,MATCH($C1093,'state-winning-votes'!$A:$A,0),MATCH($A1093,'state-winning-votes'!$A$2:$L$2,0)),$K:$K,$H:$H)</f>
        <v>Bush, George H.W.</v>
      </c>
      <c r="O1093" t="str">
        <f>VLOOKUP(A1093,'national-winners'!$A$2:$B$13,2,0)</f>
        <v>Bush, George H.W.</v>
      </c>
    </row>
    <row r="1094" spans="1:15" x14ac:dyDescent="0.25">
      <c r="A1094">
        <v>1988</v>
      </c>
      <c r="B1094" t="s">
        <v>68</v>
      </c>
      <c r="C1094" t="s">
        <v>69</v>
      </c>
      <c r="D1094">
        <v>17</v>
      </c>
      <c r="E1094">
        <v>33</v>
      </c>
      <c r="F1094">
        <v>21</v>
      </c>
      <c r="G1094" t="s">
        <v>16</v>
      </c>
      <c r="H1094" t="s">
        <v>210</v>
      </c>
      <c r="I1094" t="s">
        <v>216</v>
      </c>
      <c r="J1094" t="b">
        <v>0</v>
      </c>
      <c r="K1094">
        <v>10276</v>
      </c>
      <c r="L1094">
        <v>4559120</v>
      </c>
      <c r="M1094" t="str">
        <f>IF(VLOOKUP(A1094,'national-winners'!$A$2:$B$13,2,0)=H1094,"Y","N")</f>
        <v>N</v>
      </c>
      <c r="N1094" t="str">
        <f>_xlfn.XLOOKUP(INDEX('state-winning-votes'!$A$1:$L$53,MATCH($C1094,'state-winning-votes'!$A:$A,0),MATCH($A1094,'state-winning-votes'!$A$2:$L$2,0)),$K:$K,$H:$H)</f>
        <v>Bush, George H.W.</v>
      </c>
      <c r="O1094" t="str">
        <f>VLOOKUP(A1094,'national-winners'!$A$2:$B$13,2,0)</f>
        <v>Bush, George H.W.</v>
      </c>
    </row>
    <row r="1095" spans="1:15" x14ac:dyDescent="0.25">
      <c r="A1095">
        <v>1988</v>
      </c>
      <c r="B1095" t="s">
        <v>68</v>
      </c>
      <c r="C1095" t="s">
        <v>69</v>
      </c>
      <c r="D1095">
        <v>17</v>
      </c>
      <c r="E1095">
        <v>33</v>
      </c>
      <c r="F1095">
        <v>21</v>
      </c>
      <c r="G1095" t="s">
        <v>16</v>
      </c>
      <c r="H1095" t="s">
        <v>202</v>
      </c>
      <c r="I1095" t="s">
        <v>35</v>
      </c>
      <c r="J1095" t="b">
        <v>0</v>
      </c>
      <c r="K1095">
        <v>7021</v>
      </c>
      <c r="L1095">
        <v>4559120</v>
      </c>
      <c r="M1095" t="str">
        <f>IF(VLOOKUP(A1095,'national-winners'!$A$2:$B$13,2,0)=H1095,"Y","N")</f>
        <v>N</v>
      </c>
      <c r="N1095" t="str">
        <f>_xlfn.XLOOKUP(INDEX('state-winning-votes'!$A$1:$L$53,MATCH($C1095,'state-winning-votes'!$A:$A,0),MATCH($A1095,'state-winning-votes'!$A$2:$L$2,0)),$K:$K,$H:$H)</f>
        <v>Bush, George H.W.</v>
      </c>
      <c r="O1095" t="str">
        <f>VLOOKUP(A1095,'national-winners'!$A$2:$B$13,2,0)</f>
        <v>Bush, George H.W.</v>
      </c>
    </row>
    <row r="1096" spans="1:15" x14ac:dyDescent="0.25">
      <c r="A1096">
        <v>1988</v>
      </c>
      <c r="B1096" t="s">
        <v>71</v>
      </c>
      <c r="C1096" t="s">
        <v>72</v>
      </c>
      <c r="D1096">
        <v>18</v>
      </c>
      <c r="E1096">
        <v>32</v>
      </c>
      <c r="F1096">
        <v>22</v>
      </c>
      <c r="G1096" t="s">
        <v>16</v>
      </c>
      <c r="H1096" t="s">
        <v>207</v>
      </c>
      <c r="I1096" t="s">
        <v>21</v>
      </c>
      <c r="J1096" t="b">
        <v>0</v>
      </c>
      <c r="K1096">
        <v>1297763</v>
      </c>
      <c r="L1096">
        <v>2168621</v>
      </c>
      <c r="M1096" t="str">
        <f>IF(VLOOKUP(A1096,'national-winners'!$A$2:$B$13,2,0)=H1096,"Y","N")</f>
        <v>Y</v>
      </c>
      <c r="N1096" t="str">
        <f>_xlfn.XLOOKUP(INDEX('state-winning-votes'!$A$1:$L$53,MATCH($C1096,'state-winning-votes'!$A:$A,0),MATCH($A1096,'state-winning-votes'!$A$2:$L$2,0)),$K:$K,$H:$H)</f>
        <v>Bush, George H.W.</v>
      </c>
      <c r="O1096" t="str">
        <f>VLOOKUP(A1096,'national-winners'!$A$2:$B$13,2,0)</f>
        <v>Bush, George H.W.</v>
      </c>
    </row>
    <row r="1097" spans="1:15" x14ac:dyDescent="0.25">
      <c r="A1097">
        <v>1988</v>
      </c>
      <c r="B1097" t="s">
        <v>71</v>
      </c>
      <c r="C1097" t="s">
        <v>72</v>
      </c>
      <c r="D1097">
        <v>18</v>
      </c>
      <c r="E1097">
        <v>32</v>
      </c>
      <c r="F1097">
        <v>22</v>
      </c>
      <c r="G1097" t="s">
        <v>16</v>
      </c>
      <c r="H1097" t="s">
        <v>208</v>
      </c>
      <c r="I1097" t="s">
        <v>18</v>
      </c>
      <c r="J1097" t="b">
        <v>0</v>
      </c>
      <c r="K1097">
        <v>860643</v>
      </c>
      <c r="L1097">
        <v>2168621</v>
      </c>
      <c r="M1097" t="str">
        <f>IF(VLOOKUP(A1097,'national-winners'!$A$2:$B$13,2,0)=H1097,"Y","N")</f>
        <v>N</v>
      </c>
      <c r="N1097" t="str">
        <f>_xlfn.XLOOKUP(INDEX('state-winning-votes'!$A$1:$L$53,MATCH($C1097,'state-winning-votes'!$A:$A,0),MATCH($A1097,'state-winning-votes'!$A$2:$L$2,0)),$K:$K,$H:$H)</f>
        <v>Bush, George H.W.</v>
      </c>
      <c r="O1097" t="str">
        <f>VLOOKUP(A1097,'national-winners'!$A$2:$B$13,2,0)</f>
        <v>Bush, George H.W.</v>
      </c>
    </row>
    <row r="1098" spans="1:15" x14ac:dyDescent="0.25">
      <c r="A1098">
        <v>1988</v>
      </c>
      <c r="B1098" t="s">
        <v>71</v>
      </c>
      <c r="C1098" t="s">
        <v>72</v>
      </c>
      <c r="D1098">
        <v>18</v>
      </c>
      <c r="E1098">
        <v>32</v>
      </c>
      <c r="F1098">
        <v>22</v>
      </c>
      <c r="G1098" t="s">
        <v>16</v>
      </c>
      <c r="H1098" t="s">
        <v>210</v>
      </c>
      <c r="I1098" t="s">
        <v>211</v>
      </c>
      <c r="J1098" t="b">
        <v>0</v>
      </c>
      <c r="K1098">
        <v>10215</v>
      </c>
      <c r="L1098">
        <v>2168621</v>
      </c>
      <c r="M1098" t="str">
        <f>IF(VLOOKUP(A1098,'national-winners'!$A$2:$B$13,2,0)=H1098,"Y","N")</f>
        <v>N</v>
      </c>
      <c r="N1098" t="str">
        <f>_xlfn.XLOOKUP(INDEX('state-winning-votes'!$A$1:$L$53,MATCH($C1098,'state-winning-votes'!$A:$A,0),MATCH($A1098,'state-winning-votes'!$A$2:$L$2,0)),$K:$K,$H:$H)</f>
        <v>Bush, George H.W.</v>
      </c>
      <c r="O1098" t="str">
        <f>VLOOKUP(A1098,'national-winners'!$A$2:$B$13,2,0)</f>
        <v>Bush, George H.W.</v>
      </c>
    </row>
    <row r="1099" spans="1:15" x14ac:dyDescent="0.25">
      <c r="A1099">
        <v>1988</v>
      </c>
      <c r="B1099" t="s">
        <v>73</v>
      </c>
      <c r="C1099" t="s">
        <v>74</v>
      </c>
      <c r="D1099">
        <v>19</v>
      </c>
      <c r="E1099">
        <v>42</v>
      </c>
      <c r="F1099">
        <v>31</v>
      </c>
      <c r="G1099" t="s">
        <v>16</v>
      </c>
      <c r="H1099" t="s">
        <v>208</v>
      </c>
      <c r="I1099" t="s">
        <v>18</v>
      </c>
      <c r="J1099" t="b">
        <v>0</v>
      </c>
      <c r="K1099">
        <v>670557</v>
      </c>
      <c r="L1099">
        <v>1225614</v>
      </c>
      <c r="M1099" t="str">
        <f>IF(VLOOKUP(A1099,'national-winners'!$A$2:$B$13,2,0)=H1099,"Y","N")</f>
        <v>N</v>
      </c>
      <c r="N1099" t="str">
        <f>_xlfn.XLOOKUP(INDEX('state-winning-votes'!$A$1:$L$53,MATCH($C1099,'state-winning-votes'!$A:$A,0),MATCH($A1099,'state-winning-votes'!$A$2:$L$2,0)),$K:$K,$H:$H)</f>
        <v>Dukakis, Michael</v>
      </c>
      <c r="O1099" t="str">
        <f>VLOOKUP(A1099,'national-winners'!$A$2:$B$13,2,0)</f>
        <v>Bush, George H.W.</v>
      </c>
    </row>
    <row r="1100" spans="1:15" x14ac:dyDescent="0.25">
      <c r="A1100">
        <v>1988</v>
      </c>
      <c r="B1100" t="s">
        <v>73</v>
      </c>
      <c r="C1100" t="s">
        <v>74</v>
      </c>
      <c r="D1100">
        <v>19</v>
      </c>
      <c r="E1100">
        <v>42</v>
      </c>
      <c r="F1100">
        <v>31</v>
      </c>
      <c r="G1100" t="s">
        <v>16</v>
      </c>
      <c r="H1100" t="s">
        <v>207</v>
      </c>
      <c r="I1100" t="s">
        <v>21</v>
      </c>
      <c r="J1100" t="b">
        <v>0</v>
      </c>
      <c r="K1100">
        <v>545355</v>
      </c>
      <c r="L1100">
        <v>1225614</v>
      </c>
      <c r="M1100" t="str">
        <f>IF(VLOOKUP(A1100,'national-winners'!$A$2:$B$13,2,0)=H1100,"Y","N")</f>
        <v>Y</v>
      </c>
      <c r="N1100" t="str">
        <f>_xlfn.XLOOKUP(INDEX('state-winning-votes'!$A$1:$L$53,MATCH($C1100,'state-winning-votes'!$A:$A,0),MATCH($A1100,'state-winning-votes'!$A$2:$L$2,0)),$K:$K,$H:$H)</f>
        <v>Dukakis, Michael</v>
      </c>
      <c r="O1100" t="str">
        <f>VLOOKUP(A1100,'national-winners'!$A$2:$B$13,2,0)</f>
        <v>Bush, George H.W.</v>
      </c>
    </row>
    <row r="1101" spans="1:15" x14ac:dyDescent="0.25">
      <c r="A1101">
        <v>1988</v>
      </c>
      <c r="B1101" t="s">
        <v>73</v>
      </c>
      <c r="C1101" t="s">
        <v>74</v>
      </c>
      <c r="D1101">
        <v>19</v>
      </c>
      <c r="E1101">
        <v>42</v>
      </c>
      <c r="F1101">
        <v>31</v>
      </c>
      <c r="G1101" t="s">
        <v>16</v>
      </c>
      <c r="H1101" t="s">
        <v>48</v>
      </c>
      <c r="I1101" t="s">
        <v>176</v>
      </c>
      <c r="J1101" t="b">
        <v>0</v>
      </c>
      <c r="K1101">
        <v>3526</v>
      </c>
      <c r="L1101">
        <v>1225614</v>
      </c>
      <c r="M1101" t="str">
        <f>IF(VLOOKUP(A1101,'national-winners'!$A$2:$B$13,2,0)=H1101,"Y","N")</f>
        <v>N</v>
      </c>
      <c r="N1101" t="str">
        <f>_xlfn.XLOOKUP(INDEX('state-winning-votes'!$A$1:$L$53,MATCH($C1101,'state-winning-votes'!$A:$A,0),MATCH($A1101,'state-winning-votes'!$A$2:$L$2,0)),$K:$K,$H:$H)</f>
        <v>Dukakis, Michael</v>
      </c>
      <c r="O1101" t="str">
        <f>VLOOKUP(A1101,'national-winners'!$A$2:$B$13,2,0)</f>
        <v>Bush, George H.W.</v>
      </c>
    </row>
    <row r="1102" spans="1:15" x14ac:dyDescent="0.25">
      <c r="A1102">
        <v>1988</v>
      </c>
      <c r="B1102" t="s">
        <v>73</v>
      </c>
      <c r="C1102" t="s">
        <v>74</v>
      </c>
      <c r="D1102">
        <v>19</v>
      </c>
      <c r="E1102">
        <v>42</v>
      </c>
      <c r="F1102">
        <v>31</v>
      </c>
      <c r="G1102" t="s">
        <v>16</v>
      </c>
      <c r="H1102" t="s">
        <v>209</v>
      </c>
      <c r="I1102" t="s">
        <v>29</v>
      </c>
      <c r="J1102" t="b">
        <v>0</v>
      </c>
      <c r="K1102">
        <v>2494</v>
      </c>
      <c r="L1102">
        <v>1225614</v>
      </c>
      <c r="M1102" t="str">
        <f>IF(VLOOKUP(A1102,'national-winners'!$A$2:$B$13,2,0)=H1102,"Y","N")</f>
        <v>N</v>
      </c>
      <c r="N1102" t="str">
        <f>_xlfn.XLOOKUP(INDEX('state-winning-votes'!$A$1:$L$53,MATCH($C1102,'state-winning-votes'!$A:$A,0),MATCH($A1102,'state-winning-votes'!$A$2:$L$2,0)),$K:$K,$H:$H)</f>
        <v>Dukakis, Michael</v>
      </c>
      <c r="O1102" t="str">
        <f>VLOOKUP(A1102,'national-winners'!$A$2:$B$13,2,0)</f>
        <v>Bush, George H.W.</v>
      </c>
    </row>
    <row r="1103" spans="1:15" x14ac:dyDescent="0.25">
      <c r="A1103">
        <v>1988</v>
      </c>
      <c r="B1103" t="s">
        <v>73</v>
      </c>
      <c r="C1103" t="s">
        <v>74</v>
      </c>
      <c r="D1103">
        <v>19</v>
      </c>
      <c r="E1103">
        <v>42</v>
      </c>
      <c r="F1103">
        <v>31</v>
      </c>
      <c r="G1103" t="s">
        <v>16</v>
      </c>
      <c r="H1103" t="s">
        <v>52</v>
      </c>
      <c r="J1103" t="b">
        <v>0</v>
      </c>
      <c r="K1103">
        <v>1613</v>
      </c>
      <c r="L1103">
        <v>1225614</v>
      </c>
      <c r="M1103" t="str">
        <f>IF(VLOOKUP(A1103,'national-winners'!$A$2:$B$13,2,0)=H1103,"Y","N")</f>
        <v>N</v>
      </c>
      <c r="N1103" t="str">
        <f>_xlfn.XLOOKUP(INDEX('state-winning-votes'!$A$1:$L$53,MATCH($C1103,'state-winning-votes'!$A:$A,0),MATCH($A1103,'state-winning-votes'!$A$2:$L$2,0)),$K:$K,$H:$H)</f>
        <v>Dukakis, Michael</v>
      </c>
      <c r="O1103" t="str">
        <f>VLOOKUP(A1103,'national-winners'!$A$2:$B$13,2,0)</f>
        <v>Bush, George H.W.</v>
      </c>
    </row>
    <row r="1104" spans="1:15" x14ac:dyDescent="0.25">
      <c r="A1104">
        <v>1988</v>
      </c>
      <c r="B1104" t="s">
        <v>73</v>
      </c>
      <c r="C1104" t="s">
        <v>74</v>
      </c>
      <c r="D1104">
        <v>19</v>
      </c>
      <c r="E1104">
        <v>42</v>
      </c>
      <c r="F1104">
        <v>31</v>
      </c>
      <c r="G1104" t="s">
        <v>16</v>
      </c>
      <c r="H1104" t="s">
        <v>217</v>
      </c>
      <c r="I1104" t="s">
        <v>218</v>
      </c>
      <c r="J1104" t="b">
        <v>0</v>
      </c>
      <c r="K1104">
        <v>755</v>
      </c>
      <c r="L1104">
        <v>1225614</v>
      </c>
      <c r="M1104" t="str">
        <f>IF(VLOOKUP(A1104,'national-winners'!$A$2:$B$13,2,0)=H1104,"Y","N")</f>
        <v>N</v>
      </c>
      <c r="N1104" t="str">
        <f>_xlfn.XLOOKUP(INDEX('state-winning-votes'!$A$1:$L$53,MATCH($C1104,'state-winning-votes'!$A:$A,0),MATCH($A1104,'state-winning-votes'!$A$2:$L$2,0)),$K:$K,$H:$H)</f>
        <v>Dukakis, Michael</v>
      </c>
      <c r="O1104" t="str">
        <f>VLOOKUP(A1104,'national-winners'!$A$2:$B$13,2,0)</f>
        <v>Bush, George H.W.</v>
      </c>
    </row>
    <row r="1105" spans="1:15" x14ac:dyDescent="0.25">
      <c r="A1105">
        <v>1988</v>
      </c>
      <c r="B1105" t="s">
        <v>73</v>
      </c>
      <c r="C1105" t="s">
        <v>74</v>
      </c>
      <c r="D1105">
        <v>19</v>
      </c>
      <c r="E1105">
        <v>42</v>
      </c>
      <c r="F1105">
        <v>31</v>
      </c>
      <c r="G1105" t="s">
        <v>16</v>
      </c>
      <c r="H1105" t="s">
        <v>210</v>
      </c>
      <c r="I1105" t="s">
        <v>211</v>
      </c>
      <c r="J1105" t="b">
        <v>0</v>
      </c>
      <c r="K1105">
        <v>540</v>
      </c>
      <c r="L1105">
        <v>1225614</v>
      </c>
      <c r="M1105" t="str">
        <f>IF(VLOOKUP(A1105,'national-winners'!$A$2:$B$13,2,0)=H1105,"Y","N")</f>
        <v>N</v>
      </c>
      <c r="N1105" t="str">
        <f>_xlfn.XLOOKUP(INDEX('state-winning-votes'!$A$1:$L$53,MATCH($C1105,'state-winning-votes'!$A:$A,0),MATCH($A1105,'state-winning-votes'!$A$2:$L$2,0)),$K:$K,$H:$H)</f>
        <v>Dukakis, Michael</v>
      </c>
      <c r="O1105" t="str">
        <f>VLOOKUP(A1105,'national-winners'!$A$2:$B$13,2,0)</f>
        <v>Bush, George H.W.</v>
      </c>
    </row>
    <row r="1106" spans="1:15" x14ac:dyDescent="0.25">
      <c r="A1106">
        <v>1988</v>
      </c>
      <c r="B1106" t="s">
        <v>73</v>
      </c>
      <c r="C1106" t="s">
        <v>74</v>
      </c>
      <c r="D1106">
        <v>19</v>
      </c>
      <c r="E1106">
        <v>42</v>
      </c>
      <c r="F1106">
        <v>31</v>
      </c>
      <c r="G1106" t="s">
        <v>16</v>
      </c>
      <c r="H1106" t="s">
        <v>214</v>
      </c>
      <c r="I1106" t="s">
        <v>100</v>
      </c>
      <c r="J1106" t="b">
        <v>0</v>
      </c>
      <c r="K1106">
        <v>334</v>
      </c>
      <c r="L1106">
        <v>1225614</v>
      </c>
      <c r="M1106" t="str">
        <f>IF(VLOOKUP(A1106,'national-winners'!$A$2:$B$13,2,0)=H1106,"Y","N")</f>
        <v>N</v>
      </c>
      <c r="N1106" t="str">
        <f>_xlfn.XLOOKUP(INDEX('state-winning-votes'!$A$1:$L$53,MATCH($C1106,'state-winning-votes'!$A:$A,0),MATCH($A1106,'state-winning-votes'!$A$2:$L$2,0)),$K:$K,$H:$H)</f>
        <v>Dukakis, Michael</v>
      </c>
      <c r="O1106" t="str">
        <f>VLOOKUP(A1106,'national-winners'!$A$2:$B$13,2,0)</f>
        <v>Bush, George H.W.</v>
      </c>
    </row>
    <row r="1107" spans="1:15" x14ac:dyDescent="0.25">
      <c r="A1107">
        <v>1988</v>
      </c>
      <c r="B1107" t="s">
        <v>73</v>
      </c>
      <c r="C1107" t="s">
        <v>74</v>
      </c>
      <c r="D1107">
        <v>19</v>
      </c>
      <c r="E1107">
        <v>42</v>
      </c>
      <c r="F1107">
        <v>31</v>
      </c>
      <c r="G1107" t="s">
        <v>16</v>
      </c>
      <c r="H1107" t="s">
        <v>202</v>
      </c>
      <c r="I1107" t="s">
        <v>203</v>
      </c>
      <c r="J1107" t="b">
        <v>0</v>
      </c>
      <c r="K1107">
        <v>235</v>
      </c>
      <c r="L1107">
        <v>1225614</v>
      </c>
      <c r="M1107" t="str">
        <f>IF(VLOOKUP(A1107,'national-winners'!$A$2:$B$13,2,0)=H1107,"Y","N")</f>
        <v>N</v>
      </c>
      <c r="N1107" t="str">
        <f>_xlfn.XLOOKUP(INDEX('state-winning-votes'!$A$1:$L$53,MATCH($C1107,'state-winning-votes'!$A:$A,0),MATCH($A1107,'state-winning-votes'!$A$2:$L$2,0)),$K:$K,$H:$H)</f>
        <v>Dukakis, Michael</v>
      </c>
      <c r="O1107" t="str">
        <f>VLOOKUP(A1107,'national-winners'!$A$2:$B$13,2,0)</f>
        <v>Bush, George H.W.</v>
      </c>
    </row>
    <row r="1108" spans="1:15" x14ac:dyDescent="0.25">
      <c r="A1108">
        <v>1988</v>
      </c>
      <c r="B1108" t="s">
        <v>73</v>
      </c>
      <c r="C1108" t="s">
        <v>74</v>
      </c>
      <c r="D1108">
        <v>19</v>
      </c>
      <c r="E1108">
        <v>42</v>
      </c>
      <c r="F1108">
        <v>31</v>
      </c>
      <c r="G1108" t="s">
        <v>16</v>
      </c>
      <c r="H1108" t="s">
        <v>215</v>
      </c>
      <c r="I1108" t="s">
        <v>37</v>
      </c>
      <c r="J1108" t="b">
        <v>0</v>
      </c>
      <c r="K1108">
        <v>205</v>
      </c>
      <c r="L1108">
        <v>1225614</v>
      </c>
      <c r="M1108" t="str">
        <f>IF(VLOOKUP(A1108,'national-winners'!$A$2:$B$13,2,0)=H1108,"Y","N")</f>
        <v>N</v>
      </c>
      <c r="N1108" t="str">
        <f>_xlfn.XLOOKUP(INDEX('state-winning-votes'!$A$1:$L$53,MATCH($C1108,'state-winning-votes'!$A:$A,0),MATCH($A1108,'state-winning-votes'!$A$2:$L$2,0)),$K:$K,$H:$H)</f>
        <v>Dukakis, Michael</v>
      </c>
      <c r="O1108" t="str">
        <f>VLOOKUP(A1108,'national-winners'!$A$2:$B$13,2,0)</f>
        <v>Bush, George H.W.</v>
      </c>
    </row>
    <row r="1109" spans="1:15" x14ac:dyDescent="0.25">
      <c r="A1109">
        <v>1988</v>
      </c>
      <c r="B1109" t="s">
        <v>78</v>
      </c>
      <c r="C1109" t="s">
        <v>79</v>
      </c>
      <c r="D1109">
        <v>20</v>
      </c>
      <c r="E1109">
        <v>47</v>
      </c>
      <c r="F1109">
        <v>32</v>
      </c>
      <c r="G1109" t="s">
        <v>16</v>
      </c>
      <c r="H1109" t="s">
        <v>207</v>
      </c>
      <c r="I1109" t="s">
        <v>21</v>
      </c>
      <c r="J1109" t="b">
        <v>0</v>
      </c>
      <c r="K1109">
        <v>554049</v>
      </c>
      <c r="L1109">
        <v>993044</v>
      </c>
      <c r="M1109" t="str">
        <f>IF(VLOOKUP(A1109,'national-winners'!$A$2:$B$13,2,0)=H1109,"Y","N")</f>
        <v>Y</v>
      </c>
      <c r="N1109" t="str">
        <f>_xlfn.XLOOKUP(INDEX('state-winning-votes'!$A$1:$L$53,MATCH($C1109,'state-winning-votes'!$A:$A,0),MATCH($A1109,'state-winning-votes'!$A$2:$L$2,0)),$K:$K,$H:$H)</f>
        <v>Bush, George H.W.</v>
      </c>
      <c r="O1109" t="str">
        <f>VLOOKUP(A1109,'national-winners'!$A$2:$B$13,2,0)</f>
        <v>Bush, George H.W.</v>
      </c>
    </row>
    <row r="1110" spans="1:15" x14ac:dyDescent="0.25">
      <c r="A1110">
        <v>1988</v>
      </c>
      <c r="B1110" t="s">
        <v>78</v>
      </c>
      <c r="C1110" t="s">
        <v>79</v>
      </c>
      <c r="D1110">
        <v>20</v>
      </c>
      <c r="E1110">
        <v>47</v>
      </c>
      <c r="F1110">
        <v>32</v>
      </c>
      <c r="G1110" t="s">
        <v>16</v>
      </c>
      <c r="H1110" t="s">
        <v>208</v>
      </c>
      <c r="I1110" t="s">
        <v>18</v>
      </c>
      <c r="J1110" t="b">
        <v>0</v>
      </c>
      <c r="K1110">
        <v>422636</v>
      </c>
      <c r="L1110">
        <v>993044</v>
      </c>
      <c r="M1110" t="str">
        <f>IF(VLOOKUP(A1110,'national-winners'!$A$2:$B$13,2,0)=H1110,"Y","N")</f>
        <v>N</v>
      </c>
      <c r="N1110" t="str">
        <f>_xlfn.XLOOKUP(INDEX('state-winning-votes'!$A$1:$L$53,MATCH($C1110,'state-winning-votes'!$A:$A,0),MATCH($A1110,'state-winning-votes'!$A$2:$L$2,0)),$K:$K,$H:$H)</f>
        <v>Bush, George H.W.</v>
      </c>
      <c r="O1110" t="str">
        <f>VLOOKUP(A1110,'national-winners'!$A$2:$B$13,2,0)</f>
        <v>Bush, George H.W.</v>
      </c>
    </row>
    <row r="1111" spans="1:15" x14ac:dyDescent="0.25">
      <c r="A1111">
        <v>1988</v>
      </c>
      <c r="B1111" t="s">
        <v>78</v>
      </c>
      <c r="C1111" t="s">
        <v>79</v>
      </c>
      <c r="D1111">
        <v>20</v>
      </c>
      <c r="E1111">
        <v>47</v>
      </c>
      <c r="F1111">
        <v>32</v>
      </c>
      <c r="G1111" t="s">
        <v>16</v>
      </c>
      <c r="I1111" t="s">
        <v>35</v>
      </c>
      <c r="J1111" t="b">
        <v>0</v>
      </c>
      <c r="K1111">
        <v>16359</v>
      </c>
      <c r="L1111">
        <v>993044</v>
      </c>
      <c r="M1111" t="str">
        <f>IF(VLOOKUP(A1111,'national-winners'!$A$2:$B$13,2,0)=H1111,"Y","N")</f>
        <v>N</v>
      </c>
      <c r="N1111" t="str">
        <f>_xlfn.XLOOKUP(INDEX('state-winning-votes'!$A$1:$L$53,MATCH($C1111,'state-winning-votes'!$A:$A,0),MATCH($A1111,'state-winning-votes'!$A$2:$L$2,0)),$K:$K,$H:$H)</f>
        <v>Bush, George H.W.</v>
      </c>
      <c r="O1111" t="str">
        <f>VLOOKUP(A1111,'national-winners'!$A$2:$B$13,2,0)</f>
        <v>Bush, George H.W.</v>
      </c>
    </row>
    <row r="1112" spans="1:15" x14ac:dyDescent="0.25">
      <c r="A1112">
        <v>1988</v>
      </c>
      <c r="B1112" t="s">
        <v>81</v>
      </c>
      <c r="C1112" t="s">
        <v>82</v>
      </c>
      <c r="D1112">
        <v>21</v>
      </c>
      <c r="E1112">
        <v>61</v>
      </c>
      <c r="F1112">
        <v>51</v>
      </c>
      <c r="G1112" t="s">
        <v>16</v>
      </c>
      <c r="H1112" t="s">
        <v>207</v>
      </c>
      <c r="I1112" t="s">
        <v>21</v>
      </c>
      <c r="J1112" t="b">
        <v>0</v>
      </c>
      <c r="K1112">
        <v>734281</v>
      </c>
      <c r="L1112">
        <v>1322517</v>
      </c>
      <c r="M1112" t="str">
        <f>IF(VLOOKUP(A1112,'national-winners'!$A$2:$B$13,2,0)=H1112,"Y","N")</f>
        <v>Y</v>
      </c>
      <c r="N1112" t="str">
        <f>_xlfn.XLOOKUP(INDEX('state-winning-votes'!$A$1:$L$53,MATCH($C1112,'state-winning-votes'!$A:$A,0),MATCH($A1112,'state-winning-votes'!$A$2:$L$2,0)),$K:$K,$H:$H)</f>
        <v>Bush, George H.W.</v>
      </c>
      <c r="O1112" t="str">
        <f>VLOOKUP(A1112,'national-winners'!$A$2:$B$13,2,0)</f>
        <v>Bush, George H.W.</v>
      </c>
    </row>
    <row r="1113" spans="1:15" x14ac:dyDescent="0.25">
      <c r="A1113">
        <v>1988</v>
      </c>
      <c r="B1113" t="s">
        <v>81</v>
      </c>
      <c r="C1113" t="s">
        <v>82</v>
      </c>
      <c r="D1113">
        <v>21</v>
      </c>
      <c r="E1113">
        <v>61</v>
      </c>
      <c r="F1113">
        <v>51</v>
      </c>
      <c r="G1113" t="s">
        <v>16</v>
      </c>
      <c r="H1113" t="s">
        <v>208</v>
      </c>
      <c r="I1113" t="s">
        <v>18</v>
      </c>
      <c r="J1113" t="b">
        <v>0</v>
      </c>
      <c r="K1113">
        <v>580368</v>
      </c>
      <c r="L1113">
        <v>1322517</v>
      </c>
      <c r="M1113" t="str">
        <f>IF(VLOOKUP(A1113,'national-winners'!$A$2:$B$13,2,0)=H1113,"Y","N")</f>
        <v>N</v>
      </c>
      <c r="N1113" t="str">
        <f>_xlfn.XLOOKUP(INDEX('state-winning-votes'!$A$1:$L$53,MATCH($C1113,'state-winning-votes'!$A:$A,0),MATCH($A1113,'state-winning-votes'!$A$2:$L$2,0)),$K:$K,$H:$H)</f>
        <v>Bush, George H.W.</v>
      </c>
      <c r="O1113" t="str">
        <f>VLOOKUP(A1113,'national-winners'!$A$2:$B$13,2,0)</f>
        <v>Bush, George H.W.</v>
      </c>
    </row>
    <row r="1114" spans="1:15" x14ac:dyDescent="0.25">
      <c r="A1114">
        <v>1988</v>
      </c>
      <c r="B1114" t="s">
        <v>81</v>
      </c>
      <c r="C1114" t="s">
        <v>82</v>
      </c>
      <c r="D1114">
        <v>21</v>
      </c>
      <c r="E1114">
        <v>61</v>
      </c>
      <c r="F1114">
        <v>51</v>
      </c>
      <c r="G1114" t="s">
        <v>16</v>
      </c>
      <c r="H1114" t="s">
        <v>217</v>
      </c>
      <c r="I1114" t="s">
        <v>192</v>
      </c>
      <c r="J1114" t="b">
        <v>0</v>
      </c>
      <c r="K1114">
        <v>4494</v>
      </c>
      <c r="L1114">
        <v>1322517</v>
      </c>
      <c r="M1114" t="str">
        <f>IF(VLOOKUP(A1114,'national-winners'!$A$2:$B$13,2,0)=H1114,"Y","N")</f>
        <v>N</v>
      </c>
      <c r="N1114" t="str">
        <f>_xlfn.XLOOKUP(INDEX('state-winning-votes'!$A$1:$L$53,MATCH($C1114,'state-winning-votes'!$A:$A,0),MATCH($A1114,'state-winning-votes'!$A$2:$L$2,0)),$K:$K,$H:$H)</f>
        <v>Bush, George H.W.</v>
      </c>
      <c r="O1114" t="str">
        <f>VLOOKUP(A1114,'national-winners'!$A$2:$B$13,2,0)</f>
        <v>Bush, George H.W.</v>
      </c>
    </row>
    <row r="1115" spans="1:15" x14ac:dyDescent="0.25">
      <c r="A1115">
        <v>1988</v>
      </c>
      <c r="B1115" t="s">
        <v>81</v>
      </c>
      <c r="C1115" t="s">
        <v>82</v>
      </c>
      <c r="D1115">
        <v>21</v>
      </c>
      <c r="E1115">
        <v>61</v>
      </c>
      <c r="F1115">
        <v>51</v>
      </c>
      <c r="G1115" t="s">
        <v>16</v>
      </c>
      <c r="H1115" t="s">
        <v>209</v>
      </c>
      <c r="I1115" t="s">
        <v>29</v>
      </c>
      <c r="J1115" t="b">
        <v>0</v>
      </c>
      <c r="K1115">
        <v>2118</v>
      </c>
      <c r="L1115">
        <v>1322517</v>
      </c>
      <c r="M1115" t="str">
        <f>IF(VLOOKUP(A1115,'national-winners'!$A$2:$B$13,2,0)=H1115,"Y","N")</f>
        <v>N</v>
      </c>
      <c r="N1115" t="str">
        <f>_xlfn.XLOOKUP(INDEX('state-winning-votes'!$A$1:$L$53,MATCH($C1115,'state-winning-votes'!$A:$A,0),MATCH($A1115,'state-winning-votes'!$A$2:$L$2,0)),$K:$K,$H:$H)</f>
        <v>Bush, George H.W.</v>
      </c>
      <c r="O1115" t="str">
        <f>VLOOKUP(A1115,'national-winners'!$A$2:$B$13,2,0)</f>
        <v>Bush, George H.W.</v>
      </c>
    </row>
    <row r="1116" spans="1:15" x14ac:dyDescent="0.25">
      <c r="A1116">
        <v>1988</v>
      </c>
      <c r="B1116" t="s">
        <v>81</v>
      </c>
      <c r="C1116" t="s">
        <v>82</v>
      </c>
      <c r="D1116">
        <v>21</v>
      </c>
      <c r="E1116">
        <v>61</v>
      </c>
      <c r="F1116">
        <v>51</v>
      </c>
      <c r="G1116" t="s">
        <v>16</v>
      </c>
      <c r="H1116" t="s">
        <v>210</v>
      </c>
      <c r="I1116" t="s">
        <v>211</v>
      </c>
      <c r="J1116" t="b">
        <v>0</v>
      </c>
      <c r="K1116">
        <v>1256</v>
      </c>
      <c r="L1116">
        <v>1322517</v>
      </c>
      <c r="M1116" t="str">
        <f>IF(VLOOKUP(A1116,'national-winners'!$A$2:$B$13,2,0)=H1116,"Y","N")</f>
        <v>N</v>
      </c>
      <c r="N1116" t="str">
        <f>_xlfn.XLOOKUP(INDEX('state-winning-votes'!$A$1:$L$53,MATCH($C1116,'state-winning-votes'!$A:$A,0),MATCH($A1116,'state-winning-votes'!$A$2:$L$2,0)),$K:$K,$H:$H)</f>
        <v>Bush, George H.W.</v>
      </c>
      <c r="O1116" t="str">
        <f>VLOOKUP(A1116,'national-winners'!$A$2:$B$13,2,0)</f>
        <v>Bush, George H.W.</v>
      </c>
    </row>
    <row r="1117" spans="1:15" x14ac:dyDescent="0.25">
      <c r="A1117">
        <v>1988</v>
      </c>
      <c r="B1117" t="s">
        <v>83</v>
      </c>
      <c r="C1117" t="s">
        <v>84</v>
      </c>
      <c r="D1117">
        <v>22</v>
      </c>
      <c r="E1117">
        <v>72</v>
      </c>
      <c r="F1117">
        <v>45</v>
      </c>
      <c r="G1117" t="s">
        <v>16</v>
      </c>
      <c r="H1117" t="s">
        <v>207</v>
      </c>
      <c r="I1117" t="s">
        <v>21</v>
      </c>
      <c r="J1117" t="b">
        <v>0</v>
      </c>
      <c r="K1117">
        <v>883702</v>
      </c>
      <c r="L1117">
        <v>1628202</v>
      </c>
      <c r="M1117" t="str">
        <f>IF(VLOOKUP(A1117,'national-winners'!$A$2:$B$13,2,0)=H1117,"Y","N")</f>
        <v>Y</v>
      </c>
      <c r="N1117" t="str">
        <f>_xlfn.XLOOKUP(INDEX('state-winning-votes'!$A$1:$L$53,MATCH($C1117,'state-winning-votes'!$A:$A,0),MATCH($A1117,'state-winning-votes'!$A$2:$L$2,0)),$K:$K,$H:$H)</f>
        <v>Bush, George H.W.</v>
      </c>
      <c r="O1117" t="str">
        <f>VLOOKUP(A1117,'national-winners'!$A$2:$B$13,2,0)</f>
        <v>Bush, George H.W.</v>
      </c>
    </row>
    <row r="1118" spans="1:15" x14ac:dyDescent="0.25">
      <c r="A1118">
        <v>1988</v>
      </c>
      <c r="B1118" t="s">
        <v>83</v>
      </c>
      <c r="C1118" t="s">
        <v>84</v>
      </c>
      <c r="D1118">
        <v>22</v>
      </c>
      <c r="E1118">
        <v>72</v>
      </c>
      <c r="F1118">
        <v>45</v>
      </c>
      <c r="G1118" t="s">
        <v>16</v>
      </c>
      <c r="H1118" t="s">
        <v>208</v>
      </c>
      <c r="I1118" t="s">
        <v>18</v>
      </c>
      <c r="J1118" t="b">
        <v>0</v>
      </c>
      <c r="K1118">
        <v>717460</v>
      </c>
      <c r="L1118">
        <v>1628202</v>
      </c>
      <c r="M1118" t="str">
        <f>IF(VLOOKUP(A1118,'national-winners'!$A$2:$B$13,2,0)=H1118,"Y","N")</f>
        <v>N</v>
      </c>
      <c r="N1118" t="str">
        <f>_xlfn.XLOOKUP(INDEX('state-winning-votes'!$A$1:$L$53,MATCH($C1118,'state-winning-votes'!$A:$A,0),MATCH($A1118,'state-winning-votes'!$A$2:$L$2,0)),$K:$K,$H:$H)</f>
        <v>Bush, George H.W.</v>
      </c>
      <c r="O1118" t="str">
        <f>VLOOKUP(A1118,'national-winners'!$A$2:$B$13,2,0)</f>
        <v>Bush, George H.W.</v>
      </c>
    </row>
    <row r="1119" spans="1:15" x14ac:dyDescent="0.25">
      <c r="A1119">
        <v>1988</v>
      </c>
      <c r="B1119" t="s">
        <v>83</v>
      </c>
      <c r="C1119" t="s">
        <v>84</v>
      </c>
      <c r="D1119">
        <v>22</v>
      </c>
      <c r="E1119">
        <v>72</v>
      </c>
      <c r="F1119">
        <v>45</v>
      </c>
      <c r="G1119" t="s">
        <v>16</v>
      </c>
      <c r="H1119" t="s">
        <v>217</v>
      </c>
      <c r="I1119" t="s">
        <v>192</v>
      </c>
      <c r="J1119" t="b">
        <v>0</v>
      </c>
      <c r="K1119">
        <v>18612</v>
      </c>
      <c r="L1119">
        <v>1628202</v>
      </c>
      <c r="M1119" t="str">
        <f>IF(VLOOKUP(A1119,'national-winners'!$A$2:$B$13,2,0)=H1119,"Y","N")</f>
        <v>N</v>
      </c>
      <c r="N1119" t="str">
        <f>_xlfn.XLOOKUP(INDEX('state-winning-votes'!$A$1:$L$53,MATCH($C1119,'state-winning-votes'!$A:$A,0),MATCH($A1119,'state-winning-votes'!$A$2:$L$2,0)),$K:$K,$H:$H)</f>
        <v>Bush, George H.W.</v>
      </c>
      <c r="O1119" t="str">
        <f>VLOOKUP(A1119,'national-winners'!$A$2:$B$13,2,0)</f>
        <v>Bush, George H.W.</v>
      </c>
    </row>
    <row r="1120" spans="1:15" x14ac:dyDescent="0.25">
      <c r="A1120">
        <v>1988</v>
      </c>
      <c r="B1120" t="s">
        <v>83</v>
      </c>
      <c r="C1120" t="s">
        <v>84</v>
      </c>
      <c r="D1120">
        <v>22</v>
      </c>
      <c r="E1120">
        <v>72</v>
      </c>
      <c r="F1120">
        <v>45</v>
      </c>
      <c r="G1120" t="s">
        <v>16</v>
      </c>
      <c r="H1120" t="s">
        <v>209</v>
      </c>
      <c r="I1120" t="s">
        <v>29</v>
      </c>
      <c r="J1120" t="b">
        <v>0</v>
      </c>
      <c r="K1120">
        <v>4115</v>
      </c>
      <c r="L1120">
        <v>1628202</v>
      </c>
      <c r="M1120" t="str">
        <f>IF(VLOOKUP(A1120,'national-winners'!$A$2:$B$13,2,0)=H1120,"Y","N")</f>
        <v>N</v>
      </c>
      <c r="N1120" t="str">
        <f>_xlfn.XLOOKUP(INDEX('state-winning-votes'!$A$1:$L$53,MATCH($C1120,'state-winning-votes'!$A:$A,0),MATCH($A1120,'state-winning-votes'!$A$2:$L$2,0)),$K:$K,$H:$H)</f>
        <v>Bush, George H.W.</v>
      </c>
      <c r="O1120" t="str">
        <f>VLOOKUP(A1120,'national-winners'!$A$2:$B$13,2,0)</f>
        <v>Bush, George H.W.</v>
      </c>
    </row>
    <row r="1121" spans="1:15" x14ac:dyDescent="0.25">
      <c r="A1121">
        <v>1988</v>
      </c>
      <c r="B1121" t="s">
        <v>83</v>
      </c>
      <c r="C1121" t="s">
        <v>84</v>
      </c>
      <c r="D1121">
        <v>22</v>
      </c>
      <c r="E1121">
        <v>72</v>
      </c>
      <c r="F1121">
        <v>45</v>
      </c>
      <c r="G1121" t="s">
        <v>16</v>
      </c>
      <c r="H1121" t="s">
        <v>210</v>
      </c>
      <c r="I1121" t="s">
        <v>211</v>
      </c>
      <c r="J1121" t="b">
        <v>0</v>
      </c>
      <c r="K1121">
        <v>2355</v>
      </c>
      <c r="L1121">
        <v>1628202</v>
      </c>
      <c r="M1121" t="str">
        <f>IF(VLOOKUP(A1121,'national-winners'!$A$2:$B$13,2,0)=H1121,"Y","N")</f>
        <v>N</v>
      </c>
      <c r="N1121" t="str">
        <f>_xlfn.XLOOKUP(INDEX('state-winning-votes'!$A$1:$L$53,MATCH($C1121,'state-winning-votes'!$A:$A,0),MATCH($A1121,'state-winning-votes'!$A$2:$L$2,0)),$K:$K,$H:$H)</f>
        <v>Bush, George H.W.</v>
      </c>
      <c r="O1121" t="str">
        <f>VLOOKUP(A1121,'national-winners'!$A$2:$B$13,2,0)</f>
        <v>Bush, George H.W.</v>
      </c>
    </row>
    <row r="1122" spans="1:15" x14ac:dyDescent="0.25">
      <c r="A1122">
        <v>1988</v>
      </c>
      <c r="B1122" t="s">
        <v>83</v>
      </c>
      <c r="C1122" t="s">
        <v>84</v>
      </c>
      <c r="D1122">
        <v>22</v>
      </c>
      <c r="E1122">
        <v>72</v>
      </c>
      <c r="F1122">
        <v>45</v>
      </c>
      <c r="G1122" t="s">
        <v>16</v>
      </c>
      <c r="H1122" t="s">
        <v>48</v>
      </c>
      <c r="I1122" t="s">
        <v>212</v>
      </c>
      <c r="J1122" t="b">
        <v>0</v>
      </c>
      <c r="K1122">
        <v>1958</v>
      </c>
      <c r="L1122">
        <v>1628202</v>
      </c>
      <c r="M1122" t="str">
        <f>IF(VLOOKUP(A1122,'national-winners'!$A$2:$B$13,2,0)=H1122,"Y","N")</f>
        <v>N</v>
      </c>
      <c r="N1122" t="str">
        <f>_xlfn.XLOOKUP(INDEX('state-winning-votes'!$A$1:$L$53,MATCH($C1122,'state-winning-votes'!$A:$A,0),MATCH($A1122,'state-winning-votes'!$A$2:$L$2,0)),$K:$K,$H:$H)</f>
        <v>Bush, George H.W.</v>
      </c>
      <c r="O1122" t="str">
        <f>VLOOKUP(A1122,'national-winners'!$A$2:$B$13,2,0)</f>
        <v>Bush, George H.W.</v>
      </c>
    </row>
    <row r="1123" spans="1:15" x14ac:dyDescent="0.25">
      <c r="A1123">
        <v>1988</v>
      </c>
      <c r="B1123" t="s">
        <v>85</v>
      </c>
      <c r="C1123" t="s">
        <v>86</v>
      </c>
      <c r="D1123">
        <v>23</v>
      </c>
      <c r="E1123">
        <v>11</v>
      </c>
      <c r="F1123">
        <v>2</v>
      </c>
      <c r="G1123" t="s">
        <v>16</v>
      </c>
      <c r="H1123" t="s">
        <v>207</v>
      </c>
      <c r="I1123" t="s">
        <v>21</v>
      </c>
      <c r="J1123" t="b">
        <v>0</v>
      </c>
      <c r="K1123">
        <v>307131</v>
      </c>
      <c r="L1123">
        <v>555035</v>
      </c>
      <c r="M1123" t="str">
        <f>IF(VLOOKUP(A1123,'national-winners'!$A$2:$B$13,2,0)=H1123,"Y","N")</f>
        <v>Y</v>
      </c>
      <c r="N1123" t="str">
        <f>_xlfn.XLOOKUP(INDEX('state-winning-votes'!$A$1:$L$53,MATCH($C1123,'state-winning-votes'!$A:$A,0),MATCH($A1123,'state-winning-votes'!$A$2:$L$2,0)),$K:$K,$H:$H)</f>
        <v>Bush, George H.W.</v>
      </c>
      <c r="O1123" t="str">
        <f>VLOOKUP(A1123,'national-winners'!$A$2:$B$13,2,0)</f>
        <v>Bush, George H.W.</v>
      </c>
    </row>
    <row r="1124" spans="1:15" x14ac:dyDescent="0.25">
      <c r="A1124">
        <v>1988</v>
      </c>
      <c r="B1124" t="s">
        <v>85</v>
      </c>
      <c r="C1124" t="s">
        <v>86</v>
      </c>
      <c r="D1124">
        <v>23</v>
      </c>
      <c r="E1124">
        <v>11</v>
      </c>
      <c r="F1124">
        <v>2</v>
      </c>
      <c r="G1124" t="s">
        <v>16</v>
      </c>
      <c r="H1124" t="s">
        <v>208</v>
      </c>
      <c r="I1124" t="s">
        <v>18</v>
      </c>
      <c r="J1124" t="b">
        <v>0</v>
      </c>
      <c r="K1124">
        <v>243569</v>
      </c>
      <c r="L1124">
        <v>555035</v>
      </c>
      <c r="M1124" t="str">
        <f>IF(VLOOKUP(A1124,'national-winners'!$A$2:$B$13,2,0)=H1124,"Y","N")</f>
        <v>N</v>
      </c>
      <c r="N1124" t="str">
        <f>_xlfn.XLOOKUP(INDEX('state-winning-votes'!$A$1:$L$53,MATCH($C1124,'state-winning-votes'!$A:$A,0),MATCH($A1124,'state-winning-votes'!$A$2:$L$2,0)),$K:$K,$H:$H)</f>
        <v>Bush, George H.W.</v>
      </c>
      <c r="O1124" t="str">
        <f>VLOOKUP(A1124,'national-winners'!$A$2:$B$13,2,0)</f>
        <v>Bush, George H.W.</v>
      </c>
    </row>
    <row r="1125" spans="1:15" x14ac:dyDescent="0.25">
      <c r="A1125">
        <v>1988</v>
      </c>
      <c r="B1125" t="s">
        <v>85</v>
      </c>
      <c r="C1125" t="s">
        <v>86</v>
      </c>
      <c r="D1125">
        <v>23</v>
      </c>
      <c r="E1125">
        <v>11</v>
      </c>
      <c r="F1125">
        <v>2</v>
      </c>
      <c r="G1125" t="s">
        <v>16</v>
      </c>
      <c r="H1125" t="s">
        <v>209</v>
      </c>
      <c r="I1125" t="s">
        <v>29</v>
      </c>
      <c r="J1125" t="b">
        <v>0</v>
      </c>
      <c r="K1125">
        <v>2700</v>
      </c>
      <c r="L1125">
        <v>555035</v>
      </c>
      <c r="M1125" t="str">
        <f>IF(VLOOKUP(A1125,'national-winners'!$A$2:$B$13,2,0)=H1125,"Y","N")</f>
        <v>N</v>
      </c>
      <c r="N1125" t="str">
        <f>_xlfn.XLOOKUP(INDEX('state-winning-votes'!$A$1:$L$53,MATCH($C1125,'state-winning-votes'!$A:$A,0),MATCH($A1125,'state-winning-votes'!$A$2:$L$2,0)),$K:$K,$H:$H)</f>
        <v>Bush, George H.W.</v>
      </c>
      <c r="O1125" t="str">
        <f>VLOOKUP(A1125,'national-winners'!$A$2:$B$13,2,0)</f>
        <v>Bush, George H.W.</v>
      </c>
    </row>
    <row r="1126" spans="1:15" x14ac:dyDescent="0.25">
      <c r="A1126">
        <v>1988</v>
      </c>
      <c r="B1126" t="s">
        <v>85</v>
      </c>
      <c r="C1126" t="s">
        <v>86</v>
      </c>
      <c r="D1126">
        <v>23</v>
      </c>
      <c r="E1126">
        <v>11</v>
      </c>
      <c r="F1126">
        <v>2</v>
      </c>
      <c r="G1126" t="s">
        <v>16</v>
      </c>
      <c r="H1126" t="s">
        <v>210</v>
      </c>
      <c r="I1126" t="s">
        <v>211</v>
      </c>
      <c r="J1126" t="b">
        <v>0</v>
      </c>
      <c r="K1126">
        <v>1405</v>
      </c>
      <c r="L1126">
        <v>555035</v>
      </c>
      <c r="M1126" t="str">
        <f>IF(VLOOKUP(A1126,'national-winners'!$A$2:$B$13,2,0)=H1126,"Y","N")</f>
        <v>N</v>
      </c>
      <c r="N1126" t="str">
        <f>_xlfn.XLOOKUP(INDEX('state-winning-votes'!$A$1:$L$53,MATCH($C1126,'state-winning-votes'!$A:$A,0),MATCH($A1126,'state-winning-votes'!$A$2:$L$2,0)),$K:$K,$H:$H)</f>
        <v>Bush, George H.W.</v>
      </c>
      <c r="O1126" t="str">
        <f>VLOOKUP(A1126,'national-winners'!$A$2:$B$13,2,0)</f>
        <v>Bush, George H.W.</v>
      </c>
    </row>
    <row r="1127" spans="1:15" x14ac:dyDescent="0.25">
      <c r="A1127">
        <v>1988</v>
      </c>
      <c r="B1127" t="s">
        <v>85</v>
      </c>
      <c r="C1127" t="s">
        <v>86</v>
      </c>
      <c r="D1127">
        <v>23</v>
      </c>
      <c r="E1127">
        <v>11</v>
      </c>
      <c r="F1127">
        <v>2</v>
      </c>
      <c r="G1127" t="s">
        <v>16</v>
      </c>
      <c r="I1127" t="s">
        <v>219</v>
      </c>
      <c r="J1127" t="b">
        <v>0</v>
      </c>
      <c r="K1127">
        <v>230</v>
      </c>
      <c r="L1127">
        <v>555035</v>
      </c>
      <c r="M1127" t="str">
        <f>IF(VLOOKUP(A1127,'national-winners'!$A$2:$B$13,2,0)=H1127,"Y","N")</f>
        <v>N</v>
      </c>
      <c r="N1127" t="str">
        <f>_xlfn.XLOOKUP(INDEX('state-winning-votes'!$A$1:$L$53,MATCH($C1127,'state-winning-votes'!$A:$A,0),MATCH($A1127,'state-winning-votes'!$A$2:$L$2,0)),$K:$K,$H:$H)</f>
        <v>Bush, George H.W.</v>
      </c>
      <c r="O1127" t="str">
        <f>VLOOKUP(A1127,'national-winners'!$A$2:$B$13,2,0)</f>
        <v>Bush, George H.W.</v>
      </c>
    </row>
    <row r="1128" spans="1:15" x14ac:dyDescent="0.25">
      <c r="A1128">
        <v>1988</v>
      </c>
      <c r="B1128" t="s">
        <v>87</v>
      </c>
      <c r="C1128" t="s">
        <v>88</v>
      </c>
      <c r="D1128">
        <v>24</v>
      </c>
      <c r="E1128">
        <v>52</v>
      </c>
      <c r="F1128">
        <v>52</v>
      </c>
      <c r="G1128" t="s">
        <v>16</v>
      </c>
      <c r="H1128" t="s">
        <v>207</v>
      </c>
      <c r="I1128" t="s">
        <v>21</v>
      </c>
      <c r="J1128" t="b">
        <v>0</v>
      </c>
      <c r="K1128">
        <v>876167</v>
      </c>
      <c r="L1128">
        <v>1714358</v>
      </c>
      <c r="M1128" t="str">
        <f>IF(VLOOKUP(A1128,'national-winners'!$A$2:$B$13,2,0)=H1128,"Y","N")</f>
        <v>Y</v>
      </c>
      <c r="N1128" t="str">
        <f>_xlfn.XLOOKUP(INDEX('state-winning-votes'!$A$1:$L$53,MATCH($C1128,'state-winning-votes'!$A:$A,0),MATCH($A1128,'state-winning-votes'!$A$2:$L$2,0)),$K:$K,$H:$H)</f>
        <v>Bush, George H.W.</v>
      </c>
      <c r="O1128" t="str">
        <f>VLOOKUP(A1128,'national-winners'!$A$2:$B$13,2,0)</f>
        <v>Bush, George H.W.</v>
      </c>
    </row>
    <row r="1129" spans="1:15" x14ac:dyDescent="0.25">
      <c r="A1129">
        <v>1988</v>
      </c>
      <c r="B1129" t="s">
        <v>87</v>
      </c>
      <c r="C1129" t="s">
        <v>88</v>
      </c>
      <c r="D1129">
        <v>24</v>
      </c>
      <c r="E1129">
        <v>52</v>
      </c>
      <c r="F1129">
        <v>52</v>
      </c>
      <c r="G1129" t="s">
        <v>16</v>
      </c>
      <c r="H1129" t="s">
        <v>208</v>
      </c>
      <c r="I1129" t="s">
        <v>18</v>
      </c>
      <c r="J1129" t="b">
        <v>0</v>
      </c>
      <c r="K1129">
        <v>826304</v>
      </c>
      <c r="L1129">
        <v>1714358</v>
      </c>
      <c r="M1129" t="str">
        <f>IF(VLOOKUP(A1129,'national-winners'!$A$2:$B$13,2,0)=H1129,"Y","N")</f>
        <v>N</v>
      </c>
      <c r="N1129" t="str">
        <f>_xlfn.XLOOKUP(INDEX('state-winning-votes'!$A$1:$L$53,MATCH($C1129,'state-winning-votes'!$A:$A,0),MATCH($A1129,'state-winning-votes'!$A$2:$L$2,0)),$K:$K,$H:$H)</f>
        <v>Bush, George H.W.</v>
      </c>
      <c r="O1129" t="str">
        <f>VLOOKUP(A1129,'national-winners'!$A$2:$B$13,2,0)</f>
        <v>Bush, George H.W.</v>
      </c>
    </row>
    <row r="1130" spans="1:15" x14ac:dyDescent="0.25">
      <c r="A1130">
        <v>1988</v>
      </c>
      <c r="B1130" t="s">
        <v>87</v>
      </c>
      <c r="C1130" t="s">
        <v>88</v>
      </c>
      <c r="D1130">
        <v>24</v>
      </c>
      <c r="E1130">
        <v>52</v>
      </c>
      <c r="F1130">
        <v>52</v>
      </c>
      <c r="G1130" t="s">
        <v>16</v>
      </c>
      <c r="H1130" t="s">
        <v>209</v>
      </c>
      <c r="I1130" t="s">
        <v>29</v>
      </c>
      <c r="J1130" t="b">
        <v>0</v>
      </c>
      <c r="K1130">
        <v>6748</v>
      </c>
      <c r="L1130">
        <v>1714358</v>
      </c>
      <c r="M1130" t="str">
        <f>IF(VLOOKUP(A1130,'national-winners'!$A$2:$B$13,2,0)=H1130,"Y","N")</f>
        <v>N</v>
      </c>
      <c r="N1130" t="str">
        <f>_xlfn.XLOOKUP(INDEX('state-winning-votes'!$A$1:$L$53,MATCH($C1130,'state-winning-votes'!$A:$A,0),MATCH($A1130,'state-winning-votes'!$A$2:$L$2,0)),$K:$K,$H:$H)</f>
        <v>Bush, George H.W.</v>
      </c>
      <c r="O1130" t="str">
        <f>VLOOKUP(A1130,'national-winners'!$A$2:$B$13,2,0)</f>
        <v>Bush, George H.W.</v>
      </c>
    </row>
    <row r="1131" spans="1:15" x14ac:dyDescent="0.25">
      <c r="A1131">
        <v>1988</v>
      </c>
      <c r="B1131" t="s">
        <v>87</v>
      </c>
      <c r="C1131" t="s">
        <v>88</v>
      </c>
      <c r="D1131">
        <v>24</v>
      </c>
      <c r="E1131">
        <v>52</v>
      </c>
      <c r="F1131">
        <v>52</v>
      </c>
      <c r="G1131" t="s">
        <v>16</v>
      </c>
      <c r="H1131" t="s">
        <v>210</v>
      </c>
      <c r="I1131" t="s">
        <v>211</v>
      </c>
      <c r="J1131" t="b">
        <v>0</v>
      </c>
      <c r="K1131">
        <v>5115</v>
      </c>
      <c r="L1131">
        <v>1714358</v>
      </c>
      <c r="M1131" t="str">
        <f>IF(VLOOKUP(A1131,'national-winners'!$A$2:$B$13,2,0)=H1131,"Y","N")</f>
        <v>N</v>
      </c>
      <c r="N1131" t="str">
        <f>_xlfn.XLOOKUP(INDEX('state-winning-votes'!$A$1:$L$53,MATCH($C1131,'state-winning-votes'!$A:$A,0),MATCH($A1131,'state-winning-votes'!$A$2:$L$2,0)),$K:$K,$H:$H)</f>
        <v>Bush, George H.W.</v>
      </c>
      <c r="O1131" t="str">
        <f>VLOOKUP(A1131,'national-winners'!$A$2:$B$13,2,0)</f>
        <v>Bush, George H.W.</v>
      </c>
    </row>
    <row r="1132" spans="1:15" x14ac:dyDescent="0.25">
      <c r="A1132">
        <v>1988</v>
      </c>
      <c r="B1132" t="s">
        <v>87</v>
      </c>
      <c r="C1132" t="s">
        <v>88</v>
      </c>
      <c r="D1132">
        <v>24</v>
      </c>
      <c r="E1132">
        <v>52</v>
      </c>
      <c r="F1132">
        <v>52</v>
      </c>
      <c r="G1132" t="s">
        <v>16</v>
      </c>
      <c r="J1132" t="b">
        <v>1</v>
      </c>
      <c r="K1132">
        <v>24</v>
      </c>
      <c r="L1132">
        <v>1714358</v>
      </c>
      <c r="M1132" t="str">
        <f>IF(VLOOKUP(A1132,'national-winners'!$A$2:$B$13,2,0)=H1132,"Y","N")</f>
        <v>N</v>
      </c>
      <c r="N1132" t="str">
        <f>_xlfn.XLOOKUP(INDEX('state-winning-votes'!$A$1:$L$53,MATCH($C1132,'state-winning-votes'!$A:$A,0),MATCH($A1132,'state-winning-votes'!$A$2:$L$2,0)),$K:$K,$H:$H)</f>
        <v>Bush, George H.W.</v>
      </c>
      <c r="O1132" t="str">
        <f>VLOOKUP(A1132,'national-winners'!$A$2:$B$13,2,0)</f>
        <v>Bush, George H.W.</v>
      </c>
    </row>
    <row r="1133" spans="1:15" x14ac:dyDescent="0.25">
      <c r="A1133">
        <v>1988</v>
      </c>
      <c r="B1133" t="s">
        <v>89</v>
      </c>
      <c r="C1133" t="s">
        <v>90</v>
      </c>
      <c r="D1133">
        <v>25</v>
      </c>
      <c r="E1133">
        <v>14</v>
      </c>
      <c r="F1133">
        <v>3</v>
      </c>
      <c r="G1133" t="s">
        <v>16</v>
      </c>
      <c r="H1133" t="s">
        <v>208</v>
      </c>
      <c r="I1133" t="s">
        <v>18</v>
      </c>
      <c r="J1133" t="b">
        <v>0</v>
      </c>
      <c r="K1133">
        <v>1401415</v>
      </c>
      <c r="L1133">
        <v>2632801</v>
      </c>
      <c r="M1133" t="str">
        <f>IF(VLOOKUP(A1133,'national-winners'!$A$2:$B$13,2,0)=H1133,"Y","N")</f>
        <v>N</v>
      </c>
      <c r="N1133" t="str">
        <f>_xlfn.XLOOKUP(INDEX('state-winning-votes'!$A$1:$L$53,MATCH($C1133,'state-winning-votes'!$A:$A,0),MATCH($A1133,'state-winning-votes'!$A$2:$L$2,0)),$K:$K,$H:$H)</f>
        <v>Dukakis, Michael</v>
      </c>
      <c r="O1133" t="str">
        <f>VLOOKUP(A1133,'national-winners'!$A$2:$B$13,2,0)</f>
        <v>Bush, George H.W.</v>
      </c>
    </row>
    <row r="1134" spans="1:15" x14ac:dyDescent="0.25">
      <c r="A1134">
        <v>1988</v>
      </c>
      <c r="B1134" t="s">
        <v>89</v>
      </c>
      <c r="C1134" t="s">
        <v>90</v>
      </c>
      <c r="D1134">
        <v>25</v>
      </c>
      <c r="E1134">
        <v>14</v>
      </c>
      <c r="F1134">
        <v>3</v>
      </c>
      <c r="G1134" t="s">
        <v>16</v>
      </c>
      <c r="H1134" t="s">
        <v>207</v>
      </c>
      <c r="I1134" t="s">
        <v>21</v>
      </c>
      <c r="J1134" t="b">
        <v>0</v>
      </c>
      <c r="K1134">
        <v>1194635</v>
      </c>
      <c r="L1134">
        <v>2632801</v>
      </c>
      <c r="M1134" t="str">
        <f>IF(VLOOKUP(A1134,'national-winners'!$A$2:$B$13,2,0)=H1134,"Y","N")</f>
        <v>Y</v>
      </c>
      <c r="N1134" t="str">
        <f>_xlfn.XLOOKUP(INDEX('state-winning-votes'!$A$1:$L$53,MATCH($C1134,'state-winning-votes'!$A:$A,0),MATCH($A1134,'state-winning-votes'!$A$2:$L$2,0)),$K:$K,$H:$H)</f>
        <v>Dukakis, Michael</v>
      </c>
      <c r="O1134" t="str">
        <f>VLOOKUP(A1134,'national-winners'!$A$2:$B$13,2,0)</f>
        <v>Bush, George H.W.</v>
      </c>
    </row>
    <row r="1135" spans="1:15" x14ac:dyDescent="0.25">
      <c r="A1135">
        <v>1988</v>
      </c>
      <c r="B1135" t="s">
        <v>89</v>
      </c>
      <c r="C1135" t="s">
        <v>90</v>
      </c>
      <c r="D1135">
        <v>25</v>
      </c>
      <c r="E1135">
        <v>14</v>
      </c>
      <c r="F1135">
        <v>3</v>
      </c>
      <c r="G1135" t="s">
        <v>16</v>
      </c>
      <c r="H1135" t="s">
        <v>209</v>
      </c>
      <c r="I1135" t="s">
        <v>29</v>
      </c>
      <c r="J1135" t="b">
        <v>0</v>
      </c>
      <c r="K1135">
        <v>24251</v>
      </c>
      <c r="L1135">
        <v>2632801</v>
      </c>
      <c r="M1135" t="str">
        <f>IF(VLOOKUP(A1135,'national-winners'!$A$2:$B$13,2,0)=H1135,"Y","N")</f>
        <v>N</v>
      </c>
      <c r="N1135" t="str">
        <f>_xlfn.XLOOKUP(INDEX('state-winning-votes'!$A$1:$L$53,MATCH($C1135,'state-winning-votes'!$A:$A,0),MATCH($A1135,'state-winning-votes'!$A$2:$L$2,0)),$K:$K,$H:$H)</f>
        <v>Dukakis, Michael</v>
      </c>
      <c r="O1135" t="str">
        <f>VLOOKUP(A1135,'national-winners'!$A$2:$B$13,2,0)</f>
        <v>Bush, George H.W.</v>
      </c>
    </row>
    <row r="1136" spans="1:15" x14ac:dyDescent="0.25">
      <c r="A1136">
        <v>1988</v>
      </c>
      <c r="B1136" t="s">
        <v>89</v>
      </c>
      <c r="C1136" t="s">
        <v>90</v>
      </c>
      <c r="D1136">
        <v>25</v>
      </c>
      <c r="E1136">
        <v>14</v>
      </c>
      <c r="F1136">
        <v>3</v>
      </c>
      <c r="G1136" t="s">
        <v>16</v>
      </c>
      <c r="H1136" t="s">
        <v>210</v>
      </c>
      <c r="I1136" t="s">
        <v>211</v>
      </c>
      <c r="J1136" t="b">
        <v>0</v>
      </c>
      <c r="K1136">
        <v>9561</v>
      </c>
      <c r="L1136">
        <v>2632801</v>
      </c>
      <c r="M1136" t="str">
        <f>IF(VLOOKUP(A1136,'national-winners'!$A$2:$B$13,2,0)=H1136,"Y","N")</f>
        <v>N</v>
      </c>
      <c r="N1136" t="str">
        <f>_xlfn.XLOOKUP(INDEX('state-winning-votes'!$A$1:$L$53,MATCH($C1136,'state-winning-votes'!$A:$A,0),MATCH($A1136,'state-winning-votes'!$A$2:$L$2,0)),$K:$K,$H:$H)</f>
        <v>Dukakis, Michael</v>
      </c>
      <c r="O1136" t="str">
        <f>VLOOKUP(A1136,'national-winners'!$A$2:$B$13,2,0)</f>
        <v>Bush, George H.W.</v>
      </c>
    </row>
    <row r="1137" spans="1:15" x14ac:dyDescent="0.25">
      <c r="A1137">
        <v>1988</v>
      </c>
      <c r="B1137" t="s">
        <v>89</v>
      </c>
      <c r="C1137" t="s">
        <v>90</v>
      </c>
      <c r="D1137">
        <v>25</v>
      </c>
      <c r="E1137">
        <v>14</v>
      </c>
      <c r="F1137">
        <v>3</v>
      </c>
      <c r="G1137" t="s">
        <v>16</v>
      </c>
      <c r="I1137" t="s">
        <v>219</v>
      </c>
      <c r="J1137" t="b">
        <v>0</v>
      </c>
      <c r="K1137">
        <v>2939</v>
      </c>
      <c r="L1137">
        <v>2632801</v>
      </c>
      <c r="M1137" t="str">
        <f>IF(VLOOKUP(A1137,'national-winners'!$A$2:$B$13,2,0)=H1137,"Y","N")</f>
        <v>N</v>
      </c>
      <c r="N1137" t="str">
        <f>_xlfn.XLOOKUP(INDEX('state-winning-votes'!$A$1:$L$53,MATCH($C1137,'state-winning-votes'!$A:$A,0),MATCH($A1137,'state-winning-votes'!$A$2:$L$2,0)),$K:$K,$H:$H)</f>
        <v>Dukakis, Michael</v>
      </c>
      <c r="O1137" t="str">
        <f>VLOOKUP(A1137,'national-winners'!$A$2:$B$13,2,0)</f>
        <v>Bush, George H.W.</v>
      </c>
    </row>
    <row r="1138" spans="1:15" x14ac:dyDescent="0.25">
      <c r="A1138">
        <v>1988</v>
      </c>
      <c r="B1138" t="s">
        <v>91</v>
      </c>
      <c r="C1138" t="s">
        <v>92</v>
      </c>
      <c r="D1138">
        <v>26</v>
      </c>
      <c r="E1138">
        <v>34</v>
      </c>
      <c r="F1138">
        <v>23</v>
      </c>
      <c r="G1138" t="s">
        <v>16</v>
      </c>
      <c r="H1138" t="s">
        <v>207</v>
      </c>
      <c r="I1138" t="s">
        <v>21</v>
      </c>
      <c r="J1138" t="b">
        <v>0</v>
      </c>
      <c r="K1138">
        <v>1965486</v>
      </c>
      <c r="L1138">
        <v>3669163</v>
      </c>
      <c r="M1138" t="str">
        <f>IF(VLOOKUP(A1138,'national-winners'!$A$2:$B$13,2,0)=H1138,"Y","N")</f>
        <v>Y</v>
      </c>
      <c r="N1138" t="str">
        <f>_xlfn.XLOOKUP(INDEX('state-winning-votes'!$A$1:$L$53,MATCH($C1138,'state-winning-votes'!$A:$A,0),MATCH($A1138,'state-winning-votes'!$A$2:$L$2,0)),$K:$K,$H:$H)</f>
        <v>Bush, George H.W.</v>
      </c>
      <c r="O1138" t="str">
        <f>VLOOKUP(A1138,'national-winners'!$A$2:$B$13,2,0)</f>
        <v>Bush, George H.W.</v>
      </c>
    </row>
    <row r="1139" spans="1:15" x14ac:dyDescent="0.25">
      <c r="A1139">
        <v>1988</v>
      </c>
      <c r="B1139" t="s">
        <v>91</v>
      </c>
      <c r="C1139" t="s">
        <v>92</v>
      </c>
      <c r="D1139">
        <v>26</v>
      </c>
      <c r="E1139">
        <v>34</v>
      </c>
      <c r="F1139">
        <v>23</v>
      </c>
      <c r="G1139" t="s">
        <v>16</v>
      </c>
      <c r="H1139" t="s">
        <v>208</v>
      </c>
      <c r="I1139" t="s">
        <v>18</v>
      </c>
      <c r="J1139" t="b">
        <v>0</v>
      </c>
      <c r="K1139">
        <v>1675783</v>
      </c>
      <c r="L1139">
        <v>3669163</v>
      </c>
      <c r="M1139" t="str">
        <f>IF(VLOOKUP(A1139,'national-winners'!$A$2:$B$13,2,0)=H1139,"Y","N")</f>
        <v>N</v>
      </c>
      <c r="N1139" t="str">
        <f>_xlfn.XLOOKUP(INDEX('state-winning-votes'!$A$1:$L$53,MATCH($C1139,'state-winning-votes'!$A:$A,0),MATCH($A1139,'state-winning-votes'!$A$2:$L$2,0)),$K:$K,$H:$H)</f>
        <v>Bush, George H.W.</v>
      </c>
      <c r="O1139" t="str">
        <f>VLOOKUP(A1139,'national-winners'!$A$2:$B$13,2,0)</f>
        <v>Bush, George H.W.</v>
      </c>
    </row>
    <row r="1140" spans="1:15" x14ac:dyDescent="0.25">
      <c r="A1140">
        <v>1988</v>
      </c>
      <c r="B1140" t="s">
        <v>91</v>
      </c>
      <c r="C1140" t="s">
        <v>92</v>
      </c>
      <c r="D1140">
        <v>26</v>
      </c>
      <c r="E1140">
        <v>34</v>
      </c>
      <c r="F1140">
        <v>23</v>
      </c>
      <c r="G1140" t="s">
        <v>16</v>
      </c>
      <c r="H1140" t="s">
        <v>209</v>
      </c>
      <c r="I1140" t="s">
        <v>29</v>
      </c>
      <c r="J1140" t="b">
        <v>0</v>
      </c>
      <c r="K1140">
        <v>18336</v>
      </c>
      <c r="L1140">
        <v>3669163</v>
      </c>
      <c r="M1140" t="str">
        <f>IF(VLOOKUP(A1140,'national-winners'!$A$2:$B$13,2,0)=H1140,"Y","N")</f>
        <v>N</v>
      </c>
      <c r="N1140" t="str">
        <f>_xlfn.XLOOKUP(INDEX('state-winning-votes'!$A$1:$L$53,MATCH($C1140,'state-winning-votes'!$A:$A,0),MATCH($A1140,'state-winning-votes'!$A$2:$L$2,0)),$K:$K,$H:$H)</f>
        <v>Bush, George H.W.</v>
      </c>
      <c r="O1140" t="str">
        <f>VLOOKUP(A1140,'national-winners'!$A$2:$B$13,2,0)</f>
        <v>Bush, George H.W.</v>
      </c>
    </row>
    <row r="1141" spans="1:15" x14ac:dyDescent="0.25">
      <c r="A1141">
        <v>1988</v>
      </c>
      <c r="B1141" t="s">
        <v>91</v>
      </c>
      <c r="C1141" t="s">
        <v>92</v>
      </c>
      <c r="D1141">
        <v>26</v>
      </c>
      <c r="E1141">
        <v>34</v>
      </c>
      <c r="F1141">
        <v>23</v>
      </c>
      <c r="G1141" t="s">
        <v>16</v>
      </c>
      <c r="I1141" t="s">
        <v>219</v>
      </c>
      <c r="J1141" t="b">
        <v>0</v>
      </c>
      <c r="K1141">
        <v>7600</v>
      </c>
      <c r="L1141">
        <v>3669163</v>
      </c>
      <c r="M1141" t="str">
        <f>IF(VLOOKUP(A1141,'national-winners'!$A$2:$B$13,2,0)=H1141,"Y","N")</f>
        <v>N</v>
      </c>
      <c r="N1141" t="str">
        <f>_xlfn.XLOOKUP(INDEX('state-winning-votes'!$A$1:$L$53,MATCH($C1141,'state-winning-votes'!$A:$A,0),MATCH($A1141,'state-winning-votes'!$A$2:$L$2,0)),$K:$K,$H:$H)</f>
        <v>Bush, George H.W.</v>
      </c>
      <c r="O1141" t="str">
        <f>VLOOKUP(A1141,'national-winners'!$A$2:$B$13,2,0)</f>
        <v>Bush, George H.W.</v>
      </c>
    </row>
    <row r="1142" spans="1:15" x14ac:dyDescent="0.25">
      <c r="A1142">
        <v>1988</v>
      </c>
      <c r="B1142" t="s">
        <v>91</v>
      </c>
      <c r="C1142" t="s">
        <v>92</v>
      </c>
      <c r="D1142">
        <v>26</v>
      </c>
      <c r="E1142">
        <v>34</v>
      </c>
      <c r="F1142">
        <v>23</v>
      </c>
      <c r="G1142" t="s">
        <v>16</v>
      </c>
      <c r="H1142" t="s">
        <v>202</v>
      </c>
      <c r="I1142" t="s">
        <v>203</v>
      </c>
      <c r="J1142" t="b">
        <v>0</v>
      </c>
      <c r="K1142">
        <v>1958</v>
      </c>
      <c r="L1142">
        <v>3669163</v>
      </c>
      <c r="M1142" t="str">
        <f>IF(VLOOKUP(A1142,'national-winners'!$A$2:$B$13,2,0)=H1142,"Y","N")</f>
        <v>N</v>
      </c>
      <c r="N1142" t="str">
        <f>_xlfn.XLOOKUP(INDEX('state-winning-votes'!$A$1:$L$53,MATCH($C1142,'state-winning-votes'!$A:$A,0),MATCH($A1142,'state-winning-votes'!$A$2:$L$2,0)),$K:$K,$H:$H)</f>
        <v>Bush, George H.W.</v>
      </c>
      <c r="O1142" t="str">
        <f>VLOOKUP(A1142,'national-winners'!$A$2:$B$13,2,0)</f>
        <v>Bush, George H.W.</v>
      </c>
    </row>
    <row r="1143" spans="1:15" x14ac:dyDescent="0.25">
      <c r="A1143">
        <v>1988</v>
      </c>
      <c r="B1143" t="s">
        <v>94</v>
      </c>
      <c r="C1143" t="s">
        <v>95</v>
      </c>
      <c r="D1143">
        <v>27</v>
      </c>
      <c r="E1143">
        <v>41</v>
      </c>
      <c r="F1143">
        <v>33</v>
      </c>
      <c r="G1143" t="s">
        <v>16</v>
      </c>
      <c r="H1143" t="s">
        <v>208</v>
      </c>
      <c r="I1143" t="s">
        <v>18</v>
      </c>
      <c r="J1143" t="b">
        <v>0</v>
      </c>
      <c r="K1143">
        <v>1109471</v>
      </c>
      <c r="L1143">
        <v>2096790</v>
      </c>
      <c r="M1143" t="str">
        <f>IF(VLOOKUP(A1143,'national-winners'!$A$2:$B$13,2,0)=H1143,"Y","N")</f>
        <v>N</v>
      </c>
      <c r="N1143" t="str">
        <f>_xlfn.XLOOKUP(INDEX('state-winning-votes'!$A$1:$L$53,MATCH($C1143,'state-winning-votes'!$A:$A,0),MATCH($A1143,'state-winning-votes'!$A$2:$L$2,0)),$K:$K,$H:$H)</f>
        <v>Dukakis, Michael</v>
      </c>
      <c r="O1143" t="str">
        <f>VLOOKUP(A1143,'national-winners'!$A$2:$B$13,2,0)</f>
        <v>Bush, George H.W.</v>
      </c>
    </row>
    <row r="1144" spans="1:15" x14ac:dyDescent="0.25">
      <c r="A1144">
        <v>1988</v>
      </c>
      <c r="B1144" t="s">
        <v>94</v>
      </c>
      <c r="C1144" t="s">
        <v>95</v>
      </c>
      <c r="D1144">
        <v>27</v>
      </c>
      <c r="E1144">
        <v>41</v>
      </c>
      <c r="F1144">
        <v>33</v>
      </c>
      <c r="G1144" t="s">
        <v>16</v>
      </c>
      <c r="H1144" t="s">
        <v>207</v>
      </c>
      <c r="I1144" t="s">
        <v>21</v>
      </c>
      <c r="J1144" t="b">
        <v>0</v>
      </c>
      <c r="K1144">
        <v>962337</v>
      </c>
      <c r="L1144">
        <v>2096790</v>
      </c>
      <c r="M1144" t="str">
        <f>IF(VLOOKUP(A1144,'national-winners'!$A$2:$B$13,2,0)=H1144,"Y","N")</f>
        <v>Y</v>
      </c>
      <c r="N1144" t="str">
        <f>_xlfn.XLOOKUP(INDEX('state-winning-votes'!$A$1:$L$53,MATCH($C1144,'state-winning-votes'!$A:$A,0),MATCH($A1144,'state-winning-votes'!$A$2:$L$2,0)),$K:$K,$H:$H)</f>
        <v>Dukakis, Michael</v>
      </c>
      <c r="O1144" t="str">
        <f>VLOOKUP(A1144,'national-winners'!$A$2:$B$13,2,0)</f>
        <v>Bush, George H.W.</v>
      </c>
    </row>
    <row r="1145" spans="1:15" x14ac:dyDescent="0.25">
      <c r="A1145">
        <v>1988</v>
      </c>
      <c r="B1145" t="s">
        <v>94</v>
      </c>
      <c r="C1145" t="s">
        <v>95</v>
      </c>
      <c r="D1145">
        <v>27</v>
      </c>
      <c r="E1145">
        <v>41</v>
      </c>
      <c r="F1145">
        <v>33</v>
      </c>
      <c r="G1145" t="s">
        <v>16</v>
      </c>
      <c r="H1145" t="s">
        <v>34</v>
      </c>
      <c r="I1145" t="s">
        <v>220</v>
      </c>
      <c r="J1145" t="b">
        <v>0</v>
      </c>
      <c r="K1145">
        <v>5403</v>
      </c>
      <c r="L1145">
        <v>2096790</v>
      </c>
      <c r="M1145" t="str">
        <f>IF(VLOOKUP(A1145,'national-winners'!$A$2:$B$13,2,0)=H1145,"Y","N")</f>
        <v>N</v>
      </c>
      <c r="N1145" t="str">
        <f>_xlfn.XLOOKUP(INDEX('state-winning-votes'!$A$1:$L$53,MATCH($C1145,'state-winning-votes'!$A:$A,0),MATCH($A1145,'state-winning-votes'!$A$2:$L$2,0)),$K:$K,$H:$H)</f>
        <v>Dukakis, Michael</v>
      </c>
      <c r="O1145" t="str">
        <f>VLOOKUP(A1145,'national-winners'!$A$2:$B$13,2,0)</f>
        <v>Bush, George H.W.</v>
      </c>
    </row>
    <row r="1146" spans="1:15" x14ac:dyDescent="0.25">
      <c r="A1146">
        <v>1988</v>
      </c>
      <c r="B1146" t="s">
        <v>94</v>
      </c>
      <c r="C1146" t="s">
        <v>95</v>
      </c>
      <c r="D1146">
        <v>27</v>
      </c>
      <c r="E1146">
        <v>41</v>
      </c>
      <c r="F1146">
        <v>33</v>
      </c>
      <c r="G1146" t="s">
        <v>16</v>
      </c>
      <c r="H1146" t="s">
        <v>209</v>
      </c>
      <c r="I1146" t="s">
        <v>29</v>
      </c>
      <c r="J1146" t="b">
        <v>0</v>
      </c>
      <c r="K1146">
        <v>5109</v>
      </c>
      <c r="L1146">
        <v>2096790</v>
      </c>
      <c r="M1146" t="str">
        <f>IF(VLOOKUP(A1146,'national-winners'!$A$2:$B$13,2,0)=H1146,"Y","N")</f>
        <v>N</v>
      </c>
      <c r="N1146" t="str">
        <f>_xlfn.XLOOKUP(INDEX('state-winning-votes'!$A$1:$L$53,MATCH($C1146,'state-winning-votes'!$A:$A,0),MATCH($A1146,'state-winning-votes'!$A$2:$L$2,0)),$K:$K,$H:$H)</f>
        <v>Dukakis, Michael</v>
      </c>
      <c r="O1146" t="str">
        <f>VLOOKUP(A1146,'national-winners'!$A$2:$B$13,2,0)</f>
        <v>Bush, George H.W.</v>
      </c>
    </row>
    <row r="1147" spans="1:15" x14ac:dyDescent="0.25">
      <c r="A1147">
        <v>1988</v>
      </c>
      <c r="B1147" t="s">
        <v>94</v>
      </c>
      <c r="C1147" t="s">
        <v>95</v>
      </c>
      <c r="D1147">
        <v>27</v>
      </c>
      <c r="E1147">
        <v>41</v>
      </c>
      <c r="F1147">
        <v>33</v>
      </c>
      <c r="G1147" t="s">
        <v>16</v>
      </c>
      <c r="J1147" t="b">
        <v>1</v>
      </c>
      <c r="K1147">
        <v>3614</v>
      </c>
      <c r="L1147">
        <v>2096790</v>
      </c>
      <c r="M1147" t="str">
        <f>IF(VLOOKUP(A1147,'national-winners'!$A$2:$B$13,2,0)=H1147,"Y","N")</f>
        <v>N</v>
      </c>
      <c r="N1147" t="str">
        <f>_xlfn.XLOOKUP(INDEX('state-winning-votes'!$A$1:$L$53,MATCH($C1147,'state-winning-votes'!$A:$A,0),MATCH($A1147,'state-winning-votes'!$A$2:$L$2,0)),$K:$K,$H:$H)</f>
        <v>Dukakis, Michael</v>
      </c>
      <c r="O1147" t="str">
        <f>VLOOKUP(A1147,'national-winners'!$A$2:$B$13,2,0)</f>
        <v>Bush, George H.W.</v>
      </c>
    </row>
    <row r="1148" spans="1:15" x14ac:dyDescent="0.25">
      <c r="A1148">
        <v>1988</v>
      </c>
      <c r="B1148" t="s">
        <v>94</v>
      </c>
      <c r="C1148" t="s">
        <v>95</v>
      </c>
      <c r="D1148">
        <v>27</v>
      </c>
      <c r="E1148">
        <v>41</v>
      </c>
      <c r="F1148">
        <v>33</v>
      </c>
      <c r="G1148" t="s">
        <v>16</v>
      </c>
      <c r="H1148" t="s">
        <v>215</v>
      </c>
      <c r="I1148" t="s">
        <v>37</v>
      </c>
      <c r="J1148" t="b">
        <v>0</v>
      </c>
      <c r="K1148">
        <v>2155</v>
      </c>
      <c r="L1148">
        <v>2096790</v>
      </c>
      <c r="M1148" t="str">
        <f>IF(VLOOKUP(A1148,'national-winners'!$A$2:$B$13,2,0)=H1148,"Y","N")</f>
        <v>N</v>
      </c>
      <c r="N1148" t="str">
        <f>_xlfn.XLOOKUP(INDEX('state-winning-votes'!$A$1:$L$53,MATCH($C1148,'state-winning-votes'!$A:$A,0),MATCH($A1148,'state-winning-votes'!$A$2:$L$2,0)),$K:$K,$H:$H)</f>
        <v>Dukakis, Michael</v>
      </c>
      <c r="O1148" t="str">
        <f>VLOOKUP(A1148,'national-winners'!$A$2:$B$13,2,0)</f>
        <v>Bush, George H.W.</v>
      </c>
    </row>
    <row r="1149" spans="1:15" x14ac:dyDescent="0.25">
      <c r="A1149">
        <v>1988</v>
      </c>
      <c r="B1149" t="s">
        <v>94</v>
      </c>
      <c r="C1149" t="s">
        <v>95</v>
      </c>
      <c r="D1149">
        <v>27</v>
      </c>
      <c r="E1149">
        <v>41</v>
      </c>
      <c r="F1149">
        <v>33</v>
      </c>
      <c r="G1149" t="s">
        <v>16</v>
      </c>
      <c r="H1149" t="s">
        <v>221</v>
      </c>
      <c r="I1149" t="s">
        <v>222</v>
      </c>
      <c r="J1149" t="b">
        <v>0</v>
      </c>
      <c r="K1149">
        <v>1949</v>
      </c>
      <c r="L1149">
        <v>2096790</v>
      </c>
      <c r="M1149" t="str">
        <f>IF(VLOOKUP(A1149,'national-winners'!$A$2:$B$13,2,0)=H1149,"Y","N")</f>
        <v>N</v>
      </c>
      <c r="N1149" t="str">
        <f>_xlfn.XLOOKUP(INDEX('state-winning-votes'!$A$1:$L$53,MATCH($C1149,'state-winning-votes'!$A:$A,0),MATCH($A1149,'state-winning-votes'!$A$2:$L$2,0)),$K:$K,$H:$H)</f>
        <v>Dukakis, Michael</v>
      </c>
      <c r="O1149" t="str">
        <f>VLOOKUP(A1149,'national-winners'!$A$2:$B$13,2,0)</f>
        <v>Bush, George H.W.</v>
      </c>
    </row>
    <row r="1150" spans="1:15" x14ac:dyDescent="0.25">
      <c r="A1150">
        <v>1988</v>
      </c>
      <c r="B1150" t="s">
        <v>94</v>
      </c>
      <c r="C1150" t="s">
        <v>95</v>
      </c>
      <c r="D1150">
        <v>27</v>
      </c>
      <c r="E1150">
        <v>41</v>
      </c>
      <c r="F1150">
        <v>33</v>
      </c>
      <c r="G1150" t="s">
        <v>16</v>
      </c>
      <c r="H1150" t="s">
        <v>210</v>
      </c>
      <c r="I1150" t="s">
        <v>211</v>
      </c>
      <c r="J1150" t="b">
        <v>0</v>
      </c>
      <c r="K1150">
        <v>1734</v>
      </c>
      <c r="L1150">
        <v>2096790</v>
      </c>
      <c r="M1150" t="str">
        <f>IF(VLOOKUP(A1150,'national-winners'!$A$2:$B$13,2,0)=H1150,"Y","N")</f>
        <v>N</v>
      </c>
      <c r="N1150" t="str">
        <f>_xlfn.XLOOKUP(INDEX('state-winning-votes'!$A$1:$L$53,MATCH($C1150,'state-winning-votes'!$A:$A,0),MATCH($A1150,'state-winning-votes'!$A$2:$L$2,0)),$K:$K,$H:$H)</f>
        <v>Dukakis, Michael</v>
      </c>
      <c r="O1150" t="str">
        <f>VLOOKUP(A1150,'national-winners'!$A$2:$B$13,2,0)</f>
        <v>Bush, George H.W.</v>
      </c>
    </row>
    <row r="1151" spans="1:15" x14ac:dyDescent="0.25">
      <c r="A1151">
        <v>1988</v>
      </c>
      <c r="B1151" t="s">
        <v>94</v>
      </c>
      <c r="C1151" t="s">
        <v>95</v>
      </c>
      <c r="D1151">
        <v>27</v>
      </c>
      <c r="E1151">
        <v>41</v>
      </c>
      <c r="F1151">
        <v>33</v>
      </c>
      <c r="G1151" t="s">
        <v>16</v>
      </c>
      <c r="H1151" t="s">
        <v>48</v>
      </c>
      <c r="I1151" t="s">
        <v>212</v>
      </c>
      <c r="J1151" t="b">
        <v>0</v>
      </c>
      <c r="K1151">
        <v>1702</v>
      </c>
      <c r="L1151">
        <v>2096790</v>
      </c>
      <c r="M1151" t="str">
        <f>IF(VLOOKUP(A1151,'national-winners'!$A$2:$B$13,2,0)=H1151,"Y","N")</f>
        <v>N</v>
      </c>
      <c r="N1151" t="str">
        <f>_xlfn.XLOOKUP(INDEX('state-winning-votes'!$A$1:$L$53,MATCH($C1151,'state-winning-votes'!$A:$A,0),MATCH($A1151,'state-winning-votes'!$A$2:$L$2,0)),$K:$K,$H:$H)</f>
        <v>Dukakis, Michael</v>
      </c>
      <c r="O1151" t="str">
        <f>VLOOKUP(A1151,'national-winners'!$A$2:$B$13,2,0)</f>
        <v>Bush, George H.W.</v>
      </c>
    </row>
    <row r="1152" spans="1:15" x14ac:dyDescent="0.25">
      <c r="A1152">
        <v>1988</v>
      </c>
      <c r="B1152" t="s">
        <v>94</v>
      </c>
      <c r="C1152" t="s">
        <v>95</v>
      </c>
      <c r="D1152">
        <v>27</v>
      </c>
      <c r="E1152">
        <v>41</v>
      </c>
      <c r="F1152">
        <v>33</v>
      </c>
      <c r="G1152" t="s">
        <v>16</v>
      </c>
      <c r="H1152" t="s">
        <v>217</v>
      </c>
      <c r="I1152" t="s">
        <v>192</v>
      </c>
      <c r="J1152" t="b">
        <v>0</v>
      </c>
      <c r="K1152">
        <v>1529</v>
      </c>
      <c r="L1152">
        <v>2096790</v>
      </c>
      <c r="M1152" t="str">
        <f>IF(VLOOKUP(A1152,'national-winners'!$A$2:$B$13,2,0)=H1152,"Y","N")</f>
        <v>N</v>
      </c>
      <c r="N1152" t="str">
        <f>_xlfn.XLOOKUP(INDEX('state-winning-votes'!$A$1:$L$53,MATCH($C1152,'state-winning-votes'!$A:$A,0),MATCH($A1152,'state-winning-votes'!$A$2:$L$2,0)),$K:$K,$H:$H)</f>
        <v>Dukakis, Michael</v>
      </c>
      <c r="O1152" t="str">
        <f>VLOOKUP(A1152,'national-winners'!$A$2:$B$13,2,0)</f>
        <v>Bush, George H.W.</v>
      </c>
    </row>
    <row r="1153" spans="1:15" x14ac:dyDescent="0.25">
      <c r="A1153">
        <v>1988</v>
      </c>
      <c r="B1153" t="s">
        <v>94</v>
      </c>
      <c r="C1153" t="s">
        <v>95</v>
      </c>
      <c r="D1153">
        <v>27</v>
      </c>
      <c r="E1153">
        <v>41</v>
      </c>
      <c r="F1153">
        <v>33</v>
      </c>
      <c r="G1153" t="s">
        <v>16</v>
      </c>
      <c r="H1153" t="s">
        <v>200</v>
      </c>
      <c r="I1153" t="s">
        <v>39</v>
      </c>
      <c r="J1153" t="b">
        <v>0</v>
      </c>
      <c r="K1153">
        <v>1298</v>
      </c>
      <c r="L1153">
        <v>2096790</v>
      </c>
      <c r="M1153" t="str">
        <f>IF(VLOOKUP(A1153,'national-winners'!$A$2:$B$13,2,0)=H1153,"Y","N")</f>
        <v>N</v>
      </c>
      <c r="N1153" t="str">
        <f>_xlfn.XLOOKUP(INDEX('state-winning-votes'!$A$1:$L$53,MATCH($C1153,'state-winning-votes'!$A:$A,0),MATCH($A1153,'state-winning-votes'!$A$2:$L$2,0)),$K:$K,$H:$H)</f>
        <v>Dukakis, Michael</v>
      </c>
      <c r="O1153" t="str">
        <f>VLOOKUP(A1153,'national-winners'!$A$2:$B$13,2,0)</f>
        <v>Bush, George H.W.</v>
      </c>
    </row>
    <row r="1154" spans="1:15" x14ac:dyDescent="0.25">
      <c r="A1154">
        <v>1988</v>
      </c>
      <c r="B1154" t="s">
        <v>94</v>
      </c>
      <c r="C1154" t="s">
        <v>95</v>
      </c>
      <c r="D1154">
        <v>27</v>
      </c>
      <c r="E1154">
        <v>41</v>
      </c>
      <c r="F1154">
        <v>33</v>
      </c>
      <c r="G1154" t="s">
        <v>16</v>
      </c>
      <c r="H1154" t="s">
        <v>202</v>
      </c>
      <c r="I1154" t="s">
        <v>203</v>
      </c>
      <c r="J1154" t="b">
        <v>0</v>
      </c>
      <c r="K1154">
        <v>489</v>
      </c>
      <c r="L1154">
        <v>2096790</v>
      </c>
      <c r="M1154" t="str">
        <f>IF(VLOOKUP(A1154,'national-winners'!$A$2:$B$13,2,0)=H1154,"Y","N")</f>
        <v>N</v>
      </c>
      <c r="N1154" t="str">
        <f>_xlfn.XLOOKUP(INDEX('state-winning-votes'!$A$1:$L$53,MATCH($C1154,'state-winning-votes'!$A:$A,0),MATCH($A1154,'state-winning-votes'!$A$2:$L$2,0)),$K:$K,$H:$H)</f>
        <v>Dukakis, Michael</v>
      </c>
      <c r="O1154" t="str">
        <f>VLOOKUP(A1154,'national-winners'!$A$2:$B$13,2,0)</f>
        <v>Bush, George H.W.</v>
      </c>
    </row>
    <row r="1155" spans="1:15" x14ac:dyDescent="0.25">
      <c r="A1155">
        <v>1988</v>
      </c>
      <c r="B1155" t="s">
        <v>101</v>
      </c>
      <c r="C1155" t="s">
        <v>102</v>
      </c>
      <c r="D1155">
        <v>28</v>
      </c>
      <c r="E1155">
        <v>64</v>
      </c>
      <c r="F1155">
        <v>46</v>
      </c>
      <c r="G1155" t="s">
        <v>16</v>
      </c>
      <c r="H1155" t="s">
        <v>207</v>
      </c>
      <c r="I1155" t="s">
        <v>21</v>
      </c>
      <c r="J1155" t="b">
        <v>0</v>
      </c>
      <c r="K1155">
        <v>557890</v>
      </c>
      <c r="L1155">
        <v>931527</v>
      </c>
      <c r="M1155" t="str">
        <f>IF(VLOOKUP(A1155,'national-winners'!$A$2:$B$13,2,0)=H1155,"Y","N")</f>
        <v>Y</v>
      </c>
      <c r="N1155" t="str">
        <f>_xlfn.XLOOKUP(INDEX('state-winning-votes'!$A$1:$L$53,MATCH($C1155,'state-winning-votes'!$A:$A,0),MATCH($A1155,'state-winning-votes'!$A$2:$L$2,0)),$K:$K,$H:$H)</f>
        <v>Bush, George H.W.</v>
      </c>
      <c r="O1155" t="str">
        <f>VLOOKUP(A1155,'national-winners'!$A$2:$B$13,2,0)</f>
        <v>Bush, George H.W.</v>
      </c>
    </row>
    <row r="1156" spans="1:15" x14ac:dyDescent="0.25">
      <c r="A1156">
        <v>1988</v>
      </c>
      <c r="B1156" t="s">
        <v>101</v>
      </c>
      <c r="C1156" t="s">
        <v>102</v>
      </c>
      <c r="D1156">
        <v>28</v>
      </c>
      <c r="E1156">
        <v>64</v>
      </c>
      <c r="F1156">
        <v>46</v>
      </c>
      <c r="G1156" t="s">
        <v>16</v>
      </c>
      <c r="H1156" t="s">
        <v>208</v>
      </c>
      <c r="I1156" t="s">
        <v>18</v>
      </c>
      <c r="J1156" t="b">
        <v>0</v>
      </c>
      <c r="K1156">
        <v>363921</v>
      </c>
      <c r="L1156">
        <v>931527</v>
      </c>
      <c r="M1156" t="str">
        <f>IF(VLOOKUP(A1156,'national-winners'!$A$2:$B$13,2,0)=H1156,"Y","N")</f>
        <v>N</v>
      </c>
      <c r="N1156" t="str">
        <f>_xlfn.XLOOKUP(INDEX('state-winning-votes'!$A$1:$L$53,MATCH($C1156,'state-winning-votes'!$A:$A,0),MATCH($A1156,'state-winning-votes'!$A$2:$L$2,0)),$K:$K,$H:$H)</f>
        <v>Bush, George H.W.</v>
      </c>
      <c r="O1156" t="str">
        <f>VLOOKUP(A1156,'national-winners'!$A$2:$B$13,2,0)</f>
        <v>Bush, George H.W.</v>
      </c>
    </row>
    <row r="1157" spans="1:15" x14ac:dyDescent="0.25">
      <c r="A1157">
        <v>1988</v>
      </c>
      <c r="B1157" t="s">
        <v>101</v>
      </c>
      <c r="C1157" t="s">
        <v>102</v>
      </c>
      <c r="D1157">
        <v>28</v>
      </c>
      <c r="E1157">
        <v>64</v>
      </c>
      <c r="F1157">
        <v>46</v>
      </c>
      <c r="G1157" t="s">
        <v>16</v>
      </c>
      <c r="I1157" t="s">
        <v>35</v>
      </c>
      <c r="J1157" t="b">
        <v>0</v>
      </c>
      <c r="K1157">
        <v>6387</v>
      </c>
      <c r="L1157">
        <v>931527</v>
      </c>
      <c r="M1157" t="str">
        <f>IF(VLOOKUP(A1157,'national-winners'!$A$2:$B$13,2,0)=H1157,"Y","N")</f>
        <v>N</v>
      </c>
      <c r="N1157" t="str">
        <f>_xlfn.XLOOKUP(INDEX('state-winning-votes'!$A$1:$L$53,MATCH($C1157,'state-winning-votes'!$A:$A,0),MATCH($A1157,'state-winning-votes'!$A$2:$L$2,0)),$K:$K,$H:$H)</f>
        <v>Bush, George H.W.</v>
      </c>
      <c r="O1157" t="str">
        <f>VLOOKUP(A1157,'national-winners'!$A$2:$B$13,2,0)</f>
        <v>Bush, George H.W.</v>
      </c>
    </row>
    <row r="1158" spans="1:15" x14ac:dyDescent="0.25">
      <c r="A1158">
        <v>1988</v>
      </c>
      <c r="B1158" t="s">
        <v>101</v>
      </c>
      <c r="C1158" t="s">
        <v>102</v>
      </c>
      <c r="D1158">
        <v>28</v>
      </c>
      <c r="E1158">
        <v>64</v>
      </c>
      <c r="F1158">
        <v>46</v>
      </c>
      <c r="G1158" t="s">
        <v>16</v>
      </c>
      <c r="H1158" t="s">
        <v>209</v>
      </c>
      <c r="I1158" t="s">
        <v>29</v>
      </c>
      <c r="J1158" t="b">
        <v>0</v>
      </c>
      <c r="K1158">
        <v>3329</v>
      </c>
      <c r="L1158">
        <v>931527</v>
      </c>
      <c r="M1158" t="str">
        <f>IF(VLOOKUP(A1158,'national-winners'!$A$2:$B$13,2,0)=H1158,"Y","N")</f>
        <v>N</v>
      </c>
      <c r="N1158" t="str">
        <f>_xlfn.XLOOKUP(INDEX('state-winning-votes'!$A$1:$L$53,MATCH($C1158,'state-winning-votes'!$A:$A,0),MATCH($A1158,'state-winning-votes'!$A$2:$L$2,0)),$K:$K,$H:$H)</f>
        <v>Bush, George H.W.</v>
      </c>
      <c r="O1158" t="str">
        <f>VLOOKUP(A1158,'national-winners'!$A$2:$B$13,2,0)</f>
        <v>Bush, George H.W.</v>
      </c>
    </row>
    <row r="1159" spans="1:15" x14ac:dyDescent="0.25">
      <c r="A1159">
        <v>1988</v>
      </c>
      <c r="B1159" t="s">
        <v>103</v>
      </c>
      <c r="C1159" t="s">
        <v>104</v>
      </c>
      <c r="D1159">
        <v>29</v>
      </c>
      <c r="E1159">
        <v>43</v>
      </c>
      <c r="F1159">
        <v>34</v>
      </c>
      <c r="G1159" t="s">
        <v>16</v>
      </c>
      <c r="H1159" t="s">
        <v>207</v>
      </c>
      <c r="I1159" t="s">
        <v>21</v>
      </c>
      <c r="J1159" t="b">
        <v>0</v>
      </c>
      <c r="K1159">
        <v>1084953</v>
      </c>
      <c r="L1159">
        <v>2093228</v>
      </c>
      <c r="M1159" t="str">
        <f>IF(VLOOKUP(A1159,'national-winners'!$A$2:$B$13,2,0)=H1159,"Y","N")</f>
        <v>Y</v>
      </c>
      <c r="N1159" t="str">
        <f>_xlfn.XLOOKUP(INDEX('state-winning-votes'!$A$1:$L$53,MATCH($C1159,'state-winning-votes'!$A:$A,0),MATCH($A1159,'state-winning-votes'!$A$2:$L$2,0)),$K:$K,$H:$H)</f>
        <v>Bush, George H.W.</v>
      </c>
      <c r="O1159" t="str">
        <f>VLOOKUP(A1159,'national-winners'!$A$2:$B$13,2,0)</f>
        <v>Bush, George H.W.</v>
      </c>
    </row>
    <row r="1160" spans="1:15" x14ac:dyDescent="0.25">
      <c r="A1160">
        <v>1988</v>
      </c>
      <c r="B1160" t="s">
        <v>103</v>
      </c>
      <c r="C1160" t="s">
        <v>104</v>
      </c>
      <c r="D1160">
        <v>29</v>
      </c>
      <c r="E1160">
        <v>43</v>
      </c>
      <c r="F1160">
        <v>34</v>
      </c>
      <c r="G1160" t="s">
        <v>16</v>
      </c>
      <c r="H1160" t="s">
        <v>208</v>
      </c>
      <c r="I1160" t="s">
        <v>18</v>
      </c>
      <c r="J1160" t="b">
        <v>0</v>
      </c>
      <c r="K1160">
        <v>1001619</v>
      </c>
      <c r="L1160">
        <v>2093228</v>
      </c>
      <c r="M1160" t="str">
        <f>IF(VLOOKUP(A1160,'national-winners'!$A$2:$B$13,2,0)=H1160,"Y","N")</f>
        <v>N</v>
      </c>
      <c r="N1160" t="str">
        <f>_xlfn.XLOOKUP(INDEX('state-winning-votes'!$A$1:$L$53,MATCH($C1160,'state-winning-votes'!$A:$A,0),MATCH($A1160,'state-winning-votes'!$A$2:$L$2,0)),$K:$K,$H:$H)</f>
        <v>Bush, George H.W.</v>
      </c>
      <c r="O1160" t="str">
        <f>VLOOKUP(A1160,'national-winners'!$A$2:$B$13,2,0)</f>
        <v>Bush, George H.W.</v>
      </c>
    </row>
    <row r="1161" spans="1:15" x14ac:dyDescent="0.25">
      <c r="A1161">
        <v>1988</v>
      </c>
      <c r="B1161" t="s">
        <v>103</v>
      </c>
      <c r="C1161" t="s">
        <v>104</v>
      </c>
      <c r="D1161">
        <v>29</v>
      </c>
      <c r="E1161">
        <v>43</v>
      </c>
      <c r="F1161">
        <v>34</v>
      </c>
      <c r="G1161" t="s">
        <v>16</v>
      </c>
      <c r="H1161" t="s">
        <v>210</v>
      </c>
      <c r="I1161" t="s">
        <v>211</v>
      </c>
      <c r="J1161" t="b">
        <v>0</v>
      </c>
      <c r="K1161">
        <v>6656</v>
      </c>
      <c r="L1161">
        <v>2093228</v>
      </c>
      <c r="M1161" t="str">
        <f>IF(VLOOKUP(A1161,'national-winners'!$A$2:$B$13,2,0)=H1161,"Y","N")</f>
        <v>N</v>
      </c>
      <c r="N1161" t="str">
        <f>_xlfn.XLOOKUP(INDEX('state-winning-votes'!$A$1:$L$53,MATCH($C1161,'state-winning-votes'!$A:$A,0),MATCH($A1161,'state-winning-votes'!$A$2:$L$2,0)),$K:$K,$H:$H)</f>
        <v>Bush, George H.W.</v>
      </c>
      <c r="O1161" t="str">
        <f>VLOOKUP(A1161,'national-winners'!$A$2:$B$13,2,0)</f>
        <v>Bush, George H.W.</v>
      </c>
    </row>
    <row r="1162" spans="1:15" x14ac:dyDescent="0.25">
      <c r="A1162">
        <v>1988</v>
      </c>
      <c r="B1162" t="s">
        <v>105</v>
      </c>
      <c r="C1162" t="s">
        <v>106</v>
      </c>
      <c r="D1162">
        <v>30</v>
      </c>
      <c r="E1162">
        <v>81</v>
      </c>
      <c r="F1162">
        <v>64</v>
      </c>
      <c r="G1162" t="s">
        <v>16</v>
      </c>
      <c r="H1162" t="s">
        <v>207</v>
      </c>
      <c r="I1162" t="s">
        <v>21</v>
      </c>
      <c r="J1162" t="b">
        <v>0</v>
      </c>
      <c r="K1162">
        <v>190412</v>
      </c>
      <c r="L1162">
        <v>365674</v>
      </c>
      <c r="M1162" t="str">
        <f>IF(VLOOKUP(A1162,'national-winners'!$A$2:$B$13,2,0)=H1162,"Y","N")</f>
        <v>Y</v>
      </c>
      <c r="N1162" t="str">
        <f>_xlfn.XLOOKUP(INDEX('state-winning-votes'!$A$1:$L$53,MATCH($C1162,'state-winning-votes'!$A:$A,0),MATCH($A1162,'state-winning-votes'!$A$2:$L$2,0)),$K:$K,$H:$H)</f>
        <v>Bush, George H.W.</v>
      </c>
      <c r="O1162" t="str">
        <f>VLOOKUP(A1162,'national-winners'!$A$2:$B$13,2,0)</f>
        <v>Bush, George H.W.</v>
      </c>
    </row>
    <row r="1163" spans="1:15" x14ac:dyDescent="0.25">
      <c r="A1163">
        <v>1988</v>
      </c>
      <c r="B1163" t="s">
        <v>105</v>
      </c>
      <c r="C1163" t="s">
        <v>106</v>
      </c>
      <c r="D1163">
        <v>30</v>
      </c>
      <c r="E1163">
        <v>81</v>
      </c>
      <c r="F1163">
        <v>64</v>
      </c>
      <c r="G1163" t="s">
        <v>16</v>
      </c>
      <c r="H1163" t="s">
        <v>208</v>
      </c>
      <c r="I1163" t="s">
        <v>18</v>
      </c>
      <c r="J1163" t="b">
        <v>0</v>
      </c>
      <c r="K1163">
        <v>168936</v>
      </c>
      <c r="L1163">
        <v>365674</v>
      </c>
      <c r="M1163" t="str">
        <f>IF(VLOOKUP(A1163,'national-winners'!$A$2:$B$13,2,0)=H1163,"Y","N")</f>
        <v>N</v>
      </c>
      <c r="N1163" t="str">
        <f>_xlfn.XLOOKUP(INDEX('state-winning-votes'!$A$1:$L$53,MATCH($C1163,'state-winning-votes'!$A:$A,0),MATCH($A1163,'state-winning-votes'!$A$2:$L$2,0)),$K:$K,$H:$H)</f>
        <v>Bush, George H.W.</v>
      </c>
      <c r="O1163" t="str">
        <f>VLOOKUP(A1163,'national-winners'!$A$2:$B$13,2,0)</f>
        <v>Bush, George H.W.</v>
      </c>
    </row>
    <row r="1164" spans="1:15" x14ac:dyDescent="0.25">
      <c r="A1164">
        <v>1988</v>
      </c>
      <c r="B1164" t="s">
        <v>105</v>
      </c>
      <c r="C1164" t="s">
        <v>106</v>
      </c>
      <c r="D1164">
        <v>30</v>
      </c>
      <c r="E1164">
        <v>81</v>
      </c>
      <c r="F1164">
        <v>64</v>
      </c>
      <c r="G1164" t="s">
        <v>16</v>
      </c>
      <c r="H1164" t="s">
        <v>209</v>
      </c>
      <c r="I1164" t="s">
        <v>29</v>
      </c>
      <c r="J1164" t="b">
        <v>0</v>
      </c>
      <c r="K1164">
        <v>5047</v>
      </c>
      <c r="L1164">
        <v>365674</v>
      </c>
      <c r="M1164" t="str">
        <f>IF(VLOOKUP(A1164,'national-winners'!$A$2:$B$13,2,0)=H1164,"Y","N")</f>
        <v>N</v>
      </c>
      <c r="N1164" t="str">
        <f>_xlfn.XLOOKUP(INDEX('state-winning-votes'!$A$1:$L$53,MATCH($C1164,'state-winning-votes'!$A:$A,0),MATCH($A1164,'state-winning-votes'!$A$2:$L$2,0)),$K:$K,$H:$H)</f>
        <v>Bush, George H.W.</v>
      </c>
      <c r="O1164" t="str">
        <f>VLOOKUP(A1164,'national-winners'!$A$2:$B$13,2,0)</f>
        <v>Bush, George H.W.</v>
      </c>
    </row>
    <row r="1165" spans="1:15" x14ac:dyDescent="0.25">
      <c r="A1165">
        <v>1988</v>
      </c>
      <c r="B1165" t="s">
        <v>105</v>
      </c>
      <c r="C1165" t="s">
        <v>106</v>
      </c>
      <c r="D1165">
        <v>30</v>
      </c>
      <c r="E1165">
        <v>81</v>
      </c>
      <c r="F1165">
        <v>64</v>
      </c>
      <c r="G1165" t="s">
        <v>16</v>
      </c>
      <c r="H1165" t="s">
        <v>210</v>
      </c>
      <c r="I1165" t="s">
        <v>211</v>
      </c>
      <c r="J1165" t="b">
        <v>0</v>
      </c>
      <c r="K1165">
        <v>1279</v>
      </c>
      <c r="L1165">
        <v>365674</v>
      </c>
      <c r="M1165" t="str">
        <f>IF(VLOOKUP(A1165,'national-winners'!$A$2:$B$13,2,0)=H1165,"Y","N")</f>
        <v>N</v>
      </c>
      <c r="N1165" t="str">
        <f>_xlfn.XLOOKUP(INDEX('state-winning-votes'!$A$1:$L$53,MATCH($C1165,'state-winning-votes'!$A:$A,0),MATCH($A1165,'state-winning-votes'!$A$2:$L$2,0)),$K:$K,$H:$H)</f>
        <v>Bush, George H.W.</v>
      </c>
      <c r="O1165" t="str">
        <f>VLOOKUP(A1165,'national-winners'!$A$2:$B$13,2,0)</f>
        <v>Bush, George H.W.</v>
      </c>
    </row>
    <row r="1166" spans="1:15" x14ac:dyDescent="0.25">
      <c r="A1166">
        <v>1988</v>
      </c>
      <c r="B1166" t="s">
        <v>107</v>
      </c>
      <c r="C1166" t="s">
        <v>108</v>
      </c>
      <c r="D1166">
        <v>31</v>
      </c>
      <c r="E1166">
        <v>46</v>
      </c>
      <c r="F1166">
        <v>35</v>
      </c>
      <c r="G1166" t="s">
        <v>16</v>
      </c>
      <c r="H1166" t="s">
        <v>207</v>
      </c>
      <c r="I1166" t="s">
        <v>21</v>
      </c>
      <c r="J1166" t="b">
        <v>0</v>
      </c>
      <c r="K1166">
        <v>397956</v>
      </c>
      <c r="L1166">
        <v>661465</v>
      </c>
      <c r="M1166" t="str">
        <f>IF(VLOOKUP(A1166,'national-winners'!$A$2:$B$13,2,0)=H1166,"Y","N")</f>
        <v>Y</v>
      </c>
      <c r="N1166" t="str">
        <f>_xlfn.XLOOKUP(INDEX('state-winning-votes'!$A$1:$L$53,MATCH($C1166,'state-winning-votes'!$A:$A,0),MATCH($A1166,'state-winning-votes'!$A$2:$L$2,0)),$K:$K,$H:$H)</f>
        <v>Bush, George H.W.</v>
      </c>
      <c r="O1166" t="str">
        <f>VLOOKUP(A1166,'national-winners'!$A$2:$B$13,2,0)</f>
        <v>Bush, George H.W.</v>
      </c>
    </row>
    <row r="1167" spans="1:15" x14ac:dyDescent="0.25">
      <c r="A1167">
        <v>1988</v>
      </c>
      <c r="B1167" t="s">
        <v>107</v>
      </c>
      <c r="C1167" t="s">
        <v>108</v>
      </c>
      <c r="D1167">
        <v>31</v>
      </c>
      <c r="E1167">
        <v>46</v>
      </c>
      <c r="F1167">
        <v>35</v>
      </c>
      <c r="G1167" t="s">
        <v>16</v>
      </c>
      <c r="H1167" t="s">
        <v>208</v>
      </c>
      <c r="I1167" t="s">
        <v>18</v>
      </c>
      <c r="J1167" t="b">
        <v>0</v>
      </c>
      <c r="K1167">
        <v>259235</v>
      </c>
      <c r="L1167">
        <v>661465</v>
      </c>
      <c r="M1167" t="str">
        <f>IF(VLOOKUP(A1167,'national-winners'!$A$2:$B$13,2,0)=H1167,"Y","N")</f>
        <v>N</v>
      </c>
      <c r="N1167" t="str">
        <f>_xlfn.XLOOKUP(INDEX('state-winning-votes'!$A$1:$L$53,MATCH($C1167,'state-winning-votes'!$A:$A,0),MATCH($A1167,'state-winning-votes'!$A$2:$L$2,0)),$K:$K,$H:$H)</f>
        <v>Bush, George H.W.</v>
      </c>
      <c r="O1167" t="str">
        <f>VLOOKUP(A1167,'national-winners'!$A$2:$B$13,2,0)</f>
        <v>Bush, George H.W.</v>
      </c>
    </row>
    <row r="1168" spans="1:15" x14ac:dyDescent="0.25">
      <c r="A1168">
        <v>1988</v>
      </c>
      <c r="B1168" t="s">
        <v>107</v>
      </c>
      <c r="C1168" t="s">
        <v>108</v>
      </c>
      <c r="D1168">
        <v>31</v>
      </c>
      <c r="E1168">
        <v>46</v>
      </c>
      <c r="F1168">
        <v>35</v>
      </c>
      <c r="G1168" t="s">
        <v>16</v>
      </c>
      <c r="H1168" t="s">
        <v>209</v>
      </c>
      <c r="I1168" t="s">
        <v>29</v>
      </c>
      <c r="J1168" t="b">
        <v>0</v>
      </c>
      <c r="K1168">
        <v>2534</v>
      </c>
      <c r="L1168">
        <v>661465</v>
      </c>
      <c r="M1168" t="str">
        <f>IF(VLOOKUP(A1168,'national-winners'!$A$2:$B$13,2,0)=H1168,"Y","N")</f>
        <v>N</v>
      </c>
      <c r="N1168" t="str">
        <f>_xlfn.XLOOKUP(INDEX('state-winning-votes'!$A$1:$L$53,MATCH($C1168,'state-winning-votes'!$A:$A,0),MATCH($A1168,'state-winning-votes'!$A$2:$L$2,0)),$K:$K,$H:$H)</f>
        <v>Bush, George H.W.</v>
      </c>
      <c r="O1168" t="str">
        <f>VLOOKUP(A1168,'national-winners'!$A$2:$B$13,2,0)</f>
        <v>Bush, George H.W.</v>
      </c>
    </row>
    <row r="1169" spans="1:15" x14ac:dyDescent="0.25">
      <c r="A1169">
        <v>1988</v>
      </c>
      <c r="B1169" t="s">
        <v>107</v>
      </c>
      <c r="C1169" t="s">
        <v>108</v>
      </c>
      <c r="D1169">
        <v>31</v>
      </c>
      <c r="E1169">
        <v>46</v>
      </c>
      <c r="F1169">
        <v>35</v>
      </c>
      <c r="G1169" t="s">
        <v>16</v>
      </c>
      <c r="H1169" t="s">
        <v>210</v>
      </c>
      <c r="I1169" t="s">
        <v>211</v>
      </c>
      <c r="J1169" t="b">
        <v>0</v>
      </c>
      <c r="K1169">
        <v>1740</v>
      </c>
      <c r="L1169">
        <v>661465</v>
      </c>
      <c r="M1169" t="str">
        <f>IF(VLOOKUP(A1169,'national-winners'!$A$2:$B$13,2,0)=H1169,"Y","N")</f>
        <v>N</v>
      </c>
      <c r="N1169" t="str">
        <f>_xlfn.XLOOKUP(INDEX('state-winning-votes'!$A$1:$L$53,MATCH($C1169,'state-winning-votes'!$A:$A,0),MATCH($A1169,'state-winning-votes'!$A$2:$L$2,0)),$K:$K,$H:$H)</f>
        <v>Bush, George H.W.</v>
      </c>
      <c r="O1169" t="str">
        <f>VLOOKUP(A1169,'national-winners'!$A$2:$B$13,2,0)</f>
        <v>Bush, George H.W.</v>
      </c>
    </row>
    <row r="1170" spans="1:15" x14ac:dyDescent="0.25">
      <c r="A1170">
        <v>1988</v>
      </c>
      <c r="B1170" t="s">
        <v>109</v>
      </c>
      <c r="C1170" t="s">
        <v>110</v>
      </c>
      <c r="D1170">
        <v>32</v>
      </c>
      <c r="E1170">
        <v>88</v>
      </c>
      <c r="F1170">
        <v>65</v>
      </c>
      <c r="G1170" t="s">
        <v>16</v>
      </c>
      <c r="H1170" t="s">
        <v>207</v>
      </c>
      <c r="I1170" t="s">
        <v>21</v>
      </c>
      <c r="J1170" t="b">
        <v>0</v>
      </c>
      <c r="K1170">
        <v>206040</v>
      </c>
      <c r="L1170">
        <v>343133</v>
      </c>
      <c r="M1170" t="str">
        <f>IF(VLOOKUP(A1170,'national-winners'!$A$2:$B$13,2,0)=H1170,"Y","N")</f>
        <v>Y</v>
      </c>
      <c r="N1170" t="str">
        <f>_xlfn.XLOOKUP(INDEX('state-winning-votes'!$A$1:$L$53,MATCH($C1170,'state-winning-votes'!$A:$A,0),MATCH($A1170,'state-winning-votes'!$A$2:$L$2,0)),$K:$K,$H:$H)</f>
        <v>Bush, George H.W.</v>
      </c>
      <c r="O1170" t="str">
        <f>VLOOKUP(A1170,'national-winners'!$A$2:$B$13,2,0)</f>
        <v>Bush, George H.W.</v>
      </c>
    </row>
    <row r="1171" spans="1:15" x14ac:dyDescent="0.25">
      <c r="A1171">
        <v>1988</v>
      </c>
      <c r="B1171" t="s">
        <v>109</v>
      </c>
      <c r="C1171" t="s">
        <v>110</v>
      </c>
      <c r="D1171">
        <v>32</v>
      </c>
      <c r="E1171">
        <v>88</v>
      </c>
      <c r="F1171">
        <v>65</v>
      </c>
      <c r="G1171" t="s">
        <v>16</v>
      </c>
      <c r="H1171" t="s">
        <v>208</v>
      </c>
      <c r="I1171" t="s">
        <v>18</v>
      </c>
      <c r="J1171" t="b">
        <v>0</v>
      </c>
      <c r="K1171">
        <v>132738</v>
      </c>
      <c r="L1171">
        <v>343133</v>
      </c>
      <c r="M1171" t="str">
        <f>IF(VLOOKUP(A1171,'national-winners'!$A$2:$B$13,2,0)=H1171,"Y","N")</f>
        <v>N</v>
      </c>
      <c r="N1171" t="str">
        <f>_xlfn.XLOOKUP(INDEX('state-winning-votes'!$A$1:$L$53,MATCH($C1171,'state-winning-votes'!$A:$A,0),MATCH($A1171,'state-winning-votes'!$A$2:$L$2,0)),$K:$K,$H:$H)</f>
        <v>Bush, George H.W.</v>
      </c>
      <c r="O1171" t="str">
        <f>VLOOKUP(A1171,'national-winners'!$A$2:$B$13,2,0)</f>
        <v>Bush, George H.W.</v>
      </c>
    </row>
    <row r="1172" spans="1:15" x14ac:dyDescent="0.25">
      <c r="A1172">
        <v>1988</v>
      </c>
      <c r="B1172" t="s">
        <v>109</v>
      </c>
      <c r="C1172" t="s">
        <v>110</v>
      </c>
      <c r="D1172">
        <v>32</v>
      </c>
      <c r="E1172">
        <v>88</v>
      </c>
      <c r="F1172">
        <v>65</v>
      </c>
      <c r="G1172" t="s">
        <v>16</v>
      </c>
      <c r="H1172" t="s">
        <v>209</v>
      </c>
      <c r="I1172" t="s">
        <v>29</v>
      </c>
      <c r="J1172" t="b">
        <v>0</v>
      </c>
      <c r="K1172">
        <v>3520</v>
      </c>
      <c r="L1172">
        <v>343133</v>
      </c>
      <c r="M1172" t="str">
        <f>IF(VLOOKUP(A1172,'national-winners'!$A$2:$B$13,2,0)=H1172,"Y","N")</f>
        <v>N</v>
      </c>
      <c r="N1172" t="str">
        <f>_xlfn.XLOOKUP(INDEX('state-winning-votes'!$A$1:$L$53,MATCH($C1172,'state-winning-votes'!$A:$A,0),MATCH($A1172,'state-winning-votes'!$A$2:$L$2,0)),$K:$K,$H:$H)</f>
        <v>Bush, George H.W.</v>
      </c>
      <c r="O1172" t="str">
        <f>VLOOKUP(A1172,'national-winners'!$A$2:$B$13,2,0)</f>
        <v>Bush, George H.W.</v>
      </c>
    </row>
    <row r="1173" spans="1:15" x14ac:dyDescent="0.25">
      <c r="A1173">
        <v>1988</v>
      </c>
      <c r="B1173" t="s">
        <v>109</v>
      </c>
      <c r="C1173" t="s">
        <v>110</v>
      </c>
      <c r="D1173">
        <v>32</v>
      </c>
      <c r="E1173">
        <v>88</v>
      </c>
      <c r="F1173">
        <v>65</v>
      </c>
      <c r="G1173" t="s">
        <v>16</v>
      </c>
      <c r="H1173" t="s">
        <v>210</v>
      </c>
      <c r="I1173" t="s">
        <v>211</v>
      </c>
      <c r="J1173" t="b">
        <v>0</v>
      </c>
      <c r="K1173">
        <v>835</v>
      </c>
      <c r="L1173">
        <v>343133</v>
      </c>
      <c r="M1173" t="str">
        <f>IF(VLOOKUP(A1173,'national-winners'!$A$2:$B$13,2,0)=H1173,"Y","N")</f>
        <v>N</v>
      </c>
      <c r="N1173" t="str">
        <f>_xlfn.XLOOKUP(INDEX('state-winning-votes'!$A$1:$L$53,MATCH($C1173,'state-winning-votes'!$A:$A,0),MATCH($A1173,'state-winning-votes'!$A$2:$L$2,0)),$K:$K,$H:$H)</f>
        <v>Bush, George H.W.</v>
      </c>
      <c r="O1173" t="str">
        <f>VLOOKUP(A1173,'national-winners'!$A$2:$B$13,2,0)</f>
        <v>Bush, George H.W.</v>
      </c>
    </row>
    <row r="1174" spans="1:15" x14ac:dyDescent="0.25">
      <c r="A1174">
        <v>1988</v>
      </c>
      <c r="B1174" t="s">
        <v>111</v>
      </c>
      <c r="C1174" t="s">
        <v>112</v>
      </c>
      <c r="D1174">
        <v>33</v>
      </c>
      <c r="E1174">
        <v>12</v>
      </c>
      <c r="F1174">
        <v>4</v>
      </c>
      <c r="G1174" t="s">
        <v>16</v>
      </c>
      <c r="H1174" t="s">
        <v>207</v>
      </c>
      <c r="I1174" t="s">
        <v>21</v>
      </c>
      <c r="J1174" t="b">
        <v>0</v>
      </c>
      <c r="K1174">
        <v>281537</v>
      </c>
      <c r="L1174">
        <v>450525</v>
      </c>
      <c r="M1174" t="str">
        <f>IF(VLOOKUP(A1174,'national-winners'!$A$2:$B$13,2,0)=H1174,"Y","N")</f>
        <v>Y</v>
      </c>
      <c r="N1174" t="str">
        <f>_xlfn.XLOOKUP(INDEX('state-winning-votes'!$A$1:$L$53,MATCH($C1174,'state-winning-votes'!$A:$A,0),MATCH($A1174,'state-winning-votes'!$A$2:$L$2,0)),$K:$K,$H:$H)</f>
        <v>Bush, George H.W.</v>
      </c>
      <c r="O1174" t="str">
        <f>VLOOKUP(A1174,'national-winners'!$A$2:$B$13,2,0)</f>
        <v>Bush, George H.W.</v>
      </c>
    </row>
    <row r="1175" spans="1:15" x14ac:dyDescent="0.25">
      <c r="A1175">
        <v>1988</v>
      </c>
      <c r="B1175" t="s">
        <v>111</v>
      </c>
      <c r="C1175" t="s">
        <v>112</v>
      </c>
      <c r="D1175">
        <v>33</v>
      </c>
      <c r="E1175">
        <v>12</v>
      </c>
      <c r="F1175">
        <v>4</v>
      </c>
      <c r="G1175" t="s">
        <v>16</v>
      </c>
      <c r="H1175" t="s">
        <v>208</v>
      </c>
      <c r="I1175" t="s">
        <v>18</v>
      </c>
      <c r="J1175" t="b">
        <v>0</v>
      </c>
      <c r="K1175">
        <v>163696</v>
      </c>
      <c r="L1175">
        <v>450525</v>
      </c>
      <c r="M1175" t="str">
        <f>IF(VLOOKUP(A1175,'national-winners'!$A$2:$B$13,2,0)=H1175,"Y","N")</f>
        <v>N</v>
      </c>
      <c r="N1175" t="str">
        <f>_xlfn.XLOOKUP(INDEX('state-winning-votes'!$A$1:$L$53,MATCH($C1175,'state-winning-votes'!$A:$A,0),MATCH($A1175,'state-winning-votes'!$A$2:$L$2,0)),$K:$K,$H:$H)</f>
        <v>Bush, George H.W.</v>
      </c>
      <c r="O1175" t="str">
        <f>VLOOKUP(A1175,'national-winners'!$A$2:$B$13,2,0)</f>
        <v>Bush, George H.W.</v>
      </c>
    </row>
    <row r="1176" spans="1:15" x14ac:dyDescent="0.25">
      <c r="A1176">
        <v>1988</v>
      </c>
      <c r="B1176" t="s">
        <v>111</v>
      </c>
      <c r="C1176" t="s">
        <v>112</v>
      </c>
      <c r="D1176">
        <v>33</v>
      </c>
      <c r="E1176">
        <v>12</v>
      </c>
      <c r="F1176">
        <v>4</v>
      </c>
      <c r="G1176" t="s">
        <v>16</v>
      </c>
      <c r="H1176" t="s">
        <v>209</v>
      </c>
      <c r="I1176" t="s">
        <v>29</v>
      </c>
      <c r="J1176" t="b">
        <v>0</v>
      </c>
      <c r="K1176">
        <v>4502</v>
      </c>
      <c r="L1176">
        <v>450525</v>
      </c>
      <c r="M1176" t="str">
        <f>IF(VLOOKUP(A1176,'national-winners'!$A$2:$B$13,2,0)=H1176,"Y","N")</f>
        <v>N</v>
      </c>
      <c r="N1176" t="str">
        <f>_xlfn.XLOOKUP(INDEX('state-winning-votes'!$A$1:$L$53,MATCH($C1176,'state-winning-votes'!$A:$A,0),MATCH($A1176,'state-winning-votes'!$A$2:$L$2,0)),$K:$K,$H:$H)</f>
        <v>Bush, George H.W.</v>
      </c>
      <c r="O1176" t="str">
        <f>VLOOKUP(A1176,'national-winners'!$A$2:$B$13,2,0)</f>
        <v>Bush, George H.W.</v>
      </c>
    </row>
    <row r="1177" spans="1:15" x14ac:dyDescent="0.25">
      <c r="A1177">
        <v>1988</v>
      </c>
      <c r="B1177" t="s">
        <v>111</v>
      </c>
      <c r="C1177" t="s">
        <v>112</v>
      </c>
      <c r="D1177">
        <v>33</v>
      </c>
      <c r="E1177">
        <v>12</v>
      </c>
      <c r="F1177">
        <v>4</v>
      </c>
      <c r="G1177" t="s">
        <v>16</v>
      </c>
      <c r="H1177" t="s">
        <v>210</v>
      </c>
      <c r="I1177" t="s">
        <v>211</v>
      </c>
      <c r="J1177" t="b">
        <v>0</v>
      </c>
      <c r="K1177">
        <v>790</v>
      </c>
      <c r="L1177">
        <v>450525</v>
      </c>
      <c r="M1177" t="str">
        <f>IF(VLOOKUP(A1177,'national-winners'!$A$2:$B$13,2,0)=H1177,"Y","N")</f>
        <v>N</v>
      </c>
      <c r="N1177" t="str">
        <f>_xlfn.XLOOKUP(INDEX('state-winning-votes'!$A$1:$L$53,MATCH($C1177,'state-winning-votes'!$A:$A,0),MATCH($A1177,'state-winning-votes'!$A$2:$L$2,0)),$K:$K,$H:$H)</f>
        <v>Bush, George H.W.</v>
      </c>
      <c r="O1177" t="str">
        <f>VLOOKUP(A1177,'national-winners'!$A$2:$B$13,2,0)</f>
        <v>Bush, George H.W.</v>
      </c>
    </row>
    <row r="1178" spans="1:15" x14ac:dyDescent="0.25">
      <c r="A1178">
        <v>1988</v>
      </c>
      <c r="B1178" t="s">
        <v>113</v>
      </c>
      <c r="C1178" t="s">
        <v>114</v>
      </c>
      <c r="D1178">
        <v>34</v>
      </c>
      <c r="E1178">
        <v>22</v>
      </c>
      <c r="F1178">
        <v>12</v>
      </c>
      <c r="G1178" t="s">
        <v>16</v>
      </c>
      <c r="H1178" t="s">
        <v>207</v>
      </c>
      <c r="I1178" t="s">
        <v>21</v>
      </c>
      <c r="J1178" t="b">
        <v>0</v>
      </c>
      <c r="K1178">
        <v>1743192</v>
      </c>
      <c r="L1178">
        <v>3099553</v>
      </c>
      <c r="M1178" t="str">
        <f>IF(VLOOKUP(A1178,'national-winners'!$A$2:$B$13,2,0)=H1178,"Y","N")</f>
        <v>Y</v>
      </c>
      <c r="N1178" t="str">
        <f>_xlfn.XLOOKUP(INDEX('state-winning-votes'!$A$1:$L$53,MATCH($C1178,'state-winning-votes'!$A:$A,0),MATCH($A1178,'state-winning-votes'!$A$2:$L$2,0)),$K:$K,$H:$H)</f>
        <v>Bush, George H.W.</v>
      </c>
      <c r="O1178" t="str">
        <f>VLOOKUP(A1178,'national-winners'!$A$2:$B$13,2,0)</f>
        <v>Bush, George H.W.</v>
      </c>
    </row>
    <row r="1179" spans="1:15" x14ac:dyDescent="0.25">
      <c r="A1179">
        <v>1988</v>
      </c>
      <c r="B1179" t="s">
        <v>113</v>
      </c>
      <c r="C1179" t="s">
        <v>114</v>
      </c>
      <c r="D1179">
        <v>34</v>
      </c>
      <c r="E1179">
        <v>22</v>
      </c>
      <c r="F1179">
        <v>12</v>
      </c>
      <c r="G1179" t="s">
        <v>16</v>
      </c>
      <c r="H1179" t="s">
        <v>208</v>
      </c>
      <c r="I1179" t="s">
        <v>18</v>
      </c>
      <c r="J1179" t="b">
        <v>0</v>
      </c>
      <c r="K1179">
        <v>1320352</v>
      </c>
      <c r="L1179">
        <v>3099553</v>
      </c>
      <c r="M1179" t="str">
        <f>IF(VLOOKUP(A1179,'national-winners'!$A$2:$B$13,2,0)=H1179,"Y","N")</f>
        <v>N</v>
      </c>
      <c r="N1179" t="str">
        <f>_xlfn.XLOOKUP(INDEX('state-winning-votes'!$A$1:$L$53,MATCH($C1179,'state-winning-votes'!$A:$A,0),MATCH($A1179,'state-winning-votes'!$A$2:$L$2,0)),$K:$K,$H:$H)</f>
        <v>Bush, George H.W.</v>
      </c>
      <c r="O1179" t="str">
        <f>VLOOKUP(A1179,'national-winners'!$A$2:$B$13,2,0)</f>
        <v>Bush, George H.W.</v>
      </c>
    </row>
    <row r="1180" spans="1:15" x14ac:dyDescent="0.25">
      <c r="A1180">
        <v>1988</v>
      </c>
      <c r="B1180" t="s">
        <v>113</v>
      </c>
      <c r="C1180" t="s">
        <v>114</v>
      </c>
      <c r="D1180">
        <v>34</v>
      </c>
      <c r="E1180">
        <v>22</v>
      </c>
      <c r="F1180">
        <v>12</v>
      </c>
      <c r="G1180" t="s">
        <v>16</v>
      </c>
      <c r="H1180" t="s">
        <v>223</v>
      </c>
      <c r="I1180" t="s">
        <v>45</v>
      </c>
      <c r="J1180" t="b">
        <v>0</v>
      </c>
      <c r="K1180">
        <v>9953</v>
      </c>
      <c r="L1180">
        <v>3099553</v>
      </c>
      <c r="M1180" t="str">
        <f>IF(VLOOKUP(A1180,'national-winners'!$A$2:$B$13,2,0)=H1180,"Y","N")</f>
        <v>N</v>
      </c>
      <c r="N1180" t="str">
        <f>_xlfn.XLOOKUP(INDEX('state-winning-votes'!$A$1:$L$53,MATCH($C1180,'state-winning-votes'!$A:$A,0),MATCH($A1180,'state-winning-votes'!$A$2:$L$2,0)),$K:$K,$H:$H)</f>
        <v>Bush, George H.W.</v>
      </c>
      <c r="O1180" t="str">
        <f>VLOOKUP(A1180,'national-winners'!$A$2:$B$13,2,0)</f>
        <v>Bush, George H.W.</v>
      </c>
    </row>
    <row r="1181" spans="1:15" x14ac:dyDescent="0.25">
      <c r="A1181">
        <v>1988</v>
      </c>
      <c r="B1181" t="s">
        <v>113</v>
      </c>
      <c r="C1181" t="s">
        <v>114</v>
      </c>
      <c r="D1181">
        <v>34</v>
      </c>
      <c r="E1181">
        <v>22</v>
      </c>
      <c r="F1181">
        <v>12</v>
      </c>
      <c r="G1181" t="s">
        <v>16</v>
      </c>
      <c r="H1181" t="s">
        <v>209</v>
      </c>
      <c r="I1181" t="s">
        <v>29</v>
      </c>
      <c r="J1181" t="b">
        <v>0</v>
      </c>
      <c r="K1181">
        <v>8421</v>
      </c>
      <c r="L1181">
        <v>3099553</v>
      </c>
      <c r="M1181" t="str">
        <f>IF(VLOOKUP(A1181,'national-winners'!$A$2:$B$13,2,0)=H1181,"Y","N")</f>
        <v>N</v>
      </c>
      <c r="N1181" t="str">
        <f>_xlfn.XLOOKUP(INDEX('state-winning-votes'!$A$1:$L$53,MATCH($C1181,'state-winning-votes'!$A:$A,0),MATCH($A1181,'state-winning-votes'!$A$2:$L$2,0)),$K:$K,$H:$H)</f>
        <v>Bush, George H.W.</v>
      </c>
      <c r="O1181" t="str">
        <f>VLOOKUP(A1181,'national-winners'!$A$2:$B$13,2,0)</f>
        <v>Bush, George H.W.</v>
      </c>
    </row>
    <row r="1182" spans="1:15" x14ac:dyDescent="0.25">
      <c r="A1182">
        <v>1988</v>
      </c>
      <c r="B1182" t="s">
        <v>113</v>
      </c>
      <c r="C1182" t="s">
        <v>114</v>
      </c>
      <c r="D1182">
        <v>34</v>
      </c>
      <c r="E1182">
        <v>22</v>
      </c>
      <c r="F1182">
        <v>12</v>
      </c>
      <c r="G1182" t="s">
        <v>16</v>
      </c>
      <c r="H1182" t="s">
        <v>210</v>
      </c>
      <c r="I1182" t="s">
        <v>211</v>
      </c>
      <c r="J1182" t="b">
        <v>0</v>
      </c>
      <c r="K1182">
        <v>5139</v>
      </c>
      <c r="L1182">
        <v>3099553</v>
      </c>
      <c r="M1182" t="str">
        <f>IF(VLOOKUP(A1182,'national-winners'!$A$2:$B$13,2,0)=H1182,"Y","N")</f>
        <v>N</v>
      </c>
      <c r="N1182" t="str">
        <f>_xlfn.XLOOKUP(INDEX('state-winning-votes'!$A$1:$L$53,MATCH($C1182,'state-winning-votes'!$A:$A,0),MATCH($A1182,'state-winning-votes'!$A$2:$L$2,0)),$K:$K,$H:$H)</f>
        <v>Bush, George H.W.</v>
      </c>
      <c r="O1182" t="str">
        <f>VLOOKUP(A1182,'national-winners'!$A$2:$B$13,2,0)</f>
        <v>Bush, George H.W.</v>
      </c>
    </row>
    <row r="1183" spans="1:15" x14ac:dyDescent="0.25">
      <c r="A1183">
        <v>1988</v>
      </c>
      <c r="B1183" t="s">
        <v>113</v>
      </c>
      <c r="C1183" t="s">
        <v>114</v>
      </c>
      <c r="D1183">
        <v>34</v>
      </c>
      <c r="E1183">
        <v>22</v>
      </c>
      <c r="F1183">
        <v>12</v>
      </c>
      <c r="G1183" t="s">
        <v>16</v>
      </c>
      <c r="H1183" t="s">
        <v>34</v>
      </c>
      <c r="I1183" t="s">
        <v>224</v>
      </c>
      <c r="J1183" t="b">
        <v>0</v>
      </c>
      <c r="K1183">
        <v>3454</v>
      </c>
      <c r="L1183">
        <v>3099553</v>
      </c>
      <c r="M1183" t="str">
        <f>IF(VLOOKUP(A1183,'national-winners'!$A$2:$B$13,2,0)=H1183,"Y","N")</f>
        <v>N</v>
      </c>
      <c r="N1183" t="str">
        <f>_xlfn.XLOOKUP(INDEX('state-winning-votes'!$A$1:$L$53,MATCH($C1183,'state-winning-votes'!$A:$A,0),MATCH($A1183,'state-winning-votes'!$A$2:$L$2,0)),$K:$K,$H:$H)</f>
        <v>Bush, George H.W.</v>
      </c>
      <c r="O1183" t="str">
        <f>VLOOKUP(A1183,'national-winners'!$A$2:$B$13,2,0)</f>
        <v>Bush, George H.W.</v>
      </c>
    </row>
    <row r="1184" spans="1:15" x14ac:dyDescent="0.25">
      <c r="A1184">
        <v>1988</v>
      </c>
      <c r="B1184" t="s">
        <v>113</v>
      </c>
      <c r="C1184" t="s">
        <v>114</v>
      </c>
      <c r="D1184">
        <v>34</v>
      </c>
      <c r="E1184">
        <v>22</v>
      </c>
      <c r="F1184">
        <v>12</v>
      </c>
      <c r="G1184" t="s">
        <v>16</v>
      </c>
      <c r="H1184" t="s">
        <v>214</v>
      </c>
      <c r="I1184" t="s">
        <v>100</v>
      </c>
      <c r="J1184" t="b">
        <v>0</v>
      </c>
      <c r="K1184">
        <v>2587</v>
      </c>
      <c r="L1184">
        <v>3099553</v>
      </c>
      <c r="M1184" t="str">
        <f>IF(VLOOKUP(A1184,'national-winners'!$A$2:$B$13,2,0)=H1184,"Y","N")</f>
        <v>N</v>
      </c>
      <c r="N1184" t="str">
        <f>_xlfn.XLOOKUP(INDEX('state-winning-votes'!$A$1:$L$53,MATCH($C1184,'state-winning-votes'!$A:$A,0),MATCH($A1184,'state-winning-votes'!$A$2:$L$2,0)),$K:$K,$H:$H)</f>
        <v>Bush, George H.W.</v>
      </c>
      <c r="O1184" t="str">
        <f>VLOOKUP(A1184,'national-winners'!$A$2:$B$13,2,0)</f>
        <v>Bush, George H.W.</v>
      </c>
    </row>
    <row r="1185" spans="1:15" x14ac:dyDescent="0.25">
      <c r="A1185">
        <v>1988</v>
      </c>
      <c r="B1185" t="s">
        <v>113</v>
      </c>
      <c r="C1185" t="s">
        <v>114</v>
      </c>
      <c r="D1185">
        <v>34</v>
      </c>
      <c r="E1185">
        <v>22</v>
      </c>
      <c r="F1185">
        <v>12</v>
      </c>
      <c r="G1185" t="s">
        <v>16</v>
      </c>
      <c r="H1185" t="s">
        <v>217</v>
      </c>
      <c r="I1185" t="s">
        <v>192</v>
      </c>
      <c r="J1185" t="b">
        <v>0</v>
      </c>
      <c r="K1185">
        <v>2446</v>
      </c>
      <c r="L1185">
        <v>3099553</v>
      </c>
      <c r="M1185" t="str">
        <f>IF(VLOOKUP(A1185,'national-winners'!$A$2:$B$13,2,0)=H1185,"Y","N")</f>
        <v>N</v>
      </c>
      <c r="N1185" t="str">
        <f>_xlfn.XLOOKUP(INDEX('state-winning-votes'!$A$1:$L$53,MATCH($C1185,'state-winning-votes'!$A:$A,0),MATCH($A1185,'state-winning-votes'!$A$2:$L$2,0)),$K:$K,$H:$H)</f>
        <v>Bush, George H.W.</v>
      </c>
      <c r="O1185" t="str">
        <f>VLOOKUP(A1185,'national-winners'!$A$2:$B$13,2,0)</f>
        <v>Bush, George H.W.</v>
      </c>
    </row>
    <row r="1186" spans="1:15" x14ac:dyDescent="0.25">
      <c r="A1186">
        <v>1988</v>
      </c>
      <c r="B1186" t="s">
        <v>113</v>
      </c>
      <c r="C1186" t="s">
        <v>114</v>
      </c>
      <c r="D1186">
        <v>34</v>
      </c>
      <c r="E1186">
        <v>22</v>
      </c>
      <c r="F1186">
        <v>12</v>
      </c>
      <c r="G1186" t="s">
        <v>16</v>
      </c>
      <c r="H1186" t="s">
        <v>215</v>
      </c>
      <c r="I1186" t="s">
        <v>37</v>
      </c>
      <c r="J1186" t="b">
        <v>0</v>
      </c>
      <c r="K1186">
        <v>2298</v>
      </c>
      <c r="L1186">
        <v>3099553</v>
      </c>
      <c r="M1186" t="str">
        <f>IF(VLOOKUP(A1186,'national-winners'!$A$2:$B$13,2,0)=H1186,"Y","N")</f>
        <v>N</v>
      </c>
      <c r="N1186" t="str">
        <f>_xlfn.XLOOKUP(INDEX('state-winning-votes'!$A$1:$L$53,MATCH($C1186,'state-winning-votes'!$A:$A,0),MATCH($A1186,'state-winning-votes'!$A$2:$L$2,0)),$K:$K,$H:$H)</f>
        <v>Bush, George H.W.</v>
      </c>
      <c r="O1186" t="str">
        <f>VLOOKUP(A1186,'national-winners'!$A$2:$B$13,2,0)</f>
        <v>Bush, George H.W.</v>
      </c>
    </row>
    <row r="1187" spans="1:15" x14ac:dyDescent="0.25">
      <c r="A1187">
        <v>1988</v>
      </c>
      <c r="B1187" t="s">
        <v>113</v>
      </c>
      <c r="C1187" t="s">
        <v>114</v>
      </c>
      <c r="D1187">
        <v>34</v>
      </c>
      <c r="E1187">
        <v>22</v>
      </c>
      <c r="F1187">
        <v>12</v>
      </c>
      <c r="G1187" t="s">
        <v>16</v>
      </c>
      <c r="H1187" t="s">
        <v>201</v>
      </c>
      <c r="I1187" t="s">
        <v>170</v>
      </c>
      <c r="J1187" t="b">
        <v>0</v>
      </c>
      <c r="K1187">
        <v>1020</v>
      </c>
      <c r="L1187">
        <v>3099553</v>
      </c>
      <c r="M1187" t="str">
        <f>IF(VLOOKUP(A1187,'national-winners'!$A$2:$B$13,2,0)=H1187,"Y","N")</f>
        <v>N</v>
      </c>
      <c r="N1187" t="str">
        <f>_xlfn.XLOOKUP(INDEX('state-winning-votes'!$A$1:$L$53,MATCH($C1187,'state-winning-votes'!$A:$A,0),MATCH($A1187,'state-winning-votes'!$A$2:$L$2,0)),$K:$K,$H:$H)</f>
        <v>Bush, George H.W.</v>
      </c>
      <c r="O1187" t="str">
        <f>VLOOKUP(A1187,'national-winners'!$A$2:$B$13,2,0)</f>
        <v>Bush, George H.W.</v>
      </c>
    </row>
    <row r="1188" spans="1:15" x14ac:dyDescent="0.25">
      <c r="A1188">
        <v>1988</v>
      </c>
      <c r="B1188" t="s">
        <v>113</v>
      </c>
      <c r="C1188" t="s">
        <v>114</v>
      </c>
      <c r="D1188">
        <v>34</v>
      </c>
      <c r="E1188">
        <v>22</v>
      </c>
      <c r="F1188">
        <v>12</v>
      </c>
      <c r="G1188" t="s">
        <v>16</v>
      </c>
      <c r="H1188" t="s">
        <v>202</v>
      </c>
      <c r="I1188" t="s">
        <v>203</v>
      </c>
      <c r="J1188" t="b">
        <v>0</v>
      </c>
      <c r="K1188">
        <v>691</v>
      </c>
      <c r="L1188">
        <v>3099553</v>
      </c>
      <c r="M1188" t="str">
        <f>IF(VLOOKUP(A1188,'national-winners'!$A$2:$B$13,2,0)=H1188,"Y","N")</f>
        <v>N</v>
      </c>
      <c r="N1188" t="str">
        <f>_xlfn.XLOOKUP(INDEX('state-winning-votes'!$A$1:$L$53,MATCH($C1188,'state-winning-votes'!$A:$A,0),MATCH($A1188,'state-winning-votes'!$A$2:$L$2,0)),$K:$K,$H:$H)</f>
        <v>Bush, George H.W.</v>
      </c>
      <c r="O1188" t="str">
        <f>VLOOKUP(A1188,'national-winners'!$A$2:$B$13,2,0)</f>
        <v>Bush, George H.W.</v>
      </c>
    </row>
    <row r="1189" spans="1:15" x14ac:dyDescent="0.25">
      <c r="A1189">
        <v>1988</v>
      </c>
      <c r="B1189" t="s">
        <v>115</v>
      </c>
      <c r="C1189" t="s">
        <v>116</v>
      </c>
      <c r="D1189">
        <v>35</v>
      </c>
      <c r="E1189">
        <v>85</v>
      </c>
      <c r="F1189">
        <v>66</v>
      </c>
      <c r="G1189" t="s">
        <v>16</v>
      </c>
      <c r="H1189" t="s">
        <v>207</v>
      </c>
      <c r="I1189" t="s">
        <v>21</v>
      </c>
      <c r="J1189" t="b">
        <v>0</v>
      </c>
      <c r="K1189">
        <v>270341</v>
      </c>
      <c r="L1189">
        <v>521387</v>
      </c>
      <c r="M1189" t="str">
        <f>IF(VLOOKUP(A1189,'national-winners'!$A$2:$B$13,2,0)=H1189,"Y","N")</f>
        <v>Y</v>
      </c>
      <c r="N1189" t="str">
        <f>_xlfn.XLOOKUP(INDEX('state-winning-votes'!$A$1:$L$53,MATCH($C1189,'state-winning-votes'!$A:$A,0),MATCH($A1189,'state-winning-votes'!$A$2:$L$2,0)),$K:$K,$H:$H)</f>
        <v>Bush, George H.W.</v>
      </c>
      <c r="O1189" t="str">
        <f>VLOOKUP(A1189,'national-winners'!$A$2:$B$13,2,0)</f>
        <v>Bush, George H.W.</v>
      </c>
    </row>
    <row r="1190" spans="1:15" x14ac:dyDescent="0.25">
      <c r="A1190">
        <v>1988</v>
      </c>
      <c r="B1190" t="s">
        <v>115</v>
      </c>
      <c r="C1190" t="s">
        <v>116</v>
      </c>
      <c r="D1190">
        <v>35</v>
      </c>
      <c r="E1190">
        <v>85</v>
      </c>
      <c r="F1190">
        <v>66</v>
      </c>
      <c r="G1190" t="s">
        <v>16</v>
      </c>
      <c r="H1190" t="s">
        <v>208</v>
      </c>
      <c r="I1190" t="s">
        <v>18</v>
      </c>
      <c r="J1190" t="b">
        <v>0</v>
      </c>
      <c r="K1190">
        <v>244497</v>
      </c>
      <c r="L1190">
        <v>521387</v>
      </c>
      <c r="M1190" t="str">
        <f>IF(VLOOKUP(A1190,'national-winners'!$A$2:$B$13,2,0)=H1190,"Y","N")</f>
        <v>N</v>
      </c>
      <c r="N1190" t="str">
        <f>_xlfn.XLOOKUP(INDEX('state-winning-votes'!$A$1:$L$53,MATCH($C1190,'state-winning-votes'!$A:$A,0),MATCH($A1190,'state-winning-votes'!$A$2:$L$2,0)),$K:$K,$H:$H)</f>
        <v>Bush, George H.W.</v>
      </c>
      <c r="O1190" t="str">
        <f>VLOOKUP(A1190,'national-winners'!$A$2:$B$13,2,0)</f>
        <v>Bush, George H.W.</v>
      </c>
    </row>
    <row r="1191" spans="1:15" x14ac:dyDescent="0.25">
      <c r="A1191">
        <v>1988</v>
      </c>
      <c r="B1191" t="s">
        <v>115</v>
      </c>
      <c r="C1191" t="s">
        <v>116</v>
      </c>
      <c r="D1191">
        <v>35</v>
      </c>
      <c r="E1191">
        <v>85</v>
      </c>
      <c r="F1191">
        <v>66</v>
      </c>
      <c r="G1191" t="s">
        <v>16</v>
      </c>
      <c r="H1191" t="s">
        <v>209</v>
      </c>
      <c r="I1191" t="s">
        <v>29</v>
      </c>
      <c r="J1191" t="b">
        <v>0</v>
      </c>
      <c r="K1191">
        <v>3368</v>
      </c>
      <c r="L1191">
        <v>521387</v>
      </c>
      <c r="M1191" t="str">
        <f>IF(VLOOKUP(A1191,'national-winners'!$A$2:$B$13,2,0)=H1191,"Y","N")</f>
        <v>N</v>
      </c>
      <c r="N1191" t="str">
        <f>_xlfn.XLOOKUP(INDEX('state-winning-votes'!$A$1:$L$53,MATCH($C1191,'state-winning-votes'!$A:$A,0),MATCH($A1191,'state-winning-votes'!$A$2:$L$2,0)),$K:$K,$H:$H)</f>
        <v>Bush, George H.W.</v>
      </c>
      <c r="O1191" t="str">
        <f>VLOOKUP(A1191,'national-winners'!$A$2:$B$13,2,0)</f>
        <v>Bush, George H.W.</v>
      </c>
    </row>
    <row r="1192" spans="1:15" x14ac:dyDescent="0.25">
      <c r="A1192">
        <v>1988</v>
      </c>
      <c r="B1192" t="s">
        <v>115</v>
      </c>
      <c r="C1192" t="s">
        <v>116</v>
      </c>
      <c r="D1192">
        <v>35</v>
      </c>
      <c r="E1192">
        <v>85</v>
      </c>
      <c r="F1192">
        <v>66</v>
      </c>
      <c r="G1192" t="s">
        <v>16</v>
      </c>
      <c r="H1192" t="s">
        <v>210</v>
      </c>
      <c r="I1192" t="s">
        <v>211</v>
      </c>
      <c r="J1192" t="b">
        <v>0</v>
      </c>
      <c r="K1192">
        <v>2237</v>
      </c>
      <c r="L1192">
        <v>521387</v>
      </c>
      <c r="M1192" t="str">
        <f>IF(VLOOKUP(A1192,'national-winners'!$A$2:$B$13,2,0)=H1192,"Y","N")</f>
        <v>N</v>
      </c>
      <c r="N1192" t="str">
        <f>_xlfn.XLOOKUP(INDEX('state-winning-votes'!$A$1:$L$53,MATCH($C1192,'state-winning-votes'!$A:$A,0),MATCH($A1192,'state-winning-votes'!$A$2:$L$2,0)),$K:$K,$H:$H)</f>
        <v>Bush, George H.W.</v>
      </c>
      <c r="O1192" t="str">
        <f>VLOOKUP(A1192,'national-winners'!$A$2:$B$13,2,0)</f>
        <v>Bush, George H.W.</v>
      </c>
    </row>
    <row r="1193" spans="1:15" x14ac:dyDescent="0.25">
      <c r="A1193">
        <v>1988</v>
      </c>
      <c r="B1193" t="s">
        <v>115</v>
      </c>
      <c r="C1193" t="s">
        <v>116</v>
      </c>
      <c r="D1193">
        <v>35</v>
      </c>
      <c r="E1193">
        <v>85</v>
      </c>
      <c r="F1193">
        <v>66</v>
      </c>
      <c r="G1193" t="s">
        <v>16</v>
      </c>
      <c r="H1193" t="s">
        <v>215</v>
      </c>
      <c r="I1193" t="s">
        <v>37</v>
      </c>
      <c r="J1193" t="b">
        <v>0</v>
      </c>
      <c r="K1193">
        <v>344</v>
      </c>
      <c r="L1193">
        <v>521387</v>
      </c>
      <c r="M1193" t="str">
        <f>IF(VLOOKUP(A1193,'national-winners'!$A$2:$B$13,2,0)=H1193,"Y","N")</f>
        <v>N</v>
      </c>
      <c r="N1193" t="str">
        <f>_xlfn.XLOOKUP(INDEX('state-winning-votes'!$A$1:$L$53,MATCH($C1193,'state-winning-votes'!$A:$A,0),MATCH($A1193,'state-winning-votes'!$A$2:$L$2,0)),$K:$K,$H:$H)</f>
        <v>Bush, George H.W.</v>
      </c>
      <c r="O1193" t="str">
        <f>VLOOKUP(A1193,'national-winners'!$A$2:$B$13,2,0)</f>
        <v>Bush, George H.W.</v>
      </c>
    </row>
    <row r="1194" spans="1:15" x14ac:dyDescent="0.25">
      <c r="A1194">
        <v>1988</v>
      </c>
      <c r="B1194" t="s">
        <v>115</v>
      </c>
      <c r="C1194" t="s">
        <v>116</v>
      </c>
      <c r="D1194">
        <v>35</v>
      </c>
      <c r="E1194">
        <v>85</v>
      </c>
      <c r="F1194">
        <v>66</v>
      </c>
      <c r="G1194" t="s">
        <v>16</v>
      </c>
      <c r="H1194" t="s">
        <v>201</v>
      </c>
      <c r="I1194" t="s">
        <v>170</v>
      </c>
      <c r="J1194" t="b">
        <v>0</v>
      </c>
      <c r="K1194">
        <v>258</v>
      </c>
      <c r="L1194">
        <v>521387</v>
      </c>
      <c r="M1194" t="str">
        <f>IF(VLOOKUP(A1194,'national-winners'!$A$2:$B$13,2,0)=H1194,"Y","N")</f>
        <v>N</v>
      </c>
      <c r="N1194" t="str">
        <f>_xlfn.XLOOKUP(INDEX('state-winning-votes'!$A$1:$L$53,MATCH($C1194,'state-winning-votes'!$A:$A,0),MATCH($A1194,'state-winning-votes'!$A$2:$L$2,0)),$K:$K,$H:$H)</f>
        <v>Bush, George H.W.</v>
      </c>
      <c r="O1194" t="str">
        <f>VLOOKUP(A1194,'national-winners'!$A$2:$B$13,2,0)</f>
        <v>Bush, George H.W.</v>
      </c>
    </row>
    <row r="1195" spans="1:15" x14ac:dyDescent="0.25">
      <c r="A1195">
        <v>1988</v>
      </c>
      <c r="B1195" t="s">
        <v>115</v>
      </c>
      <c r="C1195" t="s">
        <v>116</v>
      </c>
      <c r="D1195">
        <v>35</v>
      </c>
      <c r="E1195">
        <v>85</v>
      </c>
      <c r="F1195">
        <v>66</v>
      </c>
      <c r="G1195" t="s">
        <v>16</v>
      </c>
      <c r="H1195" t="s">
        <v>197</v>
      </c>
      <c r="I1195" t="s">
        <v>25</v>
      </c>
      <c r="J1195" t="b">
        <v>0</v>
      </c>
      <c r="K1195">
        <v>249</v>
      </c>
      <c r="L1195">
        <v>521387</v>
      </c>
      <c r="M1195" t="str">
        <f>IF(VLOOKUP(A1195,'national-winners'!$A$2:$B$13,2,0)=H1195,"Y","N")</f>
        <v>N</v>
      </c>
      <c r="N1195" t="str">
        <f>_xlfn.XLOOKUP(INDEX('state-winning-votes'!$A$1:$L$53,MATCH($C1195,'state-winning-votes'!$A:$A,0),MATCH($A1195,'state-winning-votes'!$A$2:$L$2,0)),$K:$K,$H:$H)</f>
        <v>Bush, George H.W.</v>
      </c>
      <c r="O1195" t="str">
        <f>VLOOKUP(A1195,'national-winners'!$A$2:$B$13,2,0)</f>
        <v>Bush, George H.W.</v>
      </c>
    </row>
    <row r="1196" spans="1:15" x14ac:dyDescent="0.25">
      <c r="A1196">
        <v>1988</v>
      </c>
      <c r="B1196" t="s">
        <v>115</v>
      </c>
      <c r="C1196" t="s">
        <v>116</v>
      </c>
      <c r="D1196">
        <v>35</v>
      </c>
      <c r="E1196">
        <v>85</v>
      </c>
      <c r="F1196">
        <v>66</v>
      </c>
      <c r="G1196" t="s">
        <v>16</v>
      </c>
      <c r="I1196" t="s">
        <v>225</v>
      </c>
      <c r="J1196" t="b">
        <v>1</v>
      </c>
      <c r="K1196">
        <v>93</v>
      </c>
      <c r="L1196">
        <v>521387</v>
      </c>
      <c r="M1196" t="str">
        <f>IF(VLOOKUP(A1196,'national-winners'!$A$2:$B$13,2,0)=H1196,"Y","N")</f>
        <v>N</v>
      </c>
      <c r="N1196" t="str">
        <f>_xlfn.XLOOKUP(INDEX('state-winning-votes'!$A$1:$L$53,MATCH($C1196,'state-winning-votes'!$A:$A,0),MATCH($A1196,'state-winning-votes'!$A$2:$L$2,0)),$K:$K,$H:$H)</f>
        <v>Bush, George H.W.</v>
      </c>
      <c r="O1196" t="str">
        <f>VLOOKUP(A1196,'national-winners'!$A$2:$B$13,2,0)</f>
        <v>Bush, George H.W.</v>
      </c>
    </row>
    <row r="1197" spans="1:15" x14ac:dyDescent="0.25">
      <c r="A1197">
        <v>1988</v>
      </c>
      <c r="B1197" t="s">
        <v>117</v>
      </c>
      <c r="C1197" t="s">
        <v>118</v>
      </c>
      <c r="D1197">
        <v>36</v>
      </c>
      <c r="E1197">
        <v>21</v>
      </c>
      <c r="F1197">
        <v>13</v>
      </c>
      <c r="G1197" t="s">
        <v>16</v>
      </c>
      <c r="H1197" t="s">
        <v>208</v>
      </c>
      <c r="I1197" t="s">
        <v>18</v>
      </c>
      <c r="J1197" t="b">
        <v>0</v>
      </c>
      <c r="K1197">
        <v>3255487</v>
      </c>
      <c r="L1197">
        <v>6485683</v>
      </c>
      <c r="M1197" t="str">
        <f>IF(VLOOKUP(A1197,'national-winners'!$A$2:$B$13,2,0)=H1197,"Y","N")</f>
        <v>N</v>
      </c>
      <c r="N1197" t="str">
        <f>_xlfn.XLOOKUP(INDEX('state-winning-votes'!$A$1:$L$53,MATCH($C1197,'state-winning-votes'!$A:$A,0),MATCH($A1197,'state-winning-votes'!$A$2:$L$2,0)),$K:$K,$H:$H)</f>
        <v>Dukakis, Michael</v>
      </c>
      <c r="O1197" t="str">
        <f>VLOOKUP(A1197,'national-winners'!$A$2:$B$13,2,0)</f>
        <v>Bush, George H.W.</v>
      </c>
    </row>
    <row r="1198" spans="1:15" x14ac:dyDescent="0.25">
      <c r="A1198">
        <v>1988</v>
      </c>
      <c r="B1198" t="s">
        <v>117</v>
      </c>
      <c r="C1198" t="s">
        <v>118</v>
      </c>
      <c r="D1198">
        <v>36</v>
      </c>
      <c r="E1198">
        <v>21</v>
      </c>
      <c r="F1198">
        <v>13</v>
      </c>
      <c r="G1198" t="s">
        <v>16</v>
      </c>
      <c r="H1198" t="s">
        <v>207</v>
      </c>
      <c r="I1198" t="s">
        <v>21</v>
      </c>
      <c r="J1198" t="b">
        <v>0</v>
      </c>
      <c r="K1198">
        <v>2838414</v>
      </c>
      <c r="L1198">
        <v>6485683</v>
      </c>
      <c r="M1198" t="str">
        <f>IF(VLOOKUP(A1198,'national-winners'!$A$2:$B$13,2,0)=H1198,"Y","N")</f>
        <v>Y</v>
      </c>
      <c r="N1198" t="str">
        <f>_xlfn.XLOOKUP(INDEX('state-winning-votes'!$A$1:$L$53,MATCH($C1198,'state-winning-votes'!$A:$A,0),MATCH($A1198,'state-winning-votes'!$A$2:$L$2,0)),$K:$K,$H:$H)</f>
        <v>Dukakis, Michael</v>
      </c>
      <c r="O1198" t="str">
        <f>VLOOKUP(A1198,'national-winners'!$A$2:$B$13,2,0)</f>
        <v>Bush, George H.W.</v>
      </c>
    </row>
    <row r="1199" spans="1:15" x14ac:dyDescent="0.25">
      <c r="A1199">
        <v>1988</v>
      </c>
      <c r="B1199" t="s">
        <v>117</v>
      </c>
      <c r="C1199" t="s">
        <v>118</v>
      </c>
      <c r="D1199">
        <v>36</v>
      </c>
      <c r="E1199">
        <v>21</v>
      </c>
      <c r="F1199">
        <v>13</v>
      </c>
      <c r="G1199" t="s">
        <v>16</v>
      </c>
      <c r="H1199" t="s">
        <v>207</v>
      </c>
      <c r="I1199" t="s">
        <v>80</v>
      </c>
      <c r="J1199" t="b">
        <v>0</v>
      </c>
      <c r="K1199">
        <v>243457</v>
      </c>
      <c r="L1199">
        <v>6485683</v>
      </c>
      <c r="M1199" t="str">
        <f>IF(VLOOKUP(A1199,'national-winners'!$A$2:$B$13,2,0)=H1199,"Y","N")</f>
        <v>Y</v>
      </c>
      <c r="N1199" t="str">
        <f>_xlfn.XLOOKUP(INDEX('state-winning-votes'!$A$1:$L$53,MATCH($C1199,'state-winning-votes'!$A:$A,0),MATCH($A1199,'state-winning-votes'!$A$2:$L$2,0)),$K:$K,$H:$H)</f>
        <v>Dukakis, Michael</v>
      </c>
      <c r="O1199" t="str">
        <f>VLOOKUP(A1199,'national-winners'!$A$2:$B$13,2,0)</f>
        <v>Bush, George H.W.</v>
      </c>
    </row>
    <row r="1200" spans="1:15" x14ac:dyDescent="0.25">
      <c r="A1200">
        <v>1988</v>
      </c>
      <c r="B1200" t="s">
        <v>117</v>
      </c>
      <c r="C1200" t="s">
        <v>118</v>
      </c>
      <c r="D1200">
        <v>36</v>
      </c>
      <c r="E1200">
        <v>21</v>
      </c>
      <c r="F1200">
        <v>13</v>
      </c>
      <c r="G1200" t="s">
        <v>16</v>
      </c>
      <c r="H1200" t="s">
        <v>208</v>
      </c>
      <c r="I1200" t="s">
        <v>119</v>
      </c>
      <c r="J1200" t="b">
        <v>0</v>
      </c>
      <c r="K1200">
        <v>92395</v>
      </c>
      <c r="L1200">
        <v>6485683</v>
      </c>
      <c r="M1200" t="str">
        <f>IF(VLOOKUP(A1200,'national-winners'!$A$2:$B$13,2,0)=H1200,"Y","N")</f>
        <v>N</v>
      </c>
      <c r="N1200" t="str">
        <f>_xlfn.XLOOKUP(INDEX('state-winning-votes'!$A$1:$L$53,MATCH($C1200,'state-winning-votes'!$A:$A,0),MATCH($A1200,'state-winning-votes'!$A$2:$L$2,0)),$K:$K,$H:$H)</f>
        <v>Dukakis, Michael</v>
      </c>
      <c r="O1200" t="str">
        <f>VLOOKUP(A1200,'national-winners'!$A$2:$B$13,2,0)</f>
        <v>Bush, George H.W.</v>
      </c>
    </row>
    <row r="1201" spans="1:15" x14ac:dyDescent="0.25">
      <c r="A1201">
        <v>1988</v>
      </c>
      <c r="B1201" t="s">
        <v>117</v>
      </c>
      <c r="C1201" t="s">
        <v>118</v>
      </c>
      <c r="D1201">
        <v>36</v>
      </c>
      <c r="E1201">
        <v>21</v>
      </c>
      <c r="F1201">
        <v>13</v>
      </c>
      <c r="G1201" t="s">
        <v>16</v>
      </c>
      <c r="H1201" t="s">
        <v>226</v>
      </c>
      <c r="I1201" t="s">
        <v>180</v>
      </c>
      <c r="J1201" t="b">
        <v>0</v>
      </c>
      <c r="K1201">
        <v>20497</v>
      </c>
      <c r="L1201">
        <v>6485683</v>
      </c>
      <c r="M1201" t="str">
        <f>IF(VLOOKUP(A1201,'national-winners'!$A$2:$B$13,2,0)=H1201,"Y","N")</f>
        <v>N</v>
      </c>
      <c r="N1201" t="str">
        <f>_xlfn.XLOOKUP(INDEX('state-winning-votes'!$A$1:$L$53,MATCH($C1201,'state-winning-votes'!$A:$A,0),MATCH($A1201,'state-winning-votes'!$A$2:$L$2,0)),$K:$K,$H:$H)</f>
        <v>Dukakis, Michael</v>
      </c>
      <c r="O1201" t="str">
        <f>VLOOKUP(A1201,'national-winners'!$A$2:$B$13,2,0)</f>
        <v>Bush, George H.W.</v>
      </c>
    </row>
    <row r="1202" spans="1:15" x14ac:dyDescent="0.25">
      <c r="A1202">
        <v>1988</v>
      </c>
      <c r="B1202" t="s">
        <v>117</v>
      </c>
      <c r="C1202" t="s">
        <v>118</v>
      </c>
      <c r="D1202">
        <v>36</v>
      </c>
      <c r="E1202">
        <v>21</v>
      </c>
      <c r="F1202">
        <v>13</v>
      </c>
      <c r="G1202" t="s">
        <v>16</v>
      </c>
      <c r="H1202" t="s">
        <v>210</v>
      </c>
      <c r="I1202" t="s">
        <v>211</v>
      </c>
      <c r="J1202" t="b">
        <v>0</v>
      </c>
      <c r="K1202">
        <v>15845</v>
      </c>
      <c r="L1202">
        <v>6485683</v>
      </c>
      <c r="M1202" t="str">
        <f>IF(VLOOKUP(A1202,'national-winners'!$A$2:$B$13,2,0)=H1202,"Y","N")</f>
        <v>N</v>
      </c>
      <c r="N1202" t="str">
        <f>_xlfn.XLOOKUP(INDEX('state-winning-votes'!$A$1:$L$53,MATCH($C1202,'state-winning-votes'!$A:$A,0),MATCH($A1202,'state-winning-votes'!$A$2:$L$2,0)),$K:$K,$H:$H)</f>
        <v>Dukakis, Michael</v>
      </c>
      <c r="O1202" t="str">
        <f>VLOOKUP(A1202,'national-winners'!$A$2:$B$13,2,0)</f>
        <v>Bush, George H.W.</v>
      </c>
    </row>
    <row r="1203" spans="1:15" x14ac:dyDescent="0.25">
      <c r="A1203">
        <v>1988</v>
      </c>
      <c r="B1203" t="s">
        <v>117</v>
      </c>
      <c r="C1203" t="s">
        <v>118</v>
      </c>
      <c r="D1203">
        <v>36</v>
      </c>
      <c r="E1203">
        <v>21</v>
      </c>
      <c r="F1203">
        <v>13</v>
      </c>
      <c r="G1203" t="s">
        <v>16</v>
      </c>
      <c r="H1203" t="s">
        <v>209</v>
      </c>
      <c r="I1203" t="s">
        <v>29</v>
      </c>
      <c r="J1203" t="b">
        <v>0</v>
      </c>
      <c r="K1203">
        <v>12109</v>
      </c>
      <c r="L1203">
        <v>6485683</v>
      </c>
      <c r="M1203" t="str">
        <f>IF(VLOOKUP(A1203,'national-winners'!$A$2:$B$13,2,0)=H1203,"Y","N")</f>
        <v>N</v>
      </c>
      <c r="N1203" t="str">
        <f>_xlfn.XLOOKUP(INDEX('state-winning-votes'!$A$1:$L$53,MATCH($C1203,'state-winning-votes'!$A:$A,0),MATCH($A1203,'state-winning-votes'!$A$2:$L$2,0)),$K:$K,$H:$H)</f>
        <v>Dukakis, Michael</v>
      </c>
      <c r="O1203" t="str">
        <f>VLOOKUP(A1203,'national-winners'!$A$2:$B$13,2,0)</f>
        <v>Bush, George H.W.</v>
      </c>
    </row>
    <row r="1204" spans="1:15" x14ac:dyDescent="0.25">
      <c r="A1204">
        <v>1988</v>
      </c>
      <c r="B1204" t="s">
        <v>117</v>
      </c>
      <c r="C1204" t="s">
        <v>118</v>
      </c>
      <c r="D1204">
        <v>36</v>
      </c>
      <c r="E1204">
        <v>21</v>
      </c>
      <c r="F1204">
        <v>13</v>
      </c>
      <c r="G1204" t="s">
        <v>16</v>
      </c>
      <c r="H1204" t="s">
        <v>201</v>
      </c>
      <c r="I1204" t="s">
        <v>170</v>
      </c>
      <c r="J1204" t="b">
        <v>0</v>
      </c>
      <c r="K1204">
        <v>4179</v>
      </c>
      <c r="L1204">
        <v>6485683</v>
      </c>
      <c r="M1204" t="str">
        <f>IF(VLOOKUP(A1204,'national-winners'!$A$2:$B$13,2,0)=H1204,"Y","N")</f>
        <v>N</v>
      </c>
      <c r="N1204" t="str">
        <f>_xlfn.XLOOKUP(INDEX('state-winning-votes'!$A$1:$L$53,MATCH($C1204,'state-winning-votes'!$A:$A,0),MATCH($A1204,'state-winning-votes'!$A$2:$L$2,0)),$K:$K,$H:$H)</f>
        <v>Dukakis, Michael</v>
      </c>
      <c r="O1204" t="str">
        <f>VLOOKUP(A1204,'national-winners'!$A$2:$B$13,2,0)</f>
        <v>Bush, George H.W.</v>
      </c>
    </row>
    <row r="1205" spans="1:15" x14ac:dyDescent="0.25">
      <c r="A1205">
        <v>1988</v>
      </c>
      <c r="B1205" t="s">
        <v>117</v>
      </c>
      <c r="C1205" t="s">
        <v>118</v>
      </c>
      <c r="D1205">
        <v>36</v>
      </c>
      <c r="E1205">
        <v>21</v>
      </c>
      <c r="F1205">
        <v>13</v>
      </c>
      <c r="G1205" t="s">
        <v>16</v>
      </c>
      <c r="H1205" t="s">
        <v>215</v>
      </c>
      <c r="I1205" t="s">
        <v>37</v>
      </c>
      <c r="J1205" t="b">
        <v>0</v>
      </c>
      <c r="K1205">
        <v>3287</v>
      </c>
      <c r="L1205">
        <v>6485683</v>
      </c>
      <c r="M1205" t="str">
        <f>IF(VLOOKUP(A1205,'national-winners'!$A$2:$B$13,2,0)=H1205,"Y","N")</f>
        <v>N</v>
      </c>
      <c r="N1205" t="str">
        <f>_xlfn.XLOOKUP(INDEX('state-winning-votes'!$A$1:$L$53,MATCH($C1205,'state-winning-votes'!$A:$A,0),MATCH($A1205,'state-winning-votes'!$A$2:$L$2,0)),$K:$K,$H:$H)</f>
        <v>Dukakis, Michael</v>
      </c>
      <c r="O1205" t="str">
        <f>VLOOKUP(A1205,'national-winners'!$A$2:$B$13,2,0)</f>
        <v>Bush, George H.W.</v>
      </c>
    </row>
    <row r="1206" spans="1:15" x14ac:dyDescent="0.25">
      <c r="A1206">
        <v>1988</v>
      </c>
      <c r="B1206" t="s">
        <v>117</v>
      </c>
      <c r="C1206" t="s">
        <v>118</v>
      </c>
      <c r="D1206">
        <v>36</v>
      </c>
      <c r="E1206">
        <v>21</v>
      </c>
      <c r="F1206">
        <v>13</v>
      </c>
      <c r="G1206" t="s">
        <v>16</v>
      </c>
      <c r="I1206" t="s">
        <v>219</v>
      </c>
      <c r="J1206" t="b">
        <v>0</v>
      </c>
      <c r="K1206">
        <v>13</v>
      </c>
      <c r="L1206">
        <v>6485683</v>
      </c>
      <c r="M1206" t="str">
        <f>IF(VLOOKUP(A1206,'national-winners'!$A$2:$B$13,2,0)=H1206,"Y","N")</f>
        <v>N</v>
      </c>
      <c r="N1206" t="str">
        <f>_xlfn.XLOOKUP(INDEX('state-winning-votes'!$A$1:$L$53,MATCH($C1206,'state-winning-votes'!$A:$A,0),MATCH($A1206,'state-winning-votes'!$A$2:$L$2,0)),$K:$K,$H:$H)</f>
        <v>Dukakis, Michael</v>
      </c>
      <c r="O1206" t="str">
        <f>VLOOKUP(A1206,'national-winners'!$A$2:$B$13,2,0)</f>
        <v>Bush, George H.W.</v>
      </c>
    </row>
    <row r="1207" spans="1:15" x14ac:dyDescent="0.25">
      <c r="A1207">
        <v>1988</v>
      </c>
      <c r="B1207" t="s">
        <v>122</v>
      </c>
      <c r="C1207" t="s">
        <v>123</v>
      </c>
      <c r="D1207">
        <v>37</v>
      </c>
      <c r="E1207">
        <v>56</v>
      </c>
      <c r="F1207">
        <v>47</v>
      </c>
      <c r="G1207" t="s">
        <v>16</v>
      </c>
      <c r="H1207" t="s">
        <v>207</v>
      </c>
      <c r="I1207" t="s">
        <v>21</v>
      </c>
      <c r="J1207" t="b">
        <v>0</v>
      </c>
      <c r="K1207">
        <v>1237258</v>
      </c>
      <c r="L1207">
        <v>2134370</v>
      </c>
      <c r="M1207" t="str">
        <f>IF(VLOOKUP(A1207,'national-winners'!$A$2:$B$13,2,0)=H1207,"Y","N")</f>
        <v>Y</v>
      </c>
      <c r="N1207" t="str">
        <f>_xlfn.XLOOKUP(INDEX('state-winning-votes'!$A$1:$L$53,MATCH($C1207,'state-winning-votes'!$A:$A,0),MATCH($A1207,'state-winning-votes'!$A$2:$L$2,0)),$K:$K,$H:$H)</f>
        <v>Bush, George H.W.</v>
      </c>
      <c r="O1207" t="str">
        <f>VLOOKUP(A1207,'national-winners'!$A$2:$B$13,2,0)</f>
        <v>Bush, George H.W.</v>
      </c>
    </row>
    <row r="1208" spans="1:15" x14ac:dyDescent="0.25">
      <c r="A1208">
        <v>1988</v>
      </c>
      <c r="B1208" t="s">
        <v>122</v>
      </c>
      <c r="C1208" t="s">
        <v>123</v>
      </c>
      <c r="D1208">
        <v>37</v>
      </c>
      <c r="E1208">
        <v>56</v>
      </c>
      <c r="F1208">
        <v>47</v>
      </c>
      <c r="G1208" t="s">
        <v>16</v>
      </c>
      <c r="H1208" t="s">
        <v>208</v>
      </c>
      <c r="I1208" t="s">
        <v>18</v>
      </c>
      <c r="J1208" t="b">
        <v>0</v>
      </c>
      <c r="K1208">
        <v>890167</v>
      </c>
      <c r="L1208">
        <v>2134370</v>
      </c>
      <c r="M1208" t="str">
        <f>IF(VLOOKUP(A1208,'national-winners'!$A$2:$B$13,2,0)=H1208,"Y","N")</f>
        <v>N</v>
      </c>
      <c r="N1208" t="str">
        <f>_xlfn.XLOOKUP(INDEX('state-winning-votes'!$A$1:$L$53,MATCH($C1208,'state-winning-votes'!$A:$A,0),MATCH($A1208,'state-winning-votes'!$A$2:$L$2,0)),$K:$K,$H:$H)</f>
        <v>Bush, George H.W.</v>
      </c>
      <c r="O1208" t="str">
        <f>VLOOKUP(A1208,'national-winners'!$A$2:$B$13,2,0)</f>
        <v>Bush, George H.W.</v>
      </c>
    </row>
    <row r="1209" spans="1:15" x14ac:dyDescent="0.25">
      <c r="A1209">
        <v>1988</v>
      </c>
      <c r="B1209" t="s">
        <v>122</v>
      </c>
      <c r="C1209" t="s">
        <v>123</v>
      </c>
      <c r="D1209">
        <v>37</v>
      </c>
      <c r="E1209">
        <v>56</v>
      </c>
      <c r="F1209">
        <v>47</v>
      </c>
      <c r="G1209" t="s">
        <v>16</v>
      </c>
      <c r="H1209" t="s">
        <v>210</v>
      </c>
      <c r="I1209" t="s">
        <v>211</v>
      </c>
      <c r="J1209" t="b">
        <v>0</v>
      </c>
      <c r="K1209">
        <v>5682</v>
      </c>
      <c r="L1209">
        <v>2134370</v>
      </c>
      <c r="M1209" t="str">
        <f>IF(VLOOKUP(A1209,'national-winners'!$A$2:$B$13,2,0)=H1209,"Y","N")</f>
        <v>N</v>
      </c>
      <c r="N1209" t="str">
        <f>_xlfn.XLOOKUP(INDEX('state-winning-votes'!$A$1:$L$53,MATCH($C1209,'state-winning-votes'!$A:$A,0),MATCH($A1209,'state-winning-votes'!$A$2:$L$2,0)),$K:$K,$H:$H)</f>
        <v>Bush, George H.W.</v>
      </c>
      <c r="O1209" t="str">
        <f>VLOOKUP(A1209,'national-winners'!$A$2:$B$13,2,0)</f>
        <v>Bush, George H.W.</v>
      </c>
    </row>
    <row r="1210" spans="1:15" x14ac:dyDescent="0.25">
      <c r="A1210">
        <v>1988</v>
      </c>
      <c r="B1210" t="s">
        <v>122</v>
      </c>
      <c r="C1210" t="s">
        <v>123</v>
      </c>
      <c r="D1210">
        <v>37</v>
      </c>
      <c r="E1210">
        <v>56</v>
      </c>
      <c r="F1210">
        <v>47</v>
      </c>
      <c r="G1210" t="s">
        <v>16</v>
      </c>
      <c r="H1210" t="s">
        <v>209</v>
      </c>
      <c r="J1210" t="b">
        <v>1</v>
      </c>
      <c r="K1210">
        <v>1263</v>
      </c>
      <c r="L1210">
        <v>2134370</v>
      </c>
      <c r="M1210" t="str">
        <f>IF(VLOOKUP(A1210,'national-winners'!$A$2:$B$13,2,0)=H1210,"Y","N")</f>
        <v>N</v>
      </c>
      <c r="N1210" t="str">
        <f>_xlfn.XLOOKUP(INDEX('state-winning-votes'!$A$1:$L$53,MATCH($C1210,'state-winning-votes'!$A:$A,0),MATCH($A1210,'state-winning-votes'!$A$2:$L$2,0)),$K:$K,$H:$H)</f>
        <v>Bush, George H.W.</v>
      </c>
      <c r="O1210" t="str">
        <f>VLOOKUP(A1210,'national-winners'!$A$2:$B$13,2,0)</f>
        <v>Bush, George H.W.</v>
      </c>
    </row>
    <row r="1211" spans="1:15" x14ac:dyDescent="0.25">
      <c r="A1211">
        <v>1988</v>
      </c>
      <c r="B1211" t="s">
        <v>124</v>
      </c>
      <c r="C1211" t="s">
        <v>125</v>
      </c>
      <c r="D1211">
        <v>38</v>
      </c>
      <c r="E1211">
        <v>44</v>
      </c>
      <c r="F1211">
        <v>36</v>
      </c>
      <c r="G1211" t="s">
        <v>16</v>
      </c>
      <c r="H1211" t="s">
        <v>207</v>
      </c>
      <c r="I1211" t="s">
        <v>21</v>
      </c>
      <c r="J1211" t="b">
        <v>0</v>
      </c>
      <c r="K1211">
        <v>166559</v>
      </c>
      <c r="L1211">
        <v>297261</v>
      </c>
      <c r="M1211" t="str">
        <f>IF(VLOOKUP(A1211,'national-winners'!$A$2:$B$13,2,0)=H1211,"Y","N")</f>
        <v>Y</v>
      </c>
      <c r="N1211" t="str">
        <f>_xlfn.XLOOKUP(INDEX('state-winning-votes'!$A$1:$L$53,MATCH($C1211,'state-winning-votes'!$A:$A,0),MATCH($A1211,'state-winning-votes'!$A$2:$L$2,0)),$K:$K,$H:$H)</f>
        <v>Bush, George H.W.</v>
      </c>
      <c r="O1211" t="str">
        <f>VLOOKUP(A1211,'national-winners'!$A$2:$B$13,2,0)</f>
        <v>Bush, George H.W.</v>
      </c>
    </row>
    <row r="1212" spans="1:15" x14ac:dyDescent="0.25">
      <c r="A1212">
        <v>1988</v>
      </c>
      <c r="B1212" t="s">
        <v>124</v>
      </c>
      <c r="C1212" t="s">
        <v>125</v>
      </c>
      <c r="D1212">
        <v>38</v>
      </c>
      <c r="E1212">
        <v>44</v>
      </c>
      <c r="F1212">
        <v>36</v>
      </c>
      <c r="G1212" t="s">
        <v>16</v>
      </c>
      <c r="H1212" t="s">
        <v>208</v>
      </c>
      <c r="I1212" t="s">
        <v>18</v>
      </c>
      <c r="J1212" t="b">
        <v>0</v>
      </c>
      <c r="K1212">
        <v>127739</v>
      </c>
      <c r="L1212">
        <v>297261</v>
      </c>
      <c r="M1212" t="str">
        <f>IF(VLOOKUP(A1212,'national-winners'!$A$2:$B$13,2,0)=H1212,"Y","N")</f>
        <v>N</v>
      </c>
      <c r="N1212" t="str">
        <f>_xlfn.XLOOKUP(INDEX('state-winning-votes'!$A$1:$L$53,MATCH($C1212,'state-winning-votes'!$A:$A,0),MATCH($A1212,'state-winning-votes'!$A$2:$L$2,0)),$K:$K,$H:$H)</f>
        <v>Bush, George H.W.</v>
      </c>
      <c r="O1212" t="str">
        <f>VLOOKUP(A1212,'national-winners'!$A$2:$B$13,2,0)</f>
        <v>Bush, George H.W.</v>
      </c>
    </row>
    <row r="1213" spans="1:15" x14ac:dyDescent="0.25">
      <c r="A1213">
        <v>1988</v>
      </c>
      <c r="B1213" t="s">
        <v>124</v>
      </c>
      <c r="C1213" t="s">
        <v>125</v>
      </c>
      <c r="D1213">
        <v>38</v>
      </c>
      <c r="E1213">
        <v>44</v>
      </c>
      <c r="F1213">
        <v>36</v>
      </c>
      <c r="G1213" t="s">
        <v>16</v>
      </c>
      <c r="H1213" t="s">
        <v>209</v>
      </c>
      <c r="I1213" t="s">
        <v>29</v>
      </c>
      <c r="J1213" t="b">
        <v>0</v>
      </c>
      <c r="K1213">
        <v>1315</v>
      </c>
      <c r="L1213">
        <v>297261</v>
      </c>
      <c r="M1213" t="str">
        <f>IF(VLOOKUP(A1213,'national-winners'!$A$2:$B$13,2,0)=H1213,"Y","N")</f>
        <v>N</v>
      </c>
      <c r="N1213" t="str">
        <f>_xlfn.XLOOKUP(INDEX('state-winning-votes'!$A$1:$L$53,MATCH($C1213,'state-winning-votes'!$A:$A,0),MATCH($A1213,'state-winning-votes'!$A$2:$L$2,0)),$K:$K,$H:$H)</f>
        <v>Bush, George H.W.</v>
      </c>
      <c r="O1213" t="str">
        <f>VLOOKUP(A1213,'national-winners'!$A$2:$B$13,2,0)</f>
        <v>Bush, George H.W.</v>
      </c>
    </row>
    <row r="1214" spans="1:15" x14ac:dyDescent="0.25">
      <c r="A1214">
        <v>1988</v>
      </c>
      <c r="B1214" t="s">
        <v>124</v>
      </c>
      <c r="C1214" t="s">
        <v>125</v>
      </c>
      <c r="D1214">
        <v>38</v>
      </c>
      <c r="E1214">
        <v>44</v>
      </c>
      <c r="F1214">
        <v>36</v>
      </c>
      <c r="G1214" t="s">
        <v>16</v>
      </c>
      <c r="H1214" t="s">
        <v>48</v>
      </c>
      <c r="I1214" t="s">
        <v>212</v>
      </c>
      <c r="J1214" t="b">
        <v>0</v>
      </c>
      <c r="K1214">
        <v>905</v>
      </c>
      <c r="L1214">
        <v>297261</v>
      </c>
      <c r="M1214" t="str">
        <f>IF(VLOOKUP(A1214,'national-winners'!$A$2:$B$13,2,0)=H1214,"Y","N")</f>
        <v>N</v>
      </c>
      <c r="N1214" t="str">
        <f>_xlfn.XLOOKUP(INDEX('state-winning-votes'!$A$1:$L$53,MATCH($C1214,'state-winning-votes'!$A:$A,0),MATCH($A1214,'state-winning-votes'!$A$2:$L$2,0)),$K:$K,$H:$H)</f>
        <v>Bush, George H.W.</v>
      </c>
      <c r="O1214" t="str">
        <f>VLOOKUP(A1214,'national-winners'!$A$2:$B$13,2,0)</f>
        <v>Bush, George H.W.</v>
      </c>
    </row>
    <row r="1215" spans="1:15" x14ac:dyDescent="0.25">
      <c r="A1215">
        <v>1988</v>
      </c>
      <c r="B1215" t="s">
        <v>124</v>
      </c>
      <c r="C1215" t="s">
        <v>125</v>
      </c>
      <c r="D1215">
        <v>38</v>
      </c>
      <c r="E1215">
        <v>44</v>
      </c>
      <c r="F1215">
        <v>36</v>
      </c>
      <c r="G1215" t="s">
        <v>16</v>
      </c>
      <c r="H1215" t="s">
        <v>210</v>
      </c>
      <c r="I1215" t="s">
        <v>211</v>
      </c>
      <c r="J1215" t="b">
        <v>0</v>
      </c>
      <c r="K1215">
        <v>396</v>
      </c>
      <c r="L1215">
        <v>297261</v>
      </c>
      <c r="M1215" t="str">
        <f>IF(VLOOKUP(A1215,'national-winners'!$A$2:$B$13,2,0)=H1215,"Y","N")</f>
        <v>N</v>
      </c>
      <c r="N1215" t="str">
        <f>_xlfn.XLOOKUP(INDEX('state-winning-votes'!$A$1:$L$53,MATCH($C1215,'state-winning-votes'!$A:$A,0),MATCH($A1215,'state-winning-votes'!$A$2:$L$2,0)),$K:$K,$H:$H)</f>
        <v>Bush, George H.W.</v>
      </c>
      <c r="O1215" t="str">
        <f>VLOOKUP(A1215,'national-winners'!$A$2:$B$13,2,0)</f>
        <v>Bush, George H.W.</v>
      </c>
    </row>
    <row r="1216" spans="1:15" x14ac:dyDescent="0.25">
      <c r="A1216">
        <v>1988</v>
      </c>
      <c r="B1216" t="s">
        <v>124</v>
      </c>
      <c r="C1216" t="s">
        <v>125</v>
      </c>
      <c r="D1216">
        <v>38</v>
      </c>
      <c r="E1216">
        <v>44</v>
      </c>
      <c r="F1216">
        <v>36</v>
      </c>
      <c r="G1216" t="s">
        <v>16</v>
      </c>
      <c r="H1216" t="s">
        <v>215</v>
      </c>
      <c r="I1216" t="s">
        <v>37</v>
      </c>
      <c r="J1216" t="b">
        <v>0</v>
      </c>
      <c r="K1216">
        <v>347</v>
      </c>
      <c r="L1216">
        <v>297261</v>
      </c>
      <c r="M1216" t="str">
        <f>IF(VLOOKUP(A1216,'national-winners'!$A$2:$B$13,2,0)=H1216,"Y","N")</f>
        <v>N</v>
      </c>
      <c r="N1216" t="str">
        <f>_xlfn.XLOOKUP(INDEX('state-winning-votes'!$A$1:$L$53,MATCH($C1216,'state-winning-votes'!$A:$A,0),MATCH($A1216,'state-winning-votes'!$A$2:$L$2,0)),$K:$K,$H:$H)</f>
        <v>Bush, George H.W.</v>
      </c>
      <c r="O1216" t="str">
        <f>VLOOKUP(A1216,'national-winners'!$A$2:$B$13,2,0)</f>
        <v>Bush, George H.W.</v>
      </c>
    </row>
    <row r="1217" spans="1:15" x14ac:dyDescent="0.25">
      <c r="A1217">
        <v>1988</v>
      </c>
      <c r="B1217" t="s">
        <v>126</v>
      </c>
      <c r="C1217" t="s">
        <v>127</v>
      </c>
      <c r="D1217">
        <v>39</v>
      </c>
      <c r="E1217">
        <v>31</v>
      </c>
      <c r="F1217">
        <v>24</v>
      </c>
      <c r="G1217" t="s">
        <v>16</v>
      </c>
      <c r="H1217" t="s">
        <v>207</v>
      </c>
      <c r="I1217" t="s">
        <v>21</v>
      </c>
      <c r="J1217" t="b">
        <v>0</v>
      </c>
      <c r="K1217">
        <v>2416549</v>
      </c>
      <c r="L1217">
        <v>4393585</v>
      </c>
      <c r="M1217" t="str">
        <f>IF(VLOOKUP(A1217,'national-winners'!$A$2:$B$13,2,0)=H1217,"Y","N")</f>
        <v>Y</v>
      </c>
      <c r="N1217" t="str">
        <f>_xlfn.XLOOKUP(INDEX('state-winning-votes'!$A$1:$L$53,MATCH($C1217,'state-winning-votes'!$A:$A,0),MATCH($A1217,'state-winning-votes'!$A$2:$L$2,0)),$K:$K,$H:$H)</f>
        <v>Bush, George H.W.</v>
      </c>
      <c r="O1217" t="str">
        <f>VLOOKUP(A1217,'national-winners'!$A$2:$B$13,2,0)</f>
        <v>Bush, George H.W.</v>
      </c>
    </row>
    <row r="1218" spans="1:15" x14ac:dyDescent="0.25">
      <c r="A1218">
        <v>1988</v>
      </c>
      <c r="B1218" t="s">
        <v>126</v>
      </c>
      <c r="C1218" t="s">
        <v>127</v>
      </c>
      <c r="D1218">
        <v>39</v>
      </c>
      <c r="E1218">
        <v>31</v>
      </c>
      <c r="F1218">
        <v>24</v>
      </c>
      <c r="G1218" t="s">
        <v>16</v>
      </c>
      <c r="H1218" t="s">
        <v>208</v>
      </c>
      <c r="I1218" t="s">
        <v>18</v>
      </c>
      <c r="J1218" t="b">
        <v>0</v>
      </c>
      <c r="K1218">
        <v>1939629</v>
      </c>
      <c r="L1218">
        <v>4393585</v>
      </c>
      <c r="M1218" t="str">
        <f>IF(VLOOKUP(A1218,'national-winners'!$A$2:$B$13,2,0)=H1218,"Y","N")</f>
        <v>N</v>
      </c>
      <c r="N1218" t="str">
        <f>_xlfn.XLOOKUP(INDEX('state-winning-votes'!$A$1:$L$53,MATCH($C1218,'state-winning-votes'!$A:$A,0),MATCH($A1218,'state-winning-votes'!$A$2:$L$2,0)),$K:$K,$H:$H)</f>
        <v>Bush, George H.W.</v>
      </c>
      <c r="O1218" t="str">
        <f>VLOOKUP(A1218,'national-winners'!$A$2:$B$13,2,0)</f>
        <v>Bush, George H.W.</v>
      </c>
    </row>
    <row r="1219" spans="1:15" x14ac:dyDescent="0.25">
      <c r="A1219">
        <v>1988</v>
      </c>
      <c r="B1219" t="s">
        <v>126</v>
      </c>
      <c r="C1219" t="s">
        <v>127</v>
      </c>
      <c r="D1219">
        <v>39</v>
      </c>
      <c r="E1219">
        <v>31</v>
      </c>
      <c r="F1219">
        <v>24</v>
      </c>
      <c r="G1219" t="s">
        <v>16</v>
      </c>
      <c r="H1219" t="s">
        <v>210</v>
      </c>
      <c r="I1219" t="s">
        <v>211</v>
      </c>
      <c r="J1219" t="b">
        <v>0</v>
      </c>
      <c r="K1219">
        <v>12017</v>
      </c>
      <c r="L1219">
        <v>4393585</v>
      </c>
      <c r="M1219" t="str">
        <f>IF(VLOOKUP(A1219,'national-winners'!$A$2:$B$13,2,0)=H1219,"Y","N")</f>
        <v>N</v>
      </c>
      <c r="N1219" t="str">
        <f>_xlfn.XLOOKUP(INDEX('state-winning-votes'!$A$1:$L$53,MATCH($C1219,'state-winning-votes'!$A:$A,0),MATCH($A1219,'state-winning-votes'!$A$2:$L$2,0)),$K:$K,$H:$H)</f>
        <v>Bush, George H.W.</v>
      </c>
      <c r="O1219" t="str">
        <f>VLOOKUP(A1219,'national-winners'!$A$2:$B$13,2,0)</f>
        <v>Bush, George H.W.</v>
      </c>
    </row>
    <row r="1220" spans="1:15" x14ac:dyDescent="0.25">
      <c r="A1220">
        <v>1988</v>
      </c>
      <c r="B1220" t="s">
        <v>126</v>
      </c>
      <c r="C1220" t="s">
        <v>127</v>
      </c>
      <c r="D1220">
        <v>39</v>
      </c>
      <c r="E1220">
        <v>31</v>
      </c>
      <c r="F1220">
        <v>24</v>
      </c>
      <c r="G1220" t="s">
        <v>16</v>
      </c>
      <c r="H1220" t="s">
        <v>209</v>
      </c>
      <c r="I1220" t="s">
        <v>29</v>
      </c>
      <c r="J1220" t="b">
        <v>0</v>
      </c>
      <c r="K1220">
        <v>11926</v>
      </c>
      <c r="L1220">
        <v>4393585</v>
      </c>
      <c r="M1220" t="str">
        <f>IF(VLOOKUP(A1220,'national-winners'!$A$2:$B$13,2,0)=H1220,"Y","N")</f>
        <v>N</v>
      </c>
      <c r="N1220" t="str">
        <f>_xlfn.XLOOKUP(INDEX('state-winning-votes'!$A$1:$L$53,MATCH($C1220,'state-winning-votes'!$A:$A,0),MATCH($A1220,'state-winning-votes'!$A$2:$L$2,0)),$K:$K,$H:$H)</f>
        <v>Bush, George H.W.</v>
      </c>
      <c r="O1220" t="str">
        <f>VLOOKUP(A1220,'national-winners'!$A$2:$B$13,2,0)</f>
        <v>Bush, George H.W.</v>
      </c>
    </row>
    <row r="1221" spans="1:15" x14ac:dyDescent="0.25">
      <c r="A1221">
        <v>1988</v>
      </c>
      <c r="B1221" t="s">
        <v>126</v>
      </c>
      <c r="C1221" t="s">
        <v>127</v>
      </c>
      <c r="D1221">
        <v>39</v>
      </c>
      <c r="E1221">
        <v>31</v>
      </c>
      <c r="F1221">
        <v>24</v>
      </c>
      <c r="G1221" t="s">
        <v>16</v>
      </c>
      <c r="I1221" t="s">
        <v>35</v>
      </c>
      <c r="J1221" t="b">
        <v>0</v>
      </c>
      <c r="K1221">
        <v>7713</v>
      </c>
      <c r="L1221">
        <v>4393585</v>
      </c>
      <c r="M1221" t="str">
        <f>IF(VLOOKUP(A1221,'national-winners'!$A$2:$B$13,2,0)=H1221,"Y","N")</f>
        <v>N</v>
      </c>
      <c r="N1221" t="str">
        <f>_xlfn.XLOOKUP(INDEX('state-winning-votes'!$A$1:$L$53,MATCH($C1221,'state-winning-votes'!$A:$A,0),MATCH($A1221,'state-winning-votes'!$A$2:$L$2,0)),$K:$K,$H:$H)</f>
        <v>Bush, George H.W.</v>
      </c>
      <c r="O1221" t="str">
        <f>VLOOKUP(A1221,'national-winners'!$A$2:$B$13,2,0)</f>
        <v>Bush, George H.W.</v>
      </c>
    </row>
    <row r="1222" spans="1:15" x14ac:dyDescent="0.25">
      <c r="A1222">
        <v>1988</v>
      </c>
      <c r="B1222" t="s">
        <v>126</v>
      </c>
      <c r="C1222" t="s">
        <v>127</v>
      </c>
      <c r="D1222">
        <v>39</v>
      </c>
      <c r="E1222">
        <v>31</v>
      </c>
      <c r="F1222">
        <v>24</v>
      </c>
      <c r="G1222" t="s">
        <v>16</v>
      </c>
      <c r="H1222" t="s">
        <v>202</v>
      </c>
      <c r="I1222" t="s">
        <v>203</v>
      </c>
      <c r="J1222" t="b">
        <v>0</v>
      </c>
      <c r="K1222">
        <v>5401</v>
      </c>
      <c r="L1222">
        <v>4393585</v>
      </c>
      <c r="M1222" t="str">
        <f>IF(VLOOKUP(A1222,'national-winners'!$A$2:$B$13,2,0)=H1222,"Y","N")</f>
        <v>N</v>
      </c>
      <c r="N1222" t="str">
        <f>_xlfn.XLOOKUP(INDEX('state-winning-votes'!$A$1:$L$53,MATCH($C1222,'state-winning-votes'!$A:$A,0),MATCH($A1222,'state-winning-votes'!$A$2:$L$2,0)),$K:$K,$H:$H)</f>
        <v>Bush, George H.W.</v>
      </c>
      <c r="O1222" t="str">
        <f>VLOOKUP(A1222,'national-winners'!$A$2:$B$13,2,0)</f>
        <v>Bush, George H.W.</v>
      </c>
    </row>
    <row r="1223" spans="1:15" x14ac:dyDescent="0.25">
      <c r="A1223">
        <v>1988</v>
      </c>
      <c r="B1223" t="s">
        <v>126</v>
      </c>
      <c r="C1223" t="s">
        <v>127</v>
      </c>
      <c r="D1223">
        <v>39</v>
      </c>
      <c r="E1223">
        <v>31</v>
      </c>
      <c r="F1223">
        <v>24</v>
      </c>
      <c r="G1223" t="s">
        <v>16</v>
      </c>
      <c r="J1223" t="b">
        <v>1</v>
      </c>
      <c r="K1223">
        <v>350</v>
      </c>
      <c r="L1223">
        <v>4393585</v>
      </c>
      <c r="M1223" t="str">
        <f>IF(VLOOKUP(A1223,'national-winners'!$A$2:$B$13,2,0)=H1223,"Y","N")</f>
        <v>N</v>
      </c>
      <c r="N1223" t="str">
        <f>_xlfn.XLOOKUP(INDEX('state-winning-votes'!$A$1:$L$53,MATCH($C1223,'state-winning-votes'!$A:$A,0),MATCH($A1223,'state-winning-votes'!$A$2:$L$2,0)),$K:$K,$H:$H)</f>
        <v>Bush, George H.W.</v>
      </c>
      <c r="O1223" t="str">
        <f>VLOOKUP(A1223,'national-winners'!$A$2:$B$13,2,0)</f>
        <v>Bush, George H.W.</v>
      </c>
    </row>
    <row r="1224" spans="1:15" x14ac:dyDescent="0.25">
      <c r="A1224">
        <v>1988</v>
      </c>
      <c r="B1224" t="s">
        <v>128</v>
      </c>
      <c r="C1224" t="s">
        <v>129</v>
      </c>
      <c r="D1224">
        <v>40</v>
      </c>
      <c r="E1224">
        <v>73</v>
      </c>
      <c r="F1224">
        <v>53</v>
      </c>
      <c r="G1224" t="s">
        <v>16</v>
      </c>
      <c r="H1224" t="s">
        <v>207</v>
      </c>
      <c r="I1224" t="s">
        <v>21</v>
      </c>
      <c r="J1224" t="b">
        <v>0</v>
      </c>
      <c r="K1224">
        <v>678367</v>
      </c>
      <c r="L1224">
        <v>1171036</v>
      </c>
      <c r="M1224" t="str">
        <f>IF(VLOOKUP(A1224,'national-winners'!$A$2:$B$13,2,0)=H1224,"Y","N")</f>
        <v>Y</v>
      </c>
      <c r="N1224" t="str">
        <f>_xlfn.XLOOKUP(INDEX('state-winning-votes'!$A$1:$L$53,MATCH($C1224,'state-winning-votes'!$A:$A,0),MATCH($A1224,'state-winning-votes'!$A$2:$L$2,0)),$K:$K,$H:$H)</f>
        <v>Bush, George H.W.</v>
      </c>
      <c r="O1224" t="str">
        <f>VLOOKUP(A1224,'national-winners'!$A$2:$B$13,2,0)</f>
        <v>Bush, George H.W.</v>
      </c>
    </row>
    <row r="1225" spans="1:15" x14ac:dyDescent="0.25">
      <c r="A1225">
        <v>1988</v>
      </c>
      <c r="B1225" t="s">
        <v>128</v>
      </c>
      <c r="C1225" t="s">
        <v>129</v>
      </c>
      <c r="D1225">
        <v>40</v>
      </c>
      <c r="E1225">
        <v>73</v>
      </c>
      <c r="F1225">
        <v>53</v>
      </c>
      <c r="G1225" t="s">
        <v>16</v>
      </c>
      <c r="H1225" t="s">
        <v>208</v>
      </c>
      <c r="I1225" t="s">
        <v>18</v>
      </c>
      <c r="J1225" t="b">
        <v>0</v>
      </c>
      <c r="K1225">
        <v>483423</v>
      </c>
      <c r="L1225">
        <v>1171036</v>
      </c>
      <c r="M1225" t="str">
        <f>IF(VLOOKUP(A1225,'national-winners'!$A$2:$B$13,2,0)=H1225,"Y","N")</f>
        <v>N</v>
      </c>
      <c r="N1225" t="str">
        <f>_xlfn.XLOOKUP(INDEX('state-winning-votes'!$A$1:$L$53,MATCH($C1225,'state-winning-votes'!$A:$A,0),MATCH($A1225,'state-winning-votes'!$A$2:$L$2,0)),$K:$K,$H:$H)</f>
        <v>Bush, George H.W.</v>
      </c>
      <c r="O1225" t="str">
        <f>VLOOKUP(A1225,'national-winners'!$A$2:$B$13,2,0)</f>
        <v>Bush, George H.W.</v>
      </c>
    </row>
    <row r="1226" spans="1:15" x14ac:dyDescent="0.25">
      <c r="A1226">
        <v>1988</v>
      </c>
      <c r="B1226" t="s">
        <v>128</v>
      </c>
      <c r="C1226" t="s">
        <v>129</v>
      </c>
      <c r="D1226">
        <v>40</v>
      </c>
      <c r="E1226">
        <v>73</v>
      </c>
      <c r="F1226">
        <v>53</v>
      </c>
      <c r="G1226" t="s">
        <v>16</v>
      </c>
      <c r="H1226" t="s">
        <v>209</v>
      </c>
      <c r="I1226" t="s">
        <v>29</v>
      </c>
      <c r="J1226" t="b">
        <v>0</v>
      </c>
      <c r="K1226">
        <v>6261</v>
      </c>
      <c r="L1226">
        <v>1171036</v>
      </c>
      <c r="M1226" t="str">
        <f>IF(VLOOKUP(A1226,'national-winners'!$A$2:$B$13,2,0)=H1226,"Y","N")</f>
        <v>N</v>
      </c>
      <c r="N1226" t="str">
        <f>_xlfn.XLOOKUP(INDEX('state-winning-votes'!$A$1:$L$53,MATCH($C1226,'state-winning-votes'!$A:$A,0),MATCH($A1226,'state-winning-votes'!$A$2:$L$2,0)),$K:$K,$H:$H)</f>
        <v>Bush, George H.W.</v>
      </c>
      <c r="O1226" t="str">
        <f>VLOOKUP(A1226,'national-winners'!$A$2:$B$13,2,0)</f>
        <v>Bush, George H.W.</v>
      </c>
    </row>
    <row r="1227" spans="1:15" x14ac:dyDescent="0.25">
      <c r="A1227">
        <v>1988</v>
      </c>
      <c r="B1227" t="s">
        <v>128</v>
      </c>
      <c r="C1227" t="s">
        <v>129</v>
      </c>
      <c r="D1227">
        <v>40</v>
      </c>
      <c r="E1227">
        <v>73</v>
      </c>
      <c r="F1227">
        <v>53</v>
      </c>
      <c r="G1227" t="s">
        <v>16</v>
      </c>
      <c r="H1227" t="s">
        <v>210</v>
      </c>
      <c r="I1227" t="s">
        <v>211</v>
      </c>
      <c r="J1227" t="b">
        <v>0</v>
      </c>
      <c r="K1227">
        <v>2985</v>
      </c>
      <c r="L1227">
        <v>1171036</v>
      </c>
      <c r="M1227" t="str">
        <f>IF(VLOOKUP(A1227,'national-winners'!$A$2:$B$13,2,0)=H1227,"Y","N")</f>
        <v>N</v>
      </c>
      <c r="N1227" t="str">
        <f>_xlfn.XLOOKUP(INDEX('state-winning-votes'!$A$1:$L$53,MATCH($C1227,'state-winning-votes'!$A:$A,0),MATCH($A1227,'state-winning-votes'!$A$2:$L$2,0)),$K:$K,$H:$H)</f>
        <v>Bush, George H.W.</v>
      </c>
      <c r="O1227" t="str">
        <f>VLOOKUP(A1227,'national-winners'!$A$2:$B$13,2,0)</f>
        <v>Bush, George H.W.</v>
      </c>
    </row>
    <row r="1228" spans="1:15" x14ac:dyDescent="0.25">
      <c r="A1228">
        <v>1988</v>
      </c>
      <c r="B1228" t="s">
        <v>130</v>
      </c>
      <c r="C1228" t="s">
        <v>131</v>
      </c>
      <c r="D1228">
        <v>41</v>
      </c>
      <c r="E1228">
        <v>92</v>
      </c>
      <c r="F1228">
        <v>72</v>
      </c>
      <c r="G1228" t="s">
        <v>16</v>
      </c>
      <c r="H1228" t="s">
        <v>208</v>
      </c>
      <c r="I1228" t="s">
        <v>18</v>
      </c>
      <c r="J1228" t="b">
        <v>0</v>
      </c>
      <c r="K1228">
        <v>616206</v>
      </c>
      <c r="L1228">
        <v>1201694</v>
      </c>
      <c r="M1228" t="str">
        <f>IF(VLOOKUP(A1228,'national-winners'!$A$2:$B$13,2,0)=H1228,"Y","N")</f>
        <v>N</v>
      </c>
      <c r="N1228" t="str">
        <f>_xlfn.XLOOKUP(INDEX('state-winning-votes'!$A$1:$L$53,MATCH($C1228,'state-winning-votes'!$A:$A,0),MATCH($A1228,'state-winning-votes'!$A$2:$L$2,0)),$K:$K,$H:$H)</f>
        <v>Dukakis, Michael</v>
      </c>
      <c r="O1228" t="str">
        <f>VLOOKUP(A1228,'national-winners'!$A$2:$B$13,2,0)</f>
        <v>Bush, George H.W.</v>
      </c>
    </row>
    <row r="1229" spans="1:15" x14ac:dyDescent="0.25">
      <c r="A1229">
        <v>1988</v>
      </c>
      <c r="B1229" t="s">
        <v>130</v>
      </c>
      <c r="C1229" t="s">
        <v>131</v>
      </c>
      <c r="D1229">
        <v>41</v>
      </c>
      <c r="E1229">
        <v>92</v>
      </c>
      <c r="F1229">
        <v>72</v>
      </c>
      <c r="G1229" t="s">
        <v>16</v>
      </c>
      <c r="H1229" t="s">
        <v>207</v>
      </c>
      <c r="I1229" t="s">
        <v>21</v>
      </c>
      <c r="J1229" t="b">
        <v>0</v>
      </c>
      <c r="K1229">
        <v>560126</v>
      </c>
      <c r="L1229">
        <v>1201694</v>
      </c>
      <c r="M1229" t="str">
        <f>IF(VLOOKUP(A1229,'national-winners'!$A$2:$B$13,2,0)=H1229,"Y","N")</f>
        <v>Y</v>
      </c>
      <c r="N1229" t="str">
        <f>_xlfn.XLOOKUP(INDEX('state-winning-votes'!$A$1:$L$53,MATCH($C1229,'state-winning-votes'!$A:$A,0),MATCH($A1229,'state-winning-votes'!$A$2:$L$2,0)),$K:$K,$H:$H)</f>
        <v>Dukakis, Michael</v>
      </c>
      <c r="O1229" t="str">
        <f>VLOOKUP(A1229,'national-winners'!$A$2:$B$13,2,0)</f>
        <v>Bush, George H.W.</v>
      </c>
    </row>
    <row r="1230" spans="1:15" x14ac:dyDescent="0.25">
      <c r="A1230">
        <v>1988</v>
      </c>
      <c r="B1230" t="s">
        <v>130</v>
      </c>
      <c r="C1230" t="s">
        <v>131</v>
      </c>
      <c r="D1230">
        <v>41</v>
      </c>
      <c r="E1230">
        <v>92</v>
      </c>
      <c r="F1230">
        <v>72</v>
      </c>
      <c r="G1230" t="s">
        <v>16</v>
      </c>
      <c r="H1230" t="s">
        <v>209</v>
      </c>
      <c r="I1230" t="s">
        <v>29</v>
      </c>
      <c r="J1230" t="b">
        <v>0</v>
      </c>
      <c r="K1230">
        <v>14811</v>
      </c>
      <c r="L1230">
        <v>1201694</v>
      </c>
      <c r="M1230" t="str">
        <f>IF(VLOOKUP(A1230,'national-winners'!$A$2:$B$13,2,0)=H1230,"Y","N")</f>
        <v>N</v>
      </c>
      <c r="N1230" t="str">
        <f>_xlfn.XLOOKUP(INDEX('state-winning-votes'!$A$1:$L$53,MATCH($C1230,'state-winning-votes'!$A:$A,0),MATCH($A1230,'state-winning-votes'!$A$2:$L$2,0)),$K:$K,$H:$H)</f>
        <v>Dukakis, Michael</v>
      </c>
      <c r="O1230" t="str">
        <f>VLOOKUP(A1230,'national-winners'!$A$2:$B$13,2,0)</f>
        <v>Bush, George H.W.</v>
      </c>
    </row>
    <row r="1231" spans="1:15" x14ac:dyDescent="0.25">
      <c r="A1231">
        <v>1988</v>
      </c>
      <c r="B1231" t="s">
        <v>130</v>
      </c>
      <c r="C1231" t="s">
        <v>131</v>
      </c>
      <c r="D1231">
        <v>41</v>
      </c>
      <c r="E1231">
        <v>92</v>
      </c>
      <c r="F1231">
        <v>72</v>
      </c>
      <c r="G1231" t="s">
        <v>16</v>
      </c>
      <c r="H1231" t="s">
        <v>210</v>
      </c>
      <c r="I1231" t="s">
        <v>35</v>
      </c>
      <c r="J1231" t="b">
        <v>0</v>
      </c>
      <c r="K1231">
        <v>6487</v>
      </c>
      <c r="L1231">
        <v>1201694</v>
      </c>
      <c r="M1231" t="str">
        <f>IF(VLOOKUP(A1231,'national-winners'!$A$2:$B$13,2,0)=H1231,"Y","N")</f>
        <v>N</v>
      </c>
      <c r="N1231" t="str">
        <f>_xlfn.XLOOKUP(INDEX('state-winning-votes'!$A$1:$L$53,MATCH($C1231,'state-winning-votes'!$A:$A,0),MATCH($A1231,'state-winning-votes'!$A$2:$L$2,0)),$K:$K,$H:$H)</f>
        <v>Dukakis, Michael</v>
      </c>
      <c r="O1231" t="str">
        <f>VLOOKUP(A1231,'national-winners'!$A$2:$B$13,2,0)</f>
        <v>Bush, George H.W.</v>
      </c>
    </row>
    <row r="1232" spans="1:15" x14ac:dyDescent="0.25">
      <c r="A1232">
        <v>1988</v>
      </c>
      <c r="B1232" t="s">
        <v>130</v>
      </c>
      <c r="C1232" t="s">
        <v>131</v>
      </c>
      <c r="D1232">
        <v>41</v>
      </c>
      <c r="E1232">
        <v>92</v>
      </c>
      <c r="F1232">
        <v>72</v>
      </c>
      <c r="G1232" t="s">
        <v>16</v>
      </c>
      <c r="I1232" t="s">
        <v>219</v>
      </c>
      <c r="J1232" t="b">
        <v>0</v>
      </c>
      <c r="K1232">
        <v>4064</v>
      </c>
      <c r="L1232">
        <v>1201694</v>
      </c>
      <c r="M1232" t="str">
        <f>IF(VLOOKUP(A1232,'national-winners'!$A$2:$B$13,2,0)=H1232,"Y","N")</f>
        <v>N</v>
      </c>
      <c r="N1232" t="str">
        <f>_xlfn.XLOOKUP(INDEX('state-winning-votes'!$A$1:$L$53,MATCH($C1232,'state-winning-votes'!$A:$A,0),MATCH($A1232,'state-winning-votes'!$A$2:$L$2,0)),$K:$K,$H:$H)</f>
        <v>Dukakis, Michael</v>
      </c>
      <c r="O1232" t="str">
        <f>VLOOKUP(A1232,'national-winners'!$A$2:$B$13,2,0)</f>
        <v>Bush, George H.W.</v>
      </c>
    </row>
    <row r="1233" spans="1:15" x14ac:dyDescent="0.25">
      <c r="A1233">
        <v>1988</v>
      </c>
      <c r="B1233" t="s">
        <v>132</v>
      </c>
      <c r="C1233" t="s">
        <v>133</v>
      </c>
      <c r="D1233">
        <v>42</v>
      </c>
      <c r="E1233">
        <v>23</v>
      </c>
      <c r="F1233">
        <v>14</v>
      </c>
      <c r="G1233" t="s">
        <v>16</v>
      </c>
      <c r="H1233" t="s">
        <v>207</v>
      </c>
      <c r="I1233" t="s">
        <v>21</v>
      </c>
      <c r="J1233" t="b">
        <v>0</v>
      </c>
      <c r="K1233">
        <v>2300087</v>
      </c>
      <c r="L1233">
        <v>4536251</v>
      </c>
      <c r="M1233" t="str">
        <f>IF(VLOOKUP(A1233,'national-winners'!$A$2:$B$13,2,0)=H1233,"Y","N")</f>
        <v>Y</v>
      </c>
      <c r="N1233" t="str">
        <f>_xlfn.XLOOKUP(INDEX('state-winning-votes'!$A$1:$L$53,MATCH($C1233,'state-winning-votes'!$A:$A,0),MATCH($A1233,'state-winning-votes'!$A$2:$L$2,0)),$K:$K,$H:$H)</f>
        <v>Bush, George H.W.</v>
      </c>
      <c r="O1233" t="str">
        <f>VLOOKUP(A1233,'national-winners'!$A$2:$B$13,2,0)</f>
        <v>Bush, George H.W.</v>
      </c>
    </row>
    <row r="1234" spans="1:15" x14ac:dyDescent="0.25">
      <c r="A1234">
        <v>1988</v>
      </c>
      <c r="B1234" t="s">
        <v>132</v>
      </c>
      <c r="C1234" t="s">
        <v>133</v>
      </c>
      <c r="D1234">
        <v>42</v>
      </c>
      <c r="E1234">
        <v>23</v>
      </c>
      <c r="F1234">
        <v>14</v>
      </c>
      <c r="G1234" t="s">
        <v>16</v>
      </c>
      <c r="H1234" t="s">
        <v>208</v>
      </c>
      <c r="I1234" t="s">
        <v>18</v>
      </c>
      <c r="J1234" t="b">
        <v>0</v>
      </c>
      <c r="K1234">
        <v>2194944</v>
      </c>
      <c r="L1234">
        <v>4536251</v>
      </c>
      <c r="M1234" t="str">
        <f>IF(VLOOKUP(A1234,'national-winners'!$A$2:$B$13,2,0)=H1234,"Y","N")</f>
        <v>N</v>
      </c>
      <c r="N1234" t="str">
        <f>_xlfn.XLOOKUP(INDEX('state-winning-votes'!$A$1:$L$53,MATCH($C1234,'state-winning-votes'!$A:$A,0),MATCH($A1234,'state-winning-votes'!$A$2:$L$2,0)),$K:$K,$H:$H)</f>
        <v>Bush, George H.W.</v>
      </c>
      <c r="O1234" t="str">
        <f>VLOOKUP(A1234,'national-winners'!$A$2:$B$13,2,0)</f>
        <v>Bush, George H.W.</v>
      </c>
    </row>
    <row r="1235" spans="1:15" x14ac:dyDescent="0.25">
      <c r="A1235">
        <v>1988</v>
      </c>
      <c r="B1235" t="s">
        <v>132</v>
      </c>
      <c r="C1235" t="s">
        <v>133</v>
      </c>
      <c r="D1235">
        <v>42</v>
      </c>
      <c r="E1235">
        <v>23</v>
      </c>
      <c r="F1235">
        <v>14</v>
      </c>
      <c r="G1235" t="s">
        <v>16</v>
      </c>
      <c r="H1235" t="s">
        <v>34</v>
      </c>
      <c r="I1235" t="s">
        <v>224</v>
      </c>
      <c r="J1235" t="b">
        <v>0</v>
      </c>
      <c r="K1235">
        <v>19158</v>
      </c>
      <c r="L1235">
        <v>4536251</v>
      </c>
      <c r="M1235" t="str">
        <f>IF(VLOOKUP(A1235,'national-winners'!$A$2:$B$13,2,0)=H1235,"Y","N")</f>
        <v>N</v>
      </c>
      <c r="N1235" t="str">
        <f>_xlfn.XLOOKUP(INDEX('state-winning-votes'!$A$1:$L$53,MATCH($C1235,'state-winning-votes'!$A:$A,0),MATCH($A1235,'state-winning-votes'!$A$2:$L$2,0)),$K:$K,$H:$H)</f>
        <v>Bush, George H.W.</v>
      </c>
      <c r="O1235" t="str">
        <f>VLOOKUP(A1235,'national-winners'!$A$2:$B$13,2,0)</f>
        <v>Bush, George H.W.</v>
      </c>
    </row>
    <row r="1236" spans="1:15" x14ac:dyDescent="0.25">
      <c r="A1236">
        <v>1988</v>
      </c>
      <c r="B1236" t="s">
        <v>132</v>
      </c>
      <c r="C1236" t="s">
        <v>133</v>
      </c>
      <c r="D1236">
        <v>42</v>
      </c>
      <c r="E1236">
        <v>23</v>
      </c>
      <c r="F1236">
        <v>14</v>
      </c>
      <c r="G1236" t="s">
        <v>16</v>
      </c>
      <c r="H1236" t="s">
        <v>209</v>
      </c>
      <c r="I1236" t="s">
        <v>29</v>
      </c>
      <c r="J1236" t="b">
        <v>0</v>
      </c>
      <c r="K1236">
        <v>12051</v>
      </c>
      <c r="L1236">
        <v>4536251</v>
      </c>
      <c r="M1236" t="str">
        <f>IF(VLOOKUP(A1236,'national-winners'!$A$2:$B$13,2,0)=H1236,"Y","N")</f>
        <v>N</v>
      </c>
      <c r="N1236" t="str">
        <f>_xlfn.XLOOKUP(INDEX('state-winning-votes'!$A$1:$L$53,MATCH($C1236,'state-winning-votes'!$A:$A,0),MATCH($A1236,'state-winning-votes'!$A$2:$L$2,0)),$K:$K,$H:$H)</f>
        <v>Bush, George H.W.</v>
      </c>
      <c r="O1236" t="str">
        <f>VLOOKUP(A1236,'national-winners'!$A$2:$B$13,2,0)</f>
        <v>Bush, George H.W.</v>
      </c>
    </row>
    <row r="1237" spans="1:15" x14ac:dyDescent="0.25">
      <c r="A1237">
        <v>1988</v>
      </c>
      <c r="B1237" t="s">
        <v>132</v>
      </c>
      <c r="C1237" t="s">
        <v>133</v>
      </c>
      <c r="D1237">
        <v>42</v>
      </c>
      <c r="E1237">
        <v>23</v>
      </c>
      <c r="F1237">
        <v>14</v>
      </c>
      <c r="G1237" t="s">
        <v>16</v>
      </c>
      <c r="H1237" t="s">
        <v>210</v>
      </c>
      <c r="I1237" t="s">
        <v>211</v>
      </c>
      <c r="J1237" t="b">
        <v>0</v>
      </c>
      <c r="K1237">
        <v>4379</v>
      </c>
      <c r="L1237">
        <v>4536251</v>
      </c>
      <c r="M1237" t="str">
        <f>IF(VLOOKUP(A1237,'national-winners'!$A$2:$B$13,2,0)=H1237,"Y","N")</f>
        <v>N</v>
      </c>
      <c r="N1237" t="str">
        <f>_xlfn.XLOOKUP(INDEX('state-winning-votes'!$A$1:$L$53,MATCH($C1237,'state-winning-votes'!$A:$A,0),MATCH($A1237,'state-winning-votes'!$A$2:$L$2,0)),$K:$K,$H:$H)</f>
        <v>Bush, George H.W.</v>
      </c>
      <c r="O1237" t="str">
        <f>VLOOKUP(A1237,'national-winners'!$A$2:$B$13,2,0)</f>
        <v>Bush, George H.W.</v>
      </c>
    </row>
    <row r="1238" spans="1:15" x14ac:dyDescent="0.25">
      <c r="A1238">
        <v>1988</v>
      </c>
      <c r="B1238" t="s">
        <v>132</v>
      </c>
      <c r="C1238" t="s">
        <v>133</v>
      </c>
      <c r="D1238">
        <v>42</v>
      </c>
      <c r="E1238">
        <v>23</v>
      </c>
      <c r="F1238">
        <v>14</v>
      </c>
      <c r="G1238" t="s">
        <v>16</v>
      </c>
      <c r="H1238" t="s">
        <v>217</v>
      </c>
      <c r="I1238" t="s">
        <v>192</v>
      </c>
      <c r="J1238" t="b">
        <v>0</v>
      </c>
      <c r="K1238">
        <v>3444</v>
      </c>
      <c r="L1238">
        <v>4536251</v>
      </c>
      <c r="M1238" t="str">
        <f>IF(VLOOKUP(A1238,'national-winners'!$A$2:$B$13,2,0)=H1238,"Y","N")</f>
        <v>N</v>
      </c>
      <c r="N1238" t="str">
        <f>_xlfn.XLOOKUP(INDEX('state-winning-votes'!$A$1:$L$53,MATCH($C1238,'state-winning-votes'!$A:$A,0),MATCH($A1238,'state-winning-votes'!$A$2:$L$2,0)),$K:$K,$H:$H)</f>
        <v>Bush, George H.W.</v>
      </c>
      <c r="O1238" t="str">
        <f>VLOOKUP(A1238,'national-winners'!$A$2:$B$13,2,0)</f>
        <v>Bush, George H.W.</v>
      </c>
    </row>
    <row r="1239" spans="1:15" x14ac:dyDescent="0.25">
      <c r="A1239">
        <v>1988</v>
      </c>
      <c r="B1239" t="s">
        <v>132</v>
      </c>
      <c r="C1239" t="s">
        <v>133</v>
      </c>
      <c r="D1239">
        <v>42</v>
      </c>
      <c r="E1239">
        <v>23</v>
      </c>
      <c r="F1239">
        <v>14</v>
      </c>
      <c r="G1239" t="s">
        <v>16</v>
      </c>
      <c r="H1239" t="s">
        <v>202</v>
      </c>
      <c r="I1239" t="s">
        <v>203</v>
      </c>
      <c r="J1239" t="b">
        <v>0</v>
      </c>
      <c r="K1239">
        <v>2188</v>
      </c>
      <c r="L1239">
        <v>4536251</v>
      </c>
      <c r="M1239" t="str">
        <f>IF(VLOOKUP(A1239,'national-winners'!$A$2:$B$13,2,0)=H1239,"Y","N")</f>
        <v>N</v>
      </c>
      <c r="N1239" t="str">
        <f>_xlfn.XLOOKUP(INDEX('state-winning-votes'!$A$1:$L$53,MATCH($C1239,'state-winning-votes'!$A:$A,0),MATCH($A1239,'state-winning-votes'!$A$2:$L$2,0)),$K:$K,$H:$H)</f>
        <v>Bush, George H.W.</v>
      </c>
      <c r="O1239" t="str">
        <f>VLOOKUP(A1239,'national-winners'!$A$2:$B$13,2,0)</f>
        <v>Bush, George H.W.</v>
      </c>
    </row>
    <row r="1240" spans="1:15" x14ac:dyDescent="0.25">
      <c r="A1240">
        <v>1988</v>
      </c>
      <c r="B1240" t="s">
        <v>135</v>
      </c>
      <c r="C1240" t="s">
        <v>136</v>
      </c>
      <c r="D1240">
        <v>44</v>
      </c>
      <c r="E1240">
        <v>15</v>
      </c>
      <c r="F1240">
        <v>5</v>
      </c>
      <c r="G1240" t="s">
        <v>16</v>
      </c>
      <c r="H1240" t="s">
        <v>208</v>
      </c>
      <c r="I1240" t="s">
        <v>18</v>
      </c>
      <c r="J1240" t="b">
        <v>0</v>
      </c>
      <c r="K1240">
        <v>225123</v>
      </c>
      <c r="L1240">
        <v>404622</v>
      </c>
      <c r="M1240" t="str">
        <f>IF(VLOOKUP(A1240,'national-winners'!$A$2:$B$13,2,0)=H1240,"Y","N")</f>
        <v>N</v>
      </c>
      <c r="N1240" t="str">
        <f>_xlfn.XLOOKUP(INDEX('state-winning-votes'!$A$1:$L$53,MATCH($C1240,'state-winning-votes'!$A:$A,0),MATCH($A1240,'state-winning-votes'!$A$2:$L$2,0)),$K:$K,$H:$H)</f>
        <v>Dukakis, Michael</v>
      </c>
      <c r="O1240" t="str">
        <f>VLOOKUP(A1240,'national-winners'!$A$2:$B$13,2,0)</f>
        <v>Bush, George H.W.</v>
      </c>
    </row>
    <row r="1241" spans="1:15" x14ac:dyDescent="0.25">
      <c r="A1241">
        <v>1988</v>
      </c>
      <c r="B1241" t="s">
        <v>135</v>
      </c>
      <c r="C1241" t="s">
        <v>136</v>
      </c>
      <c r="D1241">
        <v>44</v>
      </c>
      <c r="E1241">
        <v>15</v>
      </c>
      <c r="F1241">
        <v>5</v>
      </c>
      <c r="G1241" t="s">
        <v>16</v>
      </c>
      <c r="H1241" t="s">
        <v>207</v>
      </c>
      <c r="I1241" t="s">
        <v>21</v>
      </c>
      <c r="J1241" t="b">
        <v>0</v>
      </c>
      <c r="K1241">
        <v>177761</v>
      </c>
      <c r="L1241">
        <v>404622</v>
      </c>
      <c r="M1241" t="str">
        <f>IF(VLOOKUP(A1241,'national-winners'!$A$2:$B$13,2,0)=H1241,"Y","N")</f>
        <v>Y</v>
      </c>
      <c r="N1241" t="str">
        <f>_xlfn.XLOOKUP(INDEX('state-winning-votes'!$A$1:$L$53,MATCH($C1241,'state-winning-votes'!$A:$A,0),MATCH($A1241,'state-winning-votes'!$A$2:$L$2,0)),$K:$K,$H:$H)</f>
        <v>Dukakis, Michael</v>
      </c>
      <c r="O1241" t="str">
        <f>VLOOKUP(A1241,'national-winners'!$A$2:$B$13,2,0)</f>
        <v>Bush, George H.W.</v>
      </c>
    </row>
    <row r="1242" spans="1:15" x14ac:dyDescent="0.25">
      <c r="A1242">
        <v>1988</v>
      </c>
      <c r="B1242" t="s">
        <v>135</v>
      </c>
      <c r="C1242" t="s">
        <v>136</v>
      </c>
      <c r="D1242">
        <v>44</v>
      </c>
      <c r="E1242">
        <v>15</v>
      </c>
      <c r="F1242">
        <v>5</v>
      </c>
      <c r="G1242" t="s">
        <v>16</v>
      </c>
      <c r="H1242" t="s">
        <v>209</v>
      </c>
      <c r="I1242" t="s">
        <v>29</v>
      </c>
      <c r="J1242" t="b">
        <v>0</v>
      </c>
      <c r="K1242">
        <v>825</v>
      </c>
      <c r="L1242">
        <v>404622</v>
      </c>
      <c r="M1242" t="str">
        <f>IF(VLOOKUP(A1242,'national-winners'!$A$2:$B$13,2,0)=H1242,"Y","N")</f>
        <v>N</v>
      </c>
      <c r="N1242" t="str">
        <f>_xlfn.XLOOKUP(INDEX('state-winning-votes'!$A$1:$L$53,MATCH($C1242,'state-winning-votes'!$A:$A,0),MATCH($A1242,'state-winning-votes'!$A$2:$L$2,0)),$K:$K,$H:$H)</f>
        <v>Dukakis, Michael</v>
      </c>
      <c r="O1242" t="str">
        <f>VLOOKUP(A1242,'national-winners'!$A$2:$B$13,2,0)</f>
        <v>Bush, George H.W.</v>
      </c>
    </row>
    <row r="1243" spans="1:15" x14ac:dyDescent="0.25">
      <c r="A1243">
        <v>1988</v>
      </c>
      <c r="B1243" t="s">
        <v>135</v>
      </c>
      <c r="C1243" t="s">
        <v>136</v>
      </c>
      <c r="D1243">
        <v>44</v>
      </c>
      <c r="E1243">
        <v>15</v>
      </c>
      <c r="F1243">
        <v>5</v>
      </c>
      <c r="G1243" t="s">
        <v>16</v>
      </c>
      <c r="H1243" t="s">
        <v>210</v>
      </c>
      <c r="I1243" t="s">
        <v>211</v>
      </c>
      <c r="J1243" t="b">
        <v>0</v>
      </c>
      <c r="K1243">
        <v>280</v>
      </c>
      <c r="L1243">
        <v>404622</v>
      </c>
      <c r="M1243" t="str">
        <f>IF(VLOOKUP(A1243,'national-winners'!$A$2:$B$13,2,0)=H1243,"Y","N")</f>
        <v>N</v>
      </c>
      <c r="N1243" t="str">
        <f>_xlfn.XLOOKUP(INDEX('state-winning-votes'!$A$1:$L$53,MATCH($C1243,'state-winning-votes'!$A:$A,0),MATCH($A1243,'state-winning-votes'!$A$2:$L$2,0)),$K:$K,$H:$H)</f>
        <v>Dukakis, Michael</v>
      </c>
      <c r="O1243" t="str">
        <f>VLOOKUP(A1243,'national-winners'!$A$2:$B$13,2,0)</f>
        <v>Bush, George H.W.</v>
      </c>
    </row>
    <row r="1244" spans="1:15" x14ac:dyDescent="0.25">
      <c r="A1244">
        <v>1988</v>
      </c>
      <c r="B1244" t="s">
        <v>135</v>
      </c>
      <c r="C1244" t="s">
        <v>136</v>
      </c>
      <c r="D1244">
        <v>44</v>
      </c>
      <c r="E1244">
        <v>15</v>
      </c>
      <c r="F1244">
        <v>5</v>
      </c>
      <c r="G1244" t="s">
        <v>16</v>
      </c>
      <c r="H1244" t="s">
        <v>223</v>
      </c>
      <c r="I1244" t="s">
        <v>45</v>
      </c>
      <c r="J1244" t="b">
        <v>0</v>
      </c>
      <c r="K1244">
        <v>195</v>
      </c>
      <c r="L1244">
        <v>404622</v>
      </c>
      <c r="M1244" t="str">
        <f>IF(VLOOKUP(A1244,'national-winners'!$A$2:$B$13,2,0)=H1244,"Y","N")</f>
        <v>N</v>
      </c>
      <c r="N1244" t="str">
        <f>_xlfn.XLOOKUP(INDEX('state-winning-votes'!$A$1:$L$53,MATCH($C1244,'state-winning-votes'!$A:$A,0),MATCH($A1244,'state-winning-votes'!$A$2:$L$2,0)),$K:$K,$H:$H)</f>
        <v>Dukakis, Michael</v>
      </c>
      <c r="O1244" t="str">
        <f>VLOOKUP(A1244,'national-winners'!$A$2:$B$13,2,0)</f>
        <v>Bush, George H.W.</v>
      </c>
    </row>
    <row r="1245" spans="1:15" x14ac:dyDescent="0.25">
      <c r="A1245">
        <v>1988</v>
      </c>
      <c r="B1245" t="s">
        <v>135</v>
      </c>
      <c r="C1245" t="s">
        <v>136</v>
      </c>
      <c r="D1245">
        <v>44</v>
      </c>
      <c r="E1245">
        <v>15</v>
      </c>
      <c r="F1245">
        <v>5</v>
      </c>
      <c r="G1245" t="s">
        <v>16</v>
      </c>
      <c r="H1245" t="s">
        <v>217</v>
      </c>
      <c r="I1245" t="s">
        <v>192</v>
      </c>
      <c r="J1245" t="b">
        <v>0</v>
      </c>
      <c r="K1245">
        <v>159</v>
      </c>
      <c r="L1245">
        <v>404622</v>
      </c>
      <c r="M1245" t="str">
        <f>IF(VLOOKUP(A1245,'national-winners'!$A$2:$B$13,2,0)=H1245,"Y","N")</f>
        <v>N</v>
      </c>
      <c r="N1245" t="str">
        <f>_xlfn.XLOOKUP(INDEX('state-winning-votes'!$A$1:$L$53,MATCH($C1245,'state-winning-votes'!$A:$A,0),MATCH($A1245,'state-winning-votes'!$A$2:$L$2,0)),$K:$K,$H:$H)</f>
        <v>Dukakis, Michael</v>
      </c>
      <c r="O1245" t="str">
        <f>VLOOKUP(A1245,'national-winners'!$A$2:$B$13,2,0)</f>
        <v>Bush, George H.W.</v>
      </c>
    </row>
    <row r="1246" spans="1:15" x14ac:dyDescent="0.25">
      <c r="A1246">
        <v>1988</v>
      </c>
      <c r="B1246" t="s">
        <v>135</v>
      </c>
      <c r="C1246" t="s">
        <v>136</v>
      </c>
      <c r="D1246">
        <v>44</v>
      </c>
      <c r="E1246">
        <v>15</v>
      </c>
      <c r="F1246">
        <v>5</v>
      </c>
      <c r="G1246" t="s">
        <v>16</v>
      </c>
      <c r="H1246" t="s">
        <v>215</v>
      </c>
      <c r="I1246" t="s">
        <v>37</v>
      </c>
      <c r="J1246" t="b">
        <v>0</v>
      </c>
      <c r="K1246">
        <v>130</v>
      </c>
      <c r="L1246">
        <v>404622</v>
      </c>
      <c r="M1246" t="str">
        <f>IF(VLOOKUP(A1246,'national-winners'!$A$2:$B$13,2,0)=H1246,"Y","N")</f>
        <v>N</v>
      </c>
      <c r="N1246" t="str">
        <f>_xlfn.XLOOKUP(INDEX('state-winning-votes'!$A$1:$L$53,MATCH($C1246,'state-winning-votes'!$A:$A,0),MATCH($A1246,'state-winning-votes'!$A$2:$L$2,0)),$K:$K,$H:$H)</f>
        <v>Dukakis, Michael</v>
      </c>
      <c r="O1246" t="str">
        <f>VLOOKUP(A1246,'national-winners'!$A$2:$B$13,2,0)</f>
        <v>Bush, George H.W.</v>
      </c>
    </row>
    <row r="1247" spans="1:15" x14ac:dyDescent="0.25">
      <c r="A1247">
        <v>1988</v>
      </c>
      <c r="B1247" t="s">
        <v>135</v>
      </c>
      <c r="C1247" t="s">
        <v>136</v>
      </c>
      <c r="D1247">
        <v>44</v>
      </c>
      <c r="E1247">
        <v>15</v>
      </c>
      <c r="F1247">
        <v>5</v>
      </c>
      <c r="G1247" t="s">
        <v>16</v>
      </c>
      <c r="H1247" t="s">
        <v>214</v>
      </c>
      <c r="I1247" t="s">
        <v>100</v>
      </c>
      <c r="J1247" t="b">
        <v>0</v>
      </c>
      <c r="K1247">
        <v>96</v>
      </c>
      <c r="L1247">
        <v>404622</v>
      </c>
      <c r="M1247" t="str">
        <f>IF(VLOOKUP(A1247,'national-winners'!$A$2:$B$13,2,0)=H1247,"Y","N")</f>
        <v>N</v>
      </c>
      <c r="N1247" t="str">
        <f>_xlfn.XLOOKUP(INDEX('state-winning-votes'!$A$1:$L$53,MATCH($C1247,'state-winning-votes'!$A:$A,0),MATCH($A1247,'state-winning-votes'!$A$2:$L$2,0)),$K:$K,$H:$H)</f>
        <v>Dukakis, Michael</v>
      </c>
      <c r="O1247" t="str">
        <f>VLOOKUP(A1247,'national-winners'!$A$2:$B$13,2,0)</f>
        <v>Bush, George H.W.</v>
      </c>
    </row>
    <row r="1248" spans="1:15" x14ac:dyDescent="0.25">
      <c r="A1248">
        <v>1988</v>
      </c>
      <c r="B1248" t="s">
        <v>135</v>
      </c>
      <c r="C1248" t="s">
        <v>136</v>
      </c>
      <c r="D1248">
        <v>44</v>
      </c>
      <c r="E1248">
        <v>15</v>
      </c>
      <c r="F1248">
        <v>5</v>
      </c>
      <c r="G1248" t="s">
        <v>16</v>
      </c>
      <c r="J1248" t="b">
        <v>1</v>
      </c>
      <c r="K1248">
        <v>53</v>
      </c>
      <c r="L1248">
        <v>404622</v>
      </c>
      <c r="M1248" t="str">
        <f>IF(VLOOKUP(A1248,'national-winners'!$A$2:$B$13,2,0)=H1248,"Y","N")</f>
        <v>N</v>
      </c>
      <c r="N1248" t="str">
        <f>_xlfn.XLOOKUP(INDEX('state-winning-votes'!$A$1:$L$53,MATCH($C1248,'state-winning-votes'!$A:$A,0),MATCH($A1248,'state-winning-votes'!$A$2:$L$2,0)),$K:$K,$H:$H)</f>
        <v>Dukakis, Michael</v>
      </c>
      <c r="O1248" t="str">
        <f>VLOOKUP(A1248,'national-winners'!$A$2:$B$13,2,0)</f>
        <v>Bush, George H.W.</v>
      </c>
    </row>
    <row r="1249" spans="1:15" x14ac:dyDescent="0.25">
      <c r="A1249">
        <v>1988</v>
      </c>
      <c r="B1249" t="s">
        <v>137</v>
      </c>
      <c r="C1249" t="s">
        <v>138</v>
      </c>
      <c r="D1249">
        <v>45</v>
      </c>
      <c r="E1249">
        <v>57</v>
      </c>
      <c r="F1249">
        <v>48</v>
      </c>
      <c r="G1249" t="s">
        <v>16</v>
      </c>
      <c r="H1249" t="s">
        <v>207</v>
      </c>
      <c r="I1249" t="s">
        <v>21</v>
      </c>
      <c r="J1249" t="b">
        <v>0</v>
      </c>
      <c r="K1249">
        <v>606443</v>
      </c>
      <c r="L1249">
        <v>986009</v>
      </c>
      <c r="M1249" t="str">
        <f>IF(VLOOKUP(A1249,'national-winners'!$A$2:$B$13,2,0)=H1249,"Y","N")</f>
        <v>Y</v>
      </c>
      <c r="N1249" t="str">
        <f>_xlfn.XLOOKUP(INDEX('state-winning-votes'!$A$1:$L$53,MATCH($C1249,'state-winning-votes'!$A:$A,0),MATCH($A1249,'state-winning-votes'!$A$2:$L$2,0)),$K:$K,$H:$H)</f>
        <v>Bush, George H.W.</v>
      </c>
      <c r="O1249" t="str">
        <f>VLOOKUP(A1249,'national-winners'!$A$2:$B$13,2,0)</f>
        <v>Bush, George H.W.</v>
      </c>
    </row>
    <row r="1250" spans="1:15" x14ac:dyDescent="0.25">
      <c r="A1250">
        <v>1988</v>
      </c>
      <c r="B1250" t="s">
        <v>137</v>
      </c>
      <c r="C1250" t="s">
        <v>138</v>
      </c>
      <c r="D1250">
        <v>45</v>
      </c>
      <c r="E1250">
        <v>57</v>
      </c>
      <c r="F1250">
        <v>48</v>
      </c>
      <c r="G1250" t="s">
        <v>16</v>
      </c>
      <c r="H1250" t="s">
        <v>208</v>
      </c>
      <c r="I1250" t="s">
        <v>18</v>
      </c>
      <c r="J1250" t="b">
        <v>0</v>
      </c>
      <c r="K1250">
        <v>370554</v>
      </c>
      <c r="L1250">
        <v>986009</v>
      </c>
      <c r="M1250" t="str">
        <f>IF(VLOOKUP(A1250,'national-winners'!$A$2:$B$13,2,0)=H1250,"Y","N")</f>
        <v>N</v>
      </c>
      <c r="N1250" t="str">
        <f>_xlfn.XLOOKUP(INDEX('state-winning-votes'!$A$1:$L$53,MATCH($C1250,'state-winning-votes'!$A:$A,0),MATCH($A1250,'state-winning-votes'!$A$2:$L$2,0)),$K:$K,$H:$H)</f>
        <v>Bush, George H.W.</v>
      </c>
      <c r="O1250" t="str">
        <f>VLOOKUP(A1250,'national-winners'!$A$2:$B$13,2,0)</f>
        <v>Bush, George H.W.</v>
      </c>
    </row>
    <row r="1251" spans="1:15" x14ac:dyDescent="0.25">
      <c r="A1251">
        <v>1988</v>
      </c>
      <c r="B1251" t="s">
        <v>137</v>
      </c>
      <c r="C1251" t="s">
        <v>138</v>
      </c>
      <c r="D1251">
        <v>45</v>
      </c>
      <c r="E1251">
        <v>57</v>
      </c>
      <c r="F1251">
        <v>48</v>
      </c>
      <c r="G1251" t="s">
        <v>16</v>
      </c>
      <c r="H1251" t="s">
        <v>209</v>
      </c>
      <c r="I1251" t="s">
        <v>29</v>
      </c>
      <c r="J1251" t="b">
        <v>0</v>
      </c>
      <c r="K1251">
        <v>4935</v>
      </c>
      <c r="L1251">
        <v>986009</v>
      </c>
      <c r="M1251" t="str">
        <f>IF(VLOOKUP(A1251,'national-winners'!$A$2:$B$13,2,0)=H1251,"Y","N")</f>
        <v>N</v>
      </c>
      <c r="N1251" t="str">
        <f>_xlfn.XLOOKUP(INDEX('state-winning-votes'!$A$1:$L$53,MATCH($C1251,'state-winning-votes'!$A:$A,0),MATCH($A1251,'state-winning-votes'!$A$2:$L$2,0)),$K:$K,$H:$H)</f>
        <v>Bush, George H.W.</v>
      </c>
      <c r="O1251" t="str">
        <f>VLOOKUP(A1251,'national-winners'!$A$2:$B$13,2,0)</f>
        <v>Bush, George H.W.</v>
      </c>
    </row>
    <row r="1252" spans="1:15" x14ac:dyDescent="0.25">
      <c r="A1252">
        <v>1988</v>
      </c>
      <c r="B1252" t="s">
        <v>137</v>
      </c>
      <c r="C1252" t="s">
        <v>138</v>
      </c>
      <c r="D1252">
        <v>45</v>
      </c>
      <c r="E1252">
        <v>57</v>
      </c>
      <c r="F1252">
        <v>48</v>
      </c>
      <c r="G1252" t="s">
        <v>16</v>
      </c>
      <c r="H1252" t="s">
        <v>210</v>
      </c>
      <c r="I1252" t="s">
        <v>227</v>
      </c>
      <c r="J1252" t="b">
        <v>0</v>
      </c>
      <c r="K1252">
        <v>4077</v>
      </c>
      <c r="L1252">
        <v>986009</v>
      </c>
      <c r="M1252" t="str">
        <f>IF(VLOOKUP(A1252,'national-winners'!$A$2:$B$13,2,0)=H1252,"Y","N")</f>
        <v>N</v>
      </c>
      <c r="N1252" t="str">
        <f>_xlfn.XLOOKUP(INDEX('state-winning-votes'!$A$1:$L$53,MATCH($C1252,'state-winning-votes'!$A:$A,0),MATCH($A1252,'state-winning-votes'!$A$2:$L$2,0)),$K:$K,$H:$H)</f>
        <v>Bush, George H.W.</v>
      </c>
      <c r="O1252" t="str">
        <f>VLOOKUP(A1252,'national-winners'!$A$2:$B$13,2,0)</f>
        <v>Bush, George H.W.</v>
      </c>
    </row>
    <row r="1253" spans="1:15" x14ac:dyDescent="0.25">
      <c r="A1253">
        <v>1988</v>
      </c>
      <c r="B1253" t="s">
        <v>139</v>
      </c>
      <c r="C1253" t="s">
        <v>140</v>
      </c>
      <c r="D1253">
        <v>46</v>
      </c>
      <c r="E1253">
        <v>45</v>
      </c>
      <c r="F1253">
        <v>37</v>
      </c>
      <c r="G1253" t="s">
        <v>16</v>
      </c>
      <c r="H1253" t="s">
        <v>207</v>
      </c>
      <c r="I1253" t="s">
        <v>21</v>
      </c>
      <c r="J1253" t="b">
        <v>0</v>
      </c>
      <c r="K1253">
        <v>165415</v>
      </c>
      <c r="L1253">
        <v>312991</v>
      </c>
      <c r="M1253" t="str">
        <f>IF(VLOOKUP(A1253,'national-winners'!$A$2:$B$13,2,0)=H1253,"Y","N")</f>
        <v>Y</v>
      </c>
      <c r="N1253" t="str">
        <f>_xlfn.XLOOKUP(INDEX('state-winning-votes'!$A$1:$L$53,MATCH($C1253,'state-winning-votes'!$A:$A,0),MATCH($A1253,'state-winning-votes'!$A$2:$L$2,0)),$K:$K,$H:$H)</f>
        <v>Bush, George H.W.</v>
      </c>
      <c r="O1253" t="str">
        <f>VLOOKUP(A1253,'national-winners'!$A$2:$B$13,2,0)</f>
        <v>Bush, George H.W.</v>
      </c>
    </row>
    <row r="1254" spans="1:15" x14ac:dyDescent="0.25">
      <c r="A1254">
        <v>1988</v>
      </c>
      <c r="B1254" t="s">
        <v>139</v>
      </c>
      <c r="C1254" t="s">
        <v>140</v>
      </c>
      <c r="D1254">
        <v>46</v>
      </c>
      <c r="E1254">
        <v>45</v>
      </c>
      <c r="F1254">
        <v>37</v>
      </c>
      <c r="G1254" t="s">
        <v>16</v>
      </c>
      <c r="H1254" t="s">
        <v>208</v>
      </c>
      <c r="I1254" t="s">
        <v>18</v>
      </c>
      <c r="J1254" t="b">
        <v>0</v>
      </c>
      <c r="K1254">
        <v>145560</v>
      </c>
      <c r="L1254">
        <v>312991</v>
      </c>
      <c r="M1254" t="str">
        <f>IF(VLOOKUP(A1254,'national-winners'!$A$2:$B$13,2,0)=H1254,"Y","N")</f>
        <v>N</v>
      </c>
      <c r="N1254" t="str">
        <f>_xlfn.XLOOKUP(INDEX('state-winning-votes'!$A$1:$L$53,MATCH($C1254,'state-winning-votes'!$A:$A,0),MATCH($A1254,'state-winning-votes'!$A$2:$L$2,0)),$K:$K,$H:$H)</f>
        <v>Bush, George H.W.</v>
      </c>
      <c r="O1254" t="str">
        <f>VLOOKUP(A1254,'national-winners'!$A$2:$B$13,2,0)</f>
        <v>Bush, George H.W.</v>
      </c>
    </row>
    <row r="1255" spans="1:15" x14ac:dyDescent="0.25">
      <c r="A1255">
        <v>1988</v>
      </c>
      <c r="B1255" t="s">
        <v>139</v>
      </c>
      <c r="C1255" t="s">
        <v>140</v>
      </c>
      <c r="D1255">
        <v>46</v>
      </c>
      <c r="E1255">
        <v>45</v>
      </c>
      <c r="F1255">
        <v>37</v>
      </c>
      <c r="G1255" t="s">
        <v>16</v>
      </c>
      <c r="I1255" t="s">
        <v>35</v>
      </c>
      <c r="J1255" t="b">
        <v>0</v>
      </c>
      <c r="K1255">
        <v>2016</v>
      </c>
      <c r="L1255">
        <v>312991</v>
      </c>
      <c r="M1255" t="str">
        <f>IF(VLOOKUP(A1255,'national-winners'!$A$2:$B$13,2,0)=H1255,"Y","N")</f>
        <v>N</v>
      </c>
      <c r="N1255" t="str">
        <f>_xlfn.XLOOKUP(INDEX('state-winning-votes'!$A$1:$L$53,MATCH($C1255,'state-winning-votes'!$A:$A,0),MATCH($A1255,'state-winning-votes'!$A$2:$L$2,0)),$K:$K,$H:$H)</f>
        <v>Bush, George H.W.</v>
      </c>
      <c r="O1255" t="str">
        <f>VLOOKUP(A1255,'national-winners'!$A$2:$B$13,2,0)</f>
        <v>Bush, George H.W.</v>
      </c>
    </row>
    <row r="1256" spans="1:15" x14ac:dyDescent="0.25">
      <c r="A1256">
        <v>1988</v>
      </c>
      <c r="B1256" t="s">
        <v>141</v>
      </c>
      <c r="C1256" t="s">
        <v>142</v>
      </c>
      <c r="D1256">
        <v>47</v>
      </c>
      <c r="E1256">
        <v>62</v>
      </c>
      <c r="F1256">
        <v>54</v>
      </c>
      <c r="G1256" t="s">
        <v>16</v>
      </c>
      <c r="H1256" t="s">
        <v>207</v>
      </c>
      <c r="I1256" t="s">
        <v>21</v>
      </c>
      <c r="J1256" t="b">
        <v>0</v>
      </c>
      <c r="K1256">
        <v>947233</v>
      </c>
      <c r="L1256">
        <v>1636250</v>
      </c>
      <c r="M1256" t="str">
        <f>IF(VLOOKUP(A1256,'national-winners'!$A$2:$B$13,2,0)=H1256,"Y","N")</f>
        <v>Y</v>
      </c>
      <c r="N1256" t="str">
        <f>_xlfn.XLOOKUP(INDEX('state-winning-votes'!$A$1:$L$53,MATCH($C1256,'state-winning-votes'!$A:$A,0),MATCH($A1256,'state-winning-votes'!$A$2:$L$2,0)),$K:$K,$H:$H)</f>
        <v>Bush, George H.W.</v>
      </c>
      <c r="O1256" t="str">
        <f>VLOOKUP(A1256,'national-winners'!$A$2:$B$13,2,0)</f>
        <v>Bush, George H.W.</v>
      </c>
    </row>
    <row r="1257" spans="1:15" x14ac:dyDescent="0.25">
      <c r="A1257">
        <v>1988</v>
      </c>
      <c r="B1257" t="s">
        <v>141</v>
      </c>
      <c r="C1257" t="s">
        <v>142</v>
      </c>
      <c r="D1257">
        <v>47</v>
      </c>
      <c r="E1257">
        <v>62</v>
      </c>
      <c r="F1257">
        <v>54</v>
      </c>
      <c r="G1257" t="s">
        <v>16</v>
      </c>
      <c r="H1257" t="s">
        <v>208</v>
      </c>
      <c r="I1257" t="s">
        <v>18</v>
      </c>
      <c r="J1257" t="b">
        <v>0</v>
      </c>
      <c r="K1257">
        <v>679794</v>
      </c>
      <c r="L1257">
        <v>1636250</v>
      </c>
      <c r="M1257" t="str">
        <f>IF(VLOOKUP(A1257,'national-winners'!$A$2:$B$13,2,0)=H1257,"Y","N")</f>
        <v>N</v>
      </c>
      <c r="N1257" t="str">
        <f>_xlfn.XLOOKUP(INDEX('state-winning-votes'!$A$1:$L$53,MATCH($C1257,'state-winning-votes'!$A:$A,0),MATCH($A1257,'state-winning-votes'!$A$2:$L$2,0)),$K:$K,$H:$H)</f>
        <v>Bush, George H.W.</v>
      </c>
      <c r="O1257" t="str">
        <f>VLOOKUP(A1257,'national-winners'!$A$2:$B$13,2,0)</f>
        <v>Bush, George H.W.</v>
      </c>
    </row>
    <row r="1258" spans="1:15" x14ac:dyDescent="0.25">
      <c r="A1258">
        <v>1988</v>
      </c>
      <c r="B1258" t="s">
        <v>141</v>
      </c>
      <c r="C1258" t="s">
        <v>142</v>
      </c>
      <c r="D1258">
        <v>47</v>
      </c>
      <c r="E1258">
        <v>62</v>
      </c>
      <c r="F1258">
        <v>54</v>
      </c>
      <c r="G1258" t="s">
        <v>16</v>
      </c>
      <c r="I1258" t="s">
        <v>35</v>
      </c>
      <c r="J1258" t="b">
        <v>0</v>
      </c>
      <c r="K1258">
        <v>8938</v>
      </c>
      <c r="L1258">
        <v>1636250</v>
      </c>
      <c r="M1258" t="str">
        <f>IF(VLOOKUP(A1258,'national-winners'!$A$2:$B$13,2,0)=H1258,"Y","N")</f>
        <v>N</v>
      </c>
      <c r="N1258" t="str">
        <f>_xlfn.XLOOKUP(INDEX('state-winning-votes'!$A$1:$L$53,MATCH($C1258,'state-winning-votes'!$A:$A,0),MATCH($A1258,'state-winning-votes'!$A$2:$L$2,0)),$K:$K,$H:$H)</f>
        <v>Bush, George H.W.</v>
      </c>
      <c r="O1258" t="str">
        <f>VLOOKUP(A1258,'national-winners'!$A$2:$B$13,2,0)</f>
        <v>Bush, George H.W.</v>
      </c>
    </row>
    <row r="1259" spans="1:15" x14ac:dyDescent="0.25">
      <c r="A1259">
        <v>1988</v>
      </c>
      <c r="B1259" t="s">
        <v>141</v>
      </c>
      <c r="C1259" t="s">
        <v>142</v>
      </c>
      <c r="D1259">
        <v>47</v>
      </c>
      <c r="E1259">
        <v>62</v>
      </c>
      <c r="F1259">
        <v>54</v>
      </c>
      <c r="G1259" t="s">
        <v>16</v>
      </c>
      <c r="J1259" t="b">
        <v>1</v>
      </c>
      <c r="K1259">
        <v>285</v>
      </c>
      <c r="L1259">
        <v>1636250</v>
      </c>
      <c r="M1259" t="str">
        <f>IF(VLOOKUP(A1259,'national-winners'!$A$2:$B$13,2,0)=H1259,"Y","N")</f>
        <v>N</v>
      </c>
      <c r="N1259" t="str">
        <f>_xlfn.XLOOKUP(INDEX('state-winning-votes'!$A$1:$L$53,MATCH($C1259,'state-winning-votes'!$A:$A,0),MATCH($A1259,'state-winning-votes'!$A$2:$L$2,0)),$K:$K,$H:$H)</f>
        <v>Bush, George H.W.</v>
      </c>
      <c r="O1259" t="str">
        <f>VLOOKUP(A1259,'national-winners'!$A$2:$B$13,2,0)</f>
        <v>Bush, George H.W.</v>
      </c>
    </row>
    <row r="1260" spans="1:15" x14ac:dyDescent="0.25">
      <c r="A1260">
        <v>1988</v>
      </c>
      <c r="B1260" t="s">
        <v>143</v>
      </c>
      <c r="C1260" t="s">
        <v>144</v>
      </c>
      <c r="D1260">
        <v>48</v>
      </c>
      <c r="E1260">
        <v>74</v>
      </c>
      <c r="F1260">
        <v>49</v>
      </c>
      <c r="G1260" t="s">
        <v>16</v>
      </c>
      <c r="H1260" t="s">
        <v>207</v>
      </c>
      <c r="I1260" t="s">
        <v>21</v>
      </c>
      <c r="J1260" t="b">
        <v>0</v>
      </c>
      <c r="K1260">
        <v>3036829</v>
      </c>
      <c r="L1260">
        <v>5427410</v>
      </c>
      <c r="M1260" t="str">
        <f>IF(VLOOKUP(A1260,'national-winners'!$A$2:$B$13,2,0)=H1260,"Y","N")</f>
        <v>Y</v>
      </c>
      <c r="N1260" t="str">
        <f>_xlfn.XLOOKUP(INDEX('state-winning-votes'!$A$1:$L$53,MATCH($C1260,'state-winning-votes'!$A:$A,0),MATCH($A1260,'state-winning-votes'!$A$2:$L$2,0)),$K:$K,$H:$H)</f>
        <v>Bush, George H.W.</v>
      </c>
      <c r="O1260" t="str">
        <f>VLOOKUP(A1260,'national-winners'!$A$2:$B$13,2,0)</f>
        <v>Bush, George H.W.</v>
      </c>
    </row>
    <row r="1261" spans="1:15" x14ac:dyDescent="0.25">
      <c r="A1261">
        <v>1988</v>
      </c>
      <c r="B1261" t="s">
        <v>143</v>
      </c>
      <c r="C1261" t="s">
        <v>144</v>
      </c>
      <c r="D1261">
        <v>48</v>
      </c>
      <c r="E1261">
        <v>74</v>
      </c>
      <c r="F1261">
        <v>49</v>
      </c>
      <c r="G1261" t="s">
        <v>16</v>
      </c>
      <c r="H1261" t="s">
        <v>208</v>
      </c>
      <c r="I1261" t="s">
        <v>18</v>
      </c>
      <c r="J1261" t="b">
        <v>0</v>
      </c>
      <c r="K1261">
        <v>2352748</v>
      </c>
      <c r="L1261">
        <v>5427410</v>
      </c>
      <c r="M1261" t="str">
        <f>IF(VLOOKUP(A1261,'national-winners'!$A$2:$B$13,2,0)=H1261,"Y","N")</f>
        <v>N</v>
      </c>
      <c r="N1261" t="str">
        <f>_xlfn.XLOOKUP(INDEX('state-winning-votes'!$A$1:$L$53,MATCH($C1261,'state-winning-votes'!$A:$A,0),MATCH($A1261,'state-winning-votes'!$A$2:$L$2,0)),$K:$K,$H:$H)</f>
        <v>Bush, George H.W.</v>
      </c>
      <c r="O1261" t="str">
        <f>VLOOKUP(A1261,'national-winners'!$A$2:$B$13,2,0)</f>
        <v>Bush, George H.W.</v>
      </c>
    </row>
    <row r="1262" spans="1:15" x14ac:dyDescent="0.25">
      <c r="A1262">
        <v>1988</v>
      </c>
      <c r="B1262" t="s">
        <v>143</v>
      </c>
      <c r="C1262" t="s">
        <v>144</v>
      </c>
      <c r="D1262">
        <v>48</v>
      </c>
      <c r="E1262">
        <v>74</v>
      </c>
      <c r="F1262">
        <v>49</v>
      </c>
      <c r="G1262" t="s">
        <v>16</v>
      </c>
      <c r="H1262" t="s">
        <v>209</v>
      </c>
      <c r="I1262" t="s">
        <v>29</v>
      </c>
      <c r="J1262" t="b">
        <v>0</v>
      </c>
      <c r="K1262">
        <v>30355</v>
      </c>
      <c r="L1262">
        <v>5427410</v>
      </c>
      <c r="M1262" t="str">
        <f>IF(VLOOKUP(A1262,'national-winners'!$A$2:$B$13,2,0)=H1262,"Y","N")</f>
        <v>N</v>
      </c>
      <c r="N1262" t="str">
        <f>_xlfn.XLOOKUP(INDEX('state-winning-votes'!$A$1:$L$53,MATCH($C1262,'state-winning-votes'!$A:$A,0),MATCH($A1262,'state-winning-votes'!$A$2:$L$2,0)),$K:$K,$H:$H)</f>
        <v>Bush, George H.W.</v>
      </c>
      <c r="O1262" t="str">
        <f>VLOOKUP(A1262,'national-winners'!$A$2:$B$13,2,0)</f>
        <v>Bush, George H.W.</v>
      </c>
    </row>
    <row r="1263" spans="1:15" x14ac:dyDescent="0.25">
      <c r="A1263">
        <v>1988</v>
      </c>
      <c r="B1263" t="s">
        <v>143</v>
      </c>
      <c r="C1263" t="s">
        <v>144</v>
      </c>
      <c r="D1263">
        <v>48</v>
      </c>
      <c r="E1263">
        <v>74</v>
      </c>
      <c r="F1263">
        <v>49</v>
      </c>
      <c r="G1263" t="s">
        <v>16</v>
      </c>
      <c r="H1263" t="s">
        <v>210</v>
      </c>
      <c r="I1263" t="s">
        <v>211</v>
      </c>
      <c r="J1263" t="b">
        <v>0</v>
      </c>
      <c r="K1263">
        <v>7208</v>
      </c>
      <c r="L1263">
        <v>5427410</v>
      </c>
      <c r="M1263" t="str">
        <f>IF(VLOOKUP(A1263,'national-winners'!$A$2:$B$13,2,0)=H1263,"Y","N")</f>
        <v>N</v>
      </c>
      <c r="N1263" t="str">
        <f>_xlfn.XLOOKUP(INDEX('state-winning-votes'!$A$1:$L$53,MATCH($C1263,'state-winning-votes'!$A:$A,0),MATCH($A1263,'state-winning-votes'!$A$2:$L$2,0)),$K:$K,$H:$H)</f>
        <v>Bush, George H.W.</v>
      </c>
      <c r="O1263" t="str">
        <f>VLOOKUP(A1263,'national-winners'!$A$2:$B$13,2,0)</f>
        <v>Bush, George H.W.</v>
      </c>
    </row>
    <row r="1264" spans="1:15" x14ac:dyDescent="0.25">
      <c r="A1264">
        <v>1988</v>
      </c>
      <c r="B1264" t="s">
        <v>143</v>
      </c>
      <c r="C1264" t="s">
        <v>144</v>
      </c>
      <c r="D1264">
        <v>48</v>
      </c>
      <c r="E1264">
        <v>74</v>
      </c>
      <c r="F1264">
        <v>49</v>
      </c>
      <c r="G1264" t="s">
        <v>16</v>
      </c>
      <c r="J1264" t="b">
        <v>1</v>
      </c>
      <c r="K1264">
        <v>270</v>
      </c>
      <c r="L1264">
        <v>5427410</v>
      </c>
      <c r="M1264" t="str">
        <f>IF(VLOOKUP(A1264,'national-winners'!$A$2:$B$13,2,0)=H1264,"Y","N")</f>
        <v>N</v>
      </c>
      <c r="N1264" t="str">
        <f>_xlfn.XLOOKUP(INDEX('state-winning-votes'!$A$1:$L$53,MATCH($C1264,'state-winning-votes'!$A:$A,0),MATCH($A1264,'state-winning-votes'!$A$2:$L$2,0)),$K:$K,$H:$H)</f>
        <v>Bush, George H.W.</v>
      </c>
      <c r="O1264" t="str">
        <f>VLOOKUP(A1264,'national-winners'!$A$2:$B$13,2,0)</f>
        <v>Bush, George H.W.</v>
      </c>
    </row>
    <row r="1265" spans="1:15" x14ac:dyDescent="0.25">
      <c r="A1265">
        <v>1988</v>
      </c>
      <c r="B1265" t="s">
        <v>145</v>
      </c>
      <c r="C1265" t="s">
        <v>146</v>
      </c>
      <c r="D1265">
        <v>49</v>
      </c>
      <c r="E1265">
        <v>87</v>
      </c>
      <c r="F1265">
        <v>67</v>
      </c>
      <c r="G1265" t="s">
        <v>16</v>
      </c>
      <c r="H1265" t="s">
        <v>207</v>
      </c>
      <c r="I1265" t="s">
        <v>21</v>
      </c>
      <c r="J1265" t="b">
        <v>0</v>
      </c>
      <c r="K1265">
        <v>428442</v>
      </c>
      <c r="L1265">
        <v>647008</v>
      </c>
      <c r="M1265" t="str">
        <f>IF(VLOOKUP(A1265,'national-winners'!$A$2:$B$13,2,0)=H1265,"Y","N")</f>
        <v>Y</v>
      </c>
      <c r="N1265" t="str">
        <f>_xlfn.XLOOKUP(INDEX('state-winning-votes'!$A$1:$L$53,MATCH($C1265,'state-winning-votes'!$A:$A,0),MATCH($A1265,'state-winning-votes'!$A$2:$L$2,0)),$K:$K,$H:$H)</f>
        <v>Bush, George H.W.</v>
      </c>
      <c r="O1265" t="str">
        <f>VLOOKUP(A1265,'national-winners'!$A$2:$B$13,2,0)</f>
        <v>Bush, George H.W.</v>
      </c>
    </row>
    <row r="1266" spans="1:15" x14ac:dyDescent="0.25">
      <c r="A1266">
        <v>1988</v>
      </c>
      <c r="B1266" t="s">
        <v>145</v>
      </c>
      <c r="C1266" t="s">
        <v>146</v>
      </c>
      <c r="D1266">
        <v>49</v>
      </c>
      <c r="E1266">
        <v>87</v>
      </c>
      <c r="F1266">
        <v>67</v>
      </c>
      <c r="G1266" t="s">
        <v>16</v>
      </c>
      <c r="H1266" t="s">
        <v>208</v>
      </c>
      <c r="I1266" t="s">
        <v>18</v>
      </c>
      <c r="J1266" t="b">
        <v>0</v>
      </c>
      <c r="K1266">
        <v>207343</v>
      </c>
      <c r="L1266">
        <v>647008</v>
      </c>
      <c r="M1266" t="str">
        <f>IF(VLOOKUP(A1266,'national-winners'!$A$2:$B$13,2,0)=H1266,"Y","N")</f>
        <v>N</v>
      </c>
      <c r="N1266" t="str">
        <f>_xlfn.XLOOKUP(INDEX('state-winning-votes'!$A$1:$L$53,MATCH($C1266,'state-winning-votes'!$A:$A,0),MATCH($A1266,'state-winning-votes'!$A$2:$L$2,0)),$K:$K,$H:$H)</f>
        <v>Bush, George H.W.</v>
      </c>
      <c r="O1266" t="str">
        <f>VLOOKUP(A1266,'national-winners'!$A$2:$B$13,2,0)</f>
        <v>Bush, George H.W.</v>
      </c>
    </row>
    <row r="1267" spans="1:15" x14ac:dyDescent="0.25">
      <c r="A1267">
        <v>1988</v>
      </c>
      <c r="B1267" t="s">
        <v>145</v>
      </c>
      <c r="C1267" t="s">
        <v>146</v>
      </c>
      <c r="D1267">
        <v>49</v>
      </c>
      <c r="E1267">
        <v>87</v>
      </c>
      <c r="F1267">
        <v>67</v>
      </c>
      <c r="G1267" t="s">
        <v>16</v>
      </c>
      <c r="H1267" t="s">
        <v>209</v>
      </c>
      <c r="I1267" t="s">
        <v>29</v>
      </c>
      <c r="J1267" t="b">
        <v>0</v>
      </c>
      <c r="K1267">
        <v>7473</v>
      </c>
      <c r="L1267">
        <v>647008</v>
      </c>
      <c r="M1267" t="str">
        <f>IF(VLOOKUP(A1267,'national-winners'!$A$2:$B$13,2,0)=H1267,"Y","N")</f>
        <v>N</v>
      </c>
      <c r="N1267" t="str">
        <f>_xlfn.XLOOKUP(INDEX('state-winning-votes'!$A$1:$L$53,MATCH($C1267,'state-winning-votes'!$A:$A,0),MATCH($A1267,'state-winning-votes'!$A$2:$L$2,0)),$K:$K,$H:$H)</f>
        <v>Bush, George H.W.</v>
      </c>
      <c r="O1267" t="str">
        <f>VLOOKUP(A1267,'national-winners'!$A$2:$B$13,2,0)</f>
        <v>Bush, George H.W.</v>
      </c>
    </row>
    <row r="1268" spans="1:15" x14ac:dyDescent="0.25">
      <c r="A1268">
        <v>1988</v>
      </c>
      <c r="B1268" t="s">
        <v>145</v>
      </c>
      <c r="C1268" t="s">
        <v>146</v>
      </c>
      <c r="D1268">
        <v>49</v>
      </c>
      <c r="E1268">
        <v>87</v>
      </c>
      <c r="F1268">
        <v>67</v>
      </c>
      <c r="G1268" t="s">
        <v>16</v>
      </c>
      <c r="H1268" t="s">
        <v>200</v>
      </c>
      <c r="I1268" t="s">
        <v>39</v>
      </c>
      <c r="J1268" t="b">
        <v>0</v>
      </c>
      <c r="K1268">
        <v>2158</v>
      </c>
      <c r="L1268">
        <v>647008</v>
      </c>
      <c r="M1268" t="str">
        <f>IF(VLOOKUP(A1268,'national-winners'!$A$2:$B$13,2,0)=H1268,"Y","N")</f>
        <v>N</v>
      </c>
      <c r="N1268" t="str">
        <f>_xlfn.XLOOKUP(INDEX('state-winning-votes'!$A$1:$L$53,MATCH($C1268,'state-winning-votes'!$A:$A,0),MATCH($A1268,'state-winning-votes'!$A$2:$L$2,0)),$K:$K,$H:$H)</f>
        <v>Bush, George H.W.</v>
      </c>
      <c r="O1268" t="str">
        <f>VLOOKUP(A1268,'national-winners'!$A$2:$B$13,2,0)</f>
        <v>Bush, George H.W.</v>
      </c>
    </row>
    <row r="1269" spans="1:15" x14ac:dyDescent="0.25">
      <c r="A1269">
        <v>1988</v>
      </c>
      <c r="B1269" t="s">
        <v>145</v>
      </c>
      <c r="C1269" t="s">
        <v>146</v>
      </c>
      <c r="D1269">
        <v>49</v>
      </c>
      <c r="E1269">
        <v>87</v>
      </c>
      <c r="F1269">
        <v>67</v>
      </c>
      <c r="G1269" t="s">
        <v>16</v>
      </c>
      <c r="H1269" t="s">
        <v>210</v>
      </c>
      <c r="I1269" t="s">
        <v>211</v>
      </c>
      <c r="J1269" t="b">
        <v>0</v>
      </c>
      <c r="K1269">
        <v>455</v>
      </c>
      <c r="L1269">
        <v>647008</v>
      </c>
      <c r="M1269" t="str">
        <f>IF(VLOOKUP(A1269,'national-winners'!$A$2:$B$13,2,0)=H1269,"Y","N")</f>
        <v>N</v>
      </c>
      <c r="N1269" t="str">
        <f>_xlfn.XLOOKUP(INDEX('state-winning-votes'!$A$1:$L$53,MATCH($C1269,'state-winning-votes'!$A:$A,0),MATCH($A1269,'state-winning-votes'!$A$2:$L$2,0)),$K:$K,$H:$H)</f>
        <v>Bush, George H.W.</v>
      </c>
      <c r="O1269" t="str">
        <f>VLOOKUP(A1269,'national-winners'!$A$2:$B$13,2,0)</f>
        <v>Bush, George H.W.</v>
      </c>
    </row>
    <row r="1270" spans="1:15" x14ac:dyDescent="0.25">
      <c r="A1270">
        <v>1988</v>
      </c>
      <c r="B1270" t="s">
        <v>145</v>
      </c>
      <c r="C1270" t="s">
        <v>146</v>
      </c>
      <c r="D1270">
        <v>49</v>
      </c>
      <c r="E1270">
        <v>87</v>
      </c>
      <c r="F1270">
        <v>67</v>
      </c>
      <c r="G1270" t="s">
        <v>16</v>
      </c>
      <c r="H1270" t="s">
        <v>48</v>
      </c>
      <c r="I1270" t="s">
        <v>212</v>
      </c>
      <c r="J1270" t="b">
        <v>0</v>
      </c>
      <c r="K1270">
        <v>427</v>
      </c>
      <c r="L1270">
        <v>647008</v>
      </c>
      <c r="M1270" t="str">
        <f>IF(VLOOKUP(A1270,'national-winners'!$A$2:$B$13,2,0)=H1270,"Y","N")</f>
        <v>N</v>
      </c>
      <c r="N1270" t="str">
        <f>_xlfn.XLOOKUP(INDEX('state-winning-votes'!$A$1:$L$53,MATCH($C1270,'state-winning-votes'!$A:$A,0),MATCH($A1270,'state-winning-votes'!$A$2:$L$2,0)),$K:$K,$H:$H)</f>
        <v>Bush, George H.W.</v>
      </c>
      <c r="O1270" t="str">
        <f>VLOOKUP(A1270,'national-winners'!$A$2:$B$13,2,0)</f>
        <v>Bush, George H.W.</v>
      </c>
    </row>
    <row r="1271" spans="1:15" x14ac:dyDescent="0.25">
      <c r="A1271">
        <v>1988</v>
      </c>
      <c r="B1271" t="s">
        <v>145</v>
      </c>
      <c r="C1271" t="s">
        <v>146</v>
      </c>
      <c r="D1271">
        <v>49</v>
      </c>
      <c r="E1271">
        <v>87</v>
      </c>
      <c r="F1271">
        <v>67</v>
      </c>
      <c r="G1271" t="s">
        <v>16</v>
      </c>
      <c r="H1271" t="s">
        <v>228</v>
      </c>
      <c r="I1271" t="s">
        <v>35</v>
      </c>
      <c r="J1271" t="b">
        <v>0</v>
      </c>
      <c r="K1271">
        <v>372</v>
      </c>
      <c r="L1271">
        <v>647008</v>
      </c>
      <c r="M1271" t="str">
        <f>IF(VLOOKUP(A1271,'national-winners'!$A$2:$B$13,2,0)=H1271,"Y","N")</f>
        <v>N</v>
      </c>
      <c r="N1271" t="str">
        <f>_xlfn.XLOOKUP(INDEX('state-winning-votes'!$A$1:$L$53,MATCH($C1271,'state-winning-votes'!$A:$A,0),MATCH($A1271,'state-winning-votes'!$A$2:$L$2,0)),$K:$K,$H:$H)</f>
        <v>Bush, George H.W.</v>
      </c>
      <c r="O1271" t="str">
        <f>VLOOKUP(A1271,'national-winners'!$A$2:$B$13,2,0)</f>
        <v>Bush, George H.W.</v>
      </c>
    </row>
    <row r="1272" spans="1:15" x14ac:dyDescent="0.25">
      <c r="A1272">
        <v>1988</v>
      </c>
      <c r="B1272" t="s">
        <v>145</v>
      </c>
      <c r="C1272" t="s">
        <v>146</v>
      </c>
      <c r="D1272">
        <v>49</v>
      </c>
      <c r="E1272">
        <v>87</v>
      </c>
      <c r="F1272">
        <v>67</v>
      </c>
      <c r="G1272" t="s">
        <v>16</v>
      </c>
      <c r="H1272" t="s">
        <v>215</v>
      </c>
      <c r="I1272" t="s">
        <v>37</v>
      </c>
      <c r="J1272" t="b">
        <v>0</v>
      </c>
      <c r="K1272">
        <v>209</v>
      </c>
      <c r="L1272">
        <v>647008</v>
      </c>
      <c r="M1272" t="str">
        <f>IF(VLOOKUP(A1272,'national-winners'!$A$2:$B$13,2,0)=H1272,"Y","N")</f>
        <v>N</v>
      </c>
      <c r="N1272" t="str">
        <f>_xlfn.XLOOKUP(INDEX('state-winning-votes'!$A$1:$L$53,MATCH($C1272,'state-winning-votes'!$A:$A,0),MATCH($A1272,'state-winning-votes'!$A$2:$L$2,0)),$K:$K,$H:$H)</f>
        <v>Bush, George H.W.</v>
      </c>
      <c r="O1272" t="str">
        <f>VLOOKUP(A1272,'national-winners'!$A$2:$B$13,2,0)</f>
        <v>Bush, George H.W.</v>
      </c>
    </row>
    <row r="1273" spans="1:15" x14ac:dyDescent="0.25">
      <c r="A1273">
        <v>1988</v>
      </c>
      <c r="B1273" t="s">
        <v>145</v>
      </c>
      <c r="C1273" t="s">
        <v>146</v>
      </c>
      <c r="D1273">
        <v>49</v>
      </c>
      <c r="E1273">
        <v>87</v>
      </c>
      <c r="F1273">
        <v>67</v>
      </c>
      <c r="G1273" t="s">
        <v>16</v>
      </c>
      <c r="H1273" t="s">
        <v>214</v>
      </c>
      <c r="I1273" t="s">
        <v>100</v>
      </c>
      <c r="J1273" t="b">
        <v>0</v>
      </c>
      <c r="K1273">
        <v>129</v>
      </c>
      <c r="L1273">
        <v>647008</v>
      </c>
      <c r="M1273" t="str">
        <f>IF(VLOOKUP(A1273,'national-winners'!$A$2:$B$13,2,0)=H1273,"Y","N")</f>
        <v>N</v>
      </c>
      <c r="N1273" t="str">
        <f>_xlfn.XLOOKUP(INDEX('state-winning-votes'!$A$1:$L$53,MATCH($C1273,'state-winning-votes'!$A:$A,0),MATCH($A1273,'state-winning-votes'!$A$2:$L$2,0)),$K:$K,$H:$H)</f>
        <v>Bush, George H.W.</v>
      </c>
      <c r="O1273" t="str">
        <f>VLOOKUP(A1273,'national-winners'!$A$2:$B$13,2,0)</f>
        <v>Bush, George H.W.</v>
      </c>
    </row>
    <row r="1274" spans="1:15" x14ac:dyDescent="0.25">
      <c r="A1274">
        <v>1988</v>
      </c>
      <c r="B1274" t="s">
        <v>148</v>
      </c>
      <c r="C1274" t="s">
        <v>149</v>
      </c>
      <c r="D1274">
        <v>50</v>
      </c>
      <c r="E1274">
        <v>13</v>
      </c>
      <c r="F1274">
        <v>6</v>
      </c>
      <c r="G1274" t="s">
        <v>16</v>
      </c>
      <c r="H1274" t="s">
        <v>207</v>
      </c>
      <c r="I1274" t="s">
        <v>21</v>
      </c>
      <c r="J1274" t="b">
        <v>0</v>
      </c>
      <c r="K1274">
        <v>124331</v>
      </c>
      <c r="L1274">
        <v>243328</v>
      </c>
      <c r="M1274" t="str">
        <f>IF(VLOOKUP(A1274,'national-winners'!$A$2:$B$13,2,0)=H1274,"Y","N")</f>
        <v>Y</v>
      </c>
      <c r="N1274" t="str">
        <f>_xlfn.XLOOKUP(INDEX('state-winning-votes'!$A$1:$L$53,MATCH($C1274,'state-winning-votes'!$A:$A,0),MATCH($A1274,'state-winning-votes'!$A$2:$L$2,0)),$K:$K,$H:$H)</f>
        <v>Bush, George H.W.</v>
      </c>
      <c r="O1274" t="str">
        <f>VLOOKUP(A1274,'national-winners'!$A$2:$B$13,2,0)</f>
        <v>Bush, George H.W.</v>
      </c>
    </row>
    <row r="1275" spans="1:15" x14ac:dyDescent="0.25">
      <c r="A1275">
        <v>1988</v>
      </c>
      <c r="B1275" t="s">
        <v>148</v>
      </c>
      <c r="C1275" t="s">
        <v>149</v>
      </c>
      <c r="D1275">
        <v>50</v>
      </c>
      <c r="E1275">
        <v>13</v>
      </c>
      <c r="F1275">
        <v>6</v>
      </c>
      <c r="G1275" t="s">
        <v>16</v>
      </c>
      <c r="H1275" t="s">
        <v>208</v>
      </c>
      <c r="I1275" t="s">
        <v>18</v>
      </c>
      <c r="J1275" t="b">
        <v>0</v>
      </c>
      <c r="K1275">
        <v>115775</v>
      </c>
      <c r="L1275">
        <v>243328</v>
      </c>
      <c r="M1275" t="str">
        <f>IF(VLOOKUP(A1275,'national-winners'!$A$2:$B$13,2,0)=H1275,"Y","N")</f>
        <v>N</v>
      </c>
      <c r="N1275" t="str">
        <f>_xlfn.XLOOKUP(INDEX('state-winning-votes'!$A$1:$L$53,MATCH($C1275,'state-winning-votes'!$A:$A,0),MATCH($A1275,'state-winning-votes'!$A$2:$L$2,0)),$K:$K,$H:$H)</f>
        <v>Bush, George H.W.</v>
      </c>
      <c r="O1275" t="str">
        <f>VLOOKUP(A1275,'national-winners'!$A$2:$B$13,2,0)</f>
        <v>Bush, George H.W.</v>
      </c>
    </row>
    <row r="1276" spans="1:15" x14ac:dyDescent="0.25">
      <c r="A1276">
        <v>1988</v>
      </c>
      <c r="B1276" t="s">
        <v>148</v>
      </c>
      <c r="C1276" t="s">
        <v>149</v>
      </c>
      <c r="D1276">
        <v>50</v>
      </c>
      <c r="E1276">
        <v>13</v>
      </c>
      <c r="F1276">
        <v>6</v>
      </c>
      <c r="G1276" t="s">
        <v>16</v>
      </c>
      <c r="H1276" t="s">
        <v>52</v>
      </c>
      <c r="J1276" t="b">
        <v>0</v>
      </c>
      <c r="K1276">
        <v>1134</v>
      </c>
      <c r="L1276">
        <v>243328</v>
      </c>
      <c r="M1276" t="str">
        <f>IF(VLOOKUP(A1276,'national-winners'!$A$2:$B$13,2,0)=H1276,"Y","N")</f>
        <v>N</v>
      </c>
      <c r="N1276" t="str">
        <f>_xlfn.XLOOKUP(INDEX('state-winning-votes'!$A$1:$L$53,MATCH($C1276,'state-winning-votes'!$A:$A,0),MATCH($A1276,'state-winning-votes'!$A$2:$L$2,0)),$K:$K,$H:$H)</f>
        <v>Bush, George H.W.</v>
      </c>
      <c r="O1276" t="str">
        <f>VLOOKUP(A1276,'national-winners'!$A$2:$B$13,2,0)</f>
        <v>Bush, George H.W.</v>
      </c>
    </row>
    <row r="1277" spans="1:15" x14ac:dyDescent="0.25">
      <c r="A1277">
        <v>1988</v>
      </c>
      <c r="B1277" t="s">
        <v>148</v>
      </c>
      <c r="C1277" t="s">
        <v>149</v>
      </c>
      <c r="D1277">
        <v>50</v>
      </c>
      <c r="E1277">
        <v>13</v>
      </c>
      <c r="F1277">
        <v>6</v>
      </c>
      <c r="G1277" t="s">
        <v>16</v>
      </c>
      <c r="H1277" t="s">
        <v>209</v>
      </c>
      <c r="I1277" t="s">
        <v>29</v>
      </c>
      <c r="J1277" t="b">
        <v>0</v>
      </c>
      <c r="K1277">
        <v>1000</v>
      </c>
      <c r="L1277">
        <v>243328</v>
      </c>
      <c r="M1277" t="str">
        <f>IF(VLOOKUP(A1277,'national-winners'!$A$2:$B$13,2,0)=H1277,"Y","N")</f>
        <v>N</v>
      </c>
      <c r="N1277" t="str">
        <f>_xlfn.XLOOKUP(INDEX('state-winning-votes'!$A$1:$L$53,MATCH($C1277,'state-winning-votes'!$A:$A,0),MATCH($A1277,'state-winning-votes'!$A$2:$L$2,0)),$K:$K,$H:$H)</f>
        <v>Bush, George H.W.</v>
      </c>
      <c r="O1277" t="str">
        <f>VLOOKUP(A1277,'national-winners'!$A$2:$B$13,2,0)</f>
        <v>Bush, George H.W.</v>
      </c>
    </row>
    <row r="1278" spans="1:15" x14ac:dyDescent="0.25">
      <c r="A1278">
        <v>1988</v>
      </c>
      <c r="B1278" t="s">
        <v>148</v>
      </c>
      <c r="C1278" t="s">
        <v>149</v>
      </c>
      <c r="D1278">
        <v>50</v>
      </c>
      <c r="E1278">
        <v>13</v>
      </c>
      <c r="F1278">
        <v>6</v>
      </c>
      <c r="G1278" t="s">
        <v>16</v>
      </c>
      <c r="H1278" t="s">
        <v>48</v>
      </c>
      <c r="I1278" t="s">
        <v>35</v>
      </c>
      <c r="J1278" t="b">
        <v>0</v>
      </c>
      <c r="K1278">
        <v>275</v>
      </c>
      <c r="L1278">
        <v>243328</v>
      </c>
      <c r="M1278" t="str">
        <f>IF(VLOOKUP(A1278,'national-winners'!$A$2:$B$13,2,0)=H1278,"Y","N")</f>
        <v>N</v>
      </c>
      <c r="N1278" t="str">
        <f>_xlfn.XLOOKUP(INDEX('state-winning-votes'!$A$1:$L$53,MATCH($C1278,'state-winning-votes'!$A:$A,0),MATCH($A1278,'state-winning-votes'!$A$2:$L$2,0)),$K:$K,$H:$H)</f>
        <v>Bush, George H.W.</v>
      </c>
      <c r="O1278" t="str">
        <f>VLOOKUP(A1278,'national-winners'!$A$2:$B$13,2,0)</f>
        <v>Bush, George H.W.</v>
      </c>
    </row>
    <row r="1279" spans="1:15" x14ac:dyDescent="0.25">
      <c r="A1279">
        <v>1988</v>
      </c>
      <c r="B1279" t="s">
        <v>148</v>
      </c>
      <c r="C1279" t="s">
        <v>149</v>
      </c>
      <c r="D1279">
        <v>50</v>
      </c>
      <c r="E1279">
        <v>13</v>
      </c>
      <c r="F1279">
        <v>6</v>
      </c>
      <c r="G1279" t="s">
        <v>16</v>
      </c>
      <c r="H1279" t="s">
        <v>210</v>
      </c>
      <c r="I1279" t="s">
        <v>211</v>
      </c>
      <c r="J1279" t="b">
        <v>0</v>
      </c>
      <c r="K1279">
        <v>205</v>
      </c>
      <c r="L1279">
        <v>243328</v>
      </c>
      <c r="M1279" t="str">
        <f>IF(VLOOKUP(A1279,'national-winners'!$A$2:$B$13,2,0)=H1279,"Y","N")</f>
        <v>N</v>
      </c>
      <c r="N1279" t="str">
        <f>_xlfn.XLOOKUP(INDEX('state-winning-votes'!$A$1:$L$53,MATCH($C1279,'state-winning-votes'!$A:$A,0),MATCH($A1279,'state-winning-votes'!$A$2:$L$2,0)),$K:$K,$H:$H)</f>
        <v>Bush, George H.W.</v>
      </c>
      <c r="O1279" t="str">
        <f>VLOOKUP(A1279,'national-winners'!$A$2:$B$13,2,0)</f>
        <v>Bush, George H.W.</v>
      </c>
    </row>
    <row r="1280" spans="1:15" x14ac:dyDescent="0.25">
      <c r="A1280">
        <v>1988</v>
      </c>
      <c r="B1280" t="s">
        <v>148</v>
      </c>
      <c r="C1280" t="s">
        <v>149</v>
      </c>
      <c r="D1280">
        <v>50</v>
      </c>
      <c r="E1280">
        <v>13</v>
      </c>
      <c r="F1280">
        <v>6</v>
      </c>
      <c r="G1280" t="s">
        <v>16</v>
      </c>
      <c r="H1280" t="s">
        <v>217</v>
      </c>
      <c r="I1280" t="s">
        <v>192</v>
      </c>
      <c r="J1280" t="b">
        <v>0</v>
      </c>
      <c r="K1280">
        <v>189</v>
      </c>
      <c r="L1280">
        <v>243328</v>
      </c>
      <c r="M1280" t="str">
        <f>IF(VLOOKUP(A1280,'national-winners'!$A$2:$B$13,2,0)=H1280,"Y","N")</f>
        <v>N</v>
      </c>
      <c r="N1280" t="str">
        <f>_xlfn.XLOOKUP(INDEX('state-winning-votes'!$A$1:$L$53,MATCH($C1280,'state-winning-votes'!$A:$A,0),MATCH($A1280,'state-winning-votes'!$A$2:$L$2,0)),$K:$K,$H:$H)</f>
        <v>Bush, George H.W.</v>
      </c>
      <c r="O1280" t="str">
        <f>VLOOKUP(A1280,'national-winners'!$A$2:$B$13,2,0)</f>
        <v>Bush, George H.W.</v>
      </c>
    </row>
    <row r="1281" spans="1:15" x14ac:dyDescent="0.25">
      <c r="A1281">
        <v>1988</v>
      </c>
      <c r="B1281" t="s">
        <v>148</v>
      </c>
      <c r="C1281" t="s">
        <v>149</v>
      </c>
      <c r="D1281">
        <v>50</v>
      </c>
      <c r="E1281">
        <v>13</v>
      </c>
      <c r="F1281">
        <v>6</v>
      </c>
      <c r="G1281" t="s">
        <v>16</v>
      </c>
      <c r="H1281" t="s">
        <v>223</v>
      </c>
      <c r="I1281" t="s">
        <v>45</v>
      </c>
      <c r="J1281" t="b">
        <v>0</v>
      </c>
      <c r="K1281">
        <v>164</v>
      </c>
      <c r="L1281">
        <v>243328</v>
      </c>
      <c r="M1281" t="str">
        <f>IF(VLOOKUP(A1281,'national-winners'!$A$2:$B$13,2,0)=H1281,"Y","N")</f>
        <v>N</v>
      </c>
      <c r="N1281" t="str">
        <f>_xlfn.XLOOKUP(INDEX('state-winning-votes'!$A$1:$L$53,MATCH($C1281,'state-winning-votes'!$A:$A,0),MATCH($A1281,'state-winning-votes'!$A$2:$L$2,0)),$K:$K,$H:$H)</f>
        <v>Bush, George H.W.</v>
      </c>
      <c r="O1281" t="str">
        <f>VLOOKUP(A1281,'national-winners'!$A$2:$B$13,2,0)</f>
        <v>Bush, George H.W.</v>
      </c>
    </row>
    <row r="1282" spans="1:15" x14ac:dyDescent="0.25">
      <c r="A1282">
        <v>1988</v>
      </c>
      <c r="B1282" t="s">
        <v>148</v>
      </c>
      <c r="C1282" t="s">
        <v>149</v>
      </c>
      <c r="D1282">
        <v>50</v>
      </c>
      <c r="E1282">
        <v>13</v>
      </c>
      <c r="F1282">
        <v>6</v>
      </c>
      <c r="G1282" t="s">
        <v>16</v>
      </c>
      <c r="H1282" t="s">
        <v>214</v>
      </c>
      <c r="I1282" t="s">
        <v>229</v>
      </c>
      <c r="J1282" t="b">
        <v>0</v>
      </c>
      <c r="K1282">
        <v>142</v>
      </c>
      <c r="L1282">
        <v>243328</v>
      </c>
      <c r="M1282" t="str">
        <f>IF(VLOOKUP(A1282,'national-winners'!$A$2:$B$13,2,0)=H1282,"Y","N")</f>
        <v>N</v>
      </c>
      <c r="N1282" t="str">
        <f>_xlfn.XLOOKUP(INDEX('state-winning-votes'!$A$1:$L$53,MATCH($C1282,'state-winning-votes'!$A:$A,0),MATCH($A1282,'state-winning-votes'!$A$2:$L$2,0)),$K:$K,$H:$H)</f>
        <v>Bush, George H.W.</v>
      </c>
      <c r="O1282" t="str">
        <f>VLOOKUP(A1282,'national-winners'!$A$2:$B$13,2,0)</f>
        <v>Bush, George H.W.</v>
      </c>
    </row>
    <row r="1283" spans="1:15" x14ac:dyDescent="0.25">
      <c r="A1283">
        <v>1988</v>
      </c>
      <c r="B1283" t="s">
        <v>148</v>
      </c>
      <c r="C1283" t="s">
        <v>149</v>
      </c>
      <c r="D1283">
        <v>50</v>
      </c>
      <c r="E1283">
        <v>13</v>
      </c>
      <c r="F1283">
        <v>6</v>
      </c>
      <c r="G1283" t="s">
        <v>16</v>
      </c>
      <c r="H1283" t="s">
        <v>215</v>
      </c>
      <c r="I1283" t="s">
        <v>37</v>
      </c>
      <c r="J1283" t="b">
        <v>0</v>
      </c>
      <c r="K1283">
        <v>113</v>
      </c>
      <c r="L1283">
        <v>243328</v>
      </c>
      <c r="M1283" t="str">
        <f>IF(VLOOKUP(A1283,'national-winners'!$A$2:$B$13,2,0)=H1283,"Y","N")</f>
        <v>N</v>
      </c>
      <c r="N1283" t="str">
        <f>_xlfn.XLOOKUP(INDEX('state-winning-votes'!$A$1:$L$53,MATCH($C1283,'state-winning-votes'!$A:$A,0),MATCH($A1283,'state-winning-votes'!$A$2:$L$2,0)),$K:$K,$H:$H)</f>
        <v>Bush, George H.W.</v>
      </c>
      <c r="O1283" t="str">
        <f>VLOOKUP(A1283,'national-winners'!$A$2:$B$13,2,0)</f>
        <v>Bush, George H.W.</v>
      </c>
    </row>
    <row r="1284" spans="1:15" x14ac:dyDescent="0.25">
      <c r="A1284">
        <v>1988</v>
      </c>
      <c r="B1284" t="s">
        <v>150</v>
      </c>
      <c r="C1284" t="s">
        <v>151</v>
      </c>
      <c r="D1284">
        <v>51</v>
      </c>
      <c r="E1284">
        <v>54</v>
      </c>
      <c r="F1284">
        <v>40</v>
      </c>
      <c r="G1284" t="s">
        <v>16</v>
      </c>
      <c r="H1284" t="s">
        <v>207</v>
      </c>
      <c r="I1284" t="s">
        <v>21</v>
      </c>
      <c r="J1284" t="b">
        <v>0</v>
      </c>
      <c r="K1284">
        <v>1309162</v>
      </c>
      <c r="L1284">
        <v>2191609</v>
      </c>
      <c r="M1284" t="str">
        <f>IF(VLOOKUP(A1284,'national-winners'!$A$2:$B$13,2,0)=H1284,"Y","N")</f>
        <v>Y</v>
      </c>
      <c r="N1284" t="str">
        <f>_xlfn.XLOOKUP(INDEX('state-winning-votes'!$A$1:$L$53,MATCH($C1284,'state-winning-votes'!$A:$A,0),MATCH($A1284,'state-winning-votes'!$A$2:$L$2,0)),$K:$K,$H:$H)</f>
        <v>Bush, George H.W.</v>
      </c>
      <c r="O1284" t="str">
        <f>VLOOKUP(A1284,'national-winners'!$A$2:$B$13,2,0)</f>
        <v>Bush, George H.W.</v>
      </c>
    </row>
    <row r="1285" spans="1:15" x14ac:dyDescent="0.25">
      <c r="A1285">
        <v>1988</v>
      </c>
      <c r="B1285" t="s">
        <v>150</v>
      </c>
      <c r="C1285" t="s">
        <v>151</v>
      </c>
      <c r="D1285">
        <v>51</v>
      </c>
      <c r="E1285">
        <v>54</v>
      </c>
      <c r="F1285">
        <v>40</v>
      </c>
      <c r="G1285" t="s">
        <v>16</v>
      </c>
      <c r="H1285" t="s">
        <v>208</v>
      </c>
      <c r="I1285" t="s">
        <v>18</v>
      </c>
      <c r="J1285" t="b">
        <v>0</v>
      </c>
      <c r="K1285">
        <v>859799</v>
      </c>
      <c r="L1285">
        <v>2191609</v>
      </c>
      <c r="M1285" t="str">
        <f>IF(VLOOKUP(A1285,'national-winners'!$A$2:$B$13,2,0)=H1285,"Y","N")</f>
        <v>N</v>
      </c>
      <c r="N1285" t="str">
        <f>_xlfn.XLOOKUP(INDEX('state-winning-votes'!$A$1:$L$53,MATCH($C1285,'state-winning-votes'!$A:$A,0),MATCH($A1285,'state-winning-votes'!$A$2:$L$2,0)),$K:$K,$H:$H)</f>
        <v>Bush, George H.W.</v>
      </c>
      <c r="O1285" t="str">
        <f>VLOOKUP(A1285,'national-winners'!$A$2:$B$13,2,0)</f>
        <v>Bush, George H.W.</v>
      </c>
    </row>
    <row r="1286" spans="1:15" x14ac:dyDescent="0.25">
      <c r="A1286">
        <v>1988</v>
      </c>
      <c r="B1286" t="s">
        <v>150</v>
      </c>
      <c r="C1286" t="s">
        <v>151</v>
      </c>
      <c r="D1286">
        <v>51</v>
      </c>
      <c r="E1286">
        <v>54</v>
      </c>
      <c r="F1286">
        <v>40</v>
      </c>
      <c r="G1286" t="s">
        <v>16</v>
      </c>
      <c r="H1286" t="s">
        <v>210</v>
      </c>
      <c r="I1286" t="s">
        <v>35</v>
      </c>
      <c r="J1286" t="b">
        <v>0</v>
      </c>
      <c r="K1286">
        <v>14312</v>
      </c>
      <c r="L1286">
        <v>2191609</v>
      </c>
      <c r="M1286" t="str">
        <f>IF(VLOOKUP(A1286,'national-winners'!$A$2:$B$13,2,0)=H1286,"Y","N")</f>
        <v>N</v>
      </c>
      <c r="N1286" t="str">
        <f>_xlfn.XLOOKUP(INDEX('state-winning-votes'!$A$1:$L$53,MATCH($C1286,'state-winning-votes'!$A:$A,0),MATCH($A1286,'state-winning-votes'!$A$2:$L$2,0)),$K:$K,$H:$H)</f>
        <v>Bush, George H.W.</v>
      </c>
      <c r="O1286" t="str">
        <f>VLOOKUP(A1286,'national-winners'!$A$2:$B$13,2,0)</f>
        <v>Bush, George H.W.</v>
      </c>
    </row>
    <row r="1287" spans="1:15" x14ac:dyDescent="0.25">
      <c r="A1287">
        <v>1988</v>
      </c>
      <c r="B1287" t="s">
        <v>150</v>
      </c>
      <c r="C1287" t="s">
        <v>151</v>
      </c>
      <c r="D1287">
        <v>51</v>
      </c>
      <c r="E1287">
        <v>54</v>
      </c>
      <c r="F1287">
        <v>40</v>
      </c>
      <c r="G1287" t="s">
        <v>16</v>
      </c>
      <c r="H1287" t="s">
        <v>209</v>
      </c>
      <c r="I1287" t="s">
        <v>29</v>
      </c>
      <c r="J1287" t="b">
        <v>0</v>
      </c>
      <c r="K1287">
        <v>8336</v>
      </c>
      <c r="L1287">
        <v>2191609</v>
      </c>
      <c r="M1287" t="str">
        <f>IF(VLOOKUP(A1287,'national-winners'!$A$2:$B$13,2,0)=H1287,"Y","N")</f>
        <v>N</v>
      </c>
      <c r="N1287" t="str">
        <f>_xlfn.XLOOKUP(INDEX('state-winning-votes'!$A$1:$L$53,MATCH($C1287,'state-winning-votes'!$A:$A,0),MATCH($A1287,'state-winning-votes'!$A$2:$L$2,0)),$K:$K,$H:$H)</f>
        <v>Bush, George H.W.</v>
      </c>
      <c r="O1287" t="str">
        <f>VLOOKUP(A1287,'national-winners'!$A$2:$B$13,2,0)</f>
        <v>Bush, George H.W.</v>
      </c>
    </row>
    <row r="1288" spans="1:15" x14ac:dyDescent="0.25">
      <c r="A1288">
        <v>1988</v>
      </c>
      <c r="B1288" t="s">
        <v>152</v>
      </c>
      <c r="C1288" t="s">
        <v>153</v>
      </c>
      <c r="D1288">
        <v>53</v>
      </c>
      <c r="E1288">
        <v>91</v>
      </c>
      <c r="F1288">
        <v>73</v>
      </c>
      <c r="G1288" t="s">
        <v>16</v>
      </c>
      <c r="H1288" t="s">
        <v>208</v>
      </c>
      <c r="I1288" t="s">
        <v>18</v>
      </c>
      <c r="J1288" t="b">
        <v>0</v>
      </c>
      <c r="K1288">
        <v>933516</v>
      </c>
      <c r="L1288">
        <v>1865253</v>
      </c>
      <c r="M1288" t="str">
        <f>IF(VLOOKUP(A1288,'national-winners'!$A$2:$B$13,2,0)=H1288,"Y","N")</f>
        <v>N</v>
      </c>
      <c r="N1288" t="str">
        <f>_xlfn.XLOOKUP(INDEX('state-winning-votes'!$A$1:$L$53,MATCH($C1288,'state-winning-votes'!$A:$A,0),MATCH($A1288,'state-winning-votes'!$A$2:$L$2,0)),$K:$K,$H:$H)</f>
        <v>Dukakis, Michael</v>
      </c>
      <c r="O1288" t="str">
        <f>VLOOKUP(A1288,'national-winners'!$A$2:$B$13,2,0)</f>
        <v>Bush, George H.W.</v>
      </c>
    </row>
    <row r="1289" spans="1:15" x14ac:dyDescent="0.25">
      <c r="A1289">
        <v>1988</v>
      </c>
      <c r="B1289" t="s">
        <v>152</v>
      </c>
      <c r="C1289" t="s">
        <v>153</v>
      </c>
      <c r="D1289">
        <v>53</v>
      </c>
      <c r="E1289">
        <v>91</v>
      </c>
      <c r="F1289">
        <v>73</v>
      </c>
      <c r="G1289" t="s">
        <v>16</v>
      </c>
      <c r="H1289" t="s">
        <v>207</v>
      </c>
      <c r="I1289" t="s">
        <v>21</v>
      </c>
      <c r="J1289" t="b">
        <v>0</v>
      </c>
      <c r="K1289">
        <v>903835</v>
      </c>
      <c r="L1289">
        <v>1865253</v>
      </c>
      <c r="M1289" t="str">
        <f>IF(VLOOKUP(A1289,'national-winners'!$A$2:$B$13,2,0)=H1289,"Y","N")</f>
        <v>Y</v>
      </c>
      <c r="N1289" t="str">
        <f>_xlfn.XLOOKUP(INDEX('state-winning-votes'!$A$1:$L$53,MATCH($C1289,'state-winning-votes'!$A:$A,0),MATCH($A1289,'state-winning-votes'!$A$2:$L$2,0)),$K:$K,$H:$H)</f>
        <v>Dukakis, Michael</v>
      </c>
      <c r="O1289" t="str">
        <f>VLOOKUP(A1289,'national-winners'!$A$2:$B$13,2,0)</f>
        <v>Bush, George H.W.</v>
      </c>
    </row>
    <row r="1290" spans="1:15" x14ac:dyDescent="0.25">
      <c r="A1290">
        <v>1988</v>
      </c>
      <c r="B1290" t="s">
        <v>152</v>
      </c>
      <c r="C1290" t="s">
        <v>153</v>
      </c>
      <c r="D1290">
        <v>53</v>
      </c>
      <c r="E1290">
        <v>91</v>
      </c>
      <c r="F1290">
        <v>73</v>
      </c>
      <c r="G1290" t="s">
        <v>16</v>
      </c>
      <c r="H1290" t="s">
        <v>209</v>
      </c>
      <c r="I1290" t="s">
        <v>29</v>
      </c>
      <c r="J1290" t="b">
        <v>0</v>
      </c>
      <c r="K1290">
        <v>17240</v>
      </c>
      <c r="L1290">
        <v>1865253</v>
      </c>
      <c r="M1290" t="str">
        <f>IF(VLOOKUP(A1290,'national-winners'!$A$2:$B$13,2,0)=H1290,"Y","N")</f>
        <v>N</v>
      </c>
      <c r="N1290" t="str">
        <f>_xlfn.XLOOKUP(INDEX('state-winning-votes'!$A$1:$L$53,MATCH($C1290,'state-winning-votes'!$A:$A,0),MATCH($A1290,'state-winning-votes'!$A$2:$L$2,0)),$K:$K,$H:$H)</f>
        <v>Dukakis, Michael</v>
      </c>
      <c r="O1290" t="str">
        <f>VLOOKUP(A1290,'national-winners'!$A$2:$B$13,2,0)</f>
        <v>Bush, George H.W.</v>
      </c>
    </row>
    <row r="1291" spans="1:15" x14ac:dyDescent="0.25">
      <c r="A1291">
        <v>1988</v>
      </c>
      <c r="B1291" t="s">
        <v>152</v>
      </c>
      <c r="C1291" t="s">
        <v>153</v>
      </c>
      <c r="D1291">
        <v>53</v>
      </c>
      <c r="E1291">
        <v>91</v>
      </c>
      <c r="F1291">
        <v>73</v>
      </c>
      <c r="G1291" t="s">
        <v>16</v>
      </c>
      <c r="H1291" t="s">
        <v>48</v>
      </c>
      <c r="I1291" t="s">
        <v>35</v>
      </c>
      <c r="J1291" t="b">
        <v>0</v>
      </c>
      <c r="K1291">
        <v>4412</v>
      </c>
      <c r="L1291">
        <v>1865253</v>
      </c>
      <c r="M1291" t="str">
        <f>IF(VLOOKUP(A1291,'national-winners'!$A$2:$B$13,2,0)=H1291,"Y","N")</f>
        <v>N</v>
      </c>
      <c r="N1291" t="str">
        <f>_xlfn.XLOOKUP(INDEX('state-winning-votes'!$A$1:$L$53,MATCH($C1291,'state-winning-votes'!$A:$A,0),MATCH($A1291,'state-winning-votes'!$A$2:$L$2,0)),$K:$K,$H:$H)</f>
        <v>Dukakis, Michael</v>
      </c>
      <c r="O1291" t="str">
        <f>VLOOKUP(A1291,'national-winners'!$A$2:$B$13,2,0)</f>
        <v>Bush, George H.W.</v>
      </c>
    </row>
    <row r="1292" spans="1:15" x14ac:dyDescent="0.25">
      <c r="A1292">
        <v>1988</v>
      </c>
      <c r="B1292" t="s">
        <v>152</v>
      </c>
      <c r="C1292" t="s">
        <v>153</v>
      </c>
      <c r="D1292">
        <v>53</v>
      </c>
      <c r="E1292">
        <v>91</v>
      </c>
      <c r="F1292">
        <v>73</v>
      </c>
      <c r="G1292" t="s">
        <v>16</v>
      </c>
      <c r="H1292" t="s">
        <v>210</v>
      </c>
      <c r="I1292" t="s">
        <v>211</v>
      </c>
      <c r="J1292" t="b">
        <v>0</v>
      </c>
      <c r="K1292">
        <v>3520</v>
      </c>
      <c r="L1292">
        <v>1865253</v>
      </c>
      <c r="M1292" t="str">
        <f>IF(VLOOKUP(A1292,'national-winners'!$A$2:$B$13,2,0)=H1292,"Y","N")</f>
        <v>N</v>
      </c>
      <c r="N1292" t="str">
        <f>_xlfn.XLOOKUP(INDEX('state-winning-votes'!$A$1:$L$53,MATCH($C1292,'state-winning-votes'!$A:$A,0),MATCH($A1292,'state-winning-votes'!$A$2:$L$2,0)),$K:$K,$H:$H)</f>
        <v>Dukakis, Michael</v>
      </c>
      <c r="O1292" t="str">
        <f>VLOOKUP(A1292,'national-winners'!$A$2:$B$13,2,0)</f>
        <v>Bush, George H.W.</v>
      </c>
    </row>
    <row r="1293" spans="1:15" x14ac:dyDescent="0.25">
      <c r="A1293">
        <v>1988</v>
      </c>
      <c r="B1293" t="s">
        <v>152</v>
      </c>
      <c r="C1293" t="s">
        <v>153</v>
      </c>
      <c r="D1293">
        <v>53</v>
      </c>
      <c r="E1293">
        <v>91</v>
      </c>
      <c r="F1293">
        <v>73</v>
      </c>
      <c r="G1293" t="s">
        <v>16</v>
      </c>
      <c r="H1293" t="s">
        <v>201</v>
      </c>
      <c r="I1293" t="s">
        <v>170</v>
      </c>
      <c r="J1293" t="b">
        <v>0</v>
      </c>
      <c r="K1293">
        <v>1440</v>
      </c>
      <c r="L1293">
        <v>1865253</v>
      </c>
      <c r="M1293" t="str">
        <f>IF(VLOOKUP(A1293,'national-winners'!$A$2:$B$13,2,0)=H1293,"Y","N")</f>
        <v>N</v>
      </c>
      <c r="N1293" t="str">
        <f>_xlfn.XLOOKUP(INDEX('state-winning-votes'!$A$1:$L$53,MATCH($C1293,'state-winning-votes'!$A:$A,0),MATCH($A1293,'state-winning-votes'!$A$2:$L$2,0)),$K:$K,$H:$H)</f>
        <v>Dukakis, Michael</v>
      </c>
      <c r="O1293" t="str">
        <f>VLOOKUP(A1293,'national-winners'!$A$2:$B$13,2,0)</f>
        <v>Bush, George H.W.</v>
      </c>
    </row>
    <row r="1294" spans="1:15" x14ac:dyDescent="0.25">
      <c r="A1294">
        <v>1988</v>
      </c>
      <c r="B1294" t="s">
        <v>152</v>
      </c>
      <c r="C1294" t="s">
        <v>153</v>
      </c>
      <c r="D1294">
        <v>53</v>
      </c>
      <c r="E1294">
        <v>91</v>
      </c>
      <c r="F1294">
        <v>73</v>
      </c>
      <c r="G1294" t="s">
        <v>16</v>
      </c>
      <c r="H1294" t="s">
        <v>215</v>
      </c>
      <c r="I1294" t="s">
        <v>37</v>
      </c>
      <c r="J1294" t="b">
        <v>0</v>
      </c>
      <c r="K1294">
        <v>1290</v>
      </c>
      <c r="L1294">
        <v>1865253</v>
      </c>
      <c r="M1294" t="str">
        <f>IF(VLOOKUP(A1294,'national-winners'!$A$2:$B$13,2,0)=H1294,"Y","N")</f>
        <v>N</v>
      </c>
      <c r="N1294" t="str">
        <f>_xlfn.XLOOKUP(INDEX('state-winning-votes'!$A$1:$L$53,MATCH($C1294,'state-winning-votes'!$A:$A,0),MATCH($A1294,'state-winning-votes'!$A$2:$L$2,0)),$K:$K,$H:$H)</f>
        <v>Dukakis, Michael</v>
      </c>
      <c r="O1294" t="str">
        <f>VLOOKUP(A1294,'national-winners'!$A$2:$B$13,2,0)</f>
        <v>Bush, George H.W.</v>
      </c>
    </row>
    <row r="1295" spans="1:15" x14ac:dyDescent="0.25">
      <c r="A1295">
        <v>1988</v>
      </c>
      <c r="B1295" t="s">
        <v>154</v>
      </c>
      <c r="C1295" t="s">
        <v>155</v>
      </c>
      <c r="D1295">
        <v>54</v>
      </c>
      <c r="E1295">
        <v>55</v>
      </c>
      <c r="F1295">
        <v>56</v>
      </c>
      <c r="G1295" t="s">
        <v>16</v>
      </c>
      <c r="H1295" t="s">
        <v>208</v>
      </c>
      <c r="I1295" t="s">
        <v>18</v>
      </c>
      <c r="J1295" t="b">
        <v>0</v>
      </c>
      <c r="K1295">
        <v>341016</v>
      </c>
      <c r="L1295">
        <v>653311</v>
      </c>
      <c r="M1295" t="str">
        <f>IF(VLOOKUP(A1295,'national-winners'!$A$2:$B$13,2,0)=H1295,"Y","N")</f>
        <v>N</v>
      </c>
      <c r="N1295" t="str">
        <f>_xlfn.XLOOKUP(INDEX('state-winning-votes'!$A$1:$L$53,MATCH($C1295,'state-winning-votes'!$A:$A,0),MATCH($A1295,'state-winning-votes'!$A$2:$L$2,0)),$K:$K,$H:$H)</f>
        <v>Dukakis, Michael</v>
      </c>
      <c r="O1295" t="str">
        <f>VLOOKUP(A1295,'national-winners'!$A$2:$B$13,2,0)</f>
        <v>Bush, George H.W.</v>
      </c>
    </row>
    <row r="1296" spans="1:15" x14ac:dyDescent="0.25">
      <c r="A1296">
        <v>1988</v>
      </c>
      <c r="B1296" t="s">
        <v>154</v>
      </c>
      <c r="C1296" t="s">
        <v>155</v>
      </c>
      <c r="D1296">
        <v>54</v>
      </c>
      <c r="E1296">
        <v>55</v>
      </c>
      <c r="F1296">
        <v>56</v>
      </c>
      <c r="G1296" t="s">
        <v>16</v>
      </c>
      <c r="H1296" t="s">
        <v>207</v>
      </c>
      <c r="I1296" t="s">
        <v>21</v>
      </c>
      <c r="J1296" t="b">
        <v>0</v>
      </c>
      <c r="K1296">
        <v>310065</v>
      </c>
      <c r="L1296">
        <v>653311</v>
      </c>
      <c r="M1296" t="str">
        <f>IF(VLOOKUP(A1296,'national-winners'!$A$2:$B$13,2,0)=H1296,"Y","N")</f>
        <v>Y</v>
      </c>
      <c r="N1296" t="str">
        <f>_xlfn.XLOOKUP(INDEX('state-winning-votes'!$A$1:$L$53,MATCH($C1296,'state-winning-votes'!$A:$A,0),MATCH($A1296,'state-winning-votes'!$A$2:$L$2,0)),$K:$K,$H:$H)</f>
        <v>Dukakis, Michael</v>
      </c>
      <c r="O1296" t="str">
        <f>VLOOKUP(A1296,'national-winners'!$A$2:$B$13,2,0)</f>
        <v>Bush, George H.W.</v>
      </c>
    </row>
    <row r="1297" spans="1:15" x14ac:dyDescent="0.25">
      <c r="A1297">
        <v>1988</v>
      </c>
      <c r="B1297" t="s">
        <v>154</v>
      </c>
      <c r="C1297" t="s">
        <v>155</v>
      </c>
      <c r="D1297">
        <v>54</v>
      </c>
      <c r="E1297">
        <v>55</v>
      </c>
      <c r="F1297">
        <v>56</v>
      </c>
      <c r="G1297" t="s">
        <v>16</v>
      </c>
      <c r="H1297" t="s">
        <v>210</v>
      </c>
      <c r="I1297" t="s">
        <v>211</v>
      </c>
      <c r="J1297" t="b">
        <v>0</v>
      </c>
      <c r="K1297">
        <v>2230</v>
      </c>
      <c r="L1297">
        <v>653311</v>
      </c>
      <c r="M1297" t="str">
        <f>IF(VLOOKUP(A1297,'national-winners'!$A$2:$B$13,2,0)=H1297,"Y","N")</f>
        <v>N</v>
      </c>
      <c r="N1297" t="str">
        <f>_xlfn.XLOOKUP(INDEX('state-winning-votes'!$A$1:$L$53,MATCH($C1297,'state-winning-votes'!$A:$A,0),MATCH($A1297,'state-winning-votes'!$A$2:$L$2,0)),$K:$K,$H:$H)</f>
        <v>Dukakis, Michael</v>
      </c>
      <c r="O1297" t="str">
        <f>VLOOKUP(A1297,'national-winners'!$A$2:$B$13,2,0)</f>
        <v>Bush, George H.W.</v>
      </c>
    </row>
    <row r="1298" spans="1:15" x14ac:dyDescent="0.25">
      <c r="A1298">
        <v>1988</v>
      </c>
      <c r="B1298" t="s">
        <v>156</v>
      </c>
      <c r="C1298" t="s">
        <v>157</v>
      </c>
      <c r="D1298">
        <v>55</v>
      </c>
      <c r="E1298">
        <v>35</v>
      </c>
      <c r="F1298">
        <v>25</v>
      </c>
      <c r="G1298" t="s">
        <v>16</v>
      </c>
      <c r="H1298" t="s">
        <v>208</v>
      </c>
      <c r="I1298" t="s">
        <v>18</v>
      </c>
      <c r="J1298" t="b">
        <v>0</v>
      </c>
      <c r="K1298">
        <v>1126794</v>
      </c>
      <c r="L1298">
        <v>2191608</v>
      </c>
      <c r="M1298" t="str">
        <f>IF(VLOOKUP(A1298,'national-winners'!$A$2:$B$13,2,0)=H1298,"Y","N")</f>
        <v>N</v>
      </c>
      <c r="N1298" t="str">
        <f>_xlfn.XLOOKUP(INDEX('state-winning-votes'!$A$1:$L$53,MATCH($C1298,'state-winning-votes'!$A:$A,0),MATCH($A1298,'state-winning-votes'!$A$2:$L$2,0)),$K:$K,$H:$H)</f>
        <v>Dukakis, Michael</v>
      </c>
      <c r="O1298" t="str">
        <f>VLOOKUP(A1298,'national-winners'!$A$2:$B$13,2,0)</f>
        <v>Bush, George H.W.</v>
      </c>
    </row>
    <row r="1299" spans="1:15" x14ac:dyDescent="0.25">
      <c r="A1299">
        <v>1988</v>
      </c>
      <c r="B1299" t="s">
        <v>156</v>
      </c>
      <c r="C1299" t="s">
        <v>157</v>
      </c>
      <c r="D1299">
        <v>55</v>
      </c>
      <c r="E1299">
        <v>35</v>
      </c>
      <c r="F1299">
        <v>25</v>
      </c>
      <c r="G1299" t="s">
        <v>16</v>
      </c>
      <c r="H1299" t="s">
        <v>207</v>
      </c>
      <c r="I1299" t="s">
        <v>21</v>
      </c>
      <c r="J1299" t="b">
        <v>0</v>
      </c>
      <c r="K1299">
        <v>1047499</v>
      </c>
      <c r="L1299">
        <v>2191608</v>
      </c>
      <c r="M1299" t="str">
        <f>IF(VLOOKUP(A1299,'national-winners'!$A$2:$B$13,2,0)=H1299,"Y","N")</f>
        <v>Y</v>
      </c>
      <c r="N1299" t="str">
        <f>_xlfn.XLOOKUP(INDEX('state-winning-votes'!$A$1:$L$53,MATCH($C1299,'state-winning-votes'!$A:$A,0),MATCH($A1299,'state-winning-votes'!$A$2:$L$2,0)),$K:$K,$H:$H)</f>
        <v>Dukakis, Michael</v>
      </c>
      <c r="O1299" t="str">
        <f>VLOOKUP(A1299,'national-winners'!$A$2:$B$13,2,0)</f>
        <v>Bush, George H.W.</v>
      </c>
    </row>
    <row r="1300" spans="1:15" x14ac:dyDescent="0.25">
      <c r="A1300">
        <v>1988</v>
      </c>
      <c r="B1300" t="s">
        <v>156</v>
      </c>
      <c r="C1300" t="s">
        <v>157</v>
      </c>
      <c r="D1300">
        <v>55</v>
      </c>
      <c r="E1300">
        <v>35</v>
      </c>
      <c r="F1300">
        <v>25</v>
      </c>
      <c r="G1300" t="s">
        <v>16</v>
      </c>
      <c r="I1300" t="s">
        <v>35</v>
      </c>
      <c r="J1300" t="b">
        <v>0</v>
      </c>
      <c r="K1300">
        <v>15042</v>
      </c>
      <c r="L1300">
        <v>2191608</v>
      </c>
      <c r="M1300" t="str">
        <f>IF(VLOOKUP(A1300,'national-winners'!$A$2:$B$13,2,0)=H1300,"Y","N")</f>
        <v>N</v>
      </c>
      <c r="N1300" t="str">
        <f>_xlfn.XLOOKUP(INDEX('state-winning-votes'!$A$1:$L$53,MATCH($C1300,'state-winning-votes'!$A:$A,0),MATCH($A1300,'state-winning-votes'!$A$2:$L$2,0)),$K:$K,$H:$H)</f>
        <v>Dukakis, Michael</v>
      </c>
      <c r="O1300" t="str">
        <f>VLOOKUP(A1300,'national-winners'!$A$2:$B$13,2,0)</f>
        <v>Bush, George H.W.</v>
      </c>
    </row>
    <row r="1301" spans="1:15" x14ac:dyDescent="0.25">
      <c r="A1301">
        <v>1988</v>
      </c>
      <c r="B1301" t="s">
        <v>156</v>
      </c>
      <c r="C1301" t="s">
        <v>157</v>
      </c>
      <c r="D1301">
        <v>55</v>
      </c>
      <c r="E1301">
        <v>35</v>
      </c>
      <c r="F1301">
        <v>25</v>
      </c>
      <c r="G1301" t="s">
        <v>16</v>
      </c>
      <c r="H1301" t="s">
        <v>52</v>
      </c>
      <c r="J1301" t="b">
        <v>0</v>
      </c>
      <c r="K1301">
        <v>2273</v>
      </c>
      <c r="L1301">
        <v>2191608</v>
      </c>
      <c r="M1301" t="str">
        <f>IF(VLOOKUP(A1301,'national-winners'!$A$2:$B$13,2,0)=H1301,"Y","N")</f>
        <v>N</v>
      </c>
      <c r="N1301" t="str">
        <f>_xlfn.XLOOKUP(INDEX('state-winning-votes'!$A$1:$L$53,MATCH($C1301,'state-winning-votes'!$A:$A,0),MATCH($A1301,'state-winning-votes'!$A$2:$L$2,0)),$K:$K,$H:$H)</f>
        <v>Dukakis, Michael</v>
      </c>
      <c r="O1301" t="str">
        <f>VLOOKUP(A1301,'national-winners'!$A$2:$B$13,2,0)</f>
        <v>Bush, George H.W.</v>
      </c>
    </row>
    <row r="1302" spans="1:15" x14ac:dyDescent="0.25">
      <c r="A1302">
        <v>1988</v>
      </c>
      <c r="B1302" t="s">
        <v>158</v>
      </c>
      <c r="C1302" t="s">
        <v>159</v>
      </c>
      <c r="D1302">
        <v>56</v>
      </c>
      <c r="E1302">
        <v>83</v>
      </c>
      <c r="F1302">
        <v>68</v>
      </c>
      <c r="G1302" t="s">
        <v>16</v>
      </c>
      <c r="H1302" t="s">
        <v>207</v>
      </c>
      <c r="I1302" t="s">
        <v>21</v>
      </c>
      <c r="J1302" t="b">
        <v>0</v>
      </c>
      <c r="K1302">
        <v>106867</v>
      </c>
      <c r="L1302">
        <v>176551</v>
      </c>
      <c r="M1302" t="str">
        <f>IF(VLOOKUP(A1302,'national-winners'!$A$2:$B$13,2,0)=H1302,"Y","N")</f>
        <v>Y</v>
      </c>
      <c r="N1302" t="str">
        <f>_xlfn.XLOOKUP(INDEX('state-winning-votes'!$A$1:$L$53,MATCH($C1302,'state-winning-votes'!$A:$A,0),MATCH($A1302,'state-winning-votes'!$A$2:$L$2,0)),$K:$K,$H:$H)</f>
        <v>Bush, George H.W.</v>
      </c>
      <c r="O1302" t="str">
        <f>VLOOKUP(A1302,'national-winners'!$A$2:$B$13,2,0)</f>
        <v>Bush, George H.W.</v>
      </c>
    </row>
    <row r="1303" spans="1:15" x14ac:dyDescent="0.25">
      <c r="A1303">
        <v>1988</v>
      </c>
      <c r="B1303" t="s">
        <v>158</v>
      </c>
      <c r="C1303" t="s">
        <v>159</v>
      </c>
      <c r="D1303">
        <v>56</v>
      </c>
      <c r="E1303">
        <v>83</v>
      </c>
      <c r="F1303">
        <v>68</v>
      </c>
      <c r="G1303" t="s">
        <v>16</v>
      </c>
      <c r="H1303" t="s">
        <v>208</v>
      </c>
      <c r="I1303" t="s">
        <v>18</v>
      </c>
      <c r="J1303" t="b">
        <v>0</v>
      </c>
      <c r="K1303">
        <v>67113</v>
      </c>
      <c r="L1303">
        <v>176551</v>
      </c>
      <c r="M1303" t="str">
        <f>IF(VLOOKUP(A1303,'national-winners'!$A$2:$B$13,2,0)=H1303,"Y","N")</f>
        <v>N</v>
      </c>
      <c r="N1303" t="str">
        <f>_xlfn.XLOOKUP(INDEX('state-winning-votes'!$A$1:$L$53,MATCH($C1303,'state-winning-votes'!$A:$A,0),MATCH($A1303,'state-winning-votes'!$A$2:$L$2,0)),$K:$K,$H:$H)</f>
        <v>Bush, George H.W.</v>
      </c>
      <c r="O1303" t="str">
        <f>VLOOKUP(A1303,'national-winners'!$A$2:$B$13,2,0)</f>
        <v>Bush, George H.W.</v>
      </c>
    </row>
    <row r="1304" spans="1:15" x14ac:dyDescent="0.25">
      <c r="A1304">
        <v>1988</v>
      </c>
      <c r="B1304" t="s">
        <v>158</v>
      </c>
      <c r="C1304" t="s">
        <v>159</v>
      </c>
      <c r="D1304">
        <v>56</v>
      </c>
      <c r="E1304">
        <v>83</v>
      </c>
      <c r="F1304">
        <v>68</v>
      </c>
      <c r="G1304" t="s">
        <v>16</v>
      </c>
      <c r="H1304" t="s">
        <v>209</v>
      </c>
      <c r="I1304" t="s">
        <v>29</v>
      </c>
      <c r="J1304" t="b">
        <v>0</v>
      </c>
      <c r="K1304">
        <v>2026</v>
      </c>
      <c r="L1304">
        <v>176551</v>
      </c>
      <c r="M1304" t="str">
        <f>IF(VLOOKUP(A1304,'national-winners'!$A$2:$B$13,2,0)=H1304,"Y","N")</f>
        <v>N</v>
      </c>
      <c r="N1304" t="str">
        <f>_xlfn.XLOOKUP(INDEX('state-winning-votes'!$A$1:$L$53,MATCH($C1304,'state-winning-votes'!$A:$A,0),MATCH($A1304,'state-winning-votes'!$A$2:$L$2,0)),$K:$K,$H:$H)</f>
        <v>Bush, George H.W.</v>
      </c>
      <c r="O1304" t="str">
        <f>VLOOKUP(A1304,'national-winners'!$A$2:$B$13,2,0)</f>
        <v>Bush, George H.W.</v>
      </c>
    </row>
    <row r="1305" spans="1:15" x14ac:dyDescent="0.25">
      <c r="A1305">
        <v>1988</v>
      </c>
      <c r="B1305" t="s">
        <v>158</v>
      </c>
      <c r="C1305" t="s">
        <v>159</v>
      </c>
      <c r="D1305">
        <v>56</v>
      </c>
      <c r="E1305">
        <v>83</v>
      </c>
      <c r="F1305">
        <v>68</v>
      </c>
      <c r="G1305" t="s">
        <v>16</v>
      </c>
      <c r="H1305" t="s">
        <v>210</v>
      </c>
      <c r="I1305" t="s">
        <v>211</v>
      </c>
      <c r="J1305" t="b">
        <v>0</v>
      </c>
      <c r="K1305">
        <v>545</v>
      </c>
      <c r="L1305">
        <v>176551</v>
      </c>
      <c r="M1305" t="str">
        <f>IF(VLOOKUP(A1305,'national-winners'!$A$2:$B$13,2,0)=H1305,"Y","N")</f>
        <v>N</v>
      </c>
      <c r="N1305" t="str">
        <f>_xlfn.XLOOKUP(INDEX('state-winning-votes'!$A$1:$L$53,MATCH($C1305,'state-winning-votes'!$A:$A,0),MATCH($A1305,'state-winning-votes'!$A$2:$L$2,0)),$K:$K,$H:$H)</f>
        <v>Bush, George H.W.</v>
      </c>
      <c r="O1305" t="str">
        <f>VLOOKUP(A1305,'national-winners'!$A$2:$B$13,2,0)</f>
        <v>Bush, George H.W.</v>
      </c>
    </row>
    <row r="1306" spans="1:15" x14ac:dyDescent="0.25">
      <c r="A1306">
        <v>1992</v>
      </c>
      <c r="B1306" t="s">
        <v>14</v>
      </c>
      <c r="C1306" t="s">
        <v>15</v>
      </c>
      <c r="D1306">
        <v>1</v>
      </c>
      <c r="E1306">
        <v>63</v>
      </c>
      <c r="F1306">
        <v>41</v>
      </c>
      <c r="G1306" t="s">
        <v>16</v>
      </c>
      <c r="H1306" t="s">
        <v>207</v>
      </c>
      <c r="I1306" t="s">
        <v>21</v>
      </c>
      <c r="J1306" t="b">
        <v>0</v>
      </c>
      <c r="K1306">
        <v>804283</v>
      </c>
      <c r="L1306">
        <v>1688060</v>
      </c>
      <c r="M1306" t="str">
        <f>IF(VLOOKUP(A1306,'national-winners'!$A$2:$B$13,2,0)=H1306,"Y","N")</f>
        <v>N</v>
      </c>
      <c r="N1306" t="str">
        <f>_xlfn.XLOOKUP(INDEX('state-winning-votes'!$A$1:$L$53,MATCH($C1306,'state-winning-votes'!$A:$A,0),MATCH($A1306,'state-winning-votes'!$A$2:$L$2,0)),$K:$K,$H:$H)</f>
        <v>Bush, George H.W.</v>
      </c>
      <c r="O1306" t="str">
        <f>VLOOKUP(A1306,'national-winners'!$A$2:$B$13,2,0)</f>
        <v>Clinton, Bill</v>
      </c>
    </row>
    <row r="1307" spans="1:15" x14ac:dyDescent="0.25">
      <c r="A1307">
        <v>1992</v>
      </c>
      <c r="B1307" t="s">
        <v>14</v>
      </c>
      <c r="C1307" t="s">
        <v>15</v>
      </c>
      <c r="D1307">
        <v>1</v>
      </c>
      <c r="E1307">
        <v>63</v>
      </c>
      <c r="F1307">
        <v>41</v>
      </c>
      <c r="G1307" t="s">
        <v>16</v>
      </c>
      <c r="H1307" t="s">
        <v>230</v>
      </c>
      <c r="I1307" t="s">
        <v>18</v>
      </c>
      <c r="J1307" t="b">
        <v>0</v>
      </c>
      <c r="K1307">
        <v>690080</v>
      </c>
      <c r="L1307">
        <v>1688060</v>
      </c>
      <c r="M1307" t="str">
        <f>IF(VLOOKUP(A1307,'national-winners'!$A$2:$B$13,2,0)=H1307,"Y","N")</f>
        <v>Y</v>
      </c>
      <c r="N1307" t="str">
        <f>_xlfn.XLOOKUP(INDEX('state-winning-votes'!$A$1:$L$53,MATCH($C1307,'state-winning-votes'!$A:$A,0),MATCH($A1307,'state-winning-votes'!$A$2:$L$2,0)),$K:$K,$H:$H)</f>
        <v>Bush, George H.W.</v>
      </c>
      <c r="O1307" t="str">
        <f>VLOOKUP(A1307,'national-winners'!$A$2:$B$13,2,0)</f>
        <v>Clinton, Bill</v>
      </c>
    </row>
    <row r="1308" spans="1:15" x14ac:dyDescent="0.25">
      <c r="A1308">
        <v>1992</v>
      </c>
      <c r="B1308" t="s">
        <v>14</v>
      </c>
      <c r="C1308" t="s">
        <v>15</v>
      </c>
      <c r="D1308">
        <v>1</v>
      </c>
      <c r="E1308">
        <v>63</v>
      </c>
      <c r="F1308">
        <v>41</v>
      </c>
      <c r="G1308" t="s">
        <v>16</v>
      </c>
      <c r="H1308" t="s">
        <v>231</v>
      </c>
      <c r="I1308" t="s">
        <v>35</v>
      </c>
      <c r="J1308" t="b">
        <v>0</v>
      </c>
      <c r="K1308">
        <v>183109</v>
      </c>
      <c r="L1308">
        <v>1688060</v>
      </c>
      <c r="M1308" t="str">
        <f>IF(VLOOKUP(A1308,'national-winners'!$A$2:$B$13,2,0)=H1308,"Y","N")</f>
        <v>N</v>
      </c>
      <c r="N1308" t="str">
        <f>_xlfn.XLOOKUP(INDEX('state-winning-votes'!$A$1:$L$53,MATCH($C1308,'state-winning-votes'!$A:$A,0),MATCH($A1308,'state-winning-votes'!$A$2:$L$2,0)),$K:$K,$H:$H)</f>
        <v>Bush, George H.W.</v>
      </c>
      <c r="O1308" t="str">
        <f>VLOOKUP(A1308,'national-winners'!$A$2:$B$13,2,0)</f>
        <v>Clinton, Bill</v>
      </c>
    </row>
    <row r="1309" spans="1:15" x14ac:dyDescent="0.25">
      <c r="A1309">
        <v>1992</v>
      </c>
      <c r="B1309" t="s">
        <v>14</v>
      </c>
      <c r="C1309" t="s">
        <v>15</v>
      </c>
      <c r="D1309">
        <v>1</v>
      </c>
      <c r="E1309">
        <v>63</v>
      </c>
      <c r="F1309">
        <v>41</v>
      </c>
      <c r="G1309" t="s">
        <v>16</v>
      </c>
      <c r="H1309" t="s">
        <v>232</v>
      </c>
      <c r="I1309" t="s">
        <v>29</v>
      </c>
      <c r="J1309" t="b">
        <v>0</v>
      </c>
      <c r="K1309">
        <v>5737</v>
      </c>
      <c r="L1309">
        <v>1688060</v>
      </c>
      <c r="M1309" t="str">
        <f>IF(VLOOKUP(A1309,'national-winners'!$A$2:$B$13,2,0)=H1309,"Y","N")</f>
        <v>N</v>
      </c>
      <c r="N1309" t="str">
        <f>_xlfn.XLOOKUP(INDEX('state-winning-votes'!$A$1:$L$53,MATCH($C1309,'state-winning-votes'!$A:$A,0),MATCH($A1309,'state-winning-votes'!$A$2:$L$2,0)),$K:$K,$H:$H)</f>
        <v>Bush, George H.W.</v>
      </c>
      <c r="O1309" t="str">
        <f>VLOOKUP(A1309,'national-winners'!$A$2:$B$13,2,0)</f>
        <v>Clinton, Bill</v>
      </c>
    </row>
    <row r="1310" spans="1:15" x14ac:dyDescent="0.25">
      <c r="A1310">
        <v>1992</v>
      </c>
      <c r="B1310" t="s">
        <v>14</v>
      </c>
      <c r="C1310" t="s">
        <v>15</v>
      </c>
      <c r="D1310">
        <v>1</v>
      </c>
      <c r="E1310">
        <v>63</v>
      </c>
      <c r="F1310">
        <v>41</v>
      </c>
      <c r="G1310" t="s">
        <v>16</v>
      </c>
      <c r="H1310" t="s">
        <v>59</v>
      </c>
      <c r="I1310" t="s">
        <v>35</v>
      </c>
      <c r="J1310" t="b">
        <v>0</v>
      </c>
      <c r="K1310">
        <v>4128</v>
      </c>
      <c r="L1310">
        <v>1688060</v>
      </c>
      <c r="M1310" t="str">
        <f>IF(VLOOKUP(A1310,'national-winners'!$A$2:$B$13,2,0)=H1310,"Y","N")</f>
        <v>N</v>
      </c>
      <c r="N1310" t="str">
        <f>_xlfn.XLOOKUP(INDEX('state-winning-votes'!$A$1:$L$53,MATCH($C1310,'state-winning-votes'!$A:$A,0),MATCH($A1310,'state-winning-votes'!$A$2:$L$2,0)),$K:$K,$H:$H)</f>
        <v>Bush, George H.W.</v>
      </c>
      <c r="O1310" t="str">
        <f>VLOOKUP(A1310,'national-winners'!$A$2:$B$13,2,0)</f>
        <v>Clinton, Bill</v>
      </c>
    </row>
    <row r="1311" spans="1:15" x14ac:dyDescent="0.25">
      <c r="A1311">
        <v>1992</v>
      </c>
      <c r="B1311" t="s">
        <v>14</v>
      </c>
      <c r="C1311" t="s">
        <v>15</v>
      </c>
      <c r="D1311">
        <v>1</v>
      </c>
      <c r="E1311">
        <v>63</v>
      </c>
      <c r="F1311">
        <v>41</v>
      </c>
      <c r="G1311" t="s">
        <v>16</v>
      </c>
      <c r="J1311" t="b">
        <v>1</v>
      </c>
      <c r="K1311">
        <v>723</v>
      </c>
      <c r="L1311">
        <v>1688060</v>
      </c>
      <c r="M1311" t="str">
        <f>IF(VLOOKUP(A1311,'national-winners'!$A$2:$B$13,2,0)=H1311,"Y","N")</f>
        <v>N</v>
      </c>
      <c r="N1311" t="str">
        <f>_xlfn.XLOOKUP(INDEX('state-winning-votes'!$A$1:$L$53,MATCH($C1311,'state-winning-votes'!$A:$A,0),MATCH($A1311,'state-winning-votes'!$A$2:$L$2,0)),$K:$K,$H:$H)</f>
        <v>Bush, George H.W.</v>
      </c>
      <c r="O1311" t="str">
        <f>VLOOKUP(A1311,'national-winners'!$A$2:$B$13,2,0)</f>
        <v>Clinton, Bill</v>
      </c>
    </row>
    <row r="1312" spans="1:15" x14ac:dyDescent="0.25">
      <c r="A1312">
        <v>1992</v>
      </c>
      <c r="B1312" t="s">
        <v>30</v>
      </c>
      <c r="C1312" t="s">
        <v>31</v>
      </c>
      <c r="D1312">
        <v>2</v>
      </c>
      <c r="E1312">
        <v>94</v>
      </c>
      <c r="F1312">
        <v>81</v>
      </c>
      <c r="G1312" t="s">
        <v>16</v>
      </c>
      <c r="H1312" t="s">
        <v>207</v>
      </c>
      <c r="I1312" t="s">
        <v>21</v>
      </c>
      <c r="J1312" t="b">
        <v>0</v>
      </c>
      <c r="K1312">
        <v>102000</v>
      </c>
      <c r="L1312">
        <v>258506</v>
      </c>
      <c r="M1312" t="str">
        <f>IF(VLOOKUP(A1312,'national-winners'!$A$2:$B$13,2,0)=H1312,"Y","N")</f>
        <v>N</v>
      </c>
      <c r="N1312" t="str">
        <f>_xlfn.XLOOKUP(INDEX('state-winning-votes'!$A$1:$L$53,MATCH($C1312,'state-winning-votes'!$A:$A,0),MATCH($A1312,'state-winning-votes'!$A$2:$L$2,0)),$K:$K,$H:$H)</f>
        <v>Bush, George H.W.</v>
      </c>
      <c r="O1312" t="str">
        <f>VLOOKUP(A1312,'national-winners'!$A$2:$B$13,2,0)</f>
        <v>Clinton, Bill</v>
      </c>
    </row>
    <row r="1313" spans="1:15" x14ac:dyDescent="0.25">
      <c r="A1313">
        <v>1992</v>
      </c>
      <c r="B1313" t="s">
        <v>30</v>
      </c>
      <c r="C1313" t="s">
        <v>31</v>
      </c>
      <c r="D1313">
        <v>2</v>
      </c>
      <c r="E1313">
        <v>94</v>
      </c>
      <c r="F1313">
        <v>81</v>
      </c>
      <c r="G1313" t="s">
        <v>16</v>
      </c>
      <c r="H1313" t="s">
        <v>230</v>
      </c>
      <c r="I1313" t="s">
        <v>18</v>
      </c>
      <c r="J1313" t="b">
        <v>0</v>
      </c>
      <c r="K1313">
        <v>78294</v>
      </c>
      <c r="L1313">
        <v>258506</v>
      </c>
      <c r="M1313" t="str">
        <f>IF(VLOOKUP(A1313,'national-winners'!$A$2:$B$13,2,0)=H1313,"Y","N")</f>
        <v>Y</v>
      </c>
      <c r="N1313" t="str">
        <f>_xlfn.XLOOKUP(INDEX('state-winning-votes'!$A$1:$L$53,MATCH($C1313,'state-winning-votes'!$A:$A,0),MATCH($A1313,'state-winning-votes'!$A$2:$L$2,0)),$K:$K,$H:$H)</f>
        <v>Bush, George H.W.</v>
      </c>
      <c r="O1313" t="str">
        <f>VLOOKUP(A1313,'national-winners'!$A$2:$B$13,2,0)</f>
        <v>Clinton, Bill</v>
      </c>
    </row>
    <row r="1314" spans="1:15" x14ac:dyDescent="0.25">
      <c r="A1314">
        <v>1992</v>
      </c>
      <c r="B1314" t="s">
        <v>30</v>
      </c>
      <c r="C1314" t="s">
        <v>31</v>
      </c>
      <c r="D1314">
        <v>2</v>
      </c>
      <c r="E1314">
        <v>94</v>
      </c>
      <c r="F1314">
        <v>81</v>
      </c>
      <c r="G1314" t="s">
        <v>16</v>
      </c>
      <c r="H1314" t="s">
        <v>231</v>
      </c>
      <c r="I1314" t="s">
        <v>35</v>
      </c>
      <c r="J1314" t="b">
        <v>0</v>
      </c>
      <c r="K1314">
        <v>73481</v>
      </c>
      <c r="L1314">
        <v>258506</v>
      </c>
      <c r="M1314" t="str">
        <f>IF(VLOOKUP(A1314,'national-winners'!$A$2:$B$13,2,0)=H1314,"Y","N")</f>
        <v>N</v>
      </c>
      <c r="N1314" t="str">
        <f>_xlfn.XLOOKUP(INDEX('state-winning-votes'!$A$1:$L$53,MATCH($C1314,'state-winning-votes'!$A:$A,0),MATCH($A1314,'state-winning-votes'!$A$2:$L$2,0)),$K:$K,$H:$H)</f>
        <v>Bush, George H.W.</v>
      </c>
      <c r="O1314" t="str">
        <f>VLOOKUP(A1314,'national-winners'!$A$2:$B$13,2,0)</f>
        <v>Clinton, Bill</v>
      </c>
    </row>
    <row r="1315" spans="1:15" x14ac:dyDescent="0.25">
      <c r="A1315">
        <v>1992</v>
      </c>
      <c r="B1315" t="s">
        <v>30</v>
      </c>
      <c r="C1315" t="s">
        <v>31</v>
      </c>
      <c r="D1315">
        <v>2</v>
      </c>
      <c r="E1315">
        <v>94</v>
      </c>
      <c r="F1315">
        <v>81</v>
      </c>
      <c r="G1315" t="s">
        <v>16</v>
      </c>
      <c r="H1315" t="s">
        <v>233</v>
      </c>
      <c r="I1315" t="s">
        <v>234</v>
      </c>
      <c r="J1315" t="b">
        <v>0</v>
      </c>
      <c r="K1315">
        <v>1379</v>
      </c>
      <c r="L1315">
        <v>258506</v>
      </c>
      <c r="M1315" t="str">
        <f>IF(VLOOKUP(A1315,'national-winners'!$A$2:$B$13,2,0)=H1315,"Y","N")</f>
        <v>N</v>
      </c>
      <c r="N1315" t="str">
        <f>_xlfn.XLOOKUP(INDEX('state-winning-votes'!$A$1:$L$53,MATCH($C1315,'state-winning-votes'!$A:$A,0),MATCH($A1315,'state-winning-votes'!$A$2:$L$2,0)),$K:$K,$H:$H)</f>
        <v>Bush, George H.W.</v>
      </c>
      <c r="O1315" t="str">
        <f>VLOOKUP(A1315,'national-winners'!$A$2:$B$13,2,0)</f>
        <v>Clinton, Bill</v>
      </c>
    </row>
    <row r="1316" spans="1:15" x14ac:dyDescent="0.25">
      <c r="A1316">
        <v>1992</v>
      </c>
      <c r="B1316" t="s">
        <v>30</v>
      </c>
      <c r="C1316" t="s">
        <v>31</v>
      </c>
      <c r="D1316">
        <v>2</v>
      </c>
      <c r="E1316">
        <v>94</v>
      </c>
      <c r="F1316">
        <v>81</v>
      </c>
      <c r="G1316" t="s">
        <v>16</v>
      </c>
      <c r="H1316" t="s">
        <v>232</v>
      </c>
      <c r="I1316" t="s">
        <v>29</v>
      </c>
      <c r="J1316" t="b">
        <v>0</v>
      </c>
      <c r="K1316">
        <v>1378</v>
      </c>
      <c r="L1316">
        <v>258506</v>
      </c>
      <c r="M1316" t="str">
        <f>IF(VLOOKUP(A1316,'national-winners'!$A$2:$B$13,2,0)=H1316,"Y","N")</f>
        <v>N</v>
      </c>
      <c r="N1316" t="str">
        <f>_xlfn.XLOOKUP(INDEX('state-winning-votes'!$A$1:$L$53,MATCH($C1316,'state-winning-votes'!$A:$A,0),MATCH($A1316,'state-winning-votes'!$A$2:$L$2,0)),$K:$K,$H:$H)</f>
        <v>Bush, George H.W.</v>
      </c>
      <c r="O1316" t="str">
        <f>VLOOKUP(A1316,'national-winners'!$A$2:$B$13,2,0)</f>
        <v>Clinton, Bill</v>
      </c>
    </row>
    <row r="1317" spans="1:15" x14ac:dyDescent="0.25">
      <c r="A1317">
        <v>1992</v>
      </c>
      <c r="B1317" t="s">
        <v>30</v>
      </c>
      <c r="C1317" t="s">
        <v>31</v>
      </c>
      <c r="D1317">
        <v>2</v>
      </c>
      <c r="E1317">
        <v>94</v>
      </c>
      <c r="F1317">
        <v>81</v>
      </c>
      <c r="G1317" t="s">
        <v>16</v>
      </c>
      <c r="H1317" t="s">
        <v>48</v>
      </c>
      <c r="I1317" t="s">
        <v>235</v>
      </c>
      <c r="J1317" t="b">
        <v>0</v>
      </c>
      <c r="K1317">
        <v>469</v>
      </c>
      <c r="L1317">
        <v>258506</v>
      </c>
      <c r="M1317" t="str">
        <f>IF(VLOOKUP(A1317,'national-winners'!$A$2:$B$13,2,0)=H1317,"Y","N")</f>
        <v>N</v>
      </c>
      <c r="N1317" t="str">
        <f>_xlfn.XLOOKUP(INDEX('state-winning-votes'!$A$1:$L$53,MATCH($C1317,'state-winning-votes'!$A:$A,0),MATCH($A1317,'state-winning-votes'!$A$2:$L$2,0)),$K:$K,$H:$H)</f>
        <v>Bush, George H.W.</v>
      </c>
      <c r="O1317" t="str">
        <f>VLOOKUP(A1317,'national-winners'!$A$2:$B$13,2,0)</f>
        <v>Clinton, Bill</v>
      </c>
    </row>
    <row r="1318" spans="1:15" x14ac:dyDescent="0.25">
      <c r="A1318">
        <v>1992</v>
      </c>
      <c r="B1318" t="s">
        <v>30</v>
      </c>
      <c r="C1318" t="s">
        <v>31</v>
      </c>
      <c r="D1318">
        <v>2</v>
      </c>
      <c r="E1318">
        <v>94</v>
      </c>
      <c r="F1318">
        <v>81</v>
      </c>
      <c r="G1318" t="s">
        <v>16</v>
      </c>
      <c r="H1318" t="s">
        <v>236</v>
      </c>
      <c r="I1318" t="s">
        <v>237</v>
      </c>
      <c r="J1318" t="b">
        <v>0</v>
      </c>
      <c r="K1318">
        <v>433</v>
      </c>
      <c r="L1318">
        <v>258506</v>
      </c>
      <c r="M1318" t="str">
        <f>IF(VLOOKUP(A1318,'national-winners'!$A$2:$B$13,2,0)=H1318,"Y","N")</f>
        <v>N</v>
      </c>
      <c r="N1318" t="str">
        <f>_xlfn.XLOOKUP(INDEX('state-winning-votes'!$A$1:$L$53,MATCH($C1318,'state-winning-votes'!$A:$A,0),MATCH($A1318,'state-winning-votes'!$A$2:$L$2,0)),$K:$K,$H:$H)</f>
        <v>Bush, George H.W.</v>
      </c>
      <c r="O1318" t="str">
        <f>VLOOKUP(A1318,'national-winners'!$A$2:$B$13,2,0)</f>
        <v>Clinton, Bill</v>
      </c>
    </row>
    <row r="1319" spans="1:15" x14ac:dyDescent="0.25">
      <c r="A1319">
        <v>1992</v>
      </c>
      <c r="B1319" t="s">
        <v>30</v>
      </c>
      <c r="C1319" t="s">
        <v>31</v>
      </c>
      <c r="D1319">
        <v>2</v>
      </c>
      <c r="E1319">
        <v>94</v>
      </c>
      <c r="F1319">
        <v>81</v>
      </c>
      <c r="G1319" t="s">
        <v>16</v>
      </c>
      <c r="H1319" t="s">
        <v>238</v>
      </c>
      <c r="I1319" t="s">
        <v>239</v>
      </c>
      <c r="J1319" t="b">
        <v>0</v>
      </c>
      <c r="K1319">
        <v>377</v>
      </c>
      <c r="L1319">
        <v>258506</v>
      </c>
      <c r="M1319" t="str">
        <f>IF(VLOOKUP(A1319,'national-winners'!$A$2:$B$13,2,0)=H1319,"Y","N")</f>
        <v>N</v>
      </c>
      <c r="N1319" t="str">
        <f>_xlfn.XLOOKUP(INDEX('state-winning-votes'!$A$1:$L$53,MATCH($C1319,'state-winning-votes'!$A:$A,0),MATCH($A1319,'state-winning-votes'!$A$2:$L$2,0)),$K:$K,$H:$H)</f>
        <v>Bush, George H.W.</v>
      </c>
      <c r="O1319" t="str">
        <f>VLOOKUP(A1319,'national-winners'!$A$2:$B$13,2,0)</f>
        <v>Clinton, Bill</v>
      </c>
    </row>
    <row r="1320" spans="1:15" x14ac:dyDescent="0.25">
      <c r="A1320">
        <v>1992</v>
      </c>
      <c r="B1320" t="s">
        <v>30</v>
      </c>
      <c r="C1320" t="s">
        <v>31</v>
      </c>
      <c r="D1320">
        <v>2</v>
      </c>
      <c r="E1320">
        <v>94</v>
      </c>
      <c r="F1320">
        <v>81</v>
      </c>
      <c r="G1320" t="s">
        <v>16</v>
      </c>
      <c r="J1320" t="b">
        <v>1</v>
      </c>
      <c r="K1320">
        <v>365</v>
      </c>
      <c r="L1320">
        <v>258506</v>
      </c>
      <c r="M1320" t="str">
        <f>IF(VLOOKUP(A1320,'national-winners'!$A$2:$B$13,2,0)=H1320,"Y","N")</f>
        <v>N</v>
      </c>
      <c r="N1320" t="str">
        <f>_xlfn.XLOOKUP(INDEX('state-winning-votes'!$A$1:$L$53,MATCH($C1320,'state-winning-votes'!$A:$A,0),MATCH($A1320,'state-winning-votes'!$A$2:$L$2,0)),$K:$K,$H:$H)</f>
        <v>Bush, George H.W.</v>
      </c>
      <c r="O1320" t="str">
        <f>VLOOKUP(A1320,'national-winners'!$A$2:$B$13,2,0)</f>
        <v>Clinton, Bill</v>
      </c>
    </row>
    <row r="1321" spans="1:15" x14ac:dyDescent="0.25">
      <c r="A1321">
        <v>1992</v>
      </c>
      <c r="B1321" t="s">
        <v>30</v>
      </c>
      <c r="C1321" t="s">
        <v>31</v>
      </c>
      <c r="D1321">
        <v>2</v>
      </c>
      <c r="E1321">
        <v>94</v>
      </c>
      <c r="F1321">
        <v>81</v>
      </c>
      <c r="G1321" t="s">
        <v>16</v>
      </c>
      <c r="H1321" t="s">
        <v>210</v>
      </c>
      <c r="I1321" t="s">
        <v>211</v>
      </c>
      <c r="J1321" t="b">
        <v>0</v>
      </c>
      <c r="K1321">
        <v>330</v>
      </c>
      <c r="L1321">
        <v>258506</v>
      </c>
      <c r="M1321" t="str">
        <f>IF(VLOOKUP(A1321,'national-winners'!$A$2:$B$13,2,0)=H1321,"Y","N")</f>
        <v>N</v>
      </c>
      <c r="N1321" t="str">
        <f>_xlfn.XLOOKUP(INDEX('state-winning-votes'!$A$1:$L$53,MATCH($C1321,'state-winning-votes'!$A:$A,0),MATCH($A1321,'state-winning-votes'!$A$2:$L$2,0)),$K:$K,$H:$H)</f>
        <v>Bush, George H.W.</v>
      </c>
      <c r="O1321" t="str">
        <f>VLOOKUP(A1321,'national-winners'!$A$2:$B$13,2,0)</f>
        <v>Clinton, Bill</v>
      </c>
    </row>
    <row r="1322" spans="1:15" x14ac:dyDescent="0.25">
      <c r="A1322">
        <v>1992</v>
      </c>
      <c r="B1322" t="s">
        <v>32</v>
      </c>
      <c r="C1322" t="s">
        <v>33</v>
      </c>
      <c r="D1322">
        <v>4</v>
      </c>
      <c r="E1322">
        <v>86</v>
      </c>
      <c r="F1322">
        <v>61</v>
      </c>
      <c r="G1322" t="s">
        <v>16</v>
      </c>
      <c r="H1322" t="s">
        <v>207</v>
      </c>
      <c r="I1322" t="s">
        <v>21</v>
      </c>
      <c r="J1322" t="b">
        <v>0</v>
      </c>
      <c r="K1322">
        <v>572086</v>
      </c>
      <c r="L1322">
        <v>1486975</v>
      </c>
      <c r="M1322" t="str">
        <f>IF(VLOOKUP(A1322,'national-winners'!$A$2:$B$13,2,0)=H1322,"Y","N")</f>
        <v>N</v>
      </c>
      <c r="N1322" t="str">
        <f>_xlfn.XLOOKUP(INDEX('state-winning-votes'!$A$1:$L$53,MATCH($C1322,'state-winning-votes'!$A:$A,0),MATCH($A1322,'state-winning-votes'!$A$2:$L$2,0)),$K:$K,$H:$H)</f>
        <v>Bush, George H.W.</v>
      </c>
      <c r="O1322" t="str">
        <f>VLOOKUP(A1322,'national-winners'!$A$2:$B$13,2,0)</f>
        <v>Clinton, Bill</v>
      </c>
    </row>
    <row r="1323" spans="1:15" x14ac:dyDescent="0.25">
      <c r="A1323">
        <v>1992</v>
      </c>
      <c r="B1323" t="s">
        <v>32</v>
      </c>
      <c r="C1323" t="s">
        <v>33</v>
      </c>
      <c r="D1323">
        <v>4</v>
      </c>
      <c r="E1323">
        <v>86</v>
      </c>
      <c r="F1323">
        <v>61</v>
      </c>
      <c r="G1323" t="s">
        <v>16</v>
      </c>
      <c r="H1323" t="s">
        <v>230</v>
      </c>
      <c r="I1323" t="s">
        <v>18</v>
      </c>
      <c r="J1323" t="b">
        <v>0</v>
      </c>
      <c r="K1323">
        <v>543050</v>
      </c>
      <c r="L1323">
        <v>1486975</v>
      </c>
      <c r="M1323" t="str">
        <f>IF(VLOOKUP(A1323,'national-winners'!$A$2:$B$13,2,0)=H1323,"Y","N")</f>
        <v>Y</v>
      </c>
      <c r="N1323" t="str">
        <f>_xlfn.XLOOKUP(INDEX('state-winning-votes'!$A$1:$L$53,MATCH($C1323,'state-winning-votes'!$A:$A,0),MATCH($A1323,'state-winning-votes'!$A$2:$L$2,0)),$K:$K,$H:$H)</f>
        <v>Bush, George H.W.</v>
      </c>
      <c r="O1323" t="str">
        <f>VLOOKUP(A1323,'national-winners'!$A$2:$B$13,2,0)</f>
        <v>Clinton, Bill</v>
      </c>
    </row>
    <row r="1324" spans="1:15" x14ac:dyDescent="0.25">
      <c r="A1324">
        <v>1992</v>
      </c>
      <c r="B1324" t="s">
        <v>32</v>
      </c>
      <c r="C1324" t="s">
        <v>33</v>
      </c>
      <c r="D1324">
        <v>4</v>
      </c>
      <c r="E1324">
        <v>86</v>
      </c>
      <c r="F1324">
        <v>61</v>
      </c>
      <c r="G1324" t="s">
        <v>16</v>
      </c>
      <c r="H1324" t="s">
        <v>231</v>
      </c>
      <c r="I1324" t="s">
        <v>35</v>
      </c>
      <c r="J1324" t="b">
        <v>0</v>
      </c>
      <c r="K1324">
        <v>353741</v>
      </c>
      <c r="L1324">
        <v>1486975</v>
      </c>
      <c r="M1324" t="str">
        <f>IF(VLOOKUP(A1324,'national-winners'!$A$2:$B$13,2,0)=H1324,"Y","N")</f>
        <v>N</v>
      </c>
      <c r="N1324" t="str">
        <f>_xlfn.XLOOKUP(INDEX('state-winning-votes'!$A$1:$L$53,MATCH($C1324,'state-winning-votes'!$A:$A,0),MATCH($A1324,'state-winning-votes'!$A$2:$L$2,0)),$K:$K,$H:$H)</f>
        <v>Bush, George H.W.</v>
      </c>
      <c r="O1324" t="str">
        <f>VLOOKUP(A1324,'national-winners'!$A$2:$B$13,2,0)</f>
        <v>Clinton, Bill</v>
      </c>
    </row>
    <row r="1325" spans="1:15" x14ac:dyDescent="0.25">
      <c r="A1325">
        <v>1992</v>
      </c>
      <c r="B1325" t="s">
        <v>32</v>
      </c>
      <c r="C1325" t="s">
        <v>33</v>
      </c>
      <c r="D1325">
        <v>4</v>
      </c>
      <c r="E1325">
        <v>86</v>
      </c>
      <c r="F1325">
        <v>61</v>
      </c>
      <c r="G1325" t="s">
        <v>16</v>
      </c>
      <c r="H1325" t="s">
        <v>233</v>
      </c>
      <c r="I1325" t="s">
        <v>35</v>
      </c>
      <c r="J1325" t="b">
        <v>0</v>
      </c>
      <c r="K1325">
        <v>8141</v>
      </c>
      <c r="L1325">
        <v>1486975</v>
      </c>
      <c r="M1325" t="str">
        <f>IF(VLOOKUP(A1325,'national-winners'!$A$2:$B$13,2,0)=H1325,"Y","N")</f>
        <v>N</v>
      </c>
      <c r="N1325" t="str">
        <f>_xlfn.XLOOKUP(INDEX('state-winning-votes'!$A$1:$L$53,MATCH($C1325,'state-winning-votes'!$A:$A,0),MATCH($A1325,'state-winning-votes'!$A$2:$L$2,0)),$K:$K,$H:$H)</f>
        <v>Bush, George H.W.</v>
      </c>
      <c r="O1325" t="str">
        <f>VLOOKUP(A1325,'national-winners'!$A$2:$B$13,2,0)</f>
        <v>Clinton, Bill</v>
      </c>
    </row>
    <row r="1326" spans="1:15" x14ac:dyDescent="0.25">
      <c r="A1326">
        <v>1992</v>
      </c>
      <c r="B1326" t="s">
        <v>32</v>
      </c>
      <c r="C1326" t="s">
        <v>33</v>
      </c>
      <c r="D1326">
        <v>4</v>
      </c>
      <c r="E1326">
        <v>86</v>
      </c>
      <c r="F1326">
        <v>61</v>
      </c>
      <c r="G1326" t="s">
        <v>16</v>
      </c>
      <c r="H1326" t="s">
        <v>232</v>
      </c>
      <c r="I1326" t="s">
        <v>29</v>
      </c>
      <c r="J1326" t="b">
        <v>0</v>
      </c>
      <c r="K1326">
        <v>6759</v>
      </c>
      <c r="L1326">
        <v>1486975</v>
      </c>
      <c r="M1326" t="str">
        <f>IF(VLOOKUP(A1326,'national-winners'!$A$2:$B$13,2,0)=H1326,"Y","N")</f>
        <v>N</v>
      </c>
      <c r="N1326" t="str">
        <f>_xlfn.XLOOKUP(INDEX('state-winning-votes'!$A$1:$L$53,MATCH($C1326,'state-winning-votes'!$A:$A,0),MATCH($A1326,'state-winning-votes'!$A$2:$L$2,0)),$K:$K,$H:$H)</f>
        <v>Bush, George H.W.</v>
      </c>
      <c r="O1326" t="str">
        <f>VLOOKUP(A1326,'national-winners'!$A$2:$B$13,2,0)</f>
        <v>Clinton, Bill</v>
      </c>
    </row>
    <row r="1327" spans="1:15" x14ac:dyDescent="0.25">
      <c r="A1327">
        <v>1992</v>
      </c>
      <c r="B1327" t="s">
        <v>32</v>
      </c>
      <c r="C1327" t="s">
        <v>33</v>
      </c>
      <c r="D1327">
        <v>4</v>
      </c>
      <c r="E1327">
        <v>86</v>
      </c>
      <c r="F1327">
        <v>61</v>
      </c>
      <c r="G1327" t="s">
        <v>16</v>
      </c>
      <c r="H1327" t="s">
        <v>236</v>
      </c>
      <c r="I1327" t="s">
        <v>237</v>
      </c>
      <c r="J1327" t="b">
        <v>0</v>
      </c>
      <c r="K1327">
        <v>2267</v>
      </c>
      <c r="L1327">
        <v>1486975</v>
      </c>
      <c r="M1327" t="str">
        <f>IF(VLOOKUP(A1327,'national-winners'!$A$2:$B$13,2,0)=H1327,"Y","N")</f>
        <v>N</v>
      </c>
      <c r="N1327" t="str">
        <f>_xlfn.XLOOKUP(INDEX('state-winning-votes'!$A$1:$L$53,MATCH($C1327,'state-winning-votes'!$A:$A,0),MATCH($A1327,'state-winning-votes'!$A$2:$L$2,0)),$K:$K,$H:$H)</f>
        <v>Bush, George H.W.</v>
      </c>
      <c r="O1327" t="str">
        <f>VLOOKUP(A1327,'national-winners'!$A$2:$B$13,2,0)</f>
        <v>Clinton, Bill</v>
      </c>
    </row>
    <row r="1328" spans="1:15" x14ac:dyDescent="0.25">
      <c r="A1328">
        <v>1992</v>
      </c>
      <c r="B1328" t="s">
        <v>32</v>
      </c>
      <c r="C1328" t="s">
        <v>33</v>
      </c>
      <c r="D1328">
        <v>4</v>
      </c>
      <c r="E1328">
        <v>86</v>
      </c>
      <c r="F1328">
        <v>61</v>
      </c>
      <c r="G1328" t="s">
        <v>16</v>
      </c>
      <c r="H1328" t="s">
        <v>210</v>
      </c>
      <c r="I1328" t="s">
        <v>211</v>
      </c>
      <c r="J1328" t="b">
        <v>0</v>
      </c>
      <c r="K1328">
        <v>923</v>
      </c>
      <c r="L1328">
        <v>1486975</v>
      </c>
      <c r="M1328" t="str">
        <f>IF(VLOOKUP(A1328,'national-winners'!$A$2:$B$13,2,0)=H1328,"Y","N")</f>
        <v>N</v>
      </c>
      <c r="N1328" t="str">
        <f>_xlfn.XLOOKUP(INDEX('state-winning-votes'!$A$1:$L$53,MATCH($C1328,'state-winning-votes'!$A:$A,0),MATCH($A1328,'state-winning-votes'!$A$2:$L$2,0)),$K:$K,$H:$H)</f>
        <v>Bush, George H.W.</v>
      </c>
      <c r="O1328" t="str">
        <f>VLOOKUP(A1328,'national-winners'!$A$2:$B$13,2,0)</f>
        <v>Clinton, Bill</v>
      </c>
    </row>
    <row r="1329" spans="1:15" x14ac:dyDescent="0.25">
      <c r="A1329">
        <v>1992</v>
      </c>
      <c r="B1329" t="s">
        <v>32</v>
      </c>
      <c r="C1329" t="s">
        <v>33</v>
      </c>
      <c r="D1329">
        <v>4</v>
      </c>
      <c r="E1329">
        <v>86</v>
      </c>
      <c r="F1329">
        <v>61</v>
      </c>
      <c r="G1329" t="s">
        <v>16</v>
      </c>
      <c r="J1329" t="b">
        <v>1</v>
      </c>
      <c r="K1329">
        <v>8</v>
      </c>
      <c r="L1329">
        <v>1486975</v>
      </c>
      <c r="M1329" t="str">
        <f>IF(VLOOKUP(A1329,'national-winners'!$A$2:$B$13,2,0)=H1329,"Y","N")</f>
        <v>N</v>
      </c>
      <c r="N1329" t="str">
        <f>_xlfn.XLOOKUP(INDEX('state-winning-votes'!$A$1:$L$53,MATCH($C1329,'state-winning-votes'!$A:$A,0),MATCH($A1329,'state-winning-votes'!$A$2:$L$2,0)),$K:$K,$H:$H)</f>
        <v>Bush, George H.W.</v>
      </c>
      <c r="O1329" t="str">
        <f>VLOOKUP(A1329,'national-winners'!$A$2:$B$13,2,0)</f>
        <v>Clinton, Bill</v>
      </c>
    </row>
    <row r="1330" spans="1:15" x14ac:dyDescent="0.25">
      <c r="A1330">
        <v>1992</v>
      </c>
      <c r="B1330" t="s">
        <v>40</v>
      </c>
      <c r="C1330" t="s">
        <v>41</v>
      </c>
      <c r="D1330">
        <v>5</v>
      </c>
      <c r="E1330">
        <v>71</v>
      </c>
      <c r="F1330">
        <v>42</v>
      </c>
      <c r="G1330" t="s">
        <v>16</v>
      </c>
      <c r="H1330" t="s">
        <v>230</v>
      </c>
      <c r="I1330" t="s">
        <v>18</v>
      </c>
      <c r="J1330" t="b">
        <v>0</v>
      </c>
      <c r="K1330">
        <v>505823</v>
      </c>
      <c r="L1330">
        <v>950653</v>
      </c>
      <c r="M1330" t="str">
        <f>IF(VLOOKUP(A1330,'national-winners'!$A$2:$B$13,2,0)=H1330,"Y","N")</f>
        <v>Y</v>
      </c>
      <c r="N1330" t="str">
        <f>_xlfn.XLOOKUP(INDEX('state-winning-votes'!$A$1:$L$53,MATCH($C1330,'state-winning-votes'!$A:$A,0),MATCH($A1330,'state-winning-votes'!$A$2:$L$2,0)),$K:$K,$H:$H)</f>
        <v>Clinton, Bill</v>
      </c>
      <c r="O1330" t="str">
        <f>VLOOKUP(A1330,'national-winners'!$A$2:$B$13,2,0)</f>
        <v>Clinton, Bill</v>
      </c>
    </row>
    <row r="1331" spans="1:15" x14ac:dyDescent="0.25">
      <c r="A1331">
        <v>1992</v>
      </c>
      <c r="B1331" t="s">
        <v>40</v>
      </c>
      <c r="C1331" t="s">
        <v>41</v>
      </c>
      <c r="D1331">
        <v>5</v>
      </c>
      <c r="E1331">
        <v>71</v>
      </c>
      <c r="F1331">
        <v>42</v>
      </c>
      <c r="G1331" t="s">
        <v>16</v>
      </c>
      <c r="H1331" t="s">
        <v>207</v>
      </c>
      <c r="I1331" t="s">
        <v>21</v>
      </c>
      <c r="J1331" t="b">
        <v>0</v>
      </c>
      <c r="K1331">
        <v>337324</v>
      </c>
      <c r="L1331">
        <v>950653</v>
      </c>
      <c r="M1331" t="str">
        <f>IF(VLOOKUP(A1331,'national-winners'!$A$2:$B$13,2,0)=H1331,"Y","N")</f>
        <v>N</v>
      </c>
      <c r="N1331" t="str">
        <f>_xlfn.XLOOKUP(INDEX('state-winning-votes'!$A$1:$L$53,MATCH($C1331,'state-winning-votes'!$A:$A,0),MATCH($A1331,'state-winning-votes'!$A$2:$L$2,0)),$K:$K,$H:$H)</f>
        <v>Clinton, Bill</v>
      </c>
      <c r="O1331" t="str">
        <f>VLOOKUP(A1331,'national-winners'!$A$2:$B$13,2,0)</f>
        <v>Clinton, Bill</v>
      </c>
    </row>
    <row r="1332" spans="1:15" x14ac:dyDescent="0.25">
      <c r="A1332">
        <v>1992</v>
      </c>
      <c r="B1332" t="s">
        <v>40</v>
      </c>
      <c r="C1332" t="s">
        <v>41</v>
      </c>
      <c r="D1332">
        <v>5</v>
      </c>
      <c r="E1332">
        <v>71</v>
      </c>
      <c r="F1332">
        <v>42</v>
      </c>
      <c r="G1332" t="s">
        <v>16</v>
      </c>
      <c r="H1332" t="s">
        <v>231</v>
      </c>
      <c r="I1332" t="s">
        <v>35</v>
      </c>
      <c r="J1332" t="b">
        <v>0</v>
      </c>
      <c r="K1332">
        <v>99132</v>
      </c>
      <c r="L1332">
        <v>950653</v>
      </c>
      <c r="M1332" t="str">
        <f>IF(VLOOKUP(A1332,'national-winners'!$A$2:$B$13,2,0)=H1332,"Y","N")</f>
        <v>N</v>
      </c>
      <c r="N1332" t="str">
        <f>_xlfn.XLOOKUP(INDEX('state-winning-votes'!$A$1:$L$53,MATCH($C1332,'state-winning-votes'!$A:$A,0),MATCH($A1332,'state-winning-votes'!$A$2:$L$2,0)),$K:$K,$H:$H)</f>
        <v>Clinton, Bill</v>
      </c>
      <c r="O1332" t="str">
        <f>VLOOKUP(A1332,'national-winners'!$A$2:$B$13,2,0)</f>
        <v>Clinton, Bill</v>
      </c>
    </row>
    <row r="1333" spans="1:15" x14ac:dyDescent="0.25">
      <c r="A1333">
        <v>1992</v>
      </c>
      <c r="B1333" t="s">
        <v>40</v>
      </c>
      <c r="C1333" t="s">
        <v>41</v>
      </c>
      <c r="D1333">
        <v>5</v>
      </c>
      <c r="E1333">
        <v>71</v>
      </c>
      <c r="F1333">
        <v>42</v>
      </c>
      <c r="G1333" t="s">
        <v>16</v>
      </c>
      <c r="H1333" t="s">
        <v>59</v>
      </c>
      <c r="I1333" t="s">
        <v>35</v>
      </c>
      <c r="J1333" t="b">
        <v>0</v>
      </c>
      <c r="K1333">
        <v>8374</v>
      </c>
      <c r="L1333">
        <v>950653</v>
      </c>
      <c r="M1333" t="str">
        <f>IF(VLOOKUP(A1333,'national-winners'!$A$2:$B$13,2,0)=H1333,"Y","N")</f>
        <v>N</v>
      </c>
      <c r="N1333" t="str">
        <f>_xlfn.XLOOKUP(INDEX('state-winning-votes'!$A$1:$L$53,MATCH($C1333,'state-winning-votes'!$A:$A,0),MATCH($A1333,'state-winning-votes'!$A$2:$L$2,0)),$K:$K,$H:$H)</f>
        <v>Clinton, Bill</v>
      </c>
      <c r="O1333" t="str">
        <f>VLOOKUP(A1333,'national-winners'!$A$2:$B$13,2,0)</f>
        <v>Clinton, Bill</v>
      </c>
    </row>
    <row r="1334" spans="1:15" x14ac:dyDescent="0.25">
      <c r="A1334">
        <v>1992</v>
      </c>
      <c r="B1334" t="s">
        <v>42</v>
      </c>
      <c r="C1334" t="s">
        <v>43</v>
      </c>
      <c r="D1334">
        <v>6</v>
      </c>
      <c r="E1334">
        <v>93</v>
      </c>
      <c r="F1334">
        <v>71</v>
      </c>
      <c r="G1334" t="s">
        <v>16</v>
      </c>
      <c r="H1334" t="s">
        <v>230</v>
      </c>
      <c r="I1334" t="s">
        <v>18</v>
      </c>
      <c r="J1334" t="b">
        <v>0</v>
      </c>
      <c r="K1334">
        <v>5121325</v>
      </c>
      <c r="L1334">
        <v>11131721</v>
      </c>
      <c r="M1334" t="str">
        <f>IF(VLOOKUP(A1334,'national-winners'!$A$2:$B$13,2,0)=H1334,"Y","N")</f>
        <v>Y</v>
      </c>
      <c r="N1334" t="str">
        <f>_xlfn.XLOOKUP(INDEX('state-winning-votes'!$A$1:$L$53,MATCH($C1334,'state-winning-votes'!$A:$A,0),MATCH($A1334,'state-winning-votes'!$A$2:$L$2,0)),$K:$K,$H:$H)</f>
        <v>Clinton, Bill</v>
      </c>
      <c r="O1334" t="str">
        <f>VLOOKUP(A1334,'national-winners'!$A$2:$B$13,2,0)</f>
        <v>Clinton, Bill</v>
      </c>
    </row>
    <row r="1335" spans="1:15" x14ac:dyDescent="0.25">
      <c r="A1335">
        <v>1992</v>
      </c>
      <c r="B1335" t="s">
        <v>42</v>
      </c>
      <c r="C1335" t="s">
        <v>43</v>
      </c>
      <c r="D1335">
        <v>6</v>
      </c>
      <c r="E1335">
        <v>93</v>
      </c>
      <c r="F1335">
        <v>71</v>
      </c>
      <c r="G1335" t="s">
        <v>16</v>
      </c>
      <c r="H1335" t="s">
        <v>207</v>
      </c>
      <c r="I1335" t="s">
        <v>21</v>
      </c>
      <c r="J1335" t="b">
        <v>0</v>
      </c>
      <c r="K1335">
        <v>3630574</v>
      </c>
      <c r="L1335">
        <v>11131721</v>
      </c>
      <c r="M1335" t="str">
        <f>IF(VLOOKUP(A1335,'national-winners'!$A$2:$B$13,2,0)=H1335,"Y","N")</f>
        <v>N</v>
      </c>
      <c r="N1335" t="str">
        <f>_xlfn.XLOOKUP(INDEX('state-winning-votes'!$A$1:$L$53,MATCH($C1335,'state-winning-votes'!$A:$A,0),MATCH($A1335,'state-winning-votes'!$A$2:$L$2,0)),$K:$K,$H:$H)</f>
        <v>Clinton, Bill</v>
      </c>
      <c r="O1335" t="str">
        <f>VLOOKUP(A1335,'national-winners'!$A$2:$B$13,2,0)</f>
        <v>Clinton, Bill</v>
      </c>
    </row>
    <row r="1336" spans="1:15" x14ac:dyDescent="0.25">
      <c r="A1336">
        <v>1992</v>
      </c>
      <c r="B1336" t="s">
        <v>42</v>
      </c>
      <c r="C1336" t="s">
        <v>43</v>
      </c>
      <c r="D1336">
        <v>6</v>
      </c>
      <c r="E1336">
        <v>93</v>
      </c>
      <c r="F1336">
        <v>71</v>
      </c>
      <c r="G1336" t="s">
        <v>16</v>
      </c>
      <c r="H1336" t="s">
        <v>231</v>
      </c>
      <c r="I1336" t="s">
        <v>35</v>
      </c>
      <c r="J1336" t="b">
        <v>0</v>
      </c>
      <c r="K1336">
        <v>2296006</v>
      </c>
      <c r="L1336">
        <v>11131721</v>
      </c>
      <c r="M1336" t="str">
        <f>IF(VLOOKUP(A1336,'national-winners'!$A$2:$B$13,2,0)=H1336,"Y","N")</f>
        <v>N</v>
      </c>
      <c r="N1336" t="str">
        <f>_xlfn.XLOOKUP(INDEX('state-winning-votes'!$A$1:$L$53,MATCH($C1336,'state-winning-votes'!$A:$A,0),MATCH($A1336,'state-winning-votes'!$A$2:$L$2,0)),$K:$K,$H:$H)</f>
        <v>Clinton, Bill</v>
      </c>
      <c r="O1336" t="str">
        <f>VLOOKUP(A1336,'national-winners'!$A$2:$B$13,2,0)</f>
        <v>Clinton, Bill</v>
      </c>
    </row>
    <row r="1337" spans="1:15" x14ac:dyDescent="0.25">
      <c r="A1337">
        <v>1992</v>
      </c>
      <c r="B1337" t="s">
        <v>42</v>
      </c>
      <c r="C1337" t="s">
        <v>43</v>
      </c>
      <c r="D1337">
        <v>6</v>
      </c>
      <c r="E1337">
        <v>93</v>
      </c>
      <c r="F1337">
        <v>71</v>
      </c>
      <c r="G1337" t="s">
        <v>16</v>
      </c>
      <c r="H1337" t="s">
        <v>232</v>
      </c>
      <c r="I1337" t="s">
        <v>29</v>
      </c>
      <c r="J1337" t="b">
        <v>0</v>
      </c>
      <c r="K1337">
        <v>48139</v>
      </c>
      <c r="L1337">
        <v>11131721</v>
      </c>
      <c r="M1337" t="str">
        <f>IF(VLOOKUP(A1337,'national-winners'!$A$2:$B$13,2,0)=H1337,"Y","N")</f>
        <v>N</v>
      </c>
      <c r="N1337" t="str">
        <f>_xlfn.XLOOKUP(INDEX('state-winning-votes'!$A$1:$L$53,MATCH($C1337,'state-winning-votes'!$A:$A,0),MATCH($A1337,'state-winning-votes'!$A$2:$L$2,0)),$K:$K,$H:$H)</f>
        <v>Clinton, Bill</v>
      </c>
      <c r="O1337" t="str">
        <f>VLOOKUP(A1337,'national-winners'!$A$2:$B$13,2,0)</f>
        <v>Clinton, Bill</v>
      </c>
    </row>
    <row r="1338" spans="1:15" x14ac:dyDescent="0.25">
      <c r="A1338">
        <v>1992</v>
      </c>
      <c r="B1338" t="s">
        <v>42</v>
      </c>
      <c r="C1338" t="s">
        <v>43</v>
      </c>
      <c r="D1338">
        <v>6</v>
      </c>
      <c r="E1338">
        <v>93</v>
      </c>
      <c r="F1338">
        <v>71</v>
      </c>
      <c r="G1338" t="s">
        <v>16</v>
      </c>
      <c r="H1338" t="s">
        <v>240</v>
      </c>
      <c r="I1338" t="s">
        <v>45</v>
      </c>
      <c r="J1338" t="b">
        <v>0</v>
      </c>
      <c r="K1338">
        <v>18597</v>
      </c>
      <c r="L1338">
        <v>11131721</v>
      </c>
      <c r="M1338" t="str">
        <f>IF(VLOOKUP(A1338,'national-winners'!$A$2:$B$13,2,0)=H1338,"Y","N")</f>
        <v>N</v>
      </c>
      <c r="N1338" t="str">
        <f>_xlfn.XLOOKUP(INDEX('state-winning-votes'!$A$1:$L$53,MATCH($C1338,'state-winning-votes'!$A:$A,0),MATCH($A1338,'state-winning-votes'!$A$2:$L$2,0)),$K:$K,$H:$H)</f>
        <v>Clinton, Bill</v>
      </c>
      <c r="O1338" t="str">
        <f>VLOOKUP(A1338,'national-winners'!$A$2:$B$13,2,0)</f>
        <v>Clinton, Bill</v>
      </c>
    </row>
    <row r="1339" spans="1:15" x14ac:dyDescent="0.25">
      <c r="A1339">
        <v>1992</v>
      </c>
      <c r="B1339" t="s">
        <v>42</v>
      </c>
      <c r="C1339" t="s">
        <v>43</v>
      </c>
      <c r="D1339">
        <v>6</v>
      </c>
      <c r="E1339">
        <v>93</v>
      </c>
      <c r="F1339">
        <v>71</v>
      </c>
      <c r="G1339" t="s">
        <v>16</v>
      </c>
      <c r="H1339" t="s">
        <v>238</v>
      </c>
      <c r="I1339" t="s">
        <v>23</v>
      </c>
      <c r="J1339" t="b">
        <v>0</v>
      </c>
      <c r="K1339">
        <v>12711</v>
      </c>
      <c r="L1339">
        <v>11131721</v>
      </c>
      <c r="M1339" t="str">
        <f>IF(VLOOKUP(A1339,'national-winners'!$A$2:$B$13,2,0)=H1339,"Y","N")</f>
        <v>N</v>
      </c>
      <c r="N1339" t="str">
        <f>_xlfn.XLOOKUP(INDEX('state-winning-votes'!$A$1:$L$53,MATCH($C1339,'state-winning-votes'!$A:$A,0),MATCH($A1339,'state-winning-votes'!$A$2:$L$2,0)),$K:$K,$H:$H)</f>
        <v>Clinton, Bill</v>
      </c>
      <c r="O1339" t="str">
        <f>VLOOKUP(A1339,'national-winners'!$A$2:$B$13,2,0)</f>
        <v>Clinton, Bill</v>
      </c>
    </row>
    <row r="1340" spans="1:15" x14ac:dyDescent="0.25">
      <c r="A1340">
        <v>1992</v>
      </c>
      <c r="B1340" t="s">
        <v>42</v>
      </c>
      <c r="C1340" t="s">
        <v>43</v>
      </c>
      <c r="D1340">
        <v>6</v>
      </c>
      <c r="E1340">
        <v>93</v>
      </c>
      <c r="F1340">
        <v>71</v>
      </c>
      <c r="G1340" t="s">
        <v>16</v>
      </c>
      <c r="J1340" t="b">
        <v>1</v>
      </c>
      <c r="K1340">
        <v>4369</v>
      </c>
      <c r="L1340">
        <v>11131721</v>
      </c>
      <c r="M1340" t="str">
        <f>IF(VLOOKUP(A1340,'national-winners'!$A$2:$B$13,2,0)=H1340,"Y","N")</f>
        <v>N</v>
      </c>
      <c r="N1340" t="str">
        <f>_xlfn.XLOOKUP(INDEX('state-winning-votes'!$A$1:$L$53,MATCH($C1340,'state-winning-votes'!$A:$A,0),MATCH($A1340,'state-winning-votes'!$A$2:$L$2,0)),$K:$K,$H:$H)</f>
        <v>Clinton, Bill</v>
      </c>
      <c r="O1340" t="str">
        <f>VLOOKUP(A1340,'national-winners'!$A$2:$B$13,2,0)</f>
        <v>Clinton, Bill</v>
      </c>
    </row>
    <row r="1341" spans="1:15" x14ac:dyDescent="0.25">
      <c r="A1341">
        <v>1992</v>
      </c>
      <c r="B1341" t="s">
        <v>46</v>
      </c>
      <c r="C1341" t="s">
        <v>47</v>
      </c>
      <c r="D1341">
        <v>8</v>
      </c>
      <c r="E1341">
        <v>84</v>
      </c>
      <c r="F1341">
        <v>62</v>
      </c>
      <c r="G1341" t="s">
        <v>16</v>
      </c>
      <c r="H1341" t="s">
        <v>230</v>
      </c>
      <c r="I1341" t="s">
        <v>18</v>
      </c>
      <c r="J1341" t="b">
        <v>0</v>
      </c>
      <c r="K1341">
        <v>629681</v>
      </c>
      <c r="L1341">
        <v>1569180</v>
      </c>
      <c r="M1341" t="str">
        <f>IF(VLOOKUP(A1341,'national-winners'!$A$2:$B$13,2,0)=H1341,"Y","N")</f>
        <v>Y</v>
      </c>
      <c r="N1341" t="str">
        <f>_xlfn.XLOOKUP(INDEX('state-winning-votes'!$A$1:$L$53,MATCH($C1341,'state-winning-votes'!$A:$A,0),MATCH($A1341,'state-winning-votes'!$A$2:$L$2,0)),$K:$K,$H:$H)</f>
        <v>Clinton, Bill</v>
      </c>
      <c r="O1341" t="str">
        <f>VLOOKUP(A1341,'national-winners'!$A$2:$B$13,2,0)</f>
        <v>Clinton, Bill</v>
      </c>
    </row>
    <row r="1342" spans="1:15" x14ac:dyDescent="0.25">
      <c r="A1342">
        <v>1992</v>
      </c>
      <c r="B1342" t="s">
        <v>46</v>
      </c>
      <c r="C1342" t="s">
        <v>47</v>
      </c>
      <c r="D1342">
        <v>8</v>
      </c>
      <c r="E1342">
        <v>84</v>
      </c>
      <c r="F1342">
        <v>62</v>
      </c>
      <c r="G1342" t="s">
        <v>16</v>
      </c>
      <c r="H1342" t="s">
        <v>207</v>
      </c>
      <c r="I1342" t="s">
        <v>21</v>
      </c>
      <c r="J1342" t="b">
        <v>0</v>
      </c>
      <c r="K1342">
        <v>562850</v>
      </c>
      <c r="L1342">
        <v>1569180</v>
      </c>
      <c r="M1342" t="str">
        <f>IF(VLOOKUP(A1342,'national-winners'!$A$2:$B$13,2,0)=H1342,"Y","N")</f>
        <v>N</v>
      </c>
      <c r="N1342" t="str">
        <f>_xlfn.XLOOKUP(INDEX('state-winning-votes'!$A$1:$L$53,MATCH($C1342,'state-winning-votes'!$A:$A,0),MATCH($A1342,'state-winning-votes'!$A$2:$L$2,0)),$K:$K,$H:$H)</f>
        <v>Clinton, Bill</v>
      </c>
      <c r="O1342" t="str">
        <f>VLOOKUP(A1342,'national-winners'!$A$2:$B$13,2,0)</f>
        <v>Clinton, Bill</v>
      </c>
    </row>
    <row r="1343" spans="1:15" x14ac:dyDescent="0.25">
      <c r="A1343">
        <v>1992</v>
      </c>
      <c r="B1343" t="s">
        <v>46</v>
      </c>
      <c r="C1343" t="s">
        <v>47</v>
      </c>
      <c r="D1343">
        <v>8</v>
      </c>
      <c r="E1343">
        <v>84</v>
      </c>
      <c r="F1343">
        <v>62</v>
      </c>
      <c r="G1343" t="s">
        <v>16</v>
      </c>
      <c r="H1343" t="s">
        <v>231</v>
      </c>
      <c r="I1343" t="s">
        <v>35</v>
      </c>
      <c r="J1343" t="b">
        <v>0</v>
      </c>
      <c r="K1343">
        <v>366010</v>
      </c>
      <c r="L1343">
        <v>1569180</v>
      </c>
      <c r="M1343" t="str">
        <f>IF(VLOOKUP(A1343,'national-winners'!$A$2:$B$13,2,0)=H1343,"Y","N")</f>
        <v>N</v>
      </c>
      <c r="N1343" t="str">
        <f>_xlfn.XLOOKUP(INDEX('state-winning-votes'!$A$1:$L$53,MATCH($C1343,'state-winning-votes'!$A:$A,0),MATCH($A1343,'state-winning-votes'!$A$2:$L$2,0)),$K:$K,$H:$H)</f>
        <v>Clinton, Bill</v>
      </c>
      <c r="O1343" t="str">
        <f>VLOOKUP(A1343,'national-winners'!$A$2:$B$13,2,0)</f>
        <v>Clinton, Bill</v>
      </c>
    </row>
    <row r="1344" spans="1:15" x14ac:dyDescent="0.25">
      <c r="A1344">
        <v>1992</v>
      </c>
      <c r="B1344" t="s">
        <v>46</v>
      </c>
      <c r="C1344" t="s">
        <v>47</v>
      </c>
      <c r="D1344">
        <v>8</v>
      </c>
      <c r="E1344">
        <v>84</v>
      </c>
      <c r="F1344">
        <v>62</v>
      </c>
      <c r="G1344" t="s">
        <v>16</v>
      </c>
      <c r="H1344" t="s">
        <v>232</v>
      </c>
      <c r="I1344" t="s">
        <v>29</v>
      </c>
      <c r="J1344" t="b">
        <v>0</v>
      </c>
      <c r="K1344">
        <v>8669</v>
      </c>
      <c r="L1344">
        <v>1569180</v>
      </c>
      <c r="M1344" t="str">
        <f>IF(VLOOKUP(A1344,'national-winners'!$A$2:$B$13,2,0)=H1344,"Y","N")</f>
        <v>N</v>
      </c>
      <c r="N1344" t="str">
        <f>_xlfn.XLOOKUP(INDEX('state-winning-votes'!$A$1:$L$53,MATCH($C1344,'state-winning-votes'!$A:$A,0),MATCH($A1344,'state-winning-votes'!$A$2:$L$2,0)),$K:$K,$H:$H)</f>
        <v>Clinton, Bill</v>
      </c>
      <c r="O1344" t="str">
        <f>VLOOKUP(A1344,'national-winners'!$A$2:$B$13,2,0)</f>
        <v>Clinton, Bill</v>
      </c>
    </row>
    <row r="1345" spans="1:15" x14ac:dyDescent="0.25">
      <c r="A1345">
        <v>1992</v>
      </c>
      <c r="B1345" t="s">
        <v>46</v>
      </c>
      <c r="C1345" t="s">
        <v>47</v>
      </c>
      <c r="D1345">
        <v>8</v>
      </c>
      <c r="E1345">
        <v>84</v>
      </c>
      <c r="F1345">
        <v>62</v>
      </c>
      <c r="G1345" t="s">
        <v>16</v>
      </c>
      <c r="H1345" t="s">
        <v>210</v>
      </c>
      <c r="I1345" t="s">
        <v>211</v>
      </c>
      <c r="J1345" t="b">
        <v>0</v>
      </c>
      <c r="K1345">
        <v>1608</v>
      </c>
      <c r="L1345">
        <v>1569180</v>
      </c>
      <c r="M1345" t="str">
        <f>IF(VLOOKUP(A1345,'national-winners'!$A$2:$B$13,2,0)=H1345,"Y","N")</f>
        <v>N</v>
      </c>
      <c r="N1345" t="str">
        <f>_xlfn.XLOOKUP(INDEX('state-winning-votes'!$A$1:$L$53,MATCH($C1345,'state-winning-votes'!$A:$A,0),MATCH($A1345,'state-winning-votes'!$A$2:$L$2,0)),$K:$K,$H:$H)</f>
        <v>Clinton, Bill</v>
      </c>
      <c r="O1345" t="str">
        <f>VLOOKUP(A1345,'national-winners'!$A$2:$B$13,2,0)</f>
        <v>Clinton, Bill</v>
      </c>
    </row>
    <row r="1346" spans="1:15" x14ac:dyDescent="0.25">
      <c r="A1346">
        <v>1992</v>
      </c>
      <c r="B1346" t="s">
        <v>46</v>
      </c>
      <c r="C1346" t="s">
        <v>47</v>
      </c>
      <c r="D1346">
        <v>8</v>
      </c>
      <c r="E1346">
        <v>84</v>
      </c>
      <c r="F1346">
        <v>62</v>
      </c>
      <c r="G1346" t="s">
        <v>16</v>
      </c>
      <c r="H1346" t="s">
        <v>233</v>
      </c>
      <c r="I1346" t="s">
        <v>241</v>
      </c>
      <c r="J1346" t="b">
        <v>0</v>
      </c>
      <c r="K1346">
        <v>274</v>
      </c>
      <c r="L1346">
        <v>1569180</v>
      </c>
      <c r="M1346" t="str">
        <f>IF(VLOOKUP(A1346,'national-winners'!$A$2:$B$13,2,0)=H1346,"Y","N")</f>
        <v>N</v>
      </c>
      <c r="N1346" t="str">
        <f>_xlfn.XLOOKUP(INDEX('state-winning-votes'!$A$1:$L$53,MATCH($C1346,'state-winning-votes'!$A:$A,0),MATCH($A1346,'state-winning-votes'!$A$2:$L$2,0)),$K:$K,$H:$H)</f>
        <v>Clinton, Bill</v>
      </c>
      <c r="O1346" t="str">
        <f>VLOOKUP(A1346,'national-winners'!$A$2:$B$13,2,0)</f>
        <v>Clinton, Bill</v>
      </c>
    </row>
    <row r="1347" spans="1:15" x14ac:dyDescent="0.25">
      <c r="A1347">
        <v>1992</v>
      </c>
      <c r="B1347" t="s">
        <v>46</v>
      </c>
      <c r="C1347" t="s">
        <v>47</v>
      </c>
      <c r="D1347">
        <v>8</v>
      </c>
      <c r="E1347">
        <v>84</v>
      </c>
      <c r="F1347">
        <v>62</v>
      </c>
      <c r="G1347" t="s">
        <v>16</v>
      </c>
      <c r="H1347" t="s">
        <v>236</v>
      </c>
      <c r="I1347" t="s">
        <v>237</v>
      </c>
      <c r="J1347" t="b">
        <v>0</v>
      </c>
      <c r="K1347">
        <v>47</v>
      </c>
      <c r="L1347">
        <v>1569180</v>
      </c>
      <c r="M1347" t="str">
        <f>IF(VLOOKUP(A1347,'national-winners'!$A$2:$B$13,2,0)=H1347,"Y","N")</f>
        <v>N</v>
      </c>
      <c r="N1347" t="str">
        <f>_xlfn.XLOOKUP(INDEX('state-winning-votes'!$A$1:$L$53,MATCH($C1347,'state-winning-votes'!$A:$A,0),MATCH($A1347,'state-winning-votes'!$A$2:$L$2,0)),$K:$K,$H:$H)</f>
        <v>Clinton, Bill</v>
      </c>
      <c r="O1347" t="str">
        <f>VLOOKUP(A1347,'national-winners'!$A$2:$B$13,2,0)</f>
        <v>Clinton, Bill</v>
      </c>
    </row>
    <row r="1348" spans="1:15" x14ac:dyDescent="0.25">
      <c r="A1348">
        <v>1992</v>
      </c>
      <c r="B1348" t="s">
        <v>46</v>
      </c>
      <c r="C1348" t="s">
        <v>47</v>
      </c>
      <c r="D1348">
        <v>8</v>
      </c>
      <c r="E1348">
        <v>84</v>
      </c>
      <c r="F1348">
        <v>62</v>
      </c>
      <c r="G1348" t="s">
        <v>16</v>
      </c>
      <c r="H1348" t="s">
        <v>242</v>
      </c>
      <c r="I1348" t="s">
        <v>25</v>
      </c>
      <c r="J1348" t="b">
        <v>0</v>
      </c>
      <c r="K1348">
        <v>21</v>
      </c>
      <c r="L1348">
        <v>1569180</v>
      </c>
      <c r="M1348" t="str">
        <f>IF(VLOOKUP(A1348,'national-winners'!$A$2:$B$13,2,0)=H1348,"Y","N")</f>
        <v>N</v>
      </c>
      <c r="N1348" t="str">
        <f>_xlfn.XLOOKUP(INDEX('state-winning-votes'!$A$1:$L$53,MATCH($C1348,'state-winning-votes'!$A:$A,0),MATCH($A1348,'state-winning-votes'!$A$2:$L$2,0)),$K:$K,$H:$H)</f>
        <v>Clinton, Bill</v>
      </c>
      <c r="O1348" t="str">
        <f>VLOOKUP(A1348,'national-winners'!$A$2:$B$13,2,0)</f>
        <v>Clinton, Bill</v>
      </c>
    </row>
    <row r="1349" spans="1:15" x14ac:dyDescent="0.25">
      <c r="A1349">
        <v>1992</v>
      </c>
      <c r="B1349" t="s">
        <v>46</v>
      </c>
      <c r="C1349" t="s">
        <v>47</v>
      </c>
      <c r="D1349">
        <v>8</v>
      </c>
      <c r="E1349">
        <v>84</v>
      </c>
      <c r="F1349">
        <v>62</v>
      </c>
      <c r="G1349" t="s">
        <v>16</v>
      </c>
      <c r="H1349" t="s">
        <v>243</v>
      </c>
      <c r="I1349" t="s">
        <v>244</v>
      </c>
      <c r="J1349" t="b">
        <v>0</v>
      </c>
      <c r="K1349">
        <v>20</v>
      </c>
      <c r="L1349">
        <v>1569180</v>
      </c>
      <c r="M1349" t="str">
        <f>IF(VLOOKUP(A1349,'national-winners'!$A$2:$B$13,2,0)=H1349,"Y","N")</f>
        <v>N</v>
      </c>
      <c r="N1349" t="str">
        <f>_xlfn.XLOOKUP(INDEX('state-winning-votes'!$A$1:$L$53,MATCH($C1349,'state-winning-votes'!$A:$A,0),MATCH($A1349,'state-winning-votes'!$A$2:$L$2,0)),$K:$K,$H:$H)</f>
        <v>Clinton, Bill</v>
      </c>
      <c r="O1349" t="str">
        <f>VLOOKUP(A1349,'national-winners'!$A$2:$B$13,2,0)</f>
        <v>Clinton, Bill</v>
      </c>
    </row>
    <row r="1350" spans="1:15" x14ac:dyDescent="0.25">
      <c r="A1350">
        <v>1992</v>
      </c>
      <c r="B1350" t="s">
        <v>50</v>
      </c>
      <c r="C1350" t="s">
        <v>51</v>
      </c>
      <c r="D1350">
        <v>9</v>
      </c>
      <c r="E1350">
        <v>16</v>
      </c>
      <c r="F1350">
        <v>1</v>
      </c>
      <c r="G1350" t="s">
        <v>16</v>
      </c>
      <c r="H1350" t="s">
        <v>230</v>
      </c>
      <c r="I1350" t="s">
        <v>18</v>
      </c>
      <c r="J1350" t="b">
        <v>0</v>
      </c>
      <c r="K1350">
        <v>682318</v>
      </c>
      <c r="L1350">
        <v>1616156</v>
      </c>
      <c r="M1350" t="str">
        <f>IF(VLOOKUP(A1350,'national-winners'!$A$2:$B$13,2,0)=H1350,"Y","N")</f>
        <v>Y</v>
      </c>
      <c r="N1350" t="str">
        <f>_xlfn.XLOOKUP(INDEX('state-winning-votes'!$A$1:$L$53,MATCH($C1350,'state-winning-votes'!$A:$A,0),MATCH($A1350,'state-winning-votes'!$A$2:$L$2,0)),$K:$K,$H:$H)</f>
        <v>Clinton, Bill</v>
      </c>
      <c r="O1350" t="str">
        <f>VLOOKUP(A1350,'national-winners'!$A$2:$B$13,2,0)</f>
        <v>Clinton, Bill</v>
      </c>
    </row>
    <row r="1351" spans="1:15" x14ac:dyDescent="0.25">
      <c r="A1351">
        <v>1992</v>
      </c>
      <c r="B1351" t="s">
        <v>50</v>
      </c>
      <c r="C1351" t="s">
        <v>51</v>
      </c>
      <c r="D1351">
        <v>9</v>
      </c>
      <c r="E1351">
        <v>16</v>
      </c>
      <c r="F1351">
        <v>1</v>
      </c>
      <c r="G1351" t="s">
        <v>16</v>
      </c>
      <c r="H1351" t="s">
        <v>207</v>
      </c>
      <c r="I1351" t="s">
        <v>21</v>
      </c>
      <c r="J1351" t="b">
        <v>0</v>
      </c>
      <c r="K1351">
        <v>578313</v>
      </c>
      <c r="L1351">
        <v>1616156</v>
      </c>
      <c r="M1351" t="str">
        <f>IF(VLOOKUP(A1351,'national-winners'!$A$2:$B$13,2,0)=H1351,"Y","N")</f>
        <v>N</v>
      </c>
      <c r="N1351" t="str">
        <f>_xlfn.XLOOKUP(INDEX('state-winning-votes'!$A$1:$L$53,MATCH($C1351,'state-winning-votes'!$A:$A,0),MATCH($A1351,'state-winning-votes'!$A$2:$L$2,0)),$K:$K,$H:$H)</f>
        <v>Clinton, Bill</v>
      </c>
      <c r="O1351" t="str">
        <f>VLOOKUP(A1351,'national-winners'!$A$2:$B$13,2,0)</f>
        <v>Clinton, Bill</v>
      </c>
    </row>
    <row r="1352" spans="1:15" x14ac:dyDescent="0.25">
      <c r="A1352">
        <v>1992</v>
      </c>
      <c r="B1352" t="s">
        <v>50</v>
      </c>
      <c r="C1352" t="s">
        <v>51</v>
      </c>
      <c r="D1352">
        <v>9</v>
      </c>
      <c r="E1352">
        <v>16</v>
      </c>
      <c r="F1352">
        <v>1</v>
      </c>
      <c r="G1352" t="s">
        <v>16</v>
      </c>
      <c r="H1352" t="s">
        <v>231</v>
      </c>
      <c r="I1352" t="s">
        <v>35</v>
      </c>
      <c r="J1352" t="b">
        <v>0</v>
      </c>
      <c r="K1352">
        <v>348771</v>
      </c>
      <c r="L1352">
        <v>1616156</v>
      </c>
      <c r="M1352" t="str">
        <f>IF(VLOOKUP(A1352,'national-winners'!$A$2:$B$13,2,0)=H1352,"Y","N")</f>
        <v>N</v>
      </c>
      <c r="N1352" t="str">
        <f>_xlfn.XLOOKUP(INDEX('state-winning-votes'!$A$1:$L$53,MATCH($C1352,'state-winning-votes'!$A:$A,0),MATCH($A1352,'state-winning-votes'!$A$2:$L$2,0)),$K:$K,$H:$H)</f>
        <v>Clinton, Bill</v>
      </c>
      <c r="O1352" t="str">
        <f>VLOOKUP(A1352,'national-winners'!$A$2:$B$13,2,0)</f>
        <v>Clinton, Bill</v>
      </c>
    </row>
    <row r="1353" spans="1:15" x14ac:dyDescent="0.25">
      <c r="A1353">
        <v>1992</v>
      </c>
      <c r="B1353" t="s">
        <v>50</v>
      </c>
      <c r="C1353" t="s">
        <v>51</v>
      </c>
      <c r="D1353">
        <v>9</v>
      </c>
      <c r="E1353">
        <v>16</v>
      </c>
      <c r="F1353">
        <v>1</v>
      </c>
      <c r="G1353" t="s">
        <v>16</v>
      </c>
      <c r="H1353" t="s">
        <v>232</v>
      </c>
      <c r="I1353" t="s">
        <v>29</v>
      </c>
      <c r="J1353" t="b">
        <v>0</v>
      </c>
      <c r="K1353">
        <v>5391</v>
      </c>
      <c r="L1353">
        <v>1616156</v>
      </c>
      <c r="M1353" t="str">
        <f>IF(VLOOKUP(A1353,'national-winners'!$A$2:$B$13,2,0)=H1353,"Y","N")</f>
        <v>N</v>
      </c>
      <c r="N1353" t="str">
        <f>_xlfn.XLOOKUP(INDEX('state-winning-votes'!$A$1:$L$53,MATCH($C1353,'state-winning-votes'!$A:$A,0),MATCH($A1353,'state-winning-votes'!$A$2:$L$2,0)),$K:$K,$H:$H)</f>
        <v>Clinton, Bill</v>
      </c>
      <c r="O1353" t="str">
        <f>VLOOKUP(A1353,'national-winners'!$A$2:$B$13,2,0)</f>
        <v>Clinton, Bill</v>
      </c>
    </row>
    <row r="1354" spans="1:15" x14ac:dyDescent="0.25">
      <c r="A1354">
        <v>1992</v>
      </c>
      <c r="B1354" t="s">
        <v>50</v>
      </c>
      <c r="C1354" t="s">
        <v>51</v>
      </c>
      <c r="D1354">
        <v>9</v>
      </c>
      <c r="E1354">
        <v>16</v>
      </c>
      <c r="F1354">
        <v>1</v>
      </c>
      <c r="G1354" t="s">
        <v>16</v>
      </c>
      <c r="H1354" t="s">
        <v>210</v>
      </c>
      <c r="I1354" t="s">
        <v>211</v>
      </c>
      <c r="J1354" t="b">
        <v>0</v>
      </c>
      <c r="K1354">
        <v>1363</v>
      </c>
      <c r="L1354">
        <v>1616156</v>
      </c>
      <c r="M1354" t="str">
        <f>IF(VLOOKUP(A1354,'national-winners'!$A$2:$B$13,2,0)=H1354,"Y","N")</f>
        <v>N</v>
      </c>
      <c r="N1354" t="str">
        <f>_xlfn.XLOOKUP(INDEX('state-winning-votes'!$A$1:$L$53,MATCH($C1354,'state-winning-votes'!$A:$A,0),MATCH($A1354,'state-winning-votes'!$A$2:$L$2,0)),$K:$K,$H:$H)</f>
        <v>Clinton, Bill</v>
      </c>
      <c r="O1354" t="str">
        <f>VLOOKUP(A1354,'national-winners'!$A$2:$B$13,2,0)</f>
        <v>Clinton, Bill</v>
      </c>
    </row>
    <row r="1355" spans="1:15" x14ac:dyDescent="0.25">
      <c r="A1355">
        <v>1992</v>
      </c>
      <c r="B1355" t="s">
        <v>53</v>
      </c>
      <c r="C1355" t="s">
        <v>54</v>
      </c>
      <c r="D1355">
        <v>10</v>
      </c>
      <c r="E1355">
        <v>51</v>
      </c>
      <c r="F1355">
        <v>11</v>
      </c>
      <c r="G1355" t="s">
        <v>16</v>
      </c>
      <c r="H1355" t="s">
        <v>230</v>
      </c>
      <c r="I1355" t="s">
        <v>18</v>
      </c>
      <c r="J1355" t="b">
        <v>0</v>
      </c>
      <c r="K1355">
        <v>126054</v>
      </c>
      <c r="L1355">
        <v>289620</v>
      </c>
      <c r="M1355" t="str">
        <f>IF(VLOOKUP(A1355,'national-winners'!$A$2:$B$13,2,0)=H1355,"Y","N")</f>
        <v>Y</v>
      </c>
      <c r="N1355" t="str">
        <f>_xlfn.XLOOKUP(INDEX('state-winning-votes'!$A$1:$L$53,MATCH($C1355,'state-winning-votes'!$A:$A,0),MATCH($A1355,'state-winning-votes'!$A$2:$L$2,0)),$K:$K,$H:$H)</f>
        <v>Clinton, Bill</v>
      </c>
      <c r="O1355" t="str">
        <f>VLOOKUP(A1355,'national-winners'!$A$2:$B$13,2,0)</f>
        <v>Clinton, Bill</v>
      </c>
    </row>
    <row r="1356" spans="1:15" x14ac:dyDescent="0.25">
      <c r="A1356">
        <v>1992</v>
      </c>
      <c r="B1356" t="s">
        <v>53</v>
      </c>
      <c r="C1356" t="s">
        <v>54</v>
      </c>
      <c r="D1356">
        <v>10</v>
      </c>
      <c r="E1356">
        <v>51</v>
      </c>
      <c r="F1356">
        <v>11</v>
      </c>
      <c r="G1356" t="s">
        <v>16</v>
      </c>
      <c r="H1356" t="s">
        <v>207</v>
      </c>
      <c r="I1356" t="s">
        <v>21</v>
      </c>
      <c r="J1356" t="b">
        <v>0</v>
      </c>
      <c r="K1356">
        <v>102313</v>
      </c>
      <c r="L1356">
        <v>289620</v>
      </c>
      <c r="M1356" t="str">
        <f>IF(VLOOKUP(A1356,'national-winners'!$A$2:$B$13,2,0)=H1356,"Y","N")</f>
        <v>N</v>
      </c>
      <c r="N1356" t="str">
        <f>_xlfn.XLOOKUP(INDEX('state-winning-votes'!$A$1:$L$53,MATCH($C1356,'state-winning-votes'!$A:$A,0),MATCH($A1356,'state-winning-votes'!$A$2:$L$2,0)),$K:$K,$H:$H)</f>
        <v>Clinton, Bill</v>
      </c>
      <c r="O1356" t="str">
        <f>VLOOKUP(A1356,'national-winners'!$A$2:$B$13,2,0)</f>
        <v>Clinton, Bill</v>
      </c>
    </row>
    <row r="1357" spans="1:15" x14ac:dyDescent="0.25">
      <c r="A1357">
        <v>1992</v>
      </c>
      <c r="B1357" t="s">
        <v>53</v>
      </c>
      <c r="C1357" t="s">
        <v>54</v>
      </c>
      <c r="D1357">
        <v>10</v>
      </c>
      <c r="E1357">
        <v>51</v>
      </c>
      <c r="F1357">
        <v>11</v>
      </c>
      <c r="G1357" t="s">
        <v>16</v>
      </c>
      <c r="H1357" t="s">
        <v>231</v>
      </c>
      <c r="I1357" t="s">
        <v>35</v>
      </c>
      <c r="J1357" t="b">
        <v>0</v>
      </c>
      <c r="K1357">
        <v>59213</v>
      </c>
      <c r="L1357">
        <v>289620</v>
      </c>
      <c r="M1357" t="str">
        <f>IF(VLOOKUP(A1357,'national-winners'!$A$2:$B$13,2,0)=H1357,"Y","N")</f>
        <v>N</v>
      </c>
      <c r="N1357" t="str">
        <f>_xlfn.XLOOKUP(INDEX('state-winning-votes'!$A$1:$L$53,MATCH($C1357,'state-winning-votes'!$A:$A,0),MATCH($A1357,'state-winning-votes'!$A$2:$L$2,0)),$K:$K,$H:$H)</f>
        <v>Clinton, Bill</v>
      </c>
      <c r="O1357" t="str">
        <f>VLOOKUP(A1357,'national-winners'!$A$2:$B$13,2,0)</f>
        <v>Clinton, Bill</v>
      </c>
    </row>
    <row r="1358" spans="1:15" x14ac:dyDescent="0.25">
      <c r="A1358">
        <v>1992</v>
      </c>
      <c r="B1358" t="s">
        <v>53</v>
      </c>
      <c r="C1358" t="s">
        <v>54</v>
      </c>
      <c r="D1358">
        <v>10</v>
      </c>
      <c r="E1358">
        <v>51</v>
      </c>
      <c r="F1358">
        <v>11</v>
      </c>
      <c r="G1358" t="s">
        <v>16</v>
      </c>
      <c r="H1358" t="s">
        <v>210</v>
      </c>
      <c r="I1358" t="s">
        <v>211</v>
      </c>
      <c r="J1358" t="b">
        <v>0</v>
      </c>
      <c r="K1358">
        <v>1105</v>
      </c>
      <c r="L1358">
        <v>289620</v>
      </c>
      <c r="M1358" t="str">
        <f>IF(VLOOKUP(A1358,'national-winners'!$A$2:$B$13,2,0)=H1358,"Y","N")</f>
        <v>N</v>
      </c>
      <c r="N1358" t="str">
        <f>_xlfn.XLOOKUP(INDEX('state-winning-votes'!$A$1:$L$53,MATCH($C1358,'state-winning-votes'!$A:$A,0),MATCH($A1358,'state-winning-votes'!$A$2:$L$2,0)),$K:$K,$H:$H)</f>
        <v>Clinton, Bill</v>
      </c>
      <c r="O1358" t="str">
        <f>VLOOKUP(A1358,'national-winners'!$A$2:$B$13,2,0)</f>
        <v>Clinton, Bill</v>
      </c>
    </row>
    <row r="1359" spans="1:15" x14ac:dyDescent="0.25">
      <c r="A1359">
        <v>1992</v>
      </c>
      <c r="B1359" t="s">
        <v>53</v>
      </c>
      <c r="C1359" t="s">
        <v>54</v>
      </c>
      <c r="D1359">
        <v>10</v>
      </c>
      <c r="E1359">
        <v>51</v>
      </c>
      <c r="F1359">
        <v>11</v>
      </c>
      <c r="G1359" t="s">
        <v>16</v>
      </c>
      <c r="H1359" t="s">
        <v>232</v>
      </c>
      <c r="I1359" t="s">
        <v>29</v>
      </c>
      <c r="J1359" t="b">
        <v>0</v>
      </c>
      <c r="K1359">
        <v>935</v>
      </c>
      <c r="L1359">
        <v>289620</v>
      </c>
      <c r="M1359" t="str">
        <f>IF(VLOOKUP(A1359,'national-winners'!$A$2:$B$13,2,0)=H1359,"Y","N")</f>
        <v>N</v>
      </c>
      <c r="N1359" t="str">
        <f>_xlfn.XLOOKUP(INDEX('state-winning-votes'!$A$1:$L$53,MATCH($C1359,'state-winning-votes'!$A:$A,0),MATCH($A1359,'state-winning-votes'!$A$2:$L$2,0)),$K:$K,$H:$H)</f>
        <v>Clinton, Bill</v>
      </c>
      <c r="O1359" t="str">
        <f>VLOOKUP(A1359,'national-winners'!$A$2:$B$13,2,0)</f>
        <v>Clinton, Bill</v>
      </c>
    </row>
    <row r="1360" spans="1:15" x14ac:dyDescent="0.25">
      <c r="A1360">
        <v>1992</v>
      </c>
      <c r="B1360" t="s">
        <v>57</v>
      </c>
      <c r="C1360" t="s">
        <v>58</v>
      </c>
      <c r="D1360">
        <v>11</v>
      </c>
      <c r="E1360">
        <v>53</v>
      </c>
      <c r="F1360">
        <v>55</v>
      </c>
      <c r="G1360" t="s">
        <v>16</v>
      </c>
      <c r="H1360" t="s">
        <v>230</v>
      </c>
      <c r="I1360" t="s">
        <v>18</v>
      </c>
      <c r="J1360" t="b">
        <v>0</v>
      </c>
      <c r="K1360">
        <v>192619</v>
      </c>
      <c r="L1360">
        <v>227572</v>
      </c>
      <c r="M1360" t="str">
        <f>IF(VLOOKUP(A1360,'national-winners'!$A$2:$B$13,2,0)=H1360,"Y","N")</f>
        <v>Y</v>
      </c>
      <c r="N1360" t="str">
        <f>_xlfn.XLOOKUP(INDEX('state-winning-votes'!$A$1:$L$53,MATCH($C1360,'state-winning-votes'!$A:$A,0),MATCH($A1360,'state-winning-votes'!$A$2:$L$2,0)),$K:$K,$H:$H)</f>
        <v>Clinton, Bill</v>
      </c>
      <c r="O1360" t="str">
        <f>VLOOKUP(A1360,'national-winners'!$A$2:$B$13,2,0)</f>
        <v>Clinton, Bill</v>
      </c>
    </row>
    <row r="1361" spans="1:15" x14ac:dyDescent="0.25">
      <c r="A1361">
        <v>1992</v>
      </c>
      <c r="B1361" t="s">
        <v>57</v>
      </c>
      <c r="C1361" t="s">
        <v>58</v>
      </c>
      <c r="D1361">
        <v>11</v>
      </c>
      <c r="E1361">
        <v>53</v>
      </c>
      <c r="F1361">
        <v>55</v>
      </c>
      <c r="G1361" t="s">
        <v>16</v>
      </c>
      <c r="H1361" t="s">
        <v>207</v>
      </c>
      <c r="I1361" t="s">
        <v>21</v>
      </c>
      <c r="J1361" t="b">
        <v>0</v>
      </c>
      <c r="K1361">
        <v>20698</v>
      </c>
      <c r="L1361">
        <v>227572</v>
      </c>
      <c r="M1361" t="str">
        <f>IF(VLOOKUP(A1361,'national-winners'!$A$2:$B$13,2,0)=H1361,"Y","N")</f>
        <v>N</v>
      </c>
      <c r="N1361" t="str">
        <f>_xlfn.XLOOKUP(INDEX('state-winning-votes'!$A$1:$L$53,MATCH($C1361,'state-winning-votes'!$A:$A,0),MATCH($A1361,'state-winning-votes'!$A$2:$L$2,0)),$K:$K,$H:$H)</f>
        <v>Clinton, Bill</v>
      </c>
      <c r="O1361" t="str">
        <f>VLOOKUP(A1361,'national-winners'!$A$2:$B$13,2,0)</f>
        <v>Clinton, Bill</v>
      </c>
    </row>
    <row r="1362" spans="1:15" x14ac:dyDescent="0.25">
      <c r="A1362">
        <v>1992</v>
      </c>
      <c r="B1362" t="s">
        <v>57</v>
      </c>
      <c r="C1362" t="s">
        <v>58</v>
      </c>
      <c r="D1362">
        <v>11</v>
      </c>
      <c r="E1362">
        <v>53</v>
      </c>
      <c r="F1362">
        <v>55</v>
      </c>
      <c r="G1362" t="s">
        <v>16</v>
      </c>
      <c r="H1362" t="s">
        <v>231</v>
      </c>
      <c r="I1362" t="s">
        <v>35</v>
      </c>
      <c r="J1362" t="b">
        <v>0</v>
      </c>
      <c r="K1362">
        <v>9681</v>
      </c>
      <c r="L1362">
        <v>227572</v>
      </c>
      <c r="M1362" t="str">
        <f>IF(VLOOKUP(A1362,'national-winners'!$A$2:$B$13,2,0)=H1362,"Y","N")</f>
        <v>N</v>
      </c>
      <c r="N1362" t="str">
        <f>_xlfn.XLOOKUP(INDEX('state-winning-votes'!$A$1:$L$53,MATCH($C1362,'state-winning-votes'!$A:$A,0),MATCH($A1362,'state-winning-votes'!$A$2:$L$2,0)),$K:$K,$H:$H)</f>
        <v>Clinton, Bill</v>
      </c>
      <c r="O1362" t="str">
        <f>VLOOKUP(A1362,'national-winners'!$A$2:$B$13,2,0)</f>
        <v>Clinton, Bill</v>
      </c>
    </row>
    <row r="1363" spans="1:15" x14ac:dyDescent="0.25">
      <c r="A1363">
        <v>1992</v>
      </c>
      <c r="B1363" t="s">
        <v>57</v>
      </c>
      <c r="C1363" t="s">
        <v>58</v>
      </c>
      <c r="D1363">
        <v>11</v>
      </c>
      <c r="E1363">
        <v>53</v>
      </c>
      <c r="F1363">
        <v>55</v>
      </c>
      <c r="G1363" t="s">
        <v>16</v>
      </c>
      <c r="H1363" t="s">
        <v>210</v>
      </c>
      <c r="I1363" t="s">
        <v>211</v>
      </c>
      <c r="J1363" t="b">
        <v>0</v>
      </c>
      <c r="K1363">
        <v>1459</v>
      </c>
      <c r="L1363">
        <v>227572</v>
      </c>
      <c r="M1363" t="str">
        <f>IF(VLOOKUP(A1363,'national-winners'!$A$2:$B$13,2,0)=H1363,"Y","N")</f>
        <v>N</v>
      </c>
      <c r="N1363" t="str">
        <f>_xlfn.XLOOKUP(INDEX('state-winning-votes'!$A$1:$L$53,MATCH($C1363,'state-winning-votes'!$A:$A,0),MATCH($A1363,'state-winning-votes'!$A$2:$L$2,0)),$K:$K,$H:$H)</f>
        <v>Clinton, Bill</v>
      </c>
      <c r="O1363" t="str">
        <f>VLOOKUP(A1363,'national-winners'!$A$2:$B$13,2,0)</f>
        <v>Clinton, Bill</v>
      </c>
    </row>
    <row r="1364" spans="1:15" x14ac:dyDescent="0.25">
      <c r="A1364">
        <v>1992</v>
      </c>
      <c r="B1364" t="s">
        <v>57</v>
      </c>
      <c r="C1364" t="s">
        <v>58</v>
      </c>
      <c r="D1364">
        <v>11</v>
      </c>
      <c r="E1364">
        <v>53</v>
      </c>
      <c r="F1364">
        <v>55</v>
      </c>
      <c r="G1364" t="s">
        <v>16</v>
      </c>
      <c r="H1364" t="s">
        <v>245</v>
      </c>
      <c r="I1364" t="s">
        <v>35</v>
      </c>
      <c r="J1364" t="b">
        <v>0</v>
      </c>
      <c r="K1364">
        <v>1446</v>
      </c>
      <c r="L1364">
        <v>227572</v>
      </c>
      <c r="M1364" t="str">
        <f>IF(VLOOKUP(A1364,'national-winners'!$A$2:$B$13,2,0)=H1364,"Y","N")</f>
        <v>N</v>
      </c>
      <c r="N1364" t="str">
        <f>_xlfn.XLOOKUP(INDEX('state-winning-votes'!$A$1:$L$53,MATCH($C1364,'state-winning-votes'!$A:$A,0),MATCH($A1364,'state-winning-votes'!$A$2:$L$2,0)),$K:$K,$H:$H)</f>
        <v>Clinton, Bill</v>
      </c>
      <c r="O1364" t="str">
        <f>VLOOKUP(A1364,'national-winners'!$A$2:$B$13,2,0)</f>
        <v>Clinton, Bill</v>
      </c>
    </row>
    <row r="1365" spans="1:15" x14ac:dyDescent="0.25">
      <c r="A1365">
        <v>1992</v>
      </c>
      <c r="B1365" t="s">
        <v>57</v>
      </c>
      <c r="C1365" t="s">
        <v>58</v>
      </c>
      <c r="D1365">
        <v>11</v>
      </c>
      <c r="E1365">
        <v>53</v>
      </c>
      <c r="F1365">
        <v>55</v>
      </c>
      <c r="G1365" t="s">
        <v>16</v>
      </c>
      <c r="J1365" t="b">
        <v>1</v>
      </c>
      <c r="K1365">
        <v>676</v>
      </c>
      <c r="L1365">
        <v>227572</v>
      </c>
      <c r="M1365" t="str">
        <f>IF(VLOOKUP(A1365,'national-winners'!$A$2:$B$13,2,0)=H1365,"Y","N")</f>
        <v>N</v>
      </c>
      <c r="N1365" t="str">
        <f>_xlfn.XLOOKUP(INDEX('state-winning-votes'!$A$1:$L$53,MATCH($C1365,'state-winning-votes'!$A:$A,0),MATCH($A1365,'state-winning-votes'!$A$2:$L$2,0)),$K:$K,$H:$H)</f>
        <v>Clinton, Bill</v>
      </c>
      <c r="O1365" t="str">
        <f>VLOOKUP(A1365,'national-winners'!$A$2:$B$13,2,0)</f>
        <v>Clinton, Bill</v>
      </c>
    </row>
    <row r="1366" spans="1:15" x14ac:dyDescent="0.25">
      <c r="A1366">
        <v>1992</v>
      </c>
      <c r="B1366" t="s">
        <v>57</v>
      </c>
      <c r="C1366" t="s">
        <v>58</v>
      </c>
      <c r="D1366">
        <v>11</v>
      </c>
      <c r="E1366">
        <v>53</v>
      </c>
      <c r="F1366">
        <v>55</v>
      </c>
      <c r="G1366" t="s">
        <v>16</v>
      </c>
      <c r="H1366" t="s">
        <v>232</v>
      </c>
      <c r="I1366" t="s">
        <v>29</v>
      </c>
      <c r="J1366" t="b">
        <v>0</v>
      </c>
      <c r="K1366">
        <v>467</v>
      </c>
      <c r="L1366">
        <v>227572</v>
      </c>
      <c r="M1366" t="str">
        <f>IF(VLOOKUP(A1366,'national-winners'!$A$2:$B$13,2,0)=H1366,"Y","N")</f>
        <v>N</v>
      </c>
      <c r="N1366" t="str">
        <f>_xlfn.XLOOKUP(INDEX('state-winning-votes'!$A$1:$L$53,MATCH($C1366,'state-winning-votes'!$A:$A,0),MATCH($A1366,'state-winning-votes'!$A$2:$L$2,0)),$K:$K,$H:$H)</f>
        <v>Clinton, Bill</v>
      </c>
      <c r="O1366" t="str">
        <f>VLOOKUP(A1366,'national-winners'!$A$2:$B$13,2,0)</f>
        <v>Clinton, Bill</v>
      </c>
    </row>
    <row r="1367" spans="1:15" x14ac:dyDescent="0.25">
      <c r="A1367">
        <v>1992</v>
      </c>
      <c r="B1367" t="s">
        <v>57</v>
      </c>
      <c r="C1367" t="s">
        <v>58</v>
      </c>
      <c r="D1367">
        <v>11</v>
      </c>
      <c r="E1367">
        <v>53</v>
      </c>
      <c r="F1367">
        <v>55</v>
      </c>
      <c r="G1367" t="s">
        <v>16</v>
      </c>
      <c r="H1367" t="s">
        <v>236</v>
      </c>
      <c r="I1367" t="s">
        <v>237</v>
      </c>
      <c r="J1367" t="b">
        <v>0</v>
      </c>
      <c r="K1367">
        <v>230</v>
      </c>
      <c r="L1367">
        <v>227572</v>
      </c>
      <c r="M1367" t="str">
        <f>IF(VLOOKUP(A1367,'national-winners'!$A$2:$B$13,2,0)=H1367,"Y","N")</f>
        <v>N</v>
      </c>
      <c r="N1367" t="str">
        <f>_xlfn.XLOOKUP(INDEX('state-winning-votes'!$A$1:$L$53,MATCH($C1367,'state-winning-votes'!$A:$A,0),MATCH($A1367,'state-winning-votes'!$A$2:$L$2,0)),$K:$K,$H:$H)</f>
        <v>Clinton, Bill</v>
      </c>
      <c r="O1367" t="str">
        <f>VLOOKUP(A1367,'national-winners'!$A$2:$B$13,2,0)</f>
        <v>Clinton, Bill</v>
      </c>
    </row>
    <row r="1368" spans="1:15" x14ac:dyDescent="0.25">
      <c r="A1368">
        <v>1992</v>
      </c>
      <c r="B1368" t="s">
        <v>57</v>
      </c>
      <c r="C1368" t="s">
        <v>58</v>
      </c>
      <c r="D1368">
        <v>11</v>
      </c>
      <c r="E1368">
        <v>53</v>
      </c>
      <c r="F1368">
        <v>55</v>
      </c>
      <c r="G1368" t="s">
        <v>16</v>
      </c>
      <c r="H1368" t="s">
        <v>59</v>
      </c>
      <c r="I1368" t="s">
        <v>100</v>
      </c>
      <c r="J1368" t="b">
        <v>0</v>
      </c>
      <c r="K1368">
        <v>191</v>
      </c>
      <c r="L1368">
        <v>227572</v>
      </c>
      <c r="M1368" t="str">
        <f>IF(VLOOKUP(A1368,'national-winners'!$A$2:$B$13,2,0)=H1368,"Y","N")</f>
        <v>N</v>
      </c>
      <c r="N1368" t="str">
        <f>_xlfn.XLOOKUP(INDEX('state-winning-votes'!$A$1:$L$53,MATCH($C1368,'state-winning-votes'!$A:$A,0),MATCH($A1368,'state-winning-votes'!$A$2:$L$2,0)),$K:$K,$H:$H)</f>
        <v>Clinton, Bill</v>
      </c>
      <c r="O1368" t="str">
        <f>VLOOKUP(A1368,'national-winners'!$A$2:$B$13,2,0)</f>
        <v>Clinton, Bill</v>
      </c>
    </row>
    <row r="1369" spans="1:15" x14ac:dyDescent="0.25">
      <c r="A1369">
        <v>1992</v>
      </c>
      <c r="B1369" t="s">
        <v>57</v>
      </c>
      <c r="C1369" t="s">
        <v>58</v>
      </c>
      <c r="D1369">
        <v>11</v>
      </c>
      <c r="E1369">
        <v>53</v>
      </c>
      <c r="F1369">
        <v>55</v>
      </c>
      <c r="G1369" t="s">
        <v>16</v>
      </c>
      <c r="H1369" t="s">
        <v>59</v>
      </c>
      <c r="I1369" t="s">
        <v>37</v>
      </c>
      <c r="J1369" t="b">
        <v>0</v>
      </c>
      <c r="K1369">
        <v>105</v>
      </c>
      <c r="L1369">
        <v>227572</v>
      </c>
      <c r="M1369" t="str">
        <f>IF(VLOOKUP(A1369,'national-winners'!$A$2:$B$13,2,0)=H1369,"Y","N")</f>
        <v>N</v>
      </c>
      <c r="N1369" t="str">
        <f>_xlfn.XLOOKUP(INDEX('state-winning-votes'!$A$1:$L$53,MATCH($C1369,'state-winning-votes'!$A:$A,0),MATCH($A1369,'state-winning-votes'!$A$2:$L$2,0)),$K:$K,$H:$H)</f>
        <v>Clinton, Bill</v>
      </c>
      <c r="O1369" t="str">
        <f>VLOOKUP(A1369,'national-winners'!$A$2:$B$13,2,0)</f>
        <v>Clinton, Bill</v>
      </c>
    </row>
    <row r="1370" spans="1:15" x14ac:dyDescent="0.25">
      <c r="A1370">
        <v>1992</v>
      </c>
      <c r="B1370" t="s">
        <v>60</v>
      </c>
      <c r="C1370" t="s">
        <v>61</v>
      </c>
      <c r="D1370">
        <v>12</v>
      </c>
      <c r="E1370">
        <v>59</v>
      </c>
      <c r="F1370">
        <v>43</v>
      </c>
      <c r="G1370" t="s">
        <v>16</v>
      </c>
      <c r="H1370" t="s">
        <v>207</v>
      </c>
      <c r="I1370" t="s">
        <v>21</v>
      </c>
      <c r="J1370" t="b">
        <v>0</v>
      </c>
      <c r="K1370">
        <v>2173310</v>
      </c>
      <c r="L1370">
        <v>5313392</v>
      </c>
      <c r="M1370" t="str">
        <f>IF(VLOOKUP(A1370,'national-winners'!$A$2:$B$13,2,0)=H1370,"Y","N")</f>
        <v>N</v>
      </c>
      <c r="N1370" t="str">
        <f>_xlfn.XLOOKUP(INDEX('state-winning-votes'!$A$1:$L$53,MATCH($C1370,'state-winning-votes'!$A:$A,0),MATCH($A1370,'state-winning-votes'!$A$2:$L$2,0)),$K:$K,$H:$H)</f>
        <v>Bush, George H.W.</v>
      </c>
      <c r="O1370" t="str">
        <f>VLOOKUP(A1370,'national-winners'!$A$2:$B$13,2,0)</f>
        <v>Clinton, Bill</v>
      </c>
    </row>
    <row r="1371" spans="1:15" x14ac:dyDescent="0.25">
      <c r="A1371">
        <v>1992</v>
      </c>
      <c r="B1371" t="s">
        <v>60</v>
      </c>
      <c r="C1371" t="s">
        <v>61</v>
      </c>
      <c r="D1371">
        <v>12</v>
      </c>
      <c r="E1371">
        <v>59</v>
      </c>
      <c r="F1371">
        <v>43</v>
      </c>
      <c r="G1371" t="s">
        <v>16</v>
      </c>
      <c r="H1371" t="s">
        <v>230</v>
      </c>
      <c r="I1371" t="s">
        <v>18</v>
      </c>
      <c r="J1371" t="b">
        <v>0</v>
      </c>
      <c r="K1371">
        <v>2071698</v>
      </c>
      <c r="L1371">
        <v>5313392</v>
      </c>
      <c r="M1371" t="str">
        <f>IF(VLOOKUP(A1371,'national-winners'!$A$2:$B$13,2,0)=H1371,"Y","N")</f>
        <v>Y</v>
      </c>
      <c r="N1371" t="str">
        <f>_xlfn.XLOOKUP(INDEX('state-winning-votes'!$A$1:$L$53,MATCH($C1371,'state-winning-votes'!$A:$A,0),MATCH($A1371,'state-winning-votes'!$A$2:$L$2,0)),$K:$K,$H:$H)</f>
        <v>Bush, George H.W.</v>
      </c>
      <c r="O1371" t="str">
        <f>VLOOKUP(A1371,'national-winners'!$A$2:$B$13,2,0)</f>
        <v>Clinton, Bill</v>
      </c>
    </row>
    <row r="1372" spans="1:15" x14ac:dyDescent="0.25">
      <c r="A1372">
        <v>1992</v>
      </c>
      <c r="B1372" t="s">
        <v>60</v>
      </c>
      <c r="C1372" t="s">
        <v>61</v>
      </c>
      <c r="D1372">
        <v>12</v>
      </c>
      <c r="E1372">
        <v>59</v>
      </c>
      <c r="F1372">
        <v>43</v>
      </c>
      <c r="G1372" t="s">
        <v>16</v>
      </c>
      <c r="H1372" t="s">
        <v>231</v>
      </c>
      <c r="I1372" t="s">
        <v>35</v>
      </c>
      <c r="J1372" t="b">
        <v>0</v>
      </c>
      <c r="K1372">
        <v>1053067</v>
      </c>
      <c r="L1372">
        <v>5313392</v>
      </c>
      <c r="M1372" t="str">
        <f>IF(VLOOKUP(A1372,'national-winners'!$A$2:$B$13,2,0)=H1372,"Y","N")</f>
        <v>N</v>
      </c>
      <c r="N1372" t="str">
        <f>_xlfn.XLOOKUP(INDEX('state-winning-votes'!$A$1:$L$53,MATCH($C1372,'state-winning-votes'!$A:$A,0),MATCH($A1372,'state-winning-votes'!$A$2:$L$2,0)),$K:$K,$H:$H)</f>
        <v>Bush, George H.W.</v>
      </c>
      <c r="O1372" t="str">
        <f>VLOOKUP(A1372,'national-winners'!$A$2:$B$13,2,0)</f>
        <v>Clinton, Bill</v>
      </c>
    </row>
    <row r="1373" spans="1:15" x14ac:dyDescent="0.25">
      <c r="A1373">
        <v>1992</v>
      </c>
      <c r="B1373" t="s">
        <v>60</v>
      </c>
      <c r="C1373" t="s">
        <v>61</v>
      </c>
      <c r="D1373">
        <v>12</v>
      </c>
      <c r="E1373">
        <v>59</v>
      </c>
      <c r="F1373">
        <v>43</v>
      </c>
      <c r="G1373" t="s">
        <v>16</v>
      </c>
      <c r="H1373" t="s">
        <v>232</v>
      </c>
      <c r="I1373" t="s">
        <v>29</v>
      </c>
      <c r="J1373" t="b">
        <v>0</v>
      </c>
      <c r="K1373">
        <v>15079</v>
      </c>
      <c r="L1373">
        <v>5313392</v>
      </c>
      <c r="M1373" t="str">
        <f>IF(VLOOKUP(A1373,'national-winners'!$A$2:$B$13,2,0)=H1373,"Y","N")</f>
        <v>N</v>
      </c>
      <c r="N1373" t="str">
        <f>_xlfn.XLOOKUP(INDEX('state-winning-votes'!$A$1:$L$53,MATCH($C1373,'state-winning-votes'!$A:$A,0),MATCH($A1373,'state-winning-votes'!$A$2:$L$2,0)),$K:$K,$H:$H)</f>
        <v>Bush, George H.W.</v>
      </c>
      <c r="O1373" t="str">
        <f>VLOOKUP(A1373,'national-winners'!$A$2:$B$13,2,0)</f>
        <v>Clinton, Bill</v>
      </c>
    </row>
    <row r="1374" spans="1:15" x14ac:dyDescent="0.25">
      <c r="A1374">
        <v>1992</v>
      </c>
      <c r="B1374" t="s">
        <v>60</v>
      </c>
      <c r="C1374" t="s">
        <v>61</v>
      </c>
      <c r="D1374">
        <v>12</v>
      </c>
      <c r="E1374">
        <v>59</v>
      </c>
      <c r="F1374">
        <v>43</v>
      </c>
      <c r="G1374" t="s">
        <v>16</v>
      </c>
      <c r="J1374" t="b">
        <v>1</v>
      </c>
      <c r="K1374">
        <v>238</v>
      </c>
      <c r="L1374">
        <v>5313392</v>
      </c>
      <c r="M1374" t="str">
        <f>IF(VLOOKUP(A1374,'national-winners'!$A$2:$B$13,2,0)=H1374,"Y","N")</f>
        <v>N</v>
      </c>
      <c r="N1374" t="str">
        <f>_xlfn.XLOOKUP(INDEX('state-winning-votes'!$A$1:$L$53,MATCH($C1374,'state-winning-votes'!$A:$A,0),MATCH($A1374,'state-winning-votes'!$A$2:$L$2,0)),$K:$K,$H:$H)</f>
        <v>Bush, George H.W.</v>
      </c>
      <c r="O1374" t="str">
        <f>VLOOKUP(A1374,'national-winners'!$A$2:$B$13,2,0)</f>
        <v>Clinton, Bill</v>
      </c>
    </row>
    <row r="1375" spans="1:15" x14ac:dyDescent="0.25">
      <c r="A1375">
        <v>1992</v>
      </c>
      <c r="B1375" t="s">
        <v>62</v>
      </c>
      <c r="C1375" t="s">
        <v>63</v>
      </c>
      <c r="D1375">
        <v>13</v>
      </c>
      <c r="E1375">
        <v>58</v>
      </c>
      <c r="F1375">
        <v>44</v>
      </c>
      <c r="G1375" t="s">
        <v>16</v>
      </c>
      <c r="H1375" t="s">
        <v>230</v>
      </c>
      <c r="I1375" t="s">
        <v>18</v>
      </c>
      <c r="J1375" t="b">
        <v>0</v>
      </c>
      <c r="K1375">
        <v>1008966</v>
      </c>
      <c r="L1375">
        <v>2321133</v>
      </c>
      <c r="M1375" t="str">
        <f>IF(VLOOKUP(A1375,'national-winners'!$A$2:$B$13,2,0)=H1375,"Y","N")</f>
        <v>Y</v>
      </c>
      <c r="N1375" t="str">
        <f>_xlfn.XLOOKUP(INDEX('state-winning-votes'!$A$1:$L$53,MATCH($C1375,'state-winning-votes'!$A:$A,0),MATCH($A1375,'state-winning-votes'!$A$2:$L$2,0)),$K:$K,$H:$H)</f>
        <v>Clinton, Bill</v>
      </c>
      <c r="O1375" t="str">
        <f>VLOOKUP(A1375,'national-winners'!$A$2:$B$13,2,0)</f>
        <v>Clinton, Bill</v>
      </c>
    </row>
    <row r="1376" spans="1:15" x14ac:dyDescent="0.25">
      <c r="A1376">
        <v>1992</v>
      </c>
      <c r="B1376" t="s">
        <v>62</v>
      </c>
      <c r="C1376" t="s">
        <v>63</v>
      </c>
      <c r="D1376">
        <v>13</v>
      </c>
      <c r="E1376">
        <v>58</v>
      </c>
      <c r="F1376">
        <v>44</v>
      </c>
      <c r="G1376" t="s">
        <v>16</v>
      </c>
      <c r="H1376" t="s">
        <v>207</v>
      </c>
      <c r="I1376" t="s">
        <v>21</v>
      </c>
      <c r="J1376" t="b">
        <v>0</v>
      </c>
      <c r="K1376">
        <v>995252</v>
      </c>
      <c r="L1376">
        <v>2321133</v>
      </c>
      <c r="M1376" t="str">
        <f>IF(VLOOKUP(A1376,'national-winners'!$A$2:$B$13,2,0)=H1376,"Y","N")</f>
        <v>N</v>
      </c>
      <c r="N1376" t="str">
        <f>_xlfn.XLOOKUP(INDEX('state-winning-votes'!$A$1:$L$53,MATCH($C1376,'state-winning-votes'!$A:$A,0),MATCH($A1376,'state-winning-votes'!$A$2:$L$2,0)),$K:$K,$H:$H)</f>
        <v>Clinton, Bill</v>
      </c>
      <c r="O1376" t="str">
        <f>VLOOKUP(A1376,'national-winners'!$A$2:$B$13,2,0)</f>
        <v>Clinton, Bill</v>
      </c>
    </row>
    <row r="1377" spans="1:15" x14ac:dyDescent="0.25">
      <c r="A1377">
        <v>1992</v>
      </c>
      <c r="B1377" t="s">
        <v>62</v>
      </c>
      <c r="C1377" t="s">
        <v>63</v>
      </c>
      <c r="D1377">
        <v>13</v>
      </c>
      <c r="E1377">
        <v>58</v>
      </c>
      <c r="F1377">
        <v>44</v>
      </c>
      <c r="G1377" t="s">
        <v>16</v>
      </c>
      <c r="H1377" t="s">
        <v>231</v>
      </c>
      <c r="I1377" t="s">
        <v>35</v>
      </c>
      <c r="J1377" t="b">
        <v>0</v>
      </c>
      <c r="K1377">
        <v>309657</v>
      </c>
      <c r="L1377">
        <v>2321133</v>
      </c>
      <c r="M1377" t="str">
        <f>IF(VLOOKUP(A1377,'national-winners'!$A$2:$B$13,2,0)=H1377,"Y","N")</f>
        <v>N</v>
      </c>
      <c r="N1377" t="str">
        <f>_xlfn.XLOOKUP(INDEX('state-winning-votes'!$A$1:$L$53,MATCH($C1377,'state-winning-votes'!$A:$A,0),MATCH($A1377,'state-winning-votes'!$A$2:$L$2,0)),$K:$K,$H:$H)</f>
        <v>Clinton, Bill</v>
      </c>
      <c r="O1377" t="str">
        <f>VLOOKUP(A1377,'national-winners'!$A$2:$B$13,2,0)</f>
        <v>Clinton, Bill</v>
      </c>
    </row>
    <row r="1378" spans="1:15" x14ac:dyDescent="0.25">
      <c r="A1378">
        <v>1992</v>
      </c>
      <c r="B1378" t="s">
        <v>62</v>
      </c>
      <c r="C1378" t="s">
        <v>63</v>
      </c>
      <c r="D1378">
        <v>13</v>
      </c>
      <c r="E1378">
        <v>58</v>
      </c>
      <c r="F1378">
        <v>44</v>
      </c>
      <c r="G1378" t="s">
        <v>16</v>
      </c>
      <c r="H1378" t="s">
        <v>232</v>
      </c>
      <c r="I1378" t="s">
        <v>29</v>
      </c>
      <c r="J1378" t="b">
        <v>0</v>
      </c>
      <c r="K1378">
        <v>7110</v>
      </c>
      <c r="L1378">
        <v>2321133</v>
      </c>
      <c r="M1378" t="str">
        <f>IF(VLOOKUP(A1378,'national-winners'!$A$2:$B$13,2,0)=H1378,"Y","N")</f>
        <v>N</v>
      </c>
      <c r="N1378" t="str">
        <f>_xlfn.XLOOKUP(INDEX('state-winning-votes'!$A$1:$L$53,MATCH($C1378,'state-winning-votes'!$A:$A,0),MATCH($A1378,'state-winning-votes'!$A$2:$L$2,0)),$K:$K,$H:$H)</f>
        <v>Clinton, Bill</v>
      </c>
      <c r="O1378" t="str">
        <f>VLOOKUP(A1378,'national-winners'!$A$2:$B$13,2,0)</f>
        <v>Clinton, Bill</v>
      </c>
    </row>
    <row r="1379" spans="1:15" x14ac:dyDescent="0.25">
      <c r="A1379">
        <v>1992</v>
      </c>
      <c r="B1379" t="s">
        <v>62</v>
      </c>
      <c r="C1379" t="s">
        <v>63</v>
      </c>
      <c r="D1379">
        <v>13</v>
      </c>
      <c r="E1379">
        <v>58</v>
      </c>
      <c r="F1379">
        <v>44</v>
      </c>
      <c r="G1379" t="s">
        <v>16</v>
      </c>
      <c r="J1379" t="b">
        <v>1</v>
      </c>
      <c r="K1379">
        <v>148</v>
      </c>
      <c r="L1379">
        <v>2321133</v>
      </c>
      <c r="M1379" t="str">
        <f>IF(VLOOKUP(A1379,'national-winners'!$A$2:$B$13,2,0)=H1379,"Y","N")</f>
        <v>N</v>
      </c>
      <c r="N1379" t="str">
        <f>_xlfn.XLOOKUP(INDEX('state-winning-votes'!$A$1:$L$53,MATCH($C1379,'state-winning-votes'!$A:$A,0),MATCH($A1379,'state-winning-votes'!$A$2:$L$2,0)),$K:$K,$H:$H)</f>
        <v>Clinton, Bill</v>
      </c>
      <c r="O1379" t="str">
        <f>VLOOKUP(A1379,'national-winners'!$A$2:$B$13,2,0)</f>
        <v>Clinton, Bill</v>
      </c>
    </row>
    <row r="1380" spans="1:15" x14ac:dyDescent="0.25">
      <c r="A1380">
        <v>1992</v>
      </c>
      <c r="B1380" t="s">
        <v>64</v>
      </c>
      <c r="C1380" t="s">
        <v>65</v>
      </c>
      <c r="D1380">
        <v>15</v>
      </c>
      <c r="E1380">
        <v>95</v>
      </c>
      <c r="F1380">
        <v>82</v>
      </c>
      <c r="G1380" t="s">
        <v>16</v>
      </c>
      <c r="H1380" t="s">
        <v>230</v>
      </c>
      <c r="I1380" t="s">
        <v>18</v>
      </c>
      <c r="J1380" t="b">
        <v>0</v>
      </c>
      <c r="K1380">
        <v>179310</v>
      </c>
      <c r="L1380">
        <v>372842</v>
      </c>
      <c r="M1380" t="str">
        <f>IF(VLOOKUP(A1380,'national-winners'!$A$2:$B$13,2,0)=H1380,"Y","N")</f>
        <v>Y</v>
      </c>
      <c r="N1380" t="str">
        <f>_xlfn.XLOOKUP(INDEX('state-winning-votes'!$A$1:$L$53,MATCH($C1380,'state-winning-votes'!$A:$A,0),MATCH($A1380,'state-winning-votes'!$A$2:$L$2,0)),$K:$K,$H:$H)</f>
        <v>Clinton, Bill</v>
      </c>
      <c r="O1380" t="str">
        <f>VLOOKUP(A1380,'national-winners'!$A$2:$B$13,2,0)</f>
        <v>Clinton, Bill</v>
      </c>
    </row>
    <row r="1381" spans="1:15" x14ac:dyDescent="0.25">
      <c r="A1381">
        <v>1992</v>
      </c>
      <c r="B1381" t="s">
        <v>64</v>
      </c>
      <c r="C1381" t="s">
        <v>65</v>
      </c>
      <c r="D1381">
        <v>15</v>
      </c>
      <c r="E1381">
        <v>95</v>
      </c>
      <c r="F1381">
        <v>82</v>
      </c>
      <c r="G1381" t="s">
        <v>16</v>
      </c>
      <c r="H1381" t="s">
        <v>207</v>
      </c>
      <c r="I1381" t="s">
        <v>21</v>
      </c>
      <c r="J1381" t="b">
        <v>0</v>
      </c>
      <c r="K1381">
        <v>136822</v>
      </c>
      <c r="L1381">
        <v>372842</v>
      </c>
      <c r="M1381" t="str">
        <f>IF(VLOOKUP(A1381,'national-winners'!$A$2:$B$13,2,0)=H1381,"Y","N")</f>
        <v>N</v>
      </c>
      <c r="N1381" t="str">
        <f>_xlfn.XLOOKUP(INDEX('state-winning-votes'!$A$1:$L$53,MATCH($C1381,'state-winning-votes'!$A:$A,0),MATCH($A1381,'state-winning-votes'!$A$2:$L$2,0)),$K:$K,$H:$H)</f>
        <v>Clinton, Bill</v>
      </c>
      <c r="O1381" t="str">
        <f>VLOOKUP(A1381,'national-winners'!$A$2:$B$13,2,0)</f>
        <v>Clinton, Bill</v>
      </c>
    </row>
    <row r="1382" spans="1:15" x14ac:dyDescent="0.25">
      <c r="A1382">
        <v>1992</v>
      </c>
      <c r="B1382" t="s">
        <v>64</v>
      </c>
      <c r="C1382" t="s">
        <v>65</v>
      </c>
      <c r="D1382">
        <v>15</v>
      </c>
      <c r="E1382">
        <v>95</v>
      </c>
      <c r="F1382">
        <v>82</v>
      </c>
      <c r="G1382" t="s">
        <v>16</v>
      </c>
      <c r="H1382" t="s">
        <v>231</v>
      </c>
      <c r="I1382" t="s">
        <v>35</v>
      </c>
      <c r="J1382" t="b">
        <v>0</v>
      </c>
      <c r="K1382">
        <v>53003</v>
      </c>
      <c r="L1382">
        <v>372842</v>
      </c>
      <c r="M1382" t="str">
        <f>IF(VLOOKUP(A1382,'national-winners'!$A$2:$B$13,2,0)=H1382,"Y","N")</f>
        <v>N</v>
      </c>
      <c r="N1382" t="str">
        <f>_xlfn.XLOOKUP(INDEX('state-winning-votes'!$A$1:$L$53,MATCH($C1382,'state-winning-votes'!$A:$A,0),MATCH($A1382,'state-winning-votes'!$A$2:$L$2,0)),$K:$K,$H:$H)</f>
        <v>Clinton, Bill</v>
      </c>
      <c r="O1382" t="str">
        <f>VLOOKUP(A1382,'national-winners'!$A$2:$B$13,2,0)</f>
        <v>Clinton, Bill</v>
      </c>
    </row>
    <row r="1383" spans="1:15" x14ac:dyDescent="0.25">
      <c r="A1383">
        <v>1992</v>
      </c>
      <c r="B1383" t="s">
        <v>64</v>
      </c>
      <c r="C1383" t="s">
        <v>65</v>
      </c>
      <c r="D1383">
        <v>15</v>
      </c>
      <c r="E1383">
        <v>95</v>
      </c>
      <c r="F1383">
        <v>82</v>
      </c>
      <c r="G1383" t="s">
        <v>16</v>
      </c>
      <c r="H1383" t="s">
        <v>233</v>
      </c>
      <c r="I1383" t="s">
        <v>35</v>
      </c>
      <c r="J1383" t="b">
        <v>0</v>
      </c>
      <c r="K1383">
        <v>1452</v>
      </c>
      <c r="L1383">
        <v>372842</v>
      </c>
      <c r="M1383" t="str">
        <f>IF(VLOOKUP(A1383,'national-winners'!$A$2:$B$13,2,0)=H1383,"Y","N")</f>
        <v>N</v>
      </c>
      <c r="N1383" t="str">
        <f>_xlfn.XLOOKUP(INDEX('state-winning-votes'!$A$1:$L$53,MATCH($C1383,'state-winning-votes'!$A:$A,0),MATCH($A1383,'state-winning-votes'!$A$2:$L$2,0)),$K:$K,$H:$H)</f>
        <v>Clinton, Bill</v>
      </c>
      <c r="O1383" t="str">
        <f>VLOOKUP(A1383,'national-winners'!$A$2:$B$13,2,0)</f>
        <v>Clinton, Bill</v>
      </c>
    </row>
    <row r="1384" spans="1:15" x14ac:dyDescent="0.25">
      <c r="A1384">
        <v>1992</v>
      </c>
      <c r="B1384" t="s">
        <v>64</v>
      </c>
      <c r="C1384" t="s">
        <v>65</v>
      </c>
      <c r="D1384">
        <v>15</v>
      </c>
      <c r="E1384">
        <v>95</v>
      </c>
      <c r="F1384">
        <v>82</v>
      </c>
      <c r="G1384" t="s">
        <v>16</v>
      </c>
      <c r="H1384" t="s">
        <v>232</v>
      </c>
      <c r="I1384" t="s">
        <v>29</v>
      </c>
      <c r="J1384" t="b">
        <v>0</v>
      </c>
      <c r="K1384">
        <v>1119</v>
      </c>
      <c r="L1384">
        <v>372842</v>
      </c>
      <c r="M1384" t="str">
        <f>IF(VLOOKUP(A1384,'national-winners'!$A$2:$B$13,2,0)=H1384,"Y","N")</f>
        <v>N</v>
      </c>
      <c r="N1384" t="str">
        <f>_xlfn.XLOOKUP(INDEX('state-winning-votes'!$A$1:$L$53,MATCH($C1384,'state-winning-votes'!$A:$A,0),MATCH($A1384,'state-winning-votes'!$A$2:$L$2,0)),$K:$K,$H:$H)</f>
        <v>Clinton, Bill</v>
      </c>
      <c r="O1384" t="str">
        <f>VLOOKUP(A1384,'national-winners'!$A$2:$B$13,2,0)</f>
        <v>Clinton, Bill</v>
      </c>
    </row>
    <row r="1385" spans="1:15" x14ac:dyDescent="0.25">
      <c r="A1385">
        <v>1992</v>
      </c>
      <c r="B1385" t="s">
        <v>64</v>
      </c>
      <c r="C1385" t="s">
        <v>65</v>
      </c>
      <c r="D1385">
        <v>15</v>
      </c>
      <c r="E1385">
        <v>95</v>
      </c>
      <c r="F1385">
        <v>82</v>
      </c>
      <c r="G1385" t="s">
        <v>16</v>
      </c>
      <c r="H1385" t="s">
        <v>210</v>
      </c>
      <c r="I1385" t="s">
        <v>211</v>
      </c>
      <c r="J1385" t="b">
        <v>0</v>
      </c>
      <c r="K1385">
        <v>720</v>
      </c>
      <c r="L1385">
        <v>372842</v>
      </c>
      <c r="M1385" t="str">
        <f>IF(VLOOKUP(A1385,'national-winners'!$A$2:$B$13,2,0)=H1385,"Y","N")</f>
        <v>N</v>
      </c>
      <c r="N1385" t="str">
        <f>_xlfn.XLOOKUP(INDEX('state-winning-votes'!$A$1:$L$53,MATCH($C1385,'state-winning-votes'!$A:$A,0),MATCH($A1385,'state-winning-votes'!$A$2:$L$2,0)),$K:$K,$H:$H)</f>
        <v>Clinton, Bill</v>
      </c>
      <c r="O1385" t="str">
        <f>VLOOKUP(A1385,'national-winners'!$A$2:$B$13,2,0)</f>
        <v>Clinton, Bill</v>
      </c>
    </row>
    <row r="1386" spans="1:15" x14ac:dyDescent="0.25">
      <c r="A1386">
        <v>1992</v>
      </c>
      <c r="B1386" t="s">
        <v>64</v>
      </c>
      <c r="C1386" t="s">
        <v>65</v>
      </c>
      <c r="D1386">
        <v>15</v>
      </c>
      <c r="E1386">
        <v>95</v>
      </c>
      <c r="F1386">
        <v>82</v>
      </c>
      <c r="G1386" t="s">
        <v>16</v>
      </c>
      <c r="H1386" t="s">
        <v>236</v>
      </c>
      <c r="I1386" t="s">
        <v>237</v>
      </c>
      <c r="J1386" t="b">
        <v>0</v>
      </c>
      <c r="K1386">
        <v>416</v>
      </c>
      <c r="L1386">
        <v>372842</v>
      </c>
      <c r="M1386" t="str">
        <f>IF(VLOOKUP(A1386,'national-winners'!$A$2:$B$13,2,0)=H1386,"Y","N")</f>
        <v>N</v>
      </c>
      <c r="N1386" t="str">
        <f>_xlfn.XLOOKUP(INDEX('state-winning-votes'!$A$1:$L$53,MATCH($C1386,'state-winning-votes'!$A:$A,0),MATCH($A1386,'state-winning-votes'!$A$2:$L$2,0)),$K:$K,$H:$H)</f>
        <v>Clinton, Bill</v>
      </c>
      <c r="O1386" t="str">
        <f>VLOOKUP(A1386,'national-winners'!$A$2:$B$13,2,0)</f>
        <v>Clinton, Bill</v>
      </c>
    </row>
    <row r="1387" spans="1:15" x14ac:dyDescent="0.25">
      <c r="A1387">
        <v>1992</v>
      </c>
      <c r="B1387" t="s">
        <v>66</v>
      </c>
      <c r="C1387" t="s">
        <v>67</v>
      </c>
      <c r="D1387">
        <v>16</v>
      </c>
      <c r="E1387">
        <v>82</v>
      </c>
      <c r="F1387">
        <v>63</v>
      </c>
      <c r="G1387" t="s">
        <v>16</v>
      </c>
      <c r="H1387" t="s">
        <v>207</v>
      </c>
      <c r="I1387" t="s">
        <v>21</v>
      </c>
      <c r="J1387" t="b">
        <v>0</v>
      </c>
      <c r="K1387">
        <v>202645</v>
      </c>
      <c r="L1387">
        <v>482114</v>
      </c>
      <c r="M1387" t="str">
        <f>IF(VLOOKUP(A1387,'national-winners'!$A$2:$B$13,2,0)=H1387,"Y","N")</f>
        <v>N</v>
      </c>
      <c r="N1387" t="str">
        <f>_xlfn.XLOOKUP(INDEX('state-winning-votes'!$A$1:$L$53,MATCH($C1387,'state-winning-votes'!$A:$A,0),MATCH($A1387,'state-winning-votes'!$A$2:$L$2,0)),$K:$K,$H:$H)</f>
        <v>Bush, George H.W.</v>
      </c>
      <c r="O1387" t="str">
        <f>VLOOKUP(A1387,'national-winners'!$A$2:$B$13,2,0)</f>
        <v>Clinton, Bill</v>
      </c>
    </row>
    <row r="1388" spans="1:15" x14ac:dyDescent="0.25">
      <c r="A1388">
        <v>1992</v>
      </c>
      <c r="B1388" t="s">
        <v>66</v>
      </c>
      <c r="C1388" t="s">
        <v>67</v>
      </c>
      <c r="D1388">
        <v>16</v>
      </c>
      <c r="E1388">
        <v>82</v>
      </c>
      <c r="F1388">
        <v>63</v>
      </c>
      <c r="G1388" t="s">
        <v>16</v>
      </c>
      <c r="H1388" t="s">
        <v>230</v>
      </c>
      <c r="I1388" t="s">
        <v>18</v>
      </c>
      <c r="J1388" t="b">
        <v>0</v>
      </c>
      <c r="K1388">
        <v>137013</v>
      </c>
      <c r="L1388">
        <v>482114</v>
      </c>
      <c r="M1388" t="str">
        <f>IF(VLOOKUP(A1388,'national-winners'!$A$2:$B$13,2,0)=H1388,"Y","N")</f>
        <v>Y</v>
      </c>
      <c r="N1388" t="str">
        <f>_xlfn.XLOOKUP(INDEX('state-winning-votes'!$A$1:$L$53,MATCH($C1388,'state-winning-votes'!$A:$A,0),MATCH($A1388,'state-winning-votes'!$A$2:$L$2,0)),$K:$K,$H:$H)</f>
        <v>Bush, George H.W.</v>
      </c>
      <c r="O1388" t="str">
        <f>VLOOKUP(A1388,'national-winners'!$A$2:$B$13,2,0)</f>
        <v>Clinton, Bill</v>
      </c>
    </row>
    <row r="1389" spans="1:15" x14ac:dyDescent="0.25">
      <c r="A1389">
        <v>1992</v>
      </c>
      <c r="B1389" t="s">
        <v>66</v>
      </c>
      <c r="C1389" t="s">
        <v>67</v>
      </c>
      <c r="D1389">
        <v>16</v>
      </c>
      <c r="E1389">
        <v>82</v>
      </c>
      <c r="F1389">
        <v>63</v>
      </c>
      <c r="G1389" t="s">
        <v>16</v>
      </c>
      <c r="H1389" t="s">
        <v>231</v>
      </c>
      <c r="I1389" t="s">
        <v>35</v>
      </c>
      <c r="J1389" t="b">
        <v>0</v>
      </c>
      <c r="K1389">
        <v>130395</v>
      </c>
      <c r="L1389">
        <v>482114</v>
      </c>
      <c r="M1389" t="str">
        <f>IF(VLOOKUP(A1389,'national-winners'!$A$2:$B$13,2,0)=H1389,"Y","N")</f>
        <v>N</v>
      </c>
      <c r="N1389" t="str">
        <f>_xlfn.XLOOKUP(INDEX('state-winning-votes'!$A$1:$L$53,MATCH($C1389,'state-winning-votes'!$A:$A,0),MATCH($A1389,'state-winning-votes'!$A$2:$L$2,0)),$K:$K,$H:$H)</f>
        <v>Bush, George H.W.</v>
      </c>
      <c r="O1389" t="str">
        <f>VLOOKUP(A1389,'national-winners'!$A$2:$B$13,2,0)</f>
        <v>Clinton, Bill</v>
      </c>
    </row>
    <row r="1390" spans="1:15" x14ac:dyDescent="0.25">
      <c r="A1390">
        <v>1992</v>
      </c>
      <c r="B1390" t="s">
        <v>66</v>
      </c>
      <c r="C1390" t="s">
        <v>67</v>
      </c>
      <c r="D1390">
        <v>16</v>
      </c>
      <c r="E1390">
        <v>82</v>
      </c>
      <c r="F1390">
        <v>63</v>
      </c>
      <c r="G1390" t="s">
        <v>16</v>
      </c>
      <c r="H1390" t="s">
        <v>233</v>
      </c>
      <c r="I1390" t="s">
        <v>35</v>
      </c>
      <c r="J1390" t="b">
        <v>0</v>
      </c>
      <c r="K1390">
        <v>10894</v>
      </c>
      <c r="L1390">
        <v>482114</v>
      </c>
      <c r="M1390" t="str">
        <f>IF(VLOOKUP(A1390,'national-winners'!$A$2:$B$13,2,0)=H1390,"Y","N")</f>
        <v>N</v>
      </c>
      <c r="N1390" t="str">
        <f>_xlfn.XLOOKUP(INDEX('state-winning-votes'!$A$1:$L$53,MATCH($C1390,'state-winning-votes'!$A:$A,0),MATCH($A1390,'state-winning-votes'!$A$2:$L$2,0)),$K:$K,$H:$H)</f>
        <v>Bush, George H.W.</v>
      </c>
      <c r="O1390" t="str">
        <f>VLOOKUP(A1390,'national-winners'!$A$2:$B$13,2,0)</f>
        <v>Clinton, Bill</v>
      </c>
    </row>
    <row r="1391" spans="1:15" x14ac:dyDescent="0.25">
      <c r="A1391">
        <v>1992</v>
      </c>
      <c r="B1391" t="s">
        <v>66</v>
      </c>
      <c r="C1391" t="s">
        <v>67</v>
      </c>
      <c r="D1391">
        <v>16</v>
      </c>
      <c r="E1391">
        <v>82</v>
      </c>
      <c r="F1391">
        <v>63</v>
      </c>
      <c r="G1391" t="s">
        <v>16</v>
      </c>
      <c r="H1391" t="s">
        <v>232</v>
      </c>
      <c r="I1391" t="s">
        <v>29</v>
      </c>
      <c r="J1391" t="b">
        <v>0</v>
      </c>
      <c r="K1391">
        <v>1167</v>
      </c>
      <c r="L1391">
        <v>482114</v>
      </c>
      <c r="M1391" t="str">
        <f>IF(VLOOKUP(A1391,'national-winners'!$A$2:$B$13,2,0)=H1391,"Y","N")</f>
        <v>N</v>
      </c>
      <c r="N1391" t="str">
        <f>_xlfn.XLOOKUP(INDEX('state-winning-votes'!$A$1:$L$53,MATCH($C1391,'state-winning-votes'!$A:$A,0),MATCH($A1391,'state-winning-votes'!$A$2:$L$2,0)),$K:$K,$H:$H)</f>
        <v>Bush, George H.W.</v>
      </c>
      <c r="O1391" t="str">
        <f>VLOOKUP(A1391,'national-winners'!$A$2:$B$13,2,0)</f>
        <v>Clinton, Bill</v>
      </c>
    </row>
    <row r="1392" spans="1:15" x14ac:dyDescent="0.25">
      <c r="A1392">
        <v>1992</v>
      </c>
      <c r="B1392" t="s">
        <v>68</v>
      </c>
      <c r="C1392" t="s">
        <v>69</v>
      </c>
      <c r="D1392">
        <v>17</v>
      </c>
      <c r="E1392">
        <v>33</v>
      </c>
      <c r="F1392">
        <v>21</v>
      </c>
      <c r="G1392" t="s">
        <v>16</v>
      </c>
      <c r="H1392" t="s">
        <v>230</v>
      </c>
      <c r="I1392" t="s">
        <v>18</v>
      </c>
      <c r="J1392" t="b">
        <v>0</v>
      </c>
      <c r="K1392">
        <v>2453350</v>
      </c>
      <c r="L1392">
        <v>5050157</v>
      </c>
      <c r="M1392" t="str">
        <f>IF(VLOOKUP(A1392,'national-winners'!$A$2:$B$13,2,0)=H1392,"Y","N")</f>
        <v>Y</v>
      </c>
      <c r="N1392" t="str">
        <f>_xlfn.XLOOKUP(INDEX('state-winning-votes'!$A$1:$L$53,MATCH($C1392,'state-winning-votes'!$A:$A,0),MATCH($A1392,'state-winning-votes'!$A$2:$L$2,0)),$K:$K,$H:$H)</f>
        <v>Clinton, Bill</v>
      </c>
      <c r="O1392" t="str">
        <f>VLOOKUP(A1392,'national-winners'!$A$2:$B$13,2,0)</f>
        <v>Clinton, Bill</v>
      </c>
    </row>
    <row r="1393" spans="1:15" x14ac:dyDescent="0.25">
      <c r="A1393">
        <v>1992</v>
      </c>
      <c r="B1393" t="s">
        <v>68</v>
      </c>
      <c r="C1393" t="s">
        <v>69</v>
      </c>
      <c r="D1393">
        <v>17</v>
      </c>
      <c r="E1393">
        <v>33</v>
      </c>
      <c r="F1393">
        <v>21</v>
      </c>
      <c r="G1393" t="s">
        <v>16</v>
      </c>
      <c r="H1393" t="s">
        <v>207</v>
      </c>
      <c r="I1393" t="s">
        <v>21</v>
      </c>
      <c r="J1393" t="b">
        <v>0</v>
      </c>
      <c r="K1393">
        <v>1734096</v>
      </c>
      <c r="L1393">
        <v>5050157</v>
      </c>
      <c r="M1393" t="str">
        <f>IF(VLOOKUP(A1393,'national-winners'!$A$2:$B$13,2,0)=H1393,"Y","N")</f>
        <v>N</v>
      </c>
      <c r="N1393" t="str">
        <f>_xlfn.XLOOKUP(INDEX('state-winning-votes'!$A$1:$L$53,MATCH($C1393,'state-winning-votes'!$A:$A,0),MATCH($A1393,'state-winning-votes'!$A$2:$L$2,0)),$K:$K,$H:$H)</f>
        <v>Clinton, Bill</v>
      </c>
      <c r="O1393" t="str">
        <f>VLOOKUP(A1393,'national-winners'!$A$2:$B$13,2,0)</f>
        <v>Clinton, Bill</v>
      </c>
    </row>
    <row r="1394" spans="1:15" x14ac:dyDescent="0.25">
      <c r="A1394">
        <v>1992</v>
      </c>
      <c r="B1394" t="s">
        <v>68</v>
      </c>
      <c r="C1394" t="s">
        <v>69</v>
      </c>
      <c r="D1394">
        <v>17</v>
      </c>
      <c r="E1394">
        <v>33</v>
      </c>
      <c r="F1394">
        <v>21</v>
      </c>
      <c r="G1394" t="s">
        <v>16</v>
      </c>
      <c r="H1394" t="s">
        <v>231</v>
      </c>
      <c r="I1394" t="s">
        <v>35</v>
      </c>
      <c r="J1394" t="b">
        <v>0</v>
      </c>
      <c r="K1394">
        <v>840515</v>
      </c>
      <c r="L1394">
        <v>5050157</v>
      </c>
      <c r="M1394" t="str">
        <f>IF(VLOOKUP(A1394,'national-winners'!$A$2:$B$13,2,0)=H1394,"Y","N")</f>
        <v>N</v>
      </c>
      <c r="N1394" t="str">
        <f>_xlfn.XLOOKUP(INDEX('state-winning-votes'!$A$1:$L$53,MATCH($C1394,'state-winning-votes'!$A:$A,0),MATCH($A1394,'state-winning-votes'!$A$2:$L$2,0)),$K:$K,$H:$H)</f>
        <v>Clinton, Bill</v>
      </c>
      <c r="O1394" t="str">
        <f>VLOOKUP(A1394,'national-winners'!$A$2:$B$13,2,0)</f>
        <v>Clinton, Bill</v>
      </c>
    </row>
    <row r="1395" spans="1:15" x14ac:dyDescent="0.25">
      <c r="A1395">
        <v>1992</v>
      </c>
      <c r="B1395" t="s">
        <v>68</v>
      </c>
      <c r="C1395" t="s">
        <v>69</v>
      </c>
      <c r="D1395">
        <v>17</v>
      </c>
      <c r="E1395">
        <v>33</v>
      </c>
      <c r="F1395">
        <v>21</v>
      </c>
      <c r="G1395" t="s">
        <v>16</v>
      </c>
      <c r="H1395" t="s">
        <v>232</v>
      </c>
      <c r="I1395" t="s">
        <v>29</v>
      </c>
      <c r="J1395" t="b">
        <v>0</v>
      </c>
      <c r="K1395">
        <v>9218</v>
      </c>
      <c r="L1395">
        <v>5050157</v>
      </c>
      <c r="M1395" t="str">
        <f>IF(VLOOKUP(A1395,'national-winners'!$A$2:$B$13,2,0)=H1395,"Y","N")</f>
        <v>N</v>
      </c>
      <c r="N1395" t="str">
        <f>_xlfn.XLOOKUP(INDEX('state-winning-votes'!$A$1:$L$53,MATCH($C1395,'state-winning-votes'!$A:$A,0),MATCH($A1395,'state-winning-votes'!$A$2:$L$2,0)),$K:$K,$H:$H)</f>
        <v>Clinton, Bill</v>
      </c>
      <c r="O1395" t="str">
        <f>VLOOKUP(A1395,'national-winners'!$A$2:$B$13,2,0)</f>
        <v>Clinton, Bill</v>
      </c>
    </row>
    <row r="1396" spans="1:15" x14ac:dyDescent="0.25">
      <c r="A1396">
        <v>1992</v>
      </c>
      <c r="B1396" t="s">
        <v>68</v>
      </c>
      <c r="C1396" t="s">
        <v>69</v>
      </c>
      <c r="D1396">
        <v>17</v>
      </c>
      <c r="E1396">
        <v>33</v>
      </c>
      <c r="F1396">
        <v>21</v>
      </c>
      <c r="G1396" t="s">
        <v>16</v>
      </c>
      <c r="H1396" t="s">
        <v>210</v>
      </c>
      <c r="I1396" t="s">
        <v>211</v>
      </c>
      <c r="J1396" t="b">
        <v>0</v>
      </c>
      <c r="K1396">
        <v>5267</v>
      </c>
      <c r="L1396">
        <v>5050157</v>
      </c>
      <c r="M1396" t="str">
        <f>IF(VLOOKUP(A1396,'national-winners'!$A$2:$B$13,2,0)=H1396,"Y","N")</f>
        <v>N</v>
      </c>
      <c r="N1396" t="str">
        <f>_xlfn.XLOOKUP(INDEX('state-winning-votes'!$A$1:$L$53,MATCH($C1396,'state-winning-votes'!$A:$A,0),MATCH($A1396,'state-winning-votes'!$A$2:$L$2,0)),$K:$K,$H:$H)</f>
        <v>Clinton, Bill</v>
      </c>
      <c r="O1396" t="str">
        <f>VLOOKUP(A1396,'national-winners'!$A$2:$B$13,2,0)</f>
        <v>Clinton, Bill</v>
      </c>
    </row>
    <row r="1397" spans="1:15" x14ac:dyDescent="0.25">
      <c r="A1397">
        <v>1992</v>
      </c>
      <c r="B1397" t="s">
        <v>68</v>
      </c>
      <c r="C1397" t="s">
        <v>69</v>
      </c>
      <c r="D1397">
        <v>17</v>
      </c>
      <c r="E1397">
        <v>33</v>
      </c>
      <c r="F1397">
        <v>21</v>
      </c>
      <c r="G1397" t="s">
        <v>16</v>
      </c>
      <c r="H1397" t="s">
        <v>233</v>
      </c>
      <c r="I1397" t="s">
        <v>192</v>
      </c>
      <c r="J1397" t="b">
        <v>0</v>
      </c>
      <c r="K1397">
        <v>3577</v>
      </c>
      <c r="L1397">
        <v>5050157</v>
      </c>
      <c r="M1397" t="str">
        <f>IF(VLOOKUP(A1397,'national-winners'!$A$2:$B$13,2,0)=H1397,"Y","N")</f>
        <v>N</v>
      </c>
      <c r="N1397" t="str">
        <f>_xlfn.XLOOKUP(INDEX('state-winning-votes'!$A$1:$L$53,MATCH($C1397,'state-winning-votes'!$A:$A,0),MATCH($A1397,'state-winning-votes'!$A$2:$L$2,0)),$K:$K,$H:$H)</f>
        <v>Clinton, Bill</v>
      </c>
      <c r="O1397" t="str">
        <f>VLOOKUP(A1397,'national-winners'!$A$2:$B$13,2,0)</f>
        <v>Clinton, Bill</v>
      </c>
    </row>
    <row r="1398" spans="1:15" x14ac:dyDescent="0.25">
      <c r="A1398">
        <v>1992</v>
      </c>
      <c r="B1398" t="s">
        <v>68</v>
      </c>
      <c r="C1398" t="s">
        <v>69</v>
      </c>
      <c r="D1398">
        <v>17</v>
      </c>
      <c r="E1398">
        <v>33</v>
      </c>
      <c r="F1398">
        <v>21</v>
      </c>
      <c r="G1398" t="s">
        <v>16</v>
      </c>
      <c r="H1398" t="s">
        <v>236</v>
      </c>
      <c r="I1398" t="s">
        <v>237</v>
      </c>
      <c r="J1398" t="b">
        <v>0</v>
      </c>
      <c r="K1398">
        <v>2751</v>
      </c>
      <c r="L1398">
        <v>5050157</v>
      </c>
      <c r="M1398" t="str">
        <f>IF(VLOOKUP(A1398,'national-winners'!$A$2:$B$13,2,0)=H1398,"Y","N")</f>
        <v>N</v>
      </c>
      <c r="N1398" t="str">
        <f>_xlfn.XLOOKUP(INDEX('state-winning-votes'!$A$1:$L$53,MATCH($C1398,'state-winning-votes'!$A:$A,0),MATCH($A1398,'state-winning-votes'!$A$2:$L$2,0)),$K:$K,$H:$H)</f>
        <v>Clinton, Bill</v>
      </c>
      <c r="O1398" t="str">
        <f>VLOOKUP(A1398,'national-winners'!$A$2:$B$13,2,0)</f>
        <v>Clinton, Bill</v>
      </c>
    </row>
    <row r="1399" spans="1:15" x14ac:dyDescent="0.25">
      <c r="A1399">
        <v>1992</v>
      </c>
      <c r="B1399" t="s">
        <v>68</v>
      </c>
      <c r="C1399" t="s">
        <v>69</v>
      </c>
      <c r="D1399">
        <v>17</v>
      </c>
      <c r="E1399">
        <v>33</v>
      </c>
      <c r="F1399">
        <v>21</v>
      </c>
      <c r="G1399" t="s">
        <v>16</v>
      </c>
      <c r="H1399" t="s">
        <v>215</v>
      </c>
      <c r="I1399" t="s">
        <v>37</v>
      </c>
      <c r="J1399" t="b">
        <v>0</v>
      </c>
      <c r="K1399">
        <v>1361</v>
      </c>
      <c r="L1399">
        <v>5050157</v>
      </c>
      <c r="M1399" t="str">
        <f>IF(VLOOKUP(A1399,'national-winners'!$A$2:$B$13,2,0)=H1399,"Y","N")</f>
        <v>N</v>
      </c>
      <c r="N1399" t="str">
        <f>_xlfn.XLOOKUP(INDEX('state-winning-votes'!$A$1:$L$53,MATCH($C1399,'state-winning-votes'!$A:$A,0),MATCH($A1399,'state-winning-votes'!$A$2:$L$2,0)),$K:$K,$H:$H)</f>
        <v>Clinton, Bill</v>
      </c>
      <c r="O1399" t="str">
        <f>VLOOKUP(A1399,'national-winners'!$A$2:$B$13,2,0)</f>
        <v>Clinton, Bill</v>
      </c>
    </row>
    <row r="1400" spans="1:15" x14ac:dyDescent="0.25">
      <c r="A1400">
        <v>1992</v>
      </c>
      <c r="B1400" t="s">
        <v>68</v>
      </c>
      <c r="C1400" t="s">
        <v>69</v>
      </c>
      <c r="D1400">
        <v>17</v>
      </c>
      <c r="E1400">
        <v>33</v>
      </c>
      <c r="F1400">
        <v>21</v>
      </c>
      <c r="G1400" t="s">
        <v>16</v>
      </c>
      <c r="J1400" t="b">
        <v>1</v>
      </c>
      <c r="K1400">
        <v>22</v>
      </c>
      <c r="L1400">
        <v>5050157</v>
      </c>
      <c r="M1400" t="str">
        <f>IF(VLOOKUP(A1400,'national-winners'!$A$2:$B$13,2,0)=H1400,"Y","N")</f>
        <v>N</v>
      </c>
      <c r="N1400" t="str">
        <f>_xlfn.XLOOKUP(INDEX('state-winning-votes'!$A$1:$L$53,MATCH($C1400,'state-winning-votes'!$A:$A,0),MATCH($A1400,'state-winning-votes'!$A$2:$L$2,0)),$K:$K,$H:$H)</f>
        <v>Clinton, Bill</v>
      </c>
      <c r="O1400" t="str">
        <f>VLOOKUP(A1400,'national-winners'!$A$2:$B$13,2,0)</f>
        <v>Clinton, Bill</v>
      </c>
    </row>
    <row r="1401" spans="1:15" x14ac:dyDescent="0.25">
      <c r="A1401">
        <v>1992</v>
      </c>
      <c r="B1401" t="s">
        <v>71</v>
      </c>
      <c r="C1401" t="s">
        <v>72</v>
      </c>
      <c r="D1401">
        <v>18</v>
      </c>
      <c r="E1401">
        <v>32</v>
      </c>
      <c r="F1401">
        <v>22</v>
      </c>
      <c r="G1401" t="s">
        <v>16</v>
      </c>
      <c r="H1401" t="s">
        <v>207</v>
      </c>
      <c r="I1401" t="s">
        <v>21</v>
      </c>
      <c r="J1401" t="b">
        <v>0</v>
      </c>
      <c r="K1401">
        <v>989375</v>
      </c>
      <c r="L1401">
        <v>2305871</v>
      </c>
      <c r="M1401" t="str">
        <f>IF(VLOOKUP(A1401,'national-winners'!$A$2:$B$13,2,0)=H1401,"Y","N")</f>
        <v>N</v>
      </c>
      <c r="N1401" t="str">
        <f>_xlfn.XLOOKUP(INDEX('state-winning-votes'!$A$1:$L$53,MATCH($C1401,'state-winning-votes'!$A:$A,0),MATCH($A1401,'state-winning-votes'!$A$2:$L$2,0)),$K:$K,$H:$H)</f>
        <v>Bush, George H.W.</v>
      </c>
      <c r="O1401" t="str">
        <f>VLOOKUP(A1401,'national-winners'!$A$2:$B$13,2,0)</f>
        <v>Clinton, Bill</v>
      </c>
    </row>
    <row r="1402" spans="1:15" x14ac:dyDescent="0.25">
      <c r="A1402">
        <v>1992</v>
      </c>
      <c r="B1402" t="s">
        <v>71</v>
      </c>
      <c r="C1402" t="s">
        <v>72</v>
      </c>
      <c r="D1402">
        <v>18</v>
      </c>
      <c r="E1402">
        <v>32</v>
      </c>
      <c r="F1402">
        <v>22</v>
      </c>
      <c r="G1402" t="s">
        <v>16</v>
      </c>
      <c r="H1402" t="s">
        <v>230</v>
      </c>
      <c r="I1402" t="s">
        <v>18</v>
      </c>
      <c r="J1402" t="b">
        <v>0</v>
      </c>
      <c r="K1402">
        <v>848420</v>
      </c>
      <c r="L1402">
        <v>2305871</v>
      </c>
      <c r="M1402" t="str">
        <f>IF(VLOOKUP(A1402,'national-winners'!$A$2:$B$13,2,0)=H1402,"Y","N")</f>
        <v>Y</v>
      </c>
      <c r="N1402" t="str">
        <f>_xlfn.XLOOKUP(INDEX('state-winning-votes'!$A$1:$L$53,MATCH($C1402,'state-winning-votes'!$A:$A,0),MATCH($A1402,'state-winning-votes'!$A$2:$L$2,0)),$K:$K,$H:$H)</f>
        <v>Bush, George H.W.</v>
      </c>
      <c r="O1402" t="str">
        <f>VLOOKUP(A1402,'national-winners'!$A$2:$B$13,2,0)</f>
        <v>Clinton, Bill</v>
      </c>
    </row>
    <row r="1403" spans="1:15" x14ac:dyDescent="0.25">
      <c r="A1403">
        <v>1992</v>
      </c>
      <c r="B1403" t="s">
        <v>71</v>
      </c>
      <c r="C1403" t="s">
        <v>72</v>
      </c>
      <c r="D1403">
        <v>18</v>
      </c>
      <c r="E1403">
        <v>32</v>
      </c>
      <c r="F1403">
        <v>22</v>
      </c>
      <c r="G1403" t="s">
        <v>16</v>
      </c>
      <c r="H1403" t="s">
        <v>231</v>
      </c>
      <c r="I1403" t="s">
        <v>35</v>
      </c>
      <c r="J1403" t="b">
        <v>0</v>
      </c>
      <c r="K1403">
        <v>455934</v>
      </c>
      <c r="L1403">
        <v>2305871</v>
      </c>
      <c r="M1403" t="str">
        <f>IF(VLOOKUP(A1403,'national-winners'!$A$2:$B$13,2,0)=H1403,"Y","N")</f>
        <v>N</v>
      </c>
      <c r="N1403" t="str">
        <f>_xlfn.XLOOKUP(INDEX('state-winning-votes'!$A$1:$L$53,MATCH($C1403,'state-winning-votes'!$A:$A,0),MATCH($A1403,'state-winning-votes'!$A$2:$L$2,0)),$K:$K,$H:$H)</f>
        <v>Bush, George H.W.</v>
      </c>
      <c r="O1403" t="str">
        <f>VLOOKUP(A1403,'national-winners'!$A$2:$B$13,2,0)</f>
        <v>Clinton, Bill</v>
      </c>
    </row>
    <row r="1404" spans="1:15" x14ac:dyDescent="0.25">
      <c r="A1404">
        <v>1992</v>
      </c>
      <c r="B1404" t="s">
        <v>71</v>
      </c>
      <c r="C1404" t="s">
        <v>72</v>
      </c>
      <c r="D1404">
        <v>18</v>
      </c>
      <c r="E1404">
        <v>32</v>
      </c>
      <c r="F1404">
        <v>22</v>
      </c>
      <c r="G1404" t="s">
        <v>16</v>
      </c>
      <c r="H1404" t="s">
        <v>232</v>
      </c>
      <c r="I1404" t="s">
        <v>29</v>
      </c>
      <c r="J1404" t="b">
        <v>0</v>
      </c>
      <c r="K1404">
        <v>7936</v>
      </c>
      <c r="L1404">
        <v>2305871</v>
      </c>
      <c r="M1404" t="str">
        <f>IF(VLOOKUP(A1404,'national-winners'!$A$2:$B$13,2,0)=H1404,"Y","N")</f>
        <v>N</v>
      </c>
      <c r="N1404" t="str">
        <f>_xlfn.XLOOKUP(INDEX('state-winning-votes'!$A$1:$L$53,MATCH($C1404,'state-winning-votes'!$A:$A,0),MATCH($A1404,'state-winning-votes'!$A$2:$L$2,0)),$K:$K,$H:$H)</f>
        <v>Bush, George H.W.</v>
      </c>
      <c r="O1404" t="str">
        <f>VLOOKUP(A1404,'national-winners'!$A$2:$B$13,2,0)</f>
        <v>Clinton, Bill</v>
      </c>
    </row>
    <row r="1405" spans="1:15" x14ac:dyDescent="0.25">
      <c r="A1405">
        <v>1992</v>
      </c>
      <c r="B1405" t="s">
        <v>71</v>
      </c>
      <c r="C1405" t="s">
        <v>72</v>
      </c>
      <c r="D1405">
        <v>18</v>
      </c>
      <c r="E1405">
        <v>32</v>
      </c>
      <c r="F1405">
        <v>22</v>
      </c>
      <c r="G1405" t="s">
        <v>16</v>
      </c>
      <c r="H1405" t="s">
        <v>210</v>
      </c>
      <c r="I1405" t="s">
        <v>211</v>
      </c>
      <c r="J1405" t="b">
        <v>0</v>
      </c>
      <c r="K1405">
        <v>2583</v>
      </c>
      <c r="L1405">
        <v>2305871</v>
      </c>
      <c r="M1405" t="str">
        <f>IF(VLOOKUP(A1405,'national-winners'!$A$2:$B$13,2,0)=H1405,"Y","N")</f>
        <v>N</v>
      </c>
      <c r="N1405" t="str">
        <f>_xlfn.XLOOKUP(INDEX('state-winning-votes'!$A$1:$L$53,MATCH($C1405,'state-winning-votes'!$A:$A,0),MATCH($A1405,'state-winning-votes'!$A$2:$L$2,0)),$K:$K,$H:$H)</f>
        <v>Bush, George H.W.</v>
      </c>
      <c r="O1405" t="str">
        <f>VLOOKUP(A1405,'national-winners'!$A$2:$B$13,2,0)</f>
        <v>Clinton, Bill</v>
      </c>
    </row>
    <row r="1406" spans="1:15" x14ac:dyDescent="0.25">
      <c r="A1406">
        <v>1992</v>
      </c>
      <c r="B1406" t="s">
        <v>71</v>
      </c>
      <c r="C1406" t="s">
        <v>72</v>
      </c>
      <c r="D1406">
        <v>18</v>
      </c>
      <c r="E1406">
        <v>32</v>
      </c>
      <c r="F1406">
        <v>22</v>
      </c>
      <c r="G1406" t="s">
        <v>16</v>
      </c>
      <c r="J1406" t="b">
        <v>1</v>
      </c>
      <c r="K1406">
        <v>1623</v>
      </c>
      <c r="L1406">
        <v>2305871</v>
      </c>
      <c r="M1406" t="str">
        <f>IF(VLOOKUP(A1406,'national-winners'!$A$2:$B$13,2,0)=H1406,"Y","N")</f>
        <v>N</v>
      </c>
      <c r="N1406" t="str">
        <f>_xlfn.XLOOKUP(INDEX('state-winning-votes'!$A$1:$L$53,MATCH($C1406,'state-winning-votes'!$A:$A,0),MATCH($A1406,'state-winning-votes'!$A$2:$L$2,0)),$K:$K,$H:$H)</f>
        <v>Bush, George H.W.</v>
      </c>
      <c r="O1406" t="str">
        <f>VLOOKUP(A1406,'national-winners'!$A$2:$B$13,2,0)</f>
        <v>Clinton, Bill</v>
      </c>
    </row>
    <row r="1407" spans="1:15" x14ac:dyDescent="0.25">
      <c r="A1407">
        <v>1992</v>
      </c>
      <c r="B1407" t="s">
        <v>73</v>
      </c>
      <c r="C1407" t="s">
        <v>74</v>
      </c>
      <c r="D1407">
        <v>19</v>
      </c>
      <c r="E1407">
        <v>42</v>
      </c>
      <c r="F1407">
        <v>31</v>
      </c>
      <c r="G1407" t="s">
        <v>16</v>
      </c>
      <c r="H1407" t="s">
        <v>230</v>
      </c>
      <c r="I1407" t="s">
        <v>18</v>
      </c>
      <c r="J1407" t="b">
        <v>0</v>
      </c>
      <c r="K1407">
        <v>586353</v>
      </c>
      <c r="L1407">
        <v>1354607</v>
      </c>
      <c r="M1407" t="str">
        <f>IF(VLOOKUP(A1407,'national-winners'!$A$2:$B$13,2,0)=H1407,"Y","N")</f>
        <v>Y</v>
      </c>
      <c r="N1407" t="str">
        <f>_xlfn.XLOOKUP(INDEX('state-winning-votes'!$A$1:$L$53,MATCH($C1407,'state-winning-votes'!$A:$A,0),MATCH($A1407,'state-winning-votes'!$A$2:$L$2,0)),$K:$K,$H:$H)</f>
        <v>Clinton, Bill</v>
      </c>
      <c r="O1407" t="str">
        <f>VLOOKUP(A1407,'national-winners'!$A$2:$B$13,2,0)</f>
        <v>Clinton, Bill</v>
      </c>
    </row>
    <row r="1408" spans="1:15" x14ac:dyDescent="0.25">
      <c r="A1408">
        <v>1992</v>
      </c>
      <c r="B1408" t="s">
        <v>73</v>
      </c>
      <c r="C1408" t="s">
        <v>74</v>
      </c>
      <c r="D1408">
        <v>19</v>
      </c>
      <c r="E1408">
        <v>42</v>
      </c>
      <c r="F1408">
        <v>31</v>
      </c>
      <c r="G1408" t="s">
        <v>16</v>
      </c>
      <c r="H1408" t="s">
        <v>207</v>
      </c>
      <c r="I1408" t="s">
        <v>21</v>
      </c>
      <c r="J1408" t="b">
        <v>0</v>
      </c>
      <c r="K1408">
        <v>504891</v>
      </c>
      <c r="L1408">
        <v>1354607</v>
      </c>
      <c r="M1408" t="str">
        <f>IF(VLOOKUP(A1408,'national-winners'!$A$2:$B$13,2,0)=H1408,"Y","N")</f>
        <v>N</v>
      </c>
      <c r="N1408" t="str">
        <f>_xlfn.XLOOKUP(INDEX('state-winning-votes'!$A$1:$L$53,MATCH($C1408,'state-winning-votes'!$A:$A,0),MATCH($A1408,'state-winning-votes'!$A$2:$L$2,0)),$K:$K,$H:$H)</f>
        <v>Clinton, Bill</v>
      </c>
      <c r="O1408" t="str">
        <f>VLOOKUP(A1408,'national-winners'!$A$2:$B$13,2,0)</f>
        <v>Clinton, Bill</v>
      </c>
    </row>
    <row r="1409" spans="1:15" x14ac:dyDescent="0.25">
      <c r="A1409">
        <v>1992</v>
      </c>
      <c r="B1409" t="s">
        <v>73</v>
      </c>
      <c r="C1409" t="s">
        <v>74</v>
      </c>
      <c r="D1409">
        <v>19</v>
      </c>
      <c r="E1409">
        <v>42</v>
      </c>
      <c r="F1409">
        <v>31</v>
      </c>
      <c r="G1409" t="s">
        <v>16</v>
      </c>
      <c r="H1409" t="s">
        <v>231</v>
      </c>
      <c r="I1409" t="s">
        <v>35</v>
      </c>
      <c r="J1409" t="b">
        <v>0</v>
      </c>
      <c r="K1409">
        <v>253468</v>
      </c>
      <c r="L1409">
        <v>1354607</v>
      </c>
      <c r="M1409" t="str">
        <f>IF(VLOOKUP(A1409,'national-winners'!$A$2:$B$13,2,0)=H1409,"Y","N")</f>
        <v>N</v>
      </c>
      <c r="N1409" t="str">
        <f>_xlfn.XLOOKUP(INDEX('state-winning-votes'!$A$1:$L$53,MATCH($C1409,'state-winning-votes'!$A:$A,0),MATCH($A1409,'state-winning-votes'!$A$2:$L$2,0)),$K:$K,$H:$H)</f>
        <v>Clinton, Bill</v>
      </c>
      <c r="O1409" t="str">
        <f>VLOOKUP(A1409,'national-winners'!$A$2:$B$13,2,0)</f>
        <v>Clinton, Bill</v>
      </c>
    </row>
    <row r="1410" spans="1:15" x14ac:dyDescent="0.25">
      <c r="A1410">
        <v>1992</v>
      </c>
      <c r="B1410" t="s">
        <v>73</v>
      </c>
      <c r="C1410" t="s">
        <v>74</v>
      </c>
      <c r="D1410">
        <v>19</v>
      </c>
      <c r="E1410">
        <v>42</v>
      </c>
      <c r="F1410">
        <v>31</v>
      </c>
      <c r="G1410" t="s">
        <v>16</v>
      </c>
      <c r="H1410" t="s">
        <v>236</v>
      </c>
      <c r="I1410" t="s">
        <v>237</v>
      </c>
      <c r="J1410" t="b">
        <v>0</v>
      </c>
      <c r="K1410">
        <v>3079</v>
      </c>
      <c r="L1410">
        <v>1354607</v>
      </c>
      <c r="M1410" t="str">
        <f>IF(VLOOKUP(A1410,'national-winners'!$A$2:$B$13,2,0)=H1410,"Y","N")</f>
        <v>N</v>
      </c>
      <c r="N1410" t="str">
        <f>_xlfn.XLOOKUP(INDEX('state-winning-votes'!$A$1:$L$53,MATCH($C1410,'state-winning-votes'!$A:$A,0),MATCH($A1410,'state-winning-votes'!$A$2:$L$2,0)),$K:$K,$H:$H)</f>
        <v>Clinton, Bill</v>
      </c>
      <c r="O1410" t="str">
        <f>VLOOKUP(A1410,'national-winners'!$A$2:$B$13,2,0)</f>
        <v>Clinton, Bill</v>
      </c>
    </row>
    <row r="1411" spans="1:15" x14ac:dyDescent="0.25">
      <c r="A1411">
        <v>1992</v>
      </c>
      <c r="B1411" t="s">
        <v>73</v>
      </c>
      <c r="C1411" t="s">
        <v>74</v>
      </c>
      <c r="D1411">
        <v>19</v>
      </c>
      <c r="E1411">
        <v>42</v>
      </c>
      <c r="F1411">
        <v>31</v>
      </c>
      <c r="G1411" t="s">
        <v>16</v>
      </c>
      <c r="H1411" t="s">
        <v>59</v>
      </c>
      <c r="J1411" t="b">
        <v>0</v>
      </c>
      <c r="K1411">
        <v>1753</v>
      </c>
      <c r="L1411">
        <v>1354607</v>
      </c>
      <c r="M1411" t="str">
        <f>IF(VLOOKUP(A1411,'national-winners'!$A$2:$B$13,2,0)=H1411,"Y","N")</f>
        <v>N</v>
      </c>
      <c r="N1411" t="str">
        <f>_xlfn.XLOOKUP(INDEX('state-winning-votes'!$A$1:$L$53,MATCH($C1411,'state-winning-votes'!$A:$A,0),MATCH($A1411,'state-winning-votes'!$A$2:$L$2,0)),$K:$K,$H:$H)</f>
        <v>Clinton, Bill</v>
      </c>
      <c r="O1411" t="str">
        <f>VLOOKUP(A1411,'national-winners'!$A$2:$B$13,2,0)</f>
        <v>Clinton, Bill</v>
      </c>
    </row>
    <row r="1412" spans="1:15" x14ac:dyDescent="0.25">
      <c r="A1412">
        <v>1992</v>
      </c>
      <c r="B1412" t="s">
        <v>73</v>
      </c>
      <c r="C1412" t="s">
        <v>74</v>
      </c>
      <c r="D1412">
        <v>19</v>
      </c>
      <c r="E1412">
        <v>42</v>
      </c>
      <c r="F1412">
        <v>31</v>
      </c>
      <c r="G1412" t="s">
        <v>16</v>
      </c>
      <c r="H1412" t="s">
        <v>233</v>
      </c>
      <c r="I1412" t="s">
        <v>234</v>
      </c>
      <c r="J1412" t="b">
        <v>0</v>
      </c>
      <c r="K1412">
        <v>1177</v>
      </c>
      <c r="L1412">
        <v>1354607</v>
      </c>
      <c r="M1412" t="str">
        <f>IF(VLOOKUP(A1412,'national-winners'!$A$2:$B$13,2,0)=H1412,"Y","N")</f>
        <v>N</v>
      </c>
      <c r="N1412" t="str">
        <f>_xlfn.XLOOKUP(INDEX('state-winning-votes'!$A$1:$L$53,MATCH($C1412,'state-winning-votes'!$A:$A,0),MATCH($A1412,'state-winning-votes'!$A$2:$L$2,0)),$K:$K,$H:$H)</f>
        <v>Clinton, Bill</v>
      </c>
      <c r="O1412" t="str">
        <f>VLOOKUP(A1412,'national-winners'!$A$2:$B$13,2,0)</f>
        <v>Clinton, Bill</v>
      </c>
    </row>
    <row r="1413" spans="1:15" x14ac:dyDescent="0.25">
      <c r="A1413">
        <v>1992</v>
      </c>
      <c r="B1413" t="s">
        <v>73</v>
      </c>
      <c r="C1413" t="s">
        <v>74</v>
      </c>
      <c r="D1413">
        <v>19</v>
      </c>
      <c r="E1413">
        <v>42</v>
      </c>
      <c r="F1413">
        <v>31</v>
      </c>
      <c r="G1413" t="s">
        <v>16</v>
      </c>
      <c r="H1413" t="s">
        <v>232</v>
      </c>
      <c r="I1413" t="s">
        <v>29</v>
      </c>
      <c r="J1413" t="b">
        <v>0</v>
      </c>
      <c r="K1413">
        <v>1076</v>
      </c>
      <c r="L1413">
        <v>1354607</v>
      </c>
      <c r="M1413" t="str">
        <f>IF(VLOOKUP(A1413,'national-winners'!$A$2:$B$13,2,0)=H1413,"Y","N")</f>
        <v>N</v>
      </c>
      <c r="N1413" t="str">
        <f>_xlfn.XLOOKUP(INDEX('state-winning-votes'!$A$1:$L$53,MATCH($C1413,'state-winning-votes'!$A:$A,0),MATCH($A1413,'state-winning-votes'!$A$2:$L$2,0)),$K:$K,$H:$H)</f>
        <v>Clinton, Bill</v>
      </c>
      <c r="O1413" t="str">
        <f>VLOOKUP(A1413,'national-winners'!$A$2:$B$13,2,0)</f>
        <v>Clinton, Bill</v>
      </c>
    </row>
    <row r="1414" spans="1:15" x14ac:dyDescent="0.25">
      <c r="A1414">
        <v>1992</v>
      </c>
      <c r="B1414" t="s">
        <v>73</v>
      </c>
      <c r="C1414" t="s">
        <v>74</v>
      </c>
      <c r="D1414">
        <v>19</v>
      </c>
      <c r="E1414">
        <v>42</v>
      </c>
      <c r="F1414">
        <v>31</v>
      </c>
      <c r="G1414" t="s">
        <v>16</v>
      </c>
      <c r="H1414" t="s">
        <v>246</v>
      </c>
      <c r="J1414" t="b">
        <v>0</v>
      </c>
      <c r="K1414">
        <v>741</v>
      </c>
      <c r="L1414">
        <v>1354607</v>
      </c>
      <c r="M1414" t="str">
        <f>IF(VLOOKUP(A1414,'national-winners'!$A$2:$B$13,2,0)=H1414,"Y","N")</f>
        <v>N</v>
      </c>
      <c r="N1414" t="str">
        <f>_xlfn.XLOOKUP(INDEX('state-winning-votes'!$A$1:$L$53,MATCH($C1414,'state-winning-votes'!$A:$A,0),MATCH($A1414,'state-winning-votes'!$A$2:$L$2,0)),$K:$K,$H:$H)</f>
        <v>Clinton, Bill</v>
      </c>
      <c r="O1414" t="str">
        <f>VLOOKUP(A1414,'national-winners'!$A$2:$B$13,2,0)</f>
        <v>Clinton, Bill</v>
      </c>
    </row>
    <row r="1415" spans="1:15" x14ac:dyDescent="0.25">
      <c r="A1415">
        <v>1992</v>
      </c>
      <c r="B1415" t="s">
        <v>73</v>
      </c>
      <c r="C1415" t="s">
        <v>74</v>
      </c>
      <c r="D1415">
        <v>19</v>
      </c>
      <c r="E1415">
        <v>42</v>
      </c>
      <c r="F1415">
        <v>31</v>
      </c>
      <c r="G1415" t="s">
        <v>16</v>
      </c>
      <c r="H1415" t="s">
        <v>221</v>
      </c>
      <c r="I1415" t="s">
        <v>222</v>
      </c>
      <c r="J1415" t="b">
        <v>0</v>
      </c>
      <c r="K1415">
        <v>669</v>
      </c>
      <c r="L1415">
        <v>1354607</v>
      </c>
      <c r="M1415" t="str">
        <f>IF(VLOOKUP(A1415,'national-winners'!$A$2:$B$13,2,0)=H1415,"Y","N")</f>
        <v>N</v>
      </c>
      <c r="N1415" t="str">
        <f>_xlfn.XLOOKUP(INDEX('state-winning-votes'!$A$1:$L$53,MATCH($C1415,'state-winning-votes'!$A:$A,0),MATCH($A1415,'state-winning-votes'!$A$2:$L$2,0)),$K:$K,$H:$H)</f>
        <v>Clinton, Bill</v>
      </c>
      <c r="O1415" t="str">
        <f>VLOOKUP(A1415,'national-winners'!$A$2:$B$13,2,0)</f>
        <v>Clinton, Bill</v>
      </c>
    </row>
    <row r="1416" spans="1:15" x14ac:dyDescent="0.25">
      <c r="A1416">
        <v>1992</v>
      </c>
      <c r="B1416" t="s">
        <v>73</v>
      </c>
      <c r="C1416" t="s">
        <v>74</v>
      </c>
      <c r="D1416">
        <v>19</v>
      </c>
      <c r="E1416">
        <v>42</v>
      </c>
      <c r="F1416">
        <v>31</v>
      </c>
      <c r="G1416" t="s">
        <v>16</v>
      </c>
      <c r="H1416" t="s">
        <v>238</v>
      </c>
      <c r="I1416" t="s">
        <v>239</v>
      </c>
      <c r="J1416" t="b">
        <v>0</v>
      </c>
      <c r="K1416">
        <v>480</v>
      </c>
      <c r="L1416">
        <v>1354607</v>
      </c>
      <c r="M1416" t="str">
        <f>IF(VLOOKUP(A1416,'national-winners'!$A$2:$B$13,2,0)=H1416,"Y","N")</f>
        <v>N</v>
      </c>
      <c r="N1416" t="str">
        <f>_xlfn.XLOOKUP(INDEX('state-winning-votes'!$A$1:$L$53,MATCH($C1416,'state-winning-votes'!$A:$A,0),MATCH($A1416,'state-winning-votes'!$A$2:$L$2,0)),$K:$K,$H:$H)</f>
        <v>Clinton, Bill</v>
      </c>
      <c r="O1416" t="str">
        <f>VLOOKUP(A1416,'national-winners'!$A$2:$B$13,2,0)</f>
        <v>Clinton, Bill</v>
      </c>
    </row>
    <row r="1417" spans="1:15" x14ac:dyDescent="0.25">
      <c r="A1417">
        <v>1992</v>
      </c>
      <c r="B1417" t="s">
        <v>73</v>
      </c>
      <c r="C1417" t="s">
        <v>74</v>
      </c>
      <c r="D1417">
        <v>19</v>
      </c>
      <c r="E1417">
        <v>42</v>
      </c>
      <c r="F1417">
        <v>31</v>
      </c>
      <c r="G1417" t="s">
        <v>16</v>
      </c>
      <c r="H1417" t="s">
        <v>215</v>
      </c>
      <c r="I1417" t="s">
        <v>37</v>
      </c>
      <c r="J1417" t="b">
        <v>0</v>
      </c>
      <c r="K1417">
        <v>273</v>
      </c>
      <c r="L1417">
        <v>1354607</v>
      </c>
      <c r="M1417" t="str">
        <f>IF(VLOOKUP(A1417,'national-winners'!$A$2:$B$13,2,0)=H1417,"Y","N")</f>
        <v>N</v>
      </c>
      <c r="N1417" t="str">
        <f>_xlfn.XLOOKUP(INDEX('state-winning-votes'!$A$1:$L$53,MATCH($C1417,'state-winning-votes'!$A:$A,0),MATCH($A1417,'state-winning-votes'!$A$2:$L$2,0)),$K:$K,$H:$H)</f>
        <v>Clinton, Bill</v>
      </c>
      <c r="O1417" t="str">
        <f>VLOOKUP(A1417,'national-winners'!$A$2:$B$13,2,0)</f>
        <v>Clinton, Bill</v>
      </c>
    </row>
    <row r="1418" spans="1:15" x14ac:dyDescent="0.25">
      <c r="A1418">
        <v>1992</v>
      </c>
      <c r="B1418" t="s">
        <v>73</v>
      </c>
      <c r="C1418" t="s">
        <v>74</v>
      </c>
      <c r="D1418">
        <v>19</v>
      </c>
      <c r="E1418">
        <v>42</v>
      </c>
      <c r="F1418">
        <v>31</v>
      </c>
      <c r="G1418" t="s">
        <v>16</v>
      </c>
      <c r="H1418" t="s">
        <v>48</v>
      </c>
      <c r="I1418" t="s">
        <v>235</v>
      </c>
      <c r="J1418" t="b">
        <v>0</v>
      </c>
      <c r="K1418">
        <v>238</v>
      </c>
      <c r="L1418">
        <v>1354607</v>
      </c>
      <c r="M1418" t="str">
        <f>IF(VLOOKUP(A1418,'national-winners'!$A$2:$B$13,2,0)=H1418,"Y","N")</f>
        <v>N</v>
      </c>
      <c r="N1418" t="str">
        <f>_xlfn.XLOOKUP(INDEX('state-winning-votes'!$A$1:$L$53,MATCH($C1418,'state-winning-votes'!$A:$A,0),MATCH($A1418,'state-winning-votes'!$A$2:$L$2,0)),$K:$K,$H:$H)</f>
        <v>Clinton, Bill</v>
      </c>
      <c r="O1418" t="str">
        <f>VLOOKUP(A1418,'national-winners'!$A$2:$B$13,2,0)</f>
        <v>Clinton, Bill</v>
      </c>
    </row>
    <row r="1419" spans="1:15" x14ac:dyDescent="0.25">
      <c r="A1419">
        <v>1992</v>
      </c>
      <c r="B1419" t="s">
        <v>73</v>
      </c>
      <c r="C1419" t="s">
        <v>74</v>
      </c>
      <c r="D1419">
        <v>19</v>
      </c>
      <c r="E1419">
        <v>42</v>
      </c>
      <c r="F1419">
        <v>31</v>
      </c>
      <c r="G1419" t="s">
        <v>16</v>
      </c>
      <c r="H1419" t="s">
        <v>59</v>
      </c>
      <c r="I1419" t="s">
        <v>247</v>
      </c>
      <c r="J1419" t="b">
        <v>0</v>
      </c>
      <c r="K1419">
        <v>212</v>
      </c>
      <c r="L1419">
        <v>1354607</v>
      </c>
      <c r="M1419" t="str">
        <f>IF(VLOOKUP(A1419,'national-winners'!$A$2:$B$13,2,0)=H1419,"Y","N")</f>
        <v>N</v>
      </c>
      <c r="N1419" t="str">
        <f>_xlfn.XLOOKUP(INDEX('state-winning-votes'!$A$1:$L$53,MATCH($C1419,'state-winning-votes'!$A:$A,0),MATCH($A1419,'state-winning-votes'!$A$2:$L$2,0)),$K:$K,$H:$H)</f>
        <v>Clinton, Bill</v>
      </c>
      <c r="O1419" t="str">
        <f>VLOOKUP(A1419,'national-winners'!$A$2:$B$13,2,0)</f>
        <v>Clinton, Bill</v>
      </c>
    </row>
    <row r="1420" spans="1:15" x14ac:dyDescent="0.25">
      <c r="A1420">
        <v>1992</v>
      </c>
      <c r="B1420" t="s">
        <v>73</v>
      </c>
      <c r="C1420" t="s">
        <v>74</v>
      </c>
      <c r="D1420">
        <v>19</v>
      </c>
      <c r="E1420">
        <v>42</v>
      </c>
      <c r="F1420">
        <v>31</v>
      </c>
      <c r="G1420" t="s">
        <v>16</v>
      </c>
      <c r="H1420" t="s">
        <v>210</v>
      </c>
      <c r="I1420" t="s">
        <v>211</v>
      </c>
      <c r="J1420" t="b">
        <v>0</v>
      </c>
      <c r="K1420">
        <v>197</v>
      </c>
      <c r="L1420">
        <v>1354607</v>
      </c>
      <c r="M1420" t="str">
        <f>IF(VLOOKUP(A1420,'national-winners'!$A$2:$B$13,2,0)=H1420,"Y","N")</f>
        <v>N</v>
      </c>
      <c r="N1420" t="str">
        <f>_xlfn.XLOOKUP(INDEX('state-winning-votes'!$A$1:$L$53,MATCH($C1420,'state-winning-votes'!$A:$A,0),MATCH($A1420,'state-winning-votes'!$A$2:$L$2,0)),$K:$K,$H:$H)</f>
        <v>Clinton, Bill</v>
      </c>
      <c r="O1420" t="str">
        <f>VLOOKUP(A1420,'national-winners'!$A$2:$B$13,2,0)</f>
        <v>Clinton, Bill</v>
      </c>
    </row>
    <row r="1421" spans="1:15" x14ac:dyDescent="0.25">
      <c r="A1421">
        <v>1992</v>
      </c>
      <c r="B1421" t="s">
        <v>78</v>
      </c>
      <c r="C1421" t="s">
        <v>79</v>
      </c>
      <c r="D1421">
        <v>20</v>
      </c>
      <c r="E1421">
        <v>47</v>
      </c>
      <c r="F1421">
        <v>32</v>
      </c>
      <c r="G1421" t="s">
        <v>16</v>
      </c>
      <c r="H1421" t="s">
        <v>207</v>
      </c>
      <c r="I1421" t="s">
        <v>21</v>
      </c>
      <c r="J1421" t="b">
        <v>0</v>
      </c>
      <c r="K1421">
        <v>449951</v>
      </c>
      <c r="L1421">
        <v>1157236</v>
      </c>
      <c r="M1421" t="str">
        <f>IF(VLOOKUP(A1421,'national-winners'!$A$2:$B$13,2,0)=H1421,"Y","N")</f>
        <v>N</v>
      </c>
      <c r="N1421" t="str">
        <f>_xlfn.XLOOKUP(INDEX('state-winning-votes'!$A$1:$L$53,MATCH($C1421,'state-winning-votes'!$A:$A,0),MATCH($A1421,'state-winning-votes'!$A$2:$L$2,0)),$K:$K,$H:$H)</f>
        <v>Bush, George H.W.</v>
      </c>
      <c r="O1421" t="str">
        <f>VLOOKUP(A1421,'national-winners'!$A$2:$B$13,2,0)</f>
        <v>Clinton, Bill</v>
      </c>
    </row>
    <row r="1422" spans="1:15" x14ac:dyDescent="0.25">
      <c r="A1422">
        <v>1992</v>
      </c>
      <c r="B1422" t="s">
        <v>78</v>
      </c>
      <c r="C1422" t="s">
        <v>79</v>
      </c>
      <c r="D1422">
        <v>20</v>
      </c>
      <c r="E1422">
        <v>47</v>
      </c>
      <c r="F1422">
        <v>32</v>
      </c>
      <c r="G1422" t="s">
        <v>16</v>
      </c>
      <c r="H1422" t="s">
        <v>230</v>
      </c>
      <c r="I1422" t="s">
        <v>18</v>
      </c>
      <c r="J1422" t="b">
        <v>0</v>
      </c>
      <c r="K1422">
        <v>390434</v>
      </c>
      <c r="L1422">
        <v>1157236</v>
      </c>
      <c r="M1422" t="str">
        <f>IF(VLOOKUP(A1422,'national-winners'!$A$2:$B$13,2,0)=H1422,"Y","N")</f>
        <v>Y</v>
      </c>
      <c r="N1422" t="str">
        <f>_xlfn.XLOOKUP(INDEX('state-winning-votes'!$A$1:$L$53,MATCH($C1422,'state-winning-votes'!$A:$A,0),MATCH($A1422,'state-winning-votes'!$A$2:$L$2,0)),$K:$K,$H:$H)</f>
        <v>Bush, George H.W.</v>
      </c>
      <c r="O1422" t="str">
        <f>VLOOKUP(A1422,'national-winners'!$A$2:$B$13,2,0)</f>
        <v>Clinton, Bill</v>
      </c>
    </row>
    <row r="1423" spans="1:15" x14ac:dyDescent="0.25">
      <c r="A1423">
        <v>1992</v>
      </c>
      <c r="B1423" t="s">
        <v>78</v>
      </c>
      <c r="C1423" t="s">
        <v>79</v>
      </c>
      <c r="D1423">
        <v>20</v>
      </c>
      <c r="E1423">
        <v>47</v>
      </c>
      <c r="F1423">
        <v>32</v>
      </c>
      <c r="G1423" t="s">
        <v>16</v>
      </c>
      <c r="H1423" t="s">
        <v>231</v>
      </c>
      <c r="I1423" t="s">
        <v>35</v>
      </c>
      <c r="J1423" t="b">
        <v>0</v>
      </c>
      <c r="K1423">
        <v>312358</v>
      </c>
      <c r="L1423">
        <v>1157236</v>
      </c>
      <c r="M1423" t="str">
        <f>IF(VLOOKUP(A1423,'national-winners'!$A$2:$B$13,2,0)=H1423,"Y","N")</f>
        <v>N</v>
      </c>
      <c r="N1423" t="str">
        <f>_xlfn.XLOOKUP(INDEX('state-winning-votes'!$A$1:$L$53,MATCH($C1423,'state-winning-votes'!$A:$A,0),MATCH($A1423,'state-winning-votes'!$A$2:$L$2,0)),$K:$K,$H:$H)</f>
        <v>Bush, George H.W.</v>
      </c>
      <c r="O1423" t="str">
        <f>VLOOKUP(A1423,'national-winners'!$A$2:$B$13,2,0)</f>
        <v>Clinton, Bill</v>
      </c>
    </row>
    <row r="1424" spans="1:15" x14ac:dyDescent="0.25">
      <c r="A1424">
        <v>1992</v>
      </c>
      <c r="B1424" t="s">
        <v>78</v>
      </c>
      <c r="C1424" t="s">
        <v>79</v>
      </c>
      <c r="D1424">
        <v>20</v>
      </c>
      <c r="E1424">
        <v>47</v>
      </c>
      <c r="F1424">
        <v>32</v>
      </c>
      <c r="G1424" t="s">
        <v>16</v>
      </c>
      <c r="H1424" t="s">
        <v>232</v>
      </c>
      <c r="I1424" t="s">
        <v>29</v>
      </c>
      <c r="J1424" t="b">
        <v>0</v>
      </c>
      <c r="K1424">
        <v>4314</v>
      </c>
      <c r="L1424">
        <v>1157236</v>
      </c>
      <c r="M1424" t="str">
        <f>IF(VLOOKUP(A1424,'national-winners'!$A$2:$B$13,2,0)=H1424,"Y","N")</f>
        <v>N</v>
      </c>
      <c r="N1424" t="str">
        <f>_xlfn.XLOOKUP(INDEX('state-winning-votes'!$A$1:$L$53,MATCH($C1424,'state-winning-votes'!$A:$A,0),MATCH($A1424,'state-winning-votes'!$A$2:$L$2,0)),$K:$K,$H:$H)</f>
        <v>Bush, George H.W.</v>
      </c>
      <c r="O1424" t="str">
        <f>VLOOKUP(A1424,'national-winners'!$A$2:$B$13,2,0)</f>
        <v>Clinton, Bill</v>
      </c>
    </row>
    <row r="1425" spans="1:15" x14ac:dyDescent="0.25">
      <c r="A1425">
        <v>1992</v>
      </c>
      <c r="B1425" t="s">
        <v>78</v>
      </c>
      <c r="C1425" t="s">
        <v>79</v>
      </c>
      <c r="D1425">
        <v>20</v>
      </c>
      <c r="E1425">
        <v>47</v>
      </c>
      <c r="F1425">
        <v>32</v>
      </c>
      <c r="G1425" t="s">
        <v>16</v>
      </c>
      <c r="J1425" t="b">
        <v>1</v>
      </c>
      <c r="K1425">
        <v>179</v>
      </c>
      <c r="L1425">
        <v>1157236</v>
      </c>
      <c r="M1425" t="str">
        <f>IF(VLOOKUP(A1425,'national-winners'!$A$2:$B$13,2,0)=H1425,"Y","N")</f>
        <v>N</v>
      </c>
      <c r="N1425" t="str">
        <f>_xlfn.XLOOKUP(INDEX('state-winning-votes'!$A$1:$L$53,MATCH($C1425,'state-winning-votes'!$A:$A,0),MATCH($A1425,'state-winning-votes'!$A$2:$L$2,0)),$K:$K,$H:$H)</f>
        <v>Bush, George H.W.</v>
      </c>
      <c r="O1425" t="str">
        <f>VLOOKUP(A1425,'national-winners'!$A$2:$B$13,2,0)</f>
        <v>Clinton, Bill</v>
      </c>
    </row>
    <row r="1426" spans="1:15" x14ac:dyDescent="0.25">
      <c r="A1426">
        <v>1992</v>
      </c>
      <c r="B1426" t="s">
        <v>81</v>
      </c>
      <c r="C1426" t="s">
        <v>82</v>
      </c>
      <c r="D1426">
        <v>21</v>
      </c>
      <c r="E1426">
        <v>61</v>
      </c>
      <c r="F1426">
        <v>51</v>
      </c>
      <c r="G1426" t="s">
        <v>16</v>
      </c>
      <c r="H1426" t="s">
        <v>230</v>
      </c>
      <c r="I1426" t="s">
        <v>18</v>
      </c>
      <c r="J1426" t="b">
        <v>0</v>
      </c>
      <c r="K1426">
        <v>665104</v>
      </c>
      <c r="L1426">
        <v>1492900</v>
      </c>
      <c r="M1426" t="str">
        <f>IF(VLOOKUP(A1426,'national-winners'!$A$2:$B$13,2,0)=H1426,"Y","N")</f>
        <v>Y</v>
      </c>
      <c r="N1426" t="str">
        <f>_xlfn.XLOOKUP(INDEX('state-winning-votes'!$A$1:$L$53,MATCH($C1426,'state-winning-votes'!$A:$A,0),MATCH($A1426,'state-winning-votes'!$A$2:$L$2,0)),$K:$K,$H:$H)</f>
        <v>Clinton, Bill</v>
      </c>
      <c r="O1426" t="str">
        <f>VLOOKUP(A1426,'national-winners'!$A$2:$B$13,2,0)</f>
        <v>Clinton, Bill</v>
      </c>
    </row>
    <row r="1427" spans="1:15" x14ac:dyDescent="0.25">
      <c r="A1427">
        <v>1992</v>
      </c>
      <c r="B1427" t="s">
        <v>81</v>
      </c>
      <c r="C1427" t="s">
        <v>82</v>
      </c>
      <c r="D1427">
        <v>21</v>
      </c>
      <c r="E1427">
        <v>61</v>
      </c>
      <c r="F1427">
        <v>51</v>
      </c>
      <c r="G1427" t="s">
        <v>16</v>
      </c>
      <c r="H1427" t="s">
        <v>207</v>
      </c>
      <c r="I1427" t="s">
        <v>21</v>
      </c>
      <c r="J1427" t="b">
        <v>0</v>
      </c>
      <c r="K1427">
        <v>617178</v>
      </c>
      <c r="L1427">
        <v>1492900</v>
      </c>
      <c r="M1427" t="str">
        <f>IF(VLOOKUP(A1427,'national-winners'!$A$2:$B$13,2,0)=H1427,"Y","N")</f>
        <v>N</v>
      </c>
      <c r="N1427" t="str">
        <f>_xlfn.XLOOKUP(INDEX('state-winning-votes'!$A$1:$L$53,MATCH($C1427,'state-winning-votes'!$A:$A,0),MATCH($A1427,'state-winning-votes'!$A$2:$L$2,0)),$K:$K,$H:$H)</f>
        <v>Clinton, Bill</v>
      </c>
      <c r="O1427" t="str">
        <f>VLOOKUP(A1427,'national-winners'!$A$2:$B$13,2,0)</f>
        <v>Clinton, Bill</v>
      </c>
    </row>
    <row r="1428" spans="1:15" x14ac:dyDescent="0.25">
      <c r="A1428">
        <v>1992</v>
      </c>
      <c r="B1428" t="s">
        <v>81</v>
      </c>
      <c r="C1428" t="s">
        <v>82</v>
      </c>
      <c r="D1428">
        <v>21</v>
      </c>
      <c r="E1428">
        <v>61</v>
      </c>
      <c r="F1428">
        <v>51</v>
      </c>
      <c r="G1428" t="s">
        <v>16</v>
      </c>
      <c r="H1428" t="s">
        <v>231</v>
      </c>
      <c r="I1428" t="s">
        <v>35</v>
      </c>
      <c r="J1428" t="b">
        <v>0</v>
      </c>
      <c r="K1428">
        <v>203944</v>
      </c>
      <c r="L1428">
        <v>1492900</v>
      </c>
      <c r="M1428" t="str">
        <f>IF(VLOOKUP(A1428,'national-winners'!$A$2:$B$13,2,0)=H1428,"Y","N")</f>
        <v>N</v>
      </c>
      <c r="N1428" t="str">
        <f>_xlfn.XLOOKUP(INDEX('state-winning-votes'!$A$1:$L$53,MATCH($C1428,'state-winning-votes'!$A:$A,0),MATCH($A1428,'state-winning-votes'!$A$2:$L$2,0)),$K:$K,$H:$H)</f>
        <v>Clinton, Bill</v>
      </c>
      <c r="O1428" t="str">
        <f>VLOOKUP(A1428,'national-winners'!$A$2:$B$13,2,0)</f>
        <v>Clinton, Bill</v>
      </c>
    </row>
    <row r="1429" spans="1:15" x14ac:dyDescent="0.25">
      <c r="A1429">
        <v>1992</v>
      </c>
      <c r="B1429" t="s">
        <v>81</v>
      </c>
      <c r="C1429" t="s">
        <v>82</v>
      </c>
      <c r="D1429">
        <v>21</v>
      </c>
      <c r="E1429">
        <v>61</v>
      </c>
      <c r="F1429">
        <v>51</v>
      </c>
      <c r="G1429" t="s">
        <v>16</v>
      </c>
      <c r="H1429" t="s">
        <v>232</v>
      </c>
      <c r="I1429" t="s">
        <v>29</v>
      </c>
      <c r="J1429" t="b">
        <v>0</v>
      </c>
      <c r="K1429">
        <v>4513</v>
      </c>
      <c r="L1429">
        <v>1492900</v>
      </c>
      <c r="M1429" t="str">
        <f>IF(VLOOKUP(A1429,'national-winners'!$A$2:$B$13,2,0)=H1429,"Y","N")</f>
        <v>N</v>
      </c>
      <c r="N1429" t="str">
        <f>_xlfn.XLOOKUP(INDEX('state-winning-votes'!$A$1:$L$53,MATCH($C1429,'state-winning-votes'!$A:$A,0),MATCH($A1429,'state-winning-votes'!$A$2:$L$2,0)),$K:$K,$H:$H)</f>
        <v>Clinton, Bill</v>
      </c>
      <c r="O1429" t="str">
        <f>VLOOKUP(A1429,'national-winners'!$A$2:$B$13,2,0)</f>
        <v>Clinton, Bill</v>
      </c>
    </row>
    <row r="1430" spans="1:15" x14ac:dyDescent="0.25">
      <c r="A1430">
        <v>1992</v>
      </c>
      <c r="B1430" t="s">
        <v>81</v>
      </c>
      <c r="C1430" t="s">
        <v>82</v>
      </c>
      <c r="D1430">
        <v>21</v>
      </c>
      <c r="E1430">
        <v>61</v>
      </c>
      <c r="F1430">
        <v>51</v>
      </c>
      <c r="G1430" t="s">
        <v>16</v>
      </c>
      <c r="H1430" t="s">
        <v>238</v>
      </c>
      <c r="I1430" t="s">
        <v>239</v>
      </c>
      <c r="J1430" t="b">
        <v>0</v>
      </c>
      <c r="K1430">
        <v>989</v>
      </c>
      <c r="L1430">
        <v>1492900</v>
      </c>
      <c r="M1430" t="str">
        <f>IF(VLOOKUP(A1430,'national-winners'!$A$2:$B$13,2,0)=H1430,"Y","N")</f>
        <v>N</v>
      </c>
      <c r="N1430" t="str">
        <f>_xlfn.XLOOKUP(INDEX('state-winning-votes'!$A$1:$L$53,MATCH($C1430,'state-winning-votes'!$A:$A,0),MATCH($A1430,'state-winning-votes'!$A$2:$L$2,0)),$K:$K,$H:$H)</f>
        <v>Clinton, Bill</v>
      </c>
      <c r="O1430" t="str">
        <f>VLOOKUP(A1430,'national-winners'!$A$2:$B$13,2,0)</f>
        <v>Clinton, Bill</v>
      </c>
    </row>
    <row r="1431" spans="1:15" x14ac:dyDescent="0.25">
      <c r="A1431">
        <v>1992</v>
      </c>
      <c r="B1431" t="s">
        <v>81</v>
      </c>
      <c r="C1431" t="s">
        <v>82</v>
      </c>
      <c r="D1431">
        <v>21</v>
      </c>
      <c r="E1431">
        <v>61</v>
      </c>
      <c r="F1431">
        <v>51</v>
      </c>
      <c r="G1431" t="s">
        <v>16</v>
      </c>
      <c r="H1431" t="s">
        <v>236</v>
      </c>
      <c r="I1431" t="s">
        <v>237</v>
      </c>
      <c r="J1431" t="b">
        <v>0</v>
      </c>
      <c r="K1431">
        <v>695</v>
      </c>
      <c r="L1431">
        <v>1492900</v>
      </c>
      <c r="M1431" t="str">
        <f>IF(VLOOKUP(A1431,'national-winners'!$A$2:$B$13,2,0)=H1431,"Y","N")</f>
        <v>N</v>
      </c>
      <c r="N1431" t="str">
        <f>_xlfn.XLOOKUP(INDEX('state-winning-votes'!$A$1:$L$53,MATCH($C1431,'state-winning-votes'!$A:$A,0),MATCH($A1431,'state-winning-votes'!$A$2:$L$2,0)),$K:$K,$H:$H)</f>
        <v>Clinton, Bill</v>
      </c>
      <c r="O1431" t="str">
        <f>VLOOKUP(A1431,'national-winners'!$A$2:$B$13,2,0)</f>
        <v>Clinton, Bill</v>
      </c>
    </row>
    <row r="1432" spans="1:15" x14ac:dyDescent="0.25">
      <c r="A1432">
        <v>1992</v>
      </c>
      <c r="B1432" t="s">
        <v>81</v>
      </c>
      <c r="C1432" t="s">
        <v>82</v>
      </c>
      <c r="D1432">
        <v>21</v>
      </c>
      <c r="E1432">
        <v>61</v>
      </c>
      <c r="F1432">
        <v>51</v>
      </c>
      <c r="G1432" t="s">
        <v>16</v>
      </c>
      <c r="H1432" t="s">
        <v>210</v>
      </c>
      <c r="I1432" t="s">
        <v>211</v>
      </c>
      <c r="J1432" t="b">
        <v>0</v>
      </c>
      <c r="K1432">
        <v>430</v>
      </c>
      <c r="L1432">
        <v>1492900</v>
      </c>
      <c r="M1432" t="str">
        <f>IF(VLOOKUP(A1432,'national-winners'!$A$2:$B$13,2,0)=H1432,"Y","N")</f>
        <v>N</v>
      </c>
      <c r="N1432" t="str">
        <f>_xlfn.XLOOKUP(INDEX('state-winning-votes'!$A$1:$L$53,MATCH($C1432,'state-winning-votes'!$A:$A,0),MATCH($A1432,'state-winning-votes'!$A$2:$L$2,0)),$K:$K,$H:$H)</f>
        <v>Clinton, Bill</v>
      </c>
      <c r="O1432" t="str">
        <f>VLOOKUP(A1432,'national-winners'!$A$2:$B$13,2,0)</f>
        <v>Clinton, Bill</v>
      </c>
    </row>
    <row r="1433" spans="1:15" x14ac:dyDescent="0.25">
      <c r="A1433">
        <v>1992</v>
      </c>
      <c r="B1433" t="s">
        <v>81</v>
      </c>
      <c r="C1433" t="s">
        <v>82</v>
      </c>
      <c r="D1433">
        <v>21</v>
      </c>
      <c r="E1433">
        <v>61</v>
      </c>
      <c r="F1433">
        <v>51</v>
      </c>
      <c r="G1433" t="s">
        <v>16</v>
      </c>
      <c r="J1433" t="b">
        <v>1</v>
      </c>
      <c r="K1433">
        <v>47</v>
      </c>
      <c r="L1433">
        <v>1492900</v>
      </c>
      <c r="M1433" t="str">
        <f>IF(VLOOKUP(A1433,'national-winners'!$A$2:$B$13,2,0)=H1433,"Y","N")</f>
        <v>N</v>
      </c>
      <c r="N1433" t="str">
        <f>_xlfn.XLOOKUP(INDEX('state-winning-votes'!$A$1:$L$53,MATCH($C1433,'state-winning-votes'!$A:$A,0),MATCH($A1433,'state-winning-votes'!$A$2:$L$2,0)),$K:$K,$H:$H)</f>
        <v>Clinton, Bill</v>
      </c>
      <c r="O1433" t="str">
        <f>VLOOKUP(A1433,'national-winners'!$A$2:$B$13,2,0)</f>
        <v>Clinton, Bill</v>
      </c>
    </row>
    <row r="1434" spans="1:15" x14ac:dyDescent="0.25">
      <c r="A1434">
        <v>1992</v>
      </c>
      <c r="B1434" t="s">
        <v>83</v>
      </c>
      <c r="C1434" t="s">
        <v>84</v>
      </c>
      <c r="D1434">
        <v>22</v>
      </c>
      <c r="E1434">
        <v>72</v>
      </c>
      <c r="F1434">
        <v>45</v>
      </c>
      <c r="G1434" t="s">
        <v>16</v>
      </c>
      <c r="H1434" t="s">
        <v>230</v>
      </c>
      <c r="I1434" t="s">
        <v>18</v>
      </c>
      <c r="J1434" t="b">
        <v>0</v>
      </c>
      <c r="K1434">
        <v>815971</v>
      </c>
      <c r="L1434">
        <v>1790017</v>
      </c>
      <c r="M1434" t="str">
        <f>IF(VLOOKUP(A1434,'national-winners'!$A$2:$B$13,2,0)=H1434,"Y","N")</f>
        <v>Y</v>
      </c>
      <c r="N1434" t="str">
        <f>_xlfn.XLOOKUP(INDEX('state-winning-votes'!$A$1:$L$53,MATCH($C1434,'state-winning-votes'!$A:$A,0),MATCH($A1434,'state-winning-votes'!$A$2:$L$2,0)),$K:$K,$H:$H)</f>
        <v>Clinton, Bill</v>
      </c>
      <c r="O1434" t="str">
        <f>VLOOKUP(A1434,'national-winners'!$A$2:$B$13,2,0)</f>
        <v>Clinton, Bill</v>
      </c>
    </row>
    <row r="1435" spans="1:15" x14ac:dyDescent="0.25">
      <c r="A1435">
        <v>1992</v>
      </c>
      <c r="B1435" t="s">
        <v>83</v>
      </c>
      <c r="C1435" t="s">
        <v>84</v>
      </c>
      <c r="D1435">
        <v>22</v>
      </c>
      <c r="E1435">
        <v>72</v>
      </c>
      <c r="F1435">
        <v>45</v>
      </c>
      <c r="G1435" t="s">
        <v>16</v>
      </c>
      <c r="H1435" t="s">
        <v>207</v>
      </c>
      <c r="I1435" t="s">
        <v>21</v>
      </c>
      <c r="J1435" t="b">
        <v>0</v>
      </c>
      <c r="K1435">
        <v>733386</v>
      </c>
      <c r="L1435">
        <v>1790017</v>
      </c>
      <c r="M1435" t="str">
        <f>IF(VLOOKUP(A1435,'national-winners'!$A$2:$B$13,2,0)=H1435,"Y","N")</f>
        <v>N</v>
      </c>
      <c r="N1435" t="str">
        <f>_xlfn.XLOOKUP(INDEX('state-winning-votes'!$A$1:$L$53,MATCH($C1435,'state-winning-votes'!$A:$A,0),MATCH($A1435,'state-winning-votes'!$A$2:$L$2,0)),$K:$K,$H:$H)</f>
        <v>Clinton, Bill</v>
      </c>
      <c r="O1435" t="str">
        <f>VLOOKUP(A1435,'national-winners'!$A$2:$B$13,2,0)</f>
        <v>Clinton, Bill</v>
      </c>
    </row>
    <row r="1436" spans="1:15" x14ac:dyDescent="0.25">
      <c r="A1436">
        <v>1992</v>
      </c>
      <c r="B1436" t="s">
        <v>83</v>
      </c>
      <c r="C1436" t="s">
        <v>84</v>
      </c>
      <c r="D1436">
        <v>22</v>
      </c>
      <c r="E1436">
        <v>72</v>
      </c>
      <c r="F1436">
        <v>45</v>
      </c>
      <c r="G1436" t="s">
        <v>16</v>
      </c>
      <c r="H1436" t="s">
        <v>231</v>
      </c>
      <c r="I1436" t="s">
        <v>35</v>
      </c>
      <c r="J1436" t="b">
        <v>0</v>
      </c>
      <c r="K1436">
        <v>211478</v>
      </c>
      <c r="L1436">
        <v>1790017</v>
      </c>
      <c r="M1436" t="str">
        <f>IF(VLOOKUP(A1436,'national-winners'!$A$2:$B$13,2,0)=H1436,"Y","N")</f>
        <v>N</v>
      </c>
      <c r="N1436" t="str">
        <f>_xlfn.XLOOKUP(INDEX('state-winning-votes'!$A$1:$L$53,MATCH($C1436,'state-winning-votes'!$A:$A,0),MATCH($A1436,'state-winning-votes'!$A$2:$L$2,0)),$K:$K,$H:$H)</f>
        <v>Clinton, Bill</v>
      </c>
      <c r="O1436" t="str">
        <f>VLOOKUP(A1436,'national-winners'!$A$2:$B$13,2,0)</f>
        <v>Clinton, Bill</v>
      </c>
    </row>
    <row r="1437" spans="1:15" x14ac:dyDescent="0.25">
      <c r="A1437">
        <v>1992</v>
      </c>
      <c r="B1437" t="s">
        <v>83</v>
      </c>
      <c r="C1437" t="s">
        <v>84</v>
      </c>
      <c r="D1437">
        <v>22</v>
      </c>
      <c r="E1437">
        <v>72</v>
      </c>
      <c r="F1437">
        <v>45</v>
      </c>
      <c r="G1437" t="s">
        <v>16</v>
      </c>
      <c r="H1437" t="s">
        <v>233</v>
      </c>
      <c r="I1437" t="s">
        <v>234</v>
      </c>
      <c r="J1437" t="b">
        <v>0</v>
      </c>
      <c r="K1437">
        <v>18545</v>
      </c>
      <c r="L1437">
        <v>1790017</v>
      </c>
      <c r="M1437" t="str">
        <f>IF(VLOOKUP(A1437,'national-winners'!$A$2:$B$13,2,0)=H1437,"Y","N")</f>
        <v>N</v>
      </c>
      <c r="N1437" t="str">
        <f>_xlfn.XLOOKUP(INDEX('state-winning-votes'!$A$1:$L$53,MATCH($C1437,'state-winning-votes'!$A:$A,0),MATCH($A1437,'state-winning-votes'!$A$2:$L$2,0)),$K:$K,$H:$H)</f>
        <v>Clinton, Bill</v>
      </c>
      <c r="O1437" t="str">
        <f>VLOOKUP(A1437,'national-winners'!$A$2:$B$13,2,0)</f>
        <v>Clinton, Bill</v>
      </c>
    </row>
    <row r="1438" spans="1:15" x14ac:dyDescent="0.25">
      <c r="A1438">
        <v>1992</v>
      </c>
      <c r="B1438" t="s">
        <v>83</v>
      </c>
      <c r="C1438" t="s">
        <v>84</v>
      </c>
      <c r="D1438">
        <v>22</v>
      </c>
      <c r="E1438">
        <v>72</v>
      </c>
      <c r="F1438">
        <v>45</v>
      </c>
      <c r="G1438" t="s">
        <v>16</v>
      </c>
      <c r="H1438" t="s">
        <v>232</v>
      </c>
      <c r="I1438" t="s">
        <v>29</v>
      </c>
      <c r="J1438" t="b">
        <v>0</v>
      </c>
      <c r="K1438">
        <v>3155</v>
      </c>
      <c r="L1438">
        <v>1790017</v>
      </c>
      <c r="M1438" t="str">
        <f>IF(VLOOKUP(A1438,'national-winners'!$A$2:$B$13,2,0)=H1438,"Y","N")</f>
        <v>N</v>
      </c>
      <c r="N1438" t="str">
        <f>_xlfn.XLOOKUP(INDEX('state-winning-votes'!$A$1:$L$53,MATCH($C1438,'state-winning-votes'!$A:$A,0),MATCH($A1438,'state-winning-votes'!$A$2:$L$2,0)),$K:$K,$H:$H)</f>
        <v>Clinton, Bill</v>
      </c>
      <c r="O1438" t="str">
        <f>VLOOKUP(A1438,'national-winners'!$A$2:$B$13,2,0)</f>
        <v>Clinton, Bill</v>
      </c>
    </row>
    <row r="1439" spans="1:15" x14ac:dyDescent="0.25">
      <c r="A1439">
        <v>1992</v>
      </c>
      <c r="B1439" t="s">
        <v>83</v>
      </c>
      <c r="C1439" t="s">
        <v>84</v>
      </c>
      <c r="D1439">
        <v>22</v>
      </c>
      <c r="E1439">
        <v>72</v>
      </c>
      <c r="F1439">
        <v>45</v>
      </c>
      <c r="G1439" t="s">
        <v>16</v>
      </c>
      <c r="H1439" t="s">
        <v>59</v>
      </c>
      <c r="I1439" t="s">
        <v>248</v>
      </c>
      <c r="J1439" t="b">
        <v>0</v>
      </c>
      <c r="K1439">
        <v>1663</v>
      </c>
      <c r="L1439">
        <v>1790017</v>
      </c>
      <c r="M1439" t="str">
        <f>IF(VLOOKUP(A1439,'national-winners'!$A$2:$B$13,2,0)=H1439,"Y","N")</f>
        <v>N</v>
      </c>
      <c r="N1439" t="str">
        <f>_xlfn.XLOOKUP(INDEX('state-winning-votes'!$A$1:$L$53,MATCH($C1439,'state-winning-votes'!$A:$A,0),MATCH($A1439,'state-winning-votes'!$A$2:$L$2,0)),$K:$K,$H:$H)</f>
        <v>Clinton, Bill</v>
      </c>
      <c r="O1439" t="str">
        <f>VLOOKUP(A1439,'national-winners'!$A$2:$B$13,2,0)</f>
        <v>Clinton, Bill</v>
      </c>
    </row>
    <row r="1440" spans="1:15" x14ac:dyDescent="0.25">
      <c r="A1440">
        <v>1992</v>
      </c>
      <c r="B1440" t="s">
        <v>83</v>
      </c>
      <c r="C1440" t="s">
        <v>84</v>
      </c>
      <c r="D1440">
        <v>22</v>
      </c>
      <c r="E1440">
        <v>72</v>
      </c>
      <c r="F1440">
        <v>45</v>
      </c>
      <c r="G1440" t="s">
        <v>16</v>
      </c>
      <c r="H1440" t="s">
        <v>238</v>
      </c>
      <c r="I1440" t="s">
        <v>239</v>
      </c>
      <c r="J1440" t="b">
        <v>0</v>
      </c>
      <c r="K1440">
        <v>1552</v>
      </c>
      <c r="L1440">
        <v>1790017</v>
      </c>
      <c r="M1440" t="str">
        <f>IF(VLOOKUP(A1440,'national-winners'!$A$2:$B$13,2,0)=H1440,"Y","N")</f>
        <v>N</v>
      </c>
      <c r="N1440" t="str">
        <f>_xlfn.XLOOKUP(INDEX('state-winning-votes'!$A$1:$L$53,MATCH($C1440,'state-winning-votes'!$A:$A,0),MATCH($A1440,'state-winning-votes'!$A$2:$L$2,0)),$K:$K,$H:$H)</f>
        <v>Clinton, Bill</v>
      </c>
      <c r="O1440" t="str">
        <f>VLOOKUP(A1440,'national-winners'!$A$2:$B$13,2,0)</f>
        <v>Clinton, Bill</v>
      </c>
    </row>
    <row r="1441" spans="1:15" x14ac:dyDescent="0.25">
      <c r="A1441">
        <v>1992</v>
      </c>
      <c r="B1441" t="s">
        <v>83</v>
      </c>
      <c r="C1441" t="s">
        <v>84</v>
      </c>
      <c r="D1441">
        <v>22</v>
      </c>
      <c r="E1441">
        <v>72</v>
      </c>
      <c r="F1441">
        <v>45</v>
      </c>
      <c r="G1441" t="s">
        <v>16</v>
      </c>
      <c r="H1441" t="s">
        <v>210</v>
      </c>
      <c r="I1441" t="s">
        <v>249</v>
      </c>
      <c r="J1441" t="b">
        <v>0</v>
      </c>
      <c r="K1441">
        <v>1434</v>
      </c>
      <c r="L1441">
        <v>1790017</v>
      </c>
      <c r="M1441" t="str">
        <f>IF(VLOOKUP(A1441,'national-winners'!$A$2:$B$13,2,0)=H1441,"Y","N")</f>
        <v>N</v>
      </c>
      <c r="N1441" t="str">
        <f>_xlfn.XLOOKUP(INDEX('state-winning-votes'!$A$1:$L$53,MATCH($C1441,'state-winning-votes'!$A:$A,0),MATCH($A1441,'state-winning-votes'!$A$2:$L$2,0)),$K:$K,$H:$H)</f>
        <v>Clinton, Bill</v>
      </c>
      <c r="O1441" t="str">
        <f>VLOOKUP(A1441,'national-winners'!$A$2:$B$13,2,0)</f>
        <v>Clinton, Bill</v>
      </c>
    </row>
    <row r="1442" spans="1:15" x14ac:dyDescent="0.25">
      <c r="A1442">
        <v>1992</v>
      </c>
      <c r="B1442" t="s">
        <v>83</v>
      </c>
      <c r="C1442" t="s">
        <v>84</v>
      </c>
      <c r="D1442">
        <v>22</v>
      </c>
      <c r="E1442">
        <v>72</v>
      </c>
      <c r="F1442">
        <v>45</v>
      </c>
      <c r="G1442" t="s">
        <v>16</v>
      </c>
      <c r="H1442" t="s">
        <v>48</v>
      </c>
      <c r="I1442" t="s">
        <v>250</v>
      </c>
      <c r="J1442" t="b">
        <v>0</v>
      </c>
      <c r="K1442">
        <v>1136</v>
      </c>
      <c r="L1442">
        <v>1790017</v>
      </c>
      <c r="M1442" t="str">
        <f>IF(VLOOKUP(A1442,'national-winners'!$A$2:$B$13,2,0)=H1442,"Y","N")</f>
        <v>N</v>
      </c>
      <c r="N1442" t="str">
        <f>_xlfn.XLOOKUP(INDEX('state-winning-votes'!$A$1:$L$53,MATCH($C1442,'state-winning-votes'!$A:$A,0),MATCH($A1442,'state-winning-votes'!$A$2:$L$2,0)),$K:$K,$H:$H)</f>
        <v>Clinton, Bill</v>
      </c>
      <c r="O1442" t="str">
        <f>VLOOKUP(A1442,'national-winners'!$A$2:$B$13,2,0)</f>
        <v>Clinton, Bill</v>
      </c>
    </row>
    <row r="1443" spans="1:15" x14ac:dyDescent="0.25">
      <c r="A1443">
        <v>1992</v>
      </c>
      <c r="B1443" t="s">
        <v>83</v>
      </c>
      <c r="C1443" t="s">
        <v>84</v>
      </c>
      <c r="D1443">
        <v>22</v>
      </c>
      <c r="E1443">
        <v>72</v>
      </c>
      <c r="F1443">
        <v>45</v>
      </c>
      <c r="G1443" t="s">
        <v>16</v>
      </c>
      <c r="H1443" t="s">
        <v>236</v>
      </c>
      <c r="I1443" t="s">
        <v>237</v>
      </c>
      <c r="J1443" t="b">
        <v>0</v>
      </c>
      <c r="K1443">
        <v>889</v>
      </c>
      <c r="L1443">
        <v>1790017</v>
      </c>
      <c r="M1443" t="str">
        <f>IF(VLOOKUP(A1443,'national-winners'!$A$2:$B$13,2,0)=H1443,"Y","N")</f>
        <v>N</v>
      </c>
      <c r="N1443" t="str">
        <f>_xlfn.XLOOKUP(INDEX('state-winning-votes'!$A$1:$L$53,MATCH($C1443,'state-winning-votes'!$A:$A,0),MATCH($A1443,'state-winning-votes'!$A$2:$L$2,0)),$K:$K,$H:$H)</f>
        <v>Clinton, Bill</v>
      </c>
      <c r="O1443" t="str">
        <f>VLOOKUP(A1443,'national-winners'!$A$2:$B$13,2,0)</f>
        <v>Clinton, Bill</v>
      </c>
    </row>
    <row r="1444" spans="1:15" x14ac:dyDescent="0.25">
      <c r="A1444">
        <v>1992</v>
      </c>
      <c r="B1444" t="s">
        <v>83</v>
      </c>
      <c r="C1444" t="s">
        <v>84</v>
      </c>
      <c r="D1444">
        <v>22</v>
      </c>
      <c r="E1444">
        <v>72</v>
      </c>
      <c r="F1444">
        <v>45</v>
      </c>
      <c r="G1444" t="s">
        <v>16</v>
      </c>
      <c r="H1444" t="s">
        <v>251</v>
      </c>
      <c r="I1444" t="s">
        <v>35</v>
      </c>
      <c r="J1444" t="b">
        <v>0</v>
      </c>
      <c r="K1444">
        <v>808</v>
      </c>
      <c r="L1444">
        <v>1790017</v>
      </c>
      <c r="M1444" t="str">
        <f>IF(VLOOKUP(A1444,'national-winners'!$A$2:$B$13,2,0)=H1444,"Y","N")</f>
        <v>N</v>
      </c>
      <c r="N1444" t="str">
        <f>_xlfn.XLOOKUP(INDEX('state-winning-votes'!$A$1:$L$53,MATCH($C1444,'state-winning-votes'!$A:$A,0),MATCH($A1444,'state-winning-votes'!$A$2:$L$2,0)),$K:$K,$H:$H)</f>
        <v>Clinton, Bill</v>
      </c>
      <c r="O1444" t="str">
        <f>VLOOKUP(A1444,'national-winners'!$A$2:$B$13,2,0)</f>
        <v>Clinton, Bill</v>
      </c>
    </row>
    <row r="1445" spans="1:15" x14ac:dyDescent="0.25">
      <c r="A1445">
        <v>1992</v>
      </c>
      <c r="B1445" t="s">
        <v>85</v>
      </c>
      <c r="C1445" t="s">
        <v>86</v>
      </c>
      <c r="D1445">
        <v>23</v>
      </c>
      <c r="E1445">
        <v>11</v>
      </c>
      <c r="F1445">
        <v>2</v>
      </c>
      <c r="G1445" t="s">
        <v>16</v>
      </c>
      <c r="H1445" t="s">
        <v>230</v>
      </c>
      <c r="I1445" t="s">
        <v>18</v>
      </c>
      <c r="J1445" t="b">
        <v>0</v>
      </c>
      <c r="K1445">
        <v>263420</v>
      </c>
      <c r="L1445">
        <v>679499</v>
      </c>
      <c r="M1445" t="str">
        <f>IF(VLOOKUP(A1445,'national-winners'!$A$2:$B$13,2,0)=H1445,"Y","N")</f>
        <v>Y</v>
      </c>
      <c r="N1445" t="str">
        <f>_xlfn.XLOOKUP(INDEX('state-winning-votes'!$A$1:$L$53,MATCH($C1445,'state-winning-votes'!$A:$A,0),MATCH($A1445,'state-winning-votes'!$A$2:$L$2,0)),$K:$K,$H:$H)</f>
        <v>Clinton, Bill</v>
      </c>
      <c r="O1445" t="str">
        <f>VLOOKUP(A1445,'national-winners'!$A$2:$B$13,2,0)</f>
        <v>Clinton, Bill</v>
      </c>
    </row>
    <row r="1446" spans="1:15" x14ac:dyDescent="0.25">
      <c r="A1446">
        <v>1992</v>
      </c>
      <c r="B1446" t="s">
        <v>85</v>
      </c>
      <c r="C1446" t="s">
        <v>86</v>
      </c>
      <c r="D1446">
        <v>23</v>
      </c>
      <c r="E1446">
        <v>11</v>
      </c>
      <c r="F1446">
        <v>2</v>
      </c>
      <c r="G1446" t="s">
        <v>16</v>
      </c>
      <c r="H1446" t="s">
        <v>231</v>
      </c>
      <c r="I1446" t="s">
        <v>35</v>
      </c>
      <c r="J1446" t="b">
        <v>0</v>
      </c>
      <c r="K1446">
        <v>206820</v>
      </c>
      <c r="L1446">
        <v>679499</v>
      </c>
      <c r="M1446" t="str">
        <f>IF(VLOOKUP(A1446,'national-winners'!$A$2:$B$13,2,0)=H1446,"Y","N")</f>
        <v>N</v>
      </c>
      <c r="N1446" t="str">
        <f>_xlfn.XLOOKUP(INDEX('state-winning-votes'!$A$1:$L$53,MATCH($C1446,'state-winning-votes'!$A:$A,0),MATCH($A1446,'state-winning-votes'!$A$2:$L$2,0)),$K:$K,$H:$H)</f>
        <v>Clinton, Bill</v>
      </c>
      <c r="O1446" t="str">
        <f>VLOOKUP(A1446,'national-winners'!$A$2:$B$13,2,0)</f>
        <v>Clinton, Bill</v>
      </c>
    </row>
    <row r="1447" spans="1:15" x14ac:dyDescent="0.25">
      <c r="A1447">
        <v>1992</v>
      </c>
      <c r="B1447" t="s">
        <v>85</v>
      </c>
      <c r="C1447" t="s">
        <v>86</v>
      </c>
      <c r="D1447">
        <v>23</v>
      </c>
      <c r="E1447">
        <v>11</v>
      </c>
      <c r="F1447">
        <v>2</v>
      </c>
      <c r="G1447" t="s">
        <v>16</v>
      </c>
      <c r="H1447" t="s">
        <v>207</v>
      </c>
      <c r="I1447" t="s">
        <v>21</v>
      </c>
      <c r="J1447" t="b">
        <v>0</v>
      </c>
      <c r="K1447">
        <v>206504</v>
      </c>
      <c r="L1447">
        <v>679499</v>
      </c>
      <c r="M1447" t="str">
        <f>IF(VLOOKUP(A1447,'national-winners'!$A$2:$B$13,2,0)=H1447,"Y","N")</f>
        <v>N</v>
      </c>
      <c r="N1447" t="str">
        <f>_xlfn.XLOOKUP(INDEX('state-winning-votes'!$A$1:$L$53,MATCH($C1447,'state-winning-votes'!$A:$A,0),MATCH($A1447,'state-winning-votes'!$A$2:$L$2,0)),$K:$K,$H:$H)</f>
        <v>Clinton, Bill</v>
      </c>
      <c r="O1447" t="str">
        <f>VLOOKUP(A1447,'national-winners'!$A$2:$B$13,2,0)</f>
        <v>Clinton, Bill</v>
      </c>
    </row>
    <row r="1448" spans="1:15" x14ac:dyDescent="0.25">
      <c r="A1448">
        <v>1992</v>
      </c>
      <c r="B1448" t="s">
        <v>85</v>
      </c>
      <c r="C1448" t="s">
        <v>86</v>
      </c>
      <c r="D1448">
        <v>23</v>
      </c>
      <c r="E1448">
        <v>11</v>
      </c>
      <c r="F1448">
        <v>2</v>
      </c>
      <c r="G1448" t="s">
        <v>16</v>
      </c>
      <c r="H1448" t="s">
        <v>232</v>
      </c>
      <c r="I1448" t="s">
        <v>29</v>
      </c>
      <c r="J1448" t="b">
        <v>0</v>
      </c>
      <c r="K1448">
        <v>1681</v>
      </c>
      <c r="L1448">
        <v>679499</v>
      </c>
      <c r="M1448" t="str">
        <f>IF(VLOOKUP(A1448,'national-winners'!$A$2:$B$13,2,0)=H1448,"Y","N")</f>
        <v>N</v>
      </c>
      <c r="N1448" t="str">
        <f>_xlfn.XLOOKUP(INDEX('state-winning-votes'!$A$1:$L$53,MATCH($C1448,'state-winning-votes'!$A:$A,0),MATCH($A1448,'state-winning-votes'!$A$2:$L$2,0)),$K:$K,$H:$H)</f>
        <v>Clinton, Bill</v>
      </c>
      <c r="O1448" t="str">
        <f>VLOOKUP(A1448,'national-winners'!$A$2:$B$13,2,0)</f>
        <v>Clinton, Bill</v>
      </c>
    </row>
    <row r="1449" spans="1:15" x14ac:dyDescent="0.25">
      <c r="A1449">
        <v>1992</v>
      </c>
      <c r="B1449" t="s">
        <v>85</v>
      </c>
      <c r="C1449" t="s">
        <v>86</v>
      </c>
      <c r="D1449">
        <v>23</v>
      </c>
      <c r="E1449">
        <v>11</v>
      </c>
      <c r="F1449">
        <v>2</v>
      </c>
      <c r="G1449" t="s">
        <v>16</v>
      </c>
      <c r="H1449" t="s">
        <v>210</v>
      </c>
      <c r="I1449" t="s">
        <v>211</v>
      </c>
      <c r="J1449" t="b">
        <v>0</v>
      </c>
      <c r="K1449">
        <v>519</v>
      </c>
      <c r="L1449">
        <v>679499</v>
      </c>
      <c r="M1449" t="str">
        <f>IF(VLOOKUP(A1449,'national-winners'!$A$2:$B$13,2,0)=H1449,"Y","N")</f>
        <v>N</v>
      </c>
      <c r="N1449" t="str">
        <f>_xlfn.XLOOKUP(INDEX('state-winning-votes'!$A$1:$L$53,MATCH($C1449,'state-winning-votes'!$A:$A,0),MATCH($A1449,'state-winning-votes'!$A$2:$L$2,0)),$K:$K,$H:$H)</f>
        <v>Clinton, Bill</v>
      </c>
      <c r="O1449" t="str">
        <f>VLOOKUP(A1449,'national-winners'!$A$2:$B$13,2,0)</f>
        <v>Clinton, Bill</v>
      </c>
    </row>
    <row r="1450" spans="1:15" x14ac:dyDescent="0.25">
      <c r="A1450">
        <v>1992</v>
      </c>
      <c r="B1450" t="s">
        <v>85</v>
      </c>
      <c r="C1450" t="s">
        <v>86</v>
      </c>
      <c r="D1450">
        <v>23</v>
      </c>
      <c r="E1450">
        <v>11</v>
      </c>
      <c r="F1450">
        <v>2</v>
      </c>
      <c r="G1450" t="s">
        <v>16</v>
      </c>
      <c r="H1450" t="s">
        <v>238</v>
      </c>
      <c r="I1450" t="s">
        <v>239</v>
      </c>
      <c r="J1450" t="b">
        <v>0</v>
      </c>
      <c r="K1450">
        <v>464</v>
      </c>
      <c r="L1450">
        <v>679499</v>
      </c>
      <c r="M1450" t="str">
        <f>IF(VLOOKUP(A1450,'national-winners'!$A$2:$B$13,2,0)=H1450,"Y","N")</f>
        <v>N</v>
      </c>
      <c r="N1450" t="str">
        <f>_xlfn.XLOOKUP(INDEX('state-winning-votes'!$A$1:$L$53,MATCH($C1450,'state-winning-votes'!$A:$A,0),MATCH($A1450,'state-winning-votes'!$A$2:$L$2,0)),$K:$K,$H:$H)</f>
        <v>Clinton, Bill</v>
      </c>
      <c r="O1450" t="str">
        <f>VLOOKUP(A1450,'national-winners'!$A$2:$B$13,2,0)</f>
        <v>Clinton, Bill</v>
      </c>
    </row>
    <row r="1451" spans="1:15" x14ac:dyDescent="0.25">
      <c r="A1451">
        <v>1992</v>
      </c>
      <c r="B1451" t="s">
        <v>85</v>
      </c>
      <c r="C1451" t="s">
        <v>86</v>
      </c>
      <c r="D1451">
        <v>23</v>
      </c>
      <c r="E1451">
        <v>11</v>
      </c>
      <c r="F1451">
        <v>2</v>
      </c>
      <c r="G1451" t="s">
        <v>16</v>
      </c>
      <c r="H1451" t="s">
        <v>59</v>
      </c>
      <c r="J1451" t="b">
        <v>0</v>
      </c>
      <c r="K1451">
        <v>91</v>
      </c>
      <c r="L1451">
        <v>679499</v>
      </c>
      <c r="M1451" t="str">
        <f>IF(VLOOKUP(A1451,'national-winners'!$A$2:$B$13,2,0)=H1451,"Y","N")</f>
        <v>N</v>
      </c>
      <c r="N1451" t="str">
        <f>_xlfn.XLOOKUP(INDEX('state-winning-votes'!$A$1:$L$53,MATCH($C1451,'state-winning-votes'!$A:$A,0),MATCH($A1451,'state-winning-votes'!$A$2:$L$2,0)),$K:$K,$H:$H)</f>
        <v>Clinton, Bill</v>
      </c>
      <c r="O1451" t="str">
        <f>VLOOKUP(A1451,'national-winners'!$A$2:$B$13,2,0)</f>
        <v>Clinton, Bill</v>
      </c>
    </row>
    <row r="1452" spans="1:15" x14ac:dyDescent="0.25">
      <c r="A1452">
        <v>1992</v>
      </c>
      <c r="B1452" t="s">
        <v>87</v>
      </c>
      <c r="C1452" t="s">
        <v>88</v>
      </c>
      <c r="D1452">
        <v>24</v>
      </c>
      <c r="E1452">
        <v>52</v>
      </c>
      <c r="F1452">
        <v>52</v>
      </c>
      <c r="G1452" t="s">
        <v>16</v>
      </c>
      <c r="H1452" t="s">
        <v>230</v>
      </c>
      <c r="I1452" t="s">
        <v>18</v>
      </c>
      <c r="J1452" t="b">
        <v>0</v>
      </c>
      <c r="K1452">
        <v>988571</v>
      </c>
      <c r="L1452">
        <v>1984580</v>
      </c>
      <c r="M1452" t="str">
        <f>IF(VLOOKUP(A1452,'national-winners'!$A$2:$B$13,2,0)=H1452,"Y","N")</f>
        <v>Y</v>
      </c>
      <c r="N1452" t="str">
        <f>_xlfn.XLOOKUP(INDEX('state-winning-votes'!$A$1:$L$53,MATCH($C1452,'state-winning-votes'!$A:$A,0),MATCH($A1452,'state-winning-votes'!$A$2:$L$2,0)),$K:$K,$H:$H)</f>
        <v>Clinton, Bill</v>
      </c>
      <c r="O1452" t="str">
        <f>VLOOKUP(A1452,'national-winners'!$A$2:$B$13,2,0)</f>
        <v>Clinton, Bill</v>
      </c>
    </row>
    <row r="1453" spans="1:15" x14ac:dyDescent="0.25">
      <c r="A1453">
        <v>1992</v>
      </c>
      <c r="B1453" t="s">
        <v>87</v>
      </c>
      <c r="C1453" t="s">
        <v>88</v>
      </c>
      <c r="D1453">
        <v>24</v>
      </c>
      <c r="E1453">
        <v>52</v>
      </c>
      <c r="F1453">
        <v>52</v>
      </c>
      <c r="G1453" t="s">
        <v>16</v>
      </c>
      <c r="H1453" t="s">
        <v>207</v>
      </c>
      <c r="I1453" t="s">
        <v>21</v>
      </c>
      <c r="J1453" t="b">
        <v>0</v>
      </c>
      <c r="K1453">
        <v>707094</v>
      </c>
      <c r="L1453">
        <v>1984580</v>
      </c>
      <c r="M1453" t="str">
        <f>IF(VLOOKUP(A1453,'national-winners'!$A$2:$B$13,2,0)=H1453,"Y","N")</f>
        <v>N</v>
      </c>
      <c r="N1453" t="str">
        <f>_xlfn.XLOOKUP(INDEX('state-winning-votes'!$A$1:$L$53,MATCH($C1453,'state-winning-votes'!$A:$A,0),MATCH($A1453,'state-winning-votes'!$A$2:$L$2,0)),$K:$K,$H:$H)</f>
        <v>Clinton, Bill</v>
      </c>
      <c r="O1453" t="str">
        <f>VLOOKUP(A1453,'national-winners'!$A$2:$B$13,2,0)</f>
        <v>Clinton, Bill</v>
      </c>
    </row>
    <row r="1454" spans="1:15" x14ac:dyDescent="0.25">
      <c r="A1454">
        <v>1992</v>
      </c>
      <c r="B1454" t="s">
        <v>87</v>
      </c>
      <c r="C1454" t="s">
        <v>88</v>
      </c>
      <c r="D1454">
        <v>24</v>
      </c>
      <c r="E1454">
        <v>52</v>
      </c>
      <c r="F1454">
        <v>52</v>
      </c>
      <c r="G1454" t="s">
        <v>16</v>
      </c>
      <c r="H1454" t="s">
        <v>231</v>
      </c>
      <c r="I1454" t="s">
        <v>35</v>
      </c>
      <c r="J1454" t="b">
        <v>0</v>
      </c>
      <c r="K1454">
        <v>281414</v>
      </c>
      <c r="L1454">
        <v>1984580</v>
      </c>
      <c r="M1454" t="str">
        <f>IF(VLOOKUP(A1454,'national-winners'!$A$2:$B$13,2,0)=H1454,"Y","N")</f>
        <v>N</v>
      </c>
      <c r="N1454" t="str">
        <f>_xlfn.XLOOKUP(INDEX('state-winning-votes'!$A$1:$L$53,MATCH($C1454,'state-winning-votes'!$A:$A,0),MATCH($A1454,'state-winning-votes'!$A$2:$L$2,0)),$K:$K,$H:$H)</f>
        <v>Clinton, Bill</v>
      </c>
      <c r="O1454" t="str">
        <f>VLOOKUP(A1454,'national-winners'!$A$2:$B$13,2,0)</f>
        <v>Clinton, Bill</v>
      </c>
    </row>
    <row r="1455" spans="1:15" x14ac:dyDescent="0.25">
      <c r="A1455">
        <v>1992</v>
      </c>
      <c r="B1455" t="s">
        <v>87</v>
      </c>
      <c r="C1455" t="s">
        <v>88</v>
      </c>
      <c r="D1455">
        <v>24</v>
      </c>
      <c r="E1455">
        <v>52</v>
      </c>
      <c r="F1455">
        <v>52</v>
      </c>
      <c r="G1455" t="s">
        <v>16</v>
      </c>
      <c r="H1455" t="s">
        <v>232</v>
      </c>
      <c r="I1455" t="s">
        <v>29</v>
      </c>
      <c r="J1455" t="b">
        <v>0</v>
      </c>
      <c r="K1455">
        <v>4715</v>
      </c>
      <c r="L1455">
        <v>1984580</v>
      </c>
      <c r="M1455" t="str">
        <f>IF(VLOOKUP(A1455,'national-winners'!$A$2:$B$13,2,0)=H1455,"Y","N")</f>
        <v>N</v>
      </c>
      <c r="N1455" t="str">
        <f>_xlfn.XLOOKUP(INDEX('state-winning-votes'!$A$1:$L$53,MATCH($C1455,'state-winning-votes'!$A:$A,0),MATCH($A1455,'state-winning-votes'!$A$2:$L$2,0)),$K:$K,$H:$H)</f>
        <v>Clinton, Bill</v>
      </c>
      <c r="O1455" t="str">
        <f>VLOOKUP(A1455,'national-winners'!$A$2:$B$13,2,0)</f>
        <v>Clinton, Bill</v>
      </c>
    </row>
    <row r="1456" spans="1:15" x14ac:dyDescent="0.25">
      <c r="A1456">
        <v>1992</v>
      </c>
      <c r="B1456" t="s">
        <v>87</v>
      </c>
      <c r="C1456" t="s">
        <v>88</v>
      </c>
      <c r="D1456">
        <v>24</v>
      </c>
      <c r="E1456">
        <v>52</v>
      </c>
      <c r="F1456">
        <v>52</v>
      </c>
      <c r="G1456" t="s">
        <v>16</v>
      </c>
      <c r="H1456" t="s">
        <v>210</v>
      </c>
      <c r="I1456" t="s">
        <v>211</v>
      </c>
      <c r="J1456" t="b">
        <v>0</v>
      </c>
      <c r="K1456">
        <v>2786</v>
      </c>
      <c r="L1456">
        <v>1984580</v>
      </c>
      <c r="M1456" t="str">
        <f>IF(VLOOKUP(A1456,'national-winners'!$A$2:$B$13,2,0)=H1456,"Y","N")</f>
        <v>N</v>
      </c>
      <c r="N1456" t="str">
        <f>_xlfn.XLOOKUP(INDEX('state-winning-votes'!$A$1:$L$53,MATCH($C1456,'state-winning-votes'!$A:$A,0),MATCH($A1456,'state-winning-votes'!$A$2:$L$2,0)),$K:$K,$H:$H)</f>
        <v>Clinton, Bill</v>
      </c>
      <c r="O1456" t="str">
        <f>VLOOKUP(A1456,'national-winners'!$A$2:$B$13,2,0)</f>
        <v>Clinton, Bill</v>
      </c>
    </row>
    <row r="1457" spans="1:15" x14ac:dyDescent="0.25">
      <c r="A1457">
        <v>1992</v>
      </c>
      <c r="B1457" t="s">
        <v>89</v>
      </c>
      <c r="C1457" t="s">
        <v>90</v>
      </c>
      <c r="D1457">
        <v>25</v>
      </c>
      <c r="E1457">
        <v>14</v>
      </c>
      <c r="F1457">
        <v>3</v>
      </c>
      <c r="G1457" t="s">
        <v>16</v>
      </c>
      <c r="H1457" t="s">
        <v>230</v>
      </c>
      <c r="I1457" t="s">
        <v>18</v>
      </c>
      <c r="J1457" t="b">
        <v>0</v>
      </c>
      <c r="K1457">
        <v>1318639</v>
      </c>
      <c r="L1457">
        <v>2773664</v>
      </c>
      <c r="M1457" t="str">
        <f>IF(VLOOKUP(A1457,'national-winners'!$A$2:$B$13,2,0)=H1457,"Y","N")</f>
        <v>Y</v>
      </c>
      <c r="N1457" t="str">
        <f>_xlfn.XLOOKUP(INDEX('state-winning-votes'!$A$1:$L$53,MATCH($C1457,'state-winning-votes'!$A:$A,0),MATCH($A1457,'state-winning-votes'!$A$2:$L$2,0)),$K:$K,$H:$H)</f>
        <v>Clinton, Bill</v>
      </c>
      <c r="O1457" t="str">
        <f>VLOOKUP(A1457,'national-winners'!$A$2:$B$13,2,0)</f>
        <v>Clinton, Bill</v>
      </c>
    </row>
    <row r="1458" spans="1:15" x14ac:dyDescent="0.25">
      <c r="A1458">
        <v>1992</v>
      </c>
      <c r="B1458" t="s">
        <v>89</v>
      </c>
      <c r="C1458" t="s">
        <v>90</v>
      </c>
      <c r="D1458">
        <v>25</v>
      </c>
      <c r="E1458">
        <v>14</v>
      </c>
      <c r="F1458">
        <v>3</v>
      </c>
      <c r="G1458" t="s">
        <v>16</v>
      </c>
      <c r="H1458" t="s">
        <v>207</v>
      </c>
      <c r="I1458" t="s">
        <v>21</v>
      </c>
      <c r="J1458" t="b">
        <v>0</v>
      </c>
      <c r="K1458">
        <v>805039</v>
      </c>
      <c r="L1458">
        <v>2773664</v>
      </c>
      <c r="M1458" t="str">
        <f>IF(VLOOKUP(A1458,'national-winners'!$A$2:$B$13,2,0)=H1458,"Y","N")</f>
        <v>N</v>
      </c>
      <c r="N1458" t="str">
        <f>_xlfn.XLOOKUP(INDEX('state-winning-votes'!$A$1:$L$53,MATCH($C1458,'state-winning-votes'!$A:$A,0),MATCH($A1458,'state-winning-votes'!$A$2:$L$2,0)),$K:$K,$H:$H)</f>
        <v>Clinton, Bill</v>
      </c>
      <c r="O1458" t="str">
        <f>VLOOKUP(A1458,'national-winners'!$A$2:$B$13,2,0)</f>
        <v>Clinton, Bill</v>
      </c>
    </row>
    <row r="1459" spans="1:15" x14ac:dyDescent="0.25">
      <c r="A1459">
        <v>1992</v>
      </c>
      <c r="B1459" t="s">
        <v>89</v>
      </c>
      <c r="C1459" t="s">
        <v>90</v>
      </c>
      <c r="D1459">
        <v>25</v>
      </c>
      <c r="E1459">
        <v>14</v>
      </c>
      <c r="F1459">
        <v>3</v>
      </c>
      <c r="G1459" t="s">
        <v>16</v>
      </c>
      <c r="H1459" t="s">
        <v>231</v>
      </c>
      <c r="I1459" t="s">
        <v>35</v>
      </c>
      <c r="J1459" t="b">
        <v>0</v>
      </c>
      <c r="K1459">
        <v>630731</v>
      </c>
      <c r="L1459">
        <v>2773664</v>
      </c>
      <c r="M1459" t="str">
        <f>IF(VLOOKUP(A1459,'national-winners'!$A$2:$B$13,2,0)=H1459,"Y","N")</f>
        <v>N</v>
      </c>
      <c r="N1459" t="str">
        <f>_xlfn.XLOOKUP(INDEX('state-winning-votes'!$A$1:$L$53,MATCH($C1459,'state-winning-votes'!$A:$A,0),MATCH($A1459,'state-winning-votes'!$A$2:$L$2,0)),$K:$K,$H:$H)</f>
        <v>Clinton, Bill</v>
      </c>
      <c r="O1459" t="str">
        <f>VLOOKUP(A1459,'national-winners'!$A$2:$B$13,2,0)</f>
        <v>Clinton, Bill</v>
      </c>
    </row>
    <row r="1460" spans="1:15" x14ac:dyDescent="0.25">
      <c r="A1460">
        <v>1992</v>
      </c>
      <c r="B1460" t="s">
        <v>89</v>
      </c>
      <c r="C1460" t="s">
        <v>90</v>
      </c>
      <c r="D1460">
        <v>25</v>
      </c>
      <c r="E1460">
        <v>14</v>
      </c>
      <c r="F1460">
        <v>3</v>
      </c>
      <c r="G1460" t="s">
        <v>16</v>
      </c>
      <c r="H1460" t="s">
        <v>232</v>
      </c>
      <c r="I1460" t="s">
        <v>29</v>
      </c>
      <c r="J1460" t="b">
        <v>0</v>
      </c>
      <c r="K1460">
        <v>9021</v>
      </c>
      <c r="L1460">
        <v>2773664</v>
      </c>
      <c r="M1460" t="str">
        <f>IF(VLOOKUP(A1460,'national-winners'!$A$2:$B$13,2,0)=H1460,"Y","N")</f>
        <v>N</v>
      </c>
      <c r="N1460" t="str">
        <f>_xlfn.XLOOKUP(INDEX('state-winning-votes'!$A$1:$L$53,MATCH($C1460,'state-winning-votes'!$A:$A,0),MATCH($A1460,'state-winning-votes'!$A$2:$L$2,0)),$K:$K,$H:$H)</f>
        <v>Clinton, Bill</v>
      </c>
      <c r="O1460" t="str">
        <f>VLOOKUP(A1460,'national-winners'!$A$2:$B$13,2,0)</f>
        <v>Clinton, Bill</v>
      </c>
    </row>
    <row r="1461" spans="1:15" x14ac:dyDescent="0.25">
      <c r="A1461">
        <v>1992</v>
      </c>
      <c r="B1461" t="s">
        <v>89</v>
      </c>
      <c r="C1461" t="s">
        <v>90</v>
      </c>
      <c r="D1461">
        <v>25</v>
      </c>
      <c r="E1461">
        <v>14</v>
      </c>
      <c r="F1461">
        <v>3</v>
      </c>
      <c r="G1461" t="s">
        <v>16</v>
      </c>
      <c r="H1461" t="s">
        <v>210</v>
      </c>
      <c r="I1461" t="s">
        <v>211</v>
      </c>
      <c r="J1461" t="b">
        <v>0</v>
      </c>
      <c r="K1461">
        <v>3172</v>
      </c>
      <c r="L1461">
        <v>2773664</v>
      </c>
      <c r="M1461" t="str">
        <f>IF(VLOOKUP(A1461,'national-winners'!$A$2:$B$13,2,0)=H1461,"Y","N")</f>
        <v>N</v>
      </c>
      <c r="N1461" t="str">
        <f>_xlfn.XLOOKUP(INDEX('state-winning-votes'!$A$1:$L$53,MATCH($C1461,'state-winning-votes'!$A:$A,0),MATCH($A1461,'state-winning-votes'!$A$2:$L$2,0)),$K:$K,$H:$H)</f>
        <v>Clinton, Bill</v>
      </c>
      <c r="O1461" t="str">
        <f>VLOOKUP(A1461,'national-winners'!$A$2:$B$13,2,0)</f>
        <v>Clinton, Bill</v>
      </c>
    </row>
    <row r="1462" spans="1:15" x14ac:dyDescent="0.25">
      <c r="A1462">
        <v>1992</v>
      </c>
      <c r="B1462" t="s">
        <v>89</v>
      </c>
      <c r="C1462" t="s">
        <v>90</v>
      </c>
      <c r="D1462">
        <v>25</v>
      </c>
      <c r="E1462">
        <v>14</v>
      </c>
      <c r="F1462">
        <v>3</v>
      </c>
      <c r="G1462" t="s">
        <v>16</v>
      </c>
      <c r="H1462" t="s">
        <v>59</v>
      </c>
      <c r="I1462" t="s">
        <v>252</v>
      </c>
      <c r="J1462" t="b">
        <v>0</v>
      </c>
      <c r="K1462">
        <v>2218</v>
      </c>
      <c r="L1462">
        <v>2773664</v>
      </c>
      <c r="M1462" t="str">
        <f>IF(VLOOKUP(A1462,'national-winners'!$A$2:$B$13,2,0)=H1462,"Y","N")</f>
        <v>N</v>
      </c>
      <c r="N1462" t="str">
        <f>_xlfn.XLOOKUP(INDEX('state-winning-votes'!$A$1:$L$53,MATCH($C1462,'state-winning-votes'!$A:$A,0),MATCH($A1462,'state-winning-votes'!$A$2:$L$2,0)),$K:$K,$H:$H)</f>
        <v>Clinton, Bill</v>
      </c>
      <c r="O1462" t="str">
        <f>VLOOKUP(A1462,'national-winners'!$A$2:$B$13,2,0)</f>
        <v>Clinton, Bill</v>
      </c>
    </row>
    <row r="1463" spans="1:15" x14ac:dyDescent="0.25">
      <c r="A1463">
        <v>1992</v>
      </c>
      <c r="B1463" t="s">
        <v>89</v>
      </c>
      <c r="C1463" t="s">
        <v>90</v>
      </c>
      <c r="D1463">
        <v>25</v>
      </c>
      <c r="E1463">
        <v>14</v>
      </c>
      <c r="F1463">
        <v>3</v>
      </c>
      <c r="G1463" t="s">
        <v>16</v>
      </c>
      <c r="H1463" t="s">
        <v>59</v>
      </c>
      <c r="J1463" t="b">
        <v>0</v>
      </c>
      <c r="K1463">
        <v>1990</v>
      </c>
      <c r="L1463">
        <v>2773664</v>
      </c>
      <c r="M1463" t="str">
        <f>IF(VLOOKUP(A1463,'national-winners'!$A$2:$B$13,2,0)=H1463,"Y","N")</f>
        <v>N</v>
      </c>
      <c r="N1463" t="str">
        <f>_xlfn.XLOOKUP(INDEX('state-winning-votes'!$A$1:$L$53,MATCH($C1463,'state-winning-votes'!$A:$A,0),MATCH($A1463,'state-winning-votes'!$A$2:$L$2,0)),$K:$K,$H:$H)</f>
        <v>Clinton, Bill</v>
      </c>
      <c r="O1463" t="str">
        <f>VLOOKUP(A1463,'national-winners'!$A$2:$B$13,2,0)</f>
        <v>Clinton, Bill</v>
      </c>
    </row>
    <row r="1464" spans="1:15" x14ac:dyDescent="0.25">
      <c r="A1464">
        <v>1992</v>
      </c>
      <c r="B1464" t="s">
        <v>89</v>
      </c>
      <c r="C1464" t="s">
        <v>90</v>
      </c>
      <c r="D1464">
        <v>25</v>
      </c>
      <c r="E1464">
        <v>14</v>
      </c>
      <c r="F1464">
        <v>3</v>
      </c>
      <c r="G1464" t="s">
        <v>16</v>
      </c>
      <c r="H1464" t="s">
        <v>236</v>
      </c>
      <c r="I1464" t="s">
        <v>237</v>
      </c>
      <c r="J1464" t="b">
        <v>0</v>
      </c>
      <c r="K1464">
        <v>1812</v>
      </c>
      <c r="L1464">
        <v>2773664</v>
      </c>
      <c r="M1464" t="str">
        <f>IF(VLOOKUP(A1464,'national-winners'!$A$2:$B$13,2,0)=H1464,"Y","N")</f>
        <v>N</v>
      </c>
      <c r="N1464" t="str">
        <f>_xlfn.XLOOKUP(INDEX('state-winning-votes'!$A$1:$L$53,MATCH($C1464,'state-winning-votes'!$A:$A,0),MATCH($A1464,'state-winning-votes'!$A$2:$L$2,0)),$K:$K,$H:$H)</f>
        <v>Clinton, Bill</v>
      </c>
      <c r="O1464" t="str">
        <f>VLOOKUP(A1464,'national-winners'!$A$2:$B$13,2,0)</f>
        <v>Clinton, Bill</v>
      </c>
    </row>
    <row r="1465" spans="1:15" x14ac:dyDescent="0.25">
      <c r="A1465">
        <v>1992</v>
      </c>
      <c r="B1465" t="s">
        <v>89</v>
      </c>
      <c r="C1465" t="s">
        <v>90</v>
      </c>
      <c r="D1465">
        <v>25</v>
      </c>
      <c r="E1465">
        <v>14</v>
      </c>
      <c r="F1465">
        <v>3</v>
      </c>
      <c r="G1465" t="s">
        <v>16</v>
      </c>
      <c r="H1465" t="s">
        <v>48</v>
      </c>
      <c r="I1465" t="s">
        <v>253</v>
      </c>
      <c r="J1465" t="b">
        <v>0</v>
      </c>
      <c r="K1465">
        <v>1027</v>
      </c>
      <c r="L1465">
        <v>2773664</v>
      </c>
      <c r="M1465" t="str">
        <f>IF(VLOOKUP(A1465,'national-winners'!$A$2:$B$13,2,0)=H1465,"Y","N")</f>
        <v>N</v>
      </c>
      <c r="N1465" t="str">
        <f>_xlfn.XLOOKUP(INDEX('state-winning-votes'!$A$1:$L$53,MATCH($C1465,'state-winning-votes'!$A:$A,0),MATCH($A1465,'state-winning-votes'!$A$2:$L$2,0)),$K:$K,$H:$H)</f>
        <v>Clinton, Bill</v>
      </c>
      <c r="O1465" t="str">
        <f>VLOOKUP(A1465,'national-winners'!$A$2:$B$13,2,0)</f>
        <v>Clinton, Bill</v>
      </c>
    </row>
    <row r="1466" spans="1:15" x14ac:dyDescent="0.25">
      <c r="A1466">
        <v>1992</v>
      </c>
      <c r="B1466" t="s">
        <v>89</v>
      </c>
      <c r="C1466" t="s">
        <v>90</v>
      </c>
      <c r="D1466">
        <v>25</v>
      </c>
      <c r="E1466">
        <v>14</v>
      </c>
      <c r="F1466">
        <v>3</v>
      </c>
      <c r="G1466" t="s">
        <v>16</v>
      </c>
      <c r="H1466" t="s">
        <v>254</v>
      </c>
      <c r="I1466" t="s">
        <v>255</v>
      </c>
      <c r="J1466" t="b">
        <v>0</v>
      </c>
      <c r="K1466">
        <v>13</v>
      </c>
      <c r="L1466">
        <v>2773664</v>
      </c>
      <c r="M1466" t="str">
        <f>IF(VLOOKUP(A1466,'national-winners'!$A$2:$B$13,2,0)=H1466,"Y","N")</f>
        <v>N</v>
      </c>
      <c r="N1466" t="str">
        <f>_xlfn.XLOOKUP(INDEX('state-winning-votes'!$A$1:$L$53,MATCH($C1466,'state-winning-votes'!$A:$A,0),MATCH($A1466,'state-winning-votes'!$A$2:$L$2,0)),$K:$K,$H:$H)</f>
        <v>Clinton, Bill</v>
      </c>
      <c r="O1466" t="str">
        <f>VLOOKUP(A1466,'national-winners'!$A$2:$B$13,2,0)</f>
        <v>Clinton, Bill</v>
      </c>
    </row>
    <row r="1467" spans="1:15" x14ac:dyDescent="0.25">
      <c r="A1467">
        <v>1992</v>
      </c>
      <c r="B1467" t="s">
        <v>89</v>
      </c>
      <c r="C1467" t="s">
        <v>90</v>
      </c>
      <c r="D1467">
        <v>25</v>
      </c>
      <c r="E1467">
        <v>14</v>
      </c>
      <c r="F1467">
        <v>3</v>
      </c>
      <c r="G1467" t="s">
        <v>16</v>
      </c>
      <c r="H1467" t="s">
        <v>197</v>
      </c>
      <c r="I1467" t="s">
        <v>25</v>
      </c>
      <c r="J1467" t="b">
        <v>0</v>
      </c>
      <c r="K1467">
        <v>2</v>
      </c>
      <c r="L1467">
        <v>2773664</v>
      </c>
      <c r="M1467" t="str">
        <f>IF(VLOOKUP(A1467,'national-winners'!$A$2:$B$13,2,0)=H1467,"Y","N")</f>
        <v>N</v>
      </c>
      <c r="N1467" t="str">
        <f>_xlfn.XLOOKUP(INDEX('state-winning-votes'!$A$1:$L$53,MATCH($C1467,'state-winning-votes'!$A:$A,0),MATCH($A1467,'state-winning-votes'!$A$2:$L$2,0)),$K:$K,$H:$H)</f>
        <v>Clinton, Bill</v>
      </c>
      <c r="O1467" t="str">
        <f>VLOOKUP(A1467,'national-winners'!$A$2:$B$13,2,0)</f>
        <v>Clinton, Bill</v>
      </c>
    </row>
    <row r="1468" spans="1:15" x14ac:dyDescent="0.25">
      <c r="A1468">
        <v>1992</v>
      </c>
      <c r="B1468" t="s">
        <v>91</v>
      </c>
      <c r="C1468" t="s">
        <v>92</v>
      </c>
      <c r="D1468">
        <v>26</v>
      </c>
      <c r="E1468">
        <v>34</v>
      </c>
      <c r="F1468">
        <v>23</v>
      </c>
      <c r="G1468" t="s">
        <v>16</v>
      </c>
      <c r="H1468" t="s">
        <v>230</v>
      </c>
      <c r="I1468" t="s">
        <v>18</v>
      </c>
      <c r="J1468" t="b">
        <v>0</v>
      </c>
      <c r="K1468">
        <v>1871182</v>
      </c>
      <c r="L1468">
        <v>4274673</v>
      </c>
      <c r="M1468" t="str">
        <f>IF(VLOOKUP(A1468,'national-winners'!$A$2:$B$13,2,0)=H1468,"Y","N")</f>
        <v>Y</v>
      </c>
      <c r="N1468" t="str">
        <f>_xlfn.XLOOKUP(INDEX('state-winning-votes'!$A$1:$L$53,MATCH($C1468,'state-winning-votes'!$A:$A,0),MATCH($A1468,'state-winning-votes'!$A$2:$L$2,0)),$K:$K,$H:$H)</f>
        <v>Clinton, Bill</v>
      </c>
      <c r="O1468" t="str">
        <f>VLOOKUP(A1468,'national-winners'!$A$2:$B$13,2,0)</f>
        <v>Clinton, Bill</v>
      </c>
    </row>
    <row r="1469" spans="1:15" x14ac:dyDescent="0.25">
      <c r="A1469">
        <v>1992</v>
      </c>
      <c r="B1469" t="s">
        <v>91</v>
      </c>
      <c r="C1469" t="s">
        <v>92</v>
      </c>
      <c r="D1469">
        <v>26</v>
      </c>
      <c r="E1469">
        <v>34</v>
      </c>
      <c r="F1469">
        <v>23</v>
      </c>
      <c r="G1469" t="s">
        <v>16</v>
      </c>
      <c r="H1469" t="s">
        <v>207</v>
      </c>
      <c r="I1469" t="s">
        <v>21</v>
      </c>
      <c r="J1469" t="b">
        <v>0</v>
      </c>
      <c r="K1469">
        <v>1554940</v>
      </c>
      <c r="L1469">
        <v>4274673</v>
      </c>
      <c r="M1469" t="str">
        <f>IF(VLOOKUP(A1469,'national-winners'!$A$2:$B$13,2,0)=H1469,"Y","N")</f>
        <v>N</v>
      </c>
      <c r="N1469" t="str">
        <f>_xlfn.XLOOKUP(INDEX('state-winning-votes'!$A$1:$L$53,MATCH($C1469,'state-winning-votes'!$A:$A,0),MATCH($A1469,'state-winning-votes'!$A$2:$L$2,0)),$K:$K,$H:$H)</f>
        <v>Clinton, Bill</v>
      </c>
      <c r="O1469" t="str">
        <f>VLOOKUP(A1469,'national-winners'!$A$2:$B$13,2,0)</f>
        <v>Clinton, Bill</v>
      </c>
    </row>
    <row r="1470" spans="1:15" x14ac:dyDescent="0.25">
      <c r="A1470">
        <v>1992</v>
      </c>
      <c r="B1470" t="s">
        <v>91</v>
      </c>
      <c r="C1470" t="s">
        <v>92</v>
      </c>
      <c r="D1470">
        <v>26</v>
      </c>
      <c r="E1470">
        <v>34</v>
      </c>
      <c r="F1470">
        <v>23</v>
      </c>
      <c r="G1470" t="s">
        <v>16</v>
      </c>
      <c r="H1470" t="s">
        <v>231</v>
      </c>
      <c r="I1470" t="s">
        <v>35</v>
      </c>
      <c r="J1470" t="b">
        <v>0</v>
      </c>
      <c r="K1470">
        <v>824813</v>
      </c>
      <c r="L1470">
        <v>4274673</v>
      </c>
      <c r="M1470" t="str">
        <f>IF(VLOOKUP(A1470,'national-winners'!$A$2:$B$13,2,0)=H1470,"Y","N")</f>
        <v>N</v>
      </c>
      <c r="N1470" t="str">
        <f>_xlfn.XLOOKUP(INDEX('state-winning-votes'!$A$1:$L$53,MATCH($C1470,'state-winning-votes'!$A:$A,0),MATCH($A1470,'state-winning-votes'!$A$2:$L$2,0)),$K:$K,$H:$H)</f>
        <v>Clinton, Bill</v>
      </c>
      <c r="O1470" t="str">
        <f>VLOOKUP(A1470,'national-winners'!$A$2:$B$13,2,0)</f>
        <v>Clinton, Bill</v>
      </c>
    </row>
    <row r="1471" spans="1:15" x14ac:dyDescent="0.25">
      <c r="A1471">
        <v>1992</v>
      </c>
      <c r="B1471" t="s">
        <v>91</v>
      </c>
      <c r="C1471" t="s">
        <v>92</v>
      </c>
      <c r="D1471">
        <v>26</v>
      </c>
      <c r="E1471">
        <v>34</v>
      </c>
      <c r="F1471">
        <v>23</v>
      </c>
      <c r="G1471" t="s">
        <v>16</v>
      </c>
      <c r="H1471" t="s">
        <v>232</v>
      </c>
      <c r="I1471" t="s">
        <v>29</v>
      </c>
      <c r="J1471" t="b">
        <v>0</v>
      </c>
      <c r="K1471">
        <v>10175</v>
      </c>
      <c r="L1471">
        <v>4274673</v>
      </c>
      <c r="M1471" t="str">
        <f>IF(VLOOKUP(A1471,'national-winners'!$A$2:$B$13,2,0)=H1471,"Y","N")</f>
        <v>N</v>
      </c>
      <c r="N1471" t="str">
        <f>_xlfn.XLOOKUP(INDEX('state-winning-votes'!$A$1:$L$53,MATCH($C1471,'state-winning-votes'!$A:$A,0),MATCH($A1471,'state-winning-votes'!$A$2:$L$2,0)),$K:$K,$H:$H)</f>
        <v>Clinton, Bill</v>
      </c>
      <c r="O1471" t="str">
        <f>VLOOKUP(A1471,'national-winners'!$A$2:$B$13,2,0)</f>
        <v>Clinton, Bill</v>
      </c>
    </row>
    <row r="1472" spans="1:15" x14ac:dyDescent="0.25">
      <c r="A1472">
        <v>1992</v>
      </c>
      <c r="B1472" t="s">
        <v>91</v>
      </c>
      <c r="C1472" t="s">
        <v>92</v>
      </c>
      <c r="D1472">
        <v>26</v>
      </c>
      <c r="E1472">
        <v>34</v>
      </c>
      <c r="F1472">
        <v>23</v>
      </c>
      <c r="G1472" t="s">
        <v>16</v>
      </c>
      <c r="H1472" t="s">
        <v>238</v>
      </c>
      <c r="I1472" t="s">
        <v>256</v>
      </c>
      <c r="J1472" t="b">
        <v>0</v>
      </c>
      <c r="K1472">
        <v>8263</v>
      </c>
      <c r="L1472">
        <v>4274673</v>
      </c>
      <c r="M1472" t="str">
        <f>IF(VLOOKUP(A1472,'national-winners'!$A$2:$B$13,2,0)=H1472,"Y","N")</f>
        <v>N</v>
      </c>
      <c r="N1472" t="str">
        <f>_xlfn.XLOOKUP(INDEX('state-winning-votes'!$A$1:$L$53,MATCH($C1472,'state-winning-votes'!$A:$A,0),MATCH($A1472,'state-winning-votes'!$A$2:$L$2,0)),$K:$K,$H:$H)</f>
        <v>Clinton, Bill</v>
      </c>
      <c r="O1472" t="str">
        <f>VLOOKUP(A1472,'national-winners'!$A$2:$B$13,2,0)</f>
        <v>Clinton, Bill</v>
      </c>
    </row>
    <row r="1473" spans="1:15" x14ac:dyDescent="0.25">
      <c r="A1473">
        <v>1992</v>
      </c>
      <c r="B1473" t="s">
        <v>91</v>
      </c>
      <c r="C1473" t="s">
        <v>92</v>
      </c>
      <c r="D1473">
        <v>26</v>
      </c>
      <c r="E1473">
        <v>34</v>
      </c>
      <c r="F1473">
        <v>23</v>
      </c>
      <c r="G1473" t="s">
        <v>16</v>
      </c>
      <c r="H1473" t="s">
        <v>236</v>
      </c>
      <c r="I1473" t="s">
        <v>237</v>
      </c>
      <c r="J1473" t="b">
        <v>0</v>
      </c>
      <c r="K1473">
        <v>2954</v>
      </c>
      <c r="L1473">
        <v>4274673</v>
      </c>
      <c r="M1473" t="str">
        <f>IF(VLOOKUP(A1473,'national-winners'!$A$2:$B$13,2,0)=H1473,"Y","N")</f>
        <v>N</v>
      </c>
      <c r="N1473" t="str">
        <f>_xlfn.XLOOKUP(INDEX('state-winning-votes'!$A$1:$L$53,MATCH($C1473,'state-winning-votes'!$A:$A,0),MATCH($A1473,'state-winning-votes'!$A$2:$L$2,0)),$K:$K,$H:$H)</f>
        <v>Clinton, Bill</v>
      </c>
      <c r="O1473" t="str">
        <f>VLOOKUP(A1473,'national-winners'!$A$2:$B$13,2,0)</f>
        <v>Clinton, Bill</v>
      </c>
    </row>
    <row r="1474" spans="1:15" x14ac:dyDescent="0.25">
      <c r="A1474">
        <v>1992</v>
      </c>
      <c r="B1474" t="s">
        <v>91</v>
      </c>
      <c r="C1474" t="s">
        <v>92</v>
      </c>
      <c r="D1474">
        <v>26</v>
      </c>
      <c r="E1474">
        <v>34</v>
      </c>
      <c r="F1474">
        <v>23</v>
      </c>
      <c r="G1474" t="s">
        <v>16</v>
      </c>
      <c r="H1474" t="s">
        <v>257</v>
      </c>
      <c r="I1474" t="s">
        <v>170</v>
      </c>
      <c r="J1474" t="b">
        <v>0</v>
      </c>
      <c r="K1474">
        <v>1432</v>
      </c>
      <c r="L1474">
        <v>4274673</v>
      </c>
      <c r="M1474" t="str">
        <f>IF(VLOOKUP(A1474,'national-winners'!$A$2:$B$13,2,0)=H1474,"Y","N")</f>
        <v>N</v>
      </c>
      <c r="N1474" t="str">
        <f>_xlfn.XLOOKUP(INDEX('state-winning-votes'!$A$1:$L$53,MATCH($C1474,'state-winning-votes'!$A:$A,0),MATCH($A1474,'state-winning-votes'!$A$2:$L$2,0)),$K:$K,$H:$H)</f>
        <v>Clinton, Bill</v>
      </c>
      <c r="O1474" t="str">
        <f>VLOOKUP(A1474,'national-winners'!$A$2:$B$13,2,0)</f>
        <v>Clinton, Bill</v>
      </c>
    </row>
    <row r="1475" spans="1:15" x14ac:dyDescent="0.25">
      <c r="A1475">
        <v>1992</v>
      </c>
      <c r="B1475" t="s">
        <v>91</v>
      </c>
      <c r="C1475" t="s">
        <v>92</v>
      </c>
      <c r="D1475">
        <v>26</v>
      </c>
      <c r="E1475">
        <v>34</v>
      </c>
      <c r="F1475">
        <v>23</v>
      </c>
      <c r="G1475" t="s">
        <v>16</v>
      </c>
      <c r="J1475" t="b">
        <v>1</v>
      </c>
      <c r="K1475">
        <v>914</v>
      </c>
      <c r="L1475">
        <v>4274673</v>
      </c>
      <c r="M1475" t="str">
        <f>IF(VLOOKUP(A1475,'national-winners'!$A$2:$B$13,2,0)=H1475,"Y","N")</f>
        <v>N</v>
      </c>
      <c r="N1475" t="str">
        <f>_xlfn.XLOOKUP(INDEX('state-winning-votes'!$A$1:$L$53,MATCH($C1475,'state-winning-votes'!$A:$A,0),MATCH($A1475,'state-winning-votes'!$A$2:$L$2,0)),$K:$K,$H:$H)</f>
        <v>Clinton, Bill</v>
      </c>
      <c r="O1475" t="str">
        <f>VLOOKUP(A1475,'national-winners'!$A$2:$B$13,2,0)</f>
        <v>Clinton, Bill</v>
      </c>
    </row>
    <row r="1476" spans="1:15" x14ac:dyDescent="0.25">
      <c r="A1476">
        <v>1992</v>
      </c>
      <c r="B1476" t="s">
        <v>94</v>
      </c>
      <c r="C1476" t="s">
        <v>95</v>
      </c>
      <c r="D1476">
        <v>27</v>
      </c>
      <c r="E1476">
        <v>41</v>
      </c>
      <c r="F1476">
        <v>33</v>
      </c>
      <c r="G1476" t="s">
        <v>16</v>
      </c>
      <c r="H1476" t="s">
        <v>230</v>
      </c>
      <c r="I1476" t="s">
        <v>18</v>
      </c>
      <c r="J1476" t="b">
        <v>0</v>
      </c>
      <c r="K1476">
        <v>1020997</v>
      </c>
      <c r="L1476">
        <v>2347948</v>
      </c>
      <c r="M1476" t="str">
        <f>IF(VLOOKUP(A1476,'national-winners'!$A$2:$B$13,2,0)=H1476,"Y","N")</f>
        <v>Y</v>
      </c>
      <c r="N1476" t="str">
        <f>_xlfn.XLOOKUP(INDEX('state-winning-votes'!$A$1:$L$53,MATCH($C1476,'state-winning-votes'!$A:$A,0),MATCH($A1476,'state-winning-votes'!$A$2:$L$2,0)),$K:$K,$H:$H)</f>
        <v>Clinton, Bill</v>
      </c>
      <c r="O1476" t="str">
        <f>VLOOKUP(A1476,'national-winners'!$A$2:$B$13,2,0)</f>
        <v>Clinton, Bill</v>
      </c>
    </row>
    <row r="1477" spans="1:15" x14ac:dyDescent="0.25">
      <c r="A1477">
        <v>1992</v>
      </c>
      <c r="B1477" t="s">
        <v>94</v>
      </c>
      <c r="C1477" t="s">
        <v>95</v>
      </c>
      <c r="D1477">
        <v>27</v>
      </c>
      <c r="E1477">
        <v>41</v>
      </c>
      <c r="F1477">
        <v>33</v>
      </c>
      <c r="G1477" t="s">
        <v>16</v>
      </c>
      <c r="H1477" t="s">
        <v>207</v>
      </c>
      <c r="I1477" t="s">
        <v>21</v>
      </c>
      <c r="J1477" t="b">
        <v>0</v>
      </c>
      <c r="K1477">
        <v>747841</v>
      </c>
      <c r="L1477">
        <v>2347948</v>
      </c>
      <c r="M1477" t="str">
        <f>IF(VLOOKUP(A1477,'national-winners'!$A$2:$B$13,2,0)=H1477,"Y","N")</f>
        <v>N</v>
      </c>
      <c r="N1477" t="str">
        <f>_xlfn.XLOOKUP(INDEX('state-winning-votes'!$A$1:$L$53,MATCH($C1477,'state-winning-votes'!$A:$A,0),MATCH($A1477,'state-winning-votes'!$A$2:$L$2,0)),$K:$K,$H:$H)</f>
        <v>Clinton, Bill</v>
      </c>
      <c r="O1477" t="str">
        <f>VLOOKUP(A1477,'national-winners'!$A$2:$B$13,2,0)</f>
        <v>Clinton, Bill</v>
      </c>
    </row>
    <row r="1478" spans="1:15" x14ac:dyDescent="0.25">
      <c r="A1478">
        <v>1992</v>
      </c>
      <c r="B1478" t="s">
        <v>94</v>
      </c>
      <c r="C1478" t="s">
        <v>95</v>
      </c>
      <c r="D1478">
        <v>27</v>
      </c>
      <c r="E1478">
        <v>41</v>
      </c>
      <c r="F1478">
        <v>33</v>
      </c>
      <c r="G1478" t="s">
        <v>16</v>
      </c>
      <c r="H1478" t="s">
        <v>231</v>
      </c>
      <c r="I1478" t="s">
        <v>35</v>
      </c>
      <c r="J1478" t="b">
        <v>0</v>
      </c>
      <c r="K1478">
        <v>562506</v>
      </c>
      <c r="L1478">
        <v>2347948</v>
      </c>
      <c r="M1478" t="str">
        <f>IF(VLOOKUP(A1478,'national-winners'!$A$2:$B$13,2,0)=H1478,"Y","N")</f>
        <v>N</v>
      </c>
      <c r="N1478" t="str">
        <f>_xlfn.XLOOKUP(INDEX('state-winning-votes'!$A$1:$L$53,MATCH($C1478,'state-winning-votes'!$A:$A,0),MATCH($A1478,'state-winning-votes'!$A$2:$L$2,0)),$K:$K,$H:$H)</f>
        <v>Clinton, Bill</v>
      </c>
      <c r="O1478" t="str">
        <f>VLOOKUP(A1478,'national-winners'!$A$2:$B$13,2,0)</f>
        <v>Clinton, Bill</v>
      </c>
    </row>
    <row r="1479" spans="1:15" x14ac:dyDescent="0.25">
      <c r="A1479">
        <v>1992</v>
      </c>
      <c r="B1479" t="s">
        <v>94</v>
      </c>
      <c r="C1479" t="s">
        <v>95</v>
      </c>
      <c r="D1479">
        <v>27</v>
      </c>
      <c r="E1479">
        <v>41</v>
      </c>
      <c r="F1479">
        <v>33</v>
      </c>
      <c r="G1479" t="s">
        <v>16</v>
      </c>
      <c r="H1479" t="s">
        <v>232</v>
      </c>
      <c r="I1479" t="s">
        <v>29</v>
      </c>
      <c r="J1479" t="b">
        <v>0</v>
      </c>
      <c r="K1479">
        <v>3374</v>
      </c>
      <c r="L1479">
        <v>2347948</v>
      </c>
      <c r="M1479" t="str">
        <f>IF(VLOOKUP(A1479,'national-winners'!$A$2:$B$13,2,0)=H1479,"Y","N")</f>
        <v>N</v>
      </c>
      <c r="N1479" t="str">
        <f>_xlfn.XLOOKUP(INDEX('state-winning-votes'!$A$1:$L$53,MATCH($C1479,'state-winning-votes'!$A:$A,0),MATCH($A1479,'state-winning-votes'!$A$2:$L$2,0)),$K:$K,$H:$H)</f>
        <v>Clinton, Bill</v>
      </c>
      <c r="O1479" t="str">
        <f>VLOOKUP(A1479,'national-winners'!$A$2:$B$13,2,0)</f>
        <v>Clinton, Bill</v>
      </c>
    </row>
    <row r="1480" spans="1:15" x14ac:dyDescent="0.25">
      <c r="A1480">
        <v>1992</v>
      </c>
      <c r="B1480" t="s">
        <v>94</v>
      </c>
      <c r="C1480" t="s">
        <v>95</v>
      </c>
      <c r="D1480">
        <v>27</v>
      </c>
      <c r="E1480">
        <v>41</v>
      </c>
      <c r="F1480">
        <v>33</v>
      </c>
      <c r="G1480" t="s">
        <v>16</v>
      </c>
      <c r="H1480" t="s">
        <v>233</v>
      </c>
      <c r="I1480" t="s">
        <v>134</v>
      </c>
      <c r="J1480" t="b">
        <v>0</v>
      </c>
      <c r="K1480">
        <v>3363</v>
      </c>
      <c r="L1480">
        <v>2347948</v>
      </c>
      <c r="M1480" t="str">
        <f>IF(VLOOKUP(A1480,'national-winners'!$A$2:$B$13,2,0)=H1480,"Y","N")</f>
        <v>N</v>
      </c>
      <c r="N1480" t="str">
        <f>_xlfn.XLOOKUP(INDEX('state-winning-votes'!$A$1:$L$53,MATCH($C1480,'state-winning-votes'!$A:$A,0),MATCH($A1480,'state-winning-votes'!$A$2:$L$2,0)),$K:$K,$H:$H)</f>
        <v>Clinton, Bill</v>
      </c>
      <c r="O1480" t="str">
        <f>VLOOKUP(A1480,'national-winners'!$A$2:$B$13,2,0)</f>
        <v>Clinton, Bill</v>
      </c>
    </row>
    <row r="1481" spans="1:15" x14ac:dyDescent="0.25">
      <c r="A1481">
        <v>1992</v>
      </c>
      <c r="B1481" t="s">
        <v>94</v>
      </c>
      <c r="C1481" t="s">
        <v>95</v>
      </c>
      <c r="D1481">
        <v>27</v>
      </c>
      <c r="E1481">
        <v>41</v>
      </c>
      <c r="F1481">
        <v>33</v>
      </c>
      <c r="G1481" t="s">
        <v>16</v>
      </c>
      <c r="H1481" t="s">
        <v>221</v>
      </c>
      <c r="I1481" t="s">
        <v>222</v>
      </c>
      <c r="J1481" t="b">
        <v>0</v>
      </c>
      <c r="K1481">
        <v>2659</v>
      </c>
      <c r="L1481">
        <v>2347948</v>
      </c>
      <c r="M1481" t="str">
        <f>IF(VLOOKUP(A1481,'national-winners'!$A$2:$B$13,2,0)=H1481,"Y","N")</f>
        <v>N</v>
      </c>
      <c r="N1481" t="str">
        <f>_xlfn.XLOOKUP(INDEX('state-winning-votes'!$A$1:$L$53,MATCH($C1481,'state-winning-votes'!$A:$A,0),MATCH($A1481,'state-winning-votes'!$A$2:$L$2,0)),$K:$K,$H:$H)</f>
        <v>Clinton, Bill</v>
      </c>
      <c r="O1481" t="str">
        <f>VLOOKUP(A1481,'national-winners'!$A$2:$B$13,2,0)</f>
        <v>Clinton, Bill</v>
      </c>
    </row>
    <row r="1482" spans="1:15" x14ac:dyDescent="0.25">
      <c r="A1482">
        <v>1992</v>
      </c>
      <c r="B1482" t="s">
        <v>94</v>
      </c>
      <c r="C1482" t="s">
        <v>95</v>
      </c>
      <c r="D1482">
        <v>27</v>
      </c>
      <c r="E1482">
        <v>41</v>
      </c>
      <c r="F1482">
        <v>33</v>
      </c>
      <c r="G1482" t="s">
        <v>16</v>
      </c>
      <c r="J1482" t="b">
        <v>1</v>
      </c>
      <c r="K1482">
        <v>2499</v>
      </c>
      <c r="L1482">
        <v>2347948</v>
      </c>
      <c r="M1482" t="str">
        <f>IF(VLOOKUP(A1482,'national-winners'!$A$2:$B$13,2,0)=H1482,"Y","N")</f>
        <v>N</v>
      </c>
      <c r="N1482" t="str">
        <f>_xlfn.XLOOKUP(INDEX('state-winning-votes'!$A$1:$L$53,MATCH($C1482,'state-winning-votes'!$A:$A,0),MATCH($A1482,'state-winning-votes'!$A$2:$L$2,0)),$K:$K,$H:$H)</f>
        <v>Clinton, Bill</v>
      </c>
      <c r="O1482" t="str">
        <f>VLOOKUP(A1482,'national-winners'!$A$2:$B$13,2,0)</f>
        <v>Clinton, Bill</v>
      </c>
    </row>
    <row r="1483" spans="1:15" x14ac:dyDescent="0.25">
      <c r="A1483">
        <v>1992</v>
      </c>
      <c r="B1483" t="s">
        <v>94</v>
      </c>
      <c r="C1483" t="s">
        <v>95</v>
      </c>
      <c r="D1483">
        <v>27</v>
      </c>
      <c r="E1483">
        <v>41</v>
      </c>
      <c r="F1483">
        <v>33</v>
      </c>
      <c r="G1483" t="s">
        <v>16</v>
      </c>
      <c r="H1483" t="s">
        <v>236</v>
      </c>
      <c r="I1483" t="s">
        <v>237</v>
      </c>
      <c r="J1483" t="b">
        <v>0</v>
      </c>
      <c r="K1483">
        <v>1406</v>
      </c>
      <c r="L1483">
        <v>2347948</v>
      </c>
      <c r="M1483" t="str">
        <f>IF(VLOOKUP(A1483,'national-winners'!$A$2:$B$13,2,0)=H1483,"Y","N")</f>
        <v>N</v>
      </c>
      <c r="N1483" t="str">
        <f>_xlfn.XLOOKUP(INDEX('state-winning-votes'!$A$1:$L$53,MATCH($C1483,'state-winning-votes'!$A:$A,0),MATCH($A1483,'state-winning-votes'!$A$2:$L$2,0)),$K:$K,$H:$H)</f>
        <v>Clinton, Bill</v>
      </c>
      <c r="O1483" t="str">
        <f>VLOOKUP(A1483,'national-winners'!$A$2:$B$13,2,0)</f>
        <v>Clinton, Bill</v>
      </c>
    </row>
    <row r="1484" spans="1:15" x14ac:dyDescent="0.25">
      <c r="A1484">
        <v>1992</v>
      </c>
      <c r="B1484" t="s">
        <v>94</v>
      </c>
      <c r="C1484" t="s">
        <v>95</v>
      </c>
      <c r="D1484">
        <v>27</v>
      </c>
      <c r="E1484">
        <v>41</v>
      </c>
      <c r="F1484">
        <v>33</v>
      </c>
      <c r="G1484" t="s">
        <v>16</v>
      </c>
      <c r="H1484" t="s">
        <v>215</v>
      </c>
      <c r="I1484" t="s">
        <v>37</v>
      </c>
      <c r="J1484" t="b">
        <v>0</v>
      </c>
      <c r="K1484">
        <v>990</v>
      </c>
      <c r="L1484">
        <v>2347948</v>
      </c>
      <c r="M1484" t="str">
        <f>IF(VLOOKUP(A1484,'national-winners'!$A$2:$B$13,2,0)=H1484,"Y","N")</f>
        <v>N</v>
      </c>
      <c r="N1484" t="str">
        <f>_xlfn.XLOOKUP(INDEX('state-winning-votes'!$A$1:$L$53,MATCH($C1484,'state-winning-votes'!$A:$A,0),MATCH($A1484,'state-winning-votes'!$A$2:$L$2,0)),$K:$K,$H:$H)</f>
        <v>Clinton, Bill</v>
      </c>
      <c r="O1484" t="str">
        <f>VLOOKUP(A1484,'national-winners'!$A$2:$B$13,2,0)</f>
        <v>Clinton, Bill</v>
      </c>
    </row>
    <row r="1485" spans="1:15" x14ac:dyDescent="0.25">
      <c r="A1485">
        <v>1992</v>
      </c>
      <c r="B1485" t="s">
        <v>94</v>
      </c>
      <c r="C1485" t="s">
        <v>95</v>
      </c>
      <c r="D1485">
        <v>27</v>
      </c>
      <c r="E1485">
        <v>41</v>
      </c>
      <c r="F1485">
        <v>33</v>
      </c>
      <c r="G1485" t="s">
        <v>16</v>
      </c>
      <c r="H1485" t="s">
        <v>210</v>
      </c>
      <c r="I1485" t="s">
        <v>211</v>
      </c>
      <c r="J1485" t="b">
        <v>0</v>
      </c>
      <c r="K1485">
        <v>958</v>
      </c>
      <c r="L1485">
        <v>2347948</v>
      </c>
      <c r="M1485" t="str">
        <f>IF(VLOOKUP(A1485,'national-winners'!$A$2:$B$13,2,0)=H1485,"Y","N")</f>
        <v>N</v>
      </c>
      <c r="N1485" t="str">
        <f>_xlfn.XLOOKUP(INDEX('state-winning-votes'!$A$1:$L$53,MATCH($C1485,'state-winning-votes'!$A:$A,0),MATCH($A1485,'state-winning-votes'!$A$2:$L$2,0)),$K:$K,$H:$H)</f>
        <v>Clinton, Bill</v>
      </c>
      <c r="O1485" t="str">
        <f>VLOOKUP(A1485,'national-winners'!$A$2:$B$13,2,0)</f>
        <v>Clinton, Bill</v>
      </c>
    </row>
    <row r="1486" spans="1:15" x14ac:dyDescent="0.25">
      <c r="A1486">
        <v>1992</v>
      </c>
      <c r="B1486" t="s">
        <v>94</v>
      </c>
      <c r="C1486" t="s">
        <v>95</v>
      </c>
      <c r="D1486">
        <v>27</v>
      </c>
      <c r="E1486">
        <v>41</v>
      </c>
      <c r="F1486">
        <v>33</v>
      </c>
      <c r="G1486" t="s">
        <v>16</v>
      </c>
      <c r="H1486" t="s">
        <v>238</v>
      </c>
      <c r="I1486" t="s">
        <v>239</v>
      </c>
      <c r="J1486" t="b">
        <v>0</v>
      </c>
      <c r="K1486">
        <v>733</v>
      </c>
      <c r="L1486">
        <v>2347948</v>
      </c>
      <c r="M1486" t="str">
        <f>IF(VLOOKUP(A1486,'national-winners'!$A$2:$B$13,2,0)=H1486,"Y","N")</f>
        <v>N</v>
      </c>
      <c r="N1486" t="str">
        <f>_xlfn.XLOOKUP(INDEX('state-winning-votes'!$A$1:$L$53,MATCH($C1486,'state-winning-votes'!$A:$A,0),MATCH($A1486,'state-winning-votes'!$A$2:$L$2,0)),$K:$K,$H:$H)</f>
        <v>Clinton, Bill</v>
      </c>
      <c r="O1486" t="str">
        <f>VLOOKUP(A1486,'national-winners'!$A$2:$B$13,2,0)</f>
        <v>Clinton, Bill</v>
      </c>
    </row>
    <row r="1487" spans="1:15" x14ac:dyDescent="0.25">
      <c r="A1487">
        <v>1992</v>
      </c>
      <c r="B1487" t="s">
        <v>94</v>
      </c>
      <c r="C1487" t="s">
        <v>95</v>
      </c>
      <c r="D1487">
        <v>27</v>
      </c>
      <c r="E1487">
        <v>41</v>
      </c>
      <c r="F1487">
        <v>33</v>
      </c>
      <c r="G1487" t="s">
        <v>16</v>
      </c>
      <c r="H1487" t="s">
        <v>48</v>
      </c>
      <c r="I1487" t="s">
        <v>235</v>
      </c>
      <c r="J1487" t="b">
        <v>0</v>
      </c>
      <c r="K1487">
        <v>622</v>
      </c>
      <c r="L1487">
        <v>2347948</v>
      </c>
      <c r="M1487" t="str">
        <f>IF(VLOOKUP(A1487,'national-winners'!$A$2:$B$13,2,0)=H1487,"Y","N")</f>
        <v>N</v>
      </c>
      <c r="N1487" t="str">
        <f>_xlfn.XLOOKUP(INDEX('state-winning-votes'!$A$1:$L$53,MATCH($C1487,'state-winning-votes'!$A:$A,0),MATCH($A1487,'state-winning-votes'!$A$2:$L$2,0)),$K:$K,$H:$H)</f>
        <v>Clinton, Bill</v>
      </c>
      <c r="O1487" t="str">
        <f>VLOOKUP(A1487,'national-winners'!$A$2:$B$13,2,0)</f>
        <v>Clinton, Bill</v>
      </c>
    </row>
    <row r="1488" spans="1:15" x14ac:dyDescent="0.25">
      <c r="A1488">
        <v>1992</v>
      </c>
      <c r="B1488" t="s">
        <v>101</v>
      </c>
      <c r="C1488" t="s">
        <v>102</v>
      </c>
      <c r="D1488">
        <v>28</v>
      </c>
      <c r="E1488">
        <v>64</v>
      </c>
      <c r="F1488">
        <v>46</v>
      </c>
      <c r="G1488" t="s">
        <v>16</v>
      </c>
      <c r="H1488" t="s">
        <v>207</v>
      </c>
      <c r="I1488" t="s">
        <v>21</v>
      </c>
      <c r="J1488" t="b">
        <v>0</v>
      </c>
      <c r="K1488">
        <v>487793</v>
      </c>
      <c r="L1488">
        <v>981793</v>
      </c>
      <c r="M1488" t="str">
        <f>IF(VLOOKUP(A1488,'national-winners'!$A$2:$B$13,2,0)=H1488,"Y","N")</f>
        <v>N</v>
      </c>
      <c r="N1488" t="str">
        <f>_xlfn.XLOOKUP(INDEX('state-winning-votes'!$A$1:$L$53,MATCH($C1488,'state-winning-votes'!$A:$A,0),MATCH($A1488,'state-winning-votes'!$A$2:$L$2,0)),$K:$K,$H:$H)</f>
        <v>Bush, George H.W.</v>
      </c>
      <c r="O1488" t="str">
        <f>VLOOKUP(A1488,'national-winners'!$A$2:$B$13,2,0)</f>
        <v>Clinton, Bill</v>
      </c>
    </row>
    <row r="1489" spans="1:15" x14ac:dyDescent="0.25">
      <c r="A1489">
        <v>1992</v>
      </c>
      <c r="B1489" t="s">
        <v>101</v>
      </c>
      <c r="C1489" t="s">
        <v>102</v>
      </c>
      <c r="D1489">
        <v>28</v>
      </c>
      <c r="E1489">
        <v>64</v>
      </c>
      <c r="F1489">
        <v>46</v>
      </c>
      <c r="G1489" t="s">
        <v>16</v>
      </c>
      <c r="H1489" t="s">
        <v>230</v>
      </c>
      <c r="I1489" t="s">
        <v>18</v>
      </c>
      <c r="J1489" t="b">
        <v>0</v>
      </c>
      <c r="K1489">
        <v>400258</v>
      </c>
      <c r="L1489">
        <v>981793</v>
      </c>
      <c r="M1489" t="str">
        <f>IF(VLOOKUP(A1489,'national-winners'!$A$2:$B$13,2,0)=H1489,"Y","N")</f>
        <v>Y</v>
      </c>
      <c r="N1489" t="str">
        <f>_xlfn.XLOOKUP(INDEX('state-winning-votes'!$A$1:$L$53,MATCH($C1489,'state-winning-votes'!$A:$A,0),MATCH($A1489,'state-winning-votes'!$A$2:$L$2,0)),$K:$K,$H:$H)</f>
        <v>Bush, George H.W.</v>
      </c>
      <c r="O1489" t="str">
        <f>VLOOKUP(A1489,'national-winners'!$A$2:$B$13,2,0)</f>
        <v>Clinton, Bill</v>
      </c>
    </row>
    <row r="1490" spans="1:15" x14ac:dyDescent="0.25">
      <c r="A1490">
        <v>1992</v>
      </c>
      <c r="B1490" t="s">
        <v>101</v>
      </c>
      <c r="C1490" t="s">
        <v>102</v>
      </c>
      <c r="D1490">
        <v>28</v>
      </c>
      <c r="E1490">
        <v>64</v>
      </c>
      <c r="F1490">
        <v>46</v>
      </c>
      <c r="G1490" t="s">
        <v>16</v>
      </c>
      <c r="H1490" t="s">
        <v>231</v>
      </c>
      <c r="I1490" t="s">
        <v>35</v>
      </c>
      <c r="J1490" t="b">
        <v>0</v>
      </c>
      <c r="K1490">
        <v>85626</v>
      </c>
      <c r="L1490">
        <v>981793</v>
      </c>
      <c r="M1490" t="str">
        <f>IF(VLOOKUP(A1490,'national-winners'!$A$2:$B$13,2,0)=H1490,"Y","N")</f>
        <v>N</v>
      </c>
      <c r="N1490" t="str">
        <f>_xlfn.XLOOKUP(INDEX('state-winning-votes'!$A$1:$L$53,MATCH($C1490,'state-winning-votes'!$A:$A,0),MATCH($A1490,'state-winning-votes'!$A$2:$L$2,0)),$K:$K,$H:$H)</f>
        <v>Bush, George H.W.</v>
      </c>
      <c r="O1490" t="str">
        <f>VLOOKUP(A1490,'national-winners'!$A$2:$B$13,2,0)</f>
        <v>Clinton, Bill</v>
      </c>
    </row>
    <row r="1491" spans="1:15" x14ac:dyDescent="0.25">
      <c r="A1491">
        <v>1992</v>
      </c>
      <c r="B1491" t="s">
        <v>101</v>
      </c>
      <c r="C1491" t="s">
        <v>102</v>
      </c>
      <c r="D1491">
        <v>28</v>
      </c>
      <c r="E1491">
        <v>64</v>
      </c>
      <c r="F1491">
        <v>46</v>
      </c>
      <c r="G1491" t="s">
        <v>16</v>
      </c>
      <c r="H1491" t="s">
        <v>59</v>
      </c>
      <c r="I1491" t="s">
        <v>35</v>
      </c>
      <c r="J1491" t="b">
        <v>0</v>
      </c>
      <c r="K1491">
        <v>4310</v>
      </c>
      <c r="L1491">
        <v>981793</v>
      </c>
      <c r="M1491" t="str">
        <f>IF(VLOOKUP(A1491,'national-winners'!$A$2:$B$13,2,0)=H1491,"Y","N")</f>
        <v>N</v>
      </c>
      <c r="N1491" t="str">
        <f>_xlfn.XLOOKUP(INDEX('state-winning-votes'!$A$1:$L$53,MATCH($C1491,'state-winning-votes'!$A:$A,0),MATCH($A1491,'state-winning-votes'!$A$2:$L$2,0)),$K:$K,$H:$H)</f>
        <v>Bush, George H.W.</v>
      </c>
      <c r="O1491" t="str">
        <f>VLOOKUP(A1491,'national-winners'!$A$2:$B$13,2,0)</f>
        <v>Clinton, Bill</v>
      </c>
    </row>
    <row r="1492" spans="1:15" x14ac:dyDescent="0.25">
      <c r="A1492">
        <v>1992</v>
      </c>
      <c r="B1492" t="s">
        <v>101</v>
      </c>
      <c r="C1492" t="s">
        <v>102</v>
      </c>
      <c r="D1492">
        <v>28</v>
      </c>
      <c r="E1492">
        <v>64</v>
      </c>
      <c r="F1492">
        <v>46</v>
      </c>
      <c r="G1492" t="s">
        <v>16</v>
      </c>
      <c r="H1492" t="s">
        <v>232</v>
      </c>
      <c r="I1492" t="s">
        <v>29</v>
      </c>
      <c r="J1492" t="b">
        <v>0</v>
      </c>
      <c r="K1492">
        <v>2154</v>
      </c>
      <c r="L1492">
        <v>981793</v>
      </c>
      <c r="M1492" t="str">
        <f>IF(VLOOKUP(A1492,'national-winners'!$A$2:$B$13,2,0)=H1492,"Y","N")</f>
        <v>N</v>
      </c>
      <c r="N1492" t="str">
        <f>_xlfn.XLOOKUP(INDEX('state-winning-votes'!$A$1:$L$53,MATCH($C1492,'state-winning-votes'!$A:$A,0),MATCH($A1492,'state-winning-votes'!$A$2:$L$2,0)),$K:$K,$H:$H)</f>
        <v>Bush, George H.W.</v>
      </c>
      <c r="O1492" t="str">
        <f>VLOOKUP(A1492,'national-winners'!$A$2:$B$13,2,0)</f>
        <v>Clinton, Bill</v>
      </c>
    </row>
    <row r="1493" spans="1:15" x14ac:dyDescent="0.25">
      <c r="A1493">
        <v>1992</v>
      </c>
      <c r="B1493" t="s">
        <v>101</v>
      </c>
      <c r="C1493" t="s">
        <v>102</v>
      </c>
      <c r="D1493">
        <v>28</v>
      </c>
      <c r="E1493">
        <v>64</v>
      </c>
      <c r="F1493">
        <v>46</v>
      </c>
      <c r="G1493" t="s">
        <v>16</v>
      </c>
      <c r="H1493" t="s">
        <v>238</v>
      </c>
      <c r="I1493" t="s">
        <v>239</v>
      </c>
      <c r="J1493" t="b">
        <v>0</v>
      </c>
      <c r="K1493">
        <v>1652</v>
      </c>
      <c r="L1493">
        <v>981793</v>
      </c>
      <c r="M1493" t="str">
        <f>IF(VLOOKUP(A1493,'national-winners'!$A$2:$B$13,2,0)=H1493,"Y","N")</f>
        <v>N</v>
      </c>
      <c r="N1493" t="str">
        <f>_xlfn.XLOOKUP(INDEX('state-winning-votes'!$A$1:$L$53,MATCH($C1493,'state-winning-votes'!$A:$A,0),MATCH($A1493,'state-winning-votes'!$A$2:$L$2,0)),$K:$K,$H:$H)</f>
        <v>Bush, George H.W.</v>
      </c>
      <c r="O1493" t="str">
        <f>VLOOKUP(A1493,'national-winners'!$A$2:$B$13,2,0)</f>
        <v>Clinton, Bill</v>
      </c>
    </row>
    <row r="1494" spans="1:15" x14ac:dyDescent="0.25">
      <c r="A1494">
        <v>1992</v>
      </c>
      <c r="B1494" t="s">
        <v>103</v>
      </c>
      <c r="C1494" t="s">
        <v>104</v>
      </c>
      <c r="D1494">
        <v>29</v>
      </c>
      <c r="E1494">
        <v>43</v>
      </c>
      <c r="F1494">
        <v>34</v>
      </c>
      <c r="G1494" t="s">
        <v>16</v>
      </c>
      <c r="H1494" t="s">
        <v>230</v>
      </c>
      <c r="I1494" t="s">
        <v>18</v>
      </c>
      <c r="J1494" t="b">
        <v>0</v>
      </c>
      <c r="K1494">
        <v>1053873</v>
      </c>
      <c r="L1494">
        <v>2391270</v>
      </c>
      <c r="M1494" t="str">
        <f>IF(VLOOKUP(A1494,'national-winners'!$A$2:$B$13,2,0)=H1494,"Y","N")</f>
        <v>Y</v>
      </c>
      <c r="N1494" t="str">
        <f>_xlfn.XLOOKUP(INDEX('state-winning-votes'!$A$1:$L$53,MATCH($C1494,'state-winning-votes'!$A:$A,0),MATCH($A1494,'state-winning-votes'!$A$2:$L$2,0)),$K:$K,$H:$H)</f>
        <v>Clinton, Bill</v>
      </c>
      <c r="O1494" t="str">
        <f>VLOOKUP(A1494,'national-winners'!$A$2:$B$13,2,0)</f>
        <v>Clinton, Bill</v>
      </c>
    </row>
    <row r="1495" spans="1:15" x14ac:dyDescent="0.25">
      <c r="A1495">
        <v>1992</v>
      </c>
      <c r="B1495" t="s">
        <v>103</v>
      </c>
      <c r="C1495" t="s">
        <v>104</v>
      </c>
      <c r="D1495">
        <v>29</v>
      </c>
      <c r="E1495">
        <v>43</v>
      </c>
      <c r="F1495">
        <v>34</v>
      </c>
      <c r="G1495" t="s">
        <v>16</v>
      </c>
      <c r="H1495" t="s">
        <v>207</v>
      </c>
      <c r="I1495" t="s">
        <v>21</v>
      </c>
      <c r="J1495" t="b">
        <v>0</v>
      </c>
      <c r="K1495">
        <v>811159</v>
      </c>
      <c r="L1495">
        <v>2391270</v>
      </c>
      <c r="M1495" t="str">
        <f>IF(VLOOKUP(A1495,'national-winners'!$A$2:$B$13,2,0)=H1495,"Y","N")</f>
        <v>N</v>
      </c>
      <c r="N1495" t="str">
        <f>_xlfn.XLOOKUP(INDEX('state-winning-votes'!$A$1:$L$53,MATCH($C1495,'state-winning-votes'!$A:$A,0),MATCH($A1495,'state-winning-votes'!$A$2:$L$2,0)),$K:$K,$H:$H)</f>
        <v>Clinton, Bill</v>
      </c>
      <c r="O1495" t="str">
        <f>VLOOKUP(A1495,'national-winners'!$A$2:$B$13,2,0)</f>
        <v>Clinton, Bill</v>
      </c>
    </row>
    <row r="1496" spans="1:15" x14ac:dyDescent="0.25">
      <c r="A1496">
        <v>1992</v>
      </c>
      <c r="B1496" t="s">
        <v>103</v>
      </c>
      <c r="C1496" t="s">
        <v>104</v>
      </c>
      <c r="D1496">
        <v>29</v>
      </c>
      <c r="E1496">
        <v>43</v>
      </c>
      <c r="F1496">
        <v>34</v>
      </c>
      <c r="G1496" t="s">
        <v>16</v>
      </c>
      <c r="H1496" t="s">
        <v>231</v>
      </c>
      <c r="I1496" t="s">
        <v>35</v>
      </c>
      <c r="J1496" t="b">
        <v>0</v>
      </c>
      <c r="K1496">
        <v>518741</v>
      </c>
      <c r="L1496">
        <v>2391270</v>
      </c>
      <c r="M1496" t="str">
        <f>IF(VLOOKUP(A1496,'national-winners'!$A$2:$B$13,2,0)=H1496,"Y","N")</f>
        <v>N</v>
      </c>
      <c r="N1496" t="str">
        <f>_xlfn.XLOOKUP(INDEX('state-winning-votes'!$A$1:$L$53,MATCH($C1496,'state-winning-votes'!$A:$A,0),MATCH($A1496,'state-winning-votes'!$A$2:$L$2,0)),$K:$K,$H:$H)</f>
        <v>Clinton, Bill</v>
      </c>
      <c r="O1496" t="str">
        <f>VLOOKUP(A1496,'national-winners'!$A$2:$B$13,2,0)</f>
        <v>Clinton, Bill</v>
      </c>
    </row>
    <row r="1497" spans="1:15" x14ac:dyDescent="0.25">
      <c r="A1497">
        <v>1992</v>
      </c>
      <c r="B1497" t="s">
        <v>103</v>
      </c>
      <c r="C1497" t="s">
        <v>104</v>
      </c>
      <c r="D1497">
        <v>29</v>
      </c>
      <c r="E1497">
        <v>43</v>
      </c>
      <c r="F1497">
        <v>34</v>
      </c>
      <c r="G1497" t="s">
        <v>16</v>
      </c>
      <c r="H1497" t="s">
        <v>232</v>
      </c>
      <c r="I1497" t="s">
        <v>29</v>
      </c>
      <c r="J1497" t="b">
        <v>0</v>
      </c>
      <c r="K1497">
        <v>7497</v>
      </c>
      <c r="L1497">
        <v>2391270</v>
      </c>
      <c r="M1497" t="str">
        <f>IF(VLOOKUP(A1497,'national-winners'!$A$2:$B$13,2,0)=H1497,"Y","N")</f>
        <v>N</v>
      </c>
      <c r="N1497" t="str">
        <f>_xlfn.XLOOKUP(INDEX('state-winning-votes'!$A$1:$L$53,MATCH($C1497,'state-winning-votes'!$A:$A,0),MATCH($A1497,'state-winning-votes'!$A$2:$L$2,0)),$K:$K,$H:$H)</f>
        <v>Clinton, Bill</v>
      </c>
      <c r="O1497" t="str">
        <f>VLOOKUP(A1497,'national-winners'!$A$2:$B$13,2,0)</f>
        <v>Clinton, Bill</v>
      </c>
    </row>
    <row r="1498" spans="1:15" x14ac:dyDescent="0.25">
      <c r="A1498">
        <v>1992</v>
      </c>
      <c r="B1498" t="s">
        <v>105</v>
      </c>
      <c r="C1498" t="s">
        <v>106</v>
      </c>
      <c r="D1498">
        <v>30</v>
      </c>
      <c r="E1498">
        <v>81</v>
      </c>
      <c r="F1498">
        <v>64</v>
      </c>
      <c r="G1498" t="s">
        <v>16</v>
      </c>
      <c r="H1498" t="s">
        <v>230</v>
      </c>
      <c r="I1498" t="s">
        <v>18</v>
      </c>
      <c r="J1498" t="b">
        <v>0</v>
      </c>
      <c r="K1498">
        <v>154507</v>
      </c>
      <c r="L1498">
        <v>410583</v>
      </c>
      <c r="M1498" t="str">
        <f>IF(VLOOKUP(A1498,'national-winners'!$A$2:$B$13,2,0)=H1498,"Y","N")</f>
        <v>Y</v>
      </c>
      <c r="N1498" t="str">
        <f>_xlfn.XLOOKUP(INDEX('state-winning-votes'!$A$1:$L$53,MATCH($C1498,'state-winning-votes'!$A:$A,0),MATCH($A1498,'state-winning-votes'!$A$2:$L$2,0)),$K:$K,$H:$H)</f>
        <v>Clinton, Bill</v>
      </c>
      <c r="O1498" t="str">
        <f>VLOOKUP(A1498,'national-winners'!$A$2:$B$13,2,0)</f>
        <v>Clinton, Bill</v>
      </c>
    </row>
    <row r="1499" spans="1:15" x14ac:dyDescent="0.25">
      <c r="A1499">
        <v>1992</v>
      </c>
      <c r="B1499" t="s">
        <v>105</v>
      </c>
      <c r="C1499" t="s">
        <v>106</v>
      </c>
      <c r="D1499">
        <v>30</v>
      </c>
      <c r="E1499">
        <v>81</v>
      </c>
      <c r="F1499">
        <v>64</v>
      </c>
      <c r="G1499" t="s">
        <v>16</v>
      </c>
      <c r="H1499" t="s">
        <v>207</v>
      </c>
      <c r="I1499" t="s">
        <v>21</v>
      </c>
      <c r="J1499" t="b">
        <v>0</v>
      </c>
      <c r="K1499">
        <v>144207</v>
      </c>
      <c r="L1499">
        <v>410583</v>
      </c>
      <c r="M1499" t="str">
        <f>IF(VLOOKUP(A1499,'national-winners'!$A$2:$B$13,2,0)=H1499,"Y","N")</f>
        <v>N</v>
      </c>
      <c r="N1499" t="str">
        <f>_xlfn.XLOOKUP(INDEX('state-winning-votes'!$A$1:$L$53,MATCH($C1499,'state-winning-votes'!$A:$A,0),MATCH($A1499,'state-winning-votes'!$A$2:$L$2,0)),$K:$K,$H:$H)</f>
        <v>Clinton, Bill</v>
      </c>
      <c r="O1499" t="str">
        <f>VLOOKUP(A1499,'national-winners'!$A$2:$B$13,2,0)</f>
        <v>Clinton, Bill</v>
      </c>
    </row>
    <row r="1500" spans="1:15" x14ac:dyDescent="0.25">
      <c r="A1500">
        <v>1992</v>
      </c>
      <c r="B1500" t="s">
        <v>105</v>
      </c>
      <c r="C1500" t="s">
        <v>106</v>
      </c>
      <c r="D1500">
        <v>30</v>
      </c>
      <c r="E1500">
        <v>81</v>
      </c>
      <c r="F1500">
        <v>64</v>
      </c>
      <c r="G1500" t="s">
        <v>16</v>
      </c>
      <c r="H1500" t="s">
        <v>231</v>
      </c>
      <c r="I1500" t="s">
        <v>35</v>
      </c>
      <c r="J1500" t="b">
        <v>0</v>
      </c>
      <c r="K1500">
        <v>107225</v>
      </c>
      <c r="L1500">
        <v>410583</v>
      </c>
      <c r="M1500" t="str">
        <f>IF(VLOOKUP(A1500,'national-winners'!$A$2:$B$13,2,0)=H1500,"Y","N")</f>
        <v>N</v>
      </c>
      <c r="N1500" t="str">
        <f>_xlfn.XLOOKUP(INDEX('state-winning-votes'!$A$1:$L$53,MATCH($C1500,'state-winning-votes'!$A:$A,0),MATCH($A1500,'state-winning-votes'!$A$2:$L$2,0)),$K:$K,$H:$H)</f>
        <v>Clinton, Bill</v>
      </c>
      <c r="O1500" t="str">
        <f>VLOOKUP(A1500,'national-winners'!$A$2:$B$13,2,0)</f>
        <v>Clinton, Bill</v>
      </c>
    </row>
    <row r="1501" spans="1:15" x14ac:dyDescent="0.25">
      <c r="A1501">
        <v>1992</v>
      </c>
      <c r="B1501" t="s">
        <v>105</v>
      </c>
      <c r="C1501" t="s">
        <v>106</v>
      </c>
      <c r="D1501">
        <v>30</v>
      </c>
      <c r="E1501">
        <v>81</v>
      </c>
      <c r="F1501">
        <v>64</v>
      </c>
      <c r="G1501" t="s">
        <v>16</v>
      </c>
      <c r="H1501" t="s">
        <v>59</v>
      </c>
      <c r="I1501" t="s">
        <v>35</v>
      </c>
      <c r="J1501" t="b">
        <v>0</v>
      </c>
      <c r="K1501">
        <v>3658</v>
      </c>
      <c r="L1501">
        <v>410583</v>
      </c>
      <c r="M1501" t="str">
        <f>IF(VLOOKUP(A1501,'national-winners'!$A$2:$B$13,2,0)=H1501,"Y","N")</f>
        <v>N</v>
      </c>
      <c r="N1501" t="str">
        <f>_xlfn.XLOOKUP(INDEX('state-winning-votes'!$A$1:$L$53,MATCH($C1501,'state-winning-votes'!$A:$A,0),MATCH($A1501,'state-winning-votes'!$A$2:$L$2,0)),$K:$K,$H:$H)</f>
        <v>Clinton, Bill</v>
      </c>
      <c r="O1501" t="str">
        <f>VLOOKUP(A1501,'national-winners'!$A$2:$B$13,2,0)</f>
        <v>Clinton, Bill</v>
      </c>
    </row>
    <row r="1502" spans="1:15" x14ac:dyDescent="0.25">
      <c r="A1502">
        <v>1992</v>
      </c>
      <c r="B1502" t="s">
        <v>105</v>
      </c>
      <c r="C1502" t="s">
        <v>106</v>
      </c>
      <c r="D1502">
        <v>30</v>
      </c>
      <c r="E1502">
        <v>81</v>
      </c>
      <c r="F1502">
        <v>64</v>
      </c>
      <c r="G1502" t="s">
        <v>16</v>
      </c>
      <c r="H1502" t="s">
        <v>232</v>
      </c>
      <c r="I1502" t="s">
        <v>29</v>
      </c>
      <c r="J1502" t="b">
        <v>0</v>
      </c>
      <c r="K1502">
        <v>986</v>
      </c>
      <c r="L1502">
        <v>410583</v>
      </c>
      <c r="M1502" t="str">
        <f>IF(VLOOKUP(A1502,'national-winners'!$A$2:$B$13,2,0)=H1502,"Y","N")</f>
        <v>N</v>
      </c>
      <c r="N1502" t="str">
        <f>_xlfn.XLOOKUP(INDEX('state-winning-votes'!$A$1:$L$53,MATCH($C1502,'state-winning-votes'!$A:$A,0),MATCH($A1502,'state-winning-votes'!$A$2:$L$2,0)),$K:$K,$H:$H)</f>
        <v>Clinton, Bill</v>
      </c>
      <c r="O1502" t="str">
        <f>VLOOKUP(A1502,'national-winners'!$A$2:$B$13,2,0)</f>
        <v>Clinton, Bill</v>
      </c>
    </row>
    <row r="1503" spans="1:15" x14ac:dyDescent="0.25">
      <c r="A1503">
        <v>1992</v>
      </c>
      <c r="B1503" t="s">
        <v>107</v>
      </c>
      <c r="C1503" t="s">
        <v>108</v>
      </c>
      <c r="D1503">
        <v>31</v>
      </c>
      <c r="E1503">
        <v>46</v>
      </c>
      <c r="F1503">
        <v>35</v>
      </c>
      <c r="G1503" t="s">
        <v>16</v>
      </c>
      <c r="H1503" t="s">
        <v>207</v>
      </c>
      <c r="I1503" t="s">
        <v>21</v>
      </c>
      <c r="J1503" t="b">
        <v>0</v>
      </c>
      <c r="K1503">
        <v>343678</v>
      </c>
      <c r="L1503">
        <v>737546</v>
      </c>
      <c r="M1503" t="str">
        <f>IF(VLOOKUP(A1503,'national-winners'!$A$2:$B$13,2,0)=H1503,"Y","N")</f>
        <v>N</v>
      </c>
      <c r="N1503" t="str">
        <f>_xlfn.XLOOKUP(INDEX('state-winning-votes'!$A$1:$L$53,MATCH($C1503,'state-winning-votes'!$A:$A,0),MATCH($A1503,'state-winning-votes'!$A$2:$L$2,0)),$K:$K,$H:$H)</f>
        <v>Bush, George H.W.</v>
      </c>
      <c r="O1503" t="str">
        <f>VLOOKUP(A1503,'national-winners'!$A$2:$B$13,2,0)</f>
        <v>Clinton, Bill</v>
      </c>
    </row>
    <row r="1504" spans="1:15" x14ac:dyDescent="0.25">
      <c r="A1504">
        <v>1992</v>
      </c>
      <c r="B1504" t="s">
        <v>107</v>
      </c>
      <c r="C1504" t="s">
        <v>108</v>
      </c>
      <c r="D1504">
        <v>31</v>
      </c>
      <c r="E1504">
        <v>46</v>
      </c>
      <c r="F1504">
        <v>35</v>
      </c>
      <c r="G1504" t="s">
        <v>16</v>
      </c>
      <c r="H1504" t="s">
        <v>230</v>
      </c>
      <c r="I1504" t="s">
        <v>18</v>
      </c>
      <c r="J1504" t="b">
        <v>0</v>
      </c>
      <c r="K1504">
        <v>216864</v>
      </c>
      <c r="L1504">
        <v>737546</v>
      </c>
      <c r="M1504" t="str">
        <f>IF(VLOOKUP(A1504,'national-winners'!$A$2:$B$13,2,0)=H1504,"Y","N")</f>
        <v>Y</v>
      </c>
      <c r="N1504" t="str">
        <f>_xlfn.XLOOKUP(INDEX('state-winning-votes'!$A$1:$L$53,MATCH($C1504,'state-winning-votes'!$A:$A,0),MATCH($A1504,'state-winning-votes'!$A$2:$L$2,0)),$K:$K,$H:$H)</f>
        <v>Bush, George H.W.</v>
      </c>
      <c r="O1504" t="str">
        <f>VLOOKUP(A1504,'national-winners'!$A$2:$B$13,2,0)</f>
        <v>Clinton, Bill</v>
      </c>
    </row>
    <row r="1505" spans="1:15" x14ac:dyDescent="0.25">
      <c r="A1505">
        <v>1992</v>
      </c>
      <c r="B1505" t="s">
        <v>107</v>
      </c>
      <c r="C1505" t="s">
        <v>108</v>
      </c>
      <c r="D1505">
        <v>31</v>
      </c>
      <c r="E1505">
        <v>46</v>
      </c>
      <c r="F1505">
        <v>35</v>
      </c>
      <c r="G1505" t="s">
        <v>16</v>
      </c>
      <c r="H1505" t="s">
        <v>231</v>
      </c>
      <c r="I1505" t="s">
        <v>35</v>
      </c>
      <c r="J1505" t="b">
        <v>0</v>
      </c>
      <c r="K1505">
        <v>174104</v>
      </c>
      <c r="L1505">
        <v>737546</v>
      </c>
      <c r="M1505" t="str">
        <f>IF(VLOOKUP(A1505,'national-winners'!$A$2:$B$13,2,0)=H1505,"Y","N")</f>
        <v>N</v>
      </c>
      <c r="N1505" t="str">
        <f>_xlfn.XLOOKUP(INDEX('state-winning-votes'!$A$1:$L$53,MATCH($C1505,'state-winning-votes'!$A:$A,0),MATCH($A1505,'state-winning-votes'!$A$2:$L$2,0)),$K:$K,$H:$H)</f>
        <v>Bush, George H.W.</v>
      </c>
      <c r="O1505" t="str">
        <f>VLOOKUP(A1505,'national-winners'!$A$2:$B$13,2,0)</f>
        <v>Clinton, Bill</v>
      </c>
    </row>
    <row r="1506" spans="1:15" x14ac:dyDescent="0.25">
      <c r="A1506">
        <v>1992</v>
      </c>
      <c r="B1506" t="s">
        <v>107</v>
      </c>
      <c r="C1506" t="s">
        <v>108</v>
      </c>
      <c r="D1506">
        <v>31</v>
      </c>
      <c r="E1506">
        <v>46</v>
      </c>
      <c r="F1506">
        <v>35</v>
      </c>
      <c r="G1506" t="s">
        <v>16</v>
      </c>
      <c r="H1506" t="s">
        <v>59</v>
      </c>
      <c r="I1506" t="s">
        <v>35</v>
      </c>
      <c r="J1506" t="b">
        <v>0</v>
      </c>
      <c r="K1506">
        <v>1560</v>
      </c>
      <c r="L1506">
        <v>737546</v>
      </c>
      <c r="M1506" t="str">
        <f>IF(VLOOKUP(A1506,'national-winners'!$A$2:$B$13,2,0)=H1506,"Y","N")</f>
        <v>N</v>
      </c>
      <c r="N1506" t="str">
        <f>_xlfn.XLOOKUP(INDEX('state-winning-votes'!$A$1:$L$53,MATCH($C1506,'state-winning-votes'!$A:$A,0),MATCH($A1506,'state-winning-votes'!$A$2:$L$2,0)),$K:$K,$H:$H)</f>
        <v>Bush, George H.W.</v>
      </c>
      <c r="O1506" t="str">
        <f>VLOOKUP(A1506,'national-winners'!$A$2:$B$13,2,0)</f>
        <v>Clinton, Bill</v>
      </c>
    </row>
    <row r="1507" spans="1:15" x14ac:dyDescent="0.25">
      <c r="A1507">
        <v>1992</v>
      </c>
      <c r="B1507" t="s">
        <v>107</v>
      </c>
      <c r="C1507" t="s">
        <v>108</v>
      </c>
      <c r="D1507">
        <v>31</v>
      </c>
      <c r="E1507">
        <v>46</v>
      </c>
      <c r="F1507">
        <v>35</v>
      </c>
      <c r="G1507" t="s">
        <v>16</v>
      </c>
      <c r="H1507" t="s">
        <v>232</v>
      </c>
      <c r="I1507" t="s">
        <v>29</v>
      </c>
      <c r="J1507" t="b">
        <v>0</v>
      </c>
      <c r="K1507">
        <v>1340</v>
      </c>
      <c r="L1507">
        <v>737546</v>
      </c>
      <c r="M1507" t="str">
        <f>IF(VLOOKUP(A1507,'national-winners'!$A$2:$B$13,2,0)=H1507,"Y","N")</f>
        <v>N</v>
      </c>
      <c r="N1507" t="str">
        <f>_xlfn.XLOOKUP(INDEX('state-winning-votes'!$A$1:$L$53,MATCH($C1507,'state-winning-votes'!$A:$A,0),MATCH($A1507,'state-winning-votes'!$A$2:$L$2,0)),$K:$K,$H:$H)</f>
        <v>Bush, George H.W.</v>
      </c>
      <c r="O1507" t="str">
        <f>VLOOKUP(A1507,'national-winners'!$A$2:$B$13,2,0)</f>
        <v>Clinton, Bill</v>
      </c>
    </row>
    <row r="1508" spans="1:15" x14ac:dyDescent="0.25">
      <c r="A1508">
        <v>1992</v>
      </c>
      <c r="B1508" t="s">
        <v>109</v>
      </c>
      <c r="C1508" t="s">
        <v>110</v>
      </c>
      <c r="D1508">
        <v>32</v>
      </c>
      <c r="E1508">
        <v>88</v>
      </c>
      <c r="F1508">
        <v>65</v>
      </c>
      <c r="G1508" t="s">
        <v>16</v>
      </c>
      <c r="H1508" t="s">
        <v>230</v>
      </c>
      <c r="I1508" t="s">
        <v>18</v>
      </c>
      <c r="J1508" t="b">
        <v>0</v>
      </c>
      <c r="K1508">
        <v>189148</v>
      </c>
      <c r="L1508">
        <v>506318</v>
      </c>
      <c r="M1508" t="str">
        <f>IF(VLOOKUP(A1508,'national-winners'!$A$2:$B$13,2,0)=H1508,"Y","N")</f>
        <v>Y</v>
      </c>
      <c r="N1508" t="str">
        <f>_xlfn.XLOOKUP(INDEX('state-winning-votes'!$A$1:$L$53,MATCH($C1508,'state-winning-votes'!$A:$A,0),MATCH($A1508,'state-winning-votes'!$A$2:$L$2,0)),$K:$K,$H:$H)</f>
        <v>Clinton, Bill</v>
      </c>
      <c r="O1508" t="str">
        <f>VLOOKUP(A1508,'national-winners'!$A$2:$B$13,2,0)</f>
        <v>Clinton, Bill</v>
      </c>
    </row>
    <row r="1509" spans="1:15" x14ac:dyDescent="0.25">
      <c r="A1509">
        <v>1992</v>
      </c>
      <c r="B1509" t="s">
        <v>109</v>
      </c>
      <c r="C1509" t="s">
        <v>110</v>
      </c>
      <c r="D1509">
        <v>32</v>
      </c>
      <c r="E1509">
        <v>88</v>
      </c>
      <c r="F1509">
        <v>65</v>
      </c>
      <c r="G1509" t="s">
        <v>16</v>
      </c>
      <c r="H1509" t="s">
        <v>207</v>
      </c>
      <c r="I1509" t="s">
        <v>21</v>
      </c>
      <c r="J1509" t="b">
        <v>0</v>
      </c>
      <c r="K1509">
        <v>175828</v>
      </c>
      <c r="L1509">
        <v>506318</v>
      </c>
      <c r="M1509" t="str">
        <f>IF(VLOOKUP(A1509,'national-winners'!$A$2:$B$13,2,0)=H1509,"Y","N")</f>
        <v>N</v>
      </c>
      <c r="N1509" t="str">
        <f>_xlfn.XLOOKUP(INDEX('state-winning-votes'!$A$1:$L$53,MATCH($C1509,'state-winning-votes'!$A:$A,0),MATCH($A1509,'state-winning-votes'!$A$2:$L$2,0)),$K:$K,$H:$H)</f>
        <v>Clinton, Bill</v>
      </c>
      <c r="O1509" t="str">
        <f>VLOOKUP(A1509,'national-winners'!$A$2:$B$13,2,0)</f>
        <v>Clinton, Bill</v>
      </c>
    </row>
    <row r="1510" spans="1:15" x14ac:dyDescent="0.25">
      <c r="A1510">
        <v>1992</v>
      </c>
      <c r="B1510" t="s">
        <v>109</v>
      </c>
      <c r="C1510" t="s">
        <v>110</v>
      </c>
      <c r="D1510">
        <v>32</v>
      </c>
      <c r="E1510">
        <v>88</v>
      </c>
      <c r="F1510">
        <v>65</v>
      </c>
      <c r="G1510" t="s">
        <v>16</v>
      </c>
      <c r="H1510" t="s">
        <v>231</v>
      </c>
      <c r="I1510" t="s">
        <v>35</v>
      </c>
      <c r="J1510" t="b">
        <v>0</v>
      </c>
      <c r="K1510">
        <v>132580</v>
      </c>
      <c r="L1510">
        <v>506318</v>
      </c>
      <c r="M1510" t="str">
        <f>IF(VLOOKUP(A1510,'national-winners'!$A$2:$B$13,2,0)=H1510,"Y","N")</f>
        <v>N</v>
      </c>
      <c r="N1510" t="str">
        <f>_xlfn.XLOOKUP(INDEX('state-winning-votes'!$A$1:$L$53,MATCH($C1510,'state-winning-votes'!$A:$A,0),MATCH($A1510,'state-winning-votes'!$A$2:$L$2,0)),$K:$K,$H:$H)</f>
        <v>Clinton, Bill</v>
      </c>
      <c r="O1510" t="str">
        <f>VLOOKUP(A1510,'national-winners'!$A$2:$B$13,2,0)</f>
        <v>Clinton, Bill</v>
      </c>
    </row>
    <row r="1511" spans="1:15" x14ac:dyDescent="0.25">
      <c r="A1511">
        <v>1992</v>
      </c>
      <c r="B1511" t="s">
        <v>109</v>
      </c>
      <c r="C1511" t="s">
        <v>110</v>
      </c>
      <c r="D1511">
        <v>32</v>
      </c>
      <c r="E1511">
        <v>88</v>
      </c>
      <c r="F1511">
        <v>65</v>
      </c>
      <c r="G1511" t="s">
        <v>16</v>
      </c>
      <c r="H1511" t="s">
        <v>233</v>
      </c>
      <c r="I1511" t="s">
        <v>192</v>
      </c>
      <c r="J1511" t="b">
        <v>0</v>
      </c>
      <c r="K1511">
        <v>2892</v>
      </c>
      <c r="L1511">
        <v>506318</v>
      </c>
      <c r="M1511" t="str">
        <f>IF(VLOOKUP(A1511,'national-winners'!$A$2:$B$13,2,0)=H1511,"Y","N")</f>
        <v>N</v>
      </c>
      <c r="N1511" t="str">
        <f>_xlfn.XLOOKUP(INDEX('state-winning-votes'!$A$1:$L$53,MATCH($C1511,'state-winning-votes'!$A:$A,0),MATCH($A1511,'state-winning-votes'!$A$2:$L$2,0)),$K:$K,$H:$H)</f>
        <v>Clinton, Bill</v>
      </c>
      <c r="O1511" t="str">
        <f>VLOOKUP(A1511,'national-winners'!$A$2:$B$13,2,0)</f>
        <v>Clinton, Bill</v>
      </c>
    </row>
    <row r="1512" spans="1:15" x14ac:dyDescent="0.25">
      <c r="A1512">
        <v>1992</v>
      </c>
      <c r="B1512" t="s">
        <v>109</v>
      </c>
      <c r="C1512" t="s">
        <v>110</v>
      </c>
      <c r="D1512">
        <v>32</v>
      </c>
      <c r="E1512">
        <v>88</v>
      </c>
      <c r="F1512">
        <v>65</v>
      </c>
      <c r="G1512" t="s">
        <v>16</v>
      </c>
      <c r="H1512" t="s">
        <v>59</v>
      </c>
      <c r="J1512" t="b">
        <v>0</v>
      </c>
      <c r="K1512">
        <v>2537</v>
      </c>
      <c r="L1512">
        <v>506318</v>
      </c>
      <c r="M1512" t="str">
        <f>IF(VLOOKUP(A1512,'national-winners'!$A$2:$B$13,2,0)=H1512,"Y","N")</f>
        <v>N</v>
      </c>
      <c r="N1512" t="str">
        <f>_xlfn.XLOOKUP(INDEX('state-winning-votes'!$A$1:$L$53,MATCH($C1512,'state-winning-votes'!$A:$A,0),MATCH($A1512,'state-winning-votes'!$A$2:$L$2,0)),$K:$K,$H:$H)</f>
        <v>Clinton, Bill</v>
      </c>
      <c r="O1512" t="str">
        <f>VLOOKUP(A1512,'national-winners'!$A$2:$B$13,2,0)</f>
        <v>Clinton, Bill</v>
      </c>
    </row>
    <row r="1513" spans="1:15" x14ac:dyDescent="0.25">
      <c r="A1513">
        <v>1992</v>
      </c>
      <c r="B1513" t="s">
        <v>109</v>
      </c>
      <c r="C1513" t="s">
        <v>110</v>
      </c>
      <c r="D1513">
        <v>32</v>
      </c>
      <c r="E1513">
        <v>88</v>
      </c>
      <c r="F1513">
        <v>65</v>
      </c>
      <c r="G1513" t="s">
        <v>16</v>
      </c>
      <c r="H1513" t="s">
        <v>232</v>
      </c>
      <c r="I1513" t="s">
        <v>29</v>
      </c>
      <c r="J1513" t="b">
        <v>0</v>
      </c>
      <c r="K1513">
        <v>1835</v>
      </c>
      <c r="L1513">
        <v>506318</v>
      </c>
      <c r="M1513" t="str">
        <f>IF(VLOOKUP(A1513,'national-winners'!$A$2:$B$13,2,0)=H1513,"Y","N")</f>
        <v>N</v>
      </c>
      <c r="N1513" t="str">
        <f>_xlfn.XLOOKUP(INDEX('state-winning-votes'!$A$1:$L$53,MATCH($C1513,'state-winning-votes'!$A:$A,0),MATCH($A1513,'state-winning-votes'!$A$2:$L$2,0)),$K:$K,$H:$H)</f>
        <v>Clinton, Bill</v>
      </c>
      <c r="O1513" t="str">
        <f>VLOOKUP(A1513,'national-winners'!$A$2:$B$13,2,0)</f>
        <v>Clinton, Bill</v>
      </c>
    </row>
    <row r="1514" spans="1:15" x14ac:dyDescent="0.25">
      <c r="A1514">
        <v>1992</v>
      </c>
      <c r="B1514" t="s">
        <v>109</v>
      </c>
      <c r="C1514" t="s">
        <v>110</v>
      </c>
      <c r="D1514">
        <v>32</v>
      </c>
      <c r="E1514">
        <v>88</v>
      </c>
      <c r="F1514">
        <v>65</v>
      </c>
      <c r="G1514" t="s">
        <v>16</v>
      </c>
      <c r="H1514" t="s">
        <v>238</v>
      </c>
      <c r="I1514" t="s">
        <v>258</v>
      </c>
      <c r="J1514" t="b">
        <v>0</v>
      </c>
      <c r="K1514">
        <v>677</v>
      </c>
      <c r="L1514">
        <v>506318</v>
      </c>
      <c r="M1514" t="str">
        <f>IF(VLOOKUP(A1514,'national-winners'!$A$2:$B$13,2,0)=H1514,"Y","N")</f>
        <v>N</v>
      </c>
      <c r="N1514" t="str">
        <f>_xlfn.XLOOKUP(INDEX('state-winning-votes'!$A$1:$L$53,MATCH($C1514,'state-winning-votes'!$A:$A,0),MATCH($A1514,'state-winning-votes'!$A$2:$L$2,0)),$K:$K,$H:$H)</f>
        <v>Clinton, Bill</v>
      </c>
      <c r="O1514" t="str">
        <f>VLOOKUP(A1514,'national-winners'!$A$2:$B$13,2,0)</f>
        <v>Clinton, Bill</v>
      </c>
    </row>
    <row r="1515" spans="1:15" x14ac:dyDescent="0.25">
      <c r="A1515">
        <v>1992</v>
      </c>
      <c r="B1515" t="s">
        <v>109</v>
      </c>
      <c r="C1515" t="s">
        <v>110</v>
      </c>
      <c r="D1515">
        <v>32</v>
      </c>
      <c r="E1515">
        <v>88</v>
      </c>
      <c r="F1515">
        <v>65</v>
      </c>
      <c r="G1515" t="s">
        <v>16</v>
      </c>
      <c r="H1515" t="s">
        <v>210</v>
      </c>
      <c r="I1515" t="s">
        <v>35</v>
      </c>
      <c r="J1515" t="b">
        <v>0</v>
      </c>
      <c r="K1515">
        <v>483</v>
      </c>
      <c r="L1515">
        <v>506318</v>
      </c>
      <c r="M1515" t="str">
        <f>IF(VLOOKUP(A1515,'national-winners'!$A$2:$B$13,2,0)=H1515,"Y","N")</f>
        <v>N</v>
      </c>
      <c r="N1515" t="str">
        <f>_xlfn.XLOOKUP(INDEX('state-winning-votes'!$A$1:$L$53,MATCH($C1515,'state-winning-votes'!$A:$A,0),MATCH($A1515,'state-winning-votes'!$A$2:$L$2,0)),$K:$K,$H:$H)</f>
        <v>Clinton, Bill</v>
      </c>
      <c r="O1515" t="str">
        <f>VLOOKUP(A1515,'national-winners'!$A$2:$B$13,2,0)</f>
        <v>Clinton, Bill</v>
      </c>
    </row>
    <row r="1516" spans="1:15" x14ac:dyDescent="0.25">
      <c r="A1516">
        <v>1992</v>
      </c>
      <c r="B1516" t="s">
        <v>109</v>
      </c>
      <c r="C1516" t="s">
        <v>110</v>
      </c>
      <c r="D1516">
        <v>32</v>
      </c>
      <c r="E1516">
        <v>88</v>
      </c>
      <c r="F1516">
        <v>65</v>
      </c>
      <c r="G1516" t="s">
        <v>16</v>
      </c>
      <c r="H1516" t="s">
        <v>236</v>
      </c>
      <c r="I1516" t="s">
        <v>237</v>
      </c>
      <c r="J1516" t="b">
        <v>0</v>
      </c>
      <c r="K1516">
        <v>338</v>
      </c>
      <c r="L1516">
        <v>506318</v>
      </c>
      <c r="M1516" t="str">
        <f>IF(VLOOKUP(A1516,'national-winners'!$A$2:$B$13,2,0)=H1516,"Y","N")</f>
        <v>N</v>
      </c>
      <c r="N1516" t="str">
        <f>_xlfn.XLOOKUP(INDEX('state-winning-votes'!$A$1:$L$53,MATCH($C1516,'state-winning-votes'!$A:$A,0),MATCH($A1516,'state-winning-votes'!$A$2:$L$2,0)),$K:$K,$H:$H)</f>
        <v>Clinton, Bill</v>
      </c>
      <c r="O1516" t="str">
        <f>VLOOKUP(A1516,'national-winners'!$A$2:$B$13,2,0)</f>
        <v>Clinton, Bill</v>
      </c>
    </row>
    <row r="1517" spans="1:15" x14ac:dyDescent="0.25">
      <c r="A1517">
        <v>1992</v>
      </c>
      <c r="B1517" t="s">
        <v>111</v>
      </c>
      <c r="C1517" t="s">
        <v>112</v>
      </c>
      <c r="D1517">
        <v>33</v>
      </c>
      <c r="E1517">
        <v>12</v>
      </c>
      <c r="F1517">
        <v>4</v>
      </c>
      <c r="G1517" t="s">
        <v>16</v>
      </c>
      <c r="H1517" t="s">
        <v>230</v>
      </c>
      <c r="I1517" t="s">
        <v>18</v>
      </c>
      <c r="J1517" t="b">
        <v>0</v>
      </c>
      <c r="K1517">
        <v>209040</v>
      </c>
      <c r="L1517">
        <v>537215</v>
      </c>
      <c r="M1517" t="str">
        <f>IF(VLOOKUP(A1517,'national-winners'!$A$2:$B$13,2,0)=H1517,"Y","N")</f>
        <v>Y</v>
      </c>
      <c r="N1517" t="str">
        <f>_xlfn.XLOOKUP(INDEX('state-winning-votes'!$A$1:$L$53,MATCH($C1517,'state-winning-votes'!$A:$A,0),MATCH($A1517,'state-winning-votes'!$A$2:$L$2,0)),$K:$K,$H:$H)</f>
        <v>Clinton, Bill</v>
      </c>
      <c r="O1517" t="str">
        <f>VLOOKUP(A1517,'national-winners'!$A$2:$B$13,2,0)</f>
        <v>Clinton, Bill</v>
      </c>
    </row>
    <row r="1518" spans="1:15" x14ac:dyDescent="0.25">
      <c r="A1518">
        <v>1992</v>
      </c>
      <c r="B1518" t="s">
        <v>111</v>
      </c>
      <c r="C1518" t="s">
        <v>112</v>
      </c>
      <c r="D1518">
        <v>33</v>
      </c>
      <c r="E1518">
        <v>12</v>
      </c>
      <c r="F1518">
        <v>4</v>
      </c>
      <c r="G1518" t="s">
        <v>16</v>
      </c>
      <c r="H1518" t="s">
        <v>207</v>
      </c>
      <c r="I1518" t="s">
        <v>21</v>
      </c>
      <c r="J1518" t="b">
        <v>0</v>
      </c>
      <c r="K1518">
        <v>202484</v>
      </c>
      <c r="L1518">
        <v>537215</v>
      </c>
      <c r="M1518" t="str">
        <f>IF(VLOOKUP(A1518,'national-winners'!$A$2:$B$13,2,0)=H1518,"Y","N")</f>
        <v>N</v>
      </c>
      <c r="N1518" t="str">
        <f>_xlfn.XLOOKUP(INDEX('state-winning-votes'!$A$1:$L$53,MATCH($C1518,'state-winning-votes'!$A:$A,0),MATCH($A1518,'state-winning-votes'!$A$2:$L$2,0)),$K:$K,$H:$H)</f>
        <v>Clinton, Bill</v>
      </c>
      <c r="O1518" t="str">
        <f>VLOOKUP(A1518,'national-winners'!$A$2:$B$13,2,0)</f>
        <v>Clinton, Bill</v>
      </c>
    </row>
    <row r="1519" spans="1:15" x14ac:dyDescent="0.25">
      <c r="A1519">
        <v>1992</v>
      </c>
      <c r="B1519" t="s">
        <v>111</v>
      </c>
      <c r="C1519" t="s">
        <v>112</v>
      </c>
      <c r="D1519">
        <v>33</v>
      </c>
      <c r="E1519">
        <v>12</v>
      </c>
      <c r="F1519">
        <v>4</v>
      </c>
      <c r="G1519" t="s">
        <v>16</v>
      </c>
      <c r="H1519" t="s">
        <v>231</v>
      </c>
      <c r="I1519" t="s">
        <v>35</v>
      </c>
      <c r="J1519" t="b">
        <v>0</v>
      </c>
      <c r="K1519">
        <v>121337</v>
      </c>
      <c r="L1519">
        <v>537215</v>
      </c>
      <c r="M1519" t="str">
        <f>IF(VLOOKUP(A1519,'national-winners'!$A$2:$B$13,2,0)=H1519,"Y","N")</f>
        <v>N</v>
      </c>
      <c r="N1519" t="str">
        <f>_xlfn.XLOOKUP(INDEX('state-winning-votes'!$A$1:$L$53,MATCH($C1519,'state-winning-votes'!$A:$A,0),MATCH($A1519,'state-winning-votes'!$A$2:$L$2,0)),$K:$K,$H:$H)</f>
        <v>Clinton, Bill</v>
      </c>
      <c r="O1519" t="str">
        <f>VLOOKUP(A1519,'national-winners'!$A$2:$B$13,2,0)</f>
        <v>Clinton, Bill</v>
      </c>
    </row>
    <row r="1520" spans="1:15" x14ac:dyDescent="0.25">
      <c r="A1520">
        <v>1992</v>
      </c>
      <c r="B1520" t="s">
        <v>111</v>
      </c>
      <c r="C1520" t="s">
        <v>112</v>
      </c>
      <c r="D1520">
        <v>33</v>
      </c>
      <c r="E1520">
        <v>12</v>
      </c>
      <c r="F1520">
        <v>4</v>
      </c>
      <c r="G1520" t="s">
        <v>16</v>
      </c>
      <c r="H1520" t="s">
        <v>232</v>
      </c>
      <c r="I1520" t="s">
        <v>29</v>
      </c>
      <c r="J1520" t="b">
        <v>0</v>
      </c>
      <c r="K1520">
        <v>3548</v>
      </c>
      <c r="L1520">
        <v>537215</v>
      </c>
      <c r="M1520" t="str">
        <f>IF(VLOOKUP(A1520,'national-winners'!$A$2:$B$13,2,0)=H1520,"Y","N")</f>
        <v>N</v>
      </c>
      <c r="N1520" t="str">
        <f>_xlfn.XLOOKUP(INDEX('state-winning-votes'!$A$1:$L$53,MATCH($C1520,'state-winning-votes'!$A:$A,0),MATCH($A1520,'state-winning-votes'!$A$2:$L$2,0)),$K:$K,$H:$H)</f>
        <v>Clinton, Bill</v>
      </c>
      <c r="O1520" t="str">
        <f>VLOOKUP(A1520,'national-winners'!$A$2:$B$13,2,0)</f>
        <v>Clinton, Bill</v>
      </c>
    </row>
    <row r="1521" spans="1:15" x14ac:dyDescent="0.25">
      <c r="A1521">
        <v>1992</v>
      </c>
      <c r="B1521" t="s">
        <v>111</v>
      </c>
      <c r="C1521" t="s">
        <v>112</v>
      </c>
      <c r="D1521">
        <v>33</v>
      </c>
      <c r="E1521">
        <v>12</v>
      </c>
      <c r="F1521">
        <v>4</v>
      </c>
      <c r="G1521" t="s">
        <v>16</v>
      </c>
      <c r="H1521" t="s">
        <v>210</v>
      </c>
      <c r="I1521" t="s">
        <v>211</v>
      </c>
      <c r="J1521" t="b">
        <v>0</v>
      </c>
      <c r="K1521">
        <v>512</v>
      </c>
      <c r="L1521">
        <v>537215</v>
      </c>
      <c r="M1521" t="str">
        <f>IF(VLOOKUP(A1521,'national-winners'!$A$2:$B$13,2,0)=H1521,"Y","N")</f>
        <v>N</v>
      </c>
      <c r="N1521" t="str">
        <f>_xlfn.XLOOKUP(INDEX('state-winning-votes'!$A$1:$L$53,MATCH($C1521,'state-winning-votes'!$A:$A,0),MATCH($A1521,'state-winning-votes'!$A$2:$L$2,0)),$K:$K,$H:$H)</f>
        <v>Clinton, Bill</v>
      </c>
      <c r="O1521" t="str">
        <f>VLOOKUP(A1521,'national-winners'!$A$2:$B$13,2,0)</f>
        <v>Clinton, Bill</v>
      </c>
    </row>
    <row r="1522" spans="1:15" x14ac:dyDescent="0.25">
      <c r="A1522">
        <v>1992</v>
      </c>
      <c r="B1522" t="s">
        <v>111</v>
      </c>
      <c r="C1522" t="s">
        <v>112</v>
      </c>
      <c r="D1522">
        <v>33</v>
      </c>
      <c r="E1522">
        <v>12</v>
      </c>
      <c r="F1522">
        <v>4</v>
      </c>
      <c r="G1522" t="s">
        <v>16</v>
      </c>
      <c r="H1522" t="s">
        <v>236</v>
      </c>
      <c r="I1522" t="s">
        <v>237</v>
      </c>
      <c r="J1522" t="b">
        <v>0</v>
      </c>
      <c r="K1522">
        <v>294</v>
      </c>
      <c r="L1522">
        <v>537215</v>
      </c>
      <c r="M1522" t="str">
        <f>IF(VLOOKUP(A1522,'national-winners'!$A$2:$B$13,2,0)=H1522,"Y","N")</f>
        <v>N</v>
      </c>
      <c r="N1522" t="str">
        <f>_xlfn.XLOOKUP(INDEX('state-winning-votes'!$A$1:$L$53,MATCH($C1522,'state-winning-votes'!$A:$A,0),MATCH($A1522,'state-winning-votes'!$A$2:$L$2,0)),$K:$K,$H:$H)</f>
        <v>Clinton, Bill</v>
      </c>
      <c r="O1522" t="str">
        <f>VLOOKUP(A1522,'national-winners'!$A$2:$B$13,2,0)</f>
        <v>Clinton, Bill</v>
      </c>
    </row>
    <row r="1523" spans="1:15" x14ac:dyDescent="0.25">
      <c r="A1523">
        <v>1992</v>
      </c>
      <c r="B1523" t="s">
        <v>113</v>
      </c>
      <c r="C1523" t="s">
        <v>114</v>
      </c>
      <c r="D1523">
        <v>34</v>
      </c>
      <c r="E1523">
        <v>22</v>
      </c>
      <c r="F1523">
        <v>12</v>
      </c>
      <c r="G1523" t="s">
        <v>16</v>
      </c>
      <c r="H1523" t="s">
        <v>230</v>
      </c>
      <c r="I1523" t="s">
        <v>18</v>
      </c>
      <c r="J1523" t="b">
        <v>0</v>
      </c>
      <c r="K1523">
        <v>1436206</v>
      </c>
      <c r="L1523">
        <v>3343594</v>
      </c>
      <c r="M1523" t="str">
        <f>IF(VLOOKUP(A1523,'national-winners'!$A$2:$B$13,2,0)=H1523,"Y","N")</f>
        <v>Y</v>
      </c>
      <c r="N1523" t="str">
        <f>_xlfn.XLOOKUP(INDEX('state-winning-votes'!$A$1:$L$53,MATCH($C1523,'state-winning-votes'!$A:$A,0),MATCH($A1523,'state-winning-votes'!$A$2:$L$2,0)),$K:$K,$H:$H)</f>
        <v>Clinton, Bill</v>
      </c>
      <c r="O1523" t="str">
        <f>VLOOKUP(A1523,'national-winners'!$A$2:$B$13,2,0)</f>
        <v>Clinton, Bill</v>
      </c>
    </row>
    <row r="1524" spans="1:15" x14ac:dyDescent="0.25">
      <c r="A1524">
        <v>1992</v>
      </c>
      <c r="B1524" t="s">
        <v>113</v>
      </c>
      <c r="C1524" t="s">
        <v>114</v>
      </c>
      <c r="D1524">
        <v>34</v>
      </c>
      <c r="E1524">
        <v>22</v>
      </c>
      <c r="F1524">
        <v>12</v>
      </c>
      <c r="G1524" t="s">
        <v>16</v>
      </c>
      <c r="H1524" t="s">
        <v>207</v>
      </c>
      <c r="I1524" t="s">
        <v>21</v>
      </c>
      <c r="J1524" t="b">
        <v>0</v>
      </c>
      <c r="K1524">
        <v>1356865</v>
      </c>
      <c r="L1524">
        <v>3343594</v>
      </c>
      <c r="M1524" t="str">
        <f>IF(VLOOKUP(A1524,'national-winners'!$A$2:$B$13,2,0)=H1524,"Y","N")</f>
        <v>N</v>
      </c>
      <c r="N1524" t="str">
        <f>_xlfn.XLOOKUP(INDEX('state-winning-votes'!$A$1:$L$53,MATCH($C1524,'state-winning-votes'!$A:$A,0),MATCH($A1524,'state-winning-votes'!$A$2:$L$2,0)),$K:$K,$H:$H)</f>
        <v>Clinton, Bill</v>
      </c>
      <c r="O1524" t="str">
        <f>VLOOKUP(A1524,'national-winners'!$A$2:$B$13,2,0)</f>
        <v>Clinton, Bill</v>
      </c>
    </row>
    <row r="1525" spans="1:15" x14ac:dyDescent="0.25">
      <c r="A1525">
        <v>1992</v>
      </c>
      <c r="B1525" t="s">
        <v>113</v>
      </c>
      <c r="C1525" t="s">
        <v>114</v>
      </c>
      <c r="D1525">
        <v>34</v>
      </c>
      <c r="E1525">
        <v>22</v>
      </c>
      <c r="F1525">
        <v>12</v>
      </c>
      <c r="G1525" t="s">
        <v>16</v>
      </c>
      <c r="H1525" t="s">
        <v>231</v>
      </c>
      <c r="I1525" t="s">
        <v>35</v>
      </c>
      <c r="J1525" t="b">
        <v>0</v>
      </c>
      <c r="K1525">
        <v>521829</v>
      </c>
      <c r="L1525">
        <v>3343594</v>
      </c>
      <c r="M1525" t="str">
        <f>IF(VLOOKUP(A1525,'national-winners'!$A$2:$B$13,2,0)=H1525,"Y","N")</f>
        <v>N</v>
      </c>
      <c r="N1525" t="str">
        <f>_xlfn.XLOOKUP(INDEX('state-winning-votes'!$A$1:$L$53,MATCH($C1525,'state-winning-votes'!$A:$A,0),MATCH($A1525,'state-winning-votes'!$A$2:$L$2,0)),$K:$K,$H:$H)</f>
        <v>Clinton, Bill</v>
      </c>
      <c r="O1525" t="str">
        <f>VLOOKUP(A1525,'national-winners'!$A$2:$B$13,2,0)</f>
        <v>Clinton, Bill</v>
      </c>
    </row>
    <row r="1526" spans="1:15" x14ac:dyDescent="0.25">
      <c r="A1526">
        <v>1992</v>
      </c>
      <c r="B1526" t="s">
        <v>113</v>
      </c>
      <c r="C1526" t="s">
        <v>114</v>
      </c>
      <c r="D1526">
        <v>34</v>
      </c>
      <c r="E1526">
        <v>22</v>
      </c>
      <c r="F1526">
        <v>12</v>
      </c>
      <c r="G1526" t="s">
        <v>16</v>
      </c>
      <c r="H1526" t="s">
        <v>232</v>
      </c>
      <c r="I1526" t="s">
        <v>29</v>
      </c>
      <c r="J1526" t="b">
        <v>0</v>
      </c>
      <c r="K1526">
        <v>6822</v>
      </c>
      <c r="L1526">
        <v>3343594</v>
      </c>
      <c r="M1526" t="str">
        <f>IF(VLOOKUP(A1526,'national-winners'!$A$2:$B$13,2,0)=H1526,"Y","N")</f>
        <v>N</v>
      </c>
      <c r="N1526" t="str">
        <f>_xlfn.XLOOKUP(INDEX('state-winning-votes'!$A$1:$L$53,MATCH($C1526,'state-winning-votes'!$A:$A,0),MATCH($A1526,'state-winning-votes'!$A$2:$L$2,0)),$K:$K,$H:$H)</f>
        <v>Clinton, Bill</v>
      </c>
      <c r="O1526" t="str">
        <f>VLOOKUP(A1526,'national-winners'!$A$2:$B$13,2,0)</f>
        <v>Clinton, Bill</v>
      </c>
    </row>
    <row r="1527" spans="1:15" x14ac:dyDescent="0.25">
      <c r="A1527">
        <v>1992</v>
      </c>
      <c r="B1527" t="s">
        <v>113</v>
      </c>
      <c r="C1527" t="s">
        <v>114</v>
      </c>
      <c r="D1527">
        <v>34</v>
      </c>
      <c r="E1527">
        <v>22</v>
      </c>
      <c r="F1527">
        <v>12</v>
      </c>
      <c r="G1527" t="s">
        <v>16</v>
      </c>
      <c r="H1527" t="s">
        <v>259</v>
      </c>
      <c r="I1527" t="s">
        <v>35</v>
      </c>
      <c r="J1527" t="b">
        <v>0</v>
      </c>
      <c r="K1527">
        <v>4749</v>
      </c>
      <c r="L1527">
        <v>3343594</v>
      </c>
      <c r="M1527" t="str">
        <f>IF(VLOOKUP(A1527,'national-winners'!$A$2:$B$13,2,0)=H1527,"Y","N")</f>
        <v>N</v>
      </c>
      <c r="N1527" t="str">
        <f>_xlfn.XLOOKUP(INDEX('state-winning-votes'!$A$1:$L$53,MATCH($C1527,'state-winning-votes'!$A:$A,0),MATCH($A1527,'state-winning-votes'!$A$2:$L$2,0)),$K:$K,$H:$H)</f>
        <v>Clinton, Bill</v>
      </c>
      <c r="O1527" t="str">
        <f>VLOOKUP(A1527,'national-winners'!$A$2:$B$13,2,0)</f>
        <v>Clinton, Bill</v>
      </c>
    </row>
    <row r="1528" spans="1:15" x14ac:dyDescent="0.25">
      <c r="A1528">
        <v>1992</v>
      </c>
      <c r="B1528" t="s">
        <v>113</v>
      </c>
      <c r="C1528" t="s">
        <v>114</v>
      </c>
      <c r="D1528">
        <v>34</v>
      </c>
      <c r="E1528">
        <v>22</v>
      </c>
      <c r="F1528">
        <v>12</v>
      </c>
      <c r="G1528" t="s">
        <v>16</v>
      </c>
      <c r="H1528" t="s">
        <v>210</v>
      </c>
      <c r="I1528" t="s">
        <v>211</v>
      </c>
      <c r="J1528" t="b">
        <v>0</v>
      </c>
      <c r="K1528">
        <v>3513</v>
      </c>
      <c r="L1528">
        <v>3343594</v>
      </c>
      <c r="M1528" t="str">
        <f>IF(VLOOKUP(A1528,'national-winners'!$A$2:$B$13,2,0)=H1528,"Y","N")</f>
        <v>N</v>
      </c>
      <c r="N1528" t="str">
        <f>_xlfn.XLOOKUP(INDEX('state-winning-votes'!$A$1:$L$53,MATCH($C1528,'state-winning-votes'!$A:$A,0),MATCH($A1528,'state-winning-votes'!$A$2:$L$2,0)),$K:$K,$H:$H)</f>
        <v>Clinton, Bill</v>
      </c>
      <c r="O1528" t="str">
        <f>VLOOKUP(A1528,'national-winners'!$A$2:$B$13,2,0)</f>
        <v>Clinton, Bill</v>
      </c>
    </row>
    <row r="1529" spans="1:15" x14ac:dyDescent="0.25">
      <c r="A1529">
        <v>1992</v>
      </c>
      <c r="B1529" t="s">
        <v>113</v>
      </c>
      <c r="C1529" t="s">
        <v>114</v>
      </c>
      <c r="D1529">
        <v>34</v>
      </c>
      <c r="E1529">
        <v>22</v>
      </c>
      <c r="F1529">
        <v>12</v>
      </c>
      <c r="G1529" t="s">
        <v>16</v>
      </c>
      <c r="H1529" t="s">
        <v>238</v>
      </c>
      <c r="I1529" t="s">
        <v>239</v>
      </c>
      <c r="J1529" t="b">
        <v>0</v>
      </c>
      <c r="K1529">
        <v>2670</v>
      </c>
      <c r="L1529">
        <v>3343594</v>
      </c>
      <c r="M1529" t="str">
        <f>IF(VLOOKUP(A1529,'national-winners'!$A$2:$B$13,2,0)=H1529,"Y","N")</f>
        <v>N</v>
      </c>
      <c r="N1529" t="str">
        <f>_xlfn.XLOOKUP(INDEX('state-winning-votes'!$A$1:$L$53,MATCH($C1529,'state-winning-votes'!$A:$A,0),MATCH($A1529,'state-winning-votes'!$A$2:$L$2,0)),$K:$K,$H:$H)</f>
        <v>Clinton, Bill</v>
      </c>
      <c r="O1529" t="str">
        <f>VLOOKUP(A1529,'national-winners'!$A$2:$B$13,2,0)</f>
        <v>Clinton, Bill</v>
      </c>
    </row>
    <row r="1530" spans="1:15" x14ac:dyDescent="0.25">
      <c r="A1530">
        <v>1992</v>
      </c>
      <c r="B1530" t="s">
        <v>113</v>
      </c>
      <c r="C1530" t="s">
        <v>114</v>
      </c>
      <c r="D1530">
        <v>34</v>
      </c>
      <c r="E1530">
        <v>22</v>
      </c>
      <c r="F1530">
        <v>12</v>
      </c>
      <c r="G1530" t="s">
        <v>16</v>
      </c>
      <c r="H1530" t="s">
        <v>48</v>
      </c>
      <c r="I1530" t="s">
        <v>260</v>
      </c>
      <c r="J1530" t="b">
        <v>0</v>
      </c>
      <c r="K1530">
        <v>2095</v>
      </c>
      <c r="L1530">
        <v>3343594</v>
      </c>
      <c r="M1530" t="str">
        <f>IF(VLOOKUP(A1530,'national-winners'!$A$2:$B$13,2,0)=H1530,"Y","N")</f>
        <v>N</v>
      </c>
      <c r="N1530" t="str">
        <f>_xlfn.XLOOKUP(INDEX('state-winning-votes'!$A$1:$L$53,MATCH($C1530,'state-winning-votes'!$A:$A,0),MATCH($A1530,'state-winning-votes'!$A$2:$L$2,0)),$K:$K,$H:$H)</f>
        <v>Clinton, Bill</v>
      </c>
      <c r="O1530" t="str">
        <f>VLOOKUP(A1530,'national-winners'!$A$2:$B$13,2,0)</f>
        <v>Clinton, Bill</v>
      </c>
    </row>
    <row r="1531" spans="1:15" x14ac:dyDescent="0.25">
      <c r="A1531">
        <v>1992</v>
      </c>
      <c r="B1531" t="s">
        <v>113</v>
      </c>
      <c r="C1531" t="s">
        <v>114</v>
      </c>
      <c r="D1531">
        <v>34</v>
      </c>
      <c r="E1531">
        <v>22</v>
      </c>
      <c r="F1531">
        <v>12</v>
      </c>
      <c r="G1531" t="s">
        <v>16</v>
      </c>
      <c r="H1531" t="s">
        <v>215</v>
      </c>
      <c r="I1531" t="s">
        <v>37</v>
      </c>
      <c r="J1531" t="b">
        <v>0</v>
      </c>
      <c r="K1531">
        <v>2011</v>
      </c>
      <c r="L1531">
        <v>3343594</v>
      </c>
      <c r="M1531" t="str">
        <f>IF(VLOOKUP(A1531,'national-winners'!$A$2:$B$13,2,0)=H1531,"Y","N")</f>
        <v>N</v>
      </c>
      <c r="N1531" t="str">
        <f>_xlfn.XLOOKUP(INDEX('state-winning-votes'!$A$1:$L$53,MATCH($C1531,'state-winning-votes'!$A:$A,0),MATCH($A1531,'state-winning-votes'!$A$2:$L$2,0)),$K:$K,$H:$H)</f>
        <v>Clinton, Bill</v>
      </c>
      <c r="O1531" t="str">
        <f>VLOOKUP(A1531,'national-winners'!$A$2:$B$13,2,0)</f>
        <v>Clinton, Bill</v>
      </c>
    </row>
    <row r="1532" spans="1:15" x14ac:dyDescent="0.25">
      <c r="A1532">
        <v>1992</v>
      </c>
      <c r="B1532" t="s">
        <v>113</v>
      </c>
      <c r="C1532" t="s">
        <v>114</v>
      </c>
      <c r="D1532">
        <v>34</v>
      </c>
      <c r="E1532">
        <v>22</v>
      </c>
      <c r="F1532">
        <v>12</v>
      </c>
      <c r="G1532" t="s">
        <v>16</v>
      </c>
      <c r="H1532" t="s">
        <v>240</v>
      </c>
      <c r="I1532" t="s">
        <v>261</v>
      </c>
      <c r="J1532" t="b">
        <v>0</v>
      </c>
      <c r="K1532">
        <v>1996</v>
      </c>
      <c r="L1532">
        <v>3343594</v>
      </c>
      <c r="M1532" t="str">
        <f>IF(VLOOKUP(A1532,'national-winners'!$A$2:$B$13,2,0)=H1532,"Y","N")</f>
        <v>N</v>
      </c>
      <c r="N1532" t="str">
        <f>_xlfn.XLOOKUP(INDEX('state-winning-votes'!$A$1:$L$53,MATCH($C1532,'state-winning-votes'!$A:$A,0),MATCH($A1532,'state-winning-votes'!$A$2:$L$2,0)),$K:$K,$H:$H)</f>
        <v>Clinton, Bill</v>
      </c>
      <c r="O1532" t="str">
        <f>VLOOKUP(A1532,'national-winners'!$A$2:$B$13,2,0)</f>
        <v>Clinton, Bill</v>
      </c>
    </row>
    <row r="1533" spans="1:15" x14ac:dyDescent="0.25">
      <c r="A1533">
        <v>1992</v>
      </c>
      <c r="B1533" t="s">
        <v>113</v>
      </c>
      <c r="C1533" t="s">
        <v>114</v>
      </c>
      <c r="D1533">
        <v>34</v>
      </c>
      <c r="E1533">
        <v>22</v>
      </c>
      <c r="F1533">
        <v>12</v>
      </c>
      <c r="G1533" t="s">
        <v>16</v>
      </c>
      <c r="H1533" t="s">
        <v>233</v>
      </c>
      <c r="I1533" t="s">
        <v>262</v>
      </c>
      <c r="J1533" t="b">
        <v>0</v>
      </c>
      <c r="K1533">
        <v>1867</v>
      </c>
      <c r="L1533">
        <v>3343594</v>
      </c>
      <c r="M1533" t="str">
        <f>IF(VLOOKUP(A1533,'national-winners'!$A$2:$B$13,2,0)=H1533,"Y","N")</f>
        <v>N</v>
      </c>
      <c r="N1533" t="str">
        <f>_xlfn.XLOOKUP(INDEX('state-winning-votes'!$A$1:$L$53,MATCH($C1533,'state-winning-votes'!$A:$A,0),MATCH($A1533,'state-winning-votes'!$A$2:$L$2,0)),$K:$K,$H:$H)</f>
        <v>Clinton, Bill</v>
      </c>
      <c r="O1533" t="str">
        <f>VLOOKUP(A1533,'national-winners'!$A$2:$B$13,2,0)</f>
        <v>Clinton, Bill</v>
      </c>
    </row>
    <row r="1534" spans="1:15" x14ac:dyDescent="0.25">
      <c r="A1534">
        <v>1992</v>
      </c>
      <c r="B1534" t="s">
        <v>113</v>
      </c>
      <c r="C1534" t="s">
        <v>114</v>
      </c>
      <c r="D1534">
        <v>34</v>
      </c>
      <c r="E1534">
        <v>22</v>
      </c>
      <c r="F1534">
        <v>12</v>
      </c>
      <c r="G1534" t="s">
        <v>16</v>
      </c>
      <c r="H1534" t="s">
        <v>263</v>
      </c>
      <c r="I1534" t="s">
        <v>203</v>
      </c>
      <c r="J1534" t="b">
        <v>0</v>
      </c>
      <c r="K1534">
        <v>1618</v>
      </c>
      <c r="L1534">
        <v>3343594</v>
      </c>
      <c r="M1534" t="str">
        <f>IF(VLOOKUP(A1534,'national-winners'!$A$2:$B$13,2,0)=H1534,"Y","N")</f>
        <v>N</v>
      </c>
      <c r="N1534" t="str">
        <f>_xlfn.XLOOKUP(INDEX('state-winning-votes'!$A$1:$L$53,MATCH($C1534,'state-winning-votes'!$A:$A,0),MATCH($A1534,'state-winning-votes'!$A$2:$L$2,0)),$K:$K,$H:$H)</f>
        <v>Clinton, Bill</v>
      </c>
      <c r="O1534" t="str">
        <f>VLOOKUP(A1534,'national-winners'!$A$2:$B$13,2,0)</f>
        <v>Clinton, Bill</v>
      </c>
    </row>
    <row r="1535" spans="1:15" x14ac:dyDescent="0.25">
      <c r="A1535">
        <v>1992</v>
      </c>
      <c r="B1535" t="s">
        <v>113</v>
      </c>
      <c r="C1535" t="s">
        <v>114</v>
      </c>
      <c r="D1535">
        <v>34</v>
      </c>
      <c r="E1535">
        <v>22</v>
      </c>
      <c r="F1535">
        <v>12</v>
      </c>
      <c r="G1535" t="s">
        <v>16</v>
      </c>
      <c r="H1535" t="s">
        <v>236</v>
      </c>
      <c r="I1535" t="s">
        <v>237</v>
      </c>
      <c r="J1535" t="b">
        <v>0</v>
      </c>
      <c r="K1535">
        <v>1353</v>
      </c>
      <c r="L1535">
        <v>3343594</v>
      </c>
      <c r="M1535" t="str">
        <f>IF(VLOOKUP(A1535,'national-winners'!$A$2:$B$13,2,0)=H1535,"Y","N")</f>
        <v>N</v>
      </c>
      <c r="N1535" t="str">
        <f>_xlfn.XLOOKUP(INDEX('state-winning-votes'!$A$1:$L$53,MATCH($C1535,'state-winning-votes'!$A:$A,0),MATCH($A1535,'state-winning-votes'!$A$2:$L$2,0)),$K:$K,$H:$H)</f>
        <v>Clinton, Bill</v>
      </c>
      <c r="O1535" t="str">
        <f>VLOOKUP(A1535,'national-winners'!$A$2:$B$13,2,0)</f>
        <v>Clinton, Bill</v>
      </c>
    </row>
    <row r="1536" spans="1:15" x14ac:dyDescent="0.25">
      <c r="A1536">
        <v>1992</v>
      </c>
      <c r="B1536" t="s">
        <v>115</v>
      </c>
      <c r="C1536" t="s">
        <v>116</v>
      </c>
      <c r="D1536">
        <v>35</v>
      </c>
      <c r="E1536">
        <v>85</v>
      </c>
      <c r="F1536">
        <v>66</v>
      </c>
      <c r="G1536" t="s">
        <v>16</v>
      </c>
      <c r="H1536" t="s">
        <v>230</v>
      </c>
      <c r="I1536" t="s">
        <v>18</v>
      </c>
      <c r="J1536" t="b">
        <v>0</v>
      </c>
      <c r="K1536">
        <v>261617</v>
      </c>
      <c r="L1536">
        <v>569986</v>
      </c>
      <c r="M1536" t="str">
        <f>IF(VLOOKUP(A1536,'national-winners'!$A$2:$B$13,2,0)=H1536,"Y","N")</f>
        <v>Y</v>
      </c>
      <c r="N1536" t="str">
        <f>_xlfn.XLOOKUP(INDEX('state-winning-votes'!$A$1:$L$53,MATCH($C1536,'state-winning-votes'!$A:$A,0),MATCH($A1536,'state-winning-votes'!$A$2:$L$2,0)),$K:$K,$H:$H)</f>
        <v>Clinton, Bill</v>
      </c>
      <c r="O1536" t="str">
        <f>VLOOKUP(A1536,'national-winners'!$A$2:$B$13,2,0)</f>
        <v>Clinton, Bill</v>
      </c>
    </row>
    <row r="1537" spans="1:15" x14ac:dyDescent="0.25">
      <c r="A1537">
        <v>1992</v>
      </c>
      <c r="B1537" t="s">
        <v>115</v>
      </c>
      <c r="C1537" t="s">
        <v>116</v>
      </c>
      <c r="D1537">
        <v>35</v>
      </c>
      <c r="E1537">
        <v>85</v>
      </c>
      <c r="F1537">
        <v>66</v>
      </c>
      <c r="G1537" t="s">
        <v>16</v>
      </c>
      <c r="H1537" t="s">
        <v>207</v>
      </c>
      <c r="I1537" t="s">
        <v>21</v>
      </c>
      <c r="J1537" t="b">
        <v>0</v>
      </c>
      <c r="K1537">
        <v>212824</v>
      </c>
      <c r="L1537">
        <v>569986</v>
      </c>
      <c r="M1537" t="str">
        <f>IF(VLOOKUP(A1537,'national-winners'!$A$2:$B$13,2,0)=H1537,"Y","N")</f>
        <v>N</v>
      </c>
      <c r="N1537" t="str">
        <f>_xlfn.XLOOKUP(INDEX('state-winning-votes'!$A$1:$L$53,MATCH($C1537,'state-winning-votes'!$A:$A,0),MATCH($A1537,'state-winning-votes'!$A$2:$L$2,0)),$K:$K,$H:$H)</f>
        <v>Clinton, Bill</v>
      </c>
      <c r="O1537" t="str">
        <f>VLOOKUP(A1537,'national-winners'!$A$2:$B$13,2,0)</f>
        <v>Clinton, Bill</v>
      </c>
    </row>
    <row r="1538" spans="1:15" x14ac:dyDescent="0.25">
      <c r="A1538">
        <v>1992</v>
      </c>
      <c r="B1538" t="s">
        <v>115</v>
      </c>
      <c r="C1538" t="s">
        <v>116</v>
      </c>
      <c r="D1538">
        <v>35</v>
      </c>
      <c r="E1538">
        <v>85</v>
      </c>
      <c r="F1538">
        <v>66</v>
      </c>
      <c r="G1538" t="s">
        <v>16</v>
      </c>
      <c r="H1538" t="s">
        <v>231</v>
      </c>
      <c r="I1538" t="s">
        <v>35</v>
      </c>
      <c r="J1538" t="b">
        <v>0</v>
      </c>
      <c r="K1538">
        <v>91895</v>
      </c>
      <c r="L1538">
        <v>569986</v>
      </c>
      <c r="M1538" t="str">
        <f>IF(VLOOKUP(A1538,'national-winners'!$A$2:$B$13,2,0)=H1538,"Y","N")</f>
        <v>N</v>
      </c>
      <c r="N1538" t="str">
        <f>_xlfn.XLOOKUP(INDEX('state-winning-votes'!$A$1:$L$53,MATCH($C1538,'state-winning-votes'!$A:$A,0),MATCH($A1538,'state-winning-votes'!$A$2:$L$2,0)),$K:$K,$H:$H)</f>
        <v>Clinton, Bill</v>
      </c>
      <c r="O1538" t="str">
        <f>VLOOKUP(A1538,'national-winners'!$A$2:$B$13,2,0)</f>
        <v>Clinton, Bill</v>
      </c>
    </row>
    <row r="1539" spans="1:15" x14ac:dyDescent="0.25">
      <c r="A1539">
        <v>1992</v>
      </c>
      <c r="B1539" t="s">
        <v>115</v>
      </c>
      <c r="C1539" t="s">
        <v>116</v>
      </c>
      <c r="D1539">
        <v>35</v>
      </c>
      <c r="E1539">
        <v>85</v>
      </c>
      <c r="F1539">
        <v>66</v>
      </c>
      <c r="G1539" t="s">
        <v>16</v>
      </c>
      <c r="H1539" t="s">
        <v>232</v>
      </c>
      <c r="I1539" t="s">
        <v>29</v>
      </c>
      <c r="J1539" t="b">
        <v>0</v>
      </c>
      <c r="K1539">
        <v>1615</v>
      </c>
      <c r="L1539">
        <v>569986</v>
      </c>
      <c r="M1539" t="str">
        <f>IF(VLOOKUP(A1539,'national-winners'!$A$2:$B$13,2,0)=H1539,"Y","N")</f>
        <v>N</v>
      </c>
      <c r="N1539" t="str">
        <f>_xlfn.XLOOKUP(INDEX('state-winning-votes'!$A$1:$L$53,MATCH($C1539,'state-winning-votes'!$A:$A,0),MATCH($A1539,'state-winning-votes'!$A$2:$L$2,0)),$K:$K,$H:$H)</f>
        <v>Clinton, Bill</v>
      </c>
      <c r="O1539" t="str">
        <f>VLOOKUP(A1539,'national-winners'!$A$2:$B$13,2,0)</f>
        <v>Clinton, Bill</v>
      </c>
    </row>
    <row r="1540" spans="1:15" x14ac:dyDescent="0.25">
      <c r="A1540">
        <v>1992</v>
      </c>
      <c r="B1540" t="s">
        <v>115</v>
      </c>
      <c r="C1540" t="s">
        <v>116</v>
      </c>
      <c r="D1540">
        <v>35</v>
      </c>
      <c r="E1540">
        <v>85</v>
      </c>
      <c r="F1540">
        <v>66</v>
      </c>
      <c r="G1540" t="s">
        <v>16</v>
      </c>
      <c r="H1540" t="s">
        <v>238</v>
      </c>
      <c r="I1540" t="s">
        <v>239</v>
      </c>
      <c r="J1540" t="b">
        <v>0</v>
      </c>
      <c r="K1540">
        <v>620</v>
      </c>
      <c r="L1540">
        <v>569986</v>
      </c>
      <c r="M1540" t="str">
        <f>IF(VLOOKUP(A1540,'national-winners'!$A$2:$B$13,2,0)=H1540,"Y","N")</f>
        <v>N</v>
      </c>
      <c r="N1540" t="str">
        <f>_xlfn.XLOOKUP(INDEX('state-winning-votes'!$A$1:$L$53,MATCH($C1540,'state-winning-votes'!$A:$A,0),MATCH($A1540,'state-winning-votes'!$A$2:$L$2,0)),$K:$K,$H:$H)</f>
        <v>Clinton, Bill</v>
      </c>
      <c r="O1540" t="str">
        <f>VLOOKUP(A1540,'national-winners'!$A$2:$B$13,2,0)</f>
        <v>Clinton, Bill</v>
      </c>
    </row>
    <row r="1541" spans="1:15" x14ac:dyDescent="0.25">
      <c r="A1541">
        <v>1992</v>
      </c>
      <c r="B1541" t="s">
        <v>115</v>
      </c>
      <c r="C1541" t="s">
        <v>116</v>
      </c>
      <c r="D1541">
        <v>35</v>
      </c>
      <c r="E1541">
        <v>85</v>
      </c>
      <c r="F1541">
        <v>66</v>
      </c>
      <c r="G1541" t="s">
        <v>16</v>
      </c>
      <c r="H1541" t="s">
        <v>236</v>
      </c>
      <c r="I1541" t="s">
        <v>237</v>
      </c>
      <c r="J1541" t="b">
        <v>0</v>
      </c>
      <c r="K1541">
        <v>562</v>
      </c>
      <c r="L1541">
        <v>569986</v>
      </c>
      <c r="M1541" t="str">
        <f>IF(VLOOKUP(A1541,'national-winners'!$A$2:$B$13,2,0)=H1541,"Y","N")</f>
        <v>N</v>
      </c>
      <c r="N1541" t="str">
        <f>_xlfn.XLOOKUP(INDEX('state-winning-votes'!$A$1:$L$53,MATCH($C1541,'state-winning-votes'!$A:$A,0),MATCH($A1541,'state-winning-votes'!$A$2:$L$2,0)),$K:$K,$H:$H)</f>
        <v>Clinton, Bill</v>
      </c>
      <c r="O1541" t="str">
        <f>VLOOKUP(A1541,'national-winners'!$A$2:$B$13,2,0)</f>
        <v>Clinton, Bill</v>
      </c>
    </row>
    <row r="1542" spans="1:15" x14ac:dyDescent="0.25">
      <c r="A1542">
        <v>1992</v>
      </c>
      <c r="B1542" t="s">
        <v>115</v>
      </c>
      <c r="C1542" t="s">
        <v>116</v>
      </c>
      <c r="D1542">
        <v>35</v>
      </c>
      <c r="E1542">
        <v>85</v>
      </c>
      <c r="F1542">
        <v>66</v>
      </c>
      <c r="G1542" t="s">
        <v>16</v>
      </c>
      <c r="H1542" t="s">
        <v>210</v>
      </c>
      <c r="I1542" t="s">
        <v>211</v>
      </c>
      <c r="J1542" t="b">
        <v>0</v>
      </c>
      <c r="K1542">
        <v>369</v>
      </c>
      <c r="L1542">
        <v>569986</v>
      </c>
      <c r="M1542" t="str">
        <f>IF(VLOOKUP(A1542,'national-winners'!$A$2:$B$13,2,0)=H1542,"Y","N")</f>
        <v>N</v>
      </c>
      <c r="N1542" t="str">
        <f>_xlfn.XLOOKUP(INDEX('state-winning-votes'!$A$1:$L$53,MATCH($C1542,'state-winning-votes'!$A:$A,0),MATCH($A1542,'state-winning-votes'!$A$2:$L$2,0)),$K:$K,$H:$H)</f>
        <v>Clinton, Bill</v>
      </c>
      <c r="O1542" t="str">
        <f>VLOOKUP(A1542,'national-winners'!$A$2:$B$13,2,0)</f>
        <v>Clinton, Bill</v>
      </c>
    </row>
    <row r="1543" spans="1:15" x14ac:dyDescent="0.25">
      <c r="A1543">
        <v>1992</v>
      </c>
      <c r="B1543" t="s">
        <v>115</v>
      </c>
      <c r="C1543" t="s">
        <v>116</v>
      </c>
      <c r="D1543">
        <v>35</v>
      </c>
      <c r="E1543">
        <v>85</v>
      </c>
      <c r="F1543">
        <v>66</v>
      </c>
      <c r="G1543" t="s">
        <v>16</v>
      </c>
      <c r="H1543" t="s">
        <v>215</v>
      </c>
      <c r="I1543" t="s">
        <v>37</v>
      </c>
      <c r="J1543" t="b">
        <v>0</v>
      </c>
      <c r="K1543">
        <v>183</v>
      </c>
      <c r="L1543">
        <v>569986</v>
      </c>
      <c r="M1543" t="str">
        <f>IF(VLOOKUP(A1543,'national-winners'!$A$2:$B$13,2,0)=H1543,"Y","N")</f>
        <v>N</v>
      </c>
      <c r="N1543" t="str">
        <f>_xlfn.XLOOKUP(INDEX('state-winning-votes'!$A$1:$L$53,MATCH($C1543,'state-winning-votes'!$A:$A,0),MATCH($A1543,'state-winning-votes'!$A$2:$L$2,0)),$K:$K,$H:$H)</f>
        <v>Clinton, Bill</v>
      </c>
      <c r="O1543" t="str">
        <f>VLOOKUP(A1543,'national-winners'!$A$2:$B$13,2,0)</f>
        <v>Clinton, Bill</v>
      </c>
    </row>
    <row r="1544" spans="1:15" x14ac:dyDescent="0.25">
      <c r="A1544">
        <v>1992</v>
      </c>
      <c r="B1544" t="s">
        <v>115</v>
      </c>
      <c r="C1544" t="s">
        <v>116</v>
      </c>
      <c r="D1544">
        <v>35</v>
      </c>
      <c r="E1544">
        <v>85</v>
      </c>
      <c r="F1544">
        <v>66</v>
      </c>
      <c r="G1544" t="s">
        <v>16</v>
      </c>
      <c r="H1544" t="s">
        <v>264</v>
      </c>
      <c r="I1544" t="s">
        <v>170</v>
      </c>
      <c r="J1544" t="b">
        <v>0</v>
      </c>
      <c r="K1544">
        <v>181</v>
      </c>
      <c r="L1544">
        <v>569986</v>
      </c>
      <c r="M1544" t="str">
        <f>IF(VLOOKUP(A1544,'national-winners'!$A$2:$B$13,2,0)=H1544,"Y","N")</f>
        <v>N</v>
      </c>
      <c r="N1544" t="str">
        <f>_xlfn.XLOOKUP(INDEX('state-winning-votes'!$A$1:$L$53,MATCH($C1544,'state-winning-votes'!$A:$A,0),MATCH($A1544,'state-winning-votes'!$A$2:$L$2,0)),$K:$K,$H:$H)</f>
        <v>Clinton, Bill</v>
      </c>
      <c r="O1544" t="str">
        <f>VLOOKUP(A1544,'national-winners'!$A$2:$B$13,2,0)</f>
        <v>Clinton, Bill</v>
      </c>
    </row>
    <row r="1545" spans="1:15" x14ac:dyDescent="0.25">
      <c r="A1545">
        <v>1992</v>
      </c>
      <c r="B1545" t="s">
        <v>115</v>
      </c>
      <c r="C1545" t="s">
        <v>116</v>
      </c>
      <c r="D1545">
        <v>35</v>
      </c>
      <c r="E1545">
        <v>85</v>
      </c>
      <c r="F1545">
        <v>66</v>
      </c>
      <c r="G1545" t="s">
        <v>16</v>
      </c>
      <c r="H1545" t="s">
        <v>197</v>
      </c>
      <c r="I1545" t="s">
        <v>25</v>
      </c>
      <c r="J1545" t="b">
        <v>0</v>
      </c>
      <c r="K1545">
        <v>120</v>
      </c>
      <c r="L1545">
        <v>569986</v>
      </c>
      <c r="M1545" t="str">
        <f>IF(VLOOKUP(A1545,'national-winners'!$A$2:$B$13,2,0)=H1545,"Y","N")</f>
        <v>N</v>
      </c>
      <c r="N1545" t="str">
        <f>_xlfn.XLOOKUP(INDEX('state-winning-votes'!$A$1:$L$53,MATCH($C1545,'state-winning-votes'!$A:$A,0),MATCH($A1545,'state-winning-votes'!$A$2:$L$2,0)),$K:$K,$H:$H)</f>
        <v>Clinton, Bill</v>
      </c>
      <c r="O1545" t="str">
        <f>VLOOKUP(A1545,'national-winners'!$A$2:$B$13,2,0)</f>
        <v>Clinton, Bill</v>
      </c>
    </row>
    <row r="1546" spans="1:15" x14ac:dyDescent="0.25">
      <c r="A1546">
        <v>1992</v>
      </c>
      <c r="B1546" t="s">
        <v>117</v>
      </c>
      <c r="C1546" t="s">
        <v>118</v>
      </c>
      <c r="D1546">
        <v>36</v>
      </c>
      <c r="E1546">
        <v>21</v>
      </c>
      <c r="F1546">
        <v>13</v>
      </c>
      <c r="G1546" t="s">
        <v>16</v>
      </c>
      <c r="H1546" t="s">
        <v>230</v>
      </c>
      <c r="I1546" t="s">
        <v>18</v>
      </c>
      <c r="J1546" t="b">
        <v>0</v>
      </c>
      <c r="K1546">
        <v>3346894</v>
      </c>
      <c r="L1546">
        <v>7079432</v>
      </c>
      <c r="M1546" t="str">
        <f>IF(VLOOKUP(A1546,'national-winners'!$A$2:$B$13,2,0)=H1546,"Y","N")</f>
        <v>Y</v>
      </c>
      <c r="N1546" t="str">
        <f>_xlfn.XLOOKUP(INDEX('state-winning-votes'!$A$1:$L$53,MATCH($C1546,'state-winning-votes'!$A:$A,0),MATCH($A1546,'state-winning-votes'!$A$2:$L$2,0)),$K:$K,$H:$H)</f>
        <v>Clinton, Bill</v>
      </c>
      <c r="O1546" t="str">
        <f>VLOOKUP(A1546,'national-winners'!$A$2:$B$13,2,0)</f>
        <v>Clinton, Bill</v>
      </c>
    </row>
    <row r="1547" spans="1:15" x14ac:dyDescent="0.25">
      <c r="A1547">
        <v>1992</v>
      </c>
      <c r="B1547" t="s">
        <v>117</v>
      </c>
      <c r="C1547" t="s">
        <v>118</v>
      </c>
      <c r="D1547">
        <v>36</v>
      </c>
      <c r="E1547">
        <v>21</v>
      </c>
      <c r="F1547">
        <v>13</v>
      </c>
      <c r="G1547" t="s">
        <v>16</v>
      </c>
      <c r="H1547" t="s">
        <v>207</v>
      </c>
      <c r="I1547" t="s">
        <v>21</v>
      </c>
      <c r="J1547" t="b">
        <v>0</v>
      </c>
      <c r="K1547">
        <v>2041690</v>
      </c>
      <c r="L1547">
        <v>7079432</v>
      </c>
      <c r="M1547" t="str">
        <f>IF(VLOOKUP(A1547,'national-winners'!$A$2:$B$13,2,0)=H1547,"Y","N")</f>
        <v>N</v>
      </c>
      <c r="N1547" t="str">
        <f>_xlfn.XLOOKUP(INDEX('state-winning-votes'!$A$1:$L$53,MATCH($C1547,'state-winning-votes'!$A:$A,0),MATCH($A1547,'state-winning-votes'!$A$2:$L$2,0)),$K:$K,$H:$H)</f>
        <v>Clinton, Bill</v>
      </c>
      <c r="O1547" t="str">
        <f>VLOOKUP(A1547,'national-winners'!$A$2:$B$13,2,0)</f>
        <v>Clinton, Bill</v>
      </c>
    </row>
    <row r="1548" spans="1:15" x14ac:dyDescent="0.25">
      <c r="A1548">
        <v>1992</v>
      </c>
      <c r="B1548" t="s">
        <v>117</v>
      </c>
      <c r="C1548" t="s">
        <v>118</v>
      </c>
      <c r="D1548">
        <v>36</v>
      </c>
      <c r="E1548">
        <v>21</v>
      </c>
      <c r="F1548">
        <v>13</v>
      </c>
      <c r="G1548" t="s">
        <v>16</v>
      </c>
      <c r="H1548" t="s">
        <v>231</v>
      </c>
      <c r="I1548" t="s">
        <v>35</v>
      </c>
      <c r="J1548" t="b">
        <v>0</v>
      </c>
      <c r="K1548">
        <v>1090721</v>
      </c>
      <c r="L1548">
        <v>7079432</v>
      </c>
      <c r="M1548" t="str">
        <f>IF(VLOOKUP(A1548,'national-winners'!$A$2:$B$13,2,0)=H1548,"Y","N")</f>
        <v>N</v>
      </c>
      <c r="N1548" t="str">
        <f>_xlfn.XLOOKUP(INDEX('state-winning-votes'!$A$1:$L$53,MATCH($C1548,'state-winning-votes'!$A:$A,0),MATCH($A1548,'state-winning-votes'!$A$2:$L$2,0)),$K:$K,$H:$H)</f>
        <v>Clinton, Bill</v>
      </c>
      <c r="O1548" t="str">
        <f>VLOOKUP(A1548,'national-winners'!$A$2:$B$13,2,0)</f>
        <v>Clinton, Bill</v>
      </c>
    </row>
    <row r="1549" spans="1:15" x14ac:dyDescent="0.25">
      <c r="A1549">
        <v>1992</v>
      </c>
      <c r="B1549" t="s">
        <v>117</v>
      </c>
      <c r="C1549" t="s">
        <v>118</v>
      </c>
      <c r="D1549">
        <v>36</v>
      </c>
      <c r="E1549">
        <v>21</v>
      </c>
      <c r="F1549">
        <v>13</v>
      </c>
      <c r="G1549" t="s">
        <v>16</v>
      </c>
      <c r="H1549" t="s">
        <v>207</v>
      </c>
      <c r="I1549" t="s">
        <v>80</v>
      </c>
      <c r="J1549" t="b">
        <v>0</v>
      </c>
      <c r="K1549">
        <v>177000</v>
      </c>
      <c r="L1549">
        <v>7079432</v>
      </c>
      <c r="M1549" t="str">
        <f>IF(VLOOKUP(A1549,'national-winners'!$A$2:$B$13,2,0)=H1549,"Y","N")</f>
        <v>N</v>
      </c>
      <c r="N1549" t="str">
        <f>_xlfn.XLOOKUP(INDEX('state-winning-votes'!$A$1:$L$53,MATCH($C1549,'state-winning-votes'!$A:$A,0),MATCH($A1549,'state-winning-votes'!$A$2:$L$2,0)),$K:$K,$H:$H)</f>
        <v>Clinton, Bill</v>
      </c>
      <c r="O1549" t="str">
        <f>VLOOKUP(A1549,'national-winners'!$A$2:$B$13,2,0)</f>
        <v>Clinton, Bill</v>
      </c>
    </row>
    <row r="1550" spans="1:15" x14ac:dyDescent="0.25">
      <c r="A1550">
        <v>1992</v>
      </c>
      <c r="B1550" t="s">
        <v>117</v>
      </c>
      <c r="C1550" t="s">
        <v>118</v>
      </c>
      <c r="D1550">
        <v>36</v>
      </c>
      <c r="E1550">
        <v>21</v>
      </c>
      <c r="F1550">
        <v>13</v>
      </c>
      <c r="G1550" t="s">
        <v>16</v>
      </c>
      <c r="H1550" t="s">
        <v>246</v>
      </c>
      <c r="J1550" t="b">
        <v>0</v>
      </c>
      <c r="K1550">
        <v>152951</v>
      </c>
      <c r="L1550">
        <v>7079432</v>
      </c>
      <c r="M1550" t="str">
        <f>IF(VLOOKUP(A1550,'national-winners'!$A$2:$B$13,2,0)=H1550,"Y","N")</f>
        <v>N</v>
      </c>
      <c r="N1550" t="str">
        <f>_xlfn.XLOOKUP(INDEX('state-winning-votes'!$A$1:$L$53,MATCH($C1550,'state-winning-votes'!$A:$A,0),MATCH($A1550,'state-winning-votes'!$A$2:$L$2,0)),$K:$K,$H:$H)</f>
        <v>Clinton, Bill</v>
      </c>
      <c r="O1550" t="str">
        <f>VLOOKUP(A1550,'national-winners'!$A$2:$B$13,2,0)</f>
        <v>Clinton, Bill</v>
      </c>
    </row>
    <row r="1551" spans="1:15" x14ac:dyDescent="0.25">
      <c r="A1551">
        <v>1992</v>
      </c>
      <c r="B1551" t="s">
        <v>117</v>
      </c>
      <c r="C1551" t="s">
        <v>118</v>
      </c>
      <c r="D1551">
        <v>36</v>
      </c>
      <c r="E1551">
        <v>21</v>
      </c>
      <c r="F1551">
        <v>13</v>
      </c>
      <c r="G1551" t="s">
        <v>16</v>
      </c>
      <c r="H1551" t="s">
        <v>207</v>
      </c>
      <c r="I1551" t="s">
        <v>180</v>
      </c>
      <c r="J1551" t="b">
        <v>0</v>
      </c>
      <c r="K1551">
        <v>127959</v>
      </c>
      <c r="L1551">
        <v>7079432</v>
      </c>
      <c r="M1551" t="str">
        <f>IF(VLOOKUP(A1551,'national-winners'!$A$2:$B$13,2,0)=H1551,"Y","N")</f>
        <v>N</v>
      </c>
      <c r="N1551" t="str">
        <f>_xlfn.XLOOKUP(INDEX('state-winning-votes'!$A$1:$L$53,MATCH($C1551,'state-winning-votes'!$A:$A,0),MATCH($A1551,'state-winning-votes'!$A$2:$L$2,0)),$K:$K,$H:$H)</f>
        <v>Clinton, Bill</v>
      </c>
      <c r="O1551" t="str">
        <f>VLOOKUP(A1551,'national-winners'!$A$2:$B$13,2,0)</f>
        <v>Clinton, Bill</v>
      </c>
    </row>
    <row r="1552" spans="1:15" x14ac:dyDescent="0.25">
      <c r="A1552">
        <v>1992</v>
      </c>
      <c r="B1552" t="s">
        <v>117</v>
      </c>
      <c r="C1552" t="s">
        <v>118</v>
      </c>
      <c r="D1552">
        <v>36</v>
      </c>
      <c r="E1552">
        <v>21</v>
      </c>
      <c r="F1552">
        <v>13</v>
      </c>
      <c r="G1552" t="s">
        <v>16</v>
      </c>
      <c r="H1552" t="s">
        <v>230</v>
      </c>
      <c r="I1552" t="s">
        <v>119</v>
      </c>
      <c r="J1552" t="b">
        <v>0</v>
      </c>
      <c r="K1552">
        <v>97556</v>
      </c>
      <c r="L1552">
        <v>7079432</v>
      </c>
      <c r="M1552" t="str">
        <f>IF(VLOOKUP(A1552,'national-winners'!$A$2:$B$13,2,0)=H1552,"Y","N")</f>
        <v>Y</v>
      </c>
      <c r="N1552" t="str">
        <f>_xlfn.XLOOKUP(INDEX('state-winning-votes'!$A$1:$L$53,MATCH($C1552,'state-winning-votes'!$A:$A,0),MATCH($A1552,'state-winning-votes'!$A$2:$L$2,0)),$K:$K,$H:$H)</f>
        <v>Clinton, Bill</v>
      </c>
      <c r="O1552" t="str">
        <f>VLOOKUP(A1552,'national-winners'!$A$2:$B$13,2,0)</f>
        <v>Clinton, Bill</v>
      </c>
    </row>
    <row r="1553" spans="1:15" x14ac:dyDescent="0.25">
      <c r="A1553">
        <v>1992</v>
      </c>
      <c r="B1553" t="s">
        <v>117</v>
      </c>
      <c r="C1553" t="s">
        <v>118</v>
      </c>
      <c r="D1553">
        <v>36</v>
      </c>
      <c r="E1553">
        <v>21</v>
      </c>
      <c r="F1553">
        <v>13</v>
      </c>
      <c r="G1553" t="s">
        <v>16</v>
      </c>
      <c r="H1553" t="s">
        <v>215</v>
      </c>
      <c r="I1553" t="s">
        <v>37</v>
      </c>
      <c r="J1553" t="b">
        <v>0</v>
      </c>
      <c r="K1553">
        <v>15472</v>
      </c>
      <c r="L1553">
        <v>7079432</v>
      </c>
      <c r="M1553" t="str">
        <f>IF(VLOOKUP(A1553,'national-winners'!$A$2:$B$13,2,0)=H1553,"Y","N")</f>
        <v>N</v>
      </c>
      <c r="N1553" t="str">
        <f>_xlfn.XLOOKUP(INDEX('state-winning-votes'!$A$1:$L$53,MATCH($C1553,'state-winning-votes'!$A:$A,0),MATCH($A1553,'state-winning-votes'!$A$2:$L$2,0)),$K:$K,$H:$H)</f>
        <v>Clinton, Bill</v>
      </c>
      <c r="O1553" t="str">
        <f>VLOOKUP(A1553,'national-winners'!$A$2:$B$13,2,0)</f>
        <v>Clinton, Bill</v>
      </c>
    </row>
    <row r="1554" spans="1:15" x14ac:dyDescent="0.25">
      <c r="A1554">
        <v>1992</v>
      </c>
      <c r="B1554" t="s">
        <v>117</v>
      </c>
      <c r="C1554" t="s">
        <v>118</v>
      </c>
      <c r="D1554">
        <v>36</v>
      </c>
      <c r="E1554">
        <v>21</v>
      </c>
      <c r="F1554">
        <v>13</v>
      </c>
      <c r="G1554" t="s">
        <v>16</v>
      </c>
      <c r="H1554" t="s">
        <v>232</v>
      </c>
      <c r="I1554" t="s">
        <v>29</v>
      </c>
      <c r="J1554" t="b">
        <v>0</v>
      </c>
      <c r="K1554">
        <v>13451</v>
      </c>
      <c r="L1554">
        <v>7079432</v>
      </c>
      <c r="M1554" t="str">
        <f>IF(VLOOKUP(A1554,'national-winners'!$A$2:$B$13,2,0)=H1554,"Y","N")</f>
        <v>N</v>
      </c>
      <c r="N1554" t="str">
        <f>_xlfn.XLOOKUP(INDEX('state-winning-votes'!$A$1:$L$53,MATCH($C1554,'state-winning-votes'!$A:$A,0),MATCH($A1554,'state-winning-votes'!$A$2:$L$2,0)),$K:$K,$H:$H)</f>
        <v>Clinton, Bill</v>
      </c>
      <c r="O1554" t="str">
        <f>VLOOKUP(A1554,'national-winners'!$A$2:$B$13,2,0)</f>
        <v>Clinton, Bill</v>
      </c>
    </row>
    <row r="1555" spans="1:15" x14ac:dyDescent="0.25">
      <c r="A1555">
        <v>1992</v>
      </c>
      <c r="B1555" t="s">
        <v>117</v>
      </c>
      <c r="C1555" t="s">
        <v>118</v>
      </c>
      <c r="D1555">
        <v>36</v>
      </c>
      <c r="E1555">
        <v>21</v>
      </c>
      <c r="F1555">
        <v>13</v>
      </c>
      <c r="G1555" t="s">
        <v>16</v>
      </c>
      <c r="H1555" t="s">
        <v>210</v>
      </c>
      <c r="I1555" t="s">
        <v>211</v>
      </c>
      <c r="J1555" t="b">
        <v>0</v>
      </c>
      <c r="K1555">
        <v>11318</v>
      </c>
      <c r="L1555">
        <v>7079432</v>
      </c>
      <c r="M1555" t="str">
        <f>IF(VLOOKUP(A1555,'national-winners'!$A$2:$B$13,2,0)=H1555,"Y","N")</f>
        <v>N</v>
      </c>
      <c r="N1555" t="str">
        <f>_xlfn.XLOOKUP(INDEX('state-winning-votes'!$A$1:$L$53,MATCH($C1555,'state-winning-votes'!$A:$A,0),MATCH($A1555,'state-winning-votes'!$A$2:$L$2,0)),$K:$K,$H:$H)</f>
        <v>Clinton, Bill</v>
      </c>
      <c r="O1555" t="str">
        <f>VLOOKUP(A1555,'national-winners'!$A$2:$B$13,2,0)</f>
        <v>Clinton, Bill</v>
      </c>
    </row>
    <row r="1556" spans="1:15" x14ac:dyDescent="0.25">
      <c r="A1556">
        <v>1992</v>
      </c>
      <c r="B1556" t="s">
        <v>117</v>
      </c>
      <c r="C1556" t="s">
        <v>118</v>
      </c>
      <c r="D1556">
        <v>36</v>
      </c>
      <c r="E1556">
        <v>21</v>
      </c>
      <c r="F1556">
        <v>13</v>
      </c>
      <c r="G1556" t="s">
        <v>16</v>
      </c>
      <c r="H1556" t="s">
        <v>236</v>
      </c>
      <c r="I1556" t="s">
        <v>237</v>
      </c>
      <c r="J1556" t="b">
        <v>0</v>
      </c>
      <c r="K1556">
        <v>4420</v>
      </c>
      <c r="L1556">
        <v>7079432</v>
      </c>
      <c r="M1556" t="str">
        <f>IF(VLOOKUP(A1556,'national-winners'!$A$2:$B$13,2,0)=H1556,"Y","N")</f>
        <v>N</v>
      </c>
      <c r="N1556" t="str">
        <f>_xlfn.XLOOKUP(INDEX('state-winning-votes'!$A$1:$L$53,MATCH($C1556,'state-winning-votes'!$A:$A,0),MATCH($A1556,'state-winning-votes'!$A$2:$L$2,0)),$K:$K,$H:$H)</f>
        <v>Clinton, Bill</v>
      </c>
      <c r="O1556" t="str">
        <f>VLOOKUP(A1556,'national-winners'!$A$2:$B$13,2,0)</f>
        <v>Clinton, Bill</v>
      </c>
    </row>
    <row r="1557" spans="1:15" x14ac:dyDescent="0.25">
      <c r="A1557">
        <v>1992</v>
      </c>
      <c r="B1557" t="s">
        <v>122</v>
      </c>
      <c r="C1557" t="s">
        <v>123</v>
      </c>
      <c r="D1557">
        <v>37</v>
      </c>
      <c r="E1557">
        <v>56</v>
      </c>
      <c r="F1557">
        <v>47</v>
      </c>
      <c r="G1557" t="s">
        <v>16</v>
      </c>
      <c r="H1557" t="s">
        <v>207</v>
      </c>
      <c r="I1557" t="s">
        <v>21</v>
      </c>
      <c r="J1557" t="b">
        <v>0</v>
      </c>
      <c r="K1557">
        <v>1134661</v>
      </c>
      <c r="L1557">
        <v>2611850</v>
      </c>
      <c r="M1557" t="str">
        <f>IF(VLOOKUP(A1557,'national-winners'!$A$2:$B$13,2,0)=H1557,"Y","N")</f>
        <v>N</v>
      </c>
      <c r="N1557" t="str">
        <f>_xlfn.XLOOKUP(INDEX('state-winning-votes'!$A$1:$L$53,MATCH($C1557,'state-winning-votes'!$A:$A,0),MATCH($A1557,'state-winning-votes'!$A$2:$L$2,0)),$K:$K,$H:$H)</f>
        <v>Bush, George H.W.</v>
      </c>
      <c r="O1557" t="str">
        <f>VLOOKUP(A1557,'national-winners'!$A$2:$B$13,2,0)</f>
        <v>Clinton, Bill</v>
      </c>
    </row>
    <row r="1558" spans="1:15" x14ac:dyDescent="0.25">
      <c r="A1558">
        <v>1992</v>
      </c>
      <c r="B1558" t="s">
        <v>122</v>
      </c>
      <c r="C1558" t="s">
        <v>123</v>
      </c>
      <c r="D1558">
        <v>37</v>
      </c>
      <c r="E1558">
        <v>56</v>
      </c>
      <c r="F1558">
        <v>47</v>
      </c>
      <c r="G1558" t="s">
        <v>16</v>
      </c>
      <c r="H1558" t="s">
        <v>230</v>
      </c>
      <c r="I1558" t="s">
        <v>18</v>
      </c>
      <c r="J1558" t="b">
        <v>0</v>
      </c>
      <c r="K1558">
        <v>1114042</v>
      </c>
      <c r="L1558">
        <v>2611850</v>
      </c>
      <c r="M1558" t="str">
        <f>IF(VLOOKUP(A1558,'national-winners'!$A$2:$B$13,2,0)=H1558,"Y","N")</f>
        <v>Y</v>
      </c>
      <c r="N1558" t="str">
        <f>_xlfn.XLOOKUP(INDEX('state-winning-votes'!$A$1:$L$53,MATCH($C1558,'state-winning-votes'!$A:$A,0),MATCH($A1558,'state-winning-votes'!$A$2:$L$2,0)),$K:$K,$H:$H)</f>
        <v>Bush, George H.W.</v>
      </c>
      <c r="O1558" t="str">
        <f>VLOOKUP(A1558,'national-winners'!$A$2:$B$13,2,0)</f>
        <v>Clinton, Bill</v>
      </c>
    </row>
    <row r="1559" spans="1:15" x14ac:dyDescent="0.25">
      <c r="A1559">
        <v>1992</v>
      </c>
      <c r="B1559" t="s">
        <v>122</v>
      </c>
      <c r="C1559" t="s">
        <v>123</v>
      </c>
      <c r="D1559">
        <v>37</v>
      </c>
      <c r="E1559">
        <v>56</v>
      </c>
      <c r="F1559">
        <v>47</v>
      </c>
      <c r="G1559" t="s">
        <v>16</v>
      </c>
      <c r="H1559" t="s">
        <v>231</v>
      </c>
      <c r="I1559" t="s">
        <v>35</v>
      </c>
      <c r="J1559" t="b">
        <v>0</v>
      </c>
      <c r="K1559">
        <v>357864</v>
      </c>
      <c r="L1559">
        <v>2611850</v>
      </c>
      <c r="M1559" t="str">
        <f>IF(VLOOKUP(A1559,'national-winners'!$A$2:$B$13,2,0)=H1559,"Y","N")</f>
        <v>N</v>
      </c>
      <c r="N1559" t="str">
        <f>_xlfn.XLOOKUP(INDEX('state-winning-votes'!$A$1:$L$53,MATCH($C1559,'state-winning-votes'!$A:$A,0),MATCH($A1559,'state-winning-votes'!$A$2:$L$2,0)),$K:$K,$H:$H)</f>
        <v>Bush, George H.W.</v>
      </c>
      <c r="O1559" t="str">
        <f>VLOOKUP(A1559,'national-winners'!$A$2:$B$13,2,0)</f>
        <v>Clinton, Bill</v>
      </c>
    </row>
    <row r="1560" spans="1:15" x14ac:dyDescent="0.25">
      <c r="A1560">
        <v>1992</v>
      </c>
      <c r="B1560" t="s">
        <v>122</v>
      </c>
      <c r="C1560" t="s">
        <v>123</v>
      </c>
      <c r="D1560">
        <v>37</v>
      </c>
      <c r="E1560">
        <v>56</v>
      </c>
      <c r="F1560">
        <v>47</v>
      </c>
      <c r="G1560" t="s">
        <v>16</v>
      </c>
      <c r="H1560" t="s">
        <v>232</v>
      </c>
      <c r="I1560" t="s">
        <v>29</v>
      </c>
      <c r="J1560" t="b">
        <v>0</v>
      </c>
      <c r="K1560">
        <v>5171</v>
      </c>
      <c r="L1560">
        <v>2611850</v>
      </c>
      <c r="M1560" t="str">
        <f>IF(VLOOKUP(A1560,'national-winners'!$A$2:$B$13,2,0)=H1560,"Y","N")</f>
        <v>N</v>
      </c>
      <c r="N1560" t="str">
        <f>_xlfn.XLOOKUP(INDEX('state-winning-votes'!$A$1:$L$53,MATCH($C1560,'state-winning-votes'!$A:$A,0),MATCH($A1560,'state-winning-votes'!$A$2:$L$2,0)),$K:$K,$H:$H)</f>
        <v>Bush, George H.W.</v>
      </c>
      <c r="O1560" t="str">
        <f>VLOOKUP(A1560,'national-winners'!$A$2:$B$13,2,0)</f>
        <v>Clinton, Bill</v>
      </c>
    </row>
    <row r="1561" spans="1:15" x14ac:dyDescent="0.25">
      <c r="A1561">
        <v>1992</v>
      </c>
      <c r="B1561" t="s">
        <v>122</v>
      </c>
      <c r="C1561" t="s">
        <v>123</v>
      </c>
      <c r="D1561">
        <v>37</v>
      </c>
      <c r="E1561">
        <v>56</v>
      </c>
      <c r="F1561">
        <v>47</v>
      </c>
      <c r="G1561" t="s">
        <v>16</v>
      </c>
      <c r="H1561" t="s">
        <v>210</v>
      </c>
      <c r="I1561" t="s">
        <v>211</v>
      </c>
      <c r="J1561" t="b">
        <v>0</v>
      </c>
      <c r="K1561">
        <v>59</v>
      </c>
      <c r="L1561">
        <v>2611850</v>
      </c>
      <c r="M1561" t="str">
        <f>IF(VLOOKUP(A1561,'national-winners'!$A$2:$B$13,2,0)=H1561,"Y","N")</f>
        <v>N</v>
      </c>
      <c r="N1561" t="str">
        <f>_xlfn.XLOOKUP(INDEX('state-winning-votes'!$A$1:$L$53,MATCH($C1561,'state-winning-votes'!$A:$A,0),MATCH($A1561,'state-winning-votes'!$A$2:$L$2,0)),$K:$K,$H:$H)</f>
        <v>Bush, George H.W.</v>
      </c>
      <c r="O1561" t="str">
        <f>VLOOKUP(A1561,'national-winners'!$A$2:$B$13,2,0)</f>
        <v>Clinton, Bill</v>
      </c>
    </row>
    <row r="1562" spans="1:15" x14ac:dyDescent="0.25">
      <c r="A1562">
        <v>1992</v>
      </c>
      <c r="B1562" t="s">
        <v>122</v>
      </c>
      <c r="C1562" t="s">
        <v>123</v>
      </c>
      <c r="D1562">
        <v>37</v>
      </c>
      <c r="E1562">
        <v>56</v>
      </c>
      <c r="F1562">
        <v>47</v>
      </c>
      <c r="G1562" t="s">
        <v>16</v>
      </c>
      <c r="H1562" t="s">
        <v>236</v>
      </c>
      <c r="I1562" t="s">
        <v>237</v>
      </c>
      <c r="J1562" t="b">
        <v>0</v>
      </c>
      <c r="K1562">
        <v>41</v>
      </c>
      <c r="L1562">
        <v>2611850</v>
      </c>
      <c r="M1562" t="str">
        <f>IF(VLOOKUP(A1562,'national-winners'!$A$2:$B$13,2,0)=H1562,"Y","N")</f>
        <v>N</v>
      </c>
      <c r="N1562" t="str">
        <f>_xlfn.XLOOKUP(INDEX('state-winning-votes'!$A$1:$L$53,MATCH($C1562,'state-winning-votes'!$A:$A,0),MATCH($A1562,'state-winning-votes'!$A$2:$L$2,0)),$K:$K,$H:$H)</f>
        <v>Bush, George H.W.</v>
      </c>
      <c r="O1562" t="str">
        <f>VLOOKUP(A1562,'national-winners'!$A$2:$B$13,2,0)</f>
        <v>Clinton, Bill</v>
      </c>
    </row>
    <row r="1563" spans="1:15" x14ac:dyDescent="0.25">
      <c r="A1563">
        <v>1992</v>
      </c>
      <c r="B1563" t="s">
        <v>122</v>
      </c>
      <c r="C1563" t="s">
        <v>123</v>
      </c>
      <c r="D1563">
        <v>37</v>
      </c>
      <c r="E1563">
        <v>56</v>
      </c>
      <c r="F1563">
        <v>47</v>
      </c>
      <c r="G1563" t="s">
        <v>16</v>
      </c>
      <c r="H1563" t="s">
        <v>215</v>
      </c>
      <c r="I1563" t="s">
        <v>37</v>
      </c>
      <c r="J1563" t="b">
        <v>0</v>
      </c>
      <c r="K1563">
        <v>12</v>
      </c>
      <c r="L1563">
        <v>2611850</v>
      </c>
      <c r="M1563" t="str">
        <f>IF(VLOOKUP(A1563,'national-winners'!$A$2:$B$13,2,0)=H1563,"Y","N")</f>
        <v>N</v>
      </c>
      <c r="N1563" t="str">
        <f>_xlfn.XLOOKUP(INDEX('state-winning-votes'!$A$1:$L$53,MATCH($C1563,'state-winning-votes'!$A:$A,0),MATCH($A1563,'state-winning-votes'!$A$2:$L$2,0)),$K:$K,$H:$H)</f>
        <v>Bush, George H.W.</v>
      </c>
      <c r="O1563" t="str">
        <f>VLOOKUP(A1563,'national-winners'!$A$2:$B$13,2,0)</f>
        <v>Clinton, Bill</v>
      </c>
    </row>
    <row r="1564" spans="1:15" x14ac:dyDescent="0.25">
      <c r="A1564">
        <v>1992</v>
      </c>
      <c r="B1564" t="s">
        <v>124</v>
      </c>
      <c r="C1564" t="s">
        <v>125</v>
      </c>
      <c r="D1564">
        <v>38</v>
      </c>
      <c r="E1564">
        <v>44</v>
      </c>
      <c r="F1564">
        <v>36</v>
      </c>
      <c r="G1564" t="s">
        <v>16</v>
      </c>
      <c r="H1564" t="s">
        <v>207</v>
      </c>
      <c r="I1564" t="s">
        <v>21</v>
      </c>
      <c r="J1564" t="b">
        <v>0</v>
      </c>
      <c r="K1564">
        <v>136244</v>
      </c>
      <c r="L1564">
        <v>308133</v>
      </c>
      <c r="M1564" t="str">
        <f>IF(VLOOKUP(A1564,'national-winners'!$A$2:$B$13,2,0)=H1564,"Y","N")</f>
        <v>N</v>
      </c>
      <c r="N1564" t="str">
        <f>_xlfn.XLOOKUP(INDEX('state-winning-votes'!$A$1:$L$53,MATCH($C1564,'state-winning-votes'!$A:$A,0),MATCH($A1564,'state-winning-votes'!$A$2:$L$2,0)),$K:$K,$H:$H)</f>
        <v>Bush, George H.W.</v>
      </c>
      <c r="O1564" t="str">
        <f>VLOOKUP(A1564,'national-winners'!$A$2:$B$13,2,0)</f>
        <v>Clinton, Bill</v>
      </c>
    </row>
    <row r="1565" spans="1:15" x14ac:dyDescent="0.25">
      <c r="A1565">
        <v>1992</v>
      </c>
      <c r="B1565" t="s">
        <v>124</v>
      </c>
      <c r="C1565" t="s">
        <v>125</v>
      </c>
      <c r="D1565">
        <v>38</v>
      </c>
      <c r="E1565">
        <v>44</v>
      </c>
      <c r="F1565">
        <v>36</v>
      </c>
      <c r="G1565" t="s">
        <v>16</v>
      </c>
      <c r="H1565" t="s">
        <v>230</v>
      </c>
      <c r="I1565" t="s">
        <v>18</v>
      </c>
      <c r="J1565" t="b">
        <v>0</v>
      </c>
      <c r="K1565">
        <v>99168</v>
      </c>
      <c r="L1565">
        <v>308133</v>
      </c>
      <c r="M1565" t="str">
        <f>IF(VLOOKUP(A1565,'national-winners'!$A$2:$B$13,2,0)=H1565,"Y","N")</f>
        <v>Y</v>
      </c>
      <c r="N1565" t="str">
        <f>_xlfn.XLOOKUP(INDEX('state-winning-votes'!$A$1:$L$53,MATCH($C1565,'state-winning-votes'!$A:$A,0),MATCH($A1565,'state-winning-votes'!$A$2:$L$2,0)),$K:$K,$H:$H)</f>
        <v>Bush, George H.W.</v>
      </c>
      <c r="O1565" t="str">
        <f>VLOOKUP(A1565,'national-winners'!$A$2:$B$13,2,0)</f>
        <v>Clinton, Bill</v>
      </c>
    </row>
    <row r="1566" spans="1:15" x14ac:dyDescent="0.25">
      <c r="A1566">
        <v>1992</v>
      </c>
      <c r="B1566" t="s">
        <v>124</v>
      </c>
      <c r="C1566" t="s">
        <v>125</v>
      </c>
      <c r="D1566">
        <v>38</v>
      </c>
      <c r="E1566">
        <v>44</v>
      </c>
      <c r="F1566">
        <v>36</v>
      </c>
      <c r="G1566" t="s">
        <v>16</v>
      </c>
      <c r="H1566" t="s">
        <v>231</v>
      </c>
      <c r="I1566" t="s">
        <v>35</v>
      </c>
      <c r="J1566" t="b">
        <v>0</v>
      </c>
      <c r="K1566">
        <v>71084</v>
      </c>
      <c r="L1566">
        <v>308133</v>
      </c>
      <c r="M1566" t="str">
        <f>IF(VLOOKUP(A1566,'national-winners'!$A$2:$B$13,2,0)=H1566,"Y","N")</f>
        <v>N</v>
      </c>
      <c r="N1566" t="str">
        <f>_xlfn.XLOOKUP(INDEX('state-winning-votes'!$A$1:$L$53,MATCH($C1566,'state-winning-votes'!$A:$A,0),MATCH($A1566,'state-winning-votes'!$A$2:$L$2,0)),$K:$K,$H:$H)</f>
        <v>Bush, George H.W.</v>
      </c>
      <c r="O1566" t="str">
        <f>VLOOKUP(A1566,'national-winners'!$A$2:$B$13,2,0)</f>
        <v>Clinton, Bill</v>
      </c>
    </row>
    <row r="1567" spans="1:15" x14ac:dyDescent="0.25">
      <c r="A1567">
        <v>1992</v>
      </c>
      <c r="B1567" t="s">
        <v>124</v>
      </c>
      <c r="C1567" t="s">
        <v>125</v>
      </c>
      <c r="D1567">
        <v>38</v>
      </c>
      <c r="E1567">
        <v>44</v>
      </c>
      <c r="F1567">
        <v>36</v>
      </c>
      <c r="G1567" t="s">
        <v>16</v>
      </c>
      <c r="H1567" t="s">
        <v>59</v>
      </c>
      <c r="J1567" t="b">
        <v>0</v>
      </c>
      <c r="K1567">
        <v>1637</v>
      </c>
      <c r="L1567">
        <v>308133</v>
      </c>
      <c r="M1567" t="str">
        <f>IF(VLOOKUP(A1567,'national-winners'!$A$2:$B$13,2,0)=H1567,"Y","N")</f>
        <v>N</v>
      </c>
      <c r="N1567" t="str">
        <f>_xlfn.XLOOKUP(INDEX('state-winning-votes'!$A$1:$L$53,MATCH($C1567,'state-winning-votes'!$A:$A,0),MATCH($A1567,'state-winning-votes'!$A$2:$L$2,0)),$K:$K,$H:$H)</f>
        <v>Bush, George H.W.</v>
      </c>
      <c r="O1567" t="str">
        <f>VLOOKUP(A1567,'national-winners'!$A$2:$B$13,2,0)</f>
        <v>Clinton, Bill</v>
      </c>
    </row>
    <row r="1568" spans="1:15" x14ac:dyDescent="0.25">
      <c r="A1568">
        <v>1992</v>
      </c>
      <c r="B1568" t="s">
        <v>126</v>
      </c>
      <c r="C1568" t="s">
        <v>127</v>
      </c>
      <c r="D1568">
        <v>39</v>
      </c>
      <c r="E1568">
        <v>31</v>
      </c>
      <c r="F1568">
        <v>24</v>
      </c>
      <c r="G1568" t="s">
        <v>16</v>
      </c>
      <c r="H1568" t="s">
        <v>230</v>
      </c>
      <c r="I1568" t="s">
        <v>18</v>
      </c>
      <c r="J1568" t="b">
        <v>0</v>
      </c>
      <c r="K1568">
        <v>1984942</v>
      </c>
      <c r="L1568">
        <v>4939967</v>
      </c>
      <c r="M1568" t="str">
        <f>IF(VLOOKUP(A1568,'national-winners'!$A$2:$B$13,2,0)=H1568,"Y","N")</f>
        <v>Y</v>
      </c>
      <c r="N1568" t="str">
        <f>_xlfn.XLOOKUP(INDEX('state-winning-votes'!$A$1:$L$53,MATCH($C1568,'state-winning-votes'!$A:$A,0),MATCH($A1568,'state-winning-votes'!$A$2:$L$2,0)),$K:$K,$H:$H)</f>
        <v>Clinton, Bill</v>
      </c>
      <c r="O1568" t="str">
        <f>VLOOKUP(A1568,'national-winners'!$A$2:$B$13,2,0)</f>
        <v>Clinton, Bill</v>
      </c>
    </row>
    <row r="1569" spans="1:15" x14ac:dyDescent="0.25">
      <c r="A1569">
        <v>1992</v>
      </c>
      <c r="B1569" t="s">
        <v>126</v>
      </c>
      <c r="C1569" t="s">
        <v>127</v>
      </c>
      <c r="D1569">
        <v>39</v>
      </c>
      <c r="E1569">
        <v>31</v>
      </c>
      <c r="F1569">
        <v>24</v>
      </c>
      <c r="G1569" t="s">
        <v>16</v>
      </c>
      <c r="H1569" t="s">
        <v>207</v>
      </c>
      <c r="I1569" t="s">
        <v>21</v>
      </c>
      <c r="J1569" t="b">
        <v>0</v>
      </c>
      <c r="K1569">
        <v>1894310</v>
      </c>
      <c r="L1569">
        <v>4939967</v>
      </c>
      <c r="M1569" t="str">
        <f>IF(VLOOKUP(A1569,'national-winners'!$A$2:$B$13,2,0)=H1569,"Y","N")</f>
        <v>N</v>
      </c>
      <c r="N1569" t="str">
        <f>_xlfn.XLOOKUP(INDEX('state-winning-votes'!$A$1:$L$53,MATCH($C1569,'state-winning-votes'!$A:$A,0),MATCH($A1569,'state-winning-votes'!$A$2:$L$2,0)),$K:$K,$H:$H)</f>
        <v>Clinton, Bill</v>
      </c>
      <c r="O1569" t="str">
        <f>VLOOKUP(A1569,'national-winners'!$A$2:$B$13,2,0)</f>
        <v>Clinton, Bill</v>
      </c>
    </row>
    <row r="1570" spans="1:15" x14ac:dyDescent="0.25">
      <c r="A1570">
        <v>1992</v>
      </c>
      <c r="B1570" t="s">
        <v>126</v>
      </c>
      <c r="C1570" t="s">
        <v>127</v>
      </c>
      <c r="D1570">
        <v>39</v>
      </c>
      <c r="E1570">
        <v>31</v>
      </c>
      <c r="F1570">
        <v>24</v>
      </c>
      <c r="G1570" t="s">
        <v>16</v>
      </c>
      <c r="H1570" t="s">
        <v>231</v>
      </c>
      <c r="I1570" t="s">
        <v>35</v>
      </c>
      <c r="J1570" t="b">
        <v>0</v>
      </c>
      <c r="K1570">
        <v>1036426</v>
      </c>
      <c r="L1570">
        <v>4939967</v>
      </c>
      <c r="M1570" t="str">
        <f>IF(VLOOKUP(A1570,'national-winners'!$A$2:$B$13,2,0)=H1570,"Y","N")</f>
        <v>N</v>
      </c>
      <c r="N1570" t="str">
        <f>_xlfn.XLOOKUP(INDEX('state-winning-votes'!$A$1:$L$53,MATCH($C1570,'state-winning-votes'!$A:$A,0),MATCH($A1570,'state-winning-votes'!$A$2:$L$2,0)),$K:$K,$H:$H)</f>
        <v>Clinton, Bill</v>
      </c>
      <c r="O1570" t="str">
        <f>VLOOKUP(A1570,'national-winners'!$A$2:$B$13,2,0)</f>
        <v>Clinton, Bill</v>
      </c>
    </row>
    <row r="1571" spans="1:15" x14ac:dyDescent="0.25">
      <c r="A1571">
        <v>1992</v>
      </c>
      <c r="B1571" t="s">
        <v>126</v>
      </c>
      <c r="C1571" t="s">
        <v>127</v>
      </c>
      <c r="D1571">
        <v>39</v>
      </c>
      <c r="E1571">
        <v>31</v>
      </c>
      <c r="F1571">
        <v>24</v>
      </c>
      <c r="G1571" t="s">
        <v>16</v>
      </c>
      <c r="H1571" t="s">
        <v>59</v>
      </c>
      <c r="I1571" t="s">
        <v>35</v>
      </c>
      <c r="J1571" t="b">
        <v>0</v>
      </c>
      <c r="K1571">
        <v>24247</v>
      </c>
      <c r="L1571">
        <v>4939967</v>
      </c>
      <c r="M1571" t="str">
        <f>IF(VLOOKUP(A1571,'national-winners'!$A$2:$B$13,2,0)=H1571,"Y","N")</f>
        <v>N</v>
      </c>
      <c r="N1571" t="str">
        <f>_xlfn.XLOOKUP(INDEX('state-winning-votes'!$A$1:$L$53,MATCH($C1571,'state-winning-votes'!$A:$A,0),MATCH($A1571,'state-winning-votes'!$A$2:$L$2,0)),$K:$K,$H:$H)</f>
        <v>Clinton, Bill</v>
      </c>
      <c r="O1571" t="str">
        <f>VLOOKUP(A1571,'national-winners'!$A$2:$B$13,2,0)</f>
        <v>Clinton, Bill</v>
      </c>
    </row>
    <row r="1572" spans="1:15" x14ac:dyDescent="0.25">
      <c r="A1572">
        <v>1992</v>
      </c>
      <c r="B1572" t="s">
        <v>126</v>
      </c>
      <c r="C1572" t="s">
        <v>127</v>
      </c>
      <c r="D1572">
        <v>39</v>
      </c>
      <c r="E1572">
        <v>31</v>
      </c>
      <c r="F1572">
        <v>24</v>
      </c>
      <c r="G1572" t="s">
        <v>16</v>
      </c>
      <c r="J1572" t="b">
        <v>1</v>
      </c>
      <c r="K1572">
        <v>42</v>
      </c>
      <c r="L1572">
        <v>4939967</v>
      </c>
      <c r="M1572" t="str">
        <f>IF(VLOOKUP(A1572,'national-winners'!$A$2:$B$13,2,0)=H1572,"Y","N")</f>
        <v>N</v>
      </c>
      <c r="N1572" t="str">
        <f>_xlfn.XLOOKUP(INDEX('state-winning-votes'!$A$1:$L$53,MATCH($C1572,'state-winning-votes'!$A:$A,0),MATCH($A1572,'state-winning-votes'!$A$2:$L$2,0)),$K:$K,$H:$H)</f>
        <v>Clinton, Bill</v>
      </c>
      <c r="O1572" t="str">
        <f>VLOOKUP(A1572,'national-winners'!$A$2:$B$13,2,0)</f>
        <v>Clinton, Bill</v>
      </c>
    </row>
    <row r="1573" spans="1:15" x14ac:dyDescent="0.25">
      <c r="A1573">
        <v>1992</v>
      </c>
      <c r="B1573" t="s">
        <v>128</v>
      </c>
      <c r="C1573" t="s">
        <v>129</v>
      </c>
      <c r="D1573">
        <v>40</v>
      </c>
      <c r="E1573">
        <v>73</v>
      </c>
      <c r="F1573">
        <v>53</v>
      </c>
      <c r="G1573" t="s">
        <v>16</v>
      </c>
      <c r="H1573" t="s">
        <v>207</v>
      </c>
      <c r="I1573" t="s">
        <v>21</v>
      </c>
      <c r="J1573" t="b">
        <v>0</v>
      </c>
      <c r="K1573">
        <v>592929</v>
      </c>
      <c r="L1573">
        <v>1390359</v>
      </c>
      <c r="M1573" t="str">
        <f>IF(VLOOKUP(A1573,'national-winners'!$A$2:$B$13,2,0)=H1573,"Y","N")</f>
        <v>N</v>
      </c>
      <c r="N1573" t="str">
        <f>_xlfn.XLOOKUP(INDEX('state-winning-votes'!$A$1:$L$53,MATCH($C1573,'state-winning-votes'!$A:$A,0),MATCH($A1573,'state-winning-votes'!$A$2:$L$2,0)),$K:$K,$H:$H)</f>
        <v>Bush, George H.W.</v>
      </c>
      <c r="O1573" t="str">
        <f>VLOOKUP(A1573,'national-winners'!$A$2:$B$13,2,0)</f>
        <v>Clinton, Bill</v>
      </c>
    </row>
    <row r="1574" spans="1:15" x14ac:dyDescent="0.25">
      <c r="A1574">
        <v>1992</v>
      </c>
      <c r="B1574" t="s">
        <v>128</v>
      </c>
      <c r="C1574" t="s">
        <v>129</v>
      </c>
      <c r="D1574">
        <v>40</v>
      </c>
      <c r="E1574">
        <v>73</v>
      </c>
      <c r="F1574">
        <v>53</v>
      </c>
      <c r="G1574" t="s">
        <v>16</v>
      </c>
      <c r="H1574" t="s">
        <v>230</v>
      </c>
      <c r="I1574" t="s">
        <v>18</v>
      </c>
      <c r="J1574" t="b">
        <v>0</v>
      </c>
      <c r="K1574">
        <v>473066</v>
      </c>
      <c r="L1574">
        <v>1390359</v>
      </c>
      <c r="M1574" t="str">
        <f>IF(VLOOKUP(A1574,'national-winners'!$A$2:$B$13,2,0)=H1574,"Y","N")</f>
        <v>Y</v>
      </c>
      <c r="N1574" t="str">
        <f>_xlfn.XLOOKUP(INDEX('state-winning-votes'!$A$1:$L$53,MATCH($C1574,'state-winning-votes'!$A:$A,0),MATCH($A1574,'state-winning-votes'!$A$2:$L$2,0)),$K:$K,$H:$H)</f>
        <v>Bush, George H.W.</v>
      </c>
      <c r="O1574" t="str">
        <f>VLOOKUP(A1574,'national-winners'!$A$2:$B$13,2,0)</f>
        <v>Clinton, Bill</v>
      </c>
    </row>
    <row r="1575" spans="1:15" x14ac:dyDescent="0.25">
      <c r="A1575">
        <v>1992</v>
      </c>
      <c r="B1575" t="s">
        <v>128</v>
      </c>
      <c r="C1575" t="s">
        <v>129</v>
      </c>
      <c r="D1575">
        <v>40</v>
      </c>
      <c r="E1575">
        <v>73</v>
      </c>
      <c r="F1575">
        <v>53</v>
      </c>
      <c r="G1575" t="s">
        <v>16</v>
      </c>
      <c r="H1575" t="s">
        <v>231</v>
      </c>
      <c r="I1575" t="s">
        <v>35</v>
      </c>
      <c r="J1575" t="b">
        <v>0</v>
      </c>
      <c r="K1575">
        <v>319878</v>
      </c>
      <c r="L1575">
        <v>1390359</v>
      </c>
      <c r="M1575" t="str">
        <f>IF(VLOOKUP(A1575,'national-winners'!$A$2:$B$13,2,0)=H1575,"Y","N")</f>
        <v>N</v>
      </c>
      <c r="N1575" t="str">
        <f>_xlfn.XLOOKUP(INDEX('state-winning-votes'!$A$1:$L$53,MATCH($C1575,'state-winning-votes'!$A:$A,0),MATCH($A1575,'state-winning-votes'!$A$2:$L$2,0)),$K:$K,$H:$H)</f>
        <v>Bush, George H.W.</v>
      </c>
      <c r="O1575" t="str">
        <f>VLOOKUP(A1575,'national-winners'!$A$2:$B$13,2,0)</f>
        <v>Clinton, Bill</v>
      </c>
    </row>
    <row r="1576" spans="1:15" x14ac:dyDescent="0.25">
      <c r="A1576">
        <v>1992</v>
      </c>
      <c r="B1576" t="s">
        <v>128</v>
      </c>
      <c r="C1576" t="s">
        <v>129</v>
      </c>
      <c r="D1576">
        <v>40</v>
      </c>
      <c r="E1576">
        <v>73</v>
      </c>
      <c r="F1576">
        <v>53</v>
      </c>
      <c r="G1576" t="s">
        <v>16</v>
      </c>
      <c r="H1576" t="s">
        <v>232</v>
      </c>
      <c r="I1576" t="s">
        <v>29</v>
      </c>
      <c r="J1576" t="b">
        <v>0</v>
      </c>
      <c r="K1576">
        <v>4486</v>
      </c>
      <c r="L1576">
        <v>1390359</v>
      </c>
      <c r="M1576" t="str">
        <f>IF(VLOOKUP(A1576,'national-winners'!$A$2:$B$13,2,0)=H1576,"Y","N")</f>
        <v>N</v>
      </c>
      <c r="N1576" t="str">
        <f>_xlfn.XLOOKUP(INDEX('state-winning-votes'!$A$1:$L$53,MATCH($C1576,'state-winning-votes'!$A:$A,0),MATCH($A1576,'state-winning-votes'!$A$2:$L$2,0)),$K:$K,$H:$H)</f>
        <v>Bush, George H.W.</v>
      </c>
      <c r="O1576" t="str">
        <f>VLOOKUP(A1576,'national-winners'!$A$2:$B$13,2,0)</f>
        <v>Clinton, Bill</v>
      </c>
    </row>
    <row r="1577" spans="1:15" x14ac:dyDescent="0.25">
      <c r="A1577">
        <v>1992</v>
      </c>
      <c r="B1577" t="s">
        <v>130</v>
      </c>
      <c r="C1577" t="s">
        <v>131</v>
      </c>
      <c r="D1577">
        <v>41</v>
      </c>
      <c r="E1577">
        <v>92</v>
      </c>
      <c r="F1577">
        <v>72</v>
      </c>
      <c r="G1577" t="s">
        <v>16</v>
      </c>
      <c r="H1577" t="s">
        <v>230</v>
      </c>
      <c r="I1577" t="s">
        <v>18</v>
      </c>
      <c r="J1577" t="b">
        <v>0</v>
      </c>
      <c r="K1577">
        <v>621314</v>
      </c>
      <c r="L1577">
        <v>1462643</v>
      </c>
      <c r="M1577" t="str">
        <f>IF(VLOOKUP(A1577,'national-winners'!$A$2:$B$13,2,0)=H1577,"Y","N")</f>
        <v>Y</v>
      </c>
      <c r="N1577" t="str">
        <f>_xlfn.XLOOKUP(INDEX('state-winning-votes'!$A$1:$L$53,MATCH($C1577,'state-winning-votes'!$A:$A,0),MATCH($A1577,'state-winning-votes'!$A$2:$L$2,0)),$K:$K,$H:$H)</f>
        <v>Clinton, Bill</v>
      </c>
      <c r="O1577" t="str">
        <f>VLOOKUP(A1577,'national-winners'!$A$2:$B$13,2,0)</f>
        <v>Clinton, Bill</v>
      </c>
    </row>
    <row r="1578" spans="1:15" x14ac:dyDescent="0.25">
      <c r="A1578">
        <v>1992</v>
      </c>
      <c r="B1578" t="s">
        <v>130</v>
      </c>
      <c r="C1578" t="s">
        <v>131</v>
      </c>
      <c r="D1578">
        <v>41</v>
      </c>
      <c r="E1578">
        <v>92</v>
      </c>
      <c r="F1578">
        <v>72</v>
      </c>
      <c r="G1578" t="s">
        <v>16</v>
      </c>
      <c r="H1578" t="s">
        <v>207</v>
      </c>
      <c r="I1578" t="s">
        <v>21</v>
      </c>
      <c r="J1578" t="b">
        <v>0</v>
      </c>
      <c r="K1578">
        <v>475757</v>
      </c>
      <c r="L1578">
        <v>1462643</v>
      </c>
      <c r="M1578" t="str">
        <f>IF(VLOOKUP(A1578,'national-winners'!$A$2:$B$13,2,0)=H1578,"Y","N")</f>
        <v>N</v>
      </c>
      <c r="N1578" t="str">
        <f>_xlfn.XLOOKUP(INDEX('state-winning-votes'!$A$1:$L$53,MATCH($C1578,'state-winning-votes'!$A:$A,0),MATCH($A1578,'state-winning-votes'!$A$2:$L$2,0)),$K:$K,$H:$H)</f>
        <v>Clinton, Bill</v>
      </c>
      <c r="O1578" t="str">
        <f>VLOOKUP(A1578,'national-winners'!$A$2:$B$13,2,0)</f>
        <v>Clinton, Bill</v>
      </c>
    </row>
    <row r="1579" spans="1:15" x14ac:dyDescent="0.25">
      <c r="A1579">
        <v>1992</v>
      </c>
      <c r="B1579" t="s">
        <v>130</v>
      </c>
      <c r="C1579" t="s">
        <v>131</v>
      </c>
      <c r="D1579">
        <v>41</v>
      </c>
      <c r="E1579">
        <v>92</v>
      </c>
      <c r="F1579">
        <v>72</v>
      </c>
      <c r="G1579" t="s">
        <v>16</v>
      </c>
      <c r="H1579" t="s">
        <v>231</v>
      </c>
      <c r="I1579" t="s">
        <v>35</v>
      </c>
      <c r="J1579" t="b">
        <v>0</v>
      </c>
      <c r="K1579">
        <v>354091</v>
      </c>
      <c r="L1579">
        <v>1462643</v>
      </c>
      <c r="M1579" t="str">
        <f>IF(VLOOKUP(A1579,'national-winners'!$A$2:$B$13,2,0)=H1579,"Y","N")</f>
        <v>N</v>
      </c>
      <c r="N1579" t="str">
        <f>_xlfn.XLOOKUP(INDEX('state-winning-votes'!$A$1:$L$53,MATCH($C1579,'state-winning-votes'!$A:$A,0),MATCH($A1579,'state-winning-votes'!$A$2:$L$2,0)),$K:$K,$H:$H)</f>
        <v>Clinton, Bill</v>
      </c>
      <c r="O1579" t="str">
        <f>VLOOKUP(A1579,'national-winners'!$A$2:$B$13,2,0)</f>
        <v>Clinton, Bill</v>
      </c>
    </row>
    <row r="1580" spans="1:15" x14ac:dyDescent="0.25">
      <c r="A1580">
        <v>1992</v>
      </c>
      <c r="B1580" t="s">
        <v>130</v>
      </c>
      <c r="C1580" t="s">
        <v>131</v>
      </c>
      <c r="D1580">
        <v>41</v>
      </c>
      <c r="E1580">
        <v>92</v>
      </c>
      <c r="F1580">
        <v>72</v>
      </c>
      <c r="G1580" t="s">
        <v>16</v>
      </c>
      <c r="H1580" t="s">
        <v>232</v>
      </c>
      <c r="I1580" t="s">
        <v>29</v>
      </c>
      <c r="J1580" t="b">
        <v>0</v>
      </c>
      <c r="K1580">
        <v>4277</v>
      </c>
      <c r="L1580">
        <v>1462643</v>
      </c>
      <c r="M1580" t="str">
        <f>IF(VLOOKUP(A1580,'national-winners'!$A$2:$B$13,2,0)=H1580,"Y","N")</f>
        <v>N</v>
      </c>
      <c r="N1580" t="str">
        <f>_xlfn.XLOOKUP(INDEX('state-winning-votes'!$A$1:$L$53,MATCH($C1580,'state-winning-votes'!$A:$A,0),MATCH($A1580,'state-winning-votes'!$A$2:$L$2,0)),$K:$K,$H:$H)</f>
        <v>Clinton, Bill</v>
      </c>
      <c r="O1580" t="str">
        <f>VLOOKUP(A1580,'national-winners'!$A$2:$B$13,2,0)</f>
        <v>Clinton, Bill</v>
      </c>
    </row>
    <row r="1581" spans="1:15" x14ac:dyDescent="0.25">
      <c r="A1581">
        <v>1992</v>
      </c>
      <c r="B1581" t="s">
        <v>130</v>
      </c>
      <c r="C1581" t="s">
        <v>131</v>
      </c>
      <c r="D1581">
        <v>41</v>
      </c>
      <c r="E1581">
        <v>92</v>
      </c>
      <c r="F1581">
        <v>72</v>
      </c>
      <c r="G1581" t="s">
        <v>16</v>
      </c>
      <c r="H1581" t="s">
        <v>210</v>
      </c>
      <c r="I1581" t="s">
        <v>211</v>
      </c>
      <c r="J1581" t="b">
        <v>0</v>
      </c>
      <c r="K1581">
        <v>3030</v>
      </c>
      <c r="L1581">
        <v>1462643</v>
      </c>
      <c r="M1581" t="str">
        <f>IF(VLOOKUP(A1581,'national-winners'!$A$2:$B$13,2,0)=H1581,"Y","N")</f>
        <v>N</v>
      </c>
      <c r="N1581" t="str">
        <f>_xlfn.XLOOKUP(INDEX('state-winning-votes'!$A$1:$L$53,MATCH($C1581,'state-winning-votes'!$A:$A,0),MATCH($A1581,'state-winning-votes'!$A$2:$L$2,0)),$K:$K,$H:$H)</f>
        <v>Clinton, Bill</v>
      </c>
      <c r="O1581" t="str">
        <f>VLOOKUP(A1581,'national-winners'!$A$2:$B$13,2,0)</f>
        <v>Clinton, Bill</v>
      </c>
    </row>
    <row r="1582" spans="1:15" x14ac:dyDescent="0.25">
      <c r="A1582">
        <v>1992</v>
      </c>
      <c r="B1582" t="s">
        <v>130</v>
      </c>
      <c r="C1582" t="s">
        <v>131</v>
      </c>
      <c r="D1582">
        <v>41</v>
      </c>
      <c r="E1582">
        <v>92</v>
      </c>
      <c r="F1582">
        <v>72</v>
      </c>
      <c r="G1582" t="s">
        <v>16</v>
      </c>
      <c r="H1582" t="s">
        <v>59</v>
      </c>
      <c r="J1582" t="b">
        <v>0</v>
      </c>
      <c r="K1582">
        <v>2609</v>
      </c>
      <c r="L1582">
        <v>1462643</v>
      </c>
      <c r="M1582" t="str">
        <f>IF(VLOOKUP(A1582,'national-winners'!$A$2:$B$13,2,0)=H1582,"Y","N")</f>
        <v>N</v>
      </c>
      <c r="N1582" t="str">
        <f>_xlfn.XLOOKUP(INDEX('state-winning-votes'!$A$1:$L$53,MATCH($C1582,'state-winning-votes'!$A:$A,0),MATCH($A1582,'state-winning-votes'!$A$2:$L$2,0)),$K:$K,$H:$H)</f>
        <v>Clinton, Bill</v>
      </c>
      <c r="O1582" t="str">
        <f>VLOOKUP(A1582,'national-winners'!$A$2:$B$13,2,0)</f>
        <v>Clinton, Bill</v>
      </c>
    </row>
    <row r="1583" spans="1:15" x14ac:dyDescent="0.25">
      <c r="A1583">
        <v>1992</v>
      </c>
      <c r="B1583" t="s">
        <v>130</v>
      </c>
      <c r="C1583" t="s">
        <v>131</v>
      </c>
      <c r="D1583">
        <v>41</v>
      </c>
      <c r="E1583">
        <v>92</v>
      </c>
      <c r="F1583">
        <v>72</v>
      </c>
      <c r="G1583" t="s">
        <v>16</v>
      </c>
      <c r="J1583" t="b">
        <v>1</v>
      </c>
      <c r="K1583">
        <v>1565</v>
      </c>
      <c r="L1583">
        <v>1462643</v>
      </c>
      <c r="M1583" t="str">
        <f>IF(VLOOKUP(A1583,'national-winners'!$A$2:$B$13,2,0)=H1583,"Y","N")</f>
        <v>N</v>
      </c>
      <c r="N1583" t="str">
        <f>_xlfn.XLOOKUP(INDEX('state-winning-votes'!$A$1:$L$53,MATCH($C1583,'state-winning-votes'!$A:$A,0),MATCH($A1583,'state-winning-votes'!$A$2:$L$2,0)),$K:$K,$H:$H)</f>
        <v>Clinton, Bill</v>
      </c>
      <c r="O1583" t="str">
        <f>VLOOKUP(A1583,'national-winners'!$A$2:$B$13,2,0)</f>
        <v>Clinton, Bill</v>
      </c>
    </row>
    <row r="1584" spans="1:15" x14ac:dyDescent="0.25">
      <c r="A1584">
        <v>1992</v>
      </c>
      <c r="B1584" t="s">
        <v>132</v>
      </c>
      <c r="C1584" t="s">
        <v>133</v>
      </c>
      <c r="D1584">
        <v>42</v>
      </c>
      <c r="E1584">
        <v>23</v>
      </c>
      <c r="F1584">
        <v>14</v>
      </c>
      <c r="G1584" t="s">
        <v>16</v>
      </c>
      <c r="H1584" t="s">
        <v>230</v>
      </c>
      <c r="I1584" t="s">
        <v>18</v>
      </c>
      <c r="J1584" t="b">
        <v>0</v>
      </c>
      <c r="K1584">
        <v>2239164</v>
      </c>
      <c r="L1584">
        <v>4959810</v>
      </c>
      <c r="M1584" t="str">
        <f>IF(VLOOKUP(A1584,'national-winners'!$A$2:$B$13,2,0)=H1584,"Y","N")</f>
        <v>Y</v>
      </c>
      <c r="N1584" t="str">
        <f>_xlfn.XLOOKUP(INDEX('state-winning-votes'!$A$1:$L$53,MATCH($C1584,'state-winning-votes'!$A:$A,0),MATCH($A1584,'state-winning-votes'!$A$2:$L$2,0)),$K:$K,$H:$H)</f>
        <v>Clinton, Bill</v>
      </c>
      <c r="O1584" t="str">
        <f>VLOOKUP(A1584,'national-winners'!$A$2:$B$13,2,0)</f>
        <v>Clinton, Bill</v>
      </c>
    </row>
    <row r="1585" spans="1:15" x14ac:dyDescent="0.25">
      <c r="A1585">
        <v>1992</v>
      </c>
      <c r="B1585" t="s">
        <v>132</v>
      </c>
      <c r="C1585" t="s">
        <v>133</v>
      </c>
      <c r="D1585">
        <v>42</v>
      </c>
      <c r="E1585">
        <v>23</v>
      </c>
      <c r="F1585">
        <v>14</v>
      </c>
      <c r="G1585" t="s">
        <v>16</v>
      </c>
      <c r="H1585" t="s">
        <v>207</v>
      </c>
      <c r="I1585" t="s">
        <v>21</v>
      </c>
      <c r="J1585" t="b">
        <v>0</v>
      </c>
      <c r="K1585">
        <v>1791841</v>
      </c>
      <c r="L1585">
        <v>4959810</v>
      </c>
      <c r="M1585" t="str">
        <f>IF(VLOOKUP(A1585,'national-winners'!$A$2:$B$13,2,0)=H1585,"Y","N")</f>
        <v>N</v>
      </c>
      <c r="N1585" t="str">
        <f>_xlfn.XLOOKUP(INDEX('state-winning-votes'!$A$1:$L$53,MATCH($C1585,'state-winning-votes'!$A:$A,0),MATCH($A1585,'state-winning-votes'!$A$2:$L$2,0)),$K:$K,$H:$H)</f>
        <v>Clinton, Bill</v>
      </c>
      <c r="O1585" t="str">
        <f>VLOOKUP(A1585,'national-winners'!$A$2:$B$13,2,0)</f>
        <v>Clinton, Bill</v>
      </c>
    </row>
    <row r="1586" spans="1:15" x14ac:dyDescent="0.25">
      <c r="A1586">
        <v>1992</v>
      </c>
      <c r="B1586" t="s">
        <v>132</v>
      </c>
      <c r="C1586" t="s">
        <v>133</v>
      </c>
      <c r="D1586">
        <v>42</v>
      </c>
      <c r="E1586">
        <v>23</v>
      </c>
      <c r="F1586">
        <v>14</v>
      </c>
      <c r="G1586" t="s">
        <v>16</v>
      </c>
      <c r="H1586" t="s">
        <v>231</v>
      </c>
      <c r="I1586" t="s">
        <v>35</v>
      </c>
      <c r="J1586" t="b">
        <v>0</v>
      </c>
      <c r="K1586">
        <v>902667</v>
      </c>
      <c r="L1586">
        <v>4959810</v>
      </c>
      <c r="M1586" t="str">
        <f>IF(VLOOKUP(A1586,'national-winners'!$A$2:$B$13,2,0)=H1586,"Y","N")</f>
        <v>N</v>
      </c>
      <c r="N1586" t="str">
        <f>_xlfn.XLOOKUP(INDEX('state-winning-votes'!$A$1:$L$53,MATCH($C1586,'state-winning-votes'!$A:$A,0),MATCH($A1586,'state-winning-votes'!$A$2:$L$2,0)),$K:$K,$H:$H)</f>
        <v>Clinton, Bill</v>
      </c>
      <c r="O1586" t="str">
        <f>VLOOKUP(A1586,'national-winners'!$A$2:$B$13,2,0)</f>
        <v>Clinton, Bill</v>
      </c>
    </row>
    <row r="1587" spans="1:15" x14ac:dyDescent="0.25">
      <c r="A1587">
        <v>1992</v>
      </c>
      <c r="B1587" t="s">
        <v>132</v>
      </c>
      <c r="C1587" t="s">
        <v>133</v>
      </c>
      <c r="D1587">
        <v>42</v>
      </c>
      <c r="E1587">
        <v>23</v>
      </c>
      <c r="F1587">
        <v>14</v>
      </c>
      <c r="G1587" t="s">
        <v>16</v>
      </c>
      <c r="H1587" t="s">
        <v>232</v>
      </c>
      <c r="I1587" t="s">
        <v>29</v>
      </c>
      <c r="J1587" t="b">
        <v>0</v>
      </c>
      <c r="K1587">
        <v>21477</v>
      </c>
      <c r="L1587">
        <v>4959810</v>
      </c>
      <c r="M1587" t="str">
        <f>IF(VLOOKUP(A1587,'national-winners'!$A$2:$B$13,2,0)=H1587,"Y","N")</f>
        <v>N</v>
      </c>
      <c r="N1587" t="str">
        <f>_xlfn.XLOOKUP(INDEX('state-winning-votes'!$A$1:$L$53,MATCH($C1587,'state-winning-votes'!$A:$A,0),MATCH($A1587,'state-winning-votes'!$A$2:$L$2,0)),$K:$K,$H:$H)</f>
        <v>Clinton, Bill</v>
      </c>
      <c r="O1587" t="str">
        <f>VLOOKUP(A1587,'national-winners'!$A$2:$B$13,2,0)</f>
        <v>Clinton, Bill</v>
      </c>
    </row>
    <row r="1588" spans="1:15" x14ac:dyDescent="0.25">
      <c r="A1588">
        <v>1992</v>
      </c>
      <c r="B1588" t="s">
        <v>132</v>
      </c>
      <c r="C1588" t="s">
        <v>133</v>
      </c>
      <c r="D1588">
        <v>42</v>
      </c>
      <c r="E1588">
        <v>23</v>
      </c>
      <c r="F1588">
        <v>14</v>
      </c>
      <c r="G1588" t="s">
        <v>16</v>
      </c>
      <c r="H1588" t="s">
        <v>210</v>
      </c>
      <c r="I1588" t="s">
        <v>211</v>
      </c>
      <c r="J1588" t="b">
        <v>0</v>
      </c>
      <c r="K1588">
        <v>4661</v>
      </c>
      <c r="L1588">
        <v>4959810</v>
      </c>
      <c r="M1588" t="str">
        <f>IF(VLOOKUP(A1588,'national-winners'!$A$2:$B$13,2,0)=H1588,"Y","N")</f>
        <v>N</v>
      </c>
      <c r="N1588" t="str">
        <f>_xlfn.XLOOKUP(INDEX('state-winning-votes'!$A$1:$L$53,MATCH($C1588,'state-winning-votes'!$A:$A,0),MATCH($A1588,'state-winning-votes'!$A$2:$L$2,0)),$K:$K,$H:$H)</f>
        <v>Clinton, Bill</v>
      </c>
      <c r="O1588" t="str">
        <f>VLOOKUP(A1588,'national-winners'!$A$2:$B$13,2,0)</f>
        <v>Clinton, Bill</v>
      </c>
    </row>
    <row r="1589" spans="1:15" x14ac:dyDescent="0.25">
      <c r="A1589">
        <v>1992</v>
      </c>
      <c r="B1589" t="s">
        <v>135</v>
      </c>
      <c r="C1589" t="s">
        <v>136</v>
      </c>
      <c r="D1589">
        <v>44</v>
      </c>
      <c r="E1589">
        <v>15</v>
      </c>
      <c r="F1589">
        <v>5</v>
      </c>
      <c r="G1589" t="s">
        <v>16</v>
      </c>
      <c r="H1589" t="s">
        <v>230</v>
      </c>
      <c r="I1589" t="s">
        <v>18</v>
      </c>
      <c r="J1589" t="b">
        <v>0</v>
      </c>
      <c r="K1589">
        <v>213299</v>
      </c>
      <c r="L1589">
        <v>453365</v>
      </c>
      <c r="M1589" t="str">
        <f>IF(VLOOKUP(A1589,'national-winners'!$A$2:$B$13,2,0)=H1589,"Y","N")</f>
        <v>Y</v>
      </c>
      <c r="N1589" t="str">
        <f>_xlfn.XLOOKUP(INDEX('state-winning-votes'!$A$1:$L$53,MATCH($C1589,'state-winning-votes'!$A:$A,0),MATCH($A1589,'state-winning-votes'!$A$2:$L$2,0)),$K:$K,$H:$H)</f>
        <v>Clinton, Bill</v>
      </c>
      <c r="O1589" t="str">
        <f>VLOOKUP(A1589,'national-winners'!$A$2:$B$13,2,0)</f>
        <v>Clinton, Bill</v>
      </c>
    </row>
    <row r="1590" spans="1:15" x14ac:dyDescent="0.25">
      <c r="A1590">
        <v>1992</v>
      </c>
      <c r="B1590" t="s">
        <v>135</v>
      </c>
      <c r="C1590" t="s">
        <v>136</v>
      </c>
      <c r="D1590">
        <v>44</v>
      </c>
      <c r="E1590">
        <v>15</v>
      </c>
      <c r="F1590">
        <v>5</v>
      </c>
      <c r="G1590" t="s">
        <v>16</v>
      </c>
      <c r="H1590" t="s">
        <v>207</v>
      </c>
      <c r="I1590" t="s">
        <v>21</v>
      </c>
      <c r="J1590" t="b">
        <v>0</v>
      </c>
      <c r="K1590">
        <v>131601</v>
      </c>
      <c r="L1590">
        <v>453365</v>
      </c>
      <c r="M1590" t="str">
        <f>IF(VLOOKUP(A1590,'national-winners'!$A$2:$B$13,2,0)=H1590,"Y","N")</f>
        <v>N</v>
      </c>
      <c r="N1590" t="str">
        <f>_xlfn.XLOOKUP(INDEX('state-winning-votes'!$A$1:$L$53,MATCH($C1590,'state-winning-votes'!$A:$A,0),MATCH($A1590,'state-winning-votes'!$A$2:$L$2,0)),$K:$K,$H:$H)</f>
        <v>Clinton, Bill</v>
      </c>
      <c r="O1590" t="str">
        <f>VLOOKUP(A1590,'national-winners'!$A$2:$B$13,2,0)</f>
        <v>Clinton, Bill</v>
      </c>
    </row>
    <row r="1591" spans="1:15" x14ac:dyDescent="0.25">
      <c r="A1591">
        <v>1992</v>
      </c>
      <c r="B1591" t="s">
        <v>135</v>
      </c>
      <c r="C1591" t="s">
        <v>136</v>
      </c>
      <c r="D1591">
        <v>44</v>
      </c>
      <c r="E1591">
        <v>15</v>
      </c>
      <c r="F1591">
        <v>5</v>
      </c>
      <c r="G1591" t="s">
        <v>16</v>
      </c>
      <c r="H1591" t="s">
        <v>231</v>
      </c>
      <c r="I1591" t="s">
        <v>35</v>
      </c>
      <c r="J1591" t="b">
        <v>0</v>
      </c>
      <c r="K1591">
        <v>105045</v>
      </c>
      <c r="L1591">
        <v>453365</v>
      </c>
      <c r="M1591" t="str">
        <f>IF(VLOOKUP(A1591,'national-winners'!$A$2:$B$13,2,0)=H1591,"Y","N")</f>
        <v>N</v>
      </c>
      <c r="N1591" t="str">
        <f>_xlfn.XLOOKUP(INDEX('state-winning-votes'!$A$1:$L$53,MATCH($C1591,'state-winning-votes'!$A:$A,0),MATCH($A1591,'state-winning-votes'!$A$2:$L$2,0)),$K:$K,$H:$H)</f>
        <v>Clinton, Bill</v>
      </c>
      <c r="O1591" t="str">
        <f>VLOOKUP(A1591,'national-winners'!$A$2:$B$13,2,0)</f>
        <v>Clinton, Bill</v>
      </c>
    </row>
    <row r="1592" spans="1:15" x14ac:dyDescent="0.25">
      <c r="A1592">
        <v>1992</v>
      </c>
      <c r="B1592" t="s">
        <v>135</v>
      </c>
      <c r="C1592" t="s">
        <v>136</v>
      </c>
      <c r="D1592">
        <v>44</v>
      </c>
      <c r="E1592">
        <v>15</v>
      </c>
      <c r="F1592">
        <v>5</v>
      </c>
      <c r="G1592" t="s">
        <v>16</v>
      </c>
      <c r="H1592" t="s">
        <v>210</v>
      </c>
      <c r="I1592" t="s">
        <v>211</v>
      </c>
      <c r="J1592" t="b">
        <v>0</v>
      </c>
      <c r="K1592">
        <v>1878</v>
      </c>
      <c r="L1592">
        <v>453365</v>
      </c>
      <c r="M1592" t="str">
        <f>IF(VLOOKUP(A1592,'national-winners'!$A$2:$B$13,2,0)=H1592,"Y","N")</f>
        <v>N</v>
      </c>
      <c r="N1592" t="str">
        <f>_xlfn.XLOOKUP(INDEX('state-winning-votes'!$A$1:$L$53,MATCH($C1592,'state-winning-votes'!$A:$A,0),MATCH($A1592,'state-winning-votes'!$A$2:$L$2,0)),$K:$K,$H:$H)</f>
        <v>Clinton, Bill</v>
      </c>
      <c r="O1592" t="str">
        <f>VLOOKUP(A1592,'national-winners'!$A$2:$B$13,2,0)</f>
        <v>Clinton, Bill</v>
      </c>
    </row>
    <row r="1593" spans="1:15" x14ac:dyDescent="0.25">
      <c r="A1593">
        <v>1992</v>
      </c>
      <c r="B1593" t="s">
        <v>135</v>
      </c>
      <c r="C1593" t="s">
        <v>136</v>
      </c>
      <c r="D1593">
        <v>44</v>
      </c>
      <c r="E1593">
        <v>15</v>
      </c>
      <c r="F1593">
        <v>5</v>
      </c>
      <c r="G1593" t="s">
        <v>16</v>
      </c>
      <c r="H1593" t="s">
        <v>232</v>
      </c>
      <c r="I1593" t="s">
        <v>29</v>
      </c>
      <c r="J1593" t="b">
        <v>0</v>
      </c>
      <c r="K1593">
        <v>571</v>
      </c>
      <c r="L1593">
        <v>453365</v>
      </c>
      <c r="M1593" t="str">
        <f>IF(VLOOKUP(A1593,'national-winners'!$A$2:$B$13,2,0)=H1593,"Y","N")</f>
        <v>N</v>
      </c>
      <c r="N1593" t="str">
        <f>_xlfn.XLOOKUP(INDEX('state-winning-votes'!$A$1:$L$53,MATCH($C1593,'state-winning-votes'!$A:$A,0),MATCH($A1593,'state-winning-votes'!$A$2:$L$2,0)),$K:$K,$H:$H)</f>
        <v>Clinton, Bill</v>
      </c>
      <c r="O1593" t="str">
        <f>VLOOKUP(A1593,'national-winners'!$A$2:$B$13,2,0)</f>
        <v>Clinton, Bill</v>
      </c>
    </row>
    <row r="1594" spans="1:15" x14ac:dyDescent="0.25">
      <c r="A1594">
        <v>1992</v>
      </c>
      <c r="B1594" t="s">
        <v>135</v>
      </c>
      <c r="C1594" t="s">
        <v>136</v>
      </c>
      <c r="D1594">
        <v>44</v>
      </c>
      <c r="E1594">
        <v>15</v>
      </c>
      <c r="F1594">
        <v>5</v>
      </c>
      <c r="G1594" t="s">
        <v>16</v>
      </c>
      <c r="H1594" t="s">
        <v>48</v>
      </c>
      <c r="I1594" t="s">
        <v>265</v>
      </c>
      <c r="J1594" t="b">
        <v>0</v>
      </c>
      <c r="K1594">
        <v>494</v>
      </c>
      <c r="L1594">
        <v>453365</v>
      </c>
      <c r="M1594" t="str">
        <f>IF(VLOOKUP(A1594,'national-winners'!$A$2:$B$13,2,0)=H1594,"Y","N")</f>
        <v>N</v>
      </c>
      <c r="N1594" t="str">
        <f>_xlfn.XLOOKUP(INDEX('state-winning-votes'!$A$1:$L$53,MATCH($C1594,'state-winning-votes'!$A:$A,0),MATCH($A1594,'state-winning-votes'!$A$2:$L$2,0)),$K:$K,$H:$H)</f>
        <v>Clinton, Bill</v>
      </c>
      <c r="O1594" t="str">
        <f>VLOOKUP(A1594,'national-winners'!$A$2:$B$13,2,0)</f>
        <v>Clinton, Bill</v>
      </c>
    </row>
    <row r="1595" spans="1:15" x14ac:dyDescent="0.25">
      <c r="A1595">
        <v>1992</v>
      </c>
      <c r="B1595" t="s">
        <v>135</v>
      </c>
      <c r="C1595" t="s">
        <v>136</v>
      </c>
      <c r="D1595">
        <v>44</v>
      </c>
      <c r="E1595">
        <v>15</v>
      </c>
      <c r="F1595">
        <v>5</v>
      </c>
      <c r="G1595" t="s">
        <v>16</v>
      </c>
      <c r="H1595" t="s">
        <v>236</v>
      </c>
      <c r="I1595" t="s">
        <v>237</v>
      </c>
      <c r="J1595" t="b">
        <v>0</v>
      </c>
      <c r="K1595">
        <v>262</v>
      </c>
      <c r="L1595">
        <v>453365</v>
      </c>
      <c r="M1595" t="str">
        <f>IF(VLOOKUP(A1595,'national-winners'!$A$2:$B$13,2,0)=H1595,"Y","N")</f>
        <v>N</v>
      </c>
      <c r="N1595" t="str">
        <f>_xlfn.XLOOKUP(INDEX('state-winning-votes'!$A$1:$L$53,MATCH($C1595,'state-winning-votes'!$A:$A,0),MATCH($A1595,'state-winning-votes'!$A$2:$L$2,0)),$K:$K,$H:$H)</f>
        <v>Clinton, Bill</v>
      </c>
      <c r="O1595" t="str">
        <f>VLOOKUP(A1595,'national-winners'!$A$2:$B$13,2,0)</f>
        <v>Clinton, Bill</v>
      </c>
    </row>
    <row r="1596" spans="1:15" x14ac:dyDescent="0.25">
      <c r="A1596">
        <v>1992</v>
      </c>
      <c r="B1596" t="s">
        <v>135</v>
      </c>
      <c r="C1596" t="s">
        <v>136</v>
      </c>
      <c r="D1596">
        <v>44</v>
      </c>
      <c r="E1596">
        <v>15</v>
      </c>
      <c r="F1596">
        <v>5</v>
      </c>
      <c r="G1596" t="s">
        <v>16</v>
      </c>
      <c r="H1596" t="s">
        <v>238</v>
      </c>
      <c r="I1596" t="s">
        <v>239</v>
      </c>
      <c r="J1596" t="b">
        <v>0</v>
      </c>
      <c r="K1596">
        <v>215</v>
      </c>
      <c r="L1596">
        <v>453365</v>
      </c>
      <c r="M1596" t="str">
        <f>IF(VLOOKUP(A1596,'national-winners'!$A$2:$B$13,2,0)=H1596,"Y","N")</f>
        <v>N</v>
      </c>
      <c r="N1596" t="str">
        <f>_xlfn.XLOOKUP(INDEX('state-winning-votes'!$A$1:$L$53,MATCH($C1596,'state-winning-votes'!$A:$A,0),MATCH($A1596,'state-winning-votes'!$A$2:$L$2,0)),$K:$K,$H:$H)</f>
        <v>Clinton, Bill</v>
      </c>
      <c r="O1596" t="str">
        <f>VLOOKUP(A1596,'national-winners'!$A$2:$B$13,2,0)</f>
        <v>Clinton, Bill</v>
      </c>
    </row>
    <row r="1597" spans="1:15" x14ac:dyDescent="0.25">
      <c r="A1597">
        <v>1992</v>
      </c>
      <c r="B1597" t="s">
        <v>137</v>
      </c>
      <c r="C1597" t="s">
        <v>138</v>
      </c>
      <c r="D1597">
        <v>45</v>
      </c>
      <c r="E1597">
        <v>57</v>
      </c>
      <c r="F1597">
        <v>48</v>
      </c>
      <c r="G1597" t="s">
        <v>16</v>
      </c>
      <c r="H1597" t="s">
        <v>207</v>
      </c>
      <c r="I1597" t="s">
        <v>21</v>
      </c>
      <c r="J1597" t="b">
        <v>0</v>
      </c>
      <c r="K1597">
        <v>577507</v>
      </c>
      <c r="L1597">
        <v>1228912</v>
      </c>
      <c r="M1597" t="str">
        <f>IF(VLOOKUP(A1597,'national-winners'!$A$2:$B$13,2,0)=H1597,"Y","N")</f>
        <v>N</v>
      </c>
      <c r="N1597" t="str">
        <f>_xlfn.XLOOKUP(INDEX('state-winning-votes'!$A$1:$L$53,MATCH($C1597,'state-winning-votes'!$A:$A,0),MATCH($A1597,'state-winning-votes'!$A$2:$L$2,0)),$K:$K,$H:$H)</f>
        <v>Bush, George H.W.</v>
      </c>
      <c r="O1597" t="str">
        <f>VLOOKUP(A1597,'national-winners'!$A$2:$B$13,2,0)</f>
        <v>Clinton, Bill</v>
      </c>
    </row>
    <row r="1598" spans="1:15" x14ac:dyDescent="0.25">
      <c r="A1598">
        <v>1992</v>
      </c>
      <c r="B1598" t="s">
        <v>137</v>
      </c>
      <c r="C1598" t="s">
        <v>138</v>
      </c>
      <c r="D1598">
        <v>45</v>
      </c>
      <c r="E1598">
        <v>57</v>
      </c>
      <c r="F1598">
        <v>48</v>
      </c>
      <c r="G1598" t="s">
        <v>16</v>
      </c>
      <c r="H1598" t="s">
        <v>230</v>
      </c>
      <c r="I1598" t="s">
        <v>18</v>
      </c>
      <c r="J1598" t="b">
        <v>0</v>
      </c>
      <c r="K1598">
        <v>525514</v>
      </c>
      <c r="L1598">
        <v>1228912</v>
      </c>
      <c r="M1598" t="str">
        <f>IF(VLOOKUP(A1598,'national-winners'!$A$2:$B$13,2,0)=H1598,"Y","N")</f>
        <v>Y</v>
      </c>
      <c r="N1598" t="str">
        <f>_xlfn.XLOOKUP(INDEX('state-winning-votes'!$A$1:$L$53,MATCH($C1598,'state-winning-votes'!$A:$A,0),MATCH($A1598,'state-winning-votes'!$A$2:$L$2,0)),$K:$K,$H:$H)</f>
        <v>Bush, George H.W.</v>
      </c>
      <c r="O1598" t="str">
        <f>VLOOKUP(A1598,'national-winners'!$A$2:$B$13,2,0)</f>
        <v>Clinton, Bill</v>
      </c>
    </row>
    <row r="1599" spans="1:15" x14ac:dyDescent="0.25">
      <c r="A1599">
        <v>1992</v>
      </c>
      <c r="B1599" t="s">
        <v>137</v>
      </c>
      <c r="C1599" t="s">
        <v>138</v>
      </c>
      <c r="D1599">
        <v>45</v>
      </c>
      <c r="E1599">
        <v>57</v>
      </c>
      <c r="F1599">
        <v>48</v>
      </c>
      <c r="G1599" t="s">
        <v>16</v>
      </c>
      <c r="H1599" t="s">
        <v>231</v>
      </c>
      <c r="I1599" t="s">
        <v>35</v>
      </c>
      <c r="J1599" t="b">
        <v>0</v>
      </c>
      <c r="K1599">
        <v>119257</v>
      </c>
      <c r="L1599">
        <v>1228912</v>
      </c>
      <c r="M1599" t="str">
        <f>IF(VLOOKUP(A1599,'national-winners'!$A$2:$B$13,2,0)=H1599,"Y","N")</f>
        <v>N</v>
      </c>
      <c r="N1599" t="str">
        <f>_xlfn.XLOOKUP(INDEX('state-winning-votes'!$A$1:$L$53,MATCH($C1599,'state-winning-votes'!$A:$A,0),MATCH($A1599,'state-winning-votes'!$A$2:$L$2,0)),$K:$K,$H:$H)</f>
        <v>Bush, George H.W.</v>
      </c>
      <c r="O1599" t="str">
        <f>VLOOKUP(A1599,'national-winners'!$A$2:$B$13,2,0)</f>
        <v>Clinton, Bill</v>
      </c>
    </row>
    <row r="1600" spans="1:15" x14ac:dyDescent="0.25">
      <c r="A1600">
        <v>1992</v>
      </c>
      <c r="B1600" t="s">
        <v>137</v>
      </c>
      <c r="C1600" t="s">
        <v>138</v>
      </c>
      <c r="D1600">
        <v>45</v>
      </c>
      <c r="E1600">
        <v>57</v>
      </c>
      <c r="F1600">
        <v>48</v>
      </c>
      <c r="G1600" t="s">
        <v>16</v>
      </c>
      <c r="H1600" t="s">
        <v>232</v>
      </c>
      <c r="I1600" t="s">
        <v>29</v>
      </c>
      <c r="J1600" t="b">
        <v>0</v>
      </c>
      <c r="K1600">
        <v>2719</v>
      </c>
      <c r="L1600">
        <v>1228912</v>
      </c>
      <c r="M1600" t="str">
        <f>IF(VLOOKUP(A1600,'national-winners'!$A$2:$B$13,2,0)=H1600,"Y","N")</f>
        <v>N</v>
      </c>
      <c r="N1600" t="str">
        <f>_xlfn.XLOOKUP(INDEX('state-winning-votes'!$A$1:$L$53,MATCH($C1600,'state-winning-votes'!$A:$A,0),MATCH($A1600,'state-winning-votes'!$A$2:$L$2,0)),$K:$K,$H:$H)</f>
        <v>Bush, George H.W.</v>
      </c>
      <c r="O1600" t="str">
        <f>VLOOKUP(A1600,'national-winners'!$A$2:$B$13,2,0)</f>
        <v>Clinton, Bill</v>
      </c>
    </row>
    <row r="1601" spans="1:15" x14ac:dyDescent="0.25">
      <c r="A1601">
        <v>1992</v>
      </c>
      <c r="B1601" t="s">
        <v>137</v>
      </c>
      <c r="C1601" t="s">
        <v>138</v>
      </c>
      <c r="D1601">
        <v>45</v>
      </c>
      <c r="E1601">
        <v>57</v>
      </c>
      <c r="F1601">
        <v>48</v>
      </c>
      <c r="G1601" t="s">
        <v>16</v>
      </c>
      <c r="H1601" t="s">
        <v>238</v>
      </c>
      <c r="I1601" t="s">
        <v>39</v>
      </c>
      <c r="J1601" t="b">
        <v>0</v>
      </c>
      <c r="K1601">
        <v>2680</v>
      </c>
      <c r="L1601">
        <v>1228912</v>
      </c>
      <c r="M1601" t="str">
        <f>IF(VLOOKUP(A1601,'national-winners'!$A$2:$B$13,2,0)=H1601,"Y","N")</f>
        <v>N</v>
      </c>
      <c r="N1601" t="str">
        <f>_xlfn.XLOOKUP(INDEX('state-winning-votes'!$A$1:$L$53,MATCH($C1601,'state-winning-votes'!$A:$A,0),MATCH($A1601,'state-winning-votes'!$A$2:$L$2,0)),$K:$K,$H:$H)</f>
        <v>Bush, George H.W.</v>
      </c>
      <c r="O1601" t="str">
        <f>VLOOKUP(A1601,'national-winners'!$A$2:$B$13,2,0)</f>
        <v>Clinton, Bill</v>
      </c>
    </row>
    <row r="1602" spans="1:15" x14ac:dyDescent="0.25">
      <c r="A1602">
        <v>1992</v>
      </c>
      <c r="B1602" t="s">
        <v>137</v>
      </c>
      <c r="C1602" t="s">
        <v>138</v>
      </c>
      <c r="D1602">
        <v>45</v>
      </c>
      <c r="E1602">
        <v>57</v>
      </c>
      <c r="F1602">
        <v>48</v>
      </c>
      <c r="G1602" t="s">
        <v>16</v>
      </c>
      <c r="H1602" t="s">
        <v>210</v>
      </c>
      <c r="I1602" t="s">
        <v>227</v>
      </c>
      <c r="J1602" t="b">
        <v>0</v>
      </c>
      <c r="K1602">
        <v>1235</v>
      </c>
      <c r="L1602">
        <v>1228912</v>
      </c>
      <c r="M1602" t="str">
        <f>IF(VLOOKUP(A1602,'national-winners'!$A$2:$B$13,2,0)=H1602,"Y","N")</f>
        <v>N</v>
      </c>
      <c r="N1602" t="str">
        <f>_xlfn.XLOOKUP(INDEX('state-winning-votes'!$A$1:$L$53,MATCH($C1602,'state-winning-votes'!$A:$A,0),MATCH($A1602,'state-winning-votes'!$A$2:$L$2,0)),$K:$K,$H:$H)</f>
        <v>Bush, George H.W.</v>
      </c>
      <c r="O1602" t="str">
        <f>VLOOKUP(A1602,'national-winners'!$A$2:$B$13,2,0)</f>
        <v>Clinton, Bill</v>
      </c>
    </row>
    <row r="1603" spans="1:15" x14ac:dyDescent="0.25">
      <c r="A1603">
        <v>1992</v>
      </c>
      <c r="B1603" t="s">
        <v>139</v>
      </c>
      <c r="C1603" t="s">
        <v>140</v>
      </c>
      <c r="D1603">
        <v>46</v>
      </c>
      <c r="E1603">
        <v>45</v>
      </c>
      <c r="F1603">
        <v>37</v>
      </c>
      <c r="G1603" t="s">
        <v>16</v>
      </c>
      <c r="H1603" t="s">
        <v>207</v>
      </c>
      <c r="I1603" t="s">
        <v>21</v>
      </c>
      <c r="J1603" t="b">
        <v>0</v>
      </c>
      <c r="K1603">
        <v>136718</v>
      </c>
      <c r="L1603">
        <v>336254</v>
      </c>
      <c r="M1603" t="str">
        <f>IF(VLOOKUP(A1603,'national-winners'!$A$2:$B$13,2,0)=H1603,"Y","N")</f>
        <v>N</v>
      </c>
      <c r="N1603" t="str">
        <f>_xlfn.XLOOKUP(INDEX('state-winning-votes'!$A$1:$L$53,MATCH($C1603,'state-winning-votes'!$A:$A,0),MATCH($A1603,'state-winning-votes'!$A$2:$L$2,0)),$K:$K,$H:$H)</f>
        <v>Bush, George H.W.</v>
      </c>
      <c r="O1603" t="str">
        <f>VLOOKUP(A1603,'national-winners'!$A$2:$B$13,2,0)</f>
        <v>Clinton, Bill</v>
      </c>
    </row>
    <row r="1604" spans="1:15" x14ac:dyDescent="0.25">
      <c r="A1604">
        <v>1992</v>
      </c>
      <c r="B1604" t="s">
        <v>139</v>
      </c>
      <c r="C1604" t="s">
        <v>140</v>
      </c>
      <c r="D1604">
        <v>46</v>
      </c>
      <c r="E1604">
        <v>45</v>
      </c>
      <c r="F1604">
        <v>37</v>
      </c>
      <c r="G1604" t="s">
        <v>16</v>
      </c>
      <c r="H1604" t="s">
        <v>230</v>
      </c>
      <c r="I1604" t="s">
        <v>18</v>
      </c>
      <c r="J1604" t="b">
        <v>0</v>
      </c>
      <c r="K1604">
        <v>124888</v>
      </c>
      <c r="L1604">
        <v>336254</v>
      </c>
      <c r="M1604" t="str">
        <f>IF(VLOOKUP(A1604,'national-winners'!$A$2:$B$13,2,0)=H1604,"Y","N")</f>
        <v>Y</v>
      </c>
      <c r="N1604" t="str">
        <f>_xlfn.XLOOKUP(INDEX('state-winning-votes'!$A$1:$L$53,MATCH($C1604,'state-winning-votes'!$A:$A,0),MATCH($A1604,'state-winning-votes'!$A$2:$L$2,0)),$K:$K,$H:$H)</f>
        <v>Bush, George H.W.</v>
      </c>
      <c r="O1604" t="str">
        <f>VLOOKUP(A1604,'national-winners'!$A$2:$B$13,2,0)</f>
        <v>Clinton, Bill</v>
      </c>
    </row>
    <row r="1605" spans="1:15" x14ac:dyDescent="0.25">
      <c r="A1605">
        <v>1992</v>
      </c>
      <c r="B1605" t="s">
        <v>139</v>
      </c>
      <c r="C1605" t="s">
        <v>140</v>
      </c>
      <c r="D1605">
        <v>46</v>
      </c>
      <c r="E1605">
        <v>45</v>
      </c>
      <c r="F1605">
        <v>37</v>
      </c>
      <c r="G1605" t="s">
        <v>16</v>
      </c>
      <c r="H1605" t="s">
        <v>231</v>
      </c>
      <c r="I1605" t="s">
        <v>35</v>
      </c>
      <c r="J1605" t="b">
        <v>0</v>
      </c>
      <c r="K1605">
        <v>73295</v>
      </c>
      <c r="L1605">
        <v>336254</v>
      </c>
      <c r="M1605" t="str">
        <f>IF(VLOOKUP(A1605,'national-winners'!$A$2:$B$13,2,0)=H1605,"Y","N")</f>
        <v>N</v>
      </c>
      <c r="N1605" t="str">
        <f>_xlfn.XLOOKUP(INDEX('state-winning-votes'!$A$1:$L$53,MATCH($C1605,'state-winning-votes'!$A:$A,0),MATCH($A1605,'state-winning-votes'!$A$2:$L$2,0)),$K:$K,$H:$H)</f>
        <v>Bush, George H.W.</v>
      </c>
      <c r="O1605" t="str">
        <f>VLOOKUP(A1605,'national-winners'!$A$2:$B$13,2,0)</f>
        <v>Clinton, Bill</v>
      </c>
    </row>
    <row r="1606" spans="1:15" x14ac:dyDescent="0.25">
      <c r="A1606">
        <v>1992</v>
      </c>
      <c r="B1606" t="s">
        <v>139</v>
      </c>
      <c r="C1606" t="s">
        <v>140</v>
      </c>
      <c r="D1606">
        <v>46</v>
      </c>
      <c r="E1606">
        <v>45</v>
      </c>
      <c r="F1606">
        <v>37</v>
      </c>
      <c r="G1606" t="s">
        <v>16</v>
      </c>
      <c r="H1606" t="s">
        <v>232</v>
      </c>
      <c r="I1606" t="s">
        <v>29</v>
      </c>
      <c r="J1606" t="b">
        <v>0</v>
      </c>
      <c r="K1606">
        <v>814</v>
      </c>
      <c r="L1606">
        <v>336254</v>
      </c>
      <c r="M1606" t="str">
        <f>IF(VLOOKUP(A1606,'national-winners'!$A$2:$B$13,2,0)=H1606,"Y","N")</f>
        <v>N</v>
      </c>
      <c r="N1606" t="str">
        <f>_xlfn.XLOOKUP(INDEX('state-winning-votes'!$A$1:$L$53,MATCH($C1606,'state-winning-votes'!$A:$A,0),MATCH($A1606,'state-winning-votes'!$A$2:$L$2,0)),$K:$K,$H:$H)</f>
        <v>Bush, George H.W.</v>
      </c>
      <c r="O1606" t="str">
        <f>VLOOKUP(A1606,'national-winners'!$A$2:$B$13,2,0)</f>
        <v>Clinton, Bill</v>
      </c>
    </row>
    <row r="1607" spans="1:15" x14ac:dyDescent="0.25">
      <c r="A1607">
        <v>1992</v>
      </c>
      <c r="B1607" t="s">
        <v>139</v>
      </c>
      <c r="C1607" t="s">
        <v>140</v>
      </c>
      <c r="D1607">
        <v>46</v>
      </c>
      <c r="E1607">
        <v>45</v>
      </c>
      <c r="F1607">
        <v>37</v>
      </c>
      <c r="G1607" t="s">
        <v>16</v>
      </c>
      <c r="H1607" t="s">
        <v>59</v>
      </c>
      <c r="I1607" t="s">
        <v>35</v>
      </c>
      <c r="J1607" t="b">
        <v>0</v>
      </c>
      <c r="K1607">
        <v>539</v>
      </c>
      <c r="L1607">
        <v>336254</v>
      </c>
      <c r="M1607" t="str">
        <f>IF(VLOOKUP(A1607,'national-winners'!$A$2:$B$13,2,0)=H1607,"Y","N")</f>
        <v>N</v>
      </c>
      <c r="N1607" t="str">
        <f>_xlfn.XLOOKUP(INDEX('state-winning-votes'!$A$1:$L$53,MATCH($C1607,'state-winning-votes'!$A:$A,0),MATCH($A1607,'state-winning-votes'!$A$2:$L$2,0)),$K:$K,$H:$H)</f>
        <v>Bush, George H.W.</v>
      </c>
      <c r="O1607" t="str">
        <f>VLOOKUP(A1607,'national-winners'!$A$2:$B$13,2,0)</f>
        <v>Clinton, Bill</v>
      </c>
    </row>
    <row r="1608" spans="1:15" x14ac:dyDescent="0.25">
      <c r="A1608">
        <v>1992</v>
      </c>
      <c r="B1608" t="s">
        <v>141</v>
      </c>
      <c r="C1608" t="s">
        <v>142</v>
      </c>
      <c r="D1608">
        <v>47</v>
      </c>
      <c r="E1608">
        <v>62</v>
      </c>
      <c r="F1608">
        <v>54</v>
      </c>
      <c r="G1608" t="s">
        <v>16</v>
      </c>
      <c r="H1608" t="s">
        <v>230</v>
      </c>
      <c r="I1608" t="s">
        <v>18</v>
      </c>
      <c r="J1608" t="b">
        <v>0</v>
      </c>
      <c r="K1608">
        <v>933521</v>
      </c>
      <c r="L1608">
        <v>1982638</v>
      </c>
      <c r="M1608" t="str">
        <f>IF(VLOOKUP(A1608,'national-winners'!$A$2:$B$13,2,0)=H1608,"Y","N")</f>
        <v>Y</v>
      </c>
      <c r="N1608" t="str">
        <f>_xlfn.XLOOKUP(INDEX('state-winning-votes'!$A$1:$L$53,MATCH($C1608,'state-winning-votes'!$A:$A,0),MATCH($A1608,'state-winning-votes'!$A$2:$L$2,0)),$K:$K,$H:$H)</f>
        <v>Clinton, Bill</v>
      </c>
      <c r="O1608" t="str">
        <f>VLOOKUP(A1608,'national-winners'!$A$2:$B$13,2,0)</f>
        <v>Clinton, Bill</v>
      </c>
    </row>
    <row r="1609" spans="1:15" x14ac:dyDescent="0.25">
      <c r="A1609">
        <v>1992</v>
      </c>
      <c r="B1609" t="s">
        <v>141</v>
      </c>
      <c r="C1609" t="s">
        <v>142</v>
      </c>
      <c r="D1609">
        <v>47</v>
      </c>
      <c r="E1609">
        <v>62</v>
      </c>
      <c r="F1609">
        <v>54</v>
      </c>
      <c r="G1609" t="s">
        <v>16</v>
      </c>
      <c r="H1609" t="s">
        <v>207</v>
      </c>
      <c r="I1609" t="s">
        <v>21</v>
      </c>
      <c r="J1609" t="b">
        <v>0</v>
      </c>
      <c r="K1609">
        <v>841300</v>
      </c>
      <c r="L1609">
        <v>1982638</v>
      </c>
      <c r="M1609" t="str">
        <f>IF(VLOOKUP(A1609,'national-winners'!$A$2:$B$13,2,0)=H1609,"Y","N")</f>
        <v>N</v>
      </c>
      <c r="N1609" t="str">
        <f>_xlfn.XLOOKUP(INDEX('state-winning-votes'!$A$1:$L$53,MATCH($C1609,'state-winning-votes'!$A:$A,0),MATCH($A1609,'state-winning-votes'!$A$2:$L$2,0)),$K:$K,$H:$H)</f>
        <v>Clinton, Bill</v>
      </c>
      <c r="O1609" t="str">
        <f>VLOOKUP(A1609,'national-winners'!$A$2:$B$13,2,0)</f>
        <v>Clinton, Bill</v>
      </c>
    </row>
    <row r="1610" spans="1:15" x14ac:dyDescent="0.25">
      <c r="A1610">
        <v>1992</v>
      </c>
      <c r="B1610" t="s">
        <v>141</v>
      </c>
      <c r="C1610" t="s">
        <v>142</v>
      </c>
      <c r="D1610">
        <v>47</v>
      </c>
      <c r="E1610">
        <v>62</v>
      </c>
      <c r="F1610">
        <v>54</v>
      </c>
      <c r="G1610" t="s">
        <v>16</v>
      </c>
      <c r="H1610" t="s">
        <v>231</v>
      </c>
      <c r="I1610" t="s">
        <v>35</v>
      </c>
      <c r="J1610" t="b">
        <v>0</v>
      </c>
      <c r="K1610">
        <v>199968</v>
      </c>
      <c r="L1610">
        <v>1982638</v>
      </c>
      <c r="M1610" t="str">
        <f>IF(VLOOKUP(A1610,'national-winners'!$A$2:$B$13,2,0)=H1610,"Y","N")</f>
        <v>N</v>
      </c>
      <c r="N1610" t="str">
        <f>_xlfn.XLOOKUP(INDEX('state-winning-votes'!$A$1:$L$53,MATCH($C1610,'state-winning-votes'!$A:$A,0),MATCH($A1610,'state-winning-votes'!$A$2:$L$2,0)),$K:$K,$H:$H)</f>
        <v>Clinton, Bill</v>
      </c>
      <c r="O1610" t="str">
        <f>VLOOKUP(A1610,'national-winners'!$A$2:$B$13,2,0)</f>
        <v>Clinton, Bill</v>
      </c>
    </row>
    <row r="1611" spans="1:15" x14ac:dyDescent="0.25">
      <c r="A1611">
        <v>1992</v>
      </c>
      <c r="B1611" t="s">
        <v>141</v>
      </c>
      <c r="C1611" t="s">
        <v>142</v>
      </c>
      <c r="D1611">
        <v>47</v>
      </c>
      <c r="E1611">
        <v>62</v>
      </c>
      <c r="F1611">
        <v>54</v>
      </c>
      <c r="G1611" t="s">
        <v>16</v>
      </c>
      <c r="H1611" t="s">
        <v>59</v>
      </c>
      <c r="I1611" t="s">
        <v>35</v>
      </c>
      <c r="J1611" t="b">
        <v>0</v>
      </c>
      <c r="K1611">
        <v>7688</v>
      </c>
      <c r="L1611">
        <v>1982638</v>
      </c>
      <c r="M1611" t="str">
        <f>IF(VLOOKUP(A1611,'national-winners'!$A$2:$B$13,2,0)=H1611,"Y","N")</f>
        <v>N</v>
      </c>
      <c r="N1611" t="str">
        <f>_xlfn.XLOOKUP(INDEX('state-winning-votes'!$A$1:$L$53,MATCH($C1611,'state-winning-votes'!$A:$A,0),MATCH($A1611,'state-winning-votes'!$A$2:$L$2,0)),$K:$K,$H:$H)</f>
        <v>Clinton, Bill</v>
      </c>
      <c r="O1611" t="str">
        <f>VLOOKUP(A1611,'national-winners'!$A$2:$B$13,2,0)</f>
        <v>Clinton, Bill</v>
      </c>
    </row>
    <row r="1612" spans="1:15" x14ac:dyDescent="0.25">
      <c r="A1612">
        <v>1992</v>
      </c>
      <c r="B1612" t="s">
        <v>141</v>
      </c>
      <c r="C1612" t="s">
        <v>142</v>
      </c>
      <c r="D1612">
        <v>47</v>
      </c>
      <c r="E1612">
        <v>62</v>
      </c>
      <c r="F1612">
        <v>54</v>
      </c>
      <c r="G1612" t="s">
        <v>16</v>
      </c>
      <c r="J1612" t="b">
        <v>1</v>
      </c>
      <c r="K1612">
        <v>161</v>
      </c>
      <c r="L1612">
        <v>1982638</v>
      </c>
      <c r="M1612" t="str">
        <f>IF(VLOOKUP(A1612,'national-winners'!$A$2:$B$13,2,0)=H1612,"Y","N")</f>
        <v>N</v>
      </c>
      <c r="N1612" t="str">
        <f>_xlfn.XLOOKUP(INDEX('state-winning-votes'!$A$1:$L$53,MATCH($C1612,'state-winning-votes'!$A:$A,0),MATCH($A1612,'state-winning-votes'!$A$2:$L$2,0)),$K:$K,$H:$H)</f>
        <v>Clinton, Bill</v>
      </c>
      <c r="O1612" t="str">
        <f>VLOOKUP(A1612,'national-winners'!$A$2:$B$13,2,0)</f>
        <v>Clinton, Bill</v>
      </c>
    </row>
    <row r="1613" spans="1:15" x14ac:dyDescent="0.25">
      <c r="A1613">
        <v>1992</v>
      </c>
      <c r="B1613" t="s">
        <v>143</v>
      </c>
      <c r="C1613" t="s">
        <v>144</v>
      </c>
      <c r="D1613">
        <v>48</v>
      </c>
      <c r="E1613">
        <v>74</v>
      </c>
      <c r="F1613">
        <v>49</v>
      </c>
      <c r="G1613" t="s">
        <v>16</v>
      </c>
      <c r="H1613" t="s">
        <v>207</v>
      </c>
      <c r="I1613" t="s">
        <v>21</v>
      </c>
      <c r="J1613" t="b">
        <v>0</v>
      </c>
      <c r="K1613">
        <v>2496071</v>
      </c>
      <c r="L1613">
        <v>6154018</v>
      </c>
      <c r="M1613" t="str">
        <f>IF(VLOOKUP(A1613,'national-winners'!$A$2:$B$13,2,0)=H1613,"Y","N")</f>
        <v>N</v>
      </c>
      <c r="N1613" t="str">
        <f>_xlfn.XLOOKUP(INDEX('state-winning-votes'!$A$1:$L$53,MATCH($C1613,'state-winning-votes'!$A:$A,0),MATCH($A1613,'state-winning-votes'!$A$2:$L$2,0)),$K:$K,$H:$H)</f>
        <v>Bush, George H.W.</v>
      </c>
      <c r="O1613" t="str">
        <f>VLOOKUP(A1613,'national-winners'!$A$2:$B$13,2,0)</f>
        <v>Clinton, Bill</v>
      </c>
    </row>
    <row r="1614" spans="1:15" x14ac:dyDescent="0.25">
      <c r="A1614">
        <v>1992</v>
      </c>
      <c r="B1614" t="s">
        <v>143</v>
      </c>
      <c r="C1614" t="s">
        <v>144</v>
      </c>
      <c r="D1614">
        <v>48</v>
      </c>
      <c r="E1614">
        <v>74</v>
      </c>
      <c r="F1614">
        <v>49</v>
      </c>
      <c r="G1614" t="s">
        <v>16</v>
      </c>
      <c r="H1614" t="s">
        <v>230</v>
      </c>
      <c r="I1614" t="s">
        <v>18</v>
      </c>
      <c r="J1614" t="b">
        <v>0</v>
      </c>
      <c r="K1614">
        <v>2281815</v>
      </c>
      <c r="L1614">
        <v>6154018</v>
      </c>
      <c r="M1614" t="str">
        <f>IF(VLOOKUP(A1614,'national-winners'!$A$2:$B$13,2,0)=H1614,"Y","N")</f>
        <v>Y</v>
      </c>
      <c r="N1614" t="str">
        <f>_xlfn.XLOOKUP(INDEX('state-winning-votes'!$A$1:$L$53,MATCH($C1614,'state-winning-votes'!$A:$A,0),MATCH($A1614,'state-winning-votes'!$A$2:$L$2,0)),$K:$K,$H:$H)</f>
        <v>Bush, George H.W.</v>
      </c>
      <c r="O1614" t="str">
        <f>VLOOKUP(A1614,'national-winners'!$A$2:$B$13,2,0)</f>
        <v>Clinton, Bill</v>
      </c>
    </row>
    <row r="1615" spans="1:15" x14ac:dyDescent="0.25">
      <c r="A1615">
        <v>1992</v>
      </c>
      <c r="B1615" t="s">
        <v>143</v>
      </c>
      <c r="C1615" t="s">
        <v>144</v>
      </c>
      <c r="D1615">
        <v>48</v>
      </c>
      <c r="E1615">
        <v>74</v>
      </c>
      <c r="F1615">
        <v>49</v>
      </c>
      <c r="G1615" t="s">
        <v>16</v>
      </c>
      <c r="H1615" t="s">
        <v>231</v>
      </c>
      <c r="I1615" t="s">
        <v>35</v>
      </c>
      <c r="J1615" t="b">
        <v>0</v>
      </c>
      <c r="K1615">
        <v>1354781</v>
      </c>
      <c r="L1615">
        <v>6154018</v>
      </c>
      <c r="M1615" t="str">
        <f>IF(VLOOKUP(A1615,'national-winners'!$A$2:$B$13,2,0)=H1615,"Y","N")</f>
        <v>N</v>
      </c>
      <c r="N1615" t="str">
        <f>_xlfn.XLOOKUP(INDEX('state-winning-votes'!$A$1:$L$53,MATCH($C1615,'state-winning-votes'!$A:$A,0),MATCH($A1615,'state-winning-votes'!$A$2:$L$2,0)),$K:$K,$H:$H)</f>
        <v>Bush, George H.W.</v>
      </c>
      <c r="O1615" t="str">
        <f>VLOOKUP(A1615,'national-winners'!$A$2:$B$13,2,0)</f>
        <v>Clinton, Bill</v>
      </c>
    </row>
    <row r="1616" spans="1:15" x14ac:dyDescent="0.25">
      <c r="A1616">
        <v>1992</v>
      </c>
      <c r="B1616" t="s">
        <v>143</v>
      </c>
      <c r="C1616" t="s">
        <v>144</v>
      </c>
      <c r="D1616">
        <v>48</v>
      </c>
      <c r="E1616">
        <v>74</v>
      </c>
      <c r="F1616">
        <v>49</v>
      </c>
      <c r="G1616" t="s">
        <v>16</v>
      </c>
      <c r="H1616" t="s">
        <v>232</v>
      </c>
      <c r="I1616" t="s">
        <v>29</v>
      </c>
      <c r="J1616" t="b">
        <v>0</v>
      </c>
      <c r="K1616">
        <v>19699</v>
      </c>
      <c r="L1616">
        <v>6154018</v>
      </c>
      <c r="M1616" t="str">
        <f>IF(VLOOKUP(A1616,'national-winners'!$A$2:$B$13,2,0)=H1616,"Y","N")</f>
        <v>N</v>
      </c>
      <c r="N1616" t="str">
        <f>_xlfn.XLOOKUP(INDEX('state-winning-votes'!$A$1:$L$53,MATCH($C1616,'state-winning-votes'!$A:$A,0),MATCH($A1616,'state-winning-votes'!$A$2:$L$2,0)),$K:$K,$H:$H)</f>
        <v>Bush, George H.W.</v>
      </c>
      <c r="O1616" t="str">
        <f>VLOOKUP(A1616,'national-winners'!$A$2:$B$13,2,0)</f>
        <v>Clinton, Bill</v>
      </c>
    </row>
    <row r="1617" spans="1:15" x14ac:dyDescent="0.25">
      <c r="A1617">
        <v>1992</v>
      </c>
      <c r="B1617" t="s">
        <v>143</v>
      </c>
      <c r="C1617" t="s">
        <v>144</v>
      </c>
      <c r="D1617">
        <v>48</v>
      </c>
      <c r="E1617">
        <v>74</v>
      </c>
      <c r="F1617">
        <v>49</v>
      </c>
      <c r="G1617" t="s">
        <v>16</v>
      </c>
      <c r="J1617" t="b">
        <v>1</v>
      </c>
      <c r="K1617">
        <v>1652</v>
      </c>
      <c r="L1617">
        <v>6154018</v>
      </c>
      <c r="M1617" t="str">
        <f>IF(VLOOKUP(A1617,'national-winners'!$A$2:$B$13,2,0)=H1617,"Y","N")</f>
        <v>N</v>
      </c>
      <c r="N1617" t="str">
        <f>_xlfn.XLOOKUP(INDEX('state-winning-votes'!$A$1:$L$53,MATCH($C1617,'state-winning-votes'!$A:$A,0),MATCH($A1617,'state-winning-votes'!$A$2:$L$2,0)),$K:$K,$H:$H)</f>
        <v>Bush, George H.W.</v>
      </c>
      <c r="O1617" t="str">
        <f>VLOOKUP(A1617,'national-winners'!$A$2:$B$13,2,0)</f>
        <v>Clinton, Bill</v>
      </c>
    </row>
    <row r="1618" spans="1:15" x14ac:dyDescent="0.25">
      <c r="A1618">
        <v>1992</v>
      </c>
      <c r="B1618" t="s">
        <v>145</v>
      </c>
      <c r="C1618" t="s">
        <v>146</v>
      </c>
      <c r="D1618">
        <v>49</v>
      </c>
      <c r="E1618">
        <v>87</v>
      </c>
      <c r="F1618">
        <v>67</v>
      </c>
      <c r="G1618" t="s">
        <v>16</v>
      </c>
      <c r="H1618" t="s">
        <v>207</v>
      </c>
      <c r="I1618" t="s">
        <v>21</v>
      </c>
      <c r="J1618" t="b">
        <v>0</v>
      </c>
      <c r="K1618">
        <v>322632</v>
      </c>
      <c r="L1618">
        <v>743998</v>
      </c>
      <c r="M1618" t="str">
        <f>IF(VLOOKUP(A1618,'national-winners'!$A$2:$B$13,2,0)=H1618,"Y","N")</f>
        <v>N</v>
      </c>
      <c r="N1618" t="str">
        <f>_xlfn.XLOOKUP(INDEX('state-winning-votes'!$A$1:$L$53,MATCH($C1618,'state-winning-votes'!$A:$A,0),MATCH($A1618,'state-winning-votes'!$A$2:$L$2,0)),$K:$K,$H:$H)</f>
        <v>Bush, George H.W.</v>
      </c>
      <c r="O1618" t="str">
        <f>VLOOKUP(A1618,'national-winners'!$A$2:$B$13,2,0)</f>
        <v>Clinton, Bill</v>
      </c>
    </row>
    <row r="1619" spans="1:15" x14ac:dyDescent="0.25">
      <c r="A1619">
        <v>1992</v>
      </c>
      <c r="B1619" t="s">
        <v>145</v>
      </c>
      <c r="C1619" t="s">
        <v>146</v>
      </c>
      <c r="D1619">
        <v>49</v>
      </c>
      <c r="E1619">
        <v>87</v>
      </c>
      <c r="F1619">
        <v>67</v>
      </c>
      <c r="G1619" t="s">
        <v>16</v>
      </c>
      <c r="H1619" t="s">
        <v>231</v>
      </c>
      <c r="I1619" t="s">
        <v>35</v>
      </c>
      <c r="J1619" t="b">
        <v>0</v>
      </c>
      <c r="K1619">
        <v>203400</v>
      </c>
      <c r="L1619">
        <v>743998</v>
      </c>
      <c r="M1619" t="str">
        <f>IF(VLOOKUP(A1619,'national-winners'!$A$2:$B$13,2,0)=H1619,"Y","N")</f>
        <v>N</v>
      </c>
      <c r="N1619" t="str">
        <f>_xlfn.XLOOKUP(INDEX('state-winning-votes'!$A$1:$L$53,MATCH($C1619,'state-winning-votes'!$A:$A,0),MATCH($A1619,'state-winning-votes'!$A$2:$L$2,0)),$K:$K,$H:$H)</f>
        <v>Bush, George H.W.</v>
      </c>
      <c r="O1619" t="str">
        <f>VLOOKUP(A1619,'national-winners'!$A$2:$B$13,2,0)</f>
        <v>Clinton, Bill</v>
      </c>
    </row>
    <row r="1620" spans="1:15" x14ac:dyDescent="0.25">
      <c r="A1620">
        <v>1992</v>
      </c>
      <c r="B1620" t="s">
        <v>145</v>
      </c>
      <c r="C1620" t="s">
        <v>146</v>
      </c>
      <c r="D1620">
        <v>49</v>
      </c>
      <c r="E1620">
        <v>87</v>
      </c>
      <c r="F1620">
        <v>67</v>
      </c>
      <c r="G1620" t="s">
        <v>16</v>
      </c>
      <c r="H1620" t="s">
        <v>230</v>
      </c>
      <c r="I1620" t="s">
        <v>18</v>
      </c>
      <c r="J1620" t="b">
        <v>0</v>
      </c>
      <c r="K1620">
        <v>183429</v>
      </c>
      <c r="L1620">
        <v>743998</v>
      </c>
      <c r="M1620" t="str">
        <f>IF(VLOOKUP(A1620,'national-winners'!$A$2:$B$13,2,0)=H1620,"Y","N")</f>
        <v>Y</v>
      </c>
      <c r="N1620" t="str">
        <f>_xlfn.XLOOKUP(INDEX('state-winning-votes'!$A$1:$L$53,MATCH($C1620,'state-winning-votes'!$A:$A,0),MATCH($A1620,'state-winning-votes'!$A$2:$L$2,0)),$K:$K,$H:$H)</f>
        <v>Bush, George H.W.</v>
      </c>
      <c r="O1620" t="str">
        <f>VLOOKUP(A1620,'national-winners'!$A$2:$B$13,2,0)</f>
        <v>Clinton, Bill</v>
      </c>
    </row>
    <row r="1621" spans="1:15" x14ac:dyDescent="0.25">
      <c r="A1621">
        <v>1992</v>
      </c>
      <c r="B1621" t="s">
        <v>145</v>
      </c>
      <c r="C1621" t="s">
        <v>146</v>
      </c>
      <c r="D1621">
        <v>49</v>
      </c>
      <c r="E1621">
        <v>87</v>
      </c>
      <c r="F1621">
        <v>67</v>
      </c>
      <c r="G1621" t="s">
        <v>16</v>
      </c>
      <c r="H1621" t="s">
        <v>233</v>
      </c>
      <c r="I1621" t="s">
        <v>192</v>
      </c>
      <c r="J1621" t="b">
        <v>0</v>
      </c>
      <c r="K1621">
        <v>28602</v>
      </c>
      <c r="L1621">
        <v>743998</v>
      </c>
      <c r="M1621" t="str">
        <f>IF(VLOOKUP(A1621,'national-winners'!$A$2:$B$13,2,0)=H1621,"Y","N")</f>
        <v>N</v>
      </c>
      <c r="N1621" t="str">
        <f>_xlfn.XLOOKUP(INDEX('state-winning-votes'!$A$1:$L$53,MATCH($C1621,'state-winning-votes'!$A:$A,0),MATCH($A1621,'state-winning-votes'!$A$2:$L$2,0)),$K:$K,$H:$H)</f>
        <v>Bush, George H.W.</v>
      </c>
      <c r="O1621" t="str">
        <f>VLOOKUP(A1621,'national-winners'!$A$2:$B$13,2,0)</f>
        <v>Clinton, Bill</v>
      </c>
    </row>
    <row r="1622" spans="1:15" x14ac:dyDescent="0.25">
      <c r="A1622">
        <v>1992</v>
      </c>
      <c r="B1622" t="s">
        <v>145</v>
      </c>
      <c r="C1622" t="s">
        <v>146</v>
      </c>
      <c r="D1622">
        <v>49</v>
      </c>
      <c r="E1622">
        <v>87</v>
      </c>
      <c r="F1622">
        <v>67</v>
      </c>
      <c r="G1622" t="s">
        <v>16</v>
      </c>
      <c r="H1622" t="s">
        <v>232</v>
      </c>
      <c r="I1622" t="s">
        <v>29</v>
      </c>
      <c r="J1622" t="b">
        <v>0</v>
      </c>
      <c r="K1622">
        <v>1900</v>
      </c>
      <c r="L1622">
        <v>743998</v>
      </c>
      <c r="M1622" t="str">
        <f>IF(VLOOKUP(A1622,'national-winners'!$A$2:$B$13,2,0)=H1622,"Y","N")</f>
        <v>N</v>
      </c>
      <c r="N1622" t="str">
        <f>_xlfn.XLOOKUP(INDEX('state-winning-votes'!$A$1:$L$53,MATCH($C1622,'state-winning-votes'!$A:$A,0),MATCH($A1622,'state-winning-votes'!$A$2:$L$2,0)),$K:$K,$H:$H)</f>
        <v>Bush, George H.W.</v>
      </c>
      <c r="O1622" t="str">
        <f>VLOOKUP(A1622,'national-winners'!$A$2:$B$13,2,0)</f>
        <v>Clinton, Bill</v>
      </c>
    </row>
    <row r="1623" spans="1:15" x14ac:dyDescent="0.25">
      <c r="A1623">
        <v>1992</v>
      </c>
      <c r="B1623" t="s">
        <v>145</v>
      </c>
      <c r="C1623" t="s">
        <v>146</v>
      </c>
      <c r="D1623">
        <v>49</v>
      </c>
      <c r="E1623">
        <v>87</v>
      </c>
      <c r="F1623">
        <v>67</v>
      </c>
      <c r="G1623" t="s">
        <v>16</v>
      </c>
      <c r="H1623" t="s">
        <v>236</v>
      </c>
      <c r="I1623" t="s">
        <v>237</v>
      </c>
      <c r="J1623" t="b">
        <v>0</v>
      </c>
      <c r="K1623">
        <v>1319</v>
      </c>
      <c r="L1623">
        <v>743998</v>
      </c>
      <c r="M1623" t="str">
        <f>IF(VLOOKUP(A1623,'national-winners'!$A$2:$B$13,2,0)=H1623,"Y","N")</f>
        <v>N</v>
      </c>
      <c r="N1623" t="str">
        <f>_xlfn.XLOOKUP(INDEX('state-winning-votes'!$A$1:$L$53,MATCH($C1623,'state-winning-votes'!$A:$A,0),MATCH($A1623,'state-winning-votes'!$A$2:$L$2,0)),$K:$K,$H:$H)</f>
        <v>Bush, George H.W.</v>
      </c>
      <c r="O1623" t="str">
        <f>VLOOKUP(A1623,'national-winners'!$A$2:$B$13,2,0)</f>
        <v>Clinton, Bill</v>
      </c>
    </row>
    <row r="1624" spans="1:15" x14ac:dyDescent="0.25">
      <c r="A1624">
        <v>1992</v>
      </c>
      <c r="B1624" t="s">
        <v>145</v>
      </c>
      <c r="C1624" t="s">
        <v>146</v>
      </c>
      <c r="D1624">
        <v>49</v>
      </c>
      <c r="E1624">
        <v>87</v>
      </c>
      <c r="F1624">
        <v>67</v>
      </c>
      <c r="G1624" t="s">
        <v>16</v>
      </c>
      <c r="H1624" t="s">
        <v>48</v>
      </c>
      <c r="I1624" t="s">
        <v>235</v>
      </c>
      <c r="J1624" t="b">
        <v>0</v>
      </c>
      <c r="K1624">
        <v>1089</v>
      </c>
      <c r="L1624">
        <v>743998</v>
      </c>
      <c r="M1624" t="str">
        <f>IF(VLOOKUP(A1624,'national-winners'!$A$2:$B$13,2,0)=H1624,"Y","N")</f>
        <v>N</v>
      </c>
      <c r="N1624" t="str">
        <f>_xlfn.XLOOKUP(INDEX('state-winning-votes'!$A$1:$L$53,MATCH($C1624,'state-winning-votes'!$A:$A,0),MATCH($A1624,'state-winning-votes'!$A$2:$L$2,0)),$K:$K,$H:$H)</f>
        <v>Bush, George H.W.</v>
      </c>
      <c r="O1624" t="str">
        <f>VLOOKUP(A1624,'national-winners'!$A$2:$B$13,2,0)</f>
        <v>Clinton, Bill</v>
      </c>
    </row>
    <row r="1625" spans="1:15" x14ac:dyDescent="0.25">
      <c r="A1625">
        <v>1992</v>
      </c>
      <c r="B1625" t="s">
        <v>145</v>
      </c>
      <c r="C1625" t="s">
        <v>146</v>
      </c>
      <c r="D1625">
        <v>49</v>
      </c>
      <c r="E1625">
        <v>87</v>
      </c>
      <c r="F1625">
        <v>67</v>
      </c>
      <c r="G1625" t="s">
        <v>16</v>
      </c>
      <c r="H1625" t="s">
        <v>210</v>
      </c>
      <c r="I1625" t="s">
        <v>211</v>
      </c>
      <c r="J1625" t="b">
        <v>0</v>
      </c>
      <c r="K1625">
        <v>414</v>
      </c>
      <c r="L1625">
        <v>743998</v>
      </c>
      <c r="M1625" t="str">
        <f>IF(VLOOKUP(A1625,'national-winners'!$A$2:$B$13,2,0)=H1625,"Y","N")</f>
        <v>N</v>
      </c>
      <c r="N1625" t="str">
        <f>_xlfn.XLOOKUP(INDEX('state-winning-votes'!$A$1:$L$53,MATCH($C1625,'state-winning-votes'!$A:$A,0),MATCH($A1625,'state-winning-votes'!$A$2:$L$2,0)),$K:$K,$H:$H)</f>
        <v>Bush, George H.W.</v>
      </c>
      <c r="O1625" t="str">
        <f>VLOOKUP(A1625,'national-winners'!$A$2:$B$13,2,0)</f>
        <v>Clinton, Bill</v>
      </c>
    </row>
    <row r="1626" spans="1:15" x14ac:dyDescent="0.25">
      <c r="A1626">
        <v>1992</v>
      </c>
      <c r="B1626" t="s">
        <v>145</v>
      </c>
      <c r="C1626" t="s">
        <v>146</v>
      </c>
      <c r="D1626">
        <v>49</v>
      </c>
      <c r="E1626">
        <v>87</v>
      </c>
      <c r="F1626">
        <v>67</v>
      </c>
      <c r="G1626" t="s">
        <v>16</v>
      </c>
      <c r="H1626" t="s">
        <v>238</v>
      </c>
      <c r="I1626" t="s">
        <v>239</v>
      </c>
      <c r="J1626" t="b">
        <v>0</v>
      </c>
      <c r="K1626">
        <v>393</v>
      </c>
      <c r="L1626">
        <v>743998</v>
      </c>
      <c r="M1626" t="str">
        <f>IF(VLOOKUP(A1626,'national-winners'!$A$2:$B$13,2,0)=H1626,"Y","N")</f>
        <v>N</v>
      </c>
      <c r="N1626" t="str">
        <f>_xlfn.XLOOKUP(INDEX('state-winning-votes'!$A$1:$L$53,MATCH($C1626,'state-winning-votes'!$A:$A,0),MATCH($A1626,'state-winning-votes'!$A$2:$L$2,0)),$K:$K,$H:$H)</f>
        <v>Bush, George H.W.</v>
      </c>
      <c r="O1626" t="str">
        <f>VLOOKUP(A1626,'national-winners'!$A$2:$B$13,2,0)</f>
        <v>Clinton, Bill</v>
      </c>
    </row>
    <row r="1627" spans="1:15" x14ac:dyDescent="0.25">
      <c r="A1627">
        <v>1992</v>
      </c>
      <c r="B1627" t="s">
        <v>145</v>
      </c>
      <c r="C1627" t="s">
        <v>146</v>
      </c>
      <c r="D1627">
        <v>49</v>
      </c>
      <c r="E1627">
        <v>87</v>
      </c>
      <c r="F1627">
        <v>67</v>
      </c>
      <c r="G1627" t="s">
        <v>16</v>
      </c>
      <c r="H1627" t="s">
        <v>59</v>
      </c>
      <c r="I1627" t="s">
        <v>39</v>
      </c>
      <c r="J1627" t="b">
        <v>0</v>
      </c>
      <c r="K1627">
        <v>292</v>
      </c>
      <c r="L1627">
        <v>743998</v>
      </c>
      <c r="M1627" t="str">
        <f>IF(VLOOKUP(A1627,'national-winners'!$A$2:$B$13,2,0)=H1627,"Y","N")</f>
        <v>N</v>
      </c>
      <c r="N1627" t="str">
        <f>_xlfn.XLOOKUP(INDEX('state-winning-votes'!$A$1:$L$53,MATCH($C1627,'state-winning-votes'!$A:$A,0),MATCH($A1627,'state-winning-votes'!$A$2:$L$2,0)),$K:$K,$H:$H)</f>
        <v>Bush, George H.W.</v>
      </c>
      <c r="O1627" t="str">
        <f>VLOOKUP(A1627,'national-winners'!$A$2:$B$13,2,0)</f>
        <v>Clinton, Bill</v>
      </c>
    </row>
    <row r="1628" spans="1:15" x14ac:dyDescent="0.25">
      <c r="A1628">
        <v>1992</v>
      </c>
      <c r="B1628" t="s">
        <v>145</v>
      </c>
      <c r="C1628" t="s">
        <v>146</v>
      </c>
      <c r="D1628">
        <v>49</v>
      </c>
      <c r="E1628">
        <v>87</v>
      </c>
      <c r="F1628">
        <v>67</v>
      </c>
      <c r="G1628" t="s">
        <v>16</v>
      </c>
      <c r="H1628" t="s">
        <v>215</v>
      </c>
      <c r="I1628" t="s">
        <v>37</v>
      </c>
      <c r="J1628" t="b">
        <v>0</v>
      </c>
      <c r="K1628">
        <v>200</v>
      </c>
      <c r="L1628">
        <v>743998</v>
      </c>
      <c r="M1628" t="str">
        <f>IF(VLOOKUP(A1628,'national-winners'!$A$2:$B$13,2,0)=H1628,"Y","N")</f>
        <v>N</v>
      </c>
      <c r="N1628" t="str">
        <f>_xlfn.XLOOKUP(INDEX('state-winning-votes'!$A$1:$L$53,MATCH($C1628,'state-winning-votes'!$A:$A,0),MATCH($A1628,'state-winning-votes'!$A$2:$L$2,0)),$K:$K,$H:$H)</f>
        <v>Bush, George H.W.</v>
      </c>
      <c r="O1628" t="str">
        <f>VLOOKUP(A1628,'national-winners'!$A$2:$B$13,2,0)</f>
        <v>Clinton, Bill</v>
      </c>
    </row>
    <row r="1629" spans="1:15" x14ac:dyDescent="0.25">
      <c r="A1629">
        <v>1992</v>
      </c>
      <c r="B1629" t="s">
        <v>145</v>
      </c>
      <c r="C1629" t="s">
        <v>146</v>
      </c>
      <c r="D1629">
        <v>49</v>
      </c>
      <c r="E1629">
        <v>87</v>
      </c>
      <c r="F1629">
        <v>67</v>
      </c>
      <c r="G1629" t="s">
        <v>16</v>
      </c>
      <c r="H1629" t="s">
        <v>240</v>
      </c>
      <c r="I1629" t="s">
        <v>247</v>
      </c>
      <c r="J1629" t="b">
        <v>0</v>
      </c>
      <c r="K1629">
        <v>177</v>
      </c>
      <c r="L1629">
        <v>743998</v>
      </c>
      <c r="M1629" t="str">
        <f>IF(VLOOKUP(A1629,'national-winners'!$A$2:$B$13,2,0)=H1629,"Y","N")</f>
        <v>N</v>
      </c>
      <c r="N1629" t="str">
        <f>_xlfn.XLOOKUP(INDEX('state-winning-votes'!$A$1:$L$53,MATCH($C1629,'state-winning-votes'!$A:$A,0),MATCH($A1629,'state-winning-votes'!$A$2:$L$2,0)),$K:$K,$H:$H)</f>
        <v>Bush, George H.W.</v>
      </c>
      <c r="O1629" t="str">
        <f>VLOOKUP(A1629,'national-winners'!$A$2:$B$13,2,0)</f>
        <v>Clinton, Bill</v>
      </c>
    </row>
    <row r="1630" spans="1:15" x14ac:dyDescent="0.25">
      <c r="A1630">
        <v>1992</v>
      </c>
      <c r="B1630" t="s">
        <v>145</v>
      </c>
      <c r="C1630" t="s">
        <v>146</v>
      </c>
      <c r="D1630">
        <v>49</v>
      </c>
      <c r="E1630">
        <v>87</v>
      </c>
      <c r="F1630">
        <v>67</v>
      </c>
      <c r="G1630" t="s">
        <v>16</v>
      </c>
      <c r="H1630" t="s">
        <v>254</v>
      </c>
      <c r="I1630" t="s">
        <v>37</v>
      </c>
      <c r="J1630" t="b">
        <v>0</v>
      </c>
      <c r="K1630">
        <v>151</v>
      </c>
      <c r="L1630">
        <v>743998</v>
      </c>
      <c r="M1630" t="str">
        <f>IF(VLOOKUP(A1630,'national-winners'!$A$2:$B$13,2,0)=H1630,"Y","N")</f>
        <v>N</v>
      </c>
      <c r="N1630" t="str">
        <f>_xlfn.XLOOKUP(INDEX('state-winning-votes'!$A$1:$L$53,MATCH($C1630,'state-winning-votes'!$A:$A,0),MATCH($A1630,'state-winning-votes'!$A$2:$L$2,0)),$K:$K,$H:$H)</f>
        <v>Bush, George H.W.</v>
      </c>
      <c r="O1630" t="str">
        <f>VLOOKUP(A1630,'national-winners'!$A$2:$B$13,2,0)</f>
        <v>Clinton, Bill</v>
      </c>
    </row>
    <row r="1631" spans="1:15" x14ac:dyDescent="0.25">
      <c r="A1631">
        <v>1992</v>
      </c>
      <c r="B1631" t="s">
        <v>148</v>
      </c>
      <c r="C1631" t="s">
        <v>149</v>
      </c>
      <c r="D1631">
        <v>50</v>
      </c>
      <c r="E1631">
        <v>13</v>
      </c>
      <c r="F1631">
        <v>6</v>
      </c>
      <c r="G1631" t="s">
        <v>16</v>
      </c>
      <c r="H1631" t="s">
        <v>230</v>
      </c>
      <c r="I1631" t="s">
        <v>18</v>
      </c>
      <c r="J1631" t="b">
        <v>0</v>
      </c>
      <c r="K1631">
        <v>133592</v>
      </c>
      <c r="L1631">
        <v>289701</v>
      </c>
      <c r="M1631" t="str">
        <f>IF(VLOOKUP(A1631,'national-winners'!$A$2:$B$13,2,0)=H1631,"Y","N")</f>
        <v>Y</v>
      </c>
      <c r="N1631" t="str">
        <f>_xlfn.XLOOKUP(INDEX('state-winning-votes'!$A$1:$L$53,MATCH($C1631,'state-winning-votes'!$A:$A,0),MATCH($A1631,'state-winning-votes'!$A$2:$L$2,0)),$K:$K,$H:$H)</f>
        <v>Clinton, Bill</v>
      </c>
      <c r="O1631" t="str">
        <f>VLOOKUP(A1631,'national-winners'!$A$2:$B$13,2,0)</f>
        <v>Clinton, Bill</v>
      </c>
    </row>
    <row r="1632" spans="1:15" x14ac:dyDescent="0.25">
      <c r="A1632">
        <v>1992</v>
      </c>
      <c r="B1632" t="s">
        <v>148</v>
      </c>
      <c r="C1632" t="s">
        <v>149</v>
      </c>
      <c r="D1632">
        <v>50</v>
      </c>
      <c r="E1632">
        <v>13</v>
      </c>
      <c r="F1632">
        <v>6</v>
      </c>
      <c r="G1632" t="s">
        <v>16</v>
      </c>
      <c r="H1632" t="s">
        <v>207</v>
      </c>
      <c r="I1632" t="s">
        <v>21</v>
      </c>
      <c r="J1632" t="b">
        <v>0</v>
      </c>
      <c r="K1632">
        <v>88122</v>
      </c>
      <c r="L1632">
        <v>289701</v>
      </c>
      <c r="M1632" t="str">
        <f>IF(VLOOKUP(A1632,'national-winners'!$A$2:$B$13,2,0)=H1632,"Y","N")</f>
        <v>N</v>
      </c>
      <c r="N1632" t="str">
        <f>_xlfn.XLOOKUP(INDEX('state-winning-votes'!$A$1:$L$53,MATCH($C1632,'state-winning-votes'!$A:$A,0),MATCH($A1632,'state-winning-votes'!$A$2:$L$2,0)),$K:$K,$H:$H)</f>
        <v>Clinton, Bill</v>
      </c>
      <c r="O1632" t="str">
        <f>VLOOKUP(A1632,'national-winners'!$A$2:$B$13,2,0)</f>
        <v>Clinton, Bill</v>
      </c>
    </row>
    <row r="1633" spans="1:15" x14ac:dyDescent="0.25">
      <c r="A1633">
        <v>1992</v>
      </c>
      <c r="B1633" t="s">
        <v>148</v>
      </c>
      <c r="C1633" t="s">
        <v>149</v>
      </c>
      <c r="D1633">
        <v>50</v>
      </c>
      <c r="E1633">
        <v>13</v>
      </c>
      <c r="F1633">
        <v>6</v>
      </c>
      <c r="G1633" t="s">
        <v>16</v>
      </c>
      <c r="H1633" t="s">
        <v>231</v>
      </c>
      <c r="I1633" t="s">
        <v>35</v>
      </c>
      <c r="J1633" t="b">
        <v>0</v>
      </c>
      <c r="K1633">
        <v>65991</v>
      </c>
      <c r="L1633">
        <v>289701</v>
      </c>
      <c r="M1633" t="str">
        <f>IF(VLOOKUP(A1633,'national-winners'!$A$2:$B$13,2,0)=H1633,"Y","N")</f>
        <v>N</v>
      </c>
      <c r="N1633" t="str">
        <f>_xlfn.XLOOKUP(INDEX('state-winning-votes'!$A$1:$L$53,MATCH($C1633,'state-winning-votes'!$A:$A,0),MATCH($A1633,'state-winning-votes'!$A$2:$L$2,0)),$K:$K,$H:$H)</f>
        <v>Clinton, Bill</v>
      </c>
      <c r="O1633" t="str">
        <f>VLOOKUP(A1633,'national-winners'!$A$2:$B$13,2,0)</f>
        <v>Clinton, Bill</v>
      </c>
    </row>
    <row r="1634" spans="1:15" x14ac:dyDescent="0.25">
      <c r="A1634">
        <v>1992</v>
      </c>
      <c r="B1634" t="s">
        <v>148</v>
      </c>
      <c r="C1634" t="s">
        <v>149</v>
      </c>
      <c r="D1634">
        <v>50</v>
      </c>
      <c r="E1634">
        <v>13</v>
      </c>
      <c r="F1634">
        <v>6</v>
      </c>
      <c r="G1634" t="s">
        <v>16</v>
      </c>
      <c r="H1634" t="s">
        <v>232</v>
      </c>
      <c r="I1634" t="s">
        <v>29</v>
      </c>
      <c r="J1634" t="b">
        <v>0</v>
      </c>
      <c r="K1634">
        <v>501</v>
      </c>
      <c r="L1634">
        <v>289701</v>
      </c>
      <c r="M1634" t="str">
        <f>IF(VLOOKUP(A1634,'national-winners'!$A$2:$B$13,2,0)=H1634,"Y","N")</f>
        <v>N</v>
      </c>
      <c r="N1634" t="str">
        <f>_xlfn.XLOOKUP(INDEX('state-winning-votes'!$A$1:$L$53,MATCH($C1634,'state-winning-votes'!$A:$A,0),MATCH($A1634,'state-winning-votes'!$A$2:$L$2,0)),$K:$K,$H:$H)</f>
        <v>Clinton, Bill</v>
      </c>
      <c r="O1634" t="str">
        <f>VLOOKUP(A1634,'national-winners'!$A$2:$B$13,2,0)</f>
        <v>Clinton, Bill</v>
      </c>
    </row>
    <row r="1635" spans="1:15" x14ac:dyDescent="0.25">
      <c r="A1635">
        <v>1992</v>
      </c>
      <c r="B1635" t="s">
        <v>148</v>
      </c>
      <c r="C1635" t="s">
        <v>149</v>
      </c>
      <c r="D1635">
        <v>50</v>
      </c>
      <c r="E1635">
        <v>13</v>
      </c>
      <c r="F1635">
        <v>6</v>
      </c>
      <c r="G1635" t="s">
        <v>16</v>
      </c>
      <c r="J1635" t="b">
        <v>1</v>
      </c>
      <c r="K1635">
        <v>488</v>
      </c>
      <c r="L1635">
        <v>289701</v>
      </c>
      <c r="M1635" t="str">
        <f>IF(VLOOKUP(A1635,'national-winners'!$A$2:$B$13,2,0)=H1635,"Y","N")</f>
        <v>N</v>
      </c>
      <c r="N1635" t="str">
        <f>_xlfn.XLOOKUP(INDEX('state-winning-votes'!$A$1:$L$53,MATCH($C1635,'state-winning-votes'!$A:$A,0),MATCH($A1635,'state-winning-votes'!$A$2:$L$2,0)),$K:$K,$H:$H)</f>
        <v>Clinton, Bill</v>
      </c>
      <c r="O1635" t="str">
        <f>VLOOKUP(A1635,'national-winners'!$A$2:$B$13,2,0)</f>
        <v>Clinton, Bill</v>
      </c>
    </row>
    <row r="1636" spans="1:15" x14ac:dyDescent="0.25">
      <c r="A1636">
        <v>1992</v>
      </c>
      <c r="B1636" t="s">
        <v>148</v>
      </c>
      <c r="C1636" t="s">
        <v>149</v>
      </c>
      <c r="D1636">
        <v>50</v>
      </c>
      <c r="E1636">
        <v>13</v>
      </c>
      <c r="F1636">
        <v>6</v>
      </c>
      <c r="G1636" t="s">
        <v>16</v>
      </c>
      <c r="H1636" t="s">
        <v>59</v>
      </c>
      <c r="I1636" t="s">
        <v>229</v>
      </c>
      <c r="J1636" t="b">
        <v>0</v>
      </c>
      <c r="K1636">
        <v>329</v>
      </c>
      <c r="L1636">
        <v>289701</v>
      </c>
      <c r="M1636" t="str">
        <f>IF(VLOOKUP(A1636,'national-winners'!$A$2:$B$13,2,0)=H1636,"Y","N")</f>
        <v>N</v>
      </c>
      <c r="N1636" t="str">
        <f>_xlfn.XLOOKUP(INDEX('state-winning-votes'!$A$1:$L$53,MATCH($C1636,'state-winning-votes'!$A:$A,0),MATCH($A1636,'state-winning-votes'!$A$2:$L$2,0)),$K:$K,$H:$H)</f>
        <v>Clinton, Bill</v>
      </c>
      <c r="O1636" t="str">
        <f>VLOOKUP(A1636,'national-winners'!$A$2:$B$13,2,0)</f>
        <v>Clinton, Bill</v>
      </c>
    </row>
    <row r="1637" spans="1:15" x14ac:dyDescent="0.25">
      <c r="A1637">
        <v>1992</v>
      </c>
      <c r="B1637" t="s">
        <v>148</v>
      </c>
      <c r="C1637" t="s">
        <v>149</v>
      </c>
      <c r="D1637">
        <v>50</v>
      </c>
      <c r="E1637">
        <v>13</v>
      </c>
      <c r="F1637">
        <v>6</v>
      </c>
      <c r="G1637" t="s">
        <v>16</v>
      </c>
      <c r="H1637" t="s">
        <v>236</v>
      </c>
      <c r="I1637" t="s">
        <v>237</v>
      </c>
      <c r="J1637" t="b">
        <v>0</v>
      </c>
      <c r="K1637">
        <v>315</v>
      </c>
      <c r="L1637">
        <v>289701</v>
      </c>
      <c r="M1637" t="str">
        <f>IF(VLOOKUP(A1637,'national-winners'!$A$2:$B$13,2,0)=H1637,"Y","N")</f>
        <v>N</v>
      </c>
      <c r="N1637" t="str">
        <f>_xlfn.XLOOKUP(INDEX('state-winning-votes'!$A$1:$L$53,MATCH($C1637,'state-winning-votes'!$A:$A,0),MATCH($A1637,'state-winning-votes'!$A$2:$L$2,0)),$K:$K,$H:$H)</f>
        <v>Clinton, Bill</v>
      </c>
      <c r="O1637" t="str">
        <f>VLOOKUP(A1637,'national-winners'!$A$2:$B$13,2,0)</f>
        <v>Clinton, Bill</v>
      </c>
    </row>
    <row r="1638" spans="1:15" x14ac:dyDescent="0.25">
      <c r="A1638">
        <v>1992</v>
      </c>
      <c r="B1638" t="s">
        <v>148</v>
      </c>
      <c r="C1638" t="s">
        <v>149</v>
      </c>
      <c r="D1638">
        <v>50</v>
      </c>
      <c r="E1638">
        <v>13</v>
      </c>
      <c r="F1638">
        <v>6</v>
      </c>
      <c r="G1638" t="s">
        <v>16</v>
      </c>
      <c r="H1638" t="s">
        <v>238</v>
      </c>
      <c r="I1638" t="s">
        <v>239</v>
      </c>
      <c r="J1638" t="b">
        <v>0</v>
      </c>
      <c r="K1638">
        <v>124</v>
      </c>
      <c r="L1638">
        <v>289701</v>
      </c>
      <c r="M1638" t="str">
        <f>IF(VLOOKUP(A1638,'national-winners'!$A$2:$B$13,2,0)=H1638,"Y","N")</f>
        <v>N</v>
      </c>
      <c r="N1638" t="str">
        <f>_xlfn.XLOOKUP(INDEX('state-winning-votes'!$A$1:$L$53,MATCH($C1638,'state-winning-votes'!$A:$A,0),MATCH($A1638,'state-winning-votes'!$A$2:$L$2,0)),$K:$K,$H:$H)</f>
        <v>Clinton, Bill</v>
      </c>
      <c r="O1638" t="str">
        <f>VLOOKUP(A1638,'national-winners'!$A$2:$B$13,2,0)</f>
        <v>Clinton, Bill</v>
      </c>
    </row>
    <row r="1639" spans="1:15" x14ac:dyDescent="0.25">
      <c r="A1639">
        <v>1992</v>
      </c>
      <c r="B1639" t="s">
        <v>148</v>
      </c>
      <c r="C1639" t="s">
        <v>149</v>
      </c>
      <c r="D1639">
        <v>50</v>
      </c>
      <c r="E1639">
        <v>13</v>
      </c>
      <c r="F1639">
        <v>6</v>
      </c>
      <c r="G1639" t="s">
        <v>16</v>
      </c>
      <c r="H1639" t="s">
        <v>210</v>
      </c>
      <c r="I1639" t="s">
        <v>211</v>
      </c>
      <c r="J1639" t="b">
        <v>0</v>
      </c>
      <c r="K1639">
        <v>100</v>
      </c>
      <c r="L1639">
        <v>289701</v>
      </c>
      <c r="M1639" t="str">
        <f>IF(VLOOKUP(A1639,'national-winners'!$A$2:$B$13,2,0)=H1639,"Y","N")</f>
        <v>N</v>
      </c>
      <c r="N1639" t="str">
        <f>_xlfn.XLOOKUP(INDEX('state-winning-votes'!$A$1:$L$53,MATCH($C1639,'state-winning-votes'!$A:$A,0),MATCH($A1639,'state-winning-votes'!$A$2:$L$2,0)),$K:$K,$H:$H)</f>
        <v>Clinton, Bill</v>
      </c>
      <c r="O1639" t="str">
        <f>VLOOKUP(A1639,'national-winners'!$A$2:$B$13,2,0)</f>
        <v>Clinton, Bill</v>
      </c>
    </row>
    <row r="1640" spans="1:15" x14ac:dyDescent="0.25">
      <c r="A1640">
        <v>1992</v>
      </c>
      <c r="B1640" t="s">
        <v>148</v>
      </c>
      <c r="C1640" t="s">
        <v>149</v>
      </c>
      <c r="D1640">
        <v>50</v>
      </c>
      <c r="E1640">
        <v>13</v>
      </c>
      <c r="F1640">
        <v>6</v>
      </c>
      <c r="G1640" t="s">
        <v>16</v>
      </c>
      <c r="H1640" t="s">
        <v>215</v>
      </c>
      <c r="I1640" t="s">
        <v>37</v>
      </c>
      <c r="J1640" t="b">
        <v>0</v>
      </c>
      <c r="K1640">
        <v>82</v>
      </c>
      <c r="L1640">
        <v>289701</v>
      </c>
      <c r="M1640" t="str">
        <f>IF(VLOOKUP(A1640,'national-winners'!$A$2:$B$13,2,0)=H1640,"Y","N")</f>
        <v>N</v>
      </c>
      <c r="N1640" t="str">
        <f>_xlfn.XLOOKUP(INDEX('state-winning-votes'!$A$1:$L$53,MATCH($C1640,'state-winning-votes'!$A:$A,0),MATCH($A1640,'state-winning-votes'!$A$2:$L$2,0)),$K:$K,$H:$H)</f>
        <v>Clinton, Bill</v>
      </c>
      <c r="O1640" t="str">
        <f>VLOOKUP(A1640,'national-winners'!$A$2:$B$13,2,0)</f>
        <v>Clinton, Bill</v>
      </c>
    </row>
    <row r="1641" spans="1:15" x14ac:dyDescent="0.25">
      <c r="A1641">
        <v>1992</v>
      </c>
      <c r="B1641" t="s">
        <v>148</v>
      </c>
      <c r="C1641" t="s">
        <v>149</v>
      </c>
      <c r="D1641">
        <v>50</v>
      </c>
      <c r="E1641">
        <v>13</v>
      </c>
      <c r="F1641">
        <v>6</v>
      </c>
      <c r="G1641" t="s">
        <v>16</v>
      </c>
      <c r="H1641" t="s">
        <v>48</v>
      </c>
      <c r="I1641" t="s">
        <v>266</v>
      </c>
      <c r="J1641" t="b">
        <v>0</v>
      </c>
      <c r="K1641">
        <v>57</v>
      </c>
      <c r="L1641">
        <v>289701</v>
      </c>
      <c r="M1641" t="str">
        <f>IF(VLOOKUP(A1641,'national-winners'!$A$2:$B$13,2,0)=H1641,"Y","N")</f>
        <v>N</v>
      </c>
      <c r="N1641" t="str">
        <f>_xlfn.XLOOKUP(INDEX('state-winning-votes'!$A$1:$L$53,MATCH($C1641,'state-winning-votes'!$A:$A,0),MATCH($A1641,'state-winning-votes'!$A$2:$L$2,0)),$K:$K,$H:$H)</f>
        <v>Clinton, Bill</v>
      </c>
      <c r="O1641" t="str">
        <f>VLOOKUP(A1641,'national-winners'!$A$2:$B$13,2,0)</f>
        <v>Clinton, Bill</v>
      </c>
    </row>
    <row r="1642" spans="1:15" x14ac:dyDescent="0.25">
      <c r="A1642">
        <v>1992</v>
      </c>
      <c r="B1642" t="s">
        <v>150</v>
      </c>
      <c r="C1642" t="s">
        <v>151</v>
      </c>
      <c r="D1642">
        <v>51</v>
      </c>
      <c r="E1642">
        <v>54</v>
      </c>
      <c r="F1642">
        <v>40</v>
      </c>
      <c r="G1642" t="s">
        <v>16</v>
      </c>
      <c r="H1642" t="s">
        <v>207</v>
      </c>
      <c r="I1642" t="s">
        <v>21</v>
      </c>
      <c r="J1642" t="b">
        <v>0</v>
      </c>
      <c r="K1642">
        <v>1150517</v>
      </c>
      <c r="L1642">
        <v>2559129</v>
      </c>
      <c r="M1642" t="str">
        <f>IF(VLOOKUP(A1642,'national-winners'!$A$2:$B$13,2,0)=H1642,"Y","N")</f>
        <v>N</v>
      </c>
      <c r="N1642" t="str">
        <f>_xlfn.XLOOKUP(INDEX('state-winning-votes'!$A$1:$L$53,MATCH($C1642,'state-winning-votes'!$A:$A,0),MATCH($A1642,'state-winning-votes'!$A$2:$L$2,0)),$K:$K,$H:$H)</f>
        <v>Bush, George H.W.</v>
      </c>
      <c r="O1642" t="str">
        <f>VLOOKUP(A1642,'national-winners'!$A$2:$B$13,2,0)</f>
        <v>Clinton, Bill</v>
      </c>
    </row>
    <row r="1643" spans="1:15" x14ac:dyDescent="0.25">
      <c r="A1643">
        <v>1992</v>
      </c>
      <c r="B1643" t="s">
        <v>150</v>
      </c>
      <c r="C1643" t="s">
        <v>151</v>
      </c>
      <c r="D1643">
        <v>51</v>
      </c>
      <c r="E1643">
        <v>54</v>
      </c>
      <c r="F1643">
        <v>40</v>
      </c>
      <c r="G1643" t="s">
        <v>16</v>
      </c>
      <c r="H1643" t="s">
        <v>230</v>
      </c>
      <c r="I1643" t="s">
        <v>18</v>
      </c>
      <c r="J1643" t="b">
        <v>0</v>
      </c>
      <c r="K1643">
        <v>1038650</v>
      </c>
      <c r="L1643">
        <v>2559129</v>
      </c>
      <c r="M1643" t="str">
        <f>IF(VLOOKUP(A1643,'national-winners'!$A$2:$B$13,2,0)=H1643,"Y","N")</f>
        <v>Y</v>
      </c>
      <c r="N1643" t="str">
        <f>_xlfn.XLOOKUP(INDEX('state-winning-votes'!$A$1:$L$53,MATCH($C1643,'state-winning-votes'!$A:$A,0),MATCH($A1643,'state-winning-votes'!$A$2:$L$2,0)),$K:$K,$H:$H)</f>
        <v>Bush, George H.W.</v>
      </c>
      <c r="O1643" t="str">
        <f>VLOOKUP(A1643,'national-winners'!$A$2:$B$13,2,0)</f>
        <v>Clinton, Bill</v>
      </c>
    </row>
    <row r="1644" spans="1:15" x14ac:dyDescent="0.25">
      <c r="A1644">
        <v>1992</v>
      </c>
      <c r="B1644" t="s">
        <v>150</v>
      </c>
      <c r="C1644" t="s">
        <v>151</v>
      </c>
      <c r="D1644">
        <v>51</v>
      </c>
      <c r="E1644">
        <v>54</v>
      </c>
      <c r="F1644">
        <v>40</v>
      </c>
      <c r="G1644" t="s">
        <v>16</v>
      </c>
      <c r="H1644" t="s">
        <v>231</v>
      </c>
      <c r="I1644" t="s">
        <v>35</v>
      </c>
      <c r="J1644" t="b">
        <v>0</v>
      </c>
      <c r="K1644">
        <v>348639</v>
      </c>
      <c r="L1644">
        <v>2559129</v>
      </c>
      <c r="M1644" t="str">
        <f>IF(VLOOKUP(A1644,'national-winners'!$A$2:$B$13,2,0)=H1644,"Y","N")</f>
        <v>N</v>
      </c>
      <c r="N1644" t="str">
        <f>_xlfn.XLOOKUP(INDEX('state-winning-votes'!$A$1:$L$53,MATCH($C1644,'state-winning-votes'!$A:$A,0),MATCH($A1644,'state-winning-votes'!$A$2:$L$2,0)),$K:$K,$H:$H)</f>
        <v>Bush, George H.W.</v>
      </c>
      <c r="O1644" t="str">
        <f>VLOOKUP(A1644,'national-winners'!$A$2:$B$13,2,0)</f>
        <v>Clinton, Bill</v>
      </c>
    </row>
    <row r="1645" spans="1:15" x14ac:dyDescent="0.25">
      <c r="A1645">
        <v>1992</v>
      </c>
      <c r="B1645" t="s">
        <v>150</v>
      </c>
      <c r="C1645" t="s">
        <v>151</v>
      </c>
      <c r="D1645">
        <v>51</v>
      </c>
      <c r="E1645">
        <v>54</v>
      </c>
      <c r="F1645">
        <v>40</v>
      </c>
      <c r="G1645" t="s">
        <v>16</v>
      </c>
      <c r="H1645" t="s">
        <v>59</v>
      </c>
      <c r="I1645" t="s">
        <v>35</v>
      </c>
      <c r="J1645" t="b">
        <v>0</v>
      </c>
      <c r="K1645">
        <v>15129</v>
      </c>
      <c r="L1645">
        <v>2559129</v>
      </c>
      <c r="M1645" t="str">
        <f>IF(VLOOKUP(A1645,'national-winners'!$A$2:$B$13,2,0)=H1645,"Y","N")</f>
        <v>N</v>
      </c>
      <c r="N1645" t="str">
        <f>_xlfn.XLOOKUP(INDEX('state-winning-votes'!$A$1:$L$53,MATCH($C1645,'state-winning-votes'!$A:$A,0),MATCH($A1645,'state-winning-votes'!$A$2:$L$2,0)),$K:$K,$H:$H)</f>
        <v>Bush, George H.W.</v>
      </c>
      <c r="O1645" t="str">
        <f>VLOOKUP(A1645,'national-winners'!$A$2:$B$13,2,0)</f>
        <v>Clinton, Bill</v>
      </c>
    </row>
    <row r="1646" spans="1:15" x14ac:dyDescent="0.25">
      <c r="A1646">
        <v>1992</v>
      </c>
      <c r="B1646" t="s">
        <v>150</v>
      </c>
      <c r="C1646" t="s">
        <v>151</v>
      </c>
      <c r="D1646">
        <v>51</v>
      </c>
      <c r="E1646">
        <v>54</v>
      </c>
      <c r="F1646">
        <v>40</v>
      </c>
      <c r="G1646" t="s">
        <v>16</v>
      </c>
      <c r="H1646" t="s">
        <v>232</v>
      </c>
      <c r="I1646" t="s">
        <v>29</v>
      </c>
      <c r="J1646" t="b">
        <v>0</v>
      </c>
      <c r="K1646">
        <v>5730</v>
      </c>
      <c r="L1646">
        <v>2559129</v>
      </c>
      <c r="M1646" t="str">
        <f>IF(VLOOKUP(A1646,'national-winners'!$A$2:$B$13,2,0)=H1646,"Y","N")</f>
        <v>N</v>
      </c>
      <c r="N1646" t="str">
        <f>_xlfn.XLOOKUP(INDEX('state-winning-votes'!$A$1:$L$53,MATCH($C1646,'state-winning-votes'!$A:$A,0),MATCH($A1646,'state-winning-votes'!$A$2:$L$2,0)),$K:$K,$H:$H)</f>
        <v>Bush, George H.W.</v>
      </c>
      <c r="O1646" t="str">
        <f>VLOOKUP(A1646,'national-winners'!$A$2:$B$13,2,0)</f>
        <v>Clinton, Bill</v>
      </c>
    </row>
    <row r="1647" spans="1:15" x14ac:dyDescent="0.25">
      <c r="A1647">
        <v>1992</v>
      </c>
      <c r="B1647" t="s">
        <v>150</v>
      </c>
      <c r="C1647" t="s">
        <v>151</v>
      </c>
      <c r="D1647">
        <v>51</v>
      </c>
      <c r="E1647">
        <v>54</v>
      </c>
      <c r="F1647">
        <v>40</v>
      </c>
      <c r="G1647" t="s">
        <v>16</v>
      </c>
      <c r="J1647" t="b">
        <v>1</v>
      </c>
      <c r="K1647">
        <v>464</v>
      </c>
      <c r="L1647">
        <v>2559129</v>
      </c>
      <c r="M1647" t="str">
        <f>IF(VLOOKUP(A1647,'national-winners'!$A$2:$B$13,2,0)=H1647,"Y","N")</f>
        <v>N</v>
      </c>
      <c r="N1647" t="str">
        <f>_xlfn.XLOOKUP(INDEX('state-winning-votes'!$A$1:$L$53,MATCH($C1647,'state-winning-votes'!$A:$A,0),MATCH($A1647,'state-winning-votes'!$A$2:$L$2,0)),$K:$K,$H:$H)</f>
        <v>Bush, George H.W.</v>
      </c>
      <c r="O1647" t="str">
        <f>VLOOKUP(A1647,'national-winners'!$A$2:$B$13,2,0)</f>
        <v>Clinton, Bill</v>
      </c>
    </row>
    <row r="1648" spans="1:15" x14ac:dyDescent="0.25">
      <c r="A1648">
        <v>1992</v>
      </c>
      <c r="B1648" t="s">
        <v>152</v>
      </c>
      <c r="C1648" t="s">
        <v>153</v>
      </c>
      <c r="D1648">
        <v>53</v>
      </c>
      <c r="E1648">
        <v>91</v>
      </c>
      <c r="F1648">
        <v>73</v>
      </c>
      <c r="G1648" t="s">
        <v>16</v>
      </c>
      <c r="H1648" t="s">
        <v>230</v>
      </c>
      <c r="I1648" t="s">
        <v>18</v>
      </c>
      <c r="J1648" t="b">
        <v>0</v>
      </c>
      <c r="K1648">
        <v>993037</v>
      </c>
      <c r="L1648">
        <v>2287565</v>
      </c>
      <c r="M1648" t="str">
        <f>IF(VLOOKUP(A1648,'national-winners'!$A$2:$B$13,2,0)=H1648,"Y","N")</f>
        <v>Y</v>
      </c>
      <c r="N1648" t="str">
        <f>_xlfn.XLOOKUP(INDEX('state-winning-votes'!$A$1:$L$53,MATCH($C1648,'state-winning-votes'!$A:$A,0),MATCH($A1648,'state-winning-votes'!$A$2:$L$2,0)),$K:$K,$H:$H)</f>
        <v>Clinton, Bill</v>
      </c>
      <c r="O1648" t="str">
        <f>VLOOKUP(A1648,'national-winners'!$A$2:$B$13,2,0)</f>
        <v>Clinton, Bill</v>
      </c>
    </row>
    <row r="1649" spans="1:15" x14ac:dyDescent="0.25">
      <c r="A1649">
        <v>1992</v>
      </c>
      <c r="B1649" t="s">
        <v>152</v>
      </c>
      <c r="C1649" t="s">
        <v>153</v>
      </c>
      <c r="D1649">
        <v>53</v>
      </c>
      <c r="E1649">
        <v>91</v>
      </c>
      <c r="F1649">
        <v>73</v>
      </c>
      <c r="G1649" t="s">
        <v>16</v>
      </c>
      <c r="H1649" t="s">
        <v>207</v>
      </c>
      <c r="I1649" t="s">
        <v>21</v>
      </c>
      <c r="J1649" t="b">
        <v>0</v>
      </c>
      <c r="K1649">
        <v>731234</v>
      </c>
      <c r="L1649">
        <v>2287565</v>
      </c>
      <c r="M1649" t="str">
        <f>IF(VLOOKUP(A1649,'national-winners'!$A$2:$B$13,2,0)=H1649,"Y","N")</f>
        <v>N</v>
      </c>
      <c r="N1649" t="str">
        <f>_xlfn.XLOOKUP(INDEX('state-winning-votes'!$A$1:$L$53,MATCH($C1649,'state-winning-votes'!$A:$A,0),MATCH($A1649,'state-winning-votes'!$A$2:$L$2,0)),$K:$K,$H:$H)</f>
        <v>Clinton, Bill</v>
      </c>
      <c r="O1649" t="str">
        <f>VLOOKUP(A1649,'national-winners'!$A$2:$B$13,2,0)</f>
        <v>Clinton, Bill</v>
      </c>
    </row>
    <row r="1650" spans="1:15" x14ac:dyDescent="0.25">
      <c r="A1650">
        <v>1992</v>
      </c>
      <c r="B1650" t="s">
        <v>152</v>
      </c>
      <c r="C1650" t="s">
        <v>153</v>
      </c>
      <c r="D1650">
        <v>53</v>
      </c>
      <c r="E1650">
        <v>91</v>
      </c>
      <c r="F1650">
        <v>73</v>
      </c>
      <c r="G1650" t="s">
        <v>16</v>
      </c>
      <c r="H1650" t="s">
        <v>231</v>
      </c>
      <c r="I1650" t="s">
        <v>35</v>
      </c>
      <c r="J1650" t="b">
        <v>0</v>
      </c>
      <c r="K1650">
        <v>541780</v>
      </c>
      <c r="L1650">
        <v>2287565</v>
      </c>
      <c r="M1650" t="str">
        <f>IF(VLOOKUP(A1650,'national-winners'!$A$2:$B$13,2,0)=H1650,"Y","N")</f>
        <v>N</v>
      </c>
      <c r="N1650" t="str">
        <f>_xlfn.XLOOKUP(INDEX('state-winning-votes'!$A$1:$L$53,MATCH($C1650,'state-winning-votes'!$A:$A,0),MATCH($A1650,'state-winning-votes'!$A$2:$L$2,0)),$K:$K,$H:$H)</f>
        <v>Clinton, Bill</v>
      </c>
      <c r="O1650" t="str">
        <f>VLOOKUP(A1650,'national-winners'!$A$2:$B$13,2,0)</f>
        <v>Clinton, Bill</v>
      </c>
    </row>
    <row r="1651" spans="1:15" x14ac:dyDescent="0.25">
      <c r="A1651">
        <v>1992</v>
      </c>
      <c r="B1651" t="s">
        <v>152</v>
      </c>
      <c r="C1651" t="s">
        <v>153</v>
      </c>
      <c r="D1651">
        <v>53</v>
      </c>
      <c r="E1651">
        <v>91</v>
      </c>
      <c r="F1651">
        <v>73</v>
      </c>
      <c r="G1651" t="s">
        <v>16</v>
      </c>
      <c r="H1651" t="s">
        <v>232</v>
      </c>
      <c r="I1651" t="s">
        <v>29</v>
      </c>
      <c r="J1651" t="b">
        <v>0</v>
      </c>
      <c r="K1651">
        <v>7533</v>
      </c>
      <c r="L1651">
        <v>2287565</v>
      </c>
      <c r="M1651" t="str">
        <f>IF(VLOOKUP(A1651,'national-winners'!$A$2:$B$13,2,0)=H1651,"Y","N")</f>
        <v>N</v>
      </c>
      <c r="N1651" t="str">
        <f>_xlfn.XLOOKUP(INDEX('state-winning-votes'!$A$1:$L$53,MATCH($C1651,'state-winning-votes'!$A:$A,0),MATCH($A1651,'state-winning-votes'!$A$2:$L$2,0)),$K:$K,$H:$H)</f>
        <v>Clinton, Bill</v>
      </c>
      <c r="O1651" t="str">
        <f>VLOOKUP(A1651,'national-winners'!$A$2:$B$13,2,0)</f>
        <v>Clinton, Bill</v>
      </c>
    </row>
    <row r="1652" spans="1:15" x14ac:dyDescent="0.25">
      <c r="A1652">
        <v>1992</v>
      </c>
      <c r="B1652" t="s">
        <v>152</v>
      </c>
      <c r="C1652" t="s">
        <v>153</v>
      </c>
      <c r="D1652">
        <v>53</v>
      </c>
      <c r="E1652">
        <v>91</v>
      </c>
      <c r="F1652">
        <v>73</v>
      </c>
      <c r="G1652" t="s">
        <v>16</v>
      </c>
      <c r="H1652" t="s">
        <v>233</v>
      </c>
      <c r="I1652" t="s">
        <v>192</v>
      </c>
      <c r="J1652" t="b">
        <v>0</v>
      </c>
      <c r="K1652">
        <v>4854</v>
      </c>
      <c r="L1652">
        <v>2287565</v>
      </c>
      <c r="M1652" t="str">
        <f>IF(VLOOKUP(A1652,'national-winners'!$A$2:$B$13,2,0)=H1652,"Y","N")</f>
        <v>N</v>
      </c>
      <c r="N1652" t="str">
        <f>_xlfn.XLOOKUP(INDEX('state-winning-votes'!$A$1:$L$53,MATCH($C1652,'state-winning-votes'!$A:$A,0),MATCH($A1652,'state-winning-votes'!$A$2:$L$2,0)),$K:$K,$H:$H)</f>
        <v>Clinton, Bill</v>
      </c>
      <c r="O1652" t="str">
        <f>VLOOKUP(A1652,'national-winners'!$A$2:$B$13,2,0)</f>
        <v>Clinton, Bill</v>
      </c>
    </row>
    <row r="1653" spans="1:15" x14ac:dyDescent="0.25">
      <c r="A1653">
        <v>1992</v>
      </c>
      <c r="B1653" t="s">
        <v>152</v>
      </c>
      <c r="C1653" t="s">
        <v>153</v>
      </c>
      <c r="D1653">
        <v>53</v>
      </c>
      <c r="E1653">
        <v>91</v>
      </c>
      <c r="F1653">
        <v>73</v>
      </c>
      <c r="G1653" t="s">
        <v>16</v>
      </c>
      <c r="H1653" t="s">
        <v>236</v>
      </c>
      <c r="I1653" t="s">
        <v>237</v>
      </c>
      <c r="J1653" t="b">
        <v>0</v>
      </c>
      <c r="K1653">
        <v>2456</v>
      </c>
      <c r="L1653">
        <v>2287565</v>
      </c>
      <c r="M1653" t="str">
        <f>IF(VLOOKUP(A1653,'national-winners'!$A$2:$B$13,2,0)=H1653,"Y","N")</f>
        <v>N</v>
      </c>
      <c r="N1653" t="str">
        <f>_xlfn.XLOOKUP(INDEX('state-winning-votes'!$A$1:$L$53,MATCH($C1653,'state-winning-votes'!$A:$A,0),MATCH($A1653,'state-winning-votes'!$A$2:$L$2,0)),$K:$K,$H:$H)</f>
        <v>Clinton, Bill</v>
      </c>
      <c r="O1653" t="str">
        <f>VLOOKUP(A1653,'national-winners'!$A$2:$B$13,2,0)</f>
        <v>Clinton, Bill</v>
      </c>
    </row>
    <row r="1654" spans="1:15" x14ac:dyDescent="0.25">
      <c r="A1654">
        <v>1992</v>
      </c>
      <c r="B1654" t="s">
        <v>152</v>
      </c>
      <c r="C1654" t="s">
        <v>153</v>
      </c>
      <c r="D1654">
        <v>53</v>
      </c>
      <c r="E1654">
        <v>91</v>
      </c>
      <c r="F1654">
        <v>73</v>
      </c>
      <c r="G1654" t="s">
        <v>16</v>
      </c>
      <c r="H1654" t="s">
        <v>238</v>
      </c>
      <c r="I1654" t="s">
        <v>239</v>
      </c>
      <c r="J1654" t="b">
        <v>0</v>
      </c>
      <c r="K1654">
        <v>2354</v>
      </c>
      <c r="L1654">
        <v>2287565</v>
      </c>
      <c r="M1654" t="str">
        <f>IF(VLOOKUP(A1654,'national-winners'!$A$2:$B$13,2,0)=H1654,"Y","N")</f>
        <v>N</v>
      </c>
      <c r="N1654" t="str">
        <f>_xlfn.XLOOKUP(INDEX('state-winning-votes'!$A$1:$L$53,MATCH($C1654,'state-winning-votes'!$A:$A,0),MATCH($A1654,'state-winning-votes'!$A$2:$L$2,0)),$K:$K,$H:$H)</f>
        <v>Clinton, Bill</v>
      </c>
      <c r="O1654" t="str">
        <f>VLOOKUP(A1654,'national-winners'!$A$2:$B$13,2,0)</f>
        <v>Clinton, Bill</v>
      </c>
    </row>
    <row r="1655" spans="1:15" x14ac:dyDescent="0.25">
      <c r="A1655">
        <v>1992</v>
      </c>
      <c r="B1655" t="s">
        <v>152</v>
      </c>
      <c r="C1655" t="s">
        <v>153</v>
      </c>
      <c r="D1655">
        <v>53</v>
      </c>
      <c r="E1655">
        <v>91</v>
      </c>
      <c r="F1655">
        <v>73</v>
      </c>
      <c r="G1655" t="s">
        <v>16</v>
      </c>
      <c r="H1655" t="s">
        <v>59</v>
      </c>
      <c r="I1655" t="s">
        <v>35</v>
      </c>
      <c r="J1655" t="b">
        <v>0</v>
      </c>
      <c r="K1655">
        <v>2026</v>
      </c>
      <c r="L1655">
        <v>2287565</v>
      </c>
      <c r="M1655" t="str">
        <f>IF(VLOOKUP(A1655,'national-winners'!$A$2:$B$13,2,0)=H1655,"Y","N")</f>
        <v>N</v>
      </c>
      <c r="N1655" t="str">
        <f>_xlfn.XLOOKUP(INDEX('state-winning-votes'!$A$1:$L$53,MATCH($C1655,'state-winning-votes'!$A:$A,0),MATCH($A1655,'state-winning-votes'!$A$2:$L$2,0)),$K:$K,$H:$H)</f>
        <v>Clinton, Bill</v>
      </c>
      <c r="O1655" t="str">
        <f>VLOOKUP(A1655,'national-winners'!$A$2:$B$13,2,0)</f>
        <v>Clinton, Bill</v>
      </c>
    </row>
    <row r="1656" spans="1:15" x14ac:dyDescent="0.25">
      <c r="A1656">
        <v>1992</v>
      </c>
      <c r="B1656" t="s">
        <v>152</v>
      </c>
      <c r="C1656" t="s">
        <v>153</v>
      </c>
      <c r="D1656">
        <v>53</v>
      </c>
      <c r="E1656">
        <v>91</v>
      </c>
      <c r="F1656">
        <v>73</v>
      </c>
      <c r="G1656" t="s">
        <v>16</v>
      </c>
      <c r="H1656" t="s">
        <v>210</v>
      </c>
      <c r="I1656" t="s">
        <v>211</v>
      </c>
      <c r="J1656" t="b">
        <v>0</v>
      </c>
      <c r="K1656">
        <v>1776</v>
      </c>
      <c r="L1656">
        <v>2287565</v>
      </c>
      <c r="M1656" t="str">
        <f>IF(VLOOKUP(A1656,'national-winners'!$A$2:$B$13,2,0)=H1656,"Y","N")</f>
        <v>N</v>
      </c>
      <c r="N1656" t="str">
        <f>_xlfn.XLOOKUP(INDEX('state-winning-votes'!$A$1:$L$53,MATCH($C1656,'state-winning-votes'!$A:$A,0),MATCH($A1656,'state-winning-votes'!$A$2:$L$2,0)),$K:$K,$H:$H)</f>
        <v>Clinton, Bill</v>
      </c>
      <c r="O1656" t="str">
        <f>VLOOKUP(A1656,'national-winners'!$A$2:$B$13,2,0)</f>
        <v>Clinton, Bill</v>
      </c>
    </row>
    <row r="1657" spans="1:15" x14ac:dyDescent="0.25">
      <c r="A1657">
        <v>1992</v>
      </c>
      <c r="B1657" t="s">
        <v>152</v>
      </c>
      <c r="C1657" t="s">
        <v>153</v>
      </c>
      <c r="D1657">
        <v>53</v>
      </c>
      <c r="E1657">
        <v>91</v>
      </c>
      <c r="F1657">
        <v>73</v>
      </c>
      <c r="G1657" t="s">
        <v>16</v>
      </c>
      <c r="H1657" t="s">
        <v>215</v>
      </c>
      <c r="I1657" t="s">
        <v>37</v>
      </c>
      <c r="J1657" t="b">
        <v>0</v>
      </c>
      <c r="K1657">
        <v>515</v>
      </c>
      <c r="L1657">
        <v>2287565</v>
      </c>
      <c r="M1657" t="str">
        <f>IF(VLOOKUP(A1657,'national-winners'!$A$2:$B$13,2,0)=H1657,"Y","N")</f>
        <v>N</v>
      </c>
      <c r="N1657" t="str">
        <f>_xlfn.XLOOKUP(INDEX('state-winning-votes'!$A$1:$L$53,MATCH($C1657,'state-winning-votes'!$A:$A,0),MATCH($A1657,'state-winning-votes'!$A$2:$L$2,0)),$K:$K,$H:$H)</f>
        <v>Clinton, Bill</v>
      </c>
      <c r="O1657" t="str">
        <f>VLOOKUP(A1657,'national-winners'!$A$2:$B$13,2,0)</f>
        <v>Clinton, Bill</v>
      </c>
    </row>
    <row r="1658" spans="1:15" x14ac:dyDescent="0.25">
      <c r="A1658">
        <v>1992</v>
      </c>
      <c r="B1658" t="s">
        <v>154</v>
      </c>
      <c r="C1658" t="s">
        <v>155</v>
      </c>
      <c r="D1658">
        <v>54</v>
      </c>
      <c r="E1658">
        <v>55</v>
      </c>
      <c r="F1658">
        <v>56</v>
      </c>
      <c r="G1658" t="s">
        <v>16</v>
      </c>
      <c r="H1658" t="s">
        <v>230</v>
      </c>
      <c r="I1658" t="s">
        <v>18</v>
      </c>
      <c r="J1658" t="b">
        <v>0</v>
      </c>
      <c r="K1658">
        <v>331001</v>
      </c>
      <c r="L1658">
        <v>683677</v>
      </c>
      <c r="M1658" t="str">
        <f>IF(VLOOKUP(A1658,'national-winners'!$A$2:$B$13,2,0)=H1658,"Y","N")</f>
        <v>Y</v>
      </c>
      <c r="N1658" t="str">
        <f>_xlfn.XLOOKUP(INDEX('state-winning-votes'!$A$1:$L$53,MATCH($C1658,'state-winning-votes'!$A:$A,0),MATCH($A1658,'state-winning-votes'!$A$2:$L$2,0)),$K:$K,$H:$H)</f>
        <v>Clinton, Bill</v>
      </c>
      <c r="O1658" t="str">
        <f>VLOOKUP(A1658,'national-winners'!$A$2:$B$13,2,0)</f>
        <v>Clinton, Bill</v>
      </c>
    </row>
    <row r="1659" spans="1:15" x14ac:dyDescent="0.25">
      <c r="A1659">
        <v>1992</v>
      </c>
      <c r="B1659" t="s">
        <v>154</v>
      </c>
      <c r="C1659" t="s">
        <v>155</v>
      </c>
      <c r="D1659">
        <v>54</v>
      </c>
      <c r="E1659">
        <v>55</v>
      </c>
      <c r="F1659">
        <v>56</v>
      </c>
      <c r="G1659" t="s">
        <v>16</v>
      </c>
      <c r="H1659" t="s">
        <v>207</v>
      </c>
      <c r="I1659" t="s">
        <v>21</v>
      </c>
      <c r="J1659" t="b">
        <v>0</v>
      </c>
      <c r="K1659">
        <v>241974</v>
      </c>
      <c r="L1659">
        <v>683677</v>
      </c>
      <c r="M1659" t="str">
        <f>IF(VLOOKUP(A1659,'national-winners'!$A$2:$B$13,2,0)=H1659,"Y","N")</f>
        <v>N</v>
      </c>
      <c r="N1659" t="str">
        <f>_xlfn.XLOOKUP(INDEX('state-winning-votes'!$A$1:$L$53,MATCH($C1659,'state-winning-votes'!$A:$A,0),MATCH($A1659,'state-winning-votes'!$A$2:$L$2,0)),$K:$K,$H:$H)</f>
        <v>Clinton, Bill</v>
      </c>
      <c r="O1659" t="str">
        <f>VLOOKUP(A1659,'national-winners'!$A$2:$B$13,2,0)</f>
        <v>Clinton, Bill</v>
      </c>
    </row>
    <row r="1660" spans="1:15" x14ac:dyDescent="0.25">
      <c r="A1660">
        <v>1992</v>
      </c>
      <c r="B1660" t="s">
        <v>154</v>
      </c>
      <c r="C1660" t="s">
        <v>155</v>
      </c>
      <c r="D1660">
        <v>54</v>
      </c>
      <c r="E1660">
        <v>55</v>
      </c>
      <c r="F1660">
        <v>56</v>
      </c>
      <c r="G1660" t="s">
        <v>16</v>
      </c>
      <c r="H1660" t="s">
        <v>231</v>
      </c>
      <c r="I1660" t="s">
        <v>35</v>
      </c>
      <c r="J1660" t="b">
        <v>0</v>
      </c>
      <c r="K1660">
        <v>108829</v>
      </c>
      <c r="L1660">
        <v>683677</v>
      </c>
      <c r="M1660" t="str">
        <f>IF(VLOOKUP(A1660,'national-winners'!$A$2:$B$13,2,0)=H1660,"Y","N")</f>
        <v>N</v>
      </c>
      <c r="N1660" t="str">
        <f>_xlfn.XLOOKUP(INDEX('state-winning-votes'!$A$1:$L$53,MATCH($C1660,'state-winning-votes'!$A:$A,0),MATCH($A1660,'state-winning-votes'!$A$2:$L$2,0)),$K:$K,$H:$H)</f>
        <v>Clinton, Bill</v>
      </c>
      <c r="O1660" t="str">
        <f>VLOOKUP(A1660,'national-winners'!$A$2:$B$13,2,0)</f>
        <v>Clinton, Bill</v>
      </c>
    </row>
    <row r="1661" spans="1:15" x14ac:dyDescent="0.25">
      <c r="A1661">
        <v>1992</v>
      </c>
      <c r="B1661" t="s">
        <v>154</v>
      </c>
      <c r="C1661" t="s">
        <v>155</v>
      </c>
      <c r="D1661">
        <v>54</v>
      </c>
      <c r="E1661">
        <v>55</v>
      </c>
      <c r="F1661">
        <v>56</v>
      </c>
      <c r="G1661" t="s">
        <v>16</v>
      </c>
      <c r="H1661" t="s">
        <v>232</v>
      </c>
      <c r="I1661" t="s">
        <v>29</v>
      </c>
      <c r="J1661" t="b">
        <v>0</v>
      </c>
      <c r="K1661">
        <v>1873</v>
      </c>
      <c r="L1661">
        <v>683677</v>
      </c>
      <c r="M1661" t="str">
        <f>IF(VLOOKUP(A1661,'national-winners'!$A$2:$B$13,2,0)=H1661,"Y","N")</f>
        <v>N</v>
      </c>
      <c r="N1661" t="str">
        <f>_xlfn.XLOOKUP(INDEX('state-winning-votes'!$A$1:$L$53,MATCH($C1661,'state-winning-votes'!$A:$A,0),MATCH($A1661,'state-winning-votes'!$A$2:$L$2,0)),$K:$K,$H:$H)</f>
        <v>Clinton, Bill</v>
      </c>
      <c r="O1661" t="str">
        <f>VLOOKUP(A1661,'national-winners'!$A$2:$B$13,2,0)</f>
        <v>Clinton, Bill</v>
      </c>
    </row>
    <row r="1662" spans="1:15" x14ac:dyDescent="0.25">
      <c r="A1662">
        <v>1992</v>
      </c>
      <c r="B1662" t="s">
        <v>156</v>
      </c>
      <c r="C1662" t="s">
        <v>157</v>
      </c>
      <c r="D1662">
        <v>55</v>
      </c>
      <c r="E1662">
        <v>35</v>
      </c>
      <c r="F1662">
        <v>25</v>
      </c>
      <c r="G1662" t="s">
        <v>16</v>
      </c>
      <c r="H1662" t="s">
        <v>230</v>
      </c>
      <c r="I1662" t="s">
        <v>18</v>
      </c>
      <c r="J1662" t="b">
        <v>0</v>
      </c>
      <c r="K1662">
        <v>1041066</v>
      </c>
      <c r="L1662">
        <v>2531064</v>
      </c>
      <c r="M1662" t="str">
        <f>IF(VLOOKUP(A1662,'national-winners'!$A$2:$B$13,2,0)=H1662,"Y","N")</f>
        <v>Y</v>
      </c>
      <c r="N1662" t="str">
        <f>_xlfn.XLOOKUP(INDEX('state-winning-votes'!$A$1:$L$53,MATCH($C1662,'state-winning-votes'!$A:$A,0),MATCH($A1662,'state-winning-votes'!$A$2:$L$2,0)),$K:$K,$H:$H)</f>
        <v>Clinton, Bill</v>
      </c>
      <c r="O1662" t="str">
        <f>VLOOKUP(A1662,'national-winners'!$A$2:$B$13,2,0)</f>
        <v>Clinton, Bill</v>
      </c>
    </row>
    <row r="1663" spans="1:15" x14ac:dyDescent="0.25">
      <c r="A1663">
        <v>1992</v>
      </c>
      <c r="B1663" t="s">
        <v>156</v>
      </c>
      <c r="C1663" t="s">
        <v>157</v>
      </c>
      <c r="D1663">
        <v>55</v>
      </c>
      <c r="E1663">
        <v>35</v>
      </c>
      <c r="F1663">
        <v>25</v>
      </c>
      <c r="G1663" t="s">
        <v>16</v>
      </c>
      <c r="H1663" t="s">
        <v>207</v>
      </c>
      <c r="I1663" t="s">
        <v>21</v>
      </c>
      <c r="J1663" t="b">
        <v>0</v>
      </c>
      <c r="K1663">
        <v>930855</v>
      </c>
      <c r="L1663">
        <v>2531064</v>
      </c>
      <c r="M1663" t="str">
        <f>IF(VLOOKUP(A1663,'national-winners'!$A$2:$B$13,2,0)=H1663,"Y","N")</f>
        <v>N</v>
      </c>
      <c r="N1663" t="str">
        <f>_xlfn.XLOOKUP(INDEX('state-winning-votes'!$A$1:$L$53,MATCH($C1663,'state-winning-votes'!$A:$A,0),MATCH($A1663,'state-winning-votes'!$A$2:$L$2,0)),$K:$K,$H:$H)</f>
        <v>Clinton, Bill</v>
      </c>
      <c r="O1663" t="str">
        <f>VLOOKUP(A1663,'national-winners'!$A$2:$B$13,2,0)</f>
        <v>Clinton, Bill</v>
      </c>
    </row>
    <row r="1664" spans="1:15" x14ac:dyDescent="0.25">
      <c r="A1664">
        <v>1992</v>
      </c>
      <c r="B1664" t="s">
        <v>156</v>
      </c>
      <c r="C1664" t="s">
        <v>157</v>
      </c>
      <c r="D1664">
        <v>55</v>
      </c>
      <c r="E1664">
        <v>35</v>
      </c>
      <c r="F1664">
        <v>25</v>
      </c>
      <c r="G1664" t="s">
        <v>16</v>
      </c>
      <c r="H1664" t="s">
        <v>231</v>
      </c>
      <c r="I1664" t="s">
        <v>35</v>
      </c>
      <c r="J1664" t="b">
        <v>0</v>
      </c>
      <c r="K1664">
        <v>544479</v>
      </c>
      <c r="L1664">
        <v>2531064</v>
      </c>
      <c r="M1664" t="str">
        <f>IF(VLOOKUP(A1664,'national-winners'!$A$2:$B$13,2,0)=H1664,"Y","N")</f>
        <v>N</v>
      </c>
      <c r="N1664" t="str">
        <f>_xlfn.XLOOKUP(INDEX('state-winning-votes'!$A$1:$L$53,MATCH($C1664,'state-winning-votes'!$A:$A,0),MATCH($A1664,'state-winning-votes'!$A$2:$L$2,0)),$K:$K,$H:$H)</f>
        <v>Clinton, Bill</v>
      </c>
      <c r="O1664" t="str">
        <f>VLOOKUP(A1664,'national-winners'!$A$2:$B$13,2,0)</f>
        <v>Clinton, Bill</v>
      </c>
    </row>
    <row r="1665" spans="1:15" x14ac:dyDescent="0.25">
      <c r="A1665">
        <v>1992</v>
      </c>
      <c r="B1665" t="s">
        <v>156</v>
      </c>
      <c r="C1665" t="s">
        <v>157</v>
      </c>
      <c r="D1665">
        <v>55</v>
      </c>
      <c r="E1665">
        <v>35</v>
      </c>
      <c r="F1665">
        <v>25</v>
      </c>
      <c r="G1665" t="s">
        <v>16</v>
      </c>
      <c r="H1665" t="s">
        <v>59</v>
      </c>
      <c r="I1665" t="s">
        <v>35</v>
      </c>
      <c r="J1665" t="b">
        <v>0</v>
      </c>
      <c r="K1665">
        <v>7518</v>
      </c>
      <c r="L1665">
        <v>2531064</v>
      </c>
      <c r="M1665" t="str">
        <f>IF(VLOOKUP(A1665,'national-winners'!$A$2:$B$13,2,0)=H1665,"Y","N")</f>
        <v>N</v>
      </c>
      <c r="N1665" t="str">
        <f>_xlfn.XLOOKUP(INDEX('state-winning-votes'!$A$1:$L$53,MATCH($C1665,'state-winning-votes'!$A:$A,0),MATCH($A1665,'state-winning-votes'!$A$2:$L$2,0)),$K:$K,$H:$H)</f>
        <v>Clinton, Bill</v>
      </c>
      <c r="O1665" t="str">
        <f>VLOOKUP(A1665,'national-winners'!$A$2:$B$13,2,0)</f>
        <v>Clinton, Bill</v>
      </c>
    </row>
    <row r="1666" spans="1:15" x14ac:dyDescent="0.25">
      <c r="A1666">
        <v>1992</v>
      </c>
      <c r="B1666" t="s">
        <v>156</v>
      </c>
      <c r="C1666" t="s">
        <v>157</v>
      </c>
      <c r="D1666">
        <v>55</v>
      </c>
      <c r="E1666">
        <v>35</v>
      </c>
      <c r="F1666">
        <v>25</v>
      </c>
      <c r="G1666" t="s">
        <v>16</v>
      </c>
      <c r="H1666" t="s">
        <v>232</v>
      </c>
      <c r="I1666" t="s">
        <v>29</v>
      </c>
      <c r="J1666" t="b">
        <v>0</v>
      </c>
      <c r="K1666">
        <v>2877</v>
      </c>
      <c r="L1666">
        <v>2531064</v>
      </c>
      <c r="M1666" t="str">
        <f>IF(VLOOKUP(A1666,'national-winners'!$A$2:$B$13,2,0)=H1666,"Y","N")</f>
        <v>N</v>
      </c>
      <c r="N1666" t="str">
        <f>_xlfn.XLOOKUP(INDEX('state-winning-votes'!$A$1:$L$53,MATCH($C1666,'state-winning-votes'!$A:$A,0),MATCH($A1666,'state-winning-votes'!$A$2:$L$2,0)),$K:$K,$H:$H)</f>
        <v>Clinton, Bill</v>
      </c>
      <c r="O1666" t="str">
        <f>VLOOKUP(A1666,'national-winners'!$A$2:$B$13,2,0)</f>
        <v>Clinton, Bill</v>
      </c>
    </row>
    <row r="1667" spans="1:15" x14ac:dyDescent="0.25">
      <c r="A1667">
        <v>1992</v>
      </c>
      <c r="B1667" t="s">
        <v>156</v>
      </c>
      <c r="C1667" t="s">
        <v>157</v>
      </c>
      <c r="D1667">
        <v>55</v>
      </c>
      <c r="E1667">
        <v>35</v>
      </c>
      <c r="F1667">
        <v>25</v>
      </c>
      <c r="G1667" t="s">
        <v>16</v>
      </c>
      <c r="H1667" t="s">
        <v>240</v>
      </c>
      <c r="I1667" t="s">
        <v>267</v>
      </c>
      <c r="J1667" t="b">
        <v>0</v>
      </c>
      <c r="K1667">
        <v>1833</v>
      </c>
      <c r="L1667">
        <v>2531064</v>
      </c>
      <c r="M1667" t="str">
        <f>IF(VLOOKUP(A1667,'national-winners'!$A$2:$B$13,2,0)=H1667,"Y","N")</f>
        <v>N</v>
      </c>
      <c r="N1667" t="str">
        <f>_xlfn.XLOOKUP(INDEX('state-winning-votes'!$A$1:$L$53,MATCH($C1667,'state-winning-votes'!$A:$A,0),MATCH($A1667,'state-winning-votes'!$A$2:$L$2,0)),$K:$K,$H:$H)</f>
        <v>Clinton, Bill</v>
      </c>
      <c r="O1667" t="str">
        <f>VLOOKUP(A1667,'national-winners'!$A$2:$B$13,2,0)</f>
        <v>Clinton, Bill</v>
      </c>
    </row>
    <row r="1668" spans="1:15" x14ac:dyDescent="0.25">
      <c r="A1668">
        <v>1992</v>
      </c>
      <c r="B1668" t="s">
        <v>156</v>
      </c>
      <c r="C1668" t="s">
        <v>157</v>
      </c>
      <c r="D1668">
        <v>55</v>
      </c>
      <c r="E1668">
        <v>35</v>
      </c>
      <c r="F1668">
        <v>25</v>
      </c>
      <c r="G1668" t="s">
        <v>16</v>
      </c>
      <c r="H1668" t="s">
        <v>236</v>
      </c>
      <c r="I1668" t="s">
        <v>237</v>
      </c>
      <c r="J1668" t="b">
        <v>0</v>
      </c>
      <c r="K1668">
        <v>1070</v>
      </c>
      <c r="L1668">
        <v>2531064</v>
      </c>
      <c r="M1668" t="str">
        <f>IF(VLOOKUP(A1668,'national-winners'!$A$2:$B$13,2,0)=H1668,"Y","N")</f>
        <v>N</v>
      </c>
      <c r="N1668" t="str">
        <f>_xlfn.XLOOKUP(INDEX('state-winning-votes'!$A$1:$L$53,MATCH($C1668,'state-winning-votes'!$A:$A,0),MATCH($A1668,'state-winning-votes'!$A$2:$L$2,0)),$K:$K,$H:$H)</f>
        <v>Clinton, Bill</v>
      </c>
      <c r="O1668" t="str">
        <f>VLOOKUP(A1668,'national-winners'!$A$2:$B$13,2,0)</f>
        <v>Clinton, Bill</v>
      </c>
    </row>
    <row r="1669" spans="1:15" x14ac:dyDescent="0.25">
      <c r="A1669">
        <v>1992</v>
      </c>
      <c r="B1669" t="s">
        <v>156</v>
      </c>
      <c r="C1669" t="s">
        <v>157</v>
      </c>
      <c r="D1669">
        <v>55</v>
      </c>
      <c r="E1669">
        <v>35</v>
      </c>
      <c r="F1669">
        <v>25</v>
      </c>
      <c r="G1669" t="s">
        <v>16</v>
      </c>
      <c r="H1669" t="s">
        <v>246</v>
      </c>
      <c r="J1669" t="b">
        <v>0</v>
      </c>
      <c r="K1669">
        <v>961</v>
      </c>
      <c r="L1669">
        <v>2531064</v>
      </c>
      <c r="M1669" t="str">
        <f>IF(VLOOKUP(A1669,'national-winners'!$A$2:$B$13,2,0)=H1669,"Y","N")</f>
        <v>N</v>
      </c>
      <c r="N1669" t="str">
        <f>_xlfn.XLOOKUP(INDEX('state-winning-votes'!$A$1:$L$53,MATCH($C1669,'state-winning-votes'!$A:$A,0),MATCH($A1669,'state-winning-votes'!$A$2:$L$2,0)),$K:$K,$H:$H)</f>
        <v>Clinton, Bill</v>
      </c>
      <c r="O1669" t="str">
        <f>VLOOKUP(A1669,'national-winners'!$A$2:$B$13,2,0)</f>
        <v>Clinton, Bill</v>
      </c>
    </row>
    <row r="1670" spans="1:15" x14ac:dyDescent="0.25">
      <c r="A1670">
        <v>1992</v>
      </c>
      <c r="B1670" t="s">
        <v>156</v>
      </c>
      <c r="C1670" t="s">
        <v>157</v>
      </c>
      <c r="D1670">
        <v>55</v>
      </c>
      <c r="E1670">
        <v>35</v>
      </c>
      <c r="F1670">
        <v>25</v>
      </c>
      <c r="G1670" t="s">
        <v>16</v>
      </c>
      <c r="H1670" t="s">
        <v>268</v>
      </c>
      <c r="I1670" t="s">
        <v>269</v>
      </c>
      <c r="J1670" t="b">
        <v>0</v>
      </c>
      <c r="K1670">
        <v>405</v>
      </c>
      <c r="L1670">
        <v>2531064</v>
      </c>
      <c r="M1670" t="str">
        <f>IF(VLOOKUP(A1670,'national-winners'!$A$2:$B$13,2,0)=H1670,"Y","N")</f>
        <v>N</v>
      </c>
      <c r="N1670" t="str">
        <f>_xlfn.XLOOKUP(INDEX('state-winning-votes'!$A$1:$L$53,MATCH($C1670,'state-winning-votes'!$A:$A,0),MATCH($A1670,'state-winning-votes'!$A$2:$L$2,0)),$K:$K,$H:$H)</f>
        <v>Clinton, Bill</v>
      </c>
      <c r="O1670" t="str">
        <f>VLOOKUP(A1670,'national-winners'!$A$2:$B$13,2,0)</f>
        <v>Clinton, Bill</v>
      </c>
    </row>
    <row r="1671" spans="1:15" x14ac:dyDescent="0.25">
      <c r="A1671">
        <v>1992</v>
      </c>
      <c r="B1671" t="s">
        <v>158</v>
      </c>
      <c r="C1671" t="s">
        <v>159</v>
      </c>
      <c r="D1671">
        <v>56</v>
      </c>
      <c r="E1671">
        <v>83</v>
      </c>
      <c r="F1671">
        <v>68</v>
      </c>
      <c r="G1671" t="s">
        <v>16</v>
      </c>
      <c r="H1671" t="s">
        <v>207</v>
      </c>
      <c r="I1671" t="s">
        <v>21</v>
      </c>
      <c r="J1671" t="b">
        <v>0</v>
      </c>
      <c r="K1671">
        <v>79347</v>
      </c>
      <c r="L1671">
        <v>199884</v>
      </c>
      <c r="M1671" t="str">
        <f>IF(VLOOKUP(A1671,'national-winners'!$A$2:$B$13,2,0)=H1671,"Y","N")</f>
        <v>N</v>
      </c>
      <c r="N1671" t="str">
        <f>_xlfn.XLOOKUP(INDEX('state-winning-votes'!$A$1:$L$53,MATCH($C1671,'state-winning-votes'!$A:$A,0),MATCH($A1671,'state-winning-votes'!$A$2:$L$2,0)),$K:$K,$H:$H)</f>
        <v>Bush, George H.W.</v>
      </c>
      <c r="O1671" t="str">
        <f>VLOOKUP(A1671,'national-winners'!$A$2:$B$13,2,0)</f>
        <v>Clinton, Bill</v>
      </c>
    </row>
    <row r="1672" spans="1:15" x14ac:dyDescent="0.25">
      <c r="A1672">
        <v>1992</v>
      </c>
      <c r="B1672" t="s">
        <v>158</v>
      </c>
      <c r="C1672" t="s">
        <v>159</v>
      </c>
      <c r="D1672">
        <v>56</v>
      </c>
      <c r="E1672">
        <v>83</v>
      </c>
      <c r="F1672">
        <v>68</v>
      </c>
      <c r="G1672" t="s">
        <v>16</v>
      </c>
      <c r="H1672" t="s">
        <v>230</v>
      </c>
      <c r="I1672" t="s">
        <v>18</v>
      </c>
      <c r="J1672" t="b">
        <v>0</v>
      </c>
      <c r="K1672">
        <v>68160</v>
      </c>
      <c r="L1672">
        <v>199884</v>
      </c>
      <c r="M1672" t="str">
        <f>IF(VLOOKUP(A1672,'national-winners'!$A$2:$B$13,2,0)=H1672,"Y","N")</f>
        <v>Y</v>
      </c>
      <c r="N1672" t="str">
        <f>_xlfn.XLOOKUP(INDEX('state-winning-votes'!$A$1:$L$53,MATCH($C1672,'state-winning-votes'!$A:$A,0),MATCH($A1672,'state-winning-votes'!$A$2:$L$2,0)),$K:$K,$H:$H)</f>
        <v>Bush, George H.W.</v>
      </c>
      <c r="O1672" t="str">
        <f>VLOOKUP(A1672,'national-winners'!$A$2:$B$13,2,0)</f>
        <v>Clinton, Bill</v>
      </c>
    </row>
    <row r="1673" spans="1:15" x14ac:dyDescent="0.25">
      <c r="A1673">
        <v>1992</v>
      </c>
      <c r="B1673" t="s">
        <v>158</v>
      </c>
      <c r="C1673" t="s">
        <v>159</v>
      </c>
      <c r="D1673">
        <v>56</v>
      </c>
      <c r="E1673">
        <v>83</v>
      </c>
      <c r="F1673">
        <v>68</v>
      </c>
      <c r="G1673" t="s">
        <v>16</v>
      </c>
      <c r="H1673" t="s">
        <v>231</v>
      </c>
      <c r="I1673" t="s">
        <v>35</v>
      </c>
      <c r="J1673" t="b">
        <v>0</v>
      </c>
      <c r="K1673">
        <v>51263</v>
      </c>
      <c r="L1673">
        <v>199884</v>
      </c>
      <c r="M1673" t="str">
        <f>IF(VLOOKUP(A1673,'national-winners'!$A$2:$B$13,2,0)=H1673,"Y","N")</f>
        <v>N</v>
      </c>
      <c r="N1673" t="str">
        <f>_xlfn.XLOOKUP(INDEX('state-winning-votes'!$A$1:$L$53,MATCH($C1673,'state-winning-votes'!$A:$A,0),MATCH($A1673,'state-winning-votes'!$A$2:$L$2,0)),$K:$K,$H:$H)</f>
        <v>Bush, George H.W.</v>
      </c>
      <c r="O1673" t="str">
        <f>VLOOKUP(A1673,'national-winners'!$A$2:$B$13,2,0)</f>
        <v>Clinton, Bill</v>
      </c>
    </row>
    <row r="1674" spans="1:15" x14ac:dyDescent="0.25">
      <c r="A1674">
        <v>1992</v>
      </c>
      <c r="B1674" t="s">
        <v>158</v>
      </c>
      <c r="C1674" t="s">
        <v>159</v>
      </c>
      <c r="D1674">
        <v>56</v>
      </c>
      <c r="E1674">
        <v>83</v>
      </c>
      <c r="F1674">
        <v>68</v>
      </c>
      <c r="G1674" t="s">
        <v>16</v>
      </c>
      <c r="H1674" t="s">
        <v>232</v>
      </c>
      <c r="I1674" t="s">
        <v>29</v>
      </c>
      <c r="J1674" t="b">
        <v>0</v>
      </c>
      <c r="K1674">
        <v>844</v>
      </c>
      <c r="L1674">
        <v>199884</v>
      </c>
      <c r="M1674" t="str">
        <f>IF(VLOOKUP(A1674,'national-winners'!$A$2:$B$13,2,0)=H1674,"Y","N")</f>
        <v>N</v>
      </c>
      <c r="N1674" t="str">
        <f>_xlfn.XLOOKUP(INDEX('state-winning-votes'!$A$1:$L$53,MATCH($C1674,'state-winning-votes'!$A:$A,0),MATCH($A1674,'state-winning-votes'!$A$2:$L$2,0)),$K:$K,$H:$H)</f>
        <v>Bush, George H.W.</v>
      </c>
      <c r="O1674" t="str">
        <f>VLOOKUP(A1674,'national-winners'!$A$2:$B$13,2,0)</f>
        <v>Clinton, Bill</v>
      </c>
    </row>
    <row r="1675" spans="1:15" x14ac:dyDescent="0.25">
      <c r="A1675">
        <v>1992</v>
      </c>
      <c r="B1675" t="s">
        <v>158</v>
      </c>
      <c r="C1675" t="s">
        <v>159</v>
      </c>
      <c r="D1675">
        <v>56</v>
      </c>
      <c r="E1675">
        <v>83</v>
      </c>
      <c r="F1675">
        <v>68</v>
      </c>
      <c r="G1675" t="s">
        <v>16</v>
      </c>
      <c r="H1675" t="s">
        <v>210</v>
      </c>
      <c r="I1675" t="s">
        <v>35</v>
      </c>
      <c r="J1675" t="b">
        <v>0</v>
      </c>
      <c r="K1675">
        <v>270</v>
      </c>
      <c r="L1675">
        <v>199884</v>
      </c>
      <c r="M1675" t="str">
        <f>IF(VLOOKUP(A1675,'national-winners'!$A$2:$B$13,2,0)=H1675,"Y","N")</f>
        <v>N</v>
      </c>
      <c r="N1675" t="str">
        <f>_xlfn.XLOOKUP(INDEX('state-winning-votes'!$A$1:$L$53,MATCH($C1675,'state-winning-votes'!$A:$A,0),MATCH($A1675,'state-winning-votes'!$A$2:$L$2,0)),$K:$K,$H:$H)</f>
        <v>Bush, George H.W.</v>
      </c>
      <c r="O1675" t="str">
        <f>VLOOKUP(A1675,'national-winners'!$A$2:$B$13,2,0)</f>
        <v>Clinton, Bill</v>
      </c>
    </row>
    <row r="1676" spans="1:15" x14ac:dyDescent="0.25">
      <c r="A1676">
        <v>1996</v>
      </c>
      <c r="B1676" t="s">
        <v>14</v>
      </c>
      <c r="C1676" t="s">
        <v>15</v>
      </c>
      <c r="D1676">
        <v>1</v>
      </c>
      <c r="E1676">
        <v>63</v>
      </c>
      <c r="F1676">
        <v>41</v>
      </c>
      <c r="G1676" t="s">
        <v>16</v>
      </c>
      <c r="H1676" t="s">
        <v>270</v>
      </c>
      <c r="I1676" t="s">
        <v>21</v>
      </c>
      <c r="J1676" t="b">
        <v>0</v>
      </c>
      <c r="K1676">
        <v>769044</v>
      </c>
      <c r="L1676">
        <v>1534349</v>
      </c>
      <c r="M1676" t="str">
        <f>IF(VLOOKUP(A1676,'national-winners'!$A$2:$B$13,2,0)=H1676,"Y","N")</f>
        <v>N</v>
      </c>
      <c r="N1676" t="str">
        <f>_xlfn.XLOOKUP(INDEX('state-winning-votes'!$A$1:$L$53,MATCH($C1676,'state-winning-votes'!$A:$A,0),MATCH($A1676,'state-winning-votes'!$A$2:$L$2,0)),$K:$K,$H:$H)</f>
        <v>Dole, Robert</v>
      </c>
      <c r="O1676" t="str">
        <f>VLOOKUP(A1676,'national-winners'!$A$2:$B$13,2,0)</f>
        <v>Clinton, Bill</v>
      </c>
    </row>
    <row r="1677" spans="1:15" x14ac:dyDescent="0.25">
      <c r="A1677">
        <v>1996</v>
      </c>
      <c r="B1677" t="s">
        <v>14</v>
      </c>
      <c r="C1677" t="s">
        <v>15</v>
      </c>
      <c r="D1677">
        <v>1</v>
      </c>
      <c r="E1677">
        <v>63</v>
      </c>
      <c r="F1677">
        <v>41</v>
      </c>
      <c r="G1677" t="s">
        <v>16</v>
      </c>
      <c r="H1677" t="s">
        <v>230</v>
      </c>
      <c r="I1677" t="s">
        <v>18</v>
      </c>
      <c r="J1677" t="b">
        <v>0</v>
      </c>
      <c r="K1677">
        <v>662165</v>
      </c>
      <c r="L1677">
        <v>1534349</v>
      </c>
      <c r="M1677" t="str">
        <f>IF(VLOOKUP(A1677,'national-winners'!$A$2:$B$13,2,0)=H1677,"Y","N")</f>
        <v>Y</v>
      </c>
      <c r="N1677" t="str">
        <f>_xlfn.XLOOKUP(INDEX('state-winning-votes'!$A$1:$L$53,MATCH($C1677,'state-winning-votes'!$A:$A,0),MATCH($A1677,'state-winning-votes'!$A$2:$L$2,0)),$K:$K,$H:$H)</f>
        <v>Dole, Robert</v>
      </c>
      <c r="O1677" t="str">
        <f>VLOOKUP(A1677,'national-winners'!$A$2:$B$13,2,0)</f>
        <v>Clinton, Bill</v>
      </c>
    </row>
    <row r="1678" spans="1:15" x14ac:dyDescent="0.25">
      <c r="A1678">
        <v>1996</v>
      </c>
      <c r="B1678" t="s">
        <v>14</v>
      </c>
      <c r="C1678" t="s">
        <v>15</v>
      </c>
      <c r="D1678">
        <v>1</v>
      </c>
      <c r="E1678">
        <v>63</v>
      </c>
      <c r="F1678">
        <v>41</v>
      </c>
      <c r="G1678" t="s">
        <v>16</v>
      </c>
      <c r="I1678" t="s">
        <v>35</v>
      </c>
      <c r="J1678" t="b">
        <v>0</v>
      </c>
      <c r="K1678">
        <v>95030</v>
      </c>
      <c r="L1678">
        <v>1534349</v>
      </c>
      <c r="M1678" t="str">
        <f>IF(VLOOKUP(A1678,'national-winners'!$A$2:$B$13,2,0)=H1678,"Y","N")</f>
        <v>N</v>
      </c>
      <c r="N1678" t="str">
        <f>_xlfn.XLOOKUP(INDEX('state-winning-votes'!$A$1:$L$53,MATCH($C1678,'state-winning-votes'!$A:$A,0),MATCH($A1678,'state-winning-votes'!$A$2:$L$2,0)),$K:$K,$H:$H)</f>
        <v>Dole, Robert</v>
      </c>
      <c r="O1678" t="str">
        <f>VLOOKUP(A1678,'national-winners'!$A$2:$B$13,2,0)</f>
        <v>Clinton, Bill</v>
      </c>
    </row>
    <row r="1679" spans="1:15" x14ac:dyDescent="0.25">
      <c r="A1679">
        <v>1996</v>
      </c>
      <c r="B1679" t="s">
        <v>14</v>
      </c>
      <c r="C1679" t="s">
        <v>15</v>
      </c>
      <c r="D1679">
        <v>1</v>
      </c>
      <c r="E1679">
        <v>63</v>
      </c>
      <c r="F1679">
        <v>41</v>
      </c>
      <c r="G1679" t="s">
        <v>16</v>
      </c>
      <c r="H1679" t="s">
        <v>271</v>
      </c>
      <c r="I1679" t="s">
        <v>29</v>
      </c>
      <c r="J1679" t="b">
        <v>0</v>
      </c>
      <c r="K1679">
        <v>5290</v>
      </c>
      <c r="L1679">
        <v>1534349</v>
      </c>
      <c r="M1679" t="str">
        <f>IF(VLOOKUP(A1679,'national-winners'!$A$2:$B$13,2,0)=H1679,"Y","N")</f>
        <v>N</v>
      </c>
      <c r="N1679" t="str">
        <f>_xlfn.XLOOKUP(INDEX('state-winning-votes'!$A$1:$L$53,MATCH($C1679,'state-winning-votes'!$A:$A,0),MATCH($A1679,'state-winning-votes'!$A$2:$L$2,0)),$K:$K,$H:$H)</f>
        <v>Dole, Robert</v>
      </c>
      <c r="O1679" t="str">
        <f>VLOOKUP(A1679,'national-winners'!$A$2:$B$13,2,0)</f>
        <v>Clinton, Bill</v>
      </c>
    </row>
    <row r="1680" spans="1:15" x14ac:dyDescent="0.25">
      <c r="A1680">
        <v>1996</v>
      </c>
      <c r="B1680" t="s">
        <v>14</v>
      </c>
      <c r="C1680" t="s">
        <v>15</v>
      </c>
      <c r="D1680">
        <v>1</v>
      </c>
      <c r="E1680">
        <v>63</v>
      </c>
      <c r="F1680">
        <v>41</v>
      </c>
      <c r="G1680" t="s">
        <v>16</v>
      </c>
      <c r="H1680" t="s">
        <v>236</v>
      </c>
      <c r="I1680" t="s">
        <v>237</v>
      </c>
      <c r="J1680" t="b">
        <v>0</v>
      </c>
      <c r="K1680">
        <v>1697</v>
      </c>
      <c r="L1680">
        <v>1534349</v>
      </c>
      <c r="M1680" t="str">
        <f>IF(VLOOKUP(A1680,'national-winners'!$A$2:$B$13,2,0)=H1680,"Y","N")</f>
        <v>N</v>
      </c>
      <c r="N1680" t="str">
        <f>_xlfn.XLOOKUP(INDEX('state-winning-votes'!$A$1:$L$53,MATCH($C1680,'state-winning-votes'!$A:$A,0),MATCH($A1680,'state-winning-votes'!$A$2:$L$2,0)),$K:$K,$H:$H)</f>
        <v>Dole, Robert</v>
      </c>
      <c r="O1680" t="str">
        <f>VLOOKUP(A1680,'national-winners'!$A$2:$B$13,2,0)</f>
        <v>Clinton, Bill</v>
      </c>
    </row>
    <row r="1681" spans="1:15" x14ac:dyDescent="0.25">
      <c r="A1681">
        <v>1996</v>
      </c>
      <c r="B1681" t="s">
        <v>14</v>
      </c>
      <c r="C1681" t="s">
        <v>15</v>
      </c>
      <c r="D1681">
        <v>1</v>
      </c>
      <c r="E1681">
        <v>63</v>
      </c>
      <c r="F1681">
        <v>41</v>
      </c>
      <c r="G1681" t="s">
        <v>16</v>
      </c>
      <c r="J1681" t="b">
        <v>1</v>
      </c>
      <c r="K1681">
        <v>1123</v>
      </c>
      <c r="L1681">
        <v>1534349</v>
      </c>
      <c r="M1681" t="str">
        <f>IF(VLOOKUP(A1681,'national-winners'!$A$2:$B$13,2,0)=H1681,"Y","N")</f>
        <v>N</v>
      </c>
      <c r="N1681" t="str">
        <f>_xlfn.XLOOKUP(INDEX('state-winning-votes'!$A$1:$L$53,MATCH($C1681,'state-winning-votes'!$A:$A,0),MATCH($A1681,'state-winning-votes'!$A$2:$L$2,0)),$K:$K,$H:$H)</f>
        <v>Dole, Robert</v>
      </c>
      <c r="O1681" t="str">
        <f>VLOOKUP(A1681,'national-winners'!$A$2:$B$13,2,0)</f>
        <v>Clinton, Bill</v>
      </c>
    </row>
    <row r="1682" spans="1:15" x14ac:dyDescent="0.25">
      <c r="A1682">
        <v>1996</v>
      </c>
      <c r="B1682" t="s">
        <v>30</v>
      </c>
      <c r="C1682" t="s">
        <v>31</v>
      </c>
      <c r="D1682">
        <v>2</v>
      </c>
      <c r="E1682">
        <v>94</v>
      </c>
      <c r="F1682">
        <v>81</v>
      </c>
      <c r="G1682" t="s">
        <v>16</v>
      </c>
      <c r="H1682" t="s">
        <v>270</v>
      </c>
      <c r="I1682" t="s">
        <v>21</v>
      </c>
      <c r="J1682" t="b">
        <v>0</v>
      </c>
      <c r="K1682">
        <v>122746</v>
      </c>
      <c r="L1682">
        <v>241620</v>
      </c>
      <c r="M1682" t="str">
        <f>IF(VLOOKUP(A1682,'national-winners'!$A$2:$B$13,2,0)=H1682,"Y","N")</f>
        <v>N</v>
      </c>
      <c r="N1682" t="str">
        <f>_xlfn.XLOOKUP(INDEX('state-winning-votes'!$A$1:$L$53,MATCH($C1682,'state-winning-votes'!$A:$A,0),MATCH($A1682,'state-winning-votes'!$A$2:$L$2,0)),$K:$K,$H:$H)</f>
        <v>Dole, Robert</v>
      </c>
      <c r="O1682" t="str">
        <f>VLOOKUP(A1682,'national-winners'!$A$2:$B$13,2,0)</f>
        <v>Clinton, Bill</v>
      </c>
    </row>
    <row r="1683" spans="1:15" x14ac:dyDescent="0.25">
      <c r="A1683">
        <v>1996</v>
      </c>
      <c r="B1683" t="s">
        <v>30</v>
      </c>
      <c r="C1683" t="s">
        <v>31</v>
      </c>
      <c r="D1683">
        <v>2</v>
      </c>
      <c r="E1683">
        <v>94</v>
      </c>
      <c r="F1683">
        <v>81</v>
      </c>
      <c r="G1683" t="s">
        <v>16</v>
      </c>
      <c r="H1683" t="s">
        <v>230</v>
      </c>
      <c r="I1683" t="s">
        <v>18</v>
      </c>
      <c r="J1683" t="b">
        <v>0</v>
      </c>
      <c r="K1683">
        <v>80380</v>
      </c>
      <c r="L1683">
        <v>241620</v>
      </c>
      <c r="M1683" t="str">
        <f>IF(VLOOKUP(A1683,'national-winners'!$A$2:$B$13,2,0)=H1683,"Y","N")</f>
        <v>Y</v>
      </c>
      <c r="N1683" t="str">
        <f>_xlfn.XLOOKUP(INDEX('state-winning-votes'!$A$1:$L$53,MATCH($C1683,'state-winning-votes'!$A:$A,0),MATCH($A1683,'state-winning-votes'!$A$2:$L$2,0)),$K:$K,$H:$H)</f>
        <v>Dole, Robert</v>
      </c>
      <c r="O1683" t="str">
        <f>VLOOKUP(A1683,'national-winners'!$A$2:$B$13,2,0)</f>
        <v>Clinton, Bill</v>
      </c>
    </row>
    <row r="1684" spans="1:15" x14ac:dyDescent="0.25">
      <c r="A1684">
        <v>1996</v>
      </c>
      <c r="B1684" t="s">
        <v>30</v>
      </c>
      <c r="C1684" t="s">
        <v>31</v>
      </c>
      <c r="D1684">
        <v>2</v>
      </c>
      <c r="E1684">
        <v>94</v>
      </c>
      <c r="F1684">
        <v>81</v>
      </c>
      <c r="G1684" t="s">
        <v>16</v>
      </c>
      <c r="H1684" t="s">
        <v>231</v>
      </c>
      <c r="I1684" t="s">
        <v>272</v>
      </c>
      <c r="J1684" t="b">
        <v>0</v>
      </c>
      <c r="K1684">
        <v>26333</v>
      </c>
      <c r="L1684">
        <v>241620</v>
      </c>
      <c r="M1684" t="str">
        <f>IF(VLOOKUP(A1684,'national-winners'!$A$2:$B$13,2,0)=H1684,"Y","N")</f>
        <v>N</v>
      </c>
      <c r="N1684" t="str">
        <f>_xlfn.XLOOKUP(INDEX('state-winning-votes'!$A$1:$L$53,MATCH($C1684,'state-winning-votes'!$A:$A,0),MATCH($A1684,'state-winning-votes'!$A$2:$L$2,0)),$K:$K,$H:$H)</f>
        <v>Dole, Robert</v>
      </c>
      <c r="O1684" t="str">
        <f>VLOOKUP(A1684,'national-winners'!$A$2:$B$13,2,0)</f>
        <v>Clinton, Bill</v>
      </c>
    </row>
    <row r="1685" spans="1:15" x14ac:dyDescent="0.25">
      <c r="A1685">
        <v>1996</v>
      </c>
      <c r="B1685" t="s">
        <v>30</v>
      </c>
      <c r="C1685" t="s">
        <v>31</v>
      </c>
      <c r="D1685">
        <v>2</v>
      </c>
      <c r="E1685">
        <v>94</v>
      </c>
      <c r="F1685">
        <v>81</v>
      </c>
      <c r="G1685" t="s">
        <v>16</v>
      </c>
      <c r="H1685" t="s">
        <v>273</v>
      </c>
      <c r="I1685" t="s">
        <v>274</v>
      </c>
      <c r="J1685" t="b">
        <v>0</v>
      </c>
      <c r="K1685">
        <v>7597</v>
      </c>
      <c r="L1685">
        <v>241620</v>
      </c>
      <c r="M1685" t="str">
        <f>IF(VLOOKUP(A1685,'national-winners'!$A$2:$B$13,2,0)=H1685,"Y","N")</f>
        <v>N</v>
      </c>
      <c r="N1685" t="str">
        <f>_xlfn.XLOOKUP(INDEX('state-winning-votes'!$A$1:$L$53,MATCH($C1685,'state-winning-votes'!$A:$A,0),MATCH($A1685,'state-winning-votes'!$A$2:$L$2,0)),$K:$K,$H:$H)</f>
        <v>Dole, Robert</v>
      </c>
      <c r="O1685" t="str">
        <f>VLOOKUP(A1685,'national-winners'!$A$2:$B$13,2,0)</f>
        <v>Clinton, Bill</v>
      </c>
    </row>
    <row r="1686" spans="1:15" x14ac:dyDescent="0.25">
      <c r="A1686">
        <v>1996</v>
      </c>
      <c r="B1686" t="s">
        <v>30</v>
      </c>
      <c r="C1686" t="s">
        <v>31</v>
      </c>
      <c r="D1686">
        <v>2</v>
      </c>
      <c r="E1686">
        <v>94</v>
      </c>
      <c r="F1686">
        <v>81</v>
      </c>
      <c r="G1686" t="s">
        <v>16</v>
      </c>
      <c r="H1686" t="s">
        <v>271</v>
      </c>
      <c r="I1686" t="s">
        <v>29</v>
      </c>
      <c r="J1686" t="b">
        <v>0</v>
      </c>
      <c r="K1686">
        <v>2276</v>
      </c>
      <c r="L1686">
        <v>241620</v>
      </c>
      <c r="M1686" t="str">
        <f>IF(VLOOKUP(A1686,'national-winners'!$A$2:$B$13,2,0)=H1686,"Y","N")</f>
        <v>N</v>
      </c>
      <c r="N1686" t="str">
        <f>_xlfn.XLOOKUP(INDEX('state-winning-votes'!$A$1:$L$53,MATCH($C1686,'state-winning-votes'!$A:$A,0),MATCH($A1686,'state-winning-votes'!$A$2:$L$2,0)),$K:$K,$H:$H)</f>
        <v>Dole, Robert</v>
      </c>
      <c r="O1686" t="str">
        <f>VLOOKUP(A1686,'national-winners'!$A$2:$B$13,2,0)</f>
        <v>Clinton, Bill</v>
      </c>
    </row>
    <row r="1687" spans="1:15" x14ac:dyDescent="0.25">
      <c r="A1687">
        <v>1996</v>
      </c>
      <c r="B1687" t="s">
        <v>30</v>
      </c>
      <c r="C1687" t="s">
        <v>31</v>
      </c>
      <c r="D1687">
        <v>2</v>
      </c>
      <c r="E1687">
        <v>94</v>
      </c>
      <c r="F1687">
        <v>81</v>
      </c>
      <c r="G1687" t="s">
        <v>16</v>
      </c>
      <c r="H1687" t="s">
        <v>238</v>
      </c>
      <c r="I1687" t="s">
        <v>275</v>
      </c>
      <c r="J1687" t="b">
        <v>0</v>
      </c>
      <c r="K1687">
        <v>925</v>
      </c>
      <c r="L1687">
        <v>241620</v>
      </c>
      <c r="M1687" t="str">
        <f>IF(VLOOKUP(A1687,'national-winners'!$A$2:$B$13,2,0)=H1687,"Y","N")</f>
        <v>N</v>
      </c>
      <c r="N1687" t="str">
        <f>_xlfn.XLOOKUP(INDEX('state-winning-votes'!$A$1:$L$53,MATCH($C1687,'state-winning-votes'!$A:$A,0),MATCH($A1687,'state-winning-votes'!$A$2:$L$2,0)),$K:$K,$H:$H)</f>
        <v>Dole, Robert</v>
      </c>
      <c r="O1687" t="str">
        <f>VLOOKUP(A1687,'national-winners'!$A$2:$B$13,2,0)</f>
        <v>Clinton, Bill</v>
      </c>
    </row>
    <row r="1688" spans="1:15" x14ac:dyDescent="0.25">
      <c r="A1688">
        <v>1996</v>
      </c>
      <c r="B1688" t="s">
        <v>30</v>
      </c>
      <c r="C1688" t="s">
        <v>31</v>
      </c>
      <c r="D1688">
        <v>2</v>
      </c>
      <c r="E1688">
        <v>94</v>
      </c>
      <c r="F1688">
        <v>81</v>
      </c>
      <c r="G1688" t="s">
        <v>16</v>
      </c>
      <c r="H1688" t="s">
        <v>236</v>
      </c>
      <c r="I1688" t="s">
        <v>237</v>
      </c>
      <c r="J1688" t="b">
        <v>0</v>
      </c>
      <c r="K1688">
        <v>729</v>
      </c>
      <c r="L1688">
        <v>241620</v>
      </c>
      <c r="M1688" t="str">
        <f>IF(VLOOKUP(A1688,'national-winners'!$A$2:$B$13,2,0)=H1688,"Y","N")</f>
        <v>N</v>
      </c>
      <c r="N1688" t="str">
        <f>_xlfn.XLOOKUP(INDEX('state-winning-votes'!$A$1:$L$53,MATCH($C1688,'state-winning-votes'!$A:$A,0),MATCH($A1688,'state-winning-votes'!$A$2:$L$2,0)),$K:$K,$H:$H)</f>
        <v>Dole, Robert</v>
      </c>
      <c r="O1688" t="str">
        <f>VLOOKUP(A1688,'national-winners'!$A$2:$B$13,2,0)</f>
        <v>Clinton, Bill</v>
      </c>
    </row>
    <row r="1689" spans="1:15" x14ac:dyDescent="0.25">
      <c r="A1689">
        <v>1996</v>
      </c>
      <c r="B1689" t="s">
        <v>30</v>
      </c>
      <c r="C1689" t="s">
        <v>31</v>
      </c>
      <c r="D1689">
        <v>2</v>
      </c>
      <c r="E1689">
        <v>94</v>
      </c>
      <c r="F1689">
        <v>81</v>
      </c>
      <c r="G1689" t="s">
        <v>16</v>
      </c>
      <c r="J1689" t="b">
        <v>1</v>
      </c>
      <c r="K1689">
        <v>634</v>
      </c>
      <c r="L1689">
        <v>241620</v>
      </c>
      <c r="M1689" t="str">
        <f>IF(VLOOKUP(A1689,'national-winners'!$A$2:$B$13,2,0)=H1689,"Y","N")</f>
        <v>N</v>
      </c>
      <c r="N1689" t="str">
        <f>_xlfn.XLOOKUP(INDEX('state-winning-votes'!$A$1:$L$53,MATCH($C1689,'state-winning-votes'!$A:$A,0),MATCH($A1689,'state-winning-votes'!$A$2:$L$2,0)),$K:$K,$H:$H)</f>
        <v>Dole, Robert</v>
      </c>
      <c r="O1689" t="str">
        <f>VLOOKUP(A1689,'national-winners'!$A$2:$B$13,2,0)</f>
        <v>Clinton, Bill</v>
      </c>
    </row>
    <row r="1690" spans="1:15" x14ac:dyDescent="0.25">
      <c r="A1690">
        <v>1996</v>
      </c>
      <c r="B1690" t="s">
        <v>32</v>
      </c>
      <c r="C1690" t="s">
        <v>33</v>
      </c>
      <c r="D1690">
        <v>4</v>
      </c>
      <c r="E1690">
        <v>86</v>
      </c>
      <c r="F1690">
        <v>61</v>
      </c>
      <c r="G1690" t="s">
        <v>16</v>
      </c>
      <c r="H1690" t="s">
        <v>230</v>
      </c>
      <c r="I1690" t="s">
        <v>18</v>
      </c>
      <c r="J1690" t="b">
        <v>0</v>
      </c>
      <c r="K1690">
        <v>653288</v>
      </c>
      <c r="L1690">
        <v>1404405</v>
      </c>
      <c r="M1690" t="str">
        <f>IF(VLOOKUP(A1690,'national-winners'!$A$2:$B$13,2,0)=H1690,"Y","N")</f>
        <v>Y</v>
      </c>
      <c r="N1690" t="str">
        <f>_xlfn.XLOOKUP(INDEX('state-winning-votes'!$A$1:$L$53,MATCH($C1690,'state-winning-votes'!$A:$A,0),MATCH($A1690,'state-winning-votes'!$A$2:$L$2,0)),$K:$K,$H:$H)</f>
        <v>Clinton, Bill</v>
      </c>
      <c r="O1690" t="str">
        <f>VLOOKUP(A1690,'national-winners'!$A$2:$B$13,2,0)</f>
        <v>Clinton, Bill</v>
      </c>
    </row>
    <row r="1691" spans="1:15" x14ac:dyDescent="0.25">
      <c r="A1691">
        <v>1996</v>
      </c>
      <c r="B1691" t="s">
        <v>32</v>
      </c>
      <c r="C1691" t="s">
        <v>33</v>
      </c>
      <c r="D1691">
        <v>4</v>
      </c>
      <c r="E1691">
        <v>86</v>
      </c>
      <c r="F1691">
        <v>61</v>
      </c>
      <c r="G1691" t="s">
        <v>16</v>
      </c>
      <c r="H1691" t="s">
        <v>270</v>
      </c>
      <c r="I1691" t="s">
        <v>21</v>
      </c>
      <c r="J1691" t="b">
        <v>0</v>
      </c>
      <c r="K1691">
        <v>622073</v>
      </c>
      <c r="L1691">
        <v>1404405</v>
      </c>
      <c r="M1691" t="str">
        <f>IF(VLOOKUP(A1691,'national-winners'!$A$2:$B$13,2,0)=H1691,"Y","N")</f>
        <v>N</v>
      </c>
      <c r="N1691" t="str">
        <f>_xlfn.XLOOKUP(INDEX('state-winning-votes'!$A$1:$L$53,MATCH($C1691,'state-winning-votes'!$A:$A,0),MATCH($A1691,'state-winning-votes'!$A$2:$L$2,0)),$K:$K,$H:$H)</f>
        <v>Clinton, Bill</v>
      </c>
      <c r="O1691" t="str">
        <f>VLOOKUP(A1691,'national-winners'!$A$2:$B$13,2,0)</f>
        <v>Clinton, Bill</v>
      </c>
    </row>
    <row r="1692" spans="1:15" x14ac:dyDescent="0.25">
      <c r="A1692">
        <v>1996</v>
      </c>
      <c r="B1692" t="s">
        <v>32</v>
      </c>
      <c r="C1692" t="s">
        <v>33</v>
      </c>
      <c r="D1692">
        <v>4</v>
      </c>
      <c r="E1692">
        <v>86</v>
      </c>
      <c r="F1692">
        <v>61</v>
      </c>
      <c r="G1692" t="s">
        <v>16</v>
      </c>
      <c r="H1692" t="s">
        <v>231</v>
      </c>
      <c r="I1692" t="s">
        <v>272</v>
      </c>
      <c r="J1692" t="b">
        <v>0</v>
      </c>
      <c r="K1692">
        <v>112072</v>
      </c>
      <c r="L1692">
        <v>1404405</v>
      </c>
      <c r="M1692" t="str">
        <f>IF(VLOOKUP(A1692,'national-winners'!$A$2:$B$13,2,0)=H1692,"Y","N")</f>
        <v>N</v>
      </c>
      <c r="N1692" t="str">
        <f>_xlfn.XLOOKUP(INDEX('state-winning-votes'!$A$1:$L$53,MATCH($C1692,'state-winning-votes'!$A:$A,0),MATCH($A1692,'state-winning-votes'!$A$2:$L$2,0)),$K:$K,$H:$H)</f>
        <v>Clinton, Bill</v>
      </c>
      <c r="O1692" t="str">
        <f>VLOOKUP(A1692,'national-winners'!$A$2:$B$13,2,0)</f>
        <v>Clinton, Bill</v>
      </c>
    </row>
    <row r="1693" spans="1:15" x14ac:dyDescent="0.25">
      <c r="A1693">
        <v>1996</v>
      </c>
      <c r="B1693" t="s">
        <v>32</v>
      </c>
      <c r="C1693" t="s">
        <v>33</v>
      </c>
      <c r="D1693">
        <v>4</v>
      </c>
      <c r="E1693">
        <v>86</v>
      </c>
      <c r="F1693">
        <v>61</v>
      </c>
      <c r="G1693" t="s">
        <v>16</v>
      </c>
      <c r="H1693" t="s">
        <v>271</v>
      </c>
      <c r="I1693" t="s">
        <v>29</v>
      </c>
      <c r="J1693" t="b">
        <v>0</v>
      </c>
      <c r="K1693">
        <v>14358</v>
      </c>
      <c r="L1693">
        <v>1404405</v>
      </c>
      <c r="M1693" t="str">
        <f>IF(VLOOKUP(A1693,'national-winners'!$A$2:$B$13,2,0)=H1693,"Y","N")</f>
        <v>N</v>
      </c>
      <c r="N1693" t="str">
        <f>_xlfn.XLOOKUP(INDEX('state-winning-votes'!$A$1:$L$53,MATCH($C1693,'state-winning-votes'!$A:$A,0),MATCH($A1693,'state-winning-votes'!$A$2:$L$2,0)),$K:$K,$H:$H)</f>
        <v>Clinton, Bill</v>
      </c>
      <c r="O1693" t="str">
        <f>VLOOKUP(A1693,'national-winners'!$A$2:$B$13,2,0)</f>
        <v>Clinton, Bill</v>
      </c>
    </row>
    <row r="1694" spans="1:15" x14ac:dyDescent="0.25">
      <c r="A1694">
        <v>1996</v>
      </c>
      <c r="B1694" t="s">
        <v>32</v>
      </c>
      <c r="C1694" t="s">
        <v>33</v>
      </c>
      <c r="D1694">
        <v>4</v>
      </c>
      <c r="E1694">
        <v>86</v>
      </c>
      <c r="F1694">
        <v>61</v>
      </c>
      <c r="G1694" t="s">
        <v>16</v>
      </c>
      <c r="J1694" t="b">
        <v>1</v>
      </c>
      <c r="K1694">
        <v>2573</v>
      </c>
      <c r="L1694">
        <v>1404405</v>
      </c>
      <c r="M1694" t="str">
        <f>IF(VLOOKUP(A1694,'national-winners'!$A$2:$B$13,2,0)=H1694,"Y","N")</f>
        <v>N</v>
      </c>
      <c r="N1694" t="str">
        <f>_xlfn.XLOOKUP(INDEX('state-winning-votes'!$A$1:$L$53,MATCH($C1694,'state-winning-votes'!$A:$A,0),MATCH($A1694,'state-winning-votes'!$A$2:$L$2,0)),$K:$K,$H:$H)</f>
        <v>Clinton, Bill</v>
      </c>
      <c r="O1694" t="str">
        <f>VLOOKUP(A1694,'national-winners'!$A$2:$B$13,2,0)</f>
        <v>Clinton, Bill</v>
      </c>
    </row>
    <row r="1695" spans="1:15" x14ac:dyDescent="0.25">
      <c r="A1695">
        <v>1996</v>
      </c>
      <c r="B1695" t="s">
        <v>32</v>
      </c>
      <c r="C1695" t="s">
        <v>33</v>
      </c>
      <c r="D1695">
        <v>4</v>
      </c>
      <c r="E1695">
        <v>86</v>
      </c>
      <c r="F1695">
        <v>61</v>
      </c>
      <c r="G1695" t="s">
        <v>16</v>
      </c>
      <c r="H1695" t="s">
        <v>59</v>
      </c>
      <c r="J1695" t="b">
        <v>0</v>
      </c>
      <c r="K1695">
        <v>41</v>
      </c>
      <c r="L1695">
        <v>1404405</v>
      </c>
      <c r="M1695" t="str">
        <f>IF(VLOOKUP(A1695,'national-winners'!$A$2:$B$13,2,0)=H1695,"Y","N")</f>
        <v>N</v>
      </c>
      <c r="N1695" t="str">
        <f>_xlfn.XLOOKUP(INDEX('state-winning-votes'!$A$1:$L$53,MATCH($C1695,'state-winning-votes'!$A:$A,0),MATCH($A1695,'state-winning-votes'!$A$2:$L$2,0)),$K:$K,$H:$H)</f>
        <v>Clinton, Bill</v>
      </c>
      <c r="O1695" t="str">
        <f>VLOOKUP(A1695,'national-winners'!$A$2:$B$13,2,0)</f>
        <v>Clinton, Bill</v>
      </c>
    </row>
    <row r="1696" spans="1:15" x14ac:dyDescent="0.25">
      <c r="A1696">
        <v>1996</v>
      </c>
      <c r="B1696" t="s">
        <v>40</v>
      </c>
      <c r="C1696" t="s">
        <v>41</v>
      </c>
      <c r="D1696">
        <v>5</v>
      </c>
      <c r="E1696">
        <v>71</v>
      </c>
      <c r="F1696">
        <v>42</v>
      </c>
      <c r="G1696" t="s">
        <v>16</v>
      </c>
      <c r="H1696" t="s">
        <v>230</v>
      </c>
      <c r="I1696" t="s">
        <v>18</v>
      </c>
      <c r="J1696" t="b">
        <v>0</v>
      </c>
      <c r="K1696">
        <v>475171</v>
      </c>
      <c r="L1696">
        <v>884262</v>
      </c>
      <c r="M1696" t="str">
        <f>IF(VLOOKUP(A1696,'national-winners'!$A$2:$B$13,2,0)=H1696,"Y","N")</f>
        <v>Y</v>
      </c>
      <c r="N1696" t="str">
        <f>_xlfn.XLOOKUP(INDEX('state-winning-votes'!$A$1:$L$53,MATCH($C1696,'state-winning-votes'!$A:$A,0),MATCH($A1696,'state-winning-votes'!$A$2:$L$2,0)),$K:$K,$H:$H)</f>
        <v>Clinton, Bill</v>
      </c>
      <c r="O1696" t="str">
        <f>VLOOKUP(A1696,'national-winners'!$A$2:$B$13,2,0)</f>
        <v>Clinton, Bill</v>
      </c>
    </row>
    <row r="1697" spans="1:15" x14ac:dyDescent="0.25">
      <c r="A1697">
        <v>1996</v>
      </c>
      <c r="B1697" t="s">
        <v>40</v>
      </c>
      <c r="C1697" t="s">
        <v>41</v>
      </c>
      <c r="D1697">
        <v>5</v>
      </c>
      <c r="E1697">
        <v>71</v>
      </c>
      <c r="F1697">
        <v>42</v>
      </c>
      <c r="G1697" t="s">
        <v>16</v>
      </c>
      <c r="H1697" t="s">
        <v>270</v>
      </c>
      <c r="I1697" t="s">
        <v>21</v>
      </c>
      <c r="J1697" t="b">
        <v>0</v>
      </c>
      <c r="K1697">
        <v>325416</v>
      </c>
      <c r="L1697">
        <v>884262</v>
      </c>
      <c r="M1697" t="str">
        <f>IF(VLOOKUP(A1697,'national-winners'!$A$2:$B$13,2,0)=H1697,"Y","N")</f>
        <v>N</v>
      </c>
      <c r="N1697" t="str">
        <f>_xlfn.XLOOKUP(INDEX('state-winning-votes'!$A$1:$L$53,MATCH($C1697,'state-winning-votes'!$A:$A,0),MATCH($A1697,'state-winning-votes'!$A$2:$L$2,0)),$K:$K,$H:$H)</f>
        <v>Clinton, Bill</v>
      </c>
      <c r="O1697" t="str">
        <f>VLOOKUP(A1697,'national-winners'!$A$2:$B$13,2,0)</f>
        <v>Clinton, Bill</v>
      </c>
    </row>
    <row r="1698" spans="1:15" x14ac:dyDescent="0.25">
      <c r="A1698">
        <v>1996</v>
      </c>
      <c r="B1698" t="s">
        <v>40</v>
      </c>
      <c r="C1698" t="s">
        <v>41</v>
      </c>
      <c r="D1698">
        <v>5</v>
      </c>
      <c r="E1698">
        <v>71</v>
      </c>
      <c r="F1698">
        <v>42</v>
      </c>
      <c r="G1698" t="s">
        <v>16</v>
      </c>
      <c r="H1698" t="s">
        <v>231</v>
      </c>
      <c r="I1698" t="s">
        <v>272</v>
      </c>
      <c r="J1698" t="b">
        <v>0</v>
      </c>
      <c r="K1698">
        <v>69884</v>
      </c>
      <c r="L1698">
        <v>884262</v>
      </c>
      <c r="M1698" t="str">
        <f>IF(VLOOKUP(A1698,'national-winners'!$A$2:$B$13,2,0)=H1698,"Y","N")</f>
        <v>N</v>
      </c>
      <c r="N1698" t="str">
        <f>_xlfn.XLOOKUP(INDEX('state-winning-votes'!$A$1:$L$53,MATCH($C1698,'state-winning-votes'!$A:$A,0),MATCH($A1698,'state-winning-votes'!$A$2:$L$2,0)),$K:$K,$H:$H)</f>
        <v>Clinton, Bill</v>
      </c>
      <c r="O1698" t="str">
        <f>VLOOKUP(A1698,'national-winners'!$A$2:$B$13,2,0)</f>
        <v>Clinton, Bill</v>
      </c>
    </row>
    <row r="1699" spans="1:15" x14ac:dyDescent="0.25">
      <c r="A1699">
        <v>1996</v>
      </c>
      <c r="B1699" t="s">
        <v>40</v>
      </c>
      <c r="C1699" t="s">
        <v>41</v>
      </c>
      <c r="D1699">
        <v>5</v>
      </c>
      <c r="E1699">
        <v>71</v>
      </c>
      <c r="F1699">
        <v>42</v>
      </c>
      <c r="G1699" t="s">
        <v>16</v>
      </c>
      <c r="H1699" t="s">
        <v>273</v>
      </c>
      <c r="I1699" t="s">
        <v>274</v>
      </c>
      <c r="J1699" t="b">
        <v>0</v>
      </c>
      <c r="K1699">
        <v>3649</v>
      </c>
      <c r="L1699">
        <v>884262</v>
      </c>
      <c r="M1699" t="str">
        <f>IF(VLOOKUP(A1699,'national-winners'!$A$2:$B$13,2,0)=H1699,"Y","N")</f>
        <v>N</v>
      </c>
      <c r="N1699" t="str">
        <f>_xlfn.XLOOKUP(INDEX('state-winning-votes'!$A$1:$L$53,MATCH($C1699,'state-winning-votes'!$A:$A,0),MATCH($A1699,'state-winning-votes'!$A$2:$L$2,0)),$K:$K,$H:$H)</f>
        <v>Clinton, Bill</v>
      </c>
      <c r="O1699" t="str">
        <f>VLOOKUP(A1699,'national-winners'!$A$2:$B$13,2,0)</f>
        <v>Clinton, Bill</v>
      </c>
    </row>
    <row r="1700" spans="1:15" x14ac:dyDescent="0.25">
      <c r="A1700">
        <v>1996</v>
      </c>
      <c r="B1700" t="s">
        <v>40</v>
      </c>
      <c r="C1700" t="s">
        <v>41</v>
      </c>
      <c r="D1700">
        <v>5</v>
      </c>
      <c r="E1700">
        <v>71</v>
      </c>
      <c r="F1700">
        <v>42</v>
      </c>
      <c r="G1700" t="s">
        <v>16</v>
      </c>
      <c r="H1700" t="s">
        <v>271</v>
      </c>
      <c r="I1700" t="s">
        <v>29</v>
      </c>
      <c r="J1700" t="b">
        <v>0</v>
      </c>
      <c r="K1700">
        <v>3076</v>
      </c>
      <c r="L1700">
        <v>884262</v>
      </c>
      <c r="M1700" t="str">
        <f>IF(VLOOKUP(A1700,'national-winners'!$A$2:$B$13,2,0)=H1700,"Y","N")</f>
        <v>N</v>
      </c>
      <c r="N1700" t="str">
        <f>_xlfn.XLOOKUP(INDEX('state-winning-votes'!$A$1:$L$53,MATCH($C1700,'state-winning-votes'!$A:$A,0),MATCH($A1700,'state-winning-votes'!$A$2:$L$2,0)),$K:$K,$H:$H)</f>
        <v>Clinton, Bill</v>
      </c>
      <c r="O1700" t="str">
        <f>VLOOKUP(A1700,'national-winners'!$A$2:$B$13,2,0)</f>
        <v>Clinton, Bill</v>
      </c>
    </row>
    <row r="1701" spans="1:15" x14ac:dyDescent="0.25">
      <c r="A1701">
        <v>1996</v>
      </c>
      <c r="B1701" t="s">
        <v>40</v>
      </c>
      <c r="C1701" t="s">
        <v>41</v>
      </c>
      <c r="D1701">
        <v>5</v>
      </c>
      <c r="E1701">
        <v>71</v>
      </c>
      <c r="F1701">
        <v>42</v>
      </c>
      <c r="G1701" t="s">
        <v>16</v>
      </c>
      <c r="H1701" t="s">
        <v>238</v>
      </c>
      <c r="I1701" t="s">
        <v>275</v>
      </c>
      <c r="J1701" t="b">
        <v>0</v>
      </c>
      <c r="K1701">
        <v>2065</v>
      </c>
      <c r="L1701">
        <v>884262</v>
      </c>
      <c r="M1701" t="str">
        <f>IF(VLOOKUP(A1701,'national-winners'!$A$2:$B$13,2,0)=H1701,"Y","N")</f>
        <v>N</v>
      </c>
      <c r="N1701" t="str">
        <f>_xlfn.XLOOKUP(INDEX('state-winning-votes'!$A$1:$L$53,MATCH($C1701,'state-winning-votes'!$A:$A,0),MATCH($A1701,'state-winning-votes'!$A$2:$L$2,0)),$K:$K,$H:$H)</f>
        <v>Clinton, Bill</v>
      </c>
      <c r="O1701" t="str">
        <f>VLOOKUP(A1701,'national-winners'!$A$2:$B$13,2,0)</f>
        <v>Clinton, Bill</v>
      </c>
    </row>
    <row r="1702" spans="1:15" x14ac:dyDescent="0.25">
      <c r="A1702">
        <v>1996</v>
      </c>
      <c r="B1702" t="s">
        <v>40</v>
      </c>
      <c r="C1702" t="s">
        <v>41</v>
      </c>
      <c r="D1702">
        <v>5</v>
      </c>
      <c r="E1702">
        <v>71</v>
      </c>
      <c r="F1702">
        <v>42</v>
      </c>
      <c r="G1702" t="s">
        <v>16</v>
      </c>
      <c r="H1702" t="s">
        <v>276</v>
      </c>
      <c r="I1702" t="s">
        <v>234</v>
      </c>
      <c r="J1702" t="b">
        <v>0</v>
      </c>
      <c r="K1702">
        <v>932</v>
      </c>
      <c r="L1702">
        <v>884262</v>
      </c>
      <c r="M1702" t="str">
        <f>IF(VLOOKUP(A1702,'national-winners'!$A$2:$B$13,2,0)=H1702,"Y","N")</f>
        <v>N</v>
      </c>
      <c r="N1702" t="str">
        <f>_xlfn.XLOOKUP(INDEX('state-winning-votes'!$A$1:$L$53,MATCH($C1702,'state-winning-votes'!$A:$A,0),MATCH($A1702,'state-winning-votes'!$A$2:$L$2,0)),$K:$K,$H:$H)</f>
        <v>Clinton, Bill</v>
      </c>
      <c r="O1702" t="str">
        <f>VLOOKUP(A1702,'national-winners'!$A$2:$B$13,2,0)</f>
        <v>Clinton, Bill</v>
      </c>
    </row>
    <row r="1703" spans="1:15" x14ac:dyDescent="0.25">
      <c r="A1703">
        <v>1996</v>
      </c>
      <c r="B1703" t="s">
        <v>40</v>
      </c>
      <c r="C1703" t="s">
        <v>41</v>
      </c>
      <c r="D1703">
        <v>5</v>
      </c>
      <c r="E1703">
        <v>71</v>
      </c>
      <c r="F1703">
        <v>42</v>
      </c>
      <c r="G1703" t="s">
        <v>16</v>
      </c>
      <c r="H1703" t="s">
        <v>277</v>
      </c>
      <c r="I1703" t="s">
        <v>244</v>
      </c>
      <c r="J1703" t="b">
        <v>0</v>
      </c>
      <c r="K1703">
        <v>823</v>
      </c>
      <c r="L1703">
        <v>884262</v>
      </c>
      <c r="M1703" t="str">
        <f>IF(VLOOKUP(A1703,'national-winners'!$A$2:$B$13,2,0)=H1703,"Y","N")</f>
        <v>N</v>
      </c>
      <c r="N1703" t="str">
        <f>_xlfn.XLOOKUP(INDEX('state-winning-votes'!$A$1:$L$53,MATCH($C1703,'state-winning-votes'!$A:$A,0),MATCH($A1703,'state-winning-votes'!$A$2:$L$2,0)),$K:$K,$H:$H)</f>
        <v>Clinton, Bill</v>
      </c>
      <c r="O1703" t="str">
        <f>VLOOKUP(A1703,'national-winners'!$A$2:$B$13,2,0)</f>
        <v>Clinton, Bill</v>
      </c>
    </row>
    <row r="1704" spans="1:15" x14ac:dyDescent="0.25">
      <c r="A1704">
        <v>1996</v>
      </c>
      <c r="B1704" t="s">
        <v>40</v>
      </c>
      <c r="C1704" t="s">
        <v>41</v>
      </c>
      <c r="D1704">
        <v>5</v>
      </c>
      <c r="E1704">
        <v>71</v>
      </c>
      <c r="F1704">
        <v>42</v>
      </c>
      <c r="G1704" t="s">
        <v>16</v>
      </c>
      <c r="H1704" t="s">
        <v>278</v>
      </c>
      <c r="I1704" t="s">
        <v>279</v>
      </c>
      <c r="J1704" t="b">
        <v>0</v>
      </c>
      <c r="K1704">
        <v>749</v>
      </c>
      <c r="L1704">
        <v>884262</v>
      </c>
      <c r="M1704" t="str">
        <f>IF(VLOOKUP(A1704,'national-winners'!$A$2:$B$13,2,0)=H1704,"Y","N")</f>
        <v>N</v>
      </c>
      <c r="N1704" t="str">
        <f>_xlfn.XLOOKUP(INDEX('state-winning-votes'!$A$1:$L$53,MATCH($C1704,'state-winning-votes'!$A:$A,0),MATCH($A1704,'state-winning-votes'!$A$2:$L$2,0)),$K:$K,$H:$H)</f>
        <v>Clinton, Bill</v>
      </c>
      <c r="O1704" t="str">
        <f>VLOOKUP(A1704,'national-winners'!$A$2:$B$13,2,0)</f>
        <v>Clinton, Bill</v>
      </c>
    </row>
    <row r="1705" spans="1:15" x14ac:dyDescent="0.25">
      <c r="A1705">
        <v>1996</v>
      </c>
      <c r="B1705" t="s">
        <v>40</v>
      </c>
      <c r="C1705" t="s">
        <v>41</v>
      </c>
      <c r="D1705">
        <v>5</v>
      </c>
      <c r="E1705">
        <v>71</v>
      </c>
      <c r="F1705">
        <v>42</v>
      </c>
      <c r="G1705" t="s">
        <v>16</v>
      </c>
      <c r="H1705" t="s">
        <v>280</v>
      </c>
      <c r="I1705" t="s">
        <v>170</v>
      </c>
      <c r="J1705" t="b">
        <v>0</v>
      </c>
      <c r="K1705">
        <v>747</v>
      </c>
      <c r="L1705">
        <v>884262</v>
      </c>
      <c r="M1705" t="str">
        <f>IF(VLOOKUP(A1705,'national-winners'!$A$2:$B$13,2,0)=H1705,"Y","N")</f>
        <v>N</v>
      </c>
      <c r="N1705" t="str">
        <f>_xlfn.XLOOKUP(INDEX('state-winning-votes'!$A$1:$L$53,MATCH($C1705,'state-winning-votes'!$A:$A,0),MATCH($A1705,'state-winning-votes'!$A$2:$L$2,0)),$K:$K,$H:$H)</f>
        <v>Clinton, Bill</v>
      </c>
      <c r="O1705" t="str">
        <f>VLOOKUP(A1705,'national-winners'!$A$2:$B$13,2,0)</f>
        <v>Clinton, Bill</v>
      </c>
    </row>
    <row r="1706" spans="1:15" x14ac:dyDescent="0.25">
      <c r="A1706">
        <v>1996</v>
      </c>
      <c r="B1706" t="s">
        <v>40</v>
      </c>
      <c r="C1706" t="s">
        <v>41</v>
      </c>
      <c r="D1706">
        <v>5</v>
      </c>
      <c r="E1706">
        <v>71</v>
      </c>
      <c r="F1706">
        <v>42</v>
      </c>
      <c r="G1706" t="s">
        <v>16</v>
      </c>
      <c r="H1706" t="s">
        <v>236</v>
      </c>
      <c r="I1706" t="s">
        <v>237</v>
      </c>
      <c r="J1706" t="b">
        <v>0</v>
      </c>
      <c r="K1706">
        <v>729</v>
      </c>
      <c r="L1706">
        <v>884262</v>
      </c>
      <c r="M1706" t="str">
        <f>IF(VLOOKUP(A1706,'national-winners'!$A$2:$B$13,2,0)=H1706,"Y","N")</f>
        <v>N</v>
      </c>
      <c r="N1706" t="str">
        <f>_xlfn.XLOOKUP(INDEX('state-winning-votes'!$A$1:$L$53,MATCH($C1706,'state-winning-votes'!$A:$A,0),MATCH($A1706,'state-winning-votes'!$A$2:$L$2,0)),$K:$K,$H:$H)</f>
        <v>Clinton, Bill</v>
      </c>
      <c r="O1706" t="str">
        <f>VLOOKUP(A1706,'national-winners'!$A$2:$B$13,2,0)</f>
        <v>Clinton, Bill</v>
      </c>
    </row>
    <row r="1707" spans="1:15" x14ac:dyDescent="0.25">
      <c r="A1707">
        <v>1996</v>
      </c>
      <c r="B1707" t="s">
        <v>40</v>
      </c>
      <c r="C1707" t="s">
        <v>41</v>
      </c>
      <c r="D1707">
        <v>5</v>
      </c>
      <c r="E1707">
        <v>71</v>
      </c>
      <c r="F1707">
        <v>42</v>
      </c>
      <c r="G1707" t="s">
        <v>16</v>
      </c>
      <c r="H1707" t="s">
        <v>281</v>
      </c>
      <c r="I1707" t="s">
        <v>100</v>
      </c>
      <c r="J1707" t="b">
        <v>0</v>
      </c>
      <c r="K1707">
        <v>538</v>
      </c>
      <c r="L1707">
        <v>884262</v>
      </c>
      <c r="M1707" t="str">
        <f>IF(VLOOKUP(A1707,'national-winners'!$A$2:$B$13,2,0)=H1707,"Y","N")</f>
        <v>N</v>
      </c>
      <c r="N1707" t="str">
        <f>_xlfn.XLOOKUP(INDEX('state-winning-votes'!$A$1:$L$53,MATCH($C1707,'state-winning-votes'!$A:$A,0),MATCH($A1707,'state-winning-votes'!$A$2:$L$2,0)),$K:$K,$H:$H)</f>
        <v>Clinton, Bill</v>
      </c>
      <c r="O1707" t="str">
        <f>VLOOKUP(A1707,'national-winners'!$A$2:$B$13,2,0)</f>
        <v>Clinton, Bill</v>
      </c>
    </row>
    <row r="1708" spans="1:15" x14ac:dyDescent="0.25">
      <c r="A1708">
        <v>1996</v>
      </c>
      <c r="B1708" t="s">
        <v>40</v>
      </c>
      <c r="C1708" t="s">
        <v>41</v>
      </c>
      <c r="D1708">
        <v>5</v>
      </c>
      <c r="E1708">
        <v>71</v>
      </c>
      <c r="F1708">
        <v>42</v>
      </c>
      <c r="G1708" t="s">
        <v>16</v>
      </c>
      <c r="H1708" t="s">
        <v>197</v>
      </c>
      <c r="I1708" t="s">
        <v>25</v>
      </c>
      <c r="J1708" t="b">
        <v>0</v>
      </c>
      <c r="K1708">
        <v>483</v>
      </c>
      <c r="L1708">
        <v>884262</v>
      </c>
      <c r="M1708" t="str">
        <f>IF(VLOOKUP(A1708,'national-winners'!$A$2:$B$13,2,0)=H1708,"Y","N")</f>
        <v>N</v>
      </c>
      <c r="N1708" t="str">
        <f>_xlfn.XLOOKUP(INDEX('state-winning-votes'!$A$1:$L$53,MATCH($C1708,'state-winning-votes'!$A:$A,0),MATCH($A1708,'state-winning-votes'!$A$2:$L$2,0)),$K:$K,$H:$H)</f>
        <v>Clinton, Bill</v>
      </c>
      <c r="O1708" t="str">
        <f>VLOOKUP(A1708,'national-winners'!$A$2:$B$13,2,0)</f>
        <v>Clinton, Bill</v>
      </c>
    </row>
    <row r="1709" spans="1:15" x14ac:dyDescent="0.25">
      <c r="A1709">
        <v>1996</v>
      </c>
      <c r="B1709" t="s">
        <v>42</v>
      </c>
      <c r="C1709" t="s">
        <v>43</v>
      </c>
      <c r="D1709">
        <v>6</v>
      </c>
      <c r="E1709">
        <v>93</v>
      </c>
      <c r="F1709">
        <v>71</v>
      </c>
      <c r="G1709" t="s">
        <v>16</v>
      </c>
      <c r="H1709" t="s">
        <v>230</v>
      </c>
      <c r="I1709" t="s">
        <v>18</v>
      </c>
      <c r="J1709" t="b">
        <v>0</v>
      </c>
      <c r="K1709">
        <v>5119835</v>
      </c>
      <c r="L1709">
        <v>10019469</v>
      </c>
      <c r="M1709" t="str">
        <f>IF(VLOOKUP(A1709,'national-winners'!$A$2:$B$13,2,0)=H1709,"Y","N")</f>
        <v>Y</v>
      </c>
      <c r="N1709" t="str">
        <f>_xlfn.XLOOKUP(INDEX('state-winning-votes'!$A$1:$L$53,MATCH($C1709,'state-winning-votes'!$A:$A,0),MATCH($A1709,'state-winning-votes'!$A$2:$L$2,0)),$K:$K,$H:$H)</f>
        <v>Clinton, Bill</v>
      </c>
      <c r="O1709" t="str">
        <f>VLOOKUP(A1709,'national-winners'!$A$2:$B$13,2,0)</f>
        <v>Clinton, Bill</v>
      </c>
    </row>
    <row r="1710" spans="1:15" x14ac:dyDescent="0.25">
      <c r="A1710">
        <v>1996</v>
      </c>
      <c r="B1710" t="s">
        <v>42</v>
      </c>
      <c r="C1710" t="s">
        <v>43</v>
      </c>
      <c r="D1710">
        <v>6</v>
      </c>
      <c r="E1710">
        <v>93</v>
      </c>
      <c r="F1710">
        <v>71</v>
      </c>
      <c r="G1710" t="s">
        <v>16</v>
      </c>
      <c r="H1710" t="s">
        <v>270</v>
      </c>
      <c r="I1710" t="s">
        <v>21</v>
      </c>
      <c r="J1710" t="b">
        <v>0</v>
      </c>
      <c r="K1710">
        <v>3828381</v>
      </c>
      <c r="L1710">
        <v>10019469</v>
      </c>
      <c r="M1710" t="str">
        <f>IF(VLOOKUP(A1710,'national-winners'!$A$2:$B$13,2,0)=H1710,"Y","N")</f>
        <v>N</v>
      </c>
      <c r="N1710" t="str">
        <f>_xlfn.XLOOKUP(INDEX('state-winning-votes'!$A$1:$L$53,MATCH($C1710,'state-winning-votes'!$A:$A,0),MATCH($A1710,'state-winning-votes'!$A$2:$L$2,0)),$K:$K,$H:$H)</f>
        <v>Clinton, Bill</v>
      </c>
      <c r="O1710" t="str">
        <f>VLOOKUP(A1710,'national-winners'!$A$2:$B$13,2,0)</f>
        <v>Clinton, Bill</v>
      </c>
    </row>
    <row r="1711" spans="1:15" x14ac:dyDescent="0.25">
      <c r="A1711">
        <v>1996</v>
      </c>
      <c r="B1711" t="s">
        <v>42</v>
      </c>
      <c r="C1711" t="s">
        <v>43</v>
      </c>
      <c r="D1711">
        <v>6</v>
      </c>
      <c r="E1711">
        <v>93</v>
      </c>
      <c r="F1711">
        <v>71</v>
      </c>
      <c r="G1711" t="s">
        <v>16</v>
      </c>
      <c r="H1711" t="s">
        <v>231</v>
      </c>
      <c r="I1711" t="s">
        <v>272</v>
      </c>
      <c r="J1711" t="b">
        <v>0</v>
      </c>
      <c r="K1711">
        <v>697847</v>
      </c>
      <c r="L1711">
        <v>10019469</v>
      </c>
      <c r="M1711" t="str">
        <f>IF(VLOOKUP(A1711,'national-winners'!$A$2:$B$13,2,0)=H1711,"Y","N")</f>
        <v>N</v>
      </c>
      <c r="N1711" t="str">
        <f>_xlfn.XLOOKUP(INDEX('state-winning-votes'!$A$1:$L$53,MATCH($C1711,'state-winning-votes'!$A:$A,0),MATCH($A1711,'state-winning-votes'!$A$2:$L$2,0)),$K:$K,$H:$H)</f>
        <v>Clinton, Bill</v>
      </c>
      <c r="O1711" t="str">
        <f>VLOOKUP(A1711,'national-winners'!$A$2:$B$13,2,0)</f>
        <v>Clinton, Bill</v>
      </c>
    </row>
    <row r="1712" spans="1:15" x14ac:dyDescent="0.25">
      <c r="A1712">
        <v>1996</v>
      </c>
      <c r="B1712" t="s">
        <v>42</v>
      </c>
      <c r="C1712" t="s">
        <v>43</v>
      </c>
      <c r="D1712">
        <v>6</v>
      </c>
      <c r="E1712">
        <v>93</v>
      </c>
      <c r="F1712">
        <v>71</v>
      </c>
      <c r="G1712" t="s">
        <v>16</v>
      </c>
      <c r="H1712" t="s">
        <v>273</v>
      </c>
      <c r="I1712" t="s">
        <v>274</v>
      </c>
      <c r="J1712" t="b">
        <v>0</v>
      </c>
      <c r="K1712">
        <v>237016</v>
      </c>
      <c r="L1712">
        <v>10019469</v>
      </c>
      <c r="M1712" t="str">
        <f>IF(VLOOKUP(A1712,'national-winners'!$A$2:$B$13,2,0)=H1712,"Y","N")</f>
        <v>N</v>
      </c>
      <c r="N1712" t="str">
        <f>_xlfn.XLOOKUP(INDEX('state-winning-votes'!$A$1:$L$53,MATCH($C1712,'state-winning-votes'!$A:$A,0),MATCH($A1712,'state-winning-votes'!$A$2:$L$2,0)),$K:$K,$H:$H)</f>
        <v>Clinton, Bill</v>
      </c>
      <c r="O1712" t="str">
        <f>VLOOKUP(A1712,'national-winners'!$A$2:$B$13,2,0)</f>
        <v>Clinton, Bill</v>
      </c>
    </row>
    <row r="1713" spans="1:15" x14ac:dyDescent="0.25">
      <c r="A1713">
        <v>1996</v>
      </c>
      <c r="B1713" t="s">
        <v>42</v>
      </c>
      <c r="C1713" t="s">
        <v>43</v>
      </c>
      <c r="D1713">
        <v>6</v>
      </c>
      <c r="E1713">
        <v>93</v>
      </c>
      <c r="F1713">
        <v>71</v>
      </c>
      <c r="G1713" t="s">
        <v>16</v>
      </c>
      <c r="H1713" t="s">
        <v>271</v>
      </c>
      <c r="I1713" t="s">
        <v>29</v>
      </c>
      <c r="J1713" t="b">
        <v>0</v>
      </c>
      <c r="K1713">
        <v>73600</v>
      </c>
      <c r="L1713">
        <v>10019469</v>
      </c>
      <c r="M1713" t="str">
        <f>IF(VLOOKUP(A1713,'national-winners'!$A$2:$B$13,2,0)=H1713,"Y","N")</f>
        <v>N</v>
      </c>
      <c r="N1713" t="str">
        <f>_xlfn.XLOOKUP(INDEX('state-winning-votes'!$A$1:$L$53,MATCH($C1713,'state-winning-votes'!$A:$A,0),MATCH($A1713,'state-winning-votes'!$A$2:$L$2,0)),$K:$K,$H:$H)</f>
        <v>Clinton, Bill</v>
      </c>
      <c r="O1713" t="str">
        <f>VLOOKUP(A1713,'national-winners'!$A$2:$B$13,2,0)</f>
        <v>Clinton, Bill</v>
      </c>
    </row>
    <row r="1714" spans="1:15" x14ac:dyDescent="0.25">
      <c r="A1714">
        <v>1996</v>
      </c>
      <c r="B1714" t="s">
        <v>42</v>
      </c>
      <c r="C1714" t="s">
        <v>43</v>
      </c>
      <c r="D1714">
        <v>6</v>
      </c>
      <c r="E1714">
        <v>93</v>
      </c>
      <c r="F1714">
        <v>71</v>
      </c>
      <c r="G1714" t="s">
        <v>16</v>
      </c>
      <c r="H1714" t="s">
        <v>282</v>
      </c>
      <c r="I1714" t="s">
        <v>45</v>
      </c>
      <c r="J1714" t="b">
        <v>0</v>
      </c>
      <c r="K1714">
        <v>25332</v>
      </c>
      <c r="L1714">
        <v>10019469</v>
      </c>
      <c r="M1714" t="str">
        <f>IF(VLOOKUP(A1714,'national-winners'!$A$2:$B$13,2,0)=H1714,"Y","N")</f>
        <v>N</v>
      </c>
      <c r="N1714" t="str">
        <f>_xlfn.XLOOKUP(INDEX('state-winning-votes'!$A$1:$L$53,MATCH($C1714,'state-winning-votes'!$A:$A,0),MATCH($A1714,'state-winning-votes'!$A$2:$L$2,0)),$K:$K,$H:$H)</f>
        <v>Clinton, Bill</v>
      </c>
      <c r="O1714" t="str">
        <f>VLOOKUP(A1714,'national-winners'!$A$2:$B$13,2,0)</f>
        <v>Clinton, Bill</v>
      </c>
    </row>
    <row r="1715" spans="1:15" x14ac:dyDescent="0.25">
      <c r="A1715">
        <v>1996</v>
      </c>
      <c r="B1715" t="s">
        <v>42</v>
      </c>
      <c r="C1715" t="s">
        <v>43</v>
      </c>
      <c r="D1715">
        <v>6</v>
      </c>
      <c r="E1715">
        <v>93</v>
      </c>
      <c r="F1715">
        <v>71</v>
      </c>
      <c r="G1715" t="s">
        <v>16</v>
      </c>
      <c r="H1715" t="s">
        <v>238</v>
      </c>
      <c r="I1715" t="s">
        <v>23</v>
      </c>
      <c r="J1715" t="b">
        <v>0</v>
      </c>
      <c r="K1715">
        <v>21202</v>
      </c>
      <c r="L1715">
        <v>10019469</v>
      </c>
      <c r="M1715" t="str">
        <f>IF(VLOOKUP(A1715,'national-winners'!$A$2:$B$13,2,0)=H1715,"Y","N")</f>
        <v>N</v>
      </c>
      <c r="N1715" t="str">
        <f>_xlfn.XLOOKUP(INDEX('state-winning-votes'!$A$1:$L$53,MATCH($C1715,'state-winning-votes'!$A:$A,0),MATCH($A1715,'state-winning-votes'!$A$2:$L$2,0)),$K:$K,$H:$H)</f>
        <v>Clinton, Bill</v>
      </c>
      <c r="O1715" t="str">
        <f>VLOOKUP(A1715,'national-winners'!$A$2:$B$13,2,0)</f>
        <v>Clinton, Bill</v>
      </c>
    </row>
    <row r="1716" spans="1:15" x14ac:dyDescent="0.25">
      <c r="A1716">
        <v>1996</v>
      </c>
      <c r="B1716" t="s">
        <v>42</v>
      </c>
      <c r="C1716" t="s">
        <v>43</v>
      </c>
      <c r="D1716">
        <v>6</v>
      </c>
      <c r="E1716">
        <v>93</v>
      </c>
      <c r="F1716">
        <v>71</v>
      </c>
      <c r="G1716" t="s">
        <v>16</v>
      </c>
      <c r="H1716" t="s">
        <v>236</v>
      </c>
      <c r="I1716" t="s">
        <v>237</v>
      </c>
      <c r="J1716" t="b">
        <v>0</v>
      </c>
      <c r="K1716">
        <v>15403</v>
      </c>
      <c r="L1716">
        <v>10019469</v>
      </c>
      <c r="M1716" t="str">
        <f>IF(VLOOKUP(A1716,'national-winners'!$A$2:$B$13,2,0)=H1716,"Y","N")</f>
        <v>N</v>
      </c>
      <c r="N1716" t="str">
        <f>_xlfn.XLOOKUP(INDEX('state-winning-votes'!$A$1:$L$53,MATCH($C1716,'state-winning-votes'!$A:$A,0),MATCH($A1716,'state-winning-votes'!$A$2:$L$2,0)),$K:$K,$H:$H)</f>
        <v>Clinton, Bill</v>
      </c>
      <c r="O1716" t="str">
        <f>VLOOKUP(A1716,'national-winners'!$A$2:$B$13,2,0)</f>
        <v>Clinton, Bill</v>
      </c>
    </row>
    <row r="1717" spans="1:15" x14ac:dyDescent="0.25">
      <c r="A1717">
        <v>1996</v>
      </c>
      <c r="B1717" t="s">
        <v>42</v>
      </c>
      <c r="C1717" t="s">
        <v>43</v>
      </c>
      <c r="D1717">
        <v>6</v>
      </c>
      <c r="E1717">
        <v>93</v>
      </c>
      <c r="F1717">
        <v>71</v>
      </c>
      <c r="G1717" t="s">
        <v>16</v>
      </c>
      <c r="J1717" t="b">
        <v>1</v>
      </c>
      <c r="K1717">
        <v>853</v>
      </c>
      <c r="L1717">
        <v>10019469</v>
      </c>
      <c r="M1717" t="str">
        <f>IF(VLOOKUP(A1717,'national-winners'!$A$2:$B$13,2,0)=H1717,"Y","N")</f>
        <v>N</v>
      </c>
      <c r="N1717" t="str">
        <f>_xlfn.XLOOKUP(INDEX('state-winning-votes'!$A$1:$L$53,MATCH($C1717,'state-winning-votes'!$A:$A,0),MATCH($A1717,'state-winning-votes'!$A$2:$L$2,0)),$K:$K,$H:$H)</f>
        <v>Clinton, Bill</v>
      </c>
      <c r="O1717" t="str">
        <f>VLOOKUP(A1717,'national-winners'!$A$2:$B$13,2,0)</f>
        <v>Clinton, Bill</v>
      </c>
    </row>
    <row r="1718" spans="1:15" x14ac:dyDescent="0.25">
      <c r="A1718">
        <v>1996</v>
      </c>
      <c r="B1718" t="s">
        <v>46</v>
      </c>
      <c r="C1718" t="s">
        <v>47</v>
      </c>
      <c r="D1718">
        <v>8</v>
      </c>
      <c r="E1718">
        <v>84</v>
      </c>
      <c r="F1718">
        <v>62</v>
      </c>
      <c r="G1718" t="s">
        <v>16</v>
      </c>
      <c r="H1718" t="s">
        <v>270</v>
      </c>
      <c r="I1718" t="s">
        <v>21</v>
      </c>
      <c r="J1718" t="b">
        <v>0</v>
      </c>
      <c r="K1718">
        <v>691848</v>
      </c>
      <c r="L1718">
        <v>1510702</v>
      </c>
      <c r="M1718" t="str">
        <f>IF(VLOOKUP(A1718,'national-winners'!$A$2:$B$13,2,0)=H1718,"Y","N")</f>
        <v>N</v>
      </c>
      <c r="N1718" t="str">
        <f>_xlfn.XLOOKUP(INDEX('state-winning-votes'!$A$1:$L$53,MATCH($C1718,'state-winning-votes'!$A:$A,0),MATCH($A1718,'state-winning-votes'!$A$2:$L$2,0)),$K:$K,$H:$H)</f>
        <v>Dole, Robert</v>
      </c>
      <c r="O1718" t="str">
        <f>VLOOKUP(A1718,'national-winners'!$A$2:$B$13,2,0)</f>
        <v>Clinton, Bill</v>
      </c>
    </row>
    <row r="1719" spans="1:15" x14ac:dyDescent="0.25">
      <c r="A1719">
        <v>1996</v>
      </c>
      <c r="B1719" t="s">
        <v>46</v>
      </c>
      <c r="C1719" t="s">
        <v>47</v>
      </c>
      <c r="D1719">
        <v>8</v>
      </c>
      <c r="E1719">
        <v>84</v>
      </c>
      <c r="F1719">
        <v>62</v>
      </c>
      <c r="G1719" t="s">
        <v>16</v>
      </c>
      <c r="H1719" t="s">
        <v>230</v>
      </c>
      <c r="I1719" t="s">
        <v>18</v>
      </c>
      <c r="J1719" t="b">
        <v>0</v>
      </c>
      <c r="K1719">
        <v>671152</v>
      </c>
      <c r="L1719">
        <v>1510702</v>
      </c>
      <c r="M1719" t="str">
        <f>IF(VLOOKUP(A1719,'national-winners'!$A$2:$B$13,2,0)=H1719,"Y","N")</f>
        <v>Y</v>
      </c>
      <c r="N1719" t="str">
        <f>_xlfn.XLOOKUP(INDEX('state-winning-votes'!$A$1:$L$53,MATCH($C1719,'state-winning-votes'!$A:$A,0),MATCH($A1719,'state-winning-votes'!$A$2:$L$2,0)),$K:$K,$H:$H)</f>
        <v>Dole, Robert</v>
      </c>
      <c r="O1719" t="str">
        <f>VLOOKUP(A1719,'national-winners'!$A$2:$B$13,2,0)</f>
        <v>Clinton, Bill</v>
      </c>
    </row>
    <row r="1720" spans="1:15" x14ac:dyDescent="0.25">
      <c r="A1720">
        <v>1996</v>
      </c>
      <c r="B1720" t="s">
        <v>46</v>
      </c>
      <c r="C1720" t="s">
        <v>47</v>
      </c>
      <c r="D1720">
        <v>8</v>
      </c>
      <c r="E1720">
        <v>84</v>
      </c>
      <c r="F1720">
        <v>62</v>
      </c>
      <c r="G1720" t="s">
        <v>16</v>
      </c>
      <c r="H1720" t="s">
        <v>231</v>
      </c>
      <c r="I1720" t="s">
        <v>272</v>
      </c>
      <c r="J1720" t="b">
        <v>0</v>
      </c>
      <c r="K1720">
        <v>99629</v>
      </c>
      <c r="L1720">
        <v>1510702</v>
      </c>
      <c r="M1720" t="str">
        <f>IF(VLOOKUP(A1720,'national-winners'!$A$2:$B$13,2,0)=H1720,"Y","N")</f>
        <v>N</v>
      </c>
      <c r="N1720" t="str">
        <f>_xlfn.XLOOKUP(INDEX('state-winning-votes'!$A$1:$L$53,MATCH($C1720,'state-winning-votes'!$A:$A,0),MATCH($A1720,'state-winning-votes'!$A$2:$L$2,0)),$K:$K,$H:$H)</f>
        <v>Dole, Robert</v>
      </c>
      <c r="O1720" t="str">
        <f>VLOOKUP(A1720,'national-winners'!$A$2:$B$13,2,0)</f>
        <v>Clinton, Bill</v>
      </c>
    </row>
    <row r="1721" spans="1:15" x14ac:dyDescent="0.25">
      <c r="A1721">
        <v>1996</v>
      </c>
      <c r="B1721" t="s">
        <v>46</v>
      </c>
      <c r="C1721" t="s">
        <v>47</v>
      </c>
      <c r="D1721">
        <v>8</v>
      </c>
      <c r="E1721">
        <v>84</v>
      </c>
      <c r="F1721">
        <v>62</v>
      </c>
      <c r="G1721" t="s">
        <v>16</v>
      </c>
      <c r="H1721" t="s">
        <v>273</v>
      </c>
      <c r="I1721" t="s">
        <v>274</v>
      </c>
      <c r="J1721" t="b">
        <v>0</v>
      </c>
      <c r="K1721">
        <v>25070</v>
      </c>
      <c r="L1721">
        <v>1510702</v>
      </c>
      <c r="M1721" t="str">
        <f>IF(VLOOKUP(A1721,'national-winners'!$A$2:$B$13,2,0)=H1721,"Y","N")</f>
        <v>N</v>
      </c>
      <c r="N1721" t="str">
        <f>_xlfn.XLOOKUP(INDEX('state-winning-votes'!$A$1:$L$53,MATCH($C1721,'state-winning-votes'!$A:$A,0),MATCH($A1721,'state-winning-votes'!$A$2:$L$2,0)),$K:$K,$H:$H)</f>
        <v>Dole, Robert</v>
      </c>
      <c r="O1721" t="str">
        <f>VLOOKUP(A1721,'national-winners'!$A$2:$B$13,2,0)</f>
        <v>Clinton, Bill</v>
      </c>
    </row>
    <row r="1722" spans="1:15" x14ac:dyDescent="0.25">
      <c r="A1722">
        <v>1996</v>
      </c>
      <c r="B1722" t="s">
        <v>46</v>
      </c>
      <c r="C1722" t="s">
        <v>47</v>
      </c>
      <c r="D1722">
        <v>8</v>
      </c>
      <c r="E1722">
        <v>84</v>
      </c>
      <c r="F1722">
        <v>62</v>
      </c>
      <c r="G1722" t="s">
        <v>16</v>
      </c>
      <c r="H1722" t="s">
        <v>271</v>
      </c>
      <c r="I1722" t="s">
        <v>29</v>
      </c>
      <c r="J1722" t="b">
        <v>0</v>
      </c>
      <c r="K1722">
        <v>12392</v>
      </c>
      <c r="L1722">
        <v>1510702</v>
      </c>
      <c r="M1722" t="str">
        <f>IF(VLOOKUP(A1722,'national-winners'!$A$2:$B$13,2,0)=H1722,"Y","N")</f>
        <v>N</v>
      </c>
      <c r="N1722" t="str">
        <f>_xlfn.XLOOKUP(INDEX('state-winning-votes'!$A$1:$L$53,MATCH($C1722,'state-winning-votes'!$A:$A,0),MATCH($A1722,'state-winning-votes'!$A$2:$L$2,0)),$K:$K,$H:$H)</f>
        <v>Dole, Robert</v>
      </c>
      <c r="O1722" t="str">
        <f>VLOOKUP(A1722,'national-winners'!$A$2:$B$13,2,0)</f>
        <v>Clinton, Bill</v>
      </c>
    </row>
    <row r="1723" spans="1:15" x14ac:dyDescent="0.25">
      <c r="A1723">
        <v>1996</v>
      </c>
      <c r="B1723" t="s">
        <v>46</v>
      </c>
      <c r="C1723" t="s">
        <v>47</v>
      </c>
      <c r="D1723">
        <v>8</v>
      </c>
      <c r="E1723">
        <v>84</v>
      </c>
      <c r="F1723">
        <v>62</v>
      </c>
      <c r="G1723" t="s">
        <v>16</v>
      </c>
      <c r="H1723" t="s">
        <v>238</v>
      </c>
      <c r="I1723" t="s">
        <v>134</v>
      </c>
      <c r="J1723" t="b">
        <v>0</v>
      </c>
      <c r="K1723">
        <v>2813</v>
      </c>
      <c r="L1723">
        <v>1510702</v>
      </c>
      <c r="M1723" t="str">
        <f>IF(VLOOKUP(A1723,'national-winners'!$A$2:$B$13,2,0)=H1723,"Y","N")</f>
        <v>N</v>
      </c>
      <c r="N1723" t="str">
        <f>_xlfn.XLOOKUP(INDEX('state-winning-votes'!$A$1:$L$53,MATCH($C1723,'state-winning-votes'!$A:$A,0),MATCH($A1723,'state-winning-votes'!$A$2:$L$2,0)),$K:$K,$H:$H)</f>
        <v>Dole, Robert</v>
      </c>
      <c r="O1723" t="str">
        <f>VLOOKUP(A1723,'national-winners'!$A$2:$B$13,2,0)</f>
        <v>Clinton, Bill</v>
      </c>
    </row>
    <row r="1724" spans="1:15" x14ac:dyDescent="0.25">
      <c r="A1724">
        <v>1996</v>
      </c>
      <c r="B1724" t="s">
        <v>46</v>
      </c>
      <c r="C1724" t="s">
        <v>47</v>
      </c>
      <c r="D1724">
        <v>8</v>
      </c>
      <c r="E1724">
        <v>84</v>
      </c>
      <c r="F1724">
        <v>62</v>
      </c>
      <c r="G1724" t="s">
        <v>16</v>
      </c>
      <c r="H1724" t="s">
        <v>277</v>
      </c>
      <c r="I1724" t="s">
        <v>35</v>
      </c>
      <c r="J1724" t="b">
        <v>0</v>
      </c>
      <c r="K1724">
        <v>2809</v>
      </c>
      <c r="L1724">
        <v>1510702</v>
      </c>
      <c r="M1724" t="str">
        <f>IF(VLOOKUP(A1724,'national-winners'!$A$2:$B$13,2,0)=H1724,"Y","N")</f>
        <v>N</v>
      </c>
      <c r="N1724" t="str">
        <f>_xlfn.XLOOKUP(INDEX('state-winning-votes'!$A$1:$L$53,MATCH($C1724,'state-winning-votes'!$A:$A,0),MATCH($A1724,'state-winning-votes'!$A$2:$L$2,0)),$K:$K,$H:$H)</f>
        <v>Dole, Robert</v>
      </c>
      <c r="O1724" t="str">
        <f>VLOOKUP(A1724,'national-winners'!$A$2:$B$13,2,0)</f>
        <v>Clinton, Bill</v>
      </c>
    </row>
    <row r="1725" spans="1:15" x14ac:dyDescent="0.25">
      <c r="A1725">
        <v>1996</v>
      </c>
      <c r="B1725" t="s">
        <v>46</v>
      </c>
      <c r="C1725" t="s">
        <v>47</v>
      </c>
      <c r="D1725">
        <v>8</v>
      </c>
      <c r="E1725">
        <v>84</v>
      </c>
      <c r="F1725">
        <v>62</v>
      </c>
      <c r="G1725" t="s">
        <v>16</v>
      </c>
      <c r="H1725" t="s">
        <v>236</v>
      </c>
      <c r="I1725" t="s">
        <v>237</v>
      </c>
      <c r="J1725" t="b">
        <v>0</v>
      </c>
      <c r="K1725">
        <v>2545</v>
      </c>
      <c r="L1725">
        <v>1510702</v>
      </c>
      <c r="M1725" t="str">
        <f>IF(VLOOKUP(A1725,'national-winners'!$A$2:$B$13,2,0)=H1725,"Y","N")</f>
        <v>N</v>
      </c>
      <c r="N1725" t="str">
        <f>_xlfn.XLOOKUP(INDEX('state-winning-votes'!$A$1:$L$53,MATCH($C1725,'state-winning-votes'!$A:$A,0),MATCH($A1725,'state-winning-votes'!$A$2:$L$2,0)),$K:$K,$H:$H)</f>
        <v>Dole, Robert</v>
      </c>
      <c r="O1725" t="str">
        <f>VLOOKUP(A1725,'national-winners'!$A$2:$B$13,2,0)</f>
        <v>Clinton, Bill</v>
      </c>
    </row>
    <row r="1726" spans="1:15" x14ac:dyDescent="0.25">
      <c r="A1726">
        <v>1996</v>
      </c>
      <c r="B1726" t="s">
        <v>46</v>
      </c>
      <c r="C1726" t="s">
        <v>47</v>
      </c>
      <c r="D1726">
        <v>8</v>
      </c>
      <c r="E1726">
        <v>84</v>
      </c>
      <c r="F1726">
        <v>62</v>
      </c>
      <c r="G1726" t="s">
        <v>16</v>
      </c>
      <c r="H1726" t="s">
        <v>281</v>
      </c>
      <c r="I1726" t="s">
        <v>100</v>
      </c>
      <c r="J1726" t="b">
        <v>0</v>
      </c>
      <c r="K1726">
        <v>669</v>
      </c>
      <c r="L1726">
        <v>1510702</v>
      </c>
      <c r="M1726" t="str">
        <f>IF(VLOOKUP(A1726,'national-winners'!$A$2:$B$13,2,0)=H1726,"Y","N")</f>
        <v>N</v>
      </c>
      <c r="N1726" t="str">
        <f>_xlfn.XLOOKUP(INDEX('state-winning-votes'!$A$1:$L$53,MATCH($C1726,'state-winning-votes'!$A:$A,0),MATCH($A1726,'state-winning-votes'!$A$2:$L$2,0)),$K:$K,$H:$H)</f>
        <v>Dole, Robert</v>
      </c>
      <c r="O1726" t="str">
        <f>VLOOKUP(A1726,'national-winners'!$A$2:$B$13,2,0)</f>
        <v>Clinton, Bill</v>
      </c>
    </row>
    <row r="1727" spans="1:15" x14ac:dyDescent="0.25">
      <c r="A1727">
        <v>1996</v>
      </c>
      <c r="B1727" t="s">
        <v>46</v>
      </c>
      <c r="C1727" t="s">
        <v>47</v>
      </c>
      <c r="D1727">
        <v>8</v>
      </c>
      <c r="E1727">
        <v>84</v>
      </c>
      <c r="F1727">
        <v>62</v>
      </c>
      <c r="G1727" t="s">
        <v>16</v>
      </c>
      <c r="H1727" t="s">
        <v>280</v>
      </c>
      <c r="I1727" t="s">
        <v>170</v>
      </c>
      <c r="J1727" t="b">
        <v>0</v>
      </c>
      <c r="K1727">
        <v>599</v>
      </c>
      <c r="L1727">
        <v>1510702</v>
      </c>
      <c r="M1727" t="str">
        <f>IF(VLOOKUP(A1727,'national-winners'!$A$2:$B$13,2,0)=H1727,"Y","N")</f>
        <v>N</v>
      </c>
      <c r="N1727" t="str">
        <f>_xlfn.XLOOKUP(INDEX('state-winning-votes'!$A$1:$L$53,MATCH($C1727,'state-winning-votes'!$A:$A,0),MATCH($A1727,'state-winning-votes'!$A$2:$L$2,0)),$K:$K,$H:$H)</f>
        <v>Dole, Robert</v>
      </c>
      <c r="O1727" t="str">
        <f>VLOOKUP(A1727,'national-winners'!$A$2:$B$13,2,0)</f>
        <v>Clinton, Bill</v>
      </c>
    </row>
    <row r="1728" spans="1:15" x14ac:dyDescent="0.25">
      <c r="A1728">
        <v>1996</v>
      </c>
      <c r="B1728" t="s">
        <v>46</v>
      </c>
      <c r="C1728" t="s">
        <v>47</v>
      </c>
      <c r="D1728">
        <v>8</v>
      </c>
      <c r="E1728">
        <v>84</v>
      </c>
      <c r="F1728">
        <v>62</v>
      </c>
      <c r="G1728" t="s">
        <v>16</v>
      </c>
      <c r="H1728" t="s">
        <v>283</v>
      </c>
      <c r="I1728" t="s">
        <v>39</v>
      </c>
      <c r="J1728" t="b">
        <v>0</v>
      </c>
      <c r="K1728">
        <v>557</v>
      </c>
      <c r="L1728">
        <v>1510702</v>
      </c>
      <c r="M1728" t="str">
        <f>IF(VLOOKUP(A1728,'national-winners'!$A$2:$B$13,2,0)=H1728,"Y","N")</f>
        <v>N</v>
      </c>
      <c r="N1728" t="str">
        <f>_xlfn.XLOOKUP(INDEX('state-winning-votes'!$A$1:$L$53,MATCH($C1728,'state-winning-votes'!$A:$A,0),MATCH($A1728,'state-winning-votes'!$A$2:$L$2,0)),$K:$K,$H:$H)</f>
        <v>Dole, Robert</v>
      </c>
      <c r="O1728" t="str">
        <f>VLOOKUP(A1728,'national-winners'!$A$2:$B$13,2,0)</f>
        <v>Clinton, Bill</v>
      </c>
    </row>
    <row r="1729" spans="1:15" x14ac:dyDescent="0.25">
      <c r="A1729">
        <v>1996</v>
      </c>
      <c r="B1729" t="s">
        <v>46</v>
      </c>
      <c r="C1729" t="s">
        <v>47</v>
      </c>
      <c r="D1729">
        <v>8</v>
      </c>
      <c r="E1729">
        <v>84</v>
      </c>
      <c r="F1729">
        <v>62</v>
      </c>
      <c r="G1729" t="s">
        <v>16</v>
      </c>
      <c r="H1729" t="s">
        <v>197</v>
      </c>
      <c r="I1729" t="s">
        <v>25</v>
      </c>
      <c r="J1729" t="b">
        <v>0</v>
      </c>
      <c r="K1729">
        <v>375</v>
      </c>
      <c r="L1729">
        <v>1510702</v>
      </c>
      <c r="M1729" t="str">
        <f>IF(VLOOKUP(A1729,'national-winners'!$A$2:$B$13,2,0)=H1729,"Y","N")</f>
        <v>N</v>
      </c>
      <c r="N1729" t="str">
        <f>_xlfn.XLOOKUP(INDEX('state-winning-votes'!$A$1:$L$53,MATCH($C1729,'state-winning-votes'!$A:$A,0),MATCH($A1729,'state-winning-votes'!$A$2:$L$2,0)),$K:$K,$H:$H)</f>
        <v>Dole, Robert</v>
      </c>
      <c r="O1729" t="str">
        <f>VLOOKUP(A1729,'national-winners'!$A$2:$B$13,2,0)</f>
        <v>Clinton, Bill</v>
      </c>
    </row>
    <row r="1730" spans="1:15" x14ac:dyDescent="0.25">
      <c r="A1730">
        <v>1996</v>
      </c>
      <c r="B1730" t="s">
        <v>46</v>
      </c>
      <c r="C1730" t="s">
        <v>47</v>
      </c>
      <c r="D1730">
        <v>8</v>
      </c>
      <c r="E1730">
        <v>84</v>
      </c>
      <c r="F1730">
        <v>62</v>
      </c>
      <c r="G1730" t="s">
        <v>16</v>
      </c>
      <c r="H1730" t="s">
        <v>284</v>
      </c>
      <c r="I1730" t="s">
        <v>37</v>
      </c>
      <c r="J1730" t="b">
        <v>0</v>
      </c>
      <c r="K1730">
        <v>244</v>
      </c>
      <c r="L1730">
        <v>1510702</v>
      </c>
      <c r="M1730" t="str">
        <f>IF(VLOOKUP(A1730,'national-winners'!$A$2:$B$13,2,0)=H1730,"Y","N")</f>
        <v>N</v>
      </c>
      <c r="N1730" t="str">
        <f>_xlfn.XLOOKUP(INDEX('state-winning-votes'!$A$1:$L$53,MATCH($C1730,'state-winning-votes'!$A:$A,0),MATCH($A1730,'state-winning-votes'!$A$2:$L$2,0)),$K:$K,$H:$H)</f>
        <v>Dole, Robert</v>
      </c>
      <c r="O1730" t="str">
        <f>VLOOKUP(A1730,'national-winners'!$A$2:$B$13,2,0)</f>
        <v>Clinton, Bill</v>
      </c>
    </row>
    <row r="1731" spans="1:15" x14ac:dyDescent="0.25">
      <c r="A1731">
        <v>1996</v>
      </c>
      <c r="B1731" t="s">
        <v>50</v>
      </c>
      <c r="C1731" t="s">
        <v>51</v>
      </c>
      <c r="D1731">
        <v>9</v>
      </c>
      <c r="E1731">
        <v>16</v>
      </c>
      <c r="F1731">
        <v>1</v>
      </c>
      <c r="G1731" t="s">
        <v>16</v>
      </c>
      <c r="H1731" t="s">
        <v>230</v>
      </c>
      <c r="I1731" t="s">
        <v>18</v>
      </c>
      <c r="J1731" t="b">
        <v>0</v>
      </c>
      <c r="K1731">
        <v>735740</v>
      </c>
      <c r="L1731">
        <v>1392614</v>
      </c>
      <c r="M1731" t="str">
        <f>IF(VLOOKUP(A1731,'national-winners'!$A$2:$B$13,2,0)=H1731,"Y","N")</f>
        <v>Y</v>
      </c>
      <c r="N1731" t="str">
        <f>_xlfn.XLOOKUP(INDEX('state-winning-votes'!$A$1:$L$53,MATCH($C1731,'state-winning-votes'!$A:$A,0),MATCH($A1731,'state-winning-votes'!$A$2:$L$2,0)),$K:$K,$H:$H)</f>
        <v>Clinton, Bill</v>
      </c>
      <c r="O1731" t="str">
        <f>VLOOKUP(A1731,'national-winners'!$A$2:$B$13,2,0)</f>
        <v>Clinton, Bill</v>
      </c>
    </row>
    <row r="1732" spans="1:15" x14ac:dyDescent="0.25">
      <c r="A1732">
        <v>1996</v>
      </c>
      <c r="B1732" t="s">
        <v>50</v>
      </c>
      <c r="C1732" t="s">
        <v>51</v>
      </c>
      <c r="D1732">
        <v>9</v>
      </c>
      <c r="E1732">
        <v>16</v>
      </c>
      <c r="F1732">
        <v>1</v>
      </c>
      <c r="G1732" t="s">
        <v>16</v>
      </c>
      <c r="H1732" t="s">
        <v>270</v>
      </c>
      <c r="I1732" t="s">
        <v>21</v>
      </c>
      <c r="J1732" t="b">
        <v>0</v>
      </c>
      <c r="K1732">
        <v>483109</v>
      </c>
      <c r="L1732">
        <v>1392614</v>
      </c>
      <c r="M1732" t="str">
        <f>IF(VLOOKUP(A1732,'national-winners'!$A$2:$B$13,2,0)=H1732,"Y","N")</f>
        <v>N</v>
      </c>
      <c r="N1732" t="str">
        <f>_xlfn.XLOOKUP(INDEX('state-winning-votes'!$A$1:$L$53,MATCH($C1732,'state-winning-votes'!$A:$A,0),MATCH($A1732,'state-winning-votes'!$A$2:$L$2,0)),$K:$K,$H:$H)</f>
        <v>Clinton, Bill</v>
      </c>
      <c r="O1732" t="str">
        <f>VLOOKUP(A1732,'national-winners'!$A$2:$B$13,2,0)</f>
        <v>Clinton, Bill</v>
      </c>
    </row>
    <row r="1733" spans="1:15" x14ac:dyDescent="0.25">
      <c r="A1733">
        <v>1996</v>
      </c>
      <c r="B1733" t="s">
        <v>50</v>
      </c>
      <c r="C1733" t="s">
        <v>51</v>
      </c>
      <c r="D1733">
        <v>9</v>
      </c>
      <c r="E1733">
        <v>16</v>
      </c>
      <c r="F1733">
        <v>1</v>
      </c>
      <c r="G1733" t="s">
        <v>16</v>
      </c>
      <c r="H1733" t="s">
        <v>231</v>
      </c>
      <c r="I1733" t="s">
        <v>272</v>
      </c>
      <c r="J1733" t="b">
        <v>0</v>
      </c>
      <c r="K1733">
        <v>139523</v>
      </c>
      <c r="L1733">
        <v>1392614</v>
      </c>
      <c r="M1733" t="str">
        <f>IF(VLOOKUP(A1733,'national-winners'!$A$2:$B$13,2,0)=H1733,"Y","N")</f>
        <v>N</v>
      </c>
      <c r="N1733" t="str">
        <f>_xlfn.XLOOKUP(INDEX('state-winning-votes'!$A$1:$L$53,MATCH($C1733,'state-winning-votes'!$A:$A,0),MATCH($A1733,'state-winning-votes'!$A$2:$L$2,0)),$K:$K,$H:$H)</f>
        <v>Clinton, Bill</v>
      </c>
      <c r="O1733" t="str">
        <f>VLOOKUP(A1733,'national-winners'!$A$2:$B$13,2,0)</f>
        <v>Clinton, Bill</v>
      </c>
    </row>
    <row r="1734" spans="1:15" x14ac:dyDescent="0.25">
      <c r="A1734">
        <v>1996</v>
      </c>
      <c r="B1734" t="s">
        <v>50</v>
      </c>
      <c r="C1734" t="s">
        <v>51</v>
      </c>
      <c r="D1734">
        <v>9</v>
      </c>
      <c r="E1734">
        <v>16</v>
      </c>
      <c r="F1734">
        <v>1</v>
      </c>
      <c r="G1734" t="s">
        <v>16</v>
      </c>
      <c r="H1734" t="s">
        <v>273</v>
      </c>
      <c r="I1734" t="s">
        <v>274</v>
      </c>
      <c r="J1734" t="b">
        <v>0</v>
      </c>
      <c r="K1734">
        <v>24321</v>
      </c>
      <c r="L1734">
        <v>1392614</v>
      </c>
      <c r="M1734" t="str">
        <f>IF(VLOOKUP(A1734,'national-winners'!$A$2:$B$13,2,0)=H1734,"Y","N")</f>
        <v>N</v>
      </c>
      <c r="N1734" t="str">
        <f>_xlfn.XLOOKUP(INDEX('state-winning-votes'!$A$1:$L$53,MATCH($C1734,'state-winning-votes'!$A:$A,0),MATCH($A1734,'state-winning-votes'!$A$2:$L$2,0)),$K:$K,$H:$H)</f>
        <v>Clinton, Bill</v>
      </c>
      <c r="O1734" t="str">
        <f>VLOOKUP(A1734,'national-winners'!$A$2:$B$13,2,0)</f>
        <v>Clinton, Bill</v>
      </c>
    </row>
    <row r="1735" spans="1:15" x14ac:dyDescent="0.25">
      <c r="A1735">
        <v>1996</v>
      </c>
      <c r="B1735" t="s">
        <v>50</v>
      </c>
      <c r="C1735" t="s">
        <v>51</v>
      </c>
      <c r="D1735">
        <v>9</v>
      </c>
      <c r="E1735">
        <v>16</v>
      </c>
      <c r="F1735">
        <v>1</v>
      </c>
      <c r="G1735" t="s">
        <v>16</v>
      </c>
      <c r="H1735" t="s">
        <v>271</v>
      </c>
      <c r="I1735" t="s">
        <v>29</v>
      </c>
      <c r="J1735" t="b">
        <v>0</v>
      </c>
      <c r="K1735">
        <v>5788</v>
      </c>
      <c r="L1735">
        <v>1392614</v>
      </c>
      <c r="M1735" t="str">
        <f>IF(VLOOKUP(A1735,'national-winners'!$A$2:$B$13,2,0)=H1735,"Y","N")</f>
        <v>N</v>
      </c>
      <c r="N1735" t="str">
        <f>_xlfn.XLOOKUP(INDEX('state-winning-votes'!$A$1:$L$53,MATCH($C1735,'state-winning-votes'!$A:$A,0),MATCH($A1735,'state-winning-votes'!$A$2:$L$2,0)),$K:$K,$H:$H)</f>
        <v>Clinton, Bill</v>
      </c>
      <c r="O1735" t="str">
        <f>VLOOKUP(A1735,'national-winners'!$A$2:$B$13,2,0)</f>
        <v>Clinton, Bill</v>
      </c>
    </row>
    <row r="1736" spans="1:15" x14ac:dyDescent="0.25">
      <c r="A1736">
        <v>1996</v>
      </c>
      <c r="B1736" t="s">
        <v>50</v>
      </c>
      <c r="C1736" t="s">
        <v>51</v>
      </c>
      <c r="D1736">
        <v>9</v>
      </c>
      <c r="E1736">
        <v>16</v>
      </c>
      <c r="F1736">
        <v>1</v>
      </c>
      <c r="G1736" t="s">
        <v>16</v>
      </c>
      <c r="H1736" t="s">
        <v>238</v>
      </c>
      <c r="I1736" t="s">
        <v>147</v>
      </c>
      <c r="J1736" t="b">
        <v>0</v>
      </c>
      <c r="K1736">
        <v>2425</v>
      </c>
      <c r="L1736">
        <v>1392614</v>
      </c>
      <c r="M1736" t="str">
        <f>IF(VLOOKUP(A1736,'national-winners'!$A$2:$B$13,2,0)=H1736,"Y","N")</f>
        <v>N</v>
      </c>
      <c r="N1736" t="str">
        <f>_xlfn.XLOOKUP(INDEX('state-winning-votes'!$A$1:$L$53,MATCH($C1736,'state-winning-votes'!$A:$A,0),MATCH($A1736,'state-winning-votes'!$A$2:$L$2,0)),$K:$K,$H:$H)</f>
        <v>Clinton, Bill</v>
      </c>
      <c r="O1736" t="str">
        <f>VLOOKUP(A1736,'national-winners'!$A$2:$B$13,2,0)</f>
        <v>Clinton, Bill</v>
      </c>
    </row>
    <row r="1737" spans="1:15" x14ac:dyDescent="0.25">
      <c r="A1737">
        <v>1996</v>
      </c>
      <c r="B1737" t="s">
        <v>50</v>
      </c>
      <c r="C1737" t="s">
        <v>51</v>
      </c>
      <c r="D1737">
        <v>9</v>
      </c>
      <c r="E1737">
        <v>16</v>
      </c>
      <c r="F1737">
        <v>1</v>
      </c>
      <c r="G1737" t="s">
        <v>16</v>
      </c>
      <c r="H1737" t="s">
        <v>236</v>
      </c>
      <c r="I1737" t="s">
        <v>237</v>
      </c>
      <c r="J1737" t="b">
        <v>0</v>
      </c>
      <c r="K1737">
        <v>1703</v>
      </c>
      <c r="L1737">
        <v>1392614</v>
      </c>
      <c r="M1737" t="str">
        <f>IF(VLOOKUP(A1737,'national-winners'!$A$2:$B$13,2,0)=H1737,"Y","N")</f>
        <v>N</v>
      </c>
      <c r="N1737" t="str">
        <f>_xlfn.XLOOKUP(INDEX('state-winning-votes'!$A$1:$L$53,MATCH($C1737,'state-winning-votes'!$A:$A,0),MATCH($A1737,'state-winning-votes'!$A$2:$L$2,0)),$K:$K,$H:$H)</f>
        <v>Clinton, Bill</v>
      </c>
      <c r="O1737" t="str">
        <f>VLOOKUP(A1737,'national-winners'!$A$2:$B$13,2,0)</f>
        <v>Clinton, Bill</v>
      </c>
    </row>
    <row r="1738" spans="1:15" x14ac:dyDescent="0.25">
      <c r="A1738">
        <v>1996</v>
      </c>
      <c r="B1738" t="s">
        <v>50</v>
      </c>
      <c r="C1738" t="s">
        <v>51</v>
      </c>
      <c r="D1738">
        <v>9</v>
      </c>
      <c r="E1738">
        <v>16</v>
      </c>
      <c r="F1738">
        <v>1</v>
      </c>
      <c r="G1738" t="s">
        <v>16</v>
      </c>
      <c r="J1738" t="b">
        <v>1</v>
      </c>
      <c r="K1738">
        <v>5</v>
      </c>
      <c r="L1738">
        <v>1392614</v>
      </c>
      <c r="M1738" t="str">
        <f>IF(VLOOKUP(A1738,'national-winners'!$A$2:$B$13,2,0)=H1738,"Y","N")</f>
        <v>N</v>
      </c>
      <c r="N1738" t="str">
        <f>_xlfn.XLOOKUP(INDEX('state-winning-votes'!$A$1:$L$53,MATCH($C1738,'state-winning-votes'!$A:$A,0),MATCH($A1738,'state-winning-votes'!$A$2:$L$2,0)),$K:$K,$H:$H)</f>
        <v>Clinton, Bill</v>
      </c>
      <c r="O1738" t="str">
        <f>VLOOKUP(A1738,'national-winners'!$A$2:$B$13,2,0)</f>
        <v>Clinton, Bill</v>
      </c>
    </row>
    <row r="1739" spans="1:15" x14ac:dyDescent="0.25">
      <c r="A1739">
        <v>1996</v>
      </c>
      <c r="B1739" t="s">
        <v>53</v>
      </c>
      <c r="C1739" t="s">
        <v>54</v>
      </c>
      <c r="D1739">
        <v>10</v>
      </c>
      <c r="E1739">
        <v>51</v>
      </c>
      <c r="F1739">
        <v>11</v>
      </c>
      <c r="G1739" t="s">
        <v>16</v>
      </c>
      <c r="H1739" t="s">
        <v>230</v>
      </c>
      <c r="I1739" t="s">
        <v>18</v>
      </c>
      <c r="J1739" t="b">
        <v>0</v>
      </c>
      <c r="K1739">
        <v>140355</v>
      </c>
      <c r="L1739">
        <v>270810</v>
      </c>
      <c r="M1739" t="str">
        <f>IF(VLOOKUP(A1739,'national-winners'!$A$2:$B$13,2,0)=H1739,"Y","N")</f>
        <v>Y</v>
      </c>
      <c r="N1739" t="str">
        <f>_xlfn.XLOOKUP(INDEX('state-winning-votes'!$A$1:$L$53,MATCH($C1739,'state-winning-votes'!$A:$A,0),MATCH($A1739,'state-winning-votes'!$A$2:$L$2,0)),$K:$K,$H:$H)</f>
        <v>Clinton, Bill</v>
      </c>
      <c r="O1739" t="str">
        <f>VLOOKUP(A1739,'national-winners'!$A$2:$B$13,2,0)</f>
        <v>Clinton, Bill</v>
      </c>
    </row>
    <row r="1740" spans="1:15" x14ac:dyDescent="0.25">
      <c r="A1740">
        <v>1996</v>
      </c>
      <c r="B1740" t="s">
        <v>53</v>
      </c>
      <c r="C1740" t="s">
        <v>54</v>
      </c>
      <c r="D1740">
        <v>10</v>
      </c>
      <c r="E1740">
        <v>51</v>
      </c>
      <c r="F1740">
        <v>11</v>
      </c>
      <c r="G1740" t="s">
        <v>16</v>
      </c>
      <c r="H1740" t="s">
        <v>270</v>
      </c>
      <c r="I1740" t="s">
        <v>21</v>
      </c>
      <c r="J1740" t="b">
        <v>0</v>
      </c>
      <c r="K1740">
        <v>99062</v>
      </c>
      <c r="L1740">
        <v>270810</v>
      </c>
      <c r="M1740" t="str">
        <f>IF(VLOOKUP(A1740,'national-winners'!$A$2:$B$13,2,0)=H1740,"Y","N")</f>
        <v>N</v>
      </c>
      <c r="N1740" t="str">
        <f>_xlfn.XLOOKUP(INDEX('state-winning-votes'!$A$1:$L$53,MATCH($C1740,'state-winning-votes'!$A:$A,0),MATCH($A1740,'state-winning-votes'!$A$2:$L$2,0)),$K:$K,$H:$H)</f>
        <v>Clinton, Bill</v>
      </c>
      <c r="O1740" t="str">
        <f>VLOOKUP(A1740,'national-winners'!$A$2:$B$13,2,0)</f>
        <v>Clinton, Bill</v>
      </c>
    </row>
    <row r="1741" spans="1:15" x14ac:dyDescent="0.25">
      <c r="A1741">
        <v>1996</v>
      </c>
      <c r="B1741" t="s">
        <v>53</v>
      </c>
      <c r="C1741" t="s">
        <v>54</v>
      </c>
      <c r="D1741">
        <v>10</v>
      </c>
      <c r="E1741">
        <v>51</v>
      </c>
      <c r="F1741">
        <v>11</v>
      </c>
      <c r="G1741" t="s">
        <v>16</v>
      </c>
      <c r="H1741" t="s">
        <v>231</v>
      </c>
      <c r="I1741" t="s">
        <v>244</v>
      </c>
      <c r="J1741" t="b">
        <v>0</v>
      </c>
      <c r="K1741">
        <v>28719</v>
      </c>
      <c r="L1741">
        <v>270810</v>
      </c>
      <c r="M1741" t="str">
        <f>IF(VLOOKUP(A1741,'national-winners'!$A$2:$B$13,2,0)=H1741,"Y","N")</f>
        <v>N</v>
      </c>
      <c r="N1741" t="str">
        <f>_xlfn.XLOOKUP(INDEX('state-winning-votes'!$A$1:$L$53,MATCH($C1741,'state-winning-votes'!$A:$A,0),MATCH($A1741,'state-winning-votes'!$A$2:$L$2,0)),$K:$K,$H:$H)</f>
        <v>Clinton, Bill</v>
      </c>
      <c r="O1741" t="str">
        <f>VLOOKUP(A1741,'national-winners'!$A$2:$B$13,2,0)</f>
        <v>Clinton, Bill</v>
      </c>
    </row>
    <row r="1742" spans="1:15" x14ac:dyDescent="0.25">
      <c r="A1742">
        <v>1996</v>
      </c>
      <c r="B1742" t="s">
        <v>53</v>
      </c>
      <c r="C1742" t="s">
        <v>54</v>
      </c>
      <c r="D1742">
        <v>10</v>
      </c>
      <c r="E1742">
        <v>51</v>
      </c>
      <c r="F1742">
        <v>11</v>
      </c>
      <c r="G1742" t="s">
        <v>16</v>
      </c>
      <c r="H1742" t="s">
        <v>271</v>
      </c>
      <c r="I1742" t="s">
        <v>29</v>
      </c>
      <c r="J1742" t="b">
        <v>0</v>
      </c>
      <c r="K1742">
        <v>2052</v>
      </c>
      <c r="L1742">
        <v>270810</v>
      </c>
      <c r="M1742" t="str">
        <f>IF(VLOOKUP(A1742,'national-winners'!$A$2:$B$13,2,0)=H1742,"Y","N")</f>
        <v>N</v>
      </c>
      <c r="N1742" t="str">
        <f>_xlfn.XLOOKUP(INDEX('state-winning-votes'!$A$1:$L$53,MATCH($C1742,'state-winning-votes'!$A:$A,0),MATCH($A1742,'state-winning-votes'!$A$2:$L$2,0)),$K:$K,$H:$H)</f>
        <v>Clinton, Bill</v>
      </c>
      <c r="O1742" t="str">
        <f>VLOOKUP(A1742,'national-winners'!$A$2:$B$13,2,0)</f>
        <v>Clinton, Bill</v>
      </c>
    </row>
    <row r="1743" spans="1:15" x14ac:dyDescent="0.25">
      <c r="A1743">
        <v>1996</v>
      </c>
      <c r="B1743" t="s">
        <v>53</v>
      </c>
      <c r="C1743" t="s">
        <v>54</v>
      </c>
      <c r="D1743">
        <v>10</v>
      </c>
      <c r="E1743">
        <v>51</v>
      </c>
      <c r="F1743">
        <v>11</v>
      </c>
      <c r="G1743" t="s">
        <v>16</v>
      </c>
      <c r="H1743" t="s">
        <v>238</v>
      </c>
      <c r="I1743" t="s">
        <v>275</v>
      </c>
      <c r="J1743" t="b">
        <v>0</v>
      </c>
      <c r="K1743">
        <v>348</v>
      </c>
      <c r="L1743">
        <v>270810</v>
      </c>
      <c r="M1743" t="str">
        <f>IF(VLOOKUP(A1743,'national-winners'!$A$2:$B$13,2,0)=H1743,"Y","N")</f>
        <v>N</v>
      </c>
      <c r="N1743" t="str">
        <f>_xlfn.XLOOKUP(INDEX('state-winning-votes'!$A$1:$L$53,MATCH($C1743,'state-winning-votes'!$A:$A,0),MATCH($A1743,'state-winning-votes'!$A$2:$L$2,0)),$K:$K,$H:$H)</f>
        <v>Clinton, Bill</v>
      </c>
      <c r="O1743" t="str">
        <f>VLOOKUP(A1743,'national-winners'!$A$2:$B$13,2,0)</f>
        <v>Clinton, Bill</v>
      </c>
    </row>
    <row r="1744" spans="1:15" x14ac:dyDescent="0.25">
      <c r="A1744">
        <v>1996</v>
      </c>
      <c r="B1744" t="s">
        <v>53</v>
      </c>
      <c r="C1744" t="s">
        <v>54</v>
      </c>
      <c r="D1744">
        <v>10</v>
      </c>
      <c r="E1744">
        <v>51</v>
      </c>
      <c r="F1744">
        <v>11</v>
      </c>
      <c r="G1744" t="s">
        <v>16</v>
      </c>
      <c r="H1744" t="s">
        <v>236</v>
      </c>
      <c r="I1744" t="s">
        <v>237</v>
      </c>
      <c r="J1744" t="b">
        <v>0</v>
      </c>
      <c r="K1744">
        <v>274</v>
      </c>
      <c r="L1744">
        <v>270810</v>
      </c>
      <c r="M1744" t="str">
        <f>IF(VLOOKUP(A1744,'national-winners'!$A$2:$B$13,2,0)=H1744,"Y","N")</f>
        <v>N</v>
      </c>
      <c r="N1744" t="str">
        <f>_xlfn.XLOOKUP(INDEX('state-winning-votes'!$A$1:$L$53,MATCH($C1744,'state-winning-votes'!$A:$A,0),MATCH($A1744,'state-winning-votes'!$A$2:$L$2,0)),$K:$K,$H:$H)</f>
        <v>Clinton, Bill</v>
      </c>
      <c r="O1744" t="str">
        <f>VLOOKUP(A1744,'national-winners'!$A$2:$B$13,2,0)</f>
        <v>Clinton, Bill</v>
      </c>
    </row>
    <row r="1745" spans="1:15" x14ac:dyDescent="0.25">
      <c r="A1745">
        <v>1996</v>
      </c>
      <c r="B1745" t="s">
        <v>57</v>
      </c>
      <c r="C1745" t="s">
        <v>58</v>
      </c>
      <c r="D1745">
        <v>11</v>
      </c>
      <c r="E1745">
        <v>53</v>
      </c>
      <c r="F1745">
        <v>55</v>
      </c>
      <c r="G1745" t="s">
        <v>16</v>
      </c>
      <c r="H1745" t="s">
        <v>230</v>
      </c>
      <c r="I1745" t="s">
        <v>18</v>
      </c>
      <c r="J1745" t="b">
        <v>0</v>
      </c>
      <c r="K1745">
        <v>158220</v>
      </c>
      <c r="L1745">
        <v>185726</v>
      </c>
      <c r="M1745" t="str">
        <f>IF(VLOOKUP(A1745,'national-winners'!$A$2:$B$13,2,0)=H1745,"Y","N")</f>
        <v>Y</v>
      </c>
      <c r="N1745" t="str">
        <f>_xlfn.XLOOKUP(INDEX('state-winning-votes'!$A$1:$L$53,MATCH($C1745,'state-winning-votes'!$A:$A,0),MATCH($A1745,'state-winning-votes'!$A$2:$L$2,0)),$K:$K,$H:$H)</f>
        <v>Clinton, Bill</v>
      </c>
      <c r="O1745" t="str">
        <f>VLOOKUP(A1745,'national-winners'!$A$2:$B$13,2,0)</f>
        <v>Clinton, Bill</v>
      </c>
    </row>
    <row r="1746" spans="1:15" x14ac:dyDescent="0.25">
      <c r="A1746">
        <v>1996</v>
      </c>
      <c r="B1746" t="s">
        <v>57</v>
      </c>
      <c r="C1746" t="s">
        <v>58</v>
      </c>
      <c r="D1746">
        <v>11</v>
      </c>
      <c r="E1746">
        <v>53</v>
      </c>
      <c r="F1746">
        <v>55</v>
      </c>
      <c r="G1746" t="s">
        <v>16</v>
      </c>
      <c r="H1746" t="s">
        <v>270</v>
      </c>
      <c r="I1746" t="s">
        <v>21</v>
      </c>
      <c r="J1746" t="b">
        <v>0</v>
      </c>
      <c r="K1746">
        <v>17339</v>
      </c>
      <c r="L1746">
        <v>185726</v>
      </c>
      <c r="M1746" t="str">
        <f>IF(VLOOKUP(A1746,'national-winners'!$A$2:$B$13,2,0)=H1746,"Y","N")</f>
        <v>N</v>
      </c>
      <c r="N1746" t="str">
        <f>_xlfn.XLOOKUP(INDEX('state-winning-votes'!$A$1:$L$53,MATCH($C1746,'state-winning-votes'!$A:$A,0),MATCH($A1746,'state-winning-votes'!$A$2:$L$2,0)),$K:$K,$H:$H)</f>
        <v>Clinton, Bill</v>
      </c>
      <c r="O1746" t="str">
        <f>VLOOKUP(A1746,'national-winners'!$A$2:$B$13,2,0)</f>
        <v>Clinton, Bill</v>
      </c>
    </row>
    <row r="1747" spans="1:15" x14ac:dyDescent="0.25">
      <c r="A1747">
        <v>1996</v>
      </c>
      <c r="B1747" t="s">
        <v>57</v>
      </c>
      <c r="C1747" t="s">
        <v>58</v>
      </c>
      <c r="D1747">
        <v>11</v>
      </c>
      <c r="E1747">
        <v>53</v>
      </c>
      <c r="F1747">
        <v>55</v>
      </c>
      <c r="G1747" t="s">
        <v>16</v>
      </c>
      <c r="H1747" t="s">
        <v>273</v>
      </c>
      <c r="I1747" t="s">
        <v>274</v>
      </c>
      <c r="J1747" t="b">
        <v>0</v>
      </c>
      <c r="K1747">
        <v>4780</v>
      </c>
      <c r="L1747">
        <v>185726</v>
      </c>
      <c r="M1747" t="str">
        <f>IF(VLOOKUP(A1747,'national-winners'!$A$2:$B$13,2,0)=H1747,"Y","N")</f>
        <v>N</v>
      </c>
      <c r="N1747" t="str">
        <f>_xlfn.XLOOKUP(INDEX('state-winning-votes'!$A$1:$L$53,MATCH($C1747,'state-winning-votes'!$A:$A,0),MATCH($A1747,'state-winning-votes'!$A$2:$L$2,0)),$K:$K,$H:$H)</f>
        <v>Clinton, Bill</v>
      </c>
      <c r="O1747" t="str">
        <f>VLOOKUP(A1747,'national-winners'!$A$2:$B$13,2,0)</f>
        <v>Clinton, Bill</v>
      </c>
    </row>
    <row r="1748" spans="1:15" x14ac:dyDescent="0.25">
      <c r="A1748">
        <v>1996</v>
      </c>
      <c r="B1748" t="s">
        <v>57</v>
      </c>
      <c r="C1748" t="s">
        <v>58</v>
      </c>
      <c r="D1748">
        <v>11</v>
      </c>
      <c r="E1748">
        <v>53</v>
      </c>
      <c r="F1748">
        <v>55</v>
      </c>
      <c r="G1748" t="s">
        <v>16</v>
      </c>
      <c r="H1748" t="s">
        <v>231</v>
      </c>
      <c r="I1748" t="s">
        <v>272</v>
      </c>
      <c r="J1748" t="b">
        <v>0</v>
      </c>
      <c r="K1748">
        <v>3611</v>
      </c>
      <c r="L1748">
        <v>185726</v>
      </c>
      <c r="M1748" t="str">
        <f>IF(VLOOKUP(A1748,'national-winners'!$A$2:$B$13,2,0)=H1748,"Y","N")</f>
        <v>N</v>
      </c>
      <c r="N1748" t="str">
        <f>_xlfn.XLOOKUP(INDEX('state-winning-votes'!$A$1:$L$53,MATCH($C1748,'state-winning-votes'!$A:$A,0),MATCH($A1748,'state-winning-votes'!$A$2:$L$2,0)),$K:$K,$H:$H)</f>
        <v>Clinton, Bill</v>
      </c>
      <c r="O1748" t="str">
        <f>VLOOKUP(A1748,'national-winners'!$A$2:$B$13,2,0)</f>
        <v>Clinton, Bill</v>
      </c>
    </row>
    <row r="1749" spans="1:15" x14ac:dyDescent="0.25">
      <c r="A1749">
        <v>1996</v>
      </c>
      <c r="B1749" t="s">
        <v>57</v>
      </c>
      <c r="C1749" t="s">
        <v>58</v>
      </c>
      <c r="D1749">
        <v>11</v>
      </c>
      <c r="E1749">
        <v>53</v>
      </c>
      <c r="F1749">
        <v>55</v>
      </c>
      <c r="G1749" t="s">
        <v>16</v>
      </c>
      <c r="J1749" t="b">
        <v>1</v>
      </c>
      <c r="K1749">
        <v>648</v>
      </c>
      <c r="L1749">
        <v>185726</v>
      </c>
      <c r="M1749" t="str">
        <f>IF(VLOOKUP(A1749,'national-winners'!$A$2:$B$13,2,0)=H1749,"Y","N")</f>
        <v>N</v>
      </c>
      <c r="N1749" t="str">
        <f>_xlfn.XLOOKUP(INDEX('state-winning-votes'!$A$1:$L$53,MATCH($C1749,'state-winning-votes'!$A:$A,0),MATCH($A1749,'state-winning-votes'!$A$2:$L$2,0)),$K:$K,$H:$H)</f>
        <v>Clinton, Bill</v>
      </c>
      <c r="O1749" t="str">
        <f>VLOOKUP(A1749,'national-winners'!$A$2:$B$13,2,0)</f>
        <v>Clinton, Bill</v>
      </c>
    </row>
    <row r="1750" spans="1:15" x14ac:dyDescent="0.25">
      <c r="A1750">
        <v>1996</v>
      </c>
      <c r="B1750" t="s">
        <v>57</v>
      </c>
      <c r="C1750" t="s">
        <v>58</v>
      </c>
      <c r="D1750">
        <v>11</v>
      </c>
      <c r="E1750">
        <v>53</v>
      </c>
      <c r="F1750">
        <v>55</v>
      </c>
      <c r="G1750" t="s">
        <v>16</v>
      </c>
      <c r="H1750" t="s">
        <v>271</v>
      </c>
      <c r="I1750" t="s">
        <v>29</v>
      </c>
      <c r="J1750" t="b">
        <v>0</v>
      </c>
      <c r="K1750">
        <v>588</v>
      </c>
      <c r="L1750">
        <v>185726</v>
      </c>
      <c r="M1750" t="str">
        <f>IF(VLOOKUP(A1750,'national-winners'!$A$2:$B$13,2,0)=H1750,"Y","N")</f>
        <v>N</v>
      </c>
      <c r="N1750" t="str">
        <f>_xlfn.XLOOKUP(INDEX('state-winning-votes'!$A$1:$L$53,MATCH($C1750,'state-winning-votes'!$A:$A,0),MATCH($A1750,'state-winning-votes'!$A$2:$L$2,0)),$K:$K,$H:$H)</f>
        <v>Clinton, Bill</v>
      </c>
      <c r="O1750" t="str">
        <f>VLOOKUP(A1750,'national-winners'!$A$2:$B$13,2,0)</f>
        <v>Clinton, Bill</v>
      </c>
    </row>
    <row r="1751" spans="1:15" x14ac:dyDescent="0.25">
      <c r="A1751">
        <v>1996</v>
      </c>
      <c r="B1751" t="s">
        <v>57</v>
      </c>
      <c r="C1751" t="s">
        <v>58</v>
      </c>
      <c r="D1751">
        <v>11</v>
      </c>
      <c r="E1751">
        <v>53</v>
      </c>
      <c r="F1751">
        <v>55</v>
      </c>
      <c r="G1751" t="s">
        <v>16</v>
      </c>
      <c r="H1751" t="s">
        <v>236</v>
      </c>
      <c r="I1751" t="s">
        <v>237</v>
      </c>
      <c r="J1751" t="b">
        <v>0</v>
      </c>
      <c r="K1751">
        <v>283</v>
      </c>
      <c r="L1751">
        <v>185726</v>
      </c>
      <c r="M1751" t="str">
        <f>IF(VLOOKUP(A1751,'national-winners'!$A$2:$B$13,2,0)=H1751,"Y","N")</f>
        <v>N</v>
      </c>
      <c r="N1751" t="str">
        <f>_xlfn.XLOOKUP(INDEX('state-winning-votes'!$A$1:$L$53,MATCH($C1751,'state-winning-votes'!$A:$A,0),MATCH($A1751,'state-winning-votes'!$A$2:$L$2,0)),$K:$K,$H:$H)</f>
        <v>Clinton, Bill</v>
      </c>
      <c r="O1751" t="str">
        <f>VLOOKUP(A1751,'national-winners'!$A$2:$B$13,2,0)</f>
        <v>Clinton, Bill</v>
      </c>
    </row>
    <row r="1752" spans="1:15" x14ac:dyDescent="0.25">
      <c r="A1752">
        <v>1996</v>
      </c>
      <c r="B1752" t="s">
        <v>57</v>
      </c>
      <c r="C1752" t="s">
        <v>58</v>
      </c>
      <c r="D1752">
        <v>11</v>
      </c>
      <c r="E1752">
        <v>53</v>
      </c>
      <c r="F1752">
        <v>55</v>
      </c>
      <c r="G1752" t="s">
        <v>16</v>
      </c>
      <c r="H1752" t="s">
        <v>284</v>
      </c>
      <c r="I1752" t="s">
        <v>37</v>
      </c>
      <c r="J1752" t="b">
        <v>0</v>
      </c>
      <c r="K1752">
        <v>257</v>
      </c>
      <c r="L1752">
        <v>185726</v>
      </c>
      <c r="M1752" t="str">
        <f>IF(VLOOKUP(A1752,'national-winners'!$A$2:$B$13,2,0)=H1752,"Y","N")</f>
        <v>N</v>
      </c>
      <c r="N1752" t="str">
        <f>_xlfn.XLOOKUP(INDEX('state-winning-votes'!$A$1:$L$53,MATCH($C1752,'state-winning-votes'!$A:$A,0),MATCH($A1752,'state-winning-votes'!$A$2:$L$2,0)),$K:$K,$H:$H)</f>
        <v>Clinton, Bill</v>
      </c>
      <c r="O1752" t="str">
        <f>VLOOKUP(A1752,'national-winners'!$A$2:$B$13,2,0)</f>
        <v>Clinton, Bill</v>
      </c>
    </row>
    <row r="1753" spans="1:15" x14ac:dyDescent="0.25">
      <c r="A1753">
        <v>1996</v>
      </c>
      <c r="B1753" t="s">
        <v>60</v>
      </c>
      <c r="C1753" t="s">
        <v>61</v>
      </c>
      <c r="D1753">
        <v>12</v>
      </c>
      <c r="E1753">
        <v>59</v>
      </c>
      <c r="F1753">
        <v>43</v>
      </c>
      <c r="G1753" t="s">
        <v>16</v>
      </c>
      <c r="H1753" t="s">
        <v>230</v>
      </c>
      <c r="I1753" t="s">
        <v>18</v>
      </c>
      <c r="J1753" t="b">
        <v>0</v>
      </c>
      <c r="K1753">
        <v>2546870</v>
      </c>
      <c r="L1753">
        <v>5303154</v>
      </c>
      <c r="M1753" t="str">
        <f>IF(VLOOKUP(A1753,'national-winners'!$A$2:$B$13,2,0)=H1753,"Y","N")</f>
        <v>Y</v>
      </c>
      <c r="N1753" t="str">
        <f>_xlfn.XLOOKUP(INDEX('state-winning-votes'!$A$1:$L$53,MATCH($C1753,'state-winning-votes'!$A:$A,0),MATCH($A1753,'state-winning-votes'!$A$2:$L$2,0)),$K:$K,$H:$H)</f>
        <v>Clinton, Bill</v>
      </c>
      <c r="O1753" t="str">
        <f>VLOOKUP(A1753,'national-winners'!$A$2:$B$13,2,0)</f>
        <v>Clinton, Bill</v>
      </c>
    </row>
    <row r="1754" spans="1:15" x14ac:dyDescent="0.25">
      <c r="A1754">
        <v>1996</v>
      </c>
      <c r="B1754" t="s">
        <v>60</v>
      </c>
      <c r="C1754" t="s">
        <v>61</v>
      </c>
      <c r="D1754">
        <v>12</v>
      </c>
      <c r="E1754">
        <v>59</v>
      </c>
      <c r="F1754">
        <v>43</v>
      </c>
      <c r="G1754" t="s">
        <v>16</v>
      </c>
      <c r="H1754" t="s">
        <v>270</v>
      </c>
      <c r="I1754" t="s">
        <v>21</v>
      </c>
      <c r="J1754" t="b">
        <v>0</v>
      </c>
      <c r="K1754">
        <v>2244536</v>
      </c>
      <c r="L1754">
        <v>5303154</v>
      </c>
      <c r="M1754" t="str">
        <f>IF(VLOOKUP(A1754,'national-winners'!$A$2:$B$13,2,0)=H1754,"Y","N")</f>
        <v>N</v>
      </c>
      <c r="N1754" t="str">
        <f>_xlfn.XLOOKUP(INDEX('state-winning-votes'!$A$1:$L$53,MATCH($C1754,'state-winning-votes'!$A:$A,0),MATCH($A1754,'state-winning-votes'!$A$2:$L$2,0)),$K:$K,$H:$H)</f>
        <v>Clinton, Bill</v>
      </c>
      <c r="O1754" t="str">
        <f>VLOOKUP(A1754,'national-winners'!$A$2:$B$13,2,0)</f>
        <v>Clinton, Bill</v>
      </c>
    </row>
    <row r="1755" spans="1:15" x14ac:dyDescent="0.25">
      <c r="A1755">
        <v>1996</v>
      </c>
      <c r="B1755" t="s">
        <v>60</v>
      </c>
      <c r="C1755" t="s">
        <v>61</v>
      </c>
      <c r="D1755">
        <v>12</v>
      </c>
      <c r="E1755">
        <v>59</v>
      </c>
      <c r="F1755">
        <v>43</v>
      </c>
      <c r="G1755" t="s">
        <v>16</v>
      </c>
      <c r="H1755" t="s">
        <v>231</v>
      </c>
      <c r="I1755" t="s">
        <v>272</v>
      </c>
      <c r="J1755" t="b">
        <v>0</v>
      </c>
      <c r="K1755">
        <v>483870</v>
      </c>
      <c r="L1755">
        <v>5303154</v>
      </c>
      <c r="M1755" t="str">
        <f>IF(VLOOKUP(A1755,'national-winners'!$A$2:$B$13,2,0)=H1755,"Y","N")</f>
        <v>N</v>
      </c>
      <c r="N1755" t="str">
        <f>_xlfn.XLOOKUP(INDEX('state-winning-votes'!$A$1:$L$53,MATCH($C1755,'state-winning-votes'!$A:$A,0),MATCH($A1755,'state-winning-votes'!$A$2:$L$2,0)),$K:$K,$H:$H)</f>
        <v>Clinton, Bill</v>
      </c>
      <c r="O1755" t="str">
        <f>VLOOKUP(A1755,'national-winners'!$A$2:$B$13,2,0)</f>
        <v>Clinton, Bill</v>
      </c>
    </row>
    <row r="1756" spans="1:15" x14ac:dyDescent="0.25">
      <c r="A1756">
        <v>1996</v>
      </c>
      <c r="B1756" t="s">
        <v>60</v>
      </c>
      <c r="C1756" t="s">
        <v>61</v>
      </c>
      <c r="D1756">
        <v>12</v>
      </c>
      <c r="E1756">
        <v>59</v>
      </c>
      <c r="F1756">
        <v>43</v>
      </c>
      <c r="G1756" t="s">
        <v>16</v>
      </c>
      <c r="H1756" t="s">
        <v>271</v>
      </c>
      <c r="I1756" t="s">
        <v>29</v>
      </c>
      <c r="J1756" t="b">
        <v>0</v>
      </c>
      <c r="K1756">
        <v>23326</v>
      </c>
      <c r="L1756">
        <v>5303154</v>
      </c>
      <c r="M1756" t="str">
        <f>IF(VLOOKUP(A1756,'national-winners'!$A$2:$B$13,2,0)=H1756,"Y","N")</f>
        <v>N</v>
      </c>
      <c r="N1756" t="str">
        <f>_xlfn.XLOOKUP(INDEX('state-winning-votes'!$A$1:$L$53,MATCH($C1756,'state-winning-votes'!$A:$A,0),MATCH($A1756,'state-winning-votes'!$A$2:$L$2,0)),$K:$K,$H:$H)</f>
        <v>Clinton, Bill</v>
      </c>
      <c r="O1756" t="str">
        <f>VLOOKUP(A1756,'national-winners'!$A$2:$B$13,2,0)</f>
        <v>Clinton, Bill</v>
      </c>
    </row>
    <row r="1757" spans="1:15" x14ac:dyDescent="0.25">
      <c r="A1757">
        <v>1996</v>
      </c>
      <c r="B1757" t="s">
        <v>60</v>
      </c>
      <c r="C1757" t="s">
        <v>61</v>
      </c>
      <c r="D1757">
        <v>12</v>
      </c>
      <c r="E1757">
        <v>59</v>
      </c>
      <c r="F1757">
        <v>43</v>
      </c>
      <c r="G1757" t="s">
        <v>16</v>
      </c>
      <c r="J1757" t="b">
        <v>1</v>
      </c>
      <c r="K1757">
        <v>4552</v>
      </c>
      <c r="L1757">
        <v>5303154</v>
      </c>
      <c r="M1757" t="str">
        <f>IF(VLOOKUP(A1757,'national-winners'!$A$2:$B$13,2,0)=H1757,"Y","N")</f>
        <v>N</v>
      </c>
      <c r="N1757" t="str">
        <f>_xlfn.XLOOKUP(INDEX('state-winning-votes'!$A$1:$L$53,MATCH($C1757,'state-winning-votes'!$A:$A,0),MATCH($A1757,'state-winning-votes'!$A$2:$L$2,0)),$K:$K,$H:$H)</f>
        <v>Clinton, Bill</v>
      </c>
      <c r="O1757" t="str">
        <f>VLOOKUP(A1757,'national-winners'!$A$2:$B$13,2,0)</f>
        <v>Clinton, Bill</v>
      </c>
    </row>
    <row r="1758" spans="1:15" x14ac:dyDescent="0.25">
      <c r="A1758">
        <v>1996</v>
      </c>
      <c r="B1758" t="s">
        <v>62</v>
      </c>
      <c r="C1758" t="s">
        <v>63</v>
      </c>
      <c r="D1758">
        <v>13</v>
      </c>
      <c r="E1758">
        <v>58</v>
      </c>
      <c r="F1758">
        <v>44</v>
      </c>
      <c r="G1758" t="s">
        <v>16</v>
      </c>
      <c r="H1758" t="s">
        <v>270</v>
      </c>
      <c r="I1758" t="s">
        <v>21</v>
      </c>
      <c r="J1758" t="b">
        <v>0</v>
      </c>
      <c r="K1758">
        <v>1080843</v>
      </c>
      <c r="L1758">
        <v>2298899</v>
      </c>
      <c r="M1758" t="str">
        <f>IF(VLOOKUP(A1758,'national-winners'!$A$2:$B$13,2,0)=H1758,"Y","N")</f>
        <v>N</v>
      </c>
      <c r="N1758" t="str">
        <f>_xlfn.XLOOKUP(INDEX('state-winning-votes'!$A$1:$L$53,MATCH($C1758,'state-winning-votes'!$A:$A,0),MATCH($A1758,'state-winning-votes'!$A$2:$L$2,0)),$K:$K,$H:$H)</f>
        <v>Dole, Robert</v>
      </c>
      <c r="O1758" t="str">
        <f>VLOOKUP(A1758,'national-winners'!$A$2:$B$13,2,0)</f>
        <v>Clinton, Bill</v>
      </c>
    </row>
    <row r="1759" spans="1:15" x14ac:dyDescent="0.25">
      <c r="A1759">
        <v>1996</v>
      </c>
      <c r="B1759" t="s">
        <v>62</v>
      </c>
      <c r="C1759" t="s">
        <v>63</v>
      </c>
      <c r="D1759">
        <v>13</v>
      </c>
      <c r="E1759">
        <v>58</v>
      </c>
      <c r="F1759">
        <v>44</v>
      </c>
      <c r="G1759" t="s">
        <v>16</v>
      </c>
      <c r="H1759" t="s">
        <v>230</v>
      </c>
      <c r="I1759" t="s">
        <v>18</v>
      </c>
      <c r="J1759" t="b">
        <v>0</v>
      </c>
      <c r="K1759">
        <v>1053849</v>
      </c>
      <c r="L1759">
        <v>2298899</v>
      </c>
      <c r="M1759" t="str">
        <f>IF(VLOOKUP(A1759,'national-winners'!$A$2:$B$13,2,0)=H1759,"Y","N")</f>
        <v>Y</v>
      </c>
      <c r="N1759" t="str">
        <f>_xlfn.XLOOKUP(INDEX('state-winning-votes'!$A$1:$L$53,MATCH($C1759,'state-winning-votes'!$A:$A,0),MATCH($A1759,'state-winning-votes'!$A$2:$L$2,0)),$K:$K,$H:$H)</f>
        <v>Dole, Robert</v>
      </c>
      <c r="O1759" t="str">
        <f>VLOOKUP(A1759,'national-winners'!$A$2:$B$13,2,0)</f>
        <v>Clinton, Bill</v>
      </c>
    </row>
    <row r="1760" spans="1:15" x14ac:dyDescent="0.25">
      <c r="A1760">
        <v>1996</v>
      </c>
      <c r="B1760" t="s">
        <v>62</v>
      </c>
      <c r="C1760" t="s">
        <v>63</v>
      </c>
      <c r="D1760">
        <v>13</v>
      </c>
      <c r="E1760">
        <v>58</v>
      </c>
      <c r="F1760">
        <v>44</v>
      </c>
      <c r="G1760" t="s">
        <v>16</v>
      </c>
      <c r="H1760" t="s">
        <v>231</v>
      </c>
      <c r="I1760" t="s">
        <v>272</v>
      </c>
      <c r="J1760" t="b">
        <v>0</v>
      </c>
      <c r="K1760">
        <v>146337</v>
      </c>
      <c r="L1760">
        <v>2298899</v>
      </c>
      <c r="M1760" t="str">
        <f>IF(VLOOKUP(A1760,'national-winners'!$A$2:$B$13,2,0)=H1760,"Y","N")</f>
        <v>N</v>
      </c>
      <c r="N1760" t="str">
        <f>_xlfn.XLOOKUP(INDEX('state-winning-votes'!$A$1:$L$53,MATCH($C1760,'state-winning-votes'!$A:$A,0),MATCH($A1760,'state-winning-votes'!$A$2:$L$2,0)),$K:$K,$H:$H)</f>
        <v>Dole, Robert</v>
      </c>
      <c r="O1760" t="str">
        <f>VLOOKUP(A1760,'national-winners'!$A$2:$B$13,2,0)</f>
        <v>Clinton, Bill</v>
      </c>
    </row>
    <row r="1761" spans="1:15" x14ac:dyDescent="0.25">
      <c r="A1761">
        <v>1996</v>
      </c>
      <c r="B1761" t="s">
        <v>62</v>
      </c>
      <c r="C1761" t="s">
        <v>63</v>
      </c>
      <c r="D1761">
        <v>13</v>
      </c>
      <c r="E1761">
        <v>58</v>
      </c>
      <c r="F1761">
        <v>44</v>
      </c>
      <c r="G1761" t="s">
        <v>16</v>
      </c>
      <c r="H1761" t="s">
        <v>271</v>
      </c>
      <c r="I1761" t="s">
        <v>29</v>
      </c>
      <c r="J1761" t="b">
        <v>0</v>
      </c>
      <c r="K1761">
        <v>17870</v>
      </c>
      <c r="L1761">
        <v>2298899</v>
      </c>
      <c r="M1761" t="str">
        <f>IF(VLOOKUP(A1761,'national-winners'!$A$2:$B$13,2,0)=H1761,"Y","N")</f>
        <v>N</v>
      </c>
      <c r="N1761" t="str">
        <f>_xlfn.XLOOKUP(INDEX('state-winning-votes'!$A$1:$L$53,MATCH($C1761,'state-winning-votes'!$A:$A,0),MATCH($A1761,'state-winning-votes'!$A$2:$L$2,0)),$K:$K,$H:$H)</f>
        <v>Dole, Robert</v>
      </c>
      <c r="O1761" t="str">
        <f>VLOOKUP(A1761,'national-winners'!$A$2:$B$13,2,0)</f>
        <v>Clinton, Bill</v>
      </c>
    </row>
    <row r="1762" spans="1:15" x14ac:dyDescent="0.25">
      <c r="A1762">
        <v>1996</v>
      </c>
      <c r="B1762" t="s">
        <v>64</v>
      </c>
      <c r="C1762" t="s">
        <v>65</v>
      </c>
      <c r="D1762">
        <v>15</v>
      </c>
      <c r="E1762">
        <v>95</v>
      </c>
      <c r="F1762">
        <v>82</v>
      </c>
      <c r="G1762" t="s">
        <v>16</v>
      </c>
      <c r="H1762" t="s">
        <v>230</v>
      </c>
      <c r="I1762" t="s">
        <v>18</v>
      </c>
      <c r="J1762" t="b">
        <v>0</v>
      </c>
      <c r="K1762">
        <v>205012</v>
      </c>
      <c r="L1762">
        <v>360120</v>
      </c>
      <c r="M1762" t="str">
        <f>IF(VLOOKUP(A1762,'national-winners'!$A$2:$B$13,2,0)=H1762,"Y","N")</f>
        <v>Y</v>
      </c>
      <c r="N1762" t="str">
        <f>_xlfn.XLOOKUP(INDEX('state-winning-votes'!$A$1:$L$53,MATCH($C1762,'state-winning-votes'!$A:$A,0),MATCH($A1762,'state-winning-votes'!$A$2:$L$2,0)),$K:$K,$H:$H)</f>
        <v>Clinton, Bill</v>
      </c>
      <c r="O1762" t="str">
        <f>VLOOKUP(A1762,'national-winners'!$A$2:$B$13,2,0)</f>
        <v>Clinton, Bill</v>
      </c>
    </row>
    <row r="1763" spans="1:15" x14ac:dyDescent="0.25">
      <c r="A1763">
        <v>1996</v>
      </c>
      <c r="B1763" t="s">
        <v>64</v>
      </c>
      <c r="C1763" t="s">
        <v>65</v>
      </c>
      <c r="D1763">
        <v>15</v>
      </c>
      <c r="E1763">
        <v>95</v>
      </c>
      <c r="F1763">
        <v>82</v>
      </c>
      <c r="G1763" t="s">
        <v>16</v>
      </c>
      <c r="H1763" t="s">
        <v>270</v>
      </c>
      <c r="I1763" t="s">
        <v>21</v>
      </c>
      <c r="J1763" t="b">
        <v>0</v>
      </c>
      <c r="K1763">
        <v>113943</v>
      </c>
      <c r="L1763">
        <v>360120</v>
      </c>
      <c r="M1763" t="str">
        <f>IF(VLOOKUP(A1763,'national-winners'!$A$2:$B$13,2,0)=H1763,"Y","N")</f>
        <v>N</v>
      </c>
      <c r="N1763" t="str">
        <f>_xlfn.XLOOKUP(INDEX('state-winning-votes'!$A$1:$L$53,MATCH($C1763,'state-winning-votes'!$A:$A,0),MATCH($A1763,'state-winning-votes'!$A$2:$L$2,0)),$K:$K,$H:$H)</f>
        <v>Clinton, Bill</v>
      </c>
      <c r="O1763" t="str">
        <f>VLOOKUP(A1763,'national-winners'!$A$2:$B$13,2,0)</f>
        <v>Clinton, Bill</v>
      </c>
    </row>
    <row r="1764" spans="1:15" x14ac:dyDescent="0.25">
      <c r="A1764">
        <v>1996</v>
      </c>
      <c r="B1764" t="s">
        <v>64</v>
      </c>
      <c r="C1764" t="s">
        <v>65</v>
      </c>
      <c r="D1764">
        <v>15</v>
      </c>
      <c r="E1764">
        <v>95</v>
      </c>
      <c r="F1764">
        <v>82</v>
      </c>
      <c r="G1764" t="s">
        <v>16</v>
      </c>
      <c r="H1764" t="s">
        <v>231</v>
      </c>
      <c r="I1764" t="s">
        <v>272</v>
      </c>
      <c r="J1764" t="b">
        <v>0</v>
      </c>
      <c r="K1764">
        <v>27358</v>
      </c>
      <c r="L1764">
        <v>360120</v>
      </c>
      <c r="M1764" t="str">
        <f>IF(VLOOKUP(A1764,'national-winners'!$A$2:$B$13,2,0)=H1764,"Y","N")</f>
        <v>N</v>
      </c>
      <c r="N1764" t="str">
        <f>_xlfn.XLOOKUP(INDEX('state-winning-votes'!$A$1:$L$53,MATCH($C1764,'state-winning-votes'!$A:$A,0),MATCH($A1764,'state-winning-votes'!$A$2:$L$2,0)),$K:$K,$H:$H)</f>
        <v>Clinton, Bill</v>
      </c>
      <c r="O1764" t="str">
        <f>VLOOKUP(A1764,'national-winners'!$A$2:$B$13,2,0)</f>
        <v>Clinton, Bill</v>
      </c>
    </row>
    <row r="1765" spans="1:15" x14ac:dyDescent="0.25">
      <c r="A1765">
        <v>1996</v>
      </c>
      <c r="B1765" t="s">
        <v>64</v>
      </c>
      <c r="C1765" t="s">
        <v>65</v>
      </c>
      <c r="D1765">
        <v>15</v>
      </c>
      <c r="E1765">
        <v>95</v>
      </c>
      <c r="F1765">
        <v>82</v>
      </c>
      <c r="G1765" t="s">
        <v>16</v>
      </c>
      <c r="H1765" t="s">
        <v>273</v>
      </c>
      <c r="I1765" t="s">
        <v>274</v>
      </c>
      <c r="J1765" t="b">
        <v>0</v>
      </c>
      <c r="K1765">
        <v>10386</v>
      </c>
      <c r="L1765">
        <v>360120</v>
      </c>
      <c r="M1765" t="str">
        <f>IF(VLOOKUP(A1765,'national-winners'!$A$2:$B$13,2,0)=H1765,"Y","N")</f>
        <v>N</v>
      </c>
      <c r="N1765" t="str">
        <f>_xlfn.XLOOKUP(INDEX('state-winning-votes'!$A$1:$L$53,MATCH($C1765,'state-winning-votes'!$A:$A,0),MATCH($A1765,'state-winning-votes'!$A$2:$L$2,0)),$K:$K,$H:$H)</f>
        <v>Clinton, Bill</v>
      </c>
      <c r="O1765" t="str">
        <f>VLOOKUP(A1765,'national-winners'!$A$2:$B$13,2,0)</f>
        <v>Clinton, Bill</v>
      </c>
    </row>
    <row r="1766" spans="1:15" x14ac:dyDescent="0.25">
      <c r="A1766">
        <v>1996</v>
      </c>
      <c r="B1766" t="s">
        <v>64</v>
      </c>
      <c r="C1766" t="s">
        <v>65</v>
      </c>
      <c r="D1766">
        <v>15</v>
      </c>
      <c r="E1766">
        <v>95</v>
      </c>
      <c r="F1766">
        <v>82</v>
      </c>
      <c r="G1766" t="s">
        <v>16</v>
      </c>
      <c r="H1766" t="s">
        <v>271</v>
      </c>
      <c r="I1766" t="s">
        <v>29</v>
      </c>
      <c r="J1766" t="b">
        <v>0</v>
      </c>
      <c r="K1766">
        <v>2493</v>
      </c>
      <c r="L1766">
        <v>360120</v>
      </c>
      <c r="M1766" t="str">
        <f>IF(VLOOKUP(A1766,'national-winners'!$A$2:$B$13,2,0)=H1766,"Y","N")</f>
        <v>N</v>
      </c>
      <c r="N1766" t="str">
        <f>_xlfn.XLOOKUP(INDEX('state-winning-votes'!$A$1:$L$53,MATCH($C1766,'state-winning-votes'!$A:$A,0),MATCH($A1766,'state-winning-votes'!$A$2:$L$2,0)),$K:$K,$H:$H)</f>
        <v>Clinton, Bill</v>
      </c>
      <c r="O1766" t="str">
        <f>VLOOKUP(A1766,'national-winners'!$A$2:$B$13,2,0)</f>
        <v>Clinton, Bill</v>
      </c>
    </row>
    <row r="1767" spans="1:15" x14ac:dyDescent="0.25">
      <c r="A1767">
        <v>1996</v>
      </c>
      <c r="B1767" t="s">
        <v>64</v>
      </c>
      <c r="C1767" t="s">
        <v>65</v>
      </c>
      <c r="D1767">
        <v>15</v>
      </c>
      <c r="E1767">
        <v>95</v>
      </c>
      <c r="F1767">
        <v>82</v>
      </c>
      <c r="G1767" t="s">
        <v>16</v>
      </c>
      <c r="H1767" t="s">
        <v>236</v>
      </c>
      <c r="I1767" t="s">
        <v>237</v>
      </c>
      <c r="J1767" t="b">
        <v>0</v>
      </c>
      <c r="K1767">
        <v>570</v>
      </c>
      <c r="L1767">
        <v>360120</v>
      </c>
      <c r="M1767" t="str">
        <f>IF(VLOOKUP(A1767,'national-winners'!$A$2:$B$13,2,0)=H1767,"Y","N")</f>
        <v>N</v>
      </c>
      <c r="N1767" t="str">
        <f>_xlfn.XLOOKUP(INDEX('state-winning-votes'!$A$1:$L$53,MATCH($C1767,'state-winning-votes'!$A:$A,0),MATCH($A1767,'state-winning-votes'!$A$2:$L$2,0)),$K:$K,$H:$H)</f>
        <v>Clinton, Bill</v>
      </c>
      <c r="O1767" t="str">
        <f>VLOOKUP(A1767,'national-winners'!$A$2:$B$13,2,0)</f>
        <v>Clinton, Bill</v>
      </c>
    </row>
    <row r="1768" spans="1:15" x14ac:dyDescent="0.25">
      <c r="A1768">
        <v>1996</v>
      </c>
      <c r="B1768" t="s">
        <v>64</v>
      </c>
      <c r="C1768" t="s">
        <v>65</v>
      </c>
      <c r="D1768">
        <v>15</v>
      </c>
      <c r="E1768">
        <v>95</v>
      </c>
      <c r="F1768">
        <v>82</v>
      </c>
      <c r="G1768" t="s">
        <v>16</v>
      </c>
      <c r="H1768" t="s">
        <v>238</v>
      </c>
      <c r="I1768" t="s">
        <v>275</v>
      </c>
      <c r="J1768" t="b">
        <v>0</v>
      </c>
      <c r="K1768">
        <v>358</v>
      </c>
      <c r="L1768">
        <v>360120</v>
      </c>
      <c r="M1768" t="str">
        <f>IF(VLOOKUP(A1768,'national-winners'!$A$2:$B$13,2,0)=H1768,"Y","N")</f>
        <v>N</v>
      </c>
      <c r="N1768" t="str">
        <f>_xlfn.XLOOKUP(INDEX('state-winning-votes'!$A$1:$L$53,MATCH($C1768,'state-winning-votes'!$A:$A,0),MATCH($A1768,'state-winning-votes'!$A$2:$L$2,0)),$K:$K,$H:$H)</f>
        <v>Clinton, Bill</v>
      </c>
      <c r="O1768" t="str">
        <f>VLOOKUP(A1768,'national-winners'!$A$2:$B$13,2,0)</f>
        <v>Clinton, Bill</v>
      </c>
    </row>
    <row r="1769" spans="1:15" x14ac:dyDescent="0.25">
      <c r="A1769">
        <v>1996</v>
      </c>
      <c r="B1769" t="s">
        <v>66</v>
      </c>
      <c r="C1769" t="s">
        <v>67</v>
      </c>
      <c r="D1769">
        <v>16</v>
      </c>
      <c r="E1769">
        <v>82</v>
      </c>
      <c r="F1769">
        <v>63</v>
      </c>
      <c r="G1769" t="s">
        <v>16</v>
      </c>
      <c r="H1769" t="s">
        <v>270</v>
      </c>
      <c r="I1769" t="s">
        <v>21</v>
      </c>
      <c r="J1769" t="b">
        <v>0</v>
      </c>
      <c r="K1769">
        <v>256595</v>
      </c>
      <c r="L1769">
        <v>491711</v>
      </c>
      <c r="M1769" t="str">
        <f>IF(VLOOKUP(A1769,'national-winners'!$A$2:$B$13,2,0)=H1769,"Y","N")</f>
        <v>N</v>
      </c>
      <c r="N1769" t="str">
        <f>_xlfn.XLOOKUP(INDEX('state-winning-votes'!$A$1:$L$53,MATCH($C1769,'state-winning-votes'!$A:$A,0),MATCH($A1769,'state-winning-votes'!$A$2:$L$2,0)),$K:$K,$H:$H)</f>
        <v>Dole, Robert</v>
      </c>
      <c r="O1769" t="str">
        <f>VLOOKUP(A1769,'national-winners'!$A$2:$B$13,2,0)</f>
        <v>Clinton, Bill</v>
      </c>
    </row>
    <row r="1770" spans="1:15" x14ac:dyDescent="0.25">
      <c r="A1770">
        <v>1996</v>
      </c>
      <c r="B1770" t="s">
        <v>66</v>
      </c>
      <c r="C1770" t="s">
        <v>67</v>
      </c>
      <c r="D1770">
        <v>16</v>
      </c>
      <c r="E1770">
        <v>82</v>
      </c>
      <c r="F1770">
        <v>63</v>
      </c>
      <c r="G1770" t="s">
        <v>16</v>
      </c>
      <c r="H1770" t="s">
        <v>230</v>
      </c>
      <c r="I1770" t="s">
        <v>18</v>
      </c>
      <c r="J1770" t="b">
        <v>0</v>
      </c>
      <c r="K1770">
        <v>165443</v>
      </c>
      <c r="L1770">
        <v>491711</v>
      </c>
      <c r="M1770" t="str">
        <f>IF(VLOOKUP(A1770,'national-winners'!$A$2:$B$13,2,0)=H1770,"Y","N")</f>
        <v>Y</v>
      </c>
      <c r="N1770" t="str">
        <f>_xlfn.XLOOKUP(INDEX('state-winning-votes'!$A$1:$L$53,MATCH($C1770,'state-winning-votes'!$A:$A,0),MATCH($A1770,'state-winning-votes'!$A$2:$L$2,0)),$K:$K,$H:$H)</f>
        <v>Dole, Robert</v>
      </c>
      <c r="O1770" t="str">
        <f>VLOOKUP(A1770,'national-winners'!$A$2:$B$13,2,0)</f>
        <v>Clinton, Bill</v>
      </c>
    </row>
    <row r="1771" spans="1:15" x14ac:dyDescent="0.25">
      <c r="A1771">
        <v>1996</v>
      </c>
      <c r="B1771" t="s">
        <v>66</v>
      </c>
      <c r="C1771" t="s">
        <v>67</v>
      </c>
      <c r="D1771">
        <v>16</v>
      </c>
      <c r="E1771">
        <v>82</v>
      </c>
      <c r="F1771">
        <v>63</v>
      </c>
      <c r="G1771" t="s">
        <v>16</v>
      </c>
      <c r="H1771" t="s">
        <v>231</v>
      </c>
      <c r="I1771" t="s">
        <v>272</v>
      </c>
      <c r="J1771" t="b">
        <v>0</v>
      </c>
      <c r="K1771">
        <v>62518</v>
      </c>
      <c r="L1771">
        <v>491711</v>
      </c>
      <c r="M1771" t="str">
        <f>IF(VLOOKUP(A1771,'national-winners'!$A$2:$B$13,2,0)=H1771,"Y","N")</f>
        <v>N</v>
      </c>
      <c r="N1771" t="str">
        <f>_xlfn.XLOOKUP(INDEX('state-winning-votes'!$A$1:$L$53,MATCH($C1771,'state-winning-votes'!$A:$A,0),MATCH($A1771,'state-winning-votes'!$A$2:$L$2,0)),$K:$K,$H:$H)</f>
        <v>Dole, Robert</v>
      </c>
      <c r="O1771" t="str">
        <f>VLOOKUP(A1771,'national-winners'!$A$2:$B$13,2,0)</f>
        <v>Clinton, Bill</v>
      </c>
    </row>
    <row r="1772" spans="1:15" x14ac:dyDescent="0.25">
      <c r="A1772">
        <v>1996</v>
      </c>
      <c r="B1772" t="s">
        <v>66</v>
      </c>
      <c r="C1772" t="s">
        <v>67</v>
      </c>
      <c r="D1772">
        <v>16</v>
      </c>
      <c r="E1772">
        <v>82</v>
      </c>
      <c r="F1772">
        <v>63</v>
      </c>
      <c r="G1772" t="s">
        <v>16</v>
      </c>
      <c r="H1772" t="s">
        <v>271</v>
      </c>
      <c r="I1772" t="s">
        <v>29</v>
      </c>
      <c r="J1772" t="b">
        <v>0</v>
      </c>
      <c r="K1772">
        <v>3325</v>
      </c>
      <c r="L1772">
        <v>491711</v>
      </c>
      <c r="M1772" t="str">
        <f>IF(VLOOKUP(A1772,'national-winners'!$A$2:$B$13,2,0)=H1772,"Y","N")</f>
        <v>N</v>
      </c>
      <c r="N1772" t="str">
        <f>_xlfn.XLOOKUP(INDEX('state-winning-votes'!$A$1:$L$53,MATCH($C1772,'state-winning-votes'!$A:$A,0),MATCH($A1772,'state-winning-votes'!$A$2:$L$2,0)),$K:$K,$H:$H)</f>
        <v>Dole, Robert</v>
      </c>
      <c r="O1772" t="str">
        <f>VLOOKUP(A1772,'national-winners'!$A$2:$B$13,2,0)</f>
        <v>Clinton, Bill</v>
      </c>
    </row>
    <row r="1773" spans="1:15" x14ac:dyDescent="0.25">
      <c r="A1773">
        <v>1996</v>
      </c>
      <c r="B1773" t="s">
        <v>66</v>
      </c>
      <c r="C1773" t="s">
        <v>67</v>
      </c>
      <c r="D1773">
        <v>16</v>
      </c>
      <c r="E1773">
        <v>82</v>
      </c>
      <c r="F1773">
        <v>63</v>
      </c>
      <c r="G1773" t="s">
        <v>16</v>
      </c>
      <c r="H1773" t="s">
        <v>238</v>
      </c>
      <c r="I1773" t="s">
        <v>275</v>
      </c>
      <c r="J1773" t="b">
        <v>0</v>
      </c>
      <c r="K1773">
        <v>2230</v>
      </c>
      <c r="L1773">
        <v>491711</v>
      </c>
      <c r="M1773" t="str">
        <f>IF(VLOOKUP(A1773,'national-winners'!$A$2:$B$13,2,0)=H1773,"Y","N")</f>
        <v>N</v>
      </c>
      <c r="N1773" t="str">
        <f>_xlfn.XLOOKUP(INDEX('state-winning-votes'!$A$1:$L$53,MATCH($C1773,'state-winning-votes'!$A:$A,0),MATCH($A1773,'state-winning-votes'!$A$2:$L$2,0)),$K:$K,$H:$H)</f>
        <v>Dole, Robert</v>
      </c>
      <c r="O1773" t="str">
        <f>VLOOKUP(A1773,'national-winners'!$A$2:$B$13,2,0)</f>
        <v>Clinton, Bill</v>
      </c>
    </row>
    <row r="1774" spans="1:15" x14ac:dyDescent="0.25">
      <c r="A1774">
        <v>1996</v>
      </c>
      <c r="B1774" t="s">
        <v>66</v>
      </c>
      <c r="C1774" t="s">
        <v>67</v>
      </c>
      <c r="D1774">
        <v>16</v>
      </c>
      <c r="E1774">
        <v>82</v>
      </c>
      <c r="F1774">
        <v>63</v>
      </c>
      <c r="G1774" t="s">
        <v>16</v>
      </c>
      <c r="H1774" t="s">
        <v>236</v>
      </c>
      <c r="I1774" t="s">
        <v>237</v>
      </c>
      <c r="J1774" t="b">
        <v>0</v>
      </c>
      <c r="K1774">
        <v>1600</v>
      </c>
      <c r="L1774">
        <v>491711</v>
      </c>
      <c r="M1774" t="str">
        <f>IF(VLOOKUP(A1774,'national-winners'!$A$2:$B$13,2,0)=H1774,"Y","N")</f>
        <v>N</v>
      </c>
      <c r="N1774" t="str">
        <f>_xlfn.XLOOKUP(INDEX('state-winning-votes'!$A$1:$L$53,MATCH($C1774,'state-winning-votes'!$A:$A,0),MATCH($A1774,'state-winning-votes'!$A$2:$L$2,0)),$K:$K,$H:$H)</f>
        <v>Dole, Robert</v>
      </c>
      <c r="O1774" t="str">
        <f>VLOOKUP(A1774,'national-winners'!$A$2:$B$13,2,0)</f>
        <v>Clinton, Bill</v>
      </c>
    </row>
    <row r="1775" spans="1:15" x14ac:dyDescent="0.25">
      <c r="A1775">
        <v>1996</v>
      </c>
      <c r="B1775" t="s">
        <v>68</v>
      </c>
      <c r="C1775" t="s">
        <v>69</v>
      </c>
      <c r="D1775">
        <v>17</v>
      </c>
      <c r="E1775">
        <v>33</v>
      </c>
      <c r="F1775">
        <v>21</v>
      </c>
      <c r="G1775" t="s">
        <v>16</v>
      </c>
      <c r="H1775" t="s">
        <v>230</v>
      </c>
      <c r="I1775" t="s">
        <v>18</v>
      </c>
      <c r="J1775" t="b">
        <v>0</v>
      </c>
      <c r="K1775">
        <v>2341744</v>
      </c>
      <c r="L1775">
        <v>4311391</v>
      </c>
      <c r="M1775" t="str">
        <f>IF(VLOOKUP(A1775,'national-winners'!$A$2:$B$13,2,0)=H1775,"Y","N")</f>
        <v>Y</v>
      </c>
      <c r="N1775" t="str">
        <f>_xlfn.XLOOKUP(INDEX('state-winning-votes'!$A$1:$L$53,MATCH($C1775,'state-winning-votes'!$A:$A,0),MATCH($A1775,'state-winning-votes'!$A$2:$L$2,0)),$K:$K,$H:$H)</f>
        <v>Clinton, Bill</v>
      </c>
      <c r="O1775" t="str">
        <f>VLOOKUP(A1775,'national-winners'!$A$2:$B$13,2,0)</f>
        <v>Clinton, Bill</v>
      </c>
    </row>
    <row r="1776" spans="1:15" x14ac:dyDescent="0.25">
      <c r="A1776">
        <v>1996</v>
      </c>
      <c r="B1776" t="s">
        <v>68</v>
      </c>
      <c r="C1776" t="s">
        <v>69</v>
      </c>
      <c r="D1776">
        <v>17</v>
      </c>
      <c r="E1776">
        <v>33</v>
      </c>
      <c r="F1776">
        <v>21</v>
      </c>
      <c r="G1776" t="s">
        <v>16</v>
      </c>
      <c r="H1776" t="s">
        <v>270</v>
      </c>
      <c r="I1776" t="s">
        <v>21</v>
      </c>
      <c r="J1776" t="b">
        <v>0</v>
      </c>
      <c r="K1776">
        <v>1587021</v>
      </c>
      <c r="L1776">
        <v>4311391</v>
      </c>
      <c r="M1776" t="str">
        <f>IF(VLOOKUP(A1776,'national-winners'!$A$2:$B$13,2,0)=H1776,"Y","N")</f>
        <v>N</v>
      </c>
      <c r="N1776" t="str">
        <f>_xlfn.XLOOKUP(INDEX('state-winning-votes'!$A$1:$L$53,MATCH($C1776,'state-winning-votes'!$A:$A,0),MATCH($A1776,'state-winning-votes'!$A$2:$L$2,0)),$K:$K,$H:$H)</f>
        <v>Clinton, Bill</v>
      </c>
      <c r="O1776" t="str">
        <f>VLOOKUP(A1776,'national-winners'!$A$2:$B$13,2,0)</f>
        <v>Clinton, Bill</v>
      </c>
    </row>
    <row r="1777" spans="1:15" x14ac:dyDescent="0.25">
      <c r="A1777">
        <v>1996</v>
      </c>
      <c r="B1777" t="s">
        <v>68</v>
      </c>
      <c r="C1777" t="s">
        <v>69</v>
      </c>
      <c r="D1777">
        <v>17</v>
      </c>
      <c r="E1777">
        <v>33</v>
      </c>
      <c r="F1777">
        <v>21</v>
      </c>
      <c r="G1777" t="s">
        <v>16</v>
      </c>
      <c r="H1777" t="s">
        <v>231</v>
      </c>
      <c r="I1777" t="s">
        <v>272</v>
      </c>
      <c r="J1777" t="b">
        <v>0</v>
      </c>
      <c r="K1777">
        <v>346408</v>
      </c>
      <c r="L1777">
        <v>4311391</v>
      </c>
      <c r="M1777" t="str">
        <f>IF(VLOOKUP(A1777,'national-winners'!$A$2:$B$13,2,0)=H1777,"Y","N")</f>
        <v>N</v>
      </c>
      <c r="N1777" t="str">
        <f>_xlfn.XLOOKUP(INDEX('state-winning-votes'!$A$1:$L$53,MATCH($C1777,'state-winning-votes'!$A:$A,0),MATCH($A1777,'state-winning-votes'!$A$2:$L$2,0)),$K:$K,$H:$H)</f>
        <v>Clinton, Bill</v>
      </c>
      <c r="O1777" t="str">
        <f>VLOOKUP(A1777,'national-winners'!$A$2:$B$13,2,0)</f>
        <v>Clinton, Bill</v>
      </c>
    </row>
    <row r="1778" spans="1:15" x14ac:dyDescent="0.25">
      <c r="A1778">
        <v>1996</v>
      </c>
      <c r="B1778" t="s">
        <v>68</v>
      </c>
      <c r="C1778" t="s">
        <v>69</v>
      </c>
      <c r="D1778">
        <v>17</v>
      </c>
      <c r="E1778">
        <v>33</v>
      </c>
      <c r="F1778">
        <v>21</v>
      </c>
      <c r="G1778" t="s">
        <v>16</v>
      </c>
      <c r="H1778" t="s">
        <v>271</v>
      </c>
      <c r="I1778" t="s">
        <v>29</v>
      </c>
      <c r="J1778" t="b">
        <v>0</v>
      </c>
      <c r="K1778">
        <v>22548</v>
      </c>
      <c r="L1778">
        <v>4311391</v>
      </c>
      <c r="M1778" t="str">
        <f>IF(VLOOKUP(A1778,'national-winners'!$A$2:$B$13,2,0)=H1778,"Y","N")</f>
        <v>N</v>
      </c>
      <c r="N1778" t="str">
        <f>_xlfn.XLOOKUP(INDEX('state-winning-votes'!$A$1:$L$53,MATCH($C1778,'state-winning-votes'!$A:$A,0),MATCH($A1778,'state-winning-votes'!$A$2:$L$2,0)),$K:$K,$H:$H)</f>
        <v>Clinton, Bill</v>
      </c>
      <c r="O1778" t="str">
        <f>VLOOKUP(A1778,'national-winners'!$A$2:$B$13,2,0)</f>
        <v>Clinton, Bill</v>
      </c>
    </row>
    <row r="1779" spans="1:15" x14ac:dyDescent="0.25">
      <c r="A1779">
        <v>1996</v>
      </c>
      <c r="B1779" t="s">
        <v>68</v>
      </c>
      <c r="C1779" t="s">
        <v>69</v>
      </c>
      <c r="D1779">
        <v>17</v>
      </c>
      <c r="E1779">
        <v>33</v>
      </c>
      <c r="F1779">
        <v>21</v>
      </c>
      <c r="G1779" t="s">
        <v>16</v>
      </c>
      <c r="H1779" t="s">
        <v>238</v>
      </c>
      <c r="I1779" t="s">
        <v>275</v>
      </c>
      <c r="J1779" t="b">
        <v>0</v>
      </c>
      <c r="K1779">
        <v>7606</v>
      </c>
      <c r="L1779">
        <v>4311391</v>
      </c>
      <c r="M1779" t="str">
        <f>IF(VLOOKUP(A1779,'national-winners'!$A$2:$B$13,2,0)=H1779,"Y","N")</f>
        <v>N</v>
      </c>
      <c r="N1779" t="str">
        <f>_xlfn.XLOOKUP(INDEX('state-winning-votes'!$A$1:$L$53,MATCH($C1779,'state-winning-votes'!$A:$A,0),MATCH($A1779,'state-winning-votes'!$A$2:$L$2,0)),$K:$K,$H:$H)</f>
        <v>Clinton, Bill</v>
      </c>
      <c r="O1779" t="str">
        <f>VLOOKUP(A1779,'national-winners'!$A$2:$B$13,2,0)</f>
        <v>Clinton, Bill</v>
      </c>
    </row>
    <row r="1780" spans="1:15" x14ac:dyDescent="0.25">
      <c r="A1780">
        <v>1996</v>
      </c>
      <c r="B1780" t="s">
        <v>68</v>
      </c>
      <c r="C1780" t="s">
        <v>69</v>
      </c>
      <c r="D1780">
        <v>17</v>
      </c>
      <c r="E1780">
        <v>33</v>
      </c>
      <c r="F1780">
        <v>21</v>
      </c>
      <c r="G1780" t="s">
        <v>16</v>
      </c>
      <c r="H1780" t="s">
        <v>236</v>
      </c>
      <c r="I1780" t="s">
        <v>237</v>
      </c>
      <c r="J1780" t="b">
        <v>0</v>
      </c>
      <c r="K1780">
        <v>4606</v>
      </c>
      <c r="L1780">
        <v>4311391</v>
      </c>
      <c r="M1780" t="str">
        <f>IF(VLOOKUP(A1780,'national-winners'!$A$2:$B$13,2,0)=H1780,"Y","N")</f>
        <v>N</v>
      </c>
      <c r="N1780" t="str">
        <f>_xlfn.XLOOKUP(INDEX('state-winning-votes'!$A$1:$L$53,MATCH($C1780,'state-winning-votes'!$A:$A,0),MATCH($A1780,'state-winning-votes'!$A$2:$L$2,0)),$K:$K,$H:$H)</f>
        <v>Clinton, Bill</v>
      </c>
      <c r="O1780" t="str">
        <f>VLOOKUP(A1780,'national-winners'!$A$2:$B$13,2,0)</f>
        <v>Clinton, Bill</v>
      </c>
    </row>
    <row r="1781" spans="1:15" x14ac:dyDescent="0.25">
      <c r="A1781">
        <v>1996</v>
      </c>
      <c r="B1781" t="s">
        <v>68</v>
      </c>
      <c r="C1781" t="s">
        <v>69</v>
      </c>
      <c r="D1781">
        <v>17</v>
      </c>
      <c r="E1781">
        <v>33</v>
      </c>
      <c r="F1781">
        <v>21</v>
      </c>
      <c r="G1781" t="s">
        <v>16</v>
      </c>
      <c r="J1781" t="b">
        <v>1</v>
      </c>
      <c r="K1781">
        <v>1458</v>
      </c>
      <c r="L1781">
        <v>4311391</v>
      </c>
      <c r="M1781" t="str">
        <f>IF(VLOOKUP(A1781,'national-winners'!$A$2:$B$13,2,0)=H1781,"Y","N")</f>
        <v>N</v>
      </c>
      <c r="N1781" t="str">
        <f>_xlfn.XLOOKUP(INDEX('state-winning-votes'!$A$1:$L$53,MATCH($C1781,'state-winning-votes'!$A:$A,0),MATCH($A1781,'state-winning-votes'!$A$2:$L$2,0)),$K:$K,$H:$H)</f>
        <v>Clinton, Bill</v>
      </c>
      <c r="O1781" t="str">
        <f>VLOOKUP(A1781,'national-winners'!$A$2:$B$13,2,0)</f>
        <v>Clinton, Bill</v>
      </c>
    </row>
    <row r="1782" spans="1:15" x14ac:dyDescent="0.25">
      <c r="A1782">
        <v>1996</v>
      </c>
      <c r="B1782" t="s">
        <v>71</v>
      </c>
      <c r="C1782" t="s">
        <v>72</v>
      </c>
      <c r="D1782">
        <v>18</v>
      </c>
      <c r="E1782">
        <v>32</v>
      </c>
      <c r="F1782">
        <v>22</v>
      </c>
      <c r="G1782" t="s">
        <v>16</v>
      </c>
      <c r="H1782" t="s">
        <v>270</v>
      </c>
      <c r="I1782" t="s">
        <v>21</v>
      </c>
      <c r="J1782" t="b">
        <v>0</v>
      </c>
      <c r="K1782">
        <v>1006693</v>
      </c>
      <c r="L1782">
        <v>2135431</v>
      </c>
      <c r="M1782" t="str">
        <f>IF(VLOOKUP(A1782,'national-winners'!$A$2:$B$13,2,0)=H1782,"Y","N")</f>
        <v>N</v>
      </c>
      <c r="N1782" t="str">
        <f>_xlfn.XLOOKUP(INDEX('state-winning-votes'!$A$1:$L$53,MATCH($C1782,'state-winning-votes'!$A:$A,0),MATCH($A1782,'state-winning-votes'!$A$2:$L$2,0)),$K:$K,$H:$H)</f>
        <v>Dole, Robert</v>
      </c>
      <c r="O1782" t="str">
        <f>VLOOKUP(A1782,'national-winners'!$A$2:$B$13,2,0)</f>
        <v>Clinton, Bill</v>
      </c>
    </row>
    <row r="1783" spans="1:15" x14ac:dyDescent="0.25">
      <c r="A1783">
        <v>1996</v>
      </c>
      <c r="B1783" t="s">
        <v>71</v>
      </c>
      <c r="C1783" t="s">
        <v>72</v>
      </c>
      <c r="D1783">
        <v>18</v>
      </c>
      <c r="E1783">
        <v>32</v>
      </c>
      <c r="F1783">
        <v>22</v>
      </c>
      <c r="G1783" t="s">
        <v>16</v>
      </c>
      <c r="H1783" t="s">
        <v>230</v>
      </c>
      <c r="I1783" t="s">
        <v>18</v>
      </c>
      <c r="J1783" t="b">
        <v>0</v>
      </c>
      <c r="K1783">
        <v>887424</v>
      </c>
      <c r="L1783">
        <v>2135431</v>
      </c>
      <c r="M1783" t="str">
        <f>IF(VLOOKUP(A1783,'national-winners'!$A$2:$B$13,2,0)=H1783,"Y","N")</f>
        <v>Y</v>
      </c>
      <c r="N1783" t="str">
        <f>_xlfn.XLOOKUP(INDEX('state-winning-votes'!$A$1:$L$53,MATCH($C1783,'state-winning-votes'!$A:$A,0),MATCH($A1783,'state-winning-votes'!$A$2:$L$2,0)),$K:$K,$H:$H)</f>
        <v>Dole, Robert</v>
      </c>
      <c r="O1783" t="str">
        <f>VLOOKUP(A1783,'national-winners'!$A$2:$B$13,2,0)</f>
        <v>Clinton, Bill</v>
      </c>
    </row>
    <row r="1784" spans="1:15" x14ac:dyDescent="0.25">
      <c r="A1784">
        <v>1996</v>
      </c>
      <c r="B1784" t="s">
        <v>71</v>
      </c>
      <c r="C1784" t="s">
        <v>72</v>
      </c>
      <c r="D1784">
        <v>18</v>
      </c>
      <c r="E1784">
        <v>32</v>
      </c>
      <c r="F1784">
        <v>22</v>
      </c>
      <c r="G1784" t="s">
        <v>16</v>
      </c>
      <c r="H1784" t="s">
        <v>231</v>
      </c>
      <c r="I1784" t="s">
        <v>272</v>
      </c>
      <c r="J1784" t="b">
        <v>0</v>
      </c>
      <c r="K1784">
        <v>224299</v>
      </c>
      <c r="L1784">
        <v>2135431</v>
      </c>
      <c r="M1784" t="str">
        <f>IF(VLOOKUP(A1784,'national-winners'!$A$2:$B$13,2,0)=H1784,"Y","N")</f>
        <v>N</v>
      </c>
      <c r="N1784" t="str">
        <f>_xlfn.XLOOKUP(INDEX('state-winning-votes'!$A$1:$L$53,MATCH($C1784,'state-winning-votes'!$A:$A,0),MATCH($A1784,'state-winning-votes'!$A$2:$L$2,0)),$K:$K,$H:$H)</f>
        <v>Dole, Robert</v>
      </c>
      <c r="O1784" t="str">
        <f>VLOOKUP(A1784,'national-winners'!$A$2:$B$13,2,0)</f>
        <v>Clinton, Bill</v>
      </c>
    </row>
    <row r="1785" spans="1:15" x14ac:dyDescent="0.25">
      <c r="A1785">
        <v>1996</v>
      </c>
      <c r="B1785" t="s">
        <v>71</v>
      </c>
      <c r="C1785" t="s">
        <v>72</v>
      </c>
      <c r="D1785">
        <v>18</v>
      </c>
      <c r="E1785">
        <v>32</v>
      </c>
      <c r="F1785">
        <v>22</v>
      </c>
      <c r="G1785" t="s">
        <v>16</v>
      </c>
      <c r="H1785" t="s">
        <v>271</v>
      </c>
      <c r="I1785" t="s">
        <v>29</v>
      </c>
      <c r="J1785" t="b">
        <v>0</v>
      </c>
      <c r="K1785">
        <v>15632</v>
      </c>
      <c r="L1785">
        <v>2135431</v>
      </c>
      <c r="M1785" t="str">
        <f>IF(VLOOKUP(A1785,'national-winners'!$A$2:$B$13,2,0)=H1785,"Y","N")</f>
        <v>N</v>
      </c>
      <c r="N1785" t="str">
        <f>_xlfn.XLOOKUP(INDEX('state-winning-votes'!$A$1:$L$53,MATCH($C1785,'state-winning-votes'!$A:$A,0),MATCH($A1785,'state-winning-votes'!$A$2:$L$2,0)),$K:$K,$H:$H)</f>
        <v>Dole, Robert</v>
      </c>
      <c r="O1785" t="str">
        <f>VLOOKUP(A1785,'national-winners'!$A$2:$B$13,2,0)</f>
        <v>Clinton, Bill</v>
      </c>
    </row>
    <row r="1786" spans="1:15" x14ac:dyDescent="0.25">
      <c r="A1786">
        <v>1996</v>
      </c>
      <c r="B1786" t="s">
        <v>71</v>
      </c>
      <c r="C1786" t="s">
        <v>72</v>
      </c>
      <c r="D1786">
        <v>18</v>
      </c>
      <c r="E1786">
        <v>32</v>
      </c>
      <c r="F1786">
        <v>22</v>
      </c>
      <c r="G1786" t="s">
        <v>16</v>
      </c>
      <c r="J1786" t="b">
        <v>1</v>
      </c>
      <c r="K1786">
        <v>1383</v>
      </c>
      <c r="L1786">
        <v>2135431</v>
      </c>
      <c r="M1786" t="str">
        <f>IF(VLOOKUP(A1786,'national-winners'!$A$2:$B$13,2,0)=H1786,"Y","N")</f>
        <v>N</v>
      </c>
      <c r="N1786" t="str">
        <f>_xlfn.XLOOKUP(INDEX('state-winning-votes'!$A$1:$L$53,MATCH($C1786,'state-winning-votes'!$A:$A,0),MATCH($A1786,'state-winning-votes'!$A$2:$L$2,0)),$K:$K,$H:$H)</f>
        <v>Dole, Robert</v>
      </c>
      <c r="O1786" t="str">
        <f>VLOOKUP(A1786,'national-winners'!$A$2:$B$13,2,0)</f>
        <v>Clinton, Bill</v>
      </c>
    </row>
    <row r="1787" spans="1:15" x14ac:dyDescent="0.25">
      <c r="A1787">
        <v>1996</v>
      </c>
      <c r="B1787" t="s">
        <v>73</v>
      </c>
      <c r="C1787" t="s">
        <v>74</v>
      </c>
      <c r="D1787">
        <v>19</v>
      </c>
      <c r="E1787">
        <v>42</v>
      </c>
      <c r="F1787">
        <v>31</v>
      </c>
      <c r="G1787" t="s">
        <v>16</v>
      </c>
      <c r="H1787" t="s">
        <v>230</v>
      </c>
      <c r="I1787" t="s">
        <v>18</v>
      </c>
      <c r="J1787" t="b">
        <v>0</v>
      </c>
      <c r="K1787">
        <v>620258</v>
      </c>
      <c r="L1787">
        <v>1234075</v>
      </c>
      <c r="M1787" t="str">
        <f>IF(VLOOKUP(A1787,'national-winners'!$A$2:$B$13,2,0)=H1787,"Y","N")</f>
        <v>Y</v>
      </c>
      <c r="N1787" t="str">
        <f>_xlfn.XLOOKUP(INDEX('state-winning-votes'!$A$1:$L$53,MATCH($C1787,'state-winning-votes'!$A:$A,0),MATCH($A1787,'state-winning-votes'!$A$2:$L$2,0)),$K:$K,$H:$H)</f>
        <v>Clinton, Bill</v>
      </c>
      <c r="O1787" t="str">
        <f>VLOOKUP(A1787,'national-winners'!$A$2:$B$13,2,0)</f>
        <v>Clinton, Bill</v>
      </c>
    </row>
    <row r="1788" spans="1:15" x14ac:dyDescent="0.25">
      <c r="A1788">
        <v>1996</v>
      </c>
      <c r="B1788" t="s">
        <v>73</v>
      </c>
      <c r="C1788" t="s">
        <v>74</v>
      </c>
      <c r="D1788">
        <v>19</v>
      </c>
      <c r="E1788">
        <v>42</v>
      </c>
      <c r="F1788">
        <v>31</v>
      </c>
      <c r="G1788" t="s">
        <v>16</v>
      </c>
      <c r="H1788" t="s">
        <v>270</v>
      </c>
      <c r="I1788" t="s">
        <v>21</v>
      </c>
      <c r="J1788" t="b">
        <v>0</v>
      </c>
      <c r="K1788">
        <v>492644</v>
      </c>
      <c r="L1788">
        <v>1234075</v>
      </c>
      <c r="M1788" t="str">
        <f>IF(VLOOKUP(A1788,'national-winners'!$A$2:$B$13,2,0)=H1788,"Y","N")</f>
        <v>N</v>
      </c>
      <c r="N1788" t="str">
        <f>_xlfn.XLOOKUP(INDEX('state-winning-votes'!$A$1:$L$53,MATCH($C1788,'state-winning-votes'!$A:$A,0),MATCH($A1788,'state-winning-votes'!$A$2:$L$2,0)),$K:$K,$H:$H)</f>
        <v>Clinton, Bill</v>
      </c>
      <c r="O1788" t="str">
        <f>VLOOKUP(A1788,'national-winners'!$A$2:$B$13,2,0)</f>
        <v>Clinton, Bill</v>
      </c>
    </row>
    <row r="1789" spans="1:15" x14ac:dyDescent="0.25">
      <c r="A1789">
        <v>1996</v>
      </c>
      <c r="B1789" t="s">
        <v>73</v>
      </c>
      <c r="C1789" t="s">
        <v>74</v>
      </c>
      <c r="D1789">
        <v>19</v>
      </c>
      <c r="E1789">
        <v>42</v>
      </c>
      <c r="F1789">
        <v>31</v>
      </c>
      <c r="G1789" t="s">
        <v>16</v>
      </c>
      <c r="H1789" t="s">
        <v>231</v>
      </c>
      <c r="I1789" t="s">
        <v>272</v>
      </c>
      <c r="J1789" t="b">
        <v>0</v>
      </c>
      <c r="K1789">
        <v>105159</v>
      </c>
      <c r="L1789">
        <v>1234075</v>
      </c>
      <c r="M1789" t="str">
        <f>IF(VLOOKUP(A1789,'national-winners'!$A$2:$B$13,2,0)=H1789,"Y","N")</f>
        <v>N</v>
      </c>
      <c r="N1789" t="str">
        <f>_xlfn.XLOOKUP(INDEX('state-winning-votes'!$A$1:$L$53,MATCH($C1789,'state-winning-votes'!$A:$A,0),MATCH($A1789,'state-winning-votes'!$A$2:$L$2,0)),$K:$K,$H:$H)</f>
        <v>Clinton, Bill</v>
      </c>
      <c r="O1789" t="str">
        <f>VLOOKUP(A1789,'national-winners'!$A$2:$B$13,2,0)</f>
        <v>Clinton, Bill</v>
      </c>
    </row>
    <row r="1790" spans="1:15" x14ac:dyDescent="0.25">
      <c r="A1790">
        <v>1996</v>
      </c>
      <c r="B1790" t="s">
        <v>73</v>
      </c>
      <c r="C1790" t="s">
        <v>74</v>
      </c>
      <c r="D1790">
        <v>19</v>
      </c>
      <c r="E1790">
        <v>42</v>
      </c>
      <c r="F1790">
        <v>31</v>
      </c>
      <c r="G1790" t="s">
        <v>16</v>
      </c>
      <c r="H1790" t="s">
        <v>273</v>
      </c>
      <c r="I1790" t="s">
        <v>274</v>
      </c>
      <c r="J1790" t="b">
        <v>0</v>
      </c>
      <c r="K1790">
        <v>6550</v>
      </c>
      <c r="L1790">
        <v>1234075</v>
      </c>
      <c r="M1790" t="str">
        <f>IF(VLOOKUP(A1790,'national-winners'!$A$2:$B$13,2,0)=H1790,"Y","N")</f>
        <v>N</v>
      </c>
      <c r="N1790" t="str">
        <f>_xlfn.XLOOKUP(INDEX('state-winning-votes'!$A$1:$L$53,MATCH($C1790,'state-winning-votes'!$A:$A,0),MATCH($A1790,'state-winning-votes'!$A$2:$L$2,0)),$K:$K,$H:$H)</f>
        <v>Clinton, Bill</v>
      </c>
      <c r="O1790" t="str">
        <f>VLOOKUP(A1790,'national-winners'!$A$2:$B$13,2,0)</f>
        <v>Clinton, Bill</v>
      </c>
    </row>
    <row r="1791" spans="1:15" x14ac:dyDescent="0.25">
      <c r="A1791">
        <v>1996</v>
      </c>
      <c r="B1791" t="s">
        <v>73</v>
      </c>
      <c r="C1791" t="s">
        <v>74</v>
      </c>
      <c r="D1791">
        <v>19</v>
      </c>
      <c r="E1791">
        <v>42</v>
      </c>
      <c r="F1791">
        <v>31</v>
      </c>
      <c r="G1791" t="s">
        <v>16</v>
      </c>
      <c r="H1791" t="s">
        <v>236</v>
      </c>
      <c r="I1791" t="s">
        <v>237</v>
      </c>
      <c r="J1791" t="b">
        <v>0</v>
      </c>
      <c r="K1791">
        <v>3349</v>
      </c>
      <c r="L1791">
        <v>1234075</v>
      </c>
      <c r="M1791" t="str">
        <f>IF(VLOOKUP(A1791,'national-winners'!$A$2:$B$13,2,0)=H1791,"Y","N")</f>
        <v>N</v>
      </c>
      <c r="N1791" t="str">
        <f>_xlfn.XLOOKUP(INDEX('state-winning-votes'!$A$1:$L$53,MATCH($C1791,'state-winning-votes'!$A:$A,0),MATCH($A1791,'state-winning-votes'!$A$2:$L$2,0)),$K:$K,$H:$H)</f>
        <v>Clinton, Bill</v>
      </c>
      <c r="O1791" t="str">
        <f>VLOOKUP(A1791,'national-winners'!$A$2:$B$13,2,0)</f>
        <v>Clinton, Bill</v>
      </c>
    </row>
    <row r="1792" spans="1:15" x14ac:dyDescent="0.25">
      <c r="A1792">
        <v>1996</v>
      </c>
      <c r="B1792" t="s">
        <v>73</v>
      </c>
      <c r="C1792" t="s">
        <v>74</v>
      </c>
      <c r="D1792">
        <v>19</v>
      </c>
      <c r="E1792">
        <v>42</v>
      </c>
      <c r="F1792">
        <v>31</v>
      </c>
      <c r="G1792" t="s">
        <v>16</v>
      </c>
      <c r="H1792" t="s">
        <v>271</v>
      </c>
      <c r="I1792" t="s">
        <v>29</v>
      </c>
      <c r="J1792" t="b">
        <v>0</v>
      </c>
      <c r="K1792">
        <v>2315</v>
      </c>
      <c r="L1792">
        <v>1234075</v>
      </c>
      <c r="M1792" t="str">
        <f>IF(VLOOKUP(A1792,'national-winners'!$A$2:$B$13,2,0)=H1792,"Y","N")</f>
        <v>N</v>
      </c>
      <c r="N1792" t="str">
        <f>_xlfn.XLOOKUP(INDEX('state-winning-votes'!$A$1:$L$53,MATCH($C1792,'state-winning-votes'!$A:$A,0),MATCH($A1792,'state-winning-votes'!$A$2:$L$2,0)),$K:$K,$H:$H)</f>
        <v>Clinton, Bill</v>
      </c>
      <c r="O1792" t="str">
        <f>VLOOKUP(A1792,'national-winners'!$A$2:$B$13,2,0)</f>
        <v>Clinton, Bill</v>
      </c>
    </row>
    <row r="1793" spans="1:15" x14ac:dyDescent="0.25">
      <c r="A1793">
        <v>1996</v>
      </c>
      <c r="B1793" t="s">
        <v>73</v>
      </c>
      <c r="C1793" t="s">
        <v>74</v>
      </c>
      <c r="D1793">
        <v>19</v>
      </c>
      <c r="E1793">
        <v>42</v>
      </c>
      <c r="F1793">
        <v>31</v>
      </c>
      <c r="G1793" t="s">
        <v>16</v>
      </c>
      <c r="H1793" t="s">
        <v>238</v>
      </c>
      <c r="I1793" t="s">
        <v>275</v>
      </c>
      <c r="J1793" t="b">
        <v>0</v>
      </c>
      <c r="K1793">
        <v>2229</v>
      </c>
      <c r="L1793">
        <v>1234075</v>
      </c>
      <c r="M1793" t="str">
        <f>IF(VLOOKUP(A1793,'national-winners'!$A$2:$B$13,2,0)=H1793,"Y","N")</f>
        <v>N</v>
      </c>
      <c r="N1793" t="str">
        <f>_xlfn.XLOOKUP(INDEX('state-winning-votes'!$A$1:$L$53,MATCH($C1793,'state-winning-votes'!$A:$A,0),MATCH($A1793,'state-winning-votes'!$A$2:$L$2,0)),$K:$K,$H:$H)</f>
        <v>Clinton, Bill</v>
      </c>
      <c r="O1793" t="str">
        <f>VLOOKUP(A1793,'national-winners'!$A$2:$B$13,2,0)</f>
        <v>Clinton, Bill</v>
      </c>
    </row>
    <row r="1794" spans="1:15" x14ac:dyDescent="0.25">
      <c r="A1794">
        <v>1996</v>
      </c>
      <c r="B1794" t="s">
        <v>73</v>
      </c>
      <c r="C1794" t="s">
        <v>74</v>
      </c>
      <c r="D1794">
        <v>19</v>
      </c>
      <c r="E1794">
        <v>42</v>
      </c>
      <c r="F1794">
        <v>31</v>
      </c>
      <c r="G1794" t="s">
        <v>16</v>
      </c>
      <c r="H1794" t="s">
        <v>52</v>
      </c>
      <c r="J1794" t="b">
        <v>0</v>
      </c>
      <c r="K1794">
        <v>1240</v>
      </c>
      <c r="L1794">
        <v>1234075</v>
      </c>
      <c r="M1794" t="str">
        <f>IF(VLOOKUP(A1794,'national-winners'!$A$2:$B$13,2,0)=H1794,"Y","N")</f>
        <v>N</v>
      </c>
      <c r="N1794" t="str">
        <f>_xlfn.XLOOKUP(INDEX('state-winning-votes'!$A$1:$L$53,MATCH($C1794,'state-winning-votes'!$A:$A,0),MATCH($A1794,'state-winning-votes'!$A$2:$L$2,0)),$K:$K,$H:$H)</f>
        <v>Clinton, Bill</v>
      </c>
      <c r="O1794" t="str">
        <f>VLOOKUP(A1794,'national-winners'!$A$2:$B$13,2,0)</f>
        <v>Clinton, Bill</v>
      </c>
    </row>
    <row r="1795" spans="1:15" x14ac:dyDescent="0.25">
      <c r="A1795">
        <v>1996</v>
      </c>
      <c r="B1795" t="s">
        <v>73</v>
      </c>
      <c r="C1795" t="s">
        <v>74</v>
      </c>
      <c r="D1795">
        <v>19</v>
      </c>
      <c r="E1795">
        <v>42</v>
      </c>
      <c r="F1795">
        <v>31</v>
      </c>
      <c r="G1795" t="s">
        <v>16</v>
      </c>
      <c r="H1795" t="s">
        <v>284</v>
      </c>
      <c r="I1795" t="s">
        <v>37</v>
      </c>
      <c r="J1795" t="b">
        <v>0</v>
      </c>
      <c r="K1795">
        <v>331</v>
      </c>
      <c r="L1795">
        <v>1234075</v>
      </c>
      <c r="M1795" t="str">
        <f>IF(VLOOKUP(A1795,'national-winners'!$A$2:$B$13,2,0)=H1795,"Y","N")</f>
        <v>N</v>
      </c>
      <c r="N1795" t="str">
        <f>_xlfn.XLOOKUP(INDEX('state-winning-votes'!$A$1:$L$53,MATCH($C1795,'state-winning-votes'!$A:$A,0),MATCH($A1795,'state-winning-votes'!$A$2:$L$2,0)),$K:$K,$H:$H)</f>
        <v>Clinton, Bill</v>
      </c>
      <c r="O1795" t="str">
        <f>VLOOKUP(A1795,'national-winners'!$A$2:$B$13,2,0)</f>
        <v>Clinton, Bill</v>
      </c>
    </row>
    <row r="1796" spans="1:15" x14ac:dyDescent="0.25">
      <c r="A1796">
        <v>1996</v>
      </c>
      <c r="B1796" t="s">
        <v>78</v>
      </c>
      <c r="C1796" t="s">
        <v>79</v>
      </c>
      <c r="D1796">
        <v>20</v>
      </c>
      <c r="E1796">
        <v>47</v>
      </c>
      <c r="F1796">
        <v>32</v>
      </c>
      <c r="G1796" t="s">
        <v>16</v>
      </c>
      <c r="H1796" t="s">
        <v>270</v>
      </c>
      <c r="I1796" t="s">
        <v>21</v>
      </c>
      <c r="J1796" t="b">
        <v>0</v>
      </c>
      <c r="K1796">
        <v>583245</v>
      </c>
      <c r="L1796">
        <v>1074300</v>
      </c>
      <c r="M1796" t="str">
        <f>IF(VLOOKUP(A1796,'national-winners'!$A$2:$B$13,2,0)=H1796,"Y","N")</f>
        <v>N</v>
      </c>
      <c r="N1796" t="str">
        <f>_xlfn.XLOOKUP(INDEX('state-winning-votes'!$A$1:$L$53,MATCH($C1796,'state-winning-votes'!$A:$A,0),MATCH($A1796,'state-winning-votes'!$A$2:$L$2,0)),$K:$K,$H:$H)</f>
        <v>Dole, Robert</v>
      </c>
      <c r="O1796" t="str">
        <f>VLOOKUP(A1796,'national-winners'!$A$2:$B$13,2,0)</f>
        <v>Clinton, Bill</v>
      </c>
    </row>
    <row r="1797" spans="1:15" x14ac:dyDescent="0.25">
      <c r="A1797">
        <v>1996</v>
      </c>
      <c r="B1797" t="s">
        <v>78</v>
      </c>
      <c r="C1797" t="s">
        <v>79</v>
      </c>
      <c r="D1797">
        <v>20</v>
      </c>
      <c r="E1797">
        <v>47</v>
      </c>
      <c r="F1797">
        <v>32</v>
      </c>
      <c r="G1797" t="s">
        <v>16</v>
      </c>
      <c r="H1797" t="s">
        <v>230</v>
      </c>
      <c r="I1797" t="s">
        <v>18</v>
      </c>
      <c r="J1797" t="b">
        <v>0</v>
      </c>
      <c r="K1797">
        <v>387659</v>
      </c>
      <c r="L1797">
        <v>1074300</v>
      </c>
      <c r="M1797" t="str">
        <f>IF(VLOOKUP(A1797,'national-winners'!$A$2:$B$13,2,0)=H1797,"Y","N")</f>
        <v>Y</v>
      </c>
      <c r="N1797" t="str">
        <f>_xlfn.XLOOKUP(INDEX('state-winning-votes'!$A$1:$L$53,MATCH($C1797,'state-winning-votes'!$A:$A,0),MATCH($A1797,'state-winning-votes'!$A$2:$L$2,0)),$K:$K,$H:$H)</f>
        <v>Dole, Robert</v>
      </c>
      <c r="O1797" t="str">
        <f>VLOOKUP(A1797,'national-winners'!$A$2:$B$13,2,0)</f>
        <v>Clinton, Bill</v>
      </c>
    </row>
    <row r="1798" spans="1:15" x14ac:dyDescent="0.25">
      <c r="A1798">
        <v>1996</v>
      </c>
      <c r="B1798" t="s">
        <v>78</v>
      </c>
      <c r="C1798" t="s">
        <v>79</v>
      </c>
      <c r="D1798">
        <v>20</v>
      </c>
      <c r="E1798">
        <v>47</v>
      </c>
      <c r="F1798">
        <v>32</v>
      </c>
      <c r="G1798" t="s">
        <v>16</v>
      </c>
      <c r="H1798" t="s">
        <v>231</v>
      </c>
      <c r="I1798" t="s">
        <v>272</v>
      </c>
      <c r="J1798" t="b">
        <v>0</v>
      </c>
      <c r="K1798">
        <v>92639</v>
      </c>
      <c r="L1798">
        <v>1074300</v>
      </c>
      <c r="M1798" t="str">
        <f>IF(VLOOKUP(A1798,'national-winners'!$A$2:$B$13,2,0)=H1798,"Y","N")</f>
        <v>N</v>
      </c>
      <c r="N1798" t="str">
        <f>_xlfn.XLOOKUP(INDEX('state-winning-votes'!$A$1:$L$53,MATCH($C1798,'state-winning-votes'!$A:$A,0),MATCH($A1798,'state-winning-votes'!$A$2:$L$2,0)),$K:$K,$H:$H)</f>
        <v>Dole, Robert</v>
      </c>
      <c r="O1798" t="str">
        <f>VLOOKUP(A1798,'national-winners'!$A$2:$B$13,2,0)</f>
        <v>Clinton, Bill</v>
      </c>
    </row>
    <row r="1799" spans="1:15" x14ac:dyDescent="0.25">
      <c r="A1799">
        <v>1996</v>
      </c>
      <c r="B1799" t="s">
        <v>78</v>
      </c>
      <c r="C1799" t="s">
        <v>79</v>
      </c>
      <c r="D1799">
        <v>20</v>
      </c>
      <c r="E1799">
        <v>47</v>
      </c>
      <c r="F1799">
        <v>32</v>
      </c>
      <c r="G1799" t="s">
        <v>16</v>
      </c>
      <c r="I1799" t="s">
        <v>35</v>
      </c>
      <c r="J1799" t="b">
        <v>0</v>
      </c>
      <c r="K1799">
        <v>5174</v>
      </c>
      <c r="L1799">
        <v>1074300</v>
      </c>
      <c r="M1799" t="str">
        <f>IF(VLOOKUP(A1799,'national-winners'!$A$2:$B$13,2,0)=H1799,"Y","N")</f>
        <v>N</v>
      </c>
      <c r="N1799" t="str">
        <f>_xlfn.XLOOKUP(INDEX('state-winning-votes'!$A$1:$L$53,MATCH($C1799,'state-winning-votes'!$A:$A,0),MATCH($A1799,'state-winning-votes'!$A$2:$L$2,0)),$K:$K,$H:$H)</f>
        <v>Dole, Robert</v>
      </c>
      <c r="O1799" t="str">
        <f>VLOOKUP(A1799,'national-winners'!$A$2:$B$13,2,0)</f>
        <v>Clinton, Bill</v>
      </c>
    </row>
    <row r="1800" spans="1:15" x14ac:dyDescent="0.25">
      <c r="A1800">
        <v>1996</v>
      </c>
      <c r="B1800" t="s">
        <v>78</v>
      </c>
      <c r="C1800" t="s">
        <v>79</v>
      </c>
      <c r="D1800">
        <v>20</v>
      </c>
      <c r="E1800">
        <v>47</v>
      </c>
      <c r="F1800">
        <v>32</v>
      </c>
      <c r="G1800" t="s">
        <v>16</v>
      </c>
      <c r="H1800" t="s">
        <v>271</v>
      </c>
      <c r="I1800" t="s">
        <v>29</v>
      </c>
      <c r="J1800" t="b">
        <v>0</v>
      </c>
      <c r="K1800">
        <v>4557</v>
      </c>
      <c r="L1800">
        <v>1074300</v>
      </c>
      <c r="M1800" t="str">
        <f>IF(VLOOKUP(A1800,'national-winners'!$A$2:$B$13,2,0)=H1800,"Y","N")</f>
        <v>N</v>
      </c>
      <c r="N1800" t="str">
        <f>_xlfn.XLOOKUP(INDEX('state-winning-votes'!$A$1:$L$53,MATCH($C1800,'state-winning-votes'!$A:$A,0),MATCH($A1800,'state-winning-votes'!$A$2:$L$2,0)),$K:$K,$H:$H)</f>
        <v>Dole, Robert</v>
      </c>
      <c r="O1800" t="str">
        <f>VLOOKUP(A1800,'national-winners'!$A$2:$B$13,2,0)</f>
        <v>Clinton, Bill</v>
      </c>
    </row>
    <row r="1801" spans="1:15" x14ac:dyDescent="0.25">
      <c r="A1801">
        <v>1996</v>
      </c>
      <c r="B1801" t="s">
        <v>78</v>
      </c>
      <c r="C1801" t="s">
        <v>79</v>
      </c>
      <c r="D1801">
        <v>20</v>
      </c>
      <c r="E1801">
        <v>47</v>
      </c>
      <c r="F1801">
        <v>32</v>
      </c>
      <c r="G1801" t="s">
        <v>16</v>
      </c>
      <c r="J1801" t="b">
        <v>1</v>
      </c>
      <c r="K1801">
        <v>1026</v>
      </c>
      <c r="L1801">
        <v>1074300</v>
      </c>
      <c r="M1801" t="str">
        <f>IF(VLOOKUP(A1801,'national-winners'!$A$2:$B$13,2,0)=H1801,"Y","N")</f>
        <v>N</v>
      </c>
      <c r="N1801" t="str">
        <f>_xlfn.XLOOKUP(INDEX('state-winning-votes'!$A$1:$L$53,MATCH($C1801,'state-winning-votes'!$A:$A,0),MATCH($A1801,'state-winning-votes'!$A$2:$L$2,0)),$K:$K,$H:$H)</f>
        <v>Dole, Robert</v>
      </c>
      <c r="O1801" t="str">
        <f>VLOOKUP(A1801,'national-winners'!$A$2:$B$13,2,0)</f>
        <v>Clinton, Bill</v>
      </c>
    </row>
    <row r="1802" spans="1:15" x14ac:dyDescent="0.25">
      <c r="A1802">
        <v>1996</v>
      </c>
      <c r="B1802" t="s">
        <v>81</v>
      </c>
      <c r="C1802" t="s">
        <v>82</v>
      </c>
      <c r="D1802">
        <v>21</v>
      </c>
      <c r="E1802">
        <v>61</v>
      </c>
      <c r="F1802">
        <v>51</v>
      </c>
      <c r="G1802" t="s">
        <v>16</v>
      </c>
      <c r="H1802" t="s">
        <v>230</v>
      </c>
      <c r="I1802" t="s">
        <v>18</v>
      </c>
      <c r="J1802" t="b">
        <v>0</v>
      </c>
      <c r="K1802">
        <v>636614</v>
      </c>
      <c r="L1802">
        <v>1388708</v>
      </c>
      <c r="M1802" t="str">
        <f>IF(VLOOKUP(A1802,'national-winners'!$A$2:$B$13,2,0)=H1802,"Y","N")</f>
        <v>Y</v>
      </c>
      <c r="N1802" t="str">
        <f>_xlfn.XLOOKUP(INDEX('state-winning-votes'!$A$1:$L$53,MATCH($C1802,'state-winning-votes'!$A:$A,0),MATCH($A1802,'state-winning-votes'!$A$2:$L$2,0)),$K:$K,$H:$H)</f>
        <v>Clinton, Bill</v>
      </c>
      <c r="O1802" t="str">
        <f>VLOOKUP(A1802,'national-winners'!$A$2:$B$13,2,0)</f>
        <v>Clinton, Bill</v>
      </c>
    </row>
    <row r="1803" spans="1:15" x14ac:dyDescent="0.25">
      <c r="A1803">
        <v>1996</v>
      </c>
      <c r="B1803" t="s">
        <v>81</v>
      </c>
      <c r="C1803" t="s">
        <v>82</v>
      </c>
      <c r="D1803">
        <v>21</v>
      </c>
      <c r="E1803">
        <v>61</v>
      </c>
      <c r="F1803">
        <v>51</v>
      </c>
      <c r="G1803" t="s">
        <v>16</v>
      </c>
      <c r="H1803" t="s">
        <v>270</v>
      </c>
      <c r="I1803" t="s">
        <v>21</v>
      </c>
      <c r="J1803" t="b">
        <v>0</v>
      </c>
      <c r="K1803">
        <v>623283</v>
      </c>
      <c r="L1803">
        <v>1388708</v>
      </c>
      <c r="M1803" t="str">
        <f>IF(VLOOKUP(A1803,'national-winners'!$A$2:$B$13,2,0)=H1803,"Y","N")</f>
        <v>N</v>
      </c>
      <c r="N1803" t="str">
        <f>_xlfn.XLOOKUP(INDEX('state-winning-votes'!$A$1:$L$53,MATCH($C1803,'state-winning-votes'!$A:$A,0),MATCH($A1803,'state-winning-votes'!$A$2:$L$2,0)),$K:$K,$H:$H)</f>
        <v>Clinton, Bill</v>
      </c>
      <c r="O1803" t="str">
        <f>VLOOKUP(A1803,'national-winners'!$A$2:$B$13,2,0)</f>
        <v>Clinton, Bill</v>
      </c>
    </row>
    <row r="1804" spans="1:15" x14ac:dyDescent="0.25">
      <c r="A1804">
        <v>1996</v>
      </c>
      <c r="B1804" t="s">
        <v>81</v>
      </c>
      <c r="C1804" t="s">
        <v>82</v>
      </c>
      <c r="D1804">
        <v>21</v>
      </c>
      <c r="E1804">
        <v>61</v>
      </c>
      <c r="F1804">
        <v>51</v>
      </c>
      <c r="G1804" t="s">
        <v>16</v>
      </c>
      <c r="H1804" t="s">
        <v>231</v>
      </c>
      <c r="I1804" t="s">
        <v>272</v>
      </c>
      <c r="J1804" t="b">
        <v>0</v>
      </c>
      <c r="K1804">
        <v>120396</v>
      </c>
      <c r="L1804">
        <v>1388708</v>
      </c>
      <c r="M1804" t="str">
        <f>IF(VLOOKUP(A1804,'national-winners'!$A$2:$B$13,2,0)=H1804,"Y","N")</f>
        <v>N</v>
      </c>
      <c r="N1804" t="str">
        <f>_xlfn.XLOOKUP(INDEX('state-winning-votes'!$A$1:$L$53,MATCH($C1804,'state-winning-votes'!$A:$A,0),MATCH($A1804,'state-winning-votes'!$A$2:$L$2,0)),$K:$K,$H:$H)</f>
        <v>Clinton, Bill</v>
      </c>
      <c r="O1804" t="str">
        <f>VLOOKUP(A1804,'national-winners'!$A$2:$B$13,2,0)</f>
        <v>Clinton, Bill</v>
      </c>
    </row>
    <row r="1805" spans="1:15" x14ac:dyDescent="0.25">
      <c r="A1805">
        <v>1996</v>
      </c>
      <c r="B1805" t="s">
        <v>81</v>
      </c>
      <c r="C1805" t="s">
        <v>82</v>
      </c>
      <c r="D1805">
        <v>21</v>
      </c>
      <c r="E1805">
        <v>61</v>
      </c>
      <c r="F1805">
        <v>51</v>
      </c>
      <c r="G1805" t="s">
        <v>16</v>
      </c>
      <c r="H1805" t="s">
        <v>271</v>
      </c>
      <c r="I1805" t="s">
        <v>29</v>
      </c>
      <c r="J1805" t="b">
        <v>0</v>
      </c>
      <c r="K1805">
        <v>4009</v>
      </c>
      <c r="L1805">
        <v>1388708</v>
      </c>
      <c r="M1805" t="str">
        <f>IF(VLOOKUP(A1805,'national-winners'!$A$2:$B$13,2,0)=H1805,"Y","N")</f>
        <v>N</v>
      </c>
      <c r="N1805" t="str">
        <f>_xlfn.XLOOKUP(INDEX('state-winning-votes'!$A$1:$L$53,MATCH($C1805,'state-winning-votes'!$A:$A,0),MATCH($A1805,'state-winning-votes'!$A$2:$L$2,0)),$K:$K,$H:$H)</f>
        <v>Clinton, Bill</v>
      </c>
      <c r="O1805" t="str">
        <f>VLOOKUP(A1805,'national-winners'!$A$2:$B$13,2,0)</f>
        <v>Clinton, Bill</v>
      </c>
    </row>
    <row r="1806" spans="1:15" x14ac:dyDescent="0.25">
      <c r="A1806">
        <v>1996</v>
      </c>
      <c r="B1806" t="s">
        <v>81</v>
      </c>
      <c r="C1806" t="s">
        <v>82</v>
      </c>
      <c r="D1806">
        <v>21</v>
      </c>
      <c r="E1806">
        <v>61</v>
      </c>
      <c r="F1806">
        <v>51</v>
      </c>
      <c r="G1806" t="s">
        <v>16</v>
      </c>
      <c r="H1806" t="s">
        <v>238</v>
      </c>
      <c r="I1806" t="s">
        <v>275</v>
      </c>
      <c r="J1806" t="b">
        <v>0</v>
      </c>
      <c r="K1806">
        <v>2204</v>
      </c>
      <c r="L1806">
        <v>1388708</v>
      </c>
      <c r="M1806" t="str">
        <f>IF(VLOOKUP(A1806,'national-winners'!$A$2:$B$13,2,0)=H1806,"Y","N")</f>
        <v>N</v>
      </c>
      <c r="N1806" t="str">
        <f>_xlfn.XLOOKUP(INDEX('state-winning-votes'!$A$1:$L$53,MATCH($C1806,'state-winning-votes'!$A:$A,0),MATCH($A1806,'state-winning-votes'!$A$2:$L$2,0)),$K:$K,$H:$H)</f>
        <v>Clinton, Bill</v>
      </c>
      <c r="O1806" t="str">
        <f>VLOOKUP(A1806,'national-winners'!$A$2:$B$13,2,0)</f>
        <v>Clinton, Bill</v>
      </c>
    </row>
    <row r="1807" spans="1:15" x14ac:dyDescent="0.25">
      <c r="A1807">
        <v>1996</v>
      </c>
      <c r="B1807" t="s">
        <v>81</v>
      </c>
      <c r="C1807" t="s">
        <v>82</v>
      </c>
      <c r="D1807">
        <v>21</v>
      </c>
      <c r="E1807">
        <v>61</v>
      </c>
      <c r="F1807">
        <v>51</v>
      </c>
      <c r="G1807" t="s">
        <v>16</v>
      </c>
      <c r="H1807" t="s">
        <v>236</v>
      </c>
      <c r="I1807" t="s">
        <v>237</v>
      </c>
      <c r="J1807" t="b">
        <v>0</v>
      </c>
      <c r="K1807">
        <v>1493</v>
      </c>
      <c r="L1807">
        <v>1388708</v>
      </c>
      <c r="M1807" t="str">
        <f>IF(VLOOKUP(A1807,'national-winners'!$A$2:$B$13,2,0)=H1807,"Y","N")</f>
        <v>N</v>
      </c>
      <c r="N1807" t="str">
        <f>_xlfn.XLOOKUP(INDEX('state-winning-votes'!$A$1:$L$53,MATCH($C1807,'state-winning-votes'!$A:$A,0),MATCH($A1807,'state-winning-votes'!$A$2:$L$2,0)),$K:$K,$H:$H)</f>
        <v>Clinton, Bill</v>
      </c>
      <c r="O1807" t="str">
        <f>VLOOKUP(A1807,'national-winners'!$A$2:$B$13,2,0)</f>
        <v>Clinton, Bill</v>
      </c>
    </row>
    <row r="1808" spans="1:15" x14ac:dyDescent="0.25">
      <c r="A1808">
        <v>1996</v>
      </c>
      <c r="B1808" t="s">
        <v>81</v>
      </c>
      <c r="C1808" t="s">
        <v>82</v>
      </c>
      <c r="D1808">
        <v>21</v>
      </c>
      <c r="E1808">
        <v>61</v>
      </c>
      <c r="F1808">
        <v>51</v>
      </c>
      <c r="G1808" t="s">
        <v>16</v>
      </c>
      <c r="J1808" t="b">
        <v>1</v>
      </c>
      <c r="K1808">
        <v>709</v>
      </c>
      <c r="L1808">
        <v>1388708</v>
      </c>
      <c r="M1808" t="str">
        <f>IF(VLOOKUP(A1808,'national-winners'!$A$2:$B$13,2,0)=H1808,"Y","N")</f>
        <v>N</v>
      </c>
      <c r="N1808" t="str">
        <f>_xlfn.XLOOKUP(INDEX('state-winning-votes'!$A$1:$L$53,MATCH($C1808,'state-winning-votes'!$A:$A,0),MATCH($A1808,'state-winning-votes'!$A$2:$L$2,0)),$K:$K,$H:$H)</f>
        <v>Clinton, Bill</v>
      </c>
      <c r="O1808" t="str">
        <f>VLOOKUP(A1808,'national-winners'!$A$2:$B$13,2,0)</f>
        <v>Clinton, Bill</v>
      </c>
    </row>
    <row r="1809" spans="1:15" x14ac:dyDescent="0.25">
      <c r="A1809">
        <v>1996</v>
      </c>
      <c r="B1809" t="s">
        <v>83</v>
      </c>
      <c r="C1809" t="s">
        <v>84</v>
      </c>
      <c r="D1809">
        <v>22</v>
      </c>
      <c r="E1809">
        <v>72</v>
      </c>
      <c r="F1809">
        <v>45</v>
      </c>
      <c r="G1809" t="s">
        <v>16</v>
      </c>
      <c r="H1809" t="s">
        <v>230</v>
      </c>
      <c r="I1809" t="s">
        <v>18</v>
      </c>
      <c r="J1809" t="b">
        <v>0</v>
      </c>
      <c r="K1809">
        <v>927837</v>
      </c>
      <c r="L1809">
        <v>1783959</v>
      </c>
      <c r="M1809" t="str">
        <f>IF(VLOOKUP(A1809,'national-winners'!$A$2:$B$13,2,0)=H1809,"Y","N")</f>
        <v>Y</v>
      </c>
      <c r="N1809" t="str">
        <f>_xlfn.XLOOKUP(INDEX('state-winning-votes'!$A$1:$L$53,MATCH($C1809,'state-winning-votes'!$A:$A,0),MATCH($A1809,'state-winning-votes'!$A$2:$L$2,0)),$K:$K,$H:$H)</f>
        <v>Clinton, Bill</v>
      </c>
      <c r="O1809" t="str">
        <f>VLOOKUP(A1809,'national-winners'!$A$2:$B$13,2,0)</f>
        <v>Clinton, Bill</v>
      </c>
    </row>
    <row r="1810" spans="1:15" x14ac:dyDescent="0.25">
      <c r="A1810">
        <v>1996</v>
      </c>
      <c r="B1810" t="s">
        <v>83</v>
      </c>
      <c r="C1810" t="s">
        <v>84</v>
      </c>
      <c r="D1810">
        <v>22</v>
      </c>
      <c r="E1810">
        <v>72</v>
      </c>
      <c r="F1810">
        <v>45</v>
      </c>
      <c r="G1810" t="s">
        <v>16</v>
      </c>
      <c r="H1810" t="s">
        <v>270</v>
      </c>
      <c r="I1810" t="s">
        <v>21</v>
      </c>
      <c r="J1810" t="b">
        <v>0</v>
      </c>
      <c r="K1810">
        <v>712586</v>
      </c>
      <c r="L1810">
        <v>1783959</v>
      </c>
      <c r="M1810" t="str">
        <f>IF(VLOOKUP(A1810,'national-winners'!$A$2:$B$13,2,0)=H1810,"Y","N")</f>
        <v>N</v>
      </c>
      <c r="N1810" t="str">
        <f>_xlfn.XLOOKUP(INDEX('state-winning-votes'!$A$1:$L$53,MATCH($C1810,'state-winning-votes'!$A:$A,0),MATCH($A1810,'state-winning-votes'!$A$2:$L$2,0)),$K:$K,$H:$H)</f>
        <v>Clinton, Bill</v>
      </c>
      <c r="O1810" t="str">
        <f>VLOOKUP(A1810,'national-winners'!$A$2:$B$13,2,0)</f>
        <v>Clinton, Bill</v>
      </c>
    </row>
    <row r="1811" spans="1:15" x14ac:dyDescent="0.25">
      <c r="A1811">
        <v>1996</v>
      </c>
      <c r="B1811" t="s">
        <v>83</v>
      </c>
      <c r="C1811" t="s">
        <v>84</v>
      </c>
      <c r="D1811">
        <v>22</v>
      </c>
      <c r="E1811">
        <v>72</v>
      </c>
      <c r="F1811">
        <v>45</v>
      </c>
      <c r="G1811" t="s">
        <v>16</v>
      </c>
      <c r="H1811" t="s">
        <v>231</v>
      </c>
      <c r="I1811" t="s">
        <v>272</v>
      </c>
      <c r="J1811" t="b">
        <v>0</v>
      </c>
      <c r="K1811">
        <v>123293</v>
      </c>
      <c r="L1811">
        <v>1783959</v>
      </c>
      <c r="M1811" t="str">
        <f>IF(VLOOKUP(A1811,'national-winners'!$A$2:$B$13,2,0)=H1811,"Y","N")</f>
        <v>N</v>
      </c>
      <c r="N1811" t="str">
        <f>_xlfn.XLOOKUP(INDEX('state-winning-votes'!$A$1:$L$53,MATCH($C1811,'state-winning-votes'!$A:$A,0),MATCH($A1811,'state-winning-votes'!$A$2:$L$2,0)),$K:$K,$H:$H)</f>
        <v>Clinton, Bill</v>
      </c>
      <c r="O1811" t="str">
        <f>VLOOKUP(A1811,'national-winners'!$A$2:$B$13,2,0)</f>
        <v>Clinton, Bill</v>
      </c>
    </row>
    <row r="1812" spans="1:15" x14ac:dyDescent="0.25">
      <c r="A1812">
        <v>1996</v>
      </c>
      <c r="B1812" t="s">
        <v>83</v>
      </c>
      <c r="C1812" t="s">
        <v>84</v>
      </c>
      <c r="D1812">
        <v>22</v>
      </c>
      <c r="E1812">
        <v>72</v>
      </c>
      <c r="F1812">
        <v>45</v>
      </c>
      <c r="G1812" t="s">
        <v>16</v>
      </c>
      <c r="H1812" t="s">
        <v>271</v>
      </c>
      <c r="I1812" t="s">
        <v>29</v>
      </c>
      <c r="J1812" t="b">
        <v>0</v>
      </c>
      <c r="K1812">
        <v>7499</v>
      </c>
      <c r="L1812">
        <v>1783959</v>
      </c>
      <c r="M1812" t="str">
        <f>IF(VLOOKUP(A1812,'national-winners'!$A$2:$B$13,2,0)=H1812,"Y","N")</f>
        <v>N</v>
      </c>
      <c r="N1812" t="str">
        <f>_xlfn.XLOOKUP(INDEX('state-winning-votes'!$A$1:$L$53,MATCH($C1812,'state-winning-votes'!$A:$A,0),MATCH($A1812,'state-winning-votes'!$A$2:$L$2,0)),$K:$K,$H:$H)</f>
        <v>Clinton, Bill</v>
      </c>
      <c r="O1812" t="str">
        <f>VLOOKUP(A1812,'national-winners'!$A$2:$B$13,2,0)</f>
        <v>Clinton, Bill</v>
      </c>
    </row>
    <row r="1813" spans="1:15" x14ac:dyDescent="0.25">
      <c r="A1813">
        <v>1996</v>
      </c>
      <c r="B1813" t="s">
        <v>83</v>
      </c>
      <c r="C1813" t="s">
        <v>84</v>
      </c>
      <c r="D1813">
        <v>22</v>
      </c>
      <c r="E1813">
        <v>72</v>
      </c>
      <c r="F1813">
        <v>45</v>
      </c>
      <c r="G1813" t="s">
        <v>16</v>
      </c>
      <c r="H1813" t="s">
        <v>273</v>
      </c>
      <c r="I1813" t="s">
        <v>285</v>
      </c>
      <c r="J1813" t="b">
        <v>0</v>
      </c>
      <c r="K1813">
        <v>4719</v>
      </c>
      <c r="L1813">
        <v>1783959</v>
      </c>
      <c r="M1813" t="str">
        <f>IF(VLOOKUP(A1813,'national-winners'!$A$2:$B$13,2,0)=H1813,"Y","N")</f>
        <v>N</v>
      </c>
      <c r="N1813" t="str">
        <f>_xlfn.XLOOKUP(INDEX('state-winning-votes'!$A$1:$L$53,MATCH($C1813,'state-winning-votes'!$A:$A,0),MATCH($A1813,'state-winning-votes'!$A$2:$L$2,0)),$K:$K,$H:$H)</f>
        <v>Clinton, Bill</v>
      </c>
      <c r="O1813" t="str">
        <f>VLOOKUP(A1813,'national-winners'!$A$2:$B$13,2,0)</f>
        <v>Clinton, Bill</v>
      </c>
    </row>
    <row r="1814" spans="1:15" x14ac:dyDescent="0.25">
      <c r="A1814">
        <v>1996</v>
      </c>
      <c r="B1814" t="s">
        <v>83</v>
      </c>
      <c r="C1814" t="s">
        <v>84</v>
      </c>
      <c r="D1814">
        <v>22</v>
      </c>
      <c r="E1814">
        <v>72</v>
      </c>
      <c r="F1814">
        <v>45</v>
      </c>
      <c r="G1814" t="s">
        <v>16</v>
      </c>
      <c r="H1814" t="s">
        <v>238</v>
      </c>
      <c r="I1814" t="s">
        <v>275</v>
      </c>
      <c r="J1814" t="b">
        <v>0</v>
      </c>
      <c r="K1814">
        <v>3366</v>
      </c>
      <c r="L1814">
        <v>1783959</v>
      </c>
      <c r="M1814" t="str">
        <f>IF(VLOOKUP(A1814,'national-winners'!$A$2:$B$13,2,0)=H1814,"Y","N")</f>
        <v>N</v>
      </c>
      <c r="N1814" t="str">
        <f>_xlfn.XLOOKUP(INDEX('state-winning-votes'!$A$1:$L$53,MATCH($C1814,'state-winning-votes'!$A:$A,0),MATCH($A1814,'state-winning-votes'!$A$2:$L$2,0)),$K:$K,$H:$H)</f>
        <v>Clinton, Bill</v>
      </c>
      <c r="O1814" t="str">
        <f>VLOOKUP(A1814,'national-winners'!$A$2:$B$13,2,0)</f>
        <v>Clinton, Bill</v>
      </c>
    </row>
    <row r="1815" spans="1:15" x14ac:dyDescent="0.25">
      <c r="A1815">
        <v>1996</v>
      </c>
      <c r="B1815" t="s">
        <v>83</v>
      </c>
      <c r="C1815" t="s">
        <v>84</v>
      </c>
      <c r="D1815">
        <v>22</v>
      </c>
      <c r="E1815">
        <v>72</v>
      </c>
      <c r="F1815">
        <v>45</v>
      </c>
      <c r="G1815" t="s">
        <v>16</v>
      </c>
      <c r="H1815" t="s">
        <v>236</v>
      </c>
      <c r="I1815" t="s">
        <v>237</v>
      </c>
      <c r="J1815" t="b">
        <v>0</v>
      </c>
      <c r="K1815">
        <v>2981</v>
      </c>
      <c r="L1815">
        <v>1783959</v>
      </c>
      <c r="M1815" t="str">
        <f>IF(VLOOKUP(A1815,'national-winners'!$A$2:$B$13,2,0)=H1815,"Y","N")</f>
        <v>N</v>
      </c>
      <c r="N1815" t="str">
        <f>_xlfn.XLOOKUP(INDEX('state-winning-votes'!$A$1:$L$53,MATCH($C1815,'state-winning-votes'!$A:$A,0),MATCH($A1815,'state-winning-votes'!$A$2:$L$2,0)),$K:$K,$H:$H)</f>
        <v>Clinton, Bill</v>
      </c>
      <c r="O1815" t="str">
        <f>VLOOKUP(A1815,'national-winners'!$A$2:$B$13,2,0)</f>
        <v>Clinton, Bill</v>
      </c>
    </row>
    <row r="1816" spans="1:15" x14ac:dyDescent="0.25">
      <c r="A1816">
        <v>1996</v>
      </c>
      <c r="B1816" t="s">
        <v>83</v>
      </c>
      <c r="C1816" t="s">
        <v>84</v>
      </c>
      <c r="D1816">
        <v>22</v>
      </c>
      <c r="E1816">
        <v>72</v>
      </c>
      <c r="F1816">
        <v>45</v>
      </c>
      <c r="G1816" t="s">
        <v>16</v>
      </c>
      <c r="H1816" t="s">
        <v>280</v>
      </c>
      <c r="I1816" t="s">
        <v>170</v>
      </c>
      <c r="J1816" t="b">
        <v>0</v>
      </c>
      <c r="K1816">
        <v>1678</v>
      </c>
      <c r="L1816">
        <v>1783959</v>
      </c>
      <c r="M1816" t="str">
        <f>IF(VLOOKUP(A1816,'national-winners'!$A$2:$B$13,2,0)=H1816,"Y","N")</f>
        <v>N</v>
      </c>
      <c r="N1816" t="str">
        <f>_xlfn.XLOOKUP(INDEX('state-winning-votes'!$A$1:$L$53,MATCH($C1816,'state-winning-votes'!$A:$A,0),MATCH($A1816,'state-winning-votes'!$A$2:$L$2,0)),$K:$K,$H:$H)</f>
        <v>Clinton, Bill</v>
      </c>
      <c r="O1816" t="str">
        <f>VLOOKUP(A1816,'national-winners'!$A$2:$B$13,2,0)</f>
        <v>Clinton, Bill</v>
      </c>
    </row>
    <row r="1817" spans="1:15" x14ac:dyDescent="0.25">
      <c r="A1817">
        <v>1996</v>
      </c>
      <c r="B1817" t="s">
        <v>85</v>
      </c>
      <c r="C1817" t="s">
        <v>86</v>
      </c>
      <c r="D1817">
        <v>23</v>
      </c>
      <c r="E1817">
        <v>11</v>
      </c>
      <c r="F1817">
        <v>2</v>
      </c>
      <c r="G1817" t="s">
        <v>16</v>
      </c>
      <c r="H1817" t="s">
        <v>230</v>
      </c>
      <c r="I1817" t="s">
        <v>18</v>
      </c>
      <c r="J1817" t="b">
        <v>0</v>
      </c>
      <c r="K1817">
        <v>312788</v>
      </c>
      <c r="L1817">
        <v>605897</v>
      </c>
      <c r="M1817" t="str">
        <f>IF(VLOOKUP(A1817,'national-winners'!$A$2:$B$13,2,0)=H1817,"Y","N")</f>
        <v>Y</v>
      </c>
      <c r="N1817" t="str">
        <f>_xlfn.XLOOKUP(INDEX('state-winning-votes'!$A$1:$L$53,MATCH($C1817,'state-winning-votes'!$A:$A,0),MATCH($A1817,'state-winning-votes'!$A$2:$L$2,0)),$K:$K,$H:$H)</f>
        <v>Clinton, Bill</v>
      </c>
      <c r="O1817" t="str">
        <f>VLOOKUP(A1817,'national-winners'!$A$2:$B$13,2,0)</f>
        <v>Clinton, Bill</v>
      </c>
    </row>
    <row r="1818" spans="1:15" x14ac:dyDescent="0.25">
      <c r="A1818">
        <v>1996</v>
      </c>
      <c r="B1818" t="s">
        <v>85</v>
      </c>
      <c r="C1818" t="s">
        <v>86</v>
      </c>
      <c r="D1818">
        <v>23</v>
      </c>
      <c r="E1818">
        <v>11</v>
      </c>
      <c r="F1818">
        <v>2</v>
      </c>
      <c r="G1818" t="s">
        <v>16</v>
      </c>
      <c r="H1818" t="s">
        <v>270</v>
      </c>
      <c r="I1818" t="s">
        <v>21</v>
      </c>
      <c r="J1818" t="b">
        <v>0</v>
      </c>
      <c r="K1818">
        <v>186378</v>
      </c>
      <c r="L1818">
        <v>605897</v>
      </c>
      <c r="M1818" t="str">
        <f>IF(VLOOKUP(A1818,'national-winners'!$A$2:$B$13,2,0)=H1818,"Y","N")</f>
        <v>N</v>
      </c>
      <c r="N1818" t="str">
        <f>_xlfn.XLOOKUP(INDEX('state-winning-votes'!$A$1:$L$53,MATCH($C1818,'state-winning-votes'!$A:$A,0),MATCH($A1818,'state-winning-votes'!$A$2:$L$2,0)),$K:$K,$H:$H)</f>
        <v>Clinton, Bill</v>
      </c>
      <c r="O1818" t="str">
        <f>VLOOKUP(A1818,'national-winners'!$A$2:$B$13,2,0)</f>
        <v>Clinton, Bill</v>
      </c>
    </row>
    <row r="1819" spans="1:15" x14ac:dyDescent="0.25">
      <c r="A1819">
        <v>1996</v>
      </c>
      <c r="B1819" t="s">
        <v>85</v>
      </c>
      <c r="C1819" t="s">
        <v>86</v>
      </c>
      <c r="D1819">
        <v>23</v>
      </c>
      <c r="E1819">
        <v>11</v>
      </c>
      <c r="F1819">
        <v>2</v>
      </c>
      <c r="G1819" t="s">
        <v>16</v>
      </c>
      <c r="H1819" t="s">
        <v>231</v>
      </c>
      <c r="I1819" t="s">
        <v>272</v>
      </c>
      <c r="J1819" t="b">
        <v>0</v>
      </c>
      <c r="K1819">
        <v>85970</v>
      </c>
      <c r="L1819">
        <v>605897</v>
      </c>
      <c r="M1819" t="str">
        <f>IF(VLOOKUP(A1819,'national-winners'!$A$2:$B$13,2,0)=H1819,"Y","N")</f>
        <v>N</v>
      </c>
      <c r="N1819" t="str">
        <f>_xlfn.XLOOKUP(INDEX('state-winning-votes'!$A$1:$L$53,MATCH($C1819,'state-winning-votes'!$A:$A,0),MATCH($A1819,'state-winning-votes'!$A$2:$L$2,0)),$K:$K,$H:$H)</f>
        <v>Clinton, Bill</v>
      </c>
      <c r="O1819" t="str">
        <f>VLOOKUP(A1819,'national-winners'!$A$2:$B$13,2,0)</f>
        <v>Clinton, Bill</v>
      </c>
    </row>
    <row r="1820" spans="1:15" x14ac:dyDescent="0.25">
      <c r="A1820">
        <v>1996</v>
      </c>
      <c r="B1820" t="s">
        <v>85</v>
      </c>
      <c r="C1820" t="s">
        <v>86</v>
      </c>
      <c r="D1820">
        <v>23</v>
      </c>
      <c r="E1820">
        <v>11</v>
      </c>
      <c r="F1820">
        <v>2</v>
      </c>
      <c r="G1820" t="s">
        <v>16</v>
      </c>
      <c r="H1820" t="s">
        <v>273</v>
      </c>
      <c r="I1820" t="s">
        <v>274</v>
      </c>
      <c r="J1820" t="b">
        <v>0</v>
      </c>
      <c r="K1820">
        <v>15279</v>
      </c>
      <c r="L1820">
        <v>605897</v>
      </c>
      <c r="M1820" t="str">
        <f>IF(VLOOKUP(A1820,'national-winners'!$A$2:$B$13,2,0)=H1820,"Y","N")</f>
        <v>N</v>
      </c>
      <c r="N1820" t="str">
        <f>_xlfn.XLOOKUP(INDEX('state-winning-votes'!$A$1:$L$53,MATCH($C1820,'state-winning-votes'!$A:$A,0),MATCH($A1820,'state-winning-votes'!$A$2:$L$2,0)),$K:$K,$H:$H)</f>
        <v>Clinton, Bill</v>
      </c>
      <c r="O1820" t="str">
        <f>VLOOKUP(A1820,'national-winners'!$A$2:$B$13,2,0)</f>
        <v>Clinton, Bill</v>
      </c>
    </row>
    <row r="1821" spans="1:15" x14ac:dyDescent="0.25">
      <c r="A1821">
        <v>1996</v>
      </c>
      <c r="B1821" t="s">
        <v>85</v>
      </c>
      <c r="C1821" t="s">
        <v>86</v>
      </c>
      <c r="D1821">
        <v>23</v>
      </c>
      <c r="E1821">
        <v>11</v>
      </c>
      <c r="F1821">
        <v>2</v>
      </c>
      <c r="G1821" t="s">
        <v>16</v>
      </c>
      <c r="H1821" t="s">
        <v>271</v>
      </c>
      <c r="I1821" t="s">
        <v>29</v>
      </c>
      <c r="J1821" t="b">
        <v>0</v>
      </c>
      <c r="K1821">
        <v>2996</v>
      </c>
      <c r="L1821">
        <v>605897</v>
      </c>
      <c r="M1821" t="str">
        <f>IF(VLOOKUP(A1821,'national-winners'!$A$2:$B$13,2,0)=H1821,"Y","N")</f>
        <v>N</v>
      </c>
      <c r="N1821" t="str">
        <f>_xlfn.XLOOKUP(INDEX('state-winning-votes'!$A$1:$L$53,MATCH($C1821,'state-winning-votes'!$A:$A,0),MATCH($A1821,'state-winning-votes'!$A$2:$L$2,0)),$K:$K,$H:$H)</f>
        <v>Clinton, Bill</v>
      </c>
      <c r="O1821" t="str">
        <f>VLOOKUP(A1821,'national-winners'!$A$2:$B$13,2,0)</f>
        <v>Clinton, Bill</v>
      </c>
    </row>
    <row r="1822" spans="1:15" x14ac:dyDescent="0.25">
      <c r="A1822">
        <v>1996</v>
      </c>
      <c r="B1822" t="s">
        <v>85</v>
      </c>
      <c r="C1822" t="s">
        <v>86</v>
      </c>
      <c r="D1822">
        <v>23</v>
      </c>
      <c r="E1822">
        <v>11</v>
      </c>
      <c r="F1822">
        <v>2</v>
      </c>
      <c r="G1822" t="s">
        <v>16</v>
      </c>
      <c r="H1822" t="s">
        <v>238</v>
      </c>
      <c r="I1822" t="s">
        <v>275</v>
      </c>
      <c r="J1822" t="b">
        <v>0</v>
      </c>
      <c r="K1822">
        <v>1517</v>
      </c>
      <c r="L1822">
        <v>605897</v>
      </c>
      <c r="M1822" t="str">
        <f>IF(VLOOKUP(A1822,'national-winners'!$A$2:$B$13,2,0)=H1822,"Y","N")</f>
        <v>N</v>
      </c>
      <c r="N1822" t="str">
        <f>_xlfn.XLOOKUP(INDEX('state-winning-votes'!$A$1:$L$53,MATCH($C1822,'state-winning-votes'!$A:$A,0),MATCH($A1822,'state-winning-votes'!$A$2:$L$2,0)),$K:$K,$H:$H)</f>
        <v>Clinton, Bill</v>
      </c>
      <c r="O1822" t="str">
        <f>VLOOKUP(A1822,'national-winners'!$A$2:$B$13,2,0)</f>
        <v>Clinton, Bill</v>
      </c>
    </row>
    <row r="1823" spans="1:15" x14ac:dyDescent="0.25">
      <c r="A1823">
        <v>1996</v>
      </c>
      <c r="B1823" t="s">
        <v>85</v>
      </c>
      <c r="C1823" t="s">
        <v>86</v>
      </c>
      <c r="D1823">
        <v>23</v>
      </c>
      <c r="E1823">
        <v>11</v>
      </c>
      <c r="F1823">
        <v>2</v>
      </c>
      <c r="G1823" t="s">
        <v>16</v>
      </c>
      <c r="H1823" t="s">
        <v>236</v>
      </c>
      <c r="I1823" t="s">
        <v>237</v>
      </c>
      <c r="J1823" t="b">
        <v>0</v>
      </c>
      <c r="K1823">
        <v>825</v>
      </c>
      <c r="L1823">
        <v>605897</v>
      </c>
      <c r="M1823" t="str">
        <f>IF(VLOOKUP(A1823,'national-winners'!$A$2:$B$13,2,0)=H1823,"Y","N")</f>
        <v>N</v>
      </c>
      <c r="N1823" t="str">
        <f>_xlfn.XLOOKUP(INDEX('state-winning-votes'!$A$1:$L$53,MATCH($C1823,'state-winning-votes'!$A:$A,0),MATCH($A1823,'state-winning-votes'!$A$2:$L$2,0)),$K:$K,$H:$H)</f>
        <v>Clinton, Bill</v>
      </c>
      <c r="O1823" t="str">
        <f>VLOOKUP(A1823,'national-winners'!$A$2:$B$13,2,0)</f>
        <v>Clinton, Bill</v>
      </c>
    </row>
    <row r="1824" spans="1:15" x14ac:dyDescent="0.25">
      <c r="A1824">
        <v>1996</v>
      </c>
      <c r="B1824" t="s">
        <v>85</v>
      </c>
      <c r="C1824" t="s">
        <v>86</v>
      </c>
      <c r="D1824">
        <v>23</v>
      </c>
      <c r="E1824">
        <v>11</v>
      </c>
      <c r="F1824">
        <v>2</v>
      </c>
      <c r="G1824" t="s">
        <v>16</v>
      </c>
      <c r="H1824" t="s">
        <v>59</v>
      </c>
      <c r="J1824" t="b">
        <v>0</v>
      </c>
      <c r="K1824">
        <v>144</v>
      </c>
      <c r="L1824">
        <v>605897</v>
      </c>
      <c r="M1824" t="str">
        <f>IF(VLOOKUP(A1824,'national-winners'!$A$2:$B$13,2,0)=H1824,"Y","N")</f>
        <v>N</v>
      </c>
      <c r="N1824" t="str">
        <f>_xlfn.XLOOKUP(INDEX('state-winning-votes'!$A$1:$L$53,MATCH($C1824,'state-winning-votes'!$A:$A,0),MATCH($A1824,'state-winning-votes'!$A$2:$L$2,0)),$K:$K,$H:$H)</f>
        <v>Clinton, Bill</v>
      </c>
      <c r="O1824" t="str">
        <f>VLOOKUP(A1824,'national-winners'!$A$2:$B$13,2,0)</f>
        <v>Clinton, Bill</v>
      </c>
    </row>
    <row r="1825" spans="1:15" x14ac:dyDescent="0.25">
      <c r="A1825">
        <v>1996</v>
      </c>
      <c r="B1825" t="s">
        <v>87</v>
      </c>
      <c r="C1825" t="s">
        <v>88</v>
      </c>
      <c r="D1825">
        <v>24</v>
      </c>
      <c r="E1825">
        <v>52</v>
      </c>
      <c r="F1825">
        <v>52</v>
      </c>
      <c r="G1825" t="s">
        <v>16</v>
      </c>
      <c r="H1825" t="s">
        <v>230</v>
      </c>
      <c r="I1825" t="s">
        <v>18</v>
      </c>
      <c r="J1825" t="b">
        <v>0</v>
      </c>
      <c r="K1825">
        <v>966207</v>
      </c>
      <c r="L1825">
        <v>1780870</v>
      </c>
      <c r="M1825" t="str">
        <f>IF(VLOOKUP(A1825,'national-winners'!$A$2:$B$13,2,0)=H1825,"Y","N")</f>
        <v>Y</v>
      </c>
      <c r="N1825" t="str">
        <f>_xlfn.XLOOKUP(INDEX('state-winning-votes'!$A$1:$L$53,MATCH($C1825,'state-winning-votes'!$A:$A,0),MATCH($A1825,'state-winning-votes'!$A$2:$L$2,0)),$K:$K,$H:$H)</f>
        <v>Clinton, Bill</v>
      </c>
      <c r="O1825" t="str">
        <f>VLOOKUP(A1825,'national-winners'!$A$2:$B$13,2,0)</f>
        <v>Clinton, Bill</v>
      </c>
    </row>
    <row r="1826" spans="1:15" x14ac:dyDescent="0.25">
      <c r="A1826">
        <v>1996</v>
      </c>
      <c r="B1826" t="s">
        <v>87</v>
      </c>
      <c r="C1826" t="s">
        <v>88</v>
      </c>
      <c r="D1826">
        <v>24</v>
      </c>
      <c r="E1826">
        <v>52</v>
      </c>
      <c r="F1826">
        <v>52</v>
      </c>
      <c r="G1826" t="s">
        <v>16</v>
      </c>
      <c r="H1826" t="s">
        <v>270</v>
      </c>
      <c r="I1826" t="s">
        <v>21</v>
      </c>
      <c r="J1826" t="b">
        <v>0</v>
      </c>
      <c r="K1826">
        <v>681530</v>
      </c>
      <c r="L1826">
        <v>1780870</v>
      </c>
      <c r="M1826" t="str">
        <f>IF(VLOOKUP(A1826,'national-winners'!$A$2:$B$13,2,0)=H1826,"Y","N")</f>
        <v>N</v>
      </c>
      <c r="N1826" t="str">
        <f>_xlfn.XLOOKUP(INDEX('state-winning-votes'!$A$1:$L$53,MATCH($C1826,'state-winning-votes'!$A:$A,0),MATCH($A1826,'state-winning-votes'!$A$2:$L$2,0)),$K:$K,$H:$H)</f>
        <v>Clinton, Bill</v>
      </c>
      <c r="O1826" t="str">
        <f>VLOOKUP(A1826,'national-winners'!$A$2:$B$13,2,0)</f>
        <v>Clinton, Bill</v>
      </c>
    </row>
    <row r="1827" spans="1:15" x14ac:dyDescent="0.25">
      <c r="A1827">
        <v>1996</v>
      </c>
      <c r="B1827" t="s">
        <v>87</v>
      </c>
      <c r="C1827" t="s">
        <v>88</v>
      </c>
      <c r="D1827">
        <v>24</v>
      </c>
      <c r="E1827">
        <v>52</v>
      </c>
      <c r="F1827">
        <v>52</v>
      </c>
      <c r="G1827" t="s">
        <v>16</v>
      </c>
      <c r="H1827" t="s">
        <v>231</v>
      </c>
      <c r="I1827" t="s">
        <v>272</v>
      </c>
      <c r="J1827" t="b">
        <v>0</v>
      </c>
      <c r="K1827">
        <v>115812</v>
      </c>
      <c r="L1827">
        <v>1780870</v>
      </c>
      <c r="M1827" t="str">
        <f>IF(VLOOKUP(A1827,'national-winners'!$A$2:$B$13,2,0)=H1827,"Y","N")</f>
        <v>N</v>
      </c>
      <c r="N1827" t="str">
        <f>_xlfn.XLOOKUP(INDEX('state-winning-votes'!$A$1:$L$53,MATCH($C1827,'state-winning-votes'!$A:$A,0),MATCH($A1827,'state-winning-votes'!$A$2:$L$2,0)),$K:$K,$H:$H)</f>
        <v>Clinton, Bill</v>
      </c>
      <c r="O1827" t="str">
        <f>VLOOKUP(A1827,'national-winners'!$A$2:$B$13,2,0)</f>
        <v>Clinton, Bill</v>
      </c>
    </row>
    <row r="1828" spans="1:15" x14ac:dyDescent="0.25">
      <c r="A1828">
        <v>1996</v>
      </c>
      <c r="B1828" t="s">
        <v>87</v>
      </c>
      <c r="C1828" t="s">
        <v>88</v>
      </c>
      <c r="D1828">
        <v>24</v>
      </c>
      <c r="E1828">
        <v>52</v>
      </c>
      <c r="F1828">
        <v>52</v>
      </c>
      <c r="G1828" t="s">
        <v>16</v>
      </c>
      <c r="H1828" t="s">
        <v>271</v>
      </c>
      <c r="I1828" t="s">
        <v>29</v>
      </c>
      <c r="J1828" t="b">
        <v>0</v>
      </c>
      <c r="K1828">
        <v>8765</v>
      </c>
      <c r="L1828">
        <v>1780870</v>
      </c>
      <c r="M1828" t="str">
        <f>IF(VLOOKUP(A1828,'national-winners'!$A$2:$B$13,2,0)=H1828,"Y","N")</f>
        <v>N</v>
      </c>
      <c r="N1828" t="str">
        <f>_xlfn.XLOOKUP(INDEX('state-winning-votes'!$A$1:$L$53,MATCH($C1828,'state-winning-votes'!$A:$A,0),MATCH($A1828,'state-winning-votes'!$A$2:$L$2,0)),$K:$K,$H:$H)</f>
        <v>Clinton, Bill</v>
      </c>
      <c r="O1828" t="str">
        <f>VLOOKUP(A1828,'national-winners'!$A$2:$B$13,2,0)</f>
        <v>Clinton, Bill</v>
      </c>
    </row>
    <row r="1829" spans="1:15" x14ac:dyDescent="0.25">
      <c r="A1829">
        <v>1996</v>
      </c>
      <c r="B1829" t="s">
        <v>87</v>
      </c>
      <c r="C1829" t="s">
        <v>88</v>
      </c>
      <c r="D1829">
        <v>24</v>
      </c>
      <c r="E1829">
        <v>52</v>
      </c>
      <c r="F1829">
        <v>52</v>
      </c>
      <c r="G1829" t="s">
        <v>16</v>
      </c>
      <c r="H1829" t="s">
        <v>238</v>
      </c>
      <c r="I1829" t="s">
        <v>275</v>
      </c>
      <c r="J1829" t="b">
        <v>0</v>
      </c>
      <c r="K1829">
        <v>3402</v>
      </c>
      <c r="L1829">
        <v>1780870</v>
      </c>
      <c r="M1829" t="str">
        <f>IF(VLOOKUP(A1829,'national-winners'!$A$2:$B$13,2,0)=H1829,"Y","N")</f>
        <v>N</v>
      </c>
      <c r="N1829" t="str">
        <f>_xlfn.XLOOKUP(INDEX('state-winning-votes'!$A$1:$L$53,MATCH($C1829,'state-winning-votes'!$A:$A,0),MATCH($A1829,'state-winning-votes'!$A$2:$L$2,0)),$K:$K,$H:$H)</f>
        <v>Clinton, Bill</v>
      </c>
      <c r="O1829" t="str">
        <f>VLOOKUP(A1829,'national-winners'!$A$2:$B$13,2,0)</f>
        <v>Clinton, Bill</v>
      </c>
    </row>
    <row r="1830" spans="1:15" x14ac:dyDescent="0.25">
      <c r="A1830">
        <v>1996</v>
      </c>
      <c r="B1830" t="s">
        <v>87</v>
      </c>
      <c r="C1830" t="s">
        <v>88</v>
      </c>
      <c r="D1830">
        <v>24</v>
      </c>
      <c r="E1830">
        <v>52</v>
      </c>
      <c r="F1830">
        <v>52</v>
      </c>
      <c r="G1830" t="s">
        <v>16</v>
      </c>
      <c r="J1830" t="b">
        <v>1</v>
      </c>
      <c r="K1830">
        <v>2637</v>
      </c>
      <c r="L1830">
        <v>1780870</v>
      </c>
      <c r="M1830" t="str">
        <f>IF(VLOOKUP(A1830,'national-winners'!$A$2:$B$13,2,0)=H1830,"Y","N")</f>
        <v>N</v>
      </c>
      <c r="N1830" t="str">
        <f>_xlfn.XLOOKUP(INDEX('state-winning-votes'!$A$1:$L$53,MATCH($C1830,'state-winning-votes'!$A:$A,0),MATCH($A1830,'state-winning-votes'!$A$2:$L$2,0)),$K:$K,$H:$H)</f>
        <v>Clinton, Bill</v>
      </c>
      <c r="O1830" t="str">
        <f>VLOOKUP(A1830,'national-winners'!$A$2:$B$13,2,0)</f>
        <v>Clinton, Bill</v>
      </c>
    </row>
    <row r="1831" spans="1:15" x14ac:dyDescent="0.25">
      <c r="A1831">
        <v>1996</v>
      </c>
      <c r="B1831" t="s">
        <v>87</v>
      </c>
      <c r="C1831" t="s">
        <v>88</v>
      </c>
      <c r="D1831">
        <v>24</v>
      </c>
      <c r="E1831">
        <v>52</v>
      </c>
      <c r="F1831">
        <v>52</v>
      </c>
      <c r="G1831" t="s">
        <v>16</v>
      </c>
      <c r="H1831" t="s">
        <v>236</v>
      </c>
      <c r="I1831" t="s">
        <v>237</v>
      </c>
      <c r="J1831" t="b">
        <v>0</v>
      </c>
      <c r="K1831">
        <v>2517</v>
      </c>
      <c r="L1831">
        <v>1780870</v>
      </c>
      <c r="M1831" t="str">
        <f>IF(VLOOKUP(A1831,'national-winners'!$A$2:$B$13,2,0)=H1831,"Y","N")</f>
        <v>N</v>
      </c>
      <c r="N1831" t="str">
        <f>_xlfn.XLOOKUP(INDEX('state-winning-votes'!$A$1:$L$53,MATCH($C1831,'state-winning-votes'!$A:$A,0),MATCH($A1831,'state-winning-votes'!$A$2:$L$2,0)),$K:$K,$H:$H)</f>
        <v>Clinton, Bill</v>
      </c>
      <c r="O1831" t="str">
        <f>VLOOKUP(A1831,'national-winners'!$A$2:$B$13,2,0)</f>
        <v>Clinton, Bill</v>
      </c>
    </row>
    <row r="1832" spans="1:15" x14ac:dyDescent="0.25">
      <c r="A1832">
        <v>1996</v>
      </c>
      <c r="B1832" t="s">
        <v>89</v>
      </c>
      <c r="C1832" t="s">
        <v>90</v>
      </c>
      <c r="D1832">
        <v>25</v>
      </c>
      <c r="E1832">
        <v>14</v>
      </c>
      <c r="F1832">
        <v>3</v>
      </c>
      <c r="G1832" t="s">
        <v>16</v>
      </c>
      <c r="H1832" t="s">
        <v>230</v>
      </c>
      <c r="I1832" t="s">
        <v>18</v>
      </c>
      <c r="J1832" t="b">
        <v>0</v>
      </c>
      <c r="K1832">
        <v>1571509</v>
      </c>
      <c r="L1832">
        <v>2556459</v>
      </c>
      <c r="M1832" t="str">
        <f>IF(VLOOKUP(A1832,'national-winners'!$A$2:$B$13,2,0)=H1832,"Y","N")</f>
        <v>Y</v>
      </c>
      <c r="N1832" t="str">
        <f>_xlfn.XLOOKUP(INDEX('state-winning-votes'!$A$1:$L$53,MATCH($C1832,'state-winning-votes'!$A:$A,0),MATCH($A1832,'state-winning-votes'!$A$2:$L$2,0)),$K:$K,$H:$H)</f>
        <v>Clinton, Bill</v>
      </c>
      <c r="O1832" t="str">
        <f>VLOOKUP(A1832,'national-winners'!$A$2:$B$13,2,0)</f>
        <v>Clinton, Bill</v>
      </c>
    </row>
    <row r="1833" spans="1:15" x14ac:dyDescent="0.25">
      <c r="A1833">
        <v>1996</v>
      </c>
      <c r="B1833" t="s">
        <v>89</v>
      </c>
      <c r="C1833" t="s">
        <v>90</v>
      </c>
      <c r="D1833">
        <v>25</v>
      </c>
      <c r="E1833">
        <v>14</v>
      </c>
      <c r="F1833">
        <v>3</v>
      </c>
      <c r="G1833" t="s">
        <v>16</v>
      </c>
      <c r="H1833" t="s">
        <v>270</v>
      </c>
      <c r="I1833" t="s">
        <v>21</v>
      </c>
      <c r="J1833" t="b">
        <v>0</v>
      </c>
      <c r="K1833">
        <v>718058</v>
      </c>
      <c r="L1833">
        <v>2556459</v>
      </c>
      <c r="M1833" t="str">
        <f>IF(VLOOKUP(A1833,'national-winners'!$A$2:$B$13,2,0)=H1833,"Y","N")</f>
        <v>N</v>
      </c>
      <c r="N1833" t="str">
        <f>_xlfn.XLOOKUP(INDEX('state-winning-votes'!$A$1:$L$53,MATCH($C1833,'state-winning-votes'!$A:$A,0),MATCH($A1833,'state-winning-votes'!$A$2:$L$2,0)),$K:$K,$H:$H)</f>
        <v>Clinton, Bill</v>
      </c>
      <c r="O1833" t="str">
        <f>VLOOKUP(A1833,'national-winners'!$A$2:$B$13,2,0)</f>
        <v>Clinton, Bill</v>
      </c>
    </row>
    <row r="1834" spans="1:15" x14ac:dyDescent="0.25">
      <c r="A1834">
        <v>1996</v>
      </c>
      <c r="B1834" t="s">
        <v>89</v>
      </c>
      <c r="C1834" t="s">
        <v>90</v>
      </c>
      <c r="D1834">
        <v>25</v>
      </c>
      <c r="E1834">
        <v>14</v>
      </c>
      <c r="F1834">
        <v>3</v>
      </c>
      <c r="G1834" t="s">
        <v>16</v>
      </c>
      <c r="H1834" t="s">
        <v>231</v>
      </c>
      <c r="I1834" t="s">
        <v>272</v>
      </c>
      <c r="J1834" t="b">
        <v>0</v>
      </c>
      <c r="K1834">
        <v>227206</v>
      </c>
      <c r="L1834">
        <v>2556459</v>
      </c>
      <c r="M1834" t="str">
        <f>IF(VLOOKUP(A1834,'national-winners'!$A$2:$B$13,2,0)=H1834,"Y","N")</f>
        <v>N</v>
      </c>
      <c r="N1834" t="str">
        <f>_xlfn.XLOOKUP(INDEX('state-winning-votes'!$A$1:$L$53,MATCH($C1834,'state-winning-votes'!$A:$A,0),MATCH($A1834,'state-winning-votes'!$A$2:$L$2,0)),$K:$K,$H:$H)</f>
        <v>Clinton, Bill</v>
      </c>
      <c r="O1834" t="str">
        <f>VLOOKUP(A1834,'national-winners'!$A$2:$B$13,2,0)</f>
        <v>Clinton, Bill</v>
      </c>
    </row>
    <row r="1835" spans="1:15" x14ac:dyDescent="0.25">
      <c r="A1835">
        <v>1996</v>
      </c>
      <c r="B1835" t="s">
        <v>89</v>
      </c>
      <c r="C1835" t="s">
        <v>90</v>
      </c>
      <c r="D1835">
        <v>25</v>
      </c>
      <c r="E1835">
        <v>14</v>
      </c>
      <c r="F1835">
        <v>3</v>
      </c>
      <c r="G1835" t="s">
        <v>16</v>
      </c>
      <c r="H1835" t="s">
        <v>271</v>
      </c>
      <c r="I1835" t="s">
        <v>29</v>
      </c>
      <c r="J1835" t="b">
        <v>0</v>
      </c>
      <c r="K1835">
        <v>20424</v>
      </c>
      <c r="L1835">
        <v>2556459</v>
      </c>
      <c r="M1835" t="str">
        <f>IF(VLOOKUP(A1835,'national-winners'!$A$2:$B$13,2,0)=H1835,"Y","N")</f>
        <v>N</v>
      </c>
      <c r="N1835" t="str">
        <f>_xlfn.XLOOKUP(INDEX('state-winning-votes'!$A$1:$L$53,MATCH($C1835,'state-winning-votes'!$A:$A,0),MATCH($A1835,'state-winning-votes'!$A$2:$L$2,0)),$K:$K,$H:$H)</f>
        <v>Clinton, Bill</v>
      </c>
      <c r="O1835" t="str">
        <f>VLOOKUP(A1835,'national-winners'!$A$2:$B$13,2,0)</f>
        <v>Clinton, Bill</v>
      </c>
    </row>
    <row r="1836" spans="1:15" x14ac:dyDescent="0.25">
      <c r="A1836">
        <v>1996</v>
      </c>
      <c r="B1836" t="s">
        <v>89</v>
      </c>
      <c r="C1836" t="s">
        <v>90</v>
      </c>
      <c r="D1836">
        <v>25</v>
      </c>
      <c r="E1836">
        <v>14</v>
      </c>
      <c r="F1836">
        <v>3</v>
      </c>
      <c r="G1836" t="s">
        <v>16</v>
      </c>
      <c r="H1836" t="s">
        <v>59</v>
      </c>
      <c r="J1836" t="b">
        <v>0</v>
      </c>
      <c r="K1836">
        <v>6180</v>
      </c>
      <c r="L1836">
        <v>2556459</v>
      </c>
      <c r="M1836" t="str">
        <f>IF(VLOOKUP(A1836,'national-winners'!$A$2:$B$13,2,0)=H1836,"Y","N")</f>
        <v>N</v>
      </c>
      <c r="N1836" t="str">
        <f>_xlfn.XLOOKUP(INDEX('state-winning-votes'!$A$1:$L$53,MATCH($C1836,'state-winning-votes'!$A:$A,0),MATCH($A1836,'state-winning-votes'!$A$2:$L$2,0)),$K:$K,$H:$H)</f>
        <v>Clinton, Bill</v>
      </c>
      <c r="O1836" t="str">
        <f>VLOOKUP(A1836,'national-winners'!$A$2:$B$13,2,0)</f>
        <v>Clinton, Bill</v>
      </c>
    </row>
    <row r="1837" spans="1:15" x14ac:dyDescent="0.25">
      <c r="A1837">
        <v>1996</v>
      </c>
      <c r="B1837" t="s">
        <v>89</v>
      </c>
      <c r="C1837" t="s">
        <v>90</v>
      </c>
      <c r="D1837">
        <v>25</v>
      </c>
      <c r="E1837">
        <v>14</v>
      </c>
      <c r="F1837">
        <v>3</v>
      </c>
      <c r="G1837" t="s">
        <v>16</v>
      </c>
      <c r="H1837" t="s">
        <v>236</v>
      </c>
      <c r="I1837" t="s">
        <v>237</v>
      </c>
      <c r="J1837" t="b">
        <v>0</v>
      </c>
      <c r="K1837">
        <v>5183</v>
      </c>
      <c r="L1837">
        <v>2556459</v>
      </c>
      <c r="M1837" t="str">
        <f>IF(VLOOKUP(A1837,'national-winners'!$A$2:$B$13,2,0)=H1837,"Y","N")</f>
        <v>N</v>
      </c>
      <c r="N1837" t="str">
        <f>_xlfn.XLOOKUP(INDEX('state-winning-votes'!$A$1:$L$53,MATCH($C1837,'state-winning-votes'!$A:$A,0),MATCH($A1837,'state-winning-votes'!$A$2:$L$2,0)),$K:$K,$H:$H)</f>
        <v>Clinton, Bill</v>
      </c>
      <c r="O1837" t="str">
        <f>VLOOKUP(A1837,'national-winners'!$A$2:$B$13,2,0)</f>
        <v>Clinton, Bill</v>
      </c>
    </row>
    <row r="1838" spans="1:15" x14ac:dyDescent="0.25">
      <c r="A1838">
        <v>1996</v>
      </c>
      <c r="B1838" t="s">
        <v>89</v>
      </c>
      <c r="C1838" t="s">
        <v>90</v>
      </c>
      <c r="D1838">
        <v>25</v>
      </c>
      <c r="E1838">
        <v>14</v>
      </c>
      <c r="F1838">
        <v>3</v>
      </c>
      <c r="G1838" t="s">
        <v>16</v>
      </c>
      <c r="J1838" t="b">
        <v>1</v>
      </c>
      <c r="K1838">
        <v>4623</v>
      </c>
      <c r="L1838">
        <v>2556459</v>
      </c>
      <c r="M1838" t="str">
        <f>IF(VLOOKUP(A1838,'national-winners'!$A$2:$B$13,2,0)=H1838,"Y","N")</f>
        <v>N</v>
      </c>
      <c r="N1838" t="str">
        <f>_xlfn.XLOOKUP(INDEX('state-winning-votes'!$A$1:$L$53,MATCH($C1838,'state-winning-votes'!$A:$A,0),MATCH($A1838,'state-winning-votes'!$A$2:$L$2,0)),$K:$K,$H:$H)</f>
        <v>Clinton, Bill</v>
      </c>
      <c r="O1838" t="str">
        <f>VLOOKUP(A1838,'national-winners'!$A$2:$B$13,2,0)</f>
        <v>Clinton, Bill</v>
      </c>
    </row>
    <row r="1839" spans="1:15" x14ac:dyDescent="0.25">
      <c r="A1839">
        <v>1996</v>
      </c>
      <c r="B1839" t="s">
        <v>89</v>
      </c>
      <c r="C1839" t="s">
        <v>90</v>
      </c>
      <c r="D1839">
        <v>25</v>
      </c>
      <c r="E1839">
        <v>14</v>
      </c>
      <c r="F1839">
        <v>3</v>
      </c>
      <c r="G1839" t="s">
        <v>16</v>
      </c>
      <c r="H1839" t="s">
        <v>280</v>
      </c>
      <c r="I1839" t="s">
        <v>170</v>
      </c>
      <c r="J1839" t="b">
        <v>0</v>
      </c>
      <c r="K1839">
        <v>3276</v>
      </c>
      <c r="L1839">
        <v>2556459</v>
      </c>
      <c r="M1839" t="str">
        <f>IF(VLOOKUP(A1839,'national-winners'!$A$2:$B$13,2,0)=H1839,"Y","N")</f>
        <v>N</v>
      </c>
      <c r="N1839" t="str">
        <f>_xlfn.XLOOKUP(INDEX('state-winning-votes'!$A$1:$L$53,MATCH($C1839,'state-winning-votes'!$A:$A,0),MATCH($A1839,'state-winning-votes'!$A$2:$L$2,0)),$K:$K,$H:$H)</f>
        <v>Clinton, Bill</v>
      </c>
      <c r="O1839" t="str">
        <f>VLOOKUP(A1839,'national-winners'!$A$2:$B$13,2,0)</f>
        <v>Clinton, Bill</v>
      </c>
    </row>
    <row r="1840" spans="1:15" x14ac:dyDescent="0.25">
      <c r="A1840">
        <v>1996</v>
      </c>
      <c r="B1840" t="s">
        <v>91</v>
      </c>
      <c r="C1840" t="s">
        <v>92</v>
      </c>
      <c r="D1840">
        <v>26</v>
      </c>
      <c r="E1840">
        <v>34</v>
      </c>
      <c r="F1840">
        <v>23</v>
      </c>
      <c r="G1840" t="s">
        <v>16</v>
      </c>
      <c r="H1840" t="s">
        <v>230</v>
      </c>
      <c r="I1840" t="s">
        <v>18</v>
      </c>
      <c r="J1840" t="b">
        <v>0</v>
      </c>
      <c r="K1840">
        <v>1989653</v>
      </c>
      <c r="L1840">
        <v>3848844</v>
      </c>
      <c r="M1840" t="str">
        <f>IF(VLOOKUP(A1840,'national-winners'!$A$2:$B$13,2,0)=H1840,"Y","N")</f>
        <v>Y</v>
      </c>
      <c r="N1840" t="str">
        <f>_xlfn.XLOOKUP(INDEX('state-winning-votes'!$A$1:$L$53,MATCH($C1840,'state-winning-votes'!$A:$A,0),MATCH($A1840,'state-winning-votes'!$A$2:$L$2,0)),$K:$K,$H:$H)</f>
        <v>Clinton, Bill</v>
      </c>
      <c r="O1840" t="str">
        <f>VLOOKUP(A1840,'national-winners'!$A$2:$B$13,2,0)</f>
        <v>Clinton, Bill</v>
      </c>
    </row>
    <row r="1841" spans="1:15" x14ac:dyDescent="0.25">
      <c r="A1841">
        <v>1996</v>
      </c>
      <c r="B1841" t="s">
        <v>91</v>
      </c>
      <c r="C1841" t="s">
        <v>92</v>
      </c>
      <c r="D1841">
        <v>26</v>
      </c>
      <c r="E1841">
        <v>34</v>
      </c>
      <c r="F1841">
        <v>23</v>
      </c>
      <c r="G1841" t="s">
        <v>16</v>
      </c>
      <c r="H1841" t="s">
        <v>270</v>
      </c>
      <c r="I1841" t="s">
        <v>21</v>
      </c>
      <c r="J1841" t="b">
        <v>0</v>
      </c>
      <c r="K1841">
        <v>1481212</v>
      </c>
      <c r="L1841">
        <v>3848844</v>
      </c>
      <c r="M1841" t="str">
        <f>IF(VLOOKUP(A1841,'national-winners'!$A$2:$B$13,2,0)=H1841,"Y","N")</f>
        <v>N</v>
      </c>
      <c r="N1841" t="str">
        <f>_xlfn.XLOOKUP(INDEX('state-winning-votes'!$A$1:$L$53,MATCH($C1841,'state-winning-votes'!$A:$A,0),MATCH($A1841,'state-winning-votes'!$A$2:$L$2,0)),$K:$K,$H:$H)</f>
        <v>Clinton, Bill</v>
      </c>
      <c r="O1841" t="str">
        <f>VLOOKUP(A1841,'national-winners'!$A$2:$B$13,2,0)</f>
        <v>Clinton, Bill</v>
      </c>
    </row>
    <row r="1842" spans="1:15" x14ac:dyDescent="0.25">
      <c r="A1842">
        <v>1996</v>
      </c>
      <c r="B1842" t="s">
        <v>91</v>
      </c>
      <c r="C1842" t="s">
        <v>92</v>
      </c>
      <c r="D1842">
        <v>26</v>
      </c>
      <c r="E1842">
        <v>34</v>
      </c>
      <c r="F1842">
        <v>23</v>
      </c>
      <c r="G1842" t="s">
        <v>16</v>
      </c>
      <c r="H1842" t="s">
        <v>231</v>
      </c>
      <c r="I1842" t="s">
        <v>272</v>
      </c>
      <c r="J1842" t="b">
        <v>0</v>
      </c>
      <c r="K1842">
        <v>336670</v>
      </c>
      <c r="L1842">
        <v>3848844</v>
      </c>
      <c r="M1842" t="str">
        <f>IF(VLOOKUP(A1842,'national-winners'!$A$2:$B$13,2,0)=H1842,"Y","N")</f>
        <v>N</v>
      </c>
      <c r="N1842" t="str">
        <f>_xlfn.XLOOKUP(INDEX('state-winning-votes'!$A$1:$L$53,MATCH($C1842,'state-winning-votes'!$A:$A,0),MATCH($A1842,'state-winning-votes'!$A$2:$L$2,0)),$K:$K,$H:$H)</f>
        <v>Clinton, Bill</v>
      </c>
      <c r="O1842" t="str">
        <f>VLOOKUP(A1842,'national-winners'!$A$2:$B$13,2,0)</f>
        <v>Clinton, Bill</v>
      </c>
    </row>
    <row r="1843" spans="1:15" x14ac:dyDescent="0.25">
      <c r="A1843">
        <v>1996</v>
      </c>
      <c r="B1843" t="s">
        <v>91</v>
      </c>
      <c r="C1843" t="s">
        <v>92</v>
      </c>
      <c r="D1843">
        <v>26</v>
      </c>
      <c r="E1843">
        <v>34</v>
      </c>
      <c r="F1843">
        <v>23</v>
      </c>
      <c r="G1843" t="s">
        <v>16</v>
      </c>
      <c r="H1843" t="s">
        <v>271</v>
      </c>
      <c r="I1843" t="s">
        <v>29</v>
      </c>
      <c r="J1843" t="b">
        <v>0</v>
      </c>
      <c r="K1843">
        <v>27670</v>
      </c>
      <c r="L1843">
        <v>3848844</v>
      </c>
      <c r="M1843" t="str">
        <f>IF(VLOOKUP(A1843,'national-winners'!$A$2:$B$13,2,0)=H1843,"Y","N")</f>
        <v>N</v>
      </c>
      <c r="N1843" t="str">
        <f>_xlfn.XLOOKUP(INDEX('state-winning-votes'!$A$1:$L$53,MATCH($C1843,'state-winning-votes'!$A:$A,0),MATCH($A1843,'state-winning-votes'!$A$2:$L$2,0)),$K:$K,$H:$H)</f>
        <v>Clinton, Bill</v>
      </c>
      <c r="O1843" t="str">
        <f>VLOOKUP(A1843,'national-winners'!$A$2:$B$13,2,0)</f>
        <v>Clinton, Bill</v>
      </c>
    </row>
    <row r="1844" spans="1:15" x14ac:dyDescent="0.25">
      <c r="A1844">
        <v>1996</v>
      </c>
      <c r="B1844" t="s">
        <v>91</v>
      </c>
      <c r="C1844" t="s">
        <v>92</v>
      </c>
      <c r="D1844">
        <v>26</v>
      </c>
      <c r="E1844">
        <v>34</v>
      </c>
      <c r="F1844">
        <v>23</v>
      </c>
      <c r="G1844" t="s">
        <v>16</v>
      </c>
      <c r="J1844" t="b">
        <v>1</v>
      </c>
      <c r="K1844">
        <v>4678</v>
      </c>
      <c r="L1844">
        <v>3848844</v>
      </c>
      <c r="M1844" t="str">
        <f>IF(VLOOKUP(A1844,'national-winners'!$A$2:$B$13,2,0)=H1844,"Y","N")</f>
        <v>N</v>
      </c>
      <c r="N1844" t="str">
        <f>_xlfn.XLOOKUP(INDEX('state-winning-votes'!$A$1:$L$53,MATCH($C1844,'state-winning-votes'!$A:$A,0),MATCH($A1844,'state-winning-votes'!$A$2:$L$2,0)),$K:$K,$H:$H)</f>
        <v>Clinton, Bill</v>
      </c>
      <c r="O1844" t="str">
        <f>VLOOKUP(A1844,'national-winners'!$A$2:$B$13,2,0)</f>
        <v>Clinton, Bill</v>
      </c>
    </row>
    <row r="1845" spans="1:15" x14ac:dyDescent="0.25">
      <c r="A1845">
        <v>1996</v>
      </c>
      <c r="B1845" t="s">
        <v>91</v>
      </c>
      <c r="C1845" t="s">
        <v>92</v>
      </c>
      <c r="D1845">
        <v>26</v>
      </c>
      <c r="E1845">
        <v>34</v>
      </c>
      <c r="F1845">
        <v>23</v>
      </c>
      <c r="G1845" t="s">
        <v>16</v>
      </c>
      <c r="H1845" t="s">
        <v>236</v>
      </c>
      <c r="I1845" t="s">
        <v>237</v>
      </c>
      <c r="J1845" t="b">
        <v>0</v>
      </c>
      <c r="K1845">
        <v>4254</v>
      </c>
      <c r="L1845">
        <v>3848844</v>
      </c>
      <c r="M1845" t="str">
        <f>IF(VLOOKUP(A1845,'national-winners'!$A$2:$B$13,2,0)=H1845,"Y","N")</f>
        <v>N</v>
      </c>
      <c r="N1845" t="str">
        <f>_xlfn.XLOOKUP(INDEX('state-winning-votes'!$A$1:$L$53,MATCH($C1845,'state-winning-votes'!$A:$A,0),MATCH($A1845,'state-winning-votes'!$A$2:$L$2,0)),$K:$K,$H:$H)</f>
        <v>Clinton, Bill</v>
      </c>
      <c r="O1845" t="str">
        <f>VLOOKUP(A1845,'national-winners'!$A$2:$B$13,2,0)</f>
        <v>Clinton, Bill</v>
      </c>
    </row>
    <row r="1846" spans="1:15" x14ac:dyDescent="0.25">
      <c r="A1846">
        <v>1996</v>
      </c>
      <c r="B1846" t="s">
        <v>91</v>
      </c>
      <c r="C1846" t="s">
        <v>92</v>
      </c>
      <c r="D1846">
        <v>26</v>
      </c>
      <c r="E1846">
        <v>34</v>
      </c>
      <c r="F1846">
        <v>23</v>
      </c>
      <c r="G1846" t="s">
        <v>16</v>
      </c>
      <c r="H1846" t="s">
        <v>280</v>
      </c>
      <c r="I1846" t="s">
        <v>170</v>
      </c>
      <c r="J1846" t="b">
        <v>0</v>
      </c>
      <c r="K1846">
        <v>3153</v>
      </c>
      <c r="L1846">
        <v>3848844</v>
      </c>
      <c r="M1846" t="str">
        <f>IF(VLOOKUP(A1846,'national-winners'!$A$2:$B$13,2,0)=H1846,"Y","N")</f>
        <v>N</v>
      </c>
      <c r="N1846" t="str">
        <f>_xlfn.XLOOKUP(INDEX('state-winning-votes'!$A$1:$L$53,MATCH($C1846,'state-winning-votes'!$A:$A,0),MATCH($A1846,'state-winning-votes'!$A$2:$L$2,0)),$K:$K,$H:$H)</f>
        <v>Clinton, Bill</v>
      </c>
      <c r="O1846" t="str">
        <f>VLOOKUP(A1846,'national-winners'!$A$2:$B$13,2,0)</f>
        <v>Clinton, Bill</v>
      </c>
    </row>
    <row r="1847" spans="1:15" x14ac:dyDescent="0.25">
      <c r="A1847">
        <v>1996</v>
      </c>
      <c r="B1847" t="s">
        <v>91</v>
      </c>
      <c r="C1847" t="s">
        <v>92</v>
      </c>
      <c r="D1847">
        <v>26</v>
      </c>
      <c r="E1847">
        <v>34</v>
      </c>
      <c r="F1847">
        <v>23</v>
      </c>
      <c r="G1847" t="s">
        <v>16</v>
      </c>
      <c r="H1847" t="s">
        <v>286</v>
      </c>
      <c r="I1847" t="s">
        <v>287</v>
      </c>
      <c r="J1847" t="b">
        <v>0</v>
      </c>
      <c r="K1847">
        <v>1554</v>
      </c>
      <c r="L1847">
        <v>3848844</v>
      </c>
      <c r="M1847" t="str">
        <f>IF(VLOOKUP(A1847,'national-winners'!$A$2:$B$13,2,0)=H1847,"Y","N")</f>
        <v>N</v>
      </c>
      <c r="N1847" t="str">
        <f>_xlfn.XLOOKUP(INDEX('state-winning-votes'!$A$1:$L$53,MATCH($C1847,'state-winning-votes'!$A:$A,0),MATCH($A1847,'state-winning-votes'!$A$2:$L$2,0)),$K:$K,$H:$H)</f>
        <v>Clinton, Bill</v>
      </c>
      <c r="O1847" t="str">
        <f>VLOOKUP(A1847,'national-winners'!$A$2:$B$13,2,0)</f>
        <v>Clinton, Bill</v>
      </c>
    </row>
    <row r="1848" spans="1:15" x14ac:dyDescent="0.25">
      <c r="A1848">
        <v>1996</v>
      </c>
      <c r="B1848" t="s">
        <v>94</v>
      </c>
      <c r="C1848" t="s">
        <v>95</v>
      </c>
      <c r="D1848">
        <v>27</v>
      </c>
      <c r="E1848">
        <v>41</v>
      </c>
      <c r="F1848">
        <v>33</v>
      </c>
      <c r="G1848" t="s">
        <v>16</v>
      </c>
      <c r="H1848" t="s">
        <v>230</v>
      </c>
      <c r="I1848" t="s">
        <v>18</v>
      </c>
      <c r="J1848" t="b">
        <v>0</v>
      </c>
      <c r="K1848">
        <v>1120380</v>
      </c>
      <c r="L1848">
        <v>2192492</v>
      </c>
      <c r="M1848" t="str">
        <f>IF(VLOOKUP(A1848,'national-winners'!$A$2:$B$13,2,0)=H1848,"Y","N")</f>
        <v>Y</v>
      </c>
      <c r="N1848" t="str">
        <f>_xlfn.XLOOKUP(INDEX('state-winning-votes'!$A$1:$L$53,MATCH($C1848,'state-winning-votes'!$A:$A,0),MATCH($A1848,'state-winning-votes'!$A$2:$L$2,0)),$K:$K,$H:$H)</f>
        <v>Clinton, Bill</v>
      </c>
      <c r="O1848" t="str">
        <f>VLOOKUP(A1848,'national-winners'!$A$2:$B$13,2,0)</f>
        <v>Clinton, Bill</v>
      </c>
    </row>
    <row r="1849" spans="1:15" x14ac:dyDescent="0.25">
      <c r="A1849">
        <v>1996</v>
      </c>
      <c r="B1849" t="s">
        <v>94</v>
      </c>
      <c r="C1849" t="s">
        <v>95</v>
      </c>
      <c r="D1849">
        <v>27</v>
      </c>
      <c r="E1849">
        <v>41</v>
      </c>
      <c r="F1849">
        <v>33</v>
      </c>
      <c r="G1849" t="s">
        <v>16</v>
      </c>
      <c r="H1849" t="s">
        <v>270</v>
      </c>
      <c r="I1849" t="s">
        <v>21</v>
      </c>
      <c r="J1849" t="b">
        <v>0</v>
      </c>
      <c r="K1849">
        <v>766395</v>
      </c>
      <c r="L1849">
        <v>2192492</v>
      </c>
      <c r="M1849" t="str">
        <f>IF(VLOOKUP(A1849,'national-winners'!$A$2:$B$13,2,0)=H1849,"Y","N")</f>
        <v>N</v>
      </c>
      <c r="N1849" t="str">
        <f>_xlfn.XLOOKUP(INDEX('state-winning-votes'!$A$1:$L$53,MATCH($C1849,'state-winning-votes'!$A:$A,0),MATCH($A1849,'state-winning-votes'!$A$2:$L$2,0)),$K:$K,$H:$H)</f>
        <v>Clinton, Bill</v>
      </c>
      <c r="O1849" t="str">
        <f>VLOOKUP(A1849,'national-winners'!$A$2:$B$13,2,0)</f>
        <v>Clinton, Bill</v>
      </c>
    </row>
    <row r="1850" spans="1:15" x14ac:dyDescent="0.25">
      <c r="A1850">
        <v>1996</v>
      </c>
      <c r="B1850" t="s">
        <v>94</v>
      </c>
      <c r="C1850" t="s">
        <v>95</v>
      </c>
      <c r="D1850">
        <v>27</v>
      </c>
      <c r="E1850">
        <v>41</v>
      </c>
      <c r="F1850">
        <v>33</v>
      </c>
      <c r="G1850" t="s">
        <v>16</v>
      </c>
      <c r="H1850" t="s">
        <v>231</v>
      </c>
      <c r="I1850" t="s">
        <v>272</v>
      </c>
      <c r="J1850" t="b">
        <v>0</v>
      </c>
      <c r="K1850">
        <v>257698</v>
      </c>
      <c r="L1850">
        <v>2192492</v>
      </c>
      <c r="M1850" t="str">
        <f>IF(VLOOKUP(A1850,'national-winners'!$A$2:$B$13,2,0)=H1850,"Y","N")</f>
        <v>N</v>
      </c>
      <c r="N1850" t="str">
        <f>_xlfn.XLOOKUP(INDEX('state-winning-votes'!$A$1:$L$53,MATCH($C1850,'state-winning-votes'!$A:$A,0),MATCH($A1850,'state-winning-votes'!$A$2:$L$2,0)),$K:$K,$H:$H)</f>
        <v>Clinton, Bill</v>
      </c>
      <c r="O1850" t="str">
        <f>VLOOKUP(A1850,'national-winners'!$A$2:$B$13,2,0)</f>
        <v>Clinton, Bill</v>
      </c>
    </row>
    <row r="1851" spans="1:15" x14ac:dyDescent="0.25">
      <c r="A1851">
        <v>1996</v>
      </c>
      <c r="B1851" t="s">
        <v>94</v>
      </c>
      <c r="C1851" t="s">
        <v>95</v>
      </c>
      <c r="D1851">
        <v>27</v>
      </c>
      <c r="E1851">
        <v>41</v>
      </c>
      <c r="F1851">
        <v>33</v>
      </c>
      <c r="G1851" t="s">
        <v>16</v>
      </c>
      <c r="H1851" t="s">
        <v>273</v>
      </c>
      <c r="I1851" t="s">
        <v>274</v>
      </c>
      <c r="J1851" t="b">
        <v>0</v>
      </c>
      <c r="K1851">
        <v>24906</v>
      </c>
      <c r="L1851">
        <v>2192492</v>
      </c>
      <c r="M1851" t="str">
        <f>IF(VLOOKUP(A1851,'national-winners'!$A$2:$B$13,2,0)=H1851,"Y","N")</f>
        <v>N</v>
      </c>
      <c r="N1851" t="str">
        <f>_xlfn.XLOOKUP(INDEX('state-winning-votes'!$A$1:$L$53,MATCH($C1851,'state-winning-votes'!$A:$A,0),MATCH($A1851,'state-winning-votes'!$A$2:$L$2,0)),$K:$K,$H:$H)</f>
        <v>Clinton, Bill</v>
      </c>
      <c r="O1851" t="str">
        <f>VLOOKUP(A1851,'national-winners'!$A$2:$B$13,2,0)</f>
        <v>Clinton, Bill</v>
      </c>
    </row>
    <row r="1852" spans="1:15" x14ac:dyDescent="0.25">
      <c r="A1852">
        <v>1996</v>
      </c>
      <c r="B1852" t="s">
        <v>94</v>
      </c>
      <c r="C1852" t="s">
        <v>95</v>
      </c>
      <c r="D1852">
        <v>27</v>
      </c>
      <c r="E1852">
        <v>41</v>
      </c>
      <c r="F1852">
        <v>33</v>
      </c>
      <c r="G1852" t="s">
        <v>16</v>
      </c>
      <c r="H1852" t="s">
        <v>271</v>
      </c>
      <c r="I1852" t="s">
        <v>29</v>
      </c>
      <c r="J1852" t="b">
        <v>0</v>
      </c>
      <c r="K1852">
        <v>8271</v>
      </c>
      <c r="L1852">
        <v>2192492</v>
      </c>
      <c r="M1852" t="str">
        <f>IF(VLOOKUP(A1852,'national-winners'!$A$2:$B$13,2,0)=H1852,"Y","N")</f>
        <v>N</v>
      </c>
      <c r="N1852" t="str">
        <f>_xlfn.XLOOKUP(INDEX('state-winning-votes'!$A$1:$L$53,MATCH($C1852,'state-winning-votes'!$A:$A,0),MATCH($A1852,'state-winning-votes'!$A$2:$L$2,0)),$K:$K,$H:$H)</f>
        <v>Clinton, Bill</v>
      </c>
      <c r="O1852" t="str">
        <f>VLOOKUP(A1852,'national-winners'!$A$2:$B$13,2,0)</f>
        <v>Clinton, Bill</v>
      </c>
    </row>
    <row r="1853" spans="1:15" x14ac:dyDescent="0.25">
      <c r="A1853">
        <v>1996</v>
      </c>
      <c r="B1853" t="s">
        <v>94</v>
      </c>
      <c r="C1853" t="s">
        <v>95</v>
      </c>
      <c r="D1853">
        <v>27</v>
      </c>
      <c r="E1853">
        <v>41</v>
      </c>
      <c r="F1853">
        <v>33</v>
      </c>
      <c r="G1853" t="s">
        <v>16</v>
      </c>
      <c r="H1853" t="s">
        <v>288</v>
      </c>
      <c r="I1853" t="s">
        <v>222</v>
      </c>
      <c r="J1853" t="b">
        <v>0</v>
      </c>
      <c r="K1853">
        <v>4898</v>
      </c>
      <c r="L1853">
        <v>2192492</v>
      </c>
      <c r="M1853" t="str">
        <f>IF(VLOOKUP(A1853,'national-winners'!$A$2:$B$13,2,0)=H1853,"Y","N")</f>
        <v>N</v>
      </c>
      <c r="N1853" t="str">
        <f>_xlfn.XLOOKUP(INDEX('state-winning-votes'!$A$1:$L$53,MATCH($C1853,'state-winning-votes'!$A:$A,0),MATCH($A1853,'state-winning-votes'!$A$2:$L$2,0)),$K:$K,$H:$H)</f>
        <v>Clinton, Bill</v>
      </c>
      <c r="O1853" t="str">
        <f>VLOOKUP(A1853,'national-winners'!$A$2:$B$13,2,0)</f>
        <v>Clinton, Bill</v>
      </c>
    </row>
    <row r="1854" spans="1:15" x14ac:dyDescent="0.25">
      <c r="A1854">
        <v>1996</v>
      </c>
      <c r="B1854" t="s">
        <v>94</v>
      </c>
      <c r="C1854" t="s">
        <v>95</v>
      </c>
      <c r="D1854">
        <v>27</v>
      </c>
      <c r="E1854">
        <v>41</v>
      </c>
      <c r="F1854">
        <v>33</v>
      </c>
      <c r="G1854" t="s">
        <v>16</v>
      </c>
      <c r="H1854" t="s">
        <v>238</v>
      </c>
      <c r="I1854" t="s">
        <v>275</v>
      </c>
      <c r="J1854" t="b">
        <v>0</v>
      </c>
      <c r="K1854">
        <v>3415</v>
      </c>
      <c r="L1854">
        <v>2192492</v>
      </c>
      <c r="M1854" t="str">
        <f>IF(VLOOKUP(A1854,'national-winners'!$A$2:$B$13,2,0)=H1854,"Y","N")</f>
        <v>N</v>
      </c>
      <c r="N1854" t="str">
        <f>_xlfn.XLOOKUP(INDEX('state-winning-votes'!$A$1:$L$53,MATCH($C1854,'state-winning-votes'!$A:$A,0),MATCH($A1854,'state-winning-votes'!$A$2:$L$2,0)),$K:$K,$H:$H)</f>
        <v>Clinton, Bill</v>
      </c>
      <c r="O1854" t="str">
        <f>VLOOKUP(A1854,'national-winners'!$A$2:$B$13,2,0)</f>
        <v>Clinton, Bill</v>
      </c>
    </row>
    <row r="1855" spans="1:15" x14ac:dyDescent="0.25">
      <c r="A1855">
        <v>1996</v>
      </c>
      <c r="B1855" t="s">
        <v>94</v>
      </c>
      <c r="C1855" t="s">
        <v>95</v>
      </c>
      <c r="D1855">
        <v>27</v>
      </c>
      <c r="E1855">
        <v>41</v>
      </c>
      <c r="F1855">
        <v>33</v>
      </c>
      <c r="G1855" t="s">
        <v>16</v>
      </c>
      <c r="J1855" t="b">
        <v>1</v>
      </c>
      <c r="K1855">
        <v>2903</v>
      </c>
      <c r="L1855">
        <v>2192492</v>
      </c>
      <c r="M1855" t="str">
        <f>IF(VLOOKUP(A1855,'national-winners'!$A$2:$B$13,2,0)=H1855,"Y","N")</f>
        <v>N</v>
      </c>
      <c r="N1855" t="str">
        <f>_xlfn.XLOOKUP(INDEX('state-winning-votes'!$A$1:$L$53,MATCH($C1855,'state-winning-votes'!$A:$A,0),MATCH($A1855,'state-winning-votes'!$A$2:$L$2,0)),$K:$K,$H:$H)</f>
        <v>Clinton, Bill</v>
      </c>
      <c r="O1855" t="str">
        <f>VLOOKUP(A1855,'national-winners'!$A$2:$B$13,2,0)</f>
        <v>Clinton, Bill</v>
      </c>
    </row>
    <row r="1856" spans="1:15" x14ac:dyDescent="0.25">
      <c r="A1856">
        <v>1996</v>
      </c>
      <c r="B1856" t="s">
        <v>94</v>
      </c>
      <c r="C1856" t="s">
        <v>95</v>
      </c>
      <c r="D1856">
        <v>27</v>
      </c>
      <c r="E1856">
        <v>41</v>
      </c>
      <c r="F1856">
        <v>33</v>
      </c>
      <c r="G1856" t="s">
        <v>16</v>
      </c>
      <c r="H1856" t="s">
        <v>236</v>
      </c>
      <c r="I1856" t="s">
        <v>237</v>
      </c>
      <c r="J1856" t="b">
        <v>0</v>
      </c>
      <c r="K1856">
        <v>1808</v>
      </c>
      <c r="L1856">
        <v>2192492</v>
      </c>
      <c r="M1856" t="str">
        <f>IF(VLOOKUP(A1856,'national-winners'!$A$2:$B$13,2,0)=H1856,"Y","N")</f>
        <v>N</v>
      </c>
      <c r="N1856" t="str">
        <f>_xlfn.XLOOKUP(INDEX('state-winning-votes'!$A$1:$L$53,MATCH($C1856,'state-winning-votes'!$A:$A,0),MATCH($A1856,'state-winning-votes'!$A$2:$L$2,0)),$K:$K,$H:$H)</f>
        <v>Clinton, Bill</v>
      </c>
      <c r="O1856" t="str">
        <f>VLOOKUP(A1856,'national-winners'!$A$2:$B$13,2,0)</f>
        <v>Clinton, Bill</v>
      </c>
    </row>
    <row r="1857" spans="1:15" x14ac:dyDescent="0.25">
      <c r="A1857">
        <v>1996</v>
      </c>
      <c r="B1857" t="s">
        <v>94</v>
      </c>
      <c r="C1857" t="s">
        <v>95</v>
      </c>
      <c r="D1857">
        <v>27</v>
      </c>
      <c r="E1857">
        <v>41</v>
      </c>
      <c r="F1857">
        <v>33</v>
      </c>
      <c r="G1857" t="s">
        <v>16</v>
      </c>
      <c r="H1857" t="s">
        <v>289</v>
      </c>
      <c r="I1857" t="s">
        <v>290</v>
      </c>
      <c r="J1857" t="b">
        <v>0</v>
      </c>
      <c r="K1857">
        <v>787</v>
      </c>
      <c r="L1857">
        <v>2192492</v>
      </c>
      <c r="M1857" t="str">
        <f>IF(VLOOKUP(A1857,'national-winners'!$A$2:$B$13,2,0)=H1857,"Y","N")</f>
        <v>N</v>
      </c>
      <c r="N1857" t="str">
        <f>_xlfn.XLOOKUP(INDEX('state-winning-votes'!$A$1:$L$53,MATCH($C1857,'state-winning-votes'!$A:$A,0),MATCH($A1857,'state-winning-votes'!$A$2:$L$2,0)),$K:$K,$H:$H)</f>
        <v>Clinton, Bill</v>
      </c>
      <c r="O1857" t="str">
        <f>VLOOKUP(A1857,'national-winners'!$A$2:$B$13,2,0)</f>
        <v>Clinton, Bill</v>
      </c>
    </row>
    <row r="1858" spans="1:15" x14ac:dyDescent="0.25">
      <c r="A1858">
        <v>1996</v>
      </c>
      <c r="B1858" t="s">
        <v>94</v>
      </c>
      <c r="C1858" t="s">
        <v>95</v>
      </c>
      <c r="D1858">
        <v>27</v>
      </c>
      <c r="E1858">
        <v>41</v>
      </c>
      <c r="F1858">
        <v>33</v>
      </c>
      <c r="G1858" t="s">
        <v>16</v>
      </c>
      <c r="H1858" t="s">
        <v>284</v>
      </c>
      <c r="I1858" t="s">
        <v>37</v>
      </c>
      <c r="J1858" t="b">
        <v>0</v>
      </c>
      <c r="K1858">
        <v>684</v>
      </c>
      <c r="L1858">
        <v>2192492</v>
      </c>
      <c r="M1858" t="str">
        <f>IF(VLOOKUP(A1858,'national-winners'!$A$2:$B$13,2,0)=H1858,"Y","N")</f>
        <v>N</v>
      </c>
      <c r="N1858" t="str">
        <f>_xlfn.XLOOKUP(INDEX('state-winning-votes'!$A$1:$L$53,MATCH($C1858,'state-winning-votes'!$A:$A,0),MATCH($A1858,'state-winning-votes'!$A$2:$L$2,0)),$K:$K,$H:$H)</f>
        <v>Clinton, Bill</v>
      </c>
      <c r="O1858" t="str">
        <f>VLOOKUP(A1858,'national-winners'!$A$2:$B$13,2,0)</f>
        <v>Clinton, Bill</v>
      </c>
    </row>
    <row r="1859" spans="1:15" x14ac:dyDescent="0.25">
      <c r="A1859">
        <v>1996</v>
      </c>
      <c r="B1859" t="s">
        <v>94</v>
      </c>
      <c r="C1859" t="s">
        <v>95</v>
      </c>
      <c r="D1859">
        <v>27</v>
      </c>
      <c r="E1859">
        <v>41</v>
      </c>
      <c r="F1859">
        <v>33</v>
      </c>
      <c r="G1859" t="s">
        <v>16</v>
      </c>
      <c r="H1859" t="s">
        <v>286</v>
      </c>
      <c r="I1859" t="s">
        <v>287</v>
      </c>
      <c r="J1859" t="b">
        <v>0</v>
      </c>
      <c r="K1859">
        <v>347</v>
      </c>
      <c r="L1859">
        <v>2192492</v>
      </c>
      <c r="M1859" t="str">
        <f>IF(VLOOKUP(A1859,'national-winners'!$A$2:$B$13,2,0)=H1859,"Y","N")</f>
        <v>N</v>
      </c>
      <c r="N1859" t="str">
        <f>_xlfn.XLOOKUP(INDEX('state-winning-votes'!$A$1:$L$53,MATCH($C1859,'state-winning-votes'!$A:$A,0),MATCH($A1859,'state-winning-votes'!$A$2:$L$2,0)),$K:$K,$H:$H)</f>
        <v>Clinton, Bill</v>
      </c>
      <c r="O1859" t="str">
        <f>VLOOKUP(A1859,'national-winners'!$A$2:$B$13,2,0)</f>
        <v>Clinton, Bill</v>
      </c>
    </row>
    <row r="1860" spans="1:15" x14ac:dyDescent="0.25">
      <c r="A1860">
        <v>1996</v>
      </c>
      <c r="B1860" t="s">
        <v>101</v>
      </c>
      <c r="C1860" t="s">
        <v>102</v>
      </c>
      <c r="D1860">
        <v>28</v>
      </c>
      <c r="E1860">
        <v>64</v>
      </c>
      <c r="F1860">
        <v>46</v>
      </c>
      <c r="G1860" t="s">
        <v>16</v>
      </c>
      <c r="H1860" t="s">
        <v>270</v>
      </c>
      <c r="I1860" t="s">
        <v>21</v>
      </c>
      <c r="J1860" t="b">
        <v>0</v>
      </c>
      <c r="K1860">
        <v>439838</v>
      </c>
      <c r="L1860">
        <v>893857</v>
      </c>
      <c r="M1860" t="str">
        <f>IF(VLOOKUP(A1860,'national-winners'!$A$2:$B$13,2,0)=H1860,"Y","N")</f>
        <v>N</v>
      </c>
      <c r="N1860" t="str">
        <f>_xlfn.XLOOKUP(INDEX('state-winning-votes'!$A$1:$L$53,MATCH($C1860,'state-winning-votes'!$A:$A,0),MATCH($A1860,'state-winning-votes'!$A$2:$L$2,0)),$K:$K,$H:$H)</f>
        <v>Dole, Robert</v>
      </c>
      <c r="O1860" t="str">
        <f>VLOOKUP(A1860,'national-winners'!$A$2:$B$13,2,0)</f>
        <v>Clinton, Bill</v>
      </c>
    </row>
    <row r="1861" spans="1:15" x14ac:dyDescent="0.25">
      <c r="A1861">
        <v>1996</v>
      </c>
      <c r="B1861" t="s">
        <v>101</v>
      </c>
      <c r="C1861" t="s">
        <v>102</v>
      </c>
      <c r="D1861">
        <v>28</v>
      </c>
      <c r="E1861">
        <v>64</v>
      </c>
      <c r="F1861">
        <v>46</v>
      </c>
      <c r="G1861" t="s">
        <v>16</v>
      </c>
      <c r="H1861" t="s">
        <v>230</v>
      </c>
      <c r="I1861" t="s">
        <v>18</v>
      </c>
      <c r="J1861" t="b">
        <v>0</v>
      </c>
      <c r="K1861">
        <v>394022</v>
      </c>
      <c r="L1861">
        <v>893857</v>
      </c>
      <c r="M1861" t="str">
        <f>IF(VLOOKUP(A1861,'national-winners'!$A$2:$B$13,2,0)=H1861,"Y","N")</f>
        <v>Y</v>
      </c>
      <c r="N1861" t="str">
        <f>_xlfn.XLOOKUP(INDEX('state-winning-votes'!$A$1:$L$53,MATCH($C1861,'state-winning-votes'!$A:$A,0),MATCH($A1861,'state-winning-votes'!$A$2:$L$2,0)),$K:$K,$H:$H)</f>
        <v>Dole, Robert</v>
      </c>
      <c r="O1861" t="str">
        <f>VLOOKUP(A1861,'national-winners'!$A$2:$B$13,2,0)</f>
        <v>Clinton, Bill</v>
      </c>
    </row>
    <row r="1862" spans="1:15" x14ac:dyDescent="0.25">
      <c r="A1862">
        <v>1996</v>
      </c>
      <c r="B1862" t="s">
        <v>101</v>
      </c>
      <c r="C1862" t="s">
        <v>102</v>
      </c>
      <c r="D1862">
        <v>28</v>
      </c>
      <c r="E1862">
        <v>64</v>
      </c>
      <c r="F1862">
        <v>46</v>
      </c>
      <c r="G1862" t="s">
        <v>16</v>
      </c>
      <c r="I1862" t="s">
        <v>35</v>
      </c>
      <c r="J1862" t="b">
        <v>0</v>
      </c>
      <c r="K1862">
        <v>53427</v>
      </c>
      <c r="L1862">
        <v>893857</v>
      </c>
      <c r="M1862" t="str">
        <f>IF(VLOOKUP(A1862,'national-winners'!$A$2:$B$13,2,0)=H1862,"Y","N")</f>
        <v>N</v>
      </c>
      <c r="N1862" t="str">
        <f>_xlfn.XLOOKUP(INDEX('state-winning-votes'!$A$1:$L$53,MATCH($C1862,'state-winning-votes'!$A:$A,0),MATCH($A1862,'state-winning-votes'!$A$2:$L$2,0)),$K:$K,$H:$H)</f>
        <v>Dole, Robert</v>
      </c>
      <c r="O1862" t="str">
        <f>VLOOKUP(A1862,'national-winners'!$A$2:$B$13,2,0)</f>
        <v>Clinton, Bill</v>
      </c>
    </row>
    <row r="1863" spans="1:15" x14ac:dyDescent="0.25">
      <c r="A1863">
        <v>1996</v>
      </c>
      <c r="B1863" t="s">
        <v>101</v>
      </c>
      <c r="C1863" t="s">
        <v>102</v>
      </c>
      <c r="D1863">
        <v>28</v>
      </c>
      <c r="E1863">
        <v>64</v>
      </c>
      <c r="F1863">
        <v>46</v>
      </c>
      <c r="G1863" t="s">
        <v>16</v>
      </c>
      <c r="H1863" t="s">
        <v>271</v>
      </c>
      <c r="I1863" t="s">
        <v>29</v>
      </c>
      <c r="J1863" t="b">
        <v>0</v>
      </c>
      <c r="K1863">
        <v>2809</v>
      </c>
      <c r="L1863">
        <v>893857</v>
      </c>
      <c r="M1863" t="str">
        <f>IF(VLOOKUP(A1863,'national-winners'!$A$2:$B$13,2,0)=H1863,"Y","N")</f>
        <v>N</v>
      </c>
      <c r="N1863" t="str">
        <f>_xlfn.XLOOKUP(INDEX('state-winning-votes'!$A$1:$L$53,MATCH($C1863,'state-winning-votes'!$A:$A,0),MATCH($A1863,'state-winning-votes'!$A$2:$L$2,0)),$K:$K,$H:$H)</f>
        <v>Dole, Robert</v>
      </c>
      <c r="O1863" t="str">
        <f>VLOOKUP(A1863,'national-winners'!$A$2:$B$13,2,0)</f>
        <v>Clinton, Bill</v>
      </c>
    </row>
    <row r="1864" spans="1:15" x14ac:dyDescent="0.25">
      <c r="A1864">
        <v>1996</v>
      </c>
      <c r="B1864" t="s">
        <v>101</v>
      </c>
      <c r="C1864" t="s">
        <v>102</v>
      </c>
      <c r="D1864">
        <v>28</v>
      </c>
      <c r="E1864">
        <v>64</v>
      </c>
      <c r="F1864">
        <v>46</v>
      </c>
      <c r="G1864" t="s">
        <v>16</v>
      </c>
      <c r="H1864" t="s">
        <v>238</v>
      </c>
      <c r="I1864" t="s">
        <v>275</v>
      </c>
      <c r="J1864" t="b">
        <v>0</v>
      </c>
      <c r="K1864">
        <v>2314</v>
      </c>
      <c r="L1864">
        <v>893857</v>
      </c>
      <c r="M1864" t="str">
        <f>IF(VLOOKUP(A1864,'national-winners'!$A$2:$B$13,2,0)=H1864,"Y","N")</f>
        <v>N</v>
      </c>
      <c r="N1864" t="str">
        <f>_xlfn.XLOOKUP(INDEX('state-winning-votes'!$A$1:$L$53,MATCH($C1864,'state-winning-votes'!$A:$A,0),MATCH($A1864,'state-winning-votes'!$A$2:$L$2,0)),$K:$K,$H:$H)</f>
        <v>Dole, Robert</v>
      </c>
      <c r="O1864" t="str">
        <f>VLOOKUP(A1864,'national-winners'!$A$2:$B$13,2,0)</f>
        <v>Clinton, Bill</v>
      </c>
    </row>
    <row r="1865" spans="1:15" x14ac:dyDescent="0.25">
      <c r="A1865">
        <v>1996</v>
      </c>
      <c r="B1865" t="s">
        <v>101</v>
      </c>
      <c r="C1865" t="s">
        <v>102</v>
      </c>
      <c r="D1865">
        <v>28</v>
      </c>
      <c r="E1865">
        <v>64</v>
      </c>
      <c r="F1865">
        <v>46</v>
      </c>
      <c r="G1865" t="s">
        <v>16</v>
      </c>
      <c r="H1865" t="s">
        <v>236</v>
      </c>
      <c r="I1865" t="s">
        <v>237</v>
      </c>
      <c r="J1865" t="b">
        <v>0</v>
      </c>
      <c r="K1865">
        <v>1447</v>
      </c>
      <c r="L1865">
        <v>893857</v>
      </c>
      <c r="M1865" t="str">
        <f>IF(VLOOKUP(A1865,'national-winners'!$A$2:$B$13,2,0)=H1865,"Y","N")</f>
        <v>N</v>
      </c>
      <c r="N1865" t="str">
        <f>_xlfn.XLOOKUP(INDEX('state-winning-votes'!$A$1:$L$53,MATCH($C1865,'state-winning-votes'!$A:$A,0),MATCH($A1865,'state-winning-votes'!$A$2:$L$2,0)),$K:$K,$H:$H)</f>
        <v>Dole, Robert</v>
      </c>
      <c r="O1865" t="str">
        <f>VLOOKUP(A1865,'national-winners'!$A$2:$B$13,2,0)</f>
        <v>Clinton, Bill</v>
      </c>
    </row>
    <row r="1866" spans="1:15" x14ac:dyDescent="0.25">
      <c r="A1866">
        <v>1996</v>
      </c>
      <c r="B1866" t="s">
        <v>103</v>
      </c>
      <c r="C1866" t="s">
        <v>104</v>
      </c>
      <c r="D1866">
        <v>29</v>
      </c>
      <c r="E1866">
        <v>43</v>
      </c>
      <c r="F1866">
        <v>34</v>
      </c>
      <c r="G1866" t="s">
        <v>16</v>
      </c>
      <c r="H1866" t="s">
        <v>230</v>
      </c>
      <c r="I1866" t="s">
        <v>18</v>
      </c>
      <c r="J1866" t="b">
        <v>0</v>
      </c>
      <c r="K1866">
        <v>1025935</v>
      </c>
      <c r="L1866">
        <v>2158065</v>
      </c>
      <c r="M1866" t="str">
        <f>IF(VLOOKUP(A1866,'national-winners'!$A$2:$B$13,2,0)=H1866,"Y","N")</f>
        <v>Y</v>
      </c>
      <c r="N1866" t="str">
        <f>_xlfn.XLOOKUP(INDEX('state-winning-votes'!$A$1:$L$53,MATCH($C1866,'state-winning-votes'!$A:$A,0),MATCH($A1866,'state-winning-votes'!$A$2:$L$2,0)),$K:$K,$H:$H)</f>
        <v>Clinton, Bill</v>
      </c>
      <c r="O1866" t="str">
        <f>VLOOKUP(A1866,'national-winners'!$A$2:$B$13,2,0)</f>
        <v>Clinton, Bill</v>
      </c>
    </row>
    <row r="1867" spans="1:15" x14ac:dyDescent="0.25">
      <c r="A1867">
        <v>1996</v>
      </c>
      <c r="B1867" t="s">
        <v>103</v>
      </c>
      <c r="C1867" t="s">
        <v>104</v>
      </c>
      <c r="D1867">
        <v>29</v>
      </c>
      <c r="E1867">
        <v>43</v>
      </c>
      <c r="F1867">
        <v>34</v>
      </c>
      <c r="G1867" t="s">
        <v>16</v>
      </c>
      <c r="H1867" t="s">
        <v>270</v>
      </c>
      <c r="I1867" t="s">
        <v>21</v>
      </c>
      <c r="J1867" t="b">
        <v>0</v>
      </c>
      <c r="K1867">
        <v>890016</v>
      </c>
      <c r="L1867">
        <v>2158065</v>
      </c>
      <c r="M1867" t="str">
        <f>IF(VLOOKUP(A1867,'national-winners'!$A$2:$B$13,2,0)=H1867,"Y","N")</f>
        <v>N</v>
      </c>
      <c r="N1867" t="str">
        <f>_xlfn.XLOOKUP(INDEX('state-winning-votes'!$A$1:$L$53,MATCH($C1867,'state-winning-votes'!$A:$A,0),MATCH($A1867,'state-winning-votes'!$A$2:$L$2,0)),$K:$K,$H:$H)</f>
        <v>Clinton, Bill</v>
      </c>
      <c r="O1867" t="str">
        <f>VLOOKUP(A1867,'national-winners'!$A$2:$B$13,2,0)</f>
        <v>Clinton, Bill</v>
      </c>
    </row>
    <row r="1868" spans="1:15" x14ac:dyDescent="0.25">
      <c r="A1868">
        <v>1996</v>
      </c>
      <c r="B1868" t="s">
        <v>103</v>
      </c>
      <c r="C1868" t="s">
        <v>104</v>
      </c>
      <c r="D1868">
        <v>29</v>
      </c>
      <c r="E1868">
        <v>43</v>
      </c>
      <c r="F1868">
        <v>34</v>
      </c>
      <c r="G1868" t="s">
        <v>16</v>
      </c>
      <c r="H1868" t="s">
        <v>231</v>
      </c>
      <c r="I1868" t="s">
        <v>272</v>
      </c>
      <c r="J1868" t="b">
        <v>0</v>
      </c>
      <c r="K1868">
        <v>217188</v>
      </c>
      <c r="L1868">
        <v>2158065</v>
      </c>
      <c r="M1868" t="str">
        <f>IF(VLOOKUP(A1868,'national-winners'!$A$2:$B$13,2,0)=H1868,"Y","N")</f>
        <v>N</v>
      </c>
      <c r="N1868" t="str">
        <f>_xlfn.XLOOKUP(INDEX('state-winning-votes'!$A$1:$L$53,MATCH($C1868,'state-winning-votes'!$A:$A,0),MATCH($A1868,'state-winning-votes'!$A$2:$L$2,0)),$K:$K,$H:$H)</f>
        <v>Clinton, Bill</v>
      </c>
      <c r="O1868" t="str">
        <f>VLOOKUP(A1868,'national-winners'!$A$2:$B$13,2,0)</f>
        <v>Clinton, Bill</v>
      </c>
    </row>
    <row r="1869" spans="1:15" x14ac:dyDescent="0.25">
      <c r="A1869">
        <v>1996</v>
      </c>
      <c r="B1869" t="s">
        <v>103</v>
      </c>
      <c r="C1869" t="s">
        <v>104</v>
      </c>
      <c r="D1869">
        <v>29</v>
      </c>
      <c r="E1869">
        <v>43</v>
      </c>
      <c r="F1869">
        <v>34</v>
      </c>
      <c r="G1869" t="s">
        <v>16</v>
      </c>
      <c r="H1869" t="s">
        <v>238</v>
      </c>
      <c r="I1869" t="s">
        <v>275</v>
      </c>
      <c r="J1869" t="b">
        <v>0</v>
      </c>
      <c r="K1869">
        <v>11521</v>
      </c>
      <c r="L1869">
        <v>2158065</v>
      </c>
      <c r="M1869" t="str">
        <f>IF(VLOOKUP(A1869,'national-winners'!$A$2:$B$13,2,0)=H1869,"Y","N")</f>
        <v>N</v>
      </c>
      <c r="N1869" t="str">
        <f>_xlfn.XLOOKUP(INDEX('state-winning-votes'!$A$1:$L$53,MATCH($C1869,'state-winning-votes'!$A:$A,0),MATCH($A1869,'state-winning-votes'!$A$2:$L$2,0)),$K:$K,$H:$H)</f>
        <v>Clinton, Bill</v>
      </c>
      <c r="O1869" t="str">
        <f>VLOOKUP(A1869,'national-winners'!$A$2:$B$13,2,0)</f>
        <v>Clinton, Bill</v>
      </c>
    </row>
    <row r="1870" spans="1:15" x14ac:dyDescent="0.25">
      <c r="A1870">
        <v>1996</v>
      </c>
      <c r="B1870" t="s">
        <v>103</v>
      </c>
      <c r="C1870" t="s">
        <v>104</v>
      </c>
      <c r="D1870">
        <v>29</v>
      </c>
      <c r="E1870">
        <v>43</v>
      </c>
      <c r="F1870">
        <v>34</v>
      </c>
      <c r="G1870" t="s">
        <v>16</v>
      </c>
      <c r="H1870" t="s">
        <v>271</v>
      </c>
      <c r="I1870" t="s">
        <v>29</v>
      </c>
      <c r="J1870" t="b">
        <v>0</v>
      </c>
      <c r="K1870">
        <v>10522</v>
      </c>
      <c r="L1870">
        <v>2158065</v>
      </c>
      <c r="M1870" t="str">
        <f>IF(VLOOKUP(A1870,'national-winners'!$A$2:$B$13,2,0)=H1870,"Y","N")</f>
        <v>N</v>
      </c>
      <c r="N1870" t="str">
        <f>_xlfn.XLOOKUP(INDEX('state-winning-votes'!$A$1:$L$53,MATCH($C1870,'state-winning-votes'!$A:$A,0),MATCH($A1870,'state-winning-votes'!$A$2:$L$2,0)),$K:$K,$H:$H)</f>
        <v>Clinton, Bill</v>
      </c>
      <c r="O1870" t="str">
        <f>VLOOKUP(A1870,'national-winners'!$A$2:$B$13,2,0)</f>
        <v>Clinton, Bill</v>
      </c>
    </row>
    <row r="1871" spans="1:15" x14ac:dyDescent="0.25">
      <c r="A1871">
        <v>1996</v>
      </c>
      <c r="B1871" t="s">
        <v>103</v>
      </c>
      <c r="C1871" t="s">
        <v>104</v>
      </c>
      <c r="D1871">
        <v>29</v>
      </c>
      <c r="E1871">
        <v>43</v>
      </c>
      <c r="F1871">
        <v>34</v>
      </c>
      <c r="G1871" t="s">
        <v>16</v>
      </c>
      <c r="H1871" t="s">
        <v>236</v>
      </c>
      <c r="I1871" t="s">
        <v>237</v>
      </c>
      <c r="J1871" t="b">
        <v>0</v>
      </c>
      <c r="K1871">
        <v>2287</v>
      </c>
      <c r="L1871">
        <v>2158065</v>
      </c>
      <c r="M1871" t="str">
        <f>IF(VLOOKUP(A1871,'national-winners'!$A$2:$B$13,2,0)=H1871,"Y","N")</f>
        <v>N</v>
      </c>
      <c r="N1871" t="str">
        <f>_xlfn.XLOOKUP(INDEX('state-winning-votes'!$A$1:$L$53,MATCH($C1871,'state-winning-votes'!$A:$A,0),MATCH($A1871,'state-winning-votes'!$A$2:$L$2,0)),$K:$K,$H:$H)</f>
        <v>Clinton, Bill</v>
      </c>
      <c r="O1871" t="str">
        <f>VLOOKUP(A1871,'national-winners'!$A$2:$B$13,2,0)</f>
        <v>Clinton, Bill</v>
      </c>
    </row>
    <row r="1872" spans="1:15" x14ac:dyDescent="0.25">
      <c r="A1872">
        <v>1996</v>
      </c>
      <c r="B1872" t="s">
        <v>103</v>
      </c>
      <c r="C1872" t="s">
        <v>104</v>
      </c>
      <c r="D1872">
        <v>29</v>
      </c>
      <c r="E1872">
        <v>43</v>
      </c>
      <c r="F1872">
        <v>34</v>
      </c>
      <c r="G1872" t="s">
        <v>16</v>
      </c>
      <c r="I1872" t="s">
        <v>35</v>
      </c>
      <c r="J1872" t="b">
        <v>0</v>
      </c>
      <c r="K1872">
        <v>596</v>
      </c>
      <c r="L1872">
        <v>2158065</v>
      </c>
      <c r="M1872" t="str">
        <f>IF(VLOOKUP(A1872,'national-winners'!$A$2:$B$13,2,0)=H1872,"Y","N")</f>
        <v>N</v>
      </c>
      <c r="N1872" t="str">
        <f>_xlfn.XLOOKUP(INDEX('state-winning-votes'!$A$1:$L$53,MATCH($C1872,'state-winning-votes'!$A:$A,0),MATCH($A1872,'state-winning-votes'!$A$2:$L$2,0)),$K:$K,$H:$H)</f>
        <v>Clinton, Bill</v>
      </c>
      <c r="O1872" t="str">
        <f>VLOOKUP(A1872,'national-winners'!$A$2:$B$13,2,0)</f>
        <v>Clinton, Bill</v>
      </c>
    </row>
    <row r="1873" spans="1:15" x14ac:dyDescent="0.25">
      <c r="A1873">
        <v>1996</v>
      </c>
      <c r="B1873" t="s">
        <v>105</v>
      </c>
      <c r="C1873" t="s">
        <v>106</v>
      </c>
      <c r="D1873">
        <v>30</v>
      </c>
      <c r="E1873">
        <v>81</v>
      </c>
      <c r="F1873">
        <v>64</v>
      </c>
      <c r="G1873" t="s">
        <v>16</v>
      </c>
      <c r="H1873" t="s">
        <v>270</v>
      </c>
      <c r="I1873" t="s">
        <v>21</v>
      </c>
      <c r="J1873" t="b">
        <v>0</v>
      </c>
      <c r="K1873">
        <v>179652</v>
      </c>
      <c r="L1873">
        <v>407083</v>
      </c>
      <c r="M1873" t="str">
        <f>IF(VLOOKUP(A1873,'national-winners'!$A$2:$B$13,2,0)=H1873,"Y","N")</f>
        <v>N</v>
      </c>
      <c r="N1873" t="str">
        <f>_xlfn.XLOOKUP(INDEX('state-winning-votes'!$A$1:$L$53,MATCH($C1873,'state-winning-votes'!$A:$A,0),MATCH($A1873,'state-winning-votes'!$A$2:$L$2,0)),$K:$K,$H:$H)</f>
        <v>Dole, Robert</v>
      </c>
      <c r="O1873" t="str">
        <f>VLOOKUP(A1873,'national-winners'!$A$2:$B$13,2,0)</f>
        <v>Clinton, Bill</v>
      </c>
    </row>
    <row r="1874" spans="1:15" x14ac:dyDescent="0.25">
      <c r="A1874">
        <v>1996</v>
      </c>
      <c r="B1874" t="s">
        <v>105</v>
      </c>
      <c r="C1874" t="s">
        <v>106</v>
      </c>
      <c r="D1874">
        <v>30</v>
      </c>
      <c r="E1874">
        <v>81</v>
      </c>
      <c r="F1874">
        <v>64</v>
      </c>
      <c r="G1874" t="s">
        <v>16</v>
      </c>
      <c r="H1874" t="s">
        <v>230</v>
      </c>
      <c r="I1874" t="s">
        <v>18</v>
      </c>
      <c r="J1874" t="b">
        <v>0</v>
      </c>
      <c r="K1874">
        <v>167922</v>
      </c>
      <c r="L1874">
        <v>407083</v>
      </c>
      <c r="M1874" t="str">
        <f>IF(VLOOKUP(A1874,'national-winners'!$A$2:$B$13,2,0)=H1874,"Y","N")</f>
        <v>Y</v>
      </c>
      <c r="N1874" t="str">
        <f>_xlfn.XLOOKUP(INDEX('state-winning-votes'!$A$1:$L$53,MATCH($C1874,'state-winning-votes'!$A:$A,0),MATCH($A1874,'state-winning-votes'!$A$2:$L$2,0)),$K:$K,$H:$H)</f>
        <v>Dole, Robert</v>
      </c>
      <c r="O1874" t="str">
        <f>VLOOKUP(A1874,'national-winners'!$A$2:$B$13,2,0)</f>
        <v>Clinton, Bill</v>
      </c>
    </row>
    <row r="1875" spans="1:15" x14ac:dyDescent="0.25">
      <c r="A1875">
        <v>1996</v>
      </c>
      <c r="B1875" t="s">
        <v>105</v>
      </c>
      <c r="C1875" t="s">
        <v>106</v>
      </c>
      <c r="D1875">
        <v>30</v>
      </c>
      <c r="E1875">
        <v>81</v>
      </c>
      <c r="F1875">
        <v>64</v>
      </c>
      <c r="G1875" t="s">
        <v>16</v>
      </c>
      <c r="H1875" t="s">
        <v>231</v>
      </c>
      <c r="I1875" t="s">
        <v>272</v>
      </c>
      <c r="J1875" t="b">
        <v>0</v>
      </c>
      <c r="K1875">
        <v>55229</v>
      </c>
      <c r="L1875">
        <v>407083</v>
      </c>
      <c r="M1875" t="str">
        <f>IF(VLOOKUP(A1875,'national-winners'!$A$2:$B$13,2,0)=H1875,"Y","N")</f>
        <v>N</v>
      </c>
      <c r="N1875" t="str">
        <f>_xlfn.XLOOKUP(INDEX('state-winning-votes'!$A$1:$L$53,MATCH($C1875,'state-winning-votes'!$A:$A,0),MATCH($A1875,'state-winning-votes'!$A$2:$L$2,0)),$K:$K,$H:$H)</f>
        <v>Dole, Robert</v>
      </c>
      <c r="O1875" t="str">
        <f>VLOOKUP(A1875,'national-winners'!$A$2:$B$13,2,0)</f>
        <v>Clinton, Bill</v>
      </c>
    </row>
    <row r="1876" spans="1:15" x14ac:dyDescent="0.25">
      <c r="A1876">
        <v>1996</v>
      </c>
      <c r="B1876" t="s">
        <v>105</v>
      </c>
      <c r="C1876" t="s">
        <v>106</v>
      </c>
      <c r="D1876">
        <v>30</v>
      </c>
      <c r="E1876">
        <v>81</v>
      </c>
      <c r="F1876">
        <v>64</v>
      </c>
      <c r="G1876" t="s">
        <v>16</v>
      </c>
      <c r="H1876" t="s">
        <v>271</v>
      </c>
      <c r="I1876" t="s">
        <v>29</v>
      </c>
      <c r="J1876" t="b">
        <v>0</v>
      </c>
      <c r="K1876">
        <v>2526</v>
      </c>
      <c r="L1876">
        <v>407083</v>
      </c>
      <c r="M1876" t="str">
        <f>IF(VLOOKUP(A1876,'national-winners'!$A$2:$B$13,2,0)=H1876,"Y","N")</f>
        <v>N</v>
      </c>
      <c r="N1876" t="str">
        <f>_xlfn.XLOOKUP(INDEX('state-winning-votes'!$A$1:$L$53,MATCH($C1876,'state-winning-votes'!$A:$A,0),MATCH($A1876,'state-winning-votes'!$A$2:$L$2,0)),$K:$K,$H:$H)</f>
        <v>Dole, Robert</v>
      </c>
      <c r="O1876" t="str">
        <f>VLOOKUP(A1876,'national-winners'!$A$2:$B$13,2,0)</f>
        <v>Clinton, Bill</v>
      </c>
    </row>
    <row r="1877" spans="1:15" x14ac:dyDescent="0.25">
      <c r="A1877">
        <v>1996</v>
      </c>
      <c r="B1877" t="s">
        <v>105</v>
      </c>
      <c r="C1877" t="s">
        <v>106</v>
      </c>
      <c r="D1877">
        <v>30</v>
      </c>
      <c r="E1877">
        <v>81</v>
      </c>
      <c r="F1877">
        <v>64</v>
      </c>
      <c r="G1877" t="s">
        <v>16</v>
      </c>
      <c r="H1877" t="s">
        <v>236</v>
      </c>
      <c r="I1877" t="s">
        <v>237</v>
      </c>
      <c r="J1877" t="b">
        <v>0</v>
      </c>
      <c r="K1877">
        <v>1754</v>
      </c>
      <c r="L1877">
        <v>407083</v>
      </c>
      <c r="M1877" t="str">
        <f>IF(VLOOKUP(A1877,'national-winners'!$A$2:$B$13,2,0)=H1877,"Y","N")</f>
        <v>N</v>
      </c>
      <c r="N1877" t="str">
        <f>_xlfn.XLOOKUP(INDEX('state-winning-votes'!$A$1:$L$53,MATCH($C1877,'state-winning-votes'!$A:$A,0),MATCH($A1877,'state-winning-votes'!$A$2:$L$2,0)),$K:$K,$H:$H)</f>
        <v>Dole, Robert</v>
      </c>
      <c r="O1877" t="str">
        <f>VLOOKUP(A1877,'national-winners'!$A$2:$B$13,2,0)</f>
        <v>Clinton, Bill</v>
      </c>
    </row>
    <row r="1878" spans="1:15" x14ac:dyDescent="0.25">
      <c r="A1878">
        <v>1996</v>
      </c>
      <c r="B1878" t="s">
        <v>107</v>
      </c>
      <c r="C1878" t="s">
        <v>108</v>
      </c>
      <c r="D1878">
        <v>31</v>
      </c>
      <c r="E1878">
        <v>46</v>
      </c>
      <c r="F1878">
        <v>35</v>
      </c>
      <c r="G1878" t="s">
        <v>16</v>
      </c>
      <c r="H1878" t="s">
        <v>270</v>
      </c>
      <c r="I1878" t="s">
        <v>21</v>
      </c>
      <c r="J1878" t="b">
        <v>0</v>
      </c>
      <c r="K1878">
        <v>363467</v>
      </c>
      <c r="L1878">
        <v>677415</v>
      </c>
      <c r="M1878" t="str">
        <f>IF(VLOOKUP(A1878,'national-winners'!$A$2:$B$13,2,0)=H1878,"Y","N")</f>
        <v>N</v>
      </c>
      <c r="N1878" t="str">
        <f>_xlfn.XLOOKUP(INDEX('state-winning-votes'!$A$1:$L$53,MATCH($C1878,'state-winning-votes'!$A:$A,0),MATCH($A1878,'state-winning-votes'!$A$2:$L$2,0)),$K:$K,$H:$H)</f>
        <v>Dole, Robert</v>
      </c>
      <c r="O1878" t="str">
        <f>VLOOKUP(A1878,'national-winners'!$A$2:$B$13,2,0)</f>
        <v>Clinton, Bill</v>
      </c>
    </row>
    <row r="1879" spans="1:15" x14ac:dyDescent="0.25">
      <c r="A1879">
        <v>1996</v>
      </c>
      <c r="B1879" t="s">
        <v>107</v>
      </c>
      <c r="C1879" t="s">
        <v>108</v>
      </c>
      <c r="D1879">
        <v>31</v>
      </c>
      <c r="E1879">
        <v>46</v>
      </c>
      <c r="F1879">
        <v>35</v>
      </c>
      <c r="G1879" t="s">
        <v>16</v>
      </c>
      <c r="H1879" t="s">
        <v>230</v>
      </c>
      <c r="I1879" t="s">
        <v>18</v>
      </c>
      <c r="J1879" t="b">
        <v>0</v>
      </c>
      <c r="K1879">
        <v>236761</v>
      </c>
      <c r="L1879">
        <v>677415</v>
      </c>
      <c r="M1879" t="str">
        <f>IF(VLOOKUP(A1879,'national-winners'!$A$2:$B$13,2,0)=H1879,"Y","N")</f>
        <v>Y</v>
      </c>
      <c r="N1879" t="str">
        <f>_xlfn.XLOOKUP(INDEX('state-winning-votes'!$A$1:$L$53,MATCH($C1879,'state-winning-votes'!$A:$A,0),MATCH($A1879,'state-winning-votes'!$A$2:$L$2,0)),$K:$K,$H:$H)</f>
        <v>Dole, Robert</v>
      </c>
      <c r="O1879" t="str">
        <f>VLOOKUP(A1879,'national-winners'!$A$2:$B$13,2,0)</f>
        <v>Clinton, Bill</v>
      </c>
    </row>
    <row r="1880" spans="1:15" x14ac:dyDescent="0.25">
      <c r="A1880">
        <v>1996</v>
      </c>
      <c r="B1880" t="s">
        <v>107</v>
      </c>
      <c r="C1880" t="s">
        <v>108</v>
      </c>
      <c r="D1880">
        <v>31</v>
      </c>
      <c r="E1880">
        <v>46</v>
      </c>
      <c r="F1880">
        <v>35</v>
      </c>
      <c r="G1880" t="s">
        <v>16</v>
      </c>
      <c r="H1880" t="s">
        <v>231</v>
      </c>
      <c r="I1880" t="s">
        <v>272</v>
      </c>
      <c r="J1880" t="b">
        <v>0</v>
      </c>
      <c r="K1880">
        <v>71278</v>
      </c>
      <c r="L1880">
        <v>677415</v>
      </c>
      <c r="M1880" t="str">
        <f>IF(VLOOKUP(A1880,'national-winners'!$A$2:$B$13,2,0)=H1880,"Y","N")</f>
        <v>N</v>
      </c>
      <c r="N1880" t="str">
        <f>_xlfn.XLOOKUP(INDEX('state-winning-votes'!$A$1:$L$53,MATCH($C1880,'state-winning-votes'!$A:$A,0),MATCH($A1880,'state-winning-votes'!$A$2:$L$2,0)),$K:$K,$H:$H)</f>
        <v>Dole, Robert</v>
      </c>
      <c r="O1880" t="str">
        <f>VLOOKUP(A1880,'national-winners'!$A$2:$B$13,2,0)</f>
        <v>Clinton, Bill</v>
      </c>
    </row>
    <row r="1881" spans="1:15" x14ac:dyDescent="0.25">
      <c r="A1881">
        <v>1996</v>
      </c>
      <c r="B1881" t="s">
        <v>107</v>
      </c>
      <c r="C1881" t="s">
        <v>108</v>
      </c>
      <c r="D1881">
        <v>31</v>
      </c>
      <c r="E1881">
        <v>46</v>
      </c>
      <c r="F1881">
        <v>35</v>
      </c>
      <c r="G1881" t="s">
        <v>16</v>
      </c>
      <c r="H1881" t="s">
        <v>271</v>
      </c>
      <c r="I1881" t="s">
        <v>29</v>
      </c>
      <c r="J1881" t="b">
        <v>0</v>
      </c>
      <c r="K1881">
        <v>2792</v>
      </c>
      <c r="L1881">
        <v>677415</v>
      </c>
      <c r="M1881" t="str">
        <f>IF(VLOOKUP(A1881,'national-winners'!$A$2:$B$13,2,0)=H1881,"Y","N")</f>
        <v>N</v>
      </c>
      <c r="N1881" t="str">
        <f>_xlfn.XLOOKUP(INDEX('state-winning-votes'!$A$1:$L$53,MATCH($C1881,'state-winning-votes'!$A:$A,0),MATCH($A1881,'state-winning-votes'!$A$2:$L$2,0)),$K:$K,$H:$H)</f>
        <v>Dole, Robert</v>
      </c>
      <c r="O1881" t="str">
        <f>VLOOKUP(A1881,'national-winners'!$A$2:$B$13,2,0)</f>
        <v>Clinton, Bill</v>
      </c>
    </row>
    <row r="1882" spans="1:15" x14ac:dyDescent="0.25">
      <c r="A1882">
        <v>1996</v>
      </c>
      <c r="B1882" t="s">
        <v>107</v>
      </c>
      <c r="C1882" t="s">
        <v>108</v>
      </c>
      <c r="D1882">
        <v>31</v>
      </c>
      <c r="E1882">
        <v>46</v>
      </c>
      <c r="F1882">
        <v>35</v>
      </c>
      <c r="G1882" t="s">
        <v>16</v>
      </c>
      <c r="H1882" t="s">
        <v>238</v>
      </c>
      <c r="I1882" t="s">
        <v>275</v>
      </c>
      <c r="J1882" t="b">
        <v>0</v>
      </c>
      <c r="K1882">
        <v>1928</v>
      </c>
      <c r="L1882">
        <v>677415</v>
      </c>
      <c r="M1882" t="str">
        <f>IF(VLOOKUP(A1882,'national-winners'!$A$2:$B$13,2,0)=H1882,"Y","N")</f>
        <v>N</v>
      </c>
      <c r="N1882" t="str">
        <f>_xlfn.XLOOKUP(INDEX('state-winning-votes'!$A$1:$L$53,MATCH($C1882,'state-winning-votes'!$A:$A,0),MATCH($A1882,'state-winning-votes'!$A$2:$L$2,0)),$K:$K,$H:$H)</f>
        <v>Dole, Robert</v>
      </c>
      <c r="O1882" t="str">
        <f>VLOOKUP(A1882,'national-winners'!$A$2:$B$13,2,0)</f>
        <v>Clinton, Bill</v>
      </c>
    </row>
    <row r="1883" spans="1:15" x14ac:dyDescent="0.25">
      <c r="A1883">
        <v>1996</v>
      </c>
      <c r="B1883" t="s">
        <v>107</v>
      </c>
      <c r="C1883" t="s">
        <v>108</v>
      </c>
      <c r="D1883">
        <v>31</v>
      </c>
      <c r="E1883">
        <v>46</v>
      </c>
      <c r="F1883">
        <v>35</v>
      </c>
      <c r="G1883" t="s">
        <v>16</v>
      </c>
      <c r="H1883" t="s">
        <v>236</v>
      </c>
      <c r="I1883" t="s">
        <v>237</v>
      </c>
      <c r="J1883" t="b">
        <v>0</v>
      </c>
      <c r="K1883">
        <v>1189</v>
      </c>
      <c r="L1883">
        <v>677415</v>
      </c>
      <c r="M1883" t="str">
        <f>IF(VLOOKUP(A1883,'national-winners'!$A$2:$B$13,2,0)=H1883,"Y","N")</f>
        <v>N</v>
      </c>
      <c r="N1883" t="str">
        <f>_xlfn.XLOOKUP(INDEX('state-winning-votes'!$A$1:$L$53,MATCH($C1883,'state-winning-votes'!$A:$A,0),MATCH($A1883,'state-winning-votes'!$A$2:$L$2,0)),$K:$K,$H:$H)</f>
        <v>Dole, Robert</v>
      </c>
      <c r="O1883" t="str">
        <f>VLOOKUP(A1883,'national-winners'!$A$2:$B$13,2,0)</f>
        <v>Clinton, Bill</v>
      </c>
    </row>
    <row r="1884" spans="1:15" x14ac:dyDescent="0.25">
      <c r="A1884">
        <v>1996</v>
      </c>
      <c r="B1884" t="s">
        <v>109</v>
      </c>
      <c r="C1884" t="s">
        <v>110</v>
      </c>
      <c r="D1884">
        <v>32</v>
      </c>
      <c r="E1884">
        <v>88</v>
      </c>
      <c r="F1884">
        <v>65</v>
      </c>
      <c r="G1884" t="s">
        <v>16</v>
      </c>
      <c r="H1884" t="s">
        <v>230</v>
      </c>
      <c r="I1884" t="s">
        <v>18</v>
      </c>
      <c r="J1884" t="b">
        <v>0</v>
      </c>
      <c r="K1884">
        <v>203974</v>
      </c>
      <c r="L1884">
        <v>464279</v>
      </c>
      <c r="M1884" t="str">
        <f>IF(VLOOKUP(A1884,'national-winners'!$A$2:$B$13,2,0)=H1884,"Y","N")</f>
        <v>Y</v>
      </c>
      <c r="N1884" t="str">
        <f>_xlfn.XLOOKUP(INDEX('state-winning-votes'!$A$1:$L$53,MATCH($C1884,'state-winning-votes'!$A:$A,0),MATCH($A1884,'state-winning-votes'!$A$2:$L$2,0)),$K:$K,$H:$H)</f>
        <v>Clinton, Bill</v>
      </c>
      <c r="O1884" t="str">
        <f>VLOOKUP(A1884,'national-winners'!$A$2:$B$13,2,0)</f>
        <v>Clinton, Bill</v>
      </c>
    </row>
    <row r="1885" spans="1:15" x14ac:dyDescent="0.25">
      <c r="A1885">
        <v>1996</v>
      </c>
      <c r="B1885" t="s">
        <v>109</v>
      </c>
      <c r="C1885" t="s">
        <v>110</v>
      </c>
      <c r="D1885">
        <v>32</v>
      </c>
      <c r="E1885">
        <v>88</v>
      </c>
      <c r="F1885">
        <v>65</v>
      </c>
      <c r="G1885" t="s">
        <v>16</v>
      </c>
      <c r="H1885" t="s">
        <v>270</v>
      </c>
      <c r="I1885" t="s">
        <v>21</v>
      </c>
      <c r="J1885" t="b">
        <v>0</v>
      </c>
      <c r="K1885">
        <v>199244</v>
      </c>
      <c r="L1885">
        <v>464279</v>
      </c>
      <c r="M1885" t="str">
        <f>IF(VLOOKUP(A1885,'national-winners'!$A$2:$B$13,2,0)=H1885,"Y","N")</f>
        <v>N</v>
      </c>
      <c r="N1885" t="str">
        <f>_xlfn.XLOOKUP(INDEX('state-winning-votes'!$A$1:$L$53,MATCH($C1885,'state-winning-votes'!$A:$A,0),MATCH($A1885,'state-winning-votes'!$A$2:$L$2,0)),$K:$K,$H:$H)</f>
        <v>Clinton, Bill</v>
      </c>
      <c r="O1885" t="str">
        <f>VLOOKUP(A1885,'national-winners'!$A$2:$B$13,2,0)</f>
        <v>Clinton, Bill</v>
      </c>
    </row>
    <row r="1886" spans="1:15" x14ac:dyDescent="0.25">
      <c r="A1886">
        <v>1996</v>
      </c>
      <c r="B1886" t="s">
        <v>109</v>
      </c>
      <c r="C1886" t="s">
        <v>110</v>
      </c>
      <c r="D1886">
        <v>32</v>
      </c>
      <c r="E1886">
        <v>88</v>
      </c>
      <c r="F1886">
        <v>65</v>
      </c>
      <c r="G1886" t="s">
        <v>16</v>
      </c>
      <c r="H1886" t="s">
        <v>231</v>
      </c>
      <c r="I1886" t="s">
        <v>272</v>
      </c>
      <c r="J1886" t="b">
        <v>0</v>
      </c>
      <c r="K1886">
        <v>43986</v>
      </c>
      <c r="L1886">
        <v>464279</v>
      </c>
      <c r="M1886" t="str">
        <f>IF(VLOOKUP(A1886,'national-winners'!$A$2:$B$13,2,0)=H1886,"Y","N")</f>
        <v>N</v>
      </c>
      <c r="N1886" t="str">
        <f>_xlfn.XLOOKUP(INDEX('state-winning-votes'!$A$1:$L$53,MATCH($C1886,'state-winning-votes'!$A:$A,0),MATCH($A1886,'state-winning-votes'!$A$2:$L$2,0)),$K:$K,$H:$H)</f>
        <v>Clinton, Bill</v>
      </c>
      <c r="O1886" t="str">
        <f>VLOOKUP(A1886,'national-winners'!$A$2:$B$13,2,0)</f>
        <v>Clinton, Bill</v>
      </c>
    </row>
    <row r="1887" spans="1:15" x14ac:dyDescent="0.25">
      <c r="A1887">
        <v>1996</v>
      </c>
      <c r="B1887" t="s">
        <v>109</v>
      </c>
      <c r="C1887" t="s">
        <v>110</v>
      </c>
      <c r="D1887">
        <v>32</v>
      </c>
      <c r="E1887">
        <v>88</v>
      </c>
      <c r="F1887">
        <v>65</v>
      </c>
      <c r="G1887" t="s">
        <v>16</v>
      </c>
      <c r="H1887" t="s">
        <v>291</v>
      </c>
      <c r="J1887" t="b">
        <v>0</v>
      </c>
      <c r="K1887">
        <v>5608</v>
      </c>
      <c r="L1887">
        <v>464279</v>
      </c>
      <c r="M1887" t="str">
        <f>IF(VLOOKUP(A1887,'national-winners'!$A$2:$B$13,2,0)=H1887,"Y","N")</f>
        <v>N</v>
      </c>
      <c r="N1887" t="str">
        <f>_xlfn.XLOOKUP(INDEX('state-winning-votes'!$A$1:$L$53,MATCH($C1887,'state-winning-votes'!$A:$A,0),MATCH($A1887,'state-winning-votes'!$A$2:$L$2,0)),$K:$K,$H:$H)</f>
        <v>Clinton, Bill</v>
      </c>
      <c r="O1887" t="str">
        <f>VLOOKUP(A1887,'national-winners'!$A$2:$B$13,2,0)</f>
        <v>Clinton, Bill</v>
      </c>
    </row>
    <row r="1888" spans="1:15" x14ac:dyDescent="0.25">
      <c r="A1888">
        <v>1996</v>
      </c>
      <c r="B1888" t="s">
        <v>109</v>
      </c>
      <c r="C1888" t="s">
        <v>110</v>
      </c>
      <c r="D1888">
        <v>32</v>
      </c>
      <c r="E1888">
        <v>88</v>
      </c>
      <c r="F1888">
        <v>65</v>
      </c>
      <c r="G1888" t="s">
        <v>16</v>
      </c>
      <c r="H1888" t="s">
        <v>273</v>
      </c>
      <c r="I1888" t="s">
        <v>274</v>
      </c>
      <c r="J1888" t="b">
        <v>0</v>
      </c>
      <c r="K1888">
        <v>4730</v>
      </c>
      <c r="L1888">
        <v>464279</v>
      </c>
      <c r="M1888" t="str">
        <f>IF(VLOOKUP(A1888,'national-winners'!$A$2:$B$13,2,0)=H1888,"Y","N")</f>
        <v>N</v>
      </c>
      <c r="N1888" t="str">
        <f>_xlfn.XLOOKUP(INDEX('state-winning-votes'!$A$1:$L$53,MATCH($C1888,'state-winning-votes'!$A:$A,0),MATCH($A1888,'state-winning-votes'!$A$2:$L$2,0)),$K:$K,$H:$H)</f>
        <v>Clinton, Bill</v>
      </c>
      <c r="O1888" t="str">
        <f>VLOOKUP(A1888,'national-winners'!$A$2:$B$13,2,0)</f>
        <v>Clinton, Bill</v>
      </c>
    </row>
    <row r="1889" spans="1:15" x14ac:dyDescent="0.25">
      <c r="A1889">
        <v>1996</v>
      </c>
      <c r="B1889" t="s">
        <v>109</v>
      </c>
      <c r="C1889" t="s">
        <v>110</v>
      </c>
      <c r="D1889">
        <v>32</v>
      </c>
      <c r="E1889">
        <v>88</v>
      </c>
      <c r="F1889">
        <v>65</v>
      </c>
      <c r="G1889" t="s">
        <v>16</v>
      </c>
      <c r="H1889" t="s">
        <v>271</v>
      </c>
      <c r="I1889" t="s">
        <v>29</v>
      </c>
      <c r="J1889" t="b">
        <v>0</v>
      </c>
      <c r="K1889">
        <v>4460</v>
      </c>
      <c r="L1889">
        <v>464279</v>
      </c>
      <c r="M1889" t="str">
        <f>IF(VLOOKUP(A1889,'national-winners'!$A$2:$B$13,2,0)=H1889,"Y","N")</f>
        <v>N</v>
      </c>
      <c r="N1889" t="str">
        <f>_xlfn.XLOOKUP(INDEX('state-winning-votes'!$A$1:$L$53,MATCH($C1889,'state-winning-votes'!$A:$A,0),MATCH($A1889,'state-winning-votes'!$A$2:$L$2,0)),$K:$K,$H:$H)</f>
        <v>Clinton, Bill</v>
      </c>
      <c r="O1889" t="str">
        <f>VLOOKUP(A1889,'national-winners'!$A$2:$B$13,2,0)</f>
        <v>Clinton, Bill</v>
      </c>
    </row>
    <row r="1890" spans="1:15" x14ac:dyDescent="0.25">
      <c r="A1890">
        <v>1996</v>
      </c>
      <c r="B1890" t="s">
        <v>109</v>
      </c>
      <c r="C1890" t="s">
        <v>110</v>
      </c>
      <c r="D1890">
        <v>32</v>
      </c>
      <c r="E1890">
        <v>88</v>
      </c>
      <c r="F1890">
        <v>65</v>
      </c>
      <c r="G1890" t="s">
        <v>16</v>
      </c>
      <c r="H1890" t="s">
        <v>238</v>
      </c>
      <c r="I1890" t="s">
        <v>258</v>
      </c>
      <c r="J1890" t="b">
        <v>0</v>
      </c>
      <c r="K1890">
        <v>1732</v>
      </c>
      <c r="L1890">
        <v>464279</v>
      </c>
      <c r="M1890" t="str">
        <f>IF(VLOOKUP(A1890,'national-winners'!$A$2:$B$13,2,0)=H1890,"Y","N")</f>
        <v>N</v>
      </c>
      <c r="N1890" t="str">
        <f>_xlfn.XLOOKUP(INDEX('state-winning-votes'!$A$1:$L$53,MATCH($C1890,'state-winning-votes'!$A:$A,0),MATCH($A1890,'state-winning-votes'!$A$2:$L$2,0)),$K:$K,$H:$H)</f>
        <v>Clinton, Bill</v>
      </c>
      <c r="O1890" t="str">
        <f>VLOOKUP(A1890,'national-winners'!$A$2:$B$13,2,0)</f>
        <v>Clinton, Bill</v>
      </c>
    </row>
    <row r="1891" spans="1:15" x14ac:dyDescent="0.25">
      <c r="A1891">
        <v>1996</v>
      </c>
      <c r="B1891" t="s">
        <v>109</v>
      </c>
      <c r="C1891" t="s">
        <v>110</v>
      </c>
      <c r="D1891">
        <v>32</v>
      </c>
      <c r="E1891">
        <v>88</v>
      </c>
      <c r="F1891">
        <v>65</v>
      </c>
      <c r="G1891" t="s">
        <v>16</v>
      </c>
      <c r="H1891" t="s">
        <v>236</v>
      </c>
      <c r="I1891" t="s">
        <v>237</v>
      </c>
      <c r="J1891" t="b">
        <v>0</v>
      </c>
      <c r="K1891">
        <v>545</v>
      </c>
      <c r="L1891">
        <v>464279</v>
      </c>
      <c r="M1891" t="str">
        <f>IF(VLOOKUP(A1891,'national-winners'!$A$2:$B$13,2,0)=H1891,"Y","N")</f>
        <v>N</v>
      </c>
      <c r="N1891" t="str">
        <f>_xlfn.XLOOKUP(INDEX('state-winning-votes'!$A$1:$L$53,MATCH($C1891,'state-winning-votes'!$A:$A,0),MATCH($A1891,'state-winning-votes'!$A$2:$L$2,0)),$K:$K,$H:$H)</f>
        <v>Clinton, Bill</v>
      </c>
      <c r="O1891" t="str">
        <f>VLOOKUP(A1891,'national-winners'!$A$2:$B$13,2,0)</f>
        <v>Clinton, Bill</v>
      </c>
    </row>
    <row r="1892" spans="1:15" x14ac:dyDescent="0.25">
      <c r="A1892">
        <v>1996</v>
      </c>
      <c r="B1892" t="s">
        <v>111</v>
      </c>
      <c r="C1892" t="s">
        <v>112</v>
      </c>
      <c r="D1892">
        <v>33</v>
      </c>
      <c r="E1892">
        <v>12</v>
      </c>
      <c r="F1892">
        <v>4</v>
      </c>
      <c r="G1892" t="s">
        <v>16</v>
      </c>
      <c r="H1892" t="s">
        <v>230</v>
      </c>
      <c r="I1892" t="s">
        <v>18</v>
      </c>
      <c r="J1892" t="b">
        <v>0</v>
      </c>
      <c r="K1892">
        <v>246166</v>
      </c>
      <c r="L1892">
        <v>496597</v>
      </c>
      <c r="M1892" t="str">
        <f>IF(VLOOKUP(A1892,'national-winners'!$A$2:$B$13,2,0)=H1892,"Y","N")</f>
        <v>Y</v>
      </c>
      <c r="N1892" t="str">
        <f>_xlfn.XLOOKUP(INDEX('state-winning-votes'!$A$1:$L$53,MATCH($C1892,'state-winning-votes'!$A:$A,0),MATCH($A1892,'state-winning-votes'!$A$2:$L$2,0)),$K:$K,$H:$H)</f>
        <v>Clinton, Bill</v>
      </c>
      <c r="O1892" t="str">
        <f>VLOOKUP(A1892,'national-winners'!$A$2:$B$13,2,0)</f>
        <v>Clinton, Bill</v>
      </c>
    </row>
    <row r="1893" spans="1:15" x14ac:dyDescent="0.25">
      <c r="A1893">
        <v>1996</v>
      </c>
      <c r="B1893" t="s">
        <v>111</v>
      </c>
      <c r="C1893" t="s">
        <v>112</v>
      </c>
      <c r="D1893">
        <v>33</v>
      </c>
      <c r="E1893">
        <v>12</v>
      </c>
      <c r="F1893">
        <v>4</v>
      </c>
      <c r="G1893" t="s">
        <v>16</v>
      </c>
      <c r="H1893" t="s">
        <v>270</v>
      </c>
      <c r="I1893" t="s">
        <v>21</v>
      </c>
      <c r="J1893" t="b">
        <v>0</v>
      </c>
      <c r="K1893">
        <v>196486</v>
      </c>
      <c r="L1893">
        <v>496597</v>
      </c>
      <c r="M1893" t="str">
        <f>IF(VLOOKUP(A1893,'national-winners'!$A$2:$B$13,2,0)=H1893,"Y","N")</f>
        <v>N</v>
      </c>
      <c r="N1893" t="str">
        <f>_xlfn.XLOOKUP(INDEX('state-winning-votes'!$A$1:$L$53,MATCH($C1893,'state-winning-votes'!$A:$A,0),MATCH($A1893,'state-winning-votes'!$A$2:$L$2,0)),$K:$K,$H:$H)</f>
        <v>Clinton, Bill</v>
      </c>
      <c r="O1893" t="str">
        <f>VLOOKUP(A1893,'national-winners'!$A$2:$B$13,2,0)</f>
        <v>Clinton, Bill</v>
      </c>
    </row>
    <row r="1894" spans="1:15" x14ac:dyDescent="0.25">
      <c r="A1894">
        <v>1996</v>
      </c>
      <c r="B1894" t="s">
        <v>111</v>
      </c>
      <c r="C1894" t="s">
        <v>112</v>
      </c>
      <c r="D1894">
        <v>33</v>
      </c>
      <c r="E1894">
        <v>12</v>
      </c>
      <c r="F1894">
        <v>4</v>
      </c>
      <c r="G1894" t="s">
        <v>16</v>
      </c>
      <c r="H1894" t="s">
        <v>231</v>
      </c>
      <c r="I1894" t="s">
        <v>272</v>
      </c>
      <c r="J1894" t="b">
        <v>0</v>
      </c>
      <c r="K1894">
        <v>48387</v>
      </c>
      <c r="L1894">
        <v>496597</v>
      </c>
      <c r="M1894" t="str">
        <f>IF(VLOOKUP(A1894,'national-winners'!$A$2:$B$13,2,0)=H1894,"Y","N")</f>
        <v>N</v>
      </c>
      <c r="N1894" t="str">
        <f>_xlfn.XLOOKUP(INDEX('state-winning-votes'!$A$1:$L$53,MATCH($C1894,'state-winning-votes'!$A:$A,0),MATCH($A1894,'state-winning-votes'!$A$2:$L$2,0)),$K:$K,$H:$H)</f>
        <v>Clinton, Bill</v>
      </c>
      <c r="O1894" t="str">
        <f>VLOOKUP(A1894,'national-winners'!$A$2:$B$13,2,0)</f>
        <v>Clinton, Bill</v>
      </c>
    </row>
    <row r="1895" spans="1:15" x14ac:dyDescent="0.25">
      <c r="A1895">
        <v>1996</v>
      </c>
      <c r="B1895" t="s">
        <v>111</v>
      </c>
      <c r="C1895" t="s">
        <v>112</v>
      </c>
      <c r="D1895">
        <v>33</v>
      </c>
      <c r="E1895">
        <v>12</v>
      </c>
      <c r="F1895">
        <v>4</v>
      </c>
      <c r="G1895" t="s">
        <v>16</v>
      </c>
      <c r="H1895" t="s">
        <v>271</v>
      </c>
      <c r="I1895" t="s">
        <v>29</v>
      </c>
      <c r="J1895" t="b">
        <v>0</v>
      </c>
      <c r="K1895">
        <v>4214</v>
      </c>
      <c r="L1895">
        <v>496597</v>
      </c>
      <c r="M1895" t="str">
        <f>IF(VLOOKUP(A1895,'national-winners'!$A$2:$B$13,2,0)=H1895,"Y","N")</f>
        <v>N</v>
      </c>
      <c r="N1895" t="str">
        <f>_xlfn.XLOOKUP(INDEX('state-winning-votes'!$A$1:$L$53,MATCH($C1895,'state-winning-votes'!$A:$A,0),MATCH($A1895,'state-winning-votes'!$A$2:$L$2,0)),$K:$K,$H:$H)</f>
        <v>Clinton, Bill</v>
      </c>
      <c r="O1895" t="str">
        <f>VLOOKUP(A1895,'national-winners'!$A$2:$B$13,2,0)</f>
        <v>Clinton, Bill</v>
      </c>
    </row>
    <row r="1896" spans="1:15" x14ac:dyDescent="0.25">
      <c r="A1896">
        <v>1996</v>
      </c>
      <c r="B1896" t="s">
        <v>111</v>
      </c>
      <c r="C1896" t="s">
        <v>112</v>
      </c>
      <c r="D1896">
        <v>33</v>
      </c>
      <c r="E1896">
        <v>12</v>
      </c>
      <c r="F1896">
        <v>4</v>
      </c>
      <c r="G1896" t="s">
        <v>16</v>
      </c>
      <c r="H1896" t="s">
        <v>238</v>
      </c>
      <c r="I1896" t="s">
        <v>275</v>
      </c>
      <c r="J1896" t="b">
        <v>0</v>
      </c>
      <c r="K1896">
        <v>1344</v>
      </c>
      <c r="L1896">
        <v>496597</v>
      </c>
      <c r="M1896" t="str">
        <f>IF(VLOOKUP(A1896,'national-winners'!$A$2:$B$13,2,0)=H1896,"Y","N")</f>
        <v>N</v>
      </c>
      <c r="N1896" t="str">
        <f>_xlfn.XLOOKUP(INDEX('state-winning-votes'!$A$1:$L$53,MATCH($C1896,'state-winning-votes'!$A:$A,0),MATCH($A1896,'state-winning-votes'!$A$2:$L$2,0)),$K:$K,$H:$H)</f>
        <v>Clinton, Bill</v>
      </c>
      <c r="O1896" t="str">
        <f>VLOOKUP(A1896,'national-winners'!$A$2:$B$13,2,0)</f>
        <v>Clinton, Bill</v>
      </c>
    </row>
    <row r="1897" spans="1:15" x14ac:dyDescent="0.25">
      <c r="A1897">
        <v>1996</v>
      </c>
      <c r="B1897" t="s">
        <v>113</v>
      </c>
      <c r="C1897" t="s">
        <v>114</v>
      </c>
      <c r="D1897">
        <v>34</v>
      </c>
      <c r="E1897">
        <v>22</v>
      </c>
      <c r="F1897">
        <v>12</v>
      </c>
      <c r="G1897" t="s">
        <v>16</v>
      </c>
      <c r="H1897" t="s">
        <v>230</v>
      </c>
      <c r="I1897" t="s">
        <v>18</v>
      </c>
      <c r="J1897" t="b">
        <v>0</v>
      </c>
      <c r="K1897">
        <v>1652361</v>
      </c>
      <c r="L1897">
        <v>3075860</v>
      </c>
      <c r="M1897" t="str">
        <f>IF(VLOOKUP(A1897,'national-winners'!$A$2:$B$13,2,0)=H1897,"Y","N")</f>
        <v>Y</v>
      </c>
      <c r="N1897" t="str">
        <f>_xlfn.XLOOKUP(INDEX('state-winning-votes'!$A$1:$L$53,MATCH($C1897,'state-winning-votes'!$A:$A,0),MATCH($A1897,'state-winning-votes'!$A$2:$L$2,0)),$K:$K,$H:$H)</f>
        <v>Clinton, Bill</v>
      </c>
      <c r="O1897" t="str">
        <f>VLOOKUP(A1897,'national-winners'!$A$2:$B$13,2,0)</f>
        <v>Clinton, Bill</v>
      </c>
    </row>
    <row r="1898" spans="1:15" x14ac:dyDescent="0.25">
      <c r="A1898">
        <v>1996</v>
      </c>
      <c r="B1898" t="s">
        <v>113</v>
      </c>
      <c r="C1898" t="s">
        <v>114</v>
      </c>
      <c r="D1898">
        <v>34</v>
      </c>
      <c r="E1898">
        <v>22</v>
      </c>
      <c r="F1898">
        <v>12</v>
      </c>
      <c r="G1898" t="s">
        <v>16</v>
      </c>
      <c r="H1898" t="s">
        <v>270</v>
      </c>
      <c r="I1898" t="s">
        <v>21</v>
      </c>
      <c r="J1898" t="b">
        <v>0</v>
      </c>
      <c r="K1898">
        <v>1103099</v>
      </c>
      <c r="L1898">
        <v>3075860</v>
      </c>
      <c r="M1898" t="str">
        <f>IF(VLOOKUP(A1898,'national-winners'!$A$2:$B$13,2,0)=H1898,"Y","N")</f>
        <v>N</v>
      </c>
      <c r="N1898" t="str">
        <f>_xlfn.XLOOKUP(INDEX('state-winning-votes'!$A$1:$L$53,MATCH($C1898,'state-winning-votes'!$A:$A,0),MATCH($A1898,'state-winning-votes'!$A$2:$L$2,0)),$K:$K,$H:$H)</f>
        <v>Clinton, Bill</v>
      </c>
      <c r="O1898" t="str">
        <f>VLOOKUP(A1898,'national-winners'!$A$2:$B$13,2,0)</f>
        <v>Clinton, Bill</v>
      </c>
    </row>
    <row r="1899" spans="1:15" x14ac:dyDescent="0.25">
      <c r="A1899">
        <v>1996</v>
      </c>
      <c r="B1899" t="s">
        <v>113</v>
      </c>
      <c r="C1899" t="s">
        <v>114</v>
      </c>
      <c r="D1899">
        <v>34</v>
      </c>
      <c r="E1899">
        <v>22</v>
      </c>
      <c r="F1899">
        <v>12</v>
      </c>
      <c r="G1899" t="s">
        <v>16</v>
      </c>
      <c r="I1899" t="s">
        <v>35</v>
      </c>
      <c r="J1899" t="b">
        <v>0</v>
      </c>
      <c r="K1899">
        <v>320400</v>
      </c>
      <c r="L1899">
        <v>3075860</v>
      </c>
      <c r="M1899" t="str">
        <f>IF(VLOOKUP(A1899,'national-winners'!$A$2:$B$13,2,0)=H1899,"Y","N")</f>
        <v>N</v>
      </c>
      <c r="N1899" t="str">
        <f>_xlfn.XLOOKUP(INDEX('state-winning-votes'!$A$1:$L$53,MATCH($C1899,'state-winning-votes'!$A:$A,0),MATCH($A1899,'state-winning-votes'!$A$2:$L$2,0)),$K:$K,$H:$H)</f>
        <v>Clinton, Bill</v>
      </c>
      <c r="O1899" t="str">
        <f>VLOOKUP(A1899,'national-winners'!$A$2:$B$13,2,0)</f>
        <v>Clinton, Bill</v>
      </c>
    </row>
    <row r="1900" spans="1:15" x14ac:dyDescent="0.25">
      <c r="A1900">
        <v>1996</v>
      </c>
      <c r="B1900" t="s">
        <v>115</v>
      </c>
      <c r="C1900" t="s">
        <v>116</v>
      </c>
      <c r="D1900">
        <v>35</v>
      </c>
      <c r="E1900">
        <v>85</v>
      </c>
      <c r="F1900">
        <v>66</v>
      </c>
      <c r="G1900" t="s">
        <v>16</v>
      </c>
      <c r="H1900" t="s">
        <v>230</v>
      </c>
      <c r="I1900" t="s">
        <v>18</v>
      </c>
      <c r="J1900" t="b">
        <v>0</v>
      </c>
      <c r="K1900">
        <v>273495</v>
      </c>
      <c r="L1900">
        <v>556074</v>
      </c>
      <c r="M1900" t="str">
        <f>IF(VLOOKUP(A1900,'national-winners'!$A$2:$B$13,2,0)=H1900,"Y","N")</f>
        <v>Y</v>
      </c>
      <c r="N1900" t="str">
        <f>_xlfn.XLOOKUP(INDEX('state-winning-votes'!$A$1:$L$53,MATCH($C1900,'state-winning-votes'!$A:$A,0),MATCH($A1900,'state-winning-votes'!$A$2:$L$2,0)),$K:$K,$H:$H)</f>
        <v>Clinton, Bill</v>
      </c>
      <c r="O1900" t="str">
        <f>VLOOKUP(A1900,'national-winners'!$A$2:$B$13,2,0)</f>
        <v>Clinton, Bill</v>
      </c>
    </row>
    <row r="1901" spans="1:15" x14ac:dyDescent="0.25">
      <c r="A1901">
        <v>1996</v>
      </c>
      <c r="B1901" t="s">
        <v>115</v>
      </c>
      <c r="C1901" t="s">
        <v>116</v>
      </c>
      <c r="D1901">
        <v>35</v>
      </c>
      <c r="E1901">
        <v>85</v>
      </c>
      <c r="F1901">
        <v>66</v>
      </c>
      <c r="G1901" t="s">
        <v>16</v>
      </c>
      <c r="H1901" t="s">
        <v>270</v>
      </c>
      <c r="I1901" t="s">
        <v>21</v>
      </c>
      <c r="J1901" t="b">
        <v>0</v>
      </c>
      <c r="K1901">
        <v>232751</v>
      </c>
      <c r="L1901">
        <v>556074</v>
      </c>
      <c r="M1901" t="str">
        <f>IF(VLOOKUP(A1901,'national-winners'!$A$2:$B$13,2,0)=H1901,"Y","N")</f>
        <v>N</v>
      </c>
      <c r="N1901" t="str">
        <f>_xlfn.XLOOKUP(INDEX('state-winning-votes'!$A$1:$L$53,MATCH($C1901,'state-winning-votes'!$A:$A,0),MATCH($A1901,'state-winning-votes'!$A$2:$L$2,0)),$K:$K,$H:$H)</f>
        <v>Clinton, Bill</v>
      </c>
      <c r="O1901" t="str">
        <f>VLOOKUP(A1901,'national-winners'!$A$2:$B$13,2,0)</f>
        <v>Clinton, Bill</v>
      </c>
    </row>
    <row r="1902" spans="1:15" x14ac:dyDescent="0.25">
      <c r="A1902">
        <v>1996</v>
      </c>
      <c r="B1902" t="s">
        <v>115</v>
      </c>
      <c r="C1902" t="s">
        <v>116</v>
      </c>
      <c r="D1902">
        <v>35</v>
      </c>
      <c r="E1902">
        <v>85</v>
      </c>
      <c r="F1902">
        <v>66</v>
      </c>
      <c r="G1902" t="s">
        <v>16</v>
      </c>
      <c r="H1902" t="s">
        <v>231</v>
      </c>
      <c r="I1902" t="s">
        <v>272</v>
      </c>
      <c r="J1902" t="b">
        <v>0</v>
      </c>
      <c r="K1902">
        <v>32257</v>
      </c>
      <c r="L1902">
        <v>556074</v>
      </c>
      <c r="M1902" t="str">
        <f>IF(VLOOKUP(A1902,'national-winners'!$A$2:$B$13,2,0)=H1902,"Y","N")</f>
        <v>N</v>
      </c>
      <c r="N1902" t="str">
        <f>_xlfn.XLOOKUP(INDEX('state-winning-votes'!$A$1:$L$53,MATCH($C1902,'state-winning-votes'!$A:$A,0),MATCH($A1902,'state-winning-votes'!$A$2:$L$2,0)),$K:$K,$H:$H)</f>
        <v>Clinton, Bill</v>
      </c>
      <c r="O1902" t="str">
        <f>VLOOKUP(A1902,'national-winners'!$A$2:$B$13,2,0)</f>
        <v>Clinton, Bill</v>
      </c>
    </row>
    <row r="1903" spans="1:15" x14ac:dyDescent="0.25">
      <c r="A1903">
        <v>1996</v>
      </c>
      <c r="B1903" t="s">
        <v>115</v>
      </c>
      <c r="C1903" t="s">
        <v>116</v>
      </c>
      <c r="D1903">
        <v>35</v>
      </c>
      <c r="E1903">
        <v>85</v>
      </c>
      <c r="F1903">
        <v>66</v>
      </c>
      <c r="G1903" t="s">
        <v>16</v>
      </c>
      <c r="H1903" t="s">
        <v>273</v>
      </c>
      <c r="I1903" t="s">
        <v>274</v>
      </c>
      <c r="J1903" t="b">
        <v>0</v>
      </c>
      <c r="K1903">
        <v>13218</v>
      </c>
      <c r="L1903">
        <v>556074</v>
      </c>
      <c r="M1903" t="str">
        <f>IF(VLOOKUP(A1903,'national-winners'!$A$2:$B$13,2,0)=H1903,"Y","N")</f>
        <v>N</v>
      </c>
      <c r="N1903" t="str">
        <f>_xlfn.XLOOKUP(INDEX('state-winning-votes'!$A$1:$L$53,MATCH($C1903,'state-winning-votes'!$A:$A,0),MATCH($A1903,'state-winning-votes'!$A$2:$L$2,0)),$K:$K,$H:$H)</f>
        <v>Clinton, Bill</v>
      </c>
      <c r="O1903" t="str">
        <f>VLOOKUP(A1903,'national-winners'!$A$2:$B$13,2,0)</f>
        <v>Clinton, Bill</v>
      </c>
    </row>
    <row r="1904" spans="1:15" x14ac:dyDescent="0.25">
      <c r="A1904">
        <v>1996</v>
      </c>
      <c r="B1904" t="s">
        <v>115</v>
      </c>
      <c r="C1904" t="s">
        <v>116</v>
      </c>
      <c r="D1904">
        <v>35</v>
      </c>
      <c r="E1904">
        <v>85</v>
      </c>
      <c r="F1904">
        <v>66</v>
      </c>
      <c r="G1904" t="s">
        <v>16</v>
      </c>
      <c r="H1904" t="s">
        <v>271</v>
      </c>
      <c r="I1904" t="s">
        <v>29</v>
      </c>
      <c r="J1904" t="b">
        <v>0</v>
      </c>
      <c r="K1904">
        <v>2996</v>
      </c>
      <c r="L1904">
        <v>556074</v>
      </c>
      <c r="M1904" t="str">
        <f>IF(VLOOKUP(A1904,'national-winners'!$A$2:$B$13,2,0)=H1904,"Y","N")</f>
        <v>N</v>
      </c>
      <c r="N1904" t="str">
        <f>_xlfn.XLOOKUP(INDEX('state-winning-votes'!$A$1:$L$53,MATCH($C1904,'state-winning-votes'!$A:$A,0),MATCH($A1904,'state-winning-votes'!$A$2:$L$2,0)),$K:$K,$H:$H)</f>
        <v>Clinton, Bill</v>
      </c>
      <c r="O1904" t="str">
        <f>VLOOKUP(A1904,'national-winners'!$A$2:$B$13,2,0)</f>
        <v>Clinton, Bill</v>
      </c>
    </row>
    <row r="1905" spans="1:15" x14ac:dyDescent="0.25">
      <c r="A1905">
        <v>1996</v>
      </c>
      <c r="B1905" t="s">
        <v>115</v>
      </c>
      <c r="C1905" t="s">
        <v>116</v>
      </c>
      <c r="D1905">
        <v>35</v>
      </c>
      <c r="E1905">
        <v>85</v>
      </c>
      <c r="F1905">
        <v>66</v>
      </c>
      <c r="G1905" t="s">
        <v>16</v>
      </c>
      <c r="H1905" t="s">
        <v>238</v>
      </c>
      <c r="I1905" t="s">
        <v>275</v>
      </c>
      <c r="J1905" t="b">
        <v>0</v>
      </c>
      <c r="K1905">
        <v>713</v>
      </c>
      <c r="L1905">
        <v>556074</v>
      </c>
      <c r="M1905" t="str">
        <f>IF(VLOOKUP(A1905,'national-winners'!$A$2:$B$13,2,0)=H1905,"Y","N")</f>
        <v>N</v>
      </c>
      <c r="N1905" t="str">
        <f>_xlfn.XLOOKUP(INDEX('state-winning-votes'!$A$1:$L$53,MATCH($C1905,'state-winning-votes'!$A:$A,0),MATCH($A1905,'state-winning-votes'!$A$2:$L$2,0)),$K:$K,$H:$H)</f>
        <v>Clinton, Bill</v>
      </c>
      <c r="O1905" t="str">
        <f>VLOOKUP(A1905,'national-winners'!$A$2:$B$13,2,0)</f>
        <v>Clinton, Bill</v>
      </c>
    </row>
    <row r="1906" spans="1:15" x14ac:dyDescent="0.25">
      <c r="A1906">
        <v>1996</v>
      </c>
      <c r="B1906" t="s">
        <v>115</v>
      </c>
      <c r="C1906" t="s">
        <v>116</v>
      </c>
      <c r="D1906">
        <v>35</v>
      </c>
      <c r="E1906">
        <v>85</v>
      </c>
      <c r="F1906">
        <v>66</v>
      </c>
      <c r="G1906" t="s">
        <v>16</v>
      </c>
      <c r="H1906" t="s">
        <v>236</v>
      </c>
      <c r="I1906" t="s">
        <v>237</v>
      </c>
      <c r="J1906" t="b">
        <v>0</v>
      </c>
      <c r="K1906">
        <v>644</v>
      </c>
      <c r="L1906">
        <v>556074</v>
      </c>
      <c r="M1906" t="str">
        <f>IF(VLOOKUP(A1906,'national-winners'!$A$2:$B$13,2,0)=H1906,"Y","N")</f>
        <v>N</v>
      </c>
      <c r="N1906" t="str">
        <f>_xlfn.XLOOKUP(INDEX('state-winning-votes'!$A$1:$L$53,MATCH($C1906,'state-winning-votes'!$A:$A,0),MATCH($A1906,'state-winning-votes'!$A$2:$L$2,0)),$K:$K,$H:$H)</f>
        <v>Clinton, Bill</v>
      </c>
      <c r="O1906" t="str">
        <f>VLOOKUP(A1906,'national-winners'!$A$2:$B$13,2,0)</f>
        <v>Clinton, Bill</v>
      </c>
    </row>
    <row r="1907" spans="1:15" x14ac:dyDescent="0.25">
      <c r="A1907">
        <v>1996</v>
      </c>
      <c r="B1907" t="s">
        <v>117</v>
      </c>
      <c r="C1907" t="s">
        <v>118</v>
      </c>
      <c r="D1907">
        <v>36</v>
      </c>
      <c r="E1907">
        <v>21</v>
      </c>
      <c r="F1907">
        <v>13</v>
      </c>
      <c r="G1907" t="s">
        <v>16</v>
      </c>
      <c r="H1907" t="s">
        <v>230</v>
      </c>
      <c r="I1907" t="s">
        <v>18</v>
      </c>
      <c r="J1907" t="b">
        <v>0</v>
      </c>
      <c r="K1907">
        <v>3649630</v>
      </c>
      <c r="L1907">
        <v>6439129</v>
      </c>
      <c r="M1907" t="str">
        <f>IF(VLOOKUP(A1907,'national-winners'!$A$2:$B$13,2,0)=H1907,"Y","N")</f>
        <v>Y</v>
      </c>
      <c r="N1907" t="str">
        <f>_xlfn.XLOOKUP(INDEX('state-winning-votes'!$A$1:$L$53,MATCH($C1907,'state-winning-votes'!$A:$A,0),MATCH($A1907,'state-winning-votes'!$A$2:$L$2,0)),$K:$K,$H:$H)</f>
        <v>Clinton, Bill</v>
      </c>
      <c r="O1907" t="str">
        <f>VLOOKUP(A1907,'national-winners'!$A$2:$B$13,2,0)</f>
        <v>Clinton, Bill</v>
      </c>
    </row>
    <row r="1908" spans="1:15" x14ac:dyDescent="0.25">
      <c r="A1908">
        <v>1996</v>
      </c>
      <c r="B1908" t="s">
        <v>117</v>
      </c>
      <c r="C1908" t="s">
        <v>118</v>
      </c>
      <c r="D1908">
        <v>36</v>
      </c>
      <c r="E1908">
        <v>21</v>
      </c>
      <c r="F1908">
        <v>13</v>
      </c>
      <c r="G1908" t="s">
        <v>16</v>
      </c>
      <c r="H1908" t="s">
        <v>270</v>
      </c>
      <c r="I1908" t="s">
        <v>21</v>
      </c>
      <c r="J1908" t="b">
        <v>0</v>
      </c>
      <c r="K1908">
        <v>1738707</v>
      </c>
      <c r="L1908">
        <v>6439129</v>
      </c>
      <c r="M1908" t="str">
        <f>IF(VLOOKUP(A1908,'national-winners'!$A$2:$B$13,2,0)=H1908,"Y","N")</f>
        <v>N</v>
      </c>
      <c r="N1908" t="str">
        <f>_xlfn.XLOOKUP(INDEX('state-winning-votes'!$A$1:$L$53,MATCH($C1908,'state-winning-votes'!$A:$A,0),MATCH($A1908,'state-winning-votes'!$A$2:$L$2,0)),$K:$K,$H:$H)</f>
        <v>Clinton, Bill</v>
      </c>
      <c r="O1908" t="str">
        <f>VLOOKUP(A1908,'national-winners'!$A$2:$B$13,2,0)</f>
        <v>Clinton, Bill</v>
      </c>
    </row>
    <row r="1909" spans="1:15" x14ac:dyDescent="0.25">
      <c r="A1909">
        <v>1996</v>
      </c>
      <c r="B1909" t="s">
        <v>117</v>
      </c>
      <c r="C1909" t="s">
        <v>118</v>
      </c>
      <c r="D1909">
        <v>36</v>
      </c>
      <c r="E1909">
        <v>21</v>
      </c>
      <c r="F1909">
        <v>13</v>
      </c>
      <c r="G1909" t="s">
        <v>16</v>
      </c>
      <c r="H1909" t="s">
        <v>231</v>
      </c>
      <c r="I1909" t="s">
        <v>292</v>
      </c>
      <c r="J1909" t="b">
        <v>0</v>
      </c>
      <c r="K1909">
        <v>503458</v>
      </c>
      <c r="L1909">
        <v>6439129</v>
      </c>
      <c r="M1909" t="str">
        <f>IF(VLOOKUP(A1909,'national-winners'!$A$2:$B$13,2,0)=H1909,"Y","N")</f>
        <v>N</v>
      </c>
      <c r="N1909" t="str">
        <f>_xlfn.XLOOKUP(INDEX('state-winning-votes'!$A$1:$L$53,MATCH($C1909,'state-winning-votes'!$A:$A,0),MATCH($A1909,'state-winning-votes'!$A$2:$L$2,0)),$K:$K,$H:$H)</f>
        <v>Clinton, Bill</v>
      </c>
      <c r="O1909" t="str">
        <f>VLOOKUP(A1909,'national-winners'!$A$2:$B$13,2,0)</f>
        <v>Clinton, Bill</v>
      </c>
    </row>
    <row r="1910" spans="1:15" x14ac:dyDescent="0.25">
      <c r="A1910">
        <v>1996</v>
      </c>
      <c r="B1910" t="s">
        <v>117</v>
      </c>
      <c r="C1910" t="s">
        <v>118</v>
      </c>
      <c r="D1910">
        <v>36</v>
      </c>
      <c r="E1910">
        <v>21</v>
      </c>
      <c r="F1910">
        <v>13</v>
      </c>
      <c r="G1910" t="s">
        <v>16</v>
      </c>
      <c r="H1910" t="s">
        <v>270</v>
      </c>
      <c r="I1910" t="s">
        <v>80</v>
      </c>
      <c r="J1910" t="b">
        <v>0</v>
      </c>
      <c r="K1910">
        <v>183392</v>
      </c>
      <c r="L1910">
        <v>6439129</v>
      </c>
      <c r="M1910" t="str">
        <f>IF(VLOOKUP(A1910,'national-winners'!$A$2:$B$13,2,0)=H1910,"Y","N")</f>
        <v>N</v>
      </c>
      <c r="N1910" t="str">
        <f>_xlfn.XLOOKUP(INDEX('state-winning-votes'!$A$1:$L$53,MATCH($C1910,'state-winning-votes'!$A:$A,0),MATCH($A1910,'state-winning-votes'!$A$2:$L$2,0)),$K:$K,$H:$H)</f>
        <v>Clinton, Bill</v>
      </c>
      <c r="O1910" t="str">
        <f>VLOOKUP(A1910,'national-winners'!$A$2:$B$13,2,0)</f>
        <v>Clinton, Bill</v>
      </c>
    </row>
    <row r="1911" spans="1:15" x14ac:dyDescent="0.25">
      <c r="A1911">
        <v>1996</v>
      </c>
      <c r="B1911" t="s">
        <v>117</v>
      </c>
      <c r="C1911" t="s">
        <v>118</v>
      </c>
      <c r="D1911">
        <v>36</v>
      </c>
      <c r="E1911">
        <v>21</v>
      </c>
      <c r="F1911">
        <v>13</v>
      </c>
      <c r="G1911" t="s">
        <v>16</v>
      </c>
      <c r="H1911" t="s">
        <v>246</v>
      </c>
      <c r="J1911" t="b">
        <v>0</v>
      </c>
      <c r="K1911">
        <v>123000</v>
      </c>
      <c r="L1911">
        <v>6439129</v>
      </c>
      <c r="M1911" t="str">
        <f>IF(VLOOKUP(A1911,'national-winners'!$A$2:$B$13,2,0)=H1911,"Y","N")</f>
        <v>N</v>
      </c>
      <c r="N1911" t="str">
        <f>_xlfn.XLOOKUP(INDEX('state-winning-votes'!$A$1:$L$53,MATCH($C1911,'state-winning-votes'!$A:$A,0),MATCH($A1911,'state-winning-votes'!$A$2:$L$2,0)),$K:$K,$H:$H)</f>
        <v>Clinton, Bill</v>
      </c>
      <c r="O1911" t="str">
        <f>VLOOKUP(A1911,'national-winners'!$A$2:$B$13,2,0)</f>
        <v>Clinton, Bill</v>
      </c>
    </row>
    <row r="1912" spans="1:15" x14ac:dyDescent="0.25">
      <c r="A1912">
        <v>1996</v>
      </c>
      <c r="B1912" t="s">
        <v>117</v>
      </c>
      <c r="C1912" t="s">
        <v>118</v>
      </c>
      <c r="D1912">
        <v>36</v>
      </c>
      <c r="E1912">
        <v>21</v>
      </c>
      <c r="F1912">
        <v>13</v>
      </c>
      <c r="G1912" t="s">
        <v>16</v>
      </c>
      <c r="H1912" t="s">
        <v>230</v>
      </c>
      <c r="I1912" t="s">
        <v>119</v>
      </c>
      <c r="J1912" t="b">
        <v>0</v>
      </c>
      <c r="K1912">
        <v>106547</v>
      </c>
      <c r="L1912">
        <v>6439129</v>
      </c>
      <c r="M1912" t="str">
        <f>IF(VLOOKUP(A1912,'national-winners'!$A$2:$B$13,2,0)=H1912,"Y","N")</f>
        <v>Y</v>
      </c>
      <c r="N1912" t="str">
        <f>_xlfn.XLOOKUP(INDEX('state-winning-votes'!$A$1:$L$53,MATCH($C1912,'state-winning-votes'!$A:$A,0),MATCH($A1912,'state-winning-votes'!$A$2:$L$2,0)),$K:$K,$H:$H)</f>
        <v>Clinton, Bill</v>
      </c>
      <c r="O1912" t="str">
        <f>VLOOKUP(A1912,'national-winners'!$A$2:$B$13,2,0)</f>
        <v>Clinton, Bill</v>
      </c>
    </row>
    <row r="1913" spans="1:15" x14ac:dyDescent="0.25">
      <c r="A1913">
        <v>1996</v>
      </c>
      <c r="B1913" t="s">
        <v>117</v>
      </c>
      <c r="C1913" t="s">
        <v>118</v>
      </c>
      <c r="D1913">
        <v>36</v>
      </c>
      <c r="E1913">
        <v>21</v>
      </c>
      <c r="F1913">
        <v>13</v>
      </c>
      <c r="G1913" t="s">
        <v>16</v>
      </c>
      <c r="H1913" t="s">
        <v>273</v>
      </c>
      <c r="I1913" t="s">
        <v>274</v>
      </c>
      <c r="J1913" t="b">
        <v>0</v>
      </c>
      <c r="K1913">
        <v>75956</v>
      </c>
      <c r="L1913">
        <v>6439129</v>
      </c>
      <c r="M1913" t="str">
        <f>IF(VLOOKUP(A1913,'national-winners'!$A$2:$B$13,2,0)=H1913,"Y","N")</f>
        <v>N</v>
      </c>
      <c r="N1913" t="str">
        <f>_xlfn.XLOOKUP(INDEX('state-winning-votes'!$A$1:$L$53,MATCH($C1913,'state-winning-votes'!$A:$A,0),MATCH($A1913,'state-winning-votes'!$A$2:$L$2,0)),$K:$K,$H:$H)</f>
        <v>Clinton, Bill</v>
      </c>
      <c r="O1913" t="str">
        <f>VLOOKUP(A1913,'national-winners'!$A$2:$B$13,2,0)</f>
        <v>Clinton, Bill</v>
      </c>
    </row>
    <row r="1914" spans="1:15" x14ac:dyDescent="0.25">
      <c r="A1914">
        <v>1996</v>
      </c>
      <c r="B1914" t="s">
        <v>117</v>
      </c>
      <c r="C1914" t="s">
        <v>118</v>
      </c>
      <c r="D1914">
        <v>36</v>
      </c>
      <c r="E1914">
        <v>21</v>
      </c>
      <c r="F1914">
        <v>13</v>
      </c>
      <c r="G1914" t="s">
        <v>16</v>
      </c>
      <c r="H1914" t="s">
        <v>238</v>
      </c>
      <c r="I1914" t="s">
        <v>180</v>
      </c>
      <c r="J1914" t="b">
        <v>0</v>
      </c>
      <c r="K1914">
        <v>23580</v>
      </c>
      <c r="L1914">
        <v>6439129</v>
      </c>
      <c r="M1914" t="str">
        <f>IF(VLOOKUP(A1914,'national-winners'!$A$2:$B$13,2,0)=H1914,"Y","N")</f>
        <v>N</v>
      </c>
      <c r="N1914" t="str">
        <f>_xlfn.XLOOKUP(INDEX('state-winning-votes'!$A$1:$L$53,MATCH($C1914,'state-winning-votes'!$A:$A,0),MATCH($A1914,'state-winning-votes'!$A$2:$L$2,0)),$K:$K,$H:$H)</f>
        <v>Clinton, Bill</v>
      </c>
      <c r="O1914" t="str">
        <f>VLOOKUP(A1914,'national-winners'!$A$2:$B$13,2,0)</f>
        <v>Clinton, Bill</v>
      </c>
    </row>
    <row r="1915" spans="1:15" x14ac:dyDescent="0.25">
      <c r="A1915">
        <v>1996</v>
      </c>
      <c r="B1915" t="s">
        <v>117</v>
      </c>
      <c r="C1915" t="s">
        <v>118</v>
      </c>
      <c r="D1915">
        <v>36</v>
      </c>
      <c r="E1915">
        <v>21</v>
      </c>
      <c r="F1915">
        <v>13</v>
      </c>
      <c r="G1915" t="s">
        <v>16</v>
      </c>
      <c r="H1915" t="s">
        <v>271</v>
      </c>
      <c r="I1915" t="s">
        <v>29</v>
      </c>
      <c r="J1915" t="b">
        <v>0</v>
      </c>
      <c r="K1915">
        <v>12220</v>
      </c>
      <c r="L1915">
        <v>6439129</v>
      </c>
      <c r="M1915" t="str">
        <f>IF(VLOOKUP(A1915,'national-winners'!$A$2:$B$13,2,0)=H1915,"Y","N")</f>
        <v>N</v>
      </c>
      <c r="N1915" t="str">
        <f>_xlfn.XLOOKUP(INDEX('state-winning-votes'!$A$1:$L$53,MATCH($C1915,'state-winning-votes'!$A:$A,0),MATCH($A1915,'state-winning-votes'!$A$2:$L$2,0)),$K:$K,$H:$H)</f>
        <v>Clinton, Bill</v>
      </c>
      <c r="O1915" t="str">
        <f>VLOOKUP(A1915,'national-winners'!$A$2:$B$13,2,0)</f>
        <v>Clinton, Bill</v>
      </c>
    </row>
    <row r="1916" spans="1:15" x14ac:dyDescent="0.25">
      <c r="A1916">
        <v>1996</v>
      </c>
      <c r="B1916" t="s">
        <v>117</v>
      </c>
      <c r="C1916" t="s">
        <v>118</v>
      </c>
      <c r="D1916">
        <v>36</v>
      </c>
      <c r="E1916">
        <v>21</v>
      </c>
      <c r="F1916">
        <v>13</v>
      </c>
      <c r="G1916" t="s">
        <v>16</v>
      </c>
      <c r="H1916" t="s">
        <v>270</v>
      </c>
      <c r="I1916" t="s">
        <v>293</v>
      </c>
      <c r="J1916" t="b">
        <v>0</v>
      </c>
      <c r="K1916">
        <v>11393</v>
      </c>
      <c r="L1916">
        <v>6439129</v>
      </c>
      <c r="M1916" t="str">
        <f>IF(VLOOKUP(A1916,'national-winners'!$A$2:$B$13,2,0)=H1916,"Y","N")</f>
        <v>N</v>
      </c>
      <c r="N1916" t="str">
        <f>_xlfn.XLOOKUP(INDEX('state-winning-votes'!$A$1:$L$53,MATCH($C1916,'state-winning-votes'!$A:$A,0),MATCH($A1916,'state-winning-votes'!$A$2:$L$2,0)),$K:$K,$H:$H)</f>
        <v>Clinton, Bill</v>
      </c>
      <c r="O1916" t="str">
        <f>VLOOKUP(A1916,'national-winners'!$A$2:$B$13,2,0)</f>
        <v>Clinton, Bill</v>
      </c>
    </row>
    <row r="1917" spans="1:15" x14ac:dyDescent="0.25">
      <c r="A1917">
        <v>1996</v>
      </c>
      <c r="B1917" t="s">
        <v>117</v>
      </c>
      <c r="C1917" t="s">
        <v>118</v>
      </c>
      <c r="D1917">
        <v>36</v>
      </c>
      <c r="E1917">
        <v>21</v>
      </c>
      <c r="F1917">
        <v>13</v>
      </c>
      <c r="G1917" t="s">
        <v>16</v>
      </c>
      <c r="H1917" t="s">
        <v>236</v>
      </c>
      <c r="I1917" t="s">
        <v>237</v>
      </c>
      <c r="J1917" t="b">
        <v>0</v>
      </c>
      <c r="K1917">
        <v>5011</v>
      </c>
      <c r="L1917">
        <v>6439129</v>
      </c>
      <c r="M1917" t="str">
        <f>IF(VLOOKUP(A1917,'national-winners'!$A$2:$B$13,2,0)=H1917,"Y","N")</f>
        <v>N</v>
      </c>
      <c r="N1917" t="str">
        <f>_xlfn.XLOOKUP(INDEX('state-winning-votes'!$A$1:$L$53,MATCH($C1917,'state-winning-votes'!$A:$A,0),MATCH($A1917,'state-winning-votes'!$A$2:$L$2,0)),$K:$K,$H:$H)</f>
        <v>Clinton, Bill</v>
      </c>
      <c r="O1917" t="str">
        <f>VLOOKUP(A1917,'national-winners'!$A$2:$B$13,2,0)</f>
        <v>Clinton, Bill</v>
      </c>
    </row>
    <row r="1918" spans="1:15" x14ac:dyDescent="0.25">
      <c r="A1918">
        <v>1996</v>
      </c>
      <c r="B1918" t="s">
        <v>117</v>
      </c>
      <c r="C1918" t="s">
        <v>118</v>
      </c>
      <c r="D1918">
        <v>36</v>
      </c>
      <c r="E1918">
        <v>21</v>
      </c>
      <c r="F1918">
        <v>13</v>
      </c>
      <c r="G1918" t="s">
        <v>16</v>
      </c>
      <c r="H1918" t="s">
        <v>280</v>
      </c>
      <c r="I1918" t="s">
        <v>170</v>
      </c>
      <c r="J1918" t="b">
        <v>0</v>
      </c>
      <c r="K1918">
        <v>3473</v>
      </c>
      <c r="L1918">
        <v>6439129</v>
      </c>
      <c r="M1918" t="str">
        <f>IF(VLOOKUP(A1918,'national-winners'!$A$2:$B$13,2,0)=H1918,"Y","N")</f>
        <v>N</v>
      </c>
      <c r="N1918" t="str">
        <f>_xlfn.XLOOKUP(INDEX('state-winning-votes'!$A$1:$L$53,MATCH($C1918,'state-winning-votes'!$A:$A,0),MATCH($A1918,'state-winning-votes'!$A$2:$L$2,0)),$K:$K,$H:$H)</f>
        <v>Clinton, Bill</v>
      </c>
      <c r="O1918" t="str">
        <f>VLOOKUP(A1918,'national-winners'!$A$2:$B$13,2,0)</f>
        <v>Clinton, Bill</v>
      </c>
    </row>
    <row r="1919" spans="1:15" x14ac:dyDescent="0.25">
      <c r="A1919">
        <v>1996</v>
      </c>
      <c r="B1919" t="s">
        <v>117</v>
      </c>
      <c r="C1919" t="s">
        <v>118</v>
      </c>
      <c r="D1919">
        <v>36</v>
      </c>
      <c r="E1919">
        <v>21</v>
      </c>
      <c r="F1919">
        <v>13</v>
      </c>
      <c r="G1919" t="s">
        <v>16</v>
      </c>
      <c r="H1919" t="s">
        <v>284</v>
      </c>
      <c r="I1919" t="s">
        <v>37</v>
      </c>
      <c r="J1919" t="b">
        <v>0</v>
      </c>
      <c r="K1919">
        <v>2762</v>
      </c>
      <c r="L1919">
        <v>6439129</v>
      </c>
      <c r="M1919" t="str">
        <f>IF(VLOOKUP(A1919,'national-winners'!$A$2:$B$13,2,0)=H1919,"Y","N")</f>
        <v>N</v>
      </c>
      <c r="N1919" t="str">
        <f>_xlfn.XLOOKUP(INDEX('state-winning-votes'!$A$1:$L$53,MATCH($C1919,'state-winning-votes'!$A:$A,0),MATCH($A1919,'state-winning-votes'!$A$2:$L$2,0)),$K:$K,$H:$H)</f>
        <v>Clinton, Bill</v>
      </c>
      <c r="O1919" t="str">
        <f>VLOOKUP(A1919,'national-winners'!$A$2:$B$13,2,0)</f>
        <v>Clinton, Bill</v>
      </c>
    </row>
    <row r="1920" spans="1:15" x14ac:dyDescent="0.25">
      <c r="A1920">
        <v>1996</v>
      </c>
      <c r="B1920" t="s">
        <v>122</v>
      </c>
      <c r="C1920" t="s">
        <v>123</v>
      </c>
      <c r="D1920">
        <v>37</v>
      </c>
      <c r="E1920">
        <v>56</v>
      </c>
      <c r="F1920">
        <v>47</v>
      </c>
      <c r="G1920" t="s">
        <v>16</v>
      </c>
      <c r="H1920" t="s">
        <v>270</v>
      </c>
      <c r="I1920" t="s">
        <v>21</v>
      </c>
      <c r="J1920" t="b">
        <v>0</v>
      </c>
      <c r="K1920">
        <v>1225938</v>
      </c>
      <c r="L1920">
        <v>2515807</v>
      </c>
      <c r="M1920" t="str">
        <f>IF(VLOOKUP(A1920,'national-winners'!$A$2:$B$13,2,0)=H1920,"Y","N")</f>
        <v>N</v>
      </c>
      <c r="N1920" t="str">
        <f>_xlfn.XLOOKUP(INDEX('state-winning-votes'!$A$1:$L$53,MATCH($C1920,'state-winning-votes'!$A:$A,0),MATCH($A1920,'state-winning-votes'!$A$2:$L$2,0)),$K:$K,$H:$H)</f>
        <v>Dole, Robert</v>
      </c>
      <c r="O1920" t="str">
        <f>VLOOKUP(A1920,'national-winners'!$A$2:$B$13,2,0)</f>
        <v>Clinton, Bill</v>
      </c>
    </row>
    <row r="1921" spans="1:15" x14ac:dyDescent="0.25">
      <c r="A1921">
        <v>1996</v>
      </c>
      <c r="B1921" t="s">
        <v>122</v>
      </c>
      <c r="C1921" t="s">
        <v>123</v>
      </c>
      <c r="D1921">
        <v>37</v>
      </c>
      <c r="E1921">
        <v>56</v>
      </c>
      <c r="F1921">
        <v>47</v>
      </c>
      <c r="G1921" t="s">
        <v>16</v>
      </c>
      <c r="H1921" t="s">
        <v>230</v>
      </c>
      <c r="I1921" t="s">
        <v>18</v>
      </c>
      <c r="J1921" t="b">
        <v>0</v>
      </c>
      <c r="K1921">
        <v>1107849</v>
      </c>
      <c r="L1921">
        <v>2515807</v>
      </c>
      <c r="M1921" t="str">
        <f>IF(VLOOKUP(A1921,'national-winners'!$A$2:$B$13,2,0)=H1921,"Y","N")</f>
        <v>Y</v>
      </c>
      <c r="N1921" t="str">
        <f>_xlfn.XLOOKUP(INDEX('state-winning-votes'!$A$1:$L$53,MATCH($C1921,'state-winning-votes'!$A:$A,0),MATCH($A1921,'state-winning-votes'!$A$2:$L$2,0)),$K:$K,$H:$H)</f>
        <v>Dole, Robert</v>
      </c>
      <c r="O1921" t="str">
        <f>VLOOKUP(A1921,'national-winners'!$A$2:$B$13,2,0)</f>
        <v>Clinton, Bill</v>
      </c>
    </row>
    <row r="1922" spans="1:15" x14ac:dyDescent="0.25">
      <c r="A1922">
        <v>1996</v>
      </c>
      <c r="B1922" t="s">
        <v>122</v>
      </c>
      <c r="C1922" t="s">
        <v>123</v>
      </c>
      <c r="D1922">
        <v>37</v>
      </c>
      <c r="E1922">
        <v>56</v>
      </c>
      <c r="F1922">
        <v>47</v>
      </c>
      <c r="G1922" t="s">
        <v>16</v>
      </c>
      <c r="H1922" t="s">
        <v>231</v>
      </c>
      <c r="I1922" t="s">
        <v>272</v>
      </c>
      <c r="J1922" t="b">
        <v>0</v>
      </c>
      <c r="K1922">
        <v>168059</v>
      </c>
      <c r="L1922">
        <v>2515807</v>
      </c>
      <c r="M1922" t="str">
        <f>IF(VLOOKUP(A1922,'national-winners'!$A$2:$B$13,2,0)=H1922,"Y","N")</f>
        <v>N</v>
      </c>
      <c r="N1922" t="str">
        <f>_xlfn.XLOOKUP(INDEX('state-winning-votes'!$A$1:$L$53,MATCH($C1922,'state-winning-votes'!$A:$A,0),MATCH($A1922,'state-winning-votes'!$A$2:$L$2,0)),$K:$K,$H:$H)</f>
        <v>Dole, Robert</v>
      </c>
      <c r="O1922" t="str">
        <f>VLOOKUP(A1922,'national-winners'!$A$2:$B$13,2,0)</f>
        <v>Clinton, Bill</v>
      </c>
    </row>
    <row r="1923" spans="1:15" x14ac:dyDescent="0.25">
      <c r="A1923">
        <v>1996</v>
      </c>
      <c r="B1923" t="s">
        <v>122</v>
      </c>
      <c r="C1923" t="s">
        <v>123</v>
      </c>
      <c r="D1923">
        <v>37</v>
      </c>
      <c r="E1923">
        <v>56</v>
      </c>
      <c r="F1923">
        <v>47</v>
      </c>
      <c r="G1923" t="s">
        <v>16</v>
      </c>
      <c r="H1923" t="s">
        <v>271</v>
      </c>
      <c r="I1923" t="s">
        <v>29</v>
      </c>
      <c r="J1923" t="b">
        <v>0</v>
      </c>
      <c r="K1923">
        <v>8740</v>
      </c>
      <c r="L1923">
        <v>2515807</v>
      </c>
      <c r="M1923" t="str">
        <f>IF(VLOOKUP(A1923,'national-winners'!$A$2:$B$13,2,0)=H1923,"Y","N")</f>
        <v>N</v>
      </c>
      <c r="N1923" t="str">
        <f>_xlfn.XLOOKUP(INDEX('state-winning-votes'!$A$1:$L$53,MATCH($C1923,'state-winning-votes'!$A:$A,0),MATCH($A1923,'state-winning-votes'!$A$2:$L$2,0)),$K:$K,$H:$H)</f>
        <v>Dole, Robert</v>
      </c>
      <c r="O1923" t="str">
        <f>VLOOKUP(A1923,'national-winners'!$A$2:$B$13,2,0)</f>
        <v>Clinton, Bill</v>
      </c>
    </row>
    <row r="1924" spans="1:15" x14ac:dyDescent="0.25">
      <c r="A1924">
        <v>1996</v>
      </c>
      <c r="B1924" t="s">
        <v>122</v>
      </c>
      <c r="C1924" t="s">
        <v>123</v>
      </c>
      <c r="D1924">
        <v>37</v>
      </c>
      <c r="E1924">
        <v>56</v>
      </c>
      <c r="F1924">
        <v>47</v>
      </c>
      <c r="G1924" t="s">
        <v>16</v>
      </c>
      <c r="H1924" t="s">
        <v>236</v>
      </c>
      <c r="I1924" t="s">
        <v>237</v>
      </c>
      <c r="J1924" t="b">
        <v>0</v>
      </c>
      <c r="K1924">
        <v>2771</v>
      </c>
      <c r="L1924">
        <v>2515807</v>
      </c>
      <c r="M1924" t="str">
        <f>IF(VLOOKUP(A1924,'national-winners'!$A$2:$B$13,2,0)=H1924,"Y","N")</f>
        <v>N</v>
      </c>
      <c r="N1924" t="str">
        <f>_xlfn.XLOOKUP(INDEX('state-winning-votes'!$A$1:$L$53,MATCH($C1924,'state-winning-votes'!$A:$A,0),MATCH($A1924,'state-winning-votes'!$A$2:$L$2,0)),$K:$K,$H:$H)</f>
        <v>Dole, Robert</v>
      </c>
      <c r="O1924" t="str">
        <f>VLOOKUP(A1924,'national-winners'!$A$2:$B$13,2,0)</f>
        <v>Clinton, Bill</v>
      </c>
    </row>
    <row r="1925" spans="1:15" x14ac:dyDescent="0.25">
      <c r="A1925">
        <v>1996</v>
      </c>
      <c r="B1925" t="s">
        <v>122</v>
      </c>
      <c r="C1925" t="s">
        <v>123</v>
      </c>
      <c r="D1925">
        <v>37</v>
      </c>
      <c r="E1925">
        <v>56</v>
      </c>
      <c r="F1925">
        <v>47</v>
      </c>
      <c r="G1925" t="s">
        <v>16</v>
      </c>
      <c r="J1925" t="b">
        <v>1</v>
      </c>
      <c r="K1925">
        <v>2450</v>
      </c>
      <c r="L1925">
        <v>2515807</v>
      </c>
      <c r="M1925" t="str">
        <f>IF(VLOOKUP(A1925,'national-winners'!$A$2:$B$13,2,0)=H1925,"Y","N")</f>
        <v>N</v>
      </c>
      <c r="N1925" t="str">
        <f>_xlfn.XLOOKUP(INDEX('state-winning-votes'!$A$1:$L$53,MATCH($C1925,'state-winning-votes'!$A:$A,0),MATCH($A1925,'state-winning-votes'!$A$2:$L$2,0)),$K:$K,$H:$H)</f>
        <v>Dole, Robert</v>
      </c>
      <c r="O1925" t="str">
        <f>VLOOKUP(A1925,'national-winners'!$A$2:$B$13,2,0)</f>
        <v>Clinton, Bill</v>
      </c>
    </row>
    <row r="1926" spans="1:15" x14ac:dyDescent="0.25">
      <c r="A1926">
        <v>1996</v>
      </c>
      <c r="B1926" t="s">
        <v>124</v>
      </c>
      <c r="C1926" t="s">
        <v>125</v>
      </c>
      <c r="D1926">
        <v>38</v>
      </c>
      <c r="E1926">
        <v>44</v>
      </c>
      <c r="F1926">
        <v>36</v>
      </c>
      <c r="G1926" t="s">
        <v>16</v>
      </c>
      <c r="H1926" t="s">
        <v>270</v>
      </c>
      <c r="I1926" t="s">
        <v>21</v>
      </c>
      <c r="J1926" t="b">
        <v>0</v>
      </c>
      <c r="K1926">
        <v>125050</v>
      </c>
      <c r="L1926">
        <v>266411</v>
      </c>
      <c r="M1926" t="str">
        <f>IF(VLOOKUP(A1926,'national-winners'!$A$2:$B$13,2,0)=H1926,"Y","N")</f>
        <v>N</v>
      </c>
      <c r="N1926" t="str">
        <f>_xlfn.XLOOKUP(INDEX('state-winning-votes'!$A$1:$L$53,MATCH($C1926,'state-winning-votes'!$A:$A,0),MATCH($A1926,'state-winning-votes'!$A$2:$L$2,0)),$K:$K,$H:$H)</f>
        <v>Dole, Robert</v>
      </c>
      <c r="O1926" t="str">
        <f>VLOOKUP(A1926,'national-winners'!$A$2:$B$13,2,0)</f>
        <v>Clinton, Bill</v>
      </c>
    </row>
    <row r="1927" spans="1:15" x14ac:dyDescent="0.25">
      <c r="A1927">
        <v>1996</v>
      </c>
      <c r="B1927" t="s">
        <v>124</v>
      </c>
      <c r="C1927" t="s">
        <v>125</v>
      </c>
      <c r="D1927">
        <v>38</v>
      </c>
      <c r="E1927">
        <v>44</v>
      </c>
      <c r="F1927">
        <v>36</v>
      </c>
      <c r="G1927" t="s">
        <v>16</v>
      </c>
      <c r="H1927" t="s">
        <v>230</v>
      </c>
      <c r="I1927" t="s">
        <v>18</v>
      </c>
      <c r="J1927" t="b">
        <v>0</v>
      </c>
      <c r="K1927">
        <v>106905</v>
      </c>
      <c r="L1927">
        <v>266411</v>
      </c>
      <c r="M1927" t="str">
        <f>IF(VLOOKUP(A1927,'national-winners'!$A$2:$B$13,2,0)=H1927,"Y","N")</f>
        <v>Y</v>
      </c>
      <c r="N1927" t="str">
        <f>_xlfn.XLOOKUP(INDEX('state-winning-votes'!$A$1:$L$53,MATCH($C1927,'state-winning-votes'!$A:$A,0),MATCH($A1927,'state-winning-votes'!$A$2:$L$2,0)),$K:$K,$H:$H)</f>
        <v>Dole, Robert</v>
      </c>
      <c r="O1927" t="str">
        <f>VLOOKUP(A1927,'national-winners'!$A$2:$B$13,2,0)</f>
        <v>Clinton, Bill</v>
      </c>
    </row>
    <row r="1928" spans="1:15" x14ac:dyDescent="0.25">
      <c r="A1928">
        <v>1996</v>
      </c>
      <c r="B1928" t="s">
        <v>124</v>
      </c>
      <c r="C1928" t="s">
        <v>125</v>
      </c>
      <c r="D1928">
        <v>38</v>
      </c>
      <c r="E1928">
        <v>44</v>
      </c>
      <c r="F1928">
        <v>36</v>
      </c>
      <c r="G1928" t="s">
        <v>16</v>
      </c>
      <c r="H1928" t="s">
        <v>231</v>
      </c>
      <c r="I1928" t="s">
        <v>272</v>
      </c>
      <c r="J1928" t="b">
        <v>0</v>
      </c>
      <c r="K1928">
        <v>32515</v>
      </c>
      <c r="L1928">
        <v>266411</v>
      </c>
      <c r="M1928" t="str">
        <f>IF(VLOOKUP(A1928,'national-winners'!$A$2:$B$13,2,0)=H1928,"Y","N")</f>
        <v>N</v>
      </c>
      <c r="N1928" t="str">
        <f>_xlfn.XLOOKUP(INDEX('state-winning-votes'!$A$1:$L$53,MATCH($C1928,'state-winning-votes'!$A:$A,0),MATCH($A1928,'state-winning-votes'!$A$2:$L$2,0)),$K:$K,$H:$H)</f>
        <v>Dole, Robert</v>
      </c>
      <c r="O1928" t="str">
        <f>VLOOKUP(A1928,'national-winners'!$A$2:$B$13,2,0)</f>
        <v>Clinton, Bill</v>
      </c>
    </row>
    <row r="1929" spans="1:15" x14ac:dyDescent="0.25">
      <c r="A1929">
        <v>1996</v>
      </c>
      <c r="B1929" t="s">
        <v>124</v>
      </c>
      <c r="C1929" t="s">
        <v>125</v>
      </c>
      <c r="D1929">
        <v>38</v>
      </c>
      <c r="E1929">
        <v>44</v>
      </c>
      <c r="F1929">
        <v>36</v>
      </c>
      <c r="G1929" t="s">
        <v>16</v>
      </c>
      <c r="H1929" t="s">
        <v>271</v>
      </c>
      <c r="I1929" t="s">
        <v>29</v>
      </c>
      <c r="J1929" t="b">
        <v>0</v>
      </c>
      <c r="K1929">
        <v>847</v>
      </c>
      <c r="L1929">
        <v>266411</v>
      </c>
      <c r="M1929" t="str">
        <f>IF(VLOOKUP(A1929,'national-winners'!$A$2:$B$13,2,0)=H1929,"Y","N")</f>
        <v>N</v>
      </c>
      <c r="N1929" t="str">
        <f>_xlfn.XLOOKUP(INDEX('state-winning-votes'!$A$1:$L$53,MATCH($C1929,'state-winning-votes'!$A:$A,0),MATCH($A1929,'state-winning-votes'!$A$2:$L$2,0)),$K:$K,$H:$H)</f>
        <v>Dole, Robert</v>
      </c>
      <c r="O1929" t="str">
        <f>VLOOKUP(A1929,'national-winners'!$A$2:$B$13,2,0)</f>
        <v>Clinton, Bill</v>
      </c>
    </row>
    <row r="1930" spans="1:15" x14ac:dyDescent="0.25">
      <c r="A1930">
        <v>1996</v>
      </c>
      <c r="B1930" t="s">
        <v>124</v>
      </c>
      <c r="C1930" t="s">
        <v>125</v>
      </c>
      <c r="D1930">
        <v>38</v>
      </c>
      <c r="E1930">
        <v>44</v>
      </c>
      <c r="F1930">
        <v>36</v>
      </c>
      <c r="G1930" t="s">
        <v>16</v>
      </c>
      <c r="H1930" t="s">
        <v>238</v>
      </c>
      <c r="I1930" t="s">
        <v>294</v>
      </c>
      <c r="J1930" t="b">
        <v>0</v>
      </c>
      <c r="K1930">
        <v>745</v>
      </c>
      <c r="L1930">
        <v>266411</v>
      </c>
      <c r="M1930" t="str">
        <f>IF(VLOOKUP(A1930,'national-winners'!$A$2:$B$13,2,0)=H1930,"Y","N")</f>
        <v>N</v>
      </c>
      <c r="N1930" t="str">
        <f>_xlfn.XLOOKUP(INDEX('state-winning-votes'!$A$1:$L$53,MATCH($C1930,'state-winning-votes'!$A:$A,0),MATCH($A1930,'state-winning-votes'!$A$2:$L$2,0)),$K:$K,$H:$H)</f>
        <v>Dole, Robert</v>
      </c>
      <c r="O1930" t="str">
        <f>VLOOKUP(A1930,'national-winners'!$A$2:$B$13,2,0)</f>
        <v>Clinton, Bill</v>
      </c>
    </row>
    <row r="1931" spans="1:15" x14ac:dyDescent="0.25">
      <c r="A1931">
        <v>1996</v>
      </c>
      <c r="B1931" t="s">
        <v>124</v>
      </c>
      <c r="C1931" t="s">
        <v>125</v>
      </c>
      <c r="D1931">
        <v>38</v>
      </c>
      <c r="E1931">
        <v>44</v>
      </c>
      <c r="F1931">
        <v>36</v>
      </c>
      <c r="G1931" t="s">
        <v>16</v>
      </c>
      <c r="H1931" t="s">
        <v>236</v>
      </c>
      <c r="I1931" t="s">
        <v>237</v>
      </c>
      <c r="J1931" t="b">
        <v>0</v>
      </c>
      <c r="K1931">
        <v>349</v>
      </c>
      <c r="L1931">
        <v>266411</v>
      </c>
      <c r="M1931" t="str">
        <f>IF(VLOOKUP(A1931,'national-winners'!$A$2:$B$13,2,0)=H1931,"Y","N")</f>
        <v>N</v>
      </c>
      <c r="N1931" t="str">
        <f>_xlfn.XLOOKUP(INDEX('state-winning-votes'!$A$1:$L$53,MATCH($C1931,'state-winning-votes'!$A:$A,0),MATCH($A1931,'state-winning-votes'!$A$2:$L$2,0)),$K:$K,$H:$H)</f>
        <v>Dole, Robert</v>
      </c>
      <c r="O1931" t="str">
        <f>VLOOKUP(A1931,'national-winners'!$A$2:$B$13,2,0)</f>
        <v>Clinton, Bill</v>
      </c>
    </row>
    <row r="1932" spans="1:15" x14ac:dyDescent="0.25">
      <c r="A1932">
        <v>1996</v>
      </c>
      <c r="B1932" t="s">
        <v>126</v>
      </c>
      <c r="C1932" t="s">
        <v>127</v>
      </c>
      <c r="D1932">
        <v>39</v>
      </c>
      <c r="E1932">
        <v>31</v>
      </c>
      <c r="F1932">
        <v>24</v>
      </c>
      <c r="G1932" t="s">
        <v>16</v>
      </c>
      <c r="H1932" t="s">
        <v>230</v>
      </c>
      <c r="I1932" t="s">
        <v>18</v>
      </c>
      <c r="J1932" t="b">
        <v>0</v>
      </c>
      <c r="K1932">
        <v>2148222</v>
      </c>
      <c r="L1932">
        <v>4534434</v>
      </c>
      <c r="M1932" t="str">
        <f>IF(VLOOKUP(A1932,'national-winners'!$A$2:$B$13,2,0)=H1932,"Y","N")</f>
        <v>Y</v>
      </c>
      <c r="N1932" t="str">
        <f>_xlfn.XLOOKUP(INDEX('state-winning-votes'!$A$1:$L$53,MATCH($C1932,'state-winning-votes'!$A:$A,0),MATCH($A1932,'state-winning-votes'!$A$2:$L$2,0)),$K:$K,$H:$H)</f>
        <v>Clinton, Bill</v>
      </c>
      <c r="O1932" t="str">
        <f>VLOOKUP(A1932,'national-winners'!$A$2:$B$13,2,0)</f>
        <v>Clinton, Bill</v>
      </c>
    </row>
    <row r="1933" spans="1:15" x14ac:dyDescent="0.25">
      <c r="A1933">
        <v>1996</v>
      </c>
      <c r="B1933" t="s">
        <v>126</v>
      </c>
      <c r="C1933" t="s">
        <v>127</v>
      </c>
      <c r="D1933">
        <v>39</v>
      </c>
      <c r="E1933">
        <v>31</v>
      </c>
      <c r="F1933">
        <v>24</v>
      </c>
      <c r="G1933" t="s">
        <v>16</v>
      </c>
      <c r="H1933" t="s">
        <v>270</v>
      </c>
      <c r="I1933" t="s">
        <v>21</v>
      </c>
      <c r="J1933" t="b">
        <v>0</v>
      </c>
      <c r="K1933">
        <v>1859883</v>
      </c>
      <c r="L1933">
        <v>4534434</v>
      </c>
      <c r="M1933" t="str">
        <f>IF(VLOOKUP(A1933,'national-winners'!$A$2:$B$13,2,0)=H1933,"Y","N")</f>
        <v>N</v>
      </c>
      <c r="N1933" t="str">
        <f>_xlfn.XLOOKUP(INDEX('state-winning-votes'!$A$1:$L$53,MATCH($C1933,'state-winning-votes'!$A:$A,0),MATCH($A1933,'state-winning-votes'!$A$2:$L$2,0)),$K:$K,$H:$H)</f>
        <v>Clinton, Bill</v>
      </c>
      <c r="O1933" t="str">
        <f>VLOOKUP(A1933,'national-winners'!$A$2:$B$13,2,0)</f>
        <v>Clinton, Bill</v>
      </c>
    </row>
    <row r="1934" spans="1:15" x14ac:dyDescent="0.25">
      <c r="A1934">
        <v>1996</v>
      </c>
      <c r="B1934" t="s">
        <v>126</v>
      </c>
      <c r="C1934" t="s">
        <v>127</v>
      </c>
      <c r="D1934">
        <v>39</v>
      </c>
      <c r="E1934">
        <v>31</v>
      </c>
      <c r="F1934">
        <v>24</v>
      </c>
      <c r="G1934" t="s">
        <v>16</v>
      </c>
      <c r="H1934" t="s">
        <v>231</v>
      </c>
      <c r="I1934" t="s">
        <v>272</v>
      </c>
      <c r="J1934" t="b">
        <v>0</v>
      </c>
      <c r="K1934">
        <v>483207</v>
      </c>
      <c r="L1934">
        <v>4534434</v>
      </c>
      <c r="M1934" t="str">
        <f>IF(VLOOKUP(A1934,'national-winners'!$A$2:$B$13,2,0)=H1934,"Y","N")</f>
        <v>N</v>
      </c>
      <c r="N1934" t="str">
        <f>_xlfn.XLOOKUP(INDEX('state-winning-votes'!$A$1:$L$53,MATCH($C1934,'state-winning-votes'!$A:$A,0),MATCH($A1934,'state-winning-votes'!$A$2:$L$2,0)),$K:$K,$H:$H)</f>
        <v>Clinton, Bill</v>
      </c>
      <c r="O1934" t="str">
        <f>VLOOKUP(A1934,'national-winners'!$A$2:$B$13,2,0)</f>
        <v>Clinton, Bill</v>
      </c>
    </row>
    <row r="1935" spans="1:15" x14ac:dyDescent="0.25">
      <c r="A1935">
        <v>1996</v>
      </c>
      <c r="B1935" t="s">
        <v>126</v>
      </c>
      <c r="C1935" t="s">
        <v>127</v>
      </c>
      <c r="D1935">
        <v>39</v>
      </c>
      <c r="E1935">
        <v>31</v>
      </c>
      <c r="F1935">
        <v>24</v>
      </c>
      <c r="G1935" t="s">
        <v>16</v>
      </c>
      <c r="H1935" t="s">
        <v>271</v>
      </c>
      <c r="I1935" t="s">
        <v>29</v>
      </c>
      <c r="J1935" t="b">
        <v>0</v>
      </c>
      <c r="K1935">
        <v>12851</v>
      </c>
      <c r="L1935">
        <v>4534434</v>
      </c>
      <c r="M1935" t="str">
        <f>IF(VLOOKUP(A1935,'national-winners'!$A$2:$B$13,2,0)=H1935,"Y","N")</f>
        <v>N</v>
      </c>
      <c r="N1935" t="str">
        <f>_xlfn.XLOOKUP(INDEX('state-winning-votes'!$A$1:$L$53,MATCH($C1935,'state-winning-votes'!$A:$A,0),MATCH($A1935,'state-winning-votes'!$A$2:$L$2,0)),$K:$K,$H:$H)</f>
        <v>Clinton, Bill</v>
      </c>
      <c r="O1935" t="str">
        <f>VLOOKUP(A1935,'national-winners'!$A$2:$B$13,2,0)</f>
        <v>Clinton, Bill</v>
      </c>
    </row>
    <row r="1936" spans="1:15" x14ac:dyDescent="0.25">
      <c r="A1936">
        <v>1996</v>
      </c>
      <c r="B1936" t="s">
        <v>126</v>
      </c>
      <c r="C1936" t="s">
        <v>127</v>
      </c>
      <c r="D1936">
        <v>39</v>
      </c>
      <c r="E1936">
        <v>31</v>
      </c>
      <c r="F1936">
        <v>24</v>
      </c>
      <c r="G1936" t="s">
        <v>16</v>
      </c>
      <c r="H1936" t="s">
        <v>280</v>
      </c>
      <c r="I1936" t="s">
        <v>170</v>
      </c>
      <c r="J1936" t="b">
        <v>0</v>
      </c>
      <c r="K1936">
        <v>10813</v>
      </c>
      <c r="L1936">
        <v>4534434</v>
      </c>
      <c r="M1936" t="str">
        <f>IF(VLOOKUP(A1936,'national-winners'!$A$2:$B$13,2,0)=H1936,"Y","N")</f>
        <v>N</v>
      </c>
      <c r="N1936" t="str">
        <f>_xlfn.XLOOKUP(INDEX('state-winning-votes'!$A$1:$L$53,MATCH($C1936,'state-winning-votes'!$A:$A,0),MATCH($A1936,'state-winning-votes'!$A$2:$L$2,0)),$K:$K,$H:$H)</f>
        <v>Clinton, Bill</v>
      </c>
      <c r="O1936" t="str">
        <f>VLOOKUP(A1936,'national-winners'!$A$2:$B$13,2,0)</f>
        <v>Clinton, Bill</v>
      </c>
    </row>
    <row r="1937" spans="1:15" x14ac:dyDescent="0.25">
      <c r="A1937">
        <v>1996</v>
      </c>
      <c r="B1937" t="s">
        <v>126</v>
      </c>
      <c r="C1937" t="s">
        <v>127</v>
      </c>
      <c r="D1937">
        <v>39</v>
      </c>
      <c r="E1937">
        <v>31</v>
      </c>
      <c r="F1937">
        <v>24</v>
      </c>
      <c r="G1937" t="s">
        <v>16</v>
      </c>
      <c r="H1937" t="s">
        <v>236</v>
      </c>
      <c r="I1937" t="s">
        <v>237</v>
      </c>
      <c r="J1937" t="b">
        <v>0</v>
      </c>
      <c r="K1937">
        <v>9120</v>
      </c>
      <c r="L1937">
        <v>4534434</v>
      </c>
      <c r="M1937" t="str">
        <f>IF(VLOOKUP(A1937,'national-winners'!$A$2:$B$13,2,0)=H1937,"Y","N")</f>
        <v>N</v>
      </c>
      <c r="N1937" t="str">
        <f>_xlfn.XLOOKUP(INDEX('state-winning-votes'!$A$1:$L$53,MATCH($C1937,'state-winning-votes'!$A:$A,0),MATCH($A1937,'state-winning-votes'!$A$2:$L$2,0)),$K:$K,$H:$H)</f>
        <v>Clinton, Bill</v>
      </c>
      <c r="O1937" t="str">
        <f>VLOOKUP(A1937,'national-winners'!$A$2:$B$13,2,0)</f>
        <v>Clinton, Bill</v>
      </c>
    </row>
    <row r="1938" spans="1:15" x14ac:dyDescent="0.25">
      <c r="A1938">
        <v>1996</v>
      </c>
      <c r="B1938" t="s">
        <v>126</v>
      </c>
      <c r="C1938" t="s">
        <v>127</v>
      </c>
      <c r="D1938">
        <v>39</v>
      </c>
      <c r="E1938">
        <v>31</v>
      </c>
      <c r="F1938">
        <v>24</v>
      </c>
      <c r="G1938" t="s">
        <v>16</v>
      </c>
      <c r="H1938" t="s">
        <v>238</v>
      </c>
      <c r="I1938" t="s">
        <v>275</v>
      </c>
      <c r="J1938" t="b">
        <v>0</v>
      </c>
      <c r="K1938">
        <v>7361</v>
      </c>
      <c r="L1938">
        <v>4534434</v>
      </c>
      <c r="M1938" t="str">
        <f>IF(VLOOKUP(A1938,'national-winners'!$A$2:$B$13,2,0)=H1938,"Y","N")</f>
        <v>N</v>
      </c>
      <c r="N1938" t="str">
        <f>_xlfn.XLOOKUP(INDEX('state-winning-votes'!$A$1:$L$53,MATCH($C1938,'state-winning-votes'!$A:$A,0),MATCH($A1938,'state-winning-votes'!$A$2:$L$2,0)),$K:$K,$H:$H)</f>
        <v>Clinton, Bill</v>
      </c>
      <c r="O1938" t="str">
        <f>VLOOKUP(A1938,'national-winners'!$A$2:$B$13,2,0)</f>
        <v>Clinton, Bill</v>
      </c>
    </row>
    <row r="1939" spans="1:15" x14ac:dyDescent="0.25">
      <c r="A1939">
        <v>1996</v>
      </c>
      <c r="B1939" t="s">
        <v>126</v>
      </c>
      <c r="C1939" t="s">
        <v>127</v>
      </c>
      <c r="D1939">
        <v>39</v>
      </c>
      <c r="E1939">
        <v>31</v>
      </c>
      <c r="F1939">
        <v>24</v>
      </c>
      <c r="G1939" t="s">
        <v>16</v>
      </c>
      <c r="H1939" t="s">
        <v>273</v>
      </c>
      <c r="I1939" t="s">
        <v>274</v>
      </c>
      <c r="J1939" t="b">
        <v>0</v>
      </c>
      <c r="K1939">
        <v>2962</v>
      </c>
      <c r="L1939">
        <v>4534434</v>
      </c>
      <c r="M1939" t="str">
        <f>IF(VLOOKUP(A1939,'national-winners'!$A$2:$B$13,2,0)=H1939,"Y","N")</f>
        <v>N</v>
      </c>
      <c r="N1939" t="str">
        <f>_xlfn.XLOOKUP(INDEX('state-winning-votes'!$A$1:$L$53,MATCH($C1939,'state-winning-votes'!$A:$A,0),MATCH($A1939,'state-winning-votes'!$A$2:$L$2,0)),$K:$K,$H:$H)</f>
        <v>Clinton, Bill</v>
      </c>
      <c r="O1939" t="str">
        <f>VLOOKUP(A1939,'national-winners'!$A$2:$B$13,2,0)</f>
        <v>Clinton, Bill</v>
      </c>
    </row>
    <row r="1940" spans="1:15" x14ac:dyDescent="0.25">
      <c r="A1940">
        <v>1996</v>
      </c>
      <c r="B1940" t="s">
        <v>126</v>
      </c>
      <c r="C1940" t="s">
        <v>127</v>
      </c>
      <c r="D1940">
        <v>39</v>
      </c>
      <c r="E1940">
        <v>31</v>
      </c>
      <c r="F1940">
        <v>24</v>
      </c>
      <c r="G1940" t="s">
        <v>16</v>
      </c>
      <c r="H1940" t="s">
        <v>59</v>
      </c>
      <c r="J1940" t="b">
        <v>0</v>
      </c>
      <c r="K1940">
        <v>15</v>
      </c>
      <c r="L1940">
        <v>4534434</v>
      </c>
      <c r="M1940" t="str">
        <f>IF(VLOOKUP(A1940,'national-winners'!$A$2:$B$13,2,0)=H1940,"Y","N")</f>
        <v>N</v>
      </c>
      <c r="N1940" t="str">
        <f>_xlfn.XLOOKUP(INDEX('state-winning-votes'!$A$1:$L$53,MATCH($C1940,'state-winning-votes'!$A:$A,0),MATCH($A1940,'state-winning-votes'!$A$2:$L$2,0)),$K:$K,$H:$H)</f>
        <v>Clinton, Bill</v>
      </c>
      <c r="O1940" t="str">
        <f>VLOOKUP(A1940,'national-winners'!$A$2:$B$13,2,0)</f>
        <v>Clinton, Bill</v>
      </c>
    </row>
    <row r="1941" spans="1:15" x14ac:dyDescent="0.25">
      <c r="A1941">
        <v>1996</v>
      </c>
      <c r="B1941" t="s">
        <v>128</v>
      </c>
      <c r="C1941" t="s">
        <v>129</v>
      </c>
      <c r="D1941">
        <v>40</v>
      </c>
      <c r="E1941">
        <v>73</v>
      </c>
      <c r="F1941">
        <v>53</v>
      </c>
      <c r="G1941" t="s">
        <v>16</v>
      </c>
      <c r="H1941" t="s">
        <v>270</v>
      </c>
      <c r="I1941" t="s">
        <v>21</v>
      </c>
      <c r="J1941" t="b">
        <v>0</v>
      </c>
      <c r="K1941">
        <v>582315</v>
      </c>
      <c r="L1941">
        <v>1206713</v>
      </c>
      <c r="M1941" t="str">
        <f>IF(VLOOKUP(A1941,'national-winners'!$A$2:$B$13,2,0)=H1941,"Y","N")</f>
        <v>N</v>
      </c>
      <c r="N1941" t="str">
        <f>_xlfn.XLOOKUP(INDEX('state-winning-votes'!$A$1:$L$53,MATCH($C1941,'state-winning-votes'!$A:$A,0),MATCH($A1941,'state-winning-votes'!$A$2:$L$2,0)),$K:$K,$H:$H)</f>
        <v>Dole, Robert</v>
      </c>
      <c r="O1941" t="str">
        <f>VLOOKUP(A1941,'national-winners'!$A$2:$B$13,2,0)</f>
        <v>Clinton, Bill</v>
      </c>
    </row>
    <row r="1942" spans="1:15" x14ac:dyDescent="0.25">
      <c r="A1942">
        <v>1996</v>
      </c>
      <c r="B1942" t="s">
        <v>128</v>
      </c>
      <c r="C1942" t="s">
        <v>129</v>
      </c>
      <c r="D1942">
        <v>40</v>
      </c>
      <c r="E1942">
        <v>73</v>
      </c>
      <c r="F1942">
        <v>53</v>
      </c>
      <c r="G1942" t="s">
        <v>16</v>
      </c>
      <c r="H1942" t="s">
        <v>230</v>
      </c>
      <c r="I1942" t="s">
        <v>18</v>
      </c>
      <c r="J1942" t="b">
        <v>0</v>
      </c>
      <c r="K1942">
        <v>488105</v>
      </c>
      <c r="L1942">
        <v>1206713</v>
      </c>
      <c r="M1942" t="str">
        <f>IF(VLOOKUP(A1942,'national-winners'!$A$2:$B$13,2,0)=H1942,"Y","N")</f>
        <v>Y</v>
      </c>
      <c r="N1942" t="str">
        <f>_xlfn.XLOOKUP(INDEX('state-winning-votes'!$A$1:$L$53,MATCH($C1942,'state-winning-votes'!$A:$A,0),MATCH($A1942,'state-winning-votes'!$A$2:$L$2,0)),$K:$K,$H:$H)</f>
        <v>Dole, Robert</v>
      </c>
      <c r="O1942" t="str">
        <f>VLOOKUP(A1942,'national-winners'!$A$2:$B$13,2,0)</f>
        <v>Clinton, Bill</v>
      </c>
    </row>
    <row r="1943" spans="1:15" x14ac:dyDescent="0.25">
      <c r="A1943">
        <v>1996</v>
      </c>
      <c r="B1943" t="s">
        <v>128</v>
      </c>
      <c r="C1943" t="s">
        <v>129</v>
      </c>
      <c r="D1943">
        <v>40</v>
      </c>
      <c r="E1943">
        <v>73</v>
      </c>
      <c r="F1943">
        <v>53</v>
      </c>
      <c r="G1943" t="s">
        <v>16</v>
      </c>
      <c r="H1943" t="s">
        <v>231</v>
      </c>
      <c r="I1943" t="s">
        <v>272</v>
      </c>
      <c r="J1943" t="b">
        <v>0</v>
      </c>
      <c r="K1943">
        <v>130788</v>
      </c>
      <c r="L1943">
        <v>1206713</v>
      </c>
      <c r="M1943" t="str">
        <f>IF(VLOOKUP(A1943,'national-winners'!$A$2:$B$13,2,0)=H1943,"Y","N")</f>
        <v>N</v>
      </c>
      <c r="N1943" t="str">
        <f>_xlfn.XLOOKUP(INDEX('state-winning-votes'!$A$1:$L$53,MATCH($C1943,'state-winning-votes'!$A:$A,0),MATCH($A1943,'state-winning-votes'!$A$2:$L$2,0)),$K:$K,$H:$H)</f>
        <v>Dole, Robert</v>
      </c>
      <c r="O1943" t="str">
        <f>VLOOKUP(A1943,'national-winners'!$A$2:$B$13,2,0)</f>
        <v>Clinton, Bill</v>
      </c>
    </row>
    <row r="1944" spans="1:15" x14ac:dyDescent="0.25">
      <c r="A1944">
        <v>1996</v>
      </c>
      <c r="B1944" t="s">
        <v>128</v>
      </c>
      <c r="C1944" t="s">
        <v>129</v>
      </c>
      <c r="D1944">
        <v>40</v>
      </c>
      <c r="E1944">
        <v>73</v>
      </c>
      <c r="F1944">
        <v>53</v>
      </c>
      <c r="G1944" t="s">
        <v>16</v>
      </c>
      <c r="H1944" t="s">
        <v>271</v>
      </c>
      <c r="I1944" t="s">
        <v>29</v>
      </c>
      <c r="J1944" t="b">
        <v>0</v>
      </c>
      <c r="K1944">
        <v>5505</v>
      </c>
      <c r="L1944">
        <v>1206713</v>
      </c>
      <c r="M1944" t="str">
        <f>IF(VLOOKUP(A1944,'national-winners'!$A$2:$B$13,2,0)=H1944,"Y","N")</f>
        <v>N</v>
      </c>
      <c r="N1944" t="str">
        <f>_xlfn.XLOOKUP(INDEX('state-winning-votes'!$A$1:$L$53,MATCH($C1944,'state-winning-votes'!$A:$A,0),MATCH($A1944,'state-winning-votes'!$A$2:$L$2,0)),$K:$K,$H:$H)</f>
        <v>Dole, Robert</v>
      </c>
      <c r="O1944" t="str">
        <f>VLOOKUP(A1944,'national-winners'!$A$2:$B$13,2,0)</f>
        <v>Clinton, Bill</v>
      </c>
    </row>
    <row r="1945" spans="1:15" x14ac:dyDescent="0.25">
      <c r="A1945">
        <v>1996</v>
      </c>
      <c r="B1945" t="s">
        <v>130</v>
      </c>
      <c r="C1945" t="s">
        <v>131</v>
      </c>
      <c r="D1945">
        <v>41</v>
      </c>
      <c r="E1945">
        <v>92</v>
      </c>
      <c r="F1945">
        <v>72</v>
      </c>
      <c r="G1945" t="s">
        <v>16</v>
      </c>
      <c r="H1945" t="s">
        <v>230</v>
      </c>
      <c r="I1945" t="s">
        <v>18</v>
      </c>
      <c r="J1945" t="b">
        <v>0</v>
      </c>
      <c r="K1945">
        <v>649641</v>
      </c>
      <c r="L1945">
        <v>1377760</v>
      </c>
      <c r="M1945" t="str">
        <f>IF(VLOOKUP(A1945,'national-winners'!$A$2:$B$13,2,0)=H1945,"Y","N")</f>
        <v>Y</v>
      </c>
      <c r="N1945" t="str">
        <f>_xlfn.XLOOKUP(INDEX('state-winning-votes'!$A$1:$L$53,MATCH($C1945,'state-winning-votes'!$A:$A,0),MATCH($A1945,'state-winning-votes'!$A$2:$L$2,0)),$K:$K,$H:$H)</f>
        <v>Clinton, Bill</v>
      </c>
      <c r="O1945" t="str">
        <f>VLOOKUP(A1945,'national-winners'!$A$2:$B$13,2,0)</f>
        <v>Clinton, Bill</v>
      </c>
    </row>
    <row r="1946" spans="1:15" x14ac:dyDescent="0.25">
      <c r="A1946">
        <v>1996</v>
      </c>
      <c r="B1946" t="s">
        <v>130</v>
      </c>
      <c r="C1946" t="s">
        <v>131</v>
      </c>
      <c r="D1946">
        <v>41</v>
      </c>
      <c r="E1946">
        <v>92</v>
      </c>
      <c r="F1946">
        <v>72</v>
      </c>
      <c r="G1946" t="s">
        <v>16</v>
      </c>
      <c r="H1946" t="s">
        <v>270</v>
      </c>
      <c r="I1946" t="s">
        <v>21</v>
      </c>
      <c r="J1946" t="b">
        <v>0</v>
      </c>
      <c r="K1946">
        <v>538152</v>
      </c>
      <c r="L1946">
        <v>1377760</v>
      </c>
      <c r="M1946" t="str">
        <f>IF(VLOOKUP(A1946,'national-winners'!$A$2:$B$13,2,0)=H1946,"Y","N")</f>
        <v>N</v>
      </c>
      <c r="N1946" t="str">
        <f>_xlfn.XLOOKUP(INDEX('state-winning-votes'!$A$1:$L$53,MATCH($C1946,'state-winning-votes'!$A:$A,0),MATCH($A1946,'state-winning-votes'!$A$2:$L$2,0)),$K:$K,$H:$H)</f>
        <v>Clinton, Bill</v>
      </c>
      <c r="O1946" t="str">
        <f>VLOOKUP(A1946,'national-winners'!$A$2:$B$13,2,0)</f>
        <v>Clinton, Bill</v>
      </c>
    </row>
    <row r="1947" spans="1:15" x14ac:dyDescent="0.25">
      <c r="A1947">
        <v>1996</v>
      </c>
      <c r="B1947" t="s">
        <v>130</v>
      </c>
      <c r="C1947" t="s">
        <v>131</v>
      </c>
      <c r="D1947">
        <v>41</v>
      </c>
      <c r="E1947">
        <v>92</v>
      </c>
      <c r="F1947">
        <v>72</v>
      </c>
      <c r="G1947" t="s">
        <v>16</v>
      </c>
      <c r="H1947" t="s">
        <v>231</v>
      </c>
      <c r="I1947" t="s">
        <v>272</v>
      </c>
      <c r="J1947" t="b">
        <v>0</v>
      </c>
      <c r="K1947">
        <v>121221</v>
      </c>
      <c r="L1947">
        <v>1377760</v>
      </c>
      <c r="M1947" t="str">
        <f>IF(VLOOKUP(A1947,'national-winners'!$A$2:$B$13,2,0)=H1947,"Y","N")</f>
        <v>N</v>
      </c>
      <c r="N1947" t="str">
        <f>_xlfn.XLOOKUP(INDEX('state-winning-votes'!$A$1:$L$53,MATCH($C1947,'state-winning-votes'!$A:$A,0),MATCH($A1947,'state-winning-votes'!$A$2:$L$2,0)),$K:$K,$H:$H)</f>
        <v>Clinton, Bill</v>
      </c>
      <c r="O1947" t="str">
        <f>VLOOKUP(A1947,'national-winners'!$A$2:$B$13,2,0)</f>
        <v>Clinton, Bill</v>
      </c>
    </row>
    <row r="1948" spans="1:15" x14ac:dyDescent="0.25">
      <c r="A1948">
        <v>1996</v>
      </c>
      <c r="B1948" t="s">
        <v>130</v>
      </c>
      <c r="C1948" t="s">
        <v>131</v>
      </c>
      <c r="D1948">
        <v>41</v>
      </c>
      <c r="E1948">
        <v>92</v>
      </c>
      <c r="F1948">
        <v>72</v>
      </c>
      <c r="G1948" t="s">
        <v>16</v>
      </c>
      <c r="H1948" t="s">
        <v>273</v>
      </c>
      <c r="I1948" t="s">
        <v>274</v>
      </c>
      <c r="J1948" t="b">
        <v>0</v>
      </c>
      <c r="K1948">
        <v>49415</v>
      </c>
      <c r="L1948">
        <v>1377760</v>
      </c>
      <c r="M1948" t="str">
        <f>IF(VLOOKUP(A1948,'national-winners'!$A$2:$B$13,2,0)=H1948,"Y","N")</f>
        <v>N</v>
      </c>
      <c r="N1948" t="str">
        <f>_xlfn.XLOOKUP(INDEX('state-winning-votes'!$A$1:$L$53,MATCH($C1948,'state-winning-votes'!$A:$A,0),MATCH($A1948,'state-winning-votes'!$A$2:$L$2,0)),$K:$K,$H:$H)</f>
        <v>Clinton, Bill</v>
      </c>
      <c r="O1948" t="str">
        <f>VLOOKUP(A1948,'national-winners'!$A$2:$B$13,2,0)</f>
        <v>Clinton, Bill</v>
      </c>
    </row>
    <row r="1949" spans="1:15" x14ac:dyDescent="0.25">
      <c r="A1949">
        <v>1996</v>
      </c>
      <c r="B1949" t="s">
        <v>130</v>
      </c>
      <c r="C1949" t="s">
        <v>131</v>
      </c>
      <c r="D1949">
        <v>41</v>
      </c>
      <c r="E1949">
        <v>92</v>
      </c>
      <c r="F1949">
        <v>72</v>
      </c>
      <c r="G1949" t="s">
        <v>16</v>
      </c>
      <c r="H1949" t="s">
        <v>271</v>
      </c>
      <c r="I1949" t="s">
        <v>29</v>
      </c>
      <c r="J1949" t="b">
        <v>0</v>
      </c>
      <c r="K1949">
        <v>8903</v>
      </c>
      <c r="L1949">
        <v>1377760</v>
      </c>
      <c r="M1949" t="str">
        <f>IF(VLOOKUP(A1949,'national-winners'!$A$2:$B$13,2,0)=H1949,"Y","N")</f>
        <v>N</v>
      </c>
      <c r="N1949" t="str">
        <f>_xlfn.XLOOKUP(INDEX('state-winning-votes'!$A$1:$L$53,MATCH($C1949,'state-winning-votes'!$A:$A,0),MATCH($A1949,'state-winning-votes'!$A$2:$L$2,0)),$K:$K,$H:$H)</f>
        <v>Clinton, Bill</v>
      </c>
      <c r="O1949" t="str">
        <f>VLOOKUP(A1949,'national-winners'!$A$2:$B$13,2,0)</f>
        <v>Clinton, Bill</v>
      </c>
    </row>
    <row r="1950" spans="1:15" x14ac:dyDescent="0.25">
      <c r="A1950">
        <v>1996</v>
      </c>
      <c r="B1950" t="s">
        <v>130</v>
      </c>
      <c r="C1950" t="s">
        <v>131</v>
      </c>
      <c r="D1950">
        <v>41</v>
      </c>
      <c r="E1950">
        <v>92</v>
      </c>
      <c r="F1950">
        <v>72</v>
      </c>
      <c r="G1950" t="s">
        <v>16</v>
      </c>
      <c r="H1950" t="s">
        <v>238</v>
      </c>
      <c r="I1950" t="s">
        <v>275</v>
      </c>
      <c r="J1950" t="b">
        <v>0</v>
      </c>
      <c r="K1950">
        <v>3379</v>
      </c>
      <c r="L1950">
        <v>1377760</v>
      </c>
      <c r="M1950" t="str">
        <f>IF(VLOOKUP(A1950,'national-winners'!$A$2:$B$13,2,0)=H1950,"Y","N")</f>
        <v>N</v>
      </c>
      <c r="N1950" t="str">
        <f>_xlfn.XLOOKUP(INDEX('state-winning-votes'!$A$1:$L$53,MATCH($C1950,'state-winning-votes'!$A:$A,0),MATCH($A1950,'state-winning-votes'!$A$2:$L$2,0)),$K:$K,$H:$H)</f>
        <v>Clinton, Bill</v>
      </c>
      <c r="O1950" t="str">
        <f>VLOOKUP(A1950,'national-winners'!$A$2:$B$13,2,0)</f>
        <v>Clinton, Bill</v>
      </c>
    </row>
    <row r="1951" spans="1:15" x14ac:dyDescent="0.25">
      <c r="A1951">
        <v>1996</v>
      </c>
      <c r="B1951" t="s">
        <v>130</v>
      </c>
      <c r="C1951" t="s">
        <v>131</v>
      </c>
      <c r="D1951">
        <v>41</v>
      </c>
      <c r="E1951">
        <v>92</v>
      </c>
      <c r="F1951">
        <v>72</v>
      </c>
      <c r="G1951" t="s">
        <v>16</v>
      </c>
      <c r="H1951" t="s">
        <v>236</v>
      </c>
      <c r="I1951" t="s">
        <v>237</v>
      </c>
      <c r="J1951" t="b">
        <v>0</v>
      </c>
      <c r="K1951">
        <v>2798</v>
      </c>
      <c r="L1951">
        <v>1377760</v>
      </c>
      <c r="M1951" t="str">
        <f>IF(VLOOKUP(A1951,'national-winners'!$A$2:$B$13,2,0)=H1951,"Y","N")</f>
        <v>N</v>
      </c>
      <c r="N1951" t="str">
        <f>_xlfn.XLOOKUP(INDEX('state-winning-votes'!$A$1:$L$53,MATCH($C1951,'state-winning-votes'!$A:$A,0),MATCH($A1951,'state-winning-votes'!$A$2:$L$2,0)),$K:$K,$H:$H)</f>
        <v>Clinton, Bill</v>
      </c>
      <c r="O1951" t="str">
        <f>VLOOKUP(A1951,'national-winners'!$A$2:$B$13,2,0)</f>
        <v>Clinton, Bill</v>
      </c>
    </row>
    <row r="1952" spans="1:15" x14ac:dyDescent="0.25">
      <c r="A1952">
        <v>1996</v>
      </c>
      <c r="B1952" t="s">
        <v>130</v>
      </c>
      <c r="C1952" t="s">
        <v>131</v>
      </c>
      <c r="D1952">
        <v>41</v>
      </c>
      <c r="E1952">
        <v>92</v>
      </c>
      <c r="F1952">
        <v>72</v>
      </c>
      <c r="G1952" t="s">
        <v>16</v>
      </c>
      <c r="H1952" t="s">
        <v>59</v>
      </c>
      <c r="J1952" t="b">
        <v>0</v>
      </c>
      <c r="K1952">
        <v>2329</v>
      </c>
      <c r="L1952">
        <v>1377760</v>
      </c>
      <c r="M1952" t="str">
        <f>IF(VLOOKUP(A1952,'national-winners'!$A$2:$B$13,2,0)=H1952,"Y","N")</f>
        <v>N</v>
      </c>
      <c r="N1952" t="str">
        <f>_xlfn.XLOOKUP(INDEX('state-winning-votes'!$A$1:$L$53,MATCH($C1952,'state-winning-votes'!$A:$A,0),MATCH($A1952,'state-winning-votes'!$A$2:$L$2,0)),$K:$K,$H:$H)</f>
        <v>Clinton, Bill</v>
      </c>
      <c r="O1952" t="str">
        <f>VLOOKUP(A1952,'national-winners'!$A$2:$B$13,2,0)</f>
        <v>Clinton, Bill</v>
      </c>
    </row>
    <row r="1953" spans="1:15" x14ac:dyDescent="0.25">
      <c r="A1953">
        <v>1996</v>
      </c>
      <c r="B1953" t="s">
        <v>130</v>
      </c>
      <c r="C1953" t="s">
        <v>131</v>
      </c>
      <c r="D1953">
        <v>41</v>
      </c>
      <c r="E1953">
        <v>92</v>
      </c>
      <c r="F1953">
        <v>72</v>
      </c>
      <c r="G1953" t="s">
        <v>16</v>
      </c>
      <c r="H1953" t="s">
        <v>281</v>
      </c>
      <c r="I1953" t="s">
        <v>100</v>
      </c>
      <c r="J1953" t="b">
        <v>0</v>
      </c>
      <c r="K1953">
        <v>1922</v>
      </c>
      <c r="L1953">
        <v>1377760</v>
      </c>
      <c r="M1953" t="str">
        <f>IF(VLOOKUP(A1953,'national-winners'!$A$2:$B$13,2,0)=H1953,"Y","N")</f>
        <v>N</v>
      </c>
      <c r="N1953" t="str">
        <f>_xlfn.XLOOKUP(INDEX('state-winning-votes'!$A$1:$L$53,MATCH($C1953,'state-winning-votes'!$A:$A,0),MATCH($A1953,'state-winning-votes'!$A$2:$L$2,0)),$K:$K,$H:$H)</f>
        <v>Clinton, Bill</v>
      </c>
      <c r="O1953" t="str">
        <f>VLOOKUP(A1953,'national-winners'!$A$2:$B$13,2,0)</f>
        <v>Clinton, Bill</v>
      </c>
    </row>
    <row r="1954" spans="1:15" x14ac:dyDescent="0.25">
      <c r="A1954">
        <v>1996</v>
      </c>
      <c r="B1954" t="s">
        <v>132</v>
      </c>
      <c r="C1954" t="s">
        <v>133</v>
      </c>
      <c r="D1954">
        <v>42</v>
      </c>
      <c r="E1954">
        <v>23</v>
      </c>
      <c r="F1954">
        <v>14</v>
      </c>
      <c r="G1954" t="s">
        <v>16</v>
      </c>
      <c r="H1954" t="s">
        <v>230</v>
      </c>
      <c r="I1954" t="s">
        <v>18</v>
      </c>
      <c r="J1954" t="b">
        <v>0</v>
      </c>
      <c r="K1954">
        <v>2215819</v>
      </c>
      <c r="L1954">
        <v>4501307</v>
      </c>
      <c r="M1954" t="str">
        <f>IF(VLOOKUP(A1954,'national-winners'!$A$2:$B$13,2,0)=H1954,"Y","N")</f>
        <v>Y</v>
      </c>
      <c r="N1954" t="str">
        <f>_xlfn.XLOOKUP(INDEX('state-winning-votes'!$A$1:$L$53,MATCH($C1954,'state-winning-votes'!$A:$A,0),MATCH($A1954,'state-winning-votes'!$A$2:$L$2,0)),$K:$K,$H:$H)</f>
        <v>Clinton, Bill</v>
      </c>
      <c r="O1954" t="str">
        <f>VLOOKUP(A1954,'national-winners'!$A$2:$B$13,2,0)</f>
        <v>Clinton, Bill</v>
      </c>
    </row>
    <row r="1955" spans="1:15" x14ac:dyDescent="0.25">
      <c r="A1955">
        <v>1996</v>
      </c>
      <c r="B1955" t="s">
        <v>132</v>
      </c>
      <c r="C1955" t="s">
        <v>133</v>
      </c>
      <c r="D1955">
        <v>42</v>
      </c>
      <c r="E1955">
        <v>23</v>
      </c>
      <c r="F1955">
        <v>14</v>
      </c>
      <c r="G1955" t="s">
        <v>16</v>
      </c>
      <c r="H1955" t="s">
        <v>270</v>
      </c>
      <c r="I1955" t="s">
        <v>21</v>
      </c>
      <c r="J1955" t="b">
        <v>0</v>
      </c>
      <c r="K1955">
        <v>1801169</v>
      </c>
      <c r="L1955">
        <v>4501307</v>
      </c>
      <c r="M1955" t="str">
        <f>IF(VLOOKUP(A1955,'national-winners'!$A$2:$B$13,2,0)=H1955,"Y","N")</f>
        <v>N</v>
      </c>
      <c r="N1955" t="str">
        <f>_xlfn.XLOOKUP(INDEX('state-winning-votes'!$A$1:$L$53,MATCH($C1955,'state-winning-votes'!$A:$A,0),MATCH($A1955,'state-winning-votes'!$A$2:$L$2,0)),$K:$K,$H:$H)</f>
        <v>Clinton, Bill</v>
      </c>
      <c r="O1955" t="str">
        <f>VLOOKUP(A1955,'national-winners'!$A$2:$B$13,2,0)</f>
        <v>Clinton, Bill</v>
      </c>
    </row>
    <row r="1956" spans="1:15" x14ac:dyDescent="0.25">
      <c r="A1956">
        <v>1996</v>
      </c>
      <c r="B1956" t="s">
        <v>132</v>
      </c>
      <c r="C1956" t="s">
        <v>133</v>
      </c>
      <c r="D1956">
        <v>42</v>
      </c>
      <c r="E1956">
        <v>23</v>
      </c>
      <c r="F1956">
        <v>14</v>
      </c>
      <c r="G1956" t="s">
        <v>16</v>
      </c>
      <c r="H1956" t="s">
        <v>231</v>
      </c>
      <c r="I1956" t="s">
        <v>272</v>
      </c>
      <c r="J1956" t="b">
        <v>0</v>
      </c>
      <c r="K1956">
        <v>430984</v>
      </c>
      <c r="L1956">
        <v>4501307</v>
      </c>
      <c r="M1956" t="str">
        <f>IF(VLOOKUP(A1956,'national-winners'!$A$2:$B$13,2,0)=H1956,"Y","N")</f>
        <v>N</v>
      </c>
      <c r="N1956" t="str">
        <f>_xlfn.XLOOKUP(INDEX('state-winning-votes'!$A$1:$L$53,MATCH($C1956,'state-winning-votes'!$A:$A,0),MATCH($A1956,'state-winning-votes'!$A$2:$L$2,0)),$K:$K,$H:$H)</f>
        <v>Clinton, Bill</v>
      </c>
      <c r="O1956" t="str">
        <f>VLOOKUP(A1956,'national-winners'!$A$2:$B$13,2,0)</f>
        <v>Clinton, Bill</v>
      </c>
    </row>
    <row r="1957" spans="1:15" x14ac:dyDescent="0.25">
      <c r="A1957">
        <v>1996</v>
      </c>
      <c r="B1957" t="s">
        <v>132</v>
      </c>
      <c r="C1957" t="s">
        <v>133</v>
      </c>
      <c r="D1957">
        <v>42</v>
      </c>
      <c r="E1957">
        <v>23</v>
      </c>
      <c r="F1957">
        <v>14</v>
      </c>
      <c r="G1957" t="s">
        <v>16</v>
      </c>
      <c r="H1957" t="s">
        <v>271</v>
      </c>
      <c r="I1957" t="s">
        <v>29</v>
      </c>
      <c r="J1957" t="b">
        <v>0</v>
      </c>
      <c r="K1957">
        <v>28000</v>
      </c>
      <c r="L1957">
        <v>4501307</v>
      </c>
      <c r="M1957" t="str">
        <f>IF(VLOOKUP(A1957,'national-winners'!$A$2:$B$13,2,0)=H1957,"Y","N")</f>
        <v>N</v>
      </c>
      <c r="N1957" t="str">
        <f>_xlfn.XLOOKUP(INDEX('state-winning-votes'!$A$1:$L$53,MATCH($C1957,'state-winning-votes'!$A:$A,0),MATCH($A1957,'state-winning-votes'!$A$2:$L$2,0)),$K:$K,$H:$H)</f>
        <v>Clinton, Bill</v>
      </c>
      <c r="O1957" t="str">
        <f>VLOOKUP(A1957,'national-winners'!$A$2:$B$13,2,0)</f>
        <v>Clinton, Bill</v>
      </c>
    </row>
    <row r="1958" spans="1:15" x14ac:dyDescent="0.25">
      <c r="A1958">
        <v>1996</v>
      </c>
      <c r="B1958" t="s">
        <v>132</v>
      </c>
      <c r="C1958" t="s">
        <v>133</v>
      </c>
      <c r="D1958">
        <v>42</v>
      </c>
      <c r="E1958">
        <v>23</v>
      </c>
      <c r="F1958">
        <v>14</v>
      </c>
      <c r="G1958" t="s">
        <v>16</v>
      </c>
      <c r="H1958" t="s">
        <v>238</v>
      </c>
      <c r="I1958" t="s">
        <v>134</v>
      </c>
      <c r="J1958" t="b">
        <v>0</v>
      </c>
      <c r="K1958">
        <v>19552</v>
      </c>
      <c r="L1958">
        <v>4501307</v>
      </c>
      <c r="M1958" t="str">
        <f>IF(VLOOKUP(A1958,'national-winners'!$A$2:$B$13,2,0)=H1958,"Y","N")</f>
        <v>N</v>
      </c>
      <c r="N1958" t="str">
        <f>_xlfn.XLOOKUP(INDEX('state-winning-votes'!$A$1:$L$53,MATCH($C1958,'state-winning-votes'!$A:$A,0),MATCH($A1958,'state-winning-votes'!$A$2:$L$2,0)),$K:$K,$H:$H)</f>
        <v>Clinton, Bill</v>
      </c>
      <c r="O1958" t="str">
        <f>VLOOKUP(A1958,'national-winners'!$A$2:$B$13,2,0)</f>
        <v>Clinton, Bill</v>
      </c>
    </row>
    <row r="1959" spans="1:15" x14ac:dyDescent="0.25">
      <c r="A1959">
        <v>1996</v>
      </c>
      <c r="B1959" t="s">
        <v>132</v>
      </c>
      <c r="C1959" t="s">
        <v>133</v>
      </c>
      <c r="D1959">
        <v>42</v>
      </c>
      <c r="E1959">
        <v>23</v>
      </c>
      <c r="F1959">
        <v>14</v>
      </c>
      <c r="G1959" t="s">
        <v>16</v>
      </c>
      <c r="H1959" t="s">
        <v>236</v>
      </c>
      <c r="I1959" t="s">
        <v>237</v>
      </c>
      <c r="J1959" t="b">
        <v>0</v>
      </c>
      <c r="K1959">
        <v>5783</v>
      </c>
      <c r="L1959">
        <v>4501307</v>
      </c>
      <c r="M1959" t="str">
        <f>IF(VLOOKUP(A1959,'national-winners'!$A$2:$B$13,2,0)=H1959,"Y","N")</f>
        <v>N</v>
      </c>
      <c r="N1959" t="str">
        <f>_xlfn.XLOOKUP(INDEX('state-winning-votes'!$A$1:$L$53,MATCH($C1959,'state-winning-votes'!$A:$A,0),MATCH($A1959,'state-winning-votes'!$A$2:$L$2,0)),$K:$K,$H:$H)</f>
        <v>Clinton, Bill</v>
      </c>
      <c r="O1959" t="str">
        <f>VLOOKUP(A1959,'national-winners'!$A$2:$B$13,2,0)</f>
        <v>Clinton, Bill</v>
      </c>
    </row>
    <row r="1960" spans="1:15" x14ac:dyDescent="0.25">
      <c r="A1960">
        <v>1996</v>
      </c>
      <c r="B1960" t="s">
        <v>135</v>
      </c>
      <c r="C1960" t="s">
        <v>136</v>
      </c>
      <c r="D1960">
        <v>44</v>
      </c>
      <c r="E1960">
        <v>15</v>
      </c>
      <c r="F1960">
        <v>5</v>
      </c>
      <c r="G1960" t="s">
        <v>16</v>
      </c>
      <c r="H1960" t="s">
        <v>230</v>
      </c>
      <c r="I1960" t="s">
        <v>18</v>
      </c>
      <c r="J1960" t="b">
        <v>0</v>
      </c>
      <c r="K1960">
        <v>233050</v>
      </c>
      <c r="L1960">
        <v>390247</v>
      </c>
      <c r="M1960" t="str">
        <f>IF(VLOOKUP(A1960,'national-winners'!$A$2:$B$13,2,0)=H1960,"Y","N")</f>
        <v>Y</v>
      </c>
      <c r="N1960" t="str">
        <f>_xlfn.XLOOKUP(INDEX('state-winning-votes'!$A$1:$L$53,MATCH($C1960,'state-winning-votes'!$A:$A,0),MATCH($A1960,'state-winning-votes'!$A$2:$L$2,0)),$K:$K,$H:$H)</f>
        <v>Clinton, Bill</v>
      </c>
      <c r="O1960" t="str">
        <f>VLOOKUP(A1960,'national-winners'!$A$2:$B$13,2,0)</f>
        <v>Clinton, Bill</v>
      </c>
    </row>
    <row r="1961" spans="1:15" x14ac:dyDescent="0.25">
      <c r="A1961">
        <v>1996</v>
      </c>
      <c r="B1961" t="s">
        <v>135</v>
      </c>
      <c r="C1961" t="s">
        <v>136</v>
      </c>
      <c r="D1961">
        <v>44</v>
      </c>
      <c r="E1961">
        <v>15</v>
      </c>
      <c r="F1961">
        <v>5</v>
      </c>
      <c r="G1961" t="s">
        <v>16</v>
      </c>
      <c r="H1961" t="s">
        <v>270</v>
      </c>
      <c r="I1961" t="s">
        <v>21</v>
      </c>
      <c r="J1961" t="b">
        <v>0</v>
      </c>
      <c r="K1961">
        <v>104683</v>
      </c>
      <c r="L1961">
        <v>390247</v>
      </c>
      <c r="M1961" t="str">
        <f>IF(VLOOKUP(A1961,'national-winners'!$A$2:$B$13,2,0)=H1961,"Y","N")</f>
        <v>N</v>
      </c>
      <c r="N1961" t="str">
        <f>_xlfn.XLOOKUP(INDEX('state-winning-votes'!$A$1:$L$53,MATCH($C1961,'state-winning-votes'!$A:$A,0),MATCH($A1961,'state-winning-votes'!$A$2:$L$2,0)),$K:$K,$H:$H)</f>
        <v>Clinton, Bill</v>
      </c>
      <c r="O1961" t="str">
        <f>VLOOKUP(A1961,'national-winners'!$A$2:$B$13,2,0)</f>
        <v>Clinton, Bill</v>
      </c>
    </row>
    <row r="1962" spans="1:15" x14ac:dyDescent="0.25">
      <c r="A1962">
        <v>1996</v>
      </c>
      <c r="B1962" t="s">
        <v>135</v>
      </c>
      <c r="C1962" t="s">
        <v>136</v>
      </c>
      <c r="D1962">
        <v>44</v>
      </c>
      <c r="E1962">
        <v>15</v>
      </c>
      <c r="F1962">
        <v>5</v>
      </c>
      <c r="G1962" t="s">
        <v>16</v>
      </c>
      <c r="H1962" t="s">
        <v>231</v>
      </c>
      <c r="I1962" t="s">
        <v>272</v>
      </c>
      <c r="J1962" t="b">
        <v>0</v>
      </c>
      <c r="K1962">
        <v>43723</v>
      </c>
      <c r="L1962">
        <v>390247</v>
      </c>
      <c r="M1962" t="str">
        <f>IF(VLOOKUP(A1962,'national-winners'!$A$2:$B$13,2,0)=H1962,"Y","N")</f>
        <v>N</v>
      </c>
      <c r="N1962" t="str">
        <f>_xlfn.XLOOKUP(INDEX('state-winning-votes'!$A$1:$L$53,MATCH($C1962,'state-winning-votes'!$A:$A,0),MATCH($A1962,'state-winning-votes'!$A$2:$L$2,0)),$K:$K,$H:$H)</f>
        <v>Clinton, Bill</v>
      </c>
      <c r="O1962" t="str">
        <f>VLOOKUP(A1962,'national-winners'!$A$2:$B$13,2,0)</f>
        <v>Clinton, Bill</v>
      </c>
    </row>
    <row r="1963" spans="1:15" x14ac:dyDescent="0.25">
      <c r="A1963">
        <v>1996</v>
      </c>
      <c r="B1963" t="s">
        <v>135</v>
      </c>
      <c r="C1963" t="s">
        <v>136</v>
      </c>
      <c r="D1963">
        <v>44</v>
      </c>
      <c r="E1963">
        <v>15</v>
      </c>
      <c r="F1963">
        <v>5</v>
      </c>
      <c r="G1963" t="s">
        <v>16</v>
      </c>
      <c r="H1963" t="s">
        <v>273</v>
      </c>
      <c r="I1963" t="s">
        <v>274</v>
      </c>
      <c r="J1963" t="b">
        <v>0</v>
      </c>
      <c r="K1963">
        <v>6040</v>
      </c>
      <c r="L1963">
        <v>390247</v>
      </c>
      <c r="M1963" t="str">
        <f>IF(VLOOKUP(A1963,'national-winners'!$A$2:$B$13,2,0)=H1963,"Y","N")</f>
        <v>N</v>
      </c>
      <c r="N1963" t="str">
        <f>_xlfn.XLOOKUP(INDEX('state-winning-votes'!$A$1:$L$53,MATCH($C1963,'state-winning-votes'!$A:$A,0),MATCH($A1963,'state-winning-votes'!$A$2:$L$2,0)),$K:$K,$H:$H)</f>
        <v>Clinton, Bill</v>
      </c>
      <c r="O1963" t="str">
        <f>VLOOKUP(A1963,'national-winners'!$A$2:$B$13,2,0)</f>
        <v>Clinton, Bill</v>
      </c>
    </row>
    <row r="1964" spans="1:15" x14ac:dyDescent="0.25">
      <c r="A1964">
        <v>1996</v>
      </c>
      <c r="B1964" t="s">
        <v>135</v>
      </c>
      <c r="C1964" t="s">
        <v>136</v>
      </c>
      <c r="D1964">
        <v>44</v>
      </c>
      <c r="E1964">
        <v>15</v>
      </c>
      <c r="F1964">
        <v>5</v>
      </c>
      <c r="G1964" t="s">
        <v>16</v>
      </c>
      <c r="H1964" t="s">
        <v>271</v>
      </c>
      <c r="I1964" t="s">
        <v>29</v>
      </c>
      <c r="J1964" t="b">
        <v>0</v>
      </c>
      <c r="K1964">
        <v>1109</v>
      </c>
      <c r="L1964">
        <v>390247</v>
      </c>
      <c r="M1964" t="str">
        <f>IF(VLOOKUP(A1964,'national-winners'!$A$2:$B$13,2,0)=H1964,"Y","N")</f>
        <v>N</v>
      </c>
      <c r="N1964" t="str">
        <f>_xlfn.XLOOKUP(INDEX('state-winning-votes'!$A$1:$L$53,MATCH($C1964,'state-winning-votes'!$A:$A,0),MATCH($A1964,'state-winning-votes'!$A$2:$L$2,0)),$K:$K,$H:$H)</f>
        <v>Clinton, Bill</v>
      </c>
      <c r="O1964" t="str">
        <f>VLOOKUP(A1964,'national-winners'!$A$2:$B$13,2,0)</f>
        <v>Clinton, Bill</v>
      </c>
    </row>
    <row r="1965" spans="1:15" x14ac:dyDescent="0.25">
      <c r="A1965">
        <v>1996</v>
      </c>
      <c r="B1965" t="s">
        <v>135</v>
      </c>
      <c r="C1965" t="s">
        <v>136</v>
      </c>
      <c r="D1965">
        <v>44</v>
      </c>
      <c r="E1965">
        <v>15</v>
      </c>
      <c r="F1965">
        <v>5</v>
      </c>
      <c r="G1965" t="s">
        <v>16</v>
      </c>
      <c r="H1965" t="s">
        <v>238</v>
      </c>
      <c r="I1965" t="s">
        <v>275</v>
      </c>
      <c r="J1965" t="b">
        <v>0</v>
      </c>
      <c r="K1965">
        <v>1021</v>
      </c>
      <c r="L1965">
        <v>390247</v>
      </c>
      <c r="M1965" t="str">
        <f>IF(VLOOKUP(A1965,'national-winners'!$A$2:$B$13,2,0)=H1965,"Y","N")</f>
        <v>N</v>
      </c>
      <c r="N1965" t="str">
        <f>_xlfn.XLOOKUP(INDEX('state-winning-votes'!$A$1:$L$53,MATCH($C1965,'state-winning-votes'!$A:$A,0),MATCH($A1965,'state-winning-votes'!$A$2:$L$2,0)),$K:$K,$H:$H)</f>
        <v>Clinton, Bill</v>
      </c>
      <c r="O1965" t="str">
        <f>VLOOKUP(A1965,'national-winners'!$A$2:$B$13,2,0)</f>
        <v>Clinton, Bill</v>
      </c>
    </row>
    <row r="1966" spans="1:15" x14ac:dyDescent="0.25">
      <c r="A1966">
        <v>1996</v>
      </c>
      <c r="B1966" t="s">
        <v>135</v>
      </c>
      <c r="C1966" t="s">
        <v>136</v>
      </c>
      <c r="D1966">
        <v>44</v>
      </c>
      <c r="E1966">
        <v>15</v>
      </c>
      <c r="F1966">
        <v>5</v>
      </c>
      <c r="G1966" t="s">
        <v>16</v>
      </c>
      <c r="H1966" t="s">
        <v>236</v>
      </c>
      <c r="I1966" t="s">
        <v>237</v>
      </c>
      <c r="J1966" t="b">
        <v>0</v>
      </c>
      <c r="K1966">
        <v>435</v>
      </c>
      <c r="L1966">
        <v>390247</v>
      </c>
      <c r="M1966" t="str">
        <f>IF(VLOOKUP(A1966,'national-winners'!$A$2:$B$13,2,0)=H1966,"Y","N")</f>
        <v>N</v>
      </c>
      <c r="N1966" t="str">
        <f>_xlfn.XLOOKUP(INDEX('state-winning-votes'!$A$1:$L$53,MATCH($C1966,'state-winning-votes'!$A:$A,0),MATCH($A1966,'state-winning-votes'!$A$2:$L$2,0)),$K:$K,$H:$H)</f>
        <v>Clinton, Bill</v>
      </c>
      <c r="O1966" t="str">
        <f>VLOOKUP(A1966,'national-winners'!$A$2:$B$13,2,0)</f>
        <v>Clinton, Bill</v>
      </c>
    </row>
    <row r="1967" spans="1:15" x14ac:dyDescent="0.25">
      <c r="A1967">
        <v>1996</v>
      </c>
      <c r="B1967" t="s">
        <v>135</v>
      </c>
      <c r="C1967" t="s">
        <v>136</v>
      </c>
      <c r="D1967">
        <v>44</v>
      </c>
      <c r="E1967">
        <v>15</v>
      </c>
      <c r="F1967">
        <v>5</v>
      </c>
      <c r="G1967" t="s">
        <v>16</v>
      </c>
      <c r="H1967" t="s">
        <v>280</v>
      </c>
      <c r="I1967" t="s">
        <v>170</v>
      </c>
      <c r="J1967" t="b">
        <v>0</v>
      </c>
      <c r="K1967">
        <v>186</v>
      </c>
      <c r="L1967">
        <v>390247</v>
      </c>
      <c r="M1967" t="str">
        <f>IF(VLOOKUP(A1967,'national-winners'!$A$2:$B$13,2,0)=H1967,"Y","N")</f>
        <v>N</v>
      </c>
      <c r="N1967" t="str">
        <f>_xlfn.XLOOKUP(INDEX('state-winning-votes'!$A$1:$L$53,MATCH($C1967,'state-winning-votes'!$A:$A,0),MATCH($A1967,'state-winning-votes'!$A$2:$L$2,0)),$K:$K,$H:$H)</f>
        <v>Clinton, Bill</v>
      </c>
      <c r="O1967" t="str">
        <f>VLOOKUP(A1967,'national-winners'!$A$2:$B$13,2,0)</f>
        <v>Clinton, Bill</v>
      </c>
    </row>
    <row r="1968" spans="1:15" x14ac:dyDescent="0.25">
      <c r="A1968">
        <v>1996</v>
      </c>
      <c r="B1968" t="s">
        <v>137</v>
      </c>
      <c r="C1968" t="s">
        <v>138</v>
      </c>
      <c r="D1968">
        <v>45</v>
      </c>
      <c r="E1968">
        <v>57</v>
      </c>
      <c r="F1968">
        <v>48</v>
      </c>
      <c r="G1968" t="s">
        <v>16</v>
      </c>
      <c r="H1968" t="s">
        <v>270</v>
      </c>
      <c r="I1968" t="s">
        <v>21</v>
      </c>
      <c r="J1968" t="b">
        <v>0</v>
      </c>
      <c r="K1968">
        <v>573339</v>
      </c>
      <c r="L1968">
        <v>1150182</v>
      </c>
      <c r="M1968" t="str">
        <f>IF(VLOOKUP(A1968,'national-winners'!$A$2:$B$13,2,0)=H1968,"Y","N")</f>
        <v>N</v>
      </c>
      <c r="N1968" t="str">
        <f>_xlfn.XLOOKUP(INDEX('state-winning-votes'!$A$1:$L$53,MATCH($C1968,'state-winning-votes'!$A:$A,0),MATCH($A1968,'state-winning-votes'!$A$2:$L$2,0)),$K:$K,$H:$H)</f>
        <v>Dole, Robert</v>
      </c>
      <c r="O1968" t="str">
        <f>VLOOKUP(A1968,'national-winners'!$A$2:$B$13,2,0)</f>
        <v>Clinton, Bill</v>
      </c>
    </row>
    <row r="1969" spans="1:15" x14ac:dyDescent="0.25">
      <c r="A1969">
        <v>1996</v>
      </c>
      <c r="B1969" t="s">
        <v>137</v>
      </c>
      <c r="C1969" t="s">
        <v>138</v>
      </c>
      <c r="D1969">
        <v>45</v>
      </c>
      <c r="E1969">
        <v>57</v>
      </c>
      <c r="F1969">
        <v>48</v>
      </c>
      <c r="G1969" t="s">
        <v>16</v>
      </c>
      <c r="H1969" t="s">
        <v>230</v>
      </c>
      <c r="I1969" t="s">
        <v>18</v>
      </c>
      <c r="J1969" t="b">
        <v>0</v>
      </c>
      <c r="K1969">
        <v>506152</v>
      </c>
      <c r="L1969">
        <v>1150182</v>
      </c>
      <c r="M1969" t="str">
        <f>IF(VLOOKUP(A1969,'national-winners'!$A$2:$B$13,2,0)=H1969,"Y","N")</f>
        <v>Y</v>
      </c>
      <c r="N1969" t="str">
        <f>_xlfn.XLOOKUP(INDEX('state-winning-votes'!$A$1:$L$53,MATCH($C1969,'state-winning-votes'!$A:$A,0),MATCH($A1969,'state-winning-votes'!$A$2:$L$2,0)),$K:$K,$H:$H)</f>
        <v>Dole, Robert</v>
      </c>
      <c r="O1969" t="str">
        <f>VLOOKUP(A1969,'national-winners'!$A$2:$B$13,2,0)</f>
        <v>Clinton, Bill</v>
      </c>
    </row>
    <row r="1970" spans="1:15" x14ac:dyDescent="0.25">
      <c r="A1970">
        <v>1996</v>
      </c>
      <c r="B1970" t="s">
        <v>137</v>
      </c>
      <c r="C1970" t="s">
        <v>138</v>
      </c>
      <c r="D1970">
        <v>45</v>
      </c>
      <c r="E1970">
        <v>57</v>
      </c>
      <c r="F1970">
        <v>48</v>
      </c>
      <c r="G1970" t="s">
        <v>16</v>
      </c>
      <c r="H1970" t="s">
        <v>231</v>
      </c>
      <c r="I1970" t="s">
        <v>295</v>
      </c>
      <c r="J1970" t="b">
        <v>0</v>
      </c>
      <c r="K1970">
        <v>36913</v>
      </c>
      <c r="L1970">
        <v>1150182</v>
      </c>
      <c r="M1970" t="str">
        <f>IF(VLOOKUP(A1970,'national-winners'!$A$2:$B$13,2,0)=H1970,"Y","N")</f>
        <v>N</v>
      </c>
      <c r="N1970" t="str">
        <f>_xlfn.XLOOKUP(INDEX('state-winning-votes'!$A$1:$L$53,MATCH($C1970,'state-winning-votes'!$A:$A,0),MATCH($A1970,'state-winning-votes'!$A$2:$L$2,0)),$K:$K,$H:$H)</f>
        <v>Dole, Robert</v>
      </c>
      <c r="O1970" t="str">
        <f>VLOOKUP(A1970,'national-winners'!$A$2:$B$13,2,0)</f>
        <v>Clinton, Bill</v>
      </c>
    </row>
    <row r="1971" spans="1:15" x14ac:dyDescent="0.25">
      <c r="A1971">
        <v>1996</v>
      </c>
      <c r="B1971" t="s">
        <v>137</v>
      </c>
      <c r="C1971" t="s">
        <v>138</v>
      </c>
      <c r="D1971">
        <v>45</v>
      </c>
      <c r="E1971">
        <v>57</v>
      </c>
      <c r="F1971">
        <v>48</v>
      </c>
      <c r="G1971" t="s">
        <v>16</v>
      </c>
      <c r="H1971" t="s">
        <v>231</v>
      </c>
      <c r="I1971" t="s">
        <v>272</v>
      </c>
      <c r="J1971" t="b">
        <v>0</v>
      </c>
      <c r="K1971">
        <v>27464</v>
      </c>
      <c r="L1971">
        <v>1150182</v>
      </c>
      <c r="M1971" t="str">
        <f>IF(VLOOKUP(A1971,'national-winners'!$A$2:$B$13,2,0)=H1971,"Y","N")</f>
        <v>N</v>
      </c>
      <c r="N1971" t="str">
        <f>_xlfn.XLOOKUP(INDEX('state-winning-votes'!$A$1:$L$53,MATCH($C1971,'state-winning-votes'!$A:$A,0),MATCH($A1971,'state-winning-votes'!$A$2:$L$2,0)),$K:$K,$H:$H)</f>
        <v>Dole, Robert</v>
      </c>
      <c r="O1971" t="str">
        <f>VLOOKUP(A1971,'national-winners'!$A$2:$B$13,2,0)</f>
        <v>Clinton, Bill</v>
      </c>
    </row>
    <row r="1972" spans="1:15" x14ac:dyDescent="0.25">
      <c r="A1972">
        <v>1996</v>
      </c>
      <c r="B1972" t="s">
        <v>137</v>
      </c>
      <c r="C1972" t="s">
        <v>138</v>
      </c>
      <c r="D1972">
        <v>45</v>
      </c>
      <c r="E1972">
        <v>57</v>
      </c>
      <c r="F1972">
        <v>48</v>
      </c>
      <c r="G1972" t="s">
        <v>16</v>
      </c>
      <c r="H1972" t="s">
        <v>271</v>
      </c>
      <c r="I1972" t="s">
        <v>29</v>
      </c>
      <c r="J1972" t="b">
        <v>0</v>
      </c>
      <c r="K1972">
        <v>4271</v>
      </c>
      <c r="L1972">
        <v>1150182</v>
      </c>
      <c r="M1972" t="str">
        <f>IF(VLOOKUP(A1972,'national-winners'!$A$2:$B$13,2,0)=H1972,"Y","N")</f>
        <v>N</v>
      </c>
      <c r="N1972" t="str">
        <f>_xlfn.XLOOKUP(INDEX('state-winning-votes'!$A$1:$L$53,MATCH($C1972,'state-winning-votes'!$A:$A,0),MATCH($A1972,'state-winning-votes'!$A$2:$L$2,0)),$K:$K,$H:$H)</f>
        <v>Dole, Robert</v>
      </c>
      <c r="O1972" t="str">
        <f>VLOOKUP(A1972,'national-winners'!$A$2:$B$13,2,0)</f>
        <v>Clinton, Bill</v>
      </c>
    </row>
    <row r="1973" spans="1:15" x14ac:dyDescent="0.25">
      <c r="A1973">
        <v>1996</v>
      </c>
      <c r="B1973" t="s">
        <v>137</v>
      </c>
      <c r="C1973" t="s">
        <v>138</v>
      </c>
      <c r="D1973">
        <v>45</v>
      </c>
      <c r="E1973">
        <v>57</v>
      </c>
      <c r="F1973">
        <v>48</v>
      </c>
      <c r="G1973" t="s">
        <v>16</v>
      </c>
      <c r="H1973" t="s">
        <v>238</v>
      </c>
      <c r="I1973" t="s">
        <v>275</v>
      </c>
      <c r="J1973" t="b">
        <v>0</v>
      </c>
      <c r="K1973">
        <v>2043</v>
      </c>
      <c r="L1973">
        <v>1150182</v>
      </c>
      <c r="M1973" t="str">
        <f>IF(VLOOKUP(A1973,'national-winners'!$A$2:$B$13,2,0)=H1973,"Y","N")</f>
        <v>N</v>
      </c>
      <c r="N1973" t="str">
        <f>_xlfn.XLOOKUP(INDEX('state-winning-votes'!$A$1:$L$53,MATCH($C1973,'state-winning-votes'!$A:$A,0),MATCH($A1973,'state-winning-votes'!$A$2:$L$2,0)),$K:$K,$H:$H)</f>
        <v>Dole, Robert</v>
      </c>
      <c r="O1973" t="str">
        <f>VLOOKUP(A1973,'national-winners'!$A$2:$B$13,2,0)</f>
        <v>Clinton, Bill</v>
      </c>
    </row>
    <row r="1974" spans="1:15" x14ac:dyDescent="0.25">
      <c r="A1974">
        <v>1996</v>
      </c>
      <c r="B1974" t="s">
        <v>139</v>
      </c>
      <c r="C1974" t="s">
        <v>140</v>
      </c>
      <c r="D1974">
        <v>46</v>
      </c>
      <c r="E1974">
        <v>45</v>
      </c>
      <c r="F1974">
        <v>37</v>
      </c>
      <c r="G1974" t="s">
        <v>16</v>
      </c>
      <c r="H1974" t="s">
        <v>270</v>
      </c>
      <c r="I1974" t="s">
        <v>21</v>
      </c>
      <c r="J1974" t="b">
        <v>0</v>
      </c>
      <c r="K1974">
        <v>150543</v>
      </c>
      <c r="L1974">
        <v>323826</v>
      </c>
      <c r="M1974" t="str">
        <f>IF(VLOOKUP(A1974,'national-winners'!$A$2:$B$13,2,0)=H1974,"Y","N")</f>
        <v>N</v>
      </c>
      <c r="N1974" t="str">
        <f>_xlfn.XLOOKUP(INDEX('state-winning-votes'!$A$1:$L$53,MATCH($C1974,'state-winning-votes'!$A:$A,0),MATCH($A1974,'state-winning-votes'!$A$2:$L$2,0)),$K:$K,$H:$H)</f>
        <v>Dole, Robert</v>
      </c>
      <c r="O1974" t="str">
        <f>VLOOKUP(A1974,'national-winners'!$A$2:$B$13,2,0)</f>
        <v>Clinton, Bill</v>
      </c>
    </row>
    <row r="1975" spans="1:15" x14ac:dyDescent="0.25">
      <c r="A1975">
        <v>1996</v>
      </c>
      <c r="B1975" t="s">
        <v>139</v>
      </c>
      <c r="C1975" t="s">
        <v>140</v>
      </c>
      <c r="D1975">
        <v>46</v>
      </c>
      <c r="E1975">
        <v>45</v>
      </c>
      <c r="F1975">
        <v>37</v>
      </c>
      <c r="G1975" t="s">
        <v>16</v>
      </c>
      <c r="H1975" t="s">
        <v>230</v>
      </c>
      <c r="I1975" t="s">
        <v>18</v>
      </c>
      <c r="J1975" t="b">
        <v>0</v>
      </c>
      <c r="K1975">
        <v>139333</v>
      </c>
      <c r="L1975">
        <v>323826</v>
      </c>
      <c r="M1975" t="str">
        <f>IF(VLOOKUP(A1975,'national-winners'!$A$2:$B$13,2,0)=H1975,"Y","N")</f>
        <v>Y</v>
      </c>
      <c r="N1975" t="str">
        <f>_xlfn.XLOOKUP(INDEX('state-winning-votes'!$A$1:$L$53,MATCH($C1975,'state-winning-votes'!$A:$A,0),MATCH($A1975,'state-winning-votes'!$A$2:$L$2,0)),$K:$K,$H:$H)</f>
        <v>Dole, Robert</v>
      </c>
      <c r="O1975" t="str">
        <f>VLOOKUP(A1975,'national-winners'!$A$2:$B$13,2,0)</f>
        <v>Clinton, Bill</v>
      </c>
    </row>
    <row r="1976" spans="1:15" x14ac:dyDescent="0.25">
      <c r="A1976">
        <v>1996</v>
      </c>
      <c r="B1976" t="s">
        <v>139</v>
      </c>
      <c r="C1976" t="s">
        <v>140</v>
      </c>
      <c r="D1976">
        <v>46</v>
      </c>
      <c r="E1976">
        <v>45</v>
      </c>
      <c r="F1976">
        <v>37</v>
      </c>
      <c r="G1976" t="s">
        <v>16</v>
      </c>
      <c r="I1976" t="s">
        <v>35</v>
      </c>
      <c r="J1976" t="b">
        <v>0</v>
      </c>
      <c r="K1976">
        <v>32478</v>
      </c>
      <c r="L1976">
        <v>323826</v>
      </c>
      <c r="M1976" t="str">
        <f>IF(VLOOKUP(A1976,'national-winners'!$A$2:$B$13,2,0)=H1976,"Y","N")</f>
        <v>N</v>
      </c>
      <c r="N1976" t="str">
        <f>_xlfn.XLOOKUP(INDEX('state-winning-votes'!$A$1:$L$53,MATCH($C1976,'state-winning-votes'!$A:$A,0),MATCH($A1976,'state-winning-votes'!$A$2:$L$2,0)),$K:$K,$H:$H)</f>
        <v>Dole, Robert</v>
      </c>
      <c r="O1976" t="str">
        <f>VLOOKUP(A1976,'national-winners'!$A$2:$B$13,2,0)</f>
        <v>Clinton, Bill</v>
      </c>
    </row>
    <row r="1977" spans="1:15" x14ac:dyDescent="0.25">
      <c r="A1977">
        <v>1996</v>
      </c>
      <c r="B1977" t="s">
        <v>139</v>
      </c>
      <c r="C1977" t="s">
        <v>140</v>
      </c>
      <c r="D1977">
        <v>46</v>
      </c>
      <c r="E1977">
        <v>45</v>
      </c>
      <c r="F1977">
        <v>37</v>
      </c>
      <c r="G1977" t="s">
        <v>16</v>
      </c>
      <c r="H1977" t="s">
        <v>271</v>
      </c>
      <c r="I1977" t="s">
        <v>29</v>
      </c>
      <c r="J1977" t="b">
        <v>0</v>
      </c>
      <c r="K1977">
        <v>1472</v>
      </c>
      <c r="L1977">
        <v>323826</v>
      </c>
      <c r="M1977" t="str">
        <f>IF(VLOOKUP(A1977,'national-winners'!$A$2:$B$13,2,0)=H1977,"Y","N")</f>
        <v>N</v>
      </c>
      <c r="N1977" t="str">
        <f>_xlfn.XLOOKUP(INDEX('state-winning-votes'!$A$1:$L$53,MATCH($C1977,'state-winning-votes'!$A:$A,0),MATCH($A1977,'state-winning-votes'!$A$2:$L$2,0)),$K:$K,$H:$H)</f>
        <v>Dole, Robert</v>
      </c>
      <c r="O1977" t="str">
        <f>VLOOKUP(A1977,'national-winners'!$A$2:$B$13,2,0)</f>
        <v>Clinton, Bill</v>
      </c>
    </row>
    <row r="1978" spans="1:15" x14ac:dyDescent="0.25">
      <c r="A1978">
        <v>1996</v>
      </c>
      <c r="B1978" t="s">
        <v>141</v>
      </c>
      <c r="C1978" t="s">
        <v>142</v>
      </c>
      <c r="D1978">
        <v>47</v>
      </c>
      <c r="E1978">
        <v>62</v>
      </c>
      <c r="F1978">
        <v>54</v>
      </c>
      <c r="G1978" t="s">
        <v>16</v>
      </c>
      <c r="H1978" t="s">
        <v>230</v>
      </c>
      <c r="I1978" t="s">
        <v>18</v>
      </c>
      <c r="J1978" t="b">
        <v>0</v>
      </c>
      <c r="K1978">
        <v>909146</v>
      </c>
      <c r="L1978">
        <v>1894105</v>
      </c>
      <c r="M1978" t="str">
        <f>IF(VLOOKUP(A1978,'national-winners'!$A$2:$B$13,2,0)=H1978,"Y","N")</f>
        <v>Y</v>
      </c>
      <c r="N1978" t="str">
        <f>_xlfn.XLOOKUP(INDEX('state-winning-votes'!$A$1:$L$53,MATCH($C1978,'state-winning-votes'!$A:$A,0),MATCH($A1978,'state-winning-votes'!$A$2:$L$2,0)),$K:$K,$H:$H)</f>
        <v>Clinton, Bill</v>
      </c>
      <c r="O1978" t="str">
        <f>VLOOKUP(A1978,'national-winners'!$A$2:$B$13,2,0)</f>
        <v>Clinton, Bill</v>
      </c>
    </row>
    <row r="1979" spans="1:15" x14ac:dyDescent="0.25">
      <c r="A1979">
        <v>1996</v>
      </c>
      <c r="B1979" t="s">
        <v>141</v>
      </c>
      <c r="C1979" t="s">
        <v>142</v>
      </c>
      <c r="D1979">
        <v>47</v>
      </c>
      <c r="E1979">
        <v>62</v>
      </c>
      <c r="F1979">
        <v>54</v>
      </c>
      <c r="G1979" t="s">
        <v>16</v>
      </c>
      <c r="H1979" t="s">
        <v>270</v>
      </c>
      <c r="I1979" t="s">
        <v>21</v>
      </c>
      <c r="J1979" t="b">
        <v>0</v>
      </c>
      <c r="K1979">
        <v>863530</v>
      </c>
      <c r="L1979">
        <v>1894105</v>
      </c>
      <c r="M1979" t="str">
        <f>IF(VLOOKUP(A1979,'national-winners'!$A$2:$B$13,2,0)=H1979,"Y","N")</f>
        <v>N</v>
      </c>
      <c r="N1979" t="str">
        <f>_xlfn.XLOOKUP(INDEX('state-winning-votes'!$A$1:$L$53,MATCH($C1979,'state-winning-votes'!$A:$A,0),MATCH($A1979,'state-winning-votes'!$A$2:$L$2,0)),$K:$K,$H:$H)</f>
        <v>Clinton, Bill</v>
      </c>
      <c r="O1979" t="str">
        <f>VLOOKUP(A1979,'national-winners'!$A$2:$B$13,2,0)</f>
        <v>Clinton, Bill</v>
      </c>
    </row>
    <row r="1980" spans="1:15" x14ac:dyDescent="0.25">
      <c r="A1980">
        <v>1996</v>
      </c>
      <c r="B1980" t="s">
        <v>141</v>
      </c>
      <c r="C1980" t="s">
        <v>142</v>
      </c>
      <c r="D1980">
        <v>47</v>
      </c>
      <c r="E1980">
        <v>62</v>
      </c>
      <c r="F1980">
        <v>54</v>
      </c>
      <c r="G1980" t="s">
        <v>16</v>
      </c>
      <c r="I1980" t="s">
        <v>35</v>
      </c>
      <c r="J1980" t="b">
        <v>0</v>
      </c>
      <c r="K1980">
        <v>121239</v>
      </c>
      <c r="L1980">
        <v>1894105</v>
      </c>
      <c r="M1980" t="str">
        <f>IF(VLOOKUP(A1980,'national-winners'!$A$2:$B$13,2,0)=H1980,"Y","N")</f>
        <v>N</v>
      </c>
      <c r="N1980" t="str">
        <f>_xlfn.XLOOKUP(INDEX('state-winning-votes'!$A$1:$L$53,MATCH($C1980,'state-winning-votes'!$A:$A,0),MATCH($A1980,'state-winning-votes'!$A$2:$L$2,0)),$K:$K,$H:$H)</f>
        <v>Clinton, Bill</v>
      </c>
      <c r="O1980" t="str">
        <f>VLOOKUP(A1980,'national-winners'!$A$2:$B$13,2,0)</f>
        <v>Clinton, Bill</v>
      </c>
    </row>
    <row r="1981" spans="1:15" x14ac:dyDescent="0.25">
      <c r="A1981">
        <v>1996</v>
      </c>
      <c r="B1981" t="s">
        <v>141</v>
      </c>
      <c r="C1981" t="s">
        <v>142</v>
      </c>
      <c r="D1981">
        <v>47</v>
      </c>
      <c r="E1981">
        <v>62</v>
      </c>
      <c r="F1981">
        <v>54</v>
      </c>
      <c r="G1981" t="s">
        <v>16</v>
      </c>
      <c r="J1981" t="b">
        <v>1</v>
      </c>
      <c r="K1981">
        <v>190</v>
      </c>
      <c r="L1981">
        <v>1894105</v>
      </c>
      <c r="M1981" t="str">
        <f>IF(VLOOKUP(A1981,'national-winners'!$A$2:$B$13,2,0)=H1981,"Y","N")</f>
        <v>N</v>
      </c>
      <c r="N1981" t="str">
        <f>_xlfn.XLOOKUP(INDEX('state-winning-votes'!$A$1:$L$53,MATCH($C1981,'state-winning-votes'!$A:$A,0),MATCH($A1981,'state-winning-votes'!$A$2:$L$2,0)),$K:$K,$H:$H)</f>
        <v>Clinton, Bill</v>
      </c>
      <c r="O1981" t="str">
        <f>VLOOKUP(A1981,'national-winners'!$A$2:$B$13,2,0)</f>
        <v>Clinton, Bill</v>
      </c>
    </row>
    <row r="1982" spans="1:15" x14ac:dyDescent="0.25">
      <c r="A1982">
        <v>1996</v>
      </c>
      <c r="B1982" t="s">
        <v>143</v>
      </c>
      <c r="C1982" t="s">
        <v>144</v>
      </c>
      <c r="D1982">
        <v>48</v>
      </c>
      <c r="E1982">
        <v>74</v>
      </c>
      <c r="F1982">
        <v>49</v>
      </c>
      <c r="G1982" t="s">
        <v>16</v>
      </c>
      <c r="H1982" t="s">
        <v>270</v>
      </c>
      <c r="I1982" t="s">
        <v>21</v>
      </c>
      <c r="J1982" t="b">
        <v>0</v>
      </c>
      <c r="K1982">
        <v>2736167</v>
      </c>
      <c r="L1982">
        <v>5611644</v>
      </c>
      <c r="M1982" t="str">
        <f>IF(VLOOKUP(A1982,'national-winners'!$A$2:$B$13,2,0)=H1982,"Y","N")</f>
        <v>N</v>
      </c>
      <c r="N1982" t="str">
        <f>_xlfn.XLOOKUP(INDEX('state-winning-votes'!$A$1:$L$53,MATCH($C1982,'state-winning-votes'!$A:$A,0),MATCH($A1982,'state-winning-votes'!$A$2:$L$2,0)),$K:$K,$H:$H)</f>
        <v>Dole, Robert</v>
      </c>
      <c r="O1982" t="str">
        <f>VLOOKUP(A1982,'national-winners'!$A$2:$B$13,2,0)</f>
        <v>Clinton, Bill</v>
      </c>
    </row>
    <row r="1983" spans="1:15" x14ac:dyDescent="0.25">
      <c r="A1983">
        <v>1996</v>
      </c>
      <c r="B1983" t="s">
        <v>143</v>
      </c>
      <c r="C1983" t="s">
        <v>144</v>
      </c>
      <c r="D1983">
        <v>48</v>
      </c>
      <c r="E1983">
        <v>74</v>
      </c>
      <c r="F1983">
        <v>49</v>
      </c>
      <c r="G1983" t="s">
        <v>16</v>
      </c>
      <c r="H1983" t="s">
        <v>230</v>
      </c>
      <c r="I1983" t="s">
        <v>18</v>
      </c>
      <c r="J1983" t="b">
        <v>0</v>
      </c>
      <c r="K1983">
        <v>2459683</v>
      </c>
      <c r="L1983">
        <v>5611644</v>
      </c>
      <c r="M1983" t="str">
        <f>IF(VLOOKUP(A1983,'national-winners'!$A$2:$B$13,2,0)=H1983,"Y","N")</f>
        <v>Y</v>
      </c>
      <c r="N1983" t="str">
        <f>_xlfn.XLOOKUP(INDEX('state-winning-votes'!$A$1:$L$53,MATCH($C1983,'state-winning-votes'!$A:$A,0),MATCH($A1983,'state-winning-votes'!$A$2:$L$2,0)),$K:$K,$H:$H)</f>
        <v>Dole, Robert</v>
      </c>
      <c r="O1983" t="str">
        <f>VLOOKUP(A1983,'national-winners'!$A$2:$B$13,2,0)</f>
        <v>Clinton, Bill</v>
      </c>
    </row>
    <row r="1984" spans="1:15" x14ac:dyDescent="0.25">
      <c r="A1984">
        <v>1996</v>
      </c>
      <c r="B1984" t="s">
        <v>143</v>
      </c>
      <c r="C1984" t="s">
        <v>144</v>
      </c>
      <c r="D1984">
        <v>48</v>
      </c>
      <c r="E1984">
        <v>74</v>
      </c>
      <c r="F1984">
        <v>49</v>
      </c>
      <c r="G1984" t="s">
        <v>16</v>
      </c>
      <c r="H1984" t="s">
        <v>231</v>
      </c>
      <c r="I1984" t="s">
        <v>35</v>
      </c>
      <c r="J1984" t="b">
        <v>0</v>
      </c>
      <c r="K1984">
        <v>378537</v>
      </c>
      <c r="L1984">
        <v>5611644</v>
      </c>
      <c r="M1984" t="str">
        <f>IF(VLOOKUP(A1984,'national-winners'!$A$2:$B$13,2,0)=H1984,"Y","N")</f>
        <v>N</v>
      </c>
      <c r="N1984" t="str">
        <f>_xlfn.XLOOKUP(INDEX('state-winning-votes'!$A$1:$L$53,MATCH($C1984,'state-winning-votes'!$A:$A,0),MATCH($A1984,'state-winning-votes'!$A$2:$L$2,0)),$K:$K,$H:$H)</f>
        <v>Dole, Robert</v>
      </c>
      <c r="O1984" t="str">
        <f>VLOOKUP(A1984,'national-winners'!$A$2:$B$13,2,0)</f>
        <v>Clinton, Bill</v>
      </c>
    </row>
    <row r="1985" spans="1:15" x14ac:dyDescent="0.25">
      <c r="A1985">
        <v>1996</v>
      </c>
      <c r="B1985" t="s">
        <v>143</v>
      </c>
      <c r="C1985" t="s">
        <v>144</v>
      </c>
      <c r="D1985">
        <v>48</v>
      </c>
      <c r="E1985">
        <v>74</v>
      </c>
      <c r="F1985">
        <v>49</v>
      </c>
      <c r="G1985" t="s">
        <v>16</v>
      </c>
      <c r="H1985" t="s">
        <v>271</v>
      </c>
      <c r="I1985" t="s">
        <v>29</v>
      </c>
      <c r="J1985" t="b">
        <v>0</v>
      </c>
      <c r="K1985">
        <v>20256</v>
      </c>
      <c r="L1985">
        <v>5611644</v>
      </c>
      <c r="M1985" t="str">
        <f>IF(VLOOKUP(A1985,'national-winners'!$A$2:$B$13,2,0)=H1985,"Y","N")</f>
        <v>N</v>
      </c>
      <c r="N1985" t="str">
        <f>_xlfn.XLOOKUP(INDEX('state-winning-votes'!$A$1:$L$53,MATCH($C1985,'state-winning-votes'!$A:$A,0),MATCH($A1985,'state-winning-votes'!$A$2:$L$2,0)),$K:$K,$H:$H)</f>
        <v>Dole, Robert</v>
      </c>
      <c r="O1985" t="str">
        <f>VLOOKUP(A1985,'national-winners'!$A$2:$B$13,2,0)</f>
        <v>Clinton, Bill</v>
      </c>
    </row>
    <row r="1986" spans="1:15" x14ac:dyDescent="0.25">
      <c r="A1986">
        <v>1996</v>
      </c>
      <c r="B1986" t="s">
        <v>143</v>
      </c>
      <c r="C1986" t="s">
        <v>144</v>
      </c>
      <c r="D1986">
        <v>48</v>
      </c>
      <c r="E1986">
        <v>74</v>
      </c>
      <c r="F1986">
        <v>49</v>
      </c>
      <c r="G1986" t="s">
        <v>16</v>
      </c>
      <c r="H1986" t="s">
        <v>238</v>
      </c>
      <c r="I1986" t="s">
        <v>275</v>
      </c>
      <c r="J1986" t="b">
        <v>0</v>
      </c>
      <c r="K1986">
        <v>7472</v>
      </c>
      <c r="L1986">
        <v>5611644</v>
      </c>
      <c r="M1986" t="str">
        <f>IF(VLOOKUP(A1986,'national-winners'!$A$2:$B$13,2,0)=H1986,"Y","N")</f>
        <v>N</v>
      </c>
      <c r="N1986" t="str">
        <f>_xlfn.XLOOKUP(INDEX('state-winning-votes'!$A$1:$L$53,MATCH($C1986,'state-winning-votes'!$A:$A,0),MATCH($A1986,'state-winning-votes'!$A$2:$L$2,0)),$K:$K,$H:$H)</f>
        <v>Dole, Robert</v>
      </c>
      <c r="O1986" t="str">
        <f>VLOOKUP(A1986,'national-winners'!$A$2:$B$13,2,0)</f>
        <v>Clinton, Bill</v>
      </c>
    </row>
    <row r="1987" spans="1:15" x14ac:dyDescent="0.25">
      <c r="A1987">
        <v>1996</v>
      </c>
      <c r="B1987" t="s">
        <v>143</v>
      </c>
      <c r="C1987" t="s">
        <v>144</v>
      </c>
      <c r="D1987">
        <v>48</v>
      </c>
      <c r="E1987">
        <v>74</v>
      </c>
      <c r="F1987">
        <v>49</v>
      </c>
      <c r="G1987" t="s">
        <v>16</v>
      </c>
      <c r="J1987" t="b">
        <v>1</v>
      </c>
      <c r="K1987">
        <v>5107</v>
      </c>
      <c r="L1987">
        <v>5611644</v>
      </c>
      <c r="M1987" t="str">
        <f>IF(VLOOKUP(A1987,'national-winners'!$A$2:$B$13,2,0)=H1987,"Y","N")</f>
        <v>N</v>
      </c>
      <c r="N1987" t="str">
        <f>_xlfn.XLOOKUP(INDEX('state-winning-votes'!$A$1:$L$53,MATCH($C1987,'state-winning-votes'!$A:$A,0),MATCH($A1987,'state-winning-votes'!$A$2:$L$2,0)),$K:$K,$H:$H)</f>
        <v>Dole, Robert</v>
      </c>
      <c r="O1987" t="str">
        <f>VLOOKUP(A1987,'national-winners'!$A$2:$B$13,2,0)</f>
        <v>Clinton, Bill</v>
      </c>
    </row>
    <row r="1988" spans="1:15" x14ac:dyDescent="0.25">
      <c r="A1988">
        <v>1996</v>
      </c>
      <c r="B1988" t="s">
        <v>143</v>
      </c>
      <c r="C1988" t="s">
        <v>144</v>
      </c>
      <c r="D1988">
        <v>48</v>
      </c>
      <c r="E1988">
        <v>74</v>
      </c>
      <c r="F1988">
        <v>49</v>
      </c>
      <c r="G1988" t="s">
        <v>16</v>
      </c>
      <c r="H1988" t="s">
        <v>236</v>
      </c>
      <c r="I1988" t="s">
        <v>237</v>
      </c>
      <c r="J1988" t="b">
        <v>0</v>
      </c>
      <c r="K1988">
        <v>4422</v>
      </c>
      <c r="L1988">
        <v>5611644</v>
      </c>
      <c r="M1988" t="str">
        <f>IF(VLOOKUP(A1988,'national-winners'!$A$2:$B$13,2,0)=H1988,"Y","N")</f>
        <v>N</v>
      </c>
      <c r="N1988" t="str">
        <f>_xlfn.XLOOKUP(INDEX('state-winning-votes'!$A$1:$L$53,MATCH($C1988,'state-winning-votes'!$A:$A,0),MATCH($A1988,'state-winning-votes'!$A$2:$L$2,0)),$K:$K,$H:$H)</f>
        <v>Dole, Robert</v>
      </c>
      <c r="O1988" t="str">
        <f>VLOOKUP(A1988,'national-winners'!$A$2:$B$13,2,0)</f>
        <v>Clinton, Bill</v>
      </c>
    </row>
    <row r="1989" spans="1:15" x14ac:dyDescent="0.25">
      <c r="A1989">
        <v>1996</v>
      </c>
      <c r="B1989" t="s">
        <v>145</v>
      </c>
      <c r="C1989" t="s">
        <v>146</v>
      </c>
      <c r="D1989">
        <v>49</v>
      </c>
      <c r="E1989">
        <v>87</v>
      </c>
      <c r="F1989">
        <v>67</v>
      </c>
      <c r="G1989" t="s">
        <v>16</v>
      </c>
      <c r="H1989" t="s">
        <v>270</v>
      </c>
      <c r="I1989" t="s">
        <v>21</v>
      </c>
      <c r="J1989" t="b">
        <v>0</v>
      </c>
      <c r="K1989">
        <v>361911</v>
      </c>
      <c r="L1989">
        <v>665629</v>
      </c>
      <c r="M1989" t="str">
        <f>IF(VLOOKUP(A1989,'national-winners'!$A$2:$B$13,2,0)=H1989,"Y","N")</f>
        <v>N</v>
      </c>
      <c r="N1989" t="str">
        <f>_xlfn.XLOOKUP(INDEX('state-winning-votes'!$A$1:$L$53,MATCH($C1989,'state-winning-votes'!$A:$A,0),MATCH($A1989,'state-winning-votes'!$A$2:$L$2,0)),$K:$K,$H:$H)</f>
        <v>Dole, Robert</v>
      </c>
      <c r="O1989" t="str">
        <f>VLOOKUP(A1989,'national-winners'!$A$2:$B$13,2,0)</f>
        <v>Clinton, Bill</v>
      </c>
    </row>
    <row r="1990" spans="1:15" x14ac:dyDescent="0.25">
      <c r="A1990">
        <v>1996</v>
      </c>
      <c r="B1990" t="s">
        <v>145</v>
      </c>
      <c r="C1990" t="s">
        <v>146</v>
      </c>
      <c r="D1990">
        <v>49</v>
      </c>
      <c r="E1990">
        <v>87</v>
      </c>
      <c r="F1990">
        <v>67</v>
      </c>
      <c r="G1990" t="s">
        <v>16</v>
      </c>
      <c r="H1990" t="s">
        <v>230</v>
      </c>
      <c r="I1990" t="s">
        <v>18</v>
      </c>
      <c r="J1990" t="b">
        <v>0</v>
      </c>
      <c r="K1990">
        <v>221633</v>
      </c>
      <c r="L1990">
        <v>665629</v>
      </c>
      <c r="M1990" t="str">
        <f>IF(VLOOKUP(A1990,'national-winners'!$A$2:$B$13,2,0)=H1990,"Y","N")</f>
        <v>Y</v>
      </c>
      <c r="N1990" t="str">
        <f>_xlfn.XLOOKUP(INDEX('state-winning-votes'!$A$1:$L$53,MATCH($C1990,'state-winning-votes'!$A:$A,0),MATCH($A1990,'state-winning-votes'!$A$2:$L$2,0)),$K:$K,$H:$H)</f>
        <v>Dole, Robert</v>
      </c>
      <c r="O1990" t="str">
        <f>VLOOKUP(A1990,'national-winners'!$A$2:$B$13,2,0)</f>
        <v>Clinton, Bill</v>
      </c>
    </row>
    <row r="1991" spans="1:15" x14ac:dyDescent="0.25">
      <c r="A1991">
        <v>1996</v>
      </c>
      <c r="B1991" t="s">
        <v>145</v>
      </c>
      <c r="C1991" t="s">
        <v>146</v>
      </c>
      <c r="D1991">
        <v>49</v>
      </c>
      <c r="E1991">
        <v>87</v>
      </c>
      <c r="F1991">
        <v>67</v>
      </c>
      <c r="G1991" t="s">
        <v>16</v>
      </c>
      <c r="H1991" t="s">
        <v>231</v>
      </c>
      <c r="I1991" t="s">
        <v>272</v>
      </c>
      <c r="J1991" t="b">
        <v>0</v>
      </c>
      <c r="K1991">
        <v>66461</v>
      </c>
      <c r="L1991">
        <v>665629</v>
      </c>
      <c r="M1991" t="str">
        <f>IF(VLOOKUP(A1991,'national-winners'!$A$2:$B$13,2,0)=H1991,"Y","N")</f>
        <v>N</v>
      </c>
      <c r="N1991" t="str">
        <f>_xlfn.XLOOKUP(INDEX('state-winning-votes'!$A$1:$L$53,MATCH($C1991,'state-winning-votes'!$A:$A,0),MATCH($A1991,'state-winning-votes'!$A$2:$L$2,0)),$K:$K,$H:$H)</f>
        <v>Dole, Robert</v>
      </c>
      <c r="O1991" t="str">
        <f>VLOOKUP(A1991,'national-winners'!$A$2:$B$13,2,0)</f>
        <v>Clinton, Bill</v>
      </c>
    </row>
    <row r="1992" spans="1:15" x14ac:dyDescent="0.25">
      <c r="A1992">
        <v>1996</v>
      </c>
      <c r="B1992" t="s">
        <v>145</v>
      </c>
      <c r="C1992" t="s">
        <v>146</v>
      </c>
      <c r="D1992">
        <v>49</v>
      </c>
      <c r="E1992">
        <v>87</v>
      </c>
      <c r="F1992">
        <v>67</v>
      </c>
      <c r="G1992" t="s">
        <v>16</v>
      </c>
      <c r="H1992" t="s">
        <v>273</v>
      </c>
      <c r="I1992" t="s">
        <v>274</v>
      </c>
      <c r="J1992" t="b">
        <v>0</v>
      </c>
      <c r="K1992">
        <v>4615</v>
      </c>
      <c r="L1992">
        <v>665629</v>
      </c>
      <c r="M1992" t="str">
        <f>IF(VLOOKUP(A1992,'national-winners'!$A$2:$B$13,2,0)=H1992,"Y","N")</f>
        <v>N</v>
      </c>
      <c r="N1992" t="str">
        <f>_xlfn.XLOOKUP(INDEX('state-winning-votes'!$A$1:$L$53,MATCH($C1992,'state-winning-votes'!$A:$A,0),MATCH($A1992,'state-winning-votes'!$A$2:$L$2,0)),$K:$K,$H:$H)</f>
        <v>Dole, Robert</v>
      </c>
      <c r="O1992" t="str">
        <f>VLOOKUP(A1992,'national-winners'!$A$2:$B$13,2,0)</f>
        <v>Clinton, Bill</v>
      </c>
    </row>
    <row r="1993" spans="1:15" x14ac:dyDescent="0.25">
      <c r="A1993">
        <v>1996</v>
      </c>
      <c r="B1993" t="s">
        <v>145</v>
      </c>
      <c r="C1993" t="s">
        <v>146</v>
      </c>
      <c r="D1993">
        <v>49</v>
      </c>
      <c r="E1993">
        <v>87</v>
      </c>
      <c r="F1993">
        <v>67</v>
      </c>
      <c r="G1993" t="s">
        <v>16</v>
      </c>
      <c r="H1993" t="s">
        <v>271</v>
      </c>
      <c r="I1993" t="s">
        <v>29</v>
      </c>
      <c r="J1993" t="b">
        <v>0</v>
      </c>
      <c r="K1993">
        <v>4129</v>
      </c>
      <c r="L1993">
        <v>665629</v>
      </c>
      <c r="M1993" t="str">
        <f>IF(VLOOKUP(A1993,'national-winners'!$A$2:$B$13,2,0)=H1993,"Y","N")</f>
        <v>N</v>
      </c>
      <c r="N1993" t="str">
        <f>_xlfn.XLOOKUP(INDEX('state-winning-votes'!$A$1:$L$53,MATCH($C1993,'state-winning-votes'!$A:$A,0),MATCH($A1993,'state-winning-votes'!$A$2:$L$2,0)),$K:$K,$H:$H)</f>
        <v>Dole, Robert</v>
      </c>
      <c r="O1993" t="str">
        <f>VLOOKUP(A1993,'national-winners'!$A$2:$B$13,2,0)</f>
        <v>Clinton, Bill</v>
      </c>
    </row>
    <row r="1994" spans="1:15" x14ac:dyDescent="0.25">
      <c r="A1994">
        <v>1996</v>
      </c>
      <c r="B1994" t="s">
        <v>145</v>
      </c>
      <c r="C1994" t="s">
        <v>146</v>
      </c>
      <c r="D1994">
        <v>49</v>
      </c>
      <c r="E1994">
        <v>87</v>
      </c>
      <c r="F1994">
        <v>67</v>
      </c>
      <c r="G1994" t="s">
        <v>16</v>
      </c>
      <c r="H1994" t="s">
        <v>238</v>
      </c>
      <c r="I1994" t="s">
        <v>275</v>
      </c>
      <c r="J1994" t="b">
        <v>0</v>
      </c>
      <c r="K1994">
        <v>2601</v>
      </c>
      <c r="L1994">
        <v>665629</v>
      </c>
      <c r="M1994" t="str">
        <f>IF(VLOOKUP(A1994,'national-winners'!$A$2:$B$13,2,0)=H1994,"Y","N")</f>
        <v>N</v>
      </c>
      <c r="N1994" t="str">
        <f>_xlfn.XLOOKUP(INDEX('state-winning-votes'!$A$1:$L$53,MATCH($C1994,'state-winning-votes'!$A:$A,0),MATCH($A1994,'state-winning-votes'!$A$2:$L$2,0)),$K:$K,$H:$H)</f>
        <v>Dole, Robert</v>
      </c>
      <c r="O1994" t="str">
        <f>VLOOKUP(A1994,'national-winners'!$A$2:$B$13,2,0)</f>
        <v>Clinton, Bill</v>
      </c>
    </row>
    <row r="1995" spans="1:15" x14ac:dyDescent="0.25">
      <c r="A1995">
        <v>1996</v>
      </c>
      <c r="B1995" t="s">
        <v>145</v>
      </c>
      <c r="C1995" t="s">
        <v>146</v>
      </c>
      <c r="D1995">
        <v>49</v>
      </c>
      <c r="E1995">
        <v>87</v>
      </c>
      <c r="F1995">
        <v>67</v>
      </c>
      <c r="G1995" t="s">
        <v>16</v>
      </c>
      <c r="H1995" t="s">
        <v>283</v>
      </c>
      <c r="I1995" t="s">
        <v>258</v>
      </c>
      <c r="J1995" t="b">
        <v>0</v>
      </c>
      <c r="K1995">
        <v>1290</v>
      </c>
      <c r="L1995">
        <v>665629</v>
      </c>
      <c r="M1995" t="str">
        <f>IF(VLOOKUP(A1995,'national-winners'!$A$2:$B$13,2,0)=H1995,"Y","N")</f>
        <v>N</v>
      </c>
      <c r="N1995" t="str">
        <f>_xlfn.XLOOKUP(INDEX('state-winning-votes'!$A$1:$L$53,MATCH($C1995,'state-winning-votes'!$A:$A,0),MATCH($A1995,'state-winning-votes'!$A$2:$L$2,0)),$K:$K,$H:$H)</f>
        <v>Dole, Robert</v>
      </c>
      <c r="O1995" t="str">
        <f>VLOOKUP(A1995,'national-winners'!$A$2:$B$13,2,0)</f>
        <v>Clinton, Bill</v>
      </c>
    </row>
    <row r="1996" spans="1:15" x14ac:dyDescent="0.25">
      <c r="A1996">
        <v>1996</v>
      </c>
      <c r="B1996" t="s">
        <v>145</v>
      </c>
      <c r="C1996" t="s">
        <v>146</v>
      </c>
      <c r="D1996">
        <v>49</v>
      </c>
      <c r="E1996">
        <v>87</v>
      </c>
      <c r="F1996">
        <v>67</v>
      </c>
      <c r="G1996" t="s">
        <v>16</v>
      </c>
      <c r="H1996" t="s">
        <v>296</v>
      </c>
      <c r="I1996" t="s">
        <v>35</v>
      </c>
      <c r="J1996" t="b">
        <v>0</v>
      </c>
      <c r="K1996">
        <v>1101</v>
      </c>
      <c r="L1996">
        <v>665629</v>
      </c>
      <c r="M1996" t="str">
        <f>IF(VLOOKUP(A1996,'national-winners'!$A$2:$B$13,2,0)=H1996,"Y","N")</f>
        <v>N</v>
      </c>
      <c r="N1996" t="str">
        <f>_xlfn.XLOOKUP(INDEX('state-winning-votes'!$A$1:$L$53,MATCH($C1996,'state-winning-votes'!$A:$A,0),MATCH($A1996,'state-winning-votes'!$A$2:$L$2,0)),$K:$K,$H:$H)</f>
        <v>Dole, Robert</v>
      </c>
      <c r="O1996" t="str">
        <f>VLOOKUP(A1996,'national-winners'!$A$2:$B$13,2,0)</f>
        <v>Clinton, Bill</v>
      </c>
    </row>
    <row r="1997" spans="1:15" x14ac:dyDescent="0.25">
      <c r="A1997">
        <v>1996</v>
      </c>
      <c r="B1997" t="s">
        <v>145</v>
      </c>
      <c r="C1997" t="s">
        <v>146</v>
      </c>
      <c r="D1997">
        <v>49</v>
      </c>
      <c r="E1997">
        <v>87</v>
      </c>
      <c r="F1997">
        <v>67</v>
      </c>
      <c r="G1997" t="s">
        <v>16</v>
      </c>
      <c r="H1997" t="s">
        <v>236</v>
      </c>
      <c r="I1997" t="s">
        <v>237</v>
      </c>
      <c r="J1997" t="b">
        <v>0</v>
      </c>
      <c r="K1997">
        <v>1085</v>
      </c>
      <c r="L1997">
        <v>665629</v>
      </c>
      <c r="M1997" t="str">
        <f>IF(VLOOKUP(A1997,'national-winners'!$A$2:$B$13,2,0)=H1997,"Y","N")</f>
        <v>N</v>
      </c>
      <c r="N1997" t="str">
        <f>_xlfn.XLOOKUP(INDEX('state-winning-votes'!$A$1:$L$53,MATCH($C1997,'state-winning-votes'!$A:$A,0),MATCH($A1997,'state-winning-votes'!$A$2:$L$2,0)),$K:$K,$H:$H)</f>
        <v>Dole, Robert</v>
      </c>
      <c r="O1997" t="str">
        <f>VLOOKUP(A1997,'national-winners'!$A$2:$B$13,2,0)</f>
        <v>Clinton, Bill</v>
      </c>
    </row>
    <row r="1998" spans="1:15" x14ac:dyDescent="0.25">
      <c r="A1998">
        <v>1996</v>
      </c>
      <c r="B1998" t="s">
        <v>145</v>
      </c>
      <c r="C1998" t="s">
        <v>146</v>
      </c>
      <c r="D1998">
        <v>49</v>
      </c>
      <c r="E1998">
        <v>87</v>
      </c>
      <c r="F1998">
        <v>67</v>
      </c>
      <c r="G1998" t="s">
        <v>16</v>
      </c>
      <c r="H1998" t="s">
        <v>280</v>
      </c>
      <c r="I1998" t="s">
        <v>170</v>
      </c>
      <c r="J1998" t="b">
        <v>0</v>
      </c>
      <c r="K1998">
        <v>298</v>
      </c>
      <c r="L1998">
        <v>665629</v>
      </c>
      <c r="M1998" t="str">
        <f>IF(VLOOKUP(A1998,'national-winners'!$A$2:$B$13,2,0)=H1998,"Y","N")</f>
        <v>N</v>
      </c>
      <c r="N1998" t="str">
        <f>_xlfn.XLOOKUP(INDEX('state-winning-votes'!$A$1:$L$53,MATCH($C1998,'state-winning-votes'!$A:$A,0),MATCH($A1998,'state-winning-votes'!$A$2:$L$2,0)),$K:$K,$H:$H)</f>
        <v>Dole, Robert</v>
      </c>
      <c r="O1998" t="str">
        <f>VLOOKUP(A1998,'national-winners'!$A$2:$B$13,2,0)</f>
        <v>Clinton, Bill</v>
      </c>
    </row>
    <row r="1999" spans="1:15" x14ac:dyDescent="0.25">
      <c r="A1999">
        <v>1996</v>
      </c>
      <c r="B1999" t="s">
        <v>145</v>
      </c>
      <c r="C1999" t="s">
        <v>146</v>
      </c>
      <c r="D1999">
        <v>49</v>
      </c>
      <c r="E1999">
        <v>87</v>
      </c>
      <c r="F1999">
        <v>67</v>
      </c>
      <c r="G1999" t="s">
        <v>16</v>
      </c>
      <c r="H1999" t="s">
        <v>284</v>
      </c>
      <c r="I1999" t="s">
        <v>37</v>
      </c>
      <c r="J1999" t="b">
        <v>0</v>
      </c>
      <c r="K1999">
        <v>235</v>
      </c>
      <c r="L1999">
        <v>665629</v>
      </c>
      <c r="M1999" t="str">
        <f>IF(VLOOKUP(A1999,'national-winners'!$A$2:$B$13,2,0)=H1999,"Y","N")</f>
        <v>N</v>
      </c>
      <c r="N1999" t="str">
        <f>_xlfn.XLOOKUP(INDEX('state-winning-votes'!$A$1:$L$53,MATCH($C1999,'state-winning-votes'!$A:$A,0),MATCH($A1999,'state-winning-votes'!$A$2:$L$2,0)),$K:$K,$H:$H)</f>
        <v>Dole, Robert</v>
      </c>
      <c r="O1999" t="str">
        <f>VLOOKUP(A1999,'national-winners'!$A$2:$B$13,2,0)</f>
        <v>Clinton, Bill</v>
      </c>
    </row>
    <row r="2000" spans="1:15" x14ac:dyDescent="0.25">
      <c r="A2000">
        <v>1996</v>
      </c>
      <c r="B2000" t="s">
        <v>145</v>
      </c>
      <c r="C2000" t="s">
        <v>146</v>
      </c>
      <c r="D2000">
        <v>49</v>
      </c>
      <c r="E2000">
        <v>87</v>
      </c>
      <c r="F2000">
        <v>67</v>
      </c>
      <c r="G2000" t="s">
        <v>16</v>
      </c>
      <c r="J2000" t="b">
        <v>1</v>
      </c>
      <c r="K2000">
        <v>159</v>
      </c>
      <c r="L2000">
        <v>665629</v>
      </c>
      <c r="M2000" t="str">
        <f>IF(VLOOKUP(A2000,'national-winners'!$A$2:$B$13,2,0)=H2000,"Y","N")</f>
        <v>N</v>
      </c>
      <c r="N2000" t="str">
        <f>_xlfn.XLOOKUP(INDEX('state-winning-votes'!$A$1:$L$53,MATCH($C2000,'state-winning-votes'!$A:$A,0),MATCH($A2000,'state-winning-votes'!$A$2:$L$2,0)),$K:$K,$H:$H)</f>
        <v>Dole, Robert</v>
      </c>
      <c r="O2000" t="str">
        <f>VLOOKUP(A2000,'national-winners'!$A$2:$B$13,2,0)</f>
        <v>Clinton, Bill</v>
      </c>
    </row>
    <row r="2001" spans="1:15" x14ac:dyDescent="0.25">
      <c r="A2001">
        <v>1996</v>
      </c>
      <c r="B2001" t="s">
        <v>145</v>
      </c>
      <c r="C2001" t="s">
        <v>146</v>
      </c>
      <c r="D2001">
        <v>49</v>
      </c>
      <c r="E2001">
        <v>87</v>
      </c>
      <c r="F2001">
        <v>67</v>
      </c>
      <c r="G2001" t="s">
        <v>16</v>
      </c>
      <c r="H2001" t="s">
        <v>197</v>
      </c>
      <c r="I2001" t="s">
        <v>25</v>
      </c>
      <c r="J2001" t="b">
        <v>0</v>
      </c>
      <c r="K2001">
        <v>111</v>
      </c>
      <c r="L2001">
        <v>665629</v>
      </c>
      <c r="M2001" t="str">
        <f>IF(VLOOKUP(A2001,'national-winners'!$A$2:$B$13,2,0)=H2001,"Y","N")</f>
        <v>N</v>
      </c>
      <c r="N2001" t="str">
        <f>_xlfn.XLOOKUP(INDEX('state-winning-votes'!$A$1:$L$53,MATCH($C2001,'state-winning-votes'!$A:$A,0),MATCH($A2001,'state-winning-votes'!$A$2:$L$2,0)),$K:$K,$H:$H)</f>
        <v>Dole, Robert</v>
      </c>
      <c r="O2001" t="str">
        <f>VLOOKUP(A2001,'national-winners'!$A$2:$B$13,2,0)</f>
        <v>Clinton, Bill</v>
      </c>
    </row>
    <row r="2002" spans="1:15" x14ac:dyDescent="0.25">
      <c r="A2002">
        <v>1996</v>
      </c>
      <c r="B2002" t="s">
        <v>148</v>
      </c>
      <c r="C2002" t="s">
        <v>149</v>
      </c>
      <c r="D2002">
        <v>50</v>
      </c>
      <c r="E2002">
        <v>13</v>
      </c>
      <c r="F2002">
        <v>6</v>
      </c>
      <c r="G2002" t="s">
        <v>16</v>
      </c>
      <c r="H2002" t="s">
        <v>230</v>
      </c>
      <c r="I2002" t="s">
        <v>18</v>
      </c>
      <c r="J2002" t="b">
        <v>0</v>
      </c>
      <c r="K2002">
        <v>137894</v>
      </c>
      <c r="L2002">
        <v>258449</v>
      </c>
      <c r="M2002" t="str">
        <f>IF(VLOOKUP(A2002,'national-winners'!$A$2:$B$13,2,0)=H2002,"Y","N")</f>
        <v>Y</v>
      </c>
      <c r="N2002" t="str">
        <f>_xlfn.XLOOKUP(INDEX('state-winning-votes'!$A$1:$L$53,MATCH($C2002,'state-winning-votes'!$A:$A,0),MATCH($A2002,'state-winning-votes'!$A$2:$L$2,0)),$K:$K,$H:$H)</f>
        <v>Clinton, Bill</v>
      </c>
      <c r="O2002" t="str">
        <f>VLOOKUP(A2002,'national-winners'!$A$2:$B$13,2,0)</f>
        <v>Clinton, Bill</v>
      </c>
    </row>
    <row r="2003" spans="1:15" x14ac:dyDescent="0.25">
      <c r="A2003">
        <v>1996</v>
      </c>
      <c r="B2003" t="s">
        <v>148</v>
      </c>
      <c r="C2003" t="s">
        <v>149</v>
      </c>
      <c r="D2003">
        <v>50</v>
      </c>
      <c r="E2003">
        <v>13</v>
      </c>
      <c r="F2003">
        <v>6</v>
      </c>
      <c r="G2003" t="s">
        <v>16</v>
      </c>
      <c r="H2003" t="s">
        <v>270</v>
      </c>
      <c r="I2003" t="s">
        <v>21</v>
      </c>
      <c r="J2003" t="b">
        <v>0</v>
      </c>
      <c r="K2003">
        <v>80352</v>
      </c>
      <c r="L2003">
        <v>258449</v>
      </c>
      <c r="M2003" t="str">
        <f>IF(VLOOKUP(A2003,'national-winners'!$A$2:$B$13,2,0)=H2003,"Y","N")</f>
        <v>N</v>
      </c>
      <c r="N2003" t="str">
        <f>_xlfn.XLOOKUP(INDEX('state-winning-votes'!$A$1:$L$53,MATCH($C2003,'state-winning-votes'!$A:$A,0),MATCH($A2003,'state-winning-votes'!$A$2:$L$2,0)),$K:$K,$H:$H)</f>
        <v>Clinton, Bill</v>
      </c>
      <c r="O2003" t="str">
        <f>VLOOKUP(A2003,'national-winners'!$A$2:$B$13,2,0)</f>
        <v>Clinton, Bill</v>
      </c>
    </row>
    <row r="2004" spans="1:15" x14ac:dyDescent="0.25">
      <c r="A2004">
        <v>1996</v>
      </c>
      <c r="B2004" t="s">
        <v>148</v>
      </c>
      <c r="C2004" t="s">
        <v>149</v>
      </c>
      <c r="D2004">
        <v>50</v>
      </c>
      <c r="E2004">
        <v>13</v>
      </c>
      <c r="F2004">
        <v>6</v>
      </c>
      <c r="G2004" t="s">
        <v>16</v>
      </c>
      <c r="H2004" t="s">
        <v>231</v>
      </c>
      <c r="I2004" t="s">
        <v>272</v>
      </c>
      <c r="J2004" t="b">
        <v>0</v>
      </c>
      <c r="K2004">
        <v>31024</v>
      </c>
      <c r="L2004">
        <v>258449</v>
      </c>
      <c r="M2004" t="str">
        <f>IF(VLOOKUP(A2004,'national-winners'!$A$2:$B$13,2,0)=H2004,"Y","N")</f>
        <v>N</v>
      </c>
      <c r="N2004" t="str">
        <f>_xlfn.XLOOKUP(INDEX('state-winning-votes'!$A$1:$L$53,MATCH($C2004,'state-winning-votes'!$A:$A,0),MATCH($A2004,'state-winning-votes'!$A$2:$L$2,0)),$K:$K,$H:$H)</f>
        <v>Clinton, Bill</v>
      </c>
      <c r="O2004" t="str">
        <f>VLOOKUP(A2004,'national-winners'!$A$2:$B$13,2,0)</f>
        <v>Clinton, Bill</v>
      </c>
    </row>
    <row r="2005" spans="1:15" x14ac:dyDescent="0.25">
      <c r="A2005">
        <v>1996</v>
      </c>
      <c r="B2005" t="s">
        <v>148</v>
      </c>
      <c r="C2005" t="s">
        <v>149</v>
      </c>
      <c r="D2005">
        <v>50</v>
      </c>
      <c r="E2005">
        <v>13</v>
      </c>
      <c r="F2005">
        <v>6</v>
      </c>
      <c r="G2005" t="s">
        <v>16</v>
      </c>
      <c r="H2005" t="s">
        <v>273</v>
      </c>
      <c r="I2005" t="s">
        <v>274</v>
      </c>
      <c r="J2005" t="b">
        <v>0</v>
      </c>
      <c r="K2005">
        <v>5585</v>
      </c>
      <c r="L2005">
        <v>258449</v>
      </c>
      <c r="M2005" t="str">
        <f>IF(VLOOKUP(A2005,'national-winners'!$A$2:$B$13,2,0)=H2005,"Y","N")</f>
        <v>N</v>
      </c>
      <c r="N2005" t="str">
        <f>_xlfn.XLOOKUP(INDEX('state-winning-votes'!$A$1:$L$53,MATCH($C2005,'state-winning-votes'!$A:$A,0),MATCH($A2005,'state-winning-votes'!$A$2:$L$2,0)),$K:$K,$H:$H)</f>
        <v>Clinton, Bill</v>
      </c>
      <c r="O2005" t="str">
        <f>VLOOKUP(A2005,'national-winners'!$A$2:$B$13,2,0)</f>
        <v>Clinton, Bill</v>
      </c>
    </row>
    <row r="2006" spans="1:15" x14ac:dyDescent="0.25">
      <c r="A2006">
        <v>1996</v>
      </c>
      <c r="B2006" t="s">
        <v>148</v>
      </c>
      <c r="C2006" t="s">
        <v>149</v>
      </c>
      <c r="D2006">
        <v>50</v>
      </c>
      <c r="E2006">
        <v>13</v>
      </c>
      <c r="F2006">
        <v>6</v>
      </c>
      <c r="G2006" t="s">
        <v>16</v>
      </c>
      <c r="H2006" t="s">
        <v>271</v>
      </c>
      <c r="I2006" t="s">
        <v>29</v>
      </c>
      <c r="J2006" t="b">
        <v>0</v>
      </c>
      <c r="K2006">
        <v>1183</v>
      </c>
      <c r="L2006">
        <v>258449</v>
      </c>
      <c r="M2006" t="str">
        <f>IF(VLOOKUP(A2006,'national-winners'!$A$2:$B$13,2,0)=H2006,"Y","N")</f>
        <v>N</v>
      </c>
      <c r="N2006" t="str">
        <f>_xlfn.XLOOKUP(INDEX('state-winning-votes'!$A$1:$L$53,MATCH($C2006,'state-winning-votes'!$A:$A,0),MATCH($A2006,'state-winning-votes'!$A$2:$L$2,0)),$K:$K,$H:$H)</f>
        <v>Clinton, Bill</v>
      </c>
      <c r="O2006" t="str">
        <f>VLOOKUP(A2006,'national-winners'!$A$2:$B$13,2,0)</f>
        <v>Clinton, Bill</v>
      </c>
    </row>
    <row r="2007" spans="1:15" x14ac:dyDescent="0.25">
      <c r="A2007">
        <v>1996</v>
      </c>
      <c r="B2007" t="s">
        <v>148</v>
      </c>
      <c r="C2007" t="s">
        <v>149</v>
      </c>
      <c r="D2007">
        <v>50</v>
      </c>
      <c r="E2007">
        <v>13</v>
      </c>
      <c r="F2007">
        <v>6</v>
      </c>
      <c r="G2007" t="s">
        <v>16</v>
      </c>
      <c r="J2007" t="b">
        <v>1</v>
      </c>
      <c r="K2007">
        <v>560</v>
      </c>
      <c r="L2007">
        <v>258449</v>
      </c>
      <c r="M2007" t="str">
        <f>IF(VLOOKUP(A2007,'national-winners'!$A$2:$B$13,2,0)=H2007,"Y","N")</f>
        <v>N</v>
      </c>
      <c r="N2007" t="str">
        <f>_xlfn.XLOOKUP(INDEX('state-winning-votes'!$A$1:$L$53,MATCH($C2007,'state-winning-votes'!$A:$A,0),MATCH($A2007,'state-winning-votes'!$A$2:$L$2,0)),$K:$K,$H:$H)</f>
        <v>Clinton, Bill</v>
      </c>
      <c r="O2007" t="str">
        <f>VLOOKUP(A2007,'national-winners'!$A$2:$B$13,2,0)</f>
        <v>Clinton, Bill</v>
      </c>
    </row>
    <row r="2008" spans="1:15" x14ac:dyDescent="0.25">
      <c r="A2008">
        <v>1996</v>
      </c>
      <c r="B2008" t="s">
        <v>148</v>
      </c>
      <c r="C2008" t="s">
        <v>149</v>
      </c>
      <c r="D2008">
        <v>50</v>
      </c>
      <c r="E2008">
        <v>13</v>
      </c>
      <c r="F2008">
        <v>6</v>
      </c>
      <c r="G2008" t="s">
        <v>16</v>
      </c>
      <c r="H2008" t="s">
        <v>236</v>
      </c>
      <c r="I2008" t="s">
        <v>237</v>
      </c>
      <c r="J2008" t="b">
        <v>0</v>
      </c>
      <c r="K2008">
        <v>498</v>
      </c>
      <c r="L2008">
        <v>258449</v>
      </c>
      <c r="M2008" t="str">
        <f>IF(VLOOKUP(A2008,'national-winners'!$A$2:$B$13,2,0)=H2008,"Y","N")</f>
        <v>N</v>
      </c>
      <c r="N2008" t="str">
        <f>_xlfn.XLOOKUP(INDEX('state-winning-votes'!$A$1:$L$53,MATCH($C2008,'state-winning-votes'!$A:$A,0),MATCH($A2008,'state-winning-votes'!$A$2:$L$2,0)),$K:$K,$H:$H)</f>
        <v>Clinton, Bill</v>
      </c>
      <c r="O2008" t="str">
        <f>VLOOKUP(A2008,'national-winners'!$A$2:$B$13,2,0)</f>
        <v>Clinton, Bill</v>
      </c>
    </row>
    <row r="2009" spans="1:15" x14ac:dyDescent="0.25">
      <c r="A2009">
        <v>1996</v>
      </c>
      <c r="B2009" t="s">
        <v>148</v>
      </c>
      <c r="C2009" t="s">
        <v>149</v>
      </c>
      <c r="D2009">
        <v>50</v>
      </c>
      <c r="E2009">
        <v>13</v>
      </c>
      <c r="F2009">
        <v>6</v>
      </c>
      <c r="G2009" t="s">
        <v>16</v>
      </c>
      <c r="H2009" t="s">
        <v>288</v>
      </c>
      <c r="I2009" t="s">
        <v>222</v>
      </c>
      <c r="J2009" t="b">
        <v>0</v>
      </c>
      <c r="K2009">
        <v>480</v>
      </c>
      <c r="L2009">
        <v>258449</v>
      </c>
      <c r="M2009" t="str">
        <f>IF(VLOOKUP(A2009,'national-winners'!$A$2:$B$13,2,0)=H2009,"Y","N")</f>
        <v>N</v>
      </c>
      <c r="N2009" t="str">
        <f>_xlfn.XLOOKUP(INDEX('state-winning-votes'!$A$1:$L$53,MATCH($C2009,'state-winning-votes'!$A:$A,0),MATCH($A2009,'state-winning-votes'!$A$2:$L$2,0)),$K:$K,$H:$H)</f>
        <v>Clinton, Bill</v>
      </c>
      <c r="O2009" t="str">
        <f>VLOOKUP(A2009,'national-winners'!$A$2:$B$13,2,0)</f>
        <v>Clinton, Bill</v>
      </c>
    </row>
    <row r="2010" spans="1:15" x14ac:dyDescent="0.25">
      <c r="A2010">
        <v>1996</v>
      </c>
      <c r="B2010" t="s">
        <v>148</v>
      </c>
      <c r="C2010" t="s">
        <v>149</v>
      </c>
      <c r="D2010">
        <v>50</v>
      </c>
      <c r="E2010">
        <v>13</v>
      </c>
      <c r="F2010">
        <v>6</v>
      </c>
      <c r="G2010" t="s">
        <v>16</v>
      </c>
      <c r="H2010" t="s">
        <v>238</v>
      </c>
      <c r="I2010" t="s">
        <v>275</v>
      </c>
      <c r="J2010" t="b">
        <v>0</v>
      </c>
      <c r="K2010">
        <v>382</v>
      </c>
      <c r="L2010">
        <v>258449</v>
      </c>
      <c r="M2010" t="str">
        <f>IF(VLOOKUP(A2010,'national-winners'!$A$2:$B$13,2,0)=H2010,"Y","N")</f>
        <v>N</v>
      </c>
      <c r="N2010" t="str">
        <f>_xlfn.XLOOKUP(INDEX('state-winning-votes'!$A$1:$L$53,MATCH($C2010,'state-winning-votes'!$A:$A,0),MATCH($A2010,'state-winning-votes'!$A$2:$L$2,0)),$K:$K,$H:$H)</f>
        <v>Clinton, Bill</v>
      </c>
      <c r="O2010" t="str">
        <f>VLOOKUP(A2010,'national-winners'!$A$2:$B$13,2,0)</f>
        <v>Clinton, Bill</v>
      </c>
    </row>
    <row r="2011" spans="1:15" x14ac:dyDescent="0.25">
      <c r="A2011">
        <v>1996</v>
      </c>
      <c r="B2011" t="s">
        <v>148</v>
      </c>
      <c r="C2011" t="s">
        <v>149</v>
      </c>
      <c r="D2011">
        <v>50</v>
      </c>
      <c r="E2011">
        <v>13</v>
      </c>
      <c r="F2011">
        <v>6</v>
      </c>
      <c r="G2011" t="s">
        <v>16</v>
      </c>
      <c r="H2011" t="s">
        <v>281</v>
      </c>
      <c r="I2011" t="s">
        <v>229</v>
      </c>
      <c r="J2011" t="b">
        <v>0</v>
      </c>
      <c r="K2011">
        <v>292</v>
      </c>
      <c r="L2011">
        <v>258449</v>
      </c>
      <c r="M2011" t="str">
        <f>IF(VLOOKUP(A2011,'national-winners'!$A$2:$B$13,2,0)=H2011,"Y","N")</f>
        <v>N</v>
      </c>
      <c r="N2011" t="str">
        <f>_xlfn.XLOOKUP(INDEX('state-winning-votes'!$A$1:$L$53,MATCH($C2011,'state-winning-votes'!$A:$A,0),MATCH($A2011,'state-winning-votes'!$A$2:$L$2,0)),$K:$K,$H:$H)</f>
        <v>Clinton, Bill</v>
      </c>
      <c r="O2011" t="str">
        <f>VLOOKUP(A2011,'national-winners'!$A$2:$B$13,2,0)</f>
        <v>Clinton, Bill</v>
      </c>
    </row>
    <row r="2012" spans="1:15" x14ac:dyDescent="0.25">
      <c r="A2012">
        <v>1996</v>
      </c>
      <c r="B2012" t="s">
        <v>148</v>
      </c>
      <c r="C2012" t="s">
        <v>149</v>
      </c>
      <c r="D2012">
        <v>50</v>
      </c>
      <c r="E2012">
        <v>13</v>
      </c>
      <c r="F2012">
        <v>6</v>
      </c>
      <c r="G2012" t="s">
        <v>16</v>
      </c>
      <c r="H2012" t="s">
        <v>284</v>
      </c>
      <c r="I2012" t="s">
        <v>37</v>
      </c>
      <c r="J2012" t="b">
        <v>0</v>
      </c>
      <c r="K2012">
        <v>199</v>
      </c>
      <c r="L2012">
        <v>258449</v>
      </c>
      <c r="M2012" t="str">
        <f>IF(VLOOKUP(A2012,'national-winners'!$A$2:$B$13,2,0)=H2012,"Y","N")</f>
        <v>N</v>
      </c>
      <c r="N2012" t="str">
        <f>_xlfn.XLOOKUP(INDEX('state-winning-votes'!$A$1:$L$53,MATCH($C2012,'state-winning-votes'!$A:$A,0),MATCH($A2012,'state-winning-votes'!$A$2:$L$2,0)),$K:$K,$H:$H)</f>
        <v>Clinton, Bill</v>
      </c>
      <c r="O2012" t="str">
        <f>VLOOKUP(A2012,'national-winners'!$A$2:$B$13,2,0)</f>
        <v>Clinton, Bill</v>
      </c>
    </row>
    <row r="2013" spans="1:15" x14ac:dyDescent="0.25">
      <c r="A2013">
        <v>1996</v>
      </c>
      <c r="B2013" t="s">
        <v>150</v>
      </c>
      <c r="C2013" t="s">
        <v>151</v>
      </c>
      <c r="D2013">
        <v>51</v>
      </c>
      <c r="E2013">
        <v>54</v>
      </c>
      <c r="F2013">
        <v>40</v>
      </c>
      <c r="G2013" t="s">
        <v>16</v>
      </c>
      <c r="H2013" t="s">
        <v>270</v>
      </c>
      <c r="I2013" t="s">
        <v>21</v>
      </c>
      <c r="J2013" t="b">
        <v>0</v>
      </c>
      <c r="K2013">
        <v>1138350</v>
      </c>
      <c r="L2013">
        <v>2416642</v>
      </c>
      <c r="M2013" t="str">
        <f>IF(VLOOKUP(A2013,'national-winners'!$A$2:$B$13,2,0)=H2013,"Y","N")</f>
        <v>N</v>
      </c>
      <c r="N2013" t="str">
        <f>_xlfn.XLOOKUP(INDEX('state-winning-votes'!$A$1:$L$53,MATCH($C2013,'state-winning-votes'!$A:$A,0),MATCH($A2013,'state-winning-votes'!$A$2:$L$2,0)),$K:$K,$H:$H)</f>
        <v>Dole, Robert</v>
      </c>
      <c r="O2013" t="str">
        <f>VLOOKUP(A2013,'national-winners'!$A$2:$B$13,2,0)</f>
        <v>Clinton, Bill</v>
      </c>
    </row>
    <row r="2014" spans="1:15" x14ac:dyDescent="0.25">
      <c r="A2014">
        <v>1996</v>
      </c>
      <c r="B2014" t="s">
        <v>150</v>
      </c>
      <c r="C2014" t="s">
        <v>151</v>
      </c>
      <c r="D2014">
        <v>51</v>
      </c>
      <c r="E2014">
        <v>54</v>
      </c>
      <c r="F2014">
        <v>40</v>
      </c>
      <c r="G2014" t="s">
        <v>16</v>
      </c>
      <c r="H2014" t="s">
        <v>230</v>
      </c>
      <c r="I2014" t="s">
        <v>18</v>
      </c>
      <c r="J2014" t="b">
        <v>0</v>
      </c>
      <c r="K2014">
        <v>1091060</v>
      </c>
      <c r="L2014">
        <v>2416642</v>
      </c>
      <c r="M2014" t="str">
        <f>IF(VLOOKUP(A2014,'national-winners'!$A$2:$B$13,2,0)=H2014,"Y","N")</f>
        <v>Y</v>
      </c>
      <c r="N2014" t="str">
        <f>_xlfn.XLOOKUP(INDEX('state-winning-votes'!$A$1:$L$53,MATCH($C2014,'state-winning-votes'!$A:$A,0),MATCH($A2014,'state-winning-votes'!$A$2:$L$2,0)),$K:$K,$H:$H)</f>
        <v>Dole, Robert</v>
      </c>
      <c r="O2014" t="str">
        <f>VLOOKUP(A2014,'national-winners'!$A$2:$B$13,2,0)</f>
        <v>Clinton, Bill</v>
      </c>
    </row>
    <row r="2015" spans="1:15" x14ac:dyDescent="0.25">
      <c r="A2015">
        <v>1996</v>
      </c>
      <c r="B2015" t="s">
        <v>150</v>
      </c>
      <c r="C2015" t="s">
        <v>151</v>
      </c>
      <c r="D2015">
        <v>51</v>
      </c>
      <c r="E2015">
        <v>54</v>
      </c>
      <c r="F2015">
        <v>40</v>
      </c>
      <c r="G2015" t="s">
        <v>16</v>
      </c>
      <c r="H2015" t="s">
        <v>231</v>
      </c>
      <c r="I2015" t="s">
        <v>272</v>
      </c>
      <c r="J2015" t="b">
        <v>0</v>
      </c>
      <c r="K2015">
        <v>159861</v>
      </c>
      <c r="L2015">
        <v>2416642</v>
      </c>
      <c r="M2015" t="str">
        <f>IF(VLOOKUP(A2015,'national-winners'!$A$2:$B$13,2,0)=H2015,"Y","N")</f>
        <v>N</v>
      </c>
      <c r="N2015" t="str">
        <f>_xlfn.XLOOKUP(INDEX('state-winning-votes'!$A$1:$L$53,MATCH($C2015,'state-winning-votes'!$A:$A,0),MATCH($A2015,'state-winning-votes'!$A$2:$L$2,0)),$K:$K,$H:$H)</f>
        <v>Dole, Robert</v>
      </c>
      <c r="O2015" t="str">
        <f>VLOOKUP(A2015,'national-winners'!$A$2:$B$13,2,0)</f>
        <v>Clinton, Bill</v>
      </c>
    </row>
    <row r="2016" spans="1:15" x14ac:dyDescent="0.25">
      <c r="A2016">
        <v>1996</v>
      </c>
      <c r="B2016" t="s">
        <v>150</v>
      </c>
      <c r="C2016" t="s">
        <v>151</v>
      </c>
      <c r="D2016">
        <v>51</v>
      </c>
      <c r="E2016">
        <v>54</v>
      </c>
      <c r="F2016">
        <v>40</v>
      </c>
      <c r="G2016" t="s">
        <v>16</v>
      </c>
      <c r="H2016" t="s">
        <v>238</v>
      </c>
      <c r="I2016" t="s">
        <v>275</v>
      </c>
      <c r="J2016" t="b">
        <v>0</v>
      </c>
      <c r="K2016">
        <v>13687</v>
      </c>
      <c r="L2016">
        <v>2416642</v>
      </c>
      <c r="M2016" t="str">
        <f>IF(VLOOKUP(A2016,'national-winners'!$A$2:$B$13,2,0)=H2016,"Y","N")</f>
        <v>N</v>
      </c>
      <c r="N2016" t="str">
        <f>_xlfn.XLOOKUP(INDEX('state-winning-votes'!$A$1:$L$53,MATCH($C2016,'state-winning-votes'!$A:$A,0),MATCH($A2016,'state-winning-votes'!$A$2:$L$2,0)),$K:$K,$H:$H)</f>
        <v>Dole, Robert</v>
      </c>
      <c r="O2016" t="str">
        <f>VLOOKUP(A2016,'national-winners'!$A$2:$B$13,2,0)</f>
        <v>Clinton, Bill</v>
      </c>
    </row>
    <row r="2017" spans="1:15" x14ac:dyDescent="0.25">
      <c r="A2017">
        <v>1996</v>
      </c>
      <c r="B2017" t="s">
        <v>150</v>
      </c>
      <c r="C2017" t="s">
        <v>151</v>
      </c>
      <c r="D2017">
        <v>51</v>
      </c>
      <c r="E2017">
        <v>54</v>
      </c>
      <c r="F2017">
        <v>40</v>
      </c>
      <c r="G2017" t="s">
        <v>16</v>
      </c>
      <c r="H2017" t="s">
        <v>271</v>
      </c>
      <c r="I2017" t="s">
        <v>29</v>
      </c>
      <c r="J2017" t="b">
        <v>0</v>
      </c>
      <c r="K2017">
        <v>9174</v>
      </c>
      <c r="L2017">
        <v>2416642</v>
      </c>
      <c r="M2017" t="str">
        <f>IF(VLOOKUP(A2017,'national-winners'!$A$2:$B$13,2,0)=H2017,"Y","N")</f>
        <v>N</v>
      </c>
      <c r="N2017" t="str">
        <f>_xlfn.XLOOKUP(INDEX('state-winning-votes'!$A$1:$L$53,MATCH($C2017,'state-winning-votes'!$A:$A,0),MATCH($A2017,'state-winning-votes'!$A$2:$L$2,0)),$K:$K,$H:$H)</f>
        <v>Dole, Robert</v>
      </c>
      <c r="O2017" t="str">
        <f>VLOOKUP(A2017,'national-winners'!$A$2:$B$13,2,0)</f>
        <v>Clinton, Bill</v>
      </c>
    </row>
    <row r="2018" spans="1:15" x14ac:dyDescent="0.25">
      <c r="A2018">
        <v>1996</v>
      </c>
      <c r="B2018" t="s">
        <v>150</v>
      </c>
      <c r="C2018" t="s">
        <v>151</v>
      </c>
      <c r="D2018">
        <v>51</v>
      </c>
      <c r="E2018">
        <v>54</v>
      </c>
      <c r="F2018">
        <v>40</v>
      </c>
      <c r="G2018" t="s">
        <v>16</v>
      </c>
      <c r="H2018" t="s">
        <v>236</v>
      </c>
      <c r="I2018" t="s">
        <v>237</v>
      </c>
      <c r="J2018" t="b">
        <v>0</v>
      </c>
      <c r="K2018">
        <v>4510</v>
      </c>
      <c r="L2018">
        <v>2416642</v>
      </c>
      <c r="M2018" t="str">
        <f>IF(VLOOKUP(A2018,'national-winners'!$A$2:$B$13,2,0)=H2018,"Y","N")</f>
        <v>N</v>
      </c>
      <c r="N2018" t="str">
        <f>_xlfn.XLOOKUP(INDEX('state-winning-votes'!$A$1:$L$53,MATCH($C2018,'state-winning-votes'!$A:$A,0),MATCH($A2018,'state-winning-votes'!$A$2:$L$2,0)),$K:$K,$H:$H)</f>
        <v>Dole, Robert</v>
      </c>
      <c r="O2018" t="str">
        <f>VLOOKUP(A2018,'national-winners'!$A$2:$B$13,2,0)</f>
        <v>Clinton, Bill</v>
      </c>
    </row>
    <row r="2019" spans="1:15" x14ac:dyDescent="0.25">
      <c r="A2019">
        <v>1996</v>
      </c>
      <c r="B2019" t="s">
        <v>152</v>
      </c>
      <c r="C2019" t="s">
        <v>153</v>
      </c>
      <c r="D2019">
        <v>53</v>
      </c>
      <c r="E2019">
        <v>91</v>
      </c>
      <c r="F2019">
        <v>73</v>
      </c>
      <c r="G2019" t="s">
        <v>16</v>
      </c>
      <c r="H2019" t="s">
        <v>230</v>
      </c>
      <c r="I2019" t="s">
        <v>18</v>
      </c>
      <c r="J2019" t="b">
        <v>0</v>
      </c>
      <c r="K2019">
        <v>1123323</v>
      </c>
      <c r="L2019">
        <v>2253837</v>
      </c>
      <c r="M2019" t="str">
        <f>IF(VLOOKUP(A2019,'national-winners'!$A$2:$B$13,2,0)=H2019,"Y","N")</f>
        <v>Y</v>
      </c>
      <c r="N2019" t="str">
        <f>_xlfn.XLOOKUP(INDEX('state-winning-votes'!$A$1:$L$53,MATCH($C2019,'state-winning-votes'!$A:$A,0),MATCH($A2019,'state-winning-votes'!$A$2:$L$2,0)),$K:$K,$H:$H)</f>
        <v>Clinton, Bill</v>
      </c>
      <c r="O2019" t="str">
        <f>VLOOKUP(A2019,'national-winners'!$A$2:$B$13,2,0)</f>
        <v>Clinton, Bill</v>
      </c>
    </row>
    <row r="2020" spans="1:15" x14ac:dyDescent="0.25">
      <c r="A2020">
        <v>1996</v>
      </c>
      <c r="B2020" t="s">
        <v>152</v>
      </c>
      <c r="C2020" t="s">
        <v>153</v>
      </c>
      <c r="D2020">
        <v>53</v>
      </c>
      <c r="E2020">
        <v>91</v>
      </c>
      <c r="F2020">
        <v>73</v>
      </c>
      <c r="G2020" t="s">
        <v>16</v>
      </c>
      <c r="H2020" t="s">
        <v>270</v>
      </c>
      <c r="I2020" t="s">
        <v>21</v>
      </c>
      <c r="J2020" t="b">
        <v>0</v>
      </c>
      <c r="K2020">
        <v>840712</v>
      </c>
      <c r="L2020">
        <v>2253837</v>
      </c>
      <c r="M2020" t="str">
        <f>IF(VLOOKUP(A2020,'national-winners'!$A$2:$B$13,2,0)=H2020,"Y","N")</f>
        <v>N</v>
      </c>
      <c r="N2020" t="str">
        <f>_xlfn.XLOOKUP(INDEX('state-winning-votes'!$A$1:$L$53,MATCH($C2020,'state-winning-votes'!$A:$A,0),MATCH($A2020,'state-winning-votes'!$A$2:$L$2,0)),$K:$K,$H:$H)</f>
        <v>Clinton, Bill</v>
      </c>
      <c r="O2020" t="str">
        <f>VLOOKUP(A2020,'national-winners'!$A$2:$B$13,2,0)</f>
        <v>Clinton, Bill</v>
      </c>
    </row>
    <row r="2021" spans="1:15" x14ac:dyDescent="0.25">
      <c r="A2021">
        <v>1996</v>
      </c>
      <c r="B2021" t="s">
        <v>152</v>
      </c>
      <c r="C2021" t="s">
        <v>153</v>
      </c>
      <c r="D2021">
        <v>53</v>
      </c>
      <c r="E2021">
        <v>91</v>
      </c>
      <c r="F2021">
        <v>73</v>
      </c>
      <c r="G2021" t="s">
        <v>16</v>
      </c>
      <c r="H2021" t="s">
        <v>231</v>
      </c>
      <c r="I2021" t="s">
        <v>272</v>
      </c>
      <c r="J2021" t="b">
        <v>0</v>
      </c>
      <c r="K2021">
        <v>201003</v>
      </c>
      <c r="L2021">
        <v>2253837</v>
      </c>
      <c r="M2021" t="str">
        <f>IF(VLOOKUP(A2021,'national-winners'!$A$2:$B$13,2,0)=H2021,"Y","N")</f>
        <v>N</v>
      </c>
      <c r="N2021" t="str">
        <f>_xlfn.XLOOKUP(INDEX('state-winning-votes'!$A$1:$L$53,MATCH($C2021,'state-winning-votes'!$A:$A,0),MATCH($A2021,'state-winning-votes'!$A$2:$L$2,0)),$K:$K,$H:$H)</f>
        <v>Clinton, Bill</v>
      </c>
      <c r="O2021" t="str">
        <f>VLOOKUP(A2021,'national-winners'!$A$2:$B$13,2,0)</f>
        <v>Clinton, Bill</v>
      </c>
    </row>
    <row r="2022" spans="1:15" x14ac:dyDescent="0.25">
      <c r="A2022">
        <v>1996</v>
      </c>
      <c r="B2022" t="s">
        <v>152</v>
      </c>
      <c r="C2022" t="s">
        <v>153</v>
      </c>
      <c r="D2022">
        <v>53</v>
      </c>
      <c r="E2022">
        <v>91</v>
      </c>
      <c r="F2022">
        <v>73</v>
      </c>
      <c r="G2022" t="s">
        <v>16</v>
      </c>
      <c r="I2022" t="s">
        <v>35</v>
      </c>
      <c r="J2022" t="b">
        <v>0</v>
      </c>
      <c r="K2022">
        <v>62696</v>
      </c>
      <c r="L2022">
        <v>2253837</v>
      </c>
      <c r="M2022" t="str">
        <f>IF(VLOOKUP(A2022,'national-winners'!$A$2:$B$13,2,0)=H2022,"Y","N")</f>
        <v>N</v>
      </c>
      <c r="N2022" t="str">
        <f>_xlfn.XLOOKUP(INDEX('state-winning-votes'!$A$1:$L$53,MATCH($C2022,'state-winning-votes'!$A:$A,0),MATCH($A2022,'state-winning-votes'!$A$2:$L$2,0)),$K:$K,$H:$H)</f>
        <v>Clinton, Bill</v>
      </c>
      <c r="O2022" t="str">
        <f>VLOOKUP(A2022,'national-winners'!$A$2:$B$13,2,0)</f>
        <v>Clinton, Bill</v>
      </c>
    </row>
    <row r="2023" spans="1:15" x14ac:dyDescent="0.25">
      <c r="A2023">
        <v>1996</v>
      </c>
      <c r="B2023" t="s">
        <v>152</v>
      </c>
      <c r="C2023" t="s">
        <v>153</v>
      </c>
      <c r="D2023">
        <v>53</v>
      </c>
      <c r="E2023">
        <v>91</v>
      </c>
      <c r="F2023">
        <v>73</v>
      </c>
      <c r="G2023" t="s">
        <v>16</v>
      </c>
      <c r="H2023" t="s">
        <v>271</v>
      </c>
      <c r="I2023" t="s">
        <v>29</v>
      </c>
      <c r="J2023" t="b">
        <v>0</v>
      </c>
      <c r="K2023">
        <v>12522</v>
      </c>
      <c r="L2023">
        <v>2253837</v>
      </c>
      <c r="M2023" t="str">
        <f>IF(VLOOKUP(A2023,'national-winners'!$A$2:$B$13,2,0)=H2023,"Y","N")</f>
        <v>N</v>
      </c>
      <c r="N2023" t="str">
        <f>_xlfn.XLOOKUP(INDEX('state-winning-votes'!$A$1:$L$53,MATCH($C2023,'state-winning-votes'!$A:$A,0),MATCH($A2023,'state-winning-votes'!$A$2:$L$2,0)),$K:$K,$H:$H)</f>
        <v>Clinton, Bill</v>
      </c>
      <c r="O2023" t="str">
        <f>VLOOKUP(A2023,'national-winners'!$A$2:$B$13,2,0)</f>
        <v>Clinton, Bill</v>
      </c>
    </row>
    <row r="2024" spans="1:15" x14ac:dyDescent="0.25">
      <c r="A2024">
        <v>1996</v>
      </c>
      <c r="B2024" t="s">
        <v>152</v>
      </c>
      <c r="C2024" t="s">
        <v>153</v>
      </c>
      <c r="D2024">
        <v>53</v>
      </c>
      <c r="E2024">
        <v>91</v>
      </c>
      <c r="F2024">
        <v>73</v>
      </c>
      <c r="G2024" t="s">
        <v>16</v>
      </c>
      <c r="H2024" t="s">
        <v>236</v>
      </c>
      <c r="I2024" t="s">
        <v>237</v>
      </c>
      <c r="J2024" t="b">
        <v>0</v>
      </c>
      <c r="K2024">
        <v>6076</v>
      </c>
      <c r="L2024">
        <v>2253837</v>
      </c>
      <c r="M2024" t="str">
        <f>IF(VLOOKUP(A2024,'national-winners'!$A$2:$B$13,2,0)=H2024,"Y","N")</f>
        <v>N</v>
      </c>
      <c r="N2024" t="str">
        <f>_xlfn.XLOOKUP(INDEX('state-winning-votes'!$A$1:$L$53,MATCH($C2024,'state-winning-votes'!$A:$A,0),MATCH($A2024,'state-winning-votes'!$A$2:$L$2,0)),$K:$K,$H:$H)</f>
        <v>Clinton, Bill</v>
      </c>
      <c r="O2024" t="str">
        <f>VLOOKUP(A2024,'national-winners'!$A$2:$B$13,2,0)</f>
        <v>Clinton, Bill</v>
      </c>
    </row>
    <row r="2025" spans="1:15" x14ac:dyDescent="0.25">
      <c r="A2025">
        <v>1996</v>
      </c>
      <c r="B2025" t="s">
        <v>152</v>
      </c>
      <c r="C2025" t="s">
        <v>153</v>
      </c>
      <c r="D2025">
        <v>53</v>
      </c>
      <c r="E2025">
        <v>91</v>
      </c>
      <c r="F2025">
        <v>73</v>
      </c>
      <c r="G2025" t="s">
        <v>16</v>
      </c>
      <c r="H2025" t="s">
        <v>238</v>
      </c>
      <c r="I2025" t="s">
        <v>275</v>
      </c>
      <c r="J2025" t="b">
        <v>0</v>
      </c>
      <c r="K2025">
        <v>4578</v>
      </c>
      <c r="L2025">
        <v>2253837</v>
      </c>
      <c r="M2025" t="str">
        <f>IF(VLOOKUP(A2025,'national-winners'!$A$2:$B$13,2,0)=H2025,"Y","N")</f>
        <v>N</v>
      </c>
      <c r="N2025" t="str">
        <f>_xlfn.XLOOKUP(INDEX('state-winning-votes'!$A$1:$L$53,MATCH($C2025,'state-winning-votes'!$A:$A,0),MATCH($A2025,'state-winning-votes'!$A$2:$L$2,0)),$K:$K,$H:$H)</f>
        <v>Clinton, Bill</v>
      </c>
      <c r="O2025" t="str">
        <f>VLOOKUP(A2025,'national-winners'!$A$2:$B$13,2,0)</f>
        <v>Clinton, Bill</v>
      </c>
    </row>
    <row r="2026" spans="1:15" x14ac:dyDescent="0.25">
      <c r="A2026">
        <v>1996</v>
      </c>
      <c r="B2026" t="s">
        <v>152</v>
      </c>
      <c r="C2026" t="s">
        <v>153</v>
      </c>
      <c r="D2026">
        <v>53</v>
      </c>
      <c r="E2026">
        <v>91</v>
      </c>
      <c r="F2026">
        <v>73</v>
      </c>
      <c r="G2026" t="s">
        <v>16</v>
      </c>
      <c r="H2026" t="s">
        <v>280</v>
      </c>
      <c r="I2026" t="s">
        <v>170</v>
      </c>
      <c r="J2026" t="b">
        <v>0</v>
      </c>
      <c r="K2026">
        <v>2189</v>
      </c>
      <c r="L2026">
        <v>2253837</v>
      </c>
      <c r="M2026" t="str">
        <f>IF(VLOOKUP(A2026,'national-winners'!$A$2:$B$13,2,0)=H2026,"Y","N")</f>
        <v>N</v>
      </c>
      <c r="N2026" t="str">
        <f>_xlfn.XLOOKUP(INDEX('state-winning-votes'!$A$1:$L$53,MATCH($C2026,'state-winning-votes'!$A:$A,0),MATCH($A2026,'state-winning-votes'!$A$2:$L$2,0)),$K:$K,$H:$H)</f>
        <v>Clinton, Bill</v>
      </c>
      <c r="O2026" t="str">
        <f>VLOOKUP(A2026,'national-winners'!$A$2:$B$13,2,0)</f>
        <v>Clinton, Bill</v>
      </c>
    </row>
    <row r="2027" spans="1:15" x14ac:dyDescent="0.25">
      <c r="A2027">
        <v>1996</v>
      </c>
      <c r="B2027" t="s">
        <v>152</v>
      </c>
      <c r="C2027" t="s">
        <v>153</v>
      </c>
      <c r="D2027">
        <v>53</v>
      </c>
      <c r="E2027">
        <v>91</v>
      </c>
      <c r="F2027">
        <v>73</v>
      </c>
      <c r="G2027" t="s">
        <v>16</v>
      </c>
      <c r="H2027" t="s">
        <v>284</v>
      </c>
      <c r="I2027" t="s">
        <v>37</v>
      </c>
      <c r="J2027" t="b">
        <v>0</v>
      </c>
      <c r="K2027">
        <v>738</v>
      </c>
      <c r="L2027">
        <v>2253837</v>
      </c>
      <c r="M2027" t="str">
        <f>IF(VLOOKUP(A2027,'national-winners'!$A$2:$B$13,2,0)=H2027,"Y","N")</f>
        <v>N</v>
      </c>
      <c r="N2027" t="str">
        <f>_xlfn.XLOOKUP(INDEX('state-winning-votes'!$A$1:$L$53,MATCH($C2027,'state-winning-votes'!$A:$A,0),MATCH($A2027,'state-winning-votes'!$A$2:$L$2,0)),$K:$K,$H:$H)</f>
        <v>Clinton, Bill</v>
      </c>
      <c r="O2027" t="str">
        <f>VLOOKUP(A2027,'national-winners'!$A$2:$B$13,2,0)</f>
        <v>Clinton, Bill</v>
      </c>
    </row>
    <row r="2028" spans="1:15" x14ac:dyDescent="0.25">
      <c r="A2028">
        <v>1996</v>
      </c>
      <c r="B2028" t="s">
        <v>154</v>
      </c>
      <c r="C2028" t="s">
        <v>155</v>
      </c>
      <c r="D2028">
        <v>54</v>
      </c>
      <c r="E2028">
        <v>55</v>
      </c>
      <c r="F2028">
        <v>56</v>
      </c>
      <c r="G2028" t="s">
        <v>16</v>
      </c>
      <c r="H2028" t="s">
        <v>230</v>
      </c>
      <c r="I2028" t="s">
        <v>18</v>
      </c>
      <c r="J2028" t="b">
        <v>0</v>
      </c>
      <c r="K2028">
        <v>327812</v>
      </c>
      <c r="L2028">
        <v>636459</v>
      </c>
      <c r="M2028" t="str">
        <f>IF(VLOOKUP(A2028,'national-winners'!$A$2:$B$13,2,0)=H2028,"Y","N")</f>
        <v>Y</v>
      </c>
      <c r="N2028" t="str">
        <f>_xlfn.XLOOKUP(INDEX('state-winning-votes'!$A$1:$L$53,MATCH($C2028,'state-winning-votes'!$A:$A,0),MATCH($A2028,'state-winning-votes'!$A$2:$L$2,0)),$K:$K,$H:$H)</f>
        <v>Clinton, Bill</v>
      </c>
      <c r="O2028" t="str">
        <f>VLOOKUP(A2028,'national-winners'!$A$2:$B$13,2,0)</f>
        <v>Clinton, Bill</v>
      </c>
    </row>
    <row r="2029" spans="1:15" x14ac:dyDescent="0.25">
      <c r="A2029">
        <v>1996</v>
      </c>
      <c r="B2029" t="s">
        <v>154</v>
      </c>
      <c r="C2029" t="s">
        <v>155</v>
      </c>
      <c r="D2029">
        <v>54</v>
      </c>
      <c r="E2029">
        <v>55</v>
      </c>
      <c r="F2029">
        <v>56</v>
      </c>
      <c r="G2029" t="s">
        <v>16</v>
      </c>
      <c r="H2029" t="s">
        <v>270</v>
      </c>
      <c r="I2029" t="s">
        <v>21</v>
      </c>
      <c r="J2029" t="b">
        <v>0</v>
      </c>
      <c r="K2029">
        <v>233946</v>
      </c>
      <c r="L2029">
        <v>636459</v>
      </c>
      <c r="M2029" t="str">
        <f>IF(VLOOKUP(A2029,'national-winners'!$A$2:$B$13,2,0)=H2029,"Y","N")</f>
        <v>N</v>
      </c>
      <c r="N2029" t="str">
        <f>_xlfn.XLOOKUP(INDEX('state-winning-votes'!$A$1:$L$53,MATCH($C2029,'state-winning-votes'!$A:$A,0),MATCH($A2029,'state-winning-votes'!$A$2:$L$2,0)),$K:$K,$H:$H)</f>
        <v>Clinton, Bill</v>
      </c>
      <c r="O2029" t="str">
        <f>VLOOKUP(A2029,'national-winners'!$A$2:$B$13,2,0)</f>
        <v>Clinton, Bill</v>
      </c>
    </row>
    <row r="2030" spans="1:15" x14ac:dyDescent="0.25">
      <c r="A2030">
        <v>1996</v>
      </c>
      <c r="B2030" t="s">
        <v>154</v>
      </c>
      <c r="C2030" t="s">
        <v>155</v>
      </c>
      <c r="D2030">
        <v>54</v>
      </c>
      <c r="E2030">
        <v>55</v>
      </c>
      <c r="F2030">
        <v>56</v>
      </c>
      <c r="G2030" t="s">
        <v>16</v>
      </c>
      <c r="H2030" t="s">
        <v>231</v>
      </c>
      <c r="I2030" t="s">
        <v>272</v>
      </c>
      <c r="J2030" t="b">
        <v>0</v>
      </c>
      <c r="K2030">
        <v>71639</v>
      </c>
      <c r="L2030">
        <v>636459</v>
      </c>
      <c r="M2030" t="str">
        <f>IF(VLOOKUP(A2030,'national-winners'!$A$2:$B$13,2,0)=H2030,"Y","N")</f>
        <v>N</v>
      </c>
      <c r="N2030" t="str">
        <f>_xlfn.XLOOKUP(INDEX('state-winning-votes'!$A$1:$L$53,MATCH($C2030,'state-winning-votes'!$A:$A,0),MATCH($A2030,'state-winning-votes'!$A$2:$L$2,0)),$K:$K,$H:$H)</f>
        <v>Clinton, Bill</v>
      </c>
      <c r="O2030" t="str">
        <f>VLOOKUP(A2030,'national-winners'!$A$2:$B$13,2,0)</f>
        <v>Clinton, Bill</v>
      </c>
    </row>
    <row r="2031" spans="1:15" x14ac:dyDescent="0.25">
      <c r="A2031">
        <v>1996</v>
      </c>
      <c r="B2031" t="s">
        <v>154</v>
      </c>
      <c r="C2031" t="s">
        <v>155</v>
      </c>
      <c r="D2031">
        <v>54</v>
      </c>
      <c r="E2031">
        <v>55</v>
      </c>
      <c r="F2031">
        <v>56</v>
      </c>
      <c r="G2031" t="s">
        <v>16</v>
      </c>
      <c r="H2031" t="s">
        <v>271</v>
      </c>
      <c r="I2031" t="s">
        <v>29</v>
      </c>
      <c r="J2031" t="b">
        <v>0</v>
      </c>
      <c r="K2031">
        <v>3062</v>
      </c>
      <c r="L2031">
        <v>636459</v>
      </c>
      <c r="M2031" t="str">
        <f>IF(VLOOKUP(A2031,'national-winners'!$A$2:$B$13,2,0)=H2031,"Y","N")</f>
        <v>N</v>
      </c>
      <c r="N2031" t="str">
        <f>_xlfn.XLOOKUP(INDEX('state-winning-votes'!$A$1:$L$53,MATCH($C2031,'state-winning-votes'!$A:$A,0),MATCH($A2031,'state-winning-votes'!$A$2:$L$2,0)),$K:$K,$H:$H)</f>
        <v>Clinton, Bill</v>
      </c>
      <c r="O2031" t="str">
        <f>VLOOKUP(A2031,'national-winners'!$A$2:$B$13,2,0)</f>
        <v>Clinton, Bill</v>
      </c>
    </row>
    <row r="2032" spans="1:15" x14ac:dyDescent="0.25">
      <c r="A2032">
        <v>1996</v>
      </c>
      <c r="B2032" t="s">
        <v>156</v>
      </c>
      <c r="C2032" t="s">
        <v>157</v>
      </c>
      <c r="D2032">
        <v>55</v>
      </c>
      <c r="E2032">
        <v>35</v>
      </c>
      <c r="F2032">
        <v>25</v>
      </c>
      <c r="G2032" t="s">
        <v>16</v>
      </c>
      <c r="H2032" t="s">
        <v>230</v>
      </c>
      <c r="I2032" t="s">
        <v>18</v>
      </c>
      <c r="J2032" t="b">
        <v>0</v>
      </c>
      <c r="K2032">
        <v>1071971</v>
      </c>
      <c r="L2032">
        <v>2196169</v>
      </c>
      <c r="M2032" t="str">
        <f>IF(VLOOKUP(A2032,'national-winners'!$A$2:$B$13,2,0)=H2032,"Y","N")</f>
        <v>Y</v>
      </c>
      <c r="N2032" t="str">
        <f>_xlfn.XLOOKUP(INDEX('state-winning-votes'!$A$1:$L$53,MATCH($C2032,'state-winning-votes'!$A:$A,0),MATCH($A2032,'state-winning-votes'!$A$2:$L$2,0)),$K:$K,$H:$H)</f>
        <v>Clinton, Bill</v>
      </c>
      <c r="O2032" t="str">
        <f>VLOOKUP(A2032,'national-winners'!$A$2:$B$13,2,0)</f>
        <v>Clinton, Bill</v>
      </c>
    </row>
    <row r="2033" spans="1:15" x14ac:dyDescent="0.25">
      <c r="A2033">
        <v>1996</v>
      </c>
      <c r="B2033" t="s">
        <v>156</v>
      </c>
      <c r="C2033" t="s">
        <v>157</v>
      </c>
      <c r="D2033">
        <v>55</v>
      </c>
      <c r="E2033">
        <v>35</v>
      </c>
      <c r="F2033">
        <v>25</v>
      </c>
      <c r="G2033" t="s">
        <v>16</v>
      </c>
      <c r="H2033" t="s">
        <v>270</v>
      </c>
      <c r="I2033" t="s">
        <v>21</v>
      </c>
      <c r="J2033" t="b">
        <v>0</v>
      </c>
      <c r="K2033">
        <v>845029</v>
      </c>
      <c r="L2033">
        <v>2196169</v>
      </c>
      <c r="M2033" t="str">
        <f>IF(VLOOKUP(A2033,'national-winners'!$A$2:$B$13,2,0)=H2033,"Y","N")</f>
        <v>N</v>
      </c>
      <c r="N2033" t="str">
        <f>_xlfn.XLOOKUP(INDEX('state-winning-votes'!$A$1:$L$53,MATCH($C2033,'state-winning-votes'!$A:$A,0),MATCH($A2033,'state-winning-votes'!$A$2:$L$2,0)),$K:$K,$H:$H)</f>
        <v>Clinton, Bill</v>
      </c>
      <c r="O2033" t="str">
        <f>VLOOKUP(A2033,'national-winners'!$A$2:$B$13,2,0)</f>
        <v>Clinton, Bill</v>
      </c>
    </row>
    <row r="2034" spans="1:15" x14ac:dyDescent="0.25">
      <c r="A2034">
        <v>1996</v>
      </c>
      <c r="B2034" t="s">
        <v>156</v>
      </c>
      <c r="C2034" t="s">
        <v>157</v>
      </c>
      <c r="D2034">
        <v>55</v>
      </c>
      <c r="E2034">
        <v>35</v>
      </c>
      <c r="F2034">
        <v>25</v>
      </c>
      <c r="G2034" t="s">
        <v>16</v>
      </c>
      <c r="H2034" t="s">
        <v>231</v>
      </c>
      <c r="I2034" t="s">
        <v>272</v>
      </c>
      <c r="J2034" t="b">
        <v>0</v>
      </c>
      <c r="K2034">
        <v>227339</v>
      </c>
      <c r="L2034">
        <v>2196169</v>
      </c>
      <c r="M2034" t="str">
        <f>IF(VLOOKUP(A2034,'national-winners'!$A$2:$B$13,2,0)=H2034,"Y","N")</f>
        <v>N</v>
      </c>
      <c r="N2034" t="str">
        <f>_xlfn.XLOOKUP(INDEX('state-winning-votes'!$A$1:$L$53,MATCH($C2034,'state-winning-votes'!$A:$A,0),MATCH($A2034,'state-winning-votes'!$A$2:$L$2,0)),$K:$K,$H:$H)</f>
        <v>Clinton, Bill</v>
      </c>
      <c r="O2034" t="str">
        <f>VLOOKUP(A2034,'national-winners'!$A$2:$B$13,2,0)</f>
        <v>Clinton, Bill</v>
      </c>
    </row>
    <row r="2035" spans="1:15" x14ac:dyDescent="0.25">
      <c r="A2035">
        <v>1996</v>
      </c>
      <c r="B2035" t="s">
        <v>156</v>
      </c>
      <c r="C2035" t="s">
        <v>157</v>
      </c>
      <c r="D2035">
        <v>55</v>
      </c>
      <c r="E2035">
        <v>35</v>
      </c>
      <c r="F2035">
        <v>25</v>
      </c>
      <c r="G2035" t="s">
        <v>16</v>
      </c>
      <c r="I2035" t="s">
        <v>35</v>
      </c>
      <c r="J2035" t="b">
        <v>0</v>
      </c>
      <c r="K2035">
        <v>32766</v>
      </c>
      <c r="L2035">
        <v>2196169</v>
      </c>
      <c r="M2035" t="str">
        <f>IF(VLOOKUP(A2035,'national-winners'!$A$2:$B$13,2,0)=H2035,"Y","N")</f>
        <v>N</v>
      </c>
      <c r="N2035" t="str">
        <f>_xlfn.XLOOKUP(INDEX('state-winning-votes'!$A$1:$L$53,MATCH($C2035,'state-winning-votes'!$A:$A,0),MATCH($A2035,'state-winning-votes'!$A$2:$L$2,0)),$K:$K,$H:$H)</f>
        <v>Clinton, Bill</v>
      </c>
      <c r="O2035" t="str">
        <f>VLOOKUP(A2035,'national-winners'!$A$2:$B$13,2,0)</f>
        <v>Clinton, Bill</v>
      </c>
    </row>
    <row r="2036" spans="1:15" x14ac:dyDescent="0.25">
      <c r="A2036">
        <v>1996</v>
      </c>
      <c r="B2036" t="s">
        <v>156</v>
      </c>
      <c r="C2036" t="s">
        <v>157</v>
      </c>
      <c r="D2036">
        <v>55</v>
      </c>
      <c r="E2036">
        <v>35</v>
      </c>
      <c r="F2036">
        <v>25</v>
      </c>
      <c r="G2036" t="s">
        <v>16</v>
      </c>
      <c r="H2036" t="s">
        <v>238</v>
      </c>
      <c r="I2036" t="s">
        <v>275</v>
      </c>
      <c r="J2036" t="b">
        <v>0</v>
      </c>
      <c r="K2036">
        <v>8811</v>
      </c>
      <c r="L2036">
        <v>2196169</v>
      </c>
      <c r="M2036" t="str">
        <f>IF(VLOOKUP(A2036,'national-winners'!$A$2:$B$13,2,0)=H2036,"Y","N")</f>
        <v>N</v>
      </c>
      <c r="N2036" t="str">
        <f>_xlfn.XLOOKUP(INDEX('state-winning-votes'!$A$1:$L$53,MATCH($C2036,'state-winning-votes'!$A:$A,0),MATCH($A2036,'state-winning-votes'!$A$2:$L$2,0)),$K:$K,$H:$H)</f>
        <v>Clinton, Bill</v>
      </c>
      <c r="O2036" t="str">
        <f>VLOOKUP(A2036,'national-winners'!$A$2:$B$13,2,0)</f>
        <v>Clinton, Bill</v>
      </c>
    </row>
    <row r="2037" spans="1:15" x14ac:dyDescent="0.25">
      <c r="A2037">
        <v>1996</v>
      </c>
      <c r="B2037" t="s">
        <v>156</v>
      </c>
      <c r="C2037" t="s">
        <v>157</v>
      </c>
      <c r="D2037">
        <v>55</v>
      </c>
      <c r="E2037">
        <v>35</v>
      </c>
      <c r="F2037">
        <v>25</v>
      </c>
      <c r="G2037" t="s">
        <v>16</v>
      </c>
      <c r="H2037" t="s">
        <v>271</v>
      </c>
      <c r="I2037" t="s">
        <v>29</v>
      </c>
      <c r="J2037" t="b">
        <v>0</v>
      </c>
      <c r="K2037">
        <v>7929</v>
      </c>
      <c r="L2037">
        <v>2196169</v>
      </c>
      <c r="M2037" t="str">
        <f>IF(VLOOKUP(A2037,'national-winners'!$A$2:$B$13,2,0)=H2037,"Y","N")</f>
        <v>N</v>
      </c>
      <c r="N2037" t="str">
        <f>_xlfn.XLOOKUP(INDEX('state-winning-votes'!$A$1:$L$53,MATCH($C2037,'state-winning-votes'!$A:$A,0),MATCH($A2037,'state-winning-votes'!$A$2:$L$2,0)),$K:$K,$H:$H)</f>
        <v>Clinton, Bill</v>
      </c>
      <c r="O2037" t="str">
        <f>VLOOKUP(A2037,'national-winners'!$A$2:$B$13,2,0)</f>
        <v>Clinton, Bill</v>
      </c>
    </row>
    <row r="2038" spans="1:15" x14ac:dyDescent="0.25">
      <c r="A2038">
        <v>1996</v>
      </c>
      <c r="B2038" t="s">
        <v>156</v>
      </c>
      <c r="C2038" t="s">
        <v>157</v>
      </c>
      <c r="D2038">
        <v>55</v>
      </c>
      <c r="E2038">
        <v>35</v>
      </c>
      <c r="F2038">
        <v>25</v>
      </c>
      <c r="G2038" t="s">
        <v>16</v>
      </c>
      <c r="H2038" t="s">
        <v>52</v>
      </c>
      <c r="J2038" t="b">
        <v>0</v>
      </c>
      <c r="K2038">
        <v>2324</v>
      </c>
      <c r="L2038">
        <v>2196169</v>
      </c>
      <c r="M2038" t="str">
        <f>IF(VLOOKUP(A2038,'national-winners'!$A$2:$B$13,2,0)=H2038,"Y","N")</f>
        <v>N</v>
      </c>
      <c r="N2038" t="str">
        <f>_xlfn.XLOOKUP(INDEX('state-winning-votes'!$A$1:$L$53,MATCH($C2038,'state-winning-votes'!$A:$A,0),MATCH($A2038,'state-winning-votes'!$A$2:$L$2,0)),$K:$K,$H:$H)</f>
        <v>Clinton, Bill</v>
      </c>
      <c r="O2038" t="str">
        <f>VLOOKUP(A2038,'national-winners'!$A$2:$B$13,2,0)</f>
        <v>Clinton, Bill</v>
      </c>
    </row>
    <row r="2039" spans="1:15" x14ac:dyDescent="0.25">
      <c r="A2039">
        <v>1996</v>
      </c>
      <c r="B2039" t="s">
        <v>158</v>
      </c>
      <c r="C2039" t="s">
        <v>159</v>
      </c>
      <c r="D2039">
        <v>56</v>
      </c>
      <c r="E2039">
        <v>83</v>
      </c>
      <c r="F2039">
        <v>68</v>
      </c>
      <c r="G2039" t="s">
        <v>16</v>
      </c>
      <c r="H2039" t="s">
        <v>270</v>
      </c>
      <c r="I2039" t="s">
        <v>21</v>
      </c>
      <c r="J2039" t="b">
        <v>0</v>
      </c>
      <c r="K2039">
        <v>105388</v>
      </c>
      <c r="L2039">
        <v>211571</v>
      </c>
      <c r="M2039" t="str">
        <f>IF(VLOOKUP(A2039,'national-winners'!$A$2:$B$13,2,0)=H2039,"Y","N")</f>
        <v>N</v>
      </c>
      <c r="N2039" t="str">
        <f>_xlfn.XLOOKUP(INDEX('state-winning-votes'!$A$1:$L$53,MATCH($C2039,'state-winning-votes'!$A:$A,0),MATCH($A2039,'state-winning-votes'!$A$2:$L$2,0)),$K:$K,$H:$H)</f>
        <v>Dole, Robert</v>
      </c>
      <c r="O2039" t="str">
        <f>VLOOKUP(A2039,'national-winners'!$A$2:$B$13,2,0)</f>
        <v>Clinton, Bill</v>
      </c>
    </row>
    <row r="2040" spans="1:15" x14ac:dyDescent="0.25">
      <c r="A2040">
        <v>1996</v>
      </c>
      <c r="B2040" t="s">
        <v>158</v>
      </c>
      <c r="C2040" t="s">
        <v>159</v>
      </c>
      <c r="D2040">
        <v>56</v>
      </c>
      <c r="E2040">
        <v>83</v>
      </c>
      <c r="F2040">
        <v>68</v>
      </c>
      <c r="G2040" t="s">
        <v>16</v>
      </c>
      <c r="H2040" t="s">
        <v>230</v>
      </c>
      <c r="I2040" t="s">
        <v>18</v>
      </c>
      <c r="J2040" t="b">
        <v>0</v>
      </c>
      <c r="K2040">
        <v>77934</v>
      </c>
      <c r="L2040">
        <v>211571</v>
      </c>
      <c r="M2040" t="str">
        <f>IF(VLOOKUP(A2040,'national-winners'!$A$2:$B$13,2,0)=H2040,"Y","N")</f>
        <v>Y</v>
      </c>
      <c r="N2040" t="str">
        <f>_xlfn.XLOOKUP(INDEX('state-winning-votes'!$A$1:$L$53,MATCH($C2040,'state-winning-votes'!$A:$A,0),MATCH($A2040,'state-winning-votes'!$A$2:$L$2,0)),$K:$K,$H:$H)</f>
        <v>Dole, Robert</v>
      </c>
      <c r="O2040" t="str">
        <f>VLOOKUP(A2040,'national-winners'!$A$2:$B$13,2,0)</f>
        <v>Clinton, Bill</v>
      </c>
    </row>
    <row r="2041" spans="1:15" x14ac:dyDescent="0.25">
      <c r="A2041">
        <v>1996</v>
      </c>
      <c r="B2041" t="s">
        <v>158</v>
      </c>
      <c r="C2041" t="s">
        <v>159</v>
      </c>
      <c r="D2041">
        <v>56</v>
      </c>
      <c r="E2041">
        <v>83</v>
      </c>
      <c r="F2041">
        <v>68</v>
      </c>
      <c r="G2041" t="s">
        <v>16</v>
      </c>
      <c r="H2041" t="s">
        <v>231</v>
      </c>
      <c r="I2041" t="s">
        <v>35</v>
      </c>
      <c r="J2041" t="b">
        <v>0</v>
      </c>
      <c r="K2041">
        <v>25928</v>
      </c>
      <c r="L2041">
        <v>211571</v>
      </c>
      <c r="M2041" t="str">
        <f>IF(VLOOKUP(A2041,'national-winners'!$A$2:$B$13,2,0)=H2041,"Y","N")</f>
        <v>N</v>
      </c>
      <c r="N2041" t="str">
        <f>_xlfn.XLOOKUP(INDEX('state-winning-votes'!$A$1:$L$53,MATCH($C2041,'state-winning-votes'!$A:$A,0),MATCH($A2041,'state-winning-votes'!$A$2:$L$2,0)),$K:$K,$H:$H)</f>
        <v>Dole, Robert</v>
      </c>
      <c r="O2041" t="str">
        <f>VLOOKUP(A2041,'national-winners'!$A$2:$B$13,2,0)</f>
        <v>Clinton, Bill</v>
      </c>
    </row>
    <row r="2042" spans="1:15" x14ac:dyDescent="0.25">
      <c r="A2042">
        <v>1996</v>
      </c>
      <c r="B2042" t="s">
        <v>158</v>
      </c>
      <c r="C2042" t="s">
        <v>159</v>
      </c>
      <c r="D2042">
        <v>56</v>
      </c>
      <c r="E2042">
        <v>83</v>
      </c>
      <c r="F2042">
        <v>68</v>
      </c>
      <c r="G2042" t="s">
        <v>16</v>
      </c>
      <c r="H2042" t="s">
        <v>271</v>
      </c>
      <c r="I2042" t="s">
        <v>29</v>
      </c>
      <c r="J2042" t="b">
        <v>0</v>
      </c>
      <c r="K2042">
        <v>1739</v>
      </c>
      <c r="L2042">
        <v>211571</v>
      </c>
      <c r="M2042" t="str">
        <f>IF(VLOOKUP(A2042,'national-winners'!$A$2:$B$13,2,0)=H2042,"Y","N")</f>
        <v>N</v>
      </c>
      <c r="N2042" t="str">
        <f>_xlfn.XLOOKUP(INDEX('state-winning-votes'!$A$1:$L$53,MATCH($C2042,'state-winning-votes'!$A:$A,0),MATCH($A2042,'state-winning-votes'!$A$2:$L$2,0)),$K:$K,$H:$H)</f>
        <v>Dole, Robert</v>
      </c>
      <c r="O2042" t="str">
        <f>VLOOKUP(A2042,'national-winners'!$A$2:$B$13,2,0)</f>
        <v>Clinton, Bill</v>
      </c>
    </row>
    <row r="2043" spans="1:15" x14ac:dyDescent="0.25">
      <c r="A2043">
        <v>1996</v>
      </c>
      <c r="B2043" t="s">
        <v>158</v>
      </c>
      <c r="C2043" t="s">
        <v>159</v>
      </c>
      <c r="D2043">
        <v>56</v>
      </c>
      <c r="E2043">
        <v>83</v>
      </c>
      <c r="F2043">
        <v>68</v>
      </c>
      <c r="G2043" t="s">
        <v>16</v>
      </c>
      <c r="H2043" t="s">
        <v>236</v>
      </c>
      <c r="I2043" t="s">
        <v>237</v>
      </c>
      <c r="J2043" t="b">
        <v>0</v>
      </c>
      <c r="K2043">
        <v>582</v>
      </c>
      <c r="L2043">
        <v>211571</v>
      </c>
      <c r="M2043" t="str">
        <f>IF(VLOOKUP(A2043,'national-winners'!$A$2:$B$13,2,0)=H2043,"Y","N")</f>
        <v>N</v>
      </c>
      <c r="N2043" t="str">
        <f>_xlfn.XLOOKUP(INDEX('state-winning-votes'!$A$1:$L$53,MATCH($C2043,'state-winning-votes'!$A:$A,0),MATCH($A2043,'state-winning-votes'!$A$2:$L$2,0)),$K:$K,$H:$H)</f>
        <v>Dole, Robert</v>
      </c>
      <c r="O2043" t="str">
        <f>VLOOKUP(A2043,'national-winners'!$A$2:$B$13,2,0)</f>
        <v>Clinton, Bill</v>
      </c>
    </row>
    <row r="2044" spans="1:15" x14ac:dyDescent="0.25">
      <c r="A2044">
        <v>2000</v>
      </c>
      <c r="B2044" t="s">
        <v>14</v>
      </c>
      <c r="C2044" t="s">
        <v>15</v>
      </c>
      <c r="D2044">
        <v>1</v>
      </c>
      <c r="E2044">
        <v>63</v>
      </c>
      <c r="F2044">
        <v>41</v>
      </c>
      <c r="G2044" t="s">
        <v>16</v>
      </c>
      <c r="H2044" t="s">
        <v>297</v>
      </c>
      <c r="I2044" t="s">
        <v>21</v>
      </c>
      <c r="J2044" t="b">
        <v>0</v>
      </c>
      <c r="K2044">
        <v>941173</v>
      </c>
      <c r="L2044">
        <v>1666272</v>
      </c>
      <c r="M2044" t="str">
        <f>IF(VLOOKUP(A2044,'national-winners'!$A$2:$B$13,2,0)=H2044,"Y","N")</f>
        <v>Y</v>
      </c>
      <c r="N2044" t="str">
        <f>_xlfn.XLOOKUP(INDEX('state-winning-votes'!$A$1:$L$53,MATCH($C2044,'state-winning-votes'!$A:$A,0),MATCH($A2044,'state-winning-votes'!$A$2:$L$2,0)),$K:$K,$H:$H)</f>
        <v>Bush, George W.</v>
      </c>
      <c r="O2044" t="str">
        <f>VLOOKUP(A2044,'national-winners'!$A$2:$B$13,2,0)</f>
        <v>Bush, George W.</v>
      </c>
    </row>
    <row r="2045" spans="1:15" x14ac:dyDescent="0.25">
      <c r="A2045">
        <v>2000</v>
      </c>
      <c r="B2045" t="s">
        <v>14</v>
      </c>
      <c r="C2045" t="s">
        <v>15</v>
      </c>
      <c r="D2045">
        <v>1</v>
      </c>
      <c r="E2045">
        <v>63</v>
      </c>
      <c r="F2045">
        <v>41</v>
      </c>
      <c r="G2045" t="s">
        <v>16</v>
      </c>
      <c r="H2045" t="s">
        <v>298</v>
      </c>
      <c r="I2045" t="s">
        <v>18</v>
      </c>
      <c r="J2045" t="b">
        <v>0</v>
      </c>
      <c r="K2045">
        <v>692611</v>
      </c>
      <c r="L2045">
        <v>1666272</v>
      </c>
      <c r="M2045" t="str">
        <f>IF(VLOOKUP(A2045,'national-winners'!$A$2:$B$13,2,0)=H2045,"Y","N")</f>
        <v>N</v>
      </c>
      <c r="N2045" t="str">
        <f>_xlfn.XLOOKUP(INDEX('state-winning-votes'!$A$1:$L$53,MATCH($C2045,'state-winning-votes'!$A:$A,0),MATCH($A2045,'state-winning-votes'!$A$2:$L$2,0)),$K:$K,$H:$H)</f>
        <v>Bush, George W.</v>
      </c>
      <c r="O2045" t="str">
        <f>VLOOKUP(A2045,'national-winners'!$A$2:$B$13,2,0)</f>
        <v>Bush, George W.</v>
      </c>
    </row>
    <row r="2046" spans="1:15" x14ac:dyDescent="0.25">
      <c r="A2046">
        <v>2000</v>
      </c>
      <c r="B2046" t="s">
        <v>14</v>
      </c>
      <c r="C2046" t="s">
        <v>15</v>
      </c>
      <c r="D2046">
        <v>1</v>
      </c>
      <c r="E2046">
        <v>63</v>
      </c>
      <c r="F2046">
        <v>41</v>
      </c>
      <c r="G2046" t="s">
        <v>16</v>
      </c>
      <c r="I2046" t="s">
        <v>35</v>
      </c>
      <c r="J2046" t="b">
        <v>0</v>
      </c>
      <c r="K2046">
        <v>25896</v>
      </c>
      <c r="L2046">
        <v>1666272</v>
      </c>
      <c r="M2046" t="str">
        <f>IF(VLOOKUP(A2046,'national-winners'!$A$2:$B$13,2,0)=H2046,"Y","N")</f>
        <v>N</v>
      </c>
      <c r="N2046" t="str">
        <f>_xlfn.XLOOKUP(INDEX('state-winning-votes'!$A$1:$L$53,MATCH($C2046,'state-winning-votes'!$A:$A,0),MATCH($A2046,'state-winning-votes'!$A$2:$L$2,0)),$K:$K,$H:$H)</f>
        <v>Bush, George W.</v>
      </c>
      <c r="O2046" t="str">
        <f>VLOOKUP(A2046,'national-winners'!$A$2:$B$13,2,0)</f>
        <v>Bush, George W.</v>
      </c>
    </row>
    <row r="2047" spans="1:15" x14ac:dyDescent="0.25">
      <c r="A2047">
        <v>2000</v>
      </c>
      <c r="B2047" t="s">
        <v>14</v>
      </c>
      <c r="C2047" t="s">
        <v>15</v>
      </c>
      <c r="D2047">
        <v>1</v>
      </c>
      <c r="E2047">
        <v>63</v>
      </c>
      <c r="F2047">
        <v>41</v>
      </c>
      <c r="G2047" t="s">
        <v>16</v>
      </c>
      <c r="H2047" t="s">
        <v>271</v>
      </c>
      <c r="I2047" t="s">
        <v>29</v>
      </c>
      <c r="J2047" t="b">
        <v>0</v>
      </c>
      <c r="K2047">
        <v>5893</v>
      </c>
      <c r="L2047">
        <v>1666272</v>
      </c>
      <c r="M2047" t="str">
        <f>IF(VLOOKUP(A2047,'national-winners'!$A$2:$B$13,2,0)=H2047,"Y","N")</f>
        <v>N</v>
      </c>
      <c r="N2047" t="str">
        <f>_xlfn.XLOOKUP(INDEX('state-winning-votes'!$A$1:$L$53,MATCH($C2047,'state-winning-votes'!$A:$A,0),MATCH($A2047,'state-winning-votes'!$A$2:$L$2,0)),$K:$K,$H:$H)</f>
        <v>Bush, George W.</v>
      </c>
      <c r="O2047" t="str">
        <f>VLOOKUP(A2047,'national-winners'!$A$2:$B$13,2,0)</f>
        <v>Bush, George W.</v>
      </c>
    </row>
    <row r="2048" spans="1:15" x14ac:dyDescent="0.25">
      <c r="A2048">
        <v>2000</v>
      </c>
      <c r="B2048" t="s">
        <v>14</v>
      </c>
      <c r="C2048" t="s">
        <v>15</v>
      </c>
      <c r="D2048">
        <v>1</v>
      </c>
      <c r="E2048">
        <v>63</v>
      </c>
      <c r="F2048">
        <v>41</v>
      </c>
      <c r="G2048" t="s">
        <v>16</v>
      </c>
      <c r="J2048" t="b">
        <v>1</v>
      </c>
      <c r="K2048">
        <v>699</v>
      </c>
      <c r="L2048">
        <v>1666272</v>
      </c>
      <c r="M2048" t="str">
        <f>IF(VLOOKUP(A2048,'national-winners'!$A$2:$B$13,2,0)=H2048,"Y","N")</f>
        <v>N</v>
      </c>
      <c r="N2048" t="str">
        <f>_xlfn.XLOOKUP(INDEX('state-winning-votes'!$A$1:$L$53,MATCH($C2048,'state-winning-votes'!$A:$A,0),MATCH($A2048,'state-winning-votes'!$A$2:$L$2,0)),$K:$K,$H:$H)</f>
        <v>Bush, George W.</v>
      </c>
      <c r="O2048" t="str">
        <f>VLOOKUP(A2048,'national-winners'!$A$2:$B$13,2,0)</f>
        <v>Bush, George W.</v>
      </c>
    </row>
    <row r="2049" spans="1:15" x14ac:dyDescent="0.25">
      <c r="A2049">
        <v>2000</v>
      </c>
      <c r="B2049" t="s">
        <v>30</v>
      </c>
      <c r="C2049" t="s">
        <v>31</v>
      </c>
      <c r="D2049">
        <v>2</v>
      </c>
      <c r="E2049">
        <v>94</v>
      </c>
      <c r="F2049">
        <v>81</v>
      </c>
      <c r="G2049" t="s">
        <v>16</v>
      </c>
      <c r="H2049" t="s">
        <v>297</v>
      </c>
      <c r="I2049" t="s">
        <v>21</v>
      </c>
      <c r="J2049" t="b">
        <v>0</v>
      </c>
      <c r="K2049">
        <v>167398</v>
      </c>
      <c r="L2049">
        <v>285560</v>
      </c>
      <c r="M2049" t="str">
        <f>IF(VLOOKUP(A2049,'national-winners'!$A$2:$B$13,2,0)=H2049,"Y","N")</f>
        <v>Y</v>
      </c>
      <c r="N2049" t="str">
        <f>_xlfn.XLOOKUP(INDEX('state-winning-votes'!$A$1:$L$53,MATCH($C2049,'state-winning-votes'!$A:$A,0),MATCH($A2049,'state-winning-votes'!$A$2:$L$2,0)),$K:$K,$H:$H)</f>
        <v>Bush, George W.</v>
      </c>
      <c r="O2049" t="str">
        <f>VLOOKUP(A2049,'national-winners'!$A$2:$B$13,2,0)</f>
        <v>Bush, George W.</v>
      </c>
    </row>
    <row r="2050" spans="1:15" x14ac:dyDescent="0.25">
      <c r="A2050">
        <v>2000</v>
      </c>
      <c r="B2050" t="s">
        <v>30</v>
      </c>
      <c r="C2050" t="s">
        <v>31</v>
      </c>
      <c r="D2050">
        <v>2</v>
      </c>
      <c r="E2050">
        <v>94</v>
      </c>
      <c r="F2050">
        <v>81</v>
      </c>
      <c r="G2050" t="s">
        <v>16</v>
      </c>
      <c r="H2050" t="s">
        <v>298</v>
      </c>
      <c r="I2050" t="s">
        <v>18</v>
      </c>
      <c r="J2050" t="b">
        <v>0</v>
      </c>
      <c r="K2050">
        <v>79004</v>
      </c>
      <c r="L2050">
        <v>285560</v>
      </c>
      <c r="M2050" t="str">
        <f>IF(VLOOKUP(A2050,'national-winners'!$A$2:$B$13,2,0)=H2050,"Y","N")</f>
        <v>N</v>
      </c>
      <c r="N2050" t="str">
        <f>_xlfn.XLOOKUP(INDEX('state-winning-votes'!$A$1:$L$53,MATCH($C2050,'state-winning-votes'!$A:$A,0),MATCH($A2050,'state-winning-votes'!$A$2:$L$2,0)),$K:$K,$H:$H)</f>
        <v>Bush, George W.</v>
      </c>
      <c r="O2050" t="str">
        <f>VLOOKUP(A2050,'national-winners'!$A$2:$B$13,2,0)</f>
        <v>Bush, George W.</v>
      </c>
    </row>
    <row r="2051" spans="1:15" x14ac:dyDescent="0.25">
      <c r="A2051">
        <v>2000</v>
      </c>
      <c r="B2051" t="s">
        <v>30</v>
      </c>
      <c r="C2051" t="s">
        <v>31</v>
      </c>
      <c r="D2051">
        <v>2</v>
      </c>
      <c r="E2051">
        <v>94</v>
      </c>
      <c r="F2051">
        <v>81</v>
      </c>
      <c r="G2051" t="s">
        <v>16</v>
      </c>
      <c r="H2051" t="s">
        <v>273</v>
      </c>
      <c r="I2051" t="s">
        <v>274</v>
      </c>
      <c r="J2051" t="b">
        <v>0</v>
      </c>
      <c r="K2051">
        <v>28747</v>
      </c>
      <c r="L2051">
        <v>285560</v>
      </c>
      <c r="M2051" t="str">
        <f>IF(VLOOKUP(A2051,'national-winners'!$A$2:$B$13,2,0)=H2051,"Y","N")</f>
        <v>N</v>
      </c>
      <c r="N2051" t="str">
        <f>_xlfn.XLOOKUP(INDEX('state-winning-votes'!$A$1:$L$53,MATCH($C2051,'state-winning-votes'!$A:$A,0),MATCH($A2051,'state-winning-votes'!$A$2:$L$2,0)),$K:$K,$H:$H)</f>
        <v>Bush, George W.</v>
      </c>
      <c r="O2051" t="str">
        <f>VLOOKUP(A2051,'national-winners'!$A$2:$B$13,2,0)</f>
        <v>Bush, George W.</v>
      </c>
    </row>
    <row r="2052" spans="1:15" x14ac:dyDescent="0.25">
      <c r="A2052">
        <v>2000</v>
      </c>
      <c r="B2052" t="s">
        <v>30</v>
      </c>
      <c r="C2052" t="s">
        <v>31</v>
      </c>
      <c r="D2052">
        <v>2</v>
      </c>
      <c r="E2052">
        <v>94</v>
      </c>
      <c r="F2052">
        <v>81</v>
      </c>
      <c r="G2052" t="s">
        <v>16</v>
      </c>
      <c r="H2052" t="s">
        <v>299</v>
      </c>
      <c r="I2052" t="s">
        <v>272</v>
      </c>
      <c r="J2052" t="b">
        <v>0</v>
      </c>
      <c r="K2052">
        <v>5192</v>
      </c>
      <c r="L2052">
        <v>285560</v>
      </c>
      <c r="M2052" t="str">
        <f>IF(VLOOKUP(A2052,'national-winners'!$A$2:$B$13,2,0)=H2052,"Y","N")</f>
        <v>N</v>
      </c>
      <c r="N2052" t="str">
        <f>_xlfn.XLOOKUP(INDEX('state-winning-votes'!$A$1:$L$53,MATCH($C2052,'state-winning-votes'!$A:$A,0),MATCH($A2052,'state-winning-votes'!$A$2:$L$2,0)),$K:$K,$H:$H)</f>
        <v>Bush, George W.</v>
      </c>
      <c r="O2052" t="str">
        <f>VLOOKUP(A2052,'national-winners'!$A$2:$B$13,2,0)</f>
        <v>Bush, George W.</v>
      </c>
    </row>
    <row r="2053" spans="1:15" x14ac:dyDescent="0.25">
      <c r="A2053">
        <v>2000</v>
      </c>
      <c r="B2053" t="s">
        <v>30</v>
      </c>
      <c r="C2053" t="s">
        <v>31</v>
      </c>
      <c r="D2053">
        <v>2</v>
      </c>
      <c r="E2053">
        <v>94</v>
      </c>
      <c r="F2053">
        <v>81</v>
      </c>
      <c r="G2053" t="s">
        <v>16</v>
      </c>
      <c r="H2053" t="s">
        <v>271</v>
      </c>
      <c r="I2053" t="s">
        <v>29</v>
      </c>
      <c r="J2053" t="b">
        <v>0</v>
      </c>
      <c r="K2053">
        <v>2636</v>
      </c>
      <c r="L2053">
        <v>285560</v>
      </c>
      <c r="M2053" t="str">
        <f>IF(VLOOKUP(A2053,'national-winners'!$A$2:$B$13,2,0)=H2053,"Y","N")</f>
        <v>N</v>
      </c>
      <c r="N2053" t="str">
        <f>_xlfn.XLOOKUP(INDEX('state-winning-votes'!$A$1:$L$53,MATCH($C2053,'state-winning-votes'!$A:$A,0),MATCH($A2053,'state-winning-votes'!$A$2:$L$2,0)),$K:$K,$H:$H)</f>
        <v>Bush, George W.</v>
      </c>
      <c r="O2053" t="str">
        <f>VLOOKUP(A2053,'national-winners'!$A$2:$B$13,2,0)</f>
        <v>Bush, George W.</v>
      </c>
    </row>
    <row r="2054" spans="1:15" x14ac:dyDescent="0.25">
      <c r="A2054">
        <v>2000</v>
      </c>
      <c r="B2054" t="s">
        <v>30</v>
      </c>
      <c r="C2054" t="s">
        <v>31</v>
      </c>
      <c r="D2054">
        <v>2</v>
      </c>
      <c r="E2054">
        <v>94</v>
      </c>
      <c r="F2054">
        <v>81</v>
      </c>
      <c r="G2054" t="s">
        <v>16</v>
      </c>
      <c r="J2054" t="b">
        <v>1</v>
      </c>
      <c r="K2054">
        <v>1068</v>
      </c>
      <c r="L2054">
        <v>285560</v>
      </c>
      <c r="M2054" t="str">
        <f>IF(VLOOKUP(A2054,'national-winners'!$A$2:$B$13,2,0)=H2054,"Y","N")</f>
        <v>N</v>
      </c>
      <c r="N2054" t="str">
        <f>_xlfn.XLOOKUP(INDEX('state-winning-votes'!$A$1:$L$53,MATCH($C2054,'state-winning-votes'!$A:$A,0),MATCH($A2054,'state-winning-votes'!$A$2:$L$2,0)),$K:$K,$H:$H)</f>
        <v>Bush, George W.</v>
      </c>
      <c r="O2054" t="str">
        <f>VLOOKUP(A2054,'national-winners'!$A$2:$B$13,2,0)</f>
        <v>Bush, George W.</v>
      </c>
    </row>
    <row r="2055" spans="1:15" x14ac:dyDescent="0.25">
      <c r="A2055">
        <v>2000</v>
      </c>
      <c r="B2055" t="s">
        <v>30</v>
      </c>
      <c r="C2055" t="s">
        <v>31</v>
      </c>
      <c r="D2055">
        <v>2</v>
      </c>
      <c r="E2055">
        <v>94</v>
      </c>
      <c r="F2055">
        <v>81</v>
      </c>
      <c r="G2055" t="s">
        <v>16</v>
      </c>
      <c r="H2055" t="s">
        <v>236</v>
      </c>
      <c r="I2055" t="s">
        <v>237</v>
      </c>
      <c r="J2055" t="b">
        <v>0</v>
      </c>
      <c r="K2055">
        <v>919</v>
      </c>
      <c r="L2055">
        <v>285560</v>
      </c>
      <c r="M2055" t="str">
        <f>IF(VLOOKUP(A2055,'national-winners'!$A$2:$B$13,2,0)=H2055,"Y","N")</f>
        <v>N</v>
      </c>
      <c r="N2055" t="str">
        <f>_xlfn.XLOOKUP(INDEX('state-winning-votes'!$A$1:$L$53,MATCH($C2055,'state-winning-votes'!$A:$A,0),MATCH($A2055,'state-winning-votes'!$A$2:$L$2,0)),$K:$K,$H:$H)</f>
        <v>Bush, George W.</v>
      </c>
      <c r="O2055" t="str">
        <f>VLOOKUP(A2055,'national-winners'!$A$2:$B$13,2,0)</f>
        <v>Bush, George W.</v>
      </c>
    </row>
    <row r="2056" spans="1:15" x14ac:dyDescent="0.25">
      <c r="A2056">
        <v>2000</v>
      </c>
      <c r="B2056" t="s">
        <v>30</v>
      </c>
      <c r="C2056" t="s">
        <v>31</v>
      </c>
      <c r="D2056">
        <v>2</v>
      </c>
      <c r="E2056">
        <v>94</v>
      </c>
      <c r="F2056">
        <v>81</v>
      </c>
      <c r="G2056" t="s">
        <v>16</v>
      </c>
      <c r="H2056" t="s">
        <v>238</v>
      </c>
      <c r="I2056" t="s">
        <v>134</v>
      </c>
      <c r="J2056" t="b">
        <v>0</v>
      </c>
      <c r="K2056">
        <v>596</v>
      </c>
      <c r="L2056">
        <v>285560</v>
      </c>
      <c r="M2056" t="str">
        <f>IF(VLOOKUP(A2056,'national-winners'!$A$2:$B$13,2,0)=H2056,"Y","N")</f>
        <v>N</v>
      </c>
      <c r="N2056" t="str">
        <f>_xlfn.XLOOKUP(INDEX('state-winning-votes'!$A$1:$L$53,MATCH($C2056,'state-winning-votes'!$A:$A,0),MATCH($A2056,'state-winning-votes'!$A$2:$L$2,0)),$K:$K,$H:$H)</f>
        <v>Bush, George W.</v>
      </c>
      <c r="O2056" t="str">
        <f>VLOOKUP(A2056,'national-winners'!$A$2:$B$13,2,0)</f>
        <v>Bush, George W.</v>
      </c>
    </row>
    <row r="2057" spans="1:15" x14ac:dyDescent="0.25">
      <c r="A2057">
        <v>2000</v>
      </c>
      <c r="B2057" t="s">
        <v>32</v>
      </c>
      <c r="C2057" t="s">
        <v>33</v>
      </c>
      <c r="D2057">
        <v>4</v>
      </c>
      <c r="E2057">
        <v>86</v>
      </c>
      <c r="F2057">
        <v>61</v>
      </c>
      <c r="G2057" t="s">
        <v>16</v>
      </c>
      <c r="H2057" t="s">
        <v>297</v>
      </c>
      <c r="I2057" t="s">
        <v>21</v>
      </c>
      <c r="J2057" t="b">
        <v>0</v>
      </c>
      <c r="K2057">
        <v>781652</v>
      </c>
      <c r="L2057">
        <v>1532016</v>
      </c>
      <c r="M2057" t="str">
        <f>IF(VLOOKUP(A2057,'national-winners'!$A$2:$B$13,2,0)=H2057,"Y","N")</f>
        <v>Y</v>
      </c>
      <c r="N2057" t="str">
        <f>_xlfn.XLOOKUP(INDEX('state-winning-votes'!$A$1:$L$53,MATCH($C2057,'state-winning-votes'!$A:$A,0),MATCH($A2057,'state-winning-votes'!$A$2:$L$2,0)),$K:$K,$H:$H)</f>
        <v>Bush, George W.</v>
      </c>
      <c r="O2057" t="str">
        <f>VLOOKUP(A2057,'national-winners'!$A$2:$B$13,2,0)</f>
        <v>Bush, George W.</v>
      </c>
    </row>
    <row r="2058" spans="1:15" x14ac:dyDescent="0.25">
      <c r="A2058">
        <v>2000</v>
      </c>
      <c r="B2058" t="s">
        <v>32</v>
      </c>
      <c r="C2058" t="s">
        <v>33</v>
      </c>
      <c r="D2058">
        <v>4</v>
      </c>
      <c r="E2058">
        <v>86</v>
      </c>
      <c r="F2058">
        <v>61</v>
      </c>
      <c r="G2058" t="s">
        <v>16</v>
      </c>
      <c r="H2058" t="s">
        <v>298</v>
      </c>
      <c r="I2058" t="s">
        <v>18</v>
      </c>
      <c r="J2058" t="b">
        <v>0</v>
      </c>
      <c r="K2058">
        <v>685341</v>
      </c>
      <c r="L2058">
        <v>1532016</v>
      </c>
      <c r="M2058" t="str">
        <f>IF(VLOOKUP(A2058,'national-winners'!$A$2:$B$13,2,0)=H2058,"Y","N")</f>
        <v>N</v>
      </c>
      <c r="N2058" t="str">
        <f>_xlfn.XLOOKUP(INDEX('state-winning-votes'!$A$1:$L$53,MATCH($C2058,'state-winning-votes'!$A:$A,0),MATCH($A2058,'state-winning-votes'!$A$2:$L$2,0)),$K:$K,$H:$H)</f>
        <v>Bush, George W.</v>
      </c>
      <c r="O2058" t="str">
        <f>VLOOKUP(A2058,'national-winners'!$A$2:$B$13,2,0)</f>
        <v>Bush, George W.</v>
      </c>
    </row>
    <row r="2059" spans="1:15" x14ac:dyDescent="0.25">
      <c r="A2059">
        <v>2000</v>
      </c>
      <c r="B2059" t="s">
        <v>32</v>
      </c>
      <c r="C2059" t="s">
        <v>33</v>
      </c>
      <c r="D2059">
        <v>4</v>
      </c>
      <c r="E2059">
        <v>86</v>
      </c>
      <c r="F2059">
        <v>61</v>
      </c>
      <c r="G2059" t="s">
        <v>16</v>
      </c>
      <c r="H2059" t="s">
        <v>273</v>
      </c>
      <c r="I2059" t="s">
        <v>274</v>
      </c>
      <c r="J2059" t="b">
        <v>0</v>
      </c>
      <c r="K2059">
        <v>45645</v>
      </c>
      <c r="L2059">
        <v>1532016</v>
      </c>
      <c r="M2059" t="str">
        <f>IF(VLOOKUP(A2059,'national-winners'!$A$2:$B$13,2,0)=H2059,"Y","N")</f>
        <v>N</v>
      </c>
      <c r="N2059" t="str">
        <f>_xlfn.XLOOKUP(INDEX('state-winning-votes'!$A$1:$L$53,MATCH($C2059,'state-winning-votes'!$A:$A,0),MATCH($A2059,'state-winning-votes'!$A$2:$L$2,0)),$K:$K,$H:$H)</f>
        <v>Bush, George W.</v>
      </c>
      <c r="O2059" t="str">
        <f>VLOOKUP(A2059,'national-winners'!$A$2:$B$13,2,0)</f>
        <v>Bush, George W.</v>
      </c>
    </row>
    <row r="2060" spans="1:15" x14ac:dyDescent="0.25">
      <c r="A2060">
        <v>2000</v>
      </c>
      <c r="B2060" t="s">
        <v>32</v>
      </c>
      <c r="C2060" t="s">
        <v>33</v>
      </c>
      <c r="D2060">
        <v>4</v>
      </c>
      <c r="E2060">
        <v>86</v>
      </c>
      <c r="F2060">
        <v>61</v>
      </c>
      <c r="G2060" t="s">
        <v>16</v>
      </c>
      <c r="H2060" t="s">
        <v>299</v>
      </c>
      <c r="I2060" t="s">
        <v>272</v>
      </c>
      <c r="J2060" t="b">
        <v>0</v>
      </c>
      <c r="K2060">
        <v>12373</v>
      </c>
      <c r="L2060">
        <v>1532016</v>
      </c>
      <c r="M2060" t="str">
        <f>IF(VLOOKUP(A2060,'national-winners'!$A$2:$B$13,2,0)=H2060,"Y","N")</f>
        <v>N</v>
      </c>
      <c r="N2060" t="str">
        <f>_xlfn.XLOOKUP(INDEX('state-winning-votes'!$A$1:$L$53,MATCH($C2060,'state-winning-votes'!$A:$A,0),MATCH($A2060,'state-winning-votes'!$A$2:$L$2,0)),$K:$K,$H:$H)</f>
        <v>Bush, George W.</v>
      </c>
      <c r="O2060" t="str">
        <f>VLOOKUP(A2060,'national-winners'!$A$2:$B$13,2,0)</f>
        <v>Bush, George W.</v>
      </c>
    </row>
    <row r="2061" spans="1:15" x14ac:dyDescent="0.25">
      <c r="A2061">
        <v>2000</v>
      </c>
      <c r="B2061" t="s">
        <v>32</v>
      </c>
      <c r="C2061" t="s">
        <v>33</v>
      </c>
      <c r="D2061">
        <v>4</v>
      </c>
      <c r="E2061">
        <v>86</v>
      </c>
      <c r="F2061">
        <v>61</v>
      </c>
      <c r="G2061" t="s">
        <v>16</v>
      </c>
      <c r="H2061" t="s">
        <v>300</v>
      </c>
      <c r="I2061" t="s">
        <v>29</v>
      </c>
      <c r="J2061" t="b">
        <v>0</v>
      </c>
      <c r="K2061">
        <v>5775</v>
      </c>
      <c r="L2061">
        <v>1532016</v>
      </c>
      <c r="M2061" t="str">
        <f>IF(VLOOKUP(A2061,'national-winners'!$A$2:$B$13,2,0)=H2061,"Y","N")</f>
        <v>N</v>
      </c>
      <c r="N2061" t="str">
        <f>_xlfn.XLOOKUP(INDEX('state-winning-votes'!$A$1:$L$53,MATCH($C2061,'state-winning-votes'!$A:$A,0),MATCH($A2061,'state-winning-votes'!$A$2:$L$2,0)),$K:$K,$H:$H)</f>
        <v>Bush, George W.</v>
      </c>
      <c r="O2061" t="str">
        <f>VLOOKUP(A2061,'national-winners'!$A$2:$B$13,2,0)</f>
        <v>Bush, George W.</v>
      </c>
    </row>
    <row r="2062" spans="1:15" x14ac:dyDescent="0.25">
      <c r="A2062">
        <v>2000</v>
      </c>
      <c r="B2062" t="s">
        <v>32</v>
      </c>
      <c r="C2062" t="s">
        <v>33</v>
      </c>
      <c r="D2062">
        <v>4</v>
      </c>
      <c r="E2062">
        <v>86</v>
      </c>
      <c r="F2062">
        <v>61</v>
      </c>
      <c r="G2062" t="s">
        <v>16</v>
      </c>
      <c r="H2062" t="s">
        <v>236</v>
      </c>
      <c r="I2062" t="s">
        <v>237</v>
      </c>
      <c r="J2062" t="b">
        <v>0</v>
      </c>
      <c r="K2062">
        <v>1120</v>
      </c>
      <c r="L2062">
        <v>1532016</v>
      </c>
      <c r="M2062" t="str">
        <f>IF(VLOOKUP(A2062,'national-winners'!$A$2:$B$13,2,0)=H2062,"Y","N")</f>
        <v>N</v>
      </c>
      <c r="N2062" t="str">
        <f>_xlfn.XLOOKUP(INDEX('state-winning-votes'!$A$1:$L$53,MATCH($C2062,'state-winning-votes'!$A:$A,0),MATCH($A2062,'state-winning-votes'!$A$2:$L$2,0)),$K:$K,$H:$H)</f>
        <v>Bush, George W.</v>
      </c>
      <c r="O2062" t="str">
        <f>VLOOKUP(A2062,'national-winners'!$A$2:$B$13,2,0)</f>
        <v>Bush, George W.</v>
      </c>
    </row>
    <row r="2063" spans="1:15" x14ac:dyDescent="0.25">
      <c r="A2063">
        <v>2000</v>
      </c>
      <c r="B2063" t="s">
        <v>32</v>
      </c>
      <c r="C2063" t="s">
        <v>33</v>
      </c>
      <c r="D2063">
        <v>4</v>
      </c>
      <c r="E2063">
        <v>86</v>
      </c>
      <c r="F2063">
        <v>61</v>
      </c>
      <c r="G2063" t="s">
        <v>16</v>
      </c>
      <c r="J2063" t="b">
        <v>1</v>
      </c>
      <c r="K2063">
        <v>110</v>
      </c>
      <c r="L2063">
        <v>1532016</v>
      </c>
      <c r="M2063" t="str">
        <f>IF(VLOOKUP(A2063,'national-winners'!$A$2:$B$13,2,0)=H2063,"Y","N")</f>
        <v>N</v>
      </c>
      <c r="N2063" t="str">
        <f>_xlfn.XLOOKUP(INDEX('state-winning-votes'!$A$1:$L$53,MATCH($C2063,'state-winning-votes'!$A:$A,0),MATCH($A2063,'state-winning-votes'!$A$2:$L$2,0)),$K:$K,$H:$H)</f>
        <v>Bush, George W.</v>
      </c>
      <c r="O2063" t="str">
        <f>VLOOKUP(A2063,'national-winners'!$A$2:$B$13,2,0)</f>
        <v>Bush, George W.</v>
      </c>
    </row>
    <row r="2064" spans="1:15" x14ac:dyDescent="0.25">
      <c r="A2064">
        <v>2000</v>
      </c>
      <c r="B2064" t="s">
        <v>40</v>
      </c>
      <c r="C2064" t="s">
        <v>41</v>
      </c>
      <c r="D2064">
        <v>5</v>
      </c>
      <c r="E2064">
        <v>71</v>
      </c>
      <c r="F2064">
        <v>42</v>
      </c>
      <c r="G2064" t="s">
        <v>16</v>
      </c>
      <c r="H2064" t="s">
        <v>297</v>
      </c>
      <c r="I2064" t="s">
        <v>21</v>
      </c>
      <c r="J2064" t="b">
        <v>0</v>
      </c>
      <c r="K2064">
        <v>472940</v>
      </c>
      <c r="L2064">
        <v>921781</v>
      </c>
      <c r="M2064" t="str">
        <f>IF(VLOOKUP(A2064,'national-winners'!$A$2:$B$13,2,0)=H2064,"Y","N")</f>
        <v>Y</v>
      </c>
      <c r="N2064" t="str">
        <f>_xlfn.XLOOKUP(INDEX('state-winning-votes'!$A$1:$L$53,MATCH($C2064,'state-winning-votes'!$A:$A,0),MATCH($A2064,'state-winning-votes'!$A$2:$L$2,0)),$K:$K,$H:$H)</f>
        <v>Bush, George W.</v>
      </c>
      <c r="O2064" t="str">
        <f>VLOOKUP(A2064,'national-winners'!$A$2:$B$13,2,0)</f>
        <v>Bush, George W.</v>
      </c>
    </row>
    <row r="2065" spans="1:15" x14ac:dyDescent="0.25">
      <c r="A2065">
        <v>2000</v>
      </c>
      <c r="B2065" t="s">
        <v>40</v>
      </c>
      <c r="C2065" t="s">
        <v>41</v>
      </c>
      <c r="D2065">
        <v>5</v>
      </c>
      <c r="E2065">
        <v>71</v>
      </c>
      <c r="F2065">
        <v>42</v>
      </c>
      <c r="G2065" t="s">
        <v>16</v>
      </c>
      <c r="H2065" t="s">
        <v>298</v>
      </c>
      <c r="I2065" t="s">
        <v>18</v>
      </c>
      <c r="J2065" t="b">
        <v>0</v>
      </c>
      <c r="K2065">
        <v>422768</v>
      </c>
      <c r="L2065">
        <v>921781</v>
      </c>
      <c r="M2065" t="str">
        <f>IF(VLOOKUP(A2065,'national-winners'!$A$2:$B$13,2,0)=H2065,"Y","N")</f>
        <v>N</v>
      </c>
      <c r="N2065" t="str">
        <f>_xlfn.XLOOKUP(INDEX('state-winning-votes'!$A$1:$L$53,MATCH($C2065,'state-winning-votes'!$A:$A,0),MATCH($A2065,'state-winning-votes'!$A$2:$L$2,0)),$K:$K,$H:$H)</f>
        <v>Bush, George W.</v>
      </c>
      <c r="O2065" t="str">
        <f>VLOOKUP(A2065,'national-winners'!$A$2:$B$13,2,0)</f>
        <v>Bush, George W.</v>
      </c>
    </row>
    <row r="2066" spans="1:15" x14ac:dyDescent="0.25">
      <c r="A2066">
        <v>2000</v>
      </c>
      <c r="B2066" t="s">
        <v>40</v>
      </c>
      <c r="C2066" t="s">
        <v>41</v>
      </c>
      <c r="D2066">
        <v>5</v>
      </c>
      <c r="E2066">
        <v>71</v>
      </c>
      <c r="F2066">
        <v>42</v>
      </c>
      <c r="G2066" t="s">
        <v>16</v>
      </c>
      <c r="H2066" t="s">
        <v>273</v>
      </c>
      <c r="I2066" t="s">
        <v>274</v>
      </c>
      <c r="J2066" t="b">
        <v>0</v>
      </c>
      <c r="K2066">
        <v>13421</v>
      </c>
      <c r="L2066">
        <v>921781</v>
      </c>
      <c r="M2066" t="str">
        <f>IF(VLOOKUP(A2066,'national-winners'!$A$2:$B$13,2,0)=H2066,"Y","N")</f>
        <v>N</v>
      </c>
      <c r="N2066" t="str">
        <f>_xlfn.XLOOKUP(INDEX('state-winning-votes'!$A$1:$L$53,MATCH($C2066,'state-winning-votes'!$A:$A,0),MATCH($A2066,'state-winning-votes'!$A$2:$L$2,0)),$K:$K,$H:$H)</f>
        <v>Bush, George W.</v>
      </c>
      <c r="O2066" t="str">
        <f>VLOOKUP(A2066,'national-winners'!$A$2:$B$13,2,0)</f>
        <v>Bush, George W.</v>
      </c>
    </row>
    <row r="2067" spans="1:15" x14ac:dyDescent="0.25">
      <c r="A2067">
        <v>2000</v>
      </c>
      <c r="B2067" t="s">
        <v>40</v>
      </c>
      <c r="C2067" t="s">
        <v>41</v>
      </c>
      <c r="D2067">
        <v>5</v>
      </c>
      <c r="E2067">
        <v>71</v>
      </c>
      <c r="F2067">
        <v>42</v>
      </c>
      <c r="G2067" t="s">
        <v>16</v>
      </c>
      <c r="H2067" t="s">
        <v>299</v>
      </c>
      <c r="I2067" t="s">
        <v>272</v>
      </c>
      <c r="J2067" t="b">
        <v>0</v>
      </c>
      <c r="K2067">
        <v>7358</v>
      </c>
      <c r="L2067">
        <v>921781</v>
      </c>
      <c r="M2067" t="str">
        <f>IF(VLOOKUP(A2067,'national-winners'!$A$2:$B$13,2,0)=H2067,"Y","N")</f>
        <v>N</v>
      </c>
      <c r="N2067" t="str">
        <f>_xlfn.XLOOKUP(INDEX('state-winning-votes'!$A$1:$L$53,MATCH($C2067,'state-winning-votes'!$A:$A,0),MATCH($A2067,'state-winning-votes'!$A$2:$L$2,0)),$K:$K,$H:$H)</f>
        <v>Bush, George W.</v>
      </c>
      <c r="O2067" t="str">
        <f>VLOOKUP(A2067,'national-winners'!$A$2:$B$13,2,0)</f>
        <v>Bush, George W.</v>
      </c>
    </row>
    <row r="2068" spans="1:15" x14ac:dyDescent="0.25">
      <c r="A2068">
        <v>2000</v>
      </c>
      <c r="B2068" t="s">
        <v>40</v>
      </c>
      <c r="C2068" t="s">
        <v>41</v>
      </c>
      <c r="D2068">
        <v>5</v>
      </c>
      <c r="E2068">
        <v>71</v>
      </c>
      <c r="F2068">
        <v>42</v>
      </c>
      <c r="G2068" t="s">
        <v>16</v>
      </c>
      <c r="H2068" t="s">
        <v>271</v>
      </c>
      <c r="I2068" t="s">
        <v>29</v>
      </c>
      <c r="J2068" t="b">
        <v>0</v>
      </c>
      <c r="K2068">
        <v>2781</v>
      </c>
      <c r="L2068">
        <v>921781</v>
      </c>
      <c r="M2068" t="str">
        <f>IF(VLOOKUP(A2068,'national-winners'!$A$2:$B$13,2,0)=H2068,"Y","N")</f>
        <v>N</v>
      </c>
      <c r="N2068" t="str">
        <f>_xlfn.XLOOKUP(INDEX('state-winning-votes'!$A$1:$L$53,MATCH($C2068,'state-winning-votes'!$A:$A,0),MATCH($A2068,'state-winning-votes'!$A$2:$L$2,0)),$K:$K,$H:$H)</f>
        <v>Bush, George W.</v>
      </c>
      <c r="O2068" t="str">
        <f>VLOOKUP(A2068,'national-winners'!$A$2:$B$13,2,0)</f>
        <v>Bush, George W.</v>
      </c>
    </row>
    <row r="2069" spans="1:15" x14ac:dyDescent="0.25">
      <c r="A2069">
        <v>2000</v>
      </c>
      <c r="B2069" t="s">
        <v>40</v>
      </c>
      <c r="C2069" t="s">
        <v>41</v>
      </c>
      <c r="D2069">
        <v>5</v>
      </c>
      <c r="E2069">
        <v>71</v>
      </c>
      <c r="F2069">
        <v>42</v>
      </c>
      <c r="G2069" t="s">
        <v>16</v>
      </c>
      <c r="H2069" t="s">
        <v>238</v>
      </c>
      <c r="I2069" t="s">
        <v>134</v>
      </c>
      <c r="J2069" t="b">
        <v>0</v>
      </c>
      <c r="K2069">
        <v>1415</v>
      </c>
      <c r="L2069">
        <v>921781</v>
      </c>
      <c r="M2069" t="str">
        <f>IF(VLOOKUP(A2069,'national-winners'!$A$2:$B$13,2,0)=H2069,"Y","N")</f>
        <v>N</v>
      </c>
      <c r="N2069" t="str">
        <f>_xlfn.XLOOKUP(INDEX('state-winning-votes'!$A$1:$L$53,MATCH($C2069,'state-winning-votes'!$A:$A,0),MATCH($A2069,'state-winning-votes'!$A$2:$L$2,0)),$K:$K,$H:$H)</f>
        <v>Bush, George W.</v>
      </c>
      <c r="O2069" t="str">
        <f>VLOOKUP(A2069,'national-winners'!$A$2:$B$13,2,0)</f>
        <v>Bush, George W.</v>
      </c>
    </row>
    <row r="2070" spans="1:15" x14ac:dyDescent="0.25">
      <c r="A2070">
        <v>2000</v>
      </c>
      <c r="B2070" t="s">
        <v>40</v>
      </c>
      <c r="C2070" t="s">
        <v>41</v>
      </c>
      <c r="D2070">
        <v>5</v>
      </c>
      <c r="E2070">
        <v>71</v>
      </c>
      <c r="F2070">
        <v>42</v>
      </c>
      <c r="G2070" t="s">
        <v>16</v>
      </c>
      <c r="H2070" t="s">
        <v>236</v>
      </c>
      <c r="I2070" t="s">
        <v>237</v>
      </c>
      <c r="J2070" t="b">
        <v>0</v>
      </c>
      <c r="K2070">
        <v>1098</v>
      </c>
      <c r="L2070">
        <v>921781</v>
      </c>
      <c r="M2070" t="str">
        <f>IF(VLOOKUP(A2070,'national-winners'!$A$2:$B$13,2,0)=H2070,"Y","N")</f>
        <v>N</v>
      </c>
      <c r="N2070" t="str">
        <f>_xlfn.XLOOKUP(INDEX('state-winning-votes'!$A$1:$L$53,MATCH($C2070,'state-winning-votes'!$A:$A,0),MATCH($A2070,'state-winning-votes'!$A$2:$L$2,0)),$K:$K,$H:$H)</f>
        <v>Bush, George W.</v>
      </c>
      <c r="O2070" t="str">
        <f>VLOOKUP(A2070,'national-winners'!$A$2:$B$13,2,0)</f>
        <v>Bush, George W.</v>
      </c>
    </row>
    <row r="2071" spans="1:15" x14ac:dyDescent="0.25">
      <c r="A2071">
        <v>2000</v>
      </c>
      <c r="B2071" t="s">
        <v>42</v>
      </c>
      <c r="C2071" t="s">
        <v>43</v>
      </c>
      <c r="D2071">
        <v>6</v>
      </c>
      <c r="E2071">
        <v>93</v>
      </c>
      <c r="F2071">
        <v>71</v>
      </c>
      <c r="G2071" t="s">
        <v>16</v>
      </c>
      <c r="H2071" t="s">
        <v>298</v>
      </c>
      <c r="I2071" t="s">
        <v>18</v>
      </c>
      <c r="J2071" t="b">
        <v>0</v>
      </c>
      <c r="K2071">
        <v>5861203</v>
      </c>
      <c r="L2071">
        <v>10965822</v>
      </c>
      <c r="M2071" t="str">
        <f>IF(VLOOKUP(A2071,'national-winners'!$A$2:$B$13,2,0)=H2071,"Y","N")</f>
        <v>N</v>
      </c>
      <c r="N2071" t="str">
        <f>_xlfn.XLOOKUP(INDEX('state-winning-votes'!$A$1:$L$53,MATCH($C2071,'state-winning-votes'!$A:$A,0),MATCH($A2071,'state-winning-votes'!$A$2:$L$2,0)),$K:$K,$H:$H)</f>
        <v>Gore, Al</v>
      </c>
      <c r="O2071" t="str">
        <f>VLOOKUP(A2071,'national-winners'!$A$2:$B$13,2,0)</f>
        <v>Bush, George W.</v>
      </c>
    </row>
    <row r="2072" spans="1:15" x14ac:dyDescent="0.25">
      <c r="A2072">
        <v>2000</v>
      </c>
      <c r="B2072" t="s">
        <v>42</v>
      </c>
      <c r="C2072" t="s">
        <v>43</v>
      </c>
      <c r="D2072">
        <v>6</v>
      </c>
      <c r="E2072">
        <v>93</v>
      </c>
      <c r="F2072">
        <v>71</v>
      </c>
      <c r="G2072" t="s">
        <v>16</v>
      </c>
      <c r="H2072" t="s">
        <v>297</v>
      </c>
      <c r="I2072" t="s">
        <v>21</v>
      </c>
      <c r="J2072" t="b">
        <v>0</v>
      </c>
      <c r="K2072">
        <v>4567429</v>
      </c>
      <c r="L2072">
        <v>10965822</v>
      </c>
      <c r="M2072" t="str">
        <f>IF(VLOOKUP(A2072,'national-winners'!$A$2:$B$13,2,0)=H2072,"Y","N")</f>
        <v>Y</v>
      </c>
      <c r="N2072" t="str">
        <f>_xlfn.XLOOKUP(INDEX('state-winning-votes'!$A$1:$L$53,MATCH($C2072,'state-winning-votes'!$A:$A,0),MATCH($A2072,'state-winning-votes'!$A$2:$L$2,0)),$K:$K,$H:$H)</f>
        <v>Gore, Al</v>
      </c>
      <c r="O2072" t="str">
        <f>VLOOKUP(A2072,'national-winners'!$A$2:$B$13,2,0)</f>
        <v>Bush, George W.</v>
      </c>
    </row>
    <row r="2073" spans="1:15" x14ac:dyDescent="0.25">
      <c r="A2073">
        <v>2000</v>
      </c>
      <c r="B2073" t="s">
        <v>42</v>
      </c>
      <c r="C2073" t="s">
        <v>43</v>
      </c>
      <c r="D2073">
        <v>6</v>
      </c>
      <c r="E2073">
        <v>93</v>
      </c>
      <c r="F2073">
        <v>71</v>
      </c>
      <c r="G2073" t="s">
        <v>16</v>
      </c>
      <c r="H2073" t="s">
        <v>273</v>
      </c>
      <c r="I2073" t="s">
        <v>274</v>
      </c>
      <c r="J2073" t="b">
        <v>0</v>
      </c>
      <c r="K2073">
        <v>418707</v>
      </c>
      <c r="L2073">
        <v>10965822</v>
      </c>
      <c r="M2073" t="str">
        <f>IF(VLOOKUP(A2073,'national-winners'!$A$2:$B$13,2,0)=H2073,"Y","N")</f>
        <v>N</v>
      </c>
      <c r="N2073" t="str">
        <f>_xlfn.XLOOKUP(INDEX('state-winning-votes'!$A$1:$L$53,MATCH($C2073,'state-winning-votes'!$A:$A,0),MATCH($A2073,'state-winning-votes'!$A$2:$L$2,0)),$K:$K,$H:$H)</f>
        <v>Gore, Al</v>
      </c>
      <c r="O2073" t="str">
        <f>VLOOKUP(A2073,'national-winners'!$A$2:$B$13,2,0)</f>
        <v>Bush, George W.</v>
      </c>
    </row>
    <row r="2074" spans="1:15" x14ac:dyDescent="0.25">
      <c r="A2074">
        <v>2000</v>
      </c>
      <c r="B2074" t="s">
        <v>42</v>
      </c>
      <c r="C2074" t="s">
        <v>43</v>
      </c>
      <c r="D2074">
        <v>6</v>
      </c>
      <c r="E2074">
        <v>93</v>
      </c>
      <c r="F2074">
        <v>71</v>
      </c>
      <c r="G2074" t="s">
        <v>16</v>
      </c>
      <c r="H2074" t="s">
        <v>271</v>
      </c>
      <c r="I2074" t="s">
        <v>29</v>
      </c>
      <c r="J2074" t="b">
        <v>0</v>
      </c>
      <c r="K2074">
        <v>45520</v>
      </c>
      <c r="L2074">
        <v>10965822</v>
      </c>
      <c r="M2074" t="str">
        <f>IF(VLOOKUP(A2074,'national-winners'!$A$2:$B$13,2,0)=H2074,"Y","N")</f>
        <v>N</v>
      </c>
      <c r="N2074" t="str">
        <f>_xlfn.XLOOKUP(INDEX('state-winning-votes'!$A$1:$L$53,MATCH($C2074,'state-winning-votes'!$A:$A,0),MATCH($A2074,'state-winning-votes'!$A$2:$L$2,0)),$K:$K,$H:$H)</f>
        <v>Gore, Al</v>
      </c>
      <c r="O2074" t="str">
        <f>VLOOKUP(A2074,'national-winners'!$A$2:$B$13,2,0)</f>
        <v>Bush, George W.</v>
      </c>
    </row>
    <row r="2075" spans="1:15" x14ac:dyDescent="0.25">
      <c r="A2075">
        <v>2000</v>
      </c>
      <c r="B2075" t="s">
        <v>42</v>
      </c>
      <c r="C2075" t="s">
        <v>43</v>
      </c>
      <c r="D2075">
        <v>6</v>
      </c>
      <c r="E2075">
        <v>93</v>
      </c>
      <c r="F2075">
        <v>71</v>
      </c>
      <c r="G2075" t="s">
        <v>16</v>
      </c>
      <c r="H2075" t="s">
        <v>299</v>
      </c>
      <c r="I2075" t="s">
        <v>272</v>
      </c>
      <c r="J2075" t="b">
        <v>0</v>
      </c>
      <c r="K2075">
        <v>44987</v>
      </c>
      <c r="L2075">
        <v>10965822</v>
      </c>
      <c r="M2075" t="str">
        <f>IF(VLOOKUP(A2075,'national-winners'!$A$2:$B$13,2,0)=H2075,"Y","N")</f>
        <v>N</v>
      </c>
      <c r="N2075" t="str">
        <f>_xlfn.XLOOKUP(INDEX('state-winning-votes'!$A$1:$L$53,MATCH($C2075,'state-winning-votes'!$A:$A,0),MATCH($A2075,'state-winning-votes'!$A$2:$L$2,0)),$K:$K,$H:$H)</f>
        <v>Gore, Al</v>
      </c>
      <c r="O2075" t="str">
        <f>VLOOKUP(A2075,'national-winners'!$A$2:$B$13,2,0)</f>
        <v>Bush, George W.</v>
      </c>
    </row>
    <row r="2076" spans="1:15" x14ac:dyDescent="0.25">
      <c r="A2076">
        <v>2000</v>
      </c>
      <c r="B2076" t="s">
        <v>42</v>
      </c>
      <c r="C2076" t="s">
        <v>43</v>
      </c>
      <c r="D2076">
        <v>6</v>
      </c>
      <c r="E2076">
        <v>93</v>
      </c>
      <c r="F2076">
        <v>71</v>
      </c>
      <c r="G2076" t="s">
        <v>16</v>
      </c>
      <c r="H2076" t="s">
        <v>238</v>
      </c>
      <c r="I2076" t="s">
        <v>23</v>
      </c>
      <c r="J2076" t="b">
        <v>0</v>
      </c>
      <c r="K2076">
        <v>17042</v>
      </c>
      <c r="L2076">
        <v>10965822</v>
      </c>
      <c r="M2076" t="str">
        <f>IF(VLOOKUP(A2076,'national-winners'!$A$2:$B$13,2,0)=H2076,"Y","N")</f>
        <v>N</v>
      </c>
      <c r="N2076" t="str">
        <f>_xlfn.XLOOKUP(INDEX('state-winning-votes'!$A$1:$L$53,MATCH($C2076,'state-winning-votes'!$A:$A,0),MATCH($A2076,'state-winning-votes'!$A$2:$L$2,0)),$K:$K,$H:$H)</f>
        <v>Gore, Al</v>
      </c>
      <c r="O2076" t="str">
        <f>VLOOKUP(A2076,'national-winners'!$A$2:$B$13,2,0)</f>
        <v>Bush, George W.</v>
      </c>
    </row>
    <row r="2077" spans="1:15" x14ac:dyDescent="0.25">
      <c r="A2077">
        <v>2000</v>
      </c>
      <c r="B2077" t="s">
        <v>42</v>
      </c>
      <c r="C2077" t="s">
        <v>43</v>
      </c>
      <c r="D2077">
        <v>6</v>
      </c>
      <c r="E2077">
        <v>93</v>
      </c>
      <c r="F2077">
        <v>71</v>
      </c>
      <c r="G2077" t="s">
        <v>16</v>
      </c>
      <c r="H2077" t="s">
        <v>236</v>
      </c>
      <c r="I2077" t="s">
        <v>237</v>
      </c>
      <c r="J2077" t="b">
        <v>0</v>
      </c>
      <c r="K2077">
        <v>10934</v>
      </c>
      <c r="L2077">
        <v>10965822</v>
      </c>
      <c r="M2077" t="str">
        <f>IF(VLOOKUP(A2077,'national-winners'!$A$2:$B$13,2,0)=H2077,"Y","N")</f>
        <v>N</v>
      </c>
      <c r="N2077" t="str">
        <f>_xlfn.XLOOKUP(INDEX('state-winning-votes'!$A$1:$L$53,MATCH($C2077,'state-winning-votes'!$A:$A,0),MATCH($A2077,'state-winning-votes'!$A$2:$L$2,0)),$K:$K,$H:$H)</f>
        <v>Gore, Al</v>
      </c>
      <c r="O2077" t="str">
        <f>VLOOKUP(A2077,'national-winners'!$A$2:$B$13,2,0)</f>
        <v>Bush, George W.</v>
      </c>
    </row>
    <row r="2078" spans="1:15" x14ac:dyDescent="0.25">
      <c r="A2078">
        <v>2000</v>
      </c>
      <c r="B2078" t="s">
        <v>46</v>
      </c>
      <c r="C2078" t="s">
        <v>47</v>
      </c>
      <c r="D2078">
        <v>8</v>
      </c>
      <c r="E2078">
        <v>84</v>
      </c>
      <c r="F2078">
        <v>62</v>
      </c>
      <c r="G2078" t="s">
        <v>16</v>
      </c>
      <c r="H2078" t="s">
        <v>297</v>
      </c>
      <c r="I2078" t="s">
        <v>21</v>
      </c>
      <c r="J2078" t="b">
        <v>0</v>
      </c>
      <c r="K2078">
        <v>883748</v>
      </c>
      <c r="L2078">
        <v>1741368</v>
      </c>
      <c r="M2078" t="str">
        <f>IF(VLOOKUP(A2078,'national-winners'!$A$2:$B$13,2,0)=H2078,"Y","N")</f>
        <v>Y</v>
      </c>
      <c r="N2078" t="str">
        <f>_xlfn.XLOOKUP(INDEX('state-winning-votes'!$A$1:$L$53,MATCH($C2078,'state-winning-votes'!$A:$A,0),MATCH($A2078,'state-winning-votes'!$A$2:$L$2,0)),$K:$K,$H:$H)</f>
        <v>Bush, George W.</v>
      </c>
      <c r="O2078" t="str">
        <f>VLOOKUP(A2078,'national-winners'!$A$2:$B$13,2,0)</f>
        <v>Bush, George W.</v>
      </c>
    </row>
    <row r="2079" spans="1:15" x14ac:dyDescent="0.25">
      <c r="A2079">
        <v>2000</v>
      </c>
      <c r="B2079" t="s">
        <v>46</v>
      </c>
      <c r="C2079" t="s">
        <v>47</v>
      </c>
      <c r="D2079">
        <v>8</v>
      </c>
      <c r="E2079">
        <v>84</v>
      </c>
      <c r="F2079">
        <v>62</v>
      </c>
      <c r="G2079" t="s">
        <v>16</v>
      </c>
      <c r="H2079" t="s">
        <v>298</v>
      </c>
      <c r="I2079" t="s">
        <v>18</v>
      </c>
      <c r="J2079" t="b">
        <v>0</v>
      </c>
      <c r="K2079">
        <v>738227</v>
      </c>
      <c r="L2079">
        <v>1741368</v>
      </c>
      <c r="M2079" t="str">
        <f>IF(VLOOKUP(A2079,'national-winners'!$A$2:$B$13,2,0)=H2079,"Y","N")</f>
        <v>N</v>
      </c>
      <c r="N2079" t="str">
        <f>_xlfn.XLOOKUP(INDEX('state-winning-votes'!$A$1:$L$53,MATCH($C2079,'state-winning-votes'!$A:$A,0),MATCH($A2079,'state-winning-votes'!$A$2:$L$2,0)),$K:$K,$H:$H)</f>
        <v>Bush, George W.</v>
      </c>
      <c r="O2079" t="str">
        <f>VLOOKUP(A2079,'national-winners'!$A$2:$B$13,2,0)</f>
        <v>Bush, George W.</v>
      </c>
    </row>
    <row r="2080" spans="1:15" x14ac:dyDescent="0.25">
      <c r="A2080">
        <v>2000</v>
      </c>
      <c r="B2080" t="s">
        <v>46</v>
      </c>
      <c r="C2080" t="s">
        <v>47</v>
      </c>
      <c r="D2080">
        <v>8</v>
      </c>
      <c r="E2080">
        <v>84</v>
      </c>
      <c r="F2080">
        <v>62</v>
      </c>
      <c r="G2080" t="s">
        <v>16</v>
      </c>
      <c r="H2080" t="s">
        <v>273</v>
      </c>
      <c r="I2080" t="s">
        <v>274</v>
      </c>
      <c r="J2080" t="b">
        <v>0</v>
      </c>
      <c r="K2080">
        <v>91434</v>
      </c>
      <c r="L2080">
        <v>1741368</v>
      </c>
      <c r="M2080" t="str">
        <f>IF(VLOOKUP(A2080,'national-winners'!$A$2:$B$13,2,0)=H2080,"Y","N")</f>
        <v>N</v>
      </c>
      <c r="N2080" t="str">
        <f>_xlfn.XLOOKUP(INDEX('state-winning-votes'!$A$1:$L$53,MATCH($C2080,'state-winning-votes'!$A:$A,0),MATCH($A2080,'state-winning-votes'!$A$2:$L$2,0)),$K:$K,$H:$H)</f>
        <v>Bush, George W.</v>
      </c>
      <c r="O2080" t="str">
        <f>VLOOKUP(A2080,'national-winners'!$A$2:$B$13,2,0)</f>
        <v>Bush, George W.</v>
      </c>
    </row>
    <row r="2081" spans="1:15" x14ac:dyDescent="0.25">
      <c r="A2081">
        <v>2000</v>
      </c>
      <c r="B2081" t="s">
        <v>46</v>
      </c>
      <c r="C2081" t="s">
        <v>47</v>
      </c>
      <c r="D2081">
        <v>8</v>
      </c>
      <c r="E2081">
        <v>84</v>
      </c>
      <c r="F2081">
        <v>62</v>
      </c>
      <c r="G2081" t="s">
        <v>16</v>
      </c>
      <c r="H2081" t="s">
        <v>271</v>
      </c>
      <c r="I2081" t="s">
        <v>29</v>
      </c>
      <c r="J2081" t="b">
        <v>0</v>
      </c>
      <c r="K2081">
        <v>12799</v>
      </c>
      <c r="L2081">
        <v>1741368</v>
      </c>
      <c r="M2081" t="str">
        <f>IF(VLOOKUP(A2081,'national-winners'!$A$2:$B$13,2,0)=H2081,"Y","N")</f>
        <v>N</v>
      </c>
      <c r="N2081" t="str">
        <f>_xlfn.XLOOKUP(INDEX('state-winning-votes'!$A$1:$L$53,MATCH($C2081,'state-winning-votes'!$A:$A,0),MATCH($A2081,'state-winning-votes'!$A$2:$L$2,0)),$K:$K,$H:$H)</f>
        <v>Bush, George W.</v>
      </c>
      <c r="O2081" t="str">
        <f>VLOOKUP(A2081,'national-winners'!$A$2:$B$13,2,0)</f>
        <v>Bush, George W.</v>
      </c>
    </row>
    <row r="2082" spans="1:15" x14ac:dyDescent="0.25">
      <c r="A2082">
        <v>2000</v>
      </c>
      <c r="B2082" t="s">
        <v>46</v>
      </c>
      <c r="C2082" t="s">
        <v>47</v>
      </c>
      <c r="D2082">
        <v>8</v>
      </c>
      <c r="E2082">
        <v>84</v>
      </c>
      <c r="F2082">
        <v>62</v>
      </c>
      <c r="G2082" t="s">
        <v>16</v>
      </c>
      <c r="H2082" t="s">
        <v>236</v>
      </c>
      <c r="I2082" t="s">
        <v>293</v>
      </c>
      <c r="J2082" t="b">
        <v>0</v>
      </c>
      <c r="K2082">
        <v>10465</v>
      </c>
      <c r="L2082">
        <v>1741368</v>
      </c>
      <c r="M2082" t="str">
        <f>IF(VLOOKUP(A2082,'national-winners'!$A$2:$B$13,2,0)=H2082,"Y","N")</f>
        <v>N</v>
      </c>
      <c r="N2082" t="str">
        <f>_xlfn.XLOOKUP(INDEX('state-winning-votes'!$A$1:$L$53,MATCH($C2082,'state-winning-votes'!$A:$A,0),MATCH($A2082,'state-winning-votes'!$A$2:$L$2,0)),$K:$K,$H:$H)</f>
        <v>Bush, George W.</v>
      </c>
      <c r="O2082" t="str">
        <f>VLOOKUP(A2082,'national-winners'!$A$2:$B$13,2,0)</f>
        <v>Bush, George W.</v>
      </c>
    </row>
    <row r="2083" spans="1:15" x14ac:dyDescent="0.25">
      <c r="A2083">
        <v>2000</v>
      </c>
      <c r="B2083" t="s">
        <v>46</v>
      </c>
      <c r="C2083" t="s">
        <v>47</v>
      </c>
      <c r="D2083">
        <v>8</v>
      </c>
      <c r="E2083">
        <v>84</v>
      </c>
      <c r="F2083">
        <v>62</v>
      </c>
      <c r="G2083" t="s">
        <v>16</v>
      </c>
      <c r="H2083" t="s">
        <v>236</v>
      </c>
      <c r="I2083" t="s">
        <v>237</v>
      </c>
      <c r="J2083" t="b">
        <v>0</v>
      </c>
      <c r="K2083">
        <v>2240</v>
      </c>
      <c r="L2083">
        <v>1741368</v>
      </c>
      <c r="M2083" t="str">
        <f>IF(VLOOKUP(A2083,'national-winners'!$A$2:$B$13,2,0)=H2083,"Y","N")</f>
        <v>N</v>
      </c>
      <c r="N2083" t="str">
        <f>_xlfn.XLOOKUP(INDEX('state-winning-votes'!$A$1:$L$53,MATCH($C2083,'state-winning-votes'!$A:$A,0),MATCH($A2083,'state-winning-votes'!$A$2:$L$2,0)),$K:$K,$H:$H)</f>
        <v>Bush, George W.</v>
      </c>
      <c r="O2083" t="str">
        <f>VLOOKUP(A2083,'national-winners'!$A$2:$B$13,2,0)</f>
        <v>Bush, George W.</v>
      </c>
    </row>
    <row r="2084" spans="1:15" x14ac:dyDescent="0.25">
      <c r="A2084">
        <v>2000</v>
      </c>
      <c r="B2084" t="s">
        <v>46</v>
      </c>
      <c r="C2084" t="s">
        <v>47</v>
      </c>
      <c r="D2084">
        <v>8</v>
      </c>
      <c r="E2084">
        <v>84</v>
      </c>
      <c r="F2084">
        <v>62</v>
      </c>
      <c r="G2084" t="s">
        <v>16</v>
      </c>
      <c r="H2084" t="s">
        <v>238</v>
      </c>
      <c r="I2084" t="s">
        <v>134</v>
      </c>
      <c r="J2084" t="b">
        <v>0</v>
      </c>
      <c r="K2084">
        <v>1319</v>
      </c>
      <c r="L2084">
        <v>1741368</v>
      </c>
      <c r="M2084" t="str">
        <f>IF(VLOOKUP(A2084,'national-winners'!$A$2:$B$13,2,0)=H2084,"Y","N")</f>
        <v>N</v>
      </c>
      <c r="N2084" t="str">
        <f>_xlfn.XLOOKUP(INDEX('state-winning-votes'!$A$1:$L$53,MATCH($C2084,'state-winning-votes'!$A:$A,0),MATCH($A2084,'state-winning-votes'!$A$2:$L$2,0)),$K:$K,$H:$H)</f>
        <v>Bush, George W.</v>
      </c>
      <c r="O2084" t="str">
        <f>VLOOKUP(A2084,'national-winners'!$A$2:$B$13,2,0)</f>
        <v>Bush, George W.</v>
      </c>
    </row>
    <row r="2085" spans="1:15" x14ac:dyDescent="0.25">
      <c r="A2085">
        <v>2000</v>
      </c>
      <c r="B2085" t="s">
        <v>46</v>
      </c>
      <c r="C2085" t="s">
        <v>47</v>
      </c>
      <c r="D2085">
        <v>8</v>
      </c>
      <c r="E2085">
        <v>84</v>
      </c>
      <c r="F2085">
        <v>62</v>
      </c>
      <c r="G2085" t="s">
        <v>16</v>
      </c>
      <c r="H2085" t="s">
        <v>166</v>
      </c>
      <c r="I2085" t="s">
        <v>100</v>
      </c>
      <c r="J2085" t="b">
        <v>0</v>
      </c>
      <c r="K2085">
        <v>712</v>
      </c>
      <c r="L2085">
        <v>1741368</v>
      </c>
      <c r="M2085" t="str">
        <f>IF(VLOOKUP(A2085,'national-winners'!$A$2:$B$13,2,0)=H2085,"Y","N")</f>
        <v>N</v>
      </c>
      <c r="N2085" t="str">
        <f>_xlfn.XLOOKUP(INDEX('state-winning-votes'!$A$1:$L$53,MATCH($C2085,'state-winning-votes'!$A:$A,0),MATCH($A2085,'state-winning-votes'!$A$2:$L$2,0)),$K:$K,$H:$H)</f>
        <v>Bush, George W.</v>
      </c>
      <c r="O2085" t="str">
        <f>VLOOKUP(A2085,'national-winners'!$A$2:$B$13,2,0)</f>
        <v>Bush, George W.</v>
      </c>
    </row>
    <row r="2086" spans="1:15" x14ac:dyDescent="0.25">
      <c r="A2086">
        <v>2000</v>
      </c>
      <c r="B2086" t="s">
        <v>46</v>
      </c>
      <c r="C2086" t="s">
        <v>47</v>
      </c>
      <c r="D2086">
        <v>8</v>
      </c>
      <c r="E2086">
        <v>84</v>
      </c>
      <c r="F2086">
        <v>62</v>
      </c>
      <c r="G2086" t="s">
        <v>16</v>
      </c>
      <c r="H2086" t="s">
        <v>284</v>
      </c>
      <c r="I2086" t="s">
        <v>37</v>
      </c>
      <c r="J2086" t="b">
        <v>0</v>
      </c>
      <c r="K2086">
        <v>216</v>
      </c>
      <c r="L2086">
        <v>1741368</v>
      </c>
      <c r="M2086" t="str">
        <f>IF(VLOOKUP(A2086,'national-winners'!$A$2:$B$13,2,0)=H2086,"Y","N")</f>
        <v>N</v>
      </c>
      <c r="N2086" t="str">
        <f>_xlfn.XLOOKUP(INDEX('state-winning-votes'!$A$1:$L$53,MATCH($C2086,'state-winning-votes'!$A:$A,0),MATCH($A2086,'state-winning-votes'!$A$2:$L$2,0)),$K:$K,$H:$H)</f>
        <v>Bush, George W.</v>
      </c>
      <c r="O2086" t="str">
        <f>VLOOKUP(A2086,'national-winners'!$A$2:$B$13,2,0)</f>
        <v>Bush, George W.</v>
      </c>
    </row>
    <row r="2087" spans="1:15" x14ac:dyDescent="0.25">
      <c r="A2087">
        <v>2000</v>
      </c>
      <c r="B2087" t="s">
        <v>46</v>
      </c>
      <c r="C2087" t="s">
        <v>47</v>
      </c>
      <c r="D2087">
        <v>8</v>
      </c>
      <c r="E2087">
        <v>84</v>
      </c>
      <c r="F2087">
        <v>62</v>
      </c>
      <c r="G2087" t="s">
        <v>16</v>
      </c>
      <c r="H2087" t="s">
        <v>197</v>
      </c>
      <c r="I2087" t="s">
        <v>25</v>
      </c>
      <c r="J2087" t="b">
        <v>0</v>
      </c>
      <c r="K2087">
        <v>208</v>
      </c>
      <c r="L2087">
        <v>1741368</v>
      </c>
      <c r="M2087" t="str">
        <f>IF(VLOOKUP(A2087,'national-winners'!$A$2:$B$13,2,0)=H2087,"Y","N")</f>
        <v>N</v>
      </c>
      <c r="N2087" t="str">
        <f>_xlfn.XLOOKUP(INDEX('state-winning-votes'!$A$1:$L$53,MATCH($C2087,'state-winning-votes'!$A:$A,0),MATCH($A2087,'state-winning-votes'!$A$2:$L$2,0)),$K:$K,$H:$H)</f>
        <v>Bush, George W.</v>
      </c>
      <c r="O2087" t="str">
        <f>VLOOKUP(A2087,'national-winners'!$A$2:$B$13,2,0)</f>
        <v>Bush, George W.</v>
      </c>
    </row>
    <row r="2088" spans="1:15" x14ac:dyDescent="0.25">
      <c r="A2088">
        <v>2000</v>
      </c>
      <c r="B2088" t="s">
        <v>50</v>
      </c>
      <c r="C2088" t="s">
        <v>51</v>
      </c>
      <c r="D2088">
        <v>9</v>
      </c>
      <c r="E2088">
        <v>16</v>
      </c>
      <c r="F2088">
        <v>1</v>
      </c>
      <c r="G2088" t="s">
        <v>16</v>
      </c>
      <c r="H2088" t="s">
        <v>298</v>
      </c>
      <c r="I2088" t="s">
        <v>18</v>
      </c>
      <c r="J2088" t="b">
        <v>0</v>
      </c>
      <c r="K2088">
        <v>816015</v>
      </c>
      <c r="L2088">
        <v>1459525</v>
      </c>
      <c r="M2088" t="str">
        <f>IF(VLOOKUP(A2088,'national-winners'!$A$2:$B$13,2,0)=H2088,"Y","N")</f>
        <v>N</v>
      </c>
      <c r="N2088" t="str">
        <f>_xlfn.XLOOKUP(INDEX('state-winning-votes'!$A$1:$L$53,MATCH($C2088,'state-winning-votes'!$A:$A,0),MATCH($A2088,'state-winning-votes'!$A$2:$L$2,0)),$K:$K,$H:$H)</f>
        <v>Gore, Al</v>
      </c>
      <c r="O2088" t="str">
        <f>VLOOKUP(A2088,'national-winners'!$A$2:$B$13,2,0)</f>
        <v>Bush, George W.</v>
      </c>
    </row>
    <row r="2089" spans="1:15" x14ac:dyDescent="0.25">
      <c r="A2089">
        <v>2000</v>
      </c>
      <c r="B2089" t="s">
        <v>50</v>
      </c>
      <c r="C2089" t="s">
        <v>51</v>
      </c>
      <c r="D2089">
        <v>9</v>
      </c>
      <c r="E2089">
        <v>16</v>
      </c>
      <c r="F2089">
        <v>1</v>
      </c>
      <c r="G2089" t="s">
        <v>16</v>
      </c>
      <c r="H2089" t="s">
        <v>297</v>
      </c>
      <c r="I2089" t="s">
        <v>21</v>
      </c>
      <c r="J2089" t="b">
        <v>0</v>
      </c>
      <c r="K2089">
        <v>561094</v>
      </c>
      <c r="L2089">
        <v>1459525</v>
      </c>
      <c r="M2089" t="str">
        <f>IF(VLOOKUP(A2089,'national-winners'!$A$2:$B$13,2,0)=H2089,"Y","N")</f>
        <v>Y</v>
      </c>
      <c r="N2089" t="str">
        <f>_xlfn.XLOOKUP(INDEX('state-winning-votes'!$A$1:$L$53,MATCH($C2089,'state-winning-votes'!$A:$A,0),MATCH($A2089,'state-winning-votes'!$A$2:$L$2,0)),$K:$K,$H:$H)</f>
        <v>Gore, Al</v>
      </c>
      <c r="O2089" t="str">
        <f>VLOOKUP(A2089,'national-winners'!$A$2:$B$13,2,0)</f>
        <v>Bush, George W.</v>
      </c>
    </row>
    <row r="2090" spans="1:15" x14ac:dyDescent="0.25">
      <c r="A2090">
        <v>2000</v>
      </c>
      <c r="B2090" t="s">
        <v>50</v>
      </c>
      <c r="C2090" t="s">
        <v>51</v>
      </c>
      <c r="D2090">
        <v>9</v>
      </c>
      <c r="E2090">
        <v>16</v>
      </c>
      <c r="F2090">
        <v>1</v>
      </c>
      <c r="G2090" t="s">
        <v>16</v>
      </c>
      <c r="H2090" t="s">
        <v>273</v>
      </c>
      <c r="I2090" t="s">
        <v>274</v>
      </c>
      <c r="J2090" t="b">
        <v>0</v>
      </c>
      <c r="K2090">
        <v>64452</v>
      </c>
      <c r="L2090">
        <v>1459525</v>
      </c>
      <c r="M2090" t="str">
        <f>IF(VLOOKUP(A2090,'national-winners'!$A$2:$B$13,2,0)=H2090,"Y","N")</f>
        <v>N</v>
      </c>
      <c r="N2090" t="str">
        <f>_xlfn.XLOOKUP(INDEX('state-winning-votes'!$A$1:$L$53,MATCH($C2090,'state-winning-votes'!$A:$A,0),MATCH($A2090,'state-winning-votes'!$A$2:$L$2,0)),$K:$K,$H:$H)</f>
        <v>Gore, Al</v>
      </c>
      <c r="O2090" t="str">
        <f>VLOOKUP(A2090,'national-winners'!$A$2:$B$13,2,0)</f>
        <v>Bush, George W.</v>
      </c>
    </row>
    <row r="2091" spans="1:15" x14ac:dyDescent="0.25">
      <c r="A2091">
        <v>2000</v>
      </c>
      <c r="B2091" t="s">
        <v>50</v>
      </c>
      <c r="C2091" t="s">
        <v>51</v>
      </c>
      <c r="D2091">
        <v>9</v>
      </c>
      <c r="E2091">
        <v>16</v>
      </c>
      <c r="F2091">
        <v>1</v>
      </c>
      <c r="G2091" t="s">
        <v>16</v>
      </c>
      <c r="H2091" t="s">
        <v>238</v>
      </c>
      <c r="I2091" t="s">
        <v>147</v>
      </c>
      <c r="J2091" t="b">
        <v>0</v>
      </c>
      <c r="K2091">
        <v>9695</v>
      </c>
      <c r="L2091">
        <v>1459525</v>
      </c>
      <c r="M2091" t="str">
        <f>IF(VLOOKUP(A2091,'national-winners'!$A$2:$B$13,2,0)=H2091,"Y","N")</f>
        <v>N</v>
      </c>
      <c r="N2091" t="str">
        <f>_xlfn.XLOOKUP(INDEX('state-winning-votes'!$A$1:$L$53,MATCH($C2091,'state-winning-votes'!$A:$A,0),MATCH($A2091,'state-winning-votes'!$A$2:$L$2,0)),$K:$K,$H:$H)</f>
        <v>Gore, Al</v>
      </c>
      <c r="O2091" t="str">
        <f>VLOOKUP(A2091,'national-winners'!$A$2:$B$13,2,0)</f>
        <v>Bush, George W.</v>
      </c>
    </row>
    <row r="2092" spans="1:15" x14ac:dyDescent="0.25">
      <c r="A2092">
        <v>2000</v>
      </c>
      <c r="B2092" t="s">
        <v>50</v>
      </c>
      <c r="C2092" t="s">
        <v>51</v>
      </c>
      <c r="D2092">
        <v>9</v>
      </c>
      <c r="E2092">
        <v>16</v>
      </c>
      <c r="F2092">
        <v>1</v>
      </c>
      <c r="G2092" t="s">
        <v>16</v>
      </c>
      <c r="H2092" t="s">
        <v>299</v>
      </c>
      <c r="I2092" t="s">
        <v>272</v>
      </c>
      <c r="J2092" t="b">
        <v>0</v>
      </c>
      <c r="K2092">
        <v>4731</v>
      </c>
      <c r="L2092">
        <v>1459525</v>
      </c>
      <c r="M2092" t="str">
        <f>IF(VLOOKUP(A2092,'national-winners'!$A$2:$B$13,2,0)=H2092,"Y","N")</f>
        <v>N</v>
      </c>
      <c r="N2092" t="str">
        <f>_xlfn.XLOOKUP(INDEX('state-winning-votes'!$A$1:$L$53,MATCH($C2092,'state-winning-votes'!$A:$A,0),MATCH($A2092,'state-winning-votes'!$A$2:$L$2,0)),$K:$K,$H:$H)</f>
        <v>Gore, Al</v>
      </c>
      <c r="O2092" t="str">
        <f>VLOOKUP(A2092,'national-winners'!$A$2:$B$13,2,0)</f>
        <v>Bush, George W.</v>
      </c>
    </row>
    <row r="2093" spans="1:15" x14ac:dyDescent="0.25">
      <c r="A2093">
        <v>2000</v>
      </c>
      <c r="B2093" t="s">
        <v>50</v>
      </c>
      <c r="C2093" t="s">
        <v>51</v>
      </c>
      <c r="D2093">
        <v>9</v>
      </c>
      <c r="E2093">
        <v>16</v>
      </c>
      <c r="F2093">
        <v>1</v>
      </c>
      <c r="G2093" t="s">
        <v>16</v>
      </c>
      <c r="H2093" t="s">
        <v>271</v>
      </c>
      <c r="I2093" t="s">
        <v>29</v>
      </c>
      <c r="J2093" t="b">
        <v>0</v>
      </c>
      <c r="K2093">
        <v>3484</v>
      </c>
      <c r="L2093">
        <v>1459525</v>
      </c>
      <c r="M2093" t="str">
        <f>IF(VLOOKUP(A2093,'national-winners'!$A$2:$B$13,2,0)=H2093,"Y","N")</f>
        <v>N</v>
      </c>
      <c r="N2093" t="str">
        <f>_xlfn.XLOOKUP(INDEX('state-winning-votes'!$A$1:$L$53,MATCH($C2093,'state-winning-votes'!$A:$A,0),MATCH($A2093,'state-winning-votes'!$A$2:$L$2,0)),$K:$K,$H:$H)</f>
        <v>Gore, Al</v>
      </c>
      <c r="O2093" t="str">
        <f>VLOOKUP(A2093,'national-winners'!$A$2:$B$13,2,0)</f>
        <v>Bush, George W.</v>
      </c>
    </row>
    <row r="2094" spans="1:15" x14ac:dyDescent="0.25">
      <c r="A2094">
        <v>2000</v>
      </c>
      <c r="B2094" t="s">
        <v>50</v>
      </c>
      <c r="C2094" t="s">
        <v>51</v>
      </c>
      <c r="D2094">
        <v>9</v>
      </c>
      <c r="E2094">
        <v>16</v>
      </c>
      <c r="F2094">
        <v>1</v>
      </c>
      <c r="G2094" t="s">
        <v>16</v>
      </c>
      <c r="J2094" t="b">
        <v>1</v>
      </c>
      <c r="K2094">
        <v>54</v>
      </c>
      <c r="L2094">
        <v>1459525</v>
      </c>
      <c r="M2094" t="str">
        <f>IF(VLOOKUP(A2094,'national-winners'!$A$2:$B$13,2,0)=H2094,"Y","N")</f>
        <v>N</v>
      </c>
      <c r="N2094" t="str">
        <f>_xlfn.XLOOKUP(INDEX('state-winning-votes'!$A$1:$L$53,MATCH($C2094,'state-winning-votes'!$A:$A,0),MATCH($A2094,'state-winning-votes'!$A$2:$L$2,0)),$K:$K,$H:$H)</f>
        <v>Gore, Al</v>
      </c>
      <c r="O2094" t="str">
        <f>VLOOKUP(A2094,'national-winners'!$A$2:$B$13,2,0)</f>
        <v>Bush, George W.</v>
      </c>
    </row>
    <row r="2095" spans="1:15" x14ac:dyDescent="0.25">
      <c r="A2095">
        <v>2000</v>
      </c>
      <c r="B2095" t="s">
        <v>53</v>
      </c>
      <c r="C2095" t="s">
        <v>54</v>
      </c>
      <c r="D2095">
        <v>10</v>
      </c>
      <c r="E2095">
        <v>51</v>
      </c>
      <c r="F2095">
        <v>11</v>
      </c>
      <c r="G2095" t="s">
        <v>16</v>
      </c>
      <c r="H2095" t="s">
        <v>298</v>
      </c>
      <c r="I2095" t="s">
        <v>18</v>
      </c>
      <c r="J2095" t="b">
        <v>0</v>
      </c>
      <c r="K2095">
        <v>180068</v>
      </c>
      <c r="L2095">
        <v>327529</v>
      </c>
      <c r="M2095" t="str">
        <f>IF(VLOOKUP(A2095,'national-winners'!$A$2:$B$13,2,0)=H2095,"Y","N")</f>
        <v>N</v>
      </c>
      <c r="N2095" t="str">
        <f>_xlfn.XLOOKUP(INDEX('state-winning-votes'!$A$1:$L$53,MATCH($C2095,'state-winning-votes'!$A:$A,0),MATCH($A2095,'state-winning-votes'!$A$2:$L$2,0)),$K:$K,$H:$H)</f>
        <v>Gore, Al</v>
      </c>
      <c r="O2095" t="str">
        <f>VLOOKUP(A2095,'national-winners'!$A$2:$B$13,2,0)</f>
        <v>Bush, George W.</v>
      </c>
    </row>
    <row r="2096" spans="1:15" x14ac:dyDescent="0.25">
      <c r="A2096">
        <v>2000</v>
      </c>
      <c r="B2096" t="s">
        <v>53</v>
      </c>
      <c r="C2096" t="s">
        <v>54</v>
      </c>
      <c r="D2096">
        <v>10</v>
      </c>
      <c r="E2096">
        <v>51</v>
      </c>
      <c r="F2096">
        <v>11</v>
      </c>
      <c r="G2096" t="s">
        <v>16</v>
      </c>
      <c r="H2096" t="s">
        <v>297</v>
      </c>
      <c r="I2096" t="s">
        <v>21</v>
      </c>
      <c r="J2096" t="b">
        <v>0</v>
      </c>
      <c r="K2096">
        <v>137288</v>
      </c>
      <c r="L2096">
        <v>327529</v>
      </c>
      <c r="M2096" t="str">
        <f>IF(VLOOKUP(A2096,'national-winners'!$A$2:$B$13,2,0)=H2096,"Y","N")</f>
        <v>Y</v>
      </c>
      <c r="N2096" t="str">
        <f>_xlfn.XLOOKUP(INDEX('state-winning-votes'!$A$1:$L$53,MATCH($C2096,'state-winning-votes'!$A:$A,0),MATCH($A2096,'state-winning-votes'!$A$2:$L$2,0)),$K:$K,$H:$H)</f>
        <v>Gore, Al</v>
      </c>
      <c r="O2096" t="str">
        <f>VLOOKUP(A2096,'national-winners'!$A$2:$B$13,2,0)</f>
        <v>Bush, George W.</v>
      </c>
    </row>
    <row r="2097" spans="1:15" x14ac:dyDescent="0.25">
      <c r="A2097">
        <v>2000</v>
      </c>
      <c r="B2097" t="s">
        <v>53</v>
      </c>
      <c r="C2097" t="s">
        <v>54</v>
      </c>
      <c r="D2097">
        <v>10</v>
      </c>
      <c r="E2097">
        <v>51</v>
      </c>
      <c r="F2097">
        <v>11</v>
      </c>
      <c r="G2097" t="s">
        <v>16</v>
      </c>
      <c r="H2097" t="s">
        <v>273</v>
      </c>
      <c r="I2097" t="s">
        <v>274</v>
      </c>
      <c r="J2097" t="b">
        <v>0</v>
      </c>
      <c r="K2097">
        <v>8307</v>
      </c>
      <c r="L2097">
        <v>327529</v>
      </c>
      <c r="M2097" t="str">
        <f>IF(VLOOKUP(A2097,'national-winners'!$A$2:$B$13,2,0)=H2097,"Y","N")</f>
        <v>N</v>
      </c>
      <c r="N2097" t="str">
        <f>_xlfn.XLOOKUP(INDEX('state-winning-votes'!$A$1:$L$53,MATCH($C2097,'state-winning-votes'!$A:$A,0),MATCH($A2097,'state-winning-votes'!$A$2:$L$2,0)),$K:$K,$H:$H)</f>
        <v>Gore, Al</v>
      </c>
      <c r="O2097" t="str">
        <f>VLOOKUP(A2097,'national-winners'!$A$2:$B$13,2,0)</f>
        <v>Bush, George W.</v>
      </c>
    </row>
    <row r="2098" spans="1:15" x14ac:dyDescent="0.25">
      <c r="A2098">
        <v>2000</v>
      </c>
      <c r="B2098" t="s">
        <v>53</v>
      </c>
      <c r="C2098" t="s">
        <v>54</v>
      </c>
      <c r="D2098">
        <v>10</v>
      </c>
      <c r="E2098">
        <v>51</v>
      </c>
      <c r="F2098">
        <v>11</v>
      </c>
      <c r="G2098" t="s">
        <v>16</v>
      </c>
      <c r="H2098" t="s">
        <v>299</v>
      </c>
      <c r="I2098" t="s">
        <v>272</v>
      </c>
      <c r="J2098" t="b">
        <v>0</v>
      </c>
      <c r="K2098">
        <v>777</v>
      </c>
      <c r="L2098">
        <v>327529</v>
      </c>
      <c r="M2098" t="str">
        <f>IF(VLOOKUP(A2098,'national-winners'!$A$2:$B$13,2,0)=H2098,"Y","N")</f>
        <v>N</v>
      </c>
      <c r="N2098" t="str">
        <f>_xlfn.XLOOKUP(INDEX('state-winning-votes'!$A$1:$L$53,MATCH($C2098,'state-winning-votes'!$A:$A,0),MATCH($A2098,'state-winning-votes'!$A$2:$L$2,0)),$K:$K,$H:$H)</f>
        <v>Gore, Al</v>
      </c>
      <c r="O2098" t="str">
        <f>VLOOKUP(A2098,'national-winners'!$A$2:$B$13,2,0)</f>
        <v>Bush, George W.</v>
      </c>
    </row>
    <row r="2099" spans="1:15" x14ac:dyDescent="0.25">
      <c r="A2099">
        <v>2000</v>
      </c>
      <c r="B2099" t="s">
        <v>53</v>
      </c>
      <c r="C2099" t="s">
        <v>54</v>
      </c>
      <c r="D2099">
        <v>10</v>
      </c>
      <c r="E2099">
        <v>51</v>
      </c>
      <c r="F2099">
        <v>11</v>
      </c>
      <c r="G2099" t="s">
        <v>16</v>
      </c>
      <c r="H2099" t="s">
        <v>271</v>
      </c>
      <c r="I2099" t="s">
        <v>29</v>
      </c>
      <c r="J2099" t="b">
        <v>0</v>
      </c>
      <c r="K2099">
        <v>774</v>
      </c>
      <c r="L2099">
        <v>327529</v>
      </c>
      <c r="M2099" t="str">
        <f>IF(VLOOKUP(A2099,'national-winners'!$A$2:$B$13,2,0)=H2099,"Y","N")</f>
        <v>N</v>
      </c>
      <c r="N2099" t="str">
        <f>_xlfn.XLOOKUP(INDEX('state-winning-votes'!$A$1:$L$53,MATCH($C2099,'state-winning-votes'!$A:$A,0),MATCH($A2099,'state-winning-votes'!$A$2:$L$2,0)),$K:$K,$H:$H)</f>
        <v>Gore, Al</v>
      </c>
      <c r="O2099" t="str">
        <f>VLOOKUP(A2099,'national-winners'!$A$2:$B$13,2,0)</f>
        <v>Bush, George W.</v>
      </c>
    </row>
    <row r="2100" spans="1:15" x14ac:dyDescent="0.25">
      <c r="A2100">
        <v>2000</v>
      </c>
      <c r="B2100" t="s">
        <v>53</v>
      </c>
      <c r="C2100" t="s">
        <v>54</v>
      </c>
      <c r="D2100">
        <v>10</v>
      </c>
      <c r="E2100">
        <v>51</v>
      </c>
      <c r="F2100">
        <v>11</v>
      </c>
      <c r="G2100" t="s">
        <v>16</v>
      </c>
      <c r="H2100" t="s">
        <v>238</v>
      </c>
      <c r="I2100" t="s">
        <v>134</v>
      </c>
      <c r="J2100" t="b">
        <v>0</v>
      </c>
      <c r="K2100">
        <v>208</v>
      </c>
      <c r="L2100">
        <v>327529</v>
      </c>
      <c r="M2100" t="str">
        <f>IF(VLOOKUP(A2100,'national-winners'!$A$2:$B$13,2,0)=H2100,"Y","N")</f>
        <v>N</v>
      </c>
      <c r="N2100" t="str">
        <f>_xlfn.XLOOKUP(INDEX('state-winning-votes'!$A$1:$L$53,MATCH($C2100,'state-winning-votes'!$A:$A,0),MATCH($A2100,'state-winning-votes'!$A$2:$L$2,0)),$K:$K,$H:$H)</f>
        <v>Gore, Al</v>
      </c>
      <c r="O2100" t="str">
        <f>VLOOKUP(A2100,'national-winners'!$A$2:$B$13,2,0)</f>
        <v>Bush, George W.</v>
      </c>
    </row>
    <row r="2101" spans="1:15" x14ac:dyDescent="0.25">
      <c r="A2101">
        <v>2000</v>
      </c>
      <c r="B2101" t="s">
        <v>53</v>
      </c>
      <c r="C2101" t="s">
        <v>54</v>
      </c>
      <c r="D2101">
        <v>10</v>
      </c>
      <c r="E2101">
        <v>51</v>
      </c>
      <c r="F2101">
        <v>11</v>
      </c>
      <c r="G2101" t="s">
        <v>16</v>
      </c>
      <c r="H2101" t="s">
        <v>236</v>
      </c>
      <c r="I2101" t="s">
        <v>237</v>
      </c>
      <c r="J2101" t="b">
        <v>0</v>
      </c>
      <c r="K2101">
        <v>107</v>
      </c>
      <c r="L2101">
        <v>327529</v>
      </c>
      <c r="M2101" t="str">
        <f>IF(VLOOKUP(A2101,'national-winners'!$A$2:$B$13,2,0)=H2101,"Y","N")</f>
        <v>N</v>
      </c>
      <c r="N2101" t="str">
        <f>_xlfn.XLOOKUP(INDEX('state-winning-votes'!$A$1:$L$53,MATCH($C2101,'state-winning-votes'!$A:$A,0),MATCH($A2101,'state-winning-votes'!$A$2:$L$2,0)),$K:$K,$H:$H)</f>
        <v>Gore, Al</v>
      </c>
      <c r="O2101" t="str">
        <f>VLOOKUP(A2101,'national-winners'!$A$2:$B$13,2,0)</f>
        <v>Bush, George W.</v>
      </c>
    </row>
    <row r="2102" spans="1:15" x14ac:dyDescent="0.25">
      <c r="A2102">
        <v>2000</v>
      </c>
      <c r="B2102" t="s">
        <v>57</v>
      </c>
      <c r="C2102" t="s">
        <v>58</v>
      </c>
      <c r="D2102">
        <v>11</v>
      </c>
      <c r="E2102">
        <v>53</v>
      </c>
      <c r="F2102">
        <v>55</v>
      </c>
      <c r="G2102" t="s">
        <v>16</v>
      </c>
      <c r="H2102" t="s">
        <v>298</v>
      </c>
      <c r="I2102" t="s">
        <v>18</v>
      </c>
      <c r="J2102" t="b">
        <v>0</v>
      </c>
      <c r="K2102">
        <v>171923</v>
      </c>
      <c r="L2102">
        <v>201894</v>
      </c>
      <c r="M2102" t="str">
        <f>IF(VLOOKUP(A2102,'national-winners'!$A$2:$B$13,2,0)=H2102,"Y","N")</f>
        <v>N</v>
      </c>
      <c r="N2102" t="str">
        <f>_xlfn.XLOOKUP(INDEX('state-winning-votes'!$A$1:$L$53,MATCH($C2102,'state-winning-votes'!$A:$A,0),MATCH($A2102,'state-winning-votes'!$A$2:$L$2,0)),$K:$K,$H:$H)</f>
        <v>Gore, Al</v>
      </c>
      <c r="O2102" t="str">
        <f>VLOOKUP(A2102,'national-winners'!$A$2:$B$13,2,0)</f>
        <v>Bush, George W.</v>
      </c>
    </row>
    <row r="2103" spans="1:15" x14ac:dyDescent="0.25">
      <c r="A2103">
        <v>2000</v>
      </c>
      <c r="B2103" t="s">
        <v>57</v>
      </c>
      <c r="C2103" t="s">
        <v>58</v>
      </c>
      <c r="D2103">
        <v>11</v>
      </c>
      <c r="E2103">
        <v>53</v>
      </c>
      <c r="F2103">
        <v>55</v>
      </c>
      <c r="G2103" t="s">
        <v>16</v>
      </c>
      <c r="H2103" t="s">
        <v>297</v>
      </c>
      <c r="I2103" t="s">
        <v>21</v>
      </c>
      <c r="J2103" t="b">
        <v>0</v>
      </c>
      <c r="K2103">
        <v>18073</v>
      </c>
      <c r="L2103">
        <v>201894</v>
      </c>
      <c r="M2103" t="str">
        <f>IF(VLOOKUP(A2103,'national-winners'!$A$2:$B$13,2,0)=H2103,"Y","N")</f>
        <v>Y</v>
      </c>
      <c r="N2103" t="str">
        <f>_xlfn.XLOOKUP(INDEX('state-winning-votes'!$A$1:$L$53,MATCH($C2103,'state-winning-votes'!$A:$A,0),MATCH($A2103,'state-winning-votes'!$A$2:$L$2,0)),$K:$K,$H:$H)</f>
        <v>Gore, Al</v>
      </c>
      <c r="O2103" t="str">
        <f>VLOOKUP(A2103,'national-winners'!$A$2:$B$13,2,0)</f>
        <v>Bush, George W.</v>
      </c>
    </row>
    <row r="2104" spans="1:15" x14ac:dyDescent="0.25">
      <c r="A2104">
        <v>2000</v>
      </c>
      <c r="B2104" t="s">
        <v>57</v>
      </c>
      <c r="C2104" t="s">
        <v>58</v>
      </c>
      <c r="D2104">
        <v>11</v>
      </c>
      <c r="E2104">
        <v>53</v>
      </c>
      <c r="F2104">
        <v>55</v>
      </c>
      <c r="G2104" t="s">
        <v>16</v>
      </c>
      <c r="H2104" t="s">
        <v>273</v>
      </c>
      <c r="I2104" t="s">
        <v>274</v>
      </c>
      <c r="J2104" t="b">
        <v>0</v>
      </c>
      <c r="K2104">
        <v>10576</v>
      </c>
      <c r="L2104">
        <v>201894</v>
      </c>
      <c r="M2104" t="str">
        <f>IF(VLOOKUP(A2104,'national-winners'!$A$2:$B$13,2,0)=H2104,"Y","N")</f>
        <v>N</v>
      </c>
      <c r="N2104" t="str">
        <f>_xlfn.XLOOKUP(INDEX('state-winning-votes'!$A$1:$L$53,MATCH($C2104,'state-winning-votes'!$A:$A,0),MATCH($A2104,'state-winning-votes'!$A$2:$L$2,0)),$K:$K,$H:$H)</f>
        <v>Gore, Al</v>
      </c>
      <c r="O2104" t="str">
        <f>VLOOKUP(A2104,'national-winners'!$A$2:$B$13,2,0)</f>
        <v>Bush, George W.</v>
      </c>
    </row>
    <row r="2105" spans="1:15" x14ac:dyDescent="0.25">
      <c r="A2105">
        <v>2000</v>
      </c>
      <c r="B2105" t="s">
        <v>57</v>
      </c>
      <c r="C2105" t="s">
        <v>58</v>
      </c>
      <c r="D2105">
        <v>11</v>
      </c>
      <c r="E2105">
        <v>53</v>
      </c>
      <c r="F2105">
        <v>55</v>
      </c>
      <c r="G2105" t="s">
        <v>16</v>
      </c>
      <c r="H2105" t="s">
        <v>271</v>
      </c>
      <c r="I2105" t="s">
        <v>29</v>
      </c>
      <c r="J2105" t="b">
        <v>0</v>
      </c>
      <c r="K2105">
        <v>669</v>
      </c>
      <c r="L2105">
        <v>201894</v>
      </c>
      <c r="M2105" t="str">
        <f>IF(VLOOKUP(A2105,'national-winners'!$A$2:$B$13,2,0)=H2105,"Y","N")</f>
        <v>N</v>
      </c>
      <c r="N2105" t="str">
        <f>_xlfn.XLOOKUP(INDEX('state-winning-votes'!$A$1:$L$53,MATCH($C2105,'state-winning-votes'!$A:$A,0),MATCH($A2105,'state-winning-votes'!$A$2:$L$2,0)),$K:$K,$H:$H)</f>
        <v>Gore, Al</v>
      </c>
      <c r="O2105" t="str">
        <f>VLOOKUP(A2105,'national-winners'!$A$2:$B$13,2,0)</f>
        <v>Bush, George W.</v>
      </c>
    </row>
    <row r="2106" spans="1:15" x14ac:dyDescent="0.25">
      <c r="A2106">
        <v>2000</v>
      </c>
      <c r="B2106" t="s">
        <v>57</v>
      </c>
      <c r="C2106" t="s">
        <v>58</v>
      </c>
      <c r="D2106">
        <v>11</v>
      </c>
      <c r="E2106">
        <v>53</v>
      </c>
      <c r="F2106">
        <v>55</v>
      </c>
      <c r="G2106" t="s">
        <v>16</v>
      </c>
      <c r="J2106" t="b">
        <v>1</v>
      </c>
      <c r="K2106">
        <v>539</v>
      </c>
      <c r="L2106">
        <v>201894</v>
      </c>
      <c r="M2106" t="str">
        <f>IF(VLOOKUP(A2106,'national-winners'!$A$2:$B$13,2,0)=H2106,"Y","N")</f>
        <v>N</v>
      </c>
      <c r="N2106" t="str">
        <f>_xlfn.XLOOKUP(INDEX('state-winning-votes'!$A$1:$L$53,MATCH($C2106,'state-winning-votes'!$A:$A,0),MATCH($A2106,'state-winning-votes'!$A$2:$L$2,0)),$K:$K,$H:$H)</f>
        <v>Gore, Al</v>
      </c>
      <c r="O2106" t="str">
        <f>VLOOKUP(A2106,'national-winners'!$A$2:$B$13,2,0)</f>
        <v>Bush, George W.</v>
      </c>
    </row>
    <row r="2107" spans="1:15" x14ac:dyDescent="0.25">
      <c r="A2107">
        <v>2000</v>
      </c>
      <c r="B2107" t="s">
        <v>57</v>
      </c>
      <c r="C2107" t="s">
        <v>58</v>
      </c>
      <c r="D2107">
        <v>11</v>
      </c>
      <c r="E2107">
        <v>53</v>
      </c>
      <c r="F2107">
        <v>55</v>
      </c>
      <c r="G2107" t="s">
        <v>16</v>
      </c>
      <c r="H2107" t="s">
        <v>284</v>
      </c>
      <c r="I2107" t="s">
        <v>37</v>
      </c>
      <c r="J2107" t="b">
        <v>0</v>
      </c>
      <c r="K2107">
        <v>114</v>
      </c>
      <c r="L2107">
        <v>201894</v>
      </c>
      <c r="M2107" t="str">
        <f>IF(VLOOKUP(A2107,'national-winners'!$A$2:$B$13,2,0)=H2107,"Y","N")</f>
        <v>N</v>
      </c>
      <c r="N2107" t="str">
        <f>_xlfn.XLOOKUP(INDEX('state-winning-votes'!$A$1:$L$53,MATCH($C2107,'state-winning-votes'!$A:$A,0),MATCH($A2107,'state-winning-votes'!$A$2:$L$2,0)),$K:$K,$H:$H)</f>
        <v>Gore, Al</v>
      </c>
      <c r="O2107" t="str">
        <f>VLOOKUP(A2107,'national-winners'!$A$2:$B$13,2,0)</f>
        <v>Bush, George W.</v>
      </c>
    </row>
    <row r="2108" spans="1:15" x14ac:dyDescent="0.25">
      <c r="A2108">
        <v>2000</v>
      </c>
      <c r="B2108" t="s">
        <v>60</v>
      </c>
      <c r="C2108" t="s">
        <v>61</v>
      </c>
      <c r="D2108">
        <v>12</v>
      </c>
      <c r="E2108">
        <v>59</v>
      </c>
      <c r="F2108">
        <v>43</v>
      </c>
      <c r="G2108" t="s">
        <v>16</v>
      </c>
      <c r="H2108" t="s">
        <v>297</v>
      </c>
      <c r="I2108" t="s">
        <v>21</v>
      </c>
      <c r="J2108" t="b">
        <v>0</v>
      </c>
      <c r="K2108">
        <v>2912790</v>
      </c>
      <c r="L2108">
        <v>5963110</v>
      </c>
      <c r="M2108" t="str">
        <f>IF(VLOOKUP(A2108,'national-winners'!$A$2:$B$13,2,0)=H2108,"Y","N")</f>
        <v>Y</v>
      </c>
      <c r="N2108" t="str">
        <f>_xlfn.XLOOKUP(INDEX('state-winning-votes'!$A$1:$L$53,MATCH($C2108,'state-winning-votes'!$A:$A,0),MATCH($A2108,'state-winning-votes'!$A$2:$L$2,0)),$K:$K,$H:$H)</f>
        <v>Bush, George W.</v>
      </c>
      <c r="O2108" t="str">
        <f>VLOOKUP(A2108,'national-winners'!$A$2:$B$13,2,0)</f>
        <v>Bush, George W.</v>
      </c>
    </row>
    <row r="2109" spans="1:15" x14ac:dyDescent="0.25">
      <c r="A2109">
        <v>2000</v>
      </c>
      <c r="B2109" t="s">
        <v>60</v>
      </c>
      <c r="C2109" t="s">
        <v>61</v>
      </c>
      <c r="D2109">
        <v>12</v>
      </c>
      <c r="E2109">
        <v>59</v>
      </c>
      <c r="F2109">
        <v>43</v>
      </c>
      <c r="G2109" t="s">
        <v>16</v>
      </c>
      <c r="H2109" t="s">
        <v>298</v>
      </c>
      <c r="I2109" t="s">
        <v>18</v>
      </c>
      <c r="J2109" t="b">
        <v>0</v>
      </c>
      <c r="K2109">
        <v>2912253</v>
      </c>
      <c r="L2109">
        <v>5963110</v>
      </c>
      <c r="M2109" t="str">
        <f>IF(VLOOKUP(A2109,'national-winners'!$A$2:$B$13,2,0)=H2109,"Y","N")</f>
        <v>N</v>
      </c>
      <c r="N2109" t="str">
        <f>_xlfn.XLOOKUP(INDEX('state-winning-votes'!$A$1:$L$53,MATCH($C2109,'state-winning-votes'!$A:$A,0),MATCH($A2109,'state-winning-votes'!$A$2:$L$2,0)),$K:$K,$H:$H)</f>
        <v>Bush, George W.</v>
      </c>
      <c r="O2109" t="str">
        <f>VLOOKUP(A2109,'national-winners'!$A$2:$B$13,2,0)</f>
        <v>Bush, George W.</v>
      </c>
    </row>
    <row r="2110" spans="1:15" x14ac:dyDescent="0.25">
      <c r="A2110">
        <v>2000</v>
      </c>
      <c r="B2110" t="s">
        <v>60</v>
      </c>
      <c r="C2110" t="s">
        <v>61</v>
      </c>
      <c r="D2110">
        <v>12</v>
      </c>
      <c r="E2110">
        <v>59</v>
      </c>
      <c r="F2110">
        <v>43</v>
      </c>
      <c r="G2110" t="s">
        <v>16</v>
      </c>
      <c r="H2110" t="s">
        <v>273</v>
      </c>
      <c r="I2110" t="s">
        <v>274</v>
      </c>
      <c r="J2110" t="b">
        <v>0</v>
      </c>
      <c r="K2110">
        <v>97488</v>
      </c>
      <c r="L2110">
        <v>5963110</v>
      </c>
      <c r="M2110" t="str">
        <f>IF(VLOOKUP(A2110,'national-winners'!$A$2:$B$13,2,0)=H2110,"Y","N")</f>
        <v>N</v>
      </c>
      <c r="N2110" t="str">
        <f>_xlfn.XLOOKUP(INDEX('state-winning-votes'!$A$1:$L$53,MATCH($C2110,'state-winning-votes'!$A:$A,0),MATCH($A2110,'state-winning-votes'!$A$2:$L$2,0)),$K:$K,$H:$H)</f>
        <v>Bush, George W.</v>
      </c>
      <c r="O2110" t="str">
        <f>VLOOKUP(A2110,'national-winners'!$A$2:$B$13,2,0)</f>
        <v>Bush, George W.</v>
      </c>
    </row>
    <row r="2111" spans="1:15" x14ac:dyDescent="0.25">
      <c r="A2111">
        <v>2000</v>
      </c>
      <c r="B2111" t="s">
        <v>60</v>
      </c>
      <c r="C2111" t="s">
        <v>61</v>
      </c>
      <c r="D2111">
        <v>12</v>
      </c>
      <c r="E2111">
        <v>59</v>
      </c>
      <c r="F2111">
        <v>43</v>
      </c>
      <c r="G2111" t="s">
        <v>16</v>
      </c>
      <c r="H2111" t="s">
        <v>299</v>
      </c>
      <c r="I2111" t="s">
        <v>272</v>
      </c>
      <c r="J2111" t="b">
        <v>0</v>
      </c>
      <c r="K2111">
        <v>17484</v>
      </c>
      <c r="L2111">
        <v>5963110</v>
      </c>
      <c r="M2111" t="str">
        <f>IF(VLOOKUP(A2111,'national-winners'!$A$2:$B$13,2,0)=H2111,"Y","N")</f>
        <v>N</v>
      </c>
      <c r="N2111" t="str">
        <f>_xlfn.XLOOKUP(INDEX('state-winning-votes'!$A$1:$L$53,MATCH($C2111,'state-winning-votes'!$A:$A,0),MATCH($A2111,'state-winning-votes'!$A$2:$L$2,0)),$K:$K,$H:$H)</f>
        <v>Bush, George W.</v>
      </c>
      <c r="O2111" t="str">
        <f>VLOOKUP(A2111,'national-winners'!$A$2:$B$13,2,0)</f>
        <v>Bush, George W.</v>
      </c>
    </row>
    <row r="2112" spans="1:15" x14ac:dyDescent="0.25">
      <c r="A2112">
        <v>2000</v>
      </c>
      <c r="B2112" t="s">
        <v>60</v>
      </c>
      <c r="C2112" t="s">
        <v>61</v>
      </c>
      <c r="D2112">
        <v>12</v>
      </c>
      <c r="E2112">
        <v>59</v>
      </c>
      <c r="F2112">
        <v>43</v>
      </c>
      <c r="G2112" t="s">
        <v>16</v>
      </c>
      <c r="H2112" t="s">
        <v>271</v>
      </c>
      <c r="I2112" t="s">
        <v>29</v>
      </c>
      <c r="J2112" t="b">
        <v>0</v>
      </c>
      <c r="K2112">
        <v>16415</v>
      </c>
      <c r="L2112">
        <v>5963110</v>
      </c>
      <c r="M2112" t="str">
        <f>IF(VLOOKUP(A2112,'national-winners'!$A$2:$B$13,2,0)=H2112,"Y","N")</f>
        <v>N</v>
      </c>
      <c r="N2112" t="str">
        <f>_xlfn.XLOOKUP(INDEX('state-winning-votes'!$A$1:$L$53,MATCH($C2112,'state-winning-votes'!$A:$A,0),MATCH($A2112,'state-winning-votes'!$A$2:$L$2,0)),$K:$K,$H:$H)</f>
        <v>Bush, George W.</v>
      </c>
      <c r="O2112" t="str">
        <f>VLOOKUP(A2112,'national-winners'!$A$2:$B$13,2,0)</f>
        <v>Bush, George W.</v>
      </c>
    </row>
    <row r="2113" spans="1:15" x14ac:dyDescent="0.25">
      <c r="A2113">
        <v>2000</v>
      </c>
      <c r="B2113" t="s">
        <v>60</v>
      </c>
      <c r="C2113" t="s">
        <v>61</v>
      </c>
      <c r="D2113">
        <v>12</v>
      </c>
      <c r="E2113">
        <v>59</v>
      </c>
      <c r="F2113">
        <v>43</v>
      </c>
      <c r="G2113" t="s">
        <v>16</v>
      </c>
      <c r="H2113" t="s">
        <v>236</v>
      </c>
      <c r="I2113" t="s">
        <v>237</v>
      </c>
      <c r="J2113" t="b">
        <v>0</v>
      </c>
      <c r="K2113">
        <v>2281</v>
      </c>
      <c r="L2113">
        <v>5963110</v>
      </c>
      <c r="M2113" t="str">
        <f>IF(VLOOKUP(A2113,'national-winners'!$A$2:$B$13,2,0)=H2113,"Y","N")</f>
        <v>N</v>
      </c>
      <c r="N2113" t="str">
        <f>_xlfn.XLOOKUP(INDEX('state-winning-votes'!$A$1:$L$53,MATCH($C2113,'state-winning-votes'!$A:$A,0),MATCH($A2113,'state-winning-votes'!$A$2:$L$2,0)),$K:$K,$H:$H)</f>
        <v>Bush, George W.</v>
      </c>
      <c r="O2113" t="str">
        <f>VLOOKUP(A2113,'national-winners'!$A$2:$B$13,2,0)</f>
        <v>Bush, George W.</v>
      </c>
    </row>
    <row r="2114" spans="1:15" x14ac:dyDescent="0.25">
      <c r="A2114">
        <v>2000</v>
      </c>
      <c r="B2114" t="s">
        <v>60</v>
      </c>
      <c r="C2114" t="s">
        <v>61</v>
      </c>
      <c r="D2114">
        <v>12</v>
      </c>
      <c r="E2114">
        <v>59</v>
      </c>
      <c r="F2114">
        <v>43</v>
      </c>
      <c r="G2114" t="s">
        <v>16</v>
      </c>
      <c r="H2114" t="s">
        <v>280</v>
      </c>
      <c r="I2114" t="s">
        <v>170</v>
      </c>
      <c r="J2114" t="b">
        <v>0</v>
      </c>
      <c r="K2114">
        <v>1804</v>
      </c>
      <c r="L2114">
        <v>5963110</v>
      </c>
      <c r="M2114" t="str">
        <f>IF(VLOOKUP(A2114,'national-winners'!$A$2:$B$13,2,0)=H2114,"Y","N")</f>
        <v>N</v>
      </c>
      <c r="N2114" t="str">
        <f>_xlfn.XLOOKUP(INDEX('state-winning-votes'!$A$1:$L$53,MATCH($C2114,'state-winning-votes'!$A:$A,0),MATCH($A2114,'state-winning-votes'!$A$2:$L$2,0)),$K:$K,$H:$H)</f>
        <v>Bush, George W.</v>
      </c>
      <c r="O2114" t="str">
        <f>VLOOKUP(A2114,'national-winners'!$A$2:$B$13,2,0)</f>
        <v>Bush, George W.</v>
      </c>
    </row>
    <row r="2115" spans="1:15" x14ac:dyDescent="0.25">
      <c r="A2115">
        <v>2000</v>
      </c>
      <c r="B2115" t="s">
        <v>60</v>
      </c>
      <c r="C2115" t="s">
        <v>61</v>
      </c>
      <c r="D2115">
        <v>12</v>
      </c>
      <c r="E2115">
        <v>59</v>
      </c>
      <c r="F2115">
        <v>43</v>
      </c>
      <c r="G2115" t="s">
        <v>16</v>
      </c>
      <c r="H2115" t="s">
        <v>238</v>
      </c>
      <c r="I2115" t="s">
        <v>134</v>
      </c>
      <c r="J2115" t="b">
        <v>0</v>
      </c>
      <c r="K2115">
        <v>1371</v>
      </c>
      <c r="L2115">
        <v>5963110</v>
      </c>
      <c r="M2115" t="str">
        <f>IF(VLOOKUP(A2115,'national-winners'!$A$2:$B$13,2,0)=H2115,"Y","N")</f>
        <v>N</v>
      </c>
      <c r="N2115" t="str">
        <f>_xlfn.XLOOKUP(INDEX('state-winning-votes'!$A$1:$L$53,MATCH($C2115,'state-winning-votes'!$A:$A,0),MATCH($A2115,'state-winning-votes'!$A$2:$L$2,0)),$K:$K,$H:$H)</f>
        <v>Bush, George W.</v>
      </c>
      <c r="O2115" t="str">
        <f>VLOOKUP(A2115,'national-winners'!$A$2:$B$13,2,0)</f>
        <v>Bush, George W.</v>
      </c>
    </row>
    <row r="2116" spans="1:15" x14ac:dyDescent="0.25">
      <c r="A2116">
        <v>2000</v>
      </c>
      <c r="B2116" t="s">
        <v>60</v>
      </c>
      <c r="C2116" t="s">
        <v>61</v>
      </c>
      <c r="D2116">
        <v>12</v>
      </c>
      <c r="E2116">
        <v>59</v>
      </c>
      <c r="F2116">
        <v>43</v>
      </c>
      <c r="G2116" t="s">
        <v>16</v>
      </c>
      <c r="H2116" t="s">
        <v>166</v>
      </c>
      <c r="I2116" t="s">
        <v>100</v>
      </c>
      <c r="J2116" t="b">
        <v>0</v>
      </c>
      <c r="K2116">
        <v>622</v>
      </c>
      <c r="L2116">
        <v>5963110</v>
      </c>
      <c r="M2116" t="str">
        <f>IF(VLOOKUP(A2116,'national-winners'!$A$2:$B$13,2,0)=H2116,"Y","N")</f>
        <v>N</v>
      </c>
      <c r="N2116" t="str">
        <f>_xlfn.XLOOKUP(INDEX('state-winning-votes'!$A$1:$L$53,MATCH($C2116,'state-winning-votes'!$A:$A,0),MATCH($A2116,'state-winning-votes'!$A$2:$L$2,0)),$K:$K,$H:$H)</f>
        <v>Bush, George W.</v>
      </c>
      <c r="O2116" t="str">
        <f>VLOOKUP(A2116,'national-winners'!$A$2:$B$13,2,0)</f>
        <v>Bush, George W.</v>
      </c>
    </row>
    <row r="2117" spans="1:15" x14ac:dyDescent="0.25">
      <c r="A2117">
        <v>2000</v>
      </c>
      <c r="B2117" t="s">
        <v>60</v>
      </c>
      <c r="C2117" t="s">
        <v>61</v>
      </c>
      <c r="D2117">
        <v>12</v>
      </c>
      <c r="E2117">
        <v>59</v>
      </c>
      <c r="F2117">
        <v>43</v>
      </c>
      <c r="G2117" t="s">
        <v>16</v>
      </c>
      <c r="H2117" t="s">
        <v>284</v>
      </c>
      <c r="I2117" t="s">
        <v>37</v>
      </c>
      <c r="J2117" t="b">
        <v>0</v>
      </c>
      <c r="K2117">
        <v>562</v>
      </c>
      <c r="L2117">
        <v>5963110</v>
      </c>
      <c r="M2117" t="str">
        <f>IF(VLOOKUP(A2117,'national-winners'!$A$2:$B$13,2,0)=H2117,"Y","N")</f>
        <v>N</v>
      </c>
      <c r="N2117" t="str">
        <f>_xlfn.XLOOKUP(INDEX('state-winning-votes'!$A$1:$L$53,MATCH($C2117,'state-winning-votes'!$A:$A,0),MATCH($A2117,'state-winning-votes'!$A$2:$L$2,0)),$K:$K,$H:$H)</f>
        <v>Bush, George W.</v>
      </c>
      <c r="O2117" t="str">
        <f>VLOOKUP(A2117,'national-winners'!$A$2:$B$13,2,0)</f>
        <v>Bush, George W.</v>
      </c>
    </row>
    <row r="2118" spans="1:15" x14ac:dyDescent="0.25">
      <c r="A2118">
        <v>2000</v>
      </c>
      <c r="B2118" t="s">
        <v>60</v>
      </c>
      <c r="C2118" t="s">
        <v>61</v>
      </c>
      <c r="D2118">
        <v>12</v>
      </c>
      <c r="E2118">
        <v>59</v>
      </c>
      <c r="F2118">
        <v>43</v>
      </c>
      <c r="G2118" t="s">
        <v>16</v>
      </c>
      <c r="J2118" t="b">
        <v>1</v>
      </c>
      <c r="K2118">
        <v>40</v>
      </c>
      <c r="L2118">
        <v>5963110</v>
      </c>
      <c r="M2118" t="str">
        <f>IF(VLOOKUP(A2118,'national-winners'!$A$2:$B$13,2,0)=H2118,"Y","N")</f>
        <v>N</v>
      </c>
      <c r="N2118" t="str">
        <f>_xlfn.XLOOKUP(INDEX('state-winning-votes'!$A$1:$L$53,MATCH($C2118,'state-winning-votes'!$A:$A,0),MATCH($A2118,'state-winning-votes'!$A$2:$L$2,0)),$K:$K,$H:$H)</f>
        <v>Bush, George W.</v>
      </c>
      <c r="O2118" t="str">
        <f>VLOOKUP(A2118,'national-winners'!$A$2:$B$13,2,0)</f>
        <v>Bush, George W.</v>
      </c>
    </row>
    <row r="2119" spans="1:15" x14ac:dyDescent="0.25">
      <c r="A2119">
        <v>2000</v>
      </c>
      <c r="B2119" t="s">
        <v>62</v>
      </c>
      <c r="C2119" t="s">
        <v>63</v>
      </c>
      <c r="D2119">
        <v>13</v>
      </c>
      <c r="E2119">
        <v>58</v>
      </c>
      <c r="F2119">
        <v>44</v>
      </c>
      <c r="G2119" t="s">
        <v>16</v>
      </c>
      <c r="H2119" t="s">
        <v>297</v>
      </c>
      <c r="I2119" t="s">
        <v>21</v>
      </c>
      <c r="J2119" t="b">
        <v>0</v>
      </c>
      <c r="K2119">
        <v>1419720</v>
      </c>
      <c r="L2119">
        <v>2583208</v>
      </c>
      <c r="M2119" t="str">
        <f>IF(VLOOKUP(A2119,'national-winners'!$A$2:$B$13,2,0)=H2119,"Y","N")</f>
        <v>Y</v>
      </c>
      <c r="N2119" t="str">
        <f>_xlfn.XLOOKUP(INDEX('state-winning-votes'!$A$1:$L$53,MATCH($C2119,'state-winning-votes'!$A:$A,0),MATCH($A2119,'state-winning-votes'!$A$2:$L$2,0)),$K:$K,$H:$H)</f>
        <v>Bush, George W.</v>
      </c>
      <c r="O2119" t="str">
        <f>VLOOKUP(A2119,'national-winners'!$A$2:$B$13,2,0)</f>
        <v>Bush, George W.</v>
      </c>
    </row>
    <row r="2120" spans="1:15" x14ac:dyDescent="0.25">
      <c r="A2120">
        <v>2000</v>
      </c>
      <c r="B2120" t="s">
        <v>62</v>
      </c>
      <c r="C2120" t="s">
        <v>63</v>
      </c>
      <c r="D2120">
        <v>13</v>
      </c>
      <c r="E2120">
        <v>58</v>
      </c>
      <c r="F2120">
        <v>44</v>
      </c>
      <c r="G2120" t="s">
        <v>16</v>
      </c>
      <c r="H2120" t="s">
        <v>298</v>
      </c>
      <c r="I2120" t="s">
        <v>18</v>
      </c>
      <c r="J2120" t="b">
        <v>0</v>
      </c>
      <c r="K2120">
        <v>1116230</v>
      </c>
      <c r="L2120">
        <v>2583208</v>
      </c>
      <c r="M2120" t="str">
        <f>IF(VLOOKUP(A2120,'national-winners'!$A$2:$B$13,2,0)=H2120,"Y","N")</f>
        <v>N</v>
      </c>
      <c r="N2120" t="str">
        <f>_xlfn.XLOOKUP(INDEX('state-winning-votes'!$A$1:$L$53,MATCH($C2120,'state-winning-votes'!$A:$A,0),MATCH($A2120,'state-winning-votes'!$A$2:$L$2,0)),$K:$K,$H:$H)</f>
        <v>Bush, George W.</v>
      </c>
      <c r="O2120" t="str">
        <f>VLOOKUP(A2120,'national-winners'!$A$2:$B$13,2,0)</f>
        <v>Bush, George W.</v>
      </c>
    </row>
    <row r="2121" spans="1:15" x14ac:dyDescent="0.25">
      <c r="A2121">
        <v>2000</v>
      </c>
      <c r="B2121" t="s">
        <v>62</v>
      </c>
      <c r="C2121" t="s">
        <v>63</v>
      </c>
      <c r="D2121">
        <v>13</v>
      </c>
      <c r="E2121">
        <v>58</v>
      </c>
      <c r="F2121">
        <v>44</v>
      </c>
      <c r="G2121" t="s">
        <v>16</v>
      </c>
      <c r="H2121" t="s">
        <v>271</v>
      </c>
      <c r="I2121" t="s">
        <v>29</v>
      </c>
      <c r="J2121" t="b">
        <v>0</v>
      </c>
      <c r="K2121">
        <v>36332</v>
      </c>
      <c r="L2121">
        <v>2583208</v>
      </c>
      <c r="M2121" t="str">
        <f>IF(VLOOKUP(A2121,'national-winners'!$A$2:$B$13,2,0)=H2121,"Y","N")</f>
        <v>N</v>
      </c>
      <c r="N2121" t="str">
        <f>_xlfn.XLOOKUP(INDEX('state-winning-votes'!$A$1:$L$53,MATCH($C2121,'state-winning-votes'!$A:$A,0),MATCH($A2121,'state-winning-votes'!$A$2:$L$2,0)),$K:$K,$H:$H)</f>
        <v>Bush, George W.</v>
      </c>
      <c r="O2121" t="str">
        <f>VLOOKUP(A2121,'national-winners'!$A$2:$B$13,2,0)</f>
        <v>Bush, George W.</v>
      </c>
    </row>
    <row r="2122" spans="1:15" x14ac:dyDescent="0.25">
      <c r="A2122">
        <v>2000</v>
      </c>
      <c r="B2122" t="s">
        <v>62</v>
      </c>
      <c r="C2122" t="s">
        <v>63</v>
      </c>
      <c r="D2122">
        <v>13</v>
      </c>
      <c r="E2122">
        <v>58</v>
      </c>
      <c r="F2122">
        <v>44</v>
      </c>
      <c r="G2122" t="s">
        <v>16</v>
      </c>
      <c r="H2122" t="s">
        <v>299</v>
      </c>
      <c r="I2122" t="s">
        <v>35</v>
      </c>
      <c r="J2122" t="b">
        <v>0</v>
      </c>
      <c r="K2122">
        <v>10926</v>
      </c>
      <c r="L2122">
        <v>2583208</v>
      </c>
      <c r="M2122" t="str">
        <f>IF(VLOOKUP(A2122,'national-winners'!$A$2:$B$13,2,0)=H2122,"Y","N")</f>
        <v>N</v>
      </c>
      <c r="N2122" t="str">
        <f>_xlfn.XLOOKUP(INDEX('state-winning-votes'!$A$1:$L$53,MATCH($C2122,'state-winning-votes'!$A:$A,0),MATCH($A2122,'state-winning-votes'!$A$2:$L$2,0)),$K:$K,$H:$H)</f>
        <v>Bush, George W.</v>
      </c>
      <c r="O2122" t="str">
        <f>VLOOKUP(A2122,'national-winners'!$A$2:$B$13,2,0)</f>
        <v>Bush, George W.</v>
      </c>
    </row>
    <row r="2123" spans="1:15" x14ac:dyDescent="0.25">
      <c r="A2123">
        <v>2000</v>
      </c>
      <c r="B2123" t="s">
        <v>64</v>
      </c>
      <c r="C2123" t="s">
        <v>65</v>
      </c>
      <c r="D2123">
        <v>15</v>
      </c>
      <c r="E2123">
        <v>95</v>
      </c>
      <c r="F2123">
        <v>82</v>
      </c>
      <c r="G2123" t="s">
        <v>16</v>
      </c>
      <c r="H2123" t="s">
        <v>298</v>
      </c>
      <c r="I2123" t="s">
        <v>18</v>
      </c>
      <c r="J2123" t="b">
        <v>0</v>
      </c>
      <c r="K2123">
        <v>205286</v>
      </c>
      <c r="L2123">
        <v>367951</v>
      </c>
      <c r="M2123" t="str">
        <f>IF(VLOOKUP(A2123,'national-winners'!$A$2:$B$13,2,0)=H2123,"Y","N")</f>
        <v>N</v>
      </c>
      <c r="N2123" t="str">
        <f>_xlfn.XLOOKUP(INDEX('state-winning-votes'!$A$1:$L$53,MATCH($C2123,'state-winning-votes'!$A:$A,0),MATCH($A2123,'state-winning-votes'!$A$2:$L$2,0)),$K:$K,$H:$H)</f>
        <v>Gore, Al</v>
      </c>
      <c r="O2123" t="str">
        <f>VLOOKUP(A2123,'national-winners'!$A$2:$B$13,2,0)</f>
        <v>Bush, George W.</v>
      </c>
    </row>
    <row r="2124" spans="1:15" x14ac:dyDescent="0.25">
      <c r="A2124">
        <v>2000</v>
      </c>
      <c r="B2124" t="s">
        <v>64</v>
      </c>
      <c r="C2124" t="s">
        <v>65</v>
      </c>
      <c r="D2124">
        <v>15</v>
      </c>
      <c r="E2124">
        <v>95</v>
      </c>
      <c r="F2124">
        <v>82</v>
      </c>
      <c r="G2124" t="s">
        <v>16</v>
      </c>
      <c r="H2124" t="s">
        <v>297</v>
      </c>
      <c r="I2124" t="s">
        <v>21</v>
      </c>
      <c r="J2124" t="b">
        <v>0</v>
      </c>
      <c r="K2124">
        <v>137845</v>
      </c>
      <c r="L2124">
        <v>367951</v>
      </c>
      <c r="M2124" t="str">
        <f>IF(VLOOKUP(A2124,'national-winners'!$A$2:$B$13,2,0)=H2124,"Y","N")</f>
        <v>Y</v>
      </c>
      <c r="N2124" t="str">
        <f>_xlfn.XLOOKUP(INDEX('state-winning-votes'!$A$1:$L$53,MATCH($C2124,'state-winning-votes'!$A:$A,0),MATCH($A2124,'state-winning-votes'!$A$2:$L$2,0)),$K:$K,$H:$H)</f>
        <v>Gore, Al</v>
      </c>
      <c r="O2124" t="str">
        <f>VLOOKUP(A2124,'national-winners'!$A$2:$B$13,2,0)</f>
        <v>Bush, George W.</v>
      </c>
    </row>
    <row r="2125" spans="1:15" x14ac:dyDescent="0.25">
      <c r="A2125">
        <v>2000</v>
      </c>
      <c r="B2125" t="s">
        <v>64</v>
      </c>
      <c r="C2125" t="s">
        <v>65</v>
      </c>
      <c r="D2125">
        <v>15</v>
      </c>
      <c r="E2125">
        <v>95</v>
      </c>
      <c r="F2125">
        <v>82</v>
      </c>
      <c r="G2125" t="s">
        <v>16</v>
      </c>
      <c r="H2125" t="s">
        <v>273</v>
      </c>
      <c r="I2125" t="s">
        <v>274</v>
      </c>
      <c r="J2125" t="b">
        <v>0</v>
      </c>
      <c r="K2125">
        <v>21623</v>
      </c>
      <c r="L2125">
        <v>367951</v>
      </c>
      <c r="M2125" t="str">
        <f>IF(VLOOKUP(A2125,'national-winners'!$A$2:$B$13,2,0)=H2125,"Y","N")</f>
        <v>N</v>
      </c>
      <c r="N2125" t="str">
        <f>_xlfn.XLOOKUP(INDEX('state-winning-votes'!$A$1:$L$53,MATCH($C2125,'state-winning-votes'!$A:$A,0),MATCH($A2125,'state-winning-votes'!$A$2:$L$2,0)),$K:$K,$H:$H)</f>
        <v>Gore, Al</v>
      </c>
      <c r="O2125" t="str">
        <f>VLOOKUP(A2125,'national-winners'!$A$2:$B$13,2,0)</f>
        <v>Bush, George W.</v>
      </c>
    </row>
    <row r="2126" spans="1:15" x14ac:dyDescent="0.25">
      <c r="A2126">
        <v>2000</v>
      </c>
      <c r="B2126" t="s">
        <v>64</v>
      </c>
      <c r="C2126" t="s">
        <v>65</v>
      </c>
      <c r="D2126">
        <v>15</v>
      </c>
      <c r="E2126">
        <v>95</v>
      </c>
      <c r="F2126">
        <v>82</v>
      </c>
      <c r="G2126" t="s">
        <v>16</v>
      </c>
      <c r="H2126" t="s">
        <v>271</v>
      </c>
      <c r="I2126" t="s">
        <v>29</v>
      </c>
      <c r="J2126" t="b">
        <v>0</v>
      </c>
      <c r="K2126">
        <v>1477</v>
      </c>
      <c r="L2126">
        <v>367951</v>
      </c>
      <c r="M2126" t="str">
        <f>IF(VLOOKUP(A2126,'national-winners'!$A$2:$B$13,2,0)=H2126,"Y","N")</f>
        <v>N</v>
      </c>
      <c r="N2126" t="str">
        <f>_xlfn.XLOOKUP(INDEX('state-winning-votes'!$A$1:$L$53,MATCH($C2126,'state-winning-votes'!$A:$A,0),MATCH($A2126,'state-winning-votes'!$A$2:$L$2,0)),$K:$K,$H:$H)</f>
        <v>Gore, Al</v>
      </c>
      <c r="O2126" t="str">
        <f>VLOOKUP(A2126,'national-winners'!$A$2:$B$13,2,0)</f>
        <v>Bush, George W.</v>
      </c>
    </row>
    <row r="2127" spans="1:15" x14ac:dyDescent="0.25">
      <c r="A2127">
        <v>2000</v>
      </c>
      <c r="B2127" t="s">
        <v>64</v>
      </c>
      <c r="C2127" t="s">
        <v>65</v>
      </c>
      <c r="D2127">
        <v>15</v>
      </c>
      <c r="E2127">
        <v>95</v>
      </c>
      <c r="F2127">
        <v>82</v>
      </c>
      <c r="G2127" t="s">
        <v>16</v>
      </c>
      <c r="H2127" t="s">
        <v>299</v>
      </c>
      <c r="I2127" t="s">
        <v>272</v>
      </c>
      <c r="J2127" t="b">
        <v>0</v>
      </c>
      <c r="K2127">
        <v>1071</v>
      </c>
      <c r="L2127">
        <v>367951</v>
      </c>
      <c r="M2127" t="str">
        <f>IF(VLOOKUP(A2127,'national-winners'!$A$2:$B$13,2,0)=H2127,"Y","N")</f>
        <v>N</v>
      </c>
      <c r="N2127" t="str">
        <f>_xlfn.XLOOKUP(INDEX('state-winning-votes'!$A$1:$L$53,MATCH($C2127,'state-winning-votes'!$A:$A,0),MATCH($A2127,'state-winning-votes'!$A$2:$L$2,0)),$K:$K,$H:$H)</f>
        <v>Gore, Al</v>
      </c>
      <c r="O2127" t="str">
        <f>VLOOKUP(A2127,'national-winners'!$A$2:$B$13,2,0)</f>
        <v>Bush, George W.</v>
      </c>
    </row>
    <row r="2128" spans="1:15" x14ac:dyDescent="0.25">
      <c r="A2128">
        <v>2000</v>
      </c>
      <c r="B2128" t="s">
        <v>64</v>
      </c>
      <c r="C2128" t="s">
        <v>65</v>
      </c>
      <c r="D2128">
        <v>15</v>
      </c>
      <c r="E2128">
        <v>95</v>
      </c>
      <c r="F2128">
        <v>82</v>
      </c>
      <c r="G2128" t="s">
        <v>16</v>
      </c>
      <c r="H2128" t="s">
        <v>238</v>
      </c>
      <c r="I2128" t="s">
        <v>134</v>
      </c>
      <c r="J2128" t="b">
        <v>0</v>
      </c>
      <c r="K2128">
        <v>343</v>
      </c>
      <c r="L2128">
        <v>367951</v>
      </c>
      <c r="M2128" t="str">
        <f>IF(VLOOKUP(A2128,'national-winners'!$A$2:$B$13,2,0)=H2128,"Y","N")</f>
        <v>N</v>
      </c>
      <c r="N2128" t="str">
        <f>_xlfn.XLOOKUP(INDEX('state-winning-votes'!$A$1:$L$53,MATCH($C2128,'state-winning-votes'!$A:$A,0),MATCH($A2128,'state-winning-votes'!$A$2:$L$2,0)),$K:$K,$H:$H)</f>
        <v>Gore, Al</v>
      </c>
      <c r="O2128" t="str">
        <f>VLOOKUP(A2128,'national-winners'!$A$2:$B$13,2,0)</f>
        <v>Bush, George W.</v>
      </c>
    </row>
    <row r="2129" spans="1:15" x14ac:dyDescent="0.25">
      <c r="A2129">
        <v>2000</v>
      </c>
      <c r="B2129" t="s">
        <v>64</v>
      </c>
      <c r="C2129" t="s">
        <v>65</v>
      </c>
      <c r="D2129">
        <v>15</v>
      </c>
      <c r="E2129">
        <v>95</v>
      </c>
      <c r="F2129">
        <v>82</v>
      </c>
      <c r="G2129" t="s">
        <v>16</v>
      </c>
      <c r="H2129" t="s">
        <v>236</v>
      </c>
      <c r="I2129" t="s">
        <v>237</v>
      </c>
      <c r="J2129" t="b">
        <v>0</v>
      </c>
      <c r="K2129">
        <v>306</v>
      </c>
      <c r="L2129">
        <v>367951</v>
      </c>
      <c r="M2129" t="str">
        <f>IF(VLOOKUP(A2129,'national-winners'!$A$2:$B$13,2,0)=H2129,"Y","N")</f>
        <v>N</v>
      </c>
      <c r="N2129" t="str">
        <f>_xlfn.XLOOKUP(INDEX('state-winning-votes'!$A$1:$L$53,MATCH($C2129,'state-winning-votes'!$A:$A,0),MATCH($A2129,'state-winning-votes'!$A$2:$L$2,0)),$K:$K,$H:$H)</f>
        <v>Gore, Al</v>
      </c>
      <c r="O2129" t="str">
        <f>VLOOKUP(A2129,'national-winners'!$A$2:$B$13,2,0)</f>
        <v>Bush, George W.</v>
      </c>
    </row>
    <row r="2130" spans="1:15" x14ac:dyDescent="0.25">
      <c r="A2130">
        <v>2000</v>
      </c>
      <c r="B2130" t="s">
        <v>66</v>
      </c>
      <c r="C2130" t="s">
        <v>67</v>
      </c>
      <c r="D2130">
        <v>16</v>
      </c>
      <c r="E2130">
        <v>82</v>
      </c>
      <c r="F2130">
        <v>63</v>
      </c>
      <c r="G2130" t="s">
        <v>16</v>
      </c>
      <c r="H2130" t="s">
        <v>297</v>
      </c>
      <c r="I2130" t="s">
        <v>21</v>
      </c>
      <c r="J2130" t="b">
        <v>0</v>
      </c>
      <c r="K2130">
        <v>336937</v>
      </c>
      <c r="L2130">
        <v>501615</v>
      </c>
      <c r="M2130" t="str">
        <f>IF(VLOOKUP(A2130,'national-winners'!$A$2:$B$13,2,0)=H2130,"Y","N")</f>
        <v>Y</v>
      </c>
      <c r="N2130" t="str">
        <f>_xlfn.XLOOKUP(INDEX('state-winning-votes'!$A$1:$L$53,MATCH($C2130,'state-winning-votes'!$A:$A,0),MATCH($A2130,'state-winning-votes'!$A$2:$L$2,0)),$K:$K,$H:$H)</f>
        <v>Bush, George W.</v>
      </c>
      <c r="O2130" t="str">
        <f>VLOOKUP(A2130,'national-winners'!$A$2:$B$13,2,0)</f>
        <v>Bush, George W.</v>
      </c>
    </row>
    <row r="2131" spans="1:15" x14ac:dyDescent="0.25">
      <c r="A2131">
        <v>2000</v>
      </c>
      <c r="B2131" t="s">
        <v>66</v>
      </c>
      <c r="C2131" t="s">
        <v>67</v>
      </c>
      <c r="D2131">
        <v>16</v>
      </c>
      <c r="E2131">
        <v>82</v>
      </c>
      <c r="F2131">
        <v>63</v>
      </c>
      <c r="G2131" t="s">
        <v>16</v>
      </c>
      <c r="H2131" t="s">
        <v>298</v>
      </c>
      <c r="I2131" t="s">
        <v>18</v>
      </c>
      <c r="J2131" t="b">
        <v>0</v>
      </c>
      <c r="K2131">
        <v>138637</v>
      </c>
      <c r="L2131">
        <v>501615</v>
      </c>
      <c r="M2131" t="str">
        <f>IF(VLOOKUP(A2131,'national-winners'!$A$2:$B$13,2,0)=H2131,"Y","N")</f>
        <v>N</v>
      </c>
      <c r="N2131" t="str">
        <f>_xlfn.XLOOKUP(INDEX('state-winning-votes'!$A$1:$L$53,MATCH($C2131,'state-winning-votes'!$A:$A,0),MATCH($A2131,'state-winning-votes'!$A$2:$L$2,0)),$K:$K,$H:$H)</f>
        <v>Bush, George W.</v>
      </c>
      <c r="O2131" t="str">
        <f>VLOOKUP(A2131,'national-winners'!$A$2:$B$13,2,0)</f>
        <v>Bush, George W.</v>
      </c>
    </row>
    <row r="2132" spans="1:15" x14ac:dyDescent="0.25">
      <c r="A2132">
        <v>2000</v>
      </c>
      <c r="B2132" t="s">
        <v>66</v>
      </c>
      <c r="C2132" t="s">
        <v>67</v>
      </c>
      <c r="D2132">
        <v>16</v>
      </c>
      <c r="E2132">
        <v>82</v>
      </c>
      <c r="F2132">
        <v>63</v>
      </c>
      <c r="G2132" t="s">
        <v>16</v>
      </c>
      <c r="H2132" t="s">
        <v>273</v>
      </c>
      <c r="I2132" t="s">
        <v>274</v>
      </c>
      <c r="J2132" t="b">
        <v>1</v>
      </c>
      <c r="K2132">
        <v>12292</v>
      </c>
      <c r="L2132">
        <v>501615</v>
      </c>
      <c r="M2132" t="str">
        <f>IF(VLOOKUP(A2132,'national-winners'!$A$2:$B$13,2,0)=H2132,"Y","N")</f>
        <v>N</v>
      </c>
      <c r="N2132" t="str">
        <f>_xlfn.XLOOKUP(INDEX('state-winning-votes'!$A$1:$L$53,MATCH($C2132,'state-winning-votes'!$A:$A,0),MATCH($A2132,'state-winning-votes'!$A$2:$L$2,0)),$K:$K,$H:$H)</f>
        <v>Bush, George W.</v>
      </c>
      <c r="O2132" t="str">
        <f>VLOOKUP(A2132,'national-winners'!$A$2:$B$13,2,0)</f>
        <v>Bush, George W.</v>
      </c>
    </row>
    <row r="2133" spans="1:15" x14ac:dyDescent="0.25">
      <c r="A2133">
        <v>2000</v>
      </c>
      <c r="B2133" t="s">
        <v>66</v>
      </c>
      <c r="C2133" t="s">
        <v>67</v>
      </c>
      <c r="D2133">
        <v>16</v>
      </c>
      <c r="E2133">
        <v>82</v>
      </c>
      <c r="F2133">
        <v>63</v>
      </c>
      <c r="G2133" t="s">
        <v>16</v>
      </c>
      <c r="H2133" t="s">
        <v>299</v>
      </c>
      <c r="I2133" t="s">
        <v>272</v>
      </c>
      <c r="J2133" t="b">
        <v>0</v>
      </c>
      <c r="K2133">
        <v>7615</v>
      </c>
      <c r="L2133">
        <v>501615</v>
      </c>
      <c r="M2133" t="str">
        <f>IF(VLOOKUP(A2133,'national-winners'!$A$2:$B$13,2,0)=H2133,"Y","N")</f>
        <v>N</v>
      </c>
      <c r="N2133" t="str">
        <f>_xlfn.XLOOKUP(INDEX('state-winning-votes'!$A$1:$L$53,MATCH($C2133,'state-winning-votes'!$A:$A,0),MATCH($A2133,'state-winning-votes'!$A$2:$L$2,0)),$K:$K,$H:$H)</f>
        <v>Bush, George W.</v>
      </c>
      <c r="O2133" t="str">
        <f>VLOOKUP(A2133,'national-winners'!$A$2:$B$13,2,0)</f>
        <v>Bush, George W.</v>
      </c>
    </row>
    <row r="2134" spans="1:15" x14ac:dyDescent="0.25">
      <c r="A2134">
        <v>2000</v>
      </c>
      <c r="B2134" t="s">
        <v>66</v>
      </c>
      <c r="C2134" t="s">
        <v>67</v>
      </c>
      <c r="D2134">
        <v>16</v>
      </c>
      <c r="E2134">
        <v>82</v>
      </c>
      <c r="F2134">
        <v>63</v>
      </c>
      <c r="G2134" t="s">
        <v>16</v>
      </c>
      <c r="H2134" t="s">
        <v>271</v>
      </c>
      <c r="I2134" t="s">
        <v>29</v>
      </c>
      <c r="J2134" t="b">
        <v>0</v>
      </c>
      <c r="K2134">
        <v>3488</v>
      </c>
      <c r="L2134">
        <v>501615</v>
      </c>
      <c r="M2134" t="str">
        <f>IF(VLOOKUP(A2134,'national-winners'!$A$2:$B$13,2,0)=H2134,"Y","N")</f>
        <v>N</v>
      </c>
      <c r="N2134" t="str">
        <f>_xlfn.XLOOKUP(INDEX('state-winning-votes'!$A$1:$L$53,MATCH($C2134,'state-winning-votes'!$A:$A,0),MATCH($A2134,'state-winning-votes'!$A$2:$L$2,0)),$K:$K,$H:$H)</f>
        <v>Bush, George W.</v>
      </c>
      <c r="O2134" t="str">
        <f>VLOOKUP(A2134,'national-winners'!$A$2:$B$13,2,0)</f>
        <v>Bush, George W.</v>
      </c>
    </row>
    <row r="2135" spans="1:15" x14ac:dyDescent="0.25">
      <c r="A2135">
        <v>2000</v>
      </c>
      <c r="B2135" t="s">
        <v>66</v>
      </c>
      <c r="C2135" t="s">
        <v>67</v>
      </c>
      <c r="D2135">
        <v>16</v>
      </c>
      <c r="E2135">
        <v>82</v>
      </c>
      <c r="F2135">
        <v>63</v>
      </c>
      <c r="G2135" t="s">
        <v>16</v>
      </c>
      <c r="H2135" t="s">
        <v>238</v>
      </c>
      <c r="I2135" t="s">
        <v>134</v>
      </c>
      <c r="J2135" t="b">
        <v>0</v>
      </c>
      <c r="K2135">
        <v>1469</v>
      </c>
      <c r="L2135">
        <v>501615</v>
      </c>
      <c r="M2135" t="str">
        <f>IF(VLOOKUP(A2135,'national-winners'!$A$2:$B$13,2,0)=H2135,"Y","N")</f>
        <v>N</v>
      </c>
      <c r="N2135" t="str">
        <f>_xlfn.XLOOKUP(INDEX('state-winning-votes'!$A$1:$L$53,MATCH($C2135,'state-winning-votes'!$A:$A,0),MATCH($A2135,'state-winning-votes'!$A$2:$L$2,0)),$K:$K,$H:$H)</f>
        <v>Bush, George W.</v>
      </c>
      <c r="O2135" t="str">
        <f>VLOOKUP(A2135,'national-winners'!$A$2:$B$13,2,0)</f>
        <v>Bush, George W.</v>
      </c>
    </row>
    <row r="2136" spans="1:15" x14ac:dyDescent="0.25">
      <c r="A2136">
        <v>2000</v>
      </c>
      <c r="B2136" t="s">
        <v>66</v>
      </c>
      <c r="C2136" t="s">
        <v>67</v>
      </c>
      <c r="D2136">
        <v>16</v>
      </c>
      <c r="E2136">
        <v>82</v>
      </c>
      <c r="F2136">
        <v>63</v>
      </c>
      <c r="G2136" t="s">
        <v>16</v>
      </c>
      <c r="H2136" t="s">
        <v>236</v>
      </c>
      <c r="I2136" t="s">
        <v>237</v>
      </c>
      <c r="J2136" t="b">
        <v>0</v>
      </c>
      <c r="K2136">
        <v>1177</v>
      </c>
      <c r="L2136">
        <v>501615</v>
      </c>
      <c r="M2136" t="str">
        <f>IF(VLOOKUP(A2136,'national-winners'!$A$2:$B$13,2,0)=H2136,"Y","N")</f>
        <v>N</v>
      </c>
      <c r="N2136" t="str">
        <f>_xlfn.XLOOKUP(INDEX('state-winning-votes'!$A$1:$L$53,MATCH($C2136,'state-winning-votes'!$A:$A,0),MATCH($A2136,'state-winning-votes'!$A$2:$L$2,0)),$K:$K,$H:$H)</f>
        <v>Bush, George W.</v>
      </c>
      <c r="O2136" t="str">
        <f>VLOOKUP(A2136,'national-winners'!$A$2:$B$13,2,0)</f>
        <v>Bush, George W.</v>
      </c>
    </row>
    <row r="2137" spans="1:15" x14ac:dyDescent="0.25">
      <c r="A2137">
        <v>2000</v>
      </c>
      <c r="B2137" t="s">
        <v>68</v>
      </c>
      <c r="C2137" t="s">
        <v>69</v>
      </c>
      <c r="D2137">
        <v>17</v>
      </c>
      <c r="E2137">
        <v>33</v>
      </c>
      <c r="F2137">
        <v>21</v>
      </c>
      <c r="G2137" t="s">
        <v>16</v>
      </c>
      <c r="H2137" t="s">
        <v>298</v>
      </c>
      <c r="I2137" t="s">
        <v>18</v>
      </c>
      <c r="J2137" t="b">
        <v>0</v>
      </c>
      <c r="K2137">
        <v>2589026</v>
      </c>
      <c r="L2137">
        <v>4742108</v>
      </c>
      <c r="M2137" t="str">
        <f>IF(VLOOKUP(A2137,'national-winners'!$A$2:$B$13,2,0)=H2137,"Y","N")</f>
        <v>N</v>
      </c>
      <c r="N2137" t="str">
        <f>_xlfn.XLOOKUP(INDEX('state-winning-votes'!$A$1:$L$53,MATCH($C2137,'state-winning-votes'!$A:$A,0),MATCH($A2137,'state-winning-votes'!$A$2:$L$2,0)),$K:$K,$H:$H)</f>
        <v>Gore, Al</v>
      </c>
      <c r="O2137" t="str">
        <f>VLOOKUP(A2137,'national-winners'!$A$2:$B$13,2,0)</f>
        <v>Bush, George W.</v>
      </c>
    </row>
    <row r="2138" spans="1:15" x14ac:dyDescent="0.25">
      <c r="A2138">
        <v>2000</v>
      </c>
      <c r="B2138" t="s">
        <v>68</v>
      </c>
      <c r="C2138" t="s">
        <v>69</v>
      </c>
      <c r="D2138">
        <v>17</v>
      </c>
      <c r="E2138">
        <v>33</v>
      </c>
      <c r="F2138">
        <v>21</v>
      </c>
      <c r="G2138" t="s">
        <v>16</v>
      </c>
      <c r="H2138" t="s">
        <v>297</v>
      </c>
      <c r="I2138" t="s">
        <v>21</v>
      </c>
      <c r="J2138" t="b">
        <v>0</v>
      </c>
      <c r="K2138">
        <v>2019421</v>
      </c>
      <c r="L2138">
        <v>4742108</v>
      </c>
      <c r="M2138" t="str">
        <f>IF(VLOOKUP(A2138,'national-winners'!$A$2:$B$13,2,0)=H2138,"Y","N")</f>
        <v>Y</v>
      </c>
      <c r="N2138" t="str">
        <f>_xlfn.XLOOKUP(INDEX('state-winning-votes'!$A$1:$L$53,MATCH($C2138,'state-winning-votes'!$A:$A,0),MATCH($A2138,'state-winning-votes'!$A$2:$L$2,0)),$K:$K,$H:$H)</f>
        <v>Gore, Al</v>
      </c>
      <c r="O2138" t="str">
        <f>VLOOKUP(A2138,'national-winners'!$A$2:$B$13,2,0)</f>
        <v>Bush, George W.</v>
      </c>
    </row>
    <row r="2139" spans="1:15" x14ac:dyDescent="0.25">
      <c r="A2139">
        <v>2000</v>
      </c>
      <c r="B2139" t="s">
        <v>68</v>
      </c>
      <c r="C2139" t="s">
        <v>69</v>
      </c>
      <c r="D2139">
        <v>17</v>
      </c>
      <c r="E2139">
        <v>33</v>
      </c>
      <c r="F2139">
        <v>21</v>
      </c>
      <c r="G2139" t="s">
        <v>16</v>
      </c>
      <c r="H2139" t="s">
        <v>273</v>
      </c>
      <c r="I2139" t="s">
        <v>274</v>
      </c>
      <c r="J2139" t="b">
        <v>0</v>
      </c>
      <c r="K2139">
        <v>103759</v>
      </c>
      <c r="L2139">
        <v>4742108</v>
      </c>
      <c r="M2139" t="str">
        <f>IF(VLOOKUP(A2139,'national-winners'!$A$2:$B$13,2,0)=H2139,"Y","N")</f>
        <v>N</v>
      </c>
      <c r="N2139" t="str">
        <f>_xlfn.XLOOKUP(INDEX('state-winning-votes'!$A$1:$L$53,MATCH($C2139,'state-winning-votes'!$A:$A,0),MATCH($A2139,'state-winning-votes'!$A$2:$L$2,0)),$K:$K,$H:$H)</f>
        <v>Gore, Al</v>
      </c>
      <c r="O2139" t="str">
        <f>VLOOKUP(A2139,'national-winners'!$A$2:$B$13,2,0)</f>
        <v>Bush, George W.</v>
      </c>
    </row>
    <row r="2140" spans="1:15" x14ac:dyDescent="0.25">
      <c r="A2140">
        <v>2000</v>
      </c>
      <c r="B2140" t="s">
        <v>68</v>
      </c>
      <c r="C2140" t="s">
        <v>69</v>
      </c>
      <c r="D2140">
        <v>17</v>
      </c>
      <c r="E2140">
        <v>33</v>
      </c>
      <c r="F2140">
        <v>21</v>
      </c>
      <c r="G2140" t="s">
        <v>16</v>
      </c>
      <c r="I2140" t="s">
        <v>35</v>
      </c>
      <c r="J2140" t="b">
        <v>0</v>
      </c>
      <c r="K2140">
        <v>16106</v>
      </c>
      <c r="L2140">
        <v>4742108</v>
      </c>
      <c r="M2140" t="str">
        <f>IF(VLOOKUP(A2140,'national-winners'!$A$2:$B$13,2,0)=H2140,"Y","N")</f>
        <v>N</v>
      </c>
      <c r="N2140" t="str">
        <f>_xlfn.XLOOKUP(INDEX('state-winning-votes'!$A$1:$L$53,MATCH($C2140,'state-winning-votes'!$A:$A,0),MATCH($A2140,'state-winning-votes'!$A$2:$L$2,0)),$K:$K,$H:$H)</f>
        <v>Gore, Al</v>
      </c>
      <c r="O2140" t="str">
        <f>VLOOKUP(A2140,'national-winners'!$A$2:$B$13,2,0)</f>
        <v>Bush, George W.</v>
      </c>
    </row>
    <row r="2141" spans="1:15" x14ac:dyDescent="0.25">
      <c r="A2141">
        <v>2000</v>
      </c>
      <c r="B2141" t="s">
        <v>68</v>
      </c>
      <c r="C2141" t="s">
        <v>69</v>
      </c>
      <c r="D2141">
        <v>17</v>
      </c>
      <c r="E2141">
        <v>33</v>
      </c>
      <c r="F2141">
        <v>21</v>
      </c>
      <c r="G2141" t="s">
        <v>16</v>
      </c>
      <c r="H2141" t="s">
        <v>271</v>
      </c>
      <c r="I2141" t="s">
        <v>29</v>
      </c>
      <c r="J2141" t="b">
        <v>0</v>
      </c>
      <c r="K2141">
        <v>11623</v>
      </c>
      <c r="L2141">
        <v>4742108</v>
      </c>
      <c r="M2141" t="str">
        <f>IF(VLOOKUP(A2141,'national-winners'!$A$2:$B$13,2,0)=H2141,"Y","N")</f>
        <v>N</v>
      </c>
      <c r="N2141" t="str">
        <f>_xlfn.XLOOKUP(INDEX('state-winning-votes'!$A$1:$L$53,MATCH($C2141,'state-winning-votes'!$A:$A,0),MATCH($A2141,'state-winning-votes'!$A$2:$L$2,0)),$K:$K,$H:$H)</f>
        <v>Gore, Al</v>
      </c>
      <c r="O2141" t="str">
        <f>VLOOKUP(A2141,'national-winners'!$A$2:$B$13,2,0)</f>
        <v>Bush, George W.</v>
      </c>
    </row>
    <row r="2142" spans="1:15" x14ac:dyDescent="0.25">
      <c r="A2142">
        <v>2000</v>
      </c>
      <c r="B2142" t="s">
        <v>68</v>
      </c>
      <c r="C2142" t="s">
        <v>69</v>
      </c>
      <c r="D2142">
        <v>17</v>
      </c>
      <c r="E2142">
        <v>33</v>
      </c>
      <c r="F2142">
        <v>21</v>
      </c>
      <c r="G2142" t="s">
        <v>16</v>
      </c>
      <c r="H2142" t="s">
        <v>299</v>
      </c>
      <c r="I2142" t="s">
        <v>272</v>
      </c>
      <c r="J2142" t="b">
        <v>0</v>
      </c>
      <c r="K2142">
        <v>2127</v>
      </c>
      <c r="L2142">
        <v>4742108</v>
      </c>
      <c r="M2142" t="str">
        <f>IF(VLOOKUP(A2142,'national-winners'!$A$2:$B$13,2,0)=H2142,"Y","N")</f>
        <v>N</v>
      </c>
      <c r="N2142" t="str">
        <f>_xlfn.XLOOKUP(INDEX('state-winning-votes'!$A$1:$L$53,MATCH($C2142,'state-winning-votes'!$A:$A,0),MATCH($A2142,'state-winning-votes'!$A$2:$L$2,0)),$K:$K,$H:$H)</f>
        <v>Gore, Al</v>
      </c>
      <c r="O2142" t="str">
        <f>VLOOKUP(A2142,'national-winners'!$A$2:$B$13,2,0)</f>
        <v>Bush, George W.</v>
      </c>
    </row>
    <row r="2143" spans="1:15" x14ac:dyDescent="0.25">
      <c r="A2143">
        <v>2000</v>
      </c>
      <c r="B2143" t="s">
        <v>68</v>
      </c>
      <c r="C2143" t="s">
        <v>69</v>
      </c>
      <c r="D2143">
        <v>17</v>
      </c>
      <c r="E2143">
        <v>33</v>
      </c>
      <c r="F2143">
        <v>21</v>
      </c>
      <c r="G2143" t="s">
        <v>16</v>
      </c>
      <c r="J2143" t="b">
        <v>1</v>
      </c>
      <c r="K2143">
        <v>46</v>
      </c>
      <c r="L2143">
        <v>4742108</v>
      </c>
      <c r="M2143" t="str">
        <f>IF(VLOOKUP(A2143,'national-winners'!$A$2:$B$13,2,0)=H2143,"Y","N")</f>
        <v>N</v>
      </c>
      <c r="N2143" t="str">
        <f>_xlfn.XLOOKUP(INDEX('state-winning-votes'!$A$1:$L$53,MATCH($C2143,'state-winning-votes'!$A:$A,0),MATCH($A2143,'state-winning-votes'!$A$2:$L$2,0)),$K:$K,$H:$H)</f>
        <v>Gore, Al</v>
      </c>
      <c r="O2143" t="str">
        <f>VLOOKUP(A2143,'national-winners'!$A$2:$B$13,2,0)</f>
        <v>Bush, George W.</v>
      </c>
    </row>
    <row r="2144" spans="1:15" x14ac:dyDescent="0.25">
      <c r="A2144">
        <v>2000</v>
      </c>
      <c r="B2144" t="s">
        <v>71</v>
      </c>
      <c r="C2144" t="s">
        <v>72</v>
      </c>
      <c r="D2144">
        <v>18</v>
      </c>
      <c r="E2144">
        <v>32</v>
      </c>
      <c r="F2144">
        <v>22</v>
      </c>
      <c r="G2144" t="s">
        <v>16</v>
      </c>
      <c r="H2144" t="s">
        <v>297</v>
      </c>
      <c r="I2144" t="s">
        <v>21</v>
      </c>
      <c r="J2144" t="b">
        <v>0</v>
      </c>
      <c r="K2144">
        <v>1245836</v>
      </c>
      <c r="L2144">
        <v>2199302</v>
      </c>
      <c r="M2144" t="str">
        <f>IF(VLOOKUP(A2144,'national-winners'!$A$2:$B$13,2,0)=H2144,"Y","N")</f>
        <v>Y</v>
      </c>
      <c r="N2144" t="str">
        <f>_xlfn.XLOOKUP(INDEX('state-winning-votes'!$A$1:$L$53,MATCH($C2144,'state-winning-votes'!$A:$A,0),MATCH($A2144,'state-winning-votes'!$A$2:$L$2,0)),$K:$K,$H:$H)</f>
        <v>Bush, George W.</v>
      </c>
      <c r="O2144" t="str">
        <f>VLOOKUP(A2144,'national-winners'!$A$2:$B$13,2,0)</f>
        <v>Bush, George W.</v>
      </c>
    </row>
    <row r="2145" spans="1:15" x14ac:dyDescent="0.25">
      <c r="A2145">
        <v>2000</v>
      </c>
      <c r="B2145" t="s">
        <v>71</v>
      </c>
      <c r="C2145" t="s">
        <v>72</v>
      </c>
      <c r="D2145">
        <v>18</v>
      </c>
      <c r="E2145">
        <v>32</v>
      </c>
      <c r="F2145">
        <v>22</v>
      </c>
      <c r="G2145" t="s">
        <v>16</v>
      </c>
      <c r="H2145" t="s">
        <v>298</v>
      </c>
      <c r="I2145" t="s">
        <v>18</v>
      </c>
      <c r="J2145" t="b">
        <v>0</v>
      </c>
      <c r="K2145">
        <v>901980</v>
      </c>
      <c r="L2145">
        <v>2199302</v>
      </c>
      <c r="M2145" t="str">
        <f>IF(VLOOKUP(A2145,'national-winners'!$A$2:$B$13,2,0)=H2145,"Y","N")</f>
        <v>N</v>
      </c>
      <c r="N2145" t="str">
        <f>_xlfn.XLOOKUP(INDEX('state-winning-votes'!$A$1:$L$53,MATCH($C2145,'state-winning-votes'!$A:$A,0),MATCH($A2145,'state-winning-votes'!$A$2:$L$2,0)),$K:$K,$H:$H)</f>
        <v>Bush, George W.</v>
      </c>
      <c r="O2145" t="str">
        <f>VLOOKUP(A2145,'national-winners'!$A$2:$B$13,2,0)</f>
        <v>Bush, George W.</v>
      </c>
    </row>
    <row r="2146" spans="1:15" x14ac:dyDescent="0.25">
      <c r="A2146">
        <v>2000</v>
      </c>
      <c r="B2146" t="s">
        <v>71</v>
      </c>
      <c r="C2146" t="s">
        <v>72</v>
      </c>
      <c r="D2146">
        <v>18</v>
      </c>
      <c r="E2146">
        <v>32</v>
      </c>
      <c r="F2146">
        <v>22</v>
      </c>
      <c r="G2146" t="s">
        <v>16</v>
      </c>
      <c r="J2146" t="b">
        <v>1</v>
      </c>
      <c r="K2146">
        <v>18997</v>
      </c>
      <c r="L2146">
        <v>2199302</v>
      </c>
      <c r="M2146" t="str">
        <f>IF(VLOOKUP(A2146,'national-winners'!$A$2:$B$13,2,0)=H2146,"Y","N")</f>
        <v>N</v>
      </c>
      <c r="N2146" t="str">
        <f>_xlfn.XLOOKUP(INDEX('state-winning-votes'!$A$1:$L$53,MATCH($C2146,'state-winning-votes'!$A:$A,0),MATCH($A2146,'state-winning-votes'!$A$2:$L$2,0)),$K:$K,$H:$H)</f>
        <v>Bush, George W.</v>
      </c>
      <c r="O2146" t="str">
        <f>VLOOKUP(A2146,'national-winners'!$A$2:$B$13,2,0)</f>
        <v>Bush, George W.</v>
      </c>
    </row>
    <row r="2147" spans="1:15" x14ac:dyDescent="0.25">
      <c r="A2147">
        <v>2000</v>
      </c>
      <c r="B2147" t="s">
        <v>71</v>
      </c>
      <c r="C2147" t="s">
        <v>72</v>
      </c>
      <c r="D2147">
        <v>18</v>
      </c>
      <c r="E2147">
        <v>32</v>
      </c>
      <c r="F2147">
        <v>22</v>
      </c>
      <c r="G2147" t="s">
        <v>16</v>
      </c>
      <c r="H2147" t="s">
        <v>299</v>
      </c>
      <c r="I2147" t="s">
        <v>35</v>
      </c>
      <c r="J2147" t="b">
        <v>0</v>
      </c>
      <c r="K2147">
        <v>16959</v>
      </c>
      <c r="L2147">
        <v>2199302</v>
      </c>
      <c r="M2147" t="str">
        <f>IF(VLOOKUP(A2147,'national-winners'!$A$2:$B$13,2,0)=H2147,"Y","N")</f>
        <v>N</v>
      </c>
      <c r="N2147" t="str">
        <f>_xlfn.XLOOKUP(INDEX('state-winning-votes'!$A$1:$L$53,MATCH($C2147,'state-winning-votes'!$A:$A,0),MATCH($A2147,'state-winning-votes'!$A$2:$L$2,0)),$K:$K,$H:$H)</f>
        <v>Bush, George W.</v>
      </c>
      <c r="O2147" t="str">
        <f>VLOOKUP(A2147,'national-winners'!$A$2:$B$13,2,0)</f>
        <v>Bush, George W.</v>
      </c>
    </row>
    <row r="2148" spans="1:15" x14ac:dyDescent="0.25">
      <c r="A2148">
        <v>2000</v>
      </c>
      <c r="B2148" t="s">
        <v>71</v>
      </c>
      <c r="C2148" t="s">
        <v>72</v>
      </c>
      <c r="D2148">
        <v>18</v>
      </c>
      <c r="E2148">
        <v>32</v>
      </c>
      <c r="F2148">
        <v>22</v>
      </c>
      <c r="G2148" t="s">
        <v>16</v>
      </c>
      <c r="H2148" t="s">
        <v>271</v>
      </c>
      <c r="I2148" t="s">
        <v>29</v>
      </c>
      <c r="J2148" t="b">
        <v>0</v>
      </c>
      <c r="K2148">
        <v>15530</v>
      </c>
      <c r="L2148">
        <v>2199302</v>
      </c>
      <c r="M2148" t="str">
        <f>IF(VLOOKUP(A2148,'national-winners'!$A$2:$B$13,2,0)=H2148,"Y","N")</f>
        <v>N</v>
      </c>
      <c r="N2148" t="str">
        <f>_xlfn.XLOOKUP(INDEX('state-winning-votes'!$A$1:$L$53,MATCH($C2148,'state-winning-votes'!$A:$A,0),MATCH($A2148,'state-winning-votes'!$A$2:$L$2,0)),$K:$K,$H:$H)</f>
        <v>Bush, George W.</v>
      </c>
      <c r="O2148" t="str">
        <f>VLOOKUP(A2148,'national-winners'!$A$2:$B$13,2,0)</f>
        <v>Bush, George W.</v>
      </c>
    </row>
    <row r="2149" spans="1:15" x14ac:dyDescent="0.25">
      <c r="A2149">
        <v>2000</v>
      </c>
      <c r="B2149" t="s">
        <v>73</v>
      </c>
      <c r="C2149" t="s">
        <v>74</v>
      </c>
      <c r="D2149">
        <v>19</v>
      </c>
      <c r="E2149">
        <v>42</v>
      </c>
      <c r="F2149">
        <v>31</v>
      </c>
      <c r="G2149" t="s">
        <v>16</v>
      </c>
      <c r="H2149" t="s">
        <v>298</v>
      </c>
      <c r="I2149" t="s">
        <v>18</v>
      </c>
      <c r="J2149" t="b">
        <v>0</v>
      </c>
      <c r="K2149">
        <v>638517</v>
      </c>
      <c r="L2149">
        <v>1353022</v>
      </c>
      <c r="M2149" t="str">
        <f>IF(VLOOKUP(A2149,'national-winners'!$A$2:$B$13,2,0)=H2149,"Y","N")</f>
        <v>N</v>
      </c>
      <c r="N2149" t="str">
        <f>_xlfn.XLOOKUP(INDEX('state-winning-votes'!$A$1:$L$53,MATCH($C2149,'state-winning-votes'!$A:$A,0),MATCH($A2149,'state-winning-votes'!$A$2:$L$2,0)),$K:$K,$H:$H)</f>
        <v>Gore, Al</v>
      </c>
      <c r="O2149" t="str">
        <f>VLOOKUP(A2149,'national-winners'!$A$2:$B$13,2,0)</f>
        <v>Bush, George W.</v>
      </c>
    </row>
    <row r="2150" spans="1:15" x14ac:dyDescent="0.25">
      <c r="A2150">
        <v>2000</v>
      </c>
      <c r="B2150" t="s">
        <v>73</v>
      </c>
      <c r="C2150" t="s">
        <v>74</v>
      </c>
      <c r="D2150">
        <v>19</v>
      </c>
      <c r="E2150">
        <v>42</v>
      </c>
      <c r="F2150">
        <v>31</v>
      </c>
      <c r="G2150" t="s">
        <v>16</v>
      </c>
      <c r="H2150" t="s">
        <v>297</v>
      </c>
      <c r="I2150" t="s">
        <v>21</v>
      </c>
      <c r="J2150" t="b">
        <v>0</v>
      </c>
      <c r="K2150">
        <v>634373</v>
      </c>
      <c r="L2150">
        <v>1353022</v>
      </c>
      <c r="M2150" t="str">
        <f>IF(VLOOKUP(A2150,'national-winners'!$A$2:$B$13,2,0)=H2150,"Y","N")</f>
        <v>Y</v>
      </c>
      <c r="N2150" t="str">
        <f>_xlfn.XLOOKUP(INDEX('state-winning-votes'!$A$1:$L$53,MATCH($C2150,'state-winning-votes'!$A:$A,0),MATCH($A2150,'state-winning-votes'!$A$2:$L$2,0)),$K:$K,$H:$H)</f>
        <v>Gore, Al</v>
      </c>
      <c r="O2150" t="str">
        <f>VLOOKUP(A2150,'national-winners'!$A$2:$B$13,2,0)</f>
        <v>Bush, George W.</v>
      </c>
    </row>
    <row r="2151" spans="1:15" x14ac:dyDescent="0.25">
      <c r="A2151">
        <v>2000</v>
      </c>
      <c r="B2151" t="s">
        <v>73</v>
      </c>
      <c r="C2151" t="s">
        <v>74</v>
      </c>
      <c r="D2151">
        <v>19</v>
      </c>
      <c r="E2151">
        <v>42</v>
      </c>
      <c r="F2151">
        <v>31</v>
      </c>
      <c r="G2151" t="s">
        <v>16</v>
      </c>
      <c r="I2151" t="s">
        <v>35</v>
      </c>
      <c r="J2151" t="b">
        <v>0</v>
      </c>
      <c r="K2151">
        <v>37459</v>
      </c>
      <c r="L2151">
        <v>1353022</v>
      </c>
      <c r="M2151" t="str">
        <f>IF(VLOOKUP(A2151,'national-winners'!$A$2:$B$13,2,0)=H2151,"Y","N")</f>
        <v>N</v>
      </c>
      <c r="N2151" t="str">
        <f>_xlfn.XLOOKUP(INDEX('state-winning-votes'!$A$1:$L$53,MATCH($C2151,'state-winning-votes'!$A:$A,0),MATCH($A2151,'state-winning-votes'!$A$2:$L$2,0)),$K:$K,$H:$H)</f>
        <v>Gore, Al</v>
      </c>
      <c r="O2151" t="str">
        <f>VLOOKUP(A2151,'national-winners'!$A$2:$B$13,2,0)</f>
        <v>Bush, George W.</v>
      </c>
    </row>
    <row r="2152" spans="1:15" x14ac:dyDescent="0.25">
      <c r="A2152">
        <v>2000</v>
      </c>
      <c r="B2152" t="s">
        <v>73</v>
      </c>
      <c r="C2152" t="s">
        <v>74</v>
      </c>
      <c r="D2152">
        <v>19</v>
      </c>
      <c r="E2152">
        <v>42</v>
      </c>
      <c r="F2152">
        <v>31</v>
      </c>
      <c r="G2152" t="s">
        <v>16</v>
      </c>
      <c r="H2152" t="s">
        <v>273</v>
      </c>
      <c r="I2152" t="s">
        <v>274</v>
      </c>
      <c r="J2152" t="b">
        <v>0</v>
      </c>
      <c r="K2152">
        <v>29374</v>
      </c>
      <c r="L2152">
        <v>1353022</v>
      </c>
      <c r="M2152" t="str">
        <f>IF(VLOOKUP(A2152,'national-winners'!$A$2:$B$13,2,0)=H2152,"Y","N")</f>
        <v>N</v>
      </c>
      <c r="N2152" t="str">
        <f>_xlfn.XLOOKUP(INDEX('state-winning-votes'!$A$1:$L$53,MATCH($C2152,'state-winning-votes'!$A:$A,0),MATCH($A2152,'state-winning-votes'!$A$2:$L$2,0)),$K:$K,$H:$H)</f>
        <v>Gore, Al</v>
      </c>
      <c r="O2152" t="str">
        <f>VLOOKUP(A2152,'national-winners'!$A$2:$B$13,2,0)</f>
        <v>Bush, George W.</v>
      </c>
    </row>
    <row r="2153" spans="1:15" x14ac:dyDescent="0.25">
      <c r="A2153">
        <v>2000</v>
      </c>
      <c r="B2153" t="s">
        <v>73</v>
      </c>
      <c r="C2153" t="s">
        <v>74</v>
      </c>
      <c r="D2153">
        <v>19</v>
      </c>
      <c r="E2153">
        <v>42</v>
      </c>
      <c r="F2153">
        <v>31</v>
      </c>
      <c r="G2153" t="s">
        <v>16</v>
      </c>
      <c r="H2153" t="s">
        <v>299</v>
      </c>
      <c r="I2153" t="s">
        <v>272</v>
      </c>
      <c r="J2153" t="b">
        <v>0</v>
      </c>
      <c r="K2153">
        <v>5731</v>
      </c>
      <c r="L2153">
        <v>1353022</v>
      </c>
      <c r="M2153" t="str">
        <f>IF(VLOOKUP(A2153,'national-winners'!$A$2:$B$13,2,0)=H2153,"Y","N")</f>
        <v>N</v>
      </c>
      <c r="N2153" t="str">
        <f>_xlfn.XLOOKUP(INDEX('state-winning-votes'!$A$1:$L$53,MATCH($C2153,'state-winning-votes'!$A:$A,0),MATCH($A2153,'state-winning-votes'!$A$2:$L$2,0)),$K:$K,$H:$H)</f>
        <v>Gore, Al</v>
      </c>
      <c r="O2153" t="str">
        <f>VLOOKUP(A2153,'national-winners'!$A$2:$B$13,2,0)</f>
        <v>Bush, George W.</v>
      </c>
    </row>
    <row r="2154" spans="1:15" x14ac:dyDescent="0.25">
      <c r="A2154">
        <v>2000</v>
      </c>
      <c r="B2154" t="s">
        <v>73</v>
      </c>
      <c r="C2154" t="s">
        <v>74</v>
      </c>
      <c r="D2154">
        <v>19</v>
      </c>
      <c r="E2154">
        <v>42</v>
      </c>
      <c r="F2154">
        <v>31</v>
      </c>
      <c r="G2154" t="s">
        <v>16</v>
      </c>
      <c r="H2154" t="s">
        <v>271</v>
      </c>
      <c r="I2154" t="s">
        <v>29</v>
      </c>
      <c r="J2154" t="b">
        <v>0</v>
      </c>
      <c r="K2154">
        <v>3209</v>
      </c>
      <c r="L2154">
        <v>1353022</v>
      </c>
      <c r="M2154" t="str">
        <f>IF(VLOOKUP(A2154,'national-winners'!$A$2:$B$13,2,0)=H2154,"Y","N")</f>
        <v>N</v>
      </c>
      <c r="N2154" t="str">
        <f>_xlfn.XLOOKUP(INDEX('state-winning-votes'!$A$1:$L$53,MATCH($C2154,'state-winning-votes'!$A:$A,0),MATCH($A2154,'state-winning-votes'!$A$2:$L$2,0)),$K:$K,$H:$H)</f>
        <v>Gore, Al</v>
      </c>
      <c r="O2154" t="str">
        <f>VLOOKUP(A2154,'national-winners'!$A$2:$B$13,2,0)</f>
        <v>Bush, George W.</v>
      </c>
    </row>
    <row r="2155" spans="1:15" x14ac:dyDescent="0.25">
      <c r="A2155">
        <v>2000</v>
      </c>
      <c r="B2155" t="s">
        <v>73</v>
      </c>
      <c r="C2155" t="s">
        <v>74</v>
      </c>
      <c r="D2155">
        <v>19</v>
      </c>
      <c r="E2155">
        <v>42</v>
      </c>
      <c r="F2155">
        <v>31</v>
      </c>
      <c r="G2155" t="s">
        <v>16</v>
      </c>
      <c r="H2155" t="s">
        <v>236</v>
      </c>
      <c r="I2155" t="s">
        <v>176</v>
      </c>
      <c r="J2155" t="b">
        <v>0</v>
      </c>
      <c r="K2155">
        <v>2281</v>
      </c>
      <c r="L2155">
        <v>1353022</v>
      </c>
      <c r="M2155" t="str">
        <f>IF(VLOOKUP(A2155,'national-winners'!$A$2:$B$13,2,0)=H2155,"Y","N")</f>
        <v>N</v>
      </c>
      <c r="N2155" t="str">
        <f>_xlfn.XLOOKUP(INDEX('state-winning-votes'!$A$1:$L$53,MATCH($C2155,'state-winning-votes'!$A:$A,0),MATCH($A2155,'state-winning-votes'!$A$2:$L$2,0)),$K:$K,$H:$H)</f>
        <v>Gore, Al</v>
      </c>
      <c r="O2155" t="str">
        <f>VLOOKUP(A2155,'national-winners'!$A$2:$B$13,2,0)</f>
        <v>Bush, George W.</v>
      </c>
    </row>
    <row r="2156" spans="1:15" x14ac:dyDescent="0.25">
      <c r="A2156">
        <v>2000</v>
      </c>
      <c r="B2156" t="s">
        <v>73</v>
      </c>
      <c r="C2156" t="s">
        <v>74</v>
      </c>
      <c r="D2156">
        <v>19</v>
      </c>
      <c r="E2156">
        <v>42</v>
      </c>
      <c r="F2156">
        <v>31</v>
      </c>
      <c r="G2156" t="s">
        <v>16</v>
      </c>
      <c r="H2156" t="s">
        <v>52</v>
      </c>
      <c r="J2156" t="b">
        <v>0</v>
      </c>
      <c r="K2156">
        <v>1168</v>
      </c>
      <c r="L2156">
        <v>1353022</v>
      </c>
      <c r="M2156" t="str">
        <f>IF(VLOOKUP(A2156,'national-winners'!$A$2:$B$13,2,0)=H2156,"Y","N")</f>
        <v>N</v>
      </c>
      <c r="N2156" t="str">
        <f>_xlfn.XLOOKUP(INDEX('state-winning-votes'!$A$1:$L$53,MATCH($C2156,'state-winning-votes'!$A:$A,0),MATCH($A2156,'state-winning-votes'!$A$2:$L$2,0)),$K:$K,$H:$H)</f>
        <v>Gore, Al</v>
      </c>
      <c r="O2156" t="str">
        <f>VLOOKUP(A2156,'national-winners'!$A$2:$B$13,2,0)</f>
        <v>Bush, George W.</v>
      </c>
    </row>
    <row r="2157" spans="1:15" x14ac:dyDescent="0.25">
      <c r="A2157">
        <v>2000</v>
      </c>
      <c r="B2157" t="s">
        <v>73</v>
      </c>
      <c r="C2157" t="s">
        <v>74</v>
      </c>
      <c r="D2157">
        <v>19</v>
      </c>
      <c r="E2157">
        <v>42</v>
      </c>
      <c r="F2157">
        <v>31</v>
      </c>
      <c r="G2157" t="s">
        <v>16</v>
      </c>
      <c r="H2157" t="s">
        <v>238</v>
      </c>
      <c r="I2157" t="s">
        <v>134</v>
      </c>
      <c r="J2157" t="b">
        <v>0</v>
      </c>
      <c r="K2157">
        <v>613</v>
      </c>
      <c r="L2157">
        <v>1353022</v>
      </c>
      <c r="M2157" t="str">
        <f>IF(VLOOKUP(A2157,'national-winners'!$A$2:$B$13,2,0)=H2157,"Y","N")</f>
        <v>N</v>
      </c>
      <c r="N2157" t="str">
        <f>_xlfn.XLOOKUP(INDEX('state-winning-votes'!$A$1:$L$53,MATCH($C2157,'state-winning-votes'!$A:$A,0),MATCH($A2157,'state-winning-votes'!$A$2:$L$2,0)),$K:$K,$H:$H)</f>
        <v>Gore, Al</v>
      </c>
      <c r="O2157" t="str">
        <f>VLOOKUP(A2157,'national-winners'!$A$2:$B$13,2,0)</f>
        <v>Bush, George W.</v>
      </c>
    </row>
    <row r="2158" spans="1:15" x14ac:dyDescent="0.25">
      <c r="A2158">
        <v>2000</v>
      </c>
      <c r="B2158" t="s">
        <v>73</v>
      </c>
      <c r="C2158" t="s">
        <v>74</v>
      </c>
      <c r="D2158">
        <v>19</v>
      </c>
      <c r="E2158">
        <v>42</v>
      </c>
      <c r="F2158">
        <v>31</v>
      </c>
      <c r="G2158" t="s">
        <v>16</v>
      </c>
      <c r="H2158" t="s">
        <v>284</v>
      </c>
      <c r="I2158" t="s">
        <v>37</v>
      </c>
      <c r="J2158" t="b">
        <v>0</v>
      </c>
      <c r="K2158">
        <v>190</v>
      </c>
      <c r="L2158">
        <v>1353022</v>
      </c>
      <c r="M2158" t="str">
        <f>IF(VLOOKUP(A2158,'national-winners'!$A$2:$B$13,2,0)=H2158,"Y","N")</f>
        <v>N</v>
      </c>
      <c r="N2158" t="str">
        <f>_xlfn.XLOOKUP(INDEX('state-winning-votes'!$A$1:$L$53,MATCH($C2158,'state-winning-votes'!$A:$A,0),MATCH($A2158,'state-winning-votes'!$A$2:$L$2,0)),$K:$K,$H:$H)</f>
        <v>Gore, Al</v>
      </c>
      <c r="O2158" t="str">
        <f>VLOOKUP(A2158,'national-winners'!$A$2:$B$13,2,0)</f>
        <v>Bush, George W.</v>
      </c>
    </row>
    <row r="2159" spans="1:15" x14ac:dyDescent="0.25">
      <c r="A2159">
        <v>2000</v>
      </c>
      <c r="B2159" t="s">
        <v>73</v>
      </c>
      <c r="C2159" t="s">
        <v>74</v>
      </c>
      <c r="D2159">
        <v>19</v>
      </c>
      <c r="E2159">
        <v>42</v>
      </c>
      <c r="F2159">
        <v>31</v>
      </c>
      <c r="G2159" t="s">
        <v>16</v>
      </c>
      <c r="H2159" t="s">
        <v>166</v>
      </c>
      <c r="I2159" t="s">
        <v>100</v>
      </c>
      <c r="J2159" t="b">
        <v>0</v>
      </c>
      <c r="K2159">
        <v>107</v>
      </c>
      <c r="L2159">
        <v>1353022</v>
      </c>
      <c r="M2159" t="str">
        <f>IF(VLOOKUP(A2159,'national-winners'!$A$2:$B$13,2,0)=H2159,"Y","N")</f>
        <v>N</v>
      </c>
      <c r="N2159" t="str">
        <f>_xlfn.XLOOKUP(INDEX('state-winning-votes'!$A$1:$L$53,MATCH($C2159,'state-winning-votes'!$A:$A,0),MATCH($A2159,'state-winning-votes'!$A$2:$L$2,0)),$K:$K,$H:$H)</f>
        <v>Gore, Al</v>
      </c>
      <c r="O2159" t="str">
        <f>VLOOKUP(A2159,'national-winners'!$A$2:$B$13,2,0)</f>
        <v>Bush, George W.</v>
      </c>
    </row>
    <row r="2160" spans="1:15" x14ac:dyDescent="0.25">
      <c r="A2160">
        <v>2000</v>
      </c>
      <c r="B2160" t="s">
        <v>78</v>
      </c>
      <c r="C2160" t="s">
        <v>79</v>
      </c>
      <c r="D2160">
        <v>20</v>
      </c>
      <c r="E2160">
        <v>47</v>
      </c>
      <c r="F2160">
        <v>32</v>
      </c>
      <c r="G2160" t="s">
        <v>16</v>
      </c>
      <c r="H2160" t="s">
        <v>297</v>
      </c>
      <c r="I2160" t="s">
        <v>21</v>
      </c>
      <c r="J2160" t="b">
        <v>0</v>
      </c>
      <c r="K2160">
        <v>622332</v>
      </c>
      <c r="L2160">
        <v>1072216</v>
      </c>
      <c r="M2160" t="str">
        <f>IF(VLOOKUP(A2160,'national-winners'!$A$2:$B$13,2,0)=H2160,"Y","N")</f>
        <v>Y</v>
      </c>
      <c r="N2160" t="str">
        <f>_xlfn.XLOOKUP(INDEX('state-winning-votes'!$A$1:$L$53,MATCH($C2160,'state-winning-votes'!$A:$A,0),MATCH($A2160,'state-winning-votes'!$A$2:$L$2,0)),$K:$K,$H:$H)</f>
        <v>Bush, George W.</v>
      </c>
      <c r="O2160" t="str">
        <f>VLOOKUP(A2160,'national-winners'!$A$2:$B$13,2,0)</f>
        <v>Bush, George W.</v>
      </c>
    </row>
    <row r="2161" spans="1:15" x14ac:dyDescent="0.25">
      <c r="A2161">
        <v>2000</v>
      </c>
      <c r="B2161" t="s">
        <v>78</v>
      </c>
      <c r="C2161" t="s">
        <v>79</v>
      </c>
      <c r="D2161">
        <v>20</v>
      </c>
      <c r="E2161">
        <v>47</v>
      </c>
      <c r="F2161">
        <v>32</v>
      </c>
      <c r="G2161" t="s">
        <v>16</v>
      </c>
      <c r="H2161" t="s">
        <v>298</v>
      </c>
      <c r="I2161" t="s">
        <v>18</v>
      </c>
      <c r="J2161" t="b">
        <v>0</v>
      </c>
      <c r="K2161">
        <v>399276</v>
      </c>
      <c r="L2161">
        <v>1072216</v>
      </c>
      <c r="M2161" t="str">
        <f>IF(VLOOKUP(A2161,'national-winners'!$A$2:$B$13,2,0)=H2161,"Y","N")</f>
        <v>N</v>
      </c>
      <c r="N2161" t="str">
        <f>_xlfn.XLOOKUP(INDEX('state-winning-votes'!$A$1:$L$53,MATCH($C2161,'state-winning-votes'!$A:$A,0),MATCH($A2161,'state-winning-votes'!$A$2:$L$2,0)),$K:$K,$H:$H)</f>
        <v>Bush, George W.</v>
      </c>
      <c r="O2161" t="str">
        <f>VLOOKUP(A2161,'national-winners'!$A$2:$B$13,2,0)</f>
        <v>Bush, George W.</v>
      </c>
    </row>
    <row r="2162" spans="1:15" x14ac:dyDescent="0.25">
      <c r="A2162">
        <v>2000</v>
      </c>
      <c r="B2162" t="s">
        <v>78</v>
      </c>
      <c r="C2162" t="s">
        <v>79</v>
      </c>
      <c r="D2162">
        <v>20</v>
      </c>
      <c r="E2162">
        <v>47</v>
      </c>
      <c r="F2162">
        <v>32</v>
      </c>
      <c r="G2162" t="s">
        <v>16</v>
      </c>
      <c r="I2162" t="s">
        <v>35</v>
      </c>
      <c r="J2162" t="b">
        <v>0</v>
      </c>
      <c r="K2162">
        <v>37459</v>
      </c>
      <c r="L2162">
        <v>1072216</v>
      </c>
      <c r="M2162" t="str">
        <f>IF(VLOOKUP(A2162,'national-winners'!$A$2:$B$13,2,0)=H2162,"Y","N")</f>
        <v>N</v>
      </c>
      <c r="N2162" t="str">
        <f>_xlfn.XLOOKUP(INDEX('state-winning-votes'!$A$1:$L$53,MATCH($C2162,'state-winning-votes'!$A:$A,0),MATCH($A2162,'state-winning-votes'!$A$2:$L$2,0)),$K:$K,$H:$H)</f>
        <v>Bush, George W.</v>
      </c>
      <c r="O2162" t="str">
        <f>VLOOKUP(A2162,'national-winners'!$A$2:$B$13,2,0)</f>
        <v>Bush, George W.</v>
      </c>
    </row>
    <row r="2163" spans="1:15" x14ac:dyDescent="0.25">
      <c r="A2163">
        <v>2000</v>
      </c>
      <c r="B2163" t="s">
        <v>78</v>
      </c>
      <c r="C2163" t="s">
        <v>79</v>
      </c>
      <c r="D2163">
        <v>20</v>
      </c>
      <c r="E2163">
        <v>47</v>
      </c>
      <c r="F2163">
        <v>32</v>
      </c>
      <c r="G2163" t="s">
        <v>16</v>
      </c>
      <c r="H2163" t="s">
        <v>299</v>
      </c>
      <c r="I2163" t="s">
        <v>272</v>
      </c>
      <c r="J2163" t="b">
        <v>0</v>
      </c>
      <c r="K2163">
        <v>7370</v>
      </c>
      <c r="L2163">
        <v>1072216</v>
      </c>
      <c r="M2163" t="str">
        <f>IF(VLOOKUP(A2163,'national-winners'!$A$2:$B$13,2,0)=H2163,"Y","N")</f>
        <v>N</v>
      </c>
      <c r="N2163" t="str">
        <f>_xlfn.XLOOKUP(INDEX('state-winning-votes'!$A$1:$L$53,MATCH($C2163,'state-winning-votes'!$A:$A,0),MATCH($A2163,'state-winning-votes'!$A$2:$L$2,0)),$K:$K,$H:$H)</f>
        <v>Bush, George W.</v>
      </c>
      <c r="O2163" t="str">
        <f>VLOOKUP(A2163,'national-winners'!$A$2:$B$13,2,0)</f>
        <v>Bush, George W.</v>
      </c>
    </row>
    <row r="2164" spans="1:15" x14ac:dyDescent="0.25">
      <c r="A2164">
        <v>2000</v>
      </c>
      <c r="B2164" t="s">
        <v>78</v>
      </c>
      <c r="C2164" t="s">
        <v>79</v>
      </c>
      <c r="D2164">
        <v>20</v>
      </c>
      <c r="E2164">
        <v>47</v>
      </c>
      <c r="F2164">
        <v>32</v>
      </c>
      <c r="G2164" t="s">
        <v>16</v>
      </c>
      <c r="H2164" t="s">
        <v>271</v>
      </c>
      <c r="I2164" t="s">
        <v>29</v>
      </c>
      <c r="J2164" t="b">
        <v>0</v>
      </c>
      <c r="K2164">
        <v>4525</v>
      </c>
      <c r="L2164">
        <v>1072216</v>
      </c>
      <c r="M2164" t="str">
        <f>IF(VLOOKUP(A2164,'national-winners'!$A$2:$B$13,2,0)=H2164,"Y","N")</f>
        <v>N</v>
      </c>
      <c r="N2164" t="str">
        <f>_xlfn.XLOOKUP(INDEX('state-winning-votes'!$A$1:$L$53,MATCH($C2164,'state-winning-votes'!$A:$A,0),MATCH($A2164,'state-winning-votes'!$A$2:$L$2,0)),$K:$K,$H:$H)</f>
        <v>Bush, George W.</v>
      </c>
      <c r="O2164" t="str">
        <f>VLOOKUP(A2164,'national-winners'!$A$2:$B$13,2,0)</f>
        <v>Bush, George W.</v>
      </c>
    </row>
    <row r="2165" spans="1:15" x14ac:dyDescent="0.25">
      <c r="A2165">
        <v>2000</v>
      </c>
      <c r="B2165" t="s">
        <v>78</v>
      </c>
      <c r="C2165" t="s">
        <v>79</v>
      </c>
      <c r="D2165">
        <v>20</v>
      </c>
      <c r="E2165">
        <v>47</v>
      </c>
      <c r="F2165">
        <v>32</v>
      </c>
      <c r="G2165" t="s">
        <v>16</v>
      </c>
      <c r="H2165" t="s">
        <v>238</v>
      </c>
      <c r="I2165" t="s">
        <v>134</v>
      </c>
      <c r="J2165" t="b">
        <v>0</v>
      </c>
      <c r="K2165">
        <v>1254</v>
      </c>
      <c r="L2165">
        <v>1072216</v>
      </c>
      <c r="M2165" t="str">
        <f>IF(VLOOKUP(A2165,'national-winners'!$A$2:$B$13,2,0)=H2165,"Y","N")</f>
        <v>N</v>
      </c>
      <c r="N2165" t="str">
        <f>_xlfn.XLOOKUP(INDEX('state-winning-votes'!$A$1:$L$53,MATCH($C2165,'state-winning-votes'!$A:$A,0),MATCH($A2165,'state-winning-votes'!$A$2:$L$2,0)),$K:$K,$H:$H)</f>
        <v>Bush, George W.</v>
      </c>
      <c r="O2165" t="str">
        <f>VLOOKUP(A2165,'national-winners'!$A$2:$B$13,2,0)</f>
        <v>Bush, George W.</v>
      </c>
    </row>
    <row r="2166" spans="1:15" x14ac:dyDescent="0.25">
      <c r="A2166">
        <v>2000</v>
      </c>
      <c r="B2166" t="s">
        <v>81</v>
      </c>
      <c r="C2166" t="s">
        <v>82</v>
      </c>
      <c r="D2166">
        <v>21</v>
      </c>
      <c r="E2166">
        <v>61</v>
      </c>
      <c r="F2166">
        <v>51</v>
      </c>
      <c r="G2166" t="s">
        <v>16</v>
      </c>
      <c r="H2166" t="s">
        <v>297</v>
      </c>
      <c r="I2166" t="s">
        <v>21</v>
      </c>
      <c r="J2166" t="b">
        <v>0</v>
      </c>
      <c r="K2166">
        <v>872520</v>
      </c>
      <c r="L2166">
        <v>1544106</v>
      </c>
      <c r="M2166" t="str">
        <f>IF(VLOOKUP(A2166,'national-winners'!$A$2:$B$13,2,0)=H2166,"Y","N")</f>
        <v>Y</v>
      </c>
      <c r="N2166" t="str">
        <f>_xlfn.XLOOKUP(INDEX('state-winning-votes'!$A$1:$L$53,MATCH($C2166,'state-winning-votes'!$A:$A,0),MATCH($A2166,'state-winning-votes'!$A$2:$L$2,0)),$K:$K,$H:$H)</f>
        <v>Bush, George W.</v>
      </c>
      <c r="O2166" t="str">
        <f>VLOOKUP(A2166,'national-winners'!$A$2:$B$13,2,0)</f>
        <v>Bush, George W.</v>
      </c>
    </row>
    <row r="2167" spans="1:15" x14ac:dyDescent="0.25">
      <c r="A2167">
        <v>2000</v>
      </c>
      <c r="B2167" t="s">
        <v>81</v>
      </c>
      <c r="C2167" t="s">
        <v>82</v>
      </c>
      <c r="D2167">
        <v>21</v>
      </c>
      <c r="E2167">
        <v>61</v>
      </c>
      <c r="F2167">
        <v>51</v>
      </c>
      <c r="G2167" t="s">
        <v>16</v>
      </c>
      <c r="H2167" t="s">
        <v>298</v>
      </c>
      <c r="I2167" t="s">
        <v>18</v>
      </c>
      <c r="J2167" t="b">
        <v>0</v>
      </c>
      <c r="K2167">
        <v>638923</v>
      </c>
      <c r="L2167">
        <v>1544106</v>
      </c>
      <c r="M2167" t="str">
        <f>IF(VLOOKUP(A2167,'national-winners'!$A$2:$B$13,2,0)=H2167,"Y","N")</f>
        <v>N</v>
      </c>
      <c r="N2167" t="str">
        <f>_xlfn.XLOOKUP(INDEX('state-winning-votes'!$A$1:$L$53,MATCH($C2167,'state-winning-votes'!$A:$A,0),MATCH($A2167,'state-winning-votes'!$A$2:$L$2,0)),$K:$K,$H:$H)</f>
        <v>Bush, George W.</v>
      </c>
      <c r="O2167" t="str">
        <f>VLOOKUP(A2167,'national-winners'!$A$2:$B$13,2,0)</f>
        <v>Bush, George W.</v>
      </c>
    </row>
    <row r="2168" spans="1:15" x14ac:dyDescent="0.25">
      <c r="A2168">
        <v>2000</v>
      </c>
      <c r="B2168" t="s">
        <v>81</v>
      </c>
      <c r="C2168" t="s">
        <v>82</v>
      </c>
      <c r="D2168">
        <v>21</v>
      </c>
      <c r="E2168">
        <v>61</v>
      </c>
      <c r="F2168">
        <v>51</v>
      </c>
      <c r="G2168" t="s">
        <v>16</v>
      </c>
      <c r="H2168" t="s">
        <v>273</v>
      </c>
      <c r="I2168" t="s">
        <v>274</v>
      </c>
      <c r="J2168" t="b">
        <v>0</v>
      </c>
      <c r="K2168">
        <v>23118</v>
      </c>
      <c r="L2168">
        <v>1544106</v>
      </c>
      <c r="M2168" t="str">
        <f>IF(VLOOKUP(A2168,'national-winners'!$A$2:$B$13,2,0)=H2168,"Y","N")</f>
        <v>N</v>
      </c>
      <c r="N2168" t="str">
        <f>_xlfn.XLOOKUP(INDEX('state-winning-votes'!$A$1:$L$53,MATCH($C2168,'state-winning-votes'!$A:$A,0),MATCH($A2168,'state-winning-votes'!$A$2:$L$2,0)),$K:$K,$H:$H)</f>
        <v>Bush, George W.</v>
      </c>
      <c r="O2168" t="str">
        <f>VLOOKUP(A2168,'national-winners'!$A$2:$B$13,2,0)</f>
        <v>Bush, George W.</v>
      </c>
    </row>
    <row r="2169" spans="1:15" x14ac:dyDescent="0.25">
      <c r="A2169">
        <v>2000</v>
      </c>
      <c r="B2169" t="s">
        <v>81</v>
      </c>
      <c r="C2169" t="s">
        <v>82</v>
      </c>
      <c r="D2169">
        <v>21</v>
      </c>
      <c r="E2169">
        <v>61</v>
      </c>
      <c r="F2169">
        <v>51</v>
      </c>
      <c r="G2169" t="s">
        <v>16</v>
      </c>
      <c r="H2169" t="s">
        <v>299</v>
      </c>
      <c r="I2169" t="s">
        <v>272</v>
      </c>
      <c r="J2169" t="b">
        <v>0</v>
      </c>
      <c r="K2169">
        <v>4152</v>
      </c>
      <c r="L2169">
        <v>1544106</v>
      </c>
      <c r="M2169" t="str">
        <f>IF(VLOOKUP(A2169,'national-winners'!$A$2:$B$13,2,0)=H2169,"Y","N")</f>
        <v>N</v>
      </c>
      <c r="N2169" t="str">
        <f>_xlfn.XLOOKUP(INDEX('state-winning-votes'!$A$1:$L$53,MATCH($C2169,'state-winning-votes'!$A:$A,0),MATCH($A2169,'state-winning-votes'!$A$2:$L$2,0)),$K:$K,$H:$H)</f>
        <v>Bush, George W.</v>
      </c>
      <c r="O2169" t="str">
        <f>VLOOKUP(A2169,'national-winners'!$A$2:$B$13,2,0)</f>
        <v>Bush, George W.</v>
      </c>
    </row>
    <row r="2170" spans="1:15" x14ac:dyDescent="0.25">
      <c r="A2170">
        <v>2000</v>
      </c>
      <c r="B2170" t="s">
        <v>81</v>
      </c>
      <c r="C2170" t="s">
        <v>82</v>
      </c>
      <c r="D2170">
        <v>21</v>
      </c>
      <c r="E2170">
        <v>61</v>
      </c>
      <c r="F2170">
        <v>51</v>
      </c>
      <c r="G2170" t="s">
        <v>16</v>
      </c>
      <c r="H2170" t="s">
        <v>271</v>
      </c>
      <c r="I2170" t="s">
        <v>29</v>
      </c>
      <c r="J2170" t="b">
        <v>0</v>
      </c>
      <c r="K2170">
        <v>2885</v>
      </c>
      <c r="L2170">
        <v>1544106</v>
      </c>
      <c r="M2170" t="str">
        <f>IF(VLOOKUP(A2170,'national-winners'!$A$2:$B$13,2,0)=H2170,"Y","N")</f>
        <v>N</v>
      </c>
      <c r="N2170" t="str">
        <f>_xlfn.XLOOKUP(INDEX('state-winning-votes'!$A$1:$L$53,MATCH($C2170,'state-winning-votes'!$A:$A,0),MATCH($A2170,'state-winning-votes'!$A$2:$L$2,0)),$K:$K,$H:$H)</f>
        <v>Bush, George W.</v>
      </c>
      <c r="O2170" t="str">
        <f>VLOOKUP(A2170,'national-winners'!$A$2:$B$13,2,0)</f>
        <v>Bush, George W.</v>
      </c>
    </row>
    <row r="2171" spans="1:15" x14ac:dyDescent="0.25">
      <c r="A2171">
        <v>2000</v>
      </c>
      <c r="B2171" t="s">
        <v>81</v>
      </c>
      <c r="C2171" t="s">
        <v>82</v>
      </c>
      <c r="D2171">
        <v>21</v>
      </c>
      <c r="E2171">
        <v>61</v>
      </c>
      <c r="F2171">
        <v>51</v>
      </c>
      <c r="G2171" t="s">
        <v>16</v>
      </c>
      <c r="H2171" t="s">
        <v>236</v>
      </c>
      <c r="I2171" t="s">
        <v>237</v>
      </c>
      <c r="J2171" t="b">
        <v>0</v>
      </c>
      <c r="K2171">
        <v>1513</v>
      </c>
      <c r="L2171">
        <v>1544106</v>
      </c>
      <c r="M2171" t="str">
        <f>IF(VLOOKUP(A2171,'national-winners'!$A$2:$B$13,2,0)=H2171,"Y","N")</f>
        <v>N</v>
      </c>
      <c r="N2171" t="str">
        <f>_xlfn.XLOOKUP(INDEX('state-winning-votes'!$A$1:$L$53,MATCH($C2171,'state-winning-votes'!$A:$A,0),MATCH($A2171,'state-winning-votes'!$A$2:$L$2,0)),$K:$K,$H:$H)</f>
        <v>Bush, George W.</v>
      </c>
      <c r="O2171" t="str">
        <f>VLOOKUP(A2171,'national-winners'!$A$2:$B$13,2,0)</f>
        <v>Bush, George W.</v>
      </c>
    </row>
    <row r="2172" spans="1:15" x14ac:dyDescent="0.25">
      <c r="A2172">
        <v>2000</v>
      </c>
      <c r="B2172" t="s">
        <v>81</v>
      </c>
      <c r="C2172" t="s">
        <v>82</v>
      </c>
      <c r="D2172">
        <v>21</v>
      </c>
      <c r="E2172">
        <v>61</v>
      </c>
      <c r="F2172">
        <v>51</v>
      </c>
      <c r="G2172" t="s">
        <v>16</v>
      </c>
      <c r="I2172" t="s">
        <v>134</v>
      </c>
      <c r="J2172" t="b">
        <v>0</v>
      </c>
      <c r="K2172">
        <v>915</v>
      </c>
      <c r="L2172">
        <v>1544106</v>
      </c>
      <c r="M2172" t="str">
        <f>IF(VLOOKUP(A2172,'national-winners'!$A$2:$B$13,2,0)=H2172,"Y","N")</f>
        <v>N</v>
      </c>
      <c r="N2172" t="str">
        <f>_xlfn.XLOOKUP(INDEX('state-winning-votes'!$A$1:$L$53,MATCH($C2172,'state-winning-votes'!$A:$A,0),MATCH($A2172,'state-winning-votes'!$A$2:$L$2,0)),$K:$K,$H:$H)</f>
        <v>Bush, George W.</v>
      </c>
      <c r="O2172" t="str">
        <f>VLOOKUP(A2172,'national-winners'!$A$2:$B$13,2,0)</f>
        <v>Bush, George W.</v>
      </c>
    </row>
    <row r="2173" spans="1:15" x14ac:dyDescent="0.25">
      <c r="A2173">
        <v>2000</v>
      </c>
      <c r="B2173" t="s">
        <v>81</v>
      </c>
      <c r="C2173" t="s">
        <v>82</v>
      </c>
      <c r="D2173">
        <v>21</v>
      </c>
      <c r="E2173">
        <v>61</v>
      </c>
      <c r="F2173">
        <v>51</v>
      </c>
      <c r="G2173" t="s">
        <v>16</v>
      </c>
      <c r="J2173" t="b">
        <v>1</v>
      </c>
      <c r="K2173">
        <v>80</v>
      </c>
      <c r="L2173">
        <v>1544106</v>
      </c>
      <c r="M2173" t="str">
        <f>IF(VLOOKUP(A2173,'national-winners'!$A$2:$B$13,2,0)=H2173,"Y","N")</f>
        <v>N</v>
      </c>
      <c r="N2173" t="str">
        <f>_xlfn.XLOOKUP(INDEX('state-winning-votes'!$A$1:$L$53,MATCH($C2173,'state-winning-votes'!$A:$A,0),MATCH($A2173,'state-winning-votes'!$A$2:$L$2,0)),$K:$K,$H:$H)</f>
        <v>Bush, George W.</v>
      </c>
      <c r="O2173" t="str">
        <f>VLOOKUP(A2173,'national-winners'!$A$2:$B$13,2,0)</f>
        <v>Bush, George W.</v>
      </c>
    </row>
    <row r="2174" spans="1:15" x14ac:dyDescent="0.25">
      <c r="A2174">
        <v>2000</v>
      </c>
      <c r="B2174" t="s">
        <v>83</v>
      </c>
      <c r="C2174" t="s">
        <v>84</v>
      </c>
      <c r="D2174">
        <v>22</v>
      </c>
      <c r="E2174">
        <v>72</v>
      </c>
      <c r="F2174">
        <v>45</v>
      </c>
      <c r="G2174" t="s">
        <v>16</v>
      </c>
      <c r="H2174" t="s">
        <v>297</v>
      </c>
      <c r="I2174" t="s">
        <v>21</v>
      </c>
      <c r="J2174" t="b">
        <v>0</v>
      </c>
      <c r="K2174">
        <v>927871</v>
      </c>
      <c r="L2174">
        <v>1765656</v>
      </c>
      <c r="M2174" t="str">
        <f>IF(VLOOKUP(A2174,'national-winners'!$A$2:$B$13,2,0)=H2174,"Y","N")</f>
        <v>Y</v>
      </c>
      <c r="N2174" t="str">
        <f>_xlfn.XLOOKUP(INDEX('state-winning-votes'!$A$1:$L$53,MATCH($C2174,'state-winning-votes'!$A:$A,0),MATCH($A2174,'state-winning-votes'!$A$2:$L$2,0)),$K:$K,$H:$H)</f>
        <v>Bush, George W.</v>
      </c>
      <c r="O2174" t="str">
        <f>VLOOKUP(A2174,'national-winners'!$A$2:$B$13,2,0)</f>
        <v>Bush, George W.</v>
      </c>
    </row>
    <row r="2175" spans="1:15" x14ac:dyDescent="0.25">
      <c r="A2175">
        <v>2000</v>
      </c>
      <c r="B2175" t="s">
        <v>83</v>
      </c>
      <c r="C2175" t="s">
        <v>84</v>
      </c>
      <c r="D2175">
        <v>22</v>
      </c>
      <c r="E2175">
        <v>72</v>
      </c>
      <c r="F2175">
        <v>45</v>
      </c>
      <c r="G2175" t="s">
        <v>16</v>
      </c>
      <c r="H2175" t="s">
        <v>298</v>
      </c>
      <c r="I2175" t="s">
        <v>18</v>
      </c>
      <c r="J2175" t="b">
        <v>0</v>
      </c>
      <c r="K2175">
        <v>792344</v>
      </c>
      <c r="L2175">
        <v>1765656</v>
      </c>
      <c r="M2175" t="str">
        <f>IF(VLOOKUP(A2175,'national-winners'!$A$2:$B$13,2,0)=H2175,"Y","N")</f>
        <v>N</v>
      </c>
      <c r="N2175" t="str">
        <f>_xlfn.XLOOKUP(INDEX('state-winning-votes'!$A$1:$L$53,MATCH($C2175,'state-winning-votes'!$A:$A,0),MATCH($A2175,'state-winning-votes'!$A$2:$L$2,0)),$K:$K,$H:$H)</f>
        <v>Bush, George W.</v>
      </c>
      <c r="O2175" t="str">
        <f>VLOOKUP(A2175,'national-winners'!$A$2:$B$13,2,0)</f>
        <v>Bush, George W.</v>
      </c>
    </row>
    <row r="2176" spans="1:15" x14ac:dyDescent="0.25">
      <c r="A2176">
        <v>2000</v>
      </c>
      <c r="B2176" t="s">
        <v>83</v>
      </c>
      <c r="C2176" t="s">
        <v>84</v>
      </c>
      <c r="D2176">
        <v>22</v>
      </c>
      <c r="E2176">
        <v>72</v>
      </c>
      <c r="F2176">
        <v>45</v>
      </c>
      <c r="G2176" t="s">
        <v>16</v>
      </c>
      <c r="H2176" t="s">
        <v>273</v>
      </c>
      <c r="I2176" t="s">
        <v>274</v>
      </c>
      <c r="J2176" t="b">
        <v>0</v>
      </c>
      <c r="K2176">
        <v>20473</v>
      </c>
      <c r="L2176">
        <v>1765656</v>
      </c>
      <c r="M2176" t="str">
        <f>IF(VLOOKUP(A2176,'national-winners'!$A$2:$B$13,2,0)=H2176,"Y","N")</f>
        <v>N</v>
      </c>
      <c r="N2176" t="str">
        <f>_xlfn.XLOOKUP(INDEX('state-winning-votes'!$A$1:$L$53,MATCH($C2176,'state-winning-votes'!$A:$A,0),MATCH($A2176,'state-winning-votes'!$A$2:$L$2,0)),$K:$K,$H:$H)</f>
        <v>Bush, George W.</v>
      </c>
      <c r="O2176" t="str">
        <f>VLOOKUP(A2176,'national-winners'!$A$2:$B$13,2,0)</f>
        <v>Bush, George W.</v>
      </c>
    </row>
    <row r="2177" spans="1:15" x14ac:dyDescent="0.25">
      <c r="A2177">
        <v>2000</v>
      </c>
      <c r="B2177" t="s">
        <v>83</v>
      </c>
      <c r="C2177" t="s">
        <v>84</v>
      </c>
      <c r="D2177">
        <v>22</v>
      </c>
      <c r="E2177">
        <v>72</v>
      </c>
      <c r="F2177">
        <v>45</v>
      </c>
      <c r="G2177" t="s">
        <v>16</v>
      </c>
      <c r="H2177" t="s">
        <v>299</v>
      </c>
      <c r="I2177" t="s">
        <v>272</v>
      </c>
      <c r="J2177" t="b">
        <v>0</v>
      </c>
      <c r="K2177">
        <v>14356</v>
      </c>
      <c r="L2177">
        <v>1765656</v>
      </c>
      <c r="M2177" t="str">
        <f>IF(VLOOKUP(A2177,'national-winners'!$A$2:$B$13,2,0)=H2177,"Y","N")</f>
        <v>N</v>
      </c>
      <c r="N2177" t="str">
        <f>_xlfn.XLOOKUP(INDEX('state-winning-votes'!$A$1:$L$53,MATCH($C2177,'state-winning-votes'!$A:$A,0),MATCH($A2177,'state-winning-votes'!$A$2:$L$2,0)),$K:$K,$H:$H)</f>
        <v>Bush, George W.</v>
      </c>
      <c r="O2177" t="str">
        <f>VLOOKUP(A2177,'national-winners'!$A$2:$B$13,2,0)</f>
        <v>Bush, George W.</v>
      </c>
    </row>
    <row r="2178" spans="1:15" x14ac:dyDescent="0.25">
      <c r="A2178">
        <v>2000</v>
      </c>
      <c r="B2178" t="s">
        <v>83</v>
      </c>
      <c r="C2178" t="s">
        <v>84</v>
      </c>
      <c r="D2178">
        <v>22</v>
      </c>
      <c r="E2178">
        <v>72</v>
      </c>
      <c r="F2178">
        <v>45</v>
      </c>
      <c r="G2178" t="s">
        <v>16</v>
      </c>
      <c r="H2178" t="s">
        <v>238</v>
      </c>
      <c r="I2178" t="s">
        <v>134</v>
      </c>
      <c r="J2178" t="b">
        <v>0</v>
      </c>
      <c r="K2178">
        <v>5483</v>
      </c>
      <c r="L2178">
        <v>1765656</v>
      </c>
      <c r="M2178" t="str">
        <f>IF(VLOOKUP(A2178,'national-winners'!$A$2:$B$13,2,0)=H2178,"Y","N")</f>
        <v>N</v>
      </c>
      <c r="N2178" t="str">
        <f>_xlfn.XLOOKUP(INDEX('state-winning-votes'!$A$1:$L$53,MATCH($C2178,'state-winning-votes'!$A:$A,0),MATCH($A2178,'state-winning-votes'!$A$2:$L$2,0)),$K:$K,$H:$H)</f>
        <v>Bush, George W.</v>
      </c>
      <c r="O2178" t="str">
        <f>VLOOKUP(A2178,'national-winners'!$A$2:$B$13,2,0)</f>
        <v>Bush, George W.</v>
      </c>
    </row>
    <row r="2179" spans="1:15" x14ac:dyDescent="0.25">
      <c r="A2179">
        <v>2000</v>
      </c>
      <c r="B2179" t="s">
        <v>83</v>
      </c>
      <c r="C2179" t="s">
        <v>84</v>
      </c>
      <c r="D2179">
        <v>22</v>
      </c>
      <c r="E2179">
        <v>72</v>
      </c>
      <c r="F2179">
        <v>45</v>
      </c>
      <c r="G2179" t="s">
        <v>16</v>
      </c>
      <c r="H2179" t="s">
        <v>271</v>
      </c>
      <c r="I2179" t="s">
        <v>29</v>
      </c>
      <c r="J2179" t="b">
        <v>0</v>
      </c>
      <c r="K2179">
        <v>2951</v>
      </c>
      <c r="L2179">
        <v>1765656</v>
      </c>
      <c r="M2179" t="str">
        <f>IF(VLOOKUP(A2179,'national-winners'!$A$2:$B$13,2,0)=H2179,"Y","N")</f>
        <v>N</v>
      </c>
      <c r="N2179" t="str">
        <f>_xlfn.XLOOKUP(INDEX('state-winning-votes'!$A$1:$L$53,MATCH($C2179,'state-winning-votes'!$A:$A,0),MATCH($A2179,'state-winning-votes'!$A$2:$L$2,0)),$K:$K,$H:$H)</f>
        <v>Bush, George W.</v>
      </c>
      <c r="O2179" t="str">
        <f>VLOOKUP(A2179,'national-winners'!$A$2:$B$13,2,0)</f>
        <v>Bush, George W.</v>
      </c>
    </row>
    <row r="2180" spans="1:15" x14ac:dyDescent="0.25">
      <c r="A2180">
        <v>2000</v>
      </c>
      <c r="B2180" t="s">
        <v>83</v>
      </c>
      <c r="C2180" t="s">
        <v>84</v>
      </c>
      <c r="D2180">
        <v>22</v>
      </c>
      <c r="E2180">
        <v>72</v>
      </c>
      <c r="F2180">
        <v>45</v>
      </c>
      <c r="G2180" t="s">
        <v>16</v>
      </c>
      <c r="H2180" t="s">
        <v>284</v>
      </c>
      <c r="I2180" t="s">
        <v>37</v>
      </c>
      <c r="J2180" t="b">
        <v>0</v>
      </c>
      <c r="K2180">
        <v>1103</v>
      </c>
      <c r="L2180">
        <v>1765656</v>
      </c>
      <c r="M2180" t="str">
        <f>IF(VLOOKUP(A2180,'national-winners'!$A$2:$B$13,2,0)=H2180,"Y","N")</f>
        <v>N</v>
      </c>
      <c r="N2180" t="str">
        <f>_xlfn.XLOOKUP(INDEX('state-winning-votes'!$A$1:$L$53,MATCH($C2180,'state-winning-votes'!$A:$A,0),MATCH($A2180,'state-winning-votes'!$A$2:$L$2,0)),$K:$K,$H:$H)</f>
        <v>Bush, George W.</v>
      </c>
      <c r="O2180" t="str">
        <f>VLOOKUP(A2180,'national-winners'!$A$2:$B$13,2,0)</f>
        <v>Bush, George W.</v>
      </c>
    </row>
    <row r="2181" spans="1:15" x14ac:dyDescent="0.25">
      <c r="A2181">
        <v>2000</v>
      </c>
      <c r="B2181" t="s">
        <v>83</v>
      </c>
      <c r="C2181" t="s">
        <v>84</v>
      </c>
      <c r="D2181">
        <v>22</v>
      </c>
      <c r="E2181">
        <v>72</v>
      </c>
      <c r="F2181">
        <v>45</v>
      </c>
      <c r="G2181" t="s">
        <v>16</v>
      </c>
      <c r="H2181" t="s">
        <v>236</v>
      </c>
      <c r="I2181" t="s">
        <v>237</v>
      </c>
      <c r="J2181" t="b">
        <v>0</v>
      </c>
      <c r="K2181">
        <v>1075</v>
      </c>
      <c r="L2181">
        <v>1765656</v>
      </c>
      <c r="M2181" t="str">
        <f>IF(VLOOKUP(A2181,'national-winners'!$A$2:$B$13,2,0)=H2181,"Y","N")</f>
        <v>N</v>
      </c>
      <c r="N2181" t="str">
        <f>_xlfn.XLOOKUP(INDEX('state-winning-votes'!$A$1:$L$53,MATCH($C2181,'state-winning-votes'!$A:$A,0),MATCH($A2181,'state-winning-votes'!$A$2:$L$2,0)),$K:$K,$H:$H)</f>
        <v>Bush, George W.</v>
      </c>
      <c r="O2181" t="str">
        <f>VLOOKUP(A2181,'national-winners'!$A$2:$B$13,2,0)</f>
        <v>Bush, George W.</v>
      </c>
    </row>
    <row r="2182" spans="1:15" x14ac:dyDescent="0.25">
      <c r="A2182">
        <v>2000</v>
      </c>
      <c r="B2182" t="s">
        <v>85</v>
      </c>
      <c r="C2182" t="s">
        <v>86</v>
      </c>
      <c r="D2182">
        <v>23</v>
      </c>
      <c r="E2182">
        <v>11</v>
      </c>
      <c r="F2182">
        <v>2</v>
      </c>
      <c r="G2182" t="s">
        <v>16</v>
      </c>
      <c r="H2182" t="s">
        <v>298</v>
      </c>
      <c r="I2182" t="s">
        <v>18</v>
      </c>
      <c r="J2182" t="b">
        <v>0</v>
      </c>
      <c r="K2182">
        <v>319951</v>
      </c>
      <c r="L2182">
        <v>651817</v>
      </c>
      <c r="M2182" t="str">
        <f>IF(VLOOKUP(A2182,'national-winners'!$A$2:$B$13,2,0)=H2182,"Y","N")</f>
        <v>N</v>
      </c>
      <c r="N2182" t="str">
        <f>_xlfn.XLOOKUP(INDEX('state-winning-votes'!$A$1:$L$53,MATCH($C2182,'state-winning-votes'!$A:$A,0),MATCH($A2182,'state-winning-votes'!$A$2:$L$2,0)),$K:$K,$H:$H)</f>
        <v>Gore, Al</v>
      </c>
      <c r="O2182" t="str">
        <f>VLOOKUP(A2182,'national-winners'!$A$2:$B$13,2,0)</f>
        <v>Bush, George W.</v>
      </c>
    </row>
    <row r="2183" spans="1:15" x14ac:dyDescent="0.25">
      <c r="A2183">
        <v>2000</v>
      </c>
      <c r="B2183" t="s">
        <v>85</v>
      </c>
      <c r="C2183" t="s">
        <v>86</v>
      </c>
      <c r="D2183">
        <v>23</v>
      </c>
      <c r="E2183">
        <v>11</v>
      </c>
      <c r="F2183">
        <v>2</v>
      </c>
      <c r="G2183" t="s">
        <v>16</v>
      </c>
      <c r="H2183" t="s">
        <v>297</v>
      </c>
      <c r="I2183" t="s">
        <v>21</v>
      </c>
      <c r="J2183" t="b">
        <v>0</v>
      </c>
      <c r="K2183">
        <v>286616</v>
      </c>
      <c r="L2183">
        <v>651817</v>
      </c>
      <c r="M2183" t="str">
        <f>IF(VLOOKUP(A2183,'national-winners'!$A$2:$B$13,2,0)=H2183,"Y","N")</f>
        <v>Y</v>
      </c>
      <c r="N2183" t="str">
        <f>_xlfn.XLOOKUP(INDEX('state-winning-votes'!$A$1:$L$53,MATCH($C2183,'state-winning-votes'!$A:$A,0),MATCH($A2183,'state-winning-votes'!$A$2:$L$2,0)),$K:$K,$H:$H)</f>
        <v>Gore, Al</v>
      </c>
      <c r="O2183" t="str">
        <f>VLOOKUP(A2183,'national-winners'!$A$2:$B$13,2,0)</f>
        <v>Bush, George W.</v>
      </c>
    </row>
    <row r="2184" spans="1:15" x14ac:dyDescent="0.25">
      <c r="A2184">
        <v>2000</v>
      </c>
      <c r="B2184" t="s">
        <v>85</v>
      </c>
      <c r="C2184" t="s">
        <v>86</v>
      </c>
      <c r="D2184">
        <v>23</v>
      </c>
      <c r="E2184">
        <v>11</v>
      </c>
      <c r="F2184">
        <v>2</v>
      </c>
      <c r="G2184" t="s">
        <v>16</v>
      </c>
      <c r="H2184" t="s">
        <v>273</v>
      </c>
      <c r="I2184" t="s">
        <v>274</v>
      </c>
      <c r="J2184" t="b">
        <v>0</v>
      </c>
      <c r="K2184">
        <v>37127</v>
      </c>
      <c r="L2184">
        <v>651817</v>
      </c>
      <c r="M2184" t="str">
        <f>IF(VLOOKUP(A2184,'national-winners'!$A$2:$B$13,2,0)=H2184,"Y","N")</f>
        <v>N</v>
      </c>
      <c r="N2184" t="str">
        <f>_xlfn.XLOOKUP(INDEX('state-winning-votes'!$A$1:$L$53,MATCH($C2184,'state-winning-votes'!$A:$A,0),MATCH($A2184,'state-winning-votes'!$A$2:$L$2,0)),$K:$K,$H:$H)</f>
        <v>Gore, Al</v>
      </c>
      <c r="O2184" t="str">
        <f>VLOOKUP(A2184,'national-winners'!$A$2:$B$13,2,0)</f>
        <v>Bush, George W.</v>
      </c>
    </row>
    <row r="2185" spans="1:15" x14ac:dyDescent="0.25">
      <c r="A2185">
        <v>2000</v>
      </c>
      <c r="B2185" t="s">
        <v>85</v>
      </c>
      <c r="C2185" t="s">
        <v>86</v>
      </c>
      <c r="D2185">
        <v>23</v>
      </c>
      <c r="E2185">
        <v>11</v>
      </c>
      <c r="F2185">
        <v>2</v>
      </c>
      <c r="G2185" t="s">
        <v>16</v>
      </c>
      <c r="H2185" t="s">
        <v>299</v>
      </c>
      <c r="I2185" t="s">
        <v>272</v>
      </c>
      <c r="J2185" t="b">
        <v>0</v>
      </c>
      <c r="K2185">
        <v>4443</v>
      </c>
      <c r="L2185">
        <v>651817</v>
      </c>
      <c r="M2185" t="str">
        <f>IF(VLOOKUP(A2185,'national-winners'!$A$2:$B$13,2,0)=H2185,"Y","N")</f>
        <v>N</v>
      </c>
      <c r="N2185" t="str">
        <f>_xlfn.XLOOKUP(INDEX('state-winning-votes'!$A$1:$L$53,MATCH($C2185,'state-winning-votes'!$A:$A,0),MATCH($A2185,'state-winning-votes'!$A$2:$L$2,0)),$K:$K,$H:$H)</f>
        <v>Gore, Al</v>
      </c>
      <c r="O2185" t="str">
        <f>VLOOKUP(A2185,'national-winners'!$A$2:$B$13,2,0)</f>
        <v>Bush, George W.</v>
      </c>
    </row>
    <row r="2186" spans="1:15" x14ac:dyDescent="0.25">
      <c r="A2186">
        <v>2000</v>
      </c>
      <c r="B2186" t="s">
        <v>85</v>
      </c>
      <c r="C2186" t="s">
        <v>86</v>
      </c>
      <c r="D2186">
        <v>23</v>
      </c>
      <c r="E2186">
        <v>11</v>
      </c>
      <c r="F2186">
        <v>2</v>
      </c>
      <c r="G2186" t="s">
        <v>16</v>
      </c>
      <c r="H2186" t="s">
        <v>271</v>
      </c>
      <c r="I2186" t="s">
        <v>29</v>
      </c>
      <c r="J2186" t="b">
        <v>0</v>
      </c>
      <c r="K2186">
        <v>3074</v>
      </c>
      <c r="L2186">
        <v>651817</v>
      </c>
      <c r="M2186" t="str">
        <f>IF(VLOOKUP(A2186,'national-winners'!$A$2:$B$13,2,0)=H2186,"Y","N")</f>
        <v>N</v>
      </c>
      <c r="N2186" t="str">
        <f>_xlfn.XLOOKUP(INDEX('state-winning-votes'!$A$1:$L$53,MATCH($C2186,'state-winning-votes'!$A:$A,0),MATCH($A2186,'state-winning-votes'!$A$2:$L$2,0)),$K:$K,$H:$H)</f>
        <v>Gore, Al</v>
      </c>
      <c r="O2186" t="str">
        <f>VLOOKUP(A2186,'national-winners'!$A$2:$B$13,2,0)</f>
        <v>Bush, George W.</v>
      </c>
    </row>
    <row r="2187" spans="1:15" x14ac:dyDescent="0.25">
      <c r="A2187">
        <v>2000</v>
      </c>
      <c r="B2187" t="s">
        <v>85</v>
      </c>
      <c r="C2187" t="s">
        <v>86</v>
      </c>
      <c r="D2187">
        <v>23</v>
      </c>
      <c r="E2187">
        <v>11</v>
      </c>
      <c r="F2187">
        <v>2</v>
      </c>
      <c r="G2187" t="s">
        <v>16</v>
      </c>
      <c r="H2187" t="s">
        <v>238</v>
      </c>
      <c r="I2187" t="s">
        <v>134</v>
      </c>
      <c r="J2187" t="b">
        <v>0</v>
      </c>
      <c r="K2187">
        <v>579</v>
      </c>
      <c r="L2187">
        <v>651817</v>
      </c>
      <c r="M2187" t="str">
        <f>IF(VLOOKUP(A2187,'national-winners'!$A$2:$B$13,2,0)=H2187,"Y","N")</f>
        <v>N</v>
      </c>
      <c r="N2187" t="str">
        <f>_xlfn.XLOOKUP(INDEX('state-winning-votes'!$A$1:$L$53,MATCH($C2187,'state-winning-votes'!$A:$A,0),MATCH($A2187,'state-winning-votes'!$A$2:$L$2,0)),$K:$K,$H:$H)</f>
        <v>Gore, Al</v>
      </c>
      <c r="O2187" t="str">
        <f>VLOOKUP(A2187,'national-winners'!$A$2:$B$13,2,0)</f>
        <v>Bush, George W.</v>
      </c>
    </row>
    <row r="2188" spans="1:15" x14ac:dyDescent="0.25">
      <c r="A2188">
        <v>2000</v>
      </c>
      <c r="B2188" t="s">
        <v>85</v>
      </c>
      <c r="C2188" t="s">
        <v>86</v>
      </c>
      <c r="D2188">
        <v>23</v>
      </c>
      <c r="E2188">
        <v>11</v>
      </c>
      <c r="F2188">
        <v>2</v>
      </c>
      <c r="G2188" t="s">
        <v>16</v>
      </c>
      <c r="H2188" t="s">
        <v>59</v>
      </c>
      <c r="J2188" t="b">
        <v>0</v>
      </c>
      <c r="K2188">
        <v>27</v>
      </c>
      <c r="L2188">
        <v>651817</v>
      </c>
      <c r="M2188" t="str">
        <f>IF(VLOOKUP(A2188,'national-winners'!$A$2:$B$13,2,0)=H2188,"Y","N")</f>
        <v>N</v>
      </c>
      <c r="N2188" t="str">
        <f>_xlfn.XLOOKUP(INDEX('state-winning-votes'!$A$1:$L$53,MATCH($C2188,'state-winning-votes'!$A:$A,0),MATCH($A2188,'state-winning-votes'!$A$2:$L$2,0)),$K:$K,$H:$H)</f>
        <v>Gore, Al</v>
      </c>
      <c r="O2188" t="str">
        <f>VLOOKUP(A2188,'national-winners'!$A$2:$B$13,2,0)</f>
        <v>Bush, George W.</v>
      </c>
    </row>
    <row r="2189" spans="1:15" x14ac:dyDescent="0.25">
      <c r="A2189">
        <v>2000</v>
      </c>
      <c r="B2189" t="s">
        <v>87</v>
      </c>
      <c r="C2189" t="s">
        <v>88</v>
      </c>
      <c r="D2189">
        <v>24</v>
      </c>
      <c r="E2189">
        <v>52</v>
      </c>
      <c r="F2189">
        <v>52</v>
      </c>
      <c r="G2189" t="s">
        <v>16</v>
      </c>
      <c r="H2189" t="s">
        <v>298</v>
      </c>
      <c r="I2189" t="s">
        <v>18</v>
      </c>
      <c r="J2189" t="b">
        <v>0</v>
      </c>
      <c r="K2189">
        <v>1144008</v>
      </c>
      <c r="L2189">
        <v>2025212</v>
      </c>
      <c r="M2189" t="str">
        <f>IF(VLOOKUP(A2189,'national-winners'!$A$2:$B$13,2,0)=H2189,"Y","N")</f>
        <v>N</v>
      </c>
      <c r="N2189" t="str">
        <f>_xlfn.XLOOKUP(INDEX('state-winning-votes'!$A$1:$L$53,MATCH($C2189,'state-winning-votes'!$A:$A,0),MATCH($A2189,'state-winning-votes'!$A$2:$L$2,0)),$K:$K,$H:$H)</f>
        <v>Gore, Al</v>
      </c>
      <c r="O2189" t="str">
        <f>VLOOKUP(A2189,'national-winners'!$A$2:$B$13,2,0)</f>
        <v>Bush, George W.</v>
      </c>
    </row>
    <row r="2190" spans="1:15" x14ac:dyDescent="0.25">
      <c r="A2190">
        <v>2000</v>
      </c>
      <c r="B2190" t="s">
        <v>87</v>
      </c>
      <c r="C2190" t="s">
        <v>88</v>
      </c>
      <c r="D2190">
        <v>24</v>
      </c>
      <c r="E2190">
        <v>52</v>
      </c>
      <c r="F2190">
        <v>52</v>
      </c>
      <c r="G2190" t="s">
        <v>16</v>
      </c>
      <c r="H2190" t="s">
        <v>297</v>
      </c>
      <c r="I2190" t="s">
        <v>21</v>
      </c>
      <c r="J2190" t="b">
        <v>0</v>
      </c>
      <c r="K2190">
        <v>813827</v>
      </c>
      <c r="L2190">
        <v>2025212</v>
      </c>
      <c r="M2190" t="str">
        <f>IF(VLOOKUP(A2190,'national-winners'!$A$2:$B$13,2,0)=H2190,"Y","N")</f>
        <v>Y</v>
      </c>
      <c r="N2190" t="str">
        <f>_xlfn.XLOOKUP(INDEX('state-winning-votes'!$A$1:$L$53,MATCH($C2190,'state-winning-votes'!$A:$A,0),MATCH($A2190,'state-winning-votes'!$A$2:$L$2,0)),$K:$K,$H:$H)</f>
        <v>Gore, Al</v>
      </c>
      <c r="O2190" t="str">
        <f>VLOOKUP(A2190,'national-winners'!$A$2:$B$13,2,0)</f>
        <v>Bush, George W.</v>
      </c>
    </row>
    <row r="2191" spans="1:15" x14ac:dyDescent="0.25">
      <c r="A2191">
        <v>2000</v>
      </c>
      <c r="B2191" t="s">
        <v>87</v>
      </c>
      <c r="C2191" t="s">
        <v>88</v>
      </c>
      <c r="D2191">
        <v>24</v>
      </c>
      <c r="E2191">
        <v>52</v>
      </c>
      <c r="F2191">
        <v>52</v>
      </c>
      <c r="G2191" t="s">
        <v>16</v>
      </c>
      <c r="H2191" t="s">
        <v>273</v>
      </c>
      <c r="I2191" t="s">
        <v>274</v>
      </c>
      <c r="J2191" t="b">
        <v>0</v>
      </c>
      <c r="K2191">
        <v>53768</v>
      </c>
      <c r="L2191">
        <v>2025212</v>
      </c>
      <c r="M2191" t="str">
        <f>IF(VLOOKUP(A2191,'national-winners'!$A$2:$B$13,2,0)=H2191,"Y","N")</f>
        <v>N</v>
      </c>
      <c r="N2191" t="str">
        <f>_xlfn.XLOOKUP(INDEX('state-winning-votes'!$A$1:$L$53,MATCH($C2191,'state-winning-votes'!$A:$A,0),MATCH($A2191,'state-winning-votes'!$A$2:$L$2,0)),$K:$K,$H:$H)</f>
        <v>Gore, Al</v>
      </c>
      <c r="O2191" t="str">
        <f>VLOOKUP(A2191,'national-winners'!$A$2:$B$13,2,0)</f>
        <v>Bush, George W.</v>
      </c>
    </row>
    <row r="2192" spans="1:15" x14ac:dyDescent="0.25">
      <c r="A2192">
        <v>2000</v>
      </c>
      <c r="B2192" t="s">
        <v>87</v>
      </c>
      <c r="C2192" t="s">
        <v>88</v>
      </c>
      <c r="D2192">
        <v>24</v>
      </c>
      <c r="E2192">
        <v>52</v>
      </c>
      <c r="F2192">
        <v>52</v>
      </c>
      <c r="G2192" t="s">
        <v>16</v>
      </c>
      <c r="H2192" t="s">
        <v>271</v>
      </c>
      <c r="I2192" t="s">
        <v>29</v>
      </c>
      <c r="J2192" t="b">
        <v>0</v>
      </c>
      <c r="K2192">
        <v>5310</v>
      </c>
      <c r="L2192">
        <v>2025212</v>
      </c>
      <c r="M2192" t="str">
        <f>IF(VLOOKUP(A2192,'national-winners'!$A$2:$B$13,2,0)=H2192,"Y","N")</f>
        <v>N</v>
      </c>
      <c r="N2192" t="str">
        <f>_xlfn.XLOOKUP(INDEX('state-winning-votes'!$A$1:$L$53,MATCH($C2192,'state-winning-votes'!$A:$A,0),MATCH($A2192,'state-winning-votes'!$A$2:$L$2,0)),$K:$K,$H:$H)</f>
        <v>Gore, Al</v>
      </c>
      <c r="O2192" t="str">
        <f>VLOOKUP(A2192,'national-winners'!$A$2:$B$13,2,0)</f>
        <v>Bush, George W.</v>
      </c>
    </row>
    <row r="2193" spans="1:15" x14ac:dyDescent="0.25">
      <c r="A2193">
        <v>2000</v>
      </c>
      <c r="B2193" t="s">
        <v>87</v>
      </c>
      <c r="C2193" t="s">
        <v>88</v>
      </c>
      <c r="D2193">
        <v>24</v>
      </c>
      <c r="E2193">
        <v>52</v>
      </c>
      <c r="F2193">
        <v>52</v>
      </c>
      <c r="G2193" t="s">
        <v>16</v>
      </c>
      <c r="H2193" t="s">
        <v>299</v>
      </c>
      <c r="I2193" t="s">
        <v>272</v>
      </c>
      <c r="J2193" t="b">
        <v>0</v>
      </c>
      <c r="K2193">
        <v>4248</v>
      </c>
      <c r="L2193">
        <v>2025212</v>
      </c>
      <c r="M2193" t="str">
        <f>IF(VLOOKUP(A2193,'national-winners'!$A$2:$B$13,2,0)=H2193,"Y","N")</f>
        <v>N</v>
      </c>
      <c r="N2193" t="str">
        <f>_xlfn.XLOOKUP(INDEX('state-winning-votes'!$A$1:$L$53,MATCH($C2193,'state-winning-votes'!$A:$A,0),MATCH($A2193,'state-winning-votes'!$A$2:$L$2,0)),$K:$K,$H:$H)</f>
        <v>Gore, Al</v>
      </c>
      <c r="O2193" t="str">
        <f>VLOOKUP(A2193,'national-winners'!$A$2:$B$13,2,0)</f>
        <v>Bush, George W.</v>
      </c>
    </row>
    <row r="2194" spans="1:15" x14ac:dyDescent="0.25">
      <c r="A2194">
        <v>2000</v>
      </c>
      <c r="B2194" t="s">
        <v>87</v>
      </c>
      <c r="C2194" t="s">
        <v>88</v>
      </c>
      <c r="D2194">
        <v>24</v>
      </c>
      <c r="E2194">
        <v>52</v>
      </c>
      <c r="F2194">
        <v>52</v>
      </c>
      <c r="G2194" t="s">
        <v>16</v>
      </c>
      <c r="J2194" t="b">
        <v>1</v>
      </c>
      <c r="K2194">
        <v>1656</v>
      </c>
      <c r="L2194">
        <v>2025212</v>
      </c>
      <c r="M2194" t="str">
        <f>IF(VLOOKUP(A2194,'national-winners'!$A$2:$B$13,2,0)=H2194,"Y","N")</f>
        <v>N</v>
      </c>
      <c r="N2194" t="str">
        <f>_xlfn.XLOOKUP(INDEX('state-winning-votes'!$A$1:$L$53,MATCH($C2194,'state-winning-votes'!$A:$A,0),MATCH($A2194,'state-winning-votes'!$A$2:$L$2,0)),$K:$K,$H:$H)</f>
        <v>Gore, Al</v>
      </c>
      <c r="O2194" t="str">
        <f>VLOOKUP(A2194,'national-winners'!$A$2:$B$13,2,0)</f>
        <v>Bush, George W.</v>
      </c>
    </row>
    <row r="2195" spans="1:15" x14ac:dyDescent="0.25">
      <c r="A2195">
        <v>2000</v>
      </c>
      <c r="B2195" t="s">
        <v>87</v>
      </c>
      <c r="C2195" t="s">
        <v>88</v>
      </c>
      <c r="D2195">
        <v>24</v>
      </c>
      <c r="E2195">
        <v>52</v>
      </c>
      <c r="F2195">
        <v>52</v>
      </c>
      <c r="G2195" t="s">
        <v>16</v>
      </c>
      <c r="H2195" t="s">
        <v>59</v>
      </c>
      <c r="J2195" t="b">
        <v>0</v>
      </c>
      <c r="K2195">
        <v>1477</v>
      </c>
      <c r="L2195">
        <v>2025212</v>
      </c>
      <c r="M2195" t="str">
        <f>IF(VLOOKUP(A2195,'national-winners'!$A$2:$B$13,2,0)=H2195,"Y","N")</f>
        <v>N</v>
      </c>
      <c r="N2195" t="str">
        <f>_xlfn.XLOOKUP(INDEX('state-winning-votes'!$A$1:$L$53,MATCH($C2195,'state-winning-votes'!$A:$A,0),MATCH($A2195,'state-winning-votes'!$A$2:$L$2,0)),$K:$K,$H:$H)</f>
        <v>Gore, Al</v>
      </c>
      <c r="O2195" t="str">
        <f>VLOOKUP(A2195,'national-winners'!$A$2:$B$13,2,0)</f>
        <v>Bush, George W.</v>
      </c>
    </row>
    <row r="2196" spans="1:15" x14ac:dyDescent="0.25">
      <c r="A2196">
        <v>2000</v>
      </c>
      <c r="B2196" t="s">
        <v>87</v>
      </c>
      <c r="C2196" t="s">
        <v>88</v>
      </c>
      <c r="D2196">
        <v>24</v>
      </c>
      <c r="E2196">
        <v>52</v>
      </c>
      <c r="F2196">
        <v>52</v>
      </c>
      <c r="G2196" t="s">
        <v>16</v>
      </c>
      <c r="H2196" t="s">
        <v>238</v>
      </c>
      <c r="I2196" t="s">
        <v>134</v>
      </c>
      <c r="J2196" t="b">
        <v>0</v>
      </c>
      <c r="K2196">
        <v>918</v>
      </c>
      <c r="L2196">
        <v>2025212</v>
      </c>
      <c r="M2196" t="str">
        <f>IF(VLOOKUP(A2196,'national-winners'!$A$2:$B$13,2,0)=H2196,"Y","N")</f>
        <v>N</v>
      </c>
      <c r="N2196" t="str">
        <f>_xlfn.XLOOKUP(INDEX('state-winning-votes'!$A$1:$L$53,MATCH($C2196,'state-winning-votes'!$A:$A,0),MATCH($A2196,'state-winning-votes'!$A$2:$L$2,0)),$K:$K,$H:$H)</f>
        <v>Gore, Al</v>
      </c>
      <c r="O2196" t="str">
        <f>VLOOKUP(A2196,'national-winners'!$A$2:$B$13,2,0)</f>
        <v>Bush, George W.</v>
      </c>
    </row>
    <row r="2197" spans="1:15" x14ac:dyDescent="0.25">
      <c r="A2197">
        <v>2000</v>
      </c>
      <c r="B2197" t="s">
        <v>89</v>
      </c>
      <c r="C2197" t="s">
        <v>90</v>
      </c>
      <c r="D2197">
        <v>25</v>
      </c>
      <c r="E2197">
        <v>14</v>
      </c>
      <c r="F2197">
        <v>3</v>
      </c>
      <c r="G2197" t="s">
        <v>16</v>
      </c>
      <c r="H2197" t="s">
        <v>298</v>
      </c>
      <c r="I2197" t="s">
        <v>18</v>
      </c>
      <c r="J2197" t="b">
        <v>0</v>
      </c>
      <c r="K2197">
        <v>1616487</v>
      </c>
      <c r="L2197">
        <v>2733964</v>
      </c>
      <c r="M2197" t="str">
        <f>IF(VLOOKUP(A2197,'national-winners'!$A$2:$B$13,2,0)=H2197,"Y","N")</f>
        <v>N</v>
      </c>
      <c r="N2197" t="str">
        <f>_xlfn.XLOOKUP(INDEX('state-winning-votes'!$A$1:$L$53,MATCH($C2197,'state-winning-votes'!$A:$A,0),MATCH($A2197,'state-winning-votes'!$A$2:$L$2,0)),$K:$K,$H:$H)</f>
        <v>Gore, Al</v>
      </c>
      <c r="O2197" t="str">
        <f>VLOOKUP(A2197,'national-winners'!$A$2:$B$13,2,0)</f>
        <v>Bush, George W.</v>
      </c>
    </row>
    <row r="2198" spans="1:15" x14ac:dyDescent="0.25">
      <c r="A2198">
        <v>2000</v>
      </c>
      <c r="B2198" t="s">
        <v>89</v>
      </c>
      <c r="C2198" t="s">
        <v>90</v>
      </c>
      <c r="D2198">
        <v>25</v>
      </c>
      <c r="E2198">
        <v>14</v>
      </c>
      <c r="F2198">
        <v>3</v>
      </c>
      <c r="G2198" t="s">
        <v>16</v>
      </c>
      <c r="H2198" t="s">
        <v>297</v>
      </c>
      <c r="I2198" t="s">
        <v>21</v>
      </c>
      <c r="J2198" t="b">
        <v>0</v>
      </c>
      <c r="K2198">
        <v>878502</v>
      </c>
      <c r="L2198">
        <v>2733964</v>
      </c>
      <c r="M2198" t="str">
        <f>IF(VLOOKUP(A2198,'national-winners'!$A$2:$B$13,2,0)=H2198,"Y","N")</f>
        <v>Y</v>
      </c>
      <c r="N2198" t="str">
        <f>_xlfn.XLOOKUP(INDEX('state-winning-votes'!$A$1:$L$53,MATCH($C2198,'state-winning-votes'!$A:$A,0),MATCH($A2198,'state-winning-votes'!$A$2:$L$2,0)),$K:$K,$H:$H)</f>
        <v>Gore, Al</v>
      </c>
      <c r="O2198" t="str">
        <f>VLOOKUP(A2198,'national-winners'!$A$2:$B$13,2,0)</f>
        <v>Bush, George W.</v>
      </c>
    </row>
    <row r="2199" spans="1:15" x14ac:dyDescent="0.25">
      <c r="A2199">
        <v>2000</v>
      </c>
      <c r="B2199" t="s">
        <v>89</v>
      </c>
      <c r="C2199" t="s">
        <v>90</v>
      </c>
      <c r="D2199">
        <v>25</v>
      </c>
      <c r="E2199">
        <v>14</v>
      </c>
      <c r="F2199">
        <v>3</v>
      </c>
      <c r="G2199" t="s">
        <v>16</v>
      </c>
      <c r="H2199" t="s">
        <v>273</v>
      </c>
      <c r="I2199" t="s">
        <v>274</v>
      </c>
      <c r="J2199" t="b">
        <v>0</v>
      </c>
      <c r="K2199">
        <v>173564</v>
      </c>
      <c r="L2199">
        <v>2733964</v>
      </c>
      <c r="M2199" t="str">
        <f>IF(VLOOKUP(A2199,'national-winners'!$A$2:$B$13,2,0)=H2199,"Y","N")</f>
        <v>N</v>
      </c>
      <c r="N2199" t="str">
        <f>_xlfn.XLOOKUP(INDEX('state-winning-votes'!$A$1:$L$53,MATCH($C2199,'state-winning-votes'!$A:$A,0),MATCH($A2199,'state-winning-votes'!$A$2:$L$2,0)),$K:$K,$H:$H)</f>
        <v>Gore, Al</v>
      </c>
      <c r="O2199" t="str">
        <f>VLOOKUP(A2199,'national-winners'!$A$2:$B$13,2,0)</f>
        <v>Bush, George W.</v>
      </c>
    </row>
    <row r="2200" spans="1:15" x14ac:dyDescent="0.25">
      <c r="A2200">
        <v>2000</v>
      </c>
      <c r="B2200" t="s">
        <v>89</v>
      </c>
      <c r="C2200" t="s">
        <v>90</v>
      </c>
      <c r="D2200">
        <v>25</v>
      </c>
      <c r="E2200">
        <v>14</v>
      </c>
      <c r="F2200">
        <v>3</v>
      </c>
      <c r="G2200" t="s">
        <v>16</v>
      </c>
      <c r="H2200" t="s">
        <v>246</v>
      </c>
      <c r="J2200" t="b">
        <v>0</v>
      </c>
      <c r="K2200">
        <v>31022</v>
      </c>
      <c r="L2200">
        <v>2733964</v>
      </c>
      <c r="M2200" t="str">
        <f>IF(VLOOKUP(A2200,'national-winners'!$A$2:$B$13,2,0)=H2200,"Y","N")</f>
        <v>N</v>
      </c>
      <c r="N2200" t="str">
        <f>_xlfn.XLOOKUP(INDEX('state-winning-votes'!$A$1:$L$53,MATCH($C2200,'state-winning-votes'!$A:$A,0),MATCH($A2200,'state-winning-votes'!$A$2:$L$2,0)),$K:$K,$H:$H)</f>
        <v>Gore, Al</v>
      </c>
      <c r="O2200" t="str">
        <f>VLOOKUP(A2200,'national-winners'!$A$2:$B$13,2,0)</f>
        <v>Bush, George W.</v>
      </c>
    </row>
    <row r="2201" spans="1:15" x14ac:dyDescent="0.25">
      <c r="A2201">
        <v>2000</v>
      </c>
      <c r="B2201" t="s">
        <v>89</v>
      </c>
      <c r="C2201" t="s">
        <v>90</v>
      </c>
      <c r="D2201">
        <v>25</v>
      </c>
      <c r="E2201">
        <v>14</v>
      </c>
      <c r="F2201">
        <v>3</v>
      </c>
      <c r="G2201" t="s">
        <v>16</v>
      </c>
      <c r="H2201" t="s">
        <v>271</v>
      </c>
      <c r="I2201" t="s">
        <v>29</v>
      </c>
      <c r="J2201" t="b">
        <v>0</v>
      </c>
      <c r="K2201">
        <v>16366</v>
      </c>
      <c r="L2201">
        <v>2733964</v>
      </c>
      <c r="M2201" t="str">
        <f>IF(VLOOKUP(A2201,'national-winners'!$A$2:$B$13,2,0)=H2201,"Y","N")</f>
        <v>N</v>
      </c>
      <c r="N2201" t="str">
        <f>_xlfn.XLOOKUP(INDEX('state-winning-votes'!$A$1:$L$53,MATCH($C2201,'state-winning-votes'!$A:$A,0),MATCH($A2201,'state-winning-votes'!$A$2:$L$2,0)),$K:$K,$H:$H)</f>
        <v>Gore, Al</v>
      </c>
      <c r="O2201" t="str">
        <f>VLOOKUP(A2201,'national-winners'!$A$2:$B$13,2,0)</f>
        <v>Bush, George W.</v>
      </c>
    </row>
    <row r="2202" spans="1:15" x14ac:dyDescent="0.25">
      <c r="A2202">
        <v>2000</v>
      </c>
      <c r="B2202" t="s">
        <v>89</v>
      </c>
      <c r="C2202" t="s">
        <v>90</v>
      </c>
      <c r="D2202">
        <v>25</v>
      </c>
      <c r="E2202">
        <v>14</v>
      </c>
      <c r="F2202">
        <v>3</v>
      </c>
      <c r="G2202" t="s">
        <v>16</v>
      </c>
      <c r="H2202" t="s">
        <v>299</v>
      </c>
      <c r="I2202" t="s">
        <v>272</v>
      </c>
      <c r="J2202" t="b">
        <v>0</v>
      </c>
      <c r="K2202">
        <v>11149</v>
      </c>
      <c r="L2202">
        <v>2733964</v>
      </c>
      <c r="M2202" t="str">
        <f>IF(VLOOKUP(A2202,'national-winners'!$A$2:$B$13,2,0)=H2202,"Y","N")</f>
        <v>N</v>
      </c>
      <c r="N2202" t="str">
        <f>_xlfn.XLOOKUP(INDEX('state-winning-votes'!$A$1:$L$53,MATCH($C2202,'state-winning-votes'!$A:$A,0),MATCH($A2202,'state-winning-votes'!$A$2:$L$2,0)),$K:$K,$H:$H)</f>
        <v>Gore, Al</v>
      </c>
      <c r="O2202" t="str">
        <f>VLOOKUP(A2202,'national-winners'!$A$2:$B$13,2,0)</f>
        <v>Bush, George W.</v>
      </c>
    </row>
    <row r="2203" spans="1:15" x14ac:dyDescent="0.25">
      <c r="A2203">
        <v>2000</v>
      </c>
      <c r="B2203" t="s">
        <v>89</v>
      </c>
      <c r="C2203" t="s">
        <v>90</v>
      </c>
      <c r="D2203">
        <v>25</v>
      </c>
      <c r="E2203">
        <v>14</v>
      </c>
      <c r="F2203">
        <v>3</v>
      </c>
      <c r="G2203" t="s">
        <v>16</v>
      </c>
      <c r="H2203" t="s">
        <v>59</v>
      </c>
      <c r="J2203" t="b">
        <v>0</v>
      </c>
      <c r="K2203">
        <v>3990</v>
      </c>
      <c r="L2203">
        <v>2733964</v>
      </c>
      <c r="M2203" t="str">
        <f>IF(VLOOKUP(A2203,'national-winners'!$A$2:$B$13,2,0)=H2203,"Y","N")</f>
        <v>N</v>
      </c>
      <c r="N2203" t="str">
        <f>_xlfn.XLOOKUP(INDEX('state-winning-votes'!$A$1:$L$53,MATCH($C2203,'state-winning-votes'!$A:$A,0),MATCH($A2203,'state-winning-votes'!$A$2:$L$2,0)),$K:$K,$H:$H)</f>
        <v>Gore, Al</v>
      </c>
      <c r="O2203" t="str">
        <f>VLOOKUP(A2203,'national-winners'!$A$2:$B$13,2,0)</f>
        <v>Bush, George W.</v>
      </c>
    </row>
    <row r="2204" spans="1:15" x14ac:dyDescent="0.25">
      <c r="A2204">
        <v>2000</v>
      </c>
      <c r="B2204" t="s">
        <v>89</v>
      </c>
      <c r="C2204" t="s">
        <v>90</v>
      </c>
      <c r="D2204">
        <v>25</v>
      </c>
      <c r="E2204">
        <v>14</v>
      </c>
      <c r="F2204">
        <v>3</v>
      </c>
      <c r="G2204" t="s">
        <v>16</v>
      </c>
      <c r="H2204" t="s">
        <v>236</v>
      </c>
      <c r="I2204" t="s">
        <v>301</v>
      </c>
      <c r="J2204" t="b">
        <v>0</v>
      </c>
      <c r="K2204">
        <v>2884</v>
      </c>
      <c r="L2204">
        <v>2733964</v>
      </c>
      <c r="M2204" t="str">
        <f>IF(VLOOKUP(A2204,'national-winners'!$A$2:$B$13,2,0)=H2204,"Y","N")</f>
        <v>N</v>
      </c>
      <c r="N2204" t="str">
        <f>_xlfn.XLOOKUP(INDEX('state-winning-votes'!$A$1:$L$53,MATCH($C2204,'state-winning-votes'!$A:$A,0),MATCH($A2204,'state-winning-votes'!$A$2:$L$2,0)),$K:$K,$H:$H)</f>
        <v>Gore, Al</v>
      </c>
      <c r="O2204" t="str">
        <f>VLOOKUP(A2204,'national-winners'!$A$2:$B$13,2,0)</f>
        <v>Bush, George W.</v>
      </c>
    </row>
    <row r="2205" spans="1:15" x14ac:dyDescent="0.25">
      <c r="A2205">
        <v>2000</v>
      </c>
      <c r="B2205" t="s">
        <v>91</v>
      </c>
      <c r="C2205" t="s">
        <v>92</v>
      </c>
      <c r="D2205">
        <v>26</v>
      </c>
      <c r="E2205">
        <v>34</v>
      </c>
      <c r="F2205">
        <v>23</v>
      </c>
      <c r="G2205" t="s">
        <v>16</v>
      </c>
      <c r="H2205" t="s">
        <v>298</v>
      </c>
      <c r="I2205" t="s">
        <v>18</v>
      </c>
      <c r="J2205" t="b">
        <v>0</v>
      </c>
      <c r="K2205">
        <v>2170418</v>
      </c>
      <c r="L2205">
        <v>4232501</v>
      </c>
      <c r="M2205" t="str">
        <f>IF(VLOOKUP(A2205,'national-winners'!$A$2:$B$13,2,0)=H2205,"Y","N")</f>
        <v>N</v>
      </c>
      <c r="N2205" t="str">
        <f>_xlfn.XLOOKUP(INDEX('state-winning-votes'!$A$1:$L$53,MATCH($C2205,'state-winning-votes'!$A:$A,0),MATCH($A2205,'state-winning-votes'!$A$2:$L$2,0)),$K:$K,$H:$H)</f>
        <v>Gore, Al</v>
      </c>
      <c r="O2205" t="str">
        <f>VLOOKUP(A2205,'national-winners'!$A$2:$B$13,2,0)</f>
        <v>Bush, George W.</v>
      </c>
    </row>
    <row r="2206" spans="1:15" x14ac:dyDescent="0.25">
      <c r="A2206">
        <v>2000</v>
      </c>
      <c r="B2206" t="s">
        <v>91</v>
      </c>
      <c r="C2206" t="s">
        <v>92</v>
      </c>
      <c r="D2206">
        <v>26</v>
      </c>
      <c r="E2206">
        <v>34</v>
      </c>
      <c r="F2206">
        <v>23</v>
      </c>
      <c r="G2206" t="s">
        <v>16</v>
      </c>
      <c r="H2206" t="s">
        <v>297</v>
      </c>
      <c r="I2206" t="s">
        <v>21</v>
      </c>
      <c r="J2206" t="b">
        <v>0</v>
      </c>
      <c r="K2206">
        <v>1953139</v>
      </c>
      <c r="L2206">
        <v>4232501</v>
      </c>
      <c r="M2206" t="str">
        <f>IF(VLOOKUP(A2206,'national-winners'!$A$2:$B$13,2,0)=H2206,"Y","N")</f>
        <v>Y</v>
      </c>
      <c r="N2206" t="str">
        <f>_xlfn.XLOOKUP(INDEX('state-winning-votes'!$A$1:$L$53,MATCH($C2206,'state-winning-votes'!$A:$A,0),MATCH($A2206,'state-winning-votes'!$A$2:$L$2,0)),$K:$K,$H:$H)</f>
        <v>Gore, Al</v>
      </c>
      <c r="O2206" t="str">
        <f>VLOOKUP(A2206,'national-winners'!$A$2:$B$13,2,0)</f>
        <v>Bush, George W.</v>
      </c>
    </row>
    <row r="2207" spans="1:15" x14ac:dyDescent="0.25">
      <c r="A2207">
        <v>2000</v>
      </c>
      <c r="B2207" t="s">
        <v>91</v>
      </c>
      <c r="C2207" t="s">
        <v>92</v>
      </c>
      <c r="D2207">
        <v>26</v>
      </c>
      <c r="E2207">
        <v>34</v>
      </c>
      <c r="F2207">
        <v>23</v>
      </c>
      <c r="G2207" t="s">
        <v>16</v>
      </c>
      <c r="H2207" t="s">
        <v>273</v>
      </c>
      <c r="I2207" t="s">
        <v>274</v>
      </c>
      <c r="J2207" t="b">
        <v>0</v>
      </c>
      <c r="K2207">
        <v>84165</v>
      </c>
      <c r="L2207">
        <v>4232501</v>
      </c>
      <c r="M2207" t="str">
        <f>IF(VLOOKUP(A2207,'national-winners'!$A$2:$B$13,2,0)=H2207,"Y","N")</f>
        <v>N</v>
      </c>
      <c r="N2207" t="str">
        <f>_xlfn.XLOOKUP(INDEX('state-winning-votes'!$A$1:$L$53,MATCH($C2207,'state-winning-votes'!$A:$A,0),MATCH($A2207,'state-winning-votes'!$A$2:$L$2,0)),$K:$K,$H:$H)</f>
        <v>Gore, Al</v>
      </c>
      <c r="O2207" t="str">
        <f>VLOOKUP(A2207,'national-winners'!$A$2:$B$13,2,0)</f>
        <v>Bush, George W.</v>
      </c>
    </row>
    <row r="2208" spans="1:15" x14ac:dyDescent="0.25">
      <c r="A2208">
        <v>2000</v>
      </c>
      <c r="B2208" t="s">
        <v>91</v>
      </c>
      <c r="C2208" t="s">
        <v>92</v>
      </c>
      <c r="D2208">
        <v>26</v>
      </c>
      <c r="E2208">
        <v>34</v>
      </c>
      <c r="F2208">
        <v>23</v>
      </c>
      <c r="G2208" t="s">
        <v>16</v>
      </c>
      <c r="H2208" t="s">
        <v>271</v>
      </c>
      <c r="I2208" t="s">
        <v>29</v>
      </c>
      <c r="J2208" t="b">
        <v>0</v>
      </c>
      <c r="K2208">
        <v>16711</v>
      </c>
      <c r="L2208">
        <v>4232501</v>
      </c>
      <c r="M2208" t="str">
        <f>IF(VLOOKUP(A2208,'national-winners'!$A$2:$B$13,2,0)=H2208,"Y","N")</f>
        <v>N</v>
      </c>
      <c r="N2208" t="str">
        <f>_xlfn.XLOOKUP(INDEX('state-winning-votes'!$A$1:$L$53,MATCH($C2208,'state-winning-votes'!$A:$A,0),MATCH($A2208,'state-winning-votes'!$A$2:$L$2,0)),$K:$K,$H:$H)</f>
        <v>Gore, Al</v>
      </c>
      <c r="O2208" t="str">
        <f>VLOOKUP(A2208,'national-winners'!$A$2:$B$13,2,0)</f>
        <v>Bush, George W.</v>
      </c>
    </row>
    <row r="2209" spans="1:15" x14ac:dyDescent="0.25">
      <c r="A2209">
        <v>2000</v>
      </c>
      <c r="B2209" t="s">
        <v>91</v>
      </c>
      <c r="C2209" t="s">
        <v>92</v>
      </c>
      <c r="D2209">
        <v>26</v>
      </c>
      <c r="E2209">
        <v>34</v>
      </c>
      <c r="F2209">
        <v>23</v>
      </c>
      <c r="G2209" t="s">
        <v>16</v>
      </c>
      <c r="H2209" t="s">
        <v>238</v>
      </c>
      <c r="I2209" t="s">
        <v>275</v>
      </c>
      <c r="J2209" t="b">
        <v>0</v>
      </c>
      <c r="K2209">
        <v>3791</v>
      </c>
      <c r="L2209">
        <v>4232501</v>
      </c>
      <c r="M2209" t="str">
        <f>IF(VLOOKUP(A2209,'national-winners'!$A$2:$B$13,2,0)=H2209,"Y","N")</f>
        <v>N</v>
      </c>
      <c r="N2209" t="str">
        <f>_xlfn.XLOOKUP(INDEX('state-winning-votes'!$A$1:$L$53,MATCH($C2209,'state-winning-votes'!$A:$A,0),MATCH($A2209,'state-winning-votes'!$A$2:$L$2,0)),$K:$K,$H:$H)</f>
        <v>Gore, Al</v>
      </c>
      <c r="O2209" t="str">
        <f>VLOOKUP(A2209,'national-winners'!$A$2:$B$13,2,0)</f>
        <v>Bush, George W.</v>
      </c>
    </row>
    <row r="2210" spans="1:15" x14ac:dyDescent="0.25">
      <c r="A2210">
        <v>2000</v>
      </c>
      <c r="B2210" t="s">
        <v>91</v>
      </c>
      <c r="C2210" t="s">
        <v>92</v>
      </c>
      <c r="D2210">
        <v>26</v>
      </c>
      <c r="E2210">
        <v>34</v>
      </c>
      <c r="F2210">
        <v>23</v>
      </c>
      <c r="G2210" t="s">
        <v>16</v>
      </c>
      <c r="H2210" t="s">
        <v>236</v>
      </c>
      <c r="I2210" t="s">
        <v>237</v>
      </c>
      <c r="J2210" t="b">
        <v>0</v>
      </c>
      <c r="K2210">
        <v>2426</v>
      </c>
      <c r="L2210">
        <v>4232501</v>
      </c>
      <c r="M2210" t="str">
        <f>IF(VLOOKUP(A2210,'national-winners'!$A$2:$B$13,2,0)=H2210,"Y","N")</f>
        <v>N</v>
      </c>
      <c r="N2210" t="str">
        <f>_xlfn.XLOOKUP(INDEX('state-winning-votes'!$A$1:$L$53,MATCH($C2210,'state-winning-votes'!$A:$A,0),MATCH($A2210,'state-winning-votes'!$A$2:$L$2,0)),$K:$K,$H:$H)</f>
        <v>Gore, Al</v>
      </c>
      <c r="O2210" t="str">
        <f>VLOOKUP(A2210,'national-winners'!$A$2:$B$13,2,0)</f>
        <v>Bush, George W.</v>
      </c>
    </row>
    <row r="2211" spans="1:15" x14ac:dyDescent="0.25">
      <c r="A2211">
        <v>2000</v>
      </c>
      <c r="B2211" t="s">
        <v>91</v>
      </c>
      <c r="C2211" t="s">
        <v>92</v>
      </c>
      <c r="D2211">
        <v>26</v>
      </c>
      <c r="E2211">
        <v>34</v>
      </c>
      <c r="F2211">
        <v>23</v>
      </c>
      <c r="G2211" t="s">
        <v>16</v>
      </c>
      <c r="J2211" t="b">
        <v>1</v>
      </c>
      <c r="K2211">
        <v>1851</v>
      </c>
      <c r="L2211">
        <v>4232501</v>
      </c>
      <c r="M2211" t="str">
        <f>IF(VLOOKUP(A2211,'national-winners'!$A$2:$B$13,2,0)=H2211,"Y","N")</f>
        <v>N</v>
      </c>
      <c r="N2211" t="str">
        <f>_xlfn.XLOOKUP(INDEX('state-winning-votes'!$A$1:$L$53,MATCH($C2211,'state-winning-votes'!$A:$A,0),MATCH($A2211,'state-winning-votes'!$A$2:$L$2,0)),$K:$K,$H:$H)</f>
        <v>Gore, Al</v>
      </c>
      <c r="O2211" t="str">
        <f>VLOOKUP(A2211,'national-winners'!$A$2:$B$13,2,0)</f>
        <v>Bush, George W.</v>
      </c>
    </row>
    <row r="2212" spans="1:15" x14ac:dyDescent="0.25">
      <c r="A2212">
        <v>2000</v>
      </c>
      <c r="B2212" t="s">
        <v>94</v>
      </c>
      <c r="C2212" t="s">
        <v>95</v>
      </c>
      <c r="D2212">
        <v>27</v>
      </c>
      <c r="E2212">
        <v>41</v>
      </c>
      <c r="F2212">
        <v>33</v>
      </c>
      <c r="G2212" t="s">
        <v>16</v>
      </c>
      <c r="H2212" t="s">
        <v>298</v>
      </c>
      <c r="I2212" t="s">
        <v>302</v>
      </c>
      <c r="J2212" t="b">
        <v>0</v>
      </c>
      <c r="K2212">
        <v>1168266</v>
      </c>
      <c r="L2212">
        <v>2438685</v>
      </c>
      <c r="M2212" t="str">
        <f>IF(VLOOKUP(A2212,'national-winners'!$A$2:$B$13,2,0)=H2212,"Y","N")</f>
        <v>N</v>
      </c>
      <c r="N2212" t="str">
        <f>_xlfn.XLOOKUP(INDEX('state-winning-votes'!$A$1:$L$53,MATCH($C2212,'state-winning-votes'!$A:$A,0),MATCH($A2212,'state-winning-votes'!$A$2:$L$2,0)),$K:$K,$H:$H)</f>
        <v>Gore, Al</v>
      </c>
      <c r="O2212" t="str">
        <f>VLOOKUP(A2212,'national-winners'!$A$2:$B$13,2,0)</f>
        <v>Bush, George W.</v>
      </c>
    </row>
    <row r="2213" spans="1:15" x14ac:dyDescent="0.25">
      <c r="A2213">
        <v>2000</v>
      </c>
      <c r="B2213" t="s">
        <v>94</v>
      </c>
      <c r="C2213" t="s">
        <v>95</v>
      </c>
      <c r="D2213">
        <v>27</v>
      </c>
      <c r="E2213">
        <v>41</v>
      </c>
      <c r="F2213">
        <v>33</v>
      </c>
      <c r="G2213" t="s">
        <v>16</v>
      </c>
      <c r="H2213" t="s">
        <v>297</v>
      </c>
      <c r="I2213" t="s">
        <v>21</v>
      </c>
      <c r="J2213" t="b">
        <v>0</v>
      </c>
      <c r="K2213">
        <v>1109659</v>
      </c>
      <c r="L2213">
        <v>2438685</v>
      </c>
      <c r="M2213" t="str">
        <f>IF(VLOOKUP(A2213,'national-winners'!$A$2:$B$13,2,0)=H2213,"Y","N")</f>
        <v>Y</v>
      </c>
      <c r="N2213" t="str">
        <f>_xlfn.XLOOKUP(INDEX('state-winning-votes'!$A$1:$L$53,MATCH($C2213,'state-winning-votes'!$A:$A,0),MATCH($A2213,'state-winning-votes'!$A$2:$L$2,0)),$K:$K,$H:$H)</f>
        <v>Gore, Al</v>
      </c>
      <c r="O2213" t="str">
        <f>VLOOKUP(A2213,'national-winners'!$A$2:$B$13,2,0)</f>
        <v>Bush, George W.</v>
      </c>
    </row>
    <row r="2214" spans="1:15" x14ac:dyDescent="0.25">
      <c r="A2214">
        <v>2000</v>
      </c>
      <c r="B2214" t="s">
        <v>94</v>
      </c>
      <c r="C2214" t="s">
        <v>95</v>
      </c>
      <c r="D2214">
        <v>27</v>
      </c>
      <c r="E2214">
        <v>41</v>
      </c>
      <c r="F2214">
        <v>33</v>
      </c>
      <c r="G2214" t="s">
        <v>16</v>
      </c>
      <c r="H2214" t="s">
        <v>273</v>
      </c>
      <c r="I2214" t="s">
        <v>274</v>
      </c>
      <c r="J2214" t="b">
        <v>0</v>
      </c>
      <c r="K2214">
        <v>126696</v>
      </c>
      <c r="L2214">
        <v>2438685</v>
      </c>
      <c r="M2214" t="str">
        <f>IF(VLOOKUP(A2214,'national-winners'!$A$2:$B$13,2,0)=H2214,"Y","N")</f>
        <v>N</v>
      </c>
      <c r="N2214" t="str">
        <f>_xlfn.XLOOKUP(INDEX('state-winning-votes'!$A$1:$L$53,MATCH($C2214,'state-winning-votes'!$A:$A,0),MATCH($A2214,'state-winning-votes'!$A$2:$L$2,0)),$K:$K,$H:$H)</f>
        <v>Gore, Al</v>
      </c>
      <c r="O2214" t="str">
        <f>VLOOKUP(A2214,'national-winners'!$A$2:$B$13,2,0)</f>
        <v>Bush, George W.</v>
      </c>
    </row>
    <row r="2215" spans="1:15" x14ac:dyDescent="0.25">
      <c r="A2215">
        <v>2000</v>
      </c>
      <c r="B2215" t="s">
        <v>94</v>
      </c>
      <c r="C2215" t="s">
        <v>95</v>
      </c>
      <c r="D2215">
        <v>27</v>
      </c>
      <c r="E2215">
        <v>41</v>
      </c>
      <c r="F2215">
        <v>33</v>
      </c>
      <c r="G2215" t="s">
        <v>16</v>
      </c>
      <c r="H2215" t="s">
        <v>299</v>
      </c>
      <c r="I2215" t="s">
        <v>303</v>
      </c>
      <c r="J2215" t="b">
        <v>0</v>
      </c>
      <c r="K2215">
        <v>22166</v>
      </c>
      <c r="L2215">
        <v>2438685</v>
      </c>
      <c r="M2215" t="str">
        <f>IF(VLOOKUP(A2215,'national-winners'!$A$2:$B$13,2,0)=H2215,"Y","N")</f>
        <v>N</v>
      </c>
      <c r="N2215" t="str">
        <f>_xlfn.XLOOKUP(INDEX('state-winning-votes'!$A$1:$L$53,MATCH($C2215,'state-winning-votes'!$A:$A,0),MATCH($A2215,'state-winning-votes'!$A$2:$L$2,0)),$K:$K,$H:$H)</f>
        <v>Gore, Al</v>
      </c>
      <c r="O2215" t="str">
        <f>VLOOKUP(A2215,'national-winners'!$A$2:$B$13,2,0)</f>
        <v>Bush, George W.</v>
      </c>
    </row>
    <row r="2216" spans="1:15" x14ac:dyDescent="0.25">
      <c r="A2216">
        <v>2000</v>
      </c>
      <c r="B2216" t="s">
        <v>94</v>
      </c>
      <c r="C2216" t="s">
        <v>95</v>
      </c>
      <c r="D2216">
        <v>27</v>
      </c>
      <c r="E2216">
        <v>41</v>
      </c>
      <c r="F2216">
        <v>33</v>
      </c>
      <c r="G2216" t="s">
        <v>16</v>
      </c>
      <c r="H2216" t="s">
        <v>271</v>
      </c>
      <c r="I2216" t="s">
        <v>29</v>
      </c>
      <c r="J2216" t="b">
        <v>0</v>
      </c>
      <c r="K2216">
        <v>5282</v>
      </c>
      <c r="L2216">
        <v>2438685</v>
      </c>
      <c r="M2216" t="str">
        <f>IF(VLOOKUP(A2216,'national-winners'!$A$2:$B$13,2,0)=H2216,"Y","N")</f>
        <v>N</v>
      </c>
      <c r="N2216" t="str">
        <f>_xlfn.XLOOKUP(INDEX('state-winning-votes'!$A$1:$L$53,MATCH($C2216,'state-winning-votes'!$A:$A,0),MATCH($A2216,'state-winning-votes'!$A$2:$L$2,0)),$K:$K,$H:$H)</f>
        <v>Gore, Al</v>
      </c>
      <c r="O2216" t="str">
        <f>VLOOKUP(A2216,'national-winners'!$A$2:$B$13,2,0)</f>
        <v>Bush, George W.</v>
      </c>
    </row>
    <row r="2217" spans="1:15" x14ac:dyDescent="0.25">
      <c r="A2217">
        <v>2000</v>
      </c>
      <c r="B2217" t="s">
        <v>94</v>
      </c>
      <c r="C2217" t="s">
        <v>95</v>
      </c>
      <c r="D2217">
        <v>27</v>
      </c>
      <c r="E2217">
        <v>41</v>
      </c>
      <c r="F2217">
        <v>33</v>
      </c>
      <c r="G2217" t="s">
        <v>16</v>
      </c>
      <c r="H2217" t="s">
        <v>238</v>
      </c>
      <c r="I2217" t="s">
        <v>134</v>
      </c>
      <c r="J2217" t="b">
        <v>0</v>
      </c>
      <c r="K2217">
        <v>3272</v>
      </c>
      <c r="L2217">
        <v>2438685</v>
      </c>
      <c r="M2217" t="str">
        <f>IF(VLOOKUP(A2217,'national-winners'!$A$2:$B$13,2,0)=H2217,"Y","N")</f>
        <v>N</v>
      </c>
      <c r="N2217" t="str">
        <f>_xlfn.XLOOKUP(INDEX('state-winning-votes'!$A$1:$L$53,MATCH($C2217,'state-winning-votes'!$A:$A,0),MATCH($A2217,'state-winning-votes'!$A$2:$L$2,0)),$K:$K,$H:$H)</f>
        <v>Gore, Al</v>
      </c>
      <c r="O2217" t="str">
        <f>VLOOKUP(A2217,'national-winners'!$A$2:$B$13,2,0)</f>
        <v>Bush, George W.</v>
      </c>
    </row>
    <row r="2218" spans="1:15" x14ac:dyDescent="0.25">
      <c r="A2218">
        <v>2000</v>
      </c>
      <c r="B2218" t="s">
        <v>94</v>
      </c>
      <c r="C2218" t="s">
        <v>95</v>
      </c>
      <c r="D2218">
        <v>27</v>
      </c>
      <c r="E2218">
        <v>41</v>
      </c>
      <c r="F2218">
        <v>33</v>
      </c>
      <c r="G2218" t="s">
        <v>16</v>
      </c>
      <c r="H2218" t="s">
        <v>299</v>
      </c>
      <c r="I2218" t="s">
        <v>272</v>
      </c>
      <c r="J2218" t="b">
        <v>0</v>
      </c>
      <c r="K2218">
        <v>2294</v>
      </c>
      <c r="L2218">
        <v>2438685</v>
      </c>
      <c r="M2218" t="str">
        <f>IF(VLOOKUP(A2218,'national-winners'!$A$2:$B$13,2,0)=H2218,"Y","N")</f>
        <v>N</v>
      </c>
      <c r="N2218" t="str">
        <f>_xlfn.XLOOKUP(INDEX('state-winning-votes'!$A$1:$L$53,MATCH($C2218,'state-winning-votes'!$A:$A,0),MATCH($A2218,'state-winning-votes'!$A$2:$L$2,0)),$K:$K,$H:$H)</f>
        <v>Gore, Al</v>
      </c>
      <c r="O2218" t="str">
        <f>VLOOKUP(A2218,'national-winners'!$A$2:$B$13,2,0)</f>
        <v>Bush, George W.</v>
      </c>
    </row>
    <row r="2219" spans="1:15" x14ac:dyDescent="0.25">
      <c r="A2219">
        <v>2000</v>
      </c>
      <c r="B2219" t="s">
        <v>94</v>
      </c>
      <c r="C2219" t="s">
        <v>95</v>
      </c>
      <c r="D2219">
        <v>27</v>
      </c>
      <c r="E2219">
        <v>41</v>
      </c>
      <c r="F2219">
        <v>33</v>
      </c>
      <c r="G2219" t="s">
        <v>16</v>
      </c>
      <c r="H2219" t="s">
        <v>284</v>
      </c>
      <c r="I2219" t="s">
        <v>37</v>
      </c>
      <c r="J2219" t="b">
        <v>0</v>
      </c>
      <c r="K2219">
        <v>1022</v>
      </c>
      <c r="L2219">
        <v>2438685</v>
      </c>
      <c r="M2219" t="str">
        <f>IF(VLOOKUP(A2219,'national-winners'!$A$2:$B$13,2,0)=H2219,"Y","N")</f>
        <v>N</v>
      </c>
      <c r="N2219" t="str">
        <f>_xlfn.XLOOKUP(INDEX('state-winning-votes'!$A$1:$L$53,MATCH($C2219,'state-winning-votes'!$A:$A,0),MATCH($A2219,'state-winning-votes'!$A$2:$L$2,0)),$K:$K,$H:$H)</f>
        <v>Gore, Al</v>
      </c>
      <c r="O2219" t="str">
        <f>VLOOKUP(A2219,'national-winners'!$A$2:$B$13,2,0)</f>
        <v>Bush, George W.</v>
      </c>
    </row>
    <row r="2220" spans="1:15" x14ac:dyDescent="0.25">
      <c r="A2220">
        <v>2000</v>
      </c>
      <c r="B2220" t="s">
        <v>94</v>
      </c>
      <c r="C2220" t="s">
        <v>95</v>
      </c>
      <c r="D2220">
        <v>27</v>
      </c>
      <c r="E2220">
        <v>41</v>
      </c>
      <c r="F2220">
        <v>33</v>
      </c>
      <c r="G2220" t="s">
        <v>16</v>
      </c>
      <c r="J2220" t="b">
        <v>1</v>
      </c>
      <c r="K2220">
        <v>28</v>
      </c>
      <c r="L2220">
        <v>2438685</v>
      </c>
      <c r="M2220" t="str">
        <f>IF(VLOOKUP(A2220,'national-winners'!$A$2:$B$13,2,0)=H2220,"Y","N")</f>
        <v>N</v>
      </c>
      <c r="N2220" t="str">
        <f>_xlfn.XLOOKUP(INDEX('state-winning-votes'!$A$1:$L$53,MATCH($C2220,'state-winning-votes'!$A:$A,0),MATCH($A2220,'state-winning-votes'!$A$2:$L$2,0)),$K:$K,$H:$H)</f>
        <v>Gore, Al</v>
      </c>
      <c r="O2220" t="str">
        <f>VLOOKUP(A2220,'national-winners'!$A$2:$B$13,2,0)</f>
        <v>Bush, George W.</v>
      </c>
    </row>
    <row r="2221" spans="1:15" x14ac:dyDescent="0.25">
      <c r="A2221">
        <v>2000</v>
      </c>
      <c r="B2221" t="s">
        <v>101</v>
      </c>
      <c r="C2221" t="s">
        <v>102</v>
      </c>
      <c r="D2221">
        <v>28</v>
      </c>
      <c r="E2221">
        <v>64</v>
      </c>
      <c r="F2221">
        <v>46</v>
      </c>
      <c r="G2221" t="s">
        <v>16</v>
      </c>
      <c r="H2221" t="s">
        <v>297</v>
      </c>
      <c r="I2221" t="s">
        <v>21</v>
      </c>
      <c r="J2221" t="b">
        <v>0</v>
      </c>
      <c r="K2221">
        <v>572844</v>
      </c>
      <c r="L2221">
        <v>994184</v>
      </c>
      <c r="M2221" t="str">
        <f>IF(VLOOKUP(A2221,'national-winners'!$A$2:$B$13,2,0)=H2221,"Y","N")</f>
        <v>Y</v>
      </c>
      <c r="N2221" t="str">
        <f>_xlfn.XLOOKUP(INDEX('state-winning-votes'!$A$1:$L$53,MATCH($C2221,'state-winning-votes'!$A:$A,0),MATCH($A2221,'state-winning-votes'!$A$2:$L$2,0)),$K:$K,$H:$H)</f>
        <v>Bush, George W.</v>
      </c>
      <c r="O2221" t="str">
        <f>VLOOKUP(A2221,'national-winners'!$A$2:$B$13,2,0)</f>
        <v>Bush, George W.</v>
      </c>
    </row>
    <row r="2222" spans="1:15" x14ac:dyDescent="0.25">
      <c r="A2222">
        <v>2000</v>
      </c>
      <c r="B2222" t="s">
        <v>101</v>
      </c>
      <c r="C2222" t="s">
        <v>102</v>
      </c>
      <c r="D2222">
        <v>28</v>
      </c>
      <c r="E2222">
        <v>64</v>
      </c>
      <c r="F2222">
        <v>46</v>
      </c>
      <c r="G2222" t="s">
        <v>16</v>
      </c>
      <c r="H2222" t="s">
        <v>298</v>
      </c>
      <c r="I2222" t="s">
        <v>18</v>
      </c>
      <c r="J2222" t="b">
        <v>0</v>
      </c>
      <c r="K2222">
        <v>404614</v>
      </c>
      <c r="L2222">
        <v>994184</v>
      </c>
      <c r="M2222" t="str">
        <f>IF(VLOOKUP(A2222,'national-winners'!$A$2:$B$13,2,0)=H2222,"Y","N")</f>
        <v>N</v>
      </c>
      <c r="N2222" t="str">
        <f>_xlfn.XLOOKUP(INDEX('state-winning-votes'!$A$1:$L$53,MATCH($C2222,'state-winning-votes'!$A:$A,0),MATCH($A2222,'state-winning-votes'!$A$2:$L$2,0)),$K:$K,$H:$H)</f>
        <v>Bush, George W.</v>
      </c>
      <c r="O2222" t="str">
        <f>VLOOKUP(A2222,'national-winners'!$A$2:$B$13,2,0)</f>
        <v>Bush, George W.</v>
      </c>
    </row>
    <row r="2223" spans="1:15" x14ac:dyDescent="0.25">
      <c r="A2223">
        <v>2000</v>
      </c>
      <c r="B2223" t="s">
        <v>101</v>
      </c>
      <c r="C2223" t="s">
        <v>102</v>
      </c>
      <c r="D2223">
        <v>28</v>
      </c>
      <c r="E2223">
        <v>64</v>
      </c>
      <c r="F2223">
        <v>46</v>
      </c>
      <c r="G2223" t="s">
        <v>16</v>
      </c>
      <c r="I2223" t="s">
        <v>35</v>
      </c>
      <c r="J2223" t="b">
        <v>0</v>
      </c>
      <c r="K2223">
        <v>8735</v>
      </c>
      <c r="L2223">
        <v>994184</v>
      </c>
      <c r="M2223" t="str">
        <f>IF(VLOOKUP(A2223,'national-winners'!$A$2:$B$13,2,0)=H2223,"Y","N")</f>
        <v>N</v>
      </c>
      <c r="N2223" t="str">
        <f>_xlfn.XLOOKUP(INDEX('state-winning-votes'!$A$1:$L$53,MATCH($C2223,'state-winning-votes'!$A:$A,0),MATCH($A2223,'state-winning-votes'!$A$2:$L$2,0)),$K:$K,$H:$H)</f>
        <v>Bush, George W.</v>
      </c>
      <c r="O2223" t="str">
        <f>VLOOKUP(A2223,'national-winners'!$A$2:$B$13,2,0)</f>
        <v>Bush, George W.</v>
      </c>
    </row>
    <row r="2224" spans="1:15" x14ac:dyDescent="0.25">
      <c r="A2224">
        <v>2000</v>
      </c>
      <c r="B2224" t="s">
        <v>101</v>
      </c>
      <c r="C2224" t="s">
        <v>102</v>
      </c>
      <c r="D2224">
        <v>28</v>
      </c>
      <c r="E2224">
        <v>64</v>
      </c>
      <c r="F2224">
        <v>46</v>
      </c>
      <c r="G2224" t="s">
        <v>16</v>
      </c>
      <c r="H2224" t="s">
        <v>238</v>
      </c>
      <c r="I2224" t="s">
        <v>134</v>
      </c>
      <c r="J2224" t="b">
        <v>0</v>
      </c>
      <c r="K2224">
        <v>3267</v>
      </c>
      <c r="L2224">
        <v>994184</v>
      </c>
      <c r="M2224" t="str">
        <f>IF(VLOOKUP(A2224,'national-winners'!$A$2:$B$13,2,0)=H2224,"Y","N")</f>
        <v>N</v>
      </c>
      <c r="N2224" t="str">
        <f>_xlfn.XLOOKUP(INDEX('state-winning-votes'!$A$1:$L$53,MATCH($C2224,'state-winning-votes'!$A:$A,0),MATCH($A2224,'state-winning-votes'!$A$2:$L$2,0)),$K:$K,$H:$H)</f>
        <v>Bush, George W.</v>
      </c>
      <c r="O2224" t="str">
        <f>VLOOKUP(A2224,'national-winners'!$A$2:$B$13,2,0)</f>
        <v>Bush, George W.</v>
      </c>
    </row>
    <row r="2225" spans="1:15" x14ac:dyDescent="0.25">
      <c r="A2225">
        <v>2000</v>
      </c>
      <c r="B2225" t="s">
        <v>101</v>
      </c>
      <c r="C2225" t="s">
        <v>102</v>
      </c>
      <c r="D2225">
        <v>28</v>
      </c>
      <c r="E2225">
        <v>64</v>
      </c>
      <c r="F2225">
        <v>46</v>
      </c>
      <c r="G2225" t="s">
        <v>16</v>
      </c>
      <c r="H2225" t="s">
        <v>299</v>
      </c>
      <c r="I2225" t="s">
        <v>272</v>
      </c>
      <c r="J2225" t="b">
        <v>0</v>
      </c>
      <c r="K2225">
        <v>2265</v>
      </c>
      <c r="L2225">
        <v>994184</v>
      </c>
      <c r="M2225" t="str">
        <f>IF(VLOOKUP(A2225,'national-winners'!$A$2:$B$13,2,0)=H2225,"Y","N")</f>
        <v>N</v>
      </c>
      <c r="N2225" t="str">
        <f>_xlfn.XLOOKUP(INDEX('state-winning-votes'!$A$1:$L$53,MATCH($C2225,'state-winning-votes'!$A:$A,0),MATCH($A2225,'state-winning-votes'!$A$2:$L$2,0)),$K:$K,$H:$H)</f>
        <v>Bush, George W.</v>
      </c>
      <c r="O2225" t="str">
        <f>VLOOKUP(A2225,'national-winners'!$A$2:$B$13,2,0)</f>
        <v>Bush, George W.</v>
      </c>
    </row>
    <row r="2226" spans="1:15" x14ac:dyDescent="0.25">
      <c r="A2226">
        <v>2000</v>
      </c>
      <c r="B2226" t="s">
        <v>101</v>
      </c>
      <c r="C2226" t="s">
        <v>102</v>
      </c>
      <c r="D2226">
        <v>28</v>
      </c>
      <c r="E2226">
        <v>64</v>
      </c>
      <c r="F2226">
        <v>46</v>
      </c>
      <c r="G2226" t="s">
        <v>16</v>
      </c>
      <c r="H2226" t="s">
        <v>271</v>
      </c>
      <c r="I2226" t="s">
        <v>29</v>
      </c>
      <c r="J2226" t="b">
        <v>0</v>
      </c>
      <c r="K2226">
        <v>2009</v>
      </c>
      <c r="L2226">
        <v>994184</v>
      </c>
      <c r="M2226" t="str">
        <f>IF(VLOOKUP(A2226,'national-winners'!$A$2:$B$13,2,0)=H2226,"Y","N")</f>
        <v>N</v>
      </c>
      <c r="N2226" t="str">
        <f>_xlfn.XLOOKUP(INDEX('state-winning-votes'!$A$1:$L$53,MATCH($C2226,'state-winning-votes'!$A:$A,0),MATCH($A2226,'state-winning-votes'!$A$2:$L$2,0)),$K:$K,$H:$H)</f>
        <v>Bush, George W.</v>
      </c>
      <c r="O2226" t="str">
        <f>VLOOKUP(A2226,'national-winners'!$A$2:$B$13,2,0)</f>
        <v>Bush, George W.</v>
      </c>
    </row>
    <row r="2227" spans="1:15" x14ac:dyDescent="0.25">
      <c r="A2227">
        <v>2000</v>
      </c>
      <c r="B2227" t="s">
        <v>101</v>
      </c>
      <c r="C2227" t="s">
        <v>102</v>
      </c>
      <c r="D2227">
        <v>28</v>
      </c>
      <c r="E2227">
        <v>64</v>
      </c>
      <c r="F2227">
        <v>46</v>
      </c>
      <c r="G2227" t="s">
        <v>16</v>
      </c>
      <c r="H2227" t="s">
        <v>236</v>
      </c>
      <c r="I2227" t="s">
        <v>237</v>
      </c>
      <c r="J2227" t="b">
        <v>0</v>
      </c>
      <c r="K2227">
        <v>450</v>
      </c>
      <c r="L2227">
        <v>994184</v>
      </c>
      <c r="M2227" t="str">
        <f>IF(VLOOKUP(A2227,'national-winners'!$A$2:$B$13,2,0)=H2227,"Y","N")</f>
        <v>N</v>
      </c>
      <c r="N2227" t="str">
        <f>_xlfn.XLOOKUP(INDEX('state-winning-votes'!$A$1:$L$53,MATCH($C2227,'state-winning-votes'!$A:$A,0),MATCH($A2227,'state-winning-votes'!$A$2:$L$2,0)),$K:$K,$H:$H)</f>
        <v>Bush, George W.</v>
      </c>
      <c r="O2227" t="str">
        <f>VLOOKUP(A2227,'national-winners'!$A$2:$B$13,2,0)</f>
        <v>Bush, George W.</v>
      </c>
    </row>
    <row r="2228" spans="1:15" x14ac:dyDescent="0.25">
      <c r="A2228">
        <v>2000</v>
      </c>
      <c r="B2228" t="s">
        <v>103</v>
      </c>
      <c r="C2228" t="s">
        <v>104</v>
      </c>
      <c r="D2228">
        <v>29</v>
      </c>
      <c r="E2228">
        <v>43</v>
      </c>
      <c r="F2228">
        <v>34</v>
      </c>
      <c r="G2228" t="s">
        <v>16</v>
      </c>
      <c r="H2228" t="s">
        <v>297</v>
      </c>
      <c r="I2228" t="s">
        <v>21</v>
      </c>
      <c r="J2228" t="b">
        <v>0</v>
      </c>
      <c r="K2228">
        <v>1189924</v>
      </c>
      <c r="L2228">
        <v>2359892</v>
      </c>
      <c r="M2228" t="str">
        <f>IF(VLOOKUP(A2228,'national-winners'!$A$2:$B$13,2,0)=H2228,"Y","N")</f>
        <v>Y</v>
      </c>
      <c r="N2228" t="str">
        <f>_xlfn.XLOOKUP(INDEX('state-winning-votes'!$A$1:$L$53,MATCH($C2228,'state-winning-votes'!$A:$A,0),MATCH($A2228,'state-winning-votes'!$A$2:$L$2,0)),$K:$K,$H:$H)</f>
        <v>Bush, George W.</v>
      </c>
      <c r="O2228" t="str">
        <f>VLOOKUP(A2228,'national-winners'!$A$2:$B$13,2,0)</f>
        <v>Bush, George W.</v>
      </c>
    </row>
    <row r="2229" spans="1:15" x14ac:dyDescent="0.25">
      <c r="A2229">
        <v>2000</v>
      </c>
      <c r="B2229" t="s">
        <v>103</v>
      </c>
      <c r="C2229" t="s">
        <v>104</v>
      </c>
      <c r="D2229">
        <v>29</v>
      </c>
      <c r="E2229">
        <v>43</v>
      </c>
      <c r="F2229">
        <v>34</v>
      </c>
      <c r="G2229" t="s">
        <v>16</v>
      </c>
      <c r="H2229" t="s">
        <v>298</v>
      </c>
      <c r="I2229" t="s">
        <v>18</v>
      </c>
      <c r="J2229" t="b">
        <v>0</v>
      </c>
      <c r="K2229">
        <v>1111138</v>
      </c>
      <c r="L2229">
        <v>2359892</v>
      </c>
      <c r="M2229" t="str">
        <f>IF(VLOOKUP(A2229,'national-winners'!$A$2:$B$13,2,0)=H2229,"Y","N")</f>
        <v>N</v>
      </c>
      <c r="N2229" t="str">
        <f>_xlfn.XLOOKUP(INDEX('state-winning-votes'!$A$1:$L$53,MATCH($C2229,'state-winning-votes'!$A:$A,0),MATCH($A2229,'state-winning-votes'!$A$2:$L$2,0)),$K:$K,$H:$H)</f>
        <v>Bush, George W.</v>
      </c>
      <c r="O2229" t="str">
        <f>VLOOKUP(A2229,'national-winners'!$A$2:$B$13,2,0)</f>
        <v>Bush, George W.</v>
      </c>
    </row>
    <row r="2230" spans="1:15" x14ac:dyDescent="0.25">
      <c r="A2230">
        <v>2000</v>
      </c>
      <c r="B2230" t="s">
        <v>103</v>
      </c>
      <c r="C2230" t="s">
        <v>104</v>
      </c>
      <c r="D2230">
        <v>29</v>
      </c>
      <c r="E2230">
        <v>43</v>
      </c>
      <c r="F2230">
        <v>34</v>
      </c>
      <c r="G2230" t="s">
        <v>16</v>
      </c>
      <c r="H2230" t="s">
        <v>273</v>
      </c>
      <c r="I2230" t="s">
        <v>274</v>
      </c>
      <c r="J2230" t="b">
        <v>0</v>
      </c>
      <c r="K2230">
        <v>38515</v>
      </c>
      <c r="L2230">
        <v>2359892</v>
      </c>
      <c r="M2230" t="str">
        <f>IF(VLOOKUP(A2230,'national-winners'!$A$2:$B$13,2,0)=H2230,"Y","N")</f>
        <v>N</v>
      </c>
      <c r="N2230" t="str">
        <f>_xlfn.XLOOKUP(INDEX('state-winning-votes'!$A$1:$L$53,MATCH($C2230,'state-winning-votes'!$A:$A,0),MATCH($A2230,'state-winning-votes'!$A$2:$L$2,0)),$K:$K,$H:$H)</f>
        <v>Bush, George W.</v>
      </c>
      <c r="O2230" t="str">
        <f>VLOOKUP(A2230,'national-winners'!$A$2:$B$13,2,0)</f>
        <v>Bush, George W.</v>
      </c>
    </row>
    <row r="2231" spans="1:15" x14ac:dyDescent="0.25">
      <c r="A2231">
        <v>2000</v>
      </c>
      <c r="B2231" t="s">
        <v>103</v>
      </c>
      <c r="C2231" t="s">
        <v>104</v>
      </c>
      <c r="D2231">
        <v>29</v>
      </c>
      <c r="E2231">
        <v>43</v>
      </c>
      <c r="F2231">
        <v>34</v>
      </c>
      <c r="G2231" t="s">
        <v>16</v>
      </c>
      <c r="H2231" t="s">
        <v>299</v>
      </c>
      <c r="I2231" t="s">
        <v>272</v>
      </c>
      <c r="J2231" t="b">
        <v>0</v>
      </c>
      <c r="K2231">
        <v>9818</v>
      </c>
      <c r="L2231">
        <v>2359892</v>
      </c>
      <c r="M2231" t="str">
        <f>IF(VLOOKUP(A2231,'national-winners'!$A$2:$B$13,2,0)=H2231,"Y","N")</f>
        <v>N</v>
      </c>
      <c r="N2231" t="str">
        <f>_xlfn.XLOOKUP(INDEX('state-winning-votes'!$A$1:$L$53,MATCH($C2231,'state-winning-votes'!$A:$A,0),MATCH($A2231,'state-winning-votes'!$A$2:$L$2,0)),$K:$K,$H:$H)</f>
        <v>Bush, George W.</v>
      </c>
      <c r="O2231" t="str">
        <f>VLOOKUP(A2231,'national-winners'!$A$2:$B$13,2,0)</f>
        <v>Bush, George W.</v>
      </c>
    </row>
    <row r="2232" spans="1:15" x14ac:dyDescent="0.25">
      <c r="A2232">
        <v>2000</v>
      </c>
      <c r="B2232" t="s">
        <v>103</v>
      </c>
      <c r="C2232" t="s">
        <v>104</v>
      </c>
      <c r="D2232">
        <v>29</v>
      </c>
      <c r="E2232">
        <v>43</v>
      </c>
      <c r="F2232">
        <v>34</v>
      </c>
      <c r="G2232" t="s">
        <v>16</v>
      </c>
      <c r="H2232" t="s">
        <v>271</v>
      </c>
      <c r="I2232" t="s">
        <v>29</v>
      </c>
      <c r="J2232" t="b">
        <v>0</v>
      </c>
      <c r="K2232">
        <v>7436</v>
      </c>
      <c r="L2232">
        <v>2359892</v>
      </c>
      <c r="M2232" t="str">
        <f>IF(VLOOKUP(A2232,'national-winners'!$A$2:$B$13,2,0)=H2232,"Y","N")</f>
        <v>N</v>
      </c>
      <c r="N2232" t="str">
        <f>_xlfn.XLOOKUP(INDEX('state-winning-votes'!$A$1:$L$53,MATCH($C2232,'state-winning-votes'!$A:$A,0),MATCH($A2232,'state-winning-votes'!$A$2:$L$2,0)),$K:$K,$H:$H)</f>
        <v>Bush, George W.</v>
      </c>
      <c r="O2232" t="str">
        <f>VLOOKUP(A2232,'national-winners'!$A$2:$B$13,2,0)</f>
        <v>Bush, George W.</v>
      </c>
    </row>
    <row r="2233" spans="1:15" x14ac:dyDescent="0.25">
      <c r="A2233">
        <v>2000</v>
      </c>
      <c r="B2233" t="s">
        <v>103</v>
      </c>
      <c r="C2233" t="s">
        <v>104</v>
      </c>
      <c r="D2233">
        <v>29</v>
      </c>
      <c r="E2233">
        <v>43</v>
      </c>
      <c r="F2233">
        <v>34</v>
      </c>
      <c r="G2233" t="s">
        <v>16</v>
      </c>
      <c r="H2233" t="s">
        <v>238</v>
      </c>
      <c r="I2233" t="s">
        <v>134</v>
      </c>
      <c r="J2233" t="b">
        <v>0</v>
      </c>
      <c r="K2233">
        <v>1957</v>
      </c>
      <c r="L2233">
        <v>2359892</v>
      </c>
      <c r="M2233" t="str">
        <f>IF(VLOOKUP(A2233,'national-winners'!$A$2:$B$13,2,0)=H2233,"Y","N")</f>
        <v>N</v>
      </c>
      <c r="N2233" t="str">
        <f>_xlfn.XLOOKUP(INDEX('state-winning-votes'!$A$1:$L$53,MATCH($C2233,'state-winning-votes'!$A:$A,0),MATCH($A2233,'state-winning-votes'!$A$2:$L$2,0)),$K:$K,$H:$H)</f>
        <v>Bush, George W.</v>
      </c>
      <c r="O2233" t="str">
        <f>VLOOKUP(A2233,'national-winners'!$A$2:$B$13,2,0)</f>
        <v>Bush, George W.</v>
      </c>
    </row>
    <row r="2234" spans="1:15" x14ac:dyDescent="0.25">
      <c r="A2234">
        <v>2000</v>
      </c>
      <c r="B2234" t="s">
        <v>103</v>
      </c>
      <c r="C2234" t="s">
        <v>104</v>
      </c>
      <c r="D2234">
        <v>29</v>
      </c>
      <c r="E2234">
        <v>43</v>
      </c>
      <c r="F2234">
        <v>34</v>
      </c>
      <c r="G2234" t="s">
        <v>16</v>
      </c>
      <c r="H2234" t="s">
        <v>236</v>
      </c>
      <c r="I2234" t="s">
        <v>237</v>
      </c>
      <c r="J2234" t="b">
        <v>0</v>
      </c>
      <c r="K2234">
        <v>1104</v>
      </c>
      <c r="L2234">
        <v>2359892</v>
      </c>
      <c r="M2234" t="str">
        <f>IF(VLOOKUP(A2234,'national-winners'!$A$2:$B$13,2,0)=H2234,"Y","N")</f>
        <v>N</v>
      </c>
      <c r="N2234" t="str">
        <f>_xlfn.XLOOKUP(INDEX('state-winning-votes'!$A$1:$L$53,MATCH($C2234,'state-winning-votes'!$A:$A,0),MATCH($A2234,'state-winning-votes'!$A$2:$L$2,0)),$K:$K,$H:$H)</f>
        <v>Bush, George W.</v>
      </c>
      <c r="O2234" t="str">
        <f>VLOOKUP(A2234,'national-winners'!$A$2:$B$13,2,0)</f>
        <v>Bush, George W.</v>
      </c>
    </row>
    <row r="2235" spans="1:15" x14ac:dyDescent="0.25">
      <c r="A2235">
        <v>2000</v>
      </c>
      <c r="B2235" t="s">
        <v>105</v>
      </c>
      <c r="C2235" t="s">
        <v>106</v>
      </c>
      <c r="D2235">
        <v>30</v>
      </c>
      <c r="E2235">
        <v>81</v>
      </c>
      <c r="F2235">
        <v>64</v>
      </c>
      <c r="G2235" t="s">
        <v>16</v>
      </c>
      <c r="H2235" t="s">
        <v>297</v>
      </c>
      <c r="I2235" t="s">
        <v>21</v>
      </c>
      <c r="J2235" t="b">
        <v>0</v>
      </c>
      <c r="K2235">
        <v>240178</v>
      </c>
      <c r="L2235">
        <v>410986</v>
      </c>
      <c r="M2235" t="str">
        <f>IF(VLOOKUP(A2235,'national-winners'!$A$2:$B$13,2,0)=H2235,"Y","N")</f>
        <v>Y</v>
      </c>
      <c r="N2235" t="str">
        <f>_xlfn.XLOOKUP(INDEX('state-winning-votes'!$A$1:$L$53,MATCH($C2235,'state-winning-votes'!$A:$A,0),MATCH($A2235,'state-winning-votes'!$A$2:$L$2,0)),$K:$K,$H:$H)</f>
        <v>Bush, George W.</v>
      </c>
      <c r="O2235" t="str">
        <f>VLOOKUP(A2235,'national-winners'!$A$2:$B$13,2,0)</f>
        <v>Bush, George W.</v>
      </c>
    </row>
    <row r="2236" spans="1:15" x14ac:dyDescent="0.25">
      <c r="A2236">
        <v>2000</v>
      </c>
      <c r="B2236" t="s">
        <v>105</v>
      </c>
      <c r="C2236" t="s">
        <v>106</v>
      </c>
      <c r="D2236">
        <v>30</v>
      </c>
      <c r="E2236">
        <v>81</v>
      </c>
      <c r="F2236">
        <v>64</v>
      </c>
      <c r="G2236" t="s">
        <v>16</v>
      </c>
      <c r="H2236" t="s">
        <v>298</v>
      </c>
      <c r="I2236" t="s">
        <v>18</v>
      </c>
      <c r="J2236" t="b">
        <v>0</v>
      </c>
      <c r="K2236">
        <v>137126</v>
      </c>
      <c r="L2236">
        <v>410986</v>
      </c>
      <c r="M2236" t="str">
        <f>IF(VLOOKUP(A2236,'national-winners'!$A$2:$B$13,2,0)=H2236,"Y","N")</f>
        <v>N</v>
      </c>
      <c r="N2236" t="str">
        <f>_xlfn.XLOOKUP(INDEX('state-winning-votes'!$A$1:$L$53,MATCH($C2236,'state-winning-votes'!$A:$A,0),MATCH($A2236,'state-winning-votes'!$A$2:$L$2,0)),$K:$K,$H:$H)</f>
        <v>Bush, George W.</v>
      </c>
      <c r="O2236" t="str">
        <f>VLOOKUP(A2236,'national-winners'!$A$2:$B$13,2,0)</f>
        <v>Bush, George W.</v>
      </c>
    </row>
    <row r="2237" spans="1:15" x14ac:dyDescent="0.25">
      <c r="A2237">
        <v>2000</v>
      </c>
      <c r="B2237" t="s">
        <v>105</v>
      </c>
      <c r="C2237" t="s">
        <v>106</v>
      </c>
      <c r="D2237">
        <v>30</v>
      </c>
      <c r="E2237">
        <v>81</v>
      </c>
      <c r="F2237">
        <v>64</v>
      </c>
      <c r="G2237" t="s">
        <v>16</v>
      </c>
      <c r="H2237" t="s">
        <v>273</v>
      </c>
      <c r="I2237" t="s">
        <v>274</v>
      </c>
      <c r="J2237" t="b">
        <v>0</v>
      </c>
      <c r="K2237">
        <v>24437</v>
      </c>
      <c r="L2237">
        <v>410986</v>
      </c>
      <c r="M2237" t="str">
        <f>IF(VLOOKUP(A2237,'national-winners'!$A$2:$B$13,2,0)=H2237,"Y","N")</f>
        <v>N</v>
      </c>
      <c r="N2237" t="str">
        <f>_xlfn.XLOOKUP(INDEX('state-winning-votes'!$A$1:$L$53,MATCH($C2237,'state-winning-votes'!$A:$A,0),MATCH($A2237,'state-winning-votes'!$A$2:$L$2,0)),$K:$K,$H:$H)</f>
        <v>Bush, George W.</v>
      </c>
      <c r="O2237" t="str">
        <f>VLOOKUP(A2237,'national-winners'!$A$2:$B$13,2,0)</f>
        <v>Bush, George W.</v>
      </c>
    </row>
    <row r="2238" spans="1:15" x14ac:dyDescent="0.25">
      <c r="A2238">
        <v>2000</v>
      </c>
      <c r="B2238" t="s">
        <v>105</v>
      </c>
      <c r="C2238" t="s">
        <v>106</v>
      </c>
      <c r="D2238">
        <v>30</v>
      </c>
      <c r="E2238">
        <v>81</v>
      </c>
      <c r="F2238">
        <v>64</v>
      </c>
      <c r="G2238" t="s">
        <v>16</v>
      </c>
      <c r="H2238" t="s">
        <v>299</v>
      </c>
      <c r="I2238" t="s">
        <v>272</v>
      </c>
      <c r="J2238" t="b">
        <v>0</v>
      </c>
      <c r="K2238">
        <v>5697</v>
      </c>
      <c r="L2238">
        <v>410986</v>
      </c>
      <c r="M2238" t="str">
        <f>IF(VLOOKUP(A2238,'national-winners'!$A$2:$B$13,2,0)=H2238,"Y","N")</f>
        <v>N</v>
      </c>
      <c r="N2238" t="str">
        <f>_xlfn.XLOOKUP(INDEX('state-winning-votes'!$A$1:$L$53,MATCH($C2238,'state-winning-votes'!$A:$A,0),MATCH($A2238,'state-winning-votes'!$A$2:$L$2,0)),$K:$K,$H:$H)</f>
        <v>Bush, George W.</v>
      </c>
      <c r="O2238" t="str">
        <f>VLOOKUP(A2238,'national-winners'!$A$2:$B$13,2,0)</f>
        <v>Bush, George W.</v>
      </c>
    </row>
    <row r="2239" spans="1:15" x14ac:dyDescent="0.25">
      <c r="A2239">
        <v>2000</v>
      </c>
      <c r="B2239" t="s">
        <v>105</v>
      </c>
      <c r="C2239" t="s">
        <v>106</v>
      </c>
      <c r="D2239">
        <v>30</v>
      </c>
      <c r="E2239">
        <v>81</v>
      </c>
      <c r="F2239">
        <v>64</v>
      </c>
      <c r="G2239" t="s">
        <v>16</v>
      </c>
      <c r="H2239" t="s">
        <v>271</v>
      </c>
      <c r="I2239" t="s">
        <v>29</v>
      </c>
      <c r="J2239" t="b">
        <v>0</v>
      </c>
      <c r="K2239">
        <v>1718</v>
      </c>
      <c r="L2239">
        <v>410986</v>
      </c>
      <c r="M2239" t="str">
        <f>IF(VLOOKUP(A2239,'national-winners'!$A$2:$B$13,2,0)=H2239,"Y","N")</f>
        <v>N</v>
      </c>
      <c r="N2239" t="str">
        <f>_xlfn.XLOOKUP(INDEX('state-winning-votes'!$A$1:$L$53,MATCH($C2239,'state-winning-votes'!$A:$A,0),MATCH($A2239,'state-winning-votes'!$A$2:$L$2,0)),$K:$K,$H:$H)</f>
        <v>Bush, George W.</v>
      </c>
      <c r="O2239" t="str">
        <f>VLOOKUP(A2239,'national-winners'!$A$2:$B$13,2,0)</f>
        <v>Bush, George W.</v>
      </c>
    </row>
    <row r="2240" spans="1:15" x14ac:dyDescent="0.25">
      <c r="A2240">
        <v>2000</v>
      </c>
      <c r="B2240" t="s">
        <v>105</v>
      </c>
      <c r="C2240" t="s">
        <v>106</v>
      </c>
      <c r="D2240">
        <v>30</v>
      </c>
      <c r="E2240">
        <v>81</v>
      </c>
      <c r="F2240">
        <v>64</v>
      </c>
      <c r="G2240" t="s">
        <v>16</v>
      </c>
      <c r="H2240" t="s">
        <v>238</v>
      </c>
      <c r="I2240" t="s">
        <v>134</v>
      </c>
      <c r="J2240" t="b">
        <v>0</v>
      </c>
      <c r="K2240">
        <v>1155</v>
      </c>
      <c r="L2240">
        <v>410986</v>
      </c>
      <c r="M2240" t="str">
        <f>IF(VLOOKUP(A2240,'national-winners'!$A$2:$B$13,2,0)=H2240,"Y","N")</f>
        <v>N</v>
      </c>
      <c r="N2240" t="str">
        <f>_xlfn.XLOOKUP(INDEX('state-winning-votes'!$A$1:$L$53,MATCH($C2240,'state-winning-votes'!$A:$A,0),MATCH($A2240,'state-winning-votes'!$A$2:$L$2,0)),$K:$K,$H:$H)</f>
        <v>Bush, George W.</v>
      </c>
      <c r="O2240" t="str">
        <f>VLOOKUP(A2240,'national-winners'!$A$2:$B$13,2,0)</f>
        <v>Bush, George W.</v>
      </c>
    </row>
    <row r="2241" spans="1:15" x14ac:dyDescent="0.25">
      <c r="A2241">
        <v>2000</v>
      </c>
      <c r="B2241" t="s">
        <v>105</v>
      </c>
      <c r="C2241" t="s">
        <v>106</v>
      </c>
      <c r="D2241">
        <v>30</v>
      </c>
      <c r="E2241">
        <v>81</v>
      </c>
      <c r="F2241">
        <v>64</v>
      </c>
      <c r="G2241" t="s">
        <v>16</v>
      </c>
      <c r="H2241" t="s">
        <v>236</v>
      </c>
      <c r="I2241" t="s">
        <v>237</v>
      </c>
      <c r="J2241" t="b">
        <v>0</v>
      </c>
      <c r="K2241">
        <v>675</v>
      </c>
      <c r="L2241">
        <v>410986</v>
      </c>
      <c r="M2241" t="str">
        <f>IF(VLOOKUP(A2241,'national-winners'!$A$2:$B$13,2,0)=H2241,"Y","N")</f>
        <v>N</v>
      </c>
      <c r="N2241" t="str">
        <f>_xlfn.XLOOKUP(INDEX('state-winning-votes'!$A$1:$L$53,MATCH($C2241,'state-winning-votes'!$A:$A,0),MATCH($A2241,'state-winning-votes'!$A$2:$L$2,0)),$K:$K,$H:$H)</f>
        <v>Bush, George W.</v>
      </c>
      <c r="O2241" t="str">
        <f>VLOOKUP(A2241,'national-winners'!$A$2:$B$13,2,0)</f>
        <v>Bush, George W.</v>
      </c>
    </row>
    <row r="2242" spans="1:15" x14ac:dyDescent="0.25">
      <c r="A2242">
        <v>2000</v>
      </c>
      <c r="B2242" t="s">
        <v>107</v>
      </c>
      <c r="C2242" t="s">
        <v>108</v>
      </c>
      <c r="D2242">
        <v>31</v>
      </c>
      <c r="E2242">
        <v>46</v>
      </c>
      <c r="F2242">
        <v>35</v>
      </c>
      <c r="G2242" t="s">
        <v>16</v>
      </c>
      <c r="H2242" t="s">
        <v>297</v>
      </c>
      <c r="I2242" t="s">
        <v>21</v>
      </c>
      <c r="J2242" t="b">
        <v>0</v>
      </c>
      <c r="K2242">
        <v>433862</v>
      </c>
      <c r="L2242">
        <v>697019</v>
      </c>
      <c r="M2242" t="str">
        <f>IF(VLOOKUP(A2242,'national-winners'!$A$2:$B$13,2,0)=H2242,"Y","N")</f>
        <v>Y</v>
      </c>
      <c r="N2242" t="str">
        <f>_xlfn.XLOOKUP(INDEX('state-winning-votes'!$A$1:$L$53,MATCH($C2242,'state-winning-votes'!$A:$A,0),MATCH($A2242,'state-winning-votes'!$A$2:$L$2,0)),$K:$K,$H:$H)</f>
        <v>Bush, George W.</v>
      </c>
      <c r="O2242" t="str">
        <f>VLOOKUP(A2242,'national-winners'!$A$2:$B$13,2,0)</f>
        <v>Bush, George W.</v>
      </c>
    </row>
    <row r="2243" spans="1:15" x14ac:dyDescent="0.25">
      <c r="A2243">
        <v>2000</v>
      </c>
      <c r="B2243" t="s">
        <v>107</v>
      </c>
      <c r="C2243" t="s">
        <v>108</v>
      </c>
      <c r="D2243">
        <v>31</v>
      </c>
      <c r="E2243">
        <v>46</v>
      </c>
      <c r="F2243">
        <v>35</v>
      </c>
      <c r="G2243" t="s">
        <v>16</v>
      </c>
      <c r="H2243" t="s">
        <v>298</v>
      </c>
      <c r="I2243" t="s">
        <v>18</v>
      </c>
      <c r="J2243" t="b">
        <v>0</v>
      </c>
      <c r="K2243">
        <v>231780</v>
      </c>
      <c r="L2243">
        <v>697019</v>
      </c>
      <c r="M2243" t="str">
        <f>IF(VLOOKUP(A2243,'national-winners'!$A$2:$B$13,2,0)=H2243,"Y","N")</f>
        <v>N</v>
      </c>
      <c r="N2243" t="str">
        <f>_xlfn.XLOOKUP(INDEX('state-winning-votes'!$A$1:$L$53,MATCH($C2243,'state-winning-votes'!$A:$A,0),MATCH($A2243,'state-winning-votes'!$A$2:$L$2,0)),$K:$K,$H:$H)</f>
        <v>Bush, George W.</v>
      </c>
      <c r="O2243" t="str">
        <f>VLOOKUP(A2243,'national-winners'!$A$2:$B$13,2,0)</f>
        <v>Bush, George W.</v>
      </c>
    </row>
    <row r="2244" spans="1:15" x14ac:dyDescent="0.25">
      <c r="A2244">
        <v>2000</v>
      </c>
      <c r="B2244" t="s">
        <v>107</v>
      </c>
      <c r="C2244" t="s">
        <v>108</v>
      </c>
      <c r="D2244">
        <v>31</v>
      </c>
      <c r="E2244">
        <v>46</v>
      </c>
      <c r="F2244">
        <v>35</v>
      </c>
      <c r="G2244" t="s">
        <v>16</v>
      </c>
      <c r="H2244" t="s">
        <v>273</v>
      </c>
      <c r="I2244" t="s">
        <v>274</v>
      </c>
      <c r="J2244" t="b">
        <v>0</v>
      </c>
      <c r="K2244">
        <v>24540</v>
      </c>
      <c r="L2244">
        <v>697019</v>
      </c>
      <c r="M2244" t="str">
        <f>IF(VLOOKUP(A2244,'national-winners'!$A$2:$B$13,2,0)=H2244,"Y","N")</f>
        <v>N</v>
      </c>
      <c r="N2244" t="str">
        <f>_xlfn.XLOOKUP(INDEX('state-winning-votes'!$A$1:$L$53,MATCH($C2244,'state-winning-votes'!$A:$A,0),MATCH($A2244,'state-winning-votes'!$A$2:$L$2,0)),$K:$K,$H:$H)</f>
        <v>Bush, George W.</v>
      </c>
      <c r="O2244" t="str">
        <f>VLOOKUP(A2244,'national-winners'!$A$2:$B$13,2,0)</f>
        <v>Bush, George W.</v>
      </c>
    </row>
    <row r="2245" spans="1:15" x14ac:dyDescent="0.25">
      <c r="A2245">
        <v>2000</v>
      </c>
      <c r="B2245" t="s">
        <v>107</v>
      </c>
      <c r="C2245" t="s">
        <v>108</v>
      </c>
      <c r="D2245">
        <v>31</v>
      </c>
      <c r="E2245">
        <v>46</v>
      </c>
      <c r="F2245">
        <v>35</v>
      </c>
      <c r="G2245" t="s">
        <v>16</v>
      </c>
      <c r="I2245" t="s">
        <v>176</v>
      </c>
      <c r="J2245" t="b">
        <v>0</v>
      </c>
      <c r="K2245">
        <v>4114</v>
      </c>
      <c r="L2245">
        <v>697019</v>
      </c>
      <c r="M2245" t="str">
        <f>IF(VLOOKUP(A2245,'national-winners'!$A$2:$B$13,2,0)=H2245,"Y","N")</f>
        <v>N</v>
      </c>
      <c r="N2245" t="str">
        <f>_xlfn.XLOOKUP(INDEX('state-winning-votes'!$A$1:$L$53,MATCH($C2245,'state-winning-votes'!$A:$A,0),MATCH($A2245,'state-winning-votes'!$A$2:$L$2,0)),$K:$K,$H:$H)</f>
        <v>Bush, George W.</v>
      </c>
      <c r="O2245" t="str">
        <f>VLOOKUP(A2245,'national-winners'!$A$2:$B$13,2,0)</f>
        <v>Bush, George W.</v>
      </c>
    </row>
    <row r="2246" spans="1:15" x14ac:dyDescent="0.25">
      <c r="A2246">
        <v>2000</v>
      </c>
      <c r="B2246" t="s">
        <v>107</v>
      </c>
      <c r="C2246" t="s">
        <v>108</v>
      </c>
      <c r="D2246">
        <v>31</v>
      </c>
      <c r="E2246">
        <v>46</v>
      </c>
      <c r="F2246">
        <v>35</v>
      </c>
      <c r="G2246" t="s">
        <v>16</v>
      </c>
      <c r="H2246" t="s">
        <v>271</v>
      </c>
      <c r="I2246" t="s">
        <v>29</v>
      </c>
      <c r="J2246" t="b">
        <v>0</v>
      </c>
      <c r="K2246">
        <v>2245</v>
      </c>
      <c r="L2246">
        <v>697019</v>
      </c>
      <c r="M2246" t="str">
        <f>IF(VLOOKUP(A2246,'national-winners'!$A$2:$B$13,2,0)=H2246,"Y","N")</f>
        <v>N</v>
      </c>
      <c r="N2246" t="str">
        <f>_xlfn.XLOOKUP(INDEX('state-winning-votes'!$A$1:$L$53,MATCH($C2246,'state-winning-votes'!$A:$A,0),MATCH($A2246,'state-winning-votes'!$A$2:$L$2,0)),$K:$K,$H:$H)</f>
        <v>Bush, George W.</v>
      </c>
      <c r="O2246" t="str">
        <f>VLOOKUP(A2246,'national-winners'!$A$2:$B$13,2,0)</f>
        <v>Bush, George W.</v>
      </c>
    </row>
    <row r="2247" spans="1:15" x14ac:dyDescent="0.25">
      <c r="A2247">
        <v>2000</v>
      </c>
      <c r="B2247" t="s">
        <v>107</v>
      </c>
      <c r="C2247" t="s">
        <v>108</v>
      </c>
      <c r="D2247">
        <v>31</v>
      </c>
      <c r="E2247">
        <v>46</v>
      </c>
      <c r="F2247">
        <v>35</v>
      </c>
      <c r="G2247" t="s">
        <v>16</v>
      </c>
      <c r="I2247" t="s">
        <v>237</v>
      </c>
      <c r="J2247" t="b">
        <v>0</v>
      </c>
      <c r="K2247">
        <v>478</v>
      </c>
      <c r="L2247">
        <v>967019</v>
      </c>
      <c r="M2247" t="str">
        <f>IF(VLOOKUP(A2247,'national-winners'!$A$2:$B$13,2,0)=H2247,"Y","N")</f>
        <v>N</v>
      </c>
      <c r="N2247" t="str">
        <f>_xlfn.XLOOKUP(INDEX('state-winning-votes'!$A$1:$L$53,MATCH($C2247,'state-winning-votes'!$A:$A,0),MATCH($A2247,'state-winning-votes'!$A$2:$L$2,0)),$K:$K,$H:$H)</f>
        <v>Bush, George W.</v>
      </c>
      <c r="O2247" t="str">
        <f>VLOOKUP(A2247,'national-winners'!$A$2:$B$13,2,0)</f>
        <v>Bush, George W.</v>
      </c>
    </row>
    <row r="2248" spans="1:15" x14ac:dyDescent="0.25">
      <c r="A2248">
        <v>2000</v>
      </c>
      <c r="B2248" t="s">
        <v>109</v>
      </c>
      <c r="C2248" t="s">
        <v>110</v>
      </c>
      <c r="D2248">
        <v>32</v>
      </c>
      <c r="E2248">
        <v>88</v>
      </c>
      <c r="F2248">
        <v>65</v>
      </c>
      <c r="G2248" t="s">
        <v>16</v>
      </c>
      <c r="H2248" t="s">
        <v>297</v>
      </c>
      <c r="I2248" t="s">
        <v>21</v>
      </c>
      <c r="J2248" t="b">
        <v>0</v>
      </c>
      <c r="K2248">
        <v>301575</v>
      </c>
      <c r="L2248">
        <v>609426</v>
      </c>
      <c r="M2248" t="str">
        <f>IF(VLOOKUP(A2248,'national-winners'!$A$2:$B$13,2,0)=H2248,"Y","N")</f>
        <v>Y</v>
      </c>
      <c r="N2248" t="str">
        <f>_xlfn.XLOOKUP(INDEX('state-winning-votes'!$A$1:$L$53,MATCH($C2248,'state-winning-votes'!$A:$A,0),MATCH($A2248,'state-winning-votes'!$A$2:$L$2,0)),$K:$K,$H:$H)</f>
        <v>Bush, George W.</v>
      </c>
      <c r="O2248" t="str">
        <f>VLOOKUP(A2248,'national-winners'!$A$2:$B$13,2,0)</f>
        <v>Bush, George W.</v>
      </c>
    </row>
    <row r="2249" spans="1:15" x14ac:dyDescent="0.25">
      <c r="A2249">
        <v>2000</v>
      </c>
      <c r="B2249" t="s">
        <v>109</v>
      </c>
      <c r="C2249" t="s">
        <v>110</v>
      </c>
      <c r="D2249">
        <v>32</v>
      </c>
      <c r="E2249">
        <v>88</v>
      </c>
      <c r="F2249">
        <v>65</v>
      </c>
      <c r="G2249" t="s">
        <v>16</v>
      </c>
      <c r="H2249" t="s">
        <v>298</v>
      </c>
      <c r="I2249" t="s">
        <v>18</v>
      </c>
      <c r="J2249" t="b">
        <v>0</v>
      </c>
      <c r="K2249">
        <v>279978</v>
      </c>
      <c r="L2249">
        <v>609426</v>
      </c>
      <c r="M2249" t="str">
        <f>IF(VLOOKUP(A2249,'national-winners'!$A$2:$B$13,2,0)=H2249,"Y","N")</f>
        <v>N</v>
      </c>
      <c r="N2249" t="str">
        <f>_xlfn.XLOOKUP(INDEX('state-winning-votes'!$A$1:$L$53,MATCH($C2249,'state-winning-votes'!$A:$A,0),MATCH($A2249,'state-winning-votes'!$A$2:$L$2,0)),$K:$K,$H:$H)</f>
        <v>Bush, George W.</v>
      </c>
      <c r="O2249" t="str">
        <f>VLOOKUP(A2249,'national-winners'!$A$2:$B$13,2,0)</f>
        <v>Bush, George W.</v>
      </c>
    </row>
    <row r="2250" spans="1:15" x14ac:dyDescent="0.25">
      <c r="A2250">
        <v>2000</v>
      </c>
      <c r="B2250" t="s">
        <v>109</v>
      </c>
      <c r="C2250" t="s">
        <v>110</v>
      </c>
      <c r="D2250">
        <v>32</v>
      </c>
      <c r="E2250">
        <v>88</v>
      </c>
      <c r="F2250">
        <v>65</v>
      </c>
      <c r="G2250" t="s">
        <v>16</v>
      </c>
      <c r="H2250" t="s">
        <v>273</v>
      </c>
      <c r="I2250" t="s">
        <v>274</v>
      </c>
      <c r="J2250" t="b">
        <v>0</v>
      </c>
      <c r="K2250">
        <v>15008</v>
      </c>
      <c r="L2250">
        <v>609426</v>
      </c>
      <c r="M2250" t="str">
        <f>IF(VLOOKUP(A2250,'national-winners'!$A$2:$B$13,2,0)=H2250,"Y","N")</f>
        <v>N</v>
      </c>
      <c r="N2250" t="str">
        <f>_xlfn.XLOOKUP(INDEX('state-winning-votes'!$A$1:$L$53,MATCH($C2250,'state-winning-votes'!$A:$A,0),MATCH($A2250,'state-winning-votes'!$A$2:$L$2,0)),$K:$K,$H:$H)</f>
        <v>Bush, George W.</v>
      </c>
      <c r="O2250" t="str">
        <f>VLOOKUP(A2250,'national-winners'!$A$2:$B$13,2,0)</f>
        <v>Bush, George W.</v>
      </c>
    </row>
    <row r="2251" spans="1:15" x14ac:dyDescent="0.25">
      <c r="A2251">
        <v>2000</v>
      </c>
      <c r="B2251" t="s">
        <v>109</v>
      </c>
      <c r="C2251" t="s">
        <v>110</v>
      </c>
      <c r="D2251">
        <v>32</v>
      </c>
      <c r="E2251">
        <v>88</v>
      </c>
      <c r="F2251">
        <v>65</v>
      </c>
      <c r="G2251" t="s">
        <v>16</v>
      </c>
      <c r="H2251" t="s">
        <v>299</v>
      </c>
      <c r="I2251" t="s">
        <v>304</v>
      </c>
      <c r="J2251" t="b">
        <v>0</v>
      </c>
      <c r="K2251">
        <v>4747</v>
      </c>
      <c r="L2251">
        <v>609426</v>
      </c>
      <c r="M2251" t="str">
        <f>IF(VLOOKUP(A2251,'national-winners'!$A$2:$B$13,2,0)=H2251,"Y","N")</f>
        <v>N</v>
      </c>
      <c r="N2251" t="str">
        <f>_xlfn.XLOOKUP(INDEX('state-winning-votes'!$A$1:$L$53,MATCH($C2251,'state-winning-votes'!$A:$A,0),MATCH($A2251,'state-winning-votes'!$A$2:$L$2,0)),$K:$K,$H:$H)</f>
        <v>Bush, George W.</v>
      </c>
      <c r="O2251" t="str">
        <f>VLOOKUP(A2251,'national-winners'!$A$2:$B$13,2,0)</f>
        <v>Bush, George W.</v>
      </c>
    </row>
    <row r="2252" spans="1:15" x14ac:dyDescent="0.25">
      <c r="A2252">
        <v>2000</v>
      </c>
      <c r="B2252" t="s">
        <v>109</v>
      </c>
      <c r="C2252" t="s">
        <v>110</v>
      </c>
      <c r="D2252">
        <v>32</v>
      </c>
      <c r="E2252">
        <v>88</v>
      </c>
      <c r="F2252">
        <v>65</v>
      </c>
      <c r="G2252" t="s">
        <v>16</v>
      </c>
      <c r="H2252" t="s">
        <v>305</v>
      </c>
      <c r="J2252" t="b">
        <v>0</v>
      </c>
      <c r="K2252">
        <v>3315</v>
      </c>
      <c r="L2252">
        <v>609426</v>
      </c>
      <c r="M2252" t="str">
        <f>IF(VLOOKUP(A2252,'national-winners'!$A$2:$B$13,2,0)=H2252,"Y","N")</f>
        <v>N</v>
      </c>
      <c r="N2252" t="str">
        <f>_xlfn.XLOOKUP(INDEX('state-winning-votes'!$A$1:$L$53,MATCH($C2252,'state-winning-votes'!$A:$A,0),MATCH($A2252,'state-winning-votes'!$A$2:$L$2,0)),$K:$K,$H:$H)</f>
        <v>Bush, George W.</v>
      </c>
      <c r="O2252" t="str">
        <f>VLOOKUP(A2252,'national-winners'!$A$2:$B$13,2,0)</f>
        <v>Bush, George W.</v>
      </c>
    </row>
    <row r="2253" spans="1:15" x14ac:dyDescent="0.25">
      <c r="A2253">
        <v>2000</v>
      </c>
      <c r="B2253" t="s">
        <v>109</v>
      </c>
      <c r="C2253" t="s">
        <v>110</v>
      </c>
      <c r="D2253">
        <v>32</v>
      </c>
      <c r="E2253">
        <v>88</v>
      </c>
      <c r="F2253">
        <v>65</v>
      </c>
      <c r="G2253" t="s">
        <v>16</v>
      </c>
      <c r="H2253" t="s">
        <v>271</v>
      </c>
      <c r="I2253" t="s">
        <v>29</v>
      </c>
      <c r="J2253" t="b">
        <v>0</v>
      </c>
      <c r="K2253">
        <v>3311</v>
      </c>
      <c r="L2253">
        <v>609426</v>
      </c>
      <c r="M2253" t="str">
        <f>IF(VLOOKUP(A2253,'national-winners'!$A$2:$B$13,2,0)=H2253,"Y","N")</f>
        <v>N</v>
      </c>
      <c r="N2253" t="str">
        <f>_xlfn.XLOOKUP(INDEX('state-winning-votes'!$A$1:$L$53,MATCH($C2253,'state-winning-votes'!$A:$A,0),MATCH($A2253,'state-winning-votes'!$A$2:$L$2,0)),$K:$K,$H:$H)</f>
        <v>Bush, George W.</v>
      </c>
      <c r="O2253" t="str">
        <f>VLOOKUP(A2253,'national-winners'!$A$2:$B$13,2,0)</f>
        <v>Bush, George W.</v>
      </c>
    </row>
    <row r="2254" spans="1:15" x14ac:dyDescent="0.25">
      <c r="A2254">
        <v>2000</v>
      </c>
      <c r="B2254" t="s">
        <v>109</v>
      </c>
      <c r="C2254" t="s">
        <v>110</v>
      </c>
      <c r="D2254">
        <v>32</v>
      </c>
      <c r="E2254">
        <v>88</v>
      </c>
      <c r="F2254">
        <v>65</v>
      </c>
      <c r="G2254" t="s">
        <v>16</v>
      </c>
      <c r="H2254" t="s">
        <v>238</v>
      </c>
      <c r="I2254" t="s">
        <v>258</v>
      </c>
      <c r="J2254" t="b">
        <v>0</v>
      </c>
      <c r="K2254">
        <v>621</v>
      </c>
      <c r="L2254">
        <v>609426</v>
      </c>
      <c r="M2254" t="str">
        <f>IF(VLOOKUP(A2254,'national-winners'!$A$2:$B$13,2,0)=H2254,"Y","N")</f>
        <v>N</v>
      </c>
      <c r="N2254" t="str">
        <f>_xlfn.XLOOKUP(INDEX('state-winning-votes'!$A$1:$L$53,MATCH($C2254,'state-winning-votes'!$A:$A,0),MATCH($A2254,'state-winning-votes'!$A$2:$L$2,0)),$K:$K,$H:$H)</f>
        <v>Bush, George W.</v>
      </c>
      <c r="O2254" t="str">
        <f>VLOOKUP(A2254,'national-winners'!$A$2:$B$13,2,0)</f>
        <v>Bush, George W.</v>
      </c>
    </row>
    <row r="2255" spans="1:15" x14ac:dyDescent="0.25">
      <c r="A2255">
        <v>2000</v>
      </c>
      <c r="B2255" t="s">
        <v>109</v>
      </c>
      <c r="C2255" t="s">
        <v>110</v>
      </c>
      <c r="D2255">
        <v>32</v>
      </c>
      <c r="E2255">
        <v>88</v>
      </c>
      <c r="F2255">
        <v>65</v>
      </c>
      <c r="G2255" t="s">
        <v>16</v>
      </c>
      <c r="H2255" t="s">
        <v>236</v>
      </c>
      <c r="I2255" t="s">
        <v>237</v>
      </c>
      <c r="J2255" t="b">
        <v>0</v>
      </c>
      <c r="K2255">
        <v>415</v>
      </c>
      <c r="L2255">
        <v>609426</v>
      </c>
      <c r="M2255" t="str">
        <f>IF(VLOOKUP(A2255,'national-winners'!$A$2:$B$13,2,0)=H2255,"Y","N")</f>
        <v>N</v>
      </c>
      <c r="N2255" t="str">
        <f>_xlfn.XLOOKUP(INDEX('state-winning-votes'!$A$1:$L$53,MATCH($C2255,'state-winning-votes'!$A:$A,0),MATCH($A2255,'state-winning-votes'!$A$2:$L$2,0)),$K:$K,$H:$H)</f>
        <v>Bush, George W.</v>
      </c>
      <c r="O2255" t="str">
        <f>VLOOKUP(A2255,'national-winners'!$A$2:$B$13,2,0)</f>
        <v>Bush, George W.</v>
      </c>
    </row>
    <row r="2256" spans="1:15" x14ac:dyDescent="0.25">
      <c r="A2256">
        <v>2000</v>
      </c>
      <c r="B2256" t="s">
        <v>109</v>
      </c>
      <c r="C2256" t="s">
        <v>110</v>
      </c>
      <c r="D2256">
        <v>32</v>
      </c>
      <c r="E2256">
        <v>88</v>
      </c>
      <c r="F2256">
        <v>65</v>
      </c>
      <c r="G2256" t="s">
        <v>16</v>
      </c>
      <c r="H2256" t="s">
        <v>306</v>
      </c>
      <c r="J2256" t="b">
        <v>0</v>
      </c>
      <c r="K2256">
        <v>282</v>
      </c>
      <c r="L2256">
        <v>609426</v>
      </c>
      <c r="M2256" t="str">
        <f>IF(VLOOKUP(A2256,'national-winners'!$A$2:$B$13,2,0)=H2256,"Y","N")</f>
        <v>N</v>
      </c>
      <c r="N2256" t="str">
        <f>_xlfn.XLOOKUP(INDEX('state-winning-votes'!$A$1:$L$53,MATCH($C2256,'state-winning-votes'!$A:$A,0),MATCH($A2256,'state-winning-votes'!$A$2:$L$2,0)),$K:$K,$H:$H)</f>
        <v>Bush, George W.</v>
      </c>
      <c r="O2256" t="str">
        <f>VLOOKUP(A2256,'national-winners'!$A$2:$B$13,2,0)</f>
        <v>Bush, George W.</v>
      </c>
    </row>
    <row r="2257" spans="1:15" x14ac:dyDescent="0.25">
      <c r="A2257">
        <v>2000</v>
      </c>
      <c r="B2257" t="s">
        <v>109</v>
      </c>
      <c r="C2257" t="s">
        <v>110</v>
      </c>
      <c r="D2257">
        <v>32</v>
      </c>
      <c r="E2257">
        <v>88</v>
      </c>
      <c r="F2257">
        <v>65</v>
      </c>
      <c r="G2257" t="s">
        <v>16</v>
      </c>
      <c r="H2257" t="s">
        <v>307</v>
      </c>
      <c r="J2257" t="b">
        <v>0</v>
      </c>
      <c r="K2257">
        <v>174</v>
      </c>
      <c r="L2257">
        <v>609426</v>
      </c>
      <c r="M2257" t="str">
        <f>IF(VLOOKUP(A2257,'national-winners'!$A$2:$B$13,2,0)=H2257,"Y","N")</f>
        <v>N</v>
      </c>
      <c r="N2257" t="str">
        <f>_xlfn.XLOOKUP(INDEX('state-winning-votes'!$A$1:$L$53,MATCH($C2257,'state-winning-votes'!$A:$A,0),MATCH($A2257,'state-winning-votes'!$A$2:$L$2,0)),$K:$K,$H:$H)</f>
        <v>Bush, George W.</v>
      </c>
      <c r="O2257" t="str">
        <f>VLOOKUP(A2257,'national-winners'!$A$2:$B$13,2,0)</f>
        <v>Bush, George W.</v>
      </c>
    </row>
    <row r="2258" spans="1:15" x14ac:dyDescent="0.25">
      <c r="A2258">
        <v>2000</v>
      </c>
      <c r="B2258" t="s">
        <v>111</v>
      </c>
      <c r="C2258" t="s">
        <v>112</v>
      </c>
      <c r="D2258">
        <v>33</v>
      </c>
      <c r="E2258">
        <v>12</v>
      </c>
      <c r="F2258">
        <v>4</v>
      </c>
      <c r="G2258" t="s">
        <v>16</v>
      </c>
      <c r="H2258" t="s">
        <v>297</v>
      </c>
      <c r="I2258" t="s">
        <v>21</v>
      </c>
      <c r="J2258" t="b">
        <v>0</v>
      </c>
      <c r="K2258">
        <v>273559</v>
      </c>
      <c r="L2258">
        <v>569081</v>
      </c>
      <c r="M2258" t="str">
        <f>IF(VLOOKUP(A2258,'national-winners'!$A$2:$B$13,2,0)=H2258,"Y","N")</f>
        <v>Y</v>
      </c>
      <c r="N2258" t="str">
        <f>_xlfn.XLOOKUP(INDEX('state-winning-votes'!$A$1:$L$53,MATCH($C2258,'state-winning-votes'!$A:$A,0),MATCH($A2258,'state-winning-votes'!$A$2:$L$2,0)),$K:$K,$H:$H)</f>
        <v>Bush, George W.</v>
      </c>
      <c r="O2258" t="str">
        <f>VLOOKUP(A2258,'national-winners'!$A$2:$B$13,2,0)</f>
        <v>Bush, George W.</v>
      </c>
    </row>
    <row r="2259" spans="1:15" x14ac:dyDescent="0.25">
      <c r="A2259">
        <v>2000</v>
      </c>
      <c r="B2259" t="s">
        <v>111</v>
      </c>
      <c r="C2259" t="s">
        <v>112</v>
      </c>
      <c r="D2259">
        <v>33</v>
      </c>
      <c r="E2259">
        <v>12</v>
      </c>
      <c r="F2259">
        <v>4</v>
      </c>
      <c r="G2259" t="s">
        <v>16</v>
      </c>
      <c r="H2259" t="s">
        <v>298</v>
      </c>
      <c r="I2259" t="s">
        <v>18</v>
      </c>
      <c r="J2259" t="b">
        <v>0</v>
      </c>
      <c r="K2259">
        <v>266348</v>
      </c>
      <c r="L2259">
        <v>569081</v>
      </c>
      <c r="M2259" t="str">
        <f>IF(VLOOKUP(A2259,'national-winners'!$A$2:$B$13,2,0)=H2259,"Y","N")</f>
        <v>N</v>
      </c>
      <c r="N2259" t="str">
        <f>_xlfn.XLOOKUP(INDEX('state-winning-votes'!$A$1:$L$53,MATCH($C2259,'state-winning-votes'!$A:$A,0),MATCH($A2259,'state-winning-votes'!$A$2:$L$2,0)),$K:$K,$H:$H)</f>
        <v>Bush, George W.</v>
      </c>
      <c r="O2259" t="str">
        <f>VLOOKUP(A2259,'national-winners'!$A$2:$B$13,2,0)</f>
        <v>Bush, George W.</v>
      </c>
    </row>
    <row r="2260" spans="1:15" x14ac:dyDescent="0.25">
      <c r="A2260">
        <v>2000</v>
      </c>
      <c r="B2260" t="s">
        <v>111</v>
      </c>
      <c r="C2260" t="s">
        <v>112</v>
      </c>
      <c r="D2260">
        <v>33</v>
      </c>
      <c r="E2260">
        <v>12</v>
      </c>
      <c r="F2260">
        <v>4</v>
      </c>
      <c r="G2260" t="s">
        <v>16</v>
      </c>
      <c r="H2260" t="s">
        <v>273</v>
      </c>
      <c r="I2260" t="s">
        <v>274</v>
      </c>
      <c r="J2260" t="b">
        <v>0</v>
      </c>
      <c r="K2260">
        <v>22198</v>
      </c>
      <c r="L2260">
        <v>569081</v>
      </c>
      <c r="M2260" t="str">
        <f>IF(VLOOKUP(A2260,'national-winners'!$A$2:$B$13,2,0)=H2260,"Y","N")</f>
        <v>N</v>
      </c>
      <c r="N2260" t="str">
        <f>_xlfn.XLOOKUP(INDEX('state-winning-votes'!$A$1:$L$53,MATCH($C2260,'state-winning-votes'!$A:$A,0),MATCH($A2260,'state-winning-votes'!$A$2:$L$2,0)),$K:$K,$H:$H)</f>
        <v>Bush, George W.</v>
      </c>
      <c r="O2260" t="str">
        <f>VLOOKUP(A2260,'national-winners'!$A$2:$B$13,2,0)</f>
        <v>Bush, George W.</v>
      </c>
    </row>
    <row r="2261" spans="1:15" x14ac:dyDescent="0.25">
      <c r="A2261">
        <v>2000</v>
      </c>
      <c r="B2261" t="s">
        <v>111</v>
      </c>
      <c r="C2261" t="s">
        <v>112</v>
      </c>
      <c r="D2261">
        <v>33</v>
      </c>
      <c r="E2261">
        <v>12</v>
      </c>
      <c r="F2261">
        <v>4</v>
      </c>
      <c r="G2261" t="s">
        <v>16</v>
      </c>
      <c r="H2261" t="s">
        <v>271</v>
      </c>
      <c r="I2261" t="s">
        <v>29</v>
      </c>
      <c r="J2261" t="b">
        <v>0</v>
      </c>
      <c r="K2261">
        <v>2757</v>
      </c>
      <c r="L2261">
        <v>569081</v>
      </c>
      <c r="M2261" t="str">
        <f>IF(VLOOKUP(A2261,'national-winners'!$A$2:$B$13,2,0)=H2261,"Y","N")</f>
        <v>N</v>
      </c>
      <c r="N2261" t="str">
        <f>_xlfn.XLOOKUP(INDEX('state-winning-votes'!$A$1:$L$53,MATCH($C2261,'state-winning-votes'!$A:$A,0),MATCH($A2261,'state-winning-votes'!$A$2:$L$2,0)),$K:$K,$H:$H)</f>
        <v>Bush, George W.</v>
      </c>
      <c r="O2261" t="str">
        <f>VLOOKUP(A2261,'national-winners'!$A$2:$B$13,2,0)</f>
        <v>Bush, George W.</v>
      </c>
    </row>
    <row r="2262" spans="1:15" x14ac:dyDescent="0.25">
      <c r="A2262">
        <v>2000</v>
      </c>
      <c r="B2262" t="s">
        <v>111</v>
      </c>
      <c r="C2262" t="s">
        <v>112</v>
      </c>
      <c r="D2262">
        <v>33</v>
      </c>
      <c r="E2262">
        <v>12</v>
      </c>
      <c r="F2262">
        <v>4</v>
      </c>
      <c r="G2262" t="s">
        <v>16</v>
      </c>
      <c r="H2262" t="s">
        <v>299</v>
      </c>
      <c r="I2262" t="s">
        <v>292</v>
      </c>
      <c r="J2262" t="b">
        <v>0</v>
      </c>
      <c r="K2262">
        <v>2615</v>
      </c>
      <c r="L2262">
        <v>569081</v>
      </c>
      <c r="M2262" t="str">
        <f>IF(VLOOKUP(A2262,'national-winners'!$A$2:$B$13,2,0)=H2262,"Y","N")</f>
        <v>N</v>
      </c>
      <c r="N2262" t="str">
        <f>_xlfn.XLOOKUP(INDEX('state-winning-votes'!$A$1:$L$53,MATCH($C2262,'state-winning-votes'!$A:$A,0),MATCH($A2262,'state-winning-votes'!$A$2:$L$2,0)),$K:$K,$H:$H)</f>
        <v>Bush, George W.</v>
      </c>
      <c r="O2262" t="str">
        <f>VLOOKUP(A2262,'national-winners'!$A$2:$B$13,2,0)</f>
        <v>Bush, George W.</v>
      </c>
    </row>
    <row r="2263" spans="1:15" x14ac:dyDescent="0.25">
      <c r="A2263">
        <v>2000</v>
      </c>
      <c r="B2263" t="s">
        <v>111</v>
      </c>
      <c r="C2263" t="s">
        <v>112</v>
      </c>
      <c r="D2263">
        <v>33</v>
      </c>
      <c r="E2263">
        <v>12</v>
      </c>
      <c r="F2263">
        <v>4</v>
      </c>
      <c r="G2263" t="s">
        <v>16</v>
      </c>
      <c r="J2263" t="b">
        <v>1</v>
      </c>
      <c r="K2263">
        <v>1276</v>
      </c>
      <c r="L2263">
        <v>569081</v>
      </c>
      <c r="M2263" t="str">
        <f>IF(VLOOKUP(A2263,'national-winners'!$A$2:$B$13,2,0)=H2263,"Y","N")</f>
        <v>N</v>
      </c>
      <c r="N2263" t="str">
        <f>_xlfn.XLOOKUP(INDEX('state-winning-votes'!$A$1:$L$53,MATCH($C2263,'state-winning-votes'!$A:$A,0),MATCH($A2263,'state-winning-votes'!$A$2:$L$2,0)),$K:$K,$H:$H)</f>
        <v>Bush, George W.</v>
      </c>
      <c r="O2263" t="str">
        <f>VLOOKUP(A2263,'national-winners'!$A$2:$B$13,2,0)</f>
        <v>Bush, George W.</v>
      </c>
    </row>
    <row r="2264" spans="1:15" x14ac:dyDescent="0.25">
      <c r="A2264">
        <v>2000</v>
      </c>
      <c r="B2264" t="s">
        <v>111</v>
      </c>
      <c r="C2264" t="s">
        <v>112</v>
      </c>
      <c r="D2264">
        <v>33</v>
      </c>
      <c r="E2264">
        <v>12</v>
      </c>
      <c r="F2264">
        <v>4</v>
      </c>
      <c r="G2264" t="s">
        <v>16</v>
      </c>
      <c r="I2264" t="s">
        <v>134</v>
      </c>
      <c r="J2264" t="b">
        <v>0</v>
      </c>
      <c r="K2264">
        <v>328</v>
      </c>
      <c r="L2264">
        <v>569081</v>
      </c>
      <c r="M2264" t="str">
        <f>IF(VLOOKUP(A2264,'national-winners'!$A$2:$B$13,2,0)=H2264,"Y","N")</f>
        <v>N</v>
      </c>
      <c r="N2264" t="str">
        <f>_xlfn.XLOOKUP(INDEX('state-winning-votes'!$A$1:$L$53,MATCH($C2264,'state-winning-votes'!$A:$A,0),MATCH($A2264,'state-winning-votes'!$A$2:$L$2,0)),$K:$K,$H:$H)</f>
        <v>Bush, George W.</v>
      </c>
      <c r="O2264" t="str">
        <f>VLOOKUP(A2264,'national-winners'!$A$2:$B$13,2,0)</f>
        <v>Bush, George W.</v>
      </c>
    </row>
    <row r="2265" spans="1:15" x14ac:dyDescent="0.25">
      <c r="A2265">
        <v>2000</v>
      </c>
      <c r="B2265" t="s">
        <v>113</v>
      </c>
      <c r="C2265" t="s">
        <v>114</v>
      </c>
      <c r="D2265">
        <v>34</v>
      </c>
      <c r="E2265">
        <v>22</v>
      </c>
      <c r="F2265">
        <v>12</v>
      </c>
      <c r="G2265" t="s">
        <v>16</v>
      </c>
      <c r="H2265" t="s">
        <v>298</v>
      </c>
      <c r="I2265" t="s">
        <v>18</v>
      </c>
      <c r="J2265" t="b">
        <v>0</v>
      </c>
      <c r="K2265">
        <v>1788850</v>
      </c>
      <c r="L2265">
        <v>3187226</v>
      </c>
      <c r="M2265" t="str">
        <f>IF(VLOOKUP(A2265,'national-winners'!$A$2:$B$13,2,0)=H2265,"Y","N")</f>
        <v>N</v>
      </c>
      <c r="N2265" t="str">
        <f>_xlfn.XLOOKUP(INDEX('state-winning-votes'!$A$1:$L$53,MATCH($C2265,'state-winning-votes'!$A:$A,0),MATCH($A2265,'state-winning-votes'!$A$2:$L$2,0)),$K:$K,$H:$H)</f>
        <v>Gore, Al</v>
      </c>
      <c r="O2265" t="str">
        <f>VLOOKUP(A2265,'national-winners'!$A$2:$B$13,2,0)</f>
        <v>Bush, George W.</v>
      </c>
    </row>
    <row r="2266" spans="1:15" x14ac:dyDescent="0.25">
      <c r="A2266">
        <v>2000</v>
      </c>
      <c r="B2266" t="s">
        <v>113</v>
      </c>
      <c r="C2266" t="s">
        <v>114</v>
      </c>
      <c r="D2266">
        <v>34</v>
      </c>
      <c r="E2266">
        <v>22</v>
      </c>
      <c r="F2266">
        <v>12</v>
      </c>
      <c r="G2266" t="s">
        <v>16</v>
      </c>
      <c r="H2266" t="s">
        <v>297</v>
      </c>
      <c r="I2266" t="s">
        <v>21</v>
      </c>
      <c r="J2266" t="b">
        <v>0</v>
      </c>
      <c r="K2266">
        <v>1284173</v>
      </c>
      <c r="L2266">
        <v>3187226</v>
      </c>
      <c r="M2266" t="str">
        <f>IF(VLOOKUP(A2266,'national-winners'!$A$2:$B$13,2,0)=H2266,"Y","N")</f>
        <v>Y</v>
      </c>
      <c r="N2266" t="str">
        <f>_xlfn.XLOOKUP(INDEX('state-winning-votes'!$A$1:$L$53,MATCH($C2266,'state-winning-votes'!$A:$A,0),MATCH($A2266,'state-winning-votes'!$A$2:$L$2,0)),$K:$K,$H:$H)</f>
        <v>Gore, Al</v>
      </c>
      <c r="O2266" t="str">
        <f>VLOOKUP(A2266,'national-winners'!$A$2:$B$13,2,0)</f>
        <v>Bush, George W.</v>
      </c>
    </row>
    <row r="2267" spans="1:15" x14ac:dyDescent="0.25">
      <c r="A2267">
        <v>2000</v>
      </c>
      <c r="B2267" t="s">
        <v>113</v>
      </c>
      <c r="C2267" t="s">
        <v>114</v>
      </c>
      <c r="D2267">
        <v>34</v>
      </c>
      <c r="E2267">
        <v>22</v>
      </c>
      <c r="F2267">
        <v>12</v>
      </c>
      <c r="G2267" t="s">
        <v>16</v>
      </c>
      <c r="I2267" t="s">
        <v>35</v>
      </c>
      <c r="J2267" t="b">
        <v>0</v>
      </c>
      <c r="K2267">
        <v>114203</v>
      </c>
      <c r="L2267">
        <v>3187226</v>
      </c>
      <c r="M2267" t="str">
        <f>IF(VLOOKUP(A2267,'national-winners'!$A$2:$B$13,2,0)=H2267,"Y","N")</f>
        <v>N</v>
      </c>
      <c r="N2267" t="str">
        <f>_xlfn.XLOOKUP(INDEX('state-winning-votes'!$A$1:$L$53,MATCH($C2267,'state-winning-votes'!$A:$A,0),MATCH($A2267,'state-winning-votes'!$A$2:$L$2,0)),$K:$K,$H:$H)</f>
        <v>Gore, Al</v>
      </c>
      <c r="O2267" t="str">
        <f>VLOOKUP(A2267,'national-winners'!$A$2:$B$13,2,0)</f>
        <v>Bush, George W.</v>
      </c>
    </row>
    <row r="2268" spans="1:15" x14ac:dyDescent="0.25">
      <c r="A2268">
        <v>2000</v>
      </c>
      <c r="B2268" t="s">
        <v>115</v>
      </c>
      <c r="C2268" t="s">
        <v>116</v>
      </c>
      <c r="D2268">
        <v>35</v>
      </c>
      <c r="E2268">
        <v>85</v>
      </c>
      <c r="F2268">
        <v>66</v>
      </c>
      <c r="G2268" t="s">
        <v>16</v>
      </c>
      <c r="H2268" t="s">
        <v>298</v>
      </c>
      <c r="I2268" t="s">
        <v>18</v>
      </c>
      <c r="J2268" t="b">
        <v>0</v>
      </c>
      <c r="K2268">
        <v>286783</v>
      </c>
      <c r="L2268">
        <v>598605</v>
      </c>
      <c r="M2268" t="str">
        <f>IF(VLOOKUP(A2268,'national-winners'!$A$2:$B$13,2,0)=H2268,"Y","N")</f>
        <v>N</v>
      </c>
      <c r="N2268" t="str">
        <f>_xlfn.XLOOKUP(INDEX('state-winning-votes'!$A$1:$L$53,MATCH($C2268,'state-winning-votes'!$A:$A,0),MATCH($A2268,'state-winning-votes'!$A$2:$L$2,0)),$K:$K,$H:$H)</f>
        <v>Gore, Al</v>
      </c>
      <c r="O2268" t="str">
        <f>VLOOKUP(A2268,'national-winners'!$A$2:$B$13,2,0)</f>
        <v>Bush, George W.</v>
      </c>
    </row>
    <row r="2269" spans="1:15" x14ac:dyDescent="0.25">
      <c r="A2269">
        <v>2000</v>
      </c>
      <c r="B2269" t="s">
        <v>115</v>
      </c>
      <c r="C2269" t="s">
        <v>116</v>
      </c>
      <c r="D2269">
        <v>35</v>
      </c>
      <c r="E2269">
        <v>85</v>
      </c>
      <c r="F2269">
        <v>66</v>
      </c>
      <c r="G2269" t="s">
        <v>16</v>
      </c>
      <c r="H2269" t="s">
        <v>297</v>
      </c>
      <c r="I2269" t="s">
        <v>21</v>
      </c>
      <c r="J2269" t="b">
        <v>0</v>
      </c>
      <c r="K2269">
        <v>286417</v>
      </c>
      <c r="L2269">
        <v>598605</v>
      </c>
      <c r="M2269" t="str">
        <f>IF(VLOOKUP(A2269,'national-winners'!$A$2:$B$13,2,0)=H2269,"Y","N")</f>
        <v>Y</v>
      </c>
      <c r="N2269" t="str">
        <f>_xlfn.XLOOKUP(INDEX('state-winning-votes'!$A$1:$L$53,MATCH($C2269,'state-winning-votes'!$A:$A,0),MATCH($A2269,'state-winning-votes'!$A$2:$L$2,0)),$K:$K,$H:$H)</f>
        <v>Gore, Al</v>
      </c>
      <c r="O2269" t="str">
        <f>VLOOKUP(A2269,'national-winners'!$A$2:$B$13,2,0)</f>
        <v>Bush, George W.</v>
      </c>
    </row>
    <row r="2270" spans="1:15" x14ac:dyDescent="0.25">
      <c r="A2270">
        <v>2000</v>
      </c>
      <c r="B2270" t="s">
        <v>115</v>
      </c>
      <c r="C2270" t="s">
        <v>116</v>
      </c>
      <c r="D2270">
        <v>35</v>
      </c>
      <c r="E2270">
        <v>85</v>
      </c>
      <c r="F2270">
        <v>66</v>
      </c>
      <c r="G2270" t="s">
        <v>16</v>
      </c>
      <c r="H2270" t="s">
        <v>273</v>
      </c>
      <c r="I2270" t="s">
        <v>274</v>
      </c>
      <c r="J2270" t="b">
        <v>0</v>
      </c>
      <c r="K2270">
        <v>21251</v>
      </c>
      <c r="L2270">
        <v>598605</v>
      </c>
      <c r="M2270" t="str">
        <f>IF(VLOOKUP(A2270,'national-winners'!$A$2:$B$13,2,0)=H2270,"Y","N")</f>
        <v>N</v>
      </c>
      <c r="N2270" t="str">
        <f>_xlfn.XLOOKUP(INDEX('state-winning-votes'!$A$1:$L$53,MATCH($C2270,'state-winning-votes'!$A:$A,0),MATCH($A2270,'state-winning-votes'!$A$2:$L$2,0)),$K:$K,$H:$H)</f>
        <v>Gore, Al</v>
      </c>
      <c r="O2270" t="str">
        <f>VLOOKUP(A2270,'national-winners'!$A$2:$B$13,2,0)</f>
        <v>Bush, George W.</v>
      </c>
    </row>
    <row r="2271" spans="1:15" x14ac:dyDescent="0.25">
      <c r="A2271">
        <v>2000</v>
      </c>
      <c r="B2271" t="s">
        <v>115</v>
      </c>
      <c r="C2271" t="s">
        <v>116</v>
      </c>
      <c r="D2271">
        <v>35</v>
      </c>
      <c r="E2271">
        <v>85</v>
      </c>
      <c r="F2271">
        <v>66</v>
      </c>
      <c r="G2271" t="s">
        <v>16</v>
      </c>
      <c r="H2271" t="s">
        <v>271</v>
      </c>
      <c r="I2271" t="s">
        <v>29</v>
      </c>
      <c r="J2271" t="b">
        <v>0</v>
      </c>
      <c r="K2271">
        <v>2058</v>
      </c>
      <c r="L2271">
        <v>598605</v>
      </c>
      <c r="M2271" t="str">
        <f>IF(VLOOKUP(A2271,'national-winners'!$A$2:$B$13,2,0)=H2271,"Y","N")</f>
        <v>N</v>
      </c>
      <c r="N2271" t="str">
        <f>_xlfn.XLOOKUP(INDEX('state-winning-votes'!$A$1:$L$53,MATCH($C2271,'state-winning-votes'!$A:$A,0),MATCH($A2271,'state-winning-votes'!$A$2:$L$2,0)),$K:$K,$H:$H)</f>
        <v>Gore, Al</v>
      </c>
      <c r="O2271" t="str">
        <f>VLOOKUP(A2271,'national-winners'!$A$2:$B$13,2,0)</f>
        <v>Bush, George W.</v>
      </c>
    </row>
    <row r="2272" spans="1:15" x14ac:dyDescent="0.25">
      <c r="A2272">
        <v>2000</v>
      </c>
      <c r="B2272" t="s">
        <v>115</v>
      </c>
      <c r="C2272" t="s">
        <v>116</v>
      </c>
      <c r="D2272">
        <v>35</v>
      </c>
      <c r="E2272">
        <v>85</v>
      </c>
      <c r="F2272">
        <v>66</v>
      </c>
      <c r="G2272" t="s">
        <v>16</v>
      </c>
      <c r="H2272" t="s">
        <v>299</v>
      </c>
      <c r="I2272" t="s">
        <v>272</v>
      </c>
      <c r="J2272" t="b">
        <v>0</v>
      </c>
      <c r="K2272">
        <v>1392</v>
      </c>
      <c r="L2272">
        <v>598605</v>
      </c>
      <c r="M2272" t="str">
        <f>IF(VLOOKUP(A2272,'national-winners'!$A$2:$B$13,2,0)=H2272,"Y","N")</f>
        <v>N</v>
      </c>
      <c r="N2272" t="str">
        <f>_xlfn.XLOOKUP(INDEX('state-winning-votes'!$A$1:$L$53,MATCH($C2272,'state-winning-votes'!$A:$A,0),MATCH($A2272,'state-winning-votes'!$A$2:$L$2,0)),$K:$K,$H:$H)</f>
        <v>Gore, Al</v>
      </c>
      <c r="O2272" t="str">
        <f>VLOOKUP(A2272,'national-winners'!$A$2:$B$13,2,0)</f>
        <v>Bush, George W.</v>
      </c>
    </row>
    <row r="2273" spans="1:15" x14ac:dyDescent="0.25">
      <c r="A2273">
        <v>2000</v>
      </c>
      <c r="B2273" t="s">
        <v>115</v>
      </c>
      <c r="C2273" t="s">
        <v>116</v>
      </c>
      <c r="D2273">
        <v>35</v>
      </c>
      <c r="E2273">
        <v>85</v>
      </c>
      <c r="F2273">
        <v>66</v>
      </c>
      <c r="G2273" t="s">
        <v>16</v>
      </c>
      <c r="H2273" t="s">
        <v>236</v>
      </c>
      <c r="I2273" t="s">
        <v>237</v>
      </c>
      <c r="J2273" t="b">
        <v>0</v>
      </c>
      <c r="K2273">
        <v>361</v>
      </c>
      <c r="L2273">
        <v>598605</v>
      </c>
      <c r="M2273" t="str">
        <f>IF(VLOOKUP(A2273,'national-winners'!$A$2:$B$13,2,0)=H2273,"Y","N")</f>
        <v>N</v>
      </c>
      <c r="N2273" t="str">
        <f>_xlfn.XLOOKUP(INDEX('state-winning-votes'!$A$1:$L$53,MATCH($C2273,'state-winning-votes'!$A:$A,0),MATCH($A2273,'state-winning-votes'!$A$2:$L$2,0)),$K:$K,$H:$H)</f>
        <v>Gore, Al</v>
      </c>
      <c r="O2273" t="str">
        <f>VLOOKUP(A2273,'national-winners'!$A$2:$B$13,2,0)</f>
        <v>Bush, George W.</v>
      </c>
    </row>
    <row r="2274" spans="1:15" x14ac:dyDescent="0.25">
      <c r="A2274">
        <v>2000</v>
      </c>
      <c r="B2274" t="s">
        <v>115</v>
      </c>
      <c r="C2274" t="s">
        <v>116</v>
      </c>
      <c r="D2274">
        <v>35</v>
      </c>
      <c r="E2274">
        <v>85</v>
      </c>
      <c r="F2274">
        <v>66</v>
      </c>
      <c r="G2274" t="s">
        <v>16</v>
      </c>
      <c r="H2274" t="s">
        <v>238</v>
      </c>
      <c r="I2274" t="s">
        <v>134</v>
      </c>
      <c r="J2274" t="b">
        <v>0</v>
      </c>
      <c r="K2274">
        <v>343</v>
      </c>
      <c r="L2274">
        <v>598605</v>
      </c>
      <c r="M2274" t="str">
        <f>IF(VLOOKUP(A2274,'national-winners'!$A$2:$B$13,2,0)=H2274,"Y","N")</f>
        <v>N</v>
      </c>
      <c r="N2274" t="str">
        <f>_xlfn.XLOOKUP(INDEX('state-winning-votes'!$A$1:$L$53,MATCH($C2274,'state-winning-votes'!$A:$A,0),MATCH($A2274,'state-winning-votes'!$A$2:$L$2,0)),$K:$K,$H:$H)</f>
        <v>Gore, Al</v>
      </c>
      <c r="O2274" t="str">
        <f>VLOOKUP(A2274,'national-winners'!$A$2:$B$13,2,0)</f>
        <v>Bush, George W.</v>
      </c>
    </row>
    <row r="2275" spans="1:15" x14ac:dyDescent="0.25">
      <c r="A2275">
        <v>2000</v>
      </c>
      <c r="B2275" t="s">
        <v>117</v>
      </c>
      <c r="C2275" t="s">
        <v>118</v>
      </c>
      <c r="D2275">
        <v>36</v>
      </c>
      <c r="E2275">
        <v>21</v>
      </c>
      <c r="F2275">
        <v>13</v>
      </c>
      <c r="G2275" t="s">
        <v>16</v>
      </c>
      <c r="H2275" t="s">
        <v>298</v>
      </c>
      <c r="I2275" t="s">
        <v>18</v>
      </c>
      <c r="J2275" t="b">
        <v>0</v>
      </c>
      <c r="K2275">
        <v>3942215</v>
      </c>
      <c r="L2275">
        <v>6960215</v>
      </c>
      <c r="M2275" t="str">
        <f>IF(VLOOKUP(A2275,'national-winners'!$A$2:$B$13,2,0)=H2275,"Y","N")</f>
        <v>N</v>
      </c>
      <c r="N2275" t="str">
        <f>_xlfn.XLOOKUP(INDEX('state-winning-votes'!$A$1:$L$53,MATCH($C2275,'state-winning-votes'!$A:$A,0),MATCH($A2275,'state-winning-votes'!$A$2:$L$2,0)),$K:$K,$H:$H)</f>
        <v>Gore, Al</v>
      </c>
      <c r="O2275" t="str">
        <f>VLOOKUP(A2275,'national-winners'!$A$2:$B$13,2,0)</f>
        <v>Bush, George W.</v>
      </c>
    </row>
    <row r="2276" spans="1:15" x14ac:dyDescent="0.25">
      <c r="A2276">
        <v>2000</v>
      </c>
      <c r="B2276" t="s">
        <v>117</v>
      </c>
      <c r="C2276" t="s">
        <v>118</v>
      </c>
      <c r="D2276">
        <v>36</v>
      </c>
      <c r="E2276">
        <v>21</v>
      </c>
      <c r="F2276">
        <v>13</v>
      </c>
      <c r="G2276" t="s">
        <v>16</v>
      </c>
      <c r="H2276" t="s">
        <v>297</v>
      </c>
      <c r="I2276" t="s">
        <v>21</v>
      </c>
      <c r="J2276" t="b">
        <v>0</v>
      </c>
      <c r="K2276">
        <v>2258577</v>
      </c>
      <c r="L2276">
        <v>6960215</v>
      </c>
      <c r="M2276" t="str">
        <f>IF(VLOOKUP(A2276,'national-winners'!$A$2:$B$13,2,0)=H2276,"Y","N")</f>
        <v>Y</v>
      </c>
      <c r="N2276" t="str">
        <f>_xlfn.XLOOKUP(INDEX('state-winning-votes'!$A$1:$L$53,MATCH($C2276,'state-winning-votes'!$A:$A,0),MATCH($A2276,'state-winning-votes'!$A$2:$L$2,0)),$K:$K,$H:$H)</f>
        <v>Gore, Al</v>
      </c>
      <c r="O2276" t="str">
        <f>VLOOKUP(A2276,'national-winners'!$A$2:$B$13,2,0)</f>
        <v>Bush, George W.</v>
      </c>
    </row>
    <row r="2277" spans="1:15" x14ac:dyDescent="0.25">
      <c r="A2277">
        <v>2000</v>
      </c>
      <c r="B2277" t="s">
        <v>117</v>
      </c>
      <c r="C2277" t="s">
        <v>118</v>
      </c>
      <c r="D2277">
        <v>36</v>
      </c>
      <c r="E2277">
        <v>21</v>
      </c>
      <c r="F2277">
        <v>13</v>
      </c>
      <c r="G2277" t="s">
        <v>16</v>
      </c>
      <c r="H2277" t="s">
        <v>273</v>
      </c>
      <c r="I2277" t="s">
        <v>274</v>
      </c>
      <c r="J2277" t="b">
        <v>0</v>
      </c>
      <c r="K2277">
        <v>244030</v>
      </c>
      <c r="L2277">
        <v>6960215</v>
      </c>
      <c r="M2277" t="str">
        <f>IF(VLOOKUP(A2277,'national-winners'!$A$2:$B$13,2,0)=H2277,"Y","N")</f>
        <v>N</v>
      </c>
      <c r="N2277" t="str">
        <f>_xlfn.XLOOKUP(INDEX('state-winning-votes'!$A$1:$L$53,MATCH($C2277,'state-winning-votes'!$A:$A,0),MATCH($A2277,'state-winning-votes'!$A$2:$L$2,0)),$K:$K,$H:$H)</f>
        <v>Gore, Al</v>
      </c>
      <c r="O2277" t="str">
        <f>VLOOKUP(A2277,'national-winners'!$A$2:$B$13,2,0)</f>
        <v>Bush, George W.</v>
      </c>
    </row>
    <row r="2278" spans="1:15" x14ac:dyDescent="0.25">
      <c r="A2278">
        <v>2000</v>
      </c>
      <c r="B2278" t="s">
        <v>117</v>
      </c>
      <c r="C2278" t="s">
        <v>118</v>
      </c>
      <c r="D2278">
        <v>36</v>
      </c>
      <c r="E2278">
        <v>21</v>
      </c>
      <c r="F2278">
        <v>13</v>
      </c>
      <c r="G2278" t="s">
        <v>16</v>
      </c>
      <c r="H2278" t="s">
        <v>297</v>
      </c>
      <c r="I2278" t="s">
        <v>80</v>
      </c>
      <c r="J2278" t="b">
        <v>0</v>
      </c>
      <c r="K2278">
        <v>144797</v>
      </c>
      <c r="L2278">
        <v>6960215</v>
      </c>
      <c r="M2278" t="str">
        <f>IF(VLOOKUP(A2278,'national-winners'!$A$2:$B$13,2,0)=H2278,"Y","N")</f>
        <v>Y</v>
      </c>
      <c r="N2278" t="str">
        <f>_xlfn.XLOOKUP(INDEX('state-winning-votes'!$A$1:$L$53,MATCH($C2278,'state-winning-votes'!$A:$A,0),MATCH($A2278,'state-winning-votes'!$A$2:$L$2,0)),$K:$K,$H:$H)</f>
        <v>Gore, Al</v>
      </c>
      <c r="O2278" t="str">
        <f>VLOOKUP(A2278,'national-winners'!$A$2:$B$13,2,0)</f>
        <v>Bush, George W.</v>
      </c>
    </row>
    <row r="2279" spans="1:15" x14ac:dyDescent="0.25">
      <c r="A2279">
        <v>2000</v>
      </c>
      <c r="B2279" t="s">
        <v>117</v>
      </c>
      <c r="C2279" t="s">
        <v>118</v>
      </c>
      <c r="D2279">
        <v>36</v>
      </c>
      <c r="E2279">
        <v>21</v>
      </c>
      <c r="F2279">
        <v>13</v>
      </c>
      <c r="G2279" t="s">
        <v>16</v>
      </c>
      <c r="H2279" t="s">
        <v>246</v>
      </c>
      <c r="J2279" t="b">
        <v>0</v>
      </c>
      <c r="K2279">
        <v>138216</v>
      </c>
      <c r="L2279">
        <v>6960215</v>
      </c>
      <c r="M2279" t="str">
        <f>IF(VLOOKUP(A2279,'national-winners'!$A$2:$B$13,2,0)=H2279,"Y","N")</f>
        <v>N</v>
      </c>
      <c r="N2279" t="str">
        <f>_xlfn.XLOOKUP(INDEX('state-winning-votes'!$A$1:$L$53,MATCH($C2279,'state-winning-votes'!$A:$A,0),MATCH($A2279,'state-winning-votes'!$A$2:$L$2,0)),$K:$K,$H:$H)</f>
        <v>Gore, Al</v>
      </c>
      <c r="O2279" t="str">
        <f>VLOOKUP(A2279,'national-winners'!$A$2:$B$13,2,0)</f>
        <v>Bush, George W.</v>
      </c>
    </row>
    <row r="2280" spans="1:15" x14ac:dyDescent="0.25">
      <c r="A2280">
        <v>2000</v>
      </c>
      <c r="B2280" t="s">
        <v>117</v>
      </c>
      <c r="C2280" t="s">
        <v>118</v>
      </c>
      <c r="D2280">
        <v>36</v>
      </c>
      <c r="E2280">
        <v>21</v>
      </c>
      <c r="F2280">
        <v>13</v>
      </c>
      <c r="G2280" t="s">
        <v>16</v>
      </c>
      <c r="H2280" t="s">
        <v>298</v>
      </c>
      <c r="I2280" t="s">
        <v>308</v>
      </c>
      <c r="J2280" t="b">
        <v>0</v>
      </c>
      <c r="K2280">
        <v>88395</v>
      </c>
      <c r="L2280">
        <v>6960215</v>
      </c>
      <c r="M2280" t="str">
        <f>IF(VLOOKUP(A2280,'national-winners'!$A$2:$B$13,2,0)=H2280,"Y","N")</f>
        <v>N</v>
      </c>
      <c r="N2280" t="str">
        <f>_xlfn.XLOOKUP(INDEX('state-winning-votes'!$A$1:$L$53,MATCH($C2280,'state-winning-votes'!$A:$A,0),MATCH($A2280,'state-winning-votes'!$A$2:$L$2,0)),$K:$K,$H:$H)</f>
        <v>Gore, Al</v>
      </c>
      <c r="O2280" t="str">
        <f>VLOOKUP(A2280,'national-winners'!$A$2:$B$13,2,0)</f>
        <v>Bush, George W.</v>
      </c>
    </row>
    <row r="2281" spans="1:15" x14ac:dyDescent="0.25">
      <c r="A2281">
        <v>2000</v>
      </c>
      <c r="B2281" t="s">
        <v>117</v>
      </c>
      <c r="C2281" t="s">
        <v>118</v>
      </c>
      <c r="D2281">
        <v>36</v>
      </c>
      <c r="E2281">
        <v>21</v>
      </c>
      <c r="F2281">
        <v>13</v>
      </c>
      <c r="G2281" t="s">
        <v>16</v>
      </c>
      <c r="H2281" t="s">
        <v>298</v>
      </c>
      <c r="I2281" t="s">
        <v>119</v>
      </c>
      <c r="J2281" t="b">
        <v>0</v>
      </c>
      <c r="K2281">
        <v>77087</v>
      </c>
      <c r="L2281">
        <v>6960215</v>
      </c>
      <c r="M2281" t="str">
        <f>IF(VLOOKUP(A2281,'national-winners'!$A$2:$B$13,2,0)=H2281,"Y","N")</f>
        <v>N</v>
      </c>
      <c r="N2281" t="str">
        <f>_xlfn.XLOOKUP(INDEX('state-winning-votes'!$A$1:$L$53,MATCH($C2281,'state-winning-votes'!$A:$A,0),MATCH($A2281,'state-winning-votes'!$A$2:$L$2,0)),$K:$K,$H:$H)</f>
        <v>Gore, Al</v>
      </c>
      <c r="O2281" t="str">
        <f>VLOOKUP(A2281,'national-winners'!$A$2:$B$13,2,0)</f>
        <v>Bush, George W.</v>
      </c>
    </row>
    <row r="2282" spans="1:15" x14ac:dyDescent="0.25">
      <c r="A2282">
        <v>2000</v>
      </c>
      <c r="B2282" t="s">
        <v>117</v>
      </c>
      <c r="C2282" t="s">
        <v>118</v>
      </c>
      <c r="D2282">
        <v>36</v>
      </c>
      <c r="E2282">
        <v>21</v>
      </c>
      <c r="F2282">
        <v>13</v>
      </c>
      <c r="G2282" t="s">
        <v>16</v>
      </c>
      <c r="H2282" t="s">
        <v>299</v>
      </c>
      <c r="I2282" t="s">
        <v>180</v>
      </c>
      <c r="J2282" t="b">
        <v>0</v>
      </c>
      <c r="K2282">
        <v>25175</v>
      </c>
      <c r="L2282">
        <v>6960215</v>
      </c>
      <c r="M2282" t="str">
        <f>IF(VLOOKUP(A2282,'national-winners'!$A$2:$B$13,2,0)=H2282,"Y","N")</f>
        <v>N</v>
      </c>
      <c r="N2282" t="str">
        <f>_xlfn.XLOOKUP(INDEX('state-winning-votes'!$A$1:$L$53,MATCH($C2282,'state-winning-votes'!$A:$A,0),MATCH($A2282,'state-winning-votes'!$A$2:$L$2,0)),$K:$K,$H:$H)</f>
        <v>Gore, Al</v>
      </c>
      <c r="O2282" t="str">
        <f>VLOOKUP(A2282,'national-winners'!$A$2:$B$13,2,0)</f>
        <v>Bush, George W.</v>
      </c>
    </row>
    <row r="2283" spans="1:15" x14ac:dyDescent="0.25">
      <c r="A2283">
        <v>2000</v>
      </c>
      <c r="B2283" t="s">
        <v>117</v>
      </c>
      <c r="C2283" t="s">
        <v>118</v>
      </c>
      <c r="D2283">
        <v>36</v>
      </c>
      <c r="E2283">
        <v>21</v>
      </c>
      <c r="F2283">
        <v>13</v>
      </c>
      <c r="G2283" t="s">
        <v>16</v>
      </c>
      <c r="H2283" t="s">
        <v>236</v>
      </c>
      <c r="I2283" t="s">
        <v>292</v>
      </c>
      <c r="J2283" t="b">
        <v>0</v>
      </c>
      <c r="K2283">
        <v>24361</v>
      </c>
      <c r="L2283">
        <v>6960215</v>
      </c>
      <c r="M2283" t="str">
        <f>IF(VLOOKUP(A2283,'national-winners'!$A$2:$B$13,2,0)=H2283,"Y","N")</f>
        <v>N</v>
      </c>
      <c r="N2283" t="str">
        <f>_xlfn.XLOOKUP(INDEX('state-winning-votes'!$A$1:$L$53,MATCH($C2283,'state-winning-votes'!$A:$A,0),MATCH($A2283,'state-winning-votes'!$A$2:$L$2,0)),$K:$K,$H:$H)</f>
        <v>Gore, Al</v>
      </c>
      <c r="O2283" t="str">
        <f>VLOOKUP(A2283,'national-winners'!$A$2:$B$13,2,0)</f>
        <v>Bush, George W.</v>
      </c>
    </row>
    <row r="2284" spans="1:15" x14ac:dyDescent="0.25">
      <c r="A2284">
        <v>2000</v>
      </c>
      <c r="B2284" t="s">
        <v>117</v>
      </c>
      <c r="C2284" t="s">
        <v>118</v>
      </c>
      <c r="D2284">
        <v>36</v>
      </c>
      <c r="E2284">
        <v>21</v>
      </c>
      <c r="F2284">
        <v>13</v>
      </c>
      <c r="G2284" t="s">
        <v>16</v>
      </c>
      <c r="H2284" t="s">
        <v>271</v>
      </c>
      <c r="I2284" t="s">
        <v>29</v>
      </c>
      <c r="J2284" t="b">
        <v>0</v>
      </c>
      <c r="K2284">
        <v>7649</v>
      </c>
      <c r="L2284">
        <v>6960215</v>
      </c>
      <c r="M2284" t="str">
        <f>IF(VLOOKUP(A2284,'national-winners'!$A$2:$B$13,2,0)=H2284,"Y","N")</f>
        <v>N</v>
      </c>
      <c r="N2284" t="str">
        <f>_xlfn.XLOOKUP(INDEX('state-winning-votes'!$A$1:$L$53,MATCH($C2284,'state-winning-votes'!$A:$A,0),MATCH($A2284,'state-winning-votes'!$A$2:$L$2,0)),$K:$K,$H:$H)</f>
        <v>Gore, Al</v>
      </c>
      <c r="O2284" t="str">
        <f>VLOOKUP(A2284,'national-winners'!$A$2:$B$13,2,0)</f>
        <v>Bush, George W.</v>
      </c>
    </row>
    <row r="2285" spans="1:15" x14ac:dyDescent="0.25">
      <c r="A2285">
        <v>2000</v>
      </c>
      <c r="B2285" t="s">
        <v>117</v>
      </c>
      <c r="C2285" t="s">
        <v>118</v>
      </c>
      <c r="D2285">
        <v>36</v>
      </c>
      <c r="E2285">
        <v>21</v>
      </c>
      <c r="F2285">
        <v>13</v>
      </c>
      <c r="G2285" t="s">
        <v>16</v>
      </c>
      <c r="H2285" t="s">
        <v>299</v>
      </c>
      <c r="I2285" t="s">
        <v>272</v>
      </c>
      <c r="J2285" t="b">
        <v>0</v>
      </c>
      <c r="K2285">
        <v>6424</v>
      </c>
      <c r="L2285">
        <v>6960215</v>
      </c>
      <c r="M2285" t="str">
        <f>IF(VLOOKUP(A2285,'national-winners'!$A$2:$B$13,2,0)=H2285,"Y","N")</f>
        <v>N</v>
      </c>
      <c r="N2285" t="str">
        <f>_xlfn.XLOOKUP(INDEX('state-winning-votes'!$A$1:$L$53,MATCH($C2285,'state-winning-votes'!$A:$A,0),MATCH($A2285,'state-winning-votes'!$A$2:$L$2,0)),$K:$K,$H:$H)</f>
        <v>Gore, Al</v>
      </c>
      <c r="O2285" t="str">
        <f>VLOOKUP(A2285,'national-winners'!$A$2:$B$13,2,0)</f>
        <v>Bush, George W.</v>
      </c>
    </row>
    <row r="2286" spans="1:15" x14ac:dyDescent="0.25">
      <c r="A2286">
        <v>2000</v>
      </c>
      <c r="B2286" t="s">
        <v>117</v>
      </c>
      <c r="C2286" t="s">
        <v>118</v>
      </c>
      <c r="D2286">
        <v>36</v>
      </c>
      <c r="E2286">
        <v>21</v>
      </c>
      <c r="F2286">
        <v>13</v>
      </c>
      <c r="G2286" t="s">
        <v>16</v>
      </c>
      <c r="H2286" t="s">
        <v>284</v>
      </c>
      <c r="I2286" t="s">
        <v>37</v>
      </c>
      <c r="J2286" t="b">
        <v>0</v>
      </c>
      <c r="K2286">
        <v>1789</v>
      </c>
      <c r="L2286">
        <v>6960215</v>
      </c>
      <c r="M2286" t="str">
        <f>IF(VLOOKUP(A2286,'national-winners'!$A$2:$B$13,2,0)=H2286,"Y","N")</f>
        <v>N</v>
      </c>
      <c r="N2286" t="str">
        <f>_xlfn.XLOOKUP(INDEX('state-winning-votes'!$A$1:$L$53,MATCH($C2286,'state-winning-votes'!$A:$A,0),MATCH($A2286,'state-winning-votes'!$A$2:$L$2,0)),$K:$K,$H:$H)</f>
        <v>Gore, Al</v>
      </c>
      <c r="O2286" t="str">
        <f>VLOOKUP(A2286,'national-winners'!$A$2:$B$13,2,0)</f>
        <v>Bush, George W.</v>
      </c>
    </row>
    <row r="2287" spans="1:15" x14ac:dyDescent="0.25">
      <c r="A2287">
        <v>2000</v>
      </c>
      <c r="B2287" t="s">
        <v>117</v>
      </c>
      <c r="C2287" t="s">
        <v>118</v>
      </c>
      <c r="D2287">
        <v>36</v>
      </c>
      <c r="E2287">
        <v>21</v>
      </c>
      <c r="F2287">
        <v>13</v>
      </c>
      <c r="G2287" t="s">
        <v>16</v>
      </c>
      <c r="H2287" t="s">
        <v>238</v>
      </c>
      <c r="I2287" t="s">
        <v>134</v>
      </c>
      <c r="J2287" t="b">
        <v>0</v>
      </c>
      <c r="K2287">
        <v>1498</v>
      </c>
      <c r="L2287">
        <v>6960215</v>
      </c>
      <c r="M2287" t="str">
        <f>IF(VLOOKUP(A2287,'national-winners'!$A$2:$B$13,2,0)=H2287,"Y","N")</f>
        <v>N</v>
      </c>
      <c r="N2287" t="str">
        <f>_xlfn.XLOOKUP(INDEX('state-winning-votes'!$A$1:$L$53,MATCH($C2287,'state-winning-votes'!$A:$A,0),MATCH($A2287,'state-winning-votes'!$A$2:$L$2,0)),$K:$K,$H:$H)</f>
        <v>Gore, Al</v>
      </c>
      <c r="O2287" t="str">
        <f>VLOOKUP(A2287,'national-winners'!$A$2:$B$13,2,0)</f>
        <v>Bush, George W.</v>
      </c>
    </row>
    <row r="2288" spans="1:15" x14ac:dyDescent="0.25">
      <c r="A2288">
        <v>2000</v>
      </c>
      <c r="B2288" t="s">
        <v>117</v>
      </c>
      <c r="C2288" t="s">
        <v>118</v>
      </c>
      <c r="D2288">
        <v>36</v>
      </c>
      <c r="E2288">
        <v>21</v>
      </c>
      <c r="F2288">
        <v>13</v>
      </c>
      <c r="G2288" t="s">
        <v>16</v>
      </c>
      <c r="I2288" t="s">
        <v>100</v>
      </c>
      <c r="J2288" t="b">
        <v>1</v>
      </c>
      <c r="K2288">
        <v>2</v>
      </c>
      <c r="L2288">
        <v>6960215</v>
      </c>
      <c r="M2288" t="str">
        <f>IF(VLOOKUP(A2288,'national-winners'!$A$2:$B$13,2,0)=H2288,"Y","N")</f>
        <v>N</v>
      </c>
      <c r="N2288" t="str">
        <f>_xlfn.XLOOKUP(INDEX('state-winning-votes'!$A$1:$L$53,MATCH($C2288,'state-winning-votes'!$A:$A,0),MATCH($A2288,'state-winning-votes'!$A$2:$L$2,0)),$K:$K,$H:$H)</f>
        <v>Gore, Al</v>
      </c>
      <c r="O2288" t="str">
        <f>VLOOKUP(A2288,'national-winners'!$A$2:$B$13,2,0)</f>
        <v>Bush, George W.</v>
      </c>
    </row>
    <row r="2289" spans="1:15" x14ac:dyDescent="0.25">
      <c r="A2289">
        <v>2000</v>
      </c>
      <c r="B2289" t="s">
        <v>122</v>
      </c>
      <c r="C2289" t="s">
        <v>123</v>
      </c>
      <c r="D2289">
        <v>37</v>
      </c>
      <c r="E2289">
        <v>56</v>
      </c>
      <c r="F2289">
        <v>47</v>
      </c>
      <c r="G2289" t="s">
        <v>16</v>
      </c>
      <c r="H2289" t="s">
        <v>297</v>
      </c>
      <c r="I2289" t="s">
        <v>21</v>
      </c>
      <c r="J2289" t="b">
        <v>0</v>
      </c>
      <c r="K2289">
        <v>1631163</v>
      </c>
      <c r="L2289">
        <v>2914990</v>
      </c>
      <c r="M2289" t="str">
        <f>IF(VLOOKUP(A2289,'national-winners'!$A$2:$B$13,2,0)=H2289,"Y","N")</f>
        <v>Y</v>
      </c>
      <c r="N2289" t="str">
        <f>_xlfn.XLOOKUP(INDEX('state-winning-votes'!$A$1:$L$53,MATCH($C2289,'state-winning-votes'!$A:$A,0),MATCH($A2289,'state-winning-votes'!$A$2:$L$2,0)),$K:$K,$H:$H)</f>
        <v>Bush, George W.</v>
      </c>
      <c r="O2289" t="str">
        <f>VLOOKUP(A2289,'national-winners'!$A$2:$B$13,2,0)</f>
        <v>Bush, George W.</v>
      </c>
    </row>
    <row r="2290" spans="1:15" x14ac:dyDescent="0.25">
      <c r="A2290">
        <v>2000</v>
      </c>
      <c r="B2290" t="s">
        <v>122</v>
      </c>
      <c r="C2290" t="s">
        <v>123</v>
      </c>
      <c r="D2290">
        <v>37</v>
      </c>
      <c r="E2290">
        <v>56</v>
      </c>
      <c r="F2290">
        <v>47</v>
      </c>
      <c r="G2290" t="s">
        <v>16</v>
      </c>
      <c r="H2290" t="s">
        <v>298</v>
      </c>
      <c r="I2290" t="s">
        <v>18</v>
      </c>
      <c r="J2290" t="b">
        <v>0</v>
      </c>
      <c r="K2290">
        <v>1257692</v>
      </c>
      <c r="L2290">
        <v>2914990</v>
      </c>
      <c r="M2290" t="str">
        <f>IF(VLOOKUP(A2290,'national-winners'!$A$2:$B$13,2,0)=H2290,"Y","N")</f>
        <v>N</v>
      </c>
      <c r="N2290" t="str">
        <f>_xlfn.XLOOKUP(INDEX('state-winning-votes'!$A$1:$L$53,MATCH($C2290,'state-winning-votes'!$A:$A,0),MATCH($A2290,'state-winning-votes'!$A$2:$L$2,0)),$K:$K,$H:$H)</f>
        <v>Bush, George W.</v>
      </c>
      <c r="O2290" t="str">
        <f>VLOOKUP(A2290,'national-winners'!$A$2:$B$13,2,0)</f>
        <v>Bush, George W.</v>
      </c>
    </row>
    <row r="2291" spans="1:15" x14ac:dyDescent="0.25">
      <c r="A2291">
        <v>2000</v>
      </c>
      <c r="B2291" t="s">
        <v>122</v>
      </c>
      <c r="C2291" t="s">
        <v>123</v>
      </c>
      <c r="D2291">
        <v>37</v>
      </c>
      <c r="E2291">
        <v>56</v>
      </c>
      <c r="F2291">
        <v>47</v>
      </c>
      <c r="G2291" t="s">
        <v>16</v>
      </c>
      <c r="H2291" t="s">
        <v>271</v>
      </c>
      <c r="I2291" t="s">
        <v>29</v>
      </c>
      <c r="J2291" t="b">
        <v>0</v>
      </c>
      <c r="K2291">
        <v>13891</v>
      </c>
      <c r="L2291">
        <v>2914990</v>
      </c>
      <c r="M2291" t="str">
        <f>IF(VLOOKUP(A2291,'national-winners'!$A$2:$B$13,2,0)=H2291,"Y","N")</f>
        <v>N</v>
      </c>
      <c r="N2291" t="str">
        <f>_xlfn.XLOOKUP(INDEX('state-winning-votes'!$A$1:$L$53,MATCH($C2291,'state-winning-votes'!$A:$A,0),MATCH($A2291,'state-winning-votes'!$A$2:$L$2,0)),$K:$K,$H:$H)</f>
        <v>Bush, George W.</v>
      </c>
      <c r="O2291" t="str">
        <f>VLOOKUP(A2291,'national-winners'!$A$2:$B$13,2,0)</f>
        <v>Bush, George W.</v>
      </c>
    </row>
    <row r="2292" spans="1:15" x14ac:dyDescent="0.25">
      <c r="A2292">
        <v>2000</v>
      </c>
      <c r="B2292" t="s">
        <v>122</v>
      </c>
      <c r="C2292" t="s">
        <v>123</v>
      </c>
      <c r="D2292">
        <v>37</v>
      </c>
      <c r="E2292">
        <v>56</v>
      </c>
      <c r="F2292">
        <v>47</v>
      </c>
      <c r="G2292" t="s">
        <v>16</v>
      </c>
      <c r="H2292" t="s">
        <v>299</v>
      </c>
      <c r="I2292" t="s">
        <v>272</v>
      </c>
      <c r="J2292" t="b">
        <v>0</v>
      </c>
      <c r="K2292">
        <v>8874</v>
      </c>
      <c r="L2292">
        <v>2914990</v>
      </c>
      <c r="M2292" t="str">
        <f>IF(VLOOKUP(A2292,'national-winners'!$A$2:$B$13,2,0)=H2292,"Y","N")</f>
        <v>N</v>
      </c>
      <c r="N2292" t="str">
        <f>_xlfn.XLOOKUP(INDEX('state-winning-votes'!$A$1:$L$53,MATCH($C2292,'state-winning-votes'!$A:$A,0),MATCH($A2292,'state-winning-votes'!$A$2:$L$2,0)),$K:$K,$H:$H)</f>
        <v>Bush, George W.</v>
      </c>
      <c r="O2292" t="str">
        <f>VLOOKUP(A2292,'national-winners'!$A$2:$B$13,2,0)</f>
        <v>Bush, George W.</v>
      </c>
    </row>
    <row r="2293" spans="1:15" x14ac:dyDescent="0.25">
      <c r="A2293">
        <v>2000</v>
      </c>
      <c r="B2293" t="s">
        <v>122</v>
      </c>
      <c r="C2293" t="s">
        <v>123</v>
      </c>
      <c r="D2293">
        <v>37</v>
      </c>
      <c r="E2293">
        <v>56</v>
      </c>
      <c r="F2293">
        <v>47</v>
      </c>
      <c r="G2293" t="s">
        <v>16</v>
      </c>
      <c r="H2293" t="s">
        <v>309</v>
      </c>
      <c r="I2293" t="s">
        <v>100</v>
      </c>
      <c r="J2293" t="b">
        <v>0</v>
      </c>
      <c r="K2293">
        <v>3370</v>
      </c>
      <c r="L2293">
        <v>2914990</v>
      </c>
      <c r="M2293" t="str">
        <f>IF(VLOOKUP(A2293,'national-winners'!$A$2:$B$13,2,0)=H2293,"Y","N")</f>
        <v>N</v>
      </c>
      <c r="N2293" t="str">
        <f>_xlfn.XLOOKUP(INDEX('state-winning-votes'!$A$1:$L$53,MATCH($C2293,'state-winning-votes'!$A:$A,0),MATCH($A2293,'state-winning-votes'!$A$2:$L$2,0)),$K:$K,$H:$H)</f>
        <v>Bush, George W.</v>
      </c>
      <c r="O2293" t="str">
        <f>VLOOKUP(A2293,'national-winners'!$A$2:$B$13,2,0)</f>
        <v>Bush, George W.</v>
      </c>
    </row>
    <row r="2294" spans="1:15" x14ac:dyDescent="0.25">
      <c r="A2294">
        <v>2000</v>
      </c>
      <c r="B2294" t="s">
        <v>124</v>
      </c>
      <c r="C2294" t="s">
        <v>125</v>
      </c>
      <c r="D2294">
        <v>38</v>
      </c>
      <c r="E2294">
        <v>44</v>
      </c>
      <c r="F2294">
        <v>36</v>
      </c>
      <c r="G2294" t="s">
        <v>16</v>
      </c>
      <c r="H2294" t="s">
        <v>297</v>
      </c>
      <c r="I2294" t="s">
        <v>21</v>
      </c>
      <c r="J2294" t="b">
        <v>0</v>
      </c>
      <c r="K2294">
        <v>174852</v>
      </c>
      <c r="L2294">
        <v>288256</v>
      </c>
      <c r="M2294" t="str">
        <f>IF(VLOOKUP(A2294,'national-winners'!$A$2:$B$13,2,0)=H2294,"Y","N")</f>
        <v>Y</v>
      </c>
      <c r="N2294" t="str">
        <f>_xlfn.XLOOKUP(INDEX('state-winning-votes'!$A$1:$L$53,MATCH($C2294,'state-winning-votes'!$A:$A,0),MATCH($A2294,'state-winning-votes'!$A$2:$L$2,0)),$K:$K,$H:$H)</f>
        <v>Bush, George W.</v>
      </c>
      <c r="O2294" t="str">
        <f>VLOOKUP(A2294,'national-winners'!$A$2:$B$13,2,0)</f>
        <v>Bush, George W.</v>
      </c>
    </row>
    <row r="2295" spans="1:15" x14ac:dyDescent="0.25">
      <c r="A2295">
        <v>2000</v>
      </c>
      <c r="B2295" t="s">
        <v>124</v>
      </c>
      <c r="C2295" t="s">
        <v>125</v>
      </c>
      <c r="D2295">
        <v>38</v>
      </c>
      <c r="E2295">
        <v>44</v>
      </c>
      <c r="F2295">
        <v>36</v>
      </c>
      <c r="G2295" t="s">
        <v>16</v>
      </c>
      <c r="H2295" t="s">
        <v>298</v>
      </c>
      <c r="I2295" t="s">
        <v>18</v>
      </c>
      <c r="J2295" t="b">
        <v>0</v>
      </c>
      <c r="K2295">
        <v>95284</v>
      </c>
      <c r="L2295">
        <v>288256</v>
      </c>
      <c r="M2295" t="str">
        <f>IF(VLOOKUP(A2295,'national-winners'!$A$2:$B$13,2,0)=H2295,"Y","N")</f>
        <v>N</v>
      </c>
      <c r="N2295" t="str">
        <f>_xlfn.XLOOKUP(INDEX('state-winning-votes'!$A$1:$L$53,MATCH($C2295,'state-winning-votes'!$A:$A,0),MATCH($A2295,'state-winning-votes'!$A$2:$L$2,0)),$K:$K,$H:$H)</f>
        <v>Bush, George W.</v>
      </c>
      <c r="O2295" t="str">
        <f>VLOOKUP(A2295,'national-winners'!$A$2:$B$13,2,0)</f>
        <v>Bush, George W.</v>
      </c>
    </row>
    <row r="2296" spans="1:15" x14ac:dyDescent="0.25">
      <c r="A2296">
        <v>2000</v>
      </c>
      <c r="B2296" t="s">
        <v>124</v>
      </c>
      <c r="C2296" t="s">
        <v>125</v>
      </c>
      <c r="D2296">
        <v>38</v>
      </c>
      <c r="E2296">
        <v>44</v>
      </c>
      <c r="F2296">
        <v>36</v>
      </c>
      <c r="G2296" t="s">
        <v>16</v>
      </c>
      <c r="I2296" t="s">
        <v>35</v>
      </c>
      <c r="J2296" t="b">
        <v>0</v>
      </c>
      <c r="K2296">
        <v>10459</v>
      </c>
      <c r="L2296">
        <v>288256</v>
      </c>
      <c r="M2296" t="str">
        <f>IF(VLOOKUP(A2296,'national-winners'!$A$2:$B$13,2,0)=H2296,"Y","N")</f>
        <v>N</v>
      </c>
      <c r="N2296" t="str">
        <f>_xlfn.XLOOKUP(INDEX('state-winning-votes'!$A$1:$L$53,MATCH($C2296,'state-winning-votes'!$A:$A,0),MATCH($A2296,'state-winning-votes'!$A$2:$L$2,0)),$K:$K,$H:$H)</f>
        <v>Bush, George W.</v>
      </c>
      <c r="O2296" t="str">
        <f>VLOOKUP(A2296,'national-winners'!$A$2:$B$13,2,0)</f>
        <v>Bush, George W.</v>
      </c>
    </row>
    <row r="2297" spans="1:15" x14ac:dyDescent="0.25">
      <c r="A2297">
        <v>2000</v>
      </c>
      <c r="B2297" t="s">
        <v>124</v>
      </c>
      <c r="C2297" t="s">
        <v>125</v>
      </c>
      <c r="D2297">
        <v>38</v>
      </c>
      <c r="E2297">
        <v>44</v>
      </c>
      <c r="F2297">
        <v>36</v>
      </c>
      <c r="G2297" t="s">
        <v>16</v>
      </c>
      <c r="H2297" t="s">
        <v>299</v>
      </c>
      <c r="I2297" t="s">
        <v>272</v>
      </c>
      <c r="J2297" t="b">
        <v>0</v>
      </c>
      <c r="K2297">
        <v>7288</v>
      </c>
      <c r="L2297">
        <v>288256</v>
      </c>
      <c r="M2297" t="str">
        <f>IF(VLOOKUP(A2297,'national-winners'!$A$2:$B$13,2,0)=H2297,"Y","N")</f>
        <v>N</v>
      </c>
      <c r="N2297" t="str">
        <f>_xlfn.XLOOKUP(INDEX('state-winning-votes'!$A$1:$L$53,MATCH($C2297,'state-winning-votes'!$A:$A,0),MATCH($A2297,'state-winning-votes'!$A$2:$L$2,0)),$K:$K,$H:$H)</f>
        <v>Bush, George W.</v>
      </c>
      <c r="O2297" t="str">
        <f>VLOOKUP(A2297,'national-winners'!$A$2:$B$13,2,0)</f>
        <v>Bush, George W.</v>
      </c>
    </row>
    <row r="2298" spans="1:15" x14ac:dyDescent="0.25">
      <c r="A2298">
        <v>2000</v>
      </c>
      <c r="B2298" t="s">
        <v>124</v>
      </c>
      <c r="C2298" t="s">
        <v>125</v>
      </c>
      <c r="D2298">
        <v>38</v>
      </c>
      <c r="E2298">
        <v>44</v>
      </c>
      <c r="F2298">
        <v>36</v>
      </c>
      <c r="G2298" t="s">
        <v>16</v>
      </c>
      <c r="H2298" t="s">
        <v>238</v>
      </c>
      <c r="I2298" t="s">
        <v>134</v>
      </c>
      <c r="J2298" t="b">
        <v>0</v>
      </c>
      <c r="K2298">
        <v>373</v>
      </c>
      <c r="L2298">
        <v>288256</v>
      </c>
      <c r="M2298" t="str">
        <f>IF(VLOOKUP(A2298,'national-winners'!$A$2:$B$13,2,0)=H2298,"Y","N")</f>
        <v>N</v>
      </c>
      <c r="N2298" t="str">
        <f>_xlfn.XLOOKUP(INDEX('state-winning-votes'!$A$1:$L$53,MATCH($C2298,'state-winning-votes'!$A:$A,0),MATCH($A2298,'state-winning-votes'!$A$2:$L$2,0)),$K:$K,$H:$H)</f>
        <v>Bush, George W.</v>
      </c>
      <c r="O2298" t="str">
        <f>VLOOKUP(A2298,'national-winners'!$A$2:$B$13,2,0)</f>
        <v>Bush, George W.</v>
      </c>
    </row>
    <row r="2299" spans="1:15" x14ac:dyDescent="0.25">
      <c r="A2299">
        <v>2000</v>
      </c>
      <c r="B2299" t="s">
        <v>126</v>
      </c>
      <c r="C2299" t="s">
        <v>127</v>
      </c>
      <c r="D2299">
        <v>39</v>
      </c>
      <c r="E2299">
        <v>31</v>
      </c>
      <c r="F2299">
        <v>24</v>
      </c>
      <c r="G2299" t="s">
        <v>16</v>
      </c>
      <c r="H2299" t="s">
        <v>297</v>
      </c>
      <c r="I2299" t="s">
        <v>21</v>
      </c>
      <c r="J2299" t="b">
        <v>0</v>
      </c>
      <c r="K2299">
        <v>2350363</v>
      </c>
      <c r="L2299">
        <v>4701998</v>
      </c>
      <c r="M2299" t="str">
        <f>IF(VLOOKUP(A2299,'national-winners'!$A$2:$B$13,2,0)=H2299,"Y","N")</f>
        <v>Y</v>
      </c>
      <c r="N2299" t="str">
        <f>_xlfn.XLOOKUP(INDEX('state-winning-votes'!$A$1:$L$53,MATCH($C2299,'state-winning-votes'!$A:$A,0),MATCH($A2299,'state-winning-votes'!$A$2:$L$2,0)),$K:$K,$H:$H)</f>
        <v>Bush, George W.</v>
      </c>
      <c r="O2299" t="str">
        <f>VLOOKUP(A2299,'national-winners'!$A$2:$B$13,2,0)</f>
        <v>Bush, George W.</v>
      </c>
    </row>
    <row r="2300" spans="1:15" x14ac:dyDescent="0.25">
      <c r="A2300">
        <v>2000</v>
      </c>
      <c r="B2300" t="s">
        <v>126</v>
      </c>
      <c r="C2300" t="s">
        <v>127</v>
      </c>
      <c r="D2300">
        <v>39</v>
      </c>
      <c r="E2300">
        <v>31</v>
      </c>
      <c r="F2300">
        <v>24</v>
      </c>
      <c r="G2300" t="s">
        <v>16</v>
      </c>
      <c r="H2300" t="s">
        <v>298</v>
      </c>
      <c r="I2300" t="s">
        <v>18</v>
      </c>
      <c r="J2300" t="b">
        <v>0</v>
      </c>
      <c r="K2300">
        <v>2183628</v>
      </c>
      <c r="L2300">
        <v>4701998</v>
      </c>
      <c r="M2300" t="str">
        <f>IF(VLOOKUP(A2300,'national-winners'!$A$2:$B$13,2,0)=H2300,"Y","N")</f>
        <v>N</v>
      </c>
      <c r="N2300" t="str">
        <f>_xlfn.XLOOKUP(INDEX('state-winning-votes'!$A$1:$L$53,MATCH($C2300,'state-winning-votes'!$A:$A,0),MATCH($A2300,'state-winning-votes'!$A$2:$L$2,0)),$K:$K,$H:$H)</f>
        <v>Bush, George W.</v>
      </c>
      <c r="O2300" t="str">
        <f>VLOOKUP(A2300,'national-winners'!$A$2:$B$13,2,0)</f>
        <v>Bush, George W.</v>
      </c>
    </row>
    <row r="2301" spans="1:15" x14ac:dyDescent="0.25">
      <c r="A2301">
        <v>2000</v>
      </c>
      <c r="B2301" t="s">
        <v>126</v>
      </c>
      <c r="C2301" t="s">
        <v>127</v>
      </c>
      <c r="D2301">
        <v>39</v>
      </c>
      <c r="E2301">
        <v>31</v>
      </c>
      <c r="F2301">
        <v>24</v>
      </c>
      <c r="G2301" t="s">
        <v>16</v>
      </c>
      <c r="H2301" t="s">
        <v>309</v>
      </c>
      <c r="J2301" t="b">
        <v>0</v>
      </c>
      <c r="K2301">
        <v>148353</v>
      </c>
      <c r="L2301">
        <v>4701998</v>
      </c>
      <c r="M2301" t="str">
        <f>IF(VLOOKUP(A2301,'national-winners'!$A$2:$B$13,2,0)=H2301,"Y","N")</f>
        <v>N</v>
      </c>
      <c r="N2301" t="str">
        <f>_xlfn.XLOOKUP(INDEX('state-winning-votes'!$A$1:$L$53,MATCH($C2301,'state-winning-votes'!$A:$A,0),MATCH($A2301,'state-winning-votes'!$A$2:$L$2,0)),$K:$K,$H:$H)</f>
        <v>Bush, George W.</v>
      </c>
      <c r="O2301" t="str">
        <f>VLOOKUP(A2301,'national-winners'!$A$2:$B$13,2,0)</f>
        <v>Bush, George W.</v>
      </c>
    </row>
    <row r="2302" spans="1:15" x14ac:dyDescent="0.25">
      <c r="A2302">
        <v>2000</v>
      </c>
      <c r="B2302" t="s">
        <v>126</v>
      </c>
      <c r="C2302" t="s">
        <v>127</v>
      </c>
      <c r="D2302">
        <v>39</v>
      </c>
      <c r="E2302">
        <v>31</v>
      </c>
      <c r="F2302">
        <v>24</v>
      </c>
      <c r="G2302" t="s">
        <v>16</v>
      </c>
      <c r="H2302" t="s">
        <v>271</v>
      </c>
      <c r="I2302" t="s">
        <v>29</v>
      </c>
      <c r="J2302" t="b">
        <v>0</v>
      </c>
      <c r="K2302">
        <v>13473</v>
      </c>
      <c r="L2302">
        <v>4701998</v>
      </c>
      <c r="M2302" t="str">
        <f>IF(VLOOKUP(A2302,'national-winners'!$A$2:$B$13,2,0)=H2302,"Y","N")</f>
        <v>N</v>
      </c>
      <c r="N2302" t="str">
        <f>_xlfn.XLOOKUP(INDEX('state-winning-votes'!$A$1:$L$53,MATCH($C2302,'state-winning-votes'!$A:$A,0),MATCH($A2302,'state-winning-votes'!$A$2:$L$2,0)),$K:$K,$H:$H)</f>
        <v>Bush, George W.</v>
      </c>
      <c r="O2302" t="str">
        <f>VLOOKUP(A2302,'national-winners'!$A$2:$B$13,2,0)</f>
        <v>Bush, George W.</v>
      </c>
    </row>
    <row r="2303" spans="1:15" x14ac:dyDescent="0.25">
      <c r="A2303">
        <v>2000</v>
      </c>
      <c r="B2303" t="s">
        <v>126</v>
      </c>
      <c r="C2303" t="s">
        <v>127</v>
      </c>
      <c r="D2303">
        <v>39</v>
      </c>
      <c r="E2303">
        <v>31</v>
      </c>
      <c r="F2303">
        <v>24</v>
      </c>
      <c r="G2303" t="s">
        <v>16</v>
      </c>
      <c r="H2303" t="s">
        <v>236</v>
      </c>
      <c r="I2303" t="s">
        <v>237</v>
      </c>
      <c r="J2303" t="b">
        <v>0</v>
      </c>
      <c r="K2303">
        <v>6181</v>
      </c>
      <c r="L2303">
        <v>4701998</v>
      </c>
      <c r="M2303" t="str">
        <f>IF(VLOOKUP(A2303,'national-winners'!$A$2:$B$13,2,0)=H2303,"Y","N")</f>
        <v>N</v>
      </c>
      <c r="N2303" t="str">
        <f>_xlfn.XLOOKUP(INDEX('state-winning-votes'!$A$1:$L$53,MATCH($C2303,'state-winning-votes'!$A:$A,0),MATCH($A2303,'state-winning-votes'!$A$2:$L$2,0)),$K:$K,$H:$H)</f>
        <v>Bush, George W.</v>
      </c>
      <c r="O2303" t="str">
        <f>VLOOKUP(A2303,'national-winners'!$A$2:$B$13,2,0)</f>
        <v>Bush, George W.</v>
      </c>
    </row>
    <row r="2304" spans="1:15" x14ac:dyDescent="0.25">
      <c r="A2304">
        <v>2000</v>
      </c>
      <c r="B2304" t="s">
        <v>128</v>
      </c>
      <c r="C2304" t="s">
        <v>129</v>
      </c>
      <c r="D2304">
        <v>40</v>
      </c>
      <c r="E2304">
        <v>73</v>
      </c>
      <c r="F2304">
        <v>53</v>
      </c>
      <c r="G2304" t="s">
        <v>16</v>
      </c>
      <c r="H2304" t="s">
        <v>297</v>
      </c>
      <c r="I2304" t="s">
        <v>21</v>
      </c>
      <c r="J2304" t="b">
        <v>0</v>
      </c>
      <c r="K2304">
        <v>744337</v>
      </c>
      <c r="L2304">
        <v>1234229</v>
      </c>
      <c r="M2304" t="str">
        <f>IF(VLOOKUP(A2304,'national-winners'!$A$2:$B$13,2,0)=H2304,"Y","N")</f>
        <v>Y</v>
      </c>
      <c r="N2304" t="str">
        <f>_xlfn.XLOOKUP(INDEX('state-winning-votes'!$A$1:$L$53,MATCH($C2304,'state-winning-votes'!$A:$A,0),MATCH($A2304,'state-winning-votes'!$A$2:$L$2,0)),$K:$K,$H:$H)</f>
        <v>Bush, George W.</v>
      </c>
      <c r="O2304" t="str">
        <f>VLOOKUP(A2304,'national-winners'!$A$2:$B$13,2,0)</f>
        <v>Bush, George W.</v>
      </c>
    </row>
    <row r="2305" spans="1:15" x14ac:dyDescent="0.25">
      <c r="A2305">
        <v>2000</v>
      </c>
      <c r="B2305" t="s">
        <v>128</v>
      </c>
      <c r="C2305" t="s">
        <v>129</v>
      </c>
      <c r="D2305">
        <v>40</v>
      </c>
      <c r="E2305">
        <v>73</v>
      </c>
      <c r="F2305">
        <v>53</v>
      </c>
      <c r="G2305" t="s">
        <v>16</v>
      </c>
      <c r="H2305" t="s">
        <v>298</v>
      </c>
      <c r="I2305" t="s">
        <v>18</v>
      </c>
      <c r="J2305" t="b">
        <v>0</v>
      </c>
      <c r="K2305">
        <v>474276</v>
      </c>
      <c r="L2305">
        <v>1234229</v>
      </c>
      <c r="M2305" t="str">
        <f>IF(VLOOKUP(A2305,'national-winners'!$A$2:$B$13,2,0)=H2305,"Y","N")</f>
        <v>N</v>
      </c>
      <c r="N2305" t="str">
        <f>_xlfn.XLOOKUP(INDEX('state-winning-votes'!$A$1:$L$53,MATCH($C2305,'state-winning-votes'!$A:$A,0),MATCH($A2305,'state-winning-votes'!$A$2:$L$2,0)),$K:$K,$H:$H)</f>
        <v>Bush, George W.</v>
      </c>
      <c r="O2305" t="str">
        <f>VLOOKUP(A2305,'national-winners'!$A$2:$B$13,2,0)</f>
        <v>Bush, George W.</v>
      </c>
    </row>
    <row r="2306" spans="1:15" x14ac:dyDescent="0.25">
      <c r="A2306">
        <v>2000</v>
      </c>
      <c r="B2306" t="s">
        <v>128</v>
      </c>
      <c r="C2306" t="s">
        <v>129</v>
      </c>
      <c r="D2306">
        <v>40</v>
      </c>
      <c r="E2306">
        <v>73</v>
      </c>
      <c r="F2306">
        <v>53</v>
      </c>
      <c r="G2306" t="s">
        <v>16</v>
      </c>
      <c r="H2306" t="s">
        <v>299</v>
      </c>
      <c r="I2306" t="s">
        <v>272</v>
      </c>
      <c r="J2306" t="b">
        <v>0</v>
      </c>
      <c r="K2306">
        <v>9014</v>
      </c>
      <c r="L2306">
        <v>1234229</v>
      </c>
      <c r="M2306" t="str">
        <f>IF(VLOOKUP(A2306,'national-winners'!$A$2:$B$13,2,0)=H2306,"Y","N")</f>
        <v>N</v>
      </c>
      <c r="N2306" t="str">
        <f>_xlfn.XLOOKUP(INDEX('state-winning-votes'!$A$1:$L$53,MATCH($C2306,'state-winning-votes'!$A:$A,0),MATCH($A2306,'state-winning-votes'!$A$2:$L$2,0)),$K:$K,$H:$H)</f>
        <v>Bush, George W.</v>
      </c>
      <c r="O2306" t="str">
        <f>VLOOKUP(A2306,'national-winners'!$A$2:$B$13,2,0)</f>
        <v>Bush, George W.</v>
      </c>
    </row>
    <row r="2307" spans="1:15" x14ac:dyDescent="0.25">
      <c r="A2307">
        <v>2000</v>
      </c>
      <c r="B2307" t="s">
        <v>128</v>
      </c>
      <c r="C2307" t="s">
        <v>129</v>
      </c>
      <c r="D2307">
        <v>40</v>
      </c>
      <c r="E2307">
        <v>73</v>
      </c>
      <c r="F2307">
        <v>53</v>
      </c>
      <c r="G2307" t="s">
        <v>16</v>
      </c>
      <c r="H2307" t="s">
        <v>271</v>
      </c>
      <c r="I2307" t="s">
        <v>29</v>
      </c>
      <c r="J2307" t="b">
        <v>0</v>
      </c>
      <c r="K2307">
        <v>6602</v>
      </c>
      <c r="L2307">
        <v>1234229</v>
      </c>
      <c r="M2307" t="str">
        <f>IF(VLOOKUP(A2307,'national-winners'!$A$2:$B$13,2,0)=H2307,"Y","N")</f>
        <v>N</v>
      </c>
      <c r="N2307" t="str">
        <f>_xlfn.XLOOKUP(INDEX('state-winning-votes'!$A$1:$L$53,MATCH($C2307,'state-winning-votes'!$A:$A,0),MATCH($A2307,'state-winning-votes'!$A$2:$L$2,0)),$K:$K,$H:$H)</f>
        <v>Bush, George W.</v>
      </c>
      <c r="O2307" t="str">
        <f>VLOOKUP(A2307,'national-winners'!$A$2:$B$13,2,0)</f>
        <v>Bush, George W.</v>
      </c>
    </row>
    <row r="2308" spans="1:15" x14ac:dyDescent="0.25">
      <c r="A2308">
        <v>2000</v>
      </c>
      <c r="B2308" t="s">
        <v>130</v>
      </c>
      <c r="C2308" t="s">
        <v>131</v>
      </c>
      <c r="D2308">
        <v>41</v>
      </c>
      <c r="E2308">
        <v>92</v>
      </c>
      <c r="F2308">
        <v>72</v>
      </c>
      <c r="G2308" t="s">
        <v>16</v>
      </c>
      <c r="H2308" t="s">
        <v>298</v>
      </c>
      <c r="I2308" t="s">
        <v>18</v>
      </c>
      <c r="J2308" t="b">
        <v>0</v>
      </c>
      <c r="K2308">
        <v>720342</v>
      </c>
      <c r="L2308">
        <v>1533950</v>
      </c>
      <c r="M2308" t="str">
        <f>IF(VLOOKUP(A2308,'national-winners'!$A$2:$B$13,2,0)=H2308,"Y","N")</f>
        <v>N</v>
      </c>
      <c r="N2308" t="str">
        <f>_xlfn.XLOOKUP(INDEX('state-winning-votes'!$A$1:$L$53,MATCH($C2308,'state-winning-votes'!$A:$A,0),MATCH($A2308,'state-winning-votes'!$A$2:$L$2,0)),$K:$K,$H:$H)</f>
        <v>Gore, Al</v>
      </c>
      <c r="O2308" t="str">
        <f>VLOOKUP(A2308,'national-winners'!$A$2:$B$13,2,0)</f>
        <v>Bush, George W.</v>
      </c>
    </row>
    <row r="2309" spans="1:15" x14ac:dyDescent="0.25">
      <c r="A2309">
        <v>2000</v>
      </c>
      <c r="B2309" t="s">
        <v>130</v>
      </c>
      <c r="C2309" t="s">
        <v>131</v>
      </c>
      <c r="D2309">
        <v>41</v>
      </c>
      <c r="E2309">
        <v>92</v>
      </c>
      <c r="F2309">
        <v>72</v>
      </c>
      <c r="G2309" t="s">
        <v>16</v>
      </c>
      <c r="H2309" t="s">
        <v>297</v>
      </c>
      <c r="I2309" t="s">
        <v>21</v>
      </c>
      <c r="J2309" t="b">
        <v>0</v>
      </c>
      <c r="K2309">
        <v>713577</v>
      </c>
      <c r="L2309">
        <v>1533950</v>
      </c>
      <c r="M2309" t="str">
        <f>IF(VLOOKUP(A2309,'national-winners'!$A$2:$B$13,2,0)=H2309,"Y","N")</f>
        <v>Y</v>
      </c>
      <c r="N2309" t="str">
        <f>_xlfn.XLOOKUP(INDEX('state-winning-votes'!$A$1:$L$53,MATCH($C2309,'state-winning-votes'!$A:$A,0),MATCH($A2309,'state-winning-votes'!$A$2:$L$2,0)),$K:$K,$H:$H)</f>
        <v>Gore, Al</v>
      </c>
      <c r="O2309" t="str">
        <f>VLOOKUP(A2309,'national-winners'!$A$2:$B$13,2,0)</f>
        <v>Bush, George W.</v>
      </c>
    </row>
    <row r="2310" spans="1:15" x14ac:dyDescent="0.25">
      <c r="A2310">
        <v>2000</v>
      </c>
      <c r="B2310" t="s">
        <v>130</v>
      </c>
      <c r="C2310" t="s">
        <v>131</v>
      </c>
      <c r="D2310">
        <v>41</v>
      </c>
      <c r="E2310">
        <v>92</v>
      </c>
      <c r="F2310">
        <v>72</v>
      </c>
      <c r="G2310" t="s">
        <v>16</v>
      </c>
      <c r="H2310" t="s">
        <v>273</v>
      </c>
      <c r="I2310" t="s">
        <v>274</v>
      </c>
      <c r="J2310" t="b">
        <v>0</v>
      </c>
      <c r="K2310">
        <v>77357</v>
      </c>
      <c r="L2310">
        <v>1533950</v>
      </c>
      <c r="M2310" t="str">
        <f>IF(VLOOKUP(A2310,'national-winners'!$A$2:$B$13,2,0)=H2310,"Y","N")</f>
        <v>N</v>
      </c>
      <c r="N2310" t="str">
        <f>_xlfn.XLOOKUP(INDEX('state-winning-votes'!$A$1:$L$53,MATCH($C2310,'state-winning-votes'!$A:$A,0),MATCH($A2310,'state-winning-votes'!$A$2:$L$2,0)),$K:$K,$H:$H)</f>
        <v>Gore, Al</v>
      </c>
      <c r="O2310" t="str">
        <f>VLOOKUP(A2310,'national-winners'!$A$2:$B$13,2,0)</f>
        <v>Bush, George W.</v>
      </c>
    </row>
    <row r="2311" spans="1:15" x14ac:dyDescent="0.25">
      <c r="A2311">
        <v>2000</v>
      </c>
      <c r="B2311" t="s">
        <v>130</v>
      </c>
      <c r="C2311" t="s">
        <v>131</v>
      </c>
      <c r="D2311">
        <v>41</v>
      </c>
      <c r="E2311">
        <v>92</v>
      </c>
      <c r="F2311">
        <v>72</v>
      </c>
      <c r="G2311" t="s">
        <v>16</v>
      </c>
      <c r="H2311" t="s">
        <v>271</v>
      </c>
      <c r="I2311" t="s">
        <v>29</v>
      </c>
      <c r="J2311" t="b">
        <v>0</v>
      </c>
      <c r="K2311">
        <v>7447</v>
      </c>
      <c r="L2311">
        <v>1533950</v>
      </c>
      <c r="M2311" t="str">
        <f>IF(VLOOKUP(A2311,'national-winners'!$A$2:$B$13,2,0)=H2311,"Y","N")</f>
        <v>N</v>
      </c>
      <c r="N2311" t="str">
        <f>_xlfn.XLOOKUP(INDEX('state-winning-votes'!$A$1:$L$53,MATCH($C2311,'state-winning-votes'!$A:$A,0),MATCH($A2311,'state-winning-votes'!$A$2:$L$2,0)),$K:$K,$H:$H)</f>
        <v>Gore, Al</v>
      </c>
      <c r="O2311" t="str">
        <f>VLOOKUP(A2311,'national-winners'!$A$2:$B$13,2,0)</f>
        <v>Bush, George W.</v>
      </c>
    </row>
    <row r="2312" spans="1:15" x14ac:dyDescent="0.25">
      <c r="A2312">
        <v>2000</v>
      </c>
      <c r="B2312" t="s">
        <v>130</v>
      </c>
      <c r="C2312" t="s">
        <v>131</v>
      </c>
      <c r="D2312">
        <v>41</v>
      </c>
      <c r="E2312">
        <v>92</v>
      </c>
      <c r="F2312">
        <v>72</v>
      </c>
      <c r="G2312" t="s">
        <v>16</v>
      </c>
      <c r="H2312" t="s">
        <v>299</v>
      </c>
      <c r="I2312" t="s">
        <v>35</v>
      </c>
      <c r="J2312" t="b">
        <v>0</v>
      </c>
      <c r="K2312">
        <v>7063</v>
      </c>
      <c r="L2312">
        <v>1533950</v>
      </c>
      <c r="M2312" t="str">
        <f>IF(VLOOKUP(A2312,'national-winners'!$A$2:$B$13,2,0)=H2312,"Y","N")</f>
        <v>N</v>
      </c>
      <c r="N2312" t="str">
        <f>_xlfn.XLOOKUP(INDEX('state-winning-votes'!$A$1:$L$53,MATCH($C2312,'state-winning-votes'!$A:$A,0),MATCH($A2312,'state-winning-votes'!$A$2:$L$2,0)),$K:$K,$H:$H)</f>
        <v>Gore, Al</v>
      </c>
      <c r="O2312" t="str">
        <f>VLOOKUP(A2312,'national-winners'!$A$2:$B$13,2,0)</f>
        <v>Bush, George W.</v>
      </c>
    </row>
    <row r="2313" spans="1:15" x14ac:dyDescent="0.25">
      <c r="A2313">
        <v>2000</v>
      </c>
      <c r="B2313" t="s">
        <v>130</v>
      </c>
      <c r="C2313" t="s">
        <v>131</v>
      </c>
      <c r="D2313">
        <v>41</v>
      </c>
      <c r="E2313">
        <v>92</v>
      </c>
      <c r="F2313">
        <v>72</v>
      </c>
      <c r="G2313" t="s">
        <v>16</v>
      </c>
      <c r="H2313" t="s">
        <v>59</v>
      </c>
      <c r="J2313" t="b">
        <v>0</v>
      </c>
      <c r="K2313">
        <v>3401</v>
      </c>
      <c r="L2313">
        <v>1533950</v>
      </c>
      <c r="M2313" t="str">
        <f>IF(VLOOKUP(A2313,'national-winners'!$A$2:$B$13,2,0)=H2313,"Y","N")</f>
        <v>N</v>
      </c>
      <c r="N2313" t="str">
        <f>_xlfn.XLOOKUP(INDEX('state-winning-votes'!$A$1:$L$53,MATCH($C2313,'state-winning-votes'!$A:$A,0),MATCH($A2313,'state-winning-votes'!$A$2:$L$2,0)),$K:$K,$H:$H)</f>
        <v>Gore, Al</v>
      </c>
      <c r="O2313" t="str">
        <f>VLOOKUP(A2313,'national-winners'!$A$2:$B$13,2,0)</f>
        <v>Bush, George W.</v>
      </c>
    </row>
    <row r="2314" spans="1:15" x14ac:dyDescent="0.25">
      <c r="A2314">
        <v>2000</v>
      </c>
      <c r="B2314" t="s">
        <v>130</v>
      </c>
      <c r="C2314" t="s">
        <v>131</v>
      </c>
      <c r="D2314">
        <v>41</v>
      </c>
      <c r="E2314">
        <v>92</v>
      </c>
      <c r="F2314">
        <v>72</v>
      </c>
      <c r="G2314" t="s">
        <v>16</v>
      </c>
      <c r="H2314" t="s">
        <v>299</v>
      </c>
      <c r="I2314" t="s">
        <v>272</v>
      </c>
      <c r="J2314" t="b">
        <v>0</v>
      </c>
      <c r="K2314">
        <v>2574</v>
      </c>
      <c r="L2314">
        <v>1533950</v>
      </c>
      <c r="M2314" t="str">
        <f>IF(VLOOKUP(A2314,'national-winners'!$A$2:$B$13,2,0)=H2314,"Y","N")</f>
        <v>N</v>
      </c>
      <c r="N2314" t="str">
        <f>_xlfn.XLOOKUP(INDEX('state-winning-votes'!$A$1:$L$53,MATCH($C2314,'state-winning-votes'!$A:$A,0),MATCH($A2314,'state-winning-votes'!$A$2:$L$2,0)),$K:$K,$H:$H)</f>
        <v>Gore, Al</v>
      </c>
      <c r="O2314" t="str">
        <f>VLOOKUP(A2314,'national-winners'!$A$2:$B$13,2,0)</f>
        <v>Bush, George W.</v>
      </c>
    </row>
    <row r="2315" spans="1:15" x14ac:dyDescent="0.25">
      <c r="A2315">
        <v>2000</v>
      </c>
      <c r="B2315" t="s">
        <v>130</v>
      </c>
      <c r="C2315" t="s">
        <v>131</v>
      </c>
      <c r="D2315">
        <v>41</v>
      </c>
      <c r="E2315">
        <v>92</v>
      </c>
      <c r="F2315">
        <v>72</v>
      </c>
      <c r="G2315" t="s">
        <v>16</v>
      </c>
      <c r="H2315" t="s">
        <v>238</v>
      </c>
      <c r="I2315" t="s">
        <v>134</v>
      </c>
      <c r="J2315" t="b">
        <v>0</v>
      </c>
      <c r="K2315">
        <v>2189</v>
      </c>
      <c r="L2315">
        <v>1533950</v>
      </c>
      <c r="M2315" t="str">
        <f>IF(VLOOKUP(A2315,'national-winners'!$A$2:$B$13,2,0)=H2315,"Y","N")</f>
        <v>N</v>
      </c>
      <c r="N2315" t="str">
        <f>_xlfn.XLOOKUP(INDEX('state-winning-votes'!$A$1:$L$53,MATCH($C2315,'state-winning-votes'!$A:$A,0),MATCH($A2315,'state-winning-votes'!$A$2:$L$2,0)),$K:$K,$H:$H)</f>
        <v>Gore, Al</v>
      </c>
      <c r="O2315" t="str">
        <f>VLOOKUP(A2315,'national-winners'!$A$2:$B$13,2,0)</f>
        <v>Bush, George W.</v>
      </c>
    </row>
    <row r="2316" spans="1:15" x14ac:dyDescent="0.25">
      <c r="A2316">
        <v>2000</v>
      </c>
      <c r="B2316" t="s">
        <v>132</v>
      </c>
      <c r="C2316" t="s">
        <v>133</v>
      </c>
      <c r="D2316">
        <v>42</v>
      </c>
      <c r="E2316">
        <v>23</v>
      </c>
      <c r="F2316">
        <v>14</v>
      </c>
      <c r="G2316" t="s">
        <v>16</v>
      </c>
      <c r="H2316" t="s">
        <v>298</v>
      </c>
      <c r="I2316" t="s">
        <v>18</v>
      </c>
      <c r="J2316" t="b">
        <v>0</v>
      </c>
      <c r="K2316">
        <v>2485967</v>
      </c>
      <c r="L2316">
        <v>4912185</v>
      </c>
      <c r="M2316" t="str">
        <f>IF(VLOOKUP(A2316,'national-winners'!$A$2:$B$13,2,0)=H2316,"Y","N")</f>
        <v>N</v>
      </c>
      <c r="N2316" t="str">
        <f>_xlfn.XLOOKUP(INDEX('state-winning-votes'!$A$1:$L$53,MATCH($C2316,'state-winning-votes'!$A:$A,0),MATCH($A2316,'state-winning-votes'!$A$2:$L$2,0)),$K:$K,$H:$H)</f>
        <v>Gore, Al</v>
      </c>
      <c r="O2316" t="str">
        <f>VLOOKUP(A2316,'national-winners'!$A$2:$B$13,2,0)</f>
        <v>Bush, George W.</v>
      </c>
    </row>
    <row r="2317" spans="1:15" x14ac:dyDescent="0.25">
      <c r="A2317">
        <v>2000</v>
      </c>
      <c r="B2317" t="s">
        <v>132</v>
      </c>
      <c r="C2317" t="s">
        <v>133</v>
      </c>
      <c r="D2317">
        <v>42</v>
      </c>
      <c r="E2317">
        <v>23</v>
      </c>
      <c r="F2317">
        <v>14</v>
      </c>
      <c r="G2317" t="s">
        <v>16</v>
      </c>
      <c r="H2317" t="s">
        <v>297</v>
      </c>
      <c r="I2317" t="s">
        <v>21</v>
      </c>
      <c r="J2317" t="b">
        <v>0</v>
      </c>
      <c r="K2317">
        <v>2281127</v>
      </c>
      <c r="L2317">
        <v>4912185</v>
      </c>
      <c r="M2317" t="str">
        <f>IF(VLOOKUP(A2317,'national-winners'!$A$2:$B$13,2,0)=H2317,"Y","N")</f>
        <v>Y</v>
      </c>
      <c r="N2317" t="str">
        <f>_xlfn.XLOOKUP(INDEX('state-winning-votes'!$A$1:$L$53,MATCH($C2317,'state-winning-votes'!$A:$A,0),MATCH($A2317,'state-winning-votes'!$A$2:$L$2,0)),$K:$K,$H:$H)</f>
        <v>Gore, Al</v>
      </c>
      <c r="O2317" t="str">
        <f>VLOOKUP(A2317,'national-winners'!$A$2:$B$13,2,0)</f>
        <v>Bush, George W.</v>
      </c>
    </row>
    <row r="2318" spans="1:15" x14ac:dyDescent="0.25">
      <c r="A2318">
        <v>2000</v>
      </c>
      <c r="B2318" t="s">
        <v>132</v>
      </c>
      <c r="C2318" t="s">
        <v>133</v>
      </c>
      <c r="D2318">
        <v>42</v>
      </c>
      <c r="E2318">
        <v>23</v>
      </c>
      <c r="F2318">
        <v>14</v>
      </c>
      <c r="G2318" t="s">
        <v>16</v>
      </c>
      <c r="H2318" t="s">
        <v>273</v>
      </c>
      <c r="I2318" t="s">
        <v>274</v>
      </c>
      <c r="J2318" t="b">
        <v>0</v>
      </c>
      <c r="K2318">
        <v>103392</v>
      </c>
      <c r="L2318">
        <v>4912185</v>
      </c>
      <c r="M2318" t="str">
        <f>IF(VLOOKUP(A2318,'national-winners'!$A$2:$B$13,2,0)=H2318,"Y","N")</f>
        <v>N</v>
      </c>
      <c r="N2318" t="str">
        <f>_xlfn.XLOOKUP(INDEX('state-winning-votes'!$A$1:$L$53,MATCH($C2318,'state-winning-votes'!$A:$A,0),MATCH($A2318,'state-winning-votes'!$A$2:$L$2,0)),$K:$K,$H:$H)</f>
        <v>Gore, Al</v>
      </c>
      <c r="O2318" t="str">
        <f>VLOOKUP(A2318,'national-winners'!$A$2:$B$13,2,0)</f>
        <v>Bush, George W.</v>
      </c>
    </row>
    <row r="2319" spans="1:15" x14ac:dyDescent="0.25">
      <c r="A2319">
        <v>2000</v>
      </c>
      <c r="B2319" t="s">
        <v>132</v>
      </c>
      <c r="C2319" t="s">
        <v>133</v>
      </c>
      <c r="D2319">
        <v>42</v>
      </c>
      <c r="E2319">
        <v>23</v>
      </c>
      <c r="F2319">
        <v>14</v>
      </c>
      <c r="G2319" t="s">
        <v>16</v>
      </c>
      <c r="H2319" t="s">
        <v>299</v>
      </c>
      <c r="I2319" t="s">
        <v>272</v>
      </c>
      <c r="J2319" t="b">
        <v>0</v>
      </c>
      <c r="K2319">
        <v>16023</v>
      </c>
      <c r="L2319">
        <v>4912185</v>
      </c>
      <c r="M2319" t="str">
        <f>IF(VLOOKUP(A2319,'national-winners'!$A$2:$B$13,2,0)=H2319,"Y","N")</f>
        <v>N</v>
      </c>
      <c r="N2319" t="str">
        <f>_xlfn.XLOOKUP(INDEX('state-winning-votes'!$A$1:$L$53,MATCH($C2319,'state-winning-votes'!$A:$A,0),MATCH($A2319,'state-winning-votes'!$A$2:$L$2,0)),$K:$K,$H:$H)</f>
        <v>Gore, Al</v>
      </c>
      <c r="O2319" t="str">
        <f>VLOOKUP(A2319,'national-winners'!$A$2:$B$13,2,0)</f>
        <v>Bush, George W.</v>
      </c>
    </row>
    <row r="2320" spans="1:15" x14ac:dyDescent="0.25">
      <c r="A2320">
        <v>2000</v>
      </c>
      <c r="B2320" t="s">
        <v>132</v>
      </c>
      <c r="C2320" t="s">
        <v>133</v>
      </c>
      <c r="D2320">
        <v>42</v>
      </c>
      <c r="E2320">
        <v>23</v>
      </c>
      <c r="F2320">
        <v>14</v>
      </c>
      <c r="G2320" t="s">
        <v>16</v>
      </c>
      <c r="H2320" t="s">
        <v>238</v>
      </c>
      <c r="I2320" t="s">
        <v>134</v>
      </c>
      <c r="J2320" t="b">
        <v>0</v>
      </c>
      <c r="K2320">
        <v>14428</v>
      </c>
      <c r="L2320">
        <v>4912185</v>
      </c>
      <c r="M2320" t="str">
        <f>IF(VLOOKUP(A2320,'national-winners'!$A$2:$B$13,2,0)=H2320,"Y","N")</f>
        <v>N</v>
      </c>
      <c r="N2320" t="str">
        <f>_xlfn.XLOOKUP(INDEX('state-winning-votes'!$A$1:$L$53,MATCH($C2320,'state-winning-votes'!$A:$A,0),MATCH($A2320,'state-winning-votes'!$A$2:$L$2,0)),$K:$K,$H:$H)</f>
        <v>Gore, Al</v>
      </c>
      <c r="O2320" t="str">
        <f>VLOOKUP(A2320,'national-winners'!$A$2:$B$13,2,0)</f>
        <v>Bush, George W.</v>
      </c>
    </row>
    <row r="2321" spans="1:15" x14ac:dyDescent="0.25">
      <c r="A2321">
        <v>2000</v>
      </c>
      <c r="B2321" t="s">
        <v>132</v>
      </c>
      <c r="C2321" t="s">
        <v>133</v>
      </c>
      <c r="D2321">
        <v>42</v>
      </c>
      <c r="E2321">
        <v>23</v>
      </c>
      <c r="F2321">
        <v>14</v>
      </c>
      <c r="G2321" t="s">
        <v>16</v>
      </c>
      <c r="H2321" t="s">
        <v>271</v>
      </c>
      <c r="I2321" t="s">
        <v>29</v>
      </c>
      <c r="J2321" t="b">
        <v>0</v>
      </c>
      <c r="K2321">
        <v>11248</v>
      </c>
      <c r="L2321">
        <v>4912185</v>
      </c>
      <c r="M2321" t="str">
        <f>IF(VLOOKUP(A2321,'national-winners'!$A$2:$B$13,2,0)=H2321,"Y","N")</f>
        <v>N</v>
      </c>
      <c r="N2321" t="str">
        <f>_xlfn.XLOOKUP(INDEX('state-winning-votes'!$A$1:$L$53,MATCH($C2321,'state-winning-votes'!$A:$A,0),MATCH($A2321,'state-winning-votes'!$A$2:$L$2,0)),$K:$K,$H:$H)</f>
        <v>Gore, Al</v>
      </c>
      <c r="O2321" t="str">
        <f>VLOOKUP(A2321,'national-winners'!$A$2:$B$13,2,0)</f>
        <v>Bush, George W.</v>
      </c>
    </row>
    <row r="2322" spans="1:15" x14ac:dyDescent="0.25">
      <c r="A2322">
        <v>2000</v>
      </c>
      <c r="B2322" t="s">
        <v>135</v>
      </c>
      <c r="C2322" t="s">
        <v>136</v>
      </c>
      <c r="D2322">
        <v>44</v>
      </c>
      <c r="E2322">
        <v>15</v>
      </c>
      <c r="F2322">
        <v>5</v>
      </c>
      <c r="G2322" t="s">
        <v>16</v>
      </c>
      <c r="H2322" t="s">
        <v>298</v>
      </c>
      <c r="I2322" t="s">
        <v>18</v>
      </c>
      <c r="J2322" t="b">
        <v>0</v>
      </c>
      <c r="K2322">
        <v>249508</v>
      </c>
      <c r="L2322">
        <v>409112</v>
      </c>
      <c r="M2322" t="str">
        <f>IF(VLOOKUP(A2322,'national-winners'!$A$2:$B$13,2,0)=H2322,"Y","N")</f>
        <v>N</v>
      </c>
      <c r="N2322" t="str">
        <f>_xlfn.XLOOKUP(INDEX('state-winning-votes'!$A$1:$L$53,MATCH($C2322,'state-winning-votes'!$A:$A,0),MATCH($A2322,'state-winning-votes'!$A$2:$L$2,0)),$K:$K,$H:$H)</f>
        <v>Gore, Al</v>
      </c>
      <c r="O2322" t="str">
        <f>VLOOKUP(A2322,'national-winners'!$A$2:$B$13,2,0)</f>
        <v>Bush, George W.</v>
      </c>
    </row>
    <row r="2323" spans="1:15" x14ac:dyDescent="0.25">
      <c r="A2323">
        <v>2000</v>
      </c>
      <c r="B2323" t="s">
        <v>135</v>
      </c>
      <c r="C2323" t="s">
        <v>136</v>
      </c>
      <c r="D2323">
        <v>44</v>
      </c>
      <c r="E2323">
        <v>15</v>
      </c>
      <c r="F2323">
        <v>5</v>
      </c>
      <c r="G2323" t="s">
        <v>16</v>
      </c>
      <c r="H2323" t="s">
        <v>297</v>
      </c>
      <c r="I2323" t="s">
        <v>21</v>
      </c>
      <c r="J2323" t="b">
        <v>0</v>
      </c>
      <c r="K2323">
        <v>130555</v>
      </c>
      <c r="L2323">
        <v>409112</v>
      </c>
      <c r="M2323" t="str">
        <f>IF(VLOOKUP(A2323,'national-winners'!$A$2:$B$13,2,0)=H2323,"Y","N")</f>
        <v>Y</v>
      </c>
      <c r="N2323" t="str">
        <f>_xlfn.XLOOKUP(INDEX('state-winning-votes'!$A$1:$L$53,MATCH($C2323,'state-winning-votes'!$A:$A,0),MATCH($A2323,'state-winning-votes'!$A$2:$L$2,0)),$K:$K,$H:$H)</f>
        <v>Gore, Al</v>
      </c>
      <c r="O2323" t="str">
        <f>VLOOKUP(A2323,'national-winners'!$A$2:$B$13,2,0)</f>
        <v>Bush, George W.</v>
      </c>
    </row>
    <row r="2324" spans="1:15" x14ac:dyDescent="0.25">
      <c r="A2324">
        <v>2000</v>
      </c>
      <c r="B2324" t="s">
        <v>135</v>
      </c>
      <c r="C2324" t="s">
        <v>136</v>
      </c>
      <c r="D2324">
        <v>44</v>
      </c>
      <c r="E2324">
        <v>15</v>
      </c>
      <c r="F2324">
        <v>5</v>
      </c>
      <c r="G2324" t="s">
        <v>16</v>
      </c>
      <c r="H2324" t="s">
        <v>273</v>
      </c>
      <c r="I2324" t="s">
        <v>274</v>
      </c>
      <c r="J2324" t="b">
        <v>0</v>
      </c>
      <c r="K2324">
        <v>25052</v>
      </c>
      <c r="L2324">
        <v>409112</v>
      </c>
      <c r="M2324" t="str">
        <f>IF(VLOOKUP(A2324,'national-winners'!$A$2:$B$13,2,0)=H2324,"Y","N")</f>
        <v>N</v>
      </c>
      <c r="N2324" t="str">
        <f>_xlfn.XLOOKUP(INDEX('state-winning-votes'!$A$1:$L$53,MATCH($C2324,'state-winning-votes'!$A:$A,0),MATCH($A2324,'state-winning-votes'!$A$2:$L$2,0)),$K:$K,$H:$H)</f>
        <v>Gore, Al</v>
      </c>
      <c r="O2324" t="str">
        <f>VLOOKUP(A2324,'national-winners'!$A$2:$B$13,2,0)</f>
        <v>Bush, George W.</v>
      </c>
    </row>
    <row r="2325" spans="1:15" x14ac:dyDescent="0.25">
      <c r="A2325">
        <v>2000</v>
      </c>
      <c r="B2325" t="s">
        <v>135</v>
      </c>
      <c r="C2325" t="s">
        <v>136</v>
      </c>
      <c r="D2325">
        <v>44</v>
      </c>
      <c r="E2325">
        <v>15</v>
      </c>
      <c r="F2325">
        <v>5</v>
      </c>
      <c r="G2325" t="s">
        <v>16</v>
      </c>
      <c r="H2325" t="s">
        <v>299</v>
      </c>
      <c r="I2325" t="s">
        <v>272</v>
      </c>
      <c r="J2325" t="b">
        <v>0</v>
      </c>
      <c r="K2325">
        <v>2273</v>
      </c>
      <c r="L2325">
        <v>409112</v>
      </c>
      <c r="M2325" t="str">
        <f>IF(VLOOKUP(A2325,'national-winners'!$A$2:$B$13,2,0)=H2325,"Y","N")</f>
        <v>N</v>
      </c>
      <c r="N2325" t="str">
        <f>_xlfn.XLOOKUP(INDEX('state-winning-votes'!$A$1:$L$53,MATCH($C2325,'state-winning-votes'!$A:$A,0),MATCH($A2325,'state-winning-votes'!$A$2:$L$2,0)),$K:$K,$H:$H)</f>
        <v>Gore, Al</v>
      </c>
      <c r="O2325" t="str">
        <f>VLOOKUP(A2325,'national-winners'!$A$2:$B$13,2,0)</f>
        <v>Bush, George W.</v>
      </c>
    </row>
    <row r="2326" spans="1:15" x14ac:dyDescent="0.25">
      <c r="A2326">
        <v>2000</v>
      </c>
      <c r="B2326" t="s">
        <v>135</v>
      </c>
      <c r="C2326" t="s">
        <v>136</v>
      </c>
      <c r="D2326">
        <v>44</v>
      </c>
      <c r="E2326">
        <v>15</v>
      </c>
      <c r="F2326">
        <v>5</v>
      </c>
      <c r="G2326" t="s">
        <v>16</v>
      </c>
      <c r="H2326" t="s">
        <v>271</v>
      </c>
      <c r="I2326" t="s">
        <v>29</v>
      </c>
      <c r="J2326" t="b">
        <v>0</v>
      </c>
      <c r="K2326">
        <v>742</v>
      </c>
      <c r="L2326">
        <v>409112</v>
      </c>
      <c r="M2326" t="str">
        <f>IF(VLOOKUP(A2326,'national-winners'!$A$2:$B$13,2,0)=H2326,"Y","N")</f>
        <v>N</v>
      </c>
      <c r="N2326" t="str">
        <f>_xlfn.XLOOKUP(INDEX('state-winning-votes'!$A$1:$L$53,MATCH($C2326,'state-winning-votes'!$A:$A,0),MATCH($A2326,'state-winning-votes'!$A$2:$L$2,0)),$K:$K,$H:$H)</f>
        <v>Gore, Al</v>
      </c>
      <c r="O2326" t="str">
        <f>VLOOKUP(A2326,'national-winners'!$A$2:$B$13,2,0)</f>
        <v>Bush, George W.</v>
      </c>
    </row>
    <row r="2327" spans="1:15" x14ac:dyDescent="0.25">
      <c r="A2327">
        <v>2000</v>
      </c>
      <c r="B2327" t="s">
        <v>135</v>
      </c>
      <c r="C2327" t="s">
        <v>136</v>
      </c>
      <c r="D2327">
        <v>44</v>
      </c>
      <c r="E2327">
        <v>15</v>
      </c>
      <c r="F2327">
        <v>5</v>
      </c>
      <c r="G2327" t="s">
        <v>16</v>
      </c>
      <c r="J2327" t="b">
        <v>1</v>
      </c>
      <c r="K2327">
        <v>329</v>
      </c>
      <c r="L2327">
        <v>409112</v>
      </c>
      <c r="M2327" t="str">
        <f>IF(VLOOKUP(A2327,'national-winners'!$A$2:$B$13,2,0)=H2327,"Y","N")</f>
        <v>N</v>
      </c>
      <c r="N2327" t="str">
        <f>_xlfn.XLOOKUP(INDEX('state-winning-votes'!$A$1:$L$53,MATCH($C2327,'state-winning-votes'!$A:$A,0),MATCH($A2327,'state-winning-votes'!$A$2:$L$2,0)),$K:$K,$H:$H)</f>
        <v>Gore, Al</v>
      </c>
      <c r="O2327" t="str">
        <f>VLOOKUP(A2327,'national-winners'!$A$2:$B$13,2,0)</f>
        <v>Bush, George W.</v>
      </c>
    </row>
    <row r="2328" spans="1:15" x14ac:dyDescent="0.25">
      <c r="A2328">
        <v>2000</v>
      </c>
      <c r="B2328" t="s">
        <v>135</v>
      </c>
      <c r="C2328" t="s">
        <v>136</v>
      </c>
      <c r="D2328">
        <v>44</v>
      </c>
      <c r="E2328">
        <v>15</v>
      </c>
      <c r="F2328">
        <v>5</v>
      </c>
      <c r="G2328" t="s">
        <v>16</v>
      </c>
      <c r="H2328" t="s">
        <v>236</v>
      </c>
      <c r="I2328" t="s">
        <v>237</v>
      </c>
      <c r="J2328" t="b">
        <v>0</v>
      </c>
      <c r="K2328">
        <v>271</v>
      </c>
      <c r="L2328">
        <v>409112</v>
      </c>
      <c r="M2328" t="str">
        <f>IF(VLOOKUP(A2328,'national-winners'!$A$2:$B$13,2,0)=H2328,"Y","N")</f>
        <v>N</v>
      </c>
      <c r="N2328" t="str">
        <f>_xlfn.XLOOKUP(INDEX('state-winning-votes'!$A$1:$L$53,MATCH($C2328,'state-winning-votes'!$A:$A,0),MATCH($A2328,'state-winning-votes'!$A$2:$L$2,0)),$K:$K,$H:$H)</f>
        <v>Gore, Al</v>
      </c>
      <c r="O2328" t="str">
        <f>VLOOKUP(A2328,'national-winners'!$A$2:$B$13,2,0)</f>
        <v>Bush, George W.</v>
      </c>
    </row>
    <row r="2329" spans="1:15" x14ac:dyDescent="0.25">
      <c r="A2329">
        <v>2000</v>
      </c>
      <c r="B2329" t="s">
        <v>135</v>
      </c>
      <c r="C2329" t="s">
        <v>136</v>
      </c>
      <c r="D2329">
        <v>44</v>
      </c>
      <c r="E2329">
        <v>15</v>
      </c>
      <c r="F2329">
        <v>5</v>
      </c>
      <c r="G2329" t="s">
        <v>16</v>
      </c>
      <c r="H2329" t="s">
        <v>280</v>
      </c>
      <c r="I2329" t="s">
        <v>170</v>
      </c>
      <c r="J2329" t="b">
        <v>0</v>
      </c>
      <c r="K2329">
        <v>199</v>
      </c>
      <c r="L2329">
        <v>409112</v>
      </c>
      <c r="M2329" t="str">
        <f>IF(VLOOKUP(A2329,'national-winners'!$A$2:$B$13,2,0)=H2329,"Y","N")</f>
        <v>N</v>
      </c>
      <c r="N2329" t="str">
        <f>_xlfn.XLOOKUP(INDEX('state-winning-votes'!$A$1:$L$53,MATCH($C2329,'state-winning-votes'!$A:$A,0),MATCH($A2329,'state-winning-votes'!$A$2:$L$2,0)),$K:$K,$H:$H)</f>
        <v>Gore, Al</v>
      </c>
      <c r="O2329" t="str">
        <f>VLOOKUP(A2329,'national-winners'!$A$2:$B$13,2,0)</f>
        <v>Bush, George W.</v>
      </c>
    </row>
    <row r="2330" spans="1:15" x14ac:dyDescent="0.25">
      <c r="A2330">
        <v>2000</v>
      </c>
      <c r="B2330" t="s">
        <v>135</v>
      </c>
      <c r="C2330" t="s">
        <v>136</v>
      </c>
      <c r="D2330">
        <v>44</v>
      </c>
      <c r="E2330">
        <v>15</v>
      </c>
      <c r="F2330">
        <v>5</v>
      </c>
      <c r="G2330" t="s">
        <v>16</v>
      </c>
      <c r="H2330" t="s">
        <v>238</v>
      </c>
      <c r="I2330" t="s">
        <v>134</v>
      </c>
      <c r="J2330" t="b">
        <v>0</v>
      </c>
      <c r="K2330">
        <v>97</v>
      </c>
      <c r="L2330">
        <v>409112</v>
      </c>
      <c r="M2330" t="str">
        <f>IF(VLOOKUP(A2330,'national-winners'!$A$2:$B$13,2,0)=H2330,"Y","N")</f>
        <v>N</v>
      </c>
      <c r="N2330" t="str">
        <f>_xlfn.XLOOKUP(INDEX('state-winning-votes'!$A$1:$L$53,MATCH($C2330,'state-winning-votes'!$A:$A,0),MATCH($A2330,'state-winning-votes'!$A$2:$L$2,0)),$K:$K,$H:$H)</f>
        <v>Gore, Al</v>
      </c>
      <c r="O2330" t="str">
        <f>VLOOKUP(A2330,'national-winners'!$A$2:$B$13,2,0)</f>
        <v>Bush, George W.</v>
      </c>
    </row>
    <row r="2331" spans="1:15" x14ac:dyDescent="0.25">
      <c r="A2331">
        <v>2000</v>
      </c>
      <c r="B2331" t="s">
        <v>135</v>
      </c>
      <c r="C2331" t="s">
        <v>136</v>
      </c>
      <c r="D2331">
        <v>44</v>
      </c>
      <c r="E2331">
        <v>15</v>
      </c>
      <c r="F2331">
        <v>5</v>
      </c>
      <c r="G2331" t="s">
        <v>16</v>
      </c>
      <c r="I2331" t="s">
        <v>100</v>
      </c>
      <c r="J2331" t="b">
        <v>0</v>
      </c>
      <c r="K2331">
        <v>52</v>
      </c>
      <c r="L2331">
        <v>409112</v>
      </c>
      <c r="M2331" t="str">
        <f>IF(VLOOKUP(A2331,'national-winners'!$A$2:$B$13,2,0)=H2331,"Y","N")</f>
        <v>N</v>
      </c>
      <c r="N2331" t="str">
        <f>_xlfn.XLOOKUP(INDEX('state-winning-votes'!$A$1:$L$53,MATCH($C2331,'state-winning-votes'!$A:$A,0),MATCH($A2331,'state-winning-votes'!$A$2:$L$2,0)),$K:$K,$H:$H)</f>
        <v>Gore, Al</v>
      </c>
      <c r="O2331" t="str">
        <f>VLOOKUP(A2331,'national-winners'!$A$2:$B$13,2,0)</f>
        <v>Bush, George W.</v>
      </c>
    </row>
    <row r="2332" spans="1:15" x14ac:dyDescent="0.25">
      <c r="A2332">
        <v>2000</v>
      </c>
      <c r="B2332" t="s">
        <v>135</v>
      </c>
      <c r="C2332" t="s">
        <v>136</v>
      </c>
      <c r="D2332">
        <v>44</v>
      </c>
      <c r="E2332">
        <v>15</v>
      </c>
      <c r="F2332">
        <v>5</v>
      </c>
      <c r="G2332" t="s">
        <v>16</v>
      </c>
      <c r="I2332" t="s">
        <v>37</v>
      </c>
      <c r="J2332" t="b">
        <v>0</v>
      </c>
      <c r="K2332">
        <v>34</v>
      </c>
      <c r="L2332">
        <v>409112</v>
      </c>
      <c r="M2332" t="str">
        <f>IF(VLOOKUP(A2332,'national-winners'!$A$2:$B$13,2,0)=H2332,"Y","N")</f>
        <v>N</v>
      </c>
      <c r="N2332" t="str">
        <f>_xlfn.XLOOKUP(INDEX('state-winning-votes'!$A$1:$L$53,MATCH($C2332,'state-winning-votes'!$A:$A,0),MATCH($A2332,'state-winning-votes'!$A$2:$L$2,0)),$K:$K,$H:$H)</f>
        <v>Gore, Al</v>
      </c>
      <c r="O2332" t="str">
        <f>VLOOKUP(A2332,'national-winners'!$A$2:$B$13,2,0)</f>
        <v>Bush, George W.</v>
      </c>
    </row>
    <row r="2333" spans="1:15" x14ac:dyDescent="0.25">
      <c r="A2333">
        <v>2000</v>
      </c>
      <c r="B2333" t="s">
        <v>137</v>
      </c>
      <c r="C2333" t="s">
        <v>138</v>
      </c>
      <c r="D2333">
        <v>45</v>
      </c>
      <c r="E2333">
        <v>57</v>
      </c>
      <c r="F2333">
        <v>48</v>
      </c>
      <c r="G2333" t="s">
        <v>16</v>
      </c>
      <c r="H2333" t="s">
        <v>297</v>
      </c>
      <c r="I2333" t="s">
        <v>21</v>
      </c>
      <c r="J2333" t="b">
        <v>0</v>
      </c>
      <c r="K2333">
        <v>786892</v>
      </c>
      <c r="L2333">
        <v>1383902</v>
      </c>
      <c r="M2333" t="str">
        <f>IF(VLOOKUP(A2333,'national-winners'!$A$2:$B$13,2,0)=H2333,"Y","N")</f>
        <v>Y</v>
      </c>
      <c r="N2333" t="str">
        <f>_xlfn.XLOOKUP(INDEX('state-winning-votes'!$A$1:$L$53,MATCH($C2333,'state-winning-votes'!$A:$A,0),MATCH($A2333,'state-winning-votes'!$A$2:$L$2,0)),$K:$K,$H:$H)</f>
        <v>Bush, George W.</v>
      </c>
      <c r="O2333" t="str">
        <f>VLOOKUP(A2333,'national-winners'!$A$2:$B$13,2,0)</f>
        <v>Bush, George W.</v>
      </c>
    </row>
    <row r="2334" spans="1:15" x14ac:dyDescent="0.25">
      <c r="A2334">
        <v>2000</v>
      </c>
      <c r="B2334" t="s">
        <v>137</v>
      </c>
      <c r="C2334" t="s">
        <v>138</v>
      </c>
      <c r="D2334">
        <v>45</v>
      </c>
      <c r="E2334">
        <v>57</v>
      </c>
      <c r="F2334">
        <v>48</v>
      </c>
      <c r="G2334" t="s">
        <v>16</v>
      </c>
      <c r="H2334" t="s">
        <v>298</v>
      </c>
      <c r="I2334" t="s">
        <v>18</v>
      </c>
      <c r="J2334" t="b">
        <v>0</v>
      </c>
      <c r="K2334">
        <v>566037</v>
      </c>
      <c r="L2334">
        <v>1383902</v>
      </c>
      <c r="M2334" t="str">
        <f>IF(VLOOKUP(A2334,'national-winners'!$A$2:$B$13,2,0)=H2334,"Y","N")</f>
        <v>N</v>
      </c>
      <c r="N2334" t="str">
        <f>_xlfn.XLOOKUP(INDEX('state-winning-votes'!$A$1:$L$53,MATCH($C2334,'state-winning-votes'!$A:$A,0),MATCH($A2334,'state-winning-votes'!$A$2:$L$2,0)),$K:$K,$H:$H)</f>
        <v>Bush, George W.</v>
      </c>
      <c r="O2334" t="str">
        <f>VLOOKUP(A2334,'national-winners'!$A$2:$B$13,2,0)</f>
        <v>Bush, George W.</v>
      </c>
    </row>
    <row r="2335" spans="1:15" x14ac:dyDescent="0.25">
      <c r="A2335">
        <v>2000</v>
      </c>
      <c r="B2335" t="s">
        <v>137</v>
      </c>
      <c r="C2335" t="s">
        <v>138</v>
      </c>
      <c r="D2335">
        <v>45</v>
      </c>
      <c r="E2335">
        <v>57</v>
      </c>
      <c r="F2335">
        <v>48</v>
      </c>
      <c r="G2335" t="s">
        <v>16</v>
      </c>
      <c r="H2335" t="s">
        <v>273</v>
      </c>
      <c r="I2335" t="s">
        <v>227</v>
      </c>
      <c r="J2335" t="b">
        <v>0</v>
      </c>
      <c r="K2335">
        <v>20279</v>
      </c>
      <c r="L2335">
        <v>1383902</v>
      </c>
      <c r="M2335" t="str">
        <f>IF(VLOOKUP(A2335,'national-winners'!$A$2:$B$13,2,0)=H2335,"Y","N")</f>
        <v>N</v>
      </c>
      <c r="N2335" t="str">
        <f>_xlfn.XLOOKUP(INDEX('state-winning-votes'!$A$1:$L$53,MATCH($C2335,'state-winning-votes'!$A:$A,0),MATCH($A2335,'state-winning-votes'!$A$2:$L$2,0)),$K:$K,$H:$H)</f>
        <v>Bush, George W.</v>
      </c>
      <c r="O2335" t="str">
        <f>VLOOKUP(A2335,'national-winners'!$A$2:$B$13,2,0)</f>
        <v>Bush, George W.</v>
      </c>
    </row>
    <row r="2336" spans="1:15" x14ac:dyDescent="0.25">
      <c r="A2336">
        <v>2000</v>
      </c>
      <c r="B2336" t="s">
        <v>137</v>
      </c>
      <c r="C2336" t="s">
        <v>138</v>
      </c>
      <c r="D2336">
        <v>45</v>
      </c>
      <c r="E2336">
        <v>57</v>
      </c>
      <c r="F2336">
        <v>48</v>
      </c>
      <c r="G2336" t="s">
        <v>16</v>
      </c>
      <c r="H2336" t="s">
        <v>271</v>
      </c>
      <c r="I2336" t="s">
        <v>29</v>
      </c>
      <c r="J2336" t="b">
        <v>0</v>
      </c>
      <c r="K2336">
        <v>4760</v>
      </c>
      <c r="L2336">
        <v>1383902</v>
      </c>
      <c r="M2336" t="str">
        <f>IF(VLOOKUP(A2336,'national-winners'!$A$2:$B$13,2,0)=H2336,"Y","N")</f>
        <v>N</v>
      </c>
      <c r="N2336" t="str">
        <f>_xlfn.XLOOKUP(INDEX('state-winning-votes'!$A$1:$L$53,MATCH($C2336,'state-winning-votes'!$A:$A,0),MATCH($A2336,'state-winning-votes'!$A$2:$L$2,0)),$K:$K,$H:$H)</f>
        <v>Bush, George W.</v>
      </c>
      <c r="O2336" t="str">
        <f>VLOOKUP(A2336,'national-winners'!$A$2:$B$13,2,0)</f>
        <v>Bush, George W.</v>
      </c>
    </row>
    <row r="2337" spans="1:15" x14ac:dyDescent="0.25">
      <c r="A2337">
        <v>2000</v>
      </c>
      <c r="B2337" t="s">
        <v>137</v>
      </c>
      <c r="C2337" t="s">
        <v>138</v>
      </c>
      <c r="D2337">
        <v>45</v>
      </c>
      <c r="E2337">
        <v>57</v>
      </c>
      <c r="F2337">
        <v>48</v>
      </c>
      <c r="G2337" t="s">
        <v>16</v>
      </c>
      <c r="H2337" t="s">
        <v>299</v>
      </c>
      <c r="I2337" t="s">
        <v>272</v>
      </c>
      <c r="J2337" t="b">
        <v>0</v>
      </c>
      <c r="K2337">
        <v>3309</v>
      </c>
      <c r="L2337">
        <v>1383902</v>
      </c>
      <c r="M2337" t="str">
        <f>IF(VLOOKUP(A2337,'national-winners'!$A$2:$B$13,2,0)=H2337,"Y","N")</f>
        <v>N</v>
      </c>
      <c r="N2337" t="str">
        <f>_xlfn.XLOOKUP(INDEX('state-winning-votes'!$A$1:$L$53,MATCH($C2337,'state-winning-votes'!$A:$A,0),MATCH($A2337,'state-winning-votes'!$A$2:$L$2,0)),$K:$K,$H:$H)</f>
        <v>Bush, George W.</v>
      </c>
      <c r="O2337" t="str">
        <f>VLOOKUP(A2337,'national-winners'!$A$2:$B$13,2,0)</f>
        <v>Bush, George W.</v>
      </c>
    </row>
    <row r="2338" spans="1:15" x14ac:dyDescent="0.25">
      <c r="A2338">
        <v>2000</v>
      </c>
      <c r="B2338" t="s">
        <v>137</v>
      </c>
      <c r="C2338" t="s">
        <v>138</v>
      </c>
      <c r="D2338">
        <v>45</v>
      </c>
      <c r="E2338">
        <v>57</v>
      </c>
      <c r="F2338">
        <v>48</v>
      </c>
      <c r="G2338" t="s">
        <v>16</v>
      </c>
      <c r="I2338" t="s">
        <v>134</v>
      </c>
      <c r="J2338" t="b">
        <v>0</v>
      </c>
      <c r="K2338">
        <v>1682</v>
      </c>
      <c r="L2338">
        <v>1383902</v>
      </c>
      <c r="M2338" t="str">
        <f>IF(VLOOKUP(A2338,'national-winners'!$A$2:$B$13,2,0)=H2338,"Y","N")</f>
        <v>N</v>
      </c>
      <c r="N2338" t="str">
        <f>_xlfn.XLOOKUP(INDEX('state-winning-votes'!$A$1:$L$53,MATCH($C2338,'state-winning-votes'!$A:$A,0),MATCH($A2338,'state-winning-votes'!$A$2:$L$2,0)),$K:$K,$H:$H)</f>
        <v>Bush, George W.</v>
      </c>
      <c r="O2338" t="str">
        <f>VLOOKUP(A2338,'national-winners'!$A$2:$B$13,2,0)</f>
        <v>Bush, George W.</v>
      </c>
    </row>
    <row r="2339" spans="1:15" x14ac:dyDescent="0.25">
      <c r="A2339">
        <v>2000</v>
      </c>
      <c r="B2339" t="s">
        <v>137</v>
      </c>
      <c r="C2339" t="s">
        <v>138</v>
      </c>
      <c r="D2339">
        <v>45</v>
      </c>
      <c r="E2339">
        <v>57</v>
      </c>
      <c r="F2339">
        <v>48</v>
      </c>
      <c r="G2339" t="s">
        <v>16</v>
      </c>
      <c r="H2339" t="s">
        <v>236</v>
      </c>
      <c r="I2339" t="s">
        <v>237</v>
      </c>
      <c r="J2339" t="b">
        <v>0</v>
      </c>
      <c r="K2339">
        <v>943</v>
      </c>
      <c r="L2339">
        <v>1383902</v>
      </c>
      <c r="M2339" t="str">
        <f>IF(VLOOKUP(A2339,'national-winners'!$A$2:$B$13,2,0)=H2339,"Y","N")</f>
        <v>N</v>
      </c>
      <c r="N2339" t="str">
        <f>_xlfn.XLOOKUP(INDEX('state-winning-votes'!$A$1:$L$53,MATCH($C2339,'state-winning-votes'!$A:$A,0),MATCH($A2339,'state-winning-votes'!$A$2:$L$2,0)),$K:$K,$H:$H)</f>
        <v>Bush, George W.</v>
      </c>
      <c r="O2339" t="str">
        <f>VLOOKUP(A2339,'national-winners'!$A$2:$B$13,2,0)</f>
        <v>Bush, George W.</v>
      </c>
    </row>
    <row r="2340" spans="1:15" x14ac:dyDescent="0.25">
      <c r="A2340">
        <v>2000</v>
      </c>
      <c r="B2340" t="s">
        <v>139</v>
      </c>
      <c r="C2340" t="s">
        <v>140</v>
      </c>
      <c r="D2340">
        <v>46</v>
      </c>
      <c r="E2340">
        <v>45</v>
      </c>
      <c r="F2340">
        <v>37</v>
      </c>
      <c r="G2340" t="s">
        <v>16</v>
      </c>
      <c r="H2340" t="s">
        <v>297</v>
      </c>
      <c r="I2340" t="s">
        <v>21</v>
      </c>
      <c r="J2340" t="b">
        <v>0</v>
      </c>
      <c r="K2340">
        <v>190700</v>
      </c>
      <c r="L2340">
        <v>316269</v>
      </c>
      <c r="M2340" t="str">
        <f>IF(VLOOKUP(A2340,'national-winners'!$A$2:$B$13,2,0)=H2340,"Y","N")</f>
        <v>Y</v>
      </c>
      <c r="N2340" t="str">
        <f>_xlfn.XLOOKUP(INDEX('state-winning-votes'!$A$1:$L$53,MATCH($C2340,'state-winning-votes'!$A:$A,0),MATCH($A2340,'state-winning-votes'!$A$2:$L$2,0)),$K:$K,$H:$H)</f>
        <v>Bush, George W.</v>
      </c>
      <c r="O2340" t="str">
        <f>VLOOKUP(A2340,'national-winners'!$A$2:$B$13,2,0)</f>
        <v>Bush, George W.</v>
      </c>
    </row>
    <row r="2341" spans="1:15" x14ac:dyDescent="0.25">
      <c r="A2341">
        <v>2000</v>
      </c>
      <c r="B2341" t="s">
        <v>139</v>
      </c>
      <c r="C2341" t="s">
        <v>140</v>
      </c>
      <c r="D2341">
        <v>46</v>
      </c>
      <c r="E2341">
        <v>45</v>
      </c>
      <c r="F2341">
        <v>37</v>
      </c>
      <c r="G2341" t="s">
        <v>16</v>
      </c>
      <c r="H2341" t="s">
        <v>298</v>
      </c>
      <c r="I2341" t="s">
        <v>18</v>
      </c>
      <c r="J2341" t="b">
        <v>0</v>
      </c>
      <c r="K2341">
        <v>118804</v>
      </c>
      <c r="L2341">
        <v>316269</v>
      </c>
      <c r="M2341" t="str">
        <f>IF(VLOOKUP(A2341,'national-winners'!$A$2:$B$13,2,0)=H2341,"Y","N")</f>
        <v>N</v>
      </c>
      <c r="N2341" t="str">
        <f>_xlfn.XLOOKUP(INDEX('state-winning-votes'!$A$1:$L$53,MATCH($C2341,'state-winning-votes'!$A:$A,0),MATCH($A2341,'state-winning-votes'!$A$2:$L$2,0)),$K:$K,$H:$H)</f>
        <v>Bush, George W.</v>
      </c>
      <c r="O2341" t="str">
        <f>VLOOKUP(A2341,'national-winners'!$A$2:$B$13,2,0)</f>
        <v>Bush, George W.</v>
      </c>
    </row>
    <row r="2342" spans="1:15" x14ac:dyDescent="0.25">
      <c r="A2342">
        <v>2000</v>
      </c>
      <c r="B2342" t="s">
        <v>139</v>
      </c>
      <c r="C2342" t="s">
        <v>140</v>
      </c>
      <c r="D2342">
        <v>46</v>
      </c>
      <c r="E2342">
        <v>45</v>
      </c>
      <c r="F2342">
        <v>37</v>
      </c>
      <c r="G2342" t="s">
        <v>16</v>
      </c>
      <c r="H2342" t="s">
        <v>299</v>
      </c>
      <c r="I2342" t="s">
        <v>272</v>
      </c>
      <c r="J2342" t="b">
        <v>0</v>
      </c>
      <c r="K2342">
        <v>3322</v>
      </c>
      <c r="L2342">
        <v>316269</v>
      </c>
      <c r="M2342" t="str">
        <f>IF(VLOOKUP(A2342,'national-winners'!$A$2:$B$13,2,0)=H2342,"Y","N")</f>
        <v>N</v>
      </c>
      <c r="N2342" t="str">
        <f>_xlfn.XLOOKUP(INDEX('state-winning-votes'!$A$1:$L$53,MATCH($C2342,'state-winning-votes'!$A:$A,0),MATCH($A2342,'state-winning-votes'!$A$2:$L$2,0)),$K:$K,$H:$H)</f>
        <v>Bush, George W.</v>
      </c>
      <c r="O2342" t="str">
        <f>VLOOKUP(A2342,'national-winners'!$A$2:$B$13,2,0)</f>
        <v>Bush, George W.</v>
      </c>
    </row>
    <row r="2343" spans="1:15" x14ac:dyDescent="0.25">
      <c r="A2343">
        <v>2000</v>
      </c>
      <c r="B2343" t="s">
        <v>139</v>
      </c>
      <c r="C2343" t="s">
        <v>140</v>
      </c>
      <c r="D2343">
        <v>46</v>
      </c>
      <c r="E2343">
        <v>45</v>
      </c>
      <c r="F2343">
        <v>37</v>
      </c>
      <c r="G2343" t="s">
        <v>16</v>
      </c>
      <c r="H2343" t="s">
        <v>238</v>
      </c>
      <c r="I2343" t="s">
        <v>35</v>
      </c>
      <c r="J2343" t="b">
        <v>0</v>
      </c>
      <c r="K2343">
        <v>1781</v>
      </c>
      <c r="L2343">
        <v>316269</v>
      </c>
      <c r="M2343" t="str">
        <f>IF(VLOOKUP(A2343,'national-winners'!$A$2:$B$13,2,0)=H2343,"Y","N")</f>
        <v>N</v>
      </c>
      <c r="N2343" t="str">
        <f>_xlfn.XLOOKUP(INDEX('state-winning-votes'!$A$1:$L$53,MATCH($C2343,'state-winning-votes'!$A:$A,0),MATCH($A2343,'state-winning-votes'!$A$2:$L$2,0)),$K:$K,$H:$H)</f>
        <v>Bush, George W.</v>
      </c>
      <c r="O2343" t="str">
        <f>VLOOKUP(A2343,'national-winners'!$A$2:$B$13,2,0)</f>
        <v>Bush, George W.</v>
      </c>
    </row>
    <row r="2344" spans="1:15" x14ac:dyDescent="0.25">
      <c r="A2344">
        <v>2000</v>
      </c>
      <c r="B2344" t="s">
        <v>139</v>
      </c>
      <c r="C2344" t="s">
        <v>140</v>
      </c>
      <c r="D2344">
        <v>46</v>
      </c>
      <c r="E2344">
        <v>45</v>
      </c>
      <c r="F2344">
        <v>37</v>
      </c>
      <c r="G2344" t="s">
        <v>16</v>
      </c>
      <c r="H2344" t="s">
        <v>271</v>
      </c>
      <c r="I2344" t="s">
        <v>29</v>
      </c>
      <c r="J2344" t="b">
        <v>0</v>
      </c>
      <c r="K2344">
        <v>1662</v>
      </c>
      <c r="L2344">
        <v>316269</v>
      </c>
      <c r="M2344" t="str">
        <f>IF(VLOOKUP(A2344,'national-winners'!$A$2:$B$13,2,0)=H2344,"Y","N")</f>
        <v>N</v>
      </c>
      <c r="N2344" t="str">
        <f>_xlfn.XLOOKUP(INDEX('state-winning-votes'!$A$1:$L$53,MATCH($C2344,'state-winning-votes'!$A:$A,0),MATCH($A2344,'state-winning-votes'!$A$2:$L$2,0)),$K:$K,$H:$H)</f>
        <v>Bush, George W.</v>
      </c>
      <c r="O2344" t="str">
        <f>VLOOKUP(A2344,'national-winners'!$A$2:$B$13,2,0)</f>
        <v>Bush, George W.</v>
      </c>
    </row>
    <row r="2345" spans="1:15" x14ac:dyDescent="0.25">
      <c r="A2345">
        <v>2000</v>
      </c>
      <c r="B2345" t="s">
        <v>141</v>
      </c>
      <c r="C2345" t="s">
        <v>142</v>
      </c>
      <c r="D2345">
        <v>47</v>
      </c>
      <c r="E2345">
        <v>62</v>
      </c>
      <c r="F2345">
        <v>54</v>
      </c>
      <c r="G2345" t="s">
        <v>16</v>
      </c>
      <c r="H2345" t="s">
        <v>297</v>
      </c>
      <c r="I2345" t="s">
        <v>21</v>
      </c>
      <c r="J2345" t="b">
        <v>0</v>
      </c>
      <c r="K2345">
        <v>1061949</v>
      </c>
      <c r="L2345">
        <v>2076181</v>
      </c>
      <c r="M2345" t="str">
        <f>IF(VLOOKUP(A2345,'national-winners'!$A$2:$B$13,2,0)=H2345,"Y","N")</f>
        <v>Y</v>
      </c>
      <c r="N2345" t="str">
        <f>_xlfn.XLOOKUP(INDEX('state-winning-votes'!$A$1:$L$53,MATCH($C2345,'state-winning-votes'!$A:$A,0),MATCH($A2345,'state-winning-votes'!$A$2:$L$2,0)),$K:$K,$H:$H)</f>
        <v>Bush, George W.</v>
      </c>
      <c r="O2345" t="str">
        <f>VLOOKUP(A2345,'national-winners'!$A$2:$B$13,2,0)</f>
        <v>Bush, George W.</v>
      </c>
    </row>
    <row r="2346" spans="1:15" x14ac:dyDescent="0.25">
      <c r="A2346">
        <v>2000</v>
      </c>
      <c r="B2346" t="s">
        <v>141</v>
      </c>
      <c r="C2346" t="s">
        <v>142</v>
      </c>
      <c r="D2346">
        <v>47</v>
      </c>
      <c r="E2346">
        <v>62</v>
      </c>
      <c r="F2346">
        <v>54</v>
      </c>
      <c r="G2346" t="s">
        <v>16</v>
      </c>
      <c r="H2346" t="s">
        <v>298</v>
      </c>
      <c r="I2346" t="s">
        <v>18</v>
      </c>
      <c r="J2346" t="b">
        <v>0</v>
      </c>
      <c r="K2346">
        <v>981720</v>
      </c>
      <c r="L2346">
        <v>2076181</v>
      </c>
      <c r="M2346" t="str">
        <f>IF(VLOOKUP(A2346,'national-winners'!$A$2:$B$13,2,0)=H2346,"Y","N")</f>
        <v>N</v>
      </c>
      <c r="N2346" t="str">
        <f>_xlfn.XLOOKUP(INDEX('state-winning-votes'!$A$1:$L$53,MATCH($C2346,'state-winning-votes'!$A:$A,0),MATCH($A2346,'state-winning-votes'!$A$2:$L$2,0)),$K:$K,$H:$H)</f>
        <v>Bush, George W.</v>
      </c>
      <c r="O2346" t="str">
        <f>VLOOKUP(A2346,'national-winners'!$A$2:$B$13,2,0)</f>
        <v>Bush, George W.</v>
      </c>
    </row>
    <row r="2347" spans="1:15" x14ac:dyDescent="0.25">
      <c r="A2347">
        <v>2000</v>
      </c>
      <c r="B2347" t="s">
        <v>141</v>
      </c>
      <c r="C2347" t="s">
        <v>142</v>
      </c>
      <c r="D2347">
        <v>47</v>
      </c>
      <c r="E2347">
        <v>62</v>
      </c>
      <c r="F2347">
        <v>54</v>
      </c>
      <c r="G2347" t="s">
        <v>16</v>
      </c>
      <c r="I2347" t="s">
        <v>35</v>
      </c>
      <c r="J2347" t="b">
        <v>0</v>
      </c>
      <c r="K2347">
        <v>32084</v>
      </c>
      <c r="L2347">
        <v>2076181</v>
      </c>
      <c r="M2347" t="str">
        <f>IF(VLOOKUP(A2347,'national-winners'!$A$2:$B$13,2,0)=H2347,"Y","N")</f>
        <v>N</v>
      </c>
      <c r="N2347" t="str">
        <f>_xlfn.XLOOKUP(INDEX('state-winning-votes'!$A$1:$L$53,MATCH($C2347,'state-winning-votes'!$A:$A,0),MATCH($A2347,'state-winning-votes'!$A$2:$L$2,0)),$K:$K,$H:$H)</f>
        <v>Bush, George W.</v>
      </c>
      <c r="O2347" t="str">
        <f>VLOOKUP(A2347,'national-winners'!$A$2:$B$13,2,0)</f>
        <v>Bush, George W.</v>
      </c>
    </row>
    <row r="2348" spans="1:15" x14ac:dyDescent="0.25">
      <c r="A2348">
        <v>2000</v>
      </c>
      <c r="B2348" t="s">
        <v>141</v>
      </c>
      <c r="C2348" t="s">
        <v>142</v>
      </c>
      <c r="D2348">
        <v>47</v>
      </c>
      <c r="E2348">
        <v>62</v>
      </c>
      <c r="F2348">
        <v>54</v>
      </c>
      <c r="G2348" t="s">
        <v>16</v>
      </c>
      <c r="J2348" t="b">
        <v>1</v>
      </c>
      <c r="K2348">
        <v>428</v>
      </c>
      <c r="L2348">
        <v>2076181</v>
      </c>
      <c r="M2348" t="str">
        <f>IF(VLOOKUP(A2348,'national-winners'!$A$2:$B$13,2,0)=H2348,"Y","N")</f>
        <v>N</v>
      </c>
      <c r="N2348" t="str">
        <f>_xlfn.XLOOKUP(INDEX('state-winning-votes'!$A$1:$L$53,MATCH($C2348,'state-winning-votes'!$A:$A,0),MATCH($A2348,'state-winning-votes'!$A$2:$L$2,0)),$K:$K,$H:$H)</f>
        <v>Bush, George W.</v>
      </c>
      <c r="O2348" t="str">
        <f>VLOOKUP(A2348,'national-winners'!$A$2:$B$13,2,0)</f>
        <v>Bush, George W.</v>
      </c>
    </row>
    <row r="2349" spans="1:15" x14ac:dyDescent="0.25">
      <c r="A2349">
        <v>2000</v>
      </c>
      <c r="B2349" t="s">
        <v>143</v>
      </c>
      <c r="C2349" t="s">
        <v>144</v>
      </c>
      <c r="D2349">
        <v>48</v>
      </c>
      <c r="E2349">
        <v>74</v>
      </c>
      <c r="F2349">
        <v>49</v>
      </c>
      <c r="G2349" t="s">
        <v>16</v>
      </c>
      <c r="H2349" t="s">
        <v>297</v>
      </c>
      <c r="I2349" t="s">
        <v>21</v>
      </c>
      <c r="J2349" t="b">
        <v>0</v>
      </c>
      <c r="K2349">
        <v>3799639</v>
      </c>
      <c r="L2349">
        <v>6407637</v>
      </c>
      <c r="M2349" t="str">
        <f>IF(VLOOKUP(A2349,'national-winners'!$A$2:$B$13,2,0)=H2349,"Y","N")</f>
        <v>Y</v>
      </c>
      <c r="N2349" t="str">
        <f>_xlfn.XLOOKUP(INDEX('state-winning-votes'!$A$1:$L$53,MATCH($C2349,'state-winning-votes'!$A:$A,0),MATCH($A2349,'state-winning-votes'!$A$2:$L$2,0)),$K:$K,$H:$H)</f>
        <v>Bush, George W.</v>
      </c>
      <c r="O2349" t="str">
        <f>VLOOKUP(A2349,'national-winners'!$A$2:$B$13,2,0)</f>
        <v>Bush, George W.</v>
      </c>
    </row>
    <row r="2350" spans="1:15" x14ac:dyDescent="0.25">
      <c r="A2350">
        <v>2000</v>
      </c>
      <c r="B2350" t="s">
        <v>143</v>
      </c>
      <c r="C2350" t="s">
        <v>144</v>
      </c>
      <c r="D2350">
        <v>48</v>
      </c>
      <c r="E2350">
        <v>74</v>
      </c>
      <c r="F2350">
        <v>49</v>
      </c>
      <c r="G2350" t="s">
        <v>16</v>
      </c>
      <c r="H2350" t="s">
        <v>298</v>
      </c>
      <c r="I2350" t="s">
        <v>18</v>
      </c>
      <c r="J2350" t="b">
        <v>0</v>
      </c>
      <c r="K2350">
        <v>2433746</v>
      </c>
      <c r="L2350">
        <v>6407637</v>
      </c>
      <c r="M2350" t="str">
        <f>IF(VLOOKUP(A2350,'national-winners'!$A$2:$B$13,2,0)=H2350,"Y","N")</f>
        <v>N</v>
      </c>
      <c r="N2350" t="str">
        <f>_xlfn.XLOOKUP(INDEX('state-winning-votes'!$A$1:$L$53,MATCH($C2350,'state-winning-votes'!$A:$A,0),MATCH($A2350,'state-winning-votes'!$A$2:$L$2,0)),$K:$K,$H:$H)</f>
        <v>Bush, George W.</v>
      </c>
      <c r="O2350" t="str">
        <f>VLOOKUP(A2350,'national-winners'!$A$2:$B$13,2,0)</f>
        <v>Bush, George W.</v>
      </c>
    </row>
    <row r="2351" spans="1:15" x14ac:dyDescent="0.25">
      <c r="A2351">
        <v>2000</v>
      </c>
      <c r="B2351" t="s">
        <v>143</v>
      </c>
      <c r="C2351" t="s">
        <v>144</v>
      </c>
      <c r="D2351">
        <v>48</v>
      </c>
      <c r="E2351">
        <v>74</v>
      </c>
      <c r="F2351">
        <v>49</v>
      </c>
      <c r="G2351" t="s">
        <v>16</v>
      </c>
      <c r="H2351" t="s">
        <v>273</v>
      </c>
      <c r="I2351" t="s">
        <v>274</v>
      </c>
      <c r="J2351" t="b">
        <v>0</v>
      </c>
      <c r="K2351">
        <v>137994</v>
      </c>
      <c r="L2351">
        <v>6407637</v>
      </c>
      <c r="M2351" t="str">
        <f>IF(VLOOKUP(A2351,'national-winners'!$A$2:$B$13,2,0)=H2351,"Y","N")</f>
        <v>N</v>
      </c>
      <c r="N2351" t="str">
        <f>_xlfn.XLOOKUP(INDEX('state-winning-votes'!$A$1:$L$53,MATCH($C2351,'state-winning-votes'!$A:$A,0),MATCH($A2351,'state-winning-votes'!$A$2:$L$2,0)),$K:$K,$H:$H)</f>
        <v>Bush, George W.</v>
      </c>
      <c r="O2351" t="str">
        <f>VLOOKUP(A2351,'national-winners'!$A$2:$B$13,2,0)</f>
        <v>Bush, George W.</v>
      </c>
    </row>
    <row r="2352" spans="1:15" x14ac:dyDescent="0.25">
      <c r="A2352">
        <v>2000</v>
      </c>
      <c r="B2352" t="s">
        <v>143</v>
      </c>
      <c r="C2352" t="s">
        <v>144</v>
      </c>
      <c r="D2352">
        <v>48</v>
      </c>
      <c r="E2352">
        <v>74</v>
      </c>
      <c r="F2352">
        <v>49</v>
      </c>
      <c r="G2352" t="s">
        <v>16</v>
      </c>
      <c r="H2352" t="s">
        <v>271</v>
      </c>
      <c r="I2352" t="s">
        <v>29</v>
      </c>
      <c r="J2352" t="b">
        <v>0</v>
      </c>
      <c r="K2352">
        <v>23160</v>
      </c>
      <c r="L2352">
        <v>6407637</v>
      </c>
      <c r="M2352" t="str">
        <f>IF(VLOOKUP(A2352,'national-winners'!$A$2:$B$13,2,0)=H2352,"Y","N")</f>
        <v>N</v>
      </c>
      <c r="N2352" t="str">
        <f>_xlfn.XLOOKUP(INDEX('state-winning-votes'!$A$1:$L$53,MATCH($C2352,'state-winning-votes'!$A:$A,0),MATCH($A2352,'state-winning-votes'!$A$2:$L$2,0)),$K:$K,$H:$H)</f>
        <v>Bush, George W.</v>
      </c>
      <c r="O2352" t="str">
        <f>VLOOKUP(A2352,'national-winners'!$A$2:$B$13,2,0)</f>
        <v>Bush, George W.</v>
      </c>
    </row>
    <row r="2353" spans="1:15" x14ac:dyDescent="0.25">
      <c r="A2353">
        <v>2000</v>
      </c>
      <c r="B2353" t="s">
        <v>143</v>
      </c>
      <c r="C2353" t="s">
        <v>144</v>
      </c>
      <c r="D2353">
        <v>48</v>
      </c>
      <c r="E2353">
        <v>74</v>
      </c>
      <c r="F2353">
        <v>49</v>
      </c>
      <c r="G2353" t="s">
        <v>16</v>
      </c>
      <c r="I2353" t="s">
        <v>35</v>
      </c>
      <c r="J2353" t="b">
        <v>0</v>
      </c>
      <c r="K2353">
        <v>12394</v>
      </c>
      <c r="L2353">
        <v>6407637</v>
      </c>
      <c r="M2353" t="str">
        <f>IF(VLOOKUP(A2353,'national-winners'!$A$2:$B$13,2,0)=H2353,"Y","N")</f>
        <v>N</v>
      </c>
      <c r="N2353" t="str">
        <f>_xlfn.XLOOKUP(INDEX('state-winning-votes'!$A$1:$L$53,MATCH($C2353,'state-winning-votes'!$A:$A,0),MATCH($A2353,'state-winning-votes'!$A$2:$L$2,0)),$K:$K,$H:$H)</f>
        <v>Bush, George W.</v>
      </c>
      <c r="O2353" t="str">
        <f>VLOOKUP(A2353,'national-winners'!$A$2:$B$13,2,0)</f>
        <v>Bush, George W.</v>
      </c>
    </row>
    <row r="2354" spans="1:15" x14ac:dyDescent="0.25">
      <c r="A2354">
        <v>2000</v>
      </c>
      <c r="B2354" t="s">
        <v>143</v>
      </c>
      <c r="C2354" t="s">
        <v>144</v>
      </c>
      <c r="D2354">
        <v>48</v>
      </c>
      <c r="E2354">
        <v>74</v>
      </c>
      <c r="F2354">
        <v>49</v>
      </c>
      <c r="G2354" t="s">
        <v>16</v>
      </c>
      <c r="J2354" t="b">
        <v>1</v>
      </c>
      <c r="K2354">
        <v>704</v>
      </c>
      <c r="L2354">
        <v>6407637</v>
      </c>
      <c r="M2354" t="str">
        <f>IF(VLOOKUP(A2354,'national-winners'!$A$2:$B$13,2,0)=H2354,"Y","N")</f>
        <v>N</v>
      </c>
      <c r="N2354" t="str">
        <f>_xlfn.XLOOKUP(INDEX('state-winning-votes'!$A$1:$L$53,MATCH($C2354,'state-winning-votes'!$A:$A,0),MATCH($A2354,'state-winning-votes'!$A$2:$L$2,0)),$K:$K,$H:$H)</f>
        <v>Bush, George W.</v>
      </c>
      <c r="O2354" t="str">
        <f>VLOOKUP(A2354,'national-winners'!$A$2:$B$13,2,0)</f>
        <v>Bush, George W.</v>
      </c>
    </row>
    <row r="2355" spans="1:15" x14ac:dyDescent="0.25">
      <c r="A2355">
        <v>2000</v>
      </c>
      <c r="B2355" t="s">
        <v>145</v>
      </c>
      <c r="C2355" t="s">
        <v>146</v>
      </c>
      <c r="D2355">
        <v>49</v>
      </c>
      <c r="E2355">
        <v>87</v>
      </c>
      <c r="F2355">
        <v>67</v>
      </c>
      <c r="G2355" t="s">
        <v>16</v>
      </c>
      <c r="H2355" t="s">
        <v>297</v>
      </c>
      <c r="I2355" t="s">
        <v>21</v>
      </c>
      <c r="J2355" t="b">
        <v>0</v>
      </c>
      <c r="K2355">
        <v>515096</v>
      </c>
      <c r="L2355">
        <v>770754</v>
      </c>
      <c r="M2355" t="str">
        <f>IF(VLOOKUP(A2355,'national-winners'!$A$2:$B$13,2,0)=H2355,"Y","N")</f>
        <v>Y</v>
      </c>
      <c r="N2355" t="str">
        <f>_xlfn.XLOOKUP(INDEX('state-winning-votes'!$A$1:$L$53,MATCH($C2355,'state-winning-votes'!$A:$A,0),MATCH($A2355,'state-winning-votes'!$A$2:$L$2,0)),$K:$K,$H:$H)</f>
        <v>Bush, George W.</v>
      </c>
      <c r="O2355" t="str">
        <f>VLOOKUP(A2355,'national-winners'!$A$2:$B$13,2,0)</f>
        <v>Bush, George W.</v>
      </c>
    </row>
    <row r="2356" spans="1:15" x14ac:dyDescent="0.25">
      <c r="A2356">
        <v>2000</v>
      </c>
      <c r="B2356" t="s">
        <v>145</v>
      </c>
      <c r="C2356" t="s">
        <v>146</v>
      </c>
      <c r="D2356">
        <v>49</v>
      </c>
      <c r="E2356">
        <v>87</v>
      </c>
      <c r="F2356">
        <v>67</v>
      </c>
      <c r="G2356" t="s">
        <v>16</v>
      </c>
      <c r="H2356" t="s">
        <v>298</v>
      </c>
      <c r="I2356" t="s">
        <v>18</v>
      </c>
      <c r="J2356" t="b">
        <v>0</v>
      </c>
      <c r="K2356">
        <v>203053</v>
      </c>
      <c r="L2356">
        <v>770754</v>
      </c>
      <c r="M2356" t="str">
        <f>IF(VLOOKUP(A2356,'national-winners'!$A$2:$B$13,2,0)=H2356,"Y","N")</f>
        <v>N</v>
      </c>
      <c r="N2356" t="str">
        <f>_xlfn.XLOOKUP(INDEX('state-winning-votes'!$A$1:$L$53,MATCH($C2356,'state-winning-votes'!$A:$A,0),MATCH($A2356,'state-winning-votes'!$A$2:$L$2,0)),$K:$K,$H:$H)</f>
        <v>Bush, George W.</v>
      </c>
      <c r="O2356" t="str">
        <f>VLOOKUP(A2356,'national-winners'!$A$2:$B$13,2,0)</f>
        <v>Bush, George W.</v>
      </c>
    </row>
    <row r="2357" spans="1:15" x14ac:dyDescent="0.25">
      <c r="A2357">
        <v>2000</v>
      </c>
      <c r="B2357" t="s">
        <v>145</v>
      </c>
      <c r="C2357" t="s">
        <v>146</v>
      </c>
      <c r="D2357">
        <v>49</v>
      </c>
      <c r="E2357">
        <v>87</v>
      </c>
      <c r="F2357">
        <v>67</v>
      </c>
      <c r="G2357" t="s">
        <v>16</v>
      </c>
      <c r="H2357" t="s">
        <v>273</v>
      </c>
      <c r="I2357" t="s">
        <v>274</v>
      </c>
      <c r="J2357" t="b">
        <v>0</v>
      </c>
      <c r="K2357">
        <v>35850</v>
      </c>
      <c r="L2357">
        <v>770754</v>
      </c>
      <c r="M2357" t="str">
        <f>IF(VLOOKUP(A2357,'national-winners'!$A$2:$B$13,2,0)=H2357,"Y","N")</f>
        <v>N</v>
      </c>
      <c r="N2357" t="str">
        <f>_xlfn.XLOOKUP(INDEX('state-winning-votes'!$A$1:$L$53,MATCH($C2357,'state-winning-votes'!$A:$A,0),MATCH($A2357,'state-winning-votes'!$A$2:$L$2,0)),$K:$K,$H:$H)</f>
        <v>Bush, George W.</v>
      </c>
      <c r="O2357" t="str">
        <f>VLOOKUP(A2357,'national-winners'!$A$2:$B$13,2,0)</f>
        <v>Bush, George W.</v>
      </c>
    </row>
    <row r="2358" spans="1:15" x14ac:dyDescent="0.25">
      <c r="A2358">
        <v>2000</v>
      </c>
      <c r="B2358" t="s">
        <v>145</v>
      </c>
      <c r="C2358" t="s">
        <v>146</v>
      </c>
      <c r="D2358">
        <v>49</v>
      </c>
      <c r="E2358">
        <v>87</v>
      </c>
      <c r="F2358">
        <v>67</v>
      </c>
      <c r="G2358" t="s">
        <v>16</v>
      </c>
      <c r="H2358" t="s">
        <v>299</v>
      </c>
      <c r="I2358" t="s">
        <v>272</v>
      </c>
      <c r="J2358" t="b">
        <v>0</v>
      </c>
      <c r="K2358">
        <v>9319</v>
      </c>
      <c r="L2358">
        <v>770754</v>
      </c>
      <c r="M2358" t="str">
        <f>IF(VLOOKUP(A2358,'national-winners'!$A$2:$B$13,2,0)=H2358,"Y","N")</f>
        <v>N</v>
      </c>
      <c r="N2358" t="str">
        <f>_xlfn.XLOOKUP(INDEX('state-winning-votes'!$A$1:$L$53,MATCH($C2358,'state-winning-votes'!$A:$A,0),MATCH($A2358,'state-winning-votes'!$A$2:$L$2,0)),$K:$K,$H:$H)</f>
        <v>Bush, George W.</v>
      </c>
      <c r="O2358" t="str">
        <f>VLOOKUP(A2358,'national-winners'!$A$2:$B$13,2,0)</f>
        <v>Bush, George W.</v>
      </c>
    </row>
    <row r="2359" spans="1:15" x14ac:dyDescent="0.25">
      <c r="A2359">
        <v>2000</v>
      </c>
      <c r="B2359" t="s">
        <v>145</v>
      </c>
      <c r="C2359" t="s">
        <v>146</v>
      </c>
      <c r="D2359">
        <v>49</v>
      </c>
      <c r="E2359">
        <v>87</v>
      </c>
      <c r="F2359">
        <v>67</v>
      </c>
      <c r="G2359" t="s">
        <v>16</v>
      </c>
      <c r="H2359" t="s">
        <v>271</v>
      </c>
      <c r="I2359" t="s">
        <v>29</v>
      </c>
      <c r="J2359" t="b">
        <v>0</v>
      </c>
      <c r="K2359">
        <v>3616</v>
      </c>
      <c r="L2359">
        <v>770754</v>
      </c>
      <c r="M2359" t="str">
        <f>IF(VLOOKUP(A2359,'national-winners'!$A$2:$B$13,2,0)=H2359,"Y","N")</f>
        <v>N</v>
      </c>
      <c r="N2359" t="str">
        <f>_xlfn.XLOOKUP(INDEX('state-winning-votes'!$A$1:$L$53,MATCH($C2359,'state-winning-votes'!$A:$A,0),MATCH($A2359,'state-winning-votes'!$A$2:$L$2,0)),$K:$K,$H:$H)</f>
        <v>Bush, George W.</v>
      </c>
      <c r="O2359" t="str">
        <f>VLOOKUP(A2359,'national-winners'!$A$2:$B$13,2,0)</f>
        <v>Bush, George W.</v>
      </c>
    </row>
    <row r="2360" spans="1:15" x14ac:dyDescent="0.25">
      <c r="A2360">
        <v>2000</v>
      </c>
      <c r="B2360" t="s">
        <v>145</v>
      </c>
      <c r="C2360" t="s">
        <v>146</v>
      </c>
      <c r="D2360">
        <v>49</v>
      </c>
      <c r="E2360">
        <v>87</v>
      </c>
      <c r="F2360">
        <v>67</v>
      </c>
      <c r="G2360" t="s">
        <v>16</v>
      </c>
      <c r="H2360" t="s">
        <v>238</v>
      </c>
      <c r="I2360" t="s">
        <v>258</v>
      </c>
      <c r="J2360" t="b">
        <v>0</v>
      </c>
      <c r="K2360">
        <v>2709</v>
      </c>
      <c r="L2360">
        <v>770754</v>
      </c>
      <c r="M2360" t="str">
        <f>IF(VLOOKUP(A2360,'national-winners'!$A$2:$B$13,2,0)=H2360,"Y","N")</f>
        <v>N</v>
      </c>
      <c r="N2360" t="str">
        <f>_xlfn.XLOOKUP(INDEX('state-winning-votes'!$A$1:$L$53,MATCH($C2360,'state-winning-votes'!$A:$A,0),MATCH($A2360,'state-winning-votes'!$A$2:$L$2,0)),$K:$K,$H:$H)</f>
        <v>Bush, George W.</v>
      </c>
      <c r="O2360" t="str">
        <f>VLOOKUP(A2360,'national-winners'!$A$2:$B$13,2,0)</f>
        <v>Bush, George W.</v>
      </c>
    </row>
    <row r="2361" spans="1:15" x14ac:dyDescent="0.25">
      <c r="A2361">
        <v>2000</v>
      </c>
      <c r="B2361" t="s">
        <v>145</v>
      </c>
      <c r="C2361" t="s">
        <v>146</v>
      </c>
      <c r="D2361">
        <v>49</v>
      </c>
      <c r="E2361">
        <v>87</v>
      </c>
      <c r="F2361">
        <v>67</v>
      </c>
      <c r="G2361" t="s">
        <v>16</v>
      </c>
      <c r="H2361" t="s">
        <v>236</v>
      </c>
      <c r="I2361" t="s">
        <v>237</v>
      </c>
      <c r="J2361" t="b">
        <v>0</v>
      </c>
      <c r="K2361">
        <v>763</v>
      </c>
      <c r="L2361">
        <v>770754</v>
      </c>
      <c r="M2361" t="str">
        <f>IF(VLOOKUP(A2361,'national-winners'!$A$2:$B$13,2,0)=H2361,"Y","N")</f>
        <v>N</v>
      </c>
      <c r="N2361" t="str">
        <f>_xlfn.XLOOKUP(INDEX('state-winning-votes'!$A$1:$L$53,MATCH($C2361,'state-winning-votes'!$A:$A,0),MATCH($A2361,'state-winning-votes'!$A$2:$L$2,0)),$K:$K,$H:$H)</f>
        <v>Bush, George W.</v>
      </c>
      <c r="O2361" t="str">
        <f>VLOOKUP(A2361,'national-winners'!$A$2:$B$13,2,0)</f>
        <v>Bush, George W.</v>
      </c>
    </row>
    <row r="2362" spans="1:15" x14ac:dyDescent="0.25">
      <c r="A2362">
        <v>2000</v>
      </c>
      <c r="B2362" t="s">
        <v>145</v>
      </c>
      <c r="C2362" t="s">
        <v>146</v>
      </c>
      <c r="D2362">
        <v>49</v>
      </c>
      <c r="E2362">
        <v>87</v>
      </c>
      <c r="F2362">
        <v>67</v>
      </c>
      <c r="G2362" t="s">
        <v>16</v>
      </c>
      <c r="H2362" t="s">
        <v>284</v>
      </c>
      <c r="I2362" t="s">
        <v>37</v>
      </c>
      <c r="J2362" t="b">
        <v>0</v>
      </c>
      <c r="K2362">
        <v>186</v>
      </c>
      <c r="L2362">
        <v>770754</v>
      </c>
      <c r="M2362" t="str">
        <f>IF(VLOOKUP(A2362,'national-winners'!$A$2:$B$13,2,0)=H2362,"Y","N")</f>
        <v>N</v>
      </c>
      <c r="N2362" t="str">
        <f>_xlfn.XLOOKUP(INDEX('state-winning-votes'!$A$1:$L$53,MATCH($C2362,'state-winning-votes'!$A:$A,0),MATCH($A2362,'state-winning-votes'!$A$2:$L$2,0)),$K:$K,$H:$H)</f>
        <v>Bush, George W.</v>
      </c>
      <c r="O2362" t="str">
        <f>VLOOKUP(A2362,'national-winners'!$A$2:$B$13,2,0)</f>
        <v>Bush, George W.</v>
      </c>
    </row>
    <row r="2363" spans="1:15" x14ac:dyDescent="0.25">
      <c r="A2363">
        <v>2000</v>
      </c>
      <c r="B2363" t="s">
        <v>145</v>
      </c>
      <c r="C2363" t="s">
        <v>146</v>
      </c>
      <c r="D2363">
        <v>49</v>
      </c>
      <c r="E2363">
        <v>87</v>
      </c>
      <c r="F2363">
        <v>67</v>
      </c>
      <c r="G2363" t="s">
        <v>16</v>
      </c>
      <c r="I2363" t="s">
        <v>55</v>
      </c>
      <c r="J2363" t="b">
        <v>0</v>
      </c>
      <c r="K2363">
        <v>161</v>
      </c>
      <c r="L2363">
        <v>770754</v>
      </c>
      <c r="M2363" t="str">
        <f>IF(VLOOKUP(A2363,'national-winners'!$A$2:$B$13,2,0)=H2363,"Y","N")</f>
        <v>N</v>
      </c>
      <c r="N2363" t="str">
        <f>_xlfn.XLOOKUP(INDEX('state-winning-votes'!$A$1:$L$53,MATCH($C2363,'state-winning-votes'!$A:$A,0),MATCH($A2363,'state-winning-votes'!$A$2:$L$2,0)),$K:$K,$H:$H)</f>
        <v>Bush, George W.</v>
      </c>
      <c r="O2363" t="str">
        <f>VLOOKUP(A2363,'national-winners'!$A$2:$B$13,2,0)</f>
        <v>Bush, George W.</v>
      </c>
    </row>
    <row r="2364" spans="1:15" x14ac:dyDescent="0.25">
      <c r="A2364">
        <v>2000</v>
      </c>
      <c r="B2364" t="s">
        <v>145</v>
      </c>
      <c r="C2364" t="s">
        <v>146</v>
      </c>
      <c r="D2364">
        <v>49</v>
      </c>
      <c r="E2364">
        <v>87</v>
      </c>
      <c r="F2364">
        <v>67</v>
      </c>
      <c r="G2364" t="s">
        <v>16</v>
      </c>
      <c r="J2364" t="b">
        <v>1</v>
      </c>
      <c r="K2364">
        <v>1</v>
      </c>
      <c r="L2364">
        <v>770754</v>
      </c>
      <c r="M2364" t="str">
        <f>IF(VLOOKUP(A2364,'national-winners'!$A$2:$B$13,2,0)=H2364,"Y","N")</f>
        <v>N</v>
      </c>
      <c r="N2364" t="str">
        <f>_xlfn.XLOOKUP(INDEX('state-winning-votes'!$A$1:$L$53,MATCH($C2364,'state-winning-votes'!$A:$A,0),MATCH($A2364,'state-winning-votes'!$A$2:$L$2,0)),$K:$K,$H:$H)</f>
        <v>Bush, George W.</v>
      </c>
      <c r="O2364" t="str">
        <f>VLOOKUP(A2364,'national-winners'!$A$2:$B$13,2,0)</f>
        <v>Bush, George W.</v>
      </c>
    </row>
    <row r="2365" spans="1:15" x14ac:dyDescent="0.25">
      <c r="A2365">
        <v>2000</v>
      </c>
      <c r="B2365" t="s">
        <v>148</v>
      </c>
      <c r="C2365" t="s">
        <v>149</v>
      </c>
      <c r="D2365">
        <v>50</v>
      </c>
      <c r="E2365">
        <v>13</v>
      </c>
      <c r="F2365">
        <v>6</v>
      </c>
      <c r="G2365" t="s">
        <v>16</v>
      </c>
      <c r="H2365" t="s">
        <v>298</v>
      </c>
      <c r="I2365" t="s">
        <v>18</v>
      </c>
      <c r="J2365" t="b">
        <v>0</v>
      </c>
      <c r="K2365">
        <v>149022</v>
      </c>
      <c r="L2365">
        <v>294308</v>
      </c>
      <c r="M2365" t="str">
        <f>IF(VLOOKUP(A2365,'national-winners'!$A$2:$B$13,2,0)=H2365,"Y","N")</f>
        <v>N</v>
      </c>
      <c r="N2365" t="str">
        <f>_xlfn.XLOOKUP(INDEX('state-winning-votes'!$A$1:$L$53,MATCH($C2365,'state-winning-votes'!$A:$A,0),MATCH($A2365,'state-winning-votes'!$A$2:$L$2,0)),$K:$K,$H:$H)</f>
        <v>Gore, Al</v>
      </c>
      <c r="O2365" t="str">
        <f>VLOOKUP(A2365,'national-winners'!$A$2:$B$13,2,0)</f>
        <v>Bush, George W.</v>
      </c>
    </row>
    <row r="2366" spans="1:15" x14ac:dyDescent="0.25">
      <c r="A2366">
        <v>2000</v>
      </c>
      <c r="B2366" t="s">
        <v>148</v>
      </c>
      <c r="C2366" t="s">
        <v>149</v>
      </c>
      <c r="D2366">
        <v>50</v>
      </c>
      <c r="E2366">
        <v>13</v>
      </c>
      <c r="F2366">
        <v>6</v>
      </c>
      <c r="G2366" t="s">
        <v>16</v>
      </c>
      <c r="H2366" t="s">
        <v>297</v>
      </c>
      <c r="I2366" t="s">
        <v>21</v>
      </c>
      <c r="J2366" t="b">
        <v>0</v>
      </c>
      <c r="K2366">
        <v>119775</v>
      </c>
      <c r="L2366">
        <v>294308</v>
      </c>
      <c r="M2366" t="str">
        <f>IF(VLOOKUP(A2366,'national-winners'!$A$2:$B$13,2,0)=H2366,"Y","N")</f>
        <v>Y</v>
      </c>
      <c r="N2366" t="str">
        <f>_xlfn.XLOOKUP(INDEX('state-winning-votes'!$A$1:$L$53,MATCH($C2366,'state-winning-votes'!$A:$A,0),MATCH($A2366,'state-winning-votes'!$A$2:$L$2,0)),$K:$K,$H:$H)</f>
        <v>Gore, Al</v>
      </c>
      <c r="O2366" t="str">
        <f>VLOOKUP(A2366,'national-winners'!$A$2:$B$13,2,0)</f>
        <v>Bush, George W.</v>
      </c>
    </row>
    <row r="2367" spans="1:15" x14ac:dyDescent="0.25">
      <c r="A2367">
        <v>2000</v>
      </c>
      <c r="B2367" t="s">
        <v>148</v>
      </c>
      <c r="C2367" t="s">
        <v>149</v>
      </c>
      <c r="D2367">
        <v>50</v>
      </c>
      <c r="E2367">
        <v>13</v>
      </c>
      <c r="F2367">
        <v>6</v>
      </c>
      <c r="G2367" t="s">
        <v>16</v>
      </c>
      <c r="H2367" t="s">
        <v>273</v>
      </c>
      <c r="I2367" t="s">
        <v>310</v>
      </c>
      <c r="J2367" t="b">
        <v>0</v>
      </c>
      <c r="K2367">
        <v>20374</v>
      </c>
      <c r="L2367">
        <v>294308</v>
      </c>
      <c r="M2367" t="str">
        <f>IF(VLOOKUP(A2367,'national-winners'!$A$2:$B$13,2,0)=H2367,"Y","N")</f>
        <v>N</v>
      </c>
      <c r="N2367" t="str">
        <f>_xlfn.XLOOKUP(INDEX('state-winning-votes'!$A$1:$L$53,MATCH($C2367,'state-winning-votes'!$A:$A,0),MATCH($A2367,'state-winning-votes'!$A$2:$L$2,0)),$K:$K,$H:$H)</f>
        <v>Gore, Al</v>
      </c>
      <c r="O2367" t="str">
        <f>VLOOKUP(A2367,'national-winners'!$A$2:$B$13,2,0)</f>
        <v>Bush, George W.</v>
      </c>
    </row>
    <row r="2368" spans="1:15" x14ac:dyDescent="0.25">
      <c r="A2368">
        <v>2000</v>
      </c>
      <c r="B2368" t="s">
        <v>148</v>
      </c>
      <c r="C2368" t="s">
        <v>149</v>
      </c>
      <c r="D2368">
        <v>50</v>
      </c>
      <c r="E2368">
        <v>13</v>
      </c>
      <c r="F2368">
        <v>6</v>
      </c>
      <c r="G2368" t="s">
        <v>16</v>
      </c>
      <c r="H2368" t="s">
        <v>299</v>
      </c>
      <c r="I2368" t="s">
        <v>272</v>
      </c>
      <c r="J2368" t="b">
        <v>0</v>
      </c>
      <c r="K2368">
        <v>2192</v>
      </c>
      <c r="L2368">
        <v>294308</v>
      </c>
      <c r="M2368" t="str">
        <f>IF(VLOOKUP(A2368,'national-winners'!$A$2:$B$13,2,0)=H2368,"Y","N")</f>
        <v>N</v>
      </c>
      <c r="N2368" t="str">
        <f>_xlfn.XLOOKUP(INDEX('state-winning-votes'!$A$1:$L$53,MATCH($C2368,'state-winning-votes'!$A:$A,0),MATCH($A2368,'state-winning-votes'!$A$2:$L$2,0)),$K:$K,$H:$H)</f>
        <v>Gore, Al</v>
      </c>
      <c r="O2368" t="str">
        <f>VLOOKUP(A2368,'national-winners'!$A$2:$B$13,2,0)</f>
        <v>Bush, George W.</v>
      </c>
    </row>
    <row r="2369" spans="1:15" x14ac:dyDescent="0.25">
      <c r="A2369">
        <v>2000</v>
      </c>
      <c r="B2369" t="s">
        <v>148</v>
      </c>
      <c r="C2369" t="s">
        <v>149</v>
      </c>
      <c r="D2369">
        <v>50</v>
      </c>
      <c r="E2369">
        <v>13</v>
      </c>
      <c r="F2369">
        <v>6</v>
      </c>
      <c r="G2369" t="s">
        <v>16</v>
      </c>
      <c r="H2369" t="s">
        <v>311</v>
      </c>
      <c r="I2369" t="s">
        <v>312</v>
      </c>
      <c r="J2369" t="b">
        <v>0</v>
      </c>
      <c r="K2369">
        <v>1044</v>
      </c>
      <c r="L2369">
        <v>294308</v>
      </c>
      <c r="M2369" t="str">
        <f>IF(VLOOKUP(A2369,'national-winners'!$A$2:$B$13,2,0)=H2369,"Y","N")</f>
        <v>N</v>
      </c>
      <c r="N2369" t="str">
        <f>_xlfn.XLOOKUP(INDEX('state-winning-votes'!$A$1:$L$53,MATCH($C2369,'state-winning-votes'!$A:$A,0),MATCH($A2369,'state-winning-votes'!$A$2:$L$2,0)),$K:$K,$H:$H)</f>
        <v>Gore, Al</v>
      </c>
      <c r="O2369" t="str">
        <f>VLOOKUP(A2369,'national-winners'!$A$2:$B$13,2,0)</f>
        <v>Bush, George W.</v>
      </c>
    </row>
    <row r="2370" spans="1:15" x14ac:dyDescent="0.25">
      <c r="A2370">
        <v>2000</v>
      </c>
      <c r="B2370" t="s">
        <v>148</v>
      </c>
      <c r="C2370" t="s">
        <v>149</v>
      </c>
      <c r="D2370">
        <v>50</v>
      </c>
      <c r="E2370">
        <v>13</v>
      </c>
      <c r="F2370">
        <v>6</v>
      </c>
      <c r="G2370" t="s">
        <v>16</v>
      </c>
      <c r="H2370" t="s">
        <v>271</v>
      </c>
      <c r="I2370" t="s">
        <v>29</v>
      </c>
      <c r="J2370" t="b">
        <v>0</v>
      </c>
      <c r="K2370">
        <v>784</v>
      </c>
      <c r="L2370">
        <v>294308</v>
      </c>
      <c r="M2370" t="str">
        <f>IF(VLOOKUP(A2370,'national-winners'!$A$2:$B$13,2,0)=H2370,"Y","N")</f>
        <v>N</v>
      </c>
      <c r="N2370" t="str">
        <f>_xlfn.XLOOKUP(INDEX('state-winning-votes'!$A$1:$L$53,MATCH($C2370,'state-winning-votes'!$A:$A,0),MATCH($A2370,'state-winning-votes'!$A$2:$L$2,0)),$K:$K,$H:$H)</f>
        <v>Gore, Al</v>
      </c>
      <c r="O2370" t="str">
        <f>VLOOKUP(A2370,'national-winners'!$A$2:$B$13,2,0)</f>
        <v>Bush, George W.</v>
      </c>
    </row>
    <row r="2371" spans="1:15" x14ac:dyDescent="0.25">
      <c r="A2371">
        <v>2000</v>
      </c>
      <c r="B2371" t="s">
        <v>148</v>
      </c>
      <c r="C2371" t="s">
        <v>149</v>
      </c>
      <c r="D2371">
        <v>50</v>
      </c>
      <c r="E2371">
        <v>13</v>
      </c>
      <c r="F2371">
        <v>6</v>
      </c>
      <c r="G2371" t="s">
        <v>16</v>
      </c>
      <c r="J2371" t="b">
        <v>1</v>
      </c>
      <c r="K2371">
        <v>514</v>
      </c>
      <c r="L2371">
        <v>294308</v>
      </c>
      <c r="M2371" t="str">
        <f>IF(VLOOKUP(A2371,'national-winners'!$A$2:$B$13,2,0)=H2371,"Y","N")</f>
        <v>N</v>
      </c>
      <c r="N2371" t="str">
        <f>_xlfn.XLOOKUP(INDEX('state-winning-votes'!$A$1:$L$53,MATCH($C2371,'state-winning-votes'!$A:$A,0),MATCH($A2371,'state-winning-votes'!$A$2:$L$2,0)),$K:$K,$H:$H)</f>
        <v>Gore, Al</v>
      </c>
      <c r="O2371" t="str">
        <f>VLOOKUP(A2371,'national-winners'!$A$2:$B$13,2,0)</f>
        <v>Bush, George W.</v>
      </c>
    </row>
    <row r="2372" spans="1:15" x14ac:dyDescent="0.25">
      <c r="A2372">
        <v>2000</v>
      </c>
      <c r="B2372" t="s">
        <v>148</v>
      </c>
      <c r="C2372" t="s">
        <v>149</v>
      </c>
      <c r="D2372">
        <v>50</v>
      </c>
      <c r="E2372">
        <v>13</v>
      </c>
      <c r="F2372">
        <v>6</v>
      </c>
      <c r="G2372" t="s">
        <v>16</v>
      </c>
      <c r="H2372" t="s">
        <v>236</v>
      </c>
      <c r="I2372" t="s">
        <v>237</v>
      </c>
      <c r="J2372" t="b">
        <v>0</v>
      </c>
      <c r="K2372">
        <v>219</v>
      </c>
      <c r="L2372">
        <v>294308</v>
      </c>
      <c r="M2372" t="str">
        <f>IF(VLOOKUP(A2372,'national-winners'!$A$2:$B$13,2,0)=H2372,"Y","N")</f>
        <v>N</v>
      </c>
      <c r="N2372" t="str">
        <f>_xlfn.XLOOKUP(INDEX('state-winning-votes'!$A$1:$L$53,MATCH($C2372,'state-winning-votes'!$A:$A,0),MATCH($A2372,'state-winning-votes'!$A$2:$L$2,0)),$K:$K,$H:$H)</f>
        <v>Gore, Al</v>
      </c>
      <c r="O2372" t="str">
        <f>VLOOKUP(A2372,'national-winners'!$A$2:$B$13,2,0)</f>
        <v>Bush, George W.</v>
      </c>
    </row>
    <row r="2373" spans="1:15" x14ac:dyDescent="0.25">
      <c r="A2373">
        <v>2000</v>
      </c>
      <c r="B2373" t="s">
        <v>148</v>
      </c>
      <c r="C2373" t="s">
        <v>149</v>
      </c>
      <c r="D2373">
        <v>50</v>
      </c>
      <c r="E2373">
        <v>13</v>
      </c>
      <c r="F2373">
        <v>6</v>
      </c>
      <c r="G2373" t="s">
        <v>16</v>
      </c>
      <c r="H2373" t="s">
        <v>166</v>
      </c>
      <c r="I2373" t="s">
        <v>229</v>
      </c>
      <c r="J2373" t="b">
        <v>0</v>
      </c>
      <c r="K2373">
        <v>161</v>
      </c>
      <c r="L2373">
        <v>294308</v>
      </c>
      <c r="M2373" t="str">
        <f>IF(VLOOKUP(A2373,'national-winners'!$A$2:$B$13,2,0)=H2373,"Y","N")</f>
        <v>N</v>
      </c>
      <c r="N2373" t="str">
        <f>_xlfn.XLOOKUP(INDEX('state-winning-votes'!$A$1:$L$53,MATCH($C2373,'state-winning-votes'!$A:$A,0),MATCH($A2373,'state-winning-votes'!$A$2:$L$2,0)),$K:$K,$H:$H)</f>
        <v>Gore, Al</v>
      </c>
      <c r="O2373" t="str">
        <f>VLOOKUP(A2373,'national-winners'!$A$2:$B$13,2,0)</f>
        <v>Bush, George W.</v>
      </c>
    </row>
    <row r="2374" spans="1:15" x14ac:dyDescent="0.25">
      <c r="A2374">
        <v>2000</v>
      </c>
      <c r="B2374" t="s">
        <v>148</v>
      </c>
      <c r="C2374" t="s">
        <v>149</v>
      </c>
      <c r="D2374">
        <v>50</v>
      </c>
      <c r="E2374">
        <v>13</v>
      </c>
      <c r="F2374">
        <v>6</v>
      </c>
      <c r="G2374" t="s">
        <v>16</v>
      </c>
      <c r="H2374" t="s">
        <v>238</v>
      </c>
      <c r="I2374" t="s">
        <v>134</v>
      </c>
      <c r="J2374" t="b">
        <v>0</v>
      </c>
      <c r="K2374">
        <v>153</v>
      </c>
      <c r="L2374">
        <v>294308</v>
      </c>
      <c r="M2374" t="str">
        <f>IF(VLOOKUP(A2374,'national-winners'!$A$2:$B$13,2,0)=H2374,"Y","N")</f>
        <v>N</v>
      </c>
      <c r="N2374" t="str">
        <f>_xlfn.XLOOKUP(INDEX('state-winning-votes'!$A$1:$L$53,MATCH($C2374,'state-winning-votes'!$A:$A,0),MATCH($A2374,'state-winning-votes'!$A$2:$L$2,0)),$K:$K,$H:$H)</f>
        <v>Gore, Al</v>
      </c>
      <c r="O2374" t="str">
        <f>VLOOKUP(A2374,'national-winners'!$A$2:$B$13,2,0)</f>
        <v>Bush, George W.</v>
      </c>
    </row>
    <row r="2375" spans="1:15" x14ac:dyDescent="0.25">
      <c r="A2375">
        <v>2000</v>
      </c>
      <c r="B2375" t="s">
        <v>148</v>
      </c>
      <c r="C2375" t="s">
        <v>149</v>
      </c>
      <c r="D2375">
        <v>50</v>
      </c>
      <c r="E2375">
        <v>13</v>
      </c>
      <c r="F2375">
        <v>6</v>
      </c>
      <c r="G2375" t="s">
        <v>16</v>
      </c>
      <c r="H2375" t="s">
        <v>284</v>
      </c>
      <c r="I2375" t="s">
        <v>37</v>
      </c>
      <c r="J2375" t="b">
        <v>0</v>
      </c>
      <c r="K2375">
        <v>70</v>
      </c>
      <c r="L2375">
        <v>294308</v>
      </c>
      <c r="M2375" t="str">
        <f>IF(VLOOKUP(A2375,'national-winners'!$A$2:$B$13,2,0)=H2375,"Y","N")</f>
        <v>N</v>
      </c>
      <c r="N2375" t="str">
        <f>_xlfn.XLOOKUP(INDEX('state-winning-votes'!$A$1:$L$53,MATCH($C2375,'state-winning-votes'!$A:$A,0),MATCH($A2375,'state-winning-votes'!$A$2:$L$2,0)),$K:$K,$H:$H)</f>
        <v>Gore, Al</v>
      </c>
      <c r="O2375" t="str">
        <f>VLOOKUP(A2375,'national-winners'!$A$2:$B$13,2,0)</f>
        <v>Bush, George W.</v>
      </c>
    </row>
    <row r="2376" spans="1:15" x14ac:dyDescent="0.25">
      <c r="A2376">
        <v>2000</v>
      </c>
      <c r="B2376" t="s">
        <v>150</v>
      </c>
      <c r="C2376" t="s">
        <v>151</v>
      </c>
      <c r="D2376">
        <v>51</v>
      </c>
      <c r="E2376">
        <v>54</v>
      </c>
      <c r="F2376">
        <v>40</v>
      </c>
      <c r="G2376" t="s">
        <v>16</v>
      </c>
      <c r="H2376" t="s">
        <v>297</v>
      </c>
      <c r="I2376" t="s">
        <v>21</v>
      </c>
      <c r="J2376" t="b">
        <v>0</v>
      </c>
      <c r="K2376">
        <v>1437490</v>
      </c>
      <c r="L2376">
        <v>2739447</v>
      </c>
      <c r="M2376" t="str">
        <f>IF(VLOOKUP(A2376,'national-winners'!$A$2:$B$13,2,0)=H2376,"Y","N")</f>
        <v>Y</v>
      </c>
      <c r="N2376" t="str">
        <f>_xlfn.XLOOKUP(INDEX('state-winning-votes'!$A$1:$L$53,MATCH($C2376,'state-winning-votes'!$A:$A,0),MATCH($A2376,'state-winning-votes'!$A$2:$L$2,0)),$K:$K,$H:$H)</f>
        <v>Bush, George W.</v>
      </c>
      <c r="O2376" t="str">
        <f>VLOOKUP(A2376,'national-winners'!$A$2:$B$13,2,0)</f>
        <v>Bush, George W.</v>
      </c>
    </row>
    <row r="2377" spans="1:15" x14ac:dyDescent="0.25">
      <c r="A2377">
        <v>2000</v>
      </c>
      <c r="B2377" t="s">
        <v>150</v>
      </c>
      <c r="C2377" t="s">
        <v>151</v>
      </c>
      <c r="D2377">
        <v>51</v>
      </c>
      <c r="E2377">
        <v>54</v>
      </c>
      <c r="F2377">
        <v>40</v>
      </c>
      <c r="G2377" t="s">
        <v>16</v>
      </c>
      <c r="H2377" t="s">
        <v>298</v>
      </c>
      <c r="I2377" t="s">
        <v>18</v>
      </c>
      <c r="J2377" t="b">
        <v>0</v>
      </c>
      <c r="K2377">
        <v>1217290</v>
      </c>
      <c r="L2377">
        <v>2739447</v>
      </c>
      <c r="M2377" t="str">
        <f>IF(VLOOKUP(A2377,'national-winners'!$A$2:$B$13,2,0)=H2377,"Y","N")</f>
        <v>N</v>
      </c>
      <c r="N2377" t="str">
        <f>_xlfn.XLOOKUP(INDEX('state-winning-votes'!$A$1:$L$53,MATCH($C2377,'state-winning-votes'!$A:$A,0),MATCH($A2377,'state-winning-votes'!$A$2:$L$2,0)),$K:$K,$H:$H)</f>
        <v>Bush, George W.</v>
      </c>
      <c r="O2377" t="str">
        <f>VLOOKUP(A2377,'national-winners'!$A$2:$B$13,2,0)</f>
        <v>Bush, George W.</v>
      </c>
    </row>
    <row r="2378" spans="1:15" x14ac:dyDescent="0.25">
      <c r="A2378">
        <v>2000</v>
      </c>
      <c r="B2378" t="s">
        <v>150</v>
      </c>
      <c r="C2378" t="s">
        <v>151</v>
      </c>
      <c r="D2378">
        <v>51</v>
      </c>
      <c r="E2378">
        <v>54</v>
      </c>
      <c r="F2378">
        <v>40</v>
      </c>
      <c r="G2378" t="s">
        <v>16</v>
      </c>
      <c r="H2378" t="s">
        <v>273</v>
      </c>
      <c r="I2378" t="s">
        <v>274</v>
      </c>
      <c r="J2378" t="b">
        <v>0</v>
      </c>
      <c r="K2378">
        <v>59398</v>
      </c>
      <c r="L2378">
        <v>2739447</v>
      </c>
      <c r="M2378" t="str">
        <f>IF(VLOOKUP(A2378,'national-winners'!$A$2:$B$13,2,0)=H2378,"Y","N")</f>
        <v>N</v>
      </c>
      <c r="N2378" t="str">
        <f>_xlfn.XLOOKUP(INDEX('state-winning-votes'!$A$1:$L$53,MATCH($C2378,'state-winning-votes'!$A:$A,0),MATCH($A2378,'state-winning-votes'!$A$2:$L$2,0)),$K:$K,$H:$H)</f>
        <v>Bush, George W.</v>
      </c>
      <c r="O2378" t="str">
        <f>VLOOKUP(A2378,'national-winners'!$A$2:$B$13,2,0)</f>
        <v>Bush, George W.</v>
      </c>
    </row>
    <row r="2379" spans="1:15" x14ac:dyDescent="0.25">
      <c r="A2379">
        <v>2000</v>
      </c>
      <c r="B2379" t="s">
        <v>150</v>
      </c>
      <c r="C2379" t="s">
        <v>151</v>
      </c>
      <c r="D2379">
        <v>51</v>
      </c>
      <c r="E2379">
        <v>54</v>
      </c>
      <c r="F2379">
        <v>40</v>
      </c>
      <c r="G2379" t="s">
        <v>16</v>
      </c>
      <c r="H2379" t="s">
        <v>271</v>
      </c>
      <c r="I2379" t="s">
        <v>29</v>
      </c>
      <c r="J2379" t="b">
        <v>0</v>
      </c>
      <c r="K2379">
        <v>15198</v>
      </c>
      <c r="L2379">
        <v>2739447</v>
      </c>
      <c r="M2379" t="str">
        <f>IF(VLOOKUP(A2379,'national-winners'!$A$2:$B$13,2,0)=H2379,"Y","N")</f>
        <v>N</v>
      </c>
      <c r="N2379" t="str">
        <f>_xlfn.XLOOKUP(INDEX('state-winning-votes'!$A$1:$L$53,MATCH($C2379,'state-winning-votes'!$A:$A,0),MATCH($A2379,'state-winning-votes'!$A$2:$L$2,0)),$K:$K,$H:$H)</f>
        <v>Bush, George W.</v>
      </c>
      <c r="O2379" t="str">
        <f>VLOOKUP(A2379,'national-winners'!$A$2:$B$13,2,0)</f>
        <v>Bush, George W.</v>
      </c>
    </row>
    <row r="2380" spans="1:15" x14ac:dyDescent="0.25">
      <c r="A2380">
        <v>2000</v>
      </c>
      <c r="B2380" t="s">
        <v>150</v>
      </c>
      <c r="C2380" t="s">
        <v>151</v>
      </c>
      <c r="D2380">
        <v>51</v>
      </c>
      <c r="E2380">
        <v>54</v>
      </c>
      <c r="F2380">
        <v>40</v>
      </c>
      <c r="G2380" t="s">
        <v>16</v>
      </c>
      <c r="H2380" t="s">
        <v>299</v>
      </c>
      <c r="I2380" t="s">
        <v>272</v>
      </c>
      <c r="J2380" t="b">
        <v>0</v>
      </c>
      <c r="K2380">
        <v>5455</v>
      </c>
      <c r="L2380">
        <v>2739447</v>
      </c>
      <c r="M2380" t="str">
        <f>IF(VLOOKUP(A2380,'national-winners'!$A$2:$B$13,2,0)=H2380,"Y","N")</f>
        <v>N</v>
      </c>
      <c r="N2380" t="str">
        <f>_xlfn.XLOOKUP(INDEX('state-winning-votes'!$A$1:$L$53,MATCH($C2380,'state-winning-votes'!$A:$A,0),MATCH($A2380,'state-winning-votes'!$A$2:$L$2,0)),$K:$K,$H:$H)</f>
        <v>Bush, George W.</v>
      </c>
      <c r="O2380" t="str">
        <f>VLOOKUP(A2380,'national-winners'!$A$2:$B$13,2,0)</f>
        <v>Bush, George W.</v>
      </c>
    </row>
    <row r="2381" spans="1:15" x14ac:dyDescent="0.25">
      <c r="A2381">
        <v>2000</v>
      </c>
      <c r="B2381" t="s">
        <v>150</v>
      </c>
      <c r="C2381" t="s">
        <v>151</v>
      </c>
      <c r="D2381">
        <v>51</v>
      </c>
      <c r="E2381">
        <v>54</v>
      </c>
      <c r="F2381">
        <v>40</v>
      </c>
      <c r="G2381" t="s">
        <v>16</v>
      </c>
      <c r="J2381" t="b">
        <v>1</v>
      </c>
      <c r="K2381">
        <v>2807</v>
      </c>
      <c r="L2381">
        <v>2739447</v>
      </c>
      <c r="M2381" t="str">
        <f>IF(VLOOKUP(A2381,'national-winners'!$A$2:$B$13,2,0)=H2381,"Y","N")</f>
        <v>N</v>
      </c>
      <c r="N2381" t="str">
        <f>_xlfn.XLOOKUP(INDEX('state-winning-votes'!$A$1:$L$53,MATCH($C2381,'state-winning-votes'!$A:$A,0),MATCH($A2381,'state-winning-votes'!$A$2:$L$2,0)),$K:$K,$H:$H)</f>
        <v>Bush, George W.</v>
      </c>
      <c r="O2381" t="str">
        <f>VLOOKUP(A2381,'national-winners'!$A$2:$B$13,2,0)</f>
        <v>Bush, George W.</v>
      </c>
    </row>
    <row r="2382" spans="1:15" x14ac:dyDescent="0.25">
      <c r="A2382">
        <v>2000</v>
      </c>
      <c r="B2382" t="s">
        <v>150</v>
      </c>
      <c r="C2382" t="s">
        <v>151</v>
      </c>
      <c r="D2382">
        <v>51</v>
      </c>
      <c r="E2382">
        <v>54</v>
      </c>
      <c r="F2382">
        <v>40</v>
      </c>
      <c r="G2382" t="s">
        <v>16</v>
      </c>
      <c r="H2382" t="s">
        <v>238</v>
      </c>
      <c r="I2382" t="s">
        <v>80</v>
      </c>
      <c r="J2382" t="b">
        <v>0</v>
      </c>
      <c r="K2382">
        <v>1809</v>
      </c>
      <c r="L2382">
        <v>2739447</v>
      </c>
      <c r="M2382" t="str">
        <f>IF(VLOOKUP(A2382,'national-winners'!$A$2:$B$13,2,0)=H2382,"Y","N")</f>
        <v>N</v>
      </c>
      <c r="N2382" t="str">
        <f>_xlfn.XLOOKUP(INDEX('state-winning-votes'!$A$1:$L$53,MATCH($C2382,'state-winning-votes'!$A:$A,0),MATCH($A2382,'state-winning-votes'!$A$2:$L$2,0)),$K:$K,$H:$H)</f>
        <v>Bush, George W.</v>
      </c>
      <c r="O2382" t="str">
        <f>VLOOKUP(A2382,'national-winners'!$A$2:$B$13,2,0)</f>
        <v>Bush, George W.</v>
      </c>
    </row>
    <row r="2383" spans="1:15" x14ac:dyDescent="0.25">
      <c r="A2383">
        <v>2000</v>
      </c>
      <c r="B2383" t="s">
        <v>152</v>
      </c>
      <c r="C2383" t="s">
        <v>153</v>
      </c>
      <c r="D2383">
        <v>53</v>
      </c>
      <c r="E2383">
        <v>91</v>
      </c>
      <c r="F2383">
        <v>73</v>
      </c>
      <c r="G2383" t="s">
        <v>16</v>
      </c>
      <c r="H2383" t="s">
        <v>298</v>
      </c>
      <c r="I2383" t="s">
        <v>18</v>
      </c>
      <c r="J2383" t="b">
        <v>0</v>
      </c>
      <c r="K2383">
        <v>1247652</v>
      </c>
      <c r="L2383">
        <v>2487433</v>
      </c>
      <c r="M2383" t="str">
        <f>IF(VLOOKUP(A2383,'national-winners'!$A$2:$B$13,2,0)=H2383,"Y","N")</f>
        <v>N</v>
      </c>
      <c r="N2383" t="str">
        <f>_xlfn.XLOOKUP(INDEX('state-winning-votes'!$A$1:$L$53,MATCH($C2383,'state-winning-votes'!$A:$A,0),MATCH($A2383,'state-winning-votes'!$A$2:$L$2,0)),$K:$K,$H:$H)</f>
        <v>Gore, Al</v>
      </c>
      <c r="O2383" t="str">
        <f>VLOOKUP(A2383,'national-winners'!$A$2:$B$13,2,0)</f>
        <v>Bush, George W.</v>
      </c>
    </row>
    <row r="2384" spans="1:15" x14ac:dyDescent="0.25">
      <c r="A2384">
        <v>2000</v>
      </c>
      <c r="B2384" t="s">
        <v>152</v>
      </c>
      <c r="C2384" t="s">
        <v>153</v>
      </c>
      <c r="D2384">
        <v>53</v>
      </c>
      <c r="E2384">
        <v>91</v>
      </c>
      <c r="F2384">
        <v>73</v>
      </c>
      <c r="G2384" t="s">
        <v>16</v>
      </c>
      <c r="H2384" t="s">
        <v>297</v>
      </c>
      <c r="I2384" t="s">
        <v>21</v>
      </c>
      <c r="J2384" t="b">
        <v>0</v>
      </c>
      <c r="K2384">
        <v>1108864</v>
      </c>
      <c r="L2384">
        <v>2487433</v>
      </c>
      <c r="M2384" t="str">
        <f>IF(VLOOKUP(A2384,'national-winners'!$A$2:$B$13,2,0)=H2384,"Y","N")</f>
        <v>Y</v>
      </c>
      <c r="N2384" t="str">
        <f>_xlfn.XLOOKUP(INDEX('state-winning-votes'!$A$1:$L$53,MATCH($C2384,'state-winning-votes'!$A:$A,0),MATCH($A2384,'state-winning-votes'!$A$2:$L$2,0)),$K:$K,$H:$H)</f>
        <v>Gore, Al</v>
      </c>
      <c r="O2384" t="str">
        <f>VLOOKUP(A2384,'national-winners'!$A$2:$B$13,2,0)</f>
        <v>Bush, George W.</v>
      </c>
    </row>
    <row r="2385" spans="1:15" x14ac:dyDescent="0.25">
      <c r="A2385">
        <v>2000</v>
      </c>
      <c r="B2385" t="s">
        <v>152</v>
      </c>
      <c r="C2385" t="s">
        <v>153</v>
      </c>
      <c r="D2385">
        <v>53</v>
      </c>
      <c r="E2385">
        <v>91</v>
      </c>
      <c r="F2385">
        <v>73</v>
      </c>
      <c r="G2385" t="s">
        <v>16</v>
      </c>
      <c r="H2385" t="s">
        <v>273</v>
      </c>
      <c r="I2385" t="s">
        <v>274</v>
      </c>
      <c r="J2385" t="b">
        <v>0</v>
      </c>
      <c r="K2385">
        <v>103002</v>
      </c>
      <c r="L2385">
        <v>2487433</v>
      </c>
      <c r="M2385" t="str">
        <f>IF(VLOOKUP(A2385,'national-winners'!$A$2:$B$13,2,0)=H2385,"Y","N")</f>
        <v>N</v>
      </c>
      <c r="N2385" t="str">
        <f>_xlfn.XLOOKUP(INDEX('state-winning-votes'!$A$1:$L$53,MATCH($C2385,'state-winning-votes'!$A:$A,0),MATCH($A2385,'state-winning-votes'!$A$2:$L$2,0)),$K:$K,$H:$H)</f>
        <v>Gore, Al</v>
      </c>
      <c r="O2385" t="str">
        <f>VLOOKUP(A2385,'national-winners'!$A$2:$B$13,2,0)</f>
        <v>Bush, George W.</v>
      </c>
    </row>
    <row r="2386" spans="1:15" x14ac:dyDescent="0.25">
      <c r="A2386">
        <v>2000</v>
      </c>
      <c r="B2386" t="s">
        <v>152</v>
      </c>
      <c r="C2386" t="s">
        <v>153</v>
      </c>
      <c r="D2386">
        <v>53</v>
      </c>
      <c r="E2386">
        <v>91</v>
      </c>
      <c r="F2386">
        <v>73</v>
      </c>
      <c r="G2386" t="s">
        <v>16</v>
      </c>
      <c r="H2386" t="s">
        <v>271</v>
      </c>
      <c r="I2386" t="s">
        <v>29</v>
      </c>
      <c r="J2386" t="b">
        <v>0</v>
      </c>
      <c r="K2386">
        <v>13135</v>
      </c>
      <c r="L2386">
        <v>2487433</v>
      </c>
      <c r="M2386" t="str">
        <f>IF(VLOOKUP(A2386,'national-winners'!$A$2:$B$13,2,0)=H2386,"Y","N")</f>
        <v>N</v>
      </c>
      <c r="N2386" t="str">
        <f>_xlfn.XLOOKUP(INDEX('state-winning-votes'!$A$1:$L$53,MATCH($C2386,'state-winning-votes'!$A:$A,0),MATCH($A2386,'state-winning-votes'!$A$2:$L$2,0)),$K:$K,$H:$H)</f>
        <v>Gore, Al</v>
      </c>
      <c r="O2386" t="str">
        <f>VLOOKUP(A2386,'national-winners'!$A$2:$B$13,2,0)</f>
        <v>Bush, George W.</v>
      </c>
    </row>
    <row r="2387" spans="1:15" x14ac:dyDescent="0.25">
      <c r="A2387">
        <v>2000</v>
      </c>
      <c r="B2387" t="s">
        <v>152</v>
      </c>
      <c r="C2387" t="s">
        <v>153</v>
      </c>
      <c r="D2387">
        <v>53</v>
      </c>
      <c r="E2387">
        <v>91</v>
      </c>
      <c r="F2387">
        <v>73</v>
      </c>
      <c r="G2387" t="s">
        <v>16</v>
      </c>
      <c r="H2387" t="s">
        <v>299</v>
      </c>
      <c r="I2387" t="s">
        <v>293</v>
      </c>
      <c r="J2387" t="b">
        <v>0</v>
      </c>
      <c r="K2387">
        <v>7171</v>
      </c>
      <c r="L2387">
        <v>2487433</v>
      </c>
      <c r="M2387" t="str">
        <f>IF(VLOOKUP(A2387,'national-winners'!$A$2:$B$13,2,0)=H2387,"Y","N")</f>
        <v>N</v>
      </c>
      <c r="N2387" t="str">
        <f>_xlfn.XLOOKUP(INDEX('state-winning-votes'!$A$1:$L$53,MATCH($C2387,'state-winning-votes'!$A:$A,0),MATCH($A2387,'state-winning-votes'!$A$2:$L$2,0)),$K:$K,$H:$H)</f>
        <v>Gore, Al</v>
      </c>
      <c r="O2387" t="str">
        <f>VLOOKUP(A2387,'national-winners'!$A$2:$B$13,2,0)</f>
        <v>Bush, George W.</v>
      </c>
    </row>
    <row r="2388" spans="1:15" x14ac:dyDescent="0.25">
      <c r="A2388">
        <v>2000</v>
      </c>
      <c r="B2388" t="s">
        <v>152</v>
      </c>
      <c r="C2388" t="s">
        <v>153</v>
      </c>
      <c r="D2388">
        <v>53</v>
      </c>
      <c r="E2388">
        <v>91</v>
      </c>
      <c r="F2388">
        <v>73</v>
      </c>
      <c r="G2388" t="s">
        <v>16</v>
      </c>
      <c r="H2388" t="s">
        <v>236</v>
      </c>
      <c r="I2388" t="s">
        <v>237</v>
      </c>
      <c r="J2388" t="b">
        <v>0</v>
      </c>
      <c r="K2388">
        <v>2927</v>
      </c>
      <c r="L2388">
        <v>2487433</v>
      </c>
      <c r="M2388" t="str">
        <f>IF(VLOOKUP(A2388,'national-winners'!$A$2:$B$13,2,0)=H2388,"Y","N")</f>
        <v>N</v>
      </c>
      <c r="N2388" t="str">
        <f>_xlfn.XLOOKUP(INDEX('state-winning-votes'!$A$1:$L$53,MATCH($C2388,'state-winning-votes'!$A:$A,0),MATCH($A2388,'state-winning-votes'!$A$2:$L$2,0)),$K:$K,$H:$H)</f>
        <v>Gore, Al</v>
      </c>
      <c r="O2388" t="str">
        <f>VLOOKUP(A2388,'national-winners'!$A$2:$B$13,2,0)</f>
        <v>Bush, George W.</v>
      </c>
    </row>
    <row r="2389" spans="1:15" x14ac:dyDescent="0.25">
      <c r="A2389">
        <v>2000</v>
      </c>
      <c r="B2389" t="s">
        <v>152</v>
      </c>
      <c r="C2389" t="s">
        <v>153</v>
      </c>
      <c r="D2389">
        <v>53</v>
      </c>
      <c r="E2389">
        <v>91</v>
      </c>
      <c r="F2389">
        <v>73</v>
      </c>
      <c r="G2389" t="s">
        <v>16</v>
      </c>
      <c r="H2389" t="s">
        <v>238</v>
      </c>
      <c r="I2389" t="s">
        <v>134</v>
      </c>
      <c r="J2389" t="b">
        <v>0</v>
      </c>
      <c r="K2389">
        <v>1989</v>
      </c>
      <c r="L2389">
        <v>2487433</v>
      </c>
      <c r="M2389" t="str">
        <f>IF(VLOOKUP(A2389,'national-winners'!$A$2:$B$13,2,0)=H2389,"Y","N")</f>
        <v>N</v>
      </c>
      <c r="N2389" t="str">
        <f>_xlfn.XLOOKUP(INDEX('state-winning-votes'!$A$1:$L$53,MATCH($C2389,'state-winning-votes'!$A:$A,0),MATCH($A2389,'state-winning-votes'!$A$2:$L$2,0)),$K:$K,$H:$H)</f>
        <v>Gore, Al</v>
      </c>
      <c r="O2389" t="str">
        <f>VLOOKUP(A2389,'national-winners'!$A$2:$B$13,2,0)</f>
        <v>Bush, George W.</v>
      </c>
    </row>
    <row r="2390" spans="1:15" x14ac:dyDescent="0.25">
      <c r="A2390">
        <v>2000</v>
      </c>
      <c r="B2390" t="s">
        <v>152</v>
      </c>
      <c r="C2390" t="s">
        <v>153</v>
      </c>
      <c r="D2390">
        <v>53</v>
      </c>
      <c r="E2390">
        <v>91</v>
      </c>
      <c r="F2390">
        <v>73</v>
      </c>
      <c r="G2390" t="s">
        <v>16</v>
      </c>
      <c r="H2390" t="s">
        <v>280</v>
      </c>
      <c r="I2390" t="s">
        <v>170</v>
      </c>
      <c r="J2390" t="b">
        <v>0</v>
      </c>
      <c r="K2390">
        <v>1729</v>
      </c>
      <c r="L2390">
        <v>2487433</v>
      </c>
      <c r="M2390" t="str">
        <f>IF(VLOOKUP(A2390,'national-winners'!$A$2:$B$13,2,0)=H2390,"Y","N")</f>
        <v>N</v>
      </c>
      <c r="N2390" t="str">
        <f>_xlfn.XLOOKUP(INDEX('state-winning-votes'!$A$1:$L$53,MATCH($C2390,'state-winning-votes'!$A:$A,0),MATCH($A2390,'state-winning-votes'!$A$2:$L$2,0)),$K:$K,$H:$H)</f>
        <v>Gore, Al</v>
      </c>
      <c r="O2390" t="str">
        <f>VLOOKUP(A2390,'national-winners'!$A$2:$B$13,2,0)</f>
        <v>Bush, George W.</v>
      </c>
    </row>
    <row r="2391" spans="1:15" x14ac:dyDescent="0.25">
      <c r="A2391">
        <v>2000</v>
      </c>
      <c r="B2391" t="s">
        <v>152</v>
      </c>
      <c r="C2391" t="s">
        <v>153</v>
      </c>
      <c r="D2391">
        <v>53</v>
      </c>
      <c r="E2391">
        <v>91</v>
      </c>
      <c r="F2391">
        <v>73</v>
      </c>
      <c r="G2391" t="s">
        <v>16</v>
      </c>
      <c r="H2391" t="s">
        <v>166</v>
      </c>
      <c r="I2391" t="s">
        <v>100</v>
      </c>
      <c r="J2391" t="b">
        <v>0</v>
      </c>
      <c r="K2391">
        <v>660</v>
      </c>
      <c r="L2391">
        <v>2487433</v>
      </c>
      <c r="M2391" t="str">
        <f>IF(VLOOKUP(A2391,'national-winners'!$A$2:$B$13,2,0)=H2391,"Y","N")</f>
        <v>N</v>
      </c>
      <c r="N2391" t="str">
        <f>_xlfn.XLOOKUP(INDEX('state-winning-votes'!$A$1:$L$53,MATCH($C2391,'state-winning-votes'!$A:$A,0),MATCH($A2391,'state-winning-votes'!$A$2:$L$2,0)),$K:$K,$H:$H)</f>
        <v>Gore, Al</v>
      </c>
      <c r="O2391" t="str">
        <f>VLOOKUP(A2391,'national-winners'!$A$2:$B$13,2,0)</f>
        <v>Bush, George W.</v>
      </c>
    </row>
    <row r="2392" spans="1:15" x14ac:dyDescent="0.25">
      <c r="A2392">
        <v>2000</v>
      </c>
      <c r="B2392" t="s">
        <v>152</v>
      </c>
      <c r="C2392" t="s">
        <v>153</v>
      </c>
      <c r="D2392">
        <v>53</v>
      </c>
      <c r="E2392">
        <v>91</v>
      </c>
      <c r="F2392">
        <v>73</v>
      </c>
      <c r="G2392" t="s">
        <v>16</v>
      </c>
      <c r="H2392" t="s">
        <v>284</v>
      </c>
      <c r="I2392" t="s">
        <v>37</v>
      </c>
      <c r="J2392" t="b">
        <v>0</v>
      </c>
      <c r="K2392">
        <v>304</v>
      </c>
      <c r="L2392">
        <v>2487433</v>
      </c>
      <c r="M2392" t="str">
        <f>IF(VLOOKUP(A2392,'national-winners'!$A$2:$B$13,2,0)=H2392,"Y","N")</f>
        <v>N</v>
      </c>
      <c r="N2392" t="str">
        <f>_xlfn.XLOOKUP(INDEX('state-winning-votes'!$A$1:$L$53,MATCH($C2392,'state-winning-votes'!$A:$A,0),MATCH($A2392,'state-winning-votes'!$A$2:$L$2,0)),$K:$K,$H:$H)</f>
        <v>Gore, Al</v>
      </c>
      <c r="O2392" t="str">
        <f>VLOOKUP(A2392,'national-winners'!$A$2:$B$13,2,0)</f>
        <v>Bush, George W.</v>
      </c>
    </row>
    <row r="2393" spans="1:15" x14ac:dyDescent="0.25">
      <c r="A2393">
        <v>2000</v>
      </c>
      <c r="B2393" t="s">
        <v>154</v>
      </c>
      <c r="C2393" t="s">
        <v>155</v>
      </c>
      <c r="D2393">
        <v>54</v>
      </c>
      <c r="E2393">
        <v>55</v>
      </c>
      <c r="F2393">
        <v>56</v>
      </c>
      <c r="G2393" t="s">
        <v>16</v>
      </c>
      <c r="H2393" t="s">
        <v>297</v>
      </c>
      <c r="I2393" t="s">
        <v>21</v>
      </c>
      <c r="J2393" t="b">
        <v>0</v>
      </c>
      <c r="K2393">
        <v>336475</v>
      </c>
      <c r="L2393">
        <v>648124</v>
      </c>
      <c r="M2393" t="str">
        <f>IF(VLOOKUP(A2393,'national-winners'!$A$2:$B$13,2,0)=H2393,"Y","N")</f>
        <v>Y</v>
      </c>
      <c r="N2393" t="str">
        <f>_xlfn.XLOOKUP(INDEX('state-winning-votes'!$A$1:$L$53,MATCH($C2393,'state-winning-votes'!$A:$A,0),MATCH($A2393,'state-winning-votes'!$A$2:$L$2,0)),$K:$K,$H:$H)</f>
        <v>Bush, George W.</v>
      </c>
      <c r="O2393" t="str">
        <f>VLOOKUP(A2393,'national-winners'!$A$2:$B$13,2,0)</f>
        <v>Bush, George W.</v>
      </c>
    </row>
    <row r="2394" spans="1:15" x14ac:dyDescent="0.25">
      <c r="A2394">
        <v>2000</v>
      </c>
      <c r="B2394" t="s">
        <v>154</v>
      </c>
      <c r="C2394" t="s">
        <v>155</v>
      </c>
      <c r="D2394">
        <v>54</v>
      </c>
      <c r="E2394">
        <v>55</v>
      </c>
      <c r="F2394">
        <v>56</v>
      </c>
      <c r="G2394" t="s">
        <v>16</v>
      </c>
      <c r="H2394" t="s">
        <v>298</v>
      </c>
      <c r="I2394" t="s">
        <v>18</v>
      </c>
      <c r="J2394" t="b">
        <v>0</v>
      </c>
      <c r="K2394">
        <v>295497</v>
      </c>
      <c r="L2394">
        <v>648124</v>
      </c>
      <c r="M2394" t="str">
        <f>IF(VLOOKUP(A2394,'national-winners'!$A$2:$B$13,2,0)=H2394,"Y","N")</f>
        <v>N</v>
      </c>
      <c r="N2394" t="str">
        <f>_xlfn.XLOOKUP(INDEX('state-winning-votes'!$A$1:$L$53,MATCH($C2394,'state-winning-votes'!$A:$A,0),MATCH($A2394,'state-winning-votes'!$A$2:$L$2,0)),$K:$K,$H:$H)</f>
        <v>Bush, George W.</v>
      </c>
      <c r="O2394" t="str">
        <f>VLOOKUP(A2394,'national-winners'!$A$2:$B$13,2,0)</f>
        <v>Bush, George W.</v>
      </c>
    </row>
    <row r="2395" spans="1:15" x14ac:dyDescent="0.25">
      <c r="A2395">
        <v>2000</v>
      </c>
      <c r="B2395" t="s">
        <v>154</v>
      </c>
      <c r="C2395" t="s">
        <v>155</v>
      </c>
      <c r="D2395">
        <v>54</v>
      </c>
      <c r="E2395">
        <v>55</v>
      </c>
      <c r="F2395">
        <v>56</v>
      </c>
      <c r="G2395" t="s">
        <v>16</v>
      </c>
      <c r="H2395" t="s">
        <v>273</v>
      </c>
      <c r="I2395" t="s">
        <v>274</v>
      </c>
      <c r="J2395" t="b">
        <v>0</v>
      </c>
      <c r="K2395">
        <v>10680</v>
      </c>
      <c r="L2395">
        <v>648124</v>
      </c>
      <c r="M2395" t="str">
        <f>IF(VLOOKUP(A2395,'national-winners'!$A$2:$B$13,2,0)=H2395,"Y","N")</f>
        <v>N</v>
      </c>
      <c r="N2395" t="str">
        <f>_xlfn.XLOOKUP(INDEX('state-winning-votes'!$A$1:$L$53,MATCH($C2395,'state-winning-votes'!$A:$A,0),MATCH($A2395,'state-winning-votes'!$A$2:$L$2,0)),$K:$K,$H:$H)</f>
        <v>Bush, George W.</v>
      </c>
      <c r="O2395" t="str">
        <f>VLOOKUP(A2395,'national-winners'!$A$2:$B$13,2,0)</f>
        <v>Bush, George W.</v>
      </c>
    </row>
    <row r="2396" spans="1:15" x14ac:dyDescent="0.25">
      <c r="A2396">
        <v>2000</v>
      </c>
      <c r="B2396" t="s">
        <v>154</v>
      </c>
      <c r="C2396" t="s">
        <v>155</v>
      </c>
      <c r="D2396">
        <v>54</v>
      </c>
      <c r="E2396">
        <v>55</v>
      </c>
      <c r="F2396">
        <v>56</v>
      </c>
      <c r="G2396" t="s">
        <v>16</v>
      </c>
      <c r="H2396" t="s">
        <v>299</v>
      </c>
      <c r="I2396" t="s">
        <v>272</v>
      </c>
      <c r="J2396" t="b">
        <v>0</v>
      </c>
      <c r="K2396">
        <v>3169</v>
      </c>
      <c r="L2396">
        <v>648124</v>
      </c>
      <c r="M2396" t="str">
        <f>IF(VLOOKUP(A2396,'national-winners'!$A$2:$B$13,2,0)=H2396,"Y","N")</f>
        <v>N</v>
      </c>
      <c r="N2396" t="str">
        <f>_xlfn.XLOOKUP(INDEX('state-winning-votes'!$A$1:$L$53,MATCH($C2396,'state-winning-votes'!$A:$A,0),MATCH($A2396,'state-winning-votes'!$A$2:$L$2,0)),$K:$K,$H:$H)</f>
        <v>Bush, George W.</v>
      </c>
      <c r="O2396" t="str">
        <f>VLOOKUP(A2396,'national-winners'!$A$2:$B$13,2,0)</f>
        <v>Bush, George W.</v>
      </c>
    </row>
    <row r="2397" spans="1:15" x14ac:dyDescent="0.25">
      <c r="A2397">
        <v>2000</v>
      </c>
      <c r="B2397" t="s">
        <v>154</v>
      </c>
      <c r="C2397" t="s">
        <v>155</v>
      </c>
      <c r="D2397">
        <v>54</v>
      </c>
      <c r="E2397">
        <v>55</v>
      </c>
      <c r="F2397">
        <v>56</v>
      </c>
      <c r="G2397" t="s">
        <v>16</v>
      </c>
      <c r="H2397" t="s">
        <v>271</v>
      </c>
      <c r="I2397" t="s">
        <v>29</v>
      </c>
      <c r="J2397" t="b">
        <v>0</v>
      </c>
      <c r="K2397">
        <v>1912</v>
      </c>
      <c r="L2397">
        <v>648124</v>
      </c>
      <c r="M2397" t="str">
        <f>IF(VLOOKUP(A2397,'national-winners'!$A$2:$B$13,2,0)=H2397,"Y","N")</f>
        <v>N</v>
      </c>
      <c r="N2397" t="str">
        <f>_xlfn.XLOOKUP(INDEX('state-winning-votes'!$A$1:$L$53,MATCH($C2397,'state-winning-votes'!$A:$A,0),MATCH($A2397,'state-winning-votes'!$A$2:$L$2,0)),$K:$K,$H:$H)</f>
        <v>Bush, George W.</v>
      </c>
      <c r="O2397" t="str">
        <f>VLOOKUP(A2397,'national-winners'!$A$2:$B$13,2,0)</f>
        <v>Bush, George W.</v>
      </c>
    </row>
    <row r="2398" spans="1:15" x14ac:dyDescent="0.25">
      <c r="A2398">
        <v>2000</v>
      </c>
      <c r="B2398" t="s">
        <v>154</v>
      </c>
      <c r="C2398" t="s">
        <v>155</v>
      </c>
      <c r="D2398">
        <v>54</v>
      </c>
      <c r="E2398">
        <v>55</v>
      </c>
      <c r="F2398">
        <v>56</v>
      </c>
      <c r="G2398" t="s">
        <v>16</v>
      </c>
      <c r="H2398" t="s">
        <v>236</v>
      </c>
      <c r="I2398" t="s">
        <v>237</v>
      </c>
      <c r="J2398" t="b">
        <v>0</v>
      </c>
      <c r="K2398">
        <v>367</v>
      </c>
      <c r="L2398">
        <v>648124</v>
      </c>
      <c r="M2398" t="str">
        <f>IF(VLOOKUP(A2398,'national-winners'!$A$2:$B$13,2,0)=H2398,"Y","N")</f>
        <v>N</v>
      </c>
      <c r="N2398" t="str">
        <f>_xlfn.XLOOKUP(INDEX('state-winning-votes'!$A$1:$L$53,MATCH($C2398,'state-winning-votes'!$A:$A,0),MATCH($A2398,'state-winning-votes'!$A$2:$L$2,0)),$K:$K,$H:$H)</f>
        <v>Bush, George W.</v>
      </c>
      <c r="O2398" t="str">
        <f>VLOOKUP(A2398,'national-winners'!$A$2:$B$13,2,0)</f>
        <v>Bush, George W.</v>
      </c>
    </row>
    <row r="2399" spans="1:15" x14ac:dyDescent="0.25">
      <c r="A2399">
        <v>2000</v>
      </c>
      <c r="B2399" t="s">
        <v>154</v>
      </c>
      <c r="C2399" t="s">
        <v>155</v>
      </c>
      <c r="D2399">
        <v>54</v>
      </c>
      <c r="E2399">
        <v>55</v>
      </c>
      <c r="F2399">
        <v>56</v>
      </c>
      <c r="G2399" t="s">
        <v>16</v>
      </c>
      <c r="J2399" t="b">
        <v>1</v>
      </c>
      <c r="K2399">
        <v>24</v>
      </c>
      <c r="L2399">
        <v>648124</v>
      </c>
      <c r="M2399" t="str">
        <f>IF(VLOOKUP(A2399,'national-winners'!$A$2:$B$13,2,0)=H2399,"Y","N")</f>
        <v>N</v>
      </c>
      <c r="N2399" t="str">
        <f>_xlfn.XLOOKUP(INDEX('state-winning-votes'!$A$1:$L$53,MATCH($C2399,'state-winning-votes'!$A:$A,0),MATCH($A2399,'state-winning-votes'!$A$2:$L$2,0)),$K:$K,$H:$H)</f>
        <v>Bush, George W.</v>
      </c>
      <c r="O2399" t="str">
        <f>VLOOKUP(A2399,'national-winners'!$A$2:$B$13,2,0)</f>
        <v>Bush, George W.</v>
      </c>
    </row>
    <row r="2400" spans="1:15" x14ac:dyDescent="0.25">
      <c r="A2400">
        <v>2000</v>
      </c>
      <c r="B2400" t="s">
        <v>156</v>
      </c>
      <c r="C2400" t="s">
        <v>157</v>
      </c>
      <c r="D2400">
        <v>55</v>
      </c>
      <c r="E2400">
        <v>35</v>
      </c>
      <c r="F2400">
        <v>25</v>
      </c>
      <c r="G2400" t="s">
        <v>16</v>
      </c>
      <c r="H2400" t="s">
        <v>298</v>
      </c>
      <c r="I2400" t="s">
        <v>18</v>
      </c>
      <c r="J2400" t="b">
        <v>0</v>
      </c>
      <c r="K2400">
        <v>1242987</v>
      </c>
      <c r="L2400">
        <v>2598607</v>
      </c>
      <c r="M2400" t="str">
        <f>IF(VLOOKUP(A2400,'national-winners'!$A$2:$B$13,2,0)=H2400,"Y","N")</f>
        <v>N</v>
      </c>
      <c r="N2400" t="str">
        <f>_xlfn.XLOOKUP(INDEX('state-winning-votes'!$A$1:$L$53,MATCH($C2400,'state-winning-votes'!$A:$A,0),MATCH($A2400,'state-winning-votes'!$A$2:$L$2,0)),$K:$K,$H:$H)</f>
        <v>Gore, Al</v>
      </c>
      <c r="O2400" t="str">
        <f>VLOOKUP(A2400,'national-winners'!$A$2:$B$13,2,0)</f>
        <v>Bush, George W.</v>
      </c>
    </row>
    <row r="2401" spans="1:15" x14ac:dyDescent="0.25">
      <c r="A2401">
        <v>2000</v>
      </c>
      <c r="B2401" t="s">
        <v>156</v>
      </c>
      <c r="C2401" t="s">
        <v>157</v>
      </c>
      <c r="D2401">
        <v>55</v>
      </c>
      <c r="E2401">
        <v>35</v>
      </c>
      <c r="F2401">
        <v>25</v>
      </c>
      <c r="G2401" t="s">
        <v>16</v>
      </c>
      <c r="H2401" t="s">
        <v>297</v>
      </c>
      <c r="I2401" t="s">
        <v>21</v>
      </c>
      <c r="J2401" t="b">
        <v>0</v>
      </c>
      <c r="K2401">
        <v>1237279</v>
      </c>
      <c r="L2401">
        <v>2598607</v>
      </c>
      <c r="M2401" t="str">
        <f>IF(VLOOKUP(A2401,'national-winners'!$A$2:$B$13,2,0)=H2401,"Y","N")</f>
        <v>Y</v>
      </c>
      <c r="N2401" t="str">
        <f>_xlfn.XLOOKUP(INDEX('state-winning-votes'!$A$1:$L$53,MATCH($C2401,'state-winning-votes'!$A:$A,0),MATCH($A2401,'state-winning-votes'!$A$2:$L$2,0)),$K:$K,$H:$H)</f>
        <v>Gore, Al</v>
      </c>
      <c r="O2401" t="str">
        <f>VLOOKUP(A2401,'national-winners'!$A$2:$B$13,2,0)</f>
        <v>Bush, George W.</v>
      </c>
    </row>
    <row r="2402" spans="1:15" x14ac:dyDescent="0.25">
      <c r="A2402">
        <v>2000</v>
      </c>
      <c r="B2402" t="s">
        <v>156</v>
      </c>
      <c r="C2402" t="s">
        <v>157</v>
      </c>
      <c r="D2402">
        <v>55</v>
      </c>
      <c r="E2402">
        <v>35</v>
      </c>
      <c r="F2402">
        <v>25</v>
      </c>
      <c r="G2402" t="s">
        <v>16</v>
      </c>
      <c r="H2402" t="s">
        <v>273</v>
      </c>
      <c r="I2402" t="s">
        <v>274</v>
      </c>
      <c r="J2402" t="b">
        <v>0</v>
      </c>
      <c r="K2402">
        <v>94070</v>
      </c>
      <c r="L2402">
        <v>2598607</v>
      </c>
      <c r="M2402" t="str">
        <f>IF(VLOOKUP(A2402,'national-winners'!$A$2:$B$13,2,0)=H2402,"Y","N")</f>
        <v>N</v>
      </c>
      <c r="N2402" t="str">
        <f>_xlfn.XLOOKUP(INDEX('state-winning-votes'!$A$1:$L$53,MATCH($C2402,'state-winning-votes'!$A:$A,0),MATCH($A2402,'state-winning-votes'!$A$2:$L$2,0)),$K:$K,$H:$H)</f>
        <v>Gore, Al</v>
      </c>
      <c r="O2402" t="str">
        <f>VLOOKUP(A2402,'national-winners'!$A$2:$B$13,2,0)</f>
        <v>Bush, George W.</v>
      </c>
    </row>
    <row r="2403" spans="1:15" x14ac:dyDescent="0.25">
      <c r="A2403">
        <v>2000</v>
      </c>
      <c r="B2403" t="s">
        <v>156</v>
      </c>
      <c r="C2403" t="s">
        <v>157</v>
      </c>
      <c r="D2403">
        <v>55</v>
      </c>
      <c r="E2403">
        <v>35</v>
      </c>
      <c r="F2403">
        <v>25</v>
      </c>
      <c r="G2403" t="s">
        <v>16</v>
      </c>
      <c r="I2403" t="s">
        <v>35</v>
      </c>
      <c r="J2403" t="b">
        <v>0</v>
      </c>
      <c r="K2403">
        <v>13693</v>
      </c>
      <c r="L2403">
        <v>2598607</v>
      </c>
      <c r="M2403" t="str">
        <f>IF(VLOOKUP(A2403,'national-winners'!$A$2:$B$13,2,0)=H2403,"Y","N")</f>
        <v>N</v>
      </c>
      <c r="N2403" t="str">
        <f>_xlfn.XLOOKUP(INDEX('state-winning-votes'!$A$1:$L$53,MATCH($C2403,'state-winning-votes'!$A:$A,0),MATCH($A2403,'state-winning-votes'!$A$2:$L$2,0)),$K:$K,$H:$H)</f>
        <v>Gore, Al</v>
      </c>
      <c r="O2403" t="str">
        <f>VLOOKUP(A2403,'national-winners'!$A$2:$B$13,2,0)</f>
        <v>Bush, George W.</v>
      </c>
    </row>
    <row r="2404" spans="1:15" x14ac:dyDescent="0.25">
      <c r="A2404">
        <v>2000</v>
      </c>
      <c r="B2404" t="s">
        <v>156</v>
      </c>
      <c r="C2404" t="s">
        <v>157</v>
      </c>
      <c r="D2404">
        <v>55</v>
      </c>
      <c r="E2404">
        <v>35</v>
      </c>
      <c r="F2404">
        <v>25</v>
      </c>
      <c r="G2404" t="s">
        <v>16</v>
      </c>
      <c r="H2404" t="s">
        <v>271</v>
      </c>
      <c r="I2404" t="s">
        <v>29</v>
      </c>
      <c r="J2404" t="b">
        <v>0</v>
      </c>
      <c r="K2404">
        <v>6640</v>
      </c>
      <c r="L2404">
        <v>2598607</v>
      </c>
      <c r="M2404" t="str">
        <f>IF(VLOOKUP(A2404,'national-winners'!$A$2:$B$13,2,0)=H2404,"Y","N")</f>
        <v>N</v>
      </c>
      <c r="N2404" t="str">
        <f>_xlfn.XLOOKUP(INDEX('state-winning-votes'!$A$1:$L$53,MATCH($C2404,'state-winning-votes'!$A:$A,0),MATCH($A2404,'state-winning-votes'!$A$2:$L$2,0)),$K:$K,$H:$H)</f>
        <v>Gore, Al</v>
      </c>
      <c r="O2404" t="str">
        <f>VLOOKUP(A2404,'national-winners'!$A$2:$B$13,2,0)</f>
        <v>Bush, George W.</v>
      </c>
    </row>
    <row r="2405" spans="1:15" x14ac:dyDescent="0.25">
      <c r="A2405">
        <v>2000</v>
      </c>
      <c r="B2405" t="s">
        <v>156</v>
      </c>
      <c r="C2405" t="s">
        <v>157</v>
      </c>
      <c r="D2405">
        <v>55</v>
      </c>
      <c r="E2405">
        <v>35</v>
      </c>
      <c r="F2405">
        <v>25</v>
      </c>
      <c r="G2405" t="s">
        <v>16</v>
      </c>
      <c r="I2405" t="s">
        <v>134</v>
      </c>
      <c r="J2405" t="b">
        <v>0</v>
      </c>
      <c r="K2405">
        <v>2042</v>
      </c>
      <c r="L2405">
        <v>2598607</v>
      </c>
      <c r="M2405" t="str">
        <f>IF(VLOOKUP(A2405,'national-winners'!$A$2:$B$13,2,0)=H2405,"Y","N")</f>
        <v>N</v>
      </c>
      <c r="N2405" t="str">
        <f>_xlfn.XLOOKUP(INDEX('state-winning-votes'!$A$1:$L$53,MATCH($C2405,'state-winning-votes'!$A:$A,0),MATCH($A2405,'state-winning-votes'!$A$2:$L$2,0)),$K:$K,$H:$H)</f>
        <v>Gore, Al</v>
      </c>
      <c r="O2405" t="str">
        <f>VLOOKUP(A2405,'national-winners'!$A$2:$B$13,2,0)</f>
        <v>Bush, George W.</v>
      </c>
    </row>
    <row r="2406" spans="1:15" x14ac:dyDescent="0.25">
      <c r="A2406">
        <v>2000</v>
      </c>
      <c r="B2406" t="s">
        <v>156</v>
      </c>
      <c r="C2406" t="s">
        <v>157</v>
      </c>
      <c r="D2406">
        <v>55</v>
      </c>
      <c r="E2406">
        <v>35</v>
      </c>
      <c r="F2406">
        <v>25</v>
      </c>
      <c r="G2406" t="s">
        <v>16</v>
      </c>
      <c r="H2406" t="s">
        <v>52</v>
      </c>
      <c r="J2406" t="b">
        <v>0</v>
      </c>
      <c r="K2406">
        <v>1896</v>
      </c>
      <c r="L2406">
        <v>2598607</v>
      </c>
      <c r="M2406" t="str">
        <f>IF(VLOOKUP(A2406,'national-winners'!$A$2:$B$13,2,0)=H2406,"Y","N")</f>
        <v>N</v>
      </c>
      <c r="N2406" t="str">
        <f>_xlfn.XLOOKUP(INDEX('state-winning-votes'!$A$1:$L$53,MATCH($C2406,'state-winning-votes'!$A:$A,0),MATCH($A2406,'state-winning-votes'!$A$2:$L$2,0)),$K:$K,$H:$H)</f>
        <v>Gore, Al</v>
      </c>
      <c r="O2406" t="str">
        <f>VLOOKUP(A2406,'national-winners'!$A$2:$B$13,2,0)</f>
        <v>Bush, George W.</v>
      </c>
    </row>
    <row r="2407" spans="1:15" x14ac:dyDescent="0.25">
      <c r="A2407">
        <v>2000</v>
      </c>
      <c r="B2407" t="s">
        <v>158</v>
      </c>
      <c r="C2407" t="s">
        <v>159</v>
      </c>
      <c r="D2407">
        <v>56</v>
      </c>
      <c r="E2407">
        <v>83</v>
      </c>
      <c r="F2407">
        <v>68</v>
      </c>
      <c r="G2407" t="s">
        <v>16</v>
      </c>
      <c r="H2407" t="s">
        <v>297</v>
      </c>
      <c r="I2407" t="s">
        <v>21</v>
      </c>
      <c r="J2407" t="b">
        <v>0</v>
      </c>
      <c r="K2407">
        <v>147947</v>
      </c>
      <c r="L2407">
        <v>213726</v>
      </c>
      <c r="M2407" t="str">
        <f>IF(VLOOKUP(A2407,'national-winners'!$A$2:$B$13,2,0)=H2407,"Y","N")</f>
        <v>Y</v>
      </c>
      <c r="N2407" t="str">
        <f>_xlfn.XLOOKUP(INDEX('state-winning-votes'!$A$1:$L$53,MATCH($C2407,'state-winning-votes'!$A:$A,0),MATCH($A2407,'state-winning-votes'!$A$2:$L$2,0)),$K:$K,$H:$H)</f>
        <v>Bush, George W.</v>
      </c>
      <c r="O2407" t="str">
        <f>VLOOKUP(A2407,'national-winners'!$A$2:$B$13,2,0)</f>
        <v>Bush, George W.</v>
      </c>
    </row>
    <row r="2408" spans="1:15" x14ac:dyDescent="0.25">
      <c r="A2408">
        <v>2000</v>
      </c>
      <c r="B2408" t="s">
        <v>158</v>
      </c>
      <c r="C2408" t="s">
        <v>159</v>
      </c>
      <c r="D2408">
        <v>56</v>
      </c>
      <c r="E2408">
        <v>83</v>
      </c>
      <c r="F2408">
        <v>68</v>
      </c>
      <c r="G2408" t="s">
        <v>16</v>
      </c>
      <c r="H2408" t="s">
        <v>298</v>
      </c>
      <c r="I2408" t="s">
        <v>18</v>
      </c>
      <c r="J2408" t="b">
        <v>0</v>
      </c>
      <c r="K2408">
        <v>60481</v>
      </c>
      <c r="L2408">
        <v>213726</v>
      </c>
      <c r="M2408" t="str">
        <f>IF(VLOOKUP(A2408,'national-winners'!$A$2:$B$13,2,0)=H2408,"Y","N")</f>
        <v>N</v>
      </c>
      <c r="N2408" t="str">
        <f>_xlfn.XLOOKUP(INDEX('state-winning-votes'!$A$1:$L$53,MATCH($C2408,'state-winning-votes'!$A:$A,0),MATCH($A2408,'state-winning-votes'!$A$2:$L$2,0)),$K:$K,$H:$H)</f>
        <v>Bush, George W.</v>
      </c>
      <c r="O2408" t="str">
        <f>VLOOKUP(A2408,'national-winners'!$A$2:$B$13,2,0)</f>
        <v>Bush, George W.</v>
      </c>
    </row>
    <row r="2409" spans="1:15" x14ac:dyDescent="0.25">
      <c r="A2409">
        <v>2000</v>
      </c>
      <c r="B2409" t="s">
        <v>158</v>
      </c>
      <c r="C2409" t="s">
        <v>159</v>
      </c>
      <c r="D2409">
        <v>56</v>
      </c>
      <c r="E2409">
        <v>83</v>
      </c>
      <c r="F2409">
        <v>68</v>
      </c>
      <c r="G2409" t="s">
        <v>16</v>
      </c>
      <c r="H2409" t="s">
        <v>299</v>
      </c>
      <c r="I2409" t="s">
        <v>272</v>
      </c>
      <c r="J2409" t="b">
        <v>0</v>
      </c>
      <c r="K2409">
        <v>2724</v>
      </c>
      <c r="L2409">
        <v>213726</v>
      </c>
      <c r="M2409" t="str">
        <f>IF(VLOOKUP(A2409,'national-winners'!$A$2:$B$13,2,0)=H2409,"Y","N")</f>
        <v>N</v>
      </c>
      <c r="N2409" t="str">
        <f>_xlfn.XLOOKUP(INDEX('state-winning-votes'!$A$1:$L$53,MATCH($C2409,'state-winning-votes'!$A:$A,0),MATCH($A2409,'state-winning-votes'!$A$2:$L$2,0)),$K:$K,$H:$H)</f>
        <v>Bush, George W.</v>
      </c>
      <c r="O2409" t="str">
        <f>VLOOKUP(A2409,'national-winners'!$A$2:$B$13,2,0)</f>
        <v>Bush, George W.</v>
      </c>
    </row>
    <row r="2410" spans="1:15" x14ac:dyDescent="0.25">
      <c r="A2410">
        <v>2000</v>
      </c>
      <c r="B2410" t="s">
        <v>158</v>
      </c>
      <c r="C2410" t="s">
        <v>159</v>
      </c>
      <c r="D2410">
        <v>56</v>
      </c>
      <c r="E2410">
        <v>83</v>
      </c>
      <c r="F2410">
        <v>68</v>
      </c>
      <c r="G2410" t="s">
        <v>16</v>
      </c>
      <c r="H2410" t="s">
        <v>271</v>
      </c>
      <c r="I2410" t="s">
        <v>29</v>
      </c>
      <c r="J2410" t="b">
        <v>0</v>
      </c>
      <c r="K2410">
        <v>1443</v>
      </c>
      <c r="L2410">
        <v>213726</v>
      </c>
      <c r="M2410" t="str">
        <f>IF(VLOOKUP(A2410,'national-winners'!$A$2:$B$13,2,0)=H2410,"Y","N")</f>
        <v>N</v>
      </c>
      <c r="N2410" t="str">
        <f>_xlfn.XLOOKUP(INDEX('state-winning-votes'!$A$1:$L$53,MATCH($C2410,'state-winning-votes'!$A:$A,0),MATCH($A2410,'state-winning-votes'!$A$2:$L$2,0)),$K:$K,$H:$H)</f>
        <v>Bush, George W.</v>
      </c>
      <c r="O2410" t="str">
        <f>VLOOKUP(A2410,'national-winners'!$A$2:$B$13,2,0)</f>
        <v>Bush, George W.</v>
      </c>
    </row>
    <row r="2411" spans="1:15" x14ac:dyDescent="0.25">
      <c r="A2411">
        <v>2000</v>
      </c>
      <c r="B2411" t="s">
        <v>158</v>
      </c>
      <c r="C2411" t="s">
        <v>159</v>
      </c>
      <c r="D2411">
        <v>56</v>
      </c>
      <c r="E2411">
        <v>83</v>
      </c>
      <c r="F2411">
        <v>68</v>
      </c>
      <c r="G2411" t="s">
        <v>16</v>
      </c>
      <c r="H2411" t="s">
        <v>238</v>
      </c>
      <c r="I2411" t="s">
        <v>35</v>
      </c>
      <c r="J2411" t="b">
        <v>0</v>
      </c>
      <c r="K2411">
        <v>720</v>
      </c>
      <c r="L2411">
        <v>213726</v>
      </c>
      <c r="M2411" t="str">
        <f>IF(VLOOKUP(A2411,'national-winners'!$A$2:$B$13,2,0)=H2411,"Y","N")</f>
        <v>N</v>
      </c>
      <c r="N2411" t="str">
        <f>_xlfn.XLOOKUP(INDEX('state-winning-votes'!$A$1:$L$53,MATCH($C2411,'state-winning-votes'!$A:$A,0),MATCH($A2411,'state-winning-votes'!$A$2:$L$2,0)),$K:$K,$H:$H)</f>
        <v>Bush, George W.</v>
      </c>
      <c r="O2411" t="str">
        <f>VLOOKUP(A2411,'national-winners'!$A$2:$B$13,2,0)</f>
        <v>Bush, George W.</v>
      </c>
    </row>
    <row r="2412" spans="1:15" x14ac:dyDescent="0.25">
      <c r="A2412">
        <v>2000</v>
      </c>
      <c r="B2412" t="s">
        <v>158</v>
      </c>
      <c r="C2412" t="s">
        <v>159</v>
      </c>
      <c r="D2412">
        <v>56</v>
      </c>
      <c r="E2412">
        <v>83</v>
      </c>
      <c r="F2412">
        <v>68</v>
      </c>
      <c r="G2412" t="s">
        <v>16</v>
      </c>
      <c r="H2412" t="s">
        <v>236</v>
      </c>
      <c r="I2412" t="s">
        <v>237</v>
      </c>
      <c r="J2412" t="b">
        <v>0</v>
      </c>
      <c r="K2412">
        <v>411</v>
      </c>
      <c r="L2412">
        <v>213726</v>
      </c>
      <c r="M2412" t="str">
        <f>IF(VLOOKUP(A2412,'national-winners'!$A$2:$B$13,2,0)=H2412,"Y","N")</f>
        <v>N</v>
      </c>
      <c r="N2412" t="str">
        <f>_xlfn.XLOOKUP(INDEX('state-winning-votes'!$A$1:$L$53,MATCH($C2412,'state-winning-votes'!$A:$A,0),MATCH($A2412,'state-winning-votes'!$A$2:$L$2,0)),$K:$K,$H:$H)</f>
        <v>Bush, George W.</v>
      </c>
      <c r="O2412" t="str">
        <f>VLOOKUP(A2412,'national-winners'!$A$2:$B$13,2,0)</f>
        <v>Bush, George W.</v>
      </c>
    </row>
    <row r="2413" spans="1:15" x14ac:dyDescent="0.25">
      <c r="A2413">
        <v>2004</v>
      </c>
      <c r="B2413" t="s">
        <v>14</v>
      </c>
      <c r="C2413" t="s">
        <v>15</v>
      </c>
      <c r="D2413">
        <v>1</v>
      </c>
      <c r="E2413">
        <v>63</v>
      </c>
      <c r="F2413">
        <v>41</v>
      </c>
      <c r="G2413" t="s">
        <v>16</v>
      </c>
      <c r="H2413" t="s">
        <v>297</v>
      </c>
      <c r="I2413" t="s">
        <v>21</v>
      </c>
      <c r="J2413" t="b">
        <v>0</v>
      </c>
      <c r="K2413">
        <v>1176394</v>
      </c>
      <c r="L2413">
        <v>1883415</v>
      </c>
      <c r="M2413" t="str">
        <f>IF(VLOOKUP(A2413,'national-winners'!$A$2:$B$13,2,0)=H2413,"Y","N")</f>
        <v>Y</v>
      </c>
      <c r="N2413" t="str">
        <f>_xlfn.XLOOKUP(INDEX('state-winning-votes'!$A$1:$L$53,MATCH($C2413,'state-winning-votes'!$A:$A,0),MATCH($A2413,'state-winning-votes'!$A$2:$L$2,0)),$K:$K,$H:$H)</f>
        <v>Bush, George W.</v>
      </c>
      <c r="O2413" t="str">
        <f>VLOOKUP(A2413,'national-winners'!$A$2:$B$13,2,0)</f>
        <v>Bush, George W.</v>
      </c>
    </row>
    <row r="2414" spans="1:15" x14ac:dyDescent="0.25">
      <c r="A2414">
        <v>2004</v>
      </c>
      <c r="B2414" t="s">
        <v>14</v>
      </c>
      <c r="C2414" t="s">
        <v>15</v>
      </c>
      <c r="D2414">
        <v>1</v>
      </c>
      <c r="E2414">
        <v>63</v>
      </c>
      <c r="F2414">
        <v>41</v>
      </c>
      <c r="G2414" t="s">
        <v>16</v>
      </c>
      <c r="H2414" t="s">
        <v>313</v>
      </c>
      <c r="I2414" t="s">
        <v>18</v>
      </c>
      <c r="J2414" t="b">
        <v>0</v>
      </c>
      <c r="K2414">
        <v>693933</v>
      </c>
      <c r="L2414">
        <v>1883415</v>
      </c>
      <c r="M2414" t="str">
        <f>IF(VLOOKUP(A2414,'national-winners'!$A$2:$B$13,2,0)=H2414,"Y","N")</f>
        <v>N</v>
      </c>
      <c r="N2414" t="str">
        <f>_xlfn.XLOOKUP(INDEX('state-winning-votes'!$A$1:$L$53,MATCH($C2414,'state-winning-votes'!$A:$A,0),MATCH($A2414,'state-winning-votes'!$A$2:$L$2,0)),$K:$K,$H:$H)</f>
        <v>Bush, George W.</v>
      </c>
      <c r="O2414" t="str">
        <f>VLOOKUP(A2414,'national-winners'!$A$2:$B$13,2,0)</f>
        <v>Bush, George W.</v>
      </c>
    </row>
    <row r="2415" spans="1:15" x14ac:dyDescent="0.25">
      <c r="A2415">
        <v>2004</v>
      </c>
      <c r="B2415" t="s">
        <v>14</v>
      </c>
      <c r="C2415" t="s">
        <v>15</v>
      </c>
      <c r="D2415">
        <v>1</v>
      </c>
      <c r="E2415">
        <v>63</v>
      </c>
      <c r="F2415">
        <v>41</v>
      </c>
      <c r="G2415" t="s">
        <v>16</v>
      </c>
      <c r="H2415" t="s">
        <v>59</v>
      </c>
      <c r="I2415" t="s">
        <v>35</v>
      </c>
      <c r="J2415" t="b">
        <v>0</v>
      </c>
      <c r="K2415">
        <v>12190</v>
      </c>
      <c r="L2415">
        <v>1883415</v>
      </c>
      <c r="M2415" t="str">
        <f>IF(VLOOKUP(A2415,'national-winners'!$A$2:$B$13,2,0)=H2415,"Y","N")</f>
        <v>N</v>
      </c>
      <c r="N2415" t="str">
        <f>_xlfn.XLOOKUP(INDEX('state-winning-votes'!$A$1:$L$53,MATCH($C2415,'state-winning-votes'!$A:$A,0),MATCH($A2415,'state-winning-votes'!$A$2:$L$2,0)),$K:$K,$H:$H)</f>
        <v>Bush, George W.</v>
      </c>
      <c r="O2415" t="str">
        <f>VLOOKUP(A2415,'national-winners'!$A$2:$B$13,2,0)</f>
        <v>Bush, George W.</v>
      </c>
    </row>
    <row r="2416" spans="1:15" x14ac:dyDescent="0.25">
      <c r="A2416">
        <v>2004</v>
      </c>
      <c r="B2416" t="s">
        <v>14</v>
      </c>
      <c r="C2416" t="s">
        <v>15</v>
      </c>
      <c r="D2416">
        <v>1</v>
      </c>
      <c r="E2416">
        <v>63</v>
      </c>
      <c r="F2416">
        <v>41</v>
      </c>
      <c r="G2416" t="s">
        <v>16</v>
      </c>
      <c r="H2416" t="s">
        <v>59</v>
      </c>
      <c r="J2416" t="b">
        <v>1</v>
      </c>
      <c r="K2416">
        <v>898</v>
      </c>
      <c r="L2416">
        <v>1883415</v>
      </c>
      <c r="M2416" t="str">
        <f>IF(VLOOKUP(A2416,'national-winners'!$A$2:$B$13,2,0)=H2416,"Y","N")</f>
        <v>N</v>
      </c>
      <c r="N2416" t="str">
        <f>_xlfn.XLOOKUP(INDEX('state-winning-votes'!$A$1:$L$53,MATCH($C2416,'state-winning-votes'!$A:$A,0),MATCH($A2416,'state-winning-votes'!$A$2:$L$2,0)),$K:$K,$H:$H)</f>
        <v>Bush, George W.</v>
      </c>
      <c r="O2416" t="str">
        <f>VLOOKUP(A2416,'national-winners'!$A$2:$B$13,2,0)</f>
        <v>Bush, George W.</v>
      </c>
    </row>
    <row r="2417" spans="1:15" x14ac:dyDescent="0.25">
      <c r="A2417">
        <v>2004</v>
      </c>
      <c r="B2417" t="s">
        <v>30</v>
      </c>
      <c r="C2417" t="s">
        <v>31</v>
      </c>
      <c r="D2417">
        <v>2</v>
      </c>
      <c r="E2417">
        <v>94</v>
      </c>
      <c r="F2417">
        <v>81</v>
      </c>
      <c r="G2417" t="s">
        <v>16</v>
      </c>
      <c r="H2417" t="s">
        <v>297</v>
      </c>
      <c r="I2417" t="s">
        <v>21</v>
      </c>
      <c r="J2417" t="b">
        <v>0</v>
      </c>
      <c r="K2417">
        <v>190889</v>
      </c>
      <c r="L2417">
        <v>312598</v>
      </c>
      <c r="M2417" t="str">
        <f>IF(VLOOKUP(A2417,'national-winners'!$A$2:$B$13,2,0)=H2417,"Y","N")</f>
        <v>Y</v>
      </c>
      <c r="N2417" t="str">
        <f>_xlfn.XLOOKUP(INDEX('state-winning-votes'!$A$1:$L$53,MATCH($C2417,'state-winning-votes'!$A:$A,0),MATCH($A2417,'state-winning-votes'!$A$2:$L$2,0)),$K:$K,$H:$H)</f>
        <v>Bush, George W.</v>
      </c>
      <c r="O2417" t="str">
        <f>VLOOKUP(A2417,'national-winners'!$A$2:$B$13,2,0)</f>
        <v>Bush, George W.</v>
      </c>
    </row>
    <row r="2418" spans="1:15" x14ac:dyDescent="0.25">
      <c r="A2418">
        <v>2004</v>
      </c>
      <c r="B2418" t="s">
        <v>30</v>
      </c>
      <c r="C2418" t="s">
        <v>31</v>
      </c>
      <c r="D2418">
        <v>2</v>
      </c>
      <c r="E2418">
        <v>94</v>
      </c>
      <c r="F2418">
        <v>81</v>
      </c>
      <c r="G2418" t="s">
        <v>16</v>
      </c>
      <c r="H2418" t="s">
        <v>313</v>
      </c>
      <c r="I2418" t="s">
        <v>18</v>
      </c>
      <c r="J2418" t="b">
        <v>0</v>
      </c>
      <c r="K2418">
        <v>111025</v>
      </c>
      <c r="L2418">
        <v>312598</v>
      </c>
      <c r="M2418" t="str">
        <f>IF(VLOOKUP(A2418,'national-winners'!$A$2:$B$13,2,0)=H2418,"Y","N")</f>
        <v>N</v>
      </c>
      <c r="N2418" t="str">
        <f>_xlfn.XLOOKUP(INDEX('state-winning-votes'!$A$1:$L$53,MATCH($C2418,'state-winning-votes'!$A:$A,0),MATCH($A2418,'state-winning-votes'!$A$2:$L$2,0)),$K:$K,$H:$H)</f>
        <v>Bush, George W.</v>
      </c>
      <c r="O2418" t="str">
        <f>VLOOKUP(A2418,'national-winners'!$A$2:$B$13,2,0)</f>
        <v>Bush, George W.</v>
      </c>
    </row>
    <row r="2419" spans="1:15" x14ac:dyDescent="0.25">
      <c r="A2419">
        <v>2004</v>
      </c>
      <c r="B2419" t="s">
        <v>30</v>
      </c>
      <c r="C2419" t="s">
        <v>31</v>
      </c>
      <c r="D2419">
        <v>2</v>
      </c>
      <c r="E2419">
        <v>94</v>
      </c>
      <c r="F2419">
        <v>81</v>
      </c>
      <c r="G2419" t="s">
        <v>16</v>
      </c>
      <c r="H2419" t="s">
        <v>273</v>
      </c>
      <c r="I2419" t="s">
        <v>192</v>
      </c>
      <c r="J2419" t="b">
        <v>0</v>
      </c>
      <c r="K2419">
        <v>5069</v>
      </c>
      <c r="L2419">
        <v>312598</v>
      </c>
      <c r="M2419" t="str">
        <f>IF(VLOOKUP(A2419,'national-winners'!$A$2:$B$13,2,0)=H2419,"Y","N")</f>
        <v>N</v>
      </c>
      <c r="N2419" t="str">
        <f>_xlfn.XLOOKUP(INDEX('state-winning-votes'!$A$1:$L$53,MATCH($C2419,'state-winning-votes'!$A:$A,0),MATCH($A2419,'state-winning-votes'!$A$2:$L$2,0)),$K:$K,$H:$H)</f>
        <v>Bush, George W.</v>
      </c>
      <c r="O2419" t="str">
        <f>VLOOKUP(A2419,'national-winners'!$A$2:$B$13,2,0)</f>
        <v>Bush, George W.</v>
      </c>
    </row>
    <row r="2420" spans="1:15" x14ac:dyDescent="0.25">
      <c r="A2420">
        <v>2004</v>
      </c>
      <c r="B2420" t="s">
        <v>30</v>
      </c>
      <c r="C2420" t="s">
        <v>31</v>
      </c>
      <c r="D2420">
        <v>2</v>
      </c>
      <c r="E2420">
        <v>94</v>
      </c>
      <c r="F2420">
        <v>81</v>
      </c>
      <c r="G2420" t="s">
        <v>16</v>
      </c>
      <c r="H2420" t="s">
        <v>314</v>
      </c>
      <c r="I2420" t="s">
        <v>315</v>
      </c>
      <c r="J2420" t="b">
        <v>0</v>
      </c>
      <c r="K2420">
        <v>2092</v>
      </c>
      <c r="L2420">
        <v>312598</v>
      </c>
      <c r="M2420" t="str">
        <f>IF(VLOOKUP(A2420,'national-winners'!$A$2:$B$13,2,0)=H2420,"Y","N")</f>
        <v>N</v>
      </c>
      <c r="N2420" t="str">
        <f>_xlfn.XLOOKUP(INDEX('state-winning-votes'!$A$1:$L$53,MATCH($C2420,'state-winning-votes'!$A:$A,0),MATCH($A2420,'state-winning-votes'!$A$2:$L$2,0)),$K:$K,$H:$H)</f>
        <v>Bush, George W.</v>
      </c>
      <c r="O2420" t="str">
        <f>VLOOKUP(A2420,'national-winners'!$A$2:$B$13,2,0)</f>
        <v>Bush, George W.</v>
      </c>
    </row>
    <row r="2421" spans="1:15" x14ac:dyDescent="0.25">
      <c r="A2421">
        <v>2004</v>
      </c>
      <c r="B2421" t="s">
        <v>30</v>
      </c>
      <c r="C2421" t="s">
        <v>31</v>
      </c>
      <c r="D2421">
        <v>2</v>
      </c>
      <c r="E2421">
        <v>94</v>
      </c>
      <c r="F2421">
        <v>81</v>
      </c>
      <c r="G2421" t="s">
        <v>16</v>
      </c>
      <c r="H2421" t="s">
        <v>316</v>
      </c>
      <c r="I2421" t="s">
        <v>29</v>
      </c>
      <c r="J2421" t="b">
        <v>0</v>
      </c>
      <c r="K2421">
        <v>1675</v>
      </c>
      <c r="L2421">
        <v>312598</v>
      </c>
      <c r="M2421" t="str">
        <f>IF(VLOOKUP(A2421,'national-winners'!$A$2:$B$13,2,0)=H2421,"Y","N")</f>
        <v>N</v>
      </c>
      <c r="N2421" t="str">
        <f>_xlfn.XLOOKUP(INDEX('state-winning-votes'!$A$1:$L$53,MATCH($C2421,'state-winning-votes'!$A:$A,0),MATCH($A2421,'state-winning-votes'!$A$2:$L$2,0)),$K:$K,$H:$H)</f>
        <v>Bush, George W.</v>
      </c>
      <c r="O2421" t="str">
        <f>VLOOKUP(A2421,'national-winners'!$A$2:$B$13,2,0)</f>
        <v>Bush, George W.</v>
      </c>
    </row>
    <row r="2422" spans="1:15" x14ac:dyDescent="0.25">
      <c r="A2422">
        <v>2004</v>
      </c>
      <c r="B2422" t="s">
        <v>30</v>
      </c>
      <c r="C2422" t="s">
        <v>31</v>
      </c>
      <c r="D2422">
        <v>2</v>
      </c>
      <c r="E2422">
        <v>94</v>
      </c>
      <c r="F2422">
        <v>81</v>
      </c>
      <c r="G2422" t="s">
        <v>16</v>
      </c>
      <c r="H2422" t="s">
        <v>317</v>
      </c>
      <c r="I2422" t="s">
        <v>274</v>
      </c>
      <c r="J2422" t="b">
        <v>0</v>
      </c>
      <c r="K2422">
        <v>1058</v>
      </c>
      <c r="L2422">
        <v>312598</v>
      </c>
      <c r="M2422" t="str">
        <f>IF(VLOOKUP(A2422,'national-winners'!$A$2:$B$13,2,0)=H2422,"Y","N")</f>
        <v>N</v>
      </c>
      <c r="N2422" t="str">
        <f>_xlfn.XLOOKUP(INDEX('state-winning-votes'!$A$1:$L$53,MATCH($C2422,'state-winning-votes'!$A:$A,0),MATCH($A2422,'state-winning-votes'!$A$2:$L$2,0)),$K:$K,$H:$H)</f>
        <v>Bush, George W.</v>
      </c>
      <c r="O2422" t="str">
        <f>VLOOKUP(A2422,'national-winners'!$A$2:$B$13,2,0)</f>
        <v>Bush, George W.</v>
      </c>
    </row>
    <row r="2423" spans="1:15" x14ac:dyDescent="0.25">
      <c r="A2423">
        <v>2004</v>
      </c>
      <c r="B2423" t="s">
        <v>30</v>
      </c>
      <c r="C2423" t="s">
        <v>31</v>
      </c>
      <c r="D2423">
        <v>2</v>
      </c>
      <c r="E2423">
        <v>94</v>
      </c>
      <c r="F2423">
        <v>81</v>
      </c>
      <c r="G2423" t="s">
        <v>16</v>
      </c>
      <c r="H2423" t="s">
        <v>59</v>
      </c>
      <c r="J2423" t="b">
        <v>1</v>
      </c>
      <c r="K2423">
        <v>790</v>
      </c>
      <c r="L2423">
        <v>312598</v>
      </c>
      <c r="M2423" t="str">
        <f>IF(VLOOKUP(A2423,'national-winners'!$A$2:$B$13,2,0)=H2423,"Y","N")</f>
        <v>N</v>
      </c>
      <c r="N2423" t="str">
        <f>_xlfn.XLOOKUP(INDEX('state-winning-votes'!$A$1:$L$53,MATCH($C2423,'state-winning-votes'!$A:$A,0),MATCH($A2423,'state-winning-votes'!$A$2:$L$2,0)),$K:$K,$H:$H)</f>
        <v>Bush, George W.</v>
      </c>
      <c r="O2423" t="str">
        <f>VLOOKUP(A2423,'national-winners'!$A$2:$B$13,2,0)</f>
        <v>Bush, George W.</v>
      </c>
    </row>
    <row r="2424" spans="1:15" x14ac:dyDescent="0.25">
      <c r="A2424">
        <v>2004</v>
      </c>
      <c r="B2424" t="s">
        <v>32</v>
      </c>
      <c r="C2424" t="s">
        <v>33</v>
      </c>
      <c r="D2424">
        <v>4</v>
      </c>
      <c r="E2424">
        <v>86</v>
      </c>
      <c r="F2424">
        <v>61</v>
      </c>
      <c r="G2424" t="s">
        <v>16</v>
      </c>
      <c r="H2424" t="s">
        <v>297</v>
      </c>
      <c r="I2424" t="s">
        <v>21</v>
      </c>
      <c r="J2424" t="b">
        <v>0</v>
      </c>
      <c r="K2424">
        <v>1104294</v>
      </c>
      <c r="L2424">
        <v>2012585</v>
      </c>
      <c r="M2424" t="str">
        <f>IF(VLOOKUP(A2424,'national-winners'!$A$2:$B$13,2,0)=H2424,"Y","N")</f>
        <v>Y</v>
      </c>
      <c r="N2424" t="str">
        <f>_xlfn.XLOOKUP(INDEX('state-winning-votes'!$A$1:$L$53,MATCH($C2424,'state-winning-votes'!$A:$A,0),MATCH($A2424,'state-winning-votes'!$A$2:$L$2,0)),$K:$K,$H:$H)</f>
        <v>Bush, George W.</v>
      </c>
      <c r="O2424" t="str">
        <f>VLOOKUP(A2424,'national-winners'!$A$2:$B$13,2,0)</f>
        <v>Bush, George W.</v>
      </c>
    </row>
    <row r="2425" spans="1:15" x14ac:dyDescent="0.25">
      <c r="A2425">
        <v>2004</v>
      </c>
      <c r="B2425" t="s">
        <v>32</v>
      </c>
      <c r="C2425" t="s">
        <v>33</v>
      </c>
      <c r="D2425">
        <v>4</v>
      </c>
      <c r="E2425">
        <v>86</v>
      </c>
      <c r="F2425">
        <v>61</v>
      </c>
      <c r="G2425" t="s">
        <v>16</v>
      </c>
      <c r="H2425" t="s">
        <v>313</v>
      </c>
      <c r="I2425" t="s">
        <v>18</v>
      </c>
      <c r="J2425" t="b">
        <v>0</v>
      </c>
      <c r="K2425">
        <v>893524</v>
      </c>
      <c r="L2425">
        <v>2012585</v>
      </c>
      <c r="M2425" t="str">
        <f>IF(VLOOKUP(A2425,'national-winners'!$A$2:$B$13,2,0)=H2425,"Y","N")</f>
        <v>N</v>
      </c>
      <c r="N2425" t="str">
        <f>_xlfn.XLOOKUP(INDEX('state-winning-votes'!$A$1:$L$53,MATCH($C2425,'state-winning-votes'!$A:$A,0),MATCH($A2425,'state-winning-votes'!$A$2:$L$2,0)),$K:$K,$H:$H)</f>
        <v>Bush, George W.</v>
      </c>
      <c r="O2425" t="str">
        <f>VLOOKUP(A2425,'national-winners'!$A$2:$B$13,2,0)</f>
        <v>Bush, George W.</v>
      </c>
    </row>
    <row r="2426" spans="1:15" x14ac:dyDescent="0.25">
      <c r="A2426">
        <v>2004</v>
      </c>
      <c r="B2426" t="s">
        <v>32</v>
      </c>
      <c r="C2426" t="s">
        <v>33</v>
      </c>
      <c r="D2426">
        <v>4</v>
      </c>
      <c r="E2426">
        <v>86</v>
      </c>
      <c r="F2426">
        <v>61</v>
      </c>
      <c r="G2426" t="s">
        <v>16</v>
      </c>
      <c r="H2426" t="s">
        <v>316</v>
      </c>
      <c r="I2426" t="s">
        <v>29</v>
      </c>
      <c r="J2426" t="b">
        <v>0</v>
      </c>
      <c r="K2426">
        <v>11856</v>
      </c>
      <c r="L2426">
        <v>2012585</v>
      </c>
      <c r="M2426" t="str">
        <f>IF(VLOOKUP(A2426,'national-winners'!$A$2:$B$13,2,0)=H2426,"Y","N")</f>
        <v>N</v>
      </c>
      <c r="N2426" t="str">
        <f>_xlfn.XLOOKUP(INDEX('state-winning-votes'!$A$1:$L$53,MATCH($C2426,'state-winning-votes'!$A:$A,0),MATCH($A2426,'state-winning-votes'!$A$2:$L$2,0)),$K:$K,$H:$H)</f>
        <v>Bush, George W.</v>
      </c>
      <c r="O2426" t="str">
        <f>VLOOKUP(A2426,'national-winners'!$A$2:$B$13,2,0)</f>
        <v>Bush, George W.</v>
      </c>
    </row>
    <row r="2427" spans="1:15" x14ac:dyDescent="0.25">
      <c r="A2427">
        <v>2004</v>
      </c>
      <c r="B2427" t="s">
        <v>32</v>
      </c>
      <c r="C2427" t="s">
        <v>33</v>
      </c>
      <c r="D2427">
        <v>4</v>
      </c>
      <c r="E2427">
        <v>86</v>
      </c>
      <c r="F2427">
        <v>61</v>
      </c>
      <c r="G2427" t="s">
        <v>16</v>
      </c>
      <c r="H2427" t="s">
        <v>59</v>
      </c>
      <c r="J2427" t="b">
        <v>1</v>
      </c>
      <c r="K2427">
        <v>2911</v>
      </c>
      <c r="L2427">
        <v>2012585</v>
      </c>
      <c r="M2427" t="str">
        <f>IF(VLOOKUP(A2427,'national-winners'!$A$2:$B$13,2,0)=H2427,"Y","N")</f>
        <v>N</v>
      </c>
      <c r="N2427" t="str">
        <f>_xlfn.XLOOKUP(INDEX('state-winning-votes'!$A$1:$L$53,MATCH($C2427,'state-winning-votes'!$A:$A,0),MATCH($A2427,'state-winning-votes'!$A$2:$L$2,0)),$K:$K,$H:$H)</f>
        <v>Bush, George W.</v>
      </c>
      <c r="O2427" t="str">
        <f>VLOOKUP(A2427,'national-winners'!$A$2:$B$13,2,0)</f>
        <v>Bush, George W.</v>
      </c>
    </row>
    <row r="2428" spans="1:15" x14ac:dyDescent="0.25">
      <c r="A2428">
        <v>2004</v>
      </c>
      <c r="B2428" t="s">
        <v>40</v>
      </c>
      <c r="C2428" t="s">
        <v>41</v>
      </c>
      <c r="D2428">
        <v>5</v>
      </c>
      <c r="E2428">
        <v>71</v>
      </c>
      <c r="F2428">
        <v>42</v>
      </c>
      <c r="G2428" t="s">
        <v>16</v>
      </c>
      <c r="H2428" t="s">
        <v>297</v>
      </c>
      <c r="I2428" t="s">
        <v>21</v>
      </c>
      <c r="J2428" t="b">
        <v>0</v>
      </c>
      <c r="K2428">
        <v>572898</v>
      </c>
      <c r="L2428">
        <v>1054945</v>
      </c>
      <c r="M2428" t="str">
        <f>IF(VLOOKUP(A2428,'national-winners'!$A$2:$B$13,2,0)=H2428,"Y","N")</f>
        <v>Y</v>
      </c>
      <c r="N2428" t="str">
        <f>_xlfn.XLOOKUP(INDEX('state-winning-votes'!$A$1:$L$53,MATCH($C2428,'state-winning-votes'!$A:$A,0),MATCH($A2428,'state-winning-votes'!$A$2:$L$2,0)),$K:$K,$H:$H)</f>
        <v>Bush, George W.</v>
      </c>
      <c r="O2428" t="str">
        <f>VLOOKUP(A2428,'national-winners'!$A$2:$B$13,2,0)</f>
        <v>Bush, George W.</v>
      </c>
    </row>
    <row r="2429" spans="1:15" x14ac:dyDescent="0.25">
      <c r="A2429">
        <v>2004</v>
      </c>
      <c r="B2429" t="s">
        <v>40</v>
      </c>
      <c r="C2429" t="s">
        <v>41</v>
      </c>
      <c r="D2429">
        <v>5</v>
      </c>
      <c r="E2429">
        <v>71</v>
      </c>
      <c r="F2429">
        <v>42</v>
      </c>
      <c r="G2429" t="s">
        <v>16</v>
      </c>
      <c r="H2429" t="s">
        <v>313</v>
      </c>
      <c r="I2429" t="s">
        <v>18</v>
      </c>
      <c r="J2429" t="b">
        <v>0</v>
      </c>
      <c r="K2429">
        <v>469953</v>
      </c>
      <c r="L2429">
        <v>1054945</v>
      </c>
      <c r="M2429" t="str">
        <f>IF(VLOOKUP(A2429,'national-winners'!$A$2:$B$13,2,0)=H2429,"Y","N")</f>
        <v>N</v>
      </c>
      <c r="N2429" t="str">
        <f>_xlfn.XLOOKUP(INDEX('state-winning-votes'!$A$1:$L$53,MATCH($C2429,'state-winning-votes'!$A:$A,0),MATCH($A2429,'state-winning-votes'!$A$2:$L$2,0)),$K:$K,$H:$H)</f>
        <v>Bush, George W.</v>
      </c>
      <c r="O2429" t="str">
        <f>VLOOKUP(A2429,'national-winners'!$A$2:$B$13,2,0)</f>
        <v>Bush, George W.</v>
      </c>
    </row>
    <row r="2430" spans="1:15" x14ac:dyDescent="0.25">
      <c r="A2430">
        <v>2004</v>
      </c>
      <c r="B2430" t="s">
        <v>40</v>
      </c>
      <c r="C2430" t="s">
        <v>41</v>
      </c>
      <c r="D2430">
        <v>5</v>
      </c>
      <c r="E2430">
        <v>71</v>
      </c>
      <c r="F2430">
        <v>42</v>
      </c>
      <c r="G2430" t="s">
        <v>16</v>
      </c>
      <c r="H2430" t="s">
        <v>273</v>
      </c>
      <c r="I2430" t="s">
        <v>192</v>
      </c>
      <c r="J2430" t="b">
        <v>0</v>
      </c>
      <c r="K2430">
        <v>6171</v>
      </c>
      <c r="L2430">
        <v>1054945</v>
      </c>
      <c r="M2430" t="str">
        <f>IF(VLOOKUP(A2430,'national-winners'!$A$2:$B$13,2,0)=H2430,"Y","N")</f>
        <v>N</v>
      </c>
      <c r="N2430" t="str">
        <f>_xlfn.XLOOKUP(INDEX('state-winning-votes'!$A$1:$L$53,MATCH($C2430,'state-winning-votes'!$A:$A,0),MATCH($A2430,'state-winning-votes'!$A$2:$L$2,0)),$K:$K,$H:$H)</f>
        <v>Bush, George W.</v>
      </c>
      <c r="O2430" t="str">
        <f>VLOOKUP(A2430,'national-winners'!$A$2:$B$13,2,0)</f>
        <v>Bush, George W.</v>
      </c>
    </row>
    <row r="2431" spans="1:15" x14ac:dyDescent="0.25">
      <c r="A2431">
        <v>2004</v>
      </c>
      <c r="B2431" t="s">
        <v>40</v>
      </c>
      <c r="C2431" t="s">
        <v>41</v>
      </c>
      <c r="D2431">
        <v>5</v>
      </c>
      <c r="E2431">
        <v>71</v>
      </c>
      <c r="F2431">
        <v>42</v>
      </c>
      <c r="G2431" t="s">
        <v>16</v>
      </c>
      <c r="H2431" t="s">
        <v>316</v>
      </c>
      <c r="I2431" t="s">
        <v>29</v>
      </c>
      <c r="J2431" t="b">
        <v>0</v>
      </c>
      <c r="K2431">
        <v>2352</v>
      </c>
      <c r="L2431">
        <v>1054945</v>
      </c>
      <c r="M2431" t="str">
        <f>IF(VLOOKUP(A2431,'national-winners'!$A$2:$B$13,2,0)=H2431,"Y","N")</f>
        <v>N</v>
      </c>
      <c r="N2431" t="str">
        <f>_xlfn.XLOOKUP(INDEX('state-winning-votes'!$A$1:$L$53,MATCH($C2431,'state-winning-votes'!$A:$A,0),MATCH($A2431,'state-winning-votes'!$A$2:$L$2,0)),$K:$K,$H:$H)</f>
        <v>Bush, George W.</v>
      </c>
      <c r="O2431" t="str">
        <f>VLOOKUP(A2431,'national-winners'!$A$2:$B$13,2,0)</f>
        <v>Bush, George W.</v>
      </c>
    </row>
    <row r="2432" spans="1:15" x14ac:dyDescent="0.25">
      <c r="A2432">
        <v>2004</v>
      </c>
      <c r="B2432" t="s">
        <v>40</v>
      </c>
      <c r="C2432" t="s">
        <v>41</v>
      </c>
      <c r="D2432">
        <v>5</v>
      </c>
      <c r="E2432">
        <v>71</v>
      </c>
      <c r="F2432">
        <v>42</v>
      </c>
      <c r="G2432" t="s">
        <v>16</v>
      </c>
      <c r="H2432" t="s">
        <v>314</v>
      </c>
      <c r="I2432" t="s">
        <v>134</v>
      </c>
      <c r="J2432" t="b">
        <v>0</v>
      </c>
      <c r="K2432">
        <v>2083</v>
      </c>
      <c r="L2432">
        <v>1054945</v>
      </c>
      <c r="M2432" t="str">
        <f>IF(VLOOKUP(A2432,'national-winners'!$A$2:$B$13,2,0)=H2432,"Y","N")</f>
        <v>N</v>
      </c>
      <c r="N2432" t="str">
        <f>_xlfn.XLOOKUP(INDEX('state-winning-votes'!$A$1:$L$53,MATCH($C2432,'state-winning-votes'!$A:$A,0),MATCH($A2432,'state-winning-votes'!$A$2:$L$2,0)),$K:$K,$H:$H)</f>
        <v>Bush, George W.</v>
      </c>
      <c r="O2432" t="str">
        <f>VLOOKUP(A2432,'national-winners'!$A$2:$B$13,2,0)</f>
        <v>Bush, George W.</v>
      </c>
    </row>
    <row r="2433" spans="1:15" x14ac:dyDescent="0.25">
      <c r="A2433">
        <v>2004</v>
      </c>
      <c r="B2433" t="s">
        <v>40</v>
      </c>
      <c r="C2433" t="s">
        <v>41</v>
      </c>
      <c r="D2433">
        <v>5</v>
      </c>
      <c r="E2433">
        <v>71</v>
      </c>
      <c r="F2433">
        <v>42</v>
      </c>
      <c r="G2433" t="s">
        <v>16</v>
      </c>
      <c r="H2433" t="s">
        <v>317</v>
      </c>
      <c r="I2433" t="s">
        <v>274</v>
      </c>
      <c r="J2433" t="b">
        <v>0</v>
      </c>
      <c r="K2433">
        <v>1488</v>
      </c>
      <c r="L2433">
        <v>1054945</v>
      </c>
      <c r="M2433" t="str">
        <f>IF(VLOOKUP(A2433,'national-winners'!$A$2:$B$13,2,0)=H2433,"Y","N")</f>
        <v>N</v>
      </c>
      <c r="N2433" t="str">
        <f>_xlfn.XLOOKUP(INDEX('state-winning-votes'!$A$1:$L$53,MATCH($C2433,'state-winning-votes'!$A:$A,0),MATCH($A2433,'state-winning-votes'!$A$2:$L$2,0)),$K:$K,$H:$H)</f>
        <v>Bush, George W.</v>
      </c>
      <c r="O2433" t="str">
        <f>VLOOKUP(A2433,'national-winners'!$A$2:$B$13,2,0)</f>
        <v>Bush, George W.</v>
      </c>
    </row>
    <row r="2434" spans="1:15" x14ac:dyDescent="0.25">
      <c r="A2434">
        <v>2004</v>
      </c>
      <c r="B2434" t="s">
        <v>42</v>
      </c>
      <c r="C2434" t="s">
        <v>43</v>
      </c>
      <c r="D2434">
        <v>6</v>
      </c>
      <c r="E2434">
        <v>93</v>
      </c>
      <c r="F2434">
        <v>71</v>
      </c>
      <c r="G2434" t="s">
        <v>16</v>
      </c>
      <c r="H2434" t="s">
        <v>313</v>
      </c>
      <c r="I2434" t="s">
        <v>18</v>
      </c>
      <c r="J2434" t="b">
        <v>0</v>
      </c>
      <c r="K2434">
        <v>6745485</v>
      </c>
      <c r="L2434">
        <v>12421353</v>
      </c>
      <c r="M2434" t="str">
        <f>IF(VLOOKUP(A2434,'national-winners'!$A$2:$B$13,2,0)=H2434,"Y","N")</f>
        <v>N</v>
      </c>
      <c r="N2434" t="str">
        <f>_xlfn.XLOOKUP(INDEX('state-winning-votes'!$A$1:$L$53,MATCH($C2434,'state-winning-votes'!$A:$A,0),MATCH($A2434,'state-winning-votes'!$A$2:$L$2,0)),$K:$K,$H:$H)</f>
        <v>Kerry, John</v>
      </c>
      <c r="O2434" t="str">
        <f>VLOOKUP(A2434,'national-winners'!$A$2:$B$13,2,0)</f>
        <v>Bush, George W.</v>
      </c>
    </row>
    <row r="2435" spans="1:15" x14ac:dyDescent="0.25">
      <c r="A2435">
        <v>2004</v>
      </c>
      <c r="B2435" t="s">
        <v>42</v>
      </c>
      <c r="C2435" t="s">
        <v>43</v>
      </c>
      <c r="D2435">
        <v>6</v>
      </c>
      <c r="E2435">
        <v>93</v>
      </c>
      <c r="F2435">
        <v>71</v>
      </c>
      <c r="G2435" t="s">
        <v>16</v>
      </c>
      <c r="H2435" t="s">
        <v>297</v>
      </c>
      <c r="I2435" t="s">
        <v>21</v>
      </c>
      <c r="J2435" t="b">
        <v>0</v>
      </c>
      <c r="K2435">
        <v>5509826</v>
      </c>
      <c r="L2435">
        <v>12421353</v>
      </c>
      <c r="M2435" t="str">
        <f>IF(VLOOKUP(A2435,'national-winners'!$A$2:$B$13,2,0)=H2435,"Y","N")</f>
        <v>Y</v>
      </c>
      <c r="N2435" t="str">
        <f>_xlfn.XLOOKUP(INDEX('state-winning-votes'!$A$1:$L$53,MATCH($C2435,'state-winning-votes'!$A:$A,0),MATCH($A2435,'state-winning-votes'!$A$2:$L$2,0)),$K:$K,$H:$H)</f>
        <v>Kerry, John</v>
      </c>
      <c r="O2435" t="str">
        <f>VLOOKUP(A2435,'national-winners'!$A$2:$B$13,2,0)</f>
        <v>Bush, George W.</v>
      </c>
    </row>
    <row r="2436" spans="1:15" x14ac:dyDescent="0.25">
      <c r="A2436">
        <v>2004</v>
      </c>
      <c r="B2436" t="s">
        <v>42</v>
      </c>
      <c r="C2436" t="s">
        <v>43</v>
      </c>
      <c r="D2436">
        <v>6</v>
      </c>
      <c r="E2436">
        <v>93</v>
      </c>
      <c r="F2436">
        <v>71</v>
      </c>
      <c r="G2436" t="s">
        <v>16</v>
      </c>
      <c r="H2436" t="s">
        <v>316</v>
      </c>
      <c r="I2436" t="s">
        <v>29</v>
      </c>
      <c r="J2436" t="b">
        <v>0</v>
      </c>
      <c r="K2436">
        <v>50165</v>
      </c>
      <c r="L2436">
        <v>12421353</v>
      </c>
      <c r="M2436" t="str">
        <f>IF(VLOOKUP(A2436,'national-winners'!$A$2:$B$13,2,0)=H2436,"Y","N")</f>
        <v>N</v>
      </c>
      <c r="N2436" t="str">
        <f>_xlfn.XLOOKUP(INDEX('state-winning-votes'!$A$1:$L$53,MATCH($C2436,'state-winning-votes'!$A:$A,0),MATCH($A2436,'state-winning-votes'!$A$2:$L$2,0)),$K:$K,$H:$H)</f>
        <v>Kerry, John</v>
      </c>
      <c r="O2436" t="str">
        <f>VLOOKUP(A2436,'national-winners'!$A$2:$B$13,2,0)</f>
        <v>Bush, George W.</v>
      </c>
    </row>
    <row r="2437" spans="1:15" x14ac:dyDescent="0.25">
      <c r="A2437">
        <v>2004</v>
      </c>
      <c r="B2437" t="s">
        <v>42</v>
      </c>
      <c r="C2437" t="s">
        <v>43</v>
      </c>
      <c r="D2437">
        <v>6</v>
      </c>
      <c r="E2437">
        <v>93</v>
      </c>
      <c r="F2437">
        <v>71</v>
      </c>
      <c r="G2437" t="s">
        <v>16</v>
      </c>
      <c r="H2437" t="s">
        <v>317</v>
      </c>
      <c r="I2437" t="s">
        <v>274</v>
      </c>
      <c r="J2437" t="b">
        <v>0</v>
      </c>
      <c r="K2437">
        <v>40771</v>
      </c>
      <c r="L2437">
        <v>12421353</v>
      </c>
      <c r="M2437" t="str">
        <f>IF(VLOOKUP(A2437,'national-winners'!$A$2:$B$13,2,0)=H2437,"Y","N")</f>
        <v>N</v>
      </c>
      <c r="N2437" t="str">
        <f>_xlfn.XLOOKUP(INDEX('state-winning-votes'!$A$1:$L$53,MATCH($C2437,'state-winning-votes'!$A:$A,0),MATCH($A2437,'state-winning-votes'!$A$2:$L$2,0)),$K:$K,$H:$H)</f>
        <v>Kerry, John</v>
      </c>
      <c r="O2437" t="str">
        <f>VLOOKUP(A2437,'national-winners'!$A$2:$B$13,2,0)</f>
        <v>Bush, George W.</v>
      </c>
    </row>
    <row r="2438" spans="1:15" x14ac:dyDescent="0.25">
      <c r="A2438">
        <v>2004</v>
      </c>
      <c r="B2438" t="s">
        <v>42</v>
      </c>
      <c r="C2438" t="s">
        <v>43</v>
      </c>
      <c r="D2438">
        <v>6</v>
      </c>
      <c r="E2438">
        <v>93</v>
      </c>
      <c r="F2438">
        <v>71</v>
      </c>
      <c r="G2438" t="s">
        <v>16</v>
      </c>
      <c r="H2438" t="s">
        <v>318</v>
      </c>
      <c r="I2438" t="s">
        <v>45</v>
      </c>
      <c r="J2438" t="b">
        <v>0</v>
      </c>
      <c r="K2438">
        <v>27607</v>
      </c>
      <c r="L2438">
        <v>12421353</v>
      </c>
      <c r="M2438" t="str">
        <f>IF(VLOOKUP(A2438,'national-winners'!$A$2:$B$13,2,0)=H2438,"Y","N")</f>
        <v>N</v>
      </c>
      <c r="N2438" t="str">
        <f>_xlfn.XLOOKUP(INDEX('state-winning-votes'!$A$1:$L$53,MATCH($C2438,'state-winning-votes'!$A:$A,0),MATCH($A2438,'state-winning-votes'!$A$2:$L$2,0)),$K:$K,$H:$H)</f>
        <v>Kerry, John</v>
      </c>
      <c r="O2438" t="str">
        <f>VLOOKUP(A2438,'national-winners'!$A$2:$B$13,2,0)</f>
        <v>Bush, George W.</v>
      </c>
    </row>
    <row r="2439" spans="1:15" x14ac:dyDescent="0.25">
      <c r="A2439">
        <v>2004</v>
      </c>
      <c r="B2439" t="s">
        <v>42</v>
      </c>
      <c r="C2439" t="s">
        <v>43</v>
      </c>
      <c r="D2439">
        <v>6</v>
      </c>
      <c r="E2439">
        <v>93</v>
      </c>
      <c r="F2439">
        <v>71</v>
      </c>
      <c r="G2439" t="s">
        <v>16</v>
      </c>
      <c r="H2439" t="s">
        <v>314</v>
      </c>
      <c r="I2439" t="s">
        <v>23</v>
      </c>
      <c r="J2439" t="b">
        <v>0</v>
      </c>
      <c r="K2439">
        <v>26645</v>
      </c>
      <c r="L2439">
        <v>12421353</v>
      </c>
      <c r="M2439" t="str">
        <f>IF(VLOOKUP(A2439,'national-winners'!$A$2:$B$13,2,0)=H2439,"Y","N")</f>
        <v>N</v>
      </c>
      <c r="N2439" t="str">
        <f>_xlfn.XLOOKUP(INDEX('state-winning-votes'!$A$1:$L$53,MATCH($C2439,'state-winning-votes'!$A:$A,0),MATCH($A2439,'state-winning-votes'!$A$2:$L$2,0)),$K:$K,$H:$H)</f>
        <v>Kerry, John</v>
      </c>
      <c r="O2439" t="str">
        <f>VLOOKUP(A2439,'national-winners'!$A$2:$B$13,2,0)</f>
        <v>Bush, George W.</v>
      </c>
    </row>
    <row r="2440" spans="1:15" x14ac:dyDescent="0.25">
      <c r="A2440">
        <v>2004</v>
      </c>
      <c r="B2440" t="s">
        <v>42</v>
      </c>
      <c r="C2440" t="s">
        <v>43</v>
      </c>
      <c r="D2440">
        <v>6</v>
      </c>
      <c r="E2440">
        <v>93</v>
      </c>
      <c r="F2440">
        <v>71</v>
      </c>
      <c r="G2440" t="s">
        <v>16</v>
      </c>
      <c r="H2440" t="s">
        <v>59</v>
      </c>
      <c r="J2440" t="b">
        <v>1</v>
      </c>
      <c r="K2440">
        <v>20854</v>
      </c>
      <c r="L2440">
        <v>12421353</v>
      </c>
      <c r="M2440" t="str">
        <f>IF(VLOOKUP(A2440,'national-winners'!$A$2:$B$13,2,0)=H2440,"Y","N")</f>
        <v>N</v>
      </c>
      <c r="N2440" t="str">
        <f>_xlfn.XLOOKUP(INDEX('state-winning-votes'!$A$1:$L$53,MATCH($C2440,'state-winning-votes'!$A:$A,0),MATCH($A2440,'state-winning-votes'!$A$2:$L$2,0)),$K:$K,$H:$H)</f>
        <v>Kerry, John</v>
      </c>
      <c r="O2440" t="str">
        <f>VLOOKUP(A2440,'national-winners'!$A$2:$B$13,2,0)</f>
        <v>Bush, George W.</v>
      </c>
    </row>
    <row r="2441" spans="1:15" x14ac:dyDescent="0.25">
      <c r="A2441">
        <v>2004</v>
      </c>
      <c r="B2441" t="s">
        <v>46</v>
      </c>
      <c r="C2441" t="s">
        <v>47</v>
      </c>
      <c r="D2441">
        <v>8</v>
      </c>
      <c r="E2441">
        <v>84</v>
      </c>
      <c r="F2441">
        <v>62</v>
      </c>
      <c r="G2441" t="s">
        <v>16</v>
      </c>
      <c r="H2441" t="s">
        <v>297</v>
      </c>
      <c r="I2441" t="s">
        <v>21</v>
      </c>
      <c r="J2441" t="b">
        <v>0</v>
      </c>
      <c r="K2441">
        <v>1101255</v>
      </c>
      <c r="L2441">
        <v>2129630</v>
      </c>
      <c r="M2441" t="str">
        <f>IF(VLOOKUP(A2441,'national-winners'!$A$2:$B$13,2,0)=H2441,"Y","N")</f>
        <v>Y</v>
      </c>
      <c r="N2441" t="str">
        <f>_xlfn.XLOOKUP(INDEX('state-winning-votes'!$A$1:$L$53,MATCH($C2441,'state-winning-votes'!$A:$A,0),MATCH($A2441,'state-winning-votes'!$A$2:$L$2,0)),$K:$K,$H:$H)</f>
        <v>Bush, George W.</v>
      </c>
      <c r="O2441" t="str">
        <f>VLOOKUP(A2441,'national-winners'!$A$2:$B$13,2,0)</f>
        <v>Bush, George W.</v>
      </c>
    </row>
    <row r="2442" spans="1:15" x14ac:dyDescent="0.25">
      <c r="A2442">
        <v>2004</v>
      </c>
      <c r="B2442" t="s">
        <v>46</v>
      </c>
      <c r="C2442" t="s">
        <v>47</v>
      </c>
      <c r="D2442">
        <v>8</v>
      </c>
      <c r="E2442">
        <v>84</v>
      </c>
      <c r="F2442">
        <v>62</v>
      </c>
      <c r="G2442" t="s">
        <v>16</v>
      </c>
      <c r="H2442" t="s">
        <v>313</v>
      </c>
      <c r="I2442" t="s">
        <v>18</v>
      </c>
      <c r="J2442" t="b">
        <v>0</v>
      </c>
      <c r="K2442">
        <v>1001732</v>
      </c>
      <c r="L2442">
        <v>2129630</v>
      </c>
      <c r="M2442" t="str">
        <f>IF(VLOOKUP(A2442,'national-winners'!$A$2:$B$13,2,0)=H2442,"Y","N")</f>
        <v>N</v>
      </c>
      <c r="N2442" t="str">
        <f>_xlfn.XLOOKUP(INDEX('state-winning-votes'!$A$1:$L$53,MATCH($C2442,'state-winning-votes'!$A:$A,0),MATCH($A2442,'state-winning-votes'!$A$2:$L$2,0)),$K:$K,$H:$H)</f>
        <v>Bush, George W.</v>
      </c>
      <c r="O2442" t="str">
        <f>VLOOKUP(A2442,'national-winners'!$A$2:$B$13,2,0)</f>
        <v>Bush, George W.</v>
      </c>
    </row>
    <row r="2443" spans="1:15" x14ac:dyDescent="0.25">
      <c r="A2443">
        <v>2004</v>
      </c>
      <c r="B2443" t="s">
        <v>46</v>
      </c>
      <c r="C2443" t="s">
        <v>47</v>
      </c>
      <c r="D2443">
        <v>8</v>
      </c>
      <c r="E2443">
        <v>84</v>
      </c>
      <c r="F2443">
        <v>62</v>
      </c>
      <c r="G2443" t="s">
        <v>16</v>
      </c>
      <c r="H2443" t="s">
        <v>273</v>
      </c>
      <c r="I2443" t="s">
        <v>272</v>
      </c>
      <c r="J2443" t="b">
        <v>0</v>
      </c>
      <c r="K2443">
        <v>12718</v>
      </c>
      <c r="L2443">
        <v>2129630</v>
      </c>
      <c r="M2443" t="str">
        <f>IF(VLOOKUP(A2443,'national-winners'!$A$2:$B$13,2,0)=H2443,"Y","N")</f>
        <v>N</v>
      </c>
      <c r="N2443" t="str">
        <f>_xlfn.XLOOKUP(INDEX('state-winning-votes'!$A$1:$L$53,MATCH($C2443,'state-winning-votes'!$A:$A,0),MATCH($A2443,'state-winning-votes'!$A$2:$L$2,0)),$K:$K,$H:$H)</f>
        <v>Bush, George W.</v>
      </c>
      <c r="O2443" t="str">
        <f>VLOOKUP(A2443,'national-winners'!$A$2:$B$13,2,0)</f>
        <v>Bush, George W.</v>
      </c>
    </row>
    <row r="2444" spans="1:15" x14ac:dyDescent="0.25">
      <c r="A2444">
        <v>2004</v>
      </c>
      <c r="B2444" t="s">
        <v>46</v>
      </c>
      <c r="C2444" t="s">
        <v>47</v>
      </c>
      <c r="D2444">
        <v>8</v>
      </c>
      <c r="E2444">
        <v>84</v>
      </c>
      <c r="F2444">
        <v>62</v>
      </c>
      <c r="G2444" t="s">
        <v>16</v>
      </c>
      <c r="H2444" t="s">
        <v>316</v>
      </c>
      <c r="I2444" t="s">
        <v>29</v>
      </c>
      <c r="J2444" t="b">
        <v>0</v>
      </c>
      <c r="K2444">
        <v>7664</v>
      </c>
      <c r="L2444">
        <v>2129630</v>
      </c>
      <c r="M2444" t="str">
        <f>IF(VLOOKUP(A2444,'national-winners'!$A$2:$B$13,2,0)=H2444,"Y","N")</f>
        <v>N</v>
      </c>
      <c r="N2444" t="str">
        <f>_xlfn.XLOOKUP(INDEX('state-winning-votes'!$A$1:$L$53,MATCH($C2444,'state-winning-votes'!$A:$A,0),MATCH($A2444,'state-winning-votes'!$A$2:$L$2,0)),$K:$K,$H:$H)</f>
        <v>Bush, George W.</v>
      </c>
      <c r="O2444" t="str">
        <f>VLOOKUP(A2444,'national-winners'!$A$2:$B$13,2,0)</f>
        <v>Bush, George W.</v>
      </c>
    </row>
    <row r="2445" spans="1:15" x14ac:dyDescent="0.25">
      <c r="A2445">
        <v>2004</v>
      </c>
      <c r="B2445" t="s">
        <v>46</v>
      </c>
      <c r="C2445" t="s">
        <v>47</v>
      </c>
      <c r="D2445">
        <v>8</v>
      </c>
      <c r="E2445">
        <v>84</v>
      </c>
      <c r="F2445">
        <v>62</v>
      </c>
      <c r="G2445" t="s">
        <v>16</v>
      </c>
      <c r="H2445" t="s">
        <v>314</v>
      </c>
      <c r="I2445" t="s">
        <v>319</v>
      </c>
      <c r="J2445" t="b">
        <v>0</v>
      </c>
      <c r="K2445">
        <v>2562</v>
      </c>
      <c r="L2445">
        <v>2129630</v>
      </c>
      <c r="M2445" t="str">
        <f>IF(VLOOKUP(A2445,'national-winners'!$A$2:$B$13,2,0)=H2445,"Y","N")</f>
        <v>N</v>
      </c>
      <c r="N2445" t="str">
        <f>_xlfn.XLOOKUP(INDEX('state-winning-votes'!$A$1:$L$53,MATCH($C2445,'state-winning-votes'!$A:$A,0),MATCH($A2445,'state-winning-votes'!$A$2:$L$2,0)),$K:$K,$H:$H)</f>
        <v>Bush, George W.</v>
      </c>
      <c r="O2445" t="str">
        <f>VLOOKUP(A2445,'national-winners'!$A$2:$B$13,2,0)</f>
        <v>Bush, George W.</v>
      </c>
    </row>
    <row r="2446" spans="1:15" x14ac:dyDescent="0.25">
      <c r="A2446">
        <v>2004</v>
      </c>
      <c r="B2446" t="s">
        <v>46</v>
      </c>
      <c r="C2446" t="s">
        <v>47</v>
      </c>
      <c r="D2446">
        <v>8</v>
      </c>
      <c r="E2446">
        <v>84</v>
      </c>
      <c r="F2446">
        <v>62</v>
      </c>
      <c r="G2446" t="s">
        <v>16</v>
      </c>
      <c r="H2446" t="s">
        <v>317</v>
      </c>
      <c r="I2446" t="s">
        <v>274</v>
      </c>
      <c r="J2446" t="b">
        <v>0</v>
      </c>
      <c r="K2446">
        <v>1591</v>
      </c>
      <c r="L2446">
        <v>2129630</v>
      </c>
      <c r="M2446" t="str">
        <f>IF(VLOOKUP(A2446,'national-winners'!$A$2:$B$13,2,0)=H2446,"Y","N")</f>
        <v>N</v>
      </c>
      <c r="N2446" t="str">
        <f>_xlfn.XLOOKUP(INDEX('state-winning-votes'!$A$1:$L$53,MATCH($C2446,'state-winning-votes'!$A:$A,0),MATCH($A2446,'state-winning-votes'!$A$2:$L$2,0)),$K:$K,$H:$H)</f>
        <v>Bush, George W.</v>
      </c>
      <c r="O2446" t="str">
        <f>VLOOKUP(A2446,'national-winners'!$A$2:$B$13,2,0)</f>
        <v>Bush, George W.</v>
      </c>
    </row>
    <row r="2447" spans="1:15" x14ac:dyDescent="0.25">
      <c r="A2447">
        <v>2004</v>
      </c>
      <c r="B2447" t="s">
        <v>46</v>
      </c>
      <c r="C2447" t="s">
        <v>47</v>
      </c>
      <c r="D2447">
        <v>8</v>
      </c>
      <c r="E2447">
        <v>84</v>
      </c>
      <c r="F2447">
        <v>62</v>
      </c>
      <c r="G2447" t="s">
        <v>16</v>
      </c>
      <c r="H2447" t="s">
        <v>320</v>
      </c>
      <c r="I2447" t="s">
        <v>244</v>
      </c>
      <c r="J2447" t="b">
        <v>0</v>
      </c>
      <c r="K2447">
        <v>804</v>
      </c>
      <c r="L2447">
        <v>2129630</v>
      </c>
      <c r="M2447" t="str">
        <f>IF(VLOOKUP(A2447,'national-winners'!$A$2:$B$13,2,0)=H2447,"Y","N")</f>
        <v>N</v>
      </c>
      <c r="N2447" t="str">
        <f>_xlfn.XLOOKUP(INDEX('state-winning-votes'!$A$1:$L$53,MATCH($C2447,'state-winning-votes'!$A:$A,0),MATCH($A2447,'state-winning-votes'!$A$2:$L$2,0)),$K:$K,$H:$H)</f>
        <v>Bush, George W.</v>
      </c>
      <c r="O2447" t="str">
        <f>VLOOKUP(A2447,'national-winners'!$A$2:$B$13,2,0)</f>
        <v>Bush, George W.</v>
      </c>
    </row>
    <row r="2448" spans="1:15" x14ac:dyDescent="0.25">
      <c r="A2448">
        <v>2004</v>
      </c>
      <c r="B2448" t="s">
        <v>46</v>
      </c>
      <c r="C2448" t="s">
        <v>47</v>
      </c>
      <c r="D2448">
        <v>8</v>
      </c>
      <c r="E2448">
        <v>84</v>
      </c>
      <c r="F2448">
        <v>62</v>
      </c>
      <c r="G2448" t="s">
        <v>16</v>
      </c>
      <c r="H2448" t="s">
        <v>321</v>
      </c>
      <c r="I2448" t="s">
        <v>322</v>
      </c>
      <c r="J2448" t="b">
        <v>0</v>
      </c>
      <c r="K2448">
        <v>378</v>
      </c>
      <c r="L2448">
        <v>2129630</v>
      </c>
      <c r="M2448" t="str">
        <f>IF(VLOOKUP(A2448,'national-winners'!$A$2:$B$13,2,0)=H2448,"Y","N")</f>
        <v>N</v>
      </c>
      <c r="N2448" t="str">
        <f>_xlfn.XLOOKUP(INDEX('state-winning-votes'!$A$1:$L$53,MATCH($C2448,'state-winning-votes'!$A:$A,0),MATCH($A2448,'state-winning-votes'!$A$2:$L$2,0)),$K:$K,$H:$H)</f>
        <v>Bush, George W.</v>
      </c>
      <c r="O2448" t="str">
        <f>VLOOKUP(A2448,'national-winners'!$A$2:$B$13,2,0)</f>
        <v>Bush, George W.</v>
      </c>
    </row>
    <row r="2449" spans="1:15" x14ac:dyDescent="0.25">
      <c r="A2449">
        <v>2004</v>
      </c>
      <c r="B2449" t="s">
        <v>46</v>
      </c>
      <c r="C2449" t="s">
        <v>47</v>
      </c>
      <c r="D2449">
        <v>8</v>
      </c>
      <c r="E2449">
        <v>84</v>
      </c>
      <c r="F2449">
        <v>62</v>
      </c>
      <c r="G2449" t="s">
        <v>16</v>
      </c>
      <c r="H2449" t="s">
        <v>323</v>
      </c>
      <c r="I2449" t="s">
        <v>287</v>
      </c>
      <c r="J2449" t="b">
        <v>0</v>
      </c>
      <c r="K2449">
        <v>329</v>
      </c>
      <c r="L2449">
        <v>2129630</v>
      </c>
      <c r="M2449" t="str">
        <f>IF(VLOOKUP(A2449,'national-winners'!$A$2:$B$13,2,0)=H2449,"Y","N")</f>
        <v>N</v>
      </c>
      <c r="N2449" t="str">
        <f>_xlfn.XLOOKUP(INDEX('state-winning-votes'!$A$1:$L$53,MATCH($C2449,'state-winning-votes'!$A:$A,0),MATCH($A2449,'state-winning-votes'!$A$2:$L$2,0)),$K:$K,$H:$H)</f>
        <v>Bush, George W.</v>
      </c>
      <c r="O2449" t="str">
        <f>VLOOKUP(A2449,'national-winners'!$A$2:$B$13,2,0)</f>
        <v>Bush, George W.</v>
      </c>
    </row>
    <row r="2450" spans="1:15" x14ac:dyDescent="0.25">
      <c r="A2450">
        <v>2004</v>
      </c>
      <c r="B2450" t="s">
        <v>46</v>
      </c>
      <c r="C2450" t="s">
        <v>47</v>
      </c>
      <c r="D2450">
        <v>8</v>
      </c>
      <c r="E2450">
        <v>84</v>
      </c>
      <c r="F2450">
        <v>62</v>
      </c>
      <c r="G2450" t="s">
        <v>16</v>
      </c>
      <c r="H2450" t="s">
        <v>324</v>
      </c>
      <c r="I2450" t="s">
        <v>37</v>
      </c>
      <c r="J2450" t="b">
        <v>0</v>
      </c>
      <c r="K2450">
        <v>241</v>
      </c>
      <c r="L2450">
        <v>2129630</v>
      </c>
      <c r="M2450" t="str">
        <f>IF(VLOOKUP(A2450,'national-winners'!$A$2:$B$13,2,0)=H2450,"Y","N")</f>
        <v>N</v>
      </c>
      <c r="N2450" t="str">
        <f>_xlfn.XLOOKUP(INDEX('state-winning-votes'!$A$1:$L$53,MATCH($C2450,'state-winning-votes'!$A:$A,0),MATCH($A2450,'state-winning-votes'!$A$2:$L$2,0)),$K:$K,$H:$H)</f>
        <v>Bush, George W.</v>
      </c>
      <c r="O2450" t="str">
        <f>VLOOKUP(A2450,'national-winners'!$A$2:$B$13,2,0)</f>
        <v>Bush, George W.</v>
      </c>
    </row>
    <row r="2451" spans="1:15" x14ac:dyDescent="0.25">
      <c r="A2451">
        <v>2004</v>
      </c>
      <c r="B2451" t="s">
        <v>46</v>
      </c>
      <c r="C2451" t="s">
        <v>47</v>
      </c>
      <c r="D2451">
        <v>8</v>
      </c>
      <c r="E2451">
        <v>84</v>
      </c>
      <c r="F2451">
        <v>62</v>
      </c>
      <c r="G2451" t="s">
        <v>16</v>
      </c>
      <c r="H2451" t="s">
        <v>325</v>
      </c>
      <c r="I2451" t="s">
        <v>100</v>
      </c>
      <c r="J2451" t="b">
        <v>0</v>
      </c>
      <c r="K2451">
        <v>216</v>
      </c>
      <c r="L2451">
        <v>2129630</v>
      </c>
      <c r="M2451" t="str">
        <f>IF(VLOOKUP(A2451,'national-winners'!$A$2:$B$13,2,0)=H2451,"Y","N")</f>
        <v>N</v>
      </c>
      <c r="N2451" t="str">
        <f>_xlfn.XLOOKUP(INDEX('state-winning-votes'!$A$1:$L$53,MATCH($C2451,'state-winning-votes'!$A:$A,0),MATCH($A2451,'state-winning-votes'!$A$2:$L$2,0)),$K:$K,$H:$H)</f>
        <v>Bush, George W.</v>
      </c>
      <c r="O2451" t="str">
        <f>VLOOKUP(A2451,'national-winners'!$A$2:$B$13,2,0)</f>
        <v>Bush, George W.</v>
      </c>
    </row>
    <row r="2452" spans="1:15" x14ac:dyDescent="0.25">
      <c r="A2452">
        <v>2004</v>
      </c>
      <c r="B2452" t="s">
        <v>46</v>
      </c>
      <c r="C2452" t="s">
        <v>47</v>
      </c>
      <c r="D2452">
        <v>8</v>
      </c>
      <c r="E2452">
        <v>84</v>
      </c>
      <c r="F2452">
        <v>62</v>
      </c>
      <c r="G2452" t="s">
        <v>16</v>
      </c>
      <c r="H2452" t="s">
        <v>197</v>
      </c>
      <c r="I2452" t="s">
        <v>25</v>
      </c>
      <c r="J2452" t="b">
        <v>0</v>
      </c>
      <c r="K2452">
        <v>140</v>
      </c>
      <c r="L2452">
        <v>2129630</v>
      </c>
      <c r="M2452" t="str">
        <f>IF(VLOOKUP(A2452,'national-winners'!$A$2:$B$13,2,0)=H2452,"Y","N")</f>
        <v>N</v>
      </c>
      <c r="N2452" t="str">
        <f>_xlfn.XLOOKUP(INDEX('state-winning-votes'!$A$1:$L$53,MATCH($C2452,'state-winning-votes'!$A:$A,0),MATCH($A2452,'state-winning-votes'!$A$2:$L$2,0)),$K:$K,$H:$H)</f>
        <v>Bush, George W.</v>
      </c>
      <c r="O2452" t="str">
        <f>VLOOKUP(A2452,'national-winners'!$A$2:$B$13,2,0)</f>
        <v>Bush, George W.</v>
      </c>
    </row>
    <row r="2453" spans="1:15" x14ac:dyDescent="0.25">
      <c r="A2453">
        <v>2004</v>
      </c>
      <c r="B2453" t="s">
        <v>50</v>
      </c>
      <c r="C2453" t="s">
        <v>51</v>
      </c>
      <c r="D2453">
        <v>9</v>
      </c>
      <c r="E2453">
        <v>16</v>
      </c>
      <c r="F2453">
        <v>1</v>
      </c>
      <c r="G2453" t="s">
        <v>16</v>
      </c>
      <c r="H2453" t="s">
        <v>313</v>
      </c>
      <c r="I2453" t="s">
        <v>18</v>
      </c>
      <c r="J2453" t="b">
        <v>0</v>
      </c>
      <c r="K2453">
        <v>857488</v>
      </c>
      <c r="L2453">
        <v>1578769</v>
      </c>
      <c r="M2453" t="str">
        <f>IF(VLOOKUP(A2453,'national-winners'!$A$2:$B$13,2,0)=H2453,"Y","N")</f>
        <v>N</v>
      </c>
      <c r="N2453" t="str">
        <f>_xlfn.XLOOKUP(INDEX('state-winning-votes'!$A$1:$L$53,MATCH($C2453,'state-winning-votes'!$A:$A,0),MATCH($A2453,'state-winning-votes'!$A$2:$L$2,0)),$K:$K,$H:$H)</f>
        <v>Kerry, John</v>
      </c>
      <c r="O2453" t="str">
        <f>VLOOKUP(A2453,'national-winners'!$A$2:$B$13,2,0)</f>
        <v>Bush, George W.</v>
      </c>
    </row>
    <row r="2454" spans="1:15" x14ac:dyDescent="0.25">
      <c r="A2454">
        <v>2004</v>
      </c>
      <c r="B2454" t="s">
        <v>50</v>
      </c>
      <c r="C2454" t="s">
        <v>51</v>
      </c>
      <c r="D2454">
        <v>9</v>
      </c>
      <c r="E2454">
        <v>16</v>
      </c>
      <c r="F2454">
        <v>1</v>
      </c>
      <c r="G2454" t="s">
        <v>16</v>
      </c>
      <c r="H2454" t="s">
        <v>297</v>
      </c>
      <c r="I2454" t="s">
        <v>21</v>
      </c>
      <c r="J2454" t="b">
        <v>0</v>
      </c>
      <c r="K2454">
        <v>693826</v>
      </c>
      <c r="L2454">
        <v>1578769</v>
      </c>
      <c r="M2454" t="str">
        <f>IF(VLOOKUP(A2454,'national-winners'!$A$2:$B$13,2,0)=H2454,"Y","N")</f>
        <v>Y</v>
      </c>
      <c r="N2454" t="str">
        <f>_xlfn.XLOOKUP(INDEX('state-winning-votes'!$A$1:$L$53,MATCH($C2454,'state-winning-votes'!$A:$A,0),MATCH($A2454,'state-winning-votes'!$A$2:$L$2,0)),$K:$K,$H:$H)</f>
        <v>Kerry, John</v>
      </c>
      <c r="O2454" t="str">
        <f>VLOOKUP(A2454,'national-winners'!$A$2:$B$13,2,0)</f>
        <v>Bush, George W.</v>
      </c>
    </row>
    <row r="2455" spans="1:15" x14ac:dyDescent="0.25">
      <c r="A2455">
        <v>2004</v>
      </c>
      <c r="B2455" t="s">
        <v>50</v>
      </c>
      <c r="C2455" t="s">
        <v>51</v>
      </c>
      <c r="D2455">
        <v>9</v>
      </c>
      <c r="E2455">
        <v>16</v>
      </c>
      <c r="F2455">
        <v>1</v>
      </c>
      <c r="G2455" t="s">
        <v>16</v>
      </c>
      <c r="H2455" t="s">
        <v>273</v>
      </c>
      <c r="I2455" t="s">
        <v>326</v>
      </c>
      <c r="J2455" t="b">
        <v>0</v>
      </c>
      <c r="K2455">
        <v>12969</v>
      </c>
      <c r="L2455">
        <v>1578769</v>
      </c>
      <c r="M2455" t="str">
        <f>IF(VLOOKUP(A2455,'national-winners'!$A$2:$B$13,2,0)=H2455,"Y","N")</f>
        <v>N</v>
      </c>
      <c r="N2455" t="str">
        <f>_xlfn.XLOOKUP(INDEX('state-winning-votes'!$A$1:$L$53,MATCH($C2455,'state-winning-votes'!$A:$A,0),MATCH($A2455,'state-winning-votes'!$A$2:$L$2,0)),$K:$K,$H:$H)</f>
        <v>Kerry, John</v>
      </c>
      <c r="O2455" t="str">
        <f>VLOOKUP(A2455,'national-winners'!$A$2:$B$13,2,0)</f>
        <v>Bush, George W.</v>
      </c>
    </row>
    <row r="2456" spans="1:15" x14ac:dyDescent="0.25">
      <c r="A2456">
        <v>2004</v>
      </c>
      <c r="B2456" t="s">
        <v>50</v>
      </c>
      <c r="C2456" t="s">
        <v>51</v>
      </c>
      <c r="D2456">
        <v>9</v>
      </c>
      <c r="E2456">
        <v>16</v>
      </c>
      <c r="F2456">
        <v>1</v>
      </c>
      <c r="G2456" t="s">
        <v>16</v>
      </c>
      <c r="H2456" t="s">
        <v>317</v>
      </c>
      <c r="I2456" t="s">
        <v>274</v>
      </c>
      <c r="J2456" t="b">
        <v>0</v>
      </c>
      <c r="K2456">
        <v>9564</v>
      </c>
      <c r="L2456">
        <v>1578769</v>
      </c>
      <c r="M2456" t="str">
        <f>IF(VLOOKUP(A2456,'national-winners'!$A$2:$B$13,2,0)=H2456,"Y","N")</f>
        <v>N</v>
      </c>
      <c r="N2456" t="str">
        <f>_xlfn.XLOOKUP(INDEX('state-winning-votes'!$A$1:$L$53,MATCH($C2456,'state-winning-votes'!$A:$A,0),MATCH($A2456,'state-winning-votes'!$A$2:$L$2,0)),$K:$K,$H:$H)</f>
        <v>Kerry, John</v>
      </c>
      <c r="O2456" t="str">
        <f>VLOOKUP(A2456,'national-winners'!$A$2:$B$13,2,0)</f>
        <v>Bush, George W.</v>
      </c>
    </row>
    <row r="2457" spans="1:15" x14ac:dyDescent="0.25">
      <c r="A2457">
        <v>2004</v>
      </c>
      <c r="B2457" t="s">
        <v>50</v>
      </c>
      <c r="C2457" t="s">
        <v>51</v>
      </c>
      <c r="D2457">
        <v>9</v>
      </c>
      <c r="E2457">
        <v>16</v>
      </c>
      <c r="F2457">
        <v>1</v>
      </c>
      <c r="G2457" t="s">
        <v>16</v>
      </c>
      <c r="H2457" t="s">
        <v>316</v>
      </c>
      <c r="I2457" t="s">
        <v>29</v>
      </c>
      <c r="J2457" t="b">
        <v>0</v>
      </c>
      <c r="K2457">
        <v>3367</v>
      </c>
      <c r="L2457">
        <v>1578769</v>
      </c>
      <c r="M2457" t="str">
        <f>IF(VLOOKUP(A2457,'national-winners'!$A$2:$B$13,2,0)=H2457,"Y","N")</f>
        <v>N</v>
      </c>
      <c r="N2457" t="str">
        <f>_xlfn.XLOOKUP(INDEX('state-winning-votes'!$A$1:$L$53,MATCH($C2457,'state-winning-votes'!$A:$A,0),MATCH($A2457,'state-winning-votes'!$A$2:$L$2,0)),$K:$K,$H:$H)</f>
        <v>Kerry, John</v>
      </c>
      <c r="O2457" t="str">
        <f>VLOOKUP(A2457,'national-winners'!$A$2:$B$13,2,0)</f>
        <v>Bush, George W.</v>
      </c>
    </row>
    <row r="2458" spans="1:15" x14ac:dyDescent="0.25">
      <c r="A2458">
        <v>2004</v>
      </c>
      <c r="B2458" t="s">
        <v>50</v>
      </c>
      <c r="C2458" t="s">
        <v>51</v>
      </c>
      <c r="D2458">
        <v>9</v>
      </c>
      <c r="E2458">
        <v>16</v>
      </c>
      <c r="F2458">
        <v>1</v>
      </c>
      <c r="G2458" t="s">
        <v>16</v>
      </c>
      <c r="H2458" t="s">
        <v>314</v>
      </c>
      <c r="I2458" t="s">
        <v>147</v>
      </c>
      <c r="J2458" t="b">
        <v>0</v>
      </c>
      <c r="K2458">
        <v>1543</v>
      </c>
      <c r="L2458">
        <v>1578769</v>
      </c>
      <c r="M2458" t="str">
        <f>IF(VLOOKUP(A2458,'national-winners'!$A$2:$B$13,2,0)=H2458,"Y","N")</f>
        <v>N</v>
      </c>
      <c r="N2458" t="str">
        <f>_xlfn.XLOOKUP(INDEX('state-winning-votes'!$A$1:$L$53,MATCH($C2458,'state-winning-votes'!$A:$A,0),MATCH($A2458,'state-winning-votes'!$A$2:$L$2,0)),$K:$K,$H:$H)</f>
        <v>Kerry, John</v>
      </c>
      <c r="O2458" t="str">
        <f>VLOOKUP(A2458,'national-winners'!$A$2:$B$13,2,0)</f>
        <v>Bush, George W.</v>
      </c>
    </row>
    <row r="2459" spans="1:15" x14ac:dyDescent="0.25">
      <c r="A2459">
        <v>2004</v>
      </c>
      <c r="B2459" t="s">
        <v>50</v>
      </c>
      <c r="C2459" t="s">
        <v>51</v>
      </c>
      <c r="D2459">
        <v>9</v>
      </c>
      <c r="E2459">
        <v>16</v>
      </c>
      <c r="F2459">
        <v>1</v>
      </c>
      <c r="G2459" t="s">
        <v>16</v>
      </c>
      <c r="H2459" t="s">
        <v>324</v>
      </c>
      <c r="I2459" t="s">
        <v>37</v>
      </c>
      <c r="J2459" t="b">
        <v>1</v>
      </c>
      <c r="K2459">
        <v>12</v>
      </c>
      <c r="L2459">
        <v>1578769</v>
      </c>
      <c r="M2459" t="str">
        <f>IF(VLOOKUP(A2459,'national-winners'!$A$2:$B$13,2,0)=H2459,"Y","N")</f>
        <v>N</v>
      </c>
      <c r="N2459" t="str">
        <f>_xlfn.XLOOKUP(INDEX('state-winning-votes'!$A$1:$L$53,MATCH($C2459,'state-winning-votes'!$A:$A,0),MATCH($A2459,'state-winning-votes'!$A$2:$L$2,0)),$K:$K,$H:$H)</f>
        <v>Kerry, John</v>
      </c>
      <c r="O2459" t="str">
        <f>VLOOKUP(A2459,'national-winners'!$A$2:$B$13,2,0)</f>
        <v>Bush, George W.</v>
      </c>
    </row>
    <row r="2460" spans="1:15" x14ac:dyDescent="0.25">
      <c r="A2460">
        <v>2004</v>
      </c>
      <c r="B2460" t="s">
        <v>53</v>
      </c>
      <c r="C2460" t="s">
        <v>54</v>
      </c>
      <c r="D2460">
        <v>10</v>
      </c>
      <c r="E2460">
        <v>51</v>
      </c>
      <c r="F2460">
        <v>11</v>
      </c>
      <c r="G2460" t="s">
        <v>16</v>
      </c>
      <c r="H2460" t="s">
        <v>313</v>
      </c>
      <c r="I2460" t="s">
        <v>18</v>
      </c>
      <c r="J2460" t="b">
        <v>0</v>
      </c>
      <c r="K2460">
        <v>200152</v>
      </c>
      <c r="L2460">
        <v>375190</v>
      </c>
      <c r="M2460" t="str">
        <f>IF(VLOOKUP(A2460,'national-winners'!$A$2:$B$13,2,0)=H2460,"Y","N")</f>
        <v>N</v>
      </c>
      <c r="N2460" t="str">
        <f>_xlfn.XLOOKUP(INDEX('state-winning-votes'!$A$1:$L$53,MATCH($C2460,'state-winning-votes'!$A:$A,0),MATCH($A2460,'state-winning-votes'!$A$2:$L$2,0)),$K:$K,$H:$H)</f>
        <v>Kerry, John</v>
      </c>
      <c r="O2460" t="str">
        <f>VLOOKUP(A2460,'national-winners'!$A$2:$B$13,2,0)</f>
        <v>Bush, George W.</v>
      </c>
    </row>
    <row r="2461" spans="1:15" x14ac:dyDescent="0.25">
      <c r="A2461">
        <v>2004</v>
      </c>
      <c r="B2461" t="s">
        <v>53</v>
      </c>
      <c r="C2461" t="s">
        <v>54</v>
      </c>
      <c r="D2461">
        <v>10</v>
      </c>
      <c r="E2461">
        <v>51</v>
      </c>
      <c r="F2461">
        <v>11</v>
      </c>
      <c r="G2461" t="s">
        <v>16</v>
      </c>
      <c r="H2461" t="s">
        <v>297</v>
      </c>
      <c r="I2461" t="s">
        <v>21</v>
      </c>
      <c r="J2461" t="b">
        <v>0</v>
      </c>
      <c r="K2461">
        <v>171660</v>
      </c>
      <c r="L2461">
        <v>375190</v>
      </c>
      <c r="M2461" t="str">
        <f>IF(VLOOKUP(A2461,'national-winners'!$A$2:$B$13,2,0)=H2461,"Y","N")</f>
        <v>Y</v>
      </c>
      <c r="N2461" t="str">
        <f>_xlfn.XLOOKUP(INDEX('state-winning-votes'!$A$1:$L$53,MATCH($C2461,'state-winning-votes'!$A:$A,0),MATCH($A2461,'state-winning-votes'!$A$2:$L$2,0)),$K:$K,$H:$H)</f>
        <v>Kerry, John</v>
      </c>
      <c r="O2461" t="str">
        <f>VLOOKUP(A2461,'national-winners'!$A$2:$B$13,2,0)</f>
        <v>Bush, George W.</v>
      </c>
    </row>
    <row r="2462" spans="1:15" x14ac:dyDescent="0.25">
      <c r="A2462">
        <v>2004</v>
      </c>
      <c r="B2462" t="s">
        <v>53</v>
      </c>
      <c r="C2462" t="s">
        <v>54</v>
      </c>
      <c r="D2462">
        <v>10</v>
      </c>
      <c r="E2462">
        <v>51</v>
      </c>
      <c r="F2462">
        <v>11</v>
      </c>
      <c r="G2462" t="s">
        <v>16</v>
      </c>
      <c r="H2462" t="s">
        <v>273</v>
      </c>
      <c r="I2462" t="s">
        <v>35</v>
      </c>
      <c r="J2462" t="b">
        <v>0</v>
      </c>
      <c r="K2462">
        <v>2153</v>
      </c>
      <c r="L2462">
        <v>375190</v>
      </c>
      <c r="M2462" t="str">
        <f>IF(VLOOKUP(A2462,'national-winners'!$A$2:$B$13,2,0)=H2462,"Y","N")</f>
        <v>N</v>
      </c>
      <c r="N2462" t="str">
        <f>_xlfn.XLOOKUP(INDEX('state-winning-votes'!$A$1:$L$53,MATCH($C2462,'state-winning-votes'!$A:$A,0),MATCH($A2462,'state-winning-votes'!$A$2:$L$2,0)),$K:$K,$H:$H)</f>
        <v>Kerry, John</v>
      </c>
      <c r="O2462" t="str">
        <f>VLOOKUP(A2462,'national-winners'!$A$2:$B$13,2,0)</f>
        <v>Bush, George W.</v>
      </c>
    </row>
    <row r="2463" spans="1:15" x14ac:dyDescent="0.25">
      <c r="A2463">
        <v>2004</v>
      </c>
      <c r="B2463" t="s">
        <v>53</v>
      </c>
      <c r="C2463" t="s">
        <v>54</v>
      </c>
      <c r="D2463">
        <v>10</v>
      </c>
      <c r="E2463">
        <v>51</v>
      </c>
      <c r="F2463">
        <v>11</v>
      </c>
      <c r="G2463" t="s">
        <v>16</v>
      </c>
      <c r="H2463" t="s">
        <v>316</v>
      </c>
      <c r="I2463" t="s">
        <v>29</v>
      </c>
      <c r="J2463" t="b">
        <v>0</v>
      </c>
      <c r="K2463">
        <v>586</v>
      </c>
      <c r="L2463">
        <v>375190</v>
      </c>
      <c r="M2463" t="str">
        <f>IF(VLOOKUP(A2463,'national-winners'!$A$2:$B$13,2,0)=H2463,"Y","N")</f>
        <v>N</v>
      </c>
      <c r="N2463" t="str">
        <f>_xlfn.XLOOKUP(INDEX('state-winning-votes'!$A$1:$L$53,MATCH($C2463,'state-winning-votes'!$A:$A,0),MATCH($A2463,'state-winning-votes'!$A$2:$L$2,0)),$K:$K,$H:$H)</f>
        <v>Kerry, John</v>
      </c>
      <c r="O2463" t="str">
        <f>VLOOKUP(A2463,'national-winners'!$A$2:$B$13,2,0)</f>
        <v>Bush, George W.</v>
      </c>
    </row>
    <row r="2464" spans="1:15" x14ac:dyDescent="0.25">
      <c r="A2464">
        <v>2004</v>
      </c>
      <c r="B2464" t="s">
        <v>53</v>
      </c>
      <c r="C2464" t="s">
        <v>54</v>
      </c>
      <c r="D2464">
        <v>10</v>
      </c>
      <c r="E2464">
        <v>51</v>
      </c>
      <c r="F2464">
        <v>11</v>
      </c>
      <c r="G2464" t="s">
        <v>16</v>
      </c>
      <c r="H2464" t="s">
        <v>314</v>
      </c>
      <c r="I2464" t="s">
        <v>134</v>
      </c>
      <c r="J2464" t="b">
        <v>0</v>
      </c>
      <c r="K2464">
        <v>289</v>
      </c>
      <c r="L2464">
        <v>375190</v>
      </c>
      <c r="M2464" t="str">
        <f>IF(VLOOKUP(A2464,'national-winners'!$A$2:$B$13,2,0)=H2464,"Y","N")</f>
        <v>N</v>
      </c>
      <c r="N2464" t="str">
        <f>_xlfn.XLOOKUP(INDEX('state-winning-votes'!$A$1:$L$53,MATCH($C2464,'state-winning-votes'!$A:$A,0),MATCH($A2464,'state-winning-votes'!$A$2:$L$2,0)),$K:$K,$H:$H)</f>
        <v>Kerry, John</v>
      </c>
      <c r="O2464" t="str">
        <f>VLOOKUP(A2464,'national-winners'!$A$2:$B$13,2,0)</f>
        <v>Bush, George W.</v>
      </c>
    </row>
    <row r="2465" spans="1:15" x14ac:dyDescent="0.25">
      <c r="A2465">
        <v>2004</v>
      </c>
      <c r="B2465" t="s">
        <v>53</v>
      </c>
      <c r="C2465" t="s">
        <v>54</v>
      </c>
      <c r="D2465">
        <v>10</v>
      </c>
      <c r="E2465">
        <v>51</v>
      </c>
      <c r="F2465">
        <v>11</v>
      </c>
      <c r="G2465" t="s">
        <v>16</v>
      </c>
      <c r="H2465" t="s">
        <v>317</v>
      </c>
      <c r="I2465" t="s">
        <v>274</v>
      </c>
      <c r="J2465" t="b">
        <v>0</v>
      </c>
      <c r="K2465">
        <v>250</v>
      </c>
      <c r="L2465">
        <v>375190</v>
      </c>
      <c r="M2465" t="str">
        <f>IF(VLOOKUP(A2465,'national-winners'!$A$2:$B$13,2,0)=H2465,"Y","N")</f>
        <v>N</v>
      </c>
      <c r="N2465" t="str">
        <f>_xlfn.XLOOKUP(INDEX('state-winning-votes'!$A$1:$L$53,MATCH($C2465,'state-winning-votes'!$A:$A,0),MATCH($A2465,'state-winning-votes'!$A$2:$L$2,0)),$K:$K,$H:$H)</f>
        <v>Kerry, John</v>
      </c>
      <c r="O2465" t="str">
        <f>VLOOKUP(A2465,'national-winners'!$A$2:$B$13,2,0)</f>
        <v>Bush, George W.</v>
      </c>
    </row>
    <row r="2466" spans="1:15" x14ac:dyDescent="0.25">
      <c r="A2466">
        <v>2004</v>
      </c>
      <c r="B2466" t="s">
        <v>53</v>
      </c>
      <c r="C2466" t="s">
        <v>54</v>
      </c>
      <c r="D2466">
        <v>10</v>
      </c>
      <c r="E2466">
        <v>51</v>
      </c>
      <c r="F2466">
        <v>11</v>
      </c>
      <c r="G2466" t="s">
        <v>16</v>
      </c>
      <c r="H2466" t="s">
        <v>325</v>
      </c>
      <c r="I2466" t="s">
        <v>237</v>
      </c>
      <c r="J2466" t="b">
        <v>0</v>
      </c>
      <c r="K2466">
        <v>100</v>
      </c>
      <c r="L2466">
        <v>375190</v>
      </c>
      <c r="M2466" t="str">
        <f>IF(VLOOKUP(A2466,'national-winners'!$A$2:$B$13,2,0)=H2466,"Y","N")</f>
        <v>N</v>
      </c>
      <c r="N2466" t="str">
        <f>_xlfn.XLOOKUP(INDEX('state-winning-votes'!$A$1:$L$53,MATCH($C2466,'state-winning-votes'!$A:$A,0),MATCH($A2466,'state-winning-votes'!$A$2:$L$2,0)),$K:$K,$H:$H)</f>
        <v>Kerry, John</v>
      </c>
      <c r="O2466" t="str">
        <f>VLOOKUP(A2466,'national-winners'!$A$2:$B$13,2,0)</f>
        <v>Bush, George W.</v>
      </c>
    </row>
    <row r="2467" spans="1:15" x14ac:dyDescent="0.25">
      <c r="A2467">
        <v>2004</v>
      </c>
      <c r="B2467" t="s">
        <v>57</v>
      </c>
      <c r="C2467" t="s">
        <v>58</v>
      </c>
      <c r="D2467">
        <v>11</v>
      </c>
      <c r="E2467">
        <v>53</v>
      </c>
      <c r="F2467">
        <v>55</v>
      </c>
      <c r="G2467" t="s">
        <v>16</v>
      </c>
      <c r="H2467" t="s">
        <v>313</v>
      </c>
      <c r="I2467" t="s">
        <v>18</v>
      </c>
      <c r="J2467" t="b">
        <v>0</v>
      </c>
      <c r="K2467">
        <v>202970</v>
      </c>
      <c r="L2467">
        <v>227586</v>
      </c>
      <c r="M2467" t="str">
        <f>IF(VLOOKUP(A2467,'national-winners'!$A$2:$B$13,2,0)=H2467,"Y","N")</f>
        <v>N</v>
      </c>
      <c r="N2467" t="str">
        <f>_xlfn.XLOOKUP(INDEX('state-winning-votes'!$A$1:$L$53,MATCH($C2467,'state-winning-votes'!$A:$A,0),MATCH($A2467,'state-winning-votes'!$A$2:$L$2,0)),$K:$K,$H:$H)</f>
        <v>Kerry, John</v>
      </c>
      <c r="O2467" t="str">
        <f>VLOOKUP(A2467,'national-winners'!$A$2:$B$13,2,0)</f>
        <v>Bush, George W.</v>
      </c>
    </row>
    <row r="2468" spans="1:15" x14ac:dyDescent="0.25">
      <c r="A2468">
        <v>2004</v>
      </c>
      <c r="B2468" t="s">
        <v>57</v>
      </c>
      <c r="C2468" t="s">
        <v>58</v>
      </c>
      <c r="D2468">
        <v>11</v>
      </c>
      <c r="E2468">
        <v>53</v>
      </c>
      <c r="F2468">
        <v>55</v>
      </c>
      <c r="G2468" t="s">
        <v>16</v>
      </c>
      <c r="H2468" t="s">
        <v>297</v>
      </c>
      <c r="I2468" t="s">
        <v>21</v>
      </c>
      <c r="J2468" t="b">
        <v>0</v>
      </c>
      <c r="K2468">
        <v>21256</v>
      </c>
      <c r="L2468">
        <v>227586</v>
      </c>
      <c r="M2468" t="str">
        <f>IF(VLOOKUP(A2468,'national-winners'!$A$2:$B$13,2,0)=H2468,"Y","N")</f>
        <v>Y</v>
      </c>
      <c r="N2468" t="str">
        <f>_xlfn.XLOOKUP(INDEX('state-winning-votes'!$A$1:$L$53,MATCH($C2468,'state-winning-votes'!$A:$A,0),MATCH($A2468,'state-winning-votes'!$A$2:$L$2,0)),$K:$K,$H:$H)</f>
        <v>Kerry, John</v>
      </c>
      <c r="O2468" t="str">
        <f>VLOOKUP(A2468,'national-winners'!$A$2:$B$13,2,0)</f>
        <v>Bush, George W.</v>
      </c>
    </row>
    <row r="2469" spans="1:15" x14ac:dyDescent="0.25">
      <c r="A2469">
        <v>2004</v>
      </c>
      <c r="B2469" t="s">
        <v>57</v>
      </c>
      <c r="C2469" t="s">
        <v>58</v>
      </c>
      <c r="D2469">
        <v>11</v>
      </c>
      <c r="E2469">
        <v>53</v>
      </c>
      <c r="F2469">
        <v>55</v>
      </c>
      <c r="G2469" t="s">
        <v>16</v>
      </c>
      <c r="H2469" t="s">
        <v>273</v>
      </c>
      <c r="I2469" t="s">
        <v>35</v>
      </c>
      <c r="J2469" t="b">
        <v>0</v>
      </c>
      <c r="K2469">
        <v>1485</v>
      </c>
      <c r="L2469">
        <v>227586</v>
      </c>
      <c r="M2469" t="str">
        <f>IF(VLOOKUP(A2469,'national-winners'!$A$2:$B$13,2,0)=H2469,"Y","N")</f>
        <v>N</v>
      </c>
      <c r="N2469" t="str">
        <f>_xlfn.XLOOKUP(INDEX('state-winning-votes'!$A$1:$L$53,MATCH($C2469,'state-winning-votes'!$A:$A,0),MATCH($A2469,'state-winning-votes'!$A$2:$L$2,0)),$K:$K,$H:$H)</f>
        <v>Kerry, John</v>
      </c>
      <c r="O2469" t="str">
        <f>VLOOKUP(A2469,'national-winners'!$A$2:$B$13,2,0)</f>
        <v>Bush, George W.</v>
      </c>
    </row>
    <row r="2470" spans="1:15" x14ac:dyDescent="0.25">
      <c r="A2470">
        <v>2004</v>
      </c>
      <c r="B2470" t="s">
        <v>57</v>
      </c>
      <c r="C2470" t="s">
        <v>58</v>
      </c>
      <c r="D2470">
        <v>11</v>
      </c>
      <c r="E2470">
        <v>53</v>
      </c>
      <c r="F2470">
        <v>55</v>
      </c>
      <c r="G2470" t="s">
        <v>16</v>
      </c>
      <c r="H2470" t="s">
        <v>317</v>
      </c>
      <c r="I2470" t="s">
        <v>327</v>
      </c>
      <c r="J2470" t="b">
        <v>0</v>
      </c>
      <c r="K2470">
        <v>737</v>
      </c>
      <c r="L2470">
        <v>227586</v>
      </c>
      <c r="M2470" t="str">
        <f>IF(VLOOKUP(A2470,'national-winners'!$A$2:$B$13,2,0)=H2470,"Y","N")</f>
        <v>N</v>
      </c>
      <c r="N2470" t="str">
        <f>_xlfn.XLOOKUP(INDEX('state-winning-votes'!$A$1:$L$53,MATCH($C2470,'state-winning-votes'!$A:$A,0),MATCH($A2470,'state-winning-votes'!$A$2:$L$2,0)),$K:$K,$H:$H)</f>
        <v>Kerry, John</v>
      </c>
      <c r="O2470" t="str">
        <f>VLOOKUP(A2470,'national-winners'!$A$2:$B$13,2,0)</f>
        <v>Bush, George W.</v>
      </c>
    </row>
    <row r="2471" spans="1:15" x14ac:dyDescent="0.25">
      <c r="A2471">
        <v>2004</v>
      </c>
      <c r="B2471" t="s">
        <v>57</v>
      </c>
      <c r="C2471" t="s">
        <v>58</v>
      </c>
      <c r="D2471">
        <v>11</v>
      </c>
      <c r="E2471">
        <v>53</v>
      </c>
      <c r="F2471">
        <v>55</v>
      </c>
      <c r="G2471" t="s">
        <v>16</v>
      </c>
      <c r="H2471" t="s">
        <v>328</v>
      </c>
      <c r="J2471" t="b">
        <v>1</v>
      </c>
      <c r="K2471">
        <v>506</v>
      </c>
      <c r="L2471">
        <v>227586</v>
      </c>
      <c r="M2471" t="str">
        <f>IF(VLOOKUP(A2471,'national-winners'!$A$2:$B$13,2,0)=H2471,"Y","N")</f>
        <v>N</v>
      </c>
      <c r="N2471" t="str">
        <f>_xlfn.XLOOKUP(INDEX('state-winning-votes'!$A$1:$L$53,MATCH($C2471,'state-winning-votes'!$A:$A,0),MATCH($A2471,'state-winning-votes'!$A$2:$L$2,0)),$K:$K,$H:$H)</f>
        <v>Kerry, John</v>
      </c>
      <c r="O2471" t="str">
        <f>VLOOKUP(A2471,'national-winners'!$A$2:$B$13,2,0)</f>
        <v>Bush, George W.</v>
      </c>
    </row>
    <row r="2472" spans="1:15" x14ac:dyDescent="0.25">
      <c r="A2472">
        <v>2004</v>
      </c>
      <c r="B2472" t="s">
        <v>57</v>
      </c>
      <c r="C2472" t="s">
        <v>58</v>
      </c>
      <c r="D2472">
        <v>11</v>
      </c>
      <c r="E2472">
        <v>53</v>
      </c>
      <c r="F2472">
        <v>55</v>
      </c>
      <c r="G2472" t="s">
        <v>16</v>
      </c>
      <c r="H2472" t="s">
        <v>316</v>
      </c>
      <c r="I2472" t="s">
        <v>29</v>
      </c>
      <c r="J2472" t="b">
        <v>0</v>
      </c>
      <c r="K2472">
        <v>502</v>
      </c>
      <c r="L2472">
        <v>227586</v>
      </c>
      <c r="M2472" t="str">
        <f>IF(VLOOKUP(A2472,'national-winners'!$A$2:$B$13,2,0)=H2472,"Y","N")</f>
        <v>N</v>
      </c>
      <c r="N2472" t="str">
        <f>_xlfn.XLOOKUP(INDEX('state-winning-votes'!$A$1:$L$53,MATCH($C2472,'state-winning-votes'!$A:$A,0),MATCH($A2472,'state-winning-votes'!$A$2:$L$2,0)),$K:$K,$H:$H)</f>
        <v>Kerry, John</v>
      </c>
      <c r="O2472" t="str">
        <f>VLOOKUP(A2472,'national-winners'!$A$2:$B$13,2,0)</f>
        <v>Bush, George W.</v>
      </c>
    </row>
    <row r="2473" spans="1:15" x14ac:dyDescent="0.25">
      <c r="A2473">
        <v>2004</v>
      </c>
      <c r="B2473" t="s">
        <v>57</v>
      </c>
      <c r="C2473" t="s">
        <v>58</v>
      </c>
      <c r="D2473">
        <v>11</v>
      </c>
      <c r="E2473">
        <v>53</v>
      </c>
      <c r="F2473">
        <v>55</v>
      </c>
      <c r="G2473" t="s">
        <v>16</v>
      </c>
      <c r="H2473" t="s">
        <v>324</v>
      </c>
      <c r="I2473" t="s">
        <v>37</v>
      </c>
      <c r="J2473" t="b">
        <v>0</v>
      </c>
      <c r="K2473">
        <v>130</v>
      </c>
      <c r="L2473">
        <v>227586</v>
      </c>
      <c r="M2473" t="str">
        <f>IF(VLOOKUP(A2473,'national-winners'!$A$2:$B$13,2,0)=H2473,"Y","N")</f>
        <v>N</v>
      </c>
      <c r="N2473" t="str">
        <f>_xlfn.XLOOKUP(INDEX('state-winning-votes'!$A$1:$L$53,MATCH($C2473,'state-winning-votes'!$A:$A,0),MATCH($A2473,'state-winning-votes'!$A$2:$L$2,0)),$K:$K,$H:$H)</f>
        <v>Kerry, John</v>
      </c>
      <c r="O2473" t="str">
        <f>VLOOKUP(A2473,'national-winners'!$A$2:$B$13,2,0)</f>
        <v>Bush, George W.</v>
      </c>
    </row>
    <row r="2474" spans="1:15" x14ac:dyDescent="0.25">
      <c r="A2474">
        <v>2004</v>
      </c>
      <c r="B2474" t="s">
        <v>60</v>
      </c>
      <c r="C2474" t="s">
        <v>61</v>
      </c>
      <c r="D2474">
        <v>12</v>
      </c>
      <c r="E2474">
        <v>59</v>
      </c>
      <c r="F2474">
        <v>43</v>
      </c>
      <c r="G2474" t="s">
        <v>16</v>
      </c>
      <c r="H2474" t="s">
        <v>297</v>
      </c>
      <c r="I2474" t="s">
        <v>21</v>
      </c>
      <c r="J2474" t="b">
        <v>0</v>
      </c>
      <c r="K2474">
        <v>3964522</v>
      </c>
      <c r="L2474">
        <v>7609810</v>
      </c>
      <c r="M2474" t="str">
        <f>IF(VLOOKUP(A2474,'national-winners'!$A$2:$B$13,2,0)=H2474,"Y","N")</f>
        <v>Y</v>
      </c>
      <c r="N2474" t="str">
        <f>_xlfn.XLOOKUP(INDEX('state-winning-votes'!$A$1:$L$53,MATCH($C2474,'state-winning-votes'!$A:$A,0),MATCH($A2474,'state-winning-votes'!$A$2:$L$2,0)),$K:$K,$H:$H)</f>
        <v>Bush, George W.</v>
      </c>
      <c r="O2474" t="str">
        <f>VLOOKUP(A2474,'national-winners'!$A$2:$B$13,2,0)</f>
        <v>Bush, George W.</v>
      </c>
    </row>
    <row r="2475" spans="1:15" x14ac:dyDescent="0.25">
      <c r="A2475">
        <v>2004</v>
      </c>
      <c r="B2475" t="s">
        <v>60</v>
      </c>
      <c r="C2475" t="s">
        <v>61</v>
      </c>
      <c r="D2475">
        <v>12</v>
      </c>
      <c r="E2475">
        <v>59</v>
      </c>
      <c r="F2475">
        <v>43</v>
      </c>
      <c r="G2475" t="s">
        <v>16</v>
      </c>
      <c r="H2475" t="s">
        <v>313</v>
      </c>
      <c r="I2475" t="s">
        <v>18</v>
      </c>
      <c r="J2475" t="b">
        <v>0</v>
      </c>
      <c r="K2475">
        <v>3583544</v>
      </c>
      <c r="L2475">
        <v>7609810</v>
      </c>
      <c r="M2475" t="str">
        <f>IF(VLOOKUP(A2475,'national-winners'!$A$2:$B$13,2,0)=H2475,"Y","N")</f>
        <v>N</v>
      </c>
      <c r="N2475" t="str">
        <f>_xlfn.XLOOKUP(INDEX('state-winning-votes'!$A$1:$L$53,MATCH($C2475,'state-winning-votes'!$A:$A,0),MATCH($A2475,'state-winning-votes'!$A$2:$L$2,0)),$K:$K,$H:$H)</f>
        <v>Bush, George W.</v>
      </c>
      <c r="O2475" t="str">
        <f>VLOOKUP(A2475,'national-winners'!$A$2:$B$13,2,0)</f>
        <v>Bush, George W.</v>
      </c>
    </row>
    <row r="2476" spans="1:15" x14ac:dyDescent="0.25">
      <c r="A2476">
        <v>2004</v>
      </c>
      <c r="B2476" t="s">
        <v>60</v>
      </c>
      <c r="C2476" t="s">
        <v>61</v>
      </c>
      <c r="D2476">
        <v>12</v>
      </c>
      <c r="E2476">
        <v>59</v>
      </c>
      <c r="F2476">
        <v>43</v>
      </c>
      <c r="G2476" t="s">
        <v>16</v>
      </c>
      <c r="H2476" t="s">
        <v>273</v>
      </c>
      <c r="I2476" t="s">
        <v>272</v>
      </c>
      <c r="J2476" t="b">
        <v>0</v>
      </c>
      <c r="K2476">
        <v>32971</v>
      </c>
      <c r="L2476">
        <v>7609810</v>
      </c>
      <c r="M2476" t="str">
        <f>IF(VLOOKUP(A2476,'national-winners'!$A$2:$B$13,2,0)=H2476,"Y","N")</f>
        <v>N</v>
      </c>
      <c r="N2476" t="str">
        <f>_xlfn.XLOOKUP(INDEX('state-winning-votes'!$A$1:$L$53,MATCH($C2476,'state-winning-votes'!$A:$A,0),MATCH($A2476,'state-winning-votes'!$A$2:$L$2,0)),$K:$K,$H:$H)</f>
        <v>Bush, George W.</v>
      </c>
      <c r="O2476" t="str">
        <f>VLOOKUP(A2476,'national-winners'!$A$2:$B$13,2,0)</f>
        <v>Bush, George W.</v>
      </c>
    </row>
    <row r="2477" spans="1:15" x14ac:dyDescent="0.25">
      <c r="A2477">
        <v>2004</v>
      </c>
      <c r="B2477" t="s">
        <v>60</v>
      </c>
      <c r="C2477" t="s">
        <v>61</v>
      </c>
      <c r="D2477">
        <v>12</v>
      </c>
      <c r="E2477">
        <v>59</v>
      </c>
      <c r="F2477">
        <v>43</v>
      </c>
      <c r="G2477" t="s">
        <v>16</v>
      </c>
      <c r="H2477" t="s">
        <v>316</v>
      </c>
      <c r="I2477" t="s">
        <v>29</v>
      </c>
      <c r="J2477" t="b">
        <v>0</v>
      </c>
      <c r="K2477">
        <v>11996</v>
      </c>
      <c r="L2477">
        <v>7609810</v>
      </c>
      <c r="M2477" t="str">
        <f>IF(VLOOKUP(A2477,'national-winners'!$A$2:$B$13,2,0)=H2477,"Y","N")</f>
        <v>N</v>
      </c>
      <c r="N2477" t="str">
        <f>_xlfn.XLOOKUP(INDEX('state-winning-votes'!$A$1:$L$53,MATCH($C2477,'state-winning-votes'!$A:$A,0),MATCH($A2477,'state-winning-votes'!$A$2:$L$2,0)),$K:$K,$H:$H)</f>
        <v>Bush, George W.</v>
      </c>
      <c r="O2477" t="str">
        <f>VLOOKUP(A2477,'national-winners'!$A$2:$B$13,2,0)</f>
        <v>Bush, George W.</v>
      </c>
    </row>
    <row r="2478" spans="1:15" x14ac:dyDescent="0.25">
      <c r="A2478">
        <v>2004</v>
      </c>
      <c r="B2478" t="s">
        <v>60</v>
      </c>
      <c r="C2478" t="s">
        <v>61</v>
      </c>
      <c r="D2478">
        <v>12</v>
      </c>
      <c r="E2478">
        <v>59</v>
      </c>
      <c r="F2478">
        <v>43</v>
      </c>
      <c r="G2478" t="s">
        <v>16</v>
      </c>
      <c r="H2478" t="s">
        <v>314</v>
      </c>
      <c r="I2478" t="s">
        <v>329</v>
      </c>
      <c r="J2478" t="b">
        <v>0</v>
      </c>
      <c r="K2478">
        <v>6626</v>
      </c>
      <c r="L2478">
        <v>7609810</v>
      </c>
      <c r="M2478" t="str">
        <f>IF(VLOOKUP(A2478,'national-winners'!$A$2:$B$13,2,0)=H2478,"Y","N")</f>
        <v>N</v>
      </c>
      <c r="N2478" t="str">
        <f>_xlfn.XLOOKUP(INDEX('state-winning-votes'!$A$1:$L$53,MATCH($C2478,'state-winning-votes'!$A:$A,0),MATCH($A2478,'state-winning-votes'!$A$2:$L$2,0)),$K:$K,$H:$H)</f>
        <v>Bush, George W.</v>
      </c>
      <c r="O2478" t="str">
        <f>VLOOKUP(A2478,'national-winners'!$A$2:$B$13,2,0)</f>
        <v>Bush, George W.</v>
      </c>
    </row>
    <row r="2479" spans="1:15" x14ac:dyDescent="0.25">
      <c r="A2479">
        <v>2004</v>
      </c>
      <c r="B2479" t="s">
        <v>60</v>
      </c>
      <c r="C2479" t="s">
        <v>61</v>
      </c>
      <c r="D2479">
        <v>12</v>
      </c>
      <c r="E2479">
        <v>59</v>
      </c>
      <c r="F2479">
        <v>43</v>
      </c>
      <c r="G2479" t="s">
        <v>16</v>
      </c>
      <c r="H2479" t="s">
        <v>317</v>
      </c>
      <c r="I2479" t="s">
        <v>274</v>
      </c>
      <c r="J2479" t="b">
        <v>0</v>
      </c>
      <c r="K2479">
        <v>3917</v>
      </c>
      <c r="L2479">
        <v>7609810</v>
      </c>
      <c r="M2479" t="str">
        <f>IF(VLOOKUP(A2479,'national-winners'!$A$2:$B$13,2,0)=H2479,"Y","N")</f>
        <v>N</v>
      </c>
      <c r="N2479" t="str">
        <f>_xlfn.XLOOKUP(INDEX('state-winning-votes'!$A$1:$L$53,MATCH($C2479,'state-winning-votes'!$A:$A,0),MATCH($A2479,'state-winning-votes'!$A$2:$L$2,0)),$K:$K,$H:$H)</f>
        <v>Bush, George W.</v>
      </c>
      <c r="O2479" t="str">
        <f>VLOOKUP(A2479,'national-winners'!$A$2:$B$13,2,0)</f>
        <v>Bush, George W.</v>
      </c>
    </row>
    <row r="2480" spans="1:15" x14ac:dyDescent="0.25">
      <c r="A2480">
        <v>2004</v>
      </c>
      <c r="B2480" t="s">
        <v>60</v>
      </c>
      <c r="C2480" t="s">
        <v>61</v>
      </c>
      <c r="D2480">
        <v>12</v>
      </c>
      <c r="E2480">
        <v>59</v>
      </c>
      <c r="F2480">
        <v>43</v>
      </c>
      <c r="G2480" t="s">
        <v>16</v>
      </c>
      <c r="H2480" t="s">
        <v>325</v>
      </c>
      <c r="I2480" t="s">
        <v>330</v>
      </c>
      <c r="J2480" t="b">
        <v>0</v>
      </c>
      <c r="K2480">
        <v>3502</v>
      </c>
      <c r="L2480">
        <v>7609810</v>
      </c>
      <c r="M2480" t="str">
        <f>IF(VLOOKUP(A2480,'national-winners'!$A$2:$B$13,2,0)=H2480,"Y","N")</f>
        <v>N</v>
      </c>
      <c r="N2480" t="str">
        <f>_xlfn.XLOOKUP(INDEX('state-winning-votes'!$A$1:$L$53,MATCH($C2480,'state-winning-votes'!$A:$A,0),MATCH($A2480,'state-winning-votes'!$A$2:$L$2,0)),$K:$K,$H:$H)</f>
        <v>Bush, George W.</v>
      </c>
      <c r="O2480" t="str">
        <f>VLOOKUP(A2480,'national-winners'!$A$2:$B$13,2,0)</f>
        <v>Bush, George W.</v>
      </c>
    </row>
    <row r="2481" spans="1:15" x14ac:dyDescent="0.25">
      <c r="A2481">
        <v>2004</v>
      </c>
      <c r="B2481" t="s">
        <v>60</v>
      </c>
      <c r="C2481" t="s">
        <v>61</v>
      </c>
      <c r="D2481">
        <v>12</v>
      </c>
      <c r="E2481">
        <v>59</v>
      </c>
      <c r="F2481">
        <v>43</v>
      </c>
      <c r="G2481" t="s">
        <v>16</v>
      </c>
      <c r="H2481" t="s">
        <v>324</v>
      </c>
      <c r="I2481" t="s">
        <v>37</v>
      </c>
      <c r="J2481" t="b">
        <v>0</v>
      </c>
      <c r="K2481">
        <v>2732</v>
      </c>
      <c r="L2481">
        <v>7609810</v>
      </c>
      <c r="M2481" t="str">
        <f>IF(VLOOKUP(A2481,'national-winners'!$A$2:$B$13,2,0)=H2481,"Y","N")</f>
        <v>N</v>
      </c>
      <c r="N2481" t="str">
        <f>_xlfn.XLOOKUP(INDEX('state-winning-votes'!$A$1:$L$53,MATCH($C2481,'state-winning-votes'!$A:$A,0),MATCH($A2481,'state-winning-votes'!$A$2:$L$2,0)),$K:$K,$H:$H)</f>
        <v>Bush, George W.</v>
      </c>
      <c r="O2481" t="str">
        <f>VLOOKUP(A2481,'national-winners'!$A$2:$B$13,2,0)</f>
        <v>Bush, George W.</v>
      </c>
    </row>
    <row r="2482" spans="1:15" x14ac:dyDescent="0.25">
      <c r="A2482">
        <v>2004</v>
      </c>
      <c r="B2482" t="s">
        <v>62</v>
      </c>
      <c r="C2482" t="s">
        <v>63</v>
      </c>
      <c r="D2482">
        <v>13</v>
      </c>
      <c r="E2482">
        <v>58</v>
      </c>
      <c r="F2482">
        <v>44</v>
      </c>
      <c r="G2482" t="s">
        <v>16</v>
      </c>
      <c r="H2482" t="s">
        <v>297</v>
      </c>
      <c r="I2482" t="s">
        <v>21</v>
      </c>
      <c r="J2482" t="b">
        <v>0</v>
      </c>
      <c r="K2482">
        <v>1914254</v>
      </c>
      <c r="L2482">
        <v>3301875</v>
      </c>
      <c r="M2482" t="str">
        <f>IF(VLOOKUP(A2482,'national-winners'!$A$2:$B$13,2,0)=H2482,"Y","N")</f>
        <v>Y</v>
      </c>
      <c r="N2482" t="str">
        <f>_xlfn.XLOOKUP(INDEX('state-winning-votes'!$A$1:$L$53,MATCH($C2482,'state-winning-votes'!$A:$A,0),MATCH($A2482,'state-winning-votes'!$A$2:$L$2,0)),$K:$K,$H:$H)</f>
        <v>Bush, George W.</v>
      </c>
      <c r="O2482" t="str">
        <f>VLOOKUP(A2482,'national-winners'!$A$2:$B$13,2,0)</f>
        <v>Bush, George W.</v>
      </c>
    </row>
    <row r="2483" spans="1:15" x14ac:dyDescent="0.25">
      <c r="A2483">
        <v>2004</v>
      </c>
      <c r="B2483" t="s">
        <v>62</v>
      </c>
      <c r="C2483" t="s">
        <v>63</v>
      </c>
      <c r="D2483">
        <v>13</v>
      </c>
      <c r="E2483">
        <v>58</v>
      </c>
      <c r="F2483">
        <v>44</v>
      </c>
      <c r="G2483" t="s">
        <v>16</v>
      </c>
      <c r="H2483" t="s">
        <v>313</v>
      </c>
      <c r="I2483" t="s">
        <v>18</v>
      </c>
      <c r="J2483" t="b">
        <v>0</v>
      </c>
      <c r="K2483">
        <v>1366149</v>
      </c>
      <c r="L2483">
        <v>3301875</v>
      </c>
      <c r="M2483" t="str">
        <f>IF(VLOOKUP(A2483,'national-winners'!$A$2:$B$13,2,0)=H2483,"Y","N")</f>
        <v>N</v>
      </c>
      <c r="N2483" t="str">
        <f>_xlfn.XLOOKUP(INDEX('state-winning-votes'!$A$1:$L$53,MATCH($C2483,'state-winning-votes'!$A:$A,0),MATCH($A2483,'state-winning-votes'!$A$2:$L$2,0)),$K:$K,$H:$H)</f>
        <v>Bush, George W.</v>
      </c>
      <c r="O2483" t="str">
        <f>VLOOKUP(A2483,'national-winners'!$A$2:$B$13,2,0)</f>
        <v>Bush, George W.</v>
      </c>
    </row>
    <row r="2484" spans="1:15" x14ac:dyDescent="0.25">
      <c r="A2484">
        <v>2004</v>
      </c>
      <c r="B2484" t="s">
        <v>62</v>
      </c>
      <c r="C2484" t="s">
        <v>63</v>
      </c>
      <c r="D2484">
        <v>13</v>
      </c>
      <c r="E2484">
        <v>58</v>
      </c>
      <c r="F2484">
        <v>44</v>
      </c>
      <c r="G2484" t="s">
        <v>16</v>
      </c>
      <c r="H2484" t="s">
        <v>316</v>
      </c>
      <c r="I2484" t="s">
        <v>29</v>
      </c>
      <c r="J2484" t="b">
        <v>0</v>
      </c>
      <c r="K2484">
        <v>18387</v>
      </c>
      <c r="L2484">
        <v>3301875</v>
      </c>
      <c r="M2484" t="str">
        <f>IF(VLOOKUP(A2484,'national-winners'!$A$2:$B$13,2,0)=H2484,"Y","N")</f>
        <v>N</v>
      </c>
      <c r="N2484" t="str">
        <f>_xlfn.XLOOKUP(INDEX('state-winning-votes'!$A$1:$L$53,MATCH($C2484,'state-winning-votes'!$A:$A,0),MATCH($A2484,'state-winning-votes'!$A$2:$L$2,0)),$K:$K,$H:$H)</f>
        <v>Bush, George W.</v>
      </c>
      <c r="O2484" t="str">
        <f>VLOOKUP(A2484,'national-winners'!$A$2:$B$13,2,0)</f>
        <v>Bush, George W.</v>
      </c>
    </row>
    <row r="2485" spans="1:15" x14ac:dyDescent="0.25">
      <c r="A2485">
        <v>2004</v>
      </c>
      <c r="B2485" t="s">
        <v>62</v>
      </c>
      <c r="C2485" t="s">
        <v>63</v>
      </c>
      <c r="D2485">
        <v>13</v>
      </c>
      <c r="E2485">
        <v>58</v>
      </c>
      <c r="F2485">
        <v>44</v>
      </c>
      <c r="G2485" t="s">
        <v>16</v>
      </c>
      <c r="H2485" t="s">
        <v>59</v>
      </c>
      <c r="J2485" t="b">
        <v>1</v>
      </c>
      <c r="K2485">
        <v>3085</v>
      </c>
      <c r="L2485">
        <v>3301875</v>
      </c>
      <c r="M2485" t="str">
        <f>IF(VLOOKUP(A2485,'national-winners'!$A$2:$B$13,2,0)=H2485,"Y","N")</f>
        <v>N</v>
      </c>
      <c r="N2485" t="str">
        <f>_xlfn.XLOOKUP(INDEX('state-winning-votes'!$A$1:$L$53,MATCH($C2485,'state-winning-votes'!$A:$A,0),MATCH($A2485,'state-winning-votes'!$A$2:$L$2,0)),$K:$K,$H:$H)</f>
        <v>Bush, George W.</v>
      </c>
      <c r="O2485" t="str">
        <f>VLOOKUP(A2485,'national-winners'!$A$2:$B$13,2,0)</f>
        <v>Bush, George W.</v>
      </c>
    </row>
    <row r="2486" spans="1:15" x14ac:dyDescent="0.25">
      <c r="A2486">
        <v>2004</v>
      </c>
      <c r="B2486" t="s">
        <v>64</v>
      </c>
      <c r="C2486" t="s">
        <v>65</v>
      </c>
      <c r="D2486">
        <v>15</v>
      </c>
      <c r="E2486">
        <v>95</v>
      </c>
      <c r="F2486">
        <v>82</v>
      </c>
      <c r="G2486" t="s">
        <v>16</v>
      </c>
      <c r="H2486" t="s">
        <v>313</v>
      </c>
      <c r="I2486" t="s">
        <v>18</v>
      </c>
      <c r="J2486" t="b">
        <v>0</v>
      </c>
      <c r="K2486">
        <v>231708</v>
      </c>
      <c r="L2486">
        <v>429013</v>
      </c>
      <c r="M2486" t="str">
        <f>IF(VLOOKUP(A2486,'national-winners'!$A$2:$B$13,2,0)=H2486,"Y","N")</f>
        <v>N</v>
      </c>
      <c r="N2486" t="str">
        <f>_xlfn.XLOOKUP(INDEX('state-winning-votes'!$A$1:$L$53,MATCH($C2486,'state-winning-votes'!$A:$A,0),MATCH($A2486,'state-winning-votes'!$A$2:$L$2,0)),$K:$K,$H:$H)</f>
        <v>Kerry, John</v>
      </c>
      <c r="O2486" t="str">
        <f>VLOOKUP(A2486,'national-winners'!$A$2:$B$13,2,0)</f>
        <v>Bush, George W.</v>
      </c>
    </row>
    <row r="2487" spans="1:15" x14ac:dyDescent="0.25">
      <c r="A2487">
        <v>2004</v>
      </c>
      <c r="B2487" t="s">
        <v>64</v>
      </c>
      <c r="C2487" t="s">
        <v>65</v>
      </c>
      <c r="D2487">
        <v>15</v>
      </c>
      <c r="E2487">
        <v>95</v>
      </c>
      <c r="F2487">
        <v>82</v>
      </c>
      <c r="G2487" t="s">
        <v>16</v>
      </c>
      <c r="H2487" t="s">
        <v>297</v>
      </c>
      <c r="I2487" t="s">
        <v>21</v>
      </c>
      <c r="J2487" t="b">
        <v>0</v>
      </c>
      <c r="K2487">
        <v>194191</v>
      </c>
      <c r="L2487">
        <v>429013</v>
      </c>
      <c r="M2487" t="str">
        <f>IF(VLOOKUP(A2487,'national-winners'!$A$2:$B$13,2,0)=H2487,"Y","N")</f>
        <v>Y</v>
      </c>
      <c r="N2487" t="str">
        <f>_xlfn.XLOOKUP(INDEX('state-winning-votes'!$A$1:$L$53,MATCH($C2487,'state-winning-votes'!$A:$A,0),MATCH($A2487,'state-winning-votes'!$A$2:$L$2,0)),$K:$K,$H:$H)</f>
        <v>Kerry, John</v>
      </c>
      <c r="O2487" t="str">
        <f>VLOOKUP(A2487,'national-winners'!$A$2:$B$13,2,0)</f>
        <v>Bush, George W.</v>
      </c>
    </row>
    <row r="2488" spans="1:15" x14ac:dyDescent="0.25">
      <c r="A2488">
        <v>2004</v>
      </c>
      <c r="B2488" t="s">
        <v>64</v>
      </c>
      <c r="C2488" t="s">
        <v>65</v>
      </c>
      <c r="D2488">
        <v>15</v>
      </c>
      <c r="E2488">
        <v>95</v>
      </c>
      <c r="F2488">
        <v>82</v>
      </c>
      <c r="G2488" t="s">
        <v>16</v>
      </c>
      <c r="H2488" t="s">
        <v>317</v>
      </c>
      <c r="I2488" t="s">
        <v>274</v>
      </c>
      <c r="J2488" t="b">
        <v>0</v>
      </c>
      <c r="K2488">
        <v>1737</v>
      </c>
      <c r="L2488">
        <v>429013</v>
      </c>
      <c r="M2488" t="str">
        <f>IF(VLOOKUP(A2488,'national-winners'!$A$2:$B$13,2,0)=H2488,"Y","N")</f>
        <v>N</v>
      </c>
      <c r="N2488" t="str">
        <f>_xlfn.XLOOKUP(INDEX('state-winning-votes'!$A$1:$L$53,MATCH($C2488,'state-winning-votes'!$A:$A,0),MATCH($A2488,'state-winning-votes'!$A$2:$L$2,0)),$K:$K,$H:$H)</f>
        <v>Kerry, John</v>
      </c>
      <c r="O2488" t="str">
        <f>VLOOKUP(A2488,'national-winners'!$A$2:$B$13,2,0)</f>
        <v>Bush, George W.</v>
      </c>
    </row>
    <row r="2489" spans="1:15" x14ac:dyDescent="0.25">
      <c r="A2489">
        <v>2004</v>
      </c>
      <c r="B2489" t="s">
        <v>64</v>
      </c>
      <c r="C2489" t="s">
        <v>65</v>
      </c>
      <c r="D2489">
        <v>15</v>
      </c>
      <c r="E2489">
        <v>95</v>
      </c>
      <c r="F2489">
        <v>82</v>
      </c>
      <c r="G2489" t="s">
        <v>16</v>
      </c>
      <c r="H2489" t="s">
        <v>316</v>
      </c>
      <c r="I2489" t="s">
        <v>29</v>
      </c>
      <c r="J2489" t="b">
        <v>0</v>
      </c>
      <c r="K2489">
        <v>1377</v>
      </c>
      <c r="L2489">
        <v>429013</v>
      </c>
      <c r="M2489" t="str">
        <f>IF(VLOOKUP(A2489,'national-winners'!$A$2:$B$13,2,0)=H2489,"Y","N")</f>
        <v>N</v>
      </c>
      <c r="N2489" t="str">
        <f>_xlfn.XLOOKUP(INDEX('state-winning-votes'!$A$1:$L$53,MATCH($C2489,'state-winning-votes'!$A:$A,0),MATCH($A2489,'state-winning-votes'!$A$2:$L$2,0)),$K:$K,$H:$H)</f>
        <v>Kerry, John</v>
      </c>
      <c r="O2489" t="str">
        <f>VLOOKUP(A2489,'national-winners'!$A$2:$B$13,2,0)</f>
        <v>Bush, George W.</v>
      </c>
    </row>
    <row r="2490" spans="1:15" x14ac:dyDescent="0.25">
      <c r="A2490">
        <v>2004</v>
      </c>
      <c r="B2490" t="s">
        <v>66</v>
      </c>
      <c r="C2490" t="s">
        <v>67</v>
      </c>
      <c r="D2490">
        <v>16</v>
      </c>
      <c r="E2490">
        <v>82</v>
      </c>
      <c r="F2490">
        <v>63</v>
      </c>
      <c r="G2490" t="s">
        <v>16</v>
      </c>
      <c r="H2490" t="s">
        <v>297</v>
      </c>
      <c r="I2490" t="s">
        <v>21</v>
      </c>
      <c r="J2490" t="b">
        <v>0</v>
      </c>
      <c r="K2490">
        <v>409235</v>
      </c>
      <c r="L2490">
        <v>598376</v>
      </c>
      <c r="M2490" t="str">
        <f>IF(VLOOKUP(A2490,'national-winners'!$A$2:$B$13,2,0)=H2490,"Y","N")</f>
        <v>Y</v>
      </c>
      <c r="N2490" t="str">
        <f>_xlfn.XLOOKUP(INDEX('state-winning-votes'!$A$1:$L$53,MATCH($C2490,'state-winning-votes'!$A:$A,0),MATCH($A2490,'state-winning-votes'!$A$2:$L$2,0)),$K:$K,$H:$H)</f>
        <v>Bush, George W.</v>
      </c>
      <c r="O2490" t="str">
        <f>VLOOKUP(A2490,'national-winners'!$A$2:$B$13,2,0)</f>
        <v>Bush, George W.</v>
      </c>
    </row>
    <row r="2491" spans="1:15" x14ac:dyDescent="0.25">
      <c r="A2491">
        <v>2004</v>
      </c>
      <c r="B2491" t="s">
        <v>66</v>
      </c>
      <c r="C2491" t="s">
        <v>67</v>
      </c>
      <c r="D2491">
        <v>16</v>
      </c>
      <c r="E2491">
        <v>82</v>
      </c>
      <c r="F2491">
        <v>63</v>
      </c>
      <c r="G2491" t="s">
        <v>16</v>
      </c>
      <c r="H2491" t="s">
        <v>313</v>
      </c>
      <c r="I2491" t="s">
        <v>18</v>
      </c>
      <c r="J2491" t="b">
        <v>0</v>
      </c>
      <c r="K2491">
        <v>181098</v>
      </c>
      <c r="L2491">
        <v>598376</v>
      </c>
      <c r="M2491" t="str">
        <f>IF(VLOOKUP(A2491,'national-winners'!$A$2:$B$13,2,0)=H2491,"Y","N")</f>
        <v>N</v>
      </c>
      <c r="N2491" t="str">
        <f>_xlfn.XLOOKUP(INDEX('state-winning-votes'!$A$1:$L$53,MATCH($C2491,'state-winning-votes'!$A:$A,0),MATCH($A2491,'state-winning-votes'!$A$2:$L$2,0)),$K:$K,$H:$H)</f>
        <v>Bush, George W.</v>
      </c>
      <c r="O2491" t="str">
        <f>VLOOKUP(A2491,'national-winners'!$A$2:$B$13,2,0)</f>
        <v>Bush, George W.</v>
      </c>
    </row>
    <row r="2492" spans="1:15" x14ac:dyDescent="0.25">
      <c r="A2492">
        <v>2004</v>
      </c>
      <c r="B2492" t="s">
        <v>66</v>
      </c>
      <c r="C2492" t="s">
        <v>67</v>
      </c>
      <c r="D2492">
        <v>16</v>
      </c>
      <c r="E2492">
        <v>82</v>
      </c>
      <c r="F2492">
        <v>63</v>
      </c>
      <c r="G2492" t="s">
        <v>16</v>
      </c>
      <c r="H2492" t="s">
        <v>316</v>
      </c>
      <c r="I2492" t="s">
        <v>29</v>
      </c>
      <c r="J2492" t="b">
        <v>0</v>
      </c>
      <c r="K2492">
        <v>3844</v>
      </c>
      <c r="L2492">
        <v>598376</v>
      </c>
      <c r="M2492" t="str">
        <f>IF(VLOOKUP(A2492,'national-winners'!$A$2:$B$13,2,0)=H2492,"Y","N")</f>
        <v>N</v>
      </c>
      <c r="N2492" t="str">
        <f>_xlfn.XLOOKUP(INDEX('state-winning-votes'!$A$1:$L$53,MATCH($C2492,'state-winning-votes'!$A:$A,0),MATCH($A2492,'state-winning-votes'!$A$2:$L$2,0)),$K:$K,$H:$H)</f>
        <v>Bush, George W.</v>
      </c>
      <c r="O2492" t="str">
        <f>VLOOKUP(A2492,'national-winners'!$A$2:$B$13,2,0)</f>
        <v>Bush, George W.</v>
      </c>
    </row>
    <row r="2493" spans="1:15" x14ac:dyDescent="0.25">
      <c r="A2493">
        <v>2004</v>
      </c>
      <c r="B2493" t="s">
        <v>66</v>
      </c>
      <c r="C2493" t="s">
        <v>67</v>
      </c>
      <c r="D2493">
        <v>16</v>
      </c>
      <c r="E2493">
        <v>82</v>
      </c>
      <c r="F2493">
        <v>63</v>
      </c>
      <c r="G2493" t="s">
        <v>16</v>
      </c>
      <c r="H2493" t="s">
        <v>314</v>
      </c>
      <c r="I2493" t="s">
        <v>134</v>
      </c>
      <c r="J2493" t="b">
        <v>0</v>
      </c>
      <c r="K2493">
        <v>3084</v>
      </c>
      <c r="L2493">
        <v>598376</v>
      </c>
      <c r="M2493" t="str">
        <f>IF(VLOOKUP(A2493,'national-winners'!$A$2:$B$13,2,0)=H2493,"Y","N")</f>
        <v>N</v>
      </c>
      <c r="N2493" t="str">
        <f>_xlfn.XLOOKUP(INDEX('state-winning-votes'!$A$1:$L$53,MATCH($C2493,'state-winning-votes'!$A:$A,0),MATCH($A2493,'state-winning-votes'!$A$2:$L$2,0)),$K:$K,$H:$H)</f>
        <v>Bush, George W.</v>
      </c>
      <c r="O2493" t="str">
        <f>VLOOKUP(A2493,'national-winners'!$A$2:$B$13,2,0)</f>
        <v>Bush, George W.</v>
      </c>
    </row>
    <row r="2494" spans="1:15" x14ac:dyDescent="0.25">
      <c r="A2494">
        <v>2004</v>
      </c>
      <c r="B2494" t="s">
        <v>66</v>
      </c>
      <c r="C2494" t="s">
        <v>67</v>
      </c>
      <c r="D2494">
        <v>16</v>
      </c>
      <c r="E2494">
        <v>82</v>
      </c>
      <c r="F2494">
        <v>63</v>
      </c>
      <c r="G2494" t="s">
        <v>16</v>
      </c>
      <c r="H2494" t="s">
        <v>273</v>
      </c>
      <c r="I2494" t="s">
        <v>35</v>
      </c>
      <c r="J2494" t="b">
        <v>0</v>
      </c>
      <c r="K2494">
        <v>1115</v>
      </c>
      <c r="L2494">
        <v>598376</v>
      </c>
      <c r="M2494" t="str">
        <f>IF(VLOOKUP(A2494,'national-winners'!$A$2:$B$13,2,0)=H2494,"Y","N")</f>
        <v>N</v>
      </c>
      <c r="N2494" t="str">
        <f>_xlfn.XLOOKUP(INDEX('state-winning-votes'!$A$1:$L$53,MATCH($C2494,'state-winning-votes'!$A:$A,0),MATCH($A2494,'state-winning-votes'!$A$2:$L$2,0)),$K:$K,$H:$H)</f>
        <v>Bush, George W.</v>
      </c>
      <c r="O2494" t="str">
        <f>VLOOKUP(A2494,'national-winners'!$A$2:$B$13,2,0)</f>
        <v>Bush, George W.</v>
      </c>
    </row>
    <row r="2495" spans="1:15" x14ac:dyDescent="0.25">
      <c r="A2495">
        <v>2004</v>
      </c>
      <c r="B2495" t="s">
        <v>68</v>
      </c>
      <c r="C2495" t="s">
        <v>69</v>
      </c>
      <c r="D2495">
        <v>17</v>
      </c>
      <c r="E2495">
        <v>33</v>
      </c>
      <c r="F2495">
        <v>21</v>
      </c>
      <c r="G2495" t="s">
        <v>16</v>
      </c>
      <c r="H2495" t="s">
        <v>313</v>
      </c>
      <c r="I2495" t="s">
        <v>18</v>
      </c>
      <c r="J2495" t="b">
        <v>0</v>
      </c>
      <c r="K2495">
        <v>2891550</v>
      </c>
      <c r="L2495">
        <v>5274322</v>
      </c>
      <c r="M2495" t="str">
        <f>IF(VLOOKUP(A2495,'national-winners'!$A$2:$B$13,2,0)=H2495,"Y","N")</f>
        <v>N</v>
      </c>
      <c r="N2495" t="str">
        <f>_xlfn.XLOOKUP(INDEX('state-winning-votes'!$A$1:$L$53,MATCH($C2495,'state-winning-votes'!$A:$A,0),MATCH($A2495,'state-winning-votes'!$A$2:$L$2,0)),$K:$K,$H:$H)</f>
        <v>Kerry, John</v>
      </c>
      <c r="O2495" t="str">
        <f>VLOOKUP(A2495,'national-winners'!$A$2:$B$13,2,0)</f>
        <v>Bush, George W.</v>
      </c>
    </row>
    <row r="2496" spans="1:15" x14ac:dyDescent="0.25">
      <c r="A2496">
        <v>2004</v>
      </c>
      <c r="B2496" t="s">
        <v>68</v>
      </c>
      <c r="C2496" t="s">
        <v>69</v>
      </c>
      <c r="D2496">
        <v>17</v>
      </c>
      <c r="E2496">
        <v>33</v>
      </c>
      <c r="F2496">
        <v>21</v>
      </c>
      <c r="G2496" t="s">
        <v>16</v>
      </c>
      <c r="H2496" t="s">
        <v>297</v>
      </c>
      <c r="I2496" t="s">
        <v>21</v>
      </c>
      <c r="J2496" t="b">
        <v>0</v>
      </c>
      <c r="K2496">
        <v>2345946</v>
      </c>
      <c r="L2496">
        <v>5274322</v>
      </c>
      <c r="M2496" t="str">
        <f>IF(VLOOKUP(A2496,'national-winners'!$A$2:$B$13,2,0)=H2496,"Y","N")</f>
        <v>Y</v>
      </c>
      <c r="N2496" t="str">
        <f>_xlfn.XLOOKUP(INDEX('state-winning-votes'!$A$1:$L$53,MATCH($C2496,'state-winning-votes'!$A:$A,0),MATCH($A2496,'state-winning-votes'!$A$2:$L$2,0)),$K:$K,$H:$H)</f>
        <v>Kerry, John</v>
      </c>
      <c r="O2496" t="str">
        <f>VLOOKUP(A2496,'national-winners'!$A$2:$B$13,2,0)</f>
        <v>Bush, George W.</v>
      </c>
    </row>
    <row r="2497" spans="1:15" x14ac:dyDescent="0.25">
      <c r="A2497">
        <v>2004</v>
      </c>
      <c r="B2497" t="s">
        <v>68</v>
      </c>
      <c r="C2497" t="s">
        <v>69</v>
      </c>
      <c r="D2497">
        <v>17</v>
      </c>
      <c r="E2497">
        <v>33</v>
      </c>
      <c r="F2497">
        <v>21</v>
      </c>
      <c r="G2497" t="s">
        <v>16</v>
      </c>
      <c r="H2497" t="s">
        <v>316</v>
      </c>
      <c r="I2497" t="s">
        <v>29</v>
      </c>
      <c r="J2497" t="b">
        <v>0</v>
      </c>
      <c r="K2497">
        <v>32442</v>
      </c>
      <c r="L2497">
        <v>5274322</v>
      </c>
      <c r="M2497" t="str">
        <f>IF(VLOOKUP(A2497,'national-winners'!$A$2:$B$13,2,0)=H2497,"Y","N")</f>
        <v>N</v>
      </c>
      <c r="N2497" t="str">
        <f>_xlfn.XLOOKUP(INDEX('state-winning-votes'!$A$1:$L$53,MATCH($C2497,'state-winning-votes'!$A:$A,0),MATCH($A2497,'state-winning-votes'!$A$2:$L$2,0)),$K:$K,$H:$H)</f>
        <v>Kerry, John</v>
      </c>
      <c r="O2497" t="str">
        <f>VLOOKUP(A2497,'national-winners'!$A$2:$B$13,2,0)</f>
        <v>Bush, George W.</v>
      </c>
    </row>
    <row r="2498" spans="1:15" x14ac:dyDescent="0.25">
      <c r="A2498">
        <v>2004</v>
      </c>
      <c r="B2498" t="s">
        <v>68</v>
      </c>
      <c r="C2498" t="s">
        <v>69</v>
      </c>
      <c r="D2498">
        <v>17</v>
      </c>
      <c r="E2498">
        <v>33</v>
      </c>
      <c r="F2498">
        <v>21</v>
      </c>
      <c r="G2498" t="s">
        <v>16</v>
      </c>
      <c r="H2498" t="s">
        <v>59</v>
      </c>
      <c r="J2498" t="b">
        <v>1</v>
      </c>
      <c r="K2498">
        <v>4384</v>
      </c>
      <c r="L2498">
        <v>5274322</v>
      </c>
      <c r="M2498" t="str">
        <f>IF(VLOOKUP(A2498,'national-winners'!$A$2:$B$13,2,0)=H2498,"Y","N")</f>
        <v>N</v>
      </c>
      <c r="N2498" t="str">
        <f>_xlfn.XLOOKUP(INDEX('state-winning-votes'!$A$1:$L$53,MATCH($C2498,'state-winning-votes'!$A:$A,0),MATCH($A2498,'state-winning-votes'!$A$2:$L$2,0)),$K:$K,$H:$H)</f>
        <v>Kerry, John</v>
      </c>
      <c r="O2498" t="str">
        <f>VLOOKUP(A2498,'national-winners'!$A$2:$B$13,2,0)</f>
        <v>Bush, George W.</v>
      </c>
    </row>
    <row r="2499" spans="1:15" x14ac:dyDescent="0.25">
      <c r="A2499">
        <v>2004</v>
      </c>
      <c r="B2499" t="s">
        <v>71</v>
      </c>
      <c r="C2499" t="s">
        <v>72</v>
      </c>
      <c r="D2499">
        <v>18</v>
      </c>
      <c r="E2499">
        <v>32</v>
      </c>
      <c r="F2499">
        <v>22</v>
      </c>
      <c r="G2499" t="s">
        <v>16</v>
      </c>
      <c r="H2499" t="s">
        <v>297</v>
      </c>
      <c r="I2499" t="s">
        <v>21</v>
      </c>
      <c r="J2499" t="b">
        <v>0</v>
      </c>
      <c r="K2499">
        <v>1479438</v>
      </c>
      <c r="L2499">
        <v>2468002</v>
      </c>
      <c r="M2499" t="str">
        <f>IF(VLOOKUP(A2499,'national-winners'!$A$2:$B$13,2,0)=H2499,"Y","N")</f>
        <v>Y</v>
      </c>
      <c r="N2499" t="str">
        <f>_xlfn.XLOOKUP(INDEX('state-winning-votes'!$A$1:$L$53,MATCH($C2499,'state-winning-votes'!$A:$A,0),MATCH($A2499,'state-winning-votes'!$A$2:$L$2,0)),$K:$K,$H:$H)</f>
        <v>Bush, George W.</v>
      </c>
      <c r="O2499" t="str">
        <f>VLOOKUP(A2499,'national-winners'!$A$2:$B$13,2,0)</f>
        <v>Bush, George W.</v>
      </c>
    </row>
    <row r="2500" spans="1:15" x14ac:dyDescent="0.25">
      <c r="A2500">
        <v>2004</v>
      </c>
      <c r="B2500" t="s">
        <v>71</v>
      </c>
      <c r="C2500" t="s">
        <v>72</v>
      </c>
      <c r="D2500">
        <v>18</v>
      </c>
      <c r="E2500">
        <v>32</v>
      </c>
      <c r="F2500">
        <v>22</v>
      </c>
      <c r="G2500" t="s">
        <v>16</v>
      </c>
      <c r="H2500" t="s">
        <v>313</v>
      </c>
      <c r="I2500" t="s">
        <v>18</v>
      </c>
      <c r="J2500" t="b">
        <v>0</v>
      </c>
      <c r="K2500">
        <v>969011</v>
      </c>
      <c r="L2500">
        <v>2468002</v>
      </c>
      <c r="M2500" t="str">
        <f>IF(VLOOKUP(A2500,'national-winners'!$A$2:$B$13,2,0)=H2500,"Y","N")</f>
        <v>N</v>
      </c>
      <c r="N2500" t="str">
        <f>_xlfn.XLOOKUP(INDEX('state-winning-votes'!$A$1:$L$53,MATCH($C2500,'state-winning-votes'!$A:$A,0),MATCH($A2500,'state-winning-votes'!$A$2:$L$2,0)),$K:$K,$H:$H)</f>
        <v>Bush, George W.</v>
      </c>
      <c r="O2500" t="str">
        <f>VLOOKUP(A2500,'national-winners'!$A$2:$B$13,2,0)</f>
        <v>Bush, George W.</v>
      </c>
    </row>
    <row r="2501" spans="1:15" x14ac:dyDescent="0.25">
      <c r="A2501">
        <v>2004</v>
      </c>
      <c r="B2501" t="s">
        <v>71</v>
      </c>
      <c r="C2501" t="s">
        <v>72</v>
      </c>
      <c r="D2501">
        <v>18</v>
      </c>
      <c r="E2501">
        <v>32</v>
      </c>
      <c r="F2501">
        <v>22</v>
      </c>
      <c r="G2501" t="s">
        <v>16</v>
      </c>
      <c r="H2501" t="s">
        <v>316</v>
      </c>
      <c r="I2501" t="s">
        <v>29</v>
      </c>
      <c r="J2501" t="b">
        <v>0</v>
      </c>
      <c r="K2501">
        <v>18058</v>
      </c>
      <c r="L2501">
        <v>2468002</v>
      </c>
      <c r="M2501" t="str">
        <f>IF(VLOOKUP(A2501,'national-winners'!$A$2:$B$13,2,0)=H2501,"Y","N")</f>
        <v>N</v>
      </c>
      <c r="N2501" t="str">
        <f>_xlfn.XLOOKUP(INDEX('state-winning-votes'!$A$1:$L$53,MATCH($C2501,'state-winning-votes'!$A:$A,0),MATCH($A2501,'state-winning-votes'!$A$2:$L$2,0)),$K:$K,$H:$H)</f>
        <v>Bush, George W.</v>
      </c>
      <c r="O2501" t="str">
        <f>VLOOKUP(A2501,'national-winners'!$A$2:$B$13,2,0)</f>
        <v>Bush, George W.</v>
      </c>
    </row>
    <row r="2502" spans="1:15" x14ac:dyDescent="0.25">
      <c r="A2502">
        <v>2004</v>
      </c>
      <c r="B2502" t="s">
        <v>71</v>
      </c>
      <c r="C2502" t="s">
        <v>72</v>
      </c>
      <c r="D2502">
        <v>18</v>
      </c>
      <c r="E2502">
        <v>32</v>
      </c>
      <c r="F2502">
        <v>22</v>
      </c>
      <c r="G2502" t="s">
        <v>16</v>
      </c>
      <c r="H2502" t="s">
        <v>59</v>
      </c>
      <c r="J2502" t="b">
        <v>1</v>
      </c>
      <c r="K2502">
        <v>1495</v>
      </c>
      <c r="L2502">
        <v>2468002</v>
      </c>
      <c r="M2502" t="str">
        <f>IF(VLOOKUP(A2502,'national-winners'!$A$2:$B$13,2,0)=H2502,"Y","N")</f>
        <v>N</v>
      </c>
      <c r="N2502" t="str">
        <f>_xlfn.XLOOKUP(INDEX('state-winning-votes'!$A$1:$L$53,MATCH($C2502,'state-winning-votes'!$A:$A,0),MATCH($A2502,'state-winning-votes'!$A$2:$L$2,0)),$K:$K,$H:$H)</f>
        <v>Bush, George W.</v>
      </c>
      <c r="O2502" t="str">
        <f>VLOOKUP(A2502,'national-winners'!$A$2:$B$13,2,0)</f>
        <v>Bush, George W.</v>
      </c>
    </row>
    <row r="2503" spans="1:15" x14ac:dyDescent="0.25">
      <c r="A2503">
        <v>2004</v>
      </c>
      <c r="B2503" t="s">
        <v>73</v>
      </c>
      <c r="C2503" t="s">
        <v>74</v>
      </c>
      <c r="D2503">
        <v>19</v>
      </c>
      <c r="E2503">
        <v>42</v>
      </c>
      <c r="F2503">
        <v>31</v>
      </c>
      <c r="G2503" t="s">
        <v>16</v>
      </c>
      <c r="H2503" t="s">
        <v>297</v>
      </c>
      <c r="I2503" t="s">
        <v>21</v>
      </c>
      <c r="J2503" t="b">
        <v>0</v>
      </c>
      <c r="K2503">
        <v>751957</v>
      </c>
      <c r="L2503">
        <v>1506908</v>
      </c>
      <c r="M2503" t="str">
        <f>IF(VLOOKUP(A2503,'national-winners'!$A$2:$B$13,2,0)=H2503,"Y","N")</f>
        <v>Y</v>
      </c>
      <c r="N2503" t="str">
        <f>_xlfn.XLOOKUP(INDEX('state-winning-votes'!$A$1:$L$53,MATCH($C2503,'state-winning-votes'!$A:$A,0),MATCH($A2503,'state-winning-votes'!$A$2:$L$2,0)),$K:$K,$H:$H)</f>
        <v>Bush, George W.</v>
      </c>
      <c r="O2503" t="str">
        <f>VLOOKUP(A2503,'national-winners'!$A$2:$B$13,2,0)</f>
        <v>Bush, George W.</v>
      </c>
    </row>
    <row r="2504" spans="1:15" x14ac:dyDescent="0.25">
      <c r="A2504">
        <v>2004</v>
      </c>
      <c r="B2504" t="s">
        <v>73</v>
      </c>
      <c r="C2504" t="s">
        <v>74</v>
      </c>
      <c r="D2504">
        <v>19</v>
      </c>
      <c r="E2504">
        <v>42</v>
      </c>
      <c r="F2504">
        <v>31</v>
      </c>
      <c r="G2504" t="s">
        <v>16</v>
      </c>
      <c r="H2504" t="s">
        <v>313</v>
      </c>
      <c r="I2504" t="s">
        <v>18</v>
      </c>
      <c r="J2504" t="b">
        <v>0</v>
      </c>
      <c r="K2504">
        <v>741898</v>
      </c>
      <c r="L2504">
        <v>1506908</v>
      </c>
      <c r="M2504" t="str">
        <f>IF(VLOOKUP(A2504,'national-winners'!$A$2:$B$13,2,0)=H2504,"Y","N")</f>
        <v>N</v>
      </c>
      <c r="N2504" t="str">
        <f>_xlfn.XLOOKUP(INDEX('state-winning-votes'!$A$1:$L$53,MATCH($C2504,'state-winning-votes'!$A:$A,0),MATCH($A2504,'state-winning-votes'!$A$2:$L$2,0)),$K:$K,$H:$H)</f>
        <v>Bush, George W.</v>
      </c>
      <c r="O2504" t="str">
        <f>VLOOKUP(A2504,'national-winners'!$A$2:$B$13,2,0)</f>
        <v>Bush, George W.</v>
      </c>
    </row>
    <row r="2505" spans="1:15" x14ac:dyDescent="0.25">
      <c r="A2505">
        <v>2004</v>
      </c>
      <c r="B2505" t="s">
        <v>73</v>
      </c>
      <c r="C2505" t="s">
        <v>74</v>
      </c>
      <c r="D2505">
        <v>19</v>
      </c>
      <c r="E2505">
        <v>42</v>
      </c>
      <c r="F2505">
        <v>31</v>
      </c>
      <c r="G2505" t="s">
        <v>16</v>
      </c>
      <c r="H2505" t="s">
        <v>59</v>
      </c>
      <c r="J2505" t="b">
        <v>0</v>
      </c>
      <c r="K2505">
        <v>6149</v>
      </c>
      <c r="L2505">
        <v>1506908</v>
      </c>
      <c r="M2505" t="str">
        <f>IF(VLOOKUP(A2505,'national-winners'!$A$2:$B$13,2,0)=H2505,"Y","N")</f>
        <v>N</v>
      </c>
      <c r="N2505" t="str">
        <f>_xlfn.XLOOKUP(INDEX('state-winning-votes'!$A$1:$L$53,MATCH($C2505,'state-winning-votes'!$A:$A,0),MATCH($A2505,'state-winning-votes'!$A$2:$L$2,0)),$K:$K,$H:$H)</f>
        <v>Bush, George W.</v>
      </c>
      <c r="O2505" t="str">
        <f>VLOOKUP(A2505,'national-winners'!$A$2:$B$13,2,0)</f>
        <v>Bush, George W.</v>
      </c>
    </row>
    <row r="2506" spans="1:15" x14ac:dyDescent="0.25">
      <c r="A2506">
        <v>2004</v>
      </c>
      <c r="B2506" t="s">
        <v>73</v>
      </c>
      <c r="C2506" t="s">
        <v>74</v>
      </c>
      <c r="D2506">
        <v>19</v>
      </c>
      <c r="E2506">
        <v>42</v>
      </c>
      <c r="F2506">
        <v>31</v>
      </c>
      <c r="G2506" t="s">
        <v>16</v>
      </c>
      <c r="H2506" t="s">
        <v>316</v>
      </c>
      <c r="I2506" t="s">
        <v>29</v>
      </c>
      <c r="J2506" t="b">
        <v>0</v>
      </c>
      <c r="K2506">
        <v>2992</v>
      </c>
      <c r="L2506">
        <v>1506908</v>
      </c>
      <c r="M2506" t="str">
        <f>IF(VLOOKUP(A2506,'national-winners'!$A$2:$B$13,2,0)=H2506,"Y","N")</f>
        <v>N</v>
      </c>
      <c r="N2506" t="str">
        <f>_xlfn.XLOOKUP(INDEX('state-winning-votes'!$A$1:$L$53,MATCH($C2506,'state-winning-votes'!$A:$A,0),MATCH($A2506,'state-winning-votes'!$A$2:$L$2,0)),$K:$K,$H:$H)</f>
        <v>Bush, George W.</v>
      </c>
      <c r="O2506" t="str">
        <f>VLOOKUP(A2506,'national-winners'!$A$2:$B$13,2,0)</f>
        <v>Bush, George W.</v>
      </c>
    </row>
    <row r="2507" spans="1:15" x14ac:dyDescent="0.25">
      <c r="A2507">
        <v>2004</v>
      </c>
      <c r="B2507" t="s">
        <v>73</v>
      </c>
      <c r="C2507" t="s">
        <v>74</v>
      </c>
      <c r="D2507">
        <v>19</v>
      </c>
      <c r="E2507">
        <v>42</v>
      </c>
      <c r="F2507">
        <v>31</v>
      </c>
      <c r="G2507" t="s">
        <v>16</v>
      </c>
      <c r="H2507" t="s">
        <v>314</v>
      </c>
      <c r="I2507" t="s">
        <v>134</v>
      </c>
      <c r="J2507" t="b">
        <v>0</v>
      </c>
      <c r="K2507">
        <v>1304</v>
      </c>
      <c r="L2507">
        <v>1506908</v>
      </c>
      <c r="M2507" t="str">
        <f>IF(VLOOKUP(A2507,'national-winners'!$A$2:$B$13,2,0)=H2507,"Y","N")</f>
        <v>N</v>
      </c>
      <c r="N2507" t="str">
        <f>_xlfn.XLOOKUP(INDEX('state-winning-votes'!$A$1:$L$53,MATCH($C2507,'state-winning-votes'!$A:$A,0),MATCH($A2507,'state-winning-votes'!$A$2:$L$2,0)),$K:$K,$H:$H)</f>
        <v>Bush, George W.</v>
      </c>
      <c r="O2507" t="str">
        <f>VLOOKUP(A2507,'national-winners'!$A$2:$B$13,2,0)</f>
        <v>Bush, George W.</v>
      </c>
    </row>
    <row r="2508" spans="1:15" x14ac:dyDescent="0.25">
      <c r="A2508">
        <v>2004</v>
      </c>
      <c r="B2508" t="s">
        <v>73</v>
      </c>
      <c r="C2508" t="s">
        <v>74</v>
      </c>
      <c r="D2508">
        <v>19</v>
      </c>
      <c r="E2508">
        <v>42</v>
      </c>
      <c r="F2508">
        <v>31</v>
      </c>
      <c r="G2508" t="s">
        <v>16</v>
      </c>
      <c r="H2508" t="s">
        <v>317</v>
      </c>
      <c r="I2508" t="s">
        <v>274</v>
      </c>
      <c r="J2508" t="b">
        <v>0</v>
      </c>
      <c r="K2508">
        <v>1141</v>
      </c>
      <c r="L2508">
        <v>1506908</v>
      </c>
      <c r="M2508" t="str">
        <f>IF(VLOOKUP(A2508,'national-winners'!$A$2:$B$13,2,0)=H2508,"Y","N")</f>
        <v>N</v>
      </c>
      <c r="N2508" t="str">
        <f>_xlfn.XLOOKUP(INDEX('state-winning-votes'!$A$1:$L$53,MATCH($C2508,'state-winning-votes'!$A:$A,0),MATCH($A2508,'state-winning-votes'!$A$2:$L$2,0)),$K:$K,$H:$H)</f>
        <v>Bush, George W.</v>
      </c>
      <c r="O2508" t="str">
        <f>VLOOKUP(A2508,'national-winners'!$A$2:$B$13,2,0)</f>
        <v>Bush, George W.</v>
      </c>
    </row>
    <row r="2509" spans="1:15" x14ac:dyDescent="0.25">
      <c r="A2509">
        <v>2004</v>
      </c>
      <c r="B2509" t="s">
        <v>73</v>
      </c>
      <c r="C2509" t="s">
        <v>74</v>
      </c>
      <c r="D2509">
        <v>19</v>
      </c>
      <c r="E2509">
        <v>42</v>
      </c>
      <c r="F2509">
        <v>31</v>
      </c>
      <c r="G2509" t="s">
        <v>16</v>
      </c>
      <c r="H2509" t="s">
        <v>59</v>
      </c>
      <c r="J2509" t="b">
        <v>1</v>
      </c>
      <c r="K2509">
        <v>1094</v>
      </c>
      <c r="L2509">
        <v>1506908</v>
      </c>
      <c r="M2509" t="str">
        <f>IF(VLOOKUP(A2509,'national-winners'!$A$2:$B$13,2,0)=H2509,"Y","N")</f>
        <v>N</v>
      </c>
      <c r="N2509" t="str">
        <f>_xlfn.XLOOKUP(INDEX('state-winning-votes'!$A$1:$L$53,MATCH($C2509,'state-winning-votes'!$A:$A,0),MATCH($A2509,'state-winning-votes'!$A$2:$L$2,0)),$K:$K,$H:$H)</f>
        <v>Bush, George W.</v>
      </c>
      <c r="O2509" t="str">
        <f>VLOOKUP(A2509,'national-winners'!$A$2:$B$13,2,0)</f>
        <v>Bush, George W.</v>
      </c>
    </row>
    <row r="2510" spans="1:15" x14ac:dyDescent="0.25">
      <c r="A2510">
        <v>2004</v>
      </c>
      <c r="B2510" t="s">
        <v>73</v>
      </c>
      <c r="C2510" t="s">
        <v>74</v>
      </c>
      <c r="D2510">
        <v>19</v>
      </c>
      <c r="E2510">
        <v>42</v>
      </c>
      <c r="F2510">
        <v>31</v>
      </c>
      <c r="G2510" t="s">
        <v>16</v>
      </c>
      <c r="H2510" t="s">
        <v>324</v>
      </c>
      <c r="I2510" t="s">
        <v>37</v>
      </c>
      <c r="J2510" t="b">
        <v>0</v>
      </c>
      <c r="K2510">
        <v>373</v>
      </c>
      <c r="L2510">
        <v>1506908</v>
      </c>
      <c r="M2510" t="str">
        <f>IF(VLOOKUP(A2510,'national-winners'!$A$2:$B$13,2,0)=H2510,"Y","N")</f>
        <v>N</v>
      </c>
      <c r="N2510" t="str">
        <f>_xlfn.XLOOKUP(INDEX('state-winning-votes'!$A$1:$L$53,MATCH($C2510,'state-winning-votes'!$A:$A,0),MATCH($A2510,'state-winning-votes'!$A$2:$L$2,0)),$K:$K,$H:$H)</f>
        <v>Bush, George W.</v>
      </c>
      <c r="O2510" t="str">
        <f>VLOOKUP(A2510,'national-winners'!$A$2:$B$13,2,0)</f>
        <v>Bush, George W.</v>
      </c>
    </row>
    <row r="2511" spans="1:15" x14ac:dyDescent="0.25">
      <c r="A2511">
        <v>2004</v>
      </c>
      <c r="B2511" t="s">
        <v>78</v>
      </c>
      <c r="C2511" t="s">
        <v>79</v>
      </c>
      <c r="D2511">
        <v>20</v>
      </c>
      <c r="E2511">
        <v>47</v>
      </c>
      <c r="F2511">
        <v>32</v>
      </c>
      <c r="G2511" t="s">
        <v>16</v>
      </c>
      <c r="H2511" t="s">
        <v>297</v>
      </c>
      <c r="I2511" t="s">
        <v>21</v>
      </c>
      <c r="J2511" t="b">
        <v>0</v>
      </c>
      <c r="K2511">
        <v>736456</v>
      </c>
      <c r="L2511">
        <v>1187756</v>
      </c>
      <c r="M2511" t="str">
        <f>IF(VLOOKUP(A2511,'national-winners'!$A$2:$B$13,2,0)=H2511,"Y","N")</f>
        <v>Y</v>
      </c>
      <c r="N2511" t="str">
        <f>_xlfn.XLOOKUP(INDEX('state-winning-votes'!$A$1:$L$53,MATCH($C2511,'state-winning-votes'!$A:$A,0),MATCH($A2511,'state-winning-votes'!$A$2:$L$2,0)),$K:$K,$H:$H)</f>
        <v>Bush, George W.</v>
      </c>
      <c r="O2511" t="str">
        <f>VLOOKUP(A2511,'national-winners'!$A$2:$B$13,2,0)</f>
        <v>Bush, George W.</v>
      </c>
    </row>
    <row r="2512" spans="1:15" x14ac:dyDescent="0.25">
      <c r="A2512">
        <v>2004</v>
      </c>
      <c r="B2512" t="s">
        <v>78</v>
      </c>
      <c r="C2512" t="s">
        <v>79</v>
      </c>
      <c r="D2512">
        <v>20</v>
      </c>
      <c r="E2512">
        <v>47</v>
      </c>
      <c r="F2512">
        <v>32</v>
      </c>
      <c r="G2512" t="s">
        <v>16</v>
      </c>
      <c r="H2512" t="s">
        <v>313</v>
      </c>
      <c r="I2512" t="s">
        <v>18</v>
      </c>
      <c r="J2512" t="b">
        <v>0</v>
      </c>
      <c r="K2512">
        <v>434993</v>
      </c>
      <c r="L2512">
        <v>1187756</v>
      </c>
      <c r="M2512" t="str">
        <f>IF(VLOOKUP(A2512,'national-winners'!$A$2:$B$13,2,0)=H2512,"Y","N")</f>
        <v>N</v>
      </c>
      <c r="N2512" t="str">
        <f>_xlfn.XLOOKUP(INDEX('state-winning-votes'!$A$1:$L$53,MATCH($C2512,'state-winning-votes'!$A:$A,0),MATCH($A2512,'state-winning-votes'!$A$2:$L$2,0)),$K:$K,$H:$H)</f>
        <v>Bush, George W.</v>
      </c>
      <c r="O2512" t="str">
        <f>VLOOKUP(A2512,'national-winners'!$A$2:$B$13,2,0)</f>
        <v>Bush, George W.</v>
      </c>
    </row>
    <row r="2513" spans="1:15" x14ac:dyDescent="0.25">
      <c r="A2513">
        <v>2004</v>
      </c>
      <c r="B2513" t="s">
        <v>78</v>
      </c>
      <c r="C2513" t="s">
        <v>79</v>
      </c>
      <c r="D2513">
        <v>20</v>
      </c>
      <c r="E2513">
        <v>47</v>
      </c>
      <c r="F2513">
        <v>32</v>
      </c>
      <c r="G2513" t="s">
        <v>16</v>
      </c>
      <c r="H2513" t="s">
        <v>273</v>
      </c>
      <c r="I2513" t="s">
        <v>272</v>
      </c>
      <c r="J2513" t="b">
        <v>0</v>
      </c>
      <c r="K2513">
        <v>9348</v>
      </c>
      <c r="L2513">
        <v>1187756</v>
      </c>
      <c r="M2513" t="str">
        <f>IF(VLOOKUP(A2513,'national-winners'!$A$2:$B$13,2,0)=H2513,"Y","N")</f>
        <v>N</v>
      </c>
      <c r="N2513" t="str">
        <f>_xlfn.XLOOKUP(INDEX('state-winning-votes'!$A$1:$L$53,MATCH($C2513,'state-winning-votes'!$A:$A,0),MATCH($A2513,'state-winning-votes'!$A$2:$L$2,0)),$K:$K,$H:$H)</f>
        <v>Bush, George W.</v>
      </c>
      <c r="O2513" t="str">
        <f>VLOOKUP(A2513,'national-winners'!$A$2:$B$13,2,0)</f>
        <v>Bush, George W.</v>
      </c>
    </row>
    <row r="2514" spans="1:15" x14ac:dyDescent="0.25">
      <c r="A2514">
        <v>2004</v>
      </c>
      <c r="B2514" t="s">
        <v>78</v>
      </c>
      <c r="C2514" t="s">
        <v>79</v>
      </c>
      <c r="D2514">
        <v>20</v>
      </c>
      <c r="E2514">
        <v>47</v>
      </c>
      <c r="F2514">
        <v>32</v>
      </c>
      <c r="G2514" t="s">
        <v>16</v>
      </c>
      <c r="H2514" t="s">
        <v>316</v>
      </c>
      <c r="I2514" t="s">
        <v>29</v>
      </c>
      <c r="J2514" t="b">
        <v>0</v>
      </c>
      <c r="K2514">
        <v>4013</v>
      </c>
      <c r="L2514">
        <v>1187756</v>
      </c>
      <c r="M2514" t="str">
        <f>IF(VLOOKUP(A2514,'national-winners'!$A$2:$B$13,2,0)=H2514,"Y","N")</f>
        <v>N</v>
      </c>
      <c r="N2514" t="str">
        <f>_xlfn.XLOOKUP(INDEX('state-winning-votes'!$A$1:$L$53,MATCH($C2514,'state-winning-votes'!$A:$A,0),MATCH($A2514,'state-winning-votes'!$A$2:$L$2,0)),$K:$K,$H:$H)</f>
        <v>Bush, George W.</v>
      </c>
      <c r="O2514" t="str">
        <f>VLOOKUP(A2514,'national-winners'!$A$2:$B$13,2,0)</f>
        <v>Bush, George W.</v>
      </c>
    </row>
    <row r="2515" spans="1:15" x14ac:dyDescent="0.25">
      <c r="A2515">
        <v>2004</v>
      </c>
      <c r="B2515" t="s">
        <v>78</v>
      </c>
      <c r="C2515" t="s">
        <v>79</v>
      </c>
      <c r="D2515">
        <v>20</v>
      </c>
      <c r="E2515">
        <v>47</v>
      </c>
      <c r="F2515">
        <v>32</v>
      </c>
      <c r="G2515" t="s">
        <v>16</v>
      </c>
      <c r="H2515" t="s">
        <v>314</v>
      </c>
      <c r="I2515" t="s">
        <v>35</v>
      </c>
      <c r="J2515" t="b">
        <v>0</v>
      </c>
      <c r="K2515">
        <v>2899</v>
      </c>
      <c r="L2515">
        <v>1187756</v>
      </c>
      <c r="M2515" t="str">
        <f>IF(VLOOKUP(A2515,'national-winners'!$A$2:$B$13,2,0)=H2515,"Y","N")</f>
        <v>N</v>
      </c>
      <c r="N2515" t="str">
        <f>_xlfn.XLOOKUP(INDEX('state-winning-votes'!$A$1:$L$53,MATCH($C2515,'state-winning-votes'!$A:$A,0),MATCH($A2515,'state-winning-votes'!$A$2:$L$2,0)),$K:$K,$H:$H)</f>
        <v>Bush, George W.</v>
      </c>
      <c r="O2515" t="str">
        <f>VLOOKUP(A2515,'national-winners'!$A$2:$B$13,2,0)</f>
        <v>Bush, George W.</v>
      </c>
    </row>
    <row r="2516" spans="1:15" x14ac:dyDescent="0.25">
      <c r="A2516">
        <v>2004</v>
      </c>
      <c r="B2516" t="s">
        <v>78</v>
      </c>
      <c r="C2516" t="s">
        <v>79</v>
      </c>
      <c r="D2516">
        <v>20</v>
      </c>
      <c r="E2516">
        <v>47</v>
      </c>
      <c r="F2516">
        <v>32</v>
      </c>
      <c r="G2516" t="s">
        <v>16</v>
      </c>
      <c r="H2516" t="s">
        <v>59</v>
      </c>
      <c r="J2516" t="b">
        <v>1</v>
      </c>
      <c r="K2516">
        <v>47</v>
      </c>
      <c r="L2516">
        <v>1187756</v>
      </c>
      <c r="M2516" t="str">
        <f>IF(VLOOKUP(A2516,'national-winners'!$A$2:$B$13,2,0)=H2516,"Y","N")</f>
        <v>N</v>
      </c>
      <c r="N2516" t="str">
        <f>_xlfn.XLOOKUP(INDEX('state-winning-votes'!$A$1:$L$53,MATCH($C2516,'state-winning-votes'!$A:$A,0),MATCH($A2516,'state-winning-votes'!$A$2:$L$2,0)),$K:$K,$H:$H)</f>
        <v>Bush, George W.</v>
      </c>
      <c r="O2516" t="str">
        <f>VLOOKUP(A2516,'national-winners'!$A$2:$B$13,2,0)</f>
        <v>Bush, George W.</v>
      </c>
    </row>
    <row r="2517" spans="1:15" x14ac:dyDescent="0.25">
      <c r="A2517">
        <v>2004</v>
      </c>
      <c r="B2517" t="s">
        <v>81</v>
      </c>
      <c r="C2517" t="s">
        <v>82</v>
      </c>
      <c r="D2517">
        <v>21</v>
      </c>
      <c r="E2517">
        <v>61</v>
      </c>
      <c r="F2517">
        <v>51</v>
      </c>
      <c r="G2517" t="s">
        <v>16</v>
      </c>
      <c r="H2517" t="s">
        <v>297</v>
      </c>
      <c r="I2517" t="s">
        <v>21</v>
      </c>
      <c r="J2517" t="b">
        <v>0</v>
      </c>
      <c r="K2517">
        <v>1069439</v>
      </c>
      <c r="L2517">
        <v>1795882</v>
      </c>
      <c r="M2517" t="str">
        <f>IF(VLOOKUP(A2517,'national-winners'!$A$2:$B$13,2,0)=H2517,"Y","N")</f>
        <v>Y</v>
      </c>
      <c r="N2517" t="str">
        <f>_xlfn.XLOOKUP(INDEX('state-winning-votes'!$A$1:$L$53,MATCH($C2517,'state-winning-votes'!$A:$A,0),MATCH($A2517,'state-winning-votes'!$A$2:$L$2,0)),$K:$K,$H:$H)</f>
        <v>Bush, George W.</v>
      </c>
      <c r="O2517" t="str">
        <f>VLOOKUP(A2517,'national-winners'!$A$2:$B$13,2,0)</f>
        <v>Bush, George W.</v>
      </c>
    </row>
    <row r="2518" spans="1:15" x14ac:dyDescent="0.25">
      <c r="A2518">
        <v>2004</v>
      </c>
      <c r="B2518" t="s">
        <v>81</v>
      </c>
      <c r="C2518" t="s">
        <v>82</v>
      </c>
      <c r="D2518">
        <v>21</v>
      </c>
      <c r="E2518">
        <v>61</v>
      </c>
      <c r="F2518">
        <v>51</v>
      </c>
      <c r="G2518" t="s">
        <v>16</v>
      </c>
      <c r="H2518" t="s">
        <v>313</v>
      </c>
      <c r="I2518" t="s">
        <v>18</v>
      </c>
      <c r="J2518" t="b">
        <v>0</v>
      </c>
      <c r="K2518">
        <v>712733</v>
      </c>
      <c r="L2518">
        <v>1795882</v>
      </c>
      <c r="M2518" t="str">
        <f>IF(VLOOKUP(A2518,'national-winners'!$A$2:$B$13,2,0)=H2518,"Y","N")</f>
        <v>N</v>
      </c>
      <c r="N2518" t="str">
        <f>_xlfn.XLOOKUP(INDEX('state-winning-votes'!$A$1:$L$53,MATCH($C2518,'state-winning-votes'!$A:$A,0),MATCH($A2518,'state-winning-votes'!$A$2:$L$2,0)),$K:$K,$H:$H)</f>
        <v>Bush, George W.</v>
      </c>
      <c r="O2518" t="str">
        <f>VLOOKUP(A2518,'national-winners'!$A$2:$B$13,2,0)</f>
        <v>Bush, George W.</v>
      </c>
    </row>
    <row r="2519" spans="1:15" x14ac:dyDescent="0.25">
      <c r="A2519">
        <v>2004</v>
      </c>
      <c r="B2519" t="s">
        <v>81</v>
      </c>
      <c r="C2519" t="s">
        <v>82</v>
      </c>
      <c r="D2519">
        <v>21</v>
      </c>
      <c r="E2519">
        <v>61</v>
      </c>
      <c r="F2519">
        <v>51</v>
      </c>
      <c r="G2519" t="s">
        <v>16</v>
      </c>
      <c r="H2519" t="s">
        <v>273</v>
      </c>
      <c r="I2519" t="s">
        <v>35</v>
      </c>
      <c r="J2519" t="b">
        <v>0</v>
      </c>
      <c r="K2519">
        <v>8856</v>
      </c>
      <c r="L2519">
        <v>1795882</v>
      </c>
      <c r="M2519" t="str">
        <f>IF(VLOOKUP(A2519,'national-winners'!$A$2:$B$13,2,0)=H2519,"Y","N")</f>
        <v>N</v>
      </c>
      <c r="N2519" t="str">
        <f>_xlfn.XLOOKUP(INDEX('state-winning-votes'!$A$1:$L$53,MATCH($C2519,'state-winning-votes'!$A:$A,0),MATCH($A2519,'state-winning-votes'!$A$2:$L$2,0)),$K:$K,$H:$H)</f>
        <v>Bush, George W.</v>
      </c>
      <c r="O2519" t="str">
        <f>VLOOKUP(A2519,'national-winners'!$A$2:$B$13,2,0)</f>
        <v>Bush, George W.</v>
      </c>
    </row>
    <row r="2520" spans="1:15" x14ac:dyDescent="0.25">
      <c r="A2520">
        <v>2004</v>
      </c>
      <c r="B2520" t="s">
        <v>81</v>
      </c>
      <c r="C2520" t="s">
        <v>82</v>
      </c>
      <c r="D2520">
        <v>21</v>
      </c>
      <c r="E2520">
        <v>61</v>
      </c>
      <c r="F2520">
        <v>51</v>
      </c>
      <c r="G2520" t="s">
        <v>16</v>
      </c>
      <c r="H2520" t="s">
        <v>316</v>
      </c>
      <c r="I2520" t="s">
        <v>29</v>
      </c>
      <c r="J2520" t="b">
        <v>0</v>
      </c>
      <c r="K2520">
        <v>2619</v>
      </c>
      <c r="L2520">
        <v>1795882</v>
      </c>
      <c r="M2520" t="str">
        <f>IF(VLOOKUP(A2520,'national-winners'!$A$2:$B$13,2,0)=H2520,"Y","N")</f>
        <v>N</v>
      </c>
      <c r="N2520" t="str">
        <f>_xlfn.XLOOKUP(INDEX('state-winning-votes'!$A$1:$L$53,MATCH($C2520,'state-winning-votes'!$A:$A,0),MATCH($A2520,'state-winning-votes'!$A$2:$L$2,0)),$K:$K,$H:$H)</f>
        <v>Bush, George W.</v>
      </c>
      <c r="O2520" t="str">
        <f>VLOOKUP(A2520,'national-winners'!$A$2:$B$13,2,0)</f>
        <v>Bush, George W.</v>
      </c>
    </row>
    <row r="2521" spans="1:15" x14ac:dyDescent="0.25">
      <c r="A2521">
        <v>2004</v>
      </c>
      <c r="B2521" t="s">
        <v>81</v>
      </c>
      <c r="C2521" t="s">
        <v>82</v>
      </c>
      <c r="D2521">
        <v>21</v>
      </c>
      <c r="E2521">
        <v>61</v>
      </c>
      <c r="F2521">
        <v>51</v>
      </c>
      <c r="G2521" t="s">
        <v>16</v>
      </c>
      <c r="H2521" t="s">
        <v>314</v>
      </c>
      <c r="I2521" t="s">
        <v>134</v>
      </c>
      <c r="J2521" t="b">
        <v>0</v>
      </c>
      <c r="K2521">
        <v>2213</v>
      </c>
      <c r="L2521">
        <v>1795882</v>
      </c>
      <c r="M2521" t="str">
        <f>IF(VLOOKUP(A2521,'national-winners'!$A$2:$B$13,2,0)=H2521,"Y","N")</f>
        <v>N</v>
      </c>
      <c r="N2521" t="str">
        <f>_xlfn.XLOOKUP(INDEX('state-winning-votes'!$A$1:$L$53,MATCH($C2521,'state-winning-votes'!$A:$A,0),MATCH($A2521,'state-winning-votes'!$A$2:$L$2,0)),$K:$K,$H:$H)</f>
        <v>Bush, George W.</v>
      </c>
      <c r="O2521" t="str">
        <f>VLOOKUP(A2521,'national-winners'!$A$2:$B$13,2,0)</f>
        <v>Bush, George W.</v>
      </c>
    </row>
    <row r="2522" spans="1:15" x14ac:dyDescent="0.25">
      <c r="A2522">
        <v>2004</v>
      </c>
      <c r="B2522" t="s">
        <v>81</v>
      </c>
      <c r="C2522" t="s">
        <v>82</v>
      </c>
      <c r="D2522">
        <v>21</v>
      </c>
      <c r="E2522">
        <v>61</v>
      </c>
      <c r="F2522">
        <v>51</v>
      </c>
      <c r="G2522" t="s">
        <v>16</v>
      </c>
      <c r="H2522" t="s">
        <v>59</v>
      </c>
      <c r="J2522" t="b">
        <v>1</v>
      </c>
      <c r="K2522">
        <v>22</v>
      </c>
      <c r="L2522">
        <v>1795882</v>
      </c>
      <c r="M2522" t="str">
        <f>IF(VLOOKUP(A2522,'national-winners'!$A$2:$B$13,2,0)=H2522,"Y","N")</f>
        <v>N</v>
      </c>
      <c r="N2522" t="str">
        <f>_xlfn.XLOOKUP(INDEX('state-winning-votes'!$A$1:$L$53,MATCH($C2522,'state-winning-votes'!$A:$A,0),MATCH($A2522,'state-winning-votes'!$A$2:$L$2,0)),$K:$K,$H:$H)</f>
        <v>Bush, George W.</v>
      </c>
      <c r="O2522" t="str">
        <f>VLOOKUP(A2522,'national-winners'!$A$2:$B$13,2,0)</f>
        <v>Bush, George W.</v>
      </c>
    </row>
    <row r="2523" spans="1:15" x14ac:dyDescent="0.25">
      <c r="A2523">
        <v>2004</v>
      </c>
      <c r="B2523" t="s">
        <v>83</v>
      </c>
      <c r="C2523" t="s">
        <v>84</v>
      </c>
      <c r="D2523">
        <v>22</v>
      </c>
      <c r="E2523">
        <v>72</v>
      </c>
      <c r="F2523">
        <v>45</v>
      </c>
      <c r="G2523" t="s">
        <v>16</v>
      </c>
      <c r="H2523" t="s">
        <v>297</v>
      </c>
      <c r="I2523" t="s">
        <v>21</v>
      </c>
      <c r="J2523" t="b">
        <v>0</v>
      </c>
      <c r="K2523">
        <v>1102169</v>
      </c>
      <c r="L2523">
        <v>1943106</v>
      </c>
      <c r="M2523" t="str">
        <f>IF(VLOOKUP(A2523,'national-winners'!$A$2:$B$13,2,0)=H2523,"Y","N")</f>
        <v>Y</v>
      </c>
      <c r="N2523" t="str">
        <f>_xlfn.XLOOKUP(INDEX('state-winning-votes'!$A$1:$L$53,MATCH($C2523,'state-winning-votes'!$A:$A,0),MATCH($A2523,'state-winning-votes'!$A$2:$L$2,0)),$K:$K,$H:$H)</f>
        <v>Bush, George W.</v>
      </c>
      <c r="O2523" t="str">
        <f>VLOOKUP(A2523,'national-winners'!$A$2:$B$13,2,0)</f>
        <v>Bush, George W.</v>
      </c>
    </row>
    <row r="2524" spans="1:15" x14ac:dyDescent="0.25">
      <c r="A2524">
        <v>2004</v>
      </c>
      <c r="B2524" t="s">
        <v>83</v>
      </c>
      <c r="C2524" t="s">
        <v>84</v>
      </c>
      <c r="D2524">
        <v>22</v>
      </c>
      <c r="E2524">
        <v>72</v>
      </c>
      <c r="F2524">
        <v>45</v>
      </c>
      <c r="G2524" t="s">
        <v>16</v>
      </c>
      <c r="H2524" t="s">
        <v>313</v>
      </c>
      <c r="I2524" t="s">
        <v>18</v>
      </c>
      <c r="J2524" t="b">
        <v>0</v>
      </c>
      <c r="K2524">
        <v>820299</v>
      </c>
      <c r="L2524">
        <v>1943106</v>
      </c>
      <c r="M2524" t="str">
        <f>IF(VLOOKUP(A2524,'national-winners'!$A$2:$B$13,2,0)=H2524,"Y","N")</f>
        <v>N</v>
      </c>
      <c r="N2524" t="str">
        <f>_xlfn.XLOOKUP(INDEX('state-winning-votes'!$A$1:$L$53,MATCH($C2524,'state-winning-votes'!$A:$A,0),MATCH($A2524,'state-winning-votes'!$A$2:$L$2,0)),$K:$K,$H:$H)</f>
        <v>Bush, George W.</v>
      </c>
      <c r="O2524" t="str">
        <f>VLOOKUP(A2524,'national-winners'!$A$2:$B$13,2,0)</f>
        <v>Bush, George W.</v>
      </c>
    </row>
    <row r="2525" spans="1:15" x14ac:dyDescent="0.25">
      <c r="A2525">
        <v>2004</v>
      </c>
      <c r="B2525" t="s">
        <v>83</v>
      </c>
      <c r="C2525" t="s">
        <v>84</v>
      </c>
      <c r="D2525">
        <v>22</v>
      </c>
      <c r="E2525">
        <v>72</v>
      </c>
      <c r="F2525">
        <v>45</v>
      </c>
      <c r="G2525" t="s">
        <v>16</v>
      </c>
      <c r="H2525" t="s">
        <v>273</v>
      </c>
      <c r="I2525" t="s">
        <v>35</v>
      </c>
      <c r="J2525" t="b">
        <v>0</v>
      </c>
      <c r="K2525">
        <v>7032</v>
      </c>
      <c r="L2525">
        <v>1943106</v>
      </c>
      <c r="M2525" t="str">
        <f>IF(VLOOKUP(A2525,'national-winners'!$A$2:$B$13,2,0)=H2525,"Y","N")</f>
        <v>N</v>
      </c>
      <c r="N2525" t="str">
        <f>_xlfn.XLOOKUP(INDEX('state-winning-votes'!$A$1:$L$53,MATCH($C2525,'state-winning-votes'!$A:$A,0),MATCH($A2525,'state-winning-votes'!$A$2:$L$2,0)),$K:$K,$H:$H)</f>
        <v>Bush, George W.</v>
      </c>
      <c r="O2525" t="str">
        <f>VLOOKUP(A2525,'national-winners'!$A$2:$B$13,2,0)</f>
        <v>Bush, George W.</v>
      </c>
    </row>
    <row r="2526" spans="1:15" x14ac:dyDescent="0.25">
      <c r="A2526">
        <v>2004</v>
      </c>
      <c r="B2526" t="s">
        <v>83</v>
      </c>
      <c r="C2526" t="s">
        <v>84</v>
      </c>
      <c r="D2526">
        <v>22</v>
      </c>
      <c r="E2526">
        <v>72</v>
      </c>
      <c r="F2526">
        <v>45</v>
      </c>
      <c r="G2526" t="s">
        <v>16</v>
      </c>
      <c r="H2526" t="s">
        <v>314</v>
      </c>
      <c r="I2526" t="s">
        <v>134</v>
      </c>
      <c r="J2526" t="b">
        <v>0</v>
      </c>
      <c r="K2526">
        <v>5203</v>
      </c>
      <c r="L2526">
        <v>1943106</v>
      </c>
      <c r="M2526" t="str">
        <f>IF(VLOOKUP(A2526,'national-winners'!$A$2:$B$13,2,0)=H2526,"Y","N")</f>
        <v>N</v>
      </c>
      <c r="N2526" t="str">
        <f>_xlfn.XLOOKUP(INDEX('state-winning-votes'!$A$1:$L$53,MATCH($C2526,'state-winning-votes'!$A:$A,0),MATCH($A2526,'state-winning-votes'!$A$2:$L$2,0)),$K:$K,$H:$H)</f>
        <v>Bush, George W.</v>
      </c>
      <c r="O2526" t="str">
        <f>VLOOKUP(A2526,'national-winners'!$A$2:$B$13,2,0)</f>
        <v>Bush, George W.</v>
      </c>
    </row>
    <row r="2527" spans="1:15" x14ac:dyDescent="0.25">
      <c r="A2527">
        <v>2004</v>
      </c>
      <c r="B2527" t="s">
        <v>83</v>
      </c>
      <c r="C2527" t="s">
        <v>84</v>
      </c>
      <c r="D2527">
        <v>22</v>
      </c>
      <c r="E2527">
        <v>72</v>
      </c>
      <c r="F2527">
        <v>45</v>
      </c>
      <c r="G2527" t="s">
        <v>16</v>
      </c>
      <c r="H2527" t="s">
        <v>316</v>
      </c>
      <c r="I2527" t="s">
        <v>29</v>
      </c>
      <c r="J2527" t="b">
        <v>0</v>
      </c>
      <c r="K2527">
        <v>2781</v>
      </c>
      <c r="L2527">
        <v>1943106</v>
      </c>
      <c r="M2527" t="str">
        <f>IF(VLOOKUP(A2527,'national-winners'!$A$2:$B$13,2,0)=H2527,"Y","N")</f>
        <v>N</v>
      </c>
      <c r="N2527" t="str">
        <f>_xlfn.XLOOKUP(INDEX('state-winning-votes'!$A$1:$L$53,MATCH($C2527,'state-winning-votes'!$A:$A,0),MATCH($A2527,'state-winning-votes'!$A$2:$L$2,0)),$K:$K,$H:$H)</f>
        <v>Bush, George W.</v>
      </c>
      <c r="O2527" t="str">
        <f>VLOOKUP(A2527,'national-winners'!$A$2:$B$13,2,0)</f>
        <v>Bush, George W.</v>
      </c>
    </row>
    <row r="2528" spans="1:15" x14ac:dyDescent="0.25">
      <c r="A2528">
        <v>2004</v>
      </c>
      <c r="B2528" t="s">
        <v>83</v>
      </c>
      <c r="C2528" t="s">
        <v>84</v>
      </c>
      <c r="D2528">
        <v>22</v>
      </c>
      <c r="E2528">
        <v>72</v>
      </c>
      <c r="F2528">
        <v>45</v>
      </c>
      <c r="G2528" t="s">
        <v>16</v>
      </c>
      <c r="H2528" t="s">
        <v>325</v>
      </c>
      <c r="I2528" t="s">
        <v>331</v>
      </c>
      <c r="J2528" t="b">
        <v>0</v>
      </c>
      <c r="K2528">
        <v>1795</v>
      </c>
      <c r="L2528">
        <v>1943106</v>
      </c>
      <c r="M2528" t="str">
        <f>IF(VLOOKUP(A2528,'national-winners'!$A$2:$B$13,2,0)=H2528,"Y","N")</f>
        <v>N</v>
      </c>
      <c r="N2528" t="str">
        <f>_xlfn.XLOOKUP(INDEX('state-winning-votes'!$A$1:$L$53,MATCH($C2528,'state-winning-votes'!$A:$A,0),MATCH($A2528,'state-winning-votes'!$A$2:$L$2,0)),$K:$K,$H:$H)</f>
        <v>Bush, George W.</v>
      </c>
      <c r="O2528" t="str">
        <f>VLOOKUP(A2528,'national-winners'!$A$2:$B$13,2,0)</f>
        <v>Bush, George W.</v>
      </c>
    </row>
    <row r="2529" spans="1:15" x14ac:dyDescent="0.25">
      <c r="A2529">
        <v>2004</v>
      </c>
      <c r="B2529" t="s">
        <v>83</v>
      </c>
      <c r="C2529" t="s">
        <v>84</v>
      </c>
      <c r="D2529">
        <v>22</v>
      </c>
      <c r="E2529">
        <v>72</v>
      </c>
      <c r="F2529">
        <v>45</v>
      </c>
      <c r="G2529" t="s">
        <v>16</v>
      </c>
      <c r="H2529" t="s">
        <v>321</v>
      </c>
      <c r="I2529" t="s">
        <v>25</v>
      </c>
      <c r="J2529" t="b">
        <v>0</v>
      </c>
      <c r="K2529">
        <v>1566</v>
      </c>
      <c r="L2529">
        <v>1943106</v>
      </c>
      <c r="M2529" t="str">
        <f>IF(VLOOKUP(A2529,'national-winners'!$A$2:$B$13,2,0)=H2529,"Y","N")</f>
        <v>N</v>
      </c>
      <c r="N2529" t="str">
        <f>_xlfn.XLOOKUP(INDEX('state-winning-votes'!$A$1:$L$53,MATCH($C2529,'state-winning-votes'!$A:$A,0),MATCH($A2529,'state-winning-votes'!$A$2:$L$2,0)),$K:$K,$H:$H)</f>
        <v>Bush, George W.</v>
      </c>
      <c r="O2529" t="str">
        <f>VLOOKUP(A2529,'national-winners'!$A$2:$B$13,2,0)</f>
        <v>Bush, George W.</v>
      </c>
    </row>
    <row r="2530" spans="1:15" x14ac:dyDescent="0.25">
      <c r="A2530">
        <v>2004</v>
      </c>
      <c r="B2530" t="s">
        <v>83</v>
      </c>
      <c r="C2530" t="s">
        <v>84</v>
      </c>
      <c r="D2530">
        <v>22</v>
      </c>
      <c r="E2530">
        <v>72</v>
      </c>
      <c r="F2530">
        <v>45</v>
      </c>
      <c r="G2530" t="s">
        <v>16</v>
      </c>
      <c r="H2530" t="s">
        <v>317</v>
      </c>
      <c r="I2530" t="s">
        <v>274</v>
      </c>
      <c r="J2530" t="b">
        <v>0</v>
      </c>
      <c r="K2530">
        <v>1276</v>
      </c>
      <c r="L2530">
        <v>1943106</v>
      </c>
      <c r="M2530" t="str">
        <f>IF(VLOOKUP(A2530,'national-winners'!$A$2:$B$13,2,0)=H2530,"Y","N")</f>
        <v>N</v>
      </c>
      <c r="N2530" t="str">
        <f>_xlfn.XLOOKUP(INDEX('state-winning-votes'!$A$1:$L$53,MATCH($C2530,'state-winning-votes'!$A:$A,0),MATCH($A2530,'state-winning-votes'!$A$2:$L$2,0)),$K:$K,$H:$H)</f>
        <v>Bush, George W.</v>
      </c>
      <c r="O2530" t="str">
        <f>VLOOKUP(A2530,'national-winners'!$A$2:$B$13,2,0)</f>
        <v>Bush, George W.</v>
      </c>
    </row>
    <row r="2531" spans="1:15" x14ac:dyDescent="0.25">
      <c r="A2531">
        <v>2004</v>
      </c>
      <c r="B2531" t="s">
        <v>83</v>
      </c>
      <c r="C2531" t="s">
        <v>84</v>
      </c>
      <c r="D2531">
        <v>22</v>
      </c>
      <c r="E2531">
        <v>72</v>
      </c>
      <c r="F2531">
        <v>45</v>
      </c>
      <c r="G2531" t="s">
        <v>16</v>
      </c>
      <c r="H2531" t="s">
        <v>324</v>
      </c>
      <c r="I2531" t="s">
        <v>100</v>
      </c>
      <c r="J2531" t="b">
        <v>0</v>
      </c>
      <c r="K2531">
        <v>985</v>
      </c>
      <c r="L2531">
        <v>1943106</v>
      </c>
      <c r="M2531" t="str">
        <f>IF(VLOOKUP(A2531,'national-winners'!$A$2:$B$13,2,0)=H2531,"Y","N")</f>
        <v>N</v>
      </c>
      <c r="N2531" t="str">
        <f>_xlfn.XLOOKUP(INDEX('state-winning-votes'!$A$1:$L$53,MATCH($C2531,'state-winning-votes'!$A:$A,0),MATCH($A2531,'state-winning-votes'!$A$2:$L$2,0)),$K:$K,$H:$H)</f>
        <v>Bush, George W.</v>
      </c>
      <c r="O2531" t="str">
        <f>VLOOKUP(A2531,'national-winners'!$A$2:$B$13,2,0)</f>
        <v>Bush, George W.</v>
      </c>
    </row>
    <row r="2532" spans="1:15" x14ac:dyDescent="0.25">
      <c r="A2532">
        <v>2004</v>
      </c>
      <c r="B2532" t="s">
        <v>85</v>
      </c>
      <c r="C2532" t="s">
        <v>86</v>
      </c>
      <c r="D2532">
        <v>23</v>
      </c>
      <c r="E2532">
        <v>11</v>
      </c>
      <c r="F2532">
        <v>2</v>
      </c>
      <c r="G2532" t="s">
        <v>16</v>
      </c>
      <c r="H2532" t="s">
        <v>313</v>
      </c>
      <c r="I2532" t="s">
        <v>18</v>
      </c>
      <c r="J2532" t="b">
        <v>0</v>
      </c>
      <c r="K2532">
        <v>396842</v>
      </c>
      <c r="L2532">
        <v>740752</v>
      </c>
      <c r="M2532" t="str">
        <f>IF(VLOOKUP(A2532,'national-winners'!$A$2:$B$13,2,0)=H2532,"Y","N")</f>
        <v>N</v>
      </c>
      <c r="N2532" t="str">
        <f>_xlfn.XLOOKUP(INDEX('state-winning-votes'!$A$1:$L$53,MATCH($C2532,'state-winning-votes'!$A:$A,0),MATCH($A2532,'state-winning-votes'!$A$2:$L$2,0)),$K:$K,$H:$H)</f>
        <v>Kerry, John</v>
      </c>
      <c r="O2532" t="str">
        <f>VLOOKUP(A2532,'national-winners'!$A$2:$B$13,2,0)</f>
        <v>Bush, George W.</v>
      </c>
    </row>
    <row r="2533" spans="1:15" x14ac:dyDescent="0.25">
      <c r="A2533">
        <v>2004</v>
      </c>
      <c r="B2533" t="s">
        <v>85</v>
      </c>
      <c r="C2533" t="s">
        <v>86</v>
      </c>
      <c r="D2533">
        <v>23</v>
      </c>
      <c r="E2533">
        <v>11</v>
      </c>
      <c r="F2533">
        <v>2</v>
      </c>
      <c r="G2533" t="s">
        <v>16</v>
      </c>
      <c r="H2533" t="s">
        <v>297</v>
      </c>
      <c r="I2533" t="s">
        <v>21</v>
      </c>
      <c r="J2533" t="b">
        <v>0</v>
      </c>
      <c r="K2533">
        <v>330201</v>
      </c>
      <c r="L2533">
        <v>740752</v>
      </c>
      <c r="M2533" t="str">
        <f>IF(VLOOKUP(A2533,'national-winners'!$A$2:$B$13,2,0)=H2533,"Y","N")</f>
        <v>Y</v>
      </c>
      <c r="N2533" t="str">
        <f>_xlfn.XLOOKUP(INDEX('state-winning-votes'!$A$1:$L$53,MATCH($C2533,'state-winning-votes'!$A:$A,0),MATCH($A2533,'state-winning-votes'!$A$2:$L$2,0)),$K:$K,$H:$H)</f>
        <v>Kerry, John</v>
      </c>
      <c r="O2533" t="str">
        <f>VLOOKUP(A2533,'national-winners'!$A$2:$B$13,2,0)</f>
        <v>Bush, George W.</v>
      </c>
    </row>
    <row r="2534" spans="1:15" x14ac:dyDescent="0.25">
      <c r="A2534">
        <v>2004</v>
      </c>
      <c r="B2534" t="s">
        <v>85</v>
      </c>
      <c r="C2534" t="s">
        <v>86</v>
      </c>
      <c r="D2534">
        <v>23</v>
      </c>
      <c r="E2534">
        <v>11</v>
      </c>
      <c r="F2534">
        <v>2</v>
      </c>
      <c r="G2534" t="s">
        <v>16</v>
      </c>
      <c r="H2534" t="s">
        <v>332</v>
      </c>
      <c r="I2534" t="s">
        <v>35</v>
      </c>
      <c r="J2534" t="b">
        <v>0</v>
      </c>
      <c r="K2534">
        <v>8069</v>
      </c>
      <c r="L2534">
        <v>740752</v>
      </c>
      <c r="M2534" t="str">
        <f>IF(VLOOKUP(A2534,'national-winners'!$A$2:$B$13,2,0)=H2534,"Y","N")</f>
        <v>N</v>
      </c>
      <c r="N2534" t="str">
        <f>_xlfn.XLOOKUP(INDEX('state-winning-votes'!$A$1:$L$53,MATCH($C2534,'state-winning-votes'!$A:$A,0),MATCH($A2534,'state-winning-votes'!$A$2:$L$2,0)),$K:$K,$H:$H)</f>
        <v>Kerry, John</v>
      </c>
      <c r="O2534" t="str">
        <f>VLOOKUP(A2534,'national-winners'!$A$2:$B$13,2,0)</f>
        <v>Bush, George W.</v>
      </c>
    </row>
    <row r="2535" spans="1:15" x14ac:dyDescent="0.25">
      <c r="A2535">
        <v>2004</v>
      </c>
      <c r="B2535" t="s">
        <v>85</v>
      </c>
      <c r="C2535" t="s">
        <v>86</v>
      </c>
      <c r="D2535">
        <v>23</v>
      </c>
      <c r="E2535">
        <v>11</v>
      </c>
      <c r="F2535">
        <v>2</v>
      </c>
      <c r="G2535" t="s">
        <v>16</v>
      </c>
      <c r="H2535" t="s">
        <v>317</v>
      </c>
      <c r="I2535" t="s">
        <v>274</v>
      </c>
      <c r="J2535" t="b">
        <v>0</v>
      </c>
      <c r="K2535">
        <v>2936</v>
      </c>
      <c r="L2535">
        <v>740752</v>
      </c>
      <c r="M2535" t="str">
        <f>IF(VLOOKUP(A2535,'national-winners'!$A$2:$B$13,2,0)=H2535,"Y","N")</f>
        <v>N</v>
      </c>
      <c r="N2535" t="str">
        <f>_xlfn.XLOOKUP(INDEX('state-winning-votes'!$A$1:$L$53,MATCH($C2535,'state-winning-votes'!$A:$A,0),MATCH($A2535,'state-winning-votes'!$A$2:$L$2,0)),$K:$K,$H:$H)</f>
        <v>Kerry, John</v>
      </c>
      <c r="O2535" t="str">
        <f>VLOOKUP(A2535,'national-winners'!$A$2:$B$13,2,0)</f>
        <v>Bush, George W.</v>
      </c>
    </row>
    <row r="2536" spans="1:15" x14ac:dyDescent="0.25">
      <c r="A2536">
        <v>2004</v>
      </c>
      <c r="B2536" t="s">
        <v>85</v>
      </c>
      <c r="C2536" t="s">
        <v>86</v>
      </c>
      <c r="D2536">
        <v>23</v>
      </c>
      <c r="E2536">
        <v>11</v>
      </c>
      <c r="F2536">
        <v>2</v>
      </c>
      <c r="G2536" t="s">
        <v>16</v>
      </c>
      <c r="H2536" t="s">
        <v>316</v>
      </c>
      <c r="I2536" t="s">
        <v>29</v>
      </c>
      <c r="J2536" t="b">
        <v>0</v>
      </c>
      <c r="K2536">
        <v>1965</v>
      </c>
      <c r="L2536">
        <v>740752</v>
      </c>
      <c r="M2536" t="str">
        <f>IF(VLOOKUP(A2536,'national-winners'!$A$2:$B$13,2,0)=H2536,"Y","N")</f>
        <v>N</v>
      </c>
      <c r="N2536" t="str">
        <f>_xlfn.XLOOKUP(INDEX('state-winning-votes'!$A$1:$L$53,MATCH($C2536,'state-winning-votes'!$A:$A,0),MATCH($A2536,'state-winning-votes'!$A$2:$L$2,0)),$K:$K,$H:$H)</f>
        <v>Kerry, John</v>
      </c>
      <c r="O2536" t="str">
        <f>VLOOKUP(A2536,'national-winners'!$A$2:$B$13,2,0)</f>
        <v>Bush, George W.</v>
      </c>
    </row>
    <row r="2537" spans="1:15" x14ac:dyDescent="0.25">
      <c r="A2537">
        <v>2004</v>
      </c>
      <c r="B2537" t="s">
        <v>85</v>
      </c>
      <c r="C2537" t="s">
        <v>86</v>
      </c>
      <c r="D2537">
        <v>23</v>
      </c>
      <c r="E2537">
        <v>11</v>
      </c>
      <c r="F2537">
        <v>2</v>
      </c>
      <c r="G2537" t="s">
        <v>16</v>
      </c>
      <c r="H2537" t="s">
        <v>314</v>
      </c>
      <c r="I2537" t="s">
        <v>134</v>
      </c>
      <c r="J2537" t="b">
        <v>0</v>
      </c>
      <c r="K2537">
        <v>735</v>
      </c>
      <c r="L2537">
        <v>740752</v>
      </c>
      <c r="M2537" t="str">
        <f>IF(VLOOKUP(A2537,'national-winners'!$A$2:$B$13,2,0)=H2537,"Y","N")</f>
        <v>N</v>
      </c>
      <c r="N2537" t="str">
        <f>_xlfn.XLOOKUP(INDEX('state-winning-votes'!$A$1:$L$53,MATCH($C2537,'state-winning-votes'!$A:$A,0),MATCH($A2537,'state-winning-votes'!$A$2:$L$2,0)),$K:$K,$H:$H)</f>
        <v>Kerry, John</v>
      </c>
      <c r="O2537" t="str">
        <f>VLOOKUP(A2537,'national-winners'!$A$2:$B$13,2,0)</f>
        <v>Bush, George W.</v>
      </c>
    </row>
    <row r="2538" spans="1:15" x14ac:dyDescent="0.25">
      <c r="A2538">
        <v>2004</v>
      </c>
      <c r="B2538" t="s">
        <v>85</v>
      </c>
      <c r="C2538" t="s">
        <v>86</v>
      </c>
      <c r="D2538">
        <v>23</v>
      </c>
      <c r="E2538">
        <v>11</v>
      </c>
      <c r="F2538">
        <v>2</v>
      </c>
      <c r="G2538" t="s">
        <v>16</v>
      </c>
      <c r="H2538" t="s">
        <v>246</v>
      </c>
      <c r="J2538" t="b">
        <v>0</v>
      </c>
      <c r="K2538">
        <v>4</v>
      </c>
      <c r="L2538">
        <v>740752</v>
      </c>
      <c r="M2538" t="str">
        <f>IF(VLOOKUP(A2538,'national-winners'!$A$2:$B$13,2,0)=H2538,"Y","N")</f>
        <v>N</v>
      </c>
      <c r="N2538" t="str">
        <f>_xlfn.XLOOKUP(INDEX('state-winning-votes'!$A$1:$L$53,MATCH($C2538,'state-winning-votes'!$A:$A,0),MATCH($A2538,'state-winning-votes'!$A$2:$L$2,0)),$K:$K,$H:$H)</f>
        <v>Kerry, John</v>
      </c>
      <c r="O2538" t="str">
        <f>VLOOKUP(A2538,'national-winners'!$A$2:$B$13,2,0)</f>
        <v>Bush, George W.</v>
      </c>
    </row>
    <row r="2539" spans="1:15" x14ac:dyDescent="0.25">
      <c r="A2539">
        <v>2004</v>
      </c>
      <c r="B2539" t="s">
        <v>87</v>
      </c>
      <c r="C2539" t="s">
        <v>88</v>
      </c>
      <c r="D2539">
        <v>24</v>
      </c>
      <c r="E2539">
        <v>52</v>
      </c>
      <c r="F2539">
        <v>52</v>
      </c>
      <c r="G2539" t="s">
        <v>16</v>
      </c>
      <c r="H2539" t="s">
        <v>313</v>
      </c>
      <c r="I2539" t="s">
        <v>18</v>
      </c>
      <c r="J2539" t="b">
        <v>0</v>
      </c>
      <c r="K2539">
        <v>1334493</v>
      </c>
      <c r="L2539">
        <v>2384238</v>
      </c>
      <c r="M2539" t="str">
        <f>IF(VLOOKUP(A2539,'national-winners'!$A$2:$B$13,2,0)=H2539,"Y","N")</f>
        <v>N</v>
      </c>
      <c r="N2539" t="str">
        <f>_xlfn.XLOOKUP(INDEX('state-winning-votes'!$A$1:$L$53,MATCH($C2539,'state-winning-votes'!$A:$A,0),MATCH($A2539,'state-winning-votes'!$A$2:$L$2,0)),$K:$K,$H:$H)</f>
        <v>Kerry, John</v>
      </c>
      <c r="O2539" t="str">
        <f>VLOOKUP(A2539,'national-winners'!$A$2:$B$13,2,0)</f>
        <v>Bush, George W.</v>
      </c>
    </row>
    <row r="2540" spans="1:15" x14ac:dyDescent="0.25">
      <c r="A2540">
        <v>2004</v>
      </c>
      <c r="B2540" t="s">
        <v>87</v>
      </c>
      <c r="C2540" t="s">
        <v>88</v>
      </c>
      <c r="D2540">
        <v>24</v>
      </c>
      <c r="E2540">
        <v>52</v>
      </c>
      <c r="F2540">
        <v>52</v>
      </c>
      <c r="G2540" t="s">
        <v>16</v>
      </c>
      <c r="H2540" t="s">
        <v>297</v>
      </c>
      <c r="I2540" t="s">
        <v>21</v>
      </c>
      <c r="J2540" t="b">
        <v>0</v>
      </c>
      <c r="K2540">
        <v>1024703</v>
      </c>
      <c r="L2540">
        <v>2384238</v>
      </c>
      <c r="M2540" t="str">
        <f>IF(VLOOKUP(A2540,'national-winners'!$A$2:$B$13,2,0)=H2540,"Y","N")</f>
        <v>Y</v>
      </c>
      <c r="N2540" t="str">
        <f>_xlfn.XLOOKUP(INDEX('state-winning-votes'!$A$1:$L$53,MATCH($C2540,'state-winning-votes'!$A:$A,0),MATCH($A2540,'state-winning-votes'!$A$2:$L$2,0)),$K:$K,$H:$H)</f>
        <v>Kerry, John</v>
      </c>
      <c r="O2540" t="str">
        <f>VLOOKUP(A2540,'national-winners'!$A$2:$B$13,2,0)</f>
        <v>Bush, George W.</v>
      </c>
    </row>
    <row r="2541" spans="1:15" x14ac:dyDescent="0.25">
      <c r="A2541">
        <v>2004</v>
      </c>
      <c r="B2541" t="s">
        <v>87</v>
      </c>
      <c r="C2541" t="s">
        <v>88</v>
      </c>
      <c r="D2541">
        <v>24</v>
      </c>
      <c r="E2541">
        <v>52</v>
      </c>
      <c r="F2541">
        <v>52</v>
      </c>
      <c r="G2541" t="s">
        <v>16</v>
      </c>
      <c r="H2541" t="s">
        <v>273</v>
      </c>
      <c r="I2541" t="s">
        <v>192</v>
      </c>
      <c r="J2541" t="b">
        <v>0</v>
      </c>
      <c r="K2541">
        <v>11854</v>
      </c>
      <c r="L2541">
        <v>2384238</v>
      </c>
      <c r="M2541" t="str">
        <f>IF(VLOOKUP(A2541,'national-winners'!$A$2:$B$13,2,0)=H2541,"Y","N")</f>
        <v>N</v>
      </c>
      <c r="N2541" t="str">
        <f>_xlfn.XLOOKUP(INDEX('state-winning-votes'!$A$1:$L$53,MATCH($C2541,'state-winning-votes'!$A:$A,0),MATCH($A2541,'state-winning-votes'!$A$2:$L$2,0)),$K:$K,$H:$H)</f>
        <v>Kerry, John</v>
      </c>
      <c r="O2541" t="str">
        <f>VLOOKUP(A2541,'national-winners'!$A$2:$B$13,2,0)</f>
        <v>Bush, George W.</v>
      </c>
    </row>
    <row r="2542" spans="1:15" x14ac:dyDescent="0.25">
      <c r="A2542">
        <v>2004</v>
      </c>
      <c r="B2542" t="s">
        <v>87</v>
      </c>
      <c r="C2542" t="s">
        <v>88</v>
      </c>
      <c r="D2542">
        <v>24</v>
      </c>
      <c r="E2542">
        <v>52</v>
      </c>
      <c r="F2542">
        <v>52</v>
      </c>
      <c r="G2542" t="s">
        <v>16</v>
      </c>
      <c r="H2542" t="s">
        <v>316</v>
      </c>
      <c r="I2542" t="s">
        <v>29</v>
      </c>
      <c r="J2542" t="b">
        <v>0</v>
      </c>
      <c r="K2542">
        <v>6094</v>
      </c>
      <c r="L2542">
        <v>2384238</v>
      </c>
      <c r="M2542" t="str">
        <f>IF(VLOOKUP(A2542,'national-winners'!$A$2:$B$13,2,0)=H2542,"Y","N")</f>
        <v>N</v>
      </c>
      <c r="N2542" t="str">
        <f>_xlfn.XLOOKUP(INDEX('state-winning-votes'!$A$1:$L$53,MATCH($C2542,'state-winning-votes'!$A:$A,0),MATCH($A2542,'state-winning-votes'!$A$2:$L$2,0)),$K:$K,$H:$H)</f>
        <v>Kerry, John</v>
      </c>
      <c r="O2542" t="str">
        <f>VLOOKUP(A2542,'national-winners'!$A$2:$B$13,2,0)</f>
        <v>Bush, George W.</v>
      </c>
    </row>
    <row r="2543" spans="1:15" x14ac:dyDescent="0.25">
      <c r="A2543">
        <v>2004</v>
      </c>
      <c r="B2543" t="s">
        <v>87</v>
      </c>
      <c r="C2543" t="s">
        <v>88</v>
      </c>
      <c r="D2543">
        <v>24</v>
      </c>
      <c r="E2543">
        <v>52</v>
      </c>
      <c r="F2543">
        <v>52</v>
      </c>
      <c r="G2543" t="s">
        <v>16</v>
      </c>
      <c r="H2543" t="s">
        <v>317</v>
      </c>
      <c r="I2543" t="s">
        <v>274</v>
      </c>
      <c r="J2543" t="b">
        <v>0</v>
      </c>
      <c r="K2543">
        <v>3632</v>
      </c>
      <c r="L2543">
        <v>2384238</v>
      </c>
      <c r="M2543" t="str">
        <f>IF(VLOOKUP(A2543,'national-winners'!$A$2:$B$13,2,0)=H2543,"Y","N")</f>
        <v>N</v>
      </c>
      <c r="N2543" t="str">
        <f>_xlfn.XLOOKUP(INDEX('state-winning-votes'!$A$1:$L$53,MATCH($C2543,'state-winning-votes'!$A:$A,0),MATCH($A2543,'state-winning-votes'!$A$2:$L$2,0)),$K:$K,$H:$H)</f>
        <v>Kerry, John</v>
      </c>
      <c r="O2543" t="str">
        <f>VLOOKUP(A2543,'national-winners'!$A$2:$B$13,2,0)</f>
        <v>Bush, George W.</v>
      </c>
    </row>
    <row r="2544" spans="1:15" x14ac:dyDescent="0.25">
      <c r="A2544">
        <v>2004</v>
      </c>
      <c r="B2544" t="s">
        <v>87</v>
      </c>
      <c r="C2544" t="s">
        <v>88</v>
      </c>
      <c r="D2544">
        <v>24</v>
      </c>
      <c r="E2544">
        <v>52</v>
      </c>
      <c r="F2544">
        <v>52</v>
      </c>
      <c r="G2544" t="s">
        <v>16</v>
      </c>
      <c r="H2544" t="s">
        <v>314</v>
      </c>
      <c r="I2544" t="s">
        <v>134</v>
      </c>
      <c r="J2544" t="b">
        <v>0</v>
      </c>
      <c r="K2544">
        <v>3421</v>
      </c>
      <c r="L2544">
        <v>2384238</v>
      </c>
      <c r="M2544" t="str">
        <f>IF(VLOOKUP(A2544,'national-winners'!$A$2:$B$13,2,0)=H2544,"Y","N")</f>
        <v>N</v>
      </c>
      <c r="N2544" t="str">
        <f>_xlfn.XLOOKUP(INDEX('state-winning-votes'!$A$1:$L$53,MATCH($C2544,'state-winning-votes'!$A:$A,0),MATCH($A2544,'state-winning-votes'!$A$2:$L$2,0)),$K:$K,$H:$H)</f>
        <v>Kerry, John</v>
      </c>
      <c r="O2544" t="str">
        <f>VLOOKUP(A2544,'national-winners'!$A$2:$B$13,2,0)</f>
        <v>Bush, George W.</v>
      </c>
    </row>
    <row r="2545" spans="1:15" x14ac:dyDescent="0.25">
      <c r="A2545">
        <v>2004</v>
      </c>
      <c r="B2545" t="s">
        <v>87</v>
      </c>
      <c r="C2545" t="s">
        <v>88</v>
      </c>
      <c r="D2545">
        <v>24</v>
      </c>
      <c r="E2545">
        <v>52</v>
      </c>
      <c r="F2545">
        <v>52</v>
      </c>
      <c r="G2545" t="s">
        <v>16</v>
      </c>
      <c r="H2545" t="s">
        <v>59</v>
      </c>
      <c r="I2545" t="s">
        <v>244</v>
      </c>
      <c r="J2545" t="b">
        <v>1</v>
      </c>
      <c r="K2545">
        <v>34</v>
      </c>
      <c r="L2545">
        <v>2384238</v>
      </c>
      <c r="M2545" t="str">
        <f>IF(VLOOKUP(A2545,'national-winners'!$A$2:$B$13,2,0)=H2545,"Y","N")</f>
        <v>N</v>
      </c>
      <c r="N2545" t="str">
        <f>_xlfn.XLOOKUP(INDEX('state-winning-votes'!$A$1:$L$53,MATCH($C2545,'state-winning-votes'!$A:$A,0),MATCH($A2545,'state-winning-votes'!$A$2:$L$2,0)),$K:$K,$H:$H)</f>
        <v>Kerry, John</v>
      </c>
      <c r="O2545" t="str">
        <f>VLOOKUP(A2545,'national-winners'!$A$2:$B$13,2,0)</f>
        <v>Bush, George W.</v>
      </c>
    </row>
    <row r="2546" spans="1:15" x14ac:dyDescent="0.25">
      <c r="A2546">
        <v>2004</v>
      </c>
      <c r="B2546" t="s">
        <v>87</v>
      </c>
      <c r="C2546" t="s">
        <v>88</v>
      </c>
      <c r="D2546">
        <v>24</v>
      </c>
      <c r="E2546">
        <v>52</v>
      </c>
      <c r="F2546">
        <v>52</v>
      </c>
      <c r="G2546" t="s">
        <v>16</v>
      </c>
      <c r="H2546" t="s">
        <v>59</v>
      </c>
      <c r="I2546" t="s">
        <v>18</v>
      </c>
      <c r="J2546" t="b">
        <v>1</v>
      </c>
      <c r="K2546">
        <v>7</v>
      </c>
      <c r="L2546">
        <v>2384238</v>
      </c>
      <c r="M2546" t="str">
        <f>IF(VLOOKUP(A2546,'national-winners'!$A$2:$B$13,2,0)=H2546,"Y","N")</f>
        <v>N</v>
      </c>
      <c r="N2546" t="str">
        <f>_xlfn.XLOOKUP(INDEX('state-winning-votes'!$A$1:$L$53,MATCH($C2546,'state-winning-votes'!$A:$A,0),MATCH($A2546,'state-winning-votes'!$A$2:$L$2,0)),$K:$K,$H:$H)</f>
        <v>Kerry, John</v>
      </c>
      <c r="O2546" t="str">
        <f>VLOOKUP(A2546,'national-winners'!$A$2:$B$13,2,0)</f>
        <v>Bush, George W.</v>
      </c>
    </row>
    <row r="2547" spans="1:15" x14ac:dyDescent="0.25">
      <c r="A2547">
        <v>2004</v>
      </c>
      <c r="B2547" t="s">
        <v>89</v>
      </c>
      <c r="C2547" t="s">
        <v>90</v>
      </c>
      <c r="D2547">
        <v>25</v>
      </c>
      <c r="E2547">
        <v>14</v>
      </c>
      <c r="F2547">
        <v>3</v>
      </c>
      <c r="G2547" t="s">
        <v>16</v>
      </c>
      <c r="H2547" t="s">
        <v>313</v>
      </c>
      <c r="I2547" t="s">
        <v>18</v>
      </c>
      <c r="J2547" t="b">
        <v>0</v>
      </c>
      <c r="K2547">
        <v>1803800</v>
      </c>
      <c r="L2547">
        <v>2927455</v>
      </c>
      <c r="M2547" t="str">
        <f>IF(VLOOKUP(A2547,'national-winners'!$A$2:$B$13,2,0)=H2547,"Y","N")</f>
        <v>N</v>
      </c>
      <c r="N2547" t="str">
        <f>_xlfn.XLOOKUP(INDEX('state-winning-votes'!$A$1:$L$53,MATCH($C2547,'state-winning-votes'!$A:$A,0),MATCH($A2547,'state-winning-votes'!$A$2:$L$2,0)),$K:$K,$H:$H)</f>
        <v>Kerry, John</v>
      </c>
      <c r="O2547" t="str">
        <f>VLOOKUP(A2547,'national-winners'!$A$2:$B$13,2,0)</f>
        <v>Bush, George W.</v>
      </c>
    </row>
    <row r="2548" spans="1:15" x14ac:dyDescent="0.25">
      <c r="A2548">
        <v>2004</v>
      </c>
      <c r="B2548" t="s">
        <v>89</v>
      </c>
      <c r="C2548" t="s">
        <v>90</v>
      </c>
      <c r="D2548">
        <v>25</v>
      </c>
      <c r="E2548">
        <v>14</v>
      </c>
      <c r="F2548">
        <v>3</v>
      </c>
      <c r="G2548" t="s">
        <v>16</v>
      </c>
      <c r="H2548" t="s">
        <v>297</v>
      </c>
      <c r="I2548" t="s">
        <v>21</v>
      </c>
      <c r="J2548" t="b">
        <v>0</v>
      </c>
      <c r="K2548">
        <v>1071109</v>
      </c>
      <c r="L2548">
        <v>2927455</v>
      </c>
      <c r="M2548" t="str">
        <f>IF(VLOOKUP(A2548,'national-winners'!$A$2:$B$13,2,0)=H2548,"Y","N")</f>
        <v>Y</v>
      </c>
      <c r="N2548" t="str">
        <f>_xlfn.XLOOKUP(INDEX('state-winning-votes'!$A$1:$L$53,MATCH($C2548,'state-winning-votes'!$A:$A,0),MATCH($A2548,'state-winning-votes'!$A$2:$L$2,0)),$K:$K,$H:$H)</f>
        <v>Kerry, John</v>
      </c>
      <c r="O2548" t="str">
        <f>VLOOKUP(A2548,'national-winners'!$A$2:$B$13,2,0)</f>
        <v>Bush, George W.</v>
      </c>
    </row>
    <row r="2549" spans="1:15" x14ac:dyDescent="0.25">
      <c r="A2549">
        <v>2004</v>
      </c>
      <c r="B2549" t="s">
        <v>89</v>
      </c>
      <c r="C2549" t="s">
        <v>90</v>
      </c>
      <c r="D2549">
        <v>25</v>
      </c>
      <c r="E2549">
        <v>14</v>
      </c>
      <c r="F2549">
        <v>3</v>
      </c>
      <c r="G2549" t="s">
        <v>16</v>
      </c>
      <c r="H2549" t="s">
        <v>246</v>
      </c>
      <c r="J2549" t="b">
        <v>0</v>
      </c>
      <c r="K2549">
        <v>15067</v>
      </c>
      <c r="L2549">
        <v>2927455</v>
      </c>
      <c r="M2549" t="str">
        <f>IF(VLOOKUP(A2549,'national-winners'!$A$2:$B$13,2,0)=H2549,"Y","N")</f>
        <v>N</v>
      </c>
      <c r="N2549" t="str">
        <f>_xlfn.XLOOKUP(INDEX('state-winning-votes'!$A$1:$L$53,MATCH($C2549,'state-winning-votes'!$A:$A,0),MATCH($A2549,'state-winning-votes'!$A$2:$L$2,0)),$K:$K,$H:$H)</f>
        <v>Kerry, John</v>
      </c>
      <c r="O2549" t="str">
        <f>VLOOKUP(A2549,'national-winners'!$A$2:$B$13,2,0)</f>
        <v>Bush, George W.</v>
      </c>
    </row>
    <row r="2550" spans="1:15" x14ac:dyDescent="0.25">
      <c r="A2550">
        <v>2004</v>
      </c>
      <c r="B2550" t="s">
        <v>89</v>
      </c>
      <c r="C2550" t="s">
        <v>90</v>
      </c>
      <c r="D2550">
        <v>25</v>
      </c>
      <c r="E2550">
        <v>14</v>
      </c>
      <c r="F2550">
        <v>3</v>
      </c>
      <c r="G2550" t="s">
        <v>16</v>
      </c>
      <c r="H2550" t="s">
        <v>316</v>
      </c>
      <c r="I2550" t="s">
        <v>29</v>
      </c>
      <c r="J2550" t="b">
        <v>0</v>
      </c>
      <c r="K2550">
        <v>15022</v>
      </c>
      <c r="L2550">
        <v>2927455</v>
      </c>
      <c r="M2550" t="str">
        <f>IF(VLOOKUP(A2550,'national-winners'!$A$2:$B$13,2,0)=H2550,"Y","N")</f>
        <v>N</v>
      </c>
      <c r="N2550" t="str">
        <f>_xlfn.XLOOKUP(INDEX('state-winning-votes'!$A$1:$L$53,MATCH($C2550,'state-winning-votes'!$A:$A,0),MATCH($A2550,'state-winning-votes'!$A$2:$L$2,0)),$K:$K,$H:$H)</f>
        <v>Kerry, John</v>
      </c>
      <c r="O2550" t="str">
        <f>VLOOKUP(A2550,'national-winners'!$A$2:$B$13,2,0)</f>
        <v>Bush, George W.</v>
      </c>
    </row>
    <row r="2551" spans="1:15" x14ac:dyDescent="0.25">
      <c r="A2551">
        <v>2004</v>
      </c>
      <c r="B2551" t="s">
        <v>89</v>
      </c>
      <c r="C2551" t="s">
        <v>90</v>
      </c>
      <c r="D2551">
        <v>25</v>
      </c>
      <c r="E2551">
        <v>14</v>
      </c>
      <c r="F2551">
        <v>3</v>
      </c>
      <c r="G2551" t="s">
        <v>16</v>
      </c>
      <c r="H2551" t="s">
        <v>317</v>
      </c>
      <c r="I2551" t="s">
        <v>333</v>
      </c>
      <c r="J2551" t="b">
        <v>0</v>
      </c>
      <c r="K2551">
        <v>10623</v>
      </c>
      <c r="L2551">
        <v>2927455</v>
      </c>
      <c r="M2551" t="str">
        <f>IF(VLOOKUP(A2551,'national-winners'!$A$2:$B$13,2,0)=H2551,"Y","N")</f>
        <v>N</v>
      </c>
      <c r="N2551" t="str">
        <f>_xlfn.XLOOKUP(INDEX('state-winning-votes'!$A$1:$L$53,MATCH($C2551,'state-winning-votes'!$A:$A,0),MATCH($A2551,'state-winning-votes'!$A$2:$L$2,0)),$K:$K,$H:$H)</f>
        <v>Kerry, John</v>
      </c>
      <c r="O2551" t="str">
        <f>VLOOKUP(A2551,'national-winners'!$A$2:$B$13,2,0)</f>
        <v>Bush, George W.</v>
      </c>
    </row>
    <row r="2552" spans="1:15" x14ac:dyDescent="0.25">
      <c r="A2552">
        <v>2004</v>
      </c>
      <c r="B2552" t="s">
        <v>89</v>
      </c>
      <c r="C2552" t="s">
        <v>90</v>
      </c>
      <c r="D2552">
        <v>25</v>
      </c>
      <c r="E2552">
        <v>14</v>
      </c>
      <c r="F2552">
        <v>3</v>
      </c>
      <c r="G2552" t="s">
        <v>16</v>
      </c>
      <c r="H2552" t="s">
        <v>59</v>
      </c>
      <c r="J2552" t="b">
        <v>0</v>
      </c>
      <c r="K2552">
        <v>7028</v>
      </c>
      <c r="L2552">
        <v>2927455</v>
      </c>
      <c r="M2552" t="str">
        <f>IF(VLOOKUP(A2552,'national-winners'!$A$2:$B$13,2,0)=H2552,"Y","N")</f>
        <v>N</v>
      </c>
      <c r="N2552" t="str">
        <f>_xlfn.XLOOKUP(INDEX('state-winning-votes'!$A$1:$L$53,MATCH($C2552,'state-winning-votes'!$A:$A,0),MATCH($A2552,'state-winning-votes'!$A$2:$L$2,0)),$K:$K,$H:$H)</f>
        <v>Kerry, John</v>
      </c>
      <c r="O2552" t="str">
        <f>VLOOKUP(A2552,'national-winners'!$A$2:$B$13,2,0)</f>
        <v>Bush, George W.</v>
      </c>
    </row>
    <row r="2553" spans="1:15" x14ac:dyDescent="0.25">
      <c r="A2553">
        <v>2004</v>
      </c>
      <c r="B2553" t="s">
        <v>89</v>
      </c>
      <c r="C2553" t="s">
        <v>90</v>
      </c>
      <c r="D2553">
        <v>25</v>
      </c>
      <c r="E2553">
        <v>14</v>
      </c>
      <c r="F2553">
        <v>3</v>
      </c>
      <c r="G2553" t="s">
        <v>16</v>
      </c>
      <c r="H2553" t="s">
        <v>273</v>
      </c>
      <c r="I2553" t="s">
        <v>35</v>
      </c>
      <c r="J2553" t="b">
        <v>1</v>
      </c>
      <c r="K2553">
        <v>4806</v>
      </c>
      <c r="L2553">
        <v>2927455</v>
      </c>
      <c r="M2553" t="str">
        <f>IF(VLOOKUP(A2553,'national-winners'!$A$2:$B$13,2,0)=H2553,"Y","N")</f>
        <v>N</v>
      </c>
      <c r="N2553" t="str">
        <f>_xlfn.XLOOKUP(INDEX('state-winning-votes'!$A$1:$L$53,MATCH($C2553,'state-winning-votes'!$A:$A,0),MATCH($A2553,'state-winning-votes'!$A$2:$L$2,0)),$K:$K,$H:$H)</f>
        <v>Kerry, John</v>
      </c>
      <c r="O2553" t="str">
        <f>VLOOKUP(A2553,'national-winners'!$A$2:$B$13,2,0)</f>
        <v>Bush, George W.</v>
      </c>
    </row>
    <row r="2554" spans="1:15" x14ac:dyDescent="0.25">
      <c r="A2554">
        <v>2004</v>
      </c>
      <c r="B2554" t="s">
        <v>91</v>
      </c>
      <c r="C2554" t="s">
        <v>92</v>
      </c>
      <c r="D2554">
        <v>26</v>
      </c>
      <c r="E2554">
        <v>34</v>
      </c>
      <c r="F2554">
        <v>23</v>
      </c>
      <c r="G2554" t="s">
        <v>16</v>
      </c>
      <c r="H2554" t="s">
        <v>313</v>
      </c>
      <c r="I2554" t="s">
        <v>18</v>
      </c>
      <c r="J2554" t="b">
        <v>0</v>
      </c>
      <c r="K2554">
        <v>2479183</v>
      </c>
      <c r="L2554">
        <v>4839252</v>
      </c>
      <c r="M2554" t="str">
        <f>IF(VLOOKUP(A2554,'national-winners'!$A$2:$B$13,2,0)=H2554,"Y","N")</f>
        <v>N</v>
      </c>
      <c r="N2554" t="str">
        <f>_xlfn.XLOOKUP(INDEX('state-winning-votes'!$A$1:$L$53,MATCH($C2554,'state-winning-votes'!$A:$A,0),MATCH($A2554,'state-winning-votes'!$A$2:$L$2,0)),$K:$K,$H:$H)</f>
        <v>Kerry, John</v>
      </c>
      <c r="O2554" t="str">
        <f>VLOOKUP(A2554,'national-winners'!$A$2:$B$13,2,0)</f>
        <v>Bush, George W.</v>
      </c>
    </row>
    <row r="2555" spans="1:15" x14ac:dyDescent="0.25">
      <c r="A2555">
        <v>2004</v>
      </c>
      <c r="B2555" t="s">
        <v>91</v>
      </c>
      <c r="C2555" t="s">
        <v>92</v>
      </c>
      <c r="D2555">
        <v>26</v>
      </c>
      <c r="E2555">
        <v>34</v>
      </c>
      <c r="F2555">
        <v>23</v>
      </c>
      <c r="G2555" t="s">
        <v>16</v>
      </c>
      <c r="H2555" t="s">
        <v>297</v>
      </c>
      <c r="I2555" t="s">
        <v>21</v>
      </c>
      <c r="J2555" t="b">
        <v>0</v>
      </c>
      <c r="K2555">
        <v>2313746</v>
      </c>
      <c r="L2555">
        <v>4839252</v>
      </c>
      <c r="M2555" t="str">
        <f>IF(VLOOKUP(A2555,'national-winners'!$A$2:$B$13,2,0)=H2555,"Y","N")</f>
        <v>Y</v>
      </c>
      <c r="N2555" t="str">
        <f>_xlfn.XLOOKUP(INDEX('state-winning-votes'!$A$1:$L$53,MATCH($C2555,'state-winning-votes'!$A:$A,0),MATCH($A2555,'state-winning-votes'!$A$2:$L$2,0)),$K:$K,$H:$H)</f>
        <v>Kerry, John</v>
      </c>
      <c r="O2555" t="str">
        <f>VLOOKUP(A2555,'national-winners'!$A$2:$B$13,2,0)</f>
        <v>Bush, George W.</v>
      </c>
    </row>
    <row r="2556" spans="1:15" x14ac:dyDescent="0.25">
      <c r="A2556">
        <v>2004</v>
      </c>
      <c r="B2556" t="s">
        <v>91</v>
      </c>
      <c r="C2556" t="s">
        <v>92</v>
      </c>
      <c r="D2556">
        <v>26</v>
      </c>
      <c r="E2556">
        <v>34</v>
      </c>
      <c r="F2556">
        <v>23</v>
      </c>
      <c r="G2556" t="s">
        <v>16</v>
      </c>
      <c r="H2556" t="s">
        <v>273</v>
      </c>
      <c r="I2556" t="s">
        <v>55</v>
      </c>
      <c r="J2556" t="b">
        <v>0</v>
      </c>
      <c r="K2556">
        <v>24035</v>
      </c>
      <c r="L2556">
        <v>4839252</v>
      </c>
      <c r="M2556" t="str">
        <f>IF(VLOOKUP(A2556,'national-winners'!$A$2:$B$13,2,0)=H2556,"Y","N")</f>
        <v>N</v>
      </c>
      <c r="N2556" t="str">
        <f>_xlfn.XLOOKUP(INDEX('state-winning-votes'!$A$1:$L$53,MATCH($C2556,'state-winning-votes'!$A:$A,0),MATCH($A2556,'state-winning-votes'!$A$2:$L$2,0)),$K:$K,$H:$H)</f>
        <v>Kerry, John</v>
      </c>
      <c r="O2556" t="str">
        <f>VLOOKUP(A2556,'national-winners'!$A$2:$B$13,2,0)</f>
        <v>Bush, George W.</v>
      </c>
    </row>
    <row r="2557" spans="1:15" x14ac:dyDescent="0.25">
      <c r="A2557">
        <v>2004</v>
      </c>
      <c r="B2557" t="s">
        <v>91</v>
      </c>
      <c r="C2557" t="s">
        <v>92</v>
      </c>
      <c r="D2557">
        <v>26</v>
      </c>
      <c r="E2557">
        <v>34</v>
      </c>
      <c r="F2557">
        <v>23</v>
      </c>
      <c r="G2557" t="s">
        <v>16</v>
      </c>
      <c r="H2557" t="s">
        <v>316</v>
      </c>
      <c r="I2557" t="s">
        <v>29</v>
      </c>
      <c r="J2557" t="b">
        <v>0</v>
      </c>
      <c r="K2557">
        <v>10552</v>
      </c>
      <c r="L2557">
        <v>4839252</v>
      </c>
      <c r="M2557" t="str">
        <f>IF(VLOOKUP(A2557,'national-winners'!$A$2:$B$13,2,0)=H2557,"Y","N")</f>
        <v>N</v>
      </c>
      <c r="N2557" t="str">
        <f>_xlfn.XLOOKUP(INDEX('state-winning-votes'!$A$1:$L$53,MATCH($C2557,'state-winning-votes'!$A:$A,0),MATCH($A2557,'state-winning-votes'!$A$2:$L$2,0)),$K:$K,$H:$H)</f>
        <v>Kerry, John</v>
      </c>
      <c r="O2557" t="str">
        <f>VLOOKUP(A2557,'national-winners'!$A$2:$B$13,2,0)</f>
        <v>Bush, George W.</v>
      </c>
    </row>
    <row r="2558" spans="1:15" x14ac:dyDescent="0.25">
      <c r="A2558">
        <v>2004</v>
      </c>
      <c r="B2558" t="s">
        <v>91</v>
      </c>
      <c r="C2558" t="s">
        <v>92</v>
      </c>
      <c r="D2558">
        <v>26</v>
      </c>
      <c r="E2558">
        <v>34</v>
      </c>
      <c r="F2558">
        <v>23</v>
      </c>
      <c r="G2558" t="s">
        <v>16</v>
      </c>
      <c r="H2558" t="s">
        <v>317</v>
      </c>
      <c r="I2558" t="s">
        <v>274</v>
      </c>
      <c r="J2558" t="b">
        <v>0</v>
      </c>
      <c r="K2558">
        <v>5325</v>
      </c>
      <c r="L2558">
        <v>4839252</v>
      </c>
      <c r="M2558" t="str">
        <f>IF(VLOOKUP(A2558,'national-winners'!$A$2:$B$13,2,0)=H2558,"Y","N")</f>
        <v>N</v>
      </c>
      <c r="N2558" t="str">
        <f>_xlfn.XLOOKUP(INDEX('state-winning-votes'!$A$1:$L$53,MATCH($C2558,'state-winning-votes'!$A:$A,0),MATCH($A2558,'state-winning-votes'!$A$2:$L$2,0)),$K:$K,$H:$H)</f>
        <v>Kerry, John</v>
      </c>
      <c r="O2558" t="str">
        <f>VLOOKUP(A2558,'national-winners'!$A$2:$B$13,2,0)</f>
        <v>Bush, George W.</v>
      </c>
    </row>
    <row r="2559" spans="1:15" x14ac:dyDescent="0.25">
      <c r="A2559">
        <v>2004</v>
      </c>
      <c r="B2559" t="s">
        <v>91</v>
      </c>
      <c r="C2559" t="s">
        <v>92</v>
      </c>
      <c r="D2559">
        <v>26</v>
      </c>
      <c r="E2559">
        <v>34</v>
      </c>
      <c r="F2559">
        <v>23</v>
      </c>
      <c r="G2559" t="s">
        <v>16</v>
      </c>
      <c r="H2559" t="s">
        <v>314</v>
      </c>
      <c r="I2559" t="s">
        <v>275</v>
      </c>
      <c r="J2559" t="b">
        <v>0</v>
      </c>
      <c r="K2559">
        <v>4980</v>
      </c>
      <c r="L2559">
        <v>4839252</v>
      </c>
      <c r="M2559" t="str">
        <f>IF(VLOOKUP(A2559,'national-winners'!$A$2:$B$13,2,0)=H2559,"Y","N")</f>
        <v>N</v>
      </c>
      <c r="N2559" t="str">
        <f>_xlfn.XLOOKUP(INDEX('state-winning-votes'!$A$1:$L$53,MATCH($C2559,'state-winning-votes'!$A:$A,0),MATCH($A2559,'state-winning-votes'!$A$2:$L$2,0)),$K:$K,$H:$H)</f>
        <v>Kerry, John</v>
      </c>
      <c r="O2559" t="str">
        <f>VLOOKUP(A2559,'national-winners'!$A$2:$B$13,2,0)</f>
        <v>Bush, George W.</v>
      </c>
    </row>
    <row r="2560" spans="1:15" x14ac:dyDescent="0.25">
      <c r="A2560">
        <v>2004</v>
      </c>
      <c r="B2560" t="s">
        <v>91</v>
      </c>
      <c r="C2560" t="s">
        <v>92</v>
      </c>
      <c r="D2560">
        <v>26</v>
      </c>
      <c r="E2560">
        <v>34</v>
      </c>
      <c r="F2560">
        <v>23</v>
      </c>
      <c r="G2560" t="s">
        <v>16</v>
      </c>
      <c r="H2560" t="s">
        <v>325</v>
      </c>
      <c r="I2560" t="s">
        <v>237</v>
      </c>
      <c r="J2560" t="b">
        <v>0</v>
      </c>
      <c r="K2560">
        <v>1431</v>
      </c>
      <c r="L2560">
        <v>4839252</v>
      </c>
      <c r="M2560" t="str">
        <f>IF(VLOOKUP(A2560,'national-winners'!$A$2:$B$13,2,0)=H2560,"Y","N")</f>
        <v>N</v>
      </c>
      <c r="N2560" t="str">
        <f>_xlfn.XLOOKUP(INDEX('state-winning-votes'!$A$1:$L$53,MATCH($C2560,'state-winning-votes'!$A:$A,0),MATCH($A2560,'state-winning-votes'!$A$2:$L$2,0)),$K:$K,$H:$H)</f>
        <v>Kerry, John</v>
      </c>
      <c r="O2560" t="str">
        <f>VLOOKUP(A2560,'national-winners'!$A$2:$B$13,2,0)</f>
        <v>Bush, George W.</v>
      </c>
    </row>
    <row r="2561" spans="1:15" x14ac:dyDescent="0.25">
      <c r="A2561">
        <v>2004</v>
      </c>
      <c r="B2561" t="s">
        <v>94</v>
      </c>
      <c r="C2561" t="s">
        <v>95</v>
      </c>
      <c r="D2561">
        <v>27</v>
      </c>
      <c r="E2561">
        <v>41</v>
      </c>
      <c r="F2561">
        <v>33</v>
      </c>
      <c r="G2561" t="s">
        <v>16</v>
      </c>
      <c r="H2561" t="s">
        <v>313</v>
      </c>
      <c r="I2561" t="s">
        <v>302</v>
      </c>
      <c r="J2561" t="b">
        <v>0</v>
      </c>
      <c r="K2561">
        <v>1445014</v>
      </c>
      <c r="L2561">
        <v>2828387</v>
      </c>
      <c r="M2561" t="str">
        <f>IF(VLOOKUP(A2561,'national-winners'!$A$2:$B$13,2,0)=H2561,"Y","N")</f>
        <v>N</v>
      </c>
      <c r="N2561" t="str">
        <f>_xlfn.XLOOKUP(INDEX('state-winning-votes'!$A$1:$L$53,MATCH($C2561,'state-winning-votes'!$A:$A,0),MATCH($A2561,'state-winning-votes'!$A$2:$L$2,0)),$K:$K,$H:$H)</f>
        <v>Kerry, John</v>
      </c>
      <c r="O2561" t="str">
        <f>VLOOKUP(A2561,'national-winners'!$A$2:$B$13,2,0)</f>
        <v>Bush, George W.</v>
      </c>
    </row>
    <row r="2562" spans="1:15" x14ac:dyDescent="0.25">
      <c r="A2562">
        <v>2004</v>
      </c>
      <c r="B2562" t="s">
        <v>94</v>
      </c>
      <c r="C2562" t="s">
        <v>95</v>
      </c>
      <c r="D2562">
        <v>27</v>
      </c>
      <c r="E2562">
        <v>41</v>
      </c>
      <c r="F2562">
        <v>33</v>
      </c>
      <c r="G2562" t="s">
        <v>16</v>
      </c>
      <c r="H2562" t="s">
        <v>297</v>
      </c>
      <c r="I2562" t="s">
        <v>21</v>
      </c>
      <c r="J2562" t="b">
        <v>0</v>
      </c>
      <c r="K2562">
        <v>1346695</v>
      </c>
      <c r="L2562">
        <v>2828387</v>
      </c>
      <c r="M2562" t="str">
        <f>IF(VLOOKUP(A2562,'national-winners'!$A$2:$B$13,2,0)=H2562,"Y","N")</f>
        <v>Y</v>
      </c>
      <c r="N2562" t="str">
        <f>_xlfn.XLOOKUP(INDEX('state-winning-votes'!$A$1:$L$53,MATCH($C2562,'state-winning-votes'!$A:$A,0),MATCH($A2562,'state-winning-votes'!$A$2:$L$2,0)),$K:$K,$H:$H)</f>
        <v>Kerry, John</v>
      </c>
      <c r="O2562" t="str">
        <f>VLOOKUP(A2562,'national-winners'!$A$2:$B$13,2,0)</f>
        <v>Bush, George W.</v>
      </c>
    </row>
    <row r="2563" spans="1:15" x14ac:dyDescent="0.25">
      <c r="A2563">
        <v>2004</v>
      </c>
      <c r="B2563" t="s">
        <v>94</v>
      </c>
      <c r="C2563" t="s">
        <v>95</v>
      </c>
      <c r="D2563">
        <v>27</v>
      </c>
      <c r="E2563">
        <v>41</v>
      </c>
      <c r="F2563">
        <v>33</v>
      </c>
      <c r="G2563" t="s">
        <v>16</v>
      </c>
      <c r="H2563" t="s">
        <v>273</v>
      </c>
      <c r="I2563" t="s">
        <v>334</v>
      </c>
      <c r="J2563" t="b">
        <v>0</v>
      </c>
      <c r="K2563">
        <v>18683</v>
      </c>
      <c r="L2563">
        <v>2828387</v>
      </c>
      <c r="M2563" t="str">
        <f>IF(VLOOKUP(A2563,'national-winners'!$A$2:$B$13,2,0)=H2563,"Y","N")</f>
        <v>N</v>
      </c>
      <c r="N2563" t="str">
        <f>_xlfn.XLOOKUP(INDEX('state-winning-votes'!$A$1:$L$53,MATCH($C2563,'state-winning-votes'!$A:$A,0),MATCH($A2563,'state-winning-votes'!$A$2:$L$2,0)),$K:$K,$H:$H)</f>
        <v>Kerry, John</v>
      </c>
      <c r="O2563" t="str">
        <f>VLOOKUP(A2563,'national-winners'!$A$2:$B$13,2,0)</f>
        <v>Bush, George W.</v>
      </c>
    </row>
    <row r="2564" spans="1:15" x14ac:dyDescent="0.25">
      <c r="A2564">
        <v>2004</v>
      </c>
      <c r="B2564" t="s">
        <v>94</v>
      </c>
      <c r="C2564" t="s">
        <v>95</v>
      </c>
      <c r="D2564">
        <v>27</v>
      </c>
      <c r="E2564">
        <v>41</v>
      </c>
      <c r="F2564">
        <v>33</v>
      </c>
      <c r="G2564" t="s">
        <v>16</v>
      </c>
      <c r="H2564" t="s">
        <v>316</v>
      </c>
      <c r="I2564" t="s">
        <v>29</v>
      </c>
      <c r="J2564" t="b">
        <v>0</v>
      </c>
      <c r="K2564">
        <v>4639</v>
      </c>
      <c r="L2564">
        <v>2828387</v>
      </c>
      <c r="M2564" t="str">
        <f>IF(VLOOKUP(A2564,'national-winners'!$A$2:$B$13,2,0)=H2564,"Y","N")</f>
        <v>N</v>
      </c>
      <c r="N2564" t="str">
        <f>_xlfn.XLOOKUP(INDEX('state-winning-votes'!$A$1:$L$53,MATCH($C2564,'state-winning-votes'!$A:$A,0),MATCH($A2564,'state-winning-votes'!$A$2:$L$2,0)),$K:$K,$H:$H)</f>
        <v>Kerry, John</v>
      </c>
      <c r="O2564" t="str">
        <f>VLOOKUP(A2564,'national-winners'!$A$2:$B$13,2,0)</f>
        <v>Bush, George W.</v>
      </c>
    </row>
    <row r="2565" spans="1:15" x14ac:dyDescent="0.25">
      <c r="A2565">
        <v>2004</v>
      </c>
      <c r="B2565" t="s">
        <v>94</v>
      </c>
      <c r="C2565" t="s">
        <v>95</v>
      </c>
      <c r="D2565">
        <v>27</v>
      </c>
      <c r="E2565">
        <v>41</v>
      </c>
      <c r="F2565">
        <v>33</v>
      </c>
      <c r="G2565" t="s">
        <v>16</v>
      </c>
      <c r="H2565" t="s">
        <v>317</v>
      </c>
      <c r="I2565" t="s">
        <v>274</v>
      </c>
      <c r="J2565" t="b">
        <v>0</v>
      </c>
      <c r="K2565">
        <v>4408</v>
      </c>
      <c r="L2565">
        <v>2828387</v>
      </c>
      <c r="M2565" t="str">
        <f>IF(VLOOKUP(A2565,'national-winners'!$A$2:$B$13,2,0)=H2565,"Y","N")</f>
        <v>N</v>
      </c>
      <c r="N2565" t="str">
        <f>_xlfn.XLOOKUP(INDEX('state-winning-votes'!$A$1:$L$53,MATCH($C2565,'state-winning-votes'!$A:$A,0),MATCH($A2565,'state-winning-votes'!$A$2:$L$2,0)),$K:$K,$H:$H)</f>
        <v>Kerry, John</v>
      </c>
      <c r="O2565" t="str">
        <f>VLOOKUP(A2565,'national-winners'!$A$2:$B$13,2,0)</f>
        <v>Bush, George W.</v>
      </c>
    </row>
    <row r="2566" spans="1:15" x14ac:dyDescent="0.25">
      <c r="A2566">
        <v>2004</v>
      </c>
      <c r="B2566" t="s">
        <v>94</v>
      </c>
      <c r="C2566" t="s">
        <v>95</v>
      </c>
      <c r="D2566">
        <v>27</v>
      </c>
      <c r="E2566">
        <v>41</v>
      </c>
      <c r="F2566">
        <v>33</v>
      </c>
      <c r="G2566" t="s">
        <v>16</v>
      </c>
      <c r="H2566" t="s">
        <v>314</v>
      </c>
      <c r="I2566" t="s">
        <v>134</v>
      </c>
      <c r="J2566" t="b">
        <v>0</v>
      </c>
      <c r="K2566">
        <v>3074</v>
      </c>
      <c r="L2566">
        <v>2828387</v>
      </c>
      <c r="M2566" t="str">
        <f>IF(VLOOKUP(A2566,'national-winners'!$A$2:$B$13,2,0)=H2566,"Y","N")</f>
        <v>N</v>
      </c>
      <c r="N2566" t="str">
        <f>_xlfn.XLOOKUP(INDEX('state-winning-votes'!$A$1:$L$53,MATCH($C2566,'state-winning-votes'!$A:$A,0),MATCH($A2566,'state-winning-votes'!$A$2:$L$2,0)),$K:$K,$H:$H)</f>
        <v>Kerry, John</v>
      </c>
      <c r="O2566" t="str">
        <f>VLOOKUP(A2566,'national-winners'!$A$2:$B$13,2,0)</f>
        <v>Bush, George W.</v>
      </c>
    </row>
    <row r="2567" spans="1:15" x14ac:dyDescent="0.25">
      <c r="A2567">
        <v>2004</v>
      </c>
      <c r="B2567" t="s">
        <v>94</v>
      </c>
      <c r="C2567" t="s">
        <v>95</v>
      </c>
      <c r="D2567">
        <v>27</v>
      </c>
      <c r="E2567">
        <v>41</v>
      </c>
      <c r="F2567">
        <v>33</v>
      </c>
      <c r="G2567" t="s">
        <v>16</v>
      </c>
      <c r="H2567" t="s">
        <v>59</v>
      </c>
      <c r="J2567" t="b">
        <v>1</v>
      </c>
      <c r="K2567">
        <v>2532</v>
      </c>
      <c r="L2567">
        <v>2828387</v>
      </c>
      <c r="M2567" t="str">
        <f>IF(VLOOKUP(A2567,'national-winners'!$A$2:$B$13,2,0)=H2567,"Y","N")</f>
        <v>N</v>
      </c>
      <c r="N2567" t="str">
        <f>_xlfn.XLOOKUP(INDEX('state-winning-votes'!$A$1:$L$53,MATCH($C2567,'state-winning-votes'!$A:$A,0),MATCH($A2567,'state-winning-votes'!$A$2:$L$2,0)),$K:$K,$H:$H)</f>
        <v>Kerry, John</v>
      </c>
      <c r="O2567" t="str">
        <f>VLOOKUP(A2567,'national-winners'!$A$2:$B$13,2,0)</f>
        <v>Bush, George W.</v>
      </c>
    </row>
    <row r="2568" spans="1:15" x14ac:dyDescent="0.25">
      <c r="A2568">
        <v>2004</v>
      </c>
      <c r="B2568" t="s">
        <v>94</v>
      </c>
      <c r="C2568" t="s">
        <v>95</v>
      </c>
      <c r="D2568">
        <v>27</v>
      </c>
      <c r="E2568">
        <v>41</v>
      </c>
      <c r="F2568">
        <v>33</v>
      </c>
      <c r="G2568" t="s">
        <v>16</v>
      </c>
      <c r="H2568" t="s">
        <v>335</v>
      </c>
      <c r="I2568" t="s">
        <v>336</v>
      </c>
      <c r="J2568" t="b">
        <v>0</v>
      </c>
      <c r="K2568">
        <v>2387</v>
      </c>
      <c r="L2568">
        <v>2828387</v>
      </c>
      <c r="M2568" t="str">
        <f>IF(VLOOKUP(A2568,'national-winners'!$A$2:$B$13,2,0)=H2568,"Y","N")</f>
        <v>N</v>
      </c>
      <c r="N2568" t="str">
        <f>_xlfn.XLOOKUP(INDEX('state-winning-votes'!$A$1:$L$53,MATCH($C2568,'state-winning-votes'!$A:$A,0),MATCH($A2568,'state-winning-votes'!$A$2:$L$2,0)),$K:$K,$H:$H)</f>
        <v>Kerry, John</v>
      </c>
      <c r="O2568" t="str">
        <f>VLOOKUP(A2568,'national-winners'!$A$2:$B$13,2,0)</f>
        <v>Bush, George W.</v>
      </c>
    </row>
    <row r="2569" spans="1:15" x14ac:dyDescent="0.25">
      <c r="A2569">
        <v>2004</v>
      </c>
      <c r="B2569" t="s">
        <v>94</v>
      </c>
      <c r="C2569" t="s">
        <v>95</v>
      </c>
      <c r="D2569">
        <v>27</v>
      </c>
      <c r="E2569">
        <v>41</v>
      </c>
      <c r="F2569">
        <v>33</v>
      </c>
      <c r="G2569" t="s">
        <v>16</v>
      </c>
      <c r="H2569" t="s">
        <v>323</v>
      </c>
      <c r="I2569" t="s">
        <v>287</v>
      </c>
      <c r="J2569" t="b">
        <v>0</v>
      </c>
      <c r="K2569">
        <v>539</v>
      </c>
      <c r="L2569">
        <v>2828387</v>
      </c>
      <c r="M2569" t="str">
        <f>IF(VLOOKUP(A2569,'national-winners'!$A$2:$B$13,2,0)=H2569,"Y","N")</f>
        <v>N</v>
      </c>
      <c r="N2569" t="str">
        <f>_xlfn.XLOOKUP(INDEX('state-winning-votes'!$A$1:$L$53,MATCH($C2569,'state-winning-votes'!$A:$A,0),MATCH($A2569,'state-winning-votes'!$A$2:$L$2,0)),$K:$K,$H:$H)</f>
        <v>Kerry, John</v>
      </c>
      <c r="O2569" t="str">
        <f>VLOOKUP(A2569,'national-winners'!$A$2:$B$13,2,0)</f>
        <v>Bush, George W.</v>
      </c>
    </row>
    <row r="2570" spans="1:15" x14ac:dyDescent="0.25">
      <c r="A2570">
        <v>2004</v>
      </c>
      <c r="B2570" t="s">
        <v>94</v>
      </c>
      <c r="C2570" t="s">
        <v>95</v>
      </c>
      <c r="D2570">
        <v>27</v>
      </c>
      <c r="E2570">
        <v>41</v>
      </c>
      <c r="F2570">
        <v>33</v>
      </c>
      <c r="G2570" t="s">
        <v>16</v>
      </c>
      <c r="H2570" t="s">
        <v>324</v>
      </c>
      <c r="I2570" t="s">
        <v>37</v>
      </c>
      <c r="J2570" t="b">
        <v>0</v>
      </c>
      <c r="K2570">
        <v>416</v>
      </c>
      <c r="L2570">
        <v>2828387</v>
      </c>
      <c r="M2570" t="str">
        <f>IF(VLOOKUP(A2570,'national-winners'!$A$2:$B$13,2,0)=H2570,"Y","N")</f>
        <v>N</v>
      </c>
      <c r="N2570" t="str">
        <f>_xlfn.XLOOKUP(INDEX('state-winning-votes'!$A$1:$L$53,MATCH($C2570,'state-winning-votes'!$A:$A,0),MATCH($A2570,'state-winning-votes'!$A$2:$L$2,0)),$K:$K,$H:$H)</f>
        <v>Kerry, John</v>
      </c>
      <c r="O2570" t="str">
        <f>VLOOKUP(A2570,'national-winners'!$A$2:$B$13,2,0)</f>
        <v>Bush, George W.</v>
      </c>
    </row>
    <row r="2571" spans="1:15" x14ac:dyDescent="0.25">
      <c r="A2571">
        <v>2004</v>
      </c>
      <c r="B2571" t="s">
        <v>101</v>
      </c>
      <c r="C2571" t="s">
        <v>102</v>
      </c>
      <c r="D2571">
        <v>28</v>
      </c>
      <c r="E2571">
        <v>64</v>
      </c>
      <c r="F2571">
        <v>46</v>
      </c>
      <c r="G2571" t="s">
        <v>16</v>
      </c>
      <c r="H2571" t="s">
        <v>297</v>
      </c>
      <c r="I2571" t="s">
        <v>21</v>
      </c>
      <c r="J2571" t="b">
        <v>0</v>
      </c>
      <c r="K2571">
        <v>672660</v>
      </c>
      <c r="L2571">
        <v>1139824</v>
      </c>
      <c r="M2571" t="str">
        <f>IF(VLOOKUP(A2571,'national-winners'!$A$2:$B$13,2,0)=H2571,"Y","N")</f>
        <v>Y</v>
      </c>
      <c r="N2571" t="str">
        <f>_xlfn.XLOOKUP(INDEX('state-winning-votes'!$A$1:$L$53,MATCH($C2571,'state-winning-votes'!$A:$A,0),MATCH($A2571,'state-winning-votes'!$A$2:$L$2,0)),$K:$K,$H:$H)</f>
        <v>Bush, George W.</v>
      </c>
      <c r="O2571" t="str">
        <f>VLOOKUP(A2571,'national-winners'!$A$2:$B$13,2,0)</f>
        <v>Bush, George W.</v>
      </c>
    </row>
    <row r="2572" spans="1:15" x14ac:dyDescent="0.25">
      <c r="A2572">
        <v>2004</v>
      </c>
      <c r="B2572" t="s">
        <v>101</v>
      </c>
      <c r="C2572" t="s">
        <v>102</v>
      </c>
      <c r="D2572">
        <v>28</v>
      </c>
      <c r="E2572">
        <v>64</v>
      </c>
      <c r="F2572">
        <v>46</v>
      </c>
      <c r="G2572" t="s">
        <v>16</v>
      </c>
      <c r="H2572" t="s">
        <v>313</v>
      </c>
      <c r="I2572" t="s">
        <v>18</v>
      </c>
      <c r="J2572" t="b">
        <v>0</v>
      </c>
      <c r="K2572">
        <v>457766</v>
      </c>
      <c r="L2572">
        <v>1139824</v>
      </c>
      <c r="M2572" t="str">
        <f>IF(VLOOKUP(A2572,'national-winners'!$A$2:$B$13,2,0)=H2572,"Y","N")</f>
        <v>N</v>
      </c>
      <c r="N2572" t="str">
        <f>_xlfn.XLOOKUP(INDEX('state-winning-votes'!$A$1:$L$53,MATCH($C2572,'state-winning-votes'!$A:$A,0),MATCH($A2572,'state-winning-votes'!$A$2:$L$2,0)),$K:$K,$H:$H)</f>
        <v>Bush, George W.</v>
      </c>
      <c r="O2572" t="str">
        <f>VLOOKUP(A2572,'national-winners'!$A$2:$B$13,2,0)</f>
        <v>Bush, George W.</v>
      </c>
    </row>
    <row r="2573" spans="1:15" x14ac:dyDescent="0.25">
      <c r="A2573">
        <v>2004</v>
      </c>
      <c r="B2573" t="s">
        <v>101</v>
      </c>
      <c r="C2573" t="s">
        <v>102</v>
      </c>
      <c r="D2573">
        <v>28</v>
      </c>
      <c r="E2573">
        <v>64</v>
      </c>
      <c r="F2573">
        <v>46</v>
      </c>
      <c r="G2573" t="s">
        <v>16</v>
      </c>
      <c r="H2573" t="s">
        <v>273</v>
      </c>
      <c r="I2573" t="s">
        <v>272</v>
      </c>
      <c r="J2573" t="b">
        <v>0</v>
      </c>
      <c r="K2573">
        <v>3175</v>
      </c>
      <c r="L2573">
        <v>1139824</v>
      </c>
      <c r="M2573" t="str">
        <f>IF(VLOOKUP(A2573,'national-winners'!$A$2:$B$13,2,0)=H2573,"Y","N")</f>
        <v>N</v>
      </c>
      <c r="N2573" t="str">
        <f>_xlfn.XLOOKUP(INDEX('state-winning-votes'!$A$1:$L$53,MATCH($C2573,'state-winning-votes'!$A:$A,0),MATCH($A2573,'state-winning-votes'!$A$2:$L$2,0)),$K:$K,$H:$H)</f>
        <v>Bush, George W.</v>
      </c>
      <c r="O2573" t="str">
        <f>VLOOKUP(A2573,'national-winners'!$A$2:$B$13,2,0)</f>
        <v>Bush, George W.</v>
      </c>
    </row>
    <row r="2574" spans="1:15" x14ac:dyDescent="0.25">
      <c r="A2574">
        <v>2004</v>
      </c>
      <c r="B2574" t="s">
        <v>101</v>
      </c>
      <c r="C2574" t="s">
        <v>102</v>
      </c>
      <c r="D2574">
        <v>28</v>
      </c>
      <c r="E2574">
        <v>64</v>
      </c>
      <c r="F2574">
        <v>46</v>
      </c>
      <c r="G2574" t="s">
        <v>16</v>
      </c>
      <c r="H2574" t="s">
        <v>316</v>
      </c>
      <c r="I2574" t="s">
        <v>29</v>
      </c>
      <c r="J2574" t="b">
        <v>0</v>
      </c>
      <c r="K2574">
        <v>1793</v>
      </c>
      <c r="L2574">
        <v>1139824</v>
      </c>
      <c r="M2574" t="str">
        <f>IF(VLOOKUP(A2574,'national-winners'!$A$2:$B$13,2,0)=H2574,"Y","N")</f>
        <v>N</v>
      </c>
      <c r="N2574" t="str">
        <f>_xlfn.XLOOKUP(INDEX('state-winning-votes'!$A$1:$L$53,MATCH($C2574,'state-winning-votes'!$A:$A,0),MATCH($A2574,'state-winning-votes'!$A$2:$L$2,0)),$K:$K,$H:$H)</f>
        <v>Bush, George W.</v>
      </c>
      <c r="O2574" t="str">
        <f>VLOOKUP(A2574,'national-winners'!$A$2:$B$13,2,0)</f>
        <v>Bush, George W.</v>
      </c>
    </row>
    <row r="2575" spans="1:15" x14ac:dyDescent="0.25">
      <c r="A2575">
        <v>2004</v>
      </c>
      <c r="B2575" t="s">
        <v>101</v>
      </c>
      <c r="C2575" t="s">
        <v>102</v>
      </c>
      <c r="D2575">
        <v>28</v>
      </c>
      <c r="E2575">
        <v>64</v>
      </c>
      <c r="F2575">
        <v>46</v>
      </c>
      <c r="G2575" t="s">
        <v>16</v>
      </c>
      <c r="H2575" t="s">
        <v>314</v>
      </c>
      <c r="I2575" t="s">
        <v>134</v>
      </c>
      <c r="J2575" t="b">
        <v>0</v>
      </c>
      <c r="K2575">
        <v>1758</v>
      </c>
      <c r="L2575">
        <v>1139824</v>
      </c>
      <c r="M2575" t="str">
        <f>IF(VLOOKUP(A2575,'national-winners'!$A$2:$B$13,2,0)=H2575,"Y","N")</f>
        <v>N</v>
      </c>
      <c r="N2575" t="str">
        <f>_xlfn.XLOOKUP(INDEX('state-winning-votes'!$A$1:$L$53,MATCH($C2575,'state-winning-votes'!$A:$A,0),MATCH($A2575,'state-winning-votes'!$A$2:$L$2,0)),$K:$K,$H:$H)</f>
        <v>Bush, George W.</v>
      </c>
      <c r="O2575" t="str">
        <f>VLOOKUP(A2575,'national-winners'!$A$2:$B$13,2,0)</f>
        <v>Bush, George W.</v>
      </c>
    </row>
    <row r="2576" spans="1:15" x14ac:dyDescent="0.25">
      <c r="A2576">
        <v>2004</v>
      </c>
      <c r="B2576" t="s">
        <v>101</v>
      </c>
      <c r="C2576" t="s">
        <v>102</v>
      </c>
      <c r="D2576">
        <v>28</v>
      </c>
      <c r="E2576">
        <v>64</v>
      </c>
      <c r="F2576">
        <v>46</v>
      </c>
      <c r="G2576" t="s">
        <v>16</v>
      </c>
      <c r="H2576" t="s">
        <v>324</v>
      </c>
      <c r="I2576" t="s">
        <v>35</v>
      </c>
      <c r="J2576" t="b">
        <v>0</v>
      </c>
      <c r="K2576">
        <v>1599</v>
      </c>
      <c r="L2576">
        <v>1139824</v>
      </c>
      <c r="M2576" t="str">
        <f>IF(VLOOKUP(A2576,'national-winners'!$A$2:$B$13,2,0)=H2576,"Y","N")</f>
        <v>N</v>
      </c>
      <c r="N2576" t="str">
        <f>_xlfn.XLOOKUP(INDEX('state-winning-votes'!$A$1:$L$53,MATCH($C2576,'state-winning-votes'!$A:$A,0),MATCH($A2576,'state-winning-votes'!$A$2:$L$2,0)),$K:$K,$H:$H)</f>
        <v>Bush, George W.</v>
      </c>
      <c r="O2576" t="str">
        <f>VLOOKUP(A2576,'national-winners'!$A$2:$B$13,2,0)</f>
        <v>Bush, George W.</v>
      </c>
    </row>
    <row r="2577" spans="1:15" x14ac:dyDescent="0.25">
      <c r="A2577">
        <v>2004</v>
      </c>
      <c r="B2577" t="s">
        <v>101</v>
      </c>
      <c r="C2577" t="s">
        <v>102</v>
      </c>
      <c r="D2577">
        <v>28</v>
      </c>
      <c r="E2577">
        <v>64</v>
      </c>
      <c r="F2577">
        <v>46</v>
      </c>
      <c r="G2577" t="s">
        <v>16</v>
      </c>
      <c r="H2577" t="s">
        <v>317</v>
      </c>
      <c r="I2577" t="s">
        <v>274</v>
      </c>
      <c r="J2577" t="b">
        <v>0</v>
      </c>
      <c r="K2577">
        <v>1073</v>
      </c>
      <c r="L2577">
        <v>1139824</v>
      </c>
      <c r="M2577" t="str">
        <f>IF(VLOOKUP(A2577,'national-winners'!$A$2:$B$13,2,0)=H2577,"Y","N")</f>
        <v>N</v>
      </c>
      <c r="N2577" t="str">
        <f>_xlfn.XLOOKUP(INDEX('state-winning-votes'!$A$1:$L$53,MATCH($C2577,'state-winning-votes'!$A:$A,0),MATCH($A2577,'state-winning-votes'!$A$2:$L$2,0)),$K:$K,$H:$H)</f>
        <v>Bush, George W.</v>
      </c>
      <c r="O2577" t="str">
        <f>VLOOKUP(A2577,'national-winners'!$A$2:$B$13,2,0)</f>
        <v>Bush, George W.</v>
      </c>
    </row>
    <row r="2578" spans="1:15" x14ac:dyDescent="0.25">
      <c r="A2578">
        <v>2004</v>
      </c>
      <c r="B2578" t="s">
        <v>103</v>
      </c>
      <c r="C2578" t="s">
        <v>104</v>
      </c>
      <c r="D2578">
        <v>29</v>
      </c>
      <c r="E2578">
        <v>43</v>
      </c>
      <c r="F2578">
        <v>34</v>
      </c>
      <c r="G2578" t="s">
        <v>16</v>
      </c>
      <c r="H2578" t="s">
        <v>297</v>
      </c>
      <c r="I2578" t="s">
        <v>21</v>
      </c>
      <c r="J2578" t="b">
        <v>0</v>
      </c>
      <c r="K2578">
        <v>1455713</v>
      </c>
      <c r="L2578">
        <v>2731364</v>
      </c>
      <c r="M2578" t="str">
        <f>IF(VLOOKUP(A2578,'national-winners'!$A$2:$B$13,2,0)=H2578,"Y","N")</f>
        <v>Y</v>
      </c>
      <c r="N2578" t="str">
        <f>_xlfn.XLOOKUP(INDEX('state-winning-votes'!$A$1:$L$53,MATCH($C2578,'state-winning-votes'!$A:$A,0),MATCH($A2578,'state-winning-votes'!$A$2:$L$2,0)),$K:$K,$H:$H)</f>
        <v>Bush, George W.</v>
      </c>
      <c r="O2578" t="str">
        <f>VLOOKUP(A2578,'national-winners'!$A$2:$B$13,2,0)</f>
        <v>Bush, George W.</v>
      </c>
    </row>
    <row r="2579" spans="1:15" x14ac:dyDescent="0.25">
      <c r="A2579">
        <v>2004</v>
      </c>
      <c r="B2579" t="s">
        <v>103</v>
      </c>
      <c r="C2579" t="s">
        <v>104</v>
      </c>
      <c r="D2579">
        <v>29</v>
      </c>
      <c r="E2579">
        <v>43</v>
      </c>
      <c r="F2579">
        <v>34</v>
      </c>
      <c r="G2579" t="s">
        <v>16</v>
      </c>
      <c r="H2579" t="s">
        <v>313</v>
      </c>
      <c r="I2579" t="s">
        <v>18</v>
      </c>
      <c r="J2579" t="b">
        <v>0</v>
      </c>
      <c r="K2579">
        <v>1259171</v>
      </c>
      <c r="L2579">
        <v>2731364</v>
      </c>
      <c r="M2579" t="str">
        <f>IF(VLOOKUP(A2579,'national-winners'!$A$2:$B$13,2,0)=H2579,"Y","N")</f>
        <v>N</v>
      </c>
      <c r="N2579" t="str">
        <f>_xlfn.XLOOKUP(INDEX('state-winning-votes'!$A$1:$L$53,MATCH($C2579,'state-winning-votes'!$A:$A,0),MATCH($A2579,'state-winning-votes'!$A$2:$L$2,0)),$K:$K,$H:$H)</f>
        <v>Bush, George W.</v>
      </c>
      <c r="O2579" t="str">
        <f>VLOOKUP(A2579,'national-winners'!$A$2:$B$13,2,0)</f>
        <v>Bush, George W.</v>
      </c>
    </row>
    <row r="2580" spans="1:15" x14ac:dyDescent="0.25">
      <c r="A2580">
        <v>2004</v>
      </c>
      <c r="B2580" t="s">
        <v>103</v>
      </c>
      <c r="C2580" t="s">
        <v>104</v>
      </c>
      <c r="D2580">
        <v>29</v>
      </c>
      <c r="E2580">
        <v>43</v>
      </c>
      <c r="F2580">
        <v>34</v>
      </c>
      <c r="G2580" t="s">
        <v>16</v>
      </c>
      <c r="H2580" t="s">
        <v>316</v>
      </c>
      <c r="I2580" t="s">
        <v>29</v>
      </c>
      <c r="J2580" t="b">
        <v>0</v>
      </c>
      <c r="K2580">
        <v>9831</v>
      </c>
      <c r="L2580">
        <v>2731364</v>
      </c>
      <c r="M2580" t="str">
        <f>IF(VLOOKUP(A2580,'national-winners'!$A$2:$B$13,2,0)=H2580,"Y","N")</f>
        <v>N</v>
      </c>
      <c r="N2580" t="str">
        <f>_xlfn.XLOOKUP(INDEX('state-winning-votes'!$A$1:$L$53,MATCH($C2580,'state-winning-votes'!$A:$A,0),MATCH($A2580,'state-winning-votes'!$A$2:$L$2,0)),$K:$K,$H:$H)</f>
        <v>Bush, George W.</v>
      </c>
      <c r="O2580" t="str">
        <f>VLOOKUP(A2580,'national-winners'!$A$2:$B$13,2,0)</f>
        <v>Bush, George W.</v>
      </c>
    </row>
    <row r="2581" spans="1:15" x14ac:dyDescent="0.25">
      <c r="A2581">
        <v>2004</v>
      </c>
      <c r="B2581" t="s">
        <v>103</v>
      </c>
      <c r="C2581" t="s">
        <v>104</v>
      </c>
      <c r="D2581">
        <v>29</v>
      </c>
      <c r="E2581">
        <v>43</v>
      </c>
      <c r="F2581">
        <v>34</v>
      </c>
      <c r="G2581" t="s">
        <v>16</v>
      </c>
      <c r="H2581" t="s">
        <v>314</v>
      </c>
      <c r="I2581" t="s">
        <v>134</v>
      </c>
      <c r="J2581" t="b">
        <v>0</v>
      </c>
      <c r="K2581">
        <v>5355</v>
      </c>
      <c r="L2581">
        <v>2731364</v>
      </c>
      <c r="M2581" t="str">
        <f>IF(VLOOKUP(A2581,'national-winners'!$A$2:$B$13,2,0)=H2581,"Y","N")</f>
        <v>N</v>
      </c>
      <c r="N2581" t="str">
        <f>_xlfn.XLOOKUP(INDEX('state-winning-votes'!$A$1:$L$53,MATCH($C2581,'state-winning-votes'!$A:$A,0),MATCH($A2581,'state-winning-votes'!$A$2:$L$2,0)),$K:$K,$H:$H)</f>
        <v>Bush, George W.</v>
      </c>
      <c r="O2581" t="str">
        <f>VLOOKUP(A2581,'national-winners'!$A$2:$B$13,2,0)</f>
        <v>Bush, George W.</v>
      </c>
    </row>
    <row r="2582" spans="1:15" x14ac:dyDescent="0.25">
      <c r="A2582">
        <v>2004</v>
      </c>
      <c r="B2582" t="s">
        <v>103</v>
      </c>
      <c r="C2582" t="s">
        <v>104</v>
      </c>
      <c r="D2582">
        <v>29</v>
      </c>
      <c r="E2582">
        <v>43</v>
      </c>
      <c r="F2582">
        <v>34</v>
      </c>
      <c r="G2582" t="s">
        <v>16</v>
      </c>
      <c r="H2582" t="s">
        <v>273</v>
      </c>
      <c r="I2582" t="s">
        <v>35</v>
      </c>
      <c r="J2582" t="b">
        <v>1</v>
      </c>
      <c r="K2582">
        <v>1294</v>
      </c>
      <c r="L2582">
        <v>2731364</v>
      </c>
      <c r="M2582" t="str">
        <f>IF(VLOOKUP(A2582,'national-winners'!$A$2:$B$13,2,0)=H2582,"Y","N")</f>
        <v>N</v>
      </c>
      <c r="N2582" t="str">
        <f>_xlfn.XLOOKUP(INDEX('state-winning-votes'!$A$1:$L$53,MATCH($C2582,'state-winning-votes'!$A:$A,0),MATCH($A2582,'state-winning-votes'!$A$2:$L$2,0)),$K:$K,$H:$H)</f>
        <v>Bush, George W.</v>
      </c>
      <c r="O2582" t="str">
        <f>VLOOKUP(A2582,'national-winners'!$A$2:$B$13,2,0)</f>
        <v>Bush, George W.</v>
      </c>
    </row>
    <row r="2583" spans="1:15" x14ac:dyDescent="0.25">
      <c r="A2583">
        <v>2004</v>
      </c>
      <c r="B2583" t="s">
        <v>105</v>
      </c>
      <c r="C2583" t="s">
        <v>106</v>
      </c>
      <c r="D2583">
        <v>30</v>
      </c>
      <c r="E2583">
        <v>81</v>
      </c>
      <c r="F2583">
        <v>64</v>
      </c>
      <c r="G2583" t="s">
        <v>16</v>
      </c>
      <c r="H2583" t="s">
        <v>297</v>
      </c>
      <c r="I2583" t="s">
        <v>21</v>
      </c>
      <c r="J2583" t="b">
        <v>0</v>
      </c>
      <c r="K2583">
        <v>266063</v>
      </c>
      <c r="L2583">
        <v>450434</v>
      </c>
      <c r="M2583" t="str">
        <f>IF(VLOOKUP(A2583,'national-winners'!$A$2:$B$13,2,0)=H2583,"Y","N")</f>
        <v>Y</v>
      </c>
      <c r="N2583" t="str">
        <f>_xlfn.XLOOKUP(INDEX('state-winning-votes'!$A$1:$L$53,MATCH($C2583,'state-winning-votes'!$A:$A,0),MATCH($A2583,'state-winning-votes'!$A$2:$L$2,0)),$K:$K,$H:$H)</f>
        <v>Bush, George W.</v>
      </c>
      <c r="O2583" t="str">
        <f>VLOOKUP(A2583,'national-winners'!$A$2:$B$13,2,0)</f>
        <v>Bush, George W.</v>
      </c>
    </row>
    <row r="2584" spans="1:15" x14ac:dyDescent="0.25">
      <c r="A2584">
        <v>2004</v>
      </c>
      <c r="B2584" t="s">
        <v>105</v>
      </c>
      <c r="C2584" t="s">
        <v>106</v>
      </c>
      <c r="D2584">
        <v>30</v>
      </c>
      <c r="E2584">
        <v>81</v>
      </c>
      <c r="F2584">
        <v>64</v>
      </c>
      <c r="G2584" t="s">
        <v>16</v>
      </c>
      <c r="H2584" t="s">
        <v>313</v>
      </c>
      <c r="I2584" t="s">
        <v>18</v>
      </c>
      <c r="J2584" t="b">
        <v>0</v>
      </c>
      <c r="K2584">
        <v>173710</v>
      </c>
      <c r="L2584">
        <v>450434</v>
      </c>
      <c r="M2584" t="str">
        <f>IF(VLOOKUP(A2584,'national-winners'!$A$2:$B$13,2,0)=H2584,"Y","N")</f>
        <v>N</v>
      </c>
      <c r="N2584" t="str">
        <f>_xlfn.XLOOKUP(INDEX('state-winning-votes'!$A$1:$L$53,MATCH($C2584,'state-winning-votes'!$A:$A,0),MATCH($A2584,'state-winning-votes'!$A$2:$L$2,0)),$K:$K,$H:$H)</f>
        <v>Bush, George W.</v>
      </c>
      <c r="O2584" t="str">
        <f>VLOOKUP(A2584,'national-winners'!$A$2:$B$13,2,0)</f>
        <v>Bush, George W.</v>
      </c>
    </row>
    <row r="2585" spans="1:15" x14ac:dyDescent="0.25">
      <c r="A2585">
        <v>2004</v>
      </c>
      <c r="B2585" t="s">
        <v>105</v>
      </c>
      <c r="C2585" t="s">
        <v>106</v>
      </c>
      <c r="D2585">
        <v>30</v>
      </c>
      <c r="E2585">
        <v>81</v>
      </c>
      <c r="F2585">
        <v>64</v>
      </c>
      <c r="G2585" t="s">
        <v>16</v>
      </c>
      <c r="H2585" t="s">
        <v>273</v>
      </c>
      <c r="I2585" t="s">
        <v>35</v>
      </c>
      <c r="J2585" t="b">
        <v>0</v>
      </c>
      <c r="K2585">
        <v>6168</v>
      </c>
      <c r="L2585">
        <v>450434</v>
      </c>
      <c r="M2585" t="str">
        <f>IF(VLOOKUP(A2585,'national-winners'!$A$2:$B$13,2,0)=H2585,"Y","N")</f>
        <v>N</v>
      </c>
      <c r="N2585" t="str">
        <f>_xlfn.XLOOKUP(INDEX('state-winning-votes'!$A$1:$L$53,MATCH($C2585,'state-winning-votes'!$A:$A,0),MATCH($A2585,'state-winning-votes'!$A$2:$L$2,0)),$K:$K,$H:$H)</f>
        <v>Bush, George W.</v>
      </c>
      <c r="O2585" t="str">
        <f>VLOOKUP(A2585,'national-winners'!$A$2:$B$13,2,0)</f>
        <v>Bush, George W.</v>
      </c>
    </row>
    <row r="2586" spans="1:15" x14ac:dyDescent="0.25">
      <c r="A2586">
        <v>2004</v>
      </c>
      <c r="B2586" t="s">
        <v>105</v>
      </c>
      <c r="C2586" t="s">
        <v>106</v>
      </c>
      <c r="D2586">
        <v>30</v>
      </c>
      <c r="E2586">
        <v>81</v>
      </c>
      <c r="F2586">
        <v>64</v>
      </c>
      <c r="G2586" t="s">
        <v>16</v>
      </c>
      <c r="H2586" t="s">
        <v>314</v>
      </c>
      <c r="I2586" t="s">
        <v>134</v>
      </c>
      <c r="J2586" t="b">
        <v>0</v>
      </c>
      <c r="K2586">
        <v>1764</v>
      </c>
      <c r="L2586">
        <v>450434</v>
      </c>
      <c r="M2586" t="str">
        <f>IF(VLOOKUP(A2586,'national-winners'!$A$2:$B$13,2,0)=H2586,"Y","N")</f>
        <v>N</v>
      </c>
      <c r="N2586" t="str">
        <f>_xlfn.XLOOKUP(INDEX('state-winning-votes'!$A$1:$L$53,MATCH($C2586,'state-winning-votes'!$A:$A,0),MATCH($A2586,'state-winning-votes'!$A$2:$L$2,0)),$K:$K,$H:$H)</f>
        <v>Bush, George W.</v>
      </c>
      <c r="O2586" t="str">
        <f>VLOOKUP(A2586,'national-winners'!$A$2:$B$13,2,0)</f>
        <v>Bush, George W.</v>
      </c>
    </row>
    <row r="2587" spans="1:15" x14ac:dyDescent="0.25">
      <c r="A2587">
        <v>2004</v>
      </c>
      <c r="B2587" t="s">
        <v>105</v>
      </c>
      <c r="C2587" t="s">
        <v>106</v>
      </c>
      <c r="D2587">
        <v>30</v>
      </c>
      <c r="E2587">
        <v>81</v>
      </c>
      <c r="F2587">
        <v>64</v>
      </c>
      <c r="G2587" t="s">
        <v>16</v>
      </c>
      <c r="H2587" t="s">
        <v>316</v>
      </c>
      <c r="I2587" t="s">
        <v>29</v>
      </c>
      <c r="J2587" t="b">
        <v>0</v>
      </c>
      <c r="K2587">
        <v>1733</v>
      </c>
      <c r="L2587">
        <v>450434</v>
      </c>
      <c r="M2587" t="str">
        <f>IF(VLOOKUP(A2587,'national-winners'!$A$2:$B$13,2,0)=H2587,"Y","N")</f>
        <v>N</v>
      </c>
      <c r="N2587" t="str">
        <f>_xlfn.XLOOKUP(INDEX('state-winning-votes'!$A$1:$L$53,MATCH($C2587,'state-winning-votes'!$A:$A,0),MATCH($A2587,'state-winning-votes'!$A$2:$L$2,0)),$K:$K,$H:$H)</f>
        <v>Bush, George W.</v>
      </c>
      <c r="O2587" t="str">
        <f>VLOOKUP(A2587,'national-winners'!$A$2:$B$13,2,0)</f>
        <v>Bush, George W.</v>
      </c>
    </row>
    <row r="2588" spans="1:15" x14ac:dyDescent="0.25">
      <c r="A2588">
        <v>2004</v>
      </c>
      <c r="B2588" t="s">
        <v>105</v>
      </c>
      <c r="C2588" t="s">
        <v>106</v>
      </c>
      <c r="D2588">
        <v>30</v>
      </c>
      <c r="E2588">
        <v>81</v>
      </c>
      <c r="F2588">
        <v>64</v>
      </c>
      <c r="G2588" t="s">
        <v>16</v>
      </c>
      <c r="H2588" t="s">
        <v>317</v>
      </c>
      <c r="I2588" t="s">
        <v>274</v>
      </c>
      <c r="J2588" t="b">
        <v>0</v>
      </c>
      <c r="K2588">
        <v>996</v>
      </c>
      <c r="L2588">
        <v>450434</v>
      </c>
      <c r="M2588" t="str">
        <f>IF(VLOOKUP(A2588,'national-winners'!$A$2:$B$13,2,0)=H2588,"Y","N")</f>
        <v>N</v>
      </c>
      <c r="N2588" t="str">
        <f>_xlfn.XLOOKUP(INDEX('state-winning-votes'!$A$1:$L$53,MATCH($C2588,'state-winning-votes'!$A:$A,0),MATCH($A2588,'state-winning-votes'!$A$2:$L$2,0)),$K:$K,$H:$H)</f>
        <v>Bush, George W.</v>
      </c>
      <c r="O2588" t="str">
        <f>VLOOKUP(A2588,'national-winners'!$A$2:$B$13,2,0)</f>
        <v>Bush, George W.</v>
      </c>
    </row>
    <row r="2589" spans="1:15" x14ac:dyDescent="0.25">
      <c r="A2589">
        <v>2004</v>
      </c>
      <c r="B2589" t="s">
        <v>107</v>
      </c>
      <c r="C2589" t="s">
        <v>108</v>
      </c>
      <c r="D2589">
        <v>31</v>
      </c>
      <c r="E2589">
        <v>46</v>
      </c>
      <c r="F2589">
        <v>35</v>
      </c>
      <c r="G2589" t="s">
        <v>16</v>
      </c>
      <c r="H2589" t="s">
        <v>297</v>
      </c>
      <c r="I2589" t="s">
        <v>21</v>
      </c>
      <c r="J2589" t="b">
        <v>0</v>
      </c>
      <c r="K2589">
        <v>512814</v>
      </c>
      <c r="L2589">
        <v>778186</v>
      </c>
      <c r="M2589" t="str">
        <f>IF(VLOOKUP(A2589,'national-winners'!$A$2:$B$13,2,0)=H2589,"Y","N")</f>
        <v>Y</v>
      </c>
      <c r="N2589" t="str">
        <f>_xlfn.XLOOKUP(INDEX('state-winning-votes'!$A$1:$L$53,MATCH($C2589,'state-winning-votes'!$A:$A,0),MATCH($A2589,'state-winning-votes'!$A$2:$L$2,0)),$K:$K,$H:$H)</f>
        <v>Bush, George W.</v>
      </c>
      <c r="O2589" t="str">
        <f>VLOOKUP(A2589,'national-winners'!$A$2:$B$13,2,0)</f>
        <v>Bush, George W.</v>
      </c>
    </row>
    <row r="2590" spans="1:15" x14ac:dyDescent="0.25">
      <c r="A2590">
        <v>2004</v>
      </c>
      <c r="B2590" t="s">
        <v>107</v>
      </c>
      <c r="C2590" t="s">
        <v>108</v>
      </c>
      <c r="D2590">
        <v>31</v>
      </c>
      <c r="E2590">
        <v>46</v>
      </c>
      <c r="F2590">
        <v>35</v>
      </c>
      <c r="G2590" t="s">
        <v>16</v>
      </c>
      <c r="H2590" t="s">
        <v>313</v>
      </c>
      <c r="I2590" t="s">
        <v>18</v>
      </c>
      <c r="J2590" t="b">
        <v>0</v>
      </c>
      <c r="K2590">
        <v>254328</v>
      </c>
      <c r="L2590">
        <v>778186</v>
      </c>
      <c r="M2590" t="str">
        <f>IF(VLOOKUP(A2590,'national-winners'!$A$2:$B$13,2,0)=H2590,"Y","N")</f>
        <v>N</v>
      </c>
      <c r="N2590" t="str">
        <f>_xlfn.XLOOKUP(INDEX('state-winning-votes'!$A$1:$L$53,MATCH($C2590,'state-winning-votes'!$A:$A,0),MATCH($A2590,'state-winning-votes'!$A$2:$L$2,0)),$K:$K,$H:$H)</f>
        <v>Bush, George W.</v>
      </c>
      <c r="O2590" t="str">
        <f>VLOOKUP(A2590,'national-winners'!$A$2:$B$13,2,0)</f>
        <v>Bush, George W.</v>
      </c>
    </row>
    <row r="2591" spans="1:15" x14ac:dyDescent="0.25">
      <c r="A2591">
        <v>2004</v>
      </c>
      <c r="B2591" t="s">
        <v>107</v>
      </c>
      <c r="C2591" t="s">
        <v>108</v>
      </c>
      <c r="D2591">
        <v>31</v>
      </c>
      <c r="E2591">
        <v>46</v>
      </c>
      <c r="F2591">
        <v>35</v>
      </c>
      <c r="G2591" t="s">
        <v>16</v>
      </c>
      <c r="H2591" t="s">
        <v>273</v>
      </c>
      <c r="I2591" t="s">
        <v>272</v>
      </c>
      <c r="J2591" t="b">
        <v>0</v>
      </c>
      <c r="K2591">
        <v>5780</v>
      </c>
      <c r="L2591">
        <v>778186</v>
      </c>
      <c r="M2591" t="str">
        <f>IF(VLOOKUP(A2591,'national-winners'!$A$2:$B$13,2,0)=H2591,"Y","N")</f>
        <v>N</v>
      </c>
      <c r="N2591" t="str">
        <f>_xlfn.XLOOKUP(INDEX('state-winning-votes'!$A$1:$L$53,MATCH($C2591,'state-winning-votes'!$A:$A,0),MATCH($A2591,'state-winning-votes'!$A$2:$L$2,0)),$K:$K,$H:$H)</f>
        <v>Bush, George W.</v>
      </c>
      <c r="O2591" t="str">
        <f>VLOOKUP(A2591,'national-winners'!$A$2:$B$13,2,0)</f>
        <v>Bush, George W.</v>
      </c>
    </row>
    <row r="2592" spans="1:15" x14ac:dyDescent="0.25">
      <c r="A2592">
        <v>2004</v>
      </c>
      <c r="B2592" t="s">
        <v>107</v>
      </c>
      <c r="C2592" t="s">
        <v>108</v>
      </c>
      <c r="D2592">
        <v>31</v>
      </c>
      <c r="E2592">
        <v>46</v>
      </c>
      <c r="F2592">
        <v>35</v>
      </c>
      <c r="G2592" t="s">
        <v>16</v>
      </c>
      <c r="H2592" t="s">
        <v>316</v>
      </c>
      <c r="I2592" t="s">
        <v>29</v>
      </c>
      <c r="J2592" t="b">
        <v>0</v>
      </c>
      <c r="K2592">
        <v>2041</v>
      </c>
      <c r="L2592">
        <v>778186</v>
      </c>
      <c r="M2592" t="str">
        <f>IF(VLOOKUP(A2592,'national-winners'!$A$2:$B$13,2,0)=H2592,"Y","N")</f>
        <v>N</v>
      </c>
      <c r="N2592" t="str">
        <f>_xlfn.XLOOKUP(INDEX('state-winning-votes'!$A$1:$L$53,MATCH($C2592,'state-winning-votes'!$A:$A,0),MATCH($A2592,'state-winning-votes'!$A$2:$L$2,0)),$K:$K,$H:$H)</f>
        <v>Bush, George W.</v>
      </c>
      <c r="O2592" t="str">
        <f>VLOOKUP(A2592,'national-winners'!$A$2:$B$13,2,0)</f>
        <v>Bush, George W.</v>
      </c>
    </row>
    <row r="2593" spans="1:15" x14ac:dyDescent="0.25">
      <c r="A2593">
        <v>2004</v>
      </c>
      <c r="B2593" t="s">
        <v>107</v>
      </c>
      <c r="C2593" t="s">
        <v>108</v>
      </c>
      <c r="D2593">
        <v>31</v>
      </c>
      <c r="E2593">
        <v>46</v>
      </c>
      <c r="F2593">
        <v>35</v>
      </c>
      <c r="G2593" t="s">
        <v>16</v>
      </c>
      <c r="H2593" t="s">
        <v>59</v>
      </c>
      <c r="I2593" t="s">
        <v>337</v>
      </c>
      <c r="J2593" t="b">
        <v>0</v>
      </c>
      <c r="K2593">
        <v>1314</v>
      </c>
      <c r="L2593">
        <v>778186</v>
      </c>
      <c r="M2593" t="str">
        <f>IF(VLOOKUP(A2593,'national-winners'!$A$2:$B$13,2,0)=H2593,"Y","N")</f>
        <v>N</v>
      </c>
      <c r="N2593" t="str">
        <f>_xlfn.XLOOKUP(INDEX('state-winning-votes'!$A$1:$L$53,MATCH($C2593,'state-winning-votes'!$A:$A,0),MATCH($A2593,'state-winning-votes'!$A$2:$L$2,0)),$K:$K,$H:$H)</f>
        <v>Bush, George W.</v>
      </c>
      <c r="O2593" t="str">
        <f>VLOOKUP(A2593,'national-winners'!$A$2:$B$13,2,0)</f>
        <v>Bush, George W.</v>
      </c>
    </row>
    <row r="2594" spans="1:15" x14ac:dyDescent="0.25">
      <c r="A2594">
        <v>2004</v>
      </c>
      <c r="B2594" t="s">
        <v>107</v>
      </c>
      <c r="C2594" t="s">
        <v>108</v>
      </c>
      <c r="D2594">
        <v>31</v>
      </c>
      <c r="E2594">
        <v>46</v>
      </c>
      <c r="F2594">
        <v>35</v>
      </c>
      <c r="G2594" t="s">
        <v>16</v>
      </c>
      <c r="H2594" t="s">
        <v>317</v>
      </c>
      <c r="I2594" t="s">
        <v>274</v>
      </c>
      <c r="J2594" t="b">
        <v>0</v>
      </c>
      <c r="K2594">
        <v>978</v>
      </c>
      <c r="L2594">
        <v>778186</v>
      </c>
      <c r="M2594" t="str">
        <f>IF(VLOOKUP(A2594,'national-winners'!$A$2:$B$13,2,0)=H2594,"Y","N")</f>
        <v>N</v>
      </c>
      <c r="N2594" t="str">
        <f>_xlfn.XLOOKUP(INDEX('state-winning-votes'!$A$1:$L$53,MATCH($C2594,'state-winning-votes'!$A:$A,0),MATCH($A2594,'state-winning-votes'!$A$2:$L$2,0)),$K:$K,$H:$H)</f>
        <v>Bush, George W.</v>
      </c>
      <c r="O2594" t="str">
        <f>VLOOKUP(A2594,'national-winners'!$A$2:$B$13,2,0)</f>
        <v>Bush, George W.</v>
      </c>
    </row>
    <row r="2595" spans="1:15" x14ac:dyDescent="0.25">
      <c r="A2595">
        <v>2004</v>
      </c>
      <c r="B2595" t="s">
        <v>107</v>
      </c>
      <c r="C2595" t="s">
        <v>108</v>
      </c>
      <c r="D2595">
        <v>31</v>
      </c>
      <c r="E2595">
        <v>46</v>
      </c>
      <c r="F2595">
        <v>35</v>
      </c>
      <c r="G2595" t="s">
        <v>16</v>
      </c>
      <c r="H2595" t="s">
        <v>59</v>
      </c>
      <c r="J2595" t="b">
        <v>1</v>
      </c>
      <c r="K2595">
        <v>931</v>
      </c>
      <c r="L2595">
        <v>778186</v>
      </c>
      <c r="M2595" t="str">
        <f>IF(VLOOKUP(A2595,'national-winners'!$A$2:$B$13,2,0)=H2595,"Y","N")</f>
        <v>N</v>
      </c>
      <c r="N2595" t="str">
        <f>_xlfn.XLOOKUP(INDEX('state-winning-votes'!$A$1:$L$53,MATCH($C2595,'state-winning-votes'!$A:$A,0),MATCH($A2595,'state-winning-votes'!$A$2:$L$2,0)),$K:$K,$H:$H)</f>
        <v>Bush, George W.</v>
      </c>
      <c r="O2595" t="str">
        <f>VLOOKUP(A2595,'national-winners'!$A$2:$B$13,2,0)</f>
        <v>Bush, George W.</v>
      </c>
    </row>
    <row r="2596" spans="1:15" x14ac:dyDescent="0.25">
      <c r="A2596">
        <v>2004</v>
      </c>
      <c r="B2596" t="s">
        <v>109</v>
      </c>
      <c r="C2596" t="s">
        <v>110</v>
      </c>
      <c r="D2596">
        <v>32</v>
      </c>
      <c r="E2596">
        <v>88</v>
      </c>
      <c r="F2596">
        <v>65</v>
      </c>
      <c r="G2596" t="s">
        <v>16</v>
      </c>
      <c r="H2596" t="s">
        <v>297</v>
      </c>
      <c r="I2596" t="s">
        <v>21</v>
      </c>
      <c r="J2596" t="b">
        <v>0</v>
      </c>
      <c r="K2596">
        <v>418690</v>
      </c>
      <c r="L2596">
        <v>829587</v>
      </c>
      <c r="M2596" t="str">
        <f>IF(VLOOKUP(A2596,'national-winners'!$A$2:$B$13,2,0)=H2596,"Y","N")</f>
        <v>Y</v>
      </c>
      <c r="N2596" t="str">
        <f>_xlfn.XLOOKUP(INDEX('state-winning-votes'!$A$1:$L$53,MATCH($C2596,'state-winning-votes'!$A:$A,0),MATCH($A2596,'state-winning-votes'!$A$2:$L$2,0)),$K:$K,$H:$H)</f>
        <v>Bush, George W.</v>
      </c>
      <c r="O2596" t="str">
        <f>VLOOKUP(A2596,'national-winners'!$A$2:$B$13,2,0)</f>
        <v>Bush, George W.</v>
      </c>
    </row>
    <row r="2597" spans="1:15" x14ac:dyDescent="0.25">
      <c r="A2597">
        <v>2004</v>
      </c>
      <c r="B2597" t="s">
        <v>109</v>
      </c>
      <c r="C2597" t="s">
        <v>110</v>
      </c>
      <c r="D2597">
        <v>32</v>
      </c>
      <c r="E2597">
        <v>88</v>
      </c>
      <c r="F2597">
        <v>65</v>
      </c>
      <c r="G2597" t="s">
        <v>16</v>
      </c>
      <c r="H2597" t="s">
        <v>313</v>
      </c>
      <c r="I2597" t="s">
        <v>18</v>
      </c>
      <c r="J2597" t="b">
        <v>0</v>
      </c>
      <c r="K2597">
        <v>397190</v>
      </c>
      <c r="L2597">
        <v>829587</v>
      </c>
      <c r="M2597" t="str">
        <f>IF(VLOOKUP(A2597,'national-winners'!$A$2:$B$13,2,0)=H2597,"Y","N")</f>
        <v>N</v>
      </c>
      <c r="N2597" t="str">
        <f>_xlfn.XLOOKUP(INDEX('state-winning-votes'!$A$1:$L$53,MATCH($C2597,'state-winning-votes'!$A:$A,0),MATCH($A2597,'state-winning-votes'!$A$2:$L$2,0)),$K:$K,$H:$H)</f>
        <v>Bush, George W.</v>
      </c>
      <c r="O2597" t="str">
        <f>VLOOKUP(A2597,'national-winners'!$A$2:$B$13,2,0)</f>
        <v>Bush, George W.</v>
      </c>
    </row>
    <row r="2598" spans="1:15" x14ac:dyDescent="0.25">
      <c r="A2598">
        <v>2004</v>
      </c>
      <c r="B2598" t="s">
        <v>109</v>
      </c>
      <c r="C2598" t="s">
        <v>110</v>
      </c>
      <c r="D2598">
        <v>32</v>
      </c>
      <c r="E2598">
        <v>88</v>
      </c>
      <c r="F2598">
        <v>65</v>
      </c>
      <c r="G2598" t="s">
        <v>16</v>
      </c>
      <c r="H2598" t="s">
        <v>273</v>
      </c>
      <c r="I2598" t="s">
        <v>35</v>
      </c>
      <c r="J2598" t="b">
        <v>0</v>
      </c>
      <c r="K2598">
        <v>4838</v>
      </c>
      <c r="L2598">
        <v>829587</v>
      </c>
      <c r="M2598" t="str">
        <f>IF(VLOOKUP(A2598,'national-winners'!$A$2:$B$13,2,0)=H2598,"Y","N")</f>
        <v>N</v>
      </c>
      <c r="N2598" t="str">
        <f>_xlfn.XLOOKUP(INDEX('state-winning-votes'!$A$1:$L$53,MATCH($C2598,'state-winning-votes'!$A:$A,0),MATCH($A2598,'state-winning-votes'!$A$2:$L$2,0)),$K:$K,$H:$H)</f>
        <v>Bush, George W.</v>
      </c>
      <c r="O2598" t="str">
        <f>VLOOKUP(A2598,'national-winners'!$A$2:$B$13,2,0)</f>
        <v>Bush, George W.</v>
      </c>
    </row>
    <row r="2599" spans="1:15" x14ac:dyDescent="0.25">
      <c r="A2599">
        <v>2004</v>
      </c>
      <c r="B2599" t="s">
        <v>109</v>
      </c>
      <c r="C2599" t="s">
        <v>110</v>
      </c>
      <c r="D2599">
        <v>32</v>
      </c>
      <c r="E2599">
        <v>88</v>
      </c>
      <c r="F2599">
        <v>65</v>
      </c>
      <c r="G2599" t="s">
        <v>16</v>
      </c>
      <c r="H2599" t="s">
        <v>59</v>
      </c>
      <c r="J2599" t="b">
        <v>0</v>
      </c>
      <c r="K2599">
        <v>3688</v>
      </c>
      <c r="L2599">
        <v>829587</v>
      </c>
      <c r="M2599" t="str">
        <f>IF(VLOOKUP(A2599,'national-winners'!$A$2:$B$13,2,0)=H2599,"Y","N")</f>
        <v>N</v>
      </c>
      <c r="N2599" t="str">
        <f>_xlfn.XLOOKUP(INDEX('state-winning-votes'!$A$1:$L$53,MATCH($C2599,'state-winning-votes'!$A:$A,0),MATCH($A2599,'state-winning-votes'!$A$2:$L$2,0)),$K:$K,$H:$H)</f>
        <v>Bush, George W.</v>
      </c>
      <c r="O2599" t="str">
        <f>VLOOKUP(A2599,'national-winners'!$A$2:$B$13,2,0)</f>
        <v>Bush, George W.</v>
      </c>
    </row>
    <row r="2600" spans="1:15" x14ac:dyDescent="0.25">
      <c r="A2600">
        <v>2004</v>
      </c>
      <c r="B2600" t="s">
        <v>109</v>
      </c>
      <c r="C2600" t="s">
        <v>110</v>
      </c>
      <c r="D2600">
        <v>32</v>
      </c>
      <c r="E2600">
        <v>88</v>
      </c>
      <c r="F2600">
        <v>65</v>
      </c>
      <c r="G2600" t="s">
        <v>16</v>
      </c>
      <c r="H2600" t="s">
        <v>316</v>
      </c>
      <c r="I2600" t="s">
        <v>29</v>
      </c>
      <c r="J2600" t="b">
        <v>0</v>
      </c>
      <c r="K2600">
        <v>3176</v>
      </c>
      <c r="L2600">
        <v>829587</v>
      </c>
      <c r="M2600" t="str">
        <f>IF(VLOOKUP(A2600,'national-winners'!$A$2:$B$13,2,0)=H2600,"Y","N")</f>
        <v>N</v>
      </c>
      <c r="N2600" t="str">
        <f>_xlfn.XLOOKUP(INDEX('state-winning-votes'!$A$1:$L$53,MATCH($C2600,'state-winning-votes'!$A:$A,0),MATCH($A2600,'state-winning-votes'!$A$2:$L$2,0)),$K:$K,$H:$H)</f>
        <v>Bush, George W.</v>
      </c>
      <c r="O2600" t="str">
        <f>VLOOKUP(A2600,'national-winners'!$A$2:$B$13,2,0)</f>
        <v>Bush, George W.</v>
      </c>
    </row>
    <row r="2601" spans="1:15" x14ac:dyDescent="0.25">
      <c r="A2601">
        <v>2004</v>
      </c>
      <c r="B2601" t="s">
        <v>109</v>
      </c>
      <c r="C2601" t="s">
        <v>110</v>
      </c>
      <c r="D2601">
        <v>32</v>
      </c>
      <c r="E2601">
        <v>88</v>
      </c>
      <c r="F2601">
        <v>65</v>
      </c>
      <c r="G2601" t="s">
        <v>16</v>
      </c>
      <c r="H2601" t="s">
        <v>314</v>
      </c>
      <c r="I2601" t="s">
        <v>258</v>
      </c>
      <c r="J2601" t="b">
        <v>0</v>
      </c>
      <c r="K2601">
        <v>1152</v>
      </c>
      <c r="L2601">
        <v>829587</v>
      </c>
      <c r="M2601" t="str">
        <f>IF(VLOOKUP(A2601,'national-winners'!$A$2:$B$13,2,0)=H2601,"Y","N")</f>
        <v>N</v>
      </c>
      <c r="N2601" t="str">
        <f>_xlfn.XLOOKUP(INDEX('state-winning-votes'!$A$1:$L$53,MATCH($C2601,'state-winning-votes'!$A:$A,0),MATCH($A2601,'state-winning-votes'!$A$2:$L$2,0)),$K:$K,$H:$H)</f>
        <v>Bush, George W.</v>
      </c>
      <c r="O2601" t="str">
        <f>VLOOKUP(A2601,'national-winners'!$A$2:$B$13,2,0)</f>
        <v>Bush, George W.</v>
      </c>
    </row>
    <row r="2602" spans="1:15" x14ac:dyDescent="0.25">
      <c r="A2602">
        <v>2004</v>
      </c>
      <c r="B2602" t="s">
        <v>109</v>
      </c>
      <c r="C2602" t="s">
        <v>110</v>
      </c>
      <c r="D2602">
        <v>32</v>
      </c>
      <c r="E2602">
        <v>88</v>
      </c>
      <c r="F2602">
        <v>65</v>
      </c>
      <c r="G2602" t="s">
        <v>16</v>
      </c>
      <c r="H2602" t="s">
        <v>317</v>
      </c>
      <c r="I2602" t="s">
        <v>274</v>
      </c>
      <c r="J2602" t="b">
        <v>0</v>
      </c>
      <c r="K2602">
        <v>853</v>
      </c>
      <c r="L2602">
        <v>829587</v>
      </c>
      <c r="M2602" t="str">
        <f>IF(VLOOKUP(A2602,'national-winners'!$A$2:$B$13,2,0)=H2602,"Y","N")</f>
        <v>N</v>
      </c>
      <c r="N2602" t="str">
        <f>_xlfn.XLOOKUP(INDEX('state-winning-votes'!$A$1:$L$53,MATCH($C2602,'state-winning-votes'!$A:$A,0),MATCH($A2602,'state-winning-votes'!$A$2:$L$2,0)),$K:$K,$H:$H)</f>
        <v>Bush, George W.</v>
      </c>
      <c r="O2602" t="str">
        <f>VLOOKUP(A2602,'national-winners'!$A$2:$B$13,2,0)</f>
        <v>Bush, George W.</v>
      </c>
    </row>
    <row r="2603" spans="1:15" x14ac:dyDescent="0.25">
      <c r="A2603">
        <v>2004</v>
      </c>
      <c r="B2603" t="s">
        <v>111</v>
      </c>
      <c r="C2603" t="s">
        <v>112</v>
      </c>
      <c r="D2603">
        <v>33</v>
      </c>
      <c r="E2603">
        <v>12</v>
      </c>
      <c r="F2603">
        <v>4</v>
      </c>
      <c r="G2603" t="s">
        <v>16</v>
      </c>
      <c r="H2603" t="s">
        <v>313</v>
      </c>
      <c r="I2603" t="s">
        <v>18</v>
      </c>
      <c r="J2603" t="b">
        <v>0</v>
      </c>
      <c r="K2603">
        <v>340511</v>
      </c>
      <c r="L2603">
        <v>678287</v>
      </c>
      <c r="M2603" t="str">
        <f>IF(VLOOKUP(A2603,'national-winners'!$A$2:$B$13,2,0)=H2603,"Y","N")</f>
        <v>N</v>
      </c>
      <c r="N2603" t="str">
        <f>_xlfn.XLOOKUP(INDEX('state-winning-votes'!$A$1:$L$53,MATCH($C2603,'state-winning-votes'!$A:$A,0),MATCH($A2603,'state-winning-votes'!$A$2:$L$2,0)),$K:$K,$H:$H)</f>
        <v>Kerry, John</v>
      </c>
      <c r="O2603" t="str">
        <f>VLOOKUP(A2603,'national-winners'!$A$2:$B$13,2,0)</f>
        <v>Bush, George W.</v>
      </c>
    </row>
    <row r="2604" spans="1:15" x14ac:dyDescent="0.25">
      <c r="A2604">
        <v>2004</v>
      </c>
      <c r="B2604" t="s">
        <v>111</v>
      </c>
      <c r="C2604" t="s">
        <v>112</v>
      </c>
      <c r="D2604">
        <v>33</v>
      </c>
      <c r="E2604">
        <v>12</v>
      </c>
      <c r="F2604">
        <v>4</v>
      </c>
      <c r="G2604" t="s">
        <v>16</v>
      </c>
      <c r="H2604" t="s">
        <v>297</v>
      </c>
      <c r="I2604" t="s">
        <v>21</v>
      </c>
      <c r="J2604" t="b">
        <v>0</v>
      </c>
      <c r="K2604">
        <v>331237</v>
      </c>
      <c r="L2604">
        <v>678287</v>
      </c>
      <c r="M2604" t="str">
        <f>IF(VLOOKUP(A2604,'national-winners'!$A$2:$B$13,2,0)=H2604,"Y","N")</f>
        <v>Y</v>
      </c>
      <c r="N2604" t="str">
        <f>_xlfn.XLOOKUP(INDEX('state-winning-votes'!$A$1:$L$53,MATCH($C2604,'state-winning-votes'!$A:$A,0),MATCH($A2604,'state-winning-votes'!$A$2:$L$2,0)),$K:$K,$H:$H)</f>
        <v>Kerry, John</v>
      </c>
      <c r="O2604" t="str">
        <f>VLOOKUP(A2604,'national-winners'!$A$2:$B$13,2,0)</f>
        <v>Bush, George W.</v>
      </c>
    </row>
    <row r="2605" spans="1:15" x14ac:dyDescent="0.25">
      <c r="A2605">
        <v>2004</v>
      </c>
      <c r="B2605" t="s">
        <v>111</v>
      </c>
      <c r="C2605" t="s">
        <v>112</v>
      </c>
      <c r="D2605">
        <v>33</v>
      </c>
      <c r="E2605">
        <v>12</v>
      </c>
      <c r="F2605">
        <v>4</v>
      </c>
      <c r="G2605" t="s">
        <v>16</v>
      </c>
      <c r="H2605" t="s">
        <v>273</v>
      </c>
      <c r="I2605" t="s">
        <v>35</v>
      </c>
      <c r="J2605" t="b">
        <v>0</v>
      </c>
      <c r="K2605">
        <v>4479</v>
      </c>
      <c r="L2605">
        <v>678287</v>
      </c>
      <c r="M2605" t="str">
        <f>IF(VLOOKUP(A2605,'national-winners'!$A$2:$B$13,2,0)=H2605,"Y","N")</f>
        <v>N</v>
      </c>
      <c r="N2605" t="str">
        <f>_xlfn.XLOOKUP(INDEX('state-winning-votes'!$A$1:$L$53,MATCH($C2605,'state-winning-votes'!$A:$A,0),MATCH($A2605,'state-winning-votes'!$A$2:$L$2,0)),$K:$K,$H:$H)</f>
        <v>Kerry, John</v>
      </c>
      <c r="O2605" t="str">
        <f>VLOOKUP(A2605,'national-winners'!$A$2:$B$13,2,0)</f>
        <v>Bush, George W.</v>
      </c>
    </row>
    <row r="2606" spans="1:15" x14ac:dyDescent="0.25">
      <c r="A2606">
        <v>2004</v>
      </c>
      <c r="B2606" t="s">
        <v>111</v>
      </c>
      <c r="C2606" t="s">
        <v>112</v>
      </c>
      <c r="D2606">
        <v>33</v>
      </c>
      <c r="E2606">
        <v>12</v>
      </c>
      <c r="F2606">
        <v>4</v>
      </c>
      <c r="G2606" t="s">
        <v>16</v>
      </c>
      <c r="H2606" t="s">
        <v>59</v>
      </c>
      <c r="J2606" t="b">
        <v>0</v>
      </c>
      <c r="K2606">
        <v>1095</v>
      </c>
      <c r="L2606">
        <v>678287</v>
      </c>
      <c r="M2606" t="str">
        <f>IF(VLOOKUP(A2606,'national-winners'!$A$2:$B$13,2,0)=H2606,"Y","N")</f>
        <v>N</v>
      </c>
      <c r="N2606" t="str">
        <f>_xlfn.XLOOKUP(INDEX('state-winning-votes'!$A$1:$L$53,MATCH($C2606,'state-winning-votes'!$A:$A,0),MATCH($A2606,'state-winning-votes'!$A$2:$L$2,0)),$K:$K,$H:$H)</f>
        <v>Kerry, John</v>
      </c>
      <c r="O2606" t="str">
        <f>VLOOKUP(A2606,'national-winners'!$A$2:$B$13,2,0)</f>
        <v>Bush, George W.</v>
      </c>
    </row>
    <row r="2607" spans="1:15" x14ac:dyDescent="0.25">
      <c r="A2607">
        <v>2004</v>
      </c>
      <c r="B2607" t="s">
        <v>111</v>
      </c>
      <c r="C2607" t="s">
        <v>112</v>
      </c>
      <c r="D2607">
        <v>33</v>
      </c>
      <c r="E2607">
        <v>12</v>
      </c>
      <c r="F2607">
        <v>4</v>
      </c>
      <c r="G2607" t="s">
        <v>16</v>
      </c>
      <c r="H2607" t="s">
        <v>59</v>
      </c>
      <c r="J2607" t="b">
        <v>1</v>
      </c>
      <c r="K2607">
        <v>965</v>
      </c>
      <c r="L2607">
        <v>678287</v>
      </c>
      <c r="M2607" t="str">
        <f>IF(VLOOKUP(A2607,'national-winners'!$A$2:$B$13,2,0)=H2607,"Y","N")</f>
        <v>N</v>
      </c>
      <c r="N2607" t="str">
        <f>_xlfn.XLOOKUP(INDEX('state-winning-votes'!$A$1:$L$53,MATCH($C2607,'state-winning-votes'!$A:$A,0),MATCH($A2607,'state-winning-votes'!$A$2:$L$2,0)),$K:$K,$H:$H)</f>
        <v>Kerry, John</v>
      </c>
      <c r="O2607" t="str">
        <f>VLOOKUP(A2607,'national-winners'!$A$2:$B$13,2,0)</f>
        <v>Bush, George W.</v>
      </c>
    </row>
    <row r="2608" spans="1:15" x14ac:dyDescent="0.25">
      <c r="A2608">
        <v>2004</v>
      </c>
      <c r="B2608" t="s">
        <v>113</v>
      </c>
      <c r="C2608" t="s">
        <v>114</v>
      </c>
      <c r="D2608">
        <v>34</v>
      </c>
      <c r="E2608">
        <v>22</v>
      </c>
      <c r="F2608">
        <v>12</v>
      </c>
      <c r="G2608" t="s">
        <v>16</v>
      </c>
      <c r="H2608" t="s">
        <v>313</v>
      </c>
      <c r="I2608" t="s">
        <v>18</v>
      </c>
      <c r="J2608" t="b">
        <v>0</v>
      </c>
      <c r="K2608">
        <v>1911430</v>
      </c>
      <c r="L2608">
        <v>3611691</v>
      </c>
      <c r="M2608" t="str">
        <f>IF(VLOOKUP(A2608,'national-winners'!$A$2:$B$13,2,0)=H2608,"Y","N")</f>
        <v>N</v>
      </c>
      <c r="N2608" t="str">
        <f>_xlfn.XLOOKUP(INDEX('state-winning-votes'!$A$1:$L$53,MATCH($C2608,'state-winning-votes'!$A:$A,0),MATCH($A2608,'state-winning-votes'!$A$2:$L$2,0)),$K:$K,$H:$H)</f>
        <v>Kerry, John</v>
      </c>
      <c r="O2608" t="str">
        <f>VLOOKUP(A2608,'national-winners'!$A$2:$B$13,2,0)</f>
        <v>Bush, George W.</v>
      </c>
    </row>
    <row r="2609" spans="1:15" x14ac:dyDescent="0.25">
      <c r="A2609">
        <v>2004</v>
      </c>
      <c r="B2609" t="s">
        <v>113</v>
      </c>
      <c r="C2609" t="s">
        <v>114</v>
      </c>
      <c r="D2609">
        <v>34</v>
      </c>
      <c r="E2609">
        <v>22</v>
      </c>
      <c r="F2609">
        <v>12</v>
      </c>
      <c r="G2609" t="s">
        <v>16</v>
      </c>
      <c r="H2609" t="s">
        <v>297</v>
      </c>
      <c r="I2609" t="s">
        <v>21</v>
      </c>
      <c r="J2609" t="b">
        <v>0</v>
      </c>
      <c r="K2609">
        <v>1670003</v>
      </c>
      <c r="L2609">
        <v>3611691</v>
      </c>
      <c r="M2609" t="str">
        <f>IF(VLOOKUP(A2609,'national-winners'!$A$2:$B$13,2,0)=H2609,"Y","N")</f>
        <v>Y</v>
      </c>
      <c r="N2609" t="str">
        <f>_xlfn.XLOOKUP(INDEX('state-winning-votes'!$A$1:$L$53,MATCH($C2609,'state-winning-votes'!$A:$A,0),MATCH($A2609,'state-winning-votes'!$A$2:$L$2,0)),$K:$K,$H:$H)</f>
        <v>Kerry, John</v>
      </c>
      <c r="O2609" t="str">
        <f>VLOOKUP(A2609,'national-winners'!$A$2:$B$13,2,0)</f>
        <v>Bush, George W.</v>
      </c>
    </row>
    <row r="2610" spans="1:15" x14ac:dyDescent="0.25">
      <c r="A2610">
        <v>2004</v>
      </c>
      <c r="B2610" t="s">
        <v>113</v>
      </c>
      <c r="C2610" t="s">
        <v>114</v>
      </c>
      <c r="D2610">
        <v>34</v>
      </c>
      <c r="E2610">
        <v>22</v>
      </c>
      <c r="F2610">
        <v>12</v>
      </c>
      <c r="G2610" t="s">
        <v>16</v>
      </c>
      <c r="H2610" t="s">
        <v>59</v>
      </c>
      <c r="I2610" t="s">
        <v>35</v>
      </c>
      <c r="J2610" t="b">
        <v>0</v>
      </c>
      <c r="K2610">
        <v>30258</v>
      </c>
      <c r="L2610">
        <v>3611691</v>
      </c>
      <c r="M2610" t="str">
        <f>IF(VLOOKUP(A2610,'national-winners'!$A$2:$B$13,2,0)=H2610,"Y","N")</f>
        <v>N</v>
      </c>
      <c r="N2610" t="str">
        <f>_xlfn.XLOOKUP(INDEX('state-winning-votes'!$A$1:$L$53,MATCH($C2610,'state-winning-votes'!$A:$A,0),MATCH($A2610,'state-winning-votes'!$A$2:$L$2,0)),$K:$K,$H:$H)</f>
        <v>Kerry, John</v>
      </c>
      <c r="O2610" t="str">
        <f>VLOOKUP(A2610,'national-winners'!$A$2:$B$13,2,0)</f>
        <v>Bush, George W.</v>
      </c>
    </row>
    <row r="2611" spans="1:15" x14ac:dyDescent="0.25">
      <c r="A2611">
        <v>2004</v>
      </c>
      <c r="B2611" t="s">
        <v>115</v>
      </c>
      <c r="C2611" t="s">
        <v>116</v>
      </c>
      <c r="D2611">
        <v>35</v>
      </c>
      <c r="E2611">
        <v>85</v>
      </c>
      <c r="F2611">
        <v>66</v>
      </c>
      <c r="G2611" t="s">
        <v>16</v>
      </c>
      <c r="H2611" t="s">
        <v>297</v>
      </c>
      <c r="I2611" t="s">
        <v>21</v>
      </c>
      <c r="J2611" t="b">
        <v>0</v>
      </c>
      <c r="K2611">
        <v>376930</v>
      </c>
      <c r="L2611">
        <v>756304</v>
      </c>
      <c r="M2611" t="str">
        <f>IF(VLOOKUP(A2611,'national-winners'!$A$2:$B$13,2,0)=H2611,"Y","N")</f>
        <v>Y</v>
      </c>
      <c r="N2611" t="str">
        <f>_xlfn.XLOOKUP(INDEX('state-winning-votes'!$A$1:$L$53,MATCH($C2611,'state-winning-votes'!$A:$A,0),MATCH($A2611,'state-winning-votes'!$A$2:$L$2,0)),$K:$K,$H:$H)</f>
        <v>Bush, George W.</v>
      </c>
      <c r="O2611" t="str">
        <f>VLOOKUP(A2611,'national-winners'!$A$2:$B$13,2,0)</f>
        <v>Bush, George W.</v>
      </c>
    </row>
    <row r="2612" spans="1:15" x14ac:dyDescent="0.25">
      <c r="A2612">
        <v>2004</v>
      </c>
      <c r="B2612" t="s">
        <v>115</v>
      </c>
      <c r="C2612" t="s">
        <v>116</v>
      </c>
      <c r="D2612">
        <v>35</v>
      </c>
      <c r="E2612">
        <v>85</v>
      </c>
      <c r="F2612">
        <v>66</v>
      </c>
      <c r="G2612" t="s">
        <v>16</v>
      </c>
      <c r="H2612" t="s">
        <v>313</v>
      </c>
      <c r="I2612" t="s">
        <v>18</v>
      </c>
      <c r="J2612" t="b">
        <v>0</v>
      </c>
      <c r="K2612">
        <v>370942</v>
      </c>
      <c r="L2612">
        <v>756304</v>
      </c>
      <c r="M2612" t="str">
        <f>IF(VLOOKUP(A2612,'national-winners'!$A$2:$B$13,2,0)=H2612,"Y","N")</f>
        <v>N</v>
      </c>
      <c r="N2612" t="str">
        <f>_xlfn.XLOOKUP(INDEX('state-winning-votes'!$A$1:$L$53,MATCH($C2612,'state-winning-votes'!$A:$A,0),MATCH($A2612,'state-winning-votes'!$A$2:$L$2,0)),$K:$K,$H:$H)</f>
        <v>Bush, George W.</v>
      </c>
      <c r="O2612" t="str">
        <f>VLOOKUP(A2612,'national-winners'!$A$2:$B$13,2,0)</f>
        <v>Bush, George W.</v>
      </c>
    </row>
    <row r="2613" spans="1:15" x14ac:dyDescent="0.25">
      <c r="A2613">
        <v>2004</v>
      </c>
      <c r="B2613" t="s">
        <v>115</v>
      </c>
      <c r="C2613" t="s">
        <v>116</v>
      </c>
      <c r="D2613">
        <v>35</v>
      </c>
      <c r="E2613">
        <v>85</v>
      </c>
      <c r="F2613">
        <v>66</v>
      </c>
      <c r="G2613" t="s">
        <v>16</v>
      </c>
      <c r="H2613" t="s">
        <v>273</v>
      </c>
      <c r="I2613" t="s">
        <v>35</v>
      </c>
      <c r="J2613" t="b">
        <v>0</v>
      </c>
      <c r="K2613">
        <v>4053</v>
      </c>
      <c r="L2613">
        <v>756304</v>
      </c>
      <c r="M2613" t="str">
        <f>IF(VLOOKUP(A2613,'national-winners'!$A$2:$B$13,2,0)=H2613,"Y","N")</f>
        <v>N</v>
      </c>
      <c r="N2613" t="str">
        <f>_xlfn.XLOOKUP(INDEX('state-winning-votes'!$A$1:$L$53,MATCH($C2613,'state-winning-votes'!$A:$A,0),MATCH($A2613,'state-winning-votes'!$A$2:$L$2,0)),$K:$K,$H:$H)</f>
        <v>Bush, George W.</v>
      </c>
      <c r="O2613" t="str">
        <f>VLOOKUP(A2613,'national-winners'!$A$2:$B$13,2,0)</f>
        <v>Bush, George W.</v>
      </c>
    </row>
    <row r="2614" spans="1:15" x14ac:dyDescent="0.25">
      <c r="A2614">
        <v>2004</v>
      </c>
      <c r="B2614" t="s">
        <v>115</v>
      </c>
      <c r="C2614" t="s">
        <v>116</v>
      </c>
      <c r="D2614">
        <v>35</v>
      </c>
      <c r="E2614">
        <v>85</v>
      </c>
      <c r="F2614">
        <v>66</v>
      </c>
      <c r="G2614" t="s">
        <v>16</v>
      </c>
      <c r="H2614" t="s">
        <v>316</v>
      </c>
      <c r="I2614" t="s">
        <v>29</v>
      </c>
      <c r="J2614" t="b">
        <v>0</v>
      </c>
      <c r="K2614">
        <v>2382</v>
      </c>
      <c r="L2614">
        <v>756304</v>
      </c>
      <c r="M2614" t="str">
        <f>IF(VLOOKUP(A2614,'national-winners'!$A$2:$B$13,2,0)=H2614,"Y","N")</f>
        <v>N</v>
      </c>
      <c r="N2614" t="str">
        <f>_xlfn.XLOOKUP(INDEX('state-winning-votes'!$A$1:$L$53,MATCH($C2614,'state-winning-votes'!$A:$A,0),MATCH($A2614,'state-winning-votes'!$A$2:$L$2,0)),$K:$K,$H:$H)</f>
        <v>Bush, George W.</v>
      </c>
      <c r="O2614" t="str">
        <f>VLOOKUP(A2614,'national-winners'!$A$2:$B$13,2,0)</f>
        <v>Bush, George W.</v>
      </c>
    </row>
    <row r="2615" spans="1:15" x14ac:dyDescent="0.25">
      <c r="A2615">
        <v>2004</v>
      </c>
      <c r="B2615" t="s">
        <v>115</v>
      </c>
      <c r="C2615" t="s">
        <v>116</v>
      </c>
      <c r="D2615">
        <v>35</v>
      </c>
      <c r="E2615">
        <v>85</v>
      </c>
      <c r="F2615">
        <v>66</v>
      </c>
      <c r="G2615" t="s">
        <v>16</v>
      </c>
      <c r="H2615" t="s">
        <v>317</v>
      </c>
      <c r="I2615" t="s">
        <v>274</v>
      </c>
      <c r="J2615" t="b">
        <v>0</v>
      </c>
      <c r="K2615">
        <v>1226</v>
      </c>
      <c r="L2615">
        <v>756304</v>
      </c>
      <c r="M2615" t="str">
        <f>IF(VLOOKUP(A2615,'national-winners'!$A$2:$B$13,2,0)=H2615,"Y","N")</f>
        <v>N</v>
      </c>
      <c r="N2615" t="str">
        <f>_xlfn.XLOOKUP(INDEX('state-winning-votes'!$A$1:$L$53,MATCH($C2615,'state-winning-votes'!$A:$A,0),MATCH($A2615,'state-winning-votes'!$A$2:$L$2,0)),$K:$K,$H:$H)</f>
        <v>Bush, George W.</v>
      </c>
      <c r="O2615" t="str">
        <f>VLOOKUP(A2615,'national-winners'!$A$2:$B$13,2,0)</f>
        <v>Bush, George W.</v>
      </c>
    </row>
    <row r="2616" spans="1:15" x14ac:dyDescent="0.25">
      <c r="A2616">
        <v>2004</v>
      </c>
      <c r="B2616" t="s">
        <v>115</v>
      </c>
      <c r="C2616" t="s">
        <v>116</v>
      </c>
      <c r="D2616">
        <v>35</v>
      </c>
      <c r="E2616">
        <v>85</v>
      </c>
      <c r="F2616">
        <v>66</v>
      </c>
      <c r="G2616" t="s">
        <v>16</v>
      </c>
      <c r="H2616" t="s">
        <v>314</v>
      </c>
      <c r="I2616" t="s">
        <v>134</v>
      </c>
      <c r="J2616" t="b">
        <v>0</v>
      </c>
      <c r="K2616">
        <v>771</v>
      </c>
      <c r="L2616">
        <v>756304</v>
      </c>
      <c r="M2616" t="str">
        <f>IF(VLOOKUP(A2616,'national-winners'!$A$2:$B$13,2,0)=H2616,"Y","N")</f>
        <v>N</v>
      </c>
      <c r="N2616" t="str">
        <f>_xlfn.XLOOKUP(INDEX('state-winning-votes'!$A$1:$L$53,MATCH($C2616,'state-winning-votes'!$A:$A,0),MATCH($A2616,'state-winning-votes'!$A$2:$L$2,0)),$K:$K,$H:$H)</f>
        <v>Bush, George W.</v>
      </c>
      <c r="O2616" t="str">
        <f>VLOOKUP(A2616,'national-winners'!$A$2:$B$13,2,0)</f>
        <v>Bush, George W.</v>
      </c>
    </row>
    <row r="2617" spans="1:15" x14ac:dyDescent="0.25">
      <c r="A2617">
        <v>2004</v>
      </c>
      <c r="B2617" t="s">
        <v>117</v>
      </c>
      <c r="C2617" t="s">
        <v>118</v>
      </c>
      <c r="D2617">
        <v>36</v>
      </c>
      <c r="E2617">
        <v>21</v>
      </c>
      <c r="F2617">
        <v>13</v>
      </c>
      <c r="G2617" t="s">
        <v>16</v>
      </c>
      <c r="H2617" t="s">
        <v>313</v>
      </c>
      <c r="I2617" t="s">
        <v>18</v>
      </c>
      <c r="J2617" t="b">
        <v>0</v>
      </c>
      <c r="K2617">
        <v>4180755</v>
      </c>
      <c r="L2617">
        <v>7448266</v>
      </c>
      <c r="M2617" t="str">
        <f>IF(VLOOKUP(A2617,'national-winners'!$A$2:$B$13,2,0)=H2617,"Y","N")</f>
        <v>N</v>
      </c>
      <c r="N2617" t="str">
        <f>_xlfn.XLOOKUP(INDEX('state-winning-votes'!$A$1:$L$53,MATCH($C2617,'state-winning-votes'!$A:$A,0),MATCH($A2617,'state-winning-votes'!$A$2:$L$2,0)),$K:$K,$H:$H)</f>
        <v>Kerry, John</v>
      </c>
      <c r="O2617" t="str">
        <f>VLOOKUP(A2617,'national-winners'!$A$2:$B$13,2,0)</f>
        <v>Bush, George W.</v>
      </c>
    </row>
    <row r="2618" spans="1:15" x14ac:dyDescent="0.25">
      <c r="A2618">
        <v>2004</v>
      </c>
      <c r="B2618" t="s">
        <v>117</v>
      </c>
      <c r="C2618" t="s">
        <v>118</v>
      </c>
      <c r="D2618">
        <v>36</v>
      </c>
      <c r="E2618">
        <v>21</v>
      </c>
      <c r="F2618">
        <v>13</v>
      </c>
      <c r="G2618" t="s">
        <v>16</v>
      </c>
      <c r="H2618" t="s">
        <v>297</v>
      </c>
      <c r="I2618" t="s">
        <v>21</v>
      </c>
      <c r="J2618" t="b">
        <v>0</v>
      </c>
      <c r="K2618">
        <v>2806993</v>
      </c>
      <c r="L2618">
        <v>7448266</v>
      </c>
      <c r="M2618" t="str">
        <f>IF(VLOOKUP(A2618,'national-winners'!$A$2:$B$13,2,0)=H2618,"Y","N")</f>
        <v>Y</v>
      </c>
      <c r="N2618" t="str">
        <f>_xlfn.XLOOKUP(INDEX('state-winning-votes'!$A$1:$L$53,MATCH($C2618,'state-winning-votes'!$A:$A,0),MATCH($A2618,'state-winning-votes'!$A$2:$L$2,0)),$K:$K,$H:$H)</f>
        <v>Kerry, John</v>
      </c>
      <c r="O2618" t="str">
        <f>VLOOKUP(A2618,'national-winners'!$A$2:$B$13,2,0)</f>
        <v>Bush, George W.</v>
      </c>
    </row>
    <row r="2619" spans="1:15" x14ac:dyDescent="0.25">
      <c r="A2619">
        <v>2004</v>
      </c>
      <c r="B2619" t="s">
        <v>117</v>
      </c>
      <c r="C2619" t="s">
        <v>118</v>
      </c>
      <c r="D2619">
        <v>36</v>
      </c>
      <c r="E2619">
        <v>21</v>
      </c>
      <c r="F2619">
        <v>13</v>
      </c>
      <c r="G2619" t="s">
        <v>16</v>
      </c>
      <c r="H2619" t="s">
        <v>297</v>
      </c>
      <c r="I2619" t="s">
        <v>80</v>
      </c>
      <c r="J2619" t="b">
        <v>0</v>
      </c>
      <c r="K2619">
        <v>155574</v>
      </c>
      <c r="L2619">
        <v>7448266</v>
      </c>
      <c r="M2619" t="str">
        <f>IF(VLOOKUP(A2619,'national-winners'!$A$2:$B$13,2,0)=H2619,"Y","N")</f>
        <v>Y</v>
      </c>
      <c r="N2619" t="str">
        <f>_xlfn.XLOOKUP(INDEX('state-winning-votes'!$A$1:$L$53,MATCH($C2619,'state-winning-votes'!$A:$A,0),MATCH($A2619,'state-winning-votes'!$A$2:$L$2,0)),$K:$K,$H:$H)</f>
        <v>Kerry, John</v>
      </c>
      <c r="O2619" t="str">
        <f>VLOOKUP(A2619,'national-winners'!$A$2:$B$13,2,0)</f>
        <v>Bush, George W.</v>
      </c>
    </row>
    <row r="2620" spans="1:15" x14ac:dyDescent="0.25">
      <c r="A2620">
        <v>2004</v>
      </c>
      <c r="B2620" t="s">
        <v>117</v>
      </c>
      <c r="C2620" t="s">
        <v>118</v>
      </c>
      <c r="D2620">
        <v>36</v>
      </c>
      <c r="E2620">
        <v>21</v>
      </c>
      <c r="F2620">
        <v>13</v>
      </c>
      <c r="G2620" t="s">
        <v>16</v>
      </c>
      <c r="H2620" t="s">
        <v>313</v>
      </c>
      <c r="I2620" t="s">
        <v>308</v>
      </c>
      <c r="J2620" t="b">
        <v>0</v>
      </c>
      <c r="K2620">
        <v>133525</v>
      </c>
      <c r="L2620">
        <v>7448266</v>
      </c>
      <c r="M2620" t="str">
        <f>IF(VLOOKUP(A2620,'national-winners'!$A$2:$B$13,2,0)=H2620,"Y","N")</f>
        <v>N</v>
      </c>
      <c r="N2620" t="str">
        <f>_xlfn.XLOOKUP(INDEX('state-winning-votes'!$A$1:$L$53,MATCH($C2620,'state-winning-votes'!$A:$A,0),MATCH($A2620,'state-winning-votes'!$A$2:$L$2,0)),$K:$K,$H:$H)</f>
        <v>Kerry, John</v>
      </c>
      <c r="O2620" t="str">
        <f>VLOOKUP(A2620,'national-winners'!$A$2:$B$13,2,0)</f>
        <v>Bush, George W.</v>
      </c>
    </row>
    <row r="2621" spans="1:15" x14ac:dyDescent="0.25">
      <c r="A2621">
        <v>2004</v>
      </c>
      <c r="B2621" t="s">
        <v>117</v>
      </c>
      <c r="C2621" t="s">
        <v>118</v>
      </c>
      <c r="D2621">
        <v>36</v>
      </c>
      <c r="E2621">
        <v>21</v>
      </c>
      <c r="F2621">
        <v>13</v>
      </c>
      <c r="G2621" t="s">
        <v>16</v>
      </c>
      <c r="H2621" t="s">
        <v>273</v>
      </c>
      <c r="I2621" t="s">
        <v>292</v>
      </c>
      <c r="J2621" t="b">
        <v>0</v>
      </c>
      <c r="K2621">
        <v>84247</v>
      </c>
      <c r="L2621">
        <v>7448266</v>
      </c>
      <c r="M2621" t="str">
        <f>IF(VLOOKUP(A2621,'national-winners'!$A$2:$B$13,2,0)=H2621,"Y","N")</f>
        <v>N</v>
      </c>
      <c r="N2621" t="str">
        <f>_xlfn.XLOOKUP(INDEX('state-winning-votes'!$A$1:$L$53,MATCH($C2621,'state-winning-votes'!$A:$A,0),MATCH($A2621,'state-winning-votes'!$A$2:$L$2,0)),$K:$K,$H:$H)</f>
        <v>Kerry, John</v>
      </c>
      <c r="O2621" t="str">
        <f>VLOOKUP(A2621,'national-winners'!$A$2:$B$13,2,0)</f>
        <v>Bush, George W.</v>
      </c>
    </row>
    <row r="2622" spans="1:15" x14ac:dyDescent="0.25">
      <c r="A2622">
        <v>2004</v>
      </c>
      <c r="B2622" t="s">
        <v>117</v>
      </c>
      <c r="C2622" t="s">
        <v>118</v>
      </c>
      <c r="D2622">
        <v>36</v>
      </c>
      <c r="E2622">
        <v>21</v>
      </c>
      <c r="F2622">
        <v>13</v>
      </c>
      <c r="G2622" t="s">
        <v>16</v>
      </c>
      <c r="H2622" t="s">
        <v>246</v>
      </c>
      <c r="J2622" t="b">
        <v>0</v>
      </c>
      <c r="K2622">
        <v>57230</v>
      </c>
      <c r="L2622">
        <v>7448266</v>
      </c>
      <c r="M2622" t="str">
        <f>IF(VLOOKUP(A2622,'national-winners'!$A$2:$B$13,2,0)=H2622,"Y","N")</f>
        <v>N</v>
      </c>
      <c r="N2622" t="str">
        <f>_xlfn.XLOOKUP(INDEX('state-winning-votes'!$A$1:$L$53,MATCH($C2622,'state-winning-votes'!$A:$A,0),MATCH($A2622,'state-winning-votes'!$A$2:$L$2,0)),$K:$K,$H:$H)</f>
        <v>Kerry, John</v>
      </c>
      <c r="O2622" t="str">
        <f>VLOOKUP(A2622,'national-winners'!$A$2:$B$13,2,0)</f>
        <v>Bush, George W.</v>
      </c>
    </row>
    <row r="2623" spans="1:15" x14ac:dyDescent="0.25">
      <c r="A2623">
        <v>2004</v>
      </c>
      <c r="B2623" t="s">
        <v>117</v>
      </c>
      <c r="C2623" t="s">
        <v>118</v>
      </c>
      <c r="D2623">
        <v>36</v>
      </c>
      <c r="E2623">
        <v>21</v>
      </c>
      <c r="F2623">
        <v>13</v>
      </c>
      <c r="G2623" t="s">
        <v>16</v>
      </c>
      <c r="H2623" t="s">
        <v>273</v>
      </c>
      <c r="I2623" t="s">
        <v>338</v>
      </c>
      <c r="J2623" t="b">
        <v>0</v>
      </c>
      <c r="K2623">
        <v>15626</v>
      </c>
      <c r="L2623">
        <v>7448266</v>
      </c>
      <c r="M2623" t="str">
        <f>IF(VLOOKUP(A2623,'national-winners'!$A$2:$B$13,2,0)=H2623,"Y","N")</f>
        <v>N</v>
      </c>
      <c r="N2623" t="str">
        <f>_xlfn.XLOOKUP(INDEX('state-winning-votes'!$A$1:$L$53,MATCH($C2623,'state-winning-votes'!$A:$A,0),MATCH($A2623,'state-winning-votes'!$A$2:$L$2,0)),$K:$K,$H:$H)</f>
        <v>Kerry, John</v>
      </c>
      <c r="O2623" t="str">
        <f>VLOOKUP(A2623,'national-winners'!$A$2:$B$13,2,0)</f>
        <v>Bush, George W.</v>
      </c>
    </row>
    <row r="2624" spans="1:15" x14ac:dyDescent="0.25">
      <c r="A2624">
        <v>2004</v>
      </c>
      <c r="B2624" t="s">
        <v>117</v>
      </c>
      <c r="C2624" t="s">
        <v>118</v>
      </c>
      <c r="D2624">
        <v>36</v>
      </c>
      <c r="E2624">
        <v>21</v>
      </c>
      <c r="F2624">
        <v>13</v>
      </c>
      <c r="G2624" t="s">
        <v>16</v>
      </c>
      <c r="H2624" t="s">
        <v>316</v>
      </c>
      <c r="I2624" t="s">
        <v>29</v>
      </c>
      <c r="J2624" t="b">
        <v>0</v>
      </c>
      <c r="K2624">
        <v>11607</v>
      </c>
      <c r="L2624">
        <v>7448266</v>
      </c>
      <c r="M2624" t="str">
        <f>IF(VLOOKUP(A2624,'national-winners'!$A$2:$B$13,2,0)=H2624,"Y","N")</f>
        <v>N</v>
      </c>
      <c r="N2624" t="str">
        <f>_xlfn.XLOOKUP(INDEX('state-winning-votes'!$A$1:$L$53,MATCH($C2624,'state-winning-votes'!$A:$A,0),MATCH($A2624,'state-winning-votes'!$A$2:$L$2,0)),$K:$K,$H:$H)</f>
        <v>Kerry, John</v>
      </c>
      <c r="O2624" t="str">
        <f>VLOOKUP(A2624,'national-winners'!$A$2:$B$13,2,0)</f>
        <v>Bush, George W.</v>
      </c>
    </row>
    <row r="2625" spans="1:15" x14ac:dyDescent="0.25">
      <c r="A2625">
        <v>2004</v>
      </c>
      <c r="B2625" t="s">
        <v>117</v>
      </c>
      <c r="C2625" t="s">
        <v>118</v>
      </c>
      <c r="D2625">
        <v>36</v>
      </c>
      <c r="E2625">
        <v>21</v>
      </c>
      <c r="F2625">
        <v>13</v>
      </c>
      <c r="G2625" t="s">
        <v>16</v>
      </c>
      <c r="H2625" t="s">
        <v>324</v>
      </c>
      <c r="I2625" t="s">
        <v>37</v>
      </c>
      <c r="J2625" t="b">
        <v>0</v>
      </c>
      <c r="K2625">
        <v>2405</v>
      </c>
      <c r="L2625">
        <v>7448266</v>
      </c>
      <c r="M2625" t="str">
        <f>IF(VLOOKUP(A2625,'national-winners'!$A$2:$B$13,2,0)=H2625,"Y","N")</f>
        <v>N</v>
      </c>
      <c r="N2625" t="str">
        <f>_xlfn.XLOOKUP(INDEX('state-winning-votes'!$A$1:$L$53,MATCH($C2625,'state-winning-votes'!$A:$A,0),MATCH($A2625,'state-winning-votes'!$A$2:$L$2,0)),$K:$K,$H:$H)</f>
        <v>Kerry, John</v>
      </c>
      <c r="O2625" t="str">
        <f>VLOOKUP(A2625,'national-winners'!$A$2:$B$13,2,0)</f>
        <v>Bush, George W.</v>
      </c>
    </row>
    <row r="2626" spans="1:15" x14ac:dyDescent="0.25">
      <c r="A2626">
        <v>2004</v>
      </c>
      <c r="B2626" t="s">
        <v>117</v>
      </c>
      <c r="C2626" t="s">
        <v>118</v>
      </c>
      <c r="D2626">
        <v>36</v>
      </c>
      <c r="E2626">
        <v>21</v>
      </c>
      <c r="F2626">
        <v>13</v>
      </c>
      <c r="G2626" t="s">
        <v>16</v>
      </c>
      <c r="H2626" t="s">
        <v>59</v>
      </c>
      <c r="J2626" t="b">
        <v>1</v>
      </c>
      <c r="K2626">
        <v>304</v>
      </c>
      <c r="L2626">
        <v>7448266</v>
      </c>
      <c r="M2626" t="str">
        <f>IF(VLOOKUP(A2626,'national-winners'!$A$2:$B$13,2,0)=H2626,"Y","N")</f>
        <v>N</v>
      </c>
      <c r="N2626" t="str">
        <f>_xlfn.XLOOKUP(INDEX('state-winning-votes'!$A$1:$L$53,MATCH($C2626,'state-winning-votes'!$A:$A,0),MATCH($A2626,'state-winning-votes'!$A$2:$L$2,0)),$K:$K,$H:$H)</f>
        <v>Kerry, John</v>
      </c>
      <c r="O2626" t="str">
        <f>VLOOKUP(A2626,'national-winners'!$A$2:$B$13,2,0)</f>
        <v>Bush, George W.</v>
      </c>
    </row>
    <row r="2627" spans="1:15" x14ac:dyDescent="0.25">
      <c r="A2627">
        <v>2004</v>
      </c>
      <c r="B2627" t="s">
        <v>122</v>
      </c>
      <c r="C2627" t="s">
        <v>123</v>
      </c>
      <c r="D2627">
        <v>37</v>
      </c>
      <c r="E2627">
        <v>56</v>
      </c>
      <c r="F2627">
        <v>47</v>
      </c>
      <c r="G2627" t="s">
        <v>16</v>
      </c>
      <c r="H2627" t="s">
        <v>297</v>
      </c>
      <c r="I2627" t="s">
        <v>21</v>
      </c>
      <c r="J2627" t="b">
        <v>0</v>
      </c>
      <c r="K2627">
        <v>1961166</v>
      </c>
      <c r="L2627">
        <v>3501007</v>
      </c>
      <c r="M2627" t="str">
        <f>IF(VLOOKUP(A2627,'national-winners'!$A$2:$B$13,2,0)=H2627,"Y","N")</f>
        <v>Y</v>
      </c>
      <c r="N2627" t="str">
        <f>_xlfn.XLOOKUP(INDEX('state-winning-votes'!$A$1:$L$53,MATCH($C2627,'state-winning-votes'!$A:$A,0),MATCH($A2627,'state-winning-votes'!$A$2:$L$2,0)),$K:$K,$H:$H)</f>
        <v>Bush, George W.</v>
      </c>
      <c r="O2627" t="str">
        <f>VLOOKUP(A2627,'national-winners'!$A$2:$B$13,2,0)</f>
        <v>Bush, George W.</v>
      </c>
    </row>
    <row r="2628" spans="1:15" x14ac:dyDescent="0.25">
      <c r="A2628">
        <v>2004</v>
      </c>
      <c r="B2628" t="s">
        <v>122</v>
      </c>
      <c r="C2628" t="s">
        <v>123</v>
      </c>
      <c r="D2628">
        <v>37</v>
      </c>
      <c r="E2628">
        <v>56</v>
      </c>
      <c r="F2628">
        <v>47</v>
      </c>
      <c r="G2628" t="s">
        <v>16</v>
      </c>
      <c r="H2628" t="s">
        <v>313</v>
      </c>
      <c r="I2628" t="s">
        <v>18</v>
      </c>
      <c r="J2628" t="b">
        <v>0</v>
      </c>
      <c r="K2628">
        <v>1525849</v>
      </c>
      <c r="L2628">
        <v>3501007</v>
      </c>
      <c r="M2628" t="str">
        <f>IF(VLOOKUP(A2628,'national-winners'!$A$2:$B$13,2,0)=H2628,"Y","N")</f>
        <v>N</v>
      </c>
      <c r="N2628" t="str">
        <f>_xlfn.XLOOKUP(INDEX('state-winning-votes'!$A$1:$L$53,MATCH($C2628,'state-winning-votes'!$A:$A,0),MATCH($A2628,'state-winning-votes'!$A$2:$L$2,0)),$K:$K,$H:$H)</f>
        <v>Bush, George W.</v>
      </c>
      <c r="O2628" t="str">
        <f>VLOOKUP(A2628,'national-winners'!$A$2:$B$13,2,0)</f>
        <v>Bush, George W.</v>
      </c>
    </row>
    <row r="2629" spans="1:15" x14ac:dyDescent="0.25">
      <c r="A2629">
        <v>2004</v>
      </c>
      <c r="B2629" t="s">
        <v>122</v>
      </c>
      <c r="C2629" t="s">
        <v>123</v>
      </c>
      <c r="D2629">
        <v>37</v>
      </c>
      <c r="E2629">
        <v>56</v>
      </c>
      <c r="F2629">
        <v>47</v>
      </c>
      <c r="G2629" t="s">
        <v>16</v>
      </c>
      <c r="H2629" t="s">
        <v>316</v>
      </c>
      <c r="I2629" t="s">
        <v>29</v>
      </c>
      <c r="J2629" t="b">
        <v>0</v>
      </c>
      <c r="K2629">
        <v>11731</v>
      </c>
      <c r="L2629">
        <v>3501007</v>
      </c>
      <c r="M2629" t="str">
        <f>IF(VLOOKUP(A2629,'national-winners'!$A$2:$B$13,2,0)=H2629,"Y","N")</f>
        <v>N</v>
      </c>
      <c r="N2629" t="str">
        <f>_xlfn.XLOOKUP(INDEX('state-winning-votes'!$A$1:$L$53,MATCH($C2629,'state-winning-votes'!$A:$A,0),MATCH($A2629,'state-winning-votes'!$A$2:$L$2,0)),$K:$K,$H:$H)</f>
        <v>Bush, George W.</v>
      </c>
      <c r="O2629" t="str">
        <f>VLOOKUP(A2629,'national-winners'!$A$2:$B$13,2,0)</f>
        <v>Bush, George W.</v>
      </c>
    </row>
    <row r="2630" spans="1:15" x14ac:dyDescent="0.25">
      <c r="A2630">
        <v>2004</v>
      </c>
      <c r="B2630" t="s">
        <v>122</v>
      </c>
      <c r="C2630" t="s">
        <v>123</v>
      </c>
      <c r="D2630">
        <v>37</v>
      </c>
      <c r="E2630">
        <v>56</v>
      </c>
      <c r="F2630">
        <v>47</v>
      </c>
      <c r="G2630" t="s">
        <v>16</v>
      </c>
      <c r="H2630" t="s">
        <v>59</v>
      </c>
      <c r="I2630" t="s">
        <v>244</v>
      </c>
      <c r="J2630" t="b">
        <v>1</v>
      </c>
      <c r="K2630">
        <v>2261</v>
      </c>
      <c r="L2630">
        <v>3501007</v>
      </c>
      <c r="M2630" t="str">
        <f>IF(VLOOKUP(A2630,'national-winners'!$A$2:$B$13,2,0)=H2630,"Y","N")</f>
        <v>N</v>
      </c>
      <c r="N2630" t="str">
        <f>_xlfn.XLOOKUP(INDEX('state-winning-votes'!$A$1:$L$53,MATCH($C2630,'state-winning-votes'!$A:$A,0),MATCH($A2630,'state-winning-votes'!$A$2:$L$2,0)),$K:$K,$H:$H)</f>
        <v>Bush, George W.</v>
      </c>
      <c r="O2630" t="str">
        <f>VLOOKUP(A2630,'national-winners'!$A$2:$B$13,2,0)</f>
        <v>Bush, George W.</v>
      </c>
    </row>
    <row r="2631" spans="1:15" x14ac:dyDescent="0.25">
      <c r="A2631">
        <v>2004</v>
      </c>
      <c r="B2631" t="s">
        <v>124</v>
      </c>
      <c r="C2631" t="s">
        <v>125</v>
      </c>
      <c r="D2631">
        <v>38</v>
      </c>
      <c r="E2631">
        <v>44</v>
      </c>
      <c r="F2631">
        <v>36</v>
      </c>
      <c r="G2631" t="s">
        <v>16</v>
      </c>
      <c r="H2631" t="s">
        <v>297</v>
      </c>
      <c r="I2631" t="s">
        <v>21</v>
      </c>
      <c r="J2631" t="b">
        <v>0</v>
      </c>
      <c r="K2631">
        <v>196651</v>
      </c>
      <c r="L2631">
        <v>312833</v>
      </c>
      <c r="M2631" t="str">
        <f>IF(VLOOKUP(A2631,'national-winners'!$A$2:$B$13,2,0)=H2631,"Y","N")</f>
        <v>Y</v>
      </c>
      <c r="N2631" t="str">
        <f>_xlfn.XLOOKUP(INDEX('state-winning-votes'!$A$1:$L$53,MATCH($C2631,'state-winning-votes'!$A:$A,0),MATCH($A2631,'state-winning-votes'!$A$2:$L$2,0)),$K:$K,$H:$H)</f>
        <v>Bush, George W.</v>
      </c>
      <c r="O2631" t="str">
        <f>VLOOKUP(A2631,'national-winners'!$A$2:$B$13,2,0)</f>
        <v>Bush, George W.</v>
      </c>
    </row>
    <row r="2632" spans="1:15" x14ac:dyDescent="0.25">
      <c r="A2632">
        <v>2004</v>
      </c>
      <c r="B2632" t="s">
        <v>124</v>
      </c>
      <c r="C2632" t="s">
        <v>125</v>
      </c>
      <c r="D2632">
        <v>38</v>
      </c>
      <c r="E2632">
        <v>44</v>
      </c>
      <c r="F2632">
        <v>36</v>
      </c>
      <c r="G2632" t="s">
        <v>16</v>
      </c>
      <c r="H2632" t="s">
        <v>313</v>
      </c>
      <c r="I2632" t="s">
        <v>18</v>
      </c>
      <c r="J2632" t="b">
        <v>0</v>
      </c>
      <c r="K2632">
        <v>111052</v>
      </c>
      <c r="L2632">
        <v>312833</v>
      </c>
      <c r="M2632" t="str">
        <f>IF(VLOOKUP(A2632,'national-winners'!$A$2:$B$13,2,0)=H2632,"Y","N")</f>
        <v>N</v>
      </c>
      <c r="N2632" t="str">
        <f>_xlfn.XLOOKUP(INDEX('state-winning-votes'!$A$1:$L$53,MATCH($C2632,'state-winning-votes'!$A:$A,0),MATCH($A2632,'state-winning-votes'!$A$2:$L$2,0)),$K:$K,$H:$H)</f>
        <v>Bush, George W.</v>
      </c>
      <c r="O2632" t="str">
        <f>VLOOKUP(A2632,'national-winners'!$A$2:$B$13,2,0)</f>
        <v>Bush, George W.</v>
      </c>
    </row>
    <row r="2633" spans="1:15" x14ac:dyDescent="0.25">
      <c r="A2633">
        <v>2004</v>
      </c>
      <c r="B2633" t="s">
        <v>124</v>
      </c>
      <c r="C2633" t="s">
        <v>125</v>
      </c>
      <c r="D2633">
        <v>38</v>
      </c>
      <c r="E2633">
        <v>44</v>
      </c>
      <c r="F2633">
        <v>36</v>
      </c>
      <c r="G2633" t="s">
        <v>16</v>
      </c>
      <c r="H2633" t="s">
        <v>273</v>
      </c>
      <c r="I2633" t="s">
        <v>35</v>
      </c>
      <c r="J2633" t="b">
        <v>0</v>
      </c>
      <c r="K2633">
        <v>3756</v>
      </c>
      <c r="L2633">
        <v>312833</v>
      </c>
      <c r="M2633" t="str">
        <f>IF(VLOOKUP(A2633,'national-winners'!$A$2:$B$13,2,0)=H2633,"Y","N")</f>
        <v>N</v>
      </c>
      <c r="N2633" t="str">
        <f>_xlfn.XLOOKUP(INDEX('state-winning-votes'!$A$1:$L$53,MATCH($C2633,'state-winning-votes'!$A:$A,0),MATCH($A2633,'state-winning-votes'!$A$2:$L$2,0)),$K:$K,$H:$H)</f>
        <v>Bush, George W.</v>
      </c>
      <c r="O2633" t="str">
        <f>VLOOKUP(A2633,'national-winners'!$A$2:$B$13,2,0)</f>
        <v>Bush, George W.</v>
      </c>
    </row>
    <row r="2634" spans="1:15" x14ac:dyDescent="0.25">
      <c r="A2634">
        <v>2004</v>
      </c>
      <c r="B2634" t="s">
        <v>124</v>
      </c>
      <c r="C2634" t="s">
        <v>125</v>
      </c>
      <c r="D2634">
        <v>38</v>
      </c>
      <c r="E2634">
        <v>44</v>
      </c>
      <c r="F2634">
        <v>36</v>
      </c>
      <c r="G2634" t="s">
        <v>16</v>
      </c>
      <c r="H2634" t="s">
        <v>316</v>
      </c>
      <c r="I2634" t="s">
        <v>29</v>
      </c>
      <c r="J2634" t="b">
        <v>0</v>
      </c>
      <c r="K2634">
        <v>851</v>
      </c>
      <c r="L2634">
        <v>312833</v>
      </c>
      <c r="M2634" t="str">
        <f>IF(VLOOKUP(A2634,'national-winners'!$A$2:$B$13,2,0)=H2634,"Y","N")</f>
        <v>N</v>
      </c>
      <c r="N2634" t="str">
        <f>_xlfn.XLOOKUP(INDEX('state-winning-votes'!$A$1:$L$53,MATCH($C2634,'state-winning-votes'!$A:$A,0),MATCH($A2634,'state-winning-votes'!$A$2:$L$2,0)),$K:$K,$H:$H)</f>
        <v>Bush, George W.</v>
      </c>
      <c r="O2634" t="str">
        <f>VLOOKUP(A2634,'national-winners'!$A$2:$B$13,2,0)</f>
        <v>Bush, George W.</v>
      </c>
    </row>
    <row r="2635" spans="1:15" x14ac:dyDescent="0.25">
      <c r="A2635">
        <v>2004</v>
      </c>
      <c r="B2635" t="s">
        <v>124</v>
      </c>
      <c r="C2635" t="s">
        <v>125</v>
      </c>
      <c r="D2635">
        <v>38</v>
      </c>
      <c r="E2635">
        <v>44</v>
      </c>
      <c r="F2635">
        <v>36</v>
      </c>
      <c r="G2635" t="s">
        <v>16</v>
      </c>
      <c r="H2635" t="s">
        <v>314</v>
      </c>
      <c r="I2635" t="s">
        <v>134</v>
      </c>
      <c r="J2635" t="b">
        <v>0</v>
      </c>
      <c r="K2635">
        <v>514</v>
      </c>
      <c r="L2635">
        <v>312833</v>
      </c>
      <c r="M2635" t="str">
        <f>IF(VLOOKUP(A2635,'national-winners'!$A$2:$B$13,2,0)=H2635,"Y","N")</f>
        <v>N</v>
      </c>
      <c r="N2635" t="str">
        <f>_xlfn.XLOOKUP(INDEX('state-winning-votes'!$A$1:$L$53,MATCH($C2635,'state-winning-votes'!$A:$A,0),MATCH($A2635,'state-winning-votes'!$A$2:$L$2,0)),$K:$K,$H:$H)</f>
        <v>Bush, George W.</v>
      </c>
      <c r="O2635" t="str">
        <f>VLOOKUP(A2635,'national-winners'!$A$2:$B$13,2,0)</f>
        <v>Bush, George W.</v>
      </c>
    </row>
    <row r="2636" spans="1:15" x14ac:dyDescent="0.25">
      <c r="A2636">
        <v>2004</v>
      </c>
      <c r="B2636" t="s">
        <v>124</v>
      </c>
      <c r="C2636" t="s">
        <v>125</v>
      </c>
      <c r="D2636">
        <v>38</v>
      </c>
      <c r="E2636">
        <v>44</v>
      </c>
      <c r="F2636">
        <v>36</v>
      </c>
      <c r="G2636" t="s">
        <v>16</v>
      </c>
      <c r="H2636" t="s">
        <v>59</v>
      </c>
      <c r="J2636" t="b">
        <v>1</v>
      </c>
      <c r="K2636">
        <v>9</v>
      </c>
      <c r="L2636">
        <v>312833</v>
      </c>
      <c r="M2636" t="str">
        <f>IF(VLOOKUP(A2636,'national-winners'!$A$2:$B$13,2,0)=H2636,"Y","N")</f>
        <v>N</v>
      </c>
      <c r="N2636" t="str">
        <f>_xlfn.XLOOKUP(INDEX('state-winning-votes'!$A$1:$L$53,MATCH($C2636,'state-winning-votes'!$A:$A,0),MATCH($A2636,'state-winning-votes'!$A$2:$L$2,0)),$K:$K,$H:$H)</f>
        <v>Bush, George W.</v>
      </c>
      <c r="O2636" t="str">
        <f>VLOOKUP(A2636,'national-winners'!$A$2:$B$13,2,0)</f>
        <v>Bush, George W.</v>
      </c>
    </row>
    <row r="2637" spans="1:15" x14ac:dyDescent="0.25">
      <c r="A2637">
        <v>2004</v>
      </c>
      <c r="B2637" t="s">
        <v>126</v>
      </c>
      <c r="C2637" t="s">
        <v>127</v>
      </c>
      <c r="D2637">
        <v>39</v>
      </c>
      <c r="E2637">
        <v>31</v>
      </c>
      <c r="F2637">
        <v>24</v>
      </c>
      <c r="G2637" t="s">
        <v>16</v>
      </c>
      <c r="H2637" t="s">
        <v>297</v>
      </c>
      <c r="I2637" t="s">
        <v>21</v>
      </c>
      <c r="J2637" t="b">
        <v>0</v>
      </c>
      <c r="K2637">
        <v>2859764</v>
      </c>
      <c r="L2637">
        <v>5627903</v>
      </c>
      <c r="M2637" t="str">
        <f>IF(VLOOKUP(A2637,'national-winners'!$A$2:$B$13,2,0)=H2637,"Y","N")</f>
        <v>Y</v>
      </c>
      <c r="N2637" t="str">
        <f>_xlfn.XLOOKUP(INDEX('state-winning-votes'!$A$1:$L$53,MATCH($C2637,'state-winning-votes'!$A:$A,0),MATCH($A2637,'state-winning-votes'!$A$2:$L$2,0)),$K:$K,$H:$H)</f>
        <v>Bush, George W.</v>
      </c>
      <c r="O2637" t="str">
        <f>VLOOKUP(A2637,'national-winners'!$A$2:$B$13,2,0)</f>
        <v>Bush, George W.</v>
      </c>
    </row>
    <row r="2638" spans="1:15" x14ac:dyDescent="0.25">
      <c r="A2638">
        <v>2004</v>
      </c>
      <c r="B2638" t="s">
        <v>126</v>
      </c>
      <c r="C2638" t="s">
        <v>127</v>
      </c>
      <c r="D2638">
        <v>39</v>
      </c>
      <c r="E2638">
        <v>31</v>
      </c>
      <c r="F2638">
        <v>24</v>
      </c>
      <c r="G2638" t="s">
        <v>16</v>
      </c>
      <c r="H2638" t="s">
        <v>313</v>
      </c>
      <c r="I2638" t="s">
        <v>18</v>
      </c>
      <c r="J2638" t="b">
        <v>0</v>
      </c>
      <c r="K2638">
        <v>2741165</v>
      </c>
      <c r="L2638">
        <v>5627903</v>
      </c>
      <c r="M2638" t="str">
        <f>IF(VLOOKUP(A2638,'national-winners'!$A$2:$B$13,2,0)=H2638,"Y","N")</f>
        <v>N</v>
      </c>
      <c r="N2638" t="str">
        <f>_xlfn.XLOOKUP(INDEX('state-winning-votes'!$A$1:$L$53,MATCH($C2638,'state-winning-votes'!$A:$A,0),MATCH($A2638,'state-winning-votes'!$A$2:$L$2,0)),$K:$K,$H:$H)</f>
        <v>Bush, George W.</v>
      </c>
      <c r="O2638" t="str">
        <f>VLOOKUP(A2638,'national-winners'!$A$2:$B$13,2,0)</f>
        <v>Bush, George W.</v>
      </c>
    </row>
    <row r="2639" spans="1:15" x14ac:dyDescent="0.25">
      <c r="A2639">
        <v>2004</v>
      </c>
      <c r="B2639" t="s">
        <v>126</v>
      </c>
      <c r="C2639" t="s">
        <v>127</v>
      </c>
      <c r="D2639">
        <v>39</v>
      </c>
      <c r="E2639">
        <v>31</v>
      </c>
      <c r="F2639">
        <v>24</v>
      </c>
      <c r="G2639" t="s">
        <v>16</v>
      </c>
      <c r="H2639" t="s">
        <v>59</v>
      </c>
      <c r="J2639" t="b">
        <v>0</v>
      </c>
      <c r="K2639">
        <v>26616</v>
      </c>
      <c r="L2639">
        <v>5627903</v>
      </c>
      <c r="M2639" t="str">
        <f>IF(VLOOKUP(A2639,'national-winners'!$A$2:$B$13,2,0)=H2639,"Y","N")</f>
        <v>N</v>
      </c>
      <c r="N2639" t="str">
        <f>_xlfn.XLOOKUP(INDEX('state-winning-votes'!$A$1:$L$53,MATCH($C2639,'state-winning-votes'!$A:$A,0),MATCH($A2639,'state-winning-votes'!$A$2:$L$2,0)),$K:$K,$H:$H)</f>
        <v>Bush, George W.</v>
      </c>
      <c r="O2639" t="str">
        <f>VLOOKUP(A2639,'national-winners'!$A$2:$B$13,2,0)</f>
        <v>Bush, George W.</v>
      </c>
    </row>
    <row r="2640" spans="1:15" x14ac:dyDescent="0.25">
      <c r="A2640">
        <v>2004</v>
      </c>
      <c r="B2640" t="s">
        <v>126</v>
      </c>
      <c r="C2640" t="s">
        <v>127</v>
      </c>
      <c r="D2640">
        <v>39</v>
      </c>
      <c r="E2640">
        <v>31</v>
      </c>
      <c r="F2640">
        <v>24</v>
      </c>
      <c r="G2640" t="s">
        <v>16</v>
      </c>
      <c r="H2640" t="s">
        <v>59</v>
      </c>
      <c r="J2640" t="b">
        <v>1</v>
      </c>
      <c r="K2640">
        <v>358</v>
      </c>
      <c r="L2640">
        <v>5627903</v>
      </c>
      <c r="M2640" t="str">
        <f>IF(VLOOKUP(A2640,'national-winners'!$A$2:$B$13,2,0)=H2640,"Y","N")</f>
        <v>N</v>
      </c>
      <c r="N2640" t="str">
        <f>_xlfn.XLOOKUP(INDEX('state-winning-votes'!$A$1:$L$53,MATCH($C2640,'state-winning-votes'!$A:$A,0),MATCH($A2640,'state-winning-votes'!$A$2:$L$2,0)),$K:$K,$H:$H)</f>
        <v>Bush, George W.</v>
      </c>
      <c r="O2640" t="str">
        <f>VLOOKUP(A2640,'national-winners'!$A$2:$B$13,2,0)</f>
        <v>Bush, George W.</v>
      </c>
    </row>
    <row r="2641" spans="1:15" x14ac:dyDescent="0.25">
      <c r="A2641">
        <v>2004</v>
      </c>
      <c r="B2641" t="s">
        <v>128</v>
      </c>
      <c r="C2641" t="s">
        <v>129</v>
      </c>
      <c r="D2641">
        <v>40</v>
      </c>
      <c r="E2641">
        <v>73</v>
      </c>
      <c r="F2641">
        <v>53</v>
      </c>
      <c r="G2641" t="s">
        <v>16</v>
      </c>
      <c r="H2641" t="s">
        <v>297</v>
      </c>
      <c r="I2641" t="s">
        <v>21</v>
      </c>
      <c r="J2641" t="b">
        <v>0</v>
      </c>
      <c r="K2641">
        <v>959792</v>
      </c>
      <c r="L2641">
        <v>1463758</v>
      </c>
      <c r="M2641" t="str">
        <f>IF(VLOOKUP(A2641,'national-winners'!$A$2:$B$13,2,0)=H2641,"Y","N")</f>
        <v>Y</v>
      </c>
      <c r="N2641" t="str">
        <f>_xlfn.XLOOKUP(INDEX('state-winning-votes'!$A$1:$L$53,MATCH($C2641,'state-winning-votes'!$A:$A,0),MATCH($A2641,'state-winning-votes'!$A$2:$L$2,0)),$K:$K,$H:$H)</f>
        <v>Bush, George W.</v>
      </c>
      <c r="O2641" t="str">
        <f>VLOOKUP(A2641,'national-winners'!$A$2:$B$13,2,0)</f>
        <v>Bush, George W.</v>
      </c>
    </row>
    <row r="2642" spans="1:15" x14ac:dyDescent="0.25">
      <c r="A2642">
        <v>2004</v>
      </c>
      <c r="B2642" t="s">
        <v>128</v>
      </c>
      <c r="C2642" t="s">
        <v>129</v>
      </c>
      <c r="D2642">
        <v>40</v>
      </c>
      <c r="E2642">
        <v>73</v>
      </c>
      <c r="F2642">
        <v>53</v>
      </c>
      <c r="G2642" t="s">
        <v>16</v>
      </c>
      <c r="H2642" t="s">
        <v>313</v>
      </c>
      <c r="I2642" t="s">
        <v>18</v>
      </c>
      <c r="J2642" t="b">
        <v>0</v>
      </c>
      <c r="K2642">
        <v>503966</v>
      </c>
      <c r="L2642">
        <v>1463758</v>
      </c>
      <c r="M2642" t="str">
        <f>IF(VLOOKUP(A2642,'national-winners'!$A$2:$B$13,2,0)=H2642,"Y","N")</f>
        <v>N</v>
      </c>
      <c r="N2642" t="str">
        <f>_xlfn.XLOOKUP(INDEX('state-winning-votes'!$A$1:$L$53,MATCH($C2642,'state-winning-votes'!$A:$A,0),MATCH($A2642,'state-winning-votes'!$A$2:$L$2,0)),$K:$K,$H:$H)</f>
        <v>Bush, George W.</v>
      </c>
      <c r="O2642" t="str">
        <f>VLOOKUP(A2642,'national-winners'!$A$2:$B$13,2,0)</f>
        <v>Bush, George W.</v>
      </c>
    </row>
    <row r="2643" spans="1:15" x14ac:dyDescent="0.25">
      <c r="A2643">
        <v>2004</v>
      </c>
      <c r="B2643" t="s">
        <v>130</v>
      </c>
      <c r="C2643" t="s">
        <v>131</v>
      </c>
      <c r="D2643">
        <v>41</v>
      </c>
      <c r="E2643">
        <v>92</v>
      </c>
      <c r="F2643">
        <v>72</v>
      </c>
      <c r="G2643" t="s">
        <v>16</v>
      </c>
      <c r="H2643" t="s">
        <v>313</v>
      </c>
      <c r="I2643" t="s">
        <v>18</v>
      </c>
      <c r="J2643" t="b">
        <v>0</v>
      </c>
      <c r="K2643">
        <v>943163</v>
      </c>
      <c r="L2643">
        <v>1836782</v>
      </c>
      <c r="M2643" t="str">
        <f>IF(VLOOKUP(A2643,'national-winners'!$A$2:$B$13,2,0)=H2643,"Y","N")</f>
        <v>N</v>
      </c>
      <c r="N2643" t="str">
        <f>_xlfn.XLOOKUP(INDEX('state-winning-votes'!$A$1:$L$53,MATCH($C2643,'state-winning-votes'!$A:$A,0),MATCH($A2643,'state-winning-votes'!$A$2:$L$2,0)),$K:$K,$H:$H)</f>
        <v>Kerry, John</v>
      </c>
      <c r="O2643" t="str">
        <f>VLOOKUP(A2643,'national-winners'!$A$2:$B$13,2,0)</f>
        <v>Bush, George W.</v>
      </c>
    </row>
    <row r="2644" spans="1:15" x14ac:dyDescent="0.25">
      <c r="A2644">
        <v>2004</v>
      </c>
      <c r="B2644" t="s">
        <v>130</v>
      </c>
      <c r="C2644" t="s">
        <v>131</v>
      </c>
      <c r="D2644">
        <v>41</v>
      </c>
      <c r="E2644">
        <v>92</v>
      </c>
      <c r="F2644">
        <v>72</v>
      </c>
      <c r="G2644" t="s">
        <v>16</v>
      </c>
      <c r="H2644" t="s">
        <v>297</v>
      </c>
      <c r="I2644" t="s">
        <v>21</v>
      </c>
      <c r="J2644" t="b">
        <v>0</v>
      </c>
      <c r="K2644">
        <v>866831</v>
      </c>
      <c r="L2644">
        <v>1836782</v>
      </c>
      <c r="M2644" t="str">
        <f>IF(VLOOKUP(A2644,'national-winners'!$A$2:$B$13,2,0)=H2644,"Y","N")</f>
        <v>Y</v>
      </c>
      <c r="N2644" t="str">
        <f>_xlfn.XLOOKUP(INDEX('state-winning-votes'!$A$1:$L$53,MATCH($C2644,'state-winning-votes'!$A:$A,0),MATCH($A2644,'state-winning-votes'!$A$2:$L$2,0)),$K:$K,$H:$H)</f>
        <v>Kerry, John</v>
      </c>
      <c r="O2644" t="str">
        <f>VLOOKUP(A2644,'national-winners'!$A$2:$B$13,2,0)</f>
        <v>Bush, George W.</v>
      </c>
    </row>
    <row r="2645" spans="1:15" x14ac:dyDescent="0.25">
      <c r="A2645">
        <v>2004</v>
      </c>
      <c r="B2645" t="s">
        <v>130</v>
      </c>
      <c r="C2645" t="s">
        <v>131</v>
      </c>
      <c r="D2645">
        <v>41</v>
      </c>
      <c r="E2645">
        <v>92</v>
      </c>
      <c r="F2645">
        <v>72</v>
      </c>
      <c r="G2645" t="s">
        <v>16</v>
      </c>
      <c r="H2645" t="s">
        <v>59</v>
      </c>
      <c r="J2645" t="b">
        <v>0</v>
      </c>
      <c r="K2645">
        <v>8956</v>
      </c>
      <c r="L2645">
        <v>1836782</v>
      </c>
      <c r="M2645" t="str">
        <f>IF(VLOOKUP(A2645,'national-winners'!$A$2:$B$13,2,0)=H2645,"Y","N")</f>
        <v>N</v>
      </c>
      <c r="N2645" t="str">
        <f>_xlfn.XLOOKUP(INDEX('state-winning-votes'!$A$1:$L$53,MATCH($C2645,'state-winning-votes'!$A:$A,0),MATCH($A2645,'state-winning-votes'!$A$2:$L$2,0)),$K:$K,$H:$H)</f>
        <v>Kerry, John</v>
      </c>
      <c r="O2645" t="str">
        <f>VLOOKUP(A2645,'national-winners'!$A$2:$B$13,2,0)</f>
        <v>Bush, George W.</v>
      </c>
    </row>
    <row r="2646" spans="1:15" x14ac:dyDescent="0.25">
      <c r="A2646">
        <v>2004</v>
      </c>
      <c r="B2646" t="s">
        <v>130</v>
      </c>
      <c r="C2646" t="s">
        <v>131</v>
      </c>
      <c r="D2646">
        <v>41</v>
      </c>
      <c r="E2646">
        <v>92</v>
      </c>
      <c r="F2646">
        <v>72</v>
      </c>
      <c r="G2646" t="s">
        <v>16</v>
      </c>
      <c r="H2646" t="s">
        <v>316</v>
      </c>
      <c r="I2646" t="s">
        <v>29</v>
      </c>
      <c r="J2646" t="b">
        <v>0</v>
      </c>
      <c r="K2646">
        <v>7260</v>
      </c>
      <c r="L2646">
        <v>1836782</v>
      </c>
      <c r="M2646" t="str">
        <f>IF(VLOOKUP(A2646,'national-winners'!$A$2:$B$13,2,0)=H2646,"Y","N")</f>
        <v>N</v>
      </c>
      <c r="N2646" t="str">
        <f>_xlfn.XLOOKUP(INDEX('state-winning-votes'!$A$1:$L$53,MATCH($C2646,'state-winning-votes'!$A:$A,0),MATCH($A2646,'state-winning-votes'!$A$2:$L$2,0)),$K:$K,$H:$H)</f>
        <v>Kerry, John</v>
      </c>
      <c r="O2646" t="str">
        <f>VLOOKUP(A2646,'national-winners'!$A$2:$B$13,2,0)</f>
        <v>Bush, George W.</v>
      </c>
    </row>
    <row r="2647" spans="1:15" x14ac:dyDescent="0.25">
      <c r="A2647">
        <v>2004</v>
      </c>
      <c r="B2647" t="s">
        <v>130</v>
      </c>
      <c r="C2647" t="s">
        <v>131</v>
      </c>
      <c r="D2647">
        <v>41</v>
      </c>
      <c r="E2647">
        <v>92</v>
      </c>
      <c r="F2647">
        <v>72</v>
      </c>
      <c r="G2647" t="s">
        <v>16</v>
      </c>
      <c r="H2647" t="s">
        <v>317</v>
      </c>
      <c r="I2647" t="s">
        <v>339</v>
      </c>
      <c r="J2647" t="b">
        <v>0</v>
      </c>
      <c r="K2647">
        <v>5315</v>
      </c>
      <c r="L2647">
        <v>1836782</v>
      </c>
      <c r="M2647" t="str">
        <f>IF(VLOOKUP(A2647,'national-winners'!$A$2:$B$13,2,0)=H2647,"Y","N")</f>
        <v>N</v>
      </c>
      <c r="N2647" t="str">
        <f>_xlfn.XLOOKUP(INDEX('state-winning-votes'!$A$1:$L$53,MATCH($C2647,'state-winning-votes'!$A:$A,0),MATCH($A2647,'state-winning-votes'!$A$2:$L$2,0)),$K:$K,$H:$H)</f>
        <v>Kerry, John</v>
      </c>
      <c r="O2647" t="str">
        <f>VLOOKUP(A2647,'national-winners'!$A$2:$B$13,2,0)</f>
        <v>Bush, George W.</v>
      </c>
    </row>
    <row r="2648" spans="1:15" x14ac:dyDescent="0.25">
      <c r="A2648">
        <v>2004</v>
      </c>
      <c r="B2648" t="s">
        <v>130</v>
      </c>
      <c r="C2648" t="s">
        <v>131</v>
      </c>
      <c r="D2648">
        <v>41</v>
      </c>
      <c r="E2648">
        <v>92</v>
      </c>
      <c r="F2648">
        <v>72</v>
      </c>
      <c r="G2648" t="s">
        <v>16</v>
      </c>
      <c r="H2648" t="s">
        <v>314</v>
      </c>
      <c r="I2648" t="s">
        <v>134</v>
      </c>
      <c r="J2648" t="b">
        <v>0</v>
      </c>
      <c r="K2648">
        <v>5257</v>
      </c>
      <c r="L2648">
        <v>1836782</v>
      </c>
      <c r="M2648" t="str">
        <f>IF(VLOOKUP(A2648,'national-winners'!$A$2:$B$13,2,0)=H2648,"Y","N")</f>
        <v>N</v>
      </c>
      <c r="N2648" t="str">
        <f>_xlfn.XLOOKUP(INDEX('state-winning-votes'!$A$1:$L$53,MATCH($C2648,'state-winning-votes'!$A:$A,0),MATCH($A2648,'state-winning-votes'!$A$2:$L$2,0)),$K:$K,$H:$H)</f>
        <v>Kerry, John</v>
      </c>
      <c r="O2648" t="str">
        <f>VLOOKUP(A2648,'national-winners'!$A$2:$B$13,2,0)</f>
        <v>Bush, George W.</v>
      </c>
    </row>
    <row r="2649" spans="1:15" x14ac:dyDescent="0.25">
      <c r="A2649">
        <v>2004</v>
      </c>
      <c r="B2649" t="s">
        <v>132</v>
      </c>
      <c r="C2649" t="s">
        <v>133</v>
      </c>
      <c r="D2649">
        <v>42</v>
      </c>
      <c r="E2649">
        <v>23</v>
      </c>
      <c r="F2649">
        <v>14</v>
      </c>
      <c r="G2649" t="s">
        <v>16</v>
      </c>
      <c r="H2649" t="s">
        <v>313</v>
      </c>
      <c r="I2649" t="s">
        <v>18</v>
      </c>
      <c r="J2649" t="b">
        <v>0</v>
      </c>
      <c r="K2649">
        <v>2938095</v>
      </c>
      <c r="L2649">
        <v>5769590</v>
      </c>
      <c r="M2649" t="str">
        <f>IF(VLOOKUP(A2649,'national-winners'!$A$2:$B$13,2,0)=H2649,"Y","N")</f>
        <v>N</v>
      </c>
      <c r="N2649" t="str">
        <f>_xlfn.XLOOKUP(INDEX('state-winning-votes'!$A$1:$L$53,MATCH($C2649,'state-winning-votes'!$A:$A,0),MATCH($A2649,'state-winning-votes'!$A$2:$L$2,0)),$K:$K,$H:$H)</f>
        <v>Kerry, John</v>
      </c>
      <c r="O2649" t="str">
        <f>VLOOKUP(A2649,'national-winners'!$A$2:$B$13,2,0)</f>
        <v>Bush, George W.</v>
      </c>
    </row>
    <row r="2650" spans="1:15" x14ac:dyDescent="0.25">
      <c r="A2650">
        <v>2004</v>
      </c>
      <c r="B2650" t="s">
        <v>132</v>
      </c>
      <c r="C2650" t="s">
        <v>133</v>
      </c>
      <c r="D2650">
        <v>42</v>
      </c>
      <c r="E2650">
        <v>23</v>
      </c>
      <c r="F2650">
        <v>14</v>
      </c>
      <c r="G2650" t="s">
        <v>16</v>
      </c>
      <c r="H2650" t="s">
        <v>297</v>
      </c>
      <c r="I2650" t="s">
        <v>21</v>
      </c>
      <c r="J2650" t="b">
        <v>0</v>
      </c>
      <c r="K2650">
        <v>2793847</v>
      </c>
      <c r="L2650">
        <v>5769590</v>
      </c>
      <c r="M2650" t="str">
        <f>IF(VLOOKUP(A2650,'national-winners'!$A$2:$B$13,2,0)=H2650,"Y","N")</f>
        <v>Y</v>
      </c>
      <c r="N2650" t="str">
        <f>_xlfn.XLOOKUP(INDEX('state-winning-votes'!$A$1:$L$53,MATCH($C2650,'state-winning-votes'!$A:$A,0),MATCH($A2650,'state-winning-votes'!$A$2:$L$2,0)),$K:$K,$H:$H)</f>
        <v>Kerry, John</v>
      </c>
      <c r="O2650" t="str">
        <f>VLOOKUP(A2650,'national-winners'!$A$2:$B$13,2,0)</f>
        <v>Bush, George W.</v>
      </c>
    </row>
    <row r="2651" spans="1:15" x14ac:dyDescent="0.25">
      <c r="A2651">
        <v>2004</v>
      </c>
      <c r="B2651" t="s">
        <v>132</v>
      </c>
      <c r="C2651" t="s">
        <v>133</v>
      </c>
      <c r="D2651">
        <v>42</v>
      </c>
      <c r="E2651">
        <v>23</v>
      </c>
      <c r="F2651">
        <v>14</v>
      </c>
      <c r="G2651" t="s">
        <v>16</v>
      </c>
      <c r="H2651" t="s">
        <v>316</v>
      </c>
      <c r="I2651" t="s">
        <v>29</v>
      </c>
      <c r="J2651" t="b">
        <v>0</v>
      </c>
      <c r="K2651">
        <v>21185</v>
      </c>
      <c r="L2651">
        <v>5769590</v>
      </c>
      <c r="M2651" t="str">
        <f>IF(VLOOKUP(A2651,'national-winners'!$A$2:$B$13,2,0)=H2651,"Y","N")</f>
        <v>N</v>
      </c>
      <c r="N2651" t="str">
        <f>_xlfn.XLOOKUP(INDEX('state-winning-votes'!$A$1:$L$53,MATCH($C2651,'state-winning-votes'!$A:$A,0),MATCH($A2651,'state-winning-votes'!$A$2:$L$2,0)),$K:$K,$H:$H)</f>
        <v>Kerry, John</v>
      </c>
      <c r="O2651" t="str">
        <f>VLOOKUP(A2651,'national-winners'!$A$2:$B$13,2,0)</f>
        <v>Bush, George W.</v>
      </c>
    </row>
    <row r="2652" spans="1:15" x14ac:dyDescent="0.25">
      <c r="A2652">
        <v>2004</v>
      </c>
      <c r="B2652" t="s">
        <v>132</v>
      </c>
      <c r="C2652" t="s">
        <v>133</v>
      </c>
      <c r="D2652">
        <v>42</v>
      </c>
      <c r="E2652">
        <v>23</v>
      </c>
      <c r="F2652">
        <v>14</v>
      </c>
      <c r="G2652" t="s">
        <v>16</v>
      </c>
      <c r="H2652" t="s">
        <v>317</v>
      </c>
      <c r="I2652" t="s">
        <v>274</v>
      </c>
      <c r="J2652" t="b">
        <v>0</v>
      </c>
      <c r="K2652">
        <v>6319</v>
      </c>
      <c r="L2652">
        <v>5769590</v>
      </c>
      <c r="M2652" t="str">
        <f>IF(VLOOKUP(A2652,'national-winners'!$A$2:$B$13,2,0)=H2652,"Y","N")</f>
        <v>N</v>
      </c>
      <c r="N2652" t="str">
        <f>_xlfn.XLOOKUP(INDEX('state-winning-votes'!$A$1:$L$53,MATCH($C2652,'state-winning-votes'!$A:$A,0),MATCH($A2652,'state-winning-votes'!$A$2:$L$2,0)),$K:$K,$H:$H)</f>
        <v>Kerry, John</v>
      </c>
      <c r="O2652" t="str">
        <f>VLOOKUP(A2652,'national-winners'!$A$2:$B$13,2,0)</f>
        <v>Bush, George W.</v>
      </c>
    </row>
    <row r="2653" spans="1:15" x14ac:dyDescent="0.25">
      <c r="A2653">
        <v>2004</v>
      </c>
      <c r="B2653" t="s">
        <v>132</v>
      </c>
      <c r="C2653" t="s">
        <v>133</v>
      </c>
      <c r="D2653">
        <v>42</v>
      </c>
      <c r="E2653">
        <v>23</v>
      </c>
      <c r="F2653">
        <v>14</v>
      </c>
      <c r="G2653" t="s">
        <v>16</v>
      </c>
      <c r="H2653" t="s">
        <v>314</v>
      </c>
      <c r="I2653" t="s">
        <v>134</v>
      </c>
      <c r="J2653" t="b">
        <v>0</v>
      </c>
      <c r="K2653">
        <v>6318</v>
      </c>
      <c r="L2653">
        <v>5769590</v>
      </c>
      <c r="M2653" t="str">
        <f>IF(VLOOKUP(A2653,'national-winners'!$A$2:$B$13,2,0)=H2653,"Y","N")</f>
        <v>N</v>
      </c>
      <c r="N2653" t="str">
        <f>_xlfn.XLOOKUP(INDEX('state-winning-votes'!$A$1:$L$53,MATCH($C2653,'state-winning-votes'!$A:$A,0),MATCH($A2653,'state-winning-votes'!$A$2:$L$2,0)),$K:$K,$H:$H)</f>
        <v>Kerry, John</v>
      </c>
      <c r="O2653" t="str">
        <f>VLOOKUP(A2653,'national-winners'!$A$2:$B$13,2,0)</f>
        <v>Bush, George W.</v>
      </c>
    </row>
    <row r="2654" spans="1:15" x14ac:dyDescent="0.25">
      <c r="A2654">
        <v>2004</v>
      </c>
      <c r="B2654" t="s">
        <v>132</v>
      </c>
      <c r="C2654" t="s">
        <v>133</v>
      </c>
      <c r="D2654">
        <v>42</v>
      </c>
      <c r="E2654">
        <v>23</v>
      </c>
      <c r="F2654">
        <v>14</v>
      </c>
      <c r="G2654" t="s">
        <v>16</v>
      </c>
      <c r="H2654" t="s">
        <v>340</v>
      </c>
      <c r="I2654" t="s">
        <v>35</v>
      </c>
      <c r="J2654" t="b">
        <v>1</v>
      </c>
      <c r="K2654">
        <v>2656</v>
      </c>
      <c r="L2654">
        <v>5769590</v>
      </c>
      <c r="M2654" t="str">
        <f>IF(VLOOKUP(A2654,'national-winners'!$A$2:$B$13,2,0)=H2654,"Y","N")</f>
        <v>N</v>
      </c>
      <c r="N2654" t="str">
        <f>_xlfn.XLOOKUP(INDEX('state-winning-votes'!$A$1:$L$53,MATCH($C2654,'state-winning-votes'!$A:$A,0),MATCH($A2654,'state-winning-votes'!$A$2:$L$2,0)),$K:$K,$H:$H)</f>
        <v>Kerry, John</v>
      </c>
      <c r="O2654" t="str">
        <f>VLOOKUP(A2654,'national-winners'!$A$2:$B$13,2,0)</f>
        <v>Bush, George W.</v>
      </c>
    </row>
    <row r="2655" spans="1:15" x14ac:dyDescent="0.25">
      <c r="A2655">
        <v>2004</v>
      </c>
      <c r="B2655" t="s">
        <v>132</v>
      </c>
      <c r="C2655" t="s">
        <v>133</v>
      </c>
      <c r="D2655">
        <v>42</v>
      </c>
      <c r="E2655">
        <v>23</v>
      </c>
      <c r="F2655">
        <v>14</v>
      </c>
      <c r="G2655" t="s">
        <v>16</v>
      </c>
      <c r="H2655" t="s">
        <v>246</v>
      </c>
      <c r="J2655" t="b">
        <v>0</v>
      </c>
      <c r="K2655">
        <v>1170</v>
      </c>
      <c r="L2655">
        <v>5769590</v>
      </c>
      <c r="M2655" t="str">
        <f>IF(VLOOKUP(A2655,'national-winners'!$A$2:$B$13,2,0)=H2655,"Y","N")</f>
        <v>N</v>
      </c>
      <c r="N2655" t="str">
        <f>_xlfn.XLOOKUP(INDEX('state-winning-votes'!$A$1:$L$53,MATCH($C2655,'state-winning-votes'!$A:$A,0),MATCH($A2655,'state-winning-votes'!$A$2:$L$2,0)),$K:$K,$H:$H)</f>
        <v>Kerry, John</v>
      </c>
      <c r="O2655" t="str">
        <f>VLOOKUP(A2655,'national-winners'!$A$2:$B$13,2,0)</f>
        <v>Bush, George W.</v>
      </c>
    </row>
    <row r="2656" spans="1:15" x14ac:dyDescent="0.25">
      <c r="A2656">
        <v>2004</v>
      </c>
      <c r="B2656" t="s">
        <v>135</v>
      </c>
      <c r="C2656" t="s">
        <v>136</v>
      </c>
      <c r="D2656">
        <v>44</v>
      </c>
      <c r="E2656">
        <v>15</v>
      </c>
      <c r="F2656">
        <v>5</v>
      </c>
      <c r="G2656" t="s">
        <v>16</v>
      </c>
      <c r="H2656" t="s">
        <v>313</v>
      </c>
      <c r="I2656" t="s">
        <v>18</v>
      </c>
      <c r="J2656" t="b">
        <v>0</v>
      </c>
      <c r="K2656">
        <v>259760</v>
      </c>
      <c r="L2656">
        <v>437134</v>
      </c>
      <c r="M2656" t="str">
        <f>IF(VLOOKUP(A2656,'national-winners'!$A$2:$B$13,2,0)=H2656,"Y","N")</f>
        <v>N</v>
      </c>
      <c r="N2656" t="str">
        <f>_xlfn.XLOOKUP(INDEX('state-winning-votes'!$A$1:$L$53,MATCH($C2656,'state-winning-votes'!$A:$A,0),MATCH($A2656,'state-winning-votes'!$A$2:$L$2,0)),$K:$K,$H:$H)</f>
        <v>Kerry, John</v>
      </c>
      <c r="O2656" t="str">
        <f>VLOOKUP(A2656,'national-winners'!$A$2:$B$13,2,0)</f>
        <v>Bush, George W.</v>
      </c>
    </row>
    <row r="2657" spans="1:15" x14ac:dyDescent="0.25">
      <c r="A2657">
        <v>2004</v>
      </c>
      <c r="B2657" t="s">
        <v>135</v>
      </c>
      <c r="C2657" t="s">
        <v>136</v>
      </c>
      <c r="D2657">
        <v>44</v>
      </c>
      <c r="E2657">
        <v>15</v>
      </c>
      <c r="F2657">
        <v>5</v>
      </c>
      <c r="G2657" t="s">
        <v>16</v>
      </c>
      <c r="H2657" t="s">
        <v>297</v>
      </c>
      <c r="I2657" t="s">
        <v>21</v>
      </c>
      <c r="J2657" t="b">
        <v>0</v>
      </c>
      <c r="K2657">
        <v>169046</v>
      </c>
      <c r="L2657">
        <v>437134</v>
      </c>
      <c r="M2657" t="str">
        <f>IF(VLOOKUP(A2657,'national-winners'!$A$2:$B$13,2,0)=H2657,"Y","N")</f>
        <v>Y</v>
      </c>
      <c r="N2657" t="str">
        <f>_xlfn.XLOOKUP(INDEX('state-winning-votes'!$A$1:$L$53,MATCH($C2657,'state-winning-votes'!$A:$A,0),MATCH($A2657,'state-winning-votes'!$A$2:$L$2,0)),$K:$K,$H:$H)</f>
        <v>Kerry, John</v>
      </c>
      <c r="O2657" t="str">
        <f>VLOOKUP(A2657,'national-winners'!$A$2:$B$13,2,0)</f>
        <v>Bush, George W.</v>
      </c>
    </row>
    <row r="2658" spans="1:15" x14ac:dyDescent="0.25">
      <c r="A2658">
        <v>2004</v>
      </c>
      <c r="B2658" t="s">
        <v>135</v>
      </c>
      <c r="C2658" t="s">
        <v>136</v>
      </c>
      <c r="D2658">
        <v>44</v>
      </c>
      <c r="E2658">
        <v>15</v>
      </c>
      <c r="F2658">
        <v>5</v>
      </c>
      <c r="G2658" t="s">
        <v>16</v>
      </c>
      <c r="H2658" t="s">
        <v>273</v>
      </c>
      <c r="I2658" t="s">
        <v>272</v>
      </c>
      <c r="J2658" t="b">
        <v>0</v>
      </c>
      <c r="K2658">
        <v>4651</v>
      </c>
      <c r="L2658">
        <v>437134</v>
      </c>
      <c r="M2658" t="str">
        <f>IF(VLOOKUP(A2658,'national-winners'!$A$2:$B$13,2,0)=H2658,"Y","N")</f>
        <v>N</v>
      </c>
      <c r="N2658" t="str">
        <f>_xlfn.XLOOKUP(INDEX('state-winning-votes'!$A$1:$L$53,MATCH($C2658,'state-winning-votes'!$A:$A,0),MATCH($A2658,'state-winning-votes'!$A$2:$L$2,0)),$K:$K,$H:$H)</f>
        <v>Kerry, John</v>
      </c>
      <c r="O2658" t="str">
        <f>VLOOKUP(A2658,'national-winners'!$A$2:$B$13,2,0)</f>
        <v>Bush, George W.</v>
      </c>
    </row>
    <row r="2659" spans="1:15" x14ac:dyDescent="0.25">
      <c r="A2659">
        <v>2004</v>
      </c>
      <c r="B2659" t="s">
        <v>135</v>
      </c>
      <c r="C2659" t="s">
        <v>136</v>
      </c>
      <c r="D2659">
        <v>44</v>
      </c>
      <c r="E2659">
        <v>15</v>
      </c>
      <c r="F2659">
        <v>5</v>
      </c>
      <c r="G2659" t="s">
        <v>16</v>
      </c>
      <c r="H2659" t="s">
        <v>317</v>
      </c>
      <c r="I2659" t="s">
        <v>274</v>
      </c>
      <c r="J2659" t="b">
        <v>0</v>
      </c>
      <c r="K2659">
        <v>1333</v>
      </c>
      <c r="L2659">
        <v>437134</v>
      </c>
      <c r="M2659" t="str">
        <f>IF(VLOOKUP(A2659,'national-winners'!$A$2:$B$13,2,0)=H2659,"Y","N")</f>
        <v>N</v>
      </c>
      <c r="N2659" t="str">
        <f>_xlfn.XLOOKUP(INDEX('state-winning-votes'!$A$1:$L$53,MATCH($C2659,'state-winning-votes'!$A:$A,0),MATCH($A2659,'state-winning-votes'!$A$2:$L$2,0)),$K:$K,$H:$H)</f>
        <v>Kerry, John</v>
      </c>
      <c r="O2659" t="str">
        <f>VLOOKUP(A2659,'national-winners'!$A$2:$B$13,2,0)</f>
        <v>Bush, George W.</v>
      </c>
    </row>
    <row r="2660" spans="1:15" x14ac:dyDescent="0.25">
      <c r="A2660">
        <v>2004</v>
      </c>
      <c r="B2660" t="s">
        <v>135</v>
      </c>
      <c r="C2660" t="s">
        <v>136</v>
      </c>
      <c r="D2660">
        <v>44</v>
      </c>
      <c r="E2660">
        <v>15</v>
      </c>
      <c r="F2660">
        <v>5</v>
      </c>
      <c r="G2660" t="s">
        <v>16</v>
      </c>
      <c r="H2660" t="s">
        <v>316</v>
      </c>
      <c r="I2660" t="s">
        <v>29</v>
      </c>
      <c r="J2660" t="b">
        <v>0</v>
      </c>
      <c r="K2660">
        <v>907</v>
      </c>
      <c r="L2660">
        <v>437134</v>
      </c>
      <c r="M2660" t="str">
        <f>IF(VLOOKUP(A2660,'national-winners'!$A$2:$B$13,2,0)=H2660,"Y","N")</f>
        <v>N</v>
      </c>
      <c r="N2660" t="str">
        <f>_xlfn.XLOOKUP(INDEX('state-winning-votes'!$A$1:$L$53,MATCH($C2660,'state-winning-votes'!$A:$A,0),MATCH($A2660,'state-winning-votes'!$A$2:$L$2,0)),$K:$K,$H:$H)</f>
        <v>Kerry, John</v>
      </c>
      <c r="O2660" t="str">
        <f>VLOOKUP(A2660,'national-winners'!$A$2:$B$13,2,0)</f>
        <v>Bush, George W.</v>
      </c>
    </row>
    <row r="2661" spans="1:15" x14ac:dyDescent="0.25">
      <c r="A2661">
        <v>2004</v>
      </c>
      <c r="B2661" t="s">
        <v>135</v>
      </c>
      <c r="C2661" t="s">
        <v>136</v>
      </c>
      <c r="D2661">
        <v>44</v>
      </c>
      <c r="E2661">
        <v>15</v>
      </c>
      <c r="F2661">
        <v>5</v>
      </c>
      <c r="G2661" t="s">
        <v>16</v>
      </c>
      <c r="H2661" t="s">
        <v>341</v>
      </c>
      <c r="I2661" t="s">
        <v>342</v>
      </c>
      <c r="J2661" t="b">
        <v>0</v>
      </c>
      <c r="K2661">
        <v>845</v>
      </c>
      <c r="L2661">
        <v>437134</v>
      </c>
      <c r="M2661" t="str">
        <f>IF(VLOOKUP(A2661,'national-winners'!$A$2:$B$13,2,0)=H2661,"Y","N")</f>
        <v>N</v>
      </c>
      <c r="N2661" t="str">
        <f>_xlfn.XLOOKUP(INDEX('state-winning-votes'!$A$1:$L$53,MATCH($C2661,'state-winning-votes'!$A:$A,0),MATCH($A2661,'state-winning-votes'!$A$2:$L$2,0)),$K:$K,$H:$H)</f>
        <v>Kerry, John</v>
      </c>
      <c r="O2661" t="str">
        <f>VLOOKUP(A2661,'national-winners'!$A$2:$B$13,2,0)</f>
        <v>Bush, George W.</v>
      </c>
    </row>
    <row r="2662" spans="1:15" x14ac:dyDescent="0.25">
      <c r="A2662">
        <v>2004</v>
      </c>
      <c r="B2662" t="s">
        <v>135</v>
      </c>
      <c r="C2662" t="s">
        <v>136</v>
      </c>
      <c r="D2662">
        <v>44</v>
      </c>
      <c r="E2662">
        <v>15</v>
      </c>
      <c r="F2662">
        <v>5</v>
      </c>
      <c r="G2662" t="s">
        <v>16</v>
      </c>
      <c r="H2662" t="s">
        <v>314</v>
      </c>
      <c r="I2662" t="s">
        <v>134</v>
      </c>
      <c r="J2662" t="b">
        <v>0</v>
      </c>
      <c r="K2662">
        <v>339</v>
      </c>
      <c r="L2662">
        <v>437134</v>
      </c>
      <c r="M2662" t="str">
        <f>IF(VLOOKUP(A2662,'national-winners'!$A$2:$B$13,2,0)=H2662,"Y","N")</f>
        <v>N</v>
      </c>
      <c r="N2662" t="str">
        <f>_xlfn.XLOOKUP(INDEX('state-winning-votes'!$A$1:$L$53,MATCH($C2662,'state-winning-votes'!$A:$A,0),MATCH($A2662,'state-winning-votes'!$A$2:$L$2,0)),$K:$K,$H:$H)</f>
        <v>Kerry, John</v>
      </c>
      <c r="O2662" t="str">
        <f>VLOOKUP(A2662,'national-winners'!$A$2:$B$13,2,0)</f>
        <v>Bush, George W.</v>
      </c>
    </row>
    <row r="2663" spans="1:15" x14ac:dyDescent="0.25">
      <c r="A2663">
        <v>2004</v>
      </c>
      <c r="B2663" t="s">
        <v>135</v>
      </c>
      <c r="C2663" t="s">
        <v>136</v>
      </c>
      <c r="D2663">
        <v>44</v>
      </c>
      <c r="E2663">
        <v>15</v>
      </c>
      <c r="F2663">
        <v>5</v>
      </c>
      <c r="G2663" t="s">
        <v>16</v>
      </c>
      <c r="H2663" t="s">
        <v>343</v>
      </c>
      <c r="I2663" t="s">
        <v>170</v>
      </c>
      <c r="J2663" t="b">
        <v>0</v>
      </c>
      <c r="K2663">
        <v>253</v>
      </c>
      <c r="L2663">
        <v>437134</v>
      </c>
      <c r="M2663" t="str">
        <f>IF(VLOOKUP(A2663,'national-winners'!$A$2:$B$13,2,0)=H2663,"Y","N")</f>
        <v>N</v>
      </c>
      <c r="N2663" t="str">
        <f>_xlfn.XLOOKUP(INDEX('state-winning-votes'!$A$1:$L$53,MATCH($C2663,'state-winning-votes'!$A:$A,0),MATCH($A2663,'state-winning-votes'!$A$2:$L$2,0)),$K:$K,$H:$H)</f>
        <v>Kerry, John</v>
      </c>
      <c r="O2663" t="str">
        <f>VLOOKUP(A2663,'national-winners'!$A$2:$B$13,2,0)</f>
        <v>Bush, George W.</v>
      </c>
    </row>
    <row r="2664" spans="1:15" x14ac:dyDescent="0.25">
      <c r="A2664">
        <v>2004</v>
      </c>
      <c r="B2664" t="s">
        <v>137</v>
      </c>
      <c r="C2664" t="s">
        <v>138</v>
      </c>
      <c r="D2664">
        <v>45</v>
      </c>
      <c r="E2664">
        <v>57</v>
      </c>
      <c r="F2664">
        <v>48</v>
      </c>
      <c r="G2664" t="s">
        <v>16</v>
      </c>
      <c r="H2664" t="s">
        <v>297</v>
      </c>
      <c r="I2664" t="s">
        <v>21</v>
      </c>
      <c r="J2664" t="b">
        <v>0</v>
      </c>
      <c r="K2664">
        <v>937974</v>
      </c>
      <c r="L2664">
        <v>1617700</v>
      </c>
      <c r="M2664" t="str">
        <f>IF(VLOOKUP(A2664,'national-winners'!$A$2:$B$13,2,0)=H2664,"Y","N")</f>
        <v>Y</v>
      </c>
      <c r="N2664" t="str">
        <f>_xlfn.XLOOKUP(INDEX('state-winning-votes'!$A$1:$L$53,MATCH($C2664,'state-winning-votes'!$A:$A,0),MATCH($A2664,'state-winning-votes'!$A$2:$L$2,0)),$K:$K,$H:$H)</f>
        <v>Bush, George W.</v>
      </c>
      <c r="O2664" t="str">
        <f>VLOOKUP(A2664,'national-winners'!$A$2:$B$13,2,0)</f>
        <v>Bush, George W.</v>
      </c>
    </row>
    <row r="2665" spans="1:15" x14ac:dyDescent="0.25">
      <c r="A2665">
        <v>2004</v>
      </c>
      <c r="B2665" t="s">
        <v>137</v>
      </c>
      <c r="C2665" t="s">
        <v>138</v>
      </c>
      <c r="D2665">
        <v>45</v>
      </c>
      <c r="E2665">
        <v>57</v>
      </c>
      <c r="F2665">
        <v>48</v>
      </c>
      <c r="G2665" t="s">
        <v>16</v>
      </c>
      <c r="H2665" t="s">
        <v>313</v>
      </c>
      <c r="I2665" t="s">
        <v>18</v>
      </c>
      <c r="J2665" t="b">
        <v>0</v>
      </c>
      <c r="K2665">
        <v>661669</v>
      </c>
      <c r="L2665">
        <v>1617700</v>
      </c>
      <c r="M2665" t="str">
        <f>IF(VLOOKUP(A2665,'national-winners'!$A$2:$B$13,2,0)=H2665,"Y","N")</f>
        <v>N</v>
      </c>
      <c r="N2665" t="str">
        <f>_xlfn.XLOOKUP(INDEX('state-winning-votes'!$A$1:$L$53,MATCH($C2665,'state-winning-votes'!$A:$A,0),MATCH($A2665,'state-winning-votes'!$A$2:$L$2,0)),$K:$K,$H:$H)</f>
        <v>Bush, George W.</v>
      </c>
      <c r="O2665" t="str">
        <f>VLOOKUP(A2665,'national-winners'!$A$2:$B$13,2,0)</f>
        <v>Bush, George W.</v>
      </c>
    </row>
    <row r="2666" spans="1:15" x14ac:dyDescent="0.25">
      <c r="A2666">
        <v>2004</v>
      </c>
      <c r="B2666" t="s">
        <v>137</v>
      </c>
      <c r="C2666" t="s">
        <v>138</v>
      </c>
      <c r="D2666">
        <v>45</v>
      </c>
      <c r="E2666">
        <v>57</v>
      </c>
      <c r="F2666">
        <v>48</v>
      </c>
      <c r="G2666" t="s">
        <v>16</v>
      </c>
      <c r="H2666" t="s">
        <v>273</v>
      </c>
      <c r="I2666" t="s">
        <v>292</v>
      </c>
      <c r="J2666" t="b">
        <v>0</v>
      </c>
      <c r="K2666">
        <v>5520</v>
      </c>
      <c r="L2666">
        <v>1617700</v>
      </c>
      <c r="M2666" t="str">
        <f>IF(VLOOKUP(A2666,'national-winners'!$A$2:$B$13,2,0)=H2666,"Y","N")</f>
        <v>N</v>
      </c>
      <c r="N2666" t="str">
        <f>_xlfn.XLOOKUP(INDEX('state-winning-votes'!$A$1:$L$53,MATCH($C2666,'state-winning-votes'!$A:$A,0),MATCH($A2666,'state-winning-votes'!$A$2:$L$2,0)),$K:$K,$H:$H)</f>
        <v>Bush, George W.</v>
      </c>
      <c r="O2666" t="str">
        <f>VLOOKUP(A2666,'national-winners'!$A$2:$B$13,2,0)</f>
        <v>Bush, George W.</v>
      </c>
    </row>
    <row r="2667" spans="1:15" x14ac:dyDescent="0.25">
      <c r="A2667">
        <v>2004</v>
      </c>
      <c r="B2667" t="s">
        <v>137</v>
      </c>
      <c r="C2667" t="s">
        <v>138</v>
      </c>
      <c r="D2667">
        <v>45</v>
      </c>
      <c r="E2667">
        <v>57</v>
      </c>
      <c r="F2667">
        <v>48</v>
      </c>
      <c r="G2667" t="s">
        <v>16</v>
      </c>
      <c r="H2667" t="s">
        <v>314</v>
      </c>
      <c r="I2667" t="s">
        <v>134</v>
      </c>
      <c r="J2667" t="b">
        <v>0</v>
      </c>
      <c r="K2667">
        <v>5317</v>
      </c>
      <c r="L2667">
        <v>1617700</v>
      </c>
      <c r="M2667" t="str">
        <f>IF(VLOOKUP(A2667,'national-winners'!$A$2:$B$13,2,0)=H2667,"Y","N")</f>
        <v>N</v>
      </c>
      <c r="N2667" t="str">
        <f>_xlfn.XLOOKUP(INDEX('state-winning-votes'!$A$1:$L$53,MATCH($C2667,'state-winning-votes'!$A:$A,0),MATCH($A2667,'state-winning-votes'!$A$2:$L$2,0)),$K:$K,$H:$H)</f>
        <v>Bush, George W.</v>
      </c>
      <c r="O2667" t="str">
        <f>VLOOKUP(A2667,'national-winners'!$A$2:$B$13,2,0)</f>
        <v>Bush, George W.</v>
      </c>
    </row>
    <row r="2668" spans="1:15" x14ac:dyDescent="0.25">
      <c r="A2668">
        <v>2004</v>
      </c>
      <c r="B2668" t="s">
        <v>137</v>
      </c>
      <c r="C2668" t="s">
        <v>138</v>
      </c>
      <c r="D2668">
        <v>45</v>
      </c>
      <c r="E2668">
        <v>57</v>
      </c>
      <c r="F2668">
        <v>48</v>
      </c>
      <c r="G2668" t="s">
        <v>16</v>
      </c>
      <c r="H2668" t="s">
        <v>316</v>
      </c>
      <c r="I2668" t="s">
        <v>29</v>
      </c>
      <c r="J2668" t="b">
        <v>0</v>
      </c>
      <c r="K2668">
        <v>3608</v>
      </c>
      <c r="L2668">
        <v>1617700</v>
      </c>
      <c r="M2668" t="str">
        <f>IF(VLOOKUP(A2668,'national-winners'!$A$2:$B$13,2,0)=H2668,"Y","N")</f>
        <v>N</v>
      </c>
      <c r="N2668" t="str">
        <f>_xlfn.XLOOKUP(INDEX('state-winning-votes'!$A$1:$L$53,MATCH($C2668,'state-winning-votes'!$A:$A,0),MATCH($A2668,'state-winning-votes'!$A$2:$L$2,0)),$K:$K,$H:$H)</f>
        <v>Bush, George W.</v>
      </c>
      <c r="O2668" t="str">
        <f>VLOOKUP(A2668,'national-winners'!$A$2:$B$13,2,0)</f>
        <v>Bush, George W.</v>
      </c>
    </row>
    <row r="2669" spans="1:15" x14ac:dyDescent="0.25">
      <c r="A2669">
        <v>2004</v>
      </c>
      <c r="B2669" t="s">
        <v>137</v>
      </c>
      <c r="C2669" t="s">
        <v>138</v>
      </c>
      <c r="D2669">
        <v>45</v>
      </c>
      <c r="E2669">
        <v>57</v>
      </c>
      <c r="F2669">
        <v>48</v>
      </c>
      <c r="G2669" t="s">
        <v>16</v>
      </c>
      <c r="H2669" t="s">
        <v>325</v>
      </c>
      <c r="I2669" t="s">
        <v>227</v>
      </c>
      <c r="J2669" t="b">
        <v>0</v>
      </c>
      <c r="K2669">
        <v>2124</v>
      </c>
      <c r="L2669">
        <v>1617700</v>
      </c>
      <c r="M2669" t="str">
        <f>IF(VLOOKUP(A2669,'national-winners'!$A$2:$B$13,2,0)=H2669,"Y","N")</f>
        <v>N</v>
      </c>
      <c r="N2669" t="str">
        <f>_xlfn.XLOOKUP(INDEX('state-winning-votes'!$A$1:$L$53,MATCH($C2669,'state-winning-votes'!$A:$A,0),MATCH($A2669,'state-winning-votes'!$A$2:$L$2,0)),$K:$K,$H:$H)</f>
        <v>Bush, George W.</v>
      </c>
      <c r="O2669" t="str">
        <f>VLOOKUP(A2669,'national-winners'!$A$2:$B$13,2,0)</f>
        <v>Bush, George W.</v>
      </c>
    </row>
    <row r="2670" spans="1:15" x14ac:dyDescent="0.25">
      <c r="A2670">
        <v>2004</v>
      </c>
      <c r="B2670" t="s">
        <v>137</v>
      </c>
      <c r="C2670" t="s">
        <v>138</v>
      </c>
      <c r="D2670">
        <v>45</v>
      </c>
      <c r="E2670">
        <v>57</v>
      </c>
      <c r="F2670">
        <v>48</v>
      </c>
      <c r="G2670" t="s">
        <v>16</v>
      </c>
      <c r="H2670" t="s">
        <v>317</v>
      </c>
      <c r="I2670" t="s">
        <v>274</v>
      </c>
      <c r="J2670" t="b">
        <v>0</v>
      </c>
      <c r="K2670">
        <v>1488</v>
      </c>
      <c r="L2670">
        <v>1617700</v>
      </c>
      <c r="M2670" t="str">
        <f>IF(VLOOKUP(A2670,'national-winners'!$A$2:$B$13,2,0)=H2670,"Y","N")</f>
        <v>N</v>
      </c>
      <c r="N2670" t="str">
        <f>_xlfn.XLOOKUP(INDEX('state-winning-votes'!$A$1:$L$53,MATCH($C2670,'state-winning-votes'!$A:$A,0),MATCH($A2670,'state-winning-votes'!$A$2:$L$2,0)),$K:$K,$H:$H)</f>
        <v>Bush, George W.</v>
      </c>
      <c r="O2670" t="str">
        <f>VLOOKUP(A2670,'national-winners'!$A$2:$B$13,2,0)</f>
        <v>Bush, George W.</v>
      </c>
    </row>
    <row r="2671" spans="1:15" x14ac:dyDescent="0.25">
      <c r="A2671">
        <v>2004</v>
      </c>
      <c r="B2671" t="s">
        <v>139</v>
      </c>
      <c r="C2671" t="s">
        <v>140</v>
      </c>
      <c r="D2671">
        <v>46</v>
      </c>
      <c r="E2671">
        <v>45</v>
      </c>
      <c r="F2671">
        <v>37</v>
      </c>
      <c r="G2671" t="s">
        <v>16</v>
      </c>
      <c r="H2671" t="s">
        <v>297</v>
      </c>
      <c r="I2671" t="s">
        <v>21</v>
      </c>
      <c r="J2671" t="b">
        <v>0</v>
      </c>
      <c r="K2671">
        <v>232584</v>
      </c>
      <c r="L2671">
        <v>388215</v>
      </c>
      <c r="M2671" t="str">
        <f>IF(VLOOKUP(A2671,'national-winners'!$A$2:$B$13,2,0)=H2671,"Y","N")</f>
        <v>Y</v>
      </c>
      <c r="N2671" t="str">
        <f>_xlfn.XLOOKUP(INDEX('state-winning-votes'!$A$1:$L$53,MATCH($C2671,'state-winning-votes'!$A:$A,0),MATCH($A2671,'state-winning-votes'!$A$2:$L$2,0)),$K:$K,$H:$H)</f>
        <v>Bush, George W.</v>
      </c>
      <c r="O2671" t="str">
        <f>VLOOKUP(A2671,'national-winners'!$A$2:$B$13,2,0)</f>
        <v>Bush, George W.</v>
      </c>
    </row>
    <row r="2672" spans="1:15" x14ac:dyDescent="0.25">
      <c r="A2672">
        <v>2004</v>
      </c>
      <c r="B2672" t="s">
        <v>139</v>
      </c>
      <c r="C2672" t="s">
        <v>140</v>
      </c>
      <c r="D2672">
        <v>46</v>
      </c>
      <c r="E2672">
        <v>45</v>
      </c>
      <c r="F2672">
        <v>37</v>
      </c>
      <c r="G2672" t="s">
        <v>16</v>
      </c>
      <c r="H2672" t="s">
        <v>313</v>
      </c>
      <c r="I2672" t="s">
        <v>18</v>
      </c>
      <c r="J2672" t="b">
        <v>0</v>
      </c>
      <c r="K2672">
        <v>149244</v>
      </c>
      <c r="L2672">
        <v>388215</v>
      </c>
      <c r="M2672" t="str">
        <f>IF(VLOOKUP(A2672,'national-winners'!$A$2:$B$13,2,0)=H2672,"Y","N")</f>
        <v>N</v>
      </c>
      <c r="N2672" t="str">
        <f>_xlfn.XLOOKUP(INDEX('state-winning-votes'!$A$1:$L$53,MATCH($C2672,'state-winning-votes'!$A:$A,0),MATCH($A2672,'state-winning-votes'!$A$2:$L$2,0)),$K:$K,$H:$H)</f>
        <v>Bush, George W.</v>
      </c>
      <c r="O2672" t="str">
        <f>VLOOKUP(A2672,'national-winners'!$A$2:$B$13,2,0)</f>
        <v>Bush, George W.</v>
      </c>
    </row>
    <row r="2673" spans="1:15" x14ac:dyDescent="0.25">
      <c r="A2673">
        <v>2004</v>
      </c>
      <c r="B2673" t="s">
        <v>139</v>
      </c>
      <c r="C2673" t="s">
        <v>140</v>
      </c>
      <c r="D2673">
        <v>46</v>
      </c>
      <c r="E2673">
        <v>45</v>
      </c>
      <c r="F2673">
        <v>37</v>
      </c>
      <c r="G2673" t="s">
        <v>16</v>
      </c>
      <c r="H2673" t="s">
        <v>273</v>
      </c>
      <c r="I2673" t="s">
        <v>35</v>
      </c>
      <c r="J2673" t="b">
        <v>0</v>
      </c>
      <c r="K2673">
        <v>4320</v>
      </c>
      <c r="L2673">
        <v>388215</v>
      </c>
      <c r="M2673" t="str">
        <f>IF(VLOOKUP(A2673,'national-winners'!$A$2:$B$13,2,0)=H2673,"Y","N")</f>
        <v>N</v>
      </c>
      <c r="N2673" t="str">
        <f>_xlfn.XLOOKUP(INDEX('state-winning-votes'!$A$1:$L$53,MATCH($C2673,'state-winning-votes'!$A:$A,0),MATCH($A2673,'state-winning-votes'!$A$2:$L$2,0)),$K:$K,$H:$H)</f>
        <v>Bush, George W.</v>
      </c>
      <c r="O2673" t="str">
        <f>VLOOKUP(A2673,'national-winners'!$A$2:$B$13,2,0)</f>
        <v>Bush, George W.</v>
      </c>
    </row>
    <row r="2674" spans="1:15" x14ac:dyDescent="0.25">
      <c r="A2674">
        <v>2004</v>
      </c>
      <c r="B2674" t="s">
        <v>139</v>
      </c>
      <c r="C2674" t="s">
        <v>140</v>
      </c>
      <c r="D2674">
        <v>46</v>
      </c>
      <c r="E2674">
        <v>45</v>
      </c>
      <c r="F2674">
        <v>37</v>
      </c>
      <c r="G2674" t="s">
        <v>16</v>
      </c>
      <c r="H2674" t="s">
        <v>314</v>
      </c>
      <c r="I2674" t="s">
        <v>134</v>
      </c>
      <c r="J2674" t="b">
        <v>0</v>
      </c>
      <c r="K2674">
        <v>1103</v>
      </c>
      <c r="L2674">
        <v>388215</v>
      </c>
      <c r="M2674" t="str">
        <f>IF(VLOOKUP(A2674,'national-winners'!$A$2:$B$13,2,0)=H2674,"Y","N")</f>
        <v>N</v>
      </c>
      <c r="N2674" t="str">
        <f>_xlfn.XLOOKUP(INDEX('state-winning-votes'!$A$1:$L$53,MATCH($C2674,'state-winning-votes'!$A:$A,0),MATCH($A2674,'state-winning-votes'!$A$2:$L$2,0)),$K:$K,$H:$H)</f>
        <v>Bush, George W.</v>
      </c>
      <c r="O2674" t="str">
        <f>VLOOKUP(A2674,'national-winners'!$A$2:$B$13,2,0)</f>
        <v>Bush, George W.</v>
      </c>
    </row>
    <row r="2675" spans="1:15" x14ac:dyDescent="0.25">
      <c r="A2675">
        <v>2004</v>
      </c>
      <c r="B2675" t="s">
        <v>139</v>
      </c>
      <c r="C2675" t="s">
        <v>140</v>
      </c>
      <c r="D2675">
        <v>46</v>
      </c>
      <c r="E2675">
        <v>45</v>
      </c>
      <c r="F2675">
        <v>37</v>
      </c>
      <c r="G2675" t="s">
        <v>16</v>
      </c>
      <c r="H2675" t="s">
        <v>316</v>
      </c>
      <c r="I2675" t="s">
        <v>29</v>
      </c>
      <c r="J2675" t="b">
        <v>0</v>
      </c>
      <c r="K2675">
        <v>964</v>
      </c>
      <c r="L2675">
        <v>388215</v>
      </c>
      <c r="M2675" t="str">
        <f>IF(VLOOKUP(A2675,'national-winners'!$A$2:$B$13,2,0)=H2675,"Y","N")</f>
        <v>N</v>
      </c>
      <c r="N2675" t="str">
        <f>_xlfn.XLOOKUP(INDEX('state-winning-votes'!$A$1:$L$53,MATCH($C2675,'state-winning-votes'!$A:$A,0),MATCH($A2675,'state-winning-votes'!$A$2:$L$2,0)),$K:$K,$H:$H)</f>
        <v>Bush, George W.</v>
      </c>
      <c r="O2675" t="str">
        <f>VLOOKUP(A2675,'national-winners'!$A$2:$B$13,2,0)</f>
        <v>Bush, George W.</v>
      </c>
    </row>
    <row r="2676" spans="1:15" x14ac:dyDescent="0.25">
      <c r="A2676">
        <v>2004</v>
      </c>
      <c r="B2676" t="s">
        <v>141</v>
      </c>
      <c r="C2676" t="s">
        <v>142</v>
      </c>
      <c r="D2676">
        <v>47</v>
      </c>
      <c r="E2676">
        <v>62</v>
      </c>
      <c r="F2676">
        <v>54</v>
      </c>
      <c r="G2676" t="s">
        <v>16</v>
      </c>
      <c r="H2676" t="s">
        <v>297</v>
      </c>
      <c r="I2676" t="s">
        <v>21</v>
      </c>
      <c r="J2676" t="b">
        <v>0</v>
      </c>
      <c r="K2676">
        <v>1384375</v>
      </c>
      <c r="L2676">
        <v>2437319</v>
      </c>
      <c r="M2676" t="str">
        <f>IF(VLOOKUP(A2676,'national-winners'!$A$2:$B$13,2,0)=H2676,"Y","N")</f>
        <v>Y</v>
      </c>
      <c r="N2676" t="str">
        <f>_xlfn.XLOOKUP(INDEX('state-winning-votes'!$A$1:$L$53,MATCH($C2676,'state-winning-votes'!$A:$A,0),MATCH($A2676,'state-winning-votes'!$A$2:$L$2,0)),$K:$K,$H:$H)</f>
        <v>Bush, George W.</v>
      </c>
      <c r="O2676" t="str">
        <f>VLOOKUP(A2676,'national-winners'!$A$2:$B$13,2,0)</f>
        <v>Bush, George W.</v>
      </c>
    </row>
    <row r="2677" spans="1:15" x14ac:dyDescent="0.25">
      <c r="A2677">
        <v>2004</v>
      </c>
      <c r="B2677" t="s">
        <v>141</v>
      </c>
      <c r="C2677" t="s">
        <v>142</v>
      </c>
      <c r="D2677">
        <v>47</v>
      </c>
      <c r="E2677">
        <v>62</v>
      </c>
      <c r="F2677">
        <v>54</v>
      </c>
      <c r="G2677" t="s">
        <v>16</v>
      </c>
      <c r="H2677" t="s">
        <v>313</v>
      </c>
      <c r="I2677" t="s">
        <v>18</v>
      </c>
      <c r="J2677" t="b">
        <v>0</v>
      </c>
      <c r="K2677">
        <v>1036477</v>
      </c>
      <c r="L2677">
        <v>2437319</v>
      </c>
      <c r="M2677" t="str">
        <f>IF(VLOOKUP(A2677,'national-winners'!$A$2:$B$13,2,0)=H2677,"Y","N")</f>
        <v>N</v>
      </c>
      <c r="N2677" t="str">
        <f>_xlfn.XLOOKUP(INDEX('state-winning-votes'!$A$1:$L$53,MATCH($C2677,'state-winning-votes'!$A:$A,0),MATCH($A2677,'state-winning-votes'!$A$2:$L$2,0)),$K:$K,$H:$H)</f>
        <v>Bush, George W.</v>
      </c>
      <c r="O2677" t="str">
        <f>VLOOKUP(A2677,'national-winners'!$A$2:$B$13,2,0)</f>
        <v>Bush, George W.</v>
      </c>
    </row>
    <row r="2678" spans="1:15" x14ac:dyDescent="0.25">
      <c r="A2678">
        <v>2004</v>
      </c>
      <c r="B2678" t="s">
        <v>141</v>
      </c>
      <c r="C2678" t="s">
        <v>142</v>
      </c>
      <c r="D2678">
        <v>47</v>
      </c>
      <c r="E2678">
        <v>62</v>
      </c>
      <c r="F2678">
        <v>54</v>
      </c>
      <c r="G2678" t="s">
        <v>16</v>
      </c>
      <c r="H2678" t="s">
        <v>59</v>
      </c>
      <c r="I2678" t="s">
        <v>35</v>
      </c>
      <c r="J2678" t="b">
        <v>0</v>
      </c>
      <c r="K2678">
        <v>16428</v>
      </c>
      <c r="L2678">
        <v>2437319</v>
      </c>
      <c r="M2678" t="str">
        <f>IF(VLOOKUP(A2678,'national-winners'!$A$2:$B$13,2,0)=H2678,"Y","N")</f>
        <v>N</v>
      </c>
      <c r="N2678" t="str">
        <f>_xlfn.XLOOKUP(INDEX('state-winning-votes'!$A$1:$L$53,MATCH($C2678,'state-winning-votes'!$A:$A,0),MATCH($A2678,'state-winning-votes'!$A$2:$L$2,0)),$K:$K,$H:$H)</f>
        <v>Bush, George W.</v>
      </c>
      <c r="O2678" t="str">
        <f>VLOOKUP(A2678,'national-winners'!$A$2:$B$13,2,0)</f>
        <v>Bush, George W.</v>
      </c>
    </row>
    <row r="2679" spans="1:15" x14ac:dyDescent="0.25">
      <c r="A2679">
        <v>2004</v>
      </c>
      <c r="B2679" t="s">
        <v>141</v>
      </c>
      <c r="C2679" t="s">
        <v>142</v>
      </c>
      <c r="D2679">
        <v>47</v>
      </c>
      <c r="E2679">
        <v>62</v>
      </c>
      <c r="F2679">
        <v>54</v>
      </c>
      <c r="G2679" t="s">
        <v>16</v>
      </c>
      <c r="H2679" t="s">
        <v>59</v>
      </c>
      <c r="J2679" t="b">
        <v>1</v>
      </c>
      <c r="K2679">
        <v>39</v>
      </c>
      <c r="L2679">
        <v>2437319</v>
      </c>
      <c r="M2679" t="str">
        <f>IF(VLOOKUP(A2679,'national-winners'!$A$2:$B$13,2,0)=H2679,"Y","N")</f>
        <v>N</v>
      </c>
      <c r="N2679" t="str">
        <f>_xlfn.XLOOKUP(INDEX('state-winning-votes'!$A$1:$L$53,MATCH($C2679,'state-winning-votes'!$A:$A,0),MATCH($A2679,'state-winning-votes'!$A$2:$L$2,0)),$K:$K,$H:$H)</f>
        <v>Bush, George W.</v>
      </c>
      <c r="O2679" t="str">
        <f>VLOOKUP(A2679,'national-winners'!$A$2:$B$13,2,0)</f>
        <v>Bush, George W.</v>
      </c>
    </row>
    <row r="2680" spans="1:15" x14ac:dyDescent="0.25">
      <c r="A2680">
        <v>2004</v>
      </c>
      <c r="B2680" t="s">
        <v>143</v>
      </c>
      <c r="C2680" t="s">
        <v>144</v>
      </c>
      <c r="D2680">
        <v>48</v>
      </c>
      <c r="E2680">
        <v>74</v>
      </c>
      <c r="F2680">
        <v>49</v>
      </c>
      <c r="G2680" t="s">
        <v>16</v>
      </c>
      <c r="H2680" t="s">
        <v>297</v>
      </c>
      <c r="I2680" t="s">
        <v>21</v>
      </c>
      <c r="J2680" t="b">
        <v>0</v>
      </c>
      <c r="K2680">
        <v>4526917</v>
      </c>
      <c r="L2680">
        <v>7410749</v>
      </c>
      <c r="M2680" t="str">
        <f>IF(VLOOKUP(A2680,'national-winners'!$A$2:$B$13,2,0)=H2680,"Y","N")</f>
        <v>Y</v>
      </c>
      <c r="N2680" t="str">
        <f>_xlfn.XLOOKUP(INDEX('state-winning-votes'!$A$1:$L$53,MATCH($C2680,'state-winning-votes'!$A:$A,0),MATCH($A2680,'state-winning-votes'!$A$2:$L$2,0)),$K:$K,$H:$H)</f>
        <v>Bush, George W.</v>
      </c>
      <c r="O2680" t="str">
        <f>VLOOKUP(A2680,'national-winners'!$A$2:$B$13,2,0)</f>
        <v>Bush, George W.</v>
      </c>
    </row>
    <row r="2681" spans="1:15" x14ac:dyDescent="0.25">
      <c r="A2681">
        <v>2004</v>
      </c>
      <c r="B2681" t="s">
        <v>143</v>
      </c>
      <c r="C2681" t="s">
        <v>144</v>
      </c>
      <c r="D2681">
        <v>48</v>
      </c>
      <c r="E2681">
        <v>74</v>
      </c>
      <c r="F2681">
        <v>49</v>
      </c>
      <c r="G2681" t="s">
        <v>16</v>
      </c>
      <c r="H2681" t="s">
        <v>313</v>
      </c>
      <c r="I2681" t="s">
        <v>18</v>
      </c>
      <c r="J2681" t="b">
        <v>0</v>
      </c>
      <c r="K2681">
        <v>2832704</v>
      </c>
      <c r="L2681">
        <v>7410749</v>
      </c>
      <c r="M2681" t="str">
        <f>IF(VLOOKUP(A2681,'national-winners'!$A$2:$B$13,2,0)=H2681,"Y","N")</f>
        <v>N</v>
      </c>
      <c r="N2681" t="str">
        <f>_xlfn.XLOOKUP(INDEX('state-winning-votes'!$A$1:$L$53,MATCH($C2681,'state-winning-votes'!$A:$A,0),MATCH($A2681,'state-winning-votes'!$A$2:$L$2,0)),$K:$K,$H:$H)</f>
        <v>Bush, George W.</v>
      </c>
      <c r="O2681" t="str">
        <f>VLOOKUP(A2681,'national-winners'!$A$2:$B$13,2,0)</f>
        <v>Bush, George W.</v>
      </c>
    </row>
    <row r="2682" spans="1:15" x14ac:dyDescent="0.25">
      <c r="A2682">
        <v>2004</v>
      </c>
      <c r="B2682" t="s">
        <v>143</v>
      </c>
      <c r="C2682" t="s">
        <v>144</v>
      </c>
      <c r="D2682">
        <v>48</v>
      </c>
      <c r="E2682">
        <v>74</v>
      </c>
      <c r="F2682">
        <v>49</v>
      </c>
      <c r="G2682" t="s">
        <v>16</v>
      </c>
      <c r="H2682" t="s">
        <v>316</v>
      </c>
      <c r="I2682" t="s">
        <v>29</v>
      </c>
      <c r="J2682" t="b">
        <v>0</v>
      </c>
      <c r="K2682">
        <v>38787</v>
      </c>
      <c r="L2682">
        <v>7410749</v>
      </c>
      <c r="M2682" t="str">
        <f>IF(VLOOKUP(A2682,'national-winners'!$A$2:$B$13,2,0)=H2682,"Y","N")</f>
        <v>N</v>
      </c>
      <c r="N2682" t="str">
        <f>_xlfn.XLOOKUP(INDEX('state-winning-votes'!$A$1:$L$53,MATCH($C2682,'state-winning-votes'!$A:$A,0),MATCH($A2682,'state-winning-votes'!$A$2:$L$2,0)),$K:$K,$H:$H)</f>
        <v>Bush, George W.</v>
      </c>
      <c r="O2682" t="str">
        <f>VLOOKUP(A2682,'national-winners'!$A$2:$B$13,2,0)</f>
        <v>Bush, George W.</v>
      </c>
    </row>
    <row r="2683" spans="1:15" x14ac:dyDescent="0.25">
      <c r="A2683">
        <v>2004</v>
      </c>
      <c r="B2683" t="s">
        <v>143</v>
      </c>
      <c r="C2683" t="s">
        <v>144</v>
      </c>
      <c r="D2683">
        <v>48</v>
      </c>
      <c r="E2683">
        <v>74</v>
      </c>
      <c r="F2683">
        <v>49</v>
      </c>
      <c r="G2683" t="s">
        <v>16</v>
      </c>
      <c r="H2683" t="s">
        <v>59</v>
      </c>
      <c r="J2683" t="b">
        <v>1</v>
      </c>
      <c r="K2683">
        <v>12341</v>
      </c>
      <c r="L2683">
        <v>7410749</v>
      </c>
      <c r="M2683" t="str">
        <f>IF(VLOOKUP(A2683,'national-winners'!$A$2:$B$13,2,0)=H2683,"Y","N")</f>
        <v>N</v>
      </c>
      <c r="N2683" t="str">
        <f>_xlfn.XLOOKUP(INDEX('state-winning-votes'!$A$1:$L$53,MATCH($C2683,'state-winning-votes'!$A:$A,0),MATCH($A2683,'state-winning-votes'!$A$2:$L$2,0)),$K:$K,$H:$H)</f>
        <v>Bush, George W.</v>
      </c>
      <c r="O2683" t="str">
        <f>VLOOKUP(A2683,'national-winners'!$A$2:$B$13,2,0)</f>
        <v>Bush, George W.</v>
      </c>
    </row>
    <row r="2684" spans="1:15" x14ac:dyDescent="0.25">
      <c r="A2684">
        <v>2004</v>
      </c>
      <c r="B2684" t="s">
        <v>145</v>
      </c>
      <c r="C2684" t="s">
        <v>146</v>
      </c>
      <c r="D2684">
        <v>49</v>
      </c>
      <c r="E2684">
        <v>87</v>
      </c>
      <c r="F2684">
        <v>67</v>
      </c>
      <c r="G2684" t="s">
        <v>16</v>
      </c>
      <c r="H2684" t="s">
        <v>297</v>
      </c>
      <c r="I2684" t="s">
        <v>21</v>
      </c>
      <c r="J2684" t="b">
        <v>0</v>
      </c>
      <c r="K2684">
        <v>663742</v>
      </c>
      <c r="L2684">
        <v>927844</v>
      </c>
      <c r="M2684" t="str">
        <f>IF(VLOOKUP(A2684,'national-winners'!$A$2:$B$13,2,0)=H2684,"Y","N")</f>
        <v>Y</v>
      </c>
      <c r="N2684" t="str">
        <f>_xlfn.XLOOKUP(INDEX('state-winning-votes'!$A$1:$L$53,MATCH($C2684,'state-winning-votes'!$A:$A,0),MATCH($A2684,'state-winning-votes'!$A$2:$L$2,0)),$K:$K,$H:$H)</f>
        <v>Bush, George W.</v>
      </c>
      <c r="O2684" t="str">
        <f>VLOOKUP(A2684,'national-winners'!$A$2:$B$13,2,0)</f>
        <v>Bush, George W.</v>
      </c>
    </row>
    <row r="2685" spans="1:15" x14ac:dyDescent="0.25">
      <c r="A2685">
        <v>2004</v>
      </c>
      <c r="B2685" t="s">
        <v>145</v>
      </c>
      <c r="C2685" t="s">
        <v>146</v>
      </c>
      <c r="D2685">
        <v>49</v>
      </c>
      <c r="E2685">
        <v>87</v>
      </c>
      <c r="F2685">
        <v>67</v>
      </c>
      <c r="G2685" t="s">
        <v>16</v>
      </c>
      <c r="H2685" t="s">
        <v>313</v>
      </c>
      <c r="I2685" t="s">
        <v>18</v>
      </c>
      <c r="J2685" t="b">
        <v>0</v>
      </c>
      <c r="K2685">
        <v>241199</v>
      </c>
      <c r="L2685">
        <v>927844</v>
      </c>
      <c r="M2685" t="str">
        <f>IF(VLOOKUP(A2685,'national-winners'!$A$2:$B$13,2,0)=H2685,"Y","N")</f>
        <v>N</v>
      </c>
      <c r="N2685" t="str">
        <f>_xlfn.XLOOKUP(INDEX('state-winning-votes'!$A$1:$L$53,MATCH($C2685,'state-winning-votes'!$A:$A,0),MATCH($A2685,'state-winning-votes'!$A$2:$L$2,0)),$K:$K,$H:$H)</f>
        <v>Bush, George W.</v>
      </c>
      <c r="O2685" t="str">
        <f>VLOOKUP(A2685,'national-winners'!$A$2:$B$13,2,0)</f>
        <v>Bush, George W.</v>
      </c>
    </row>
    <row r="2686" spans="1:15" x14ac:dyDescent="0.25">
      <c r="A2686">
        <v>2004</v>
      </c>
      <c r="B2686" t="s">
        <v>145</v>
      </c>
      <c r="C2686" t="s">
        <v>146</v>
      </c>
      <c r="D2686">
        <v>49</v>
      </c>
      <c r="E2686">
        <v>87</v>
      </c>
      <c r="F2686">
        <v>67</v>
      </c>
      <c r="G2686" t="s">
        <v>16</v>
      </c>
      <c r="H2686" t="s">
        <v>273</v>
      </c>
      <c r="I2686" t="s">
        <v>244</v>
      </c>
      <c r="J2686" t="b">
        <v>0</v>
      </c>
      <c r="K2686">
        <v>11305</v>
      </c>
      <c r="L2686">
        <v>927844</v>
      </c>
      <c r="M2686" t="str">
        <f>IF(VLOOKUP(A2686,'national-winners'!$A$2:$B$13,2,0)=H2686,"Y","N")</f>
        <v>N</v>
      </c>
      <c r="N2686" t="str">
        <f>_xlfn.XLOOKUP(INDEX('state-winning-votes'!$A$1:$L$53,MATCH($C2686,'state-winning-votes'!$A:$A,0),MATCH($A2686,'state-winning-votes'!$A$2:$L$2,0)),$K:$K,$H:$H)</f>
        <v>Bush, George W.</v>
      </c>
      <c r="O2686" t="str">
        <f>VLOOKUP(A2686,'national-winners'!$A$2:$B$13,2,0)</f>
        <v>Bush, George W.</v>
      </c>
    </row>
    <row r="2687" spans="1:15" x14ac:dyDescent="0.25">
      <c r="A2687">
        <v>2004</v>
      </c>
      <c r="B2687" t="s">
        <v>145</v>
      </c>
      <c r="C2687" t="s">
        <v>146</v>
      </c>
      <c r="D2687">
        <v>49</v>
      </c>
      <c r="E2687">
        <v>87</v>
      </c>
      <c r="F2687">
        <v>67</v>
      </c>
      <c r="G2687" t="s">
        <v>16</v>
      </c>
      <c r="H2687" t="s">
        <v>314</v>
      </c>
      <c r="I2687" t="s">
        <v>134</v>
      </c>
      <c r="J2687" t="b">
        <v>0</v>
      </c>
      <c r="K2687">
        <v>6841</v>
      </c>
      <c r="L2687">
        <v>927844</v>
      </c>
      <c r="M2687" t="str">
        <f>IF(VLOOKUP(A2687,'national-winners'!$A$2:$B$13,2,0)=H2687,"Y","N")</f>
        <v>N</v>
      </c>
      <c r="N2687" t="str">
        <f>_xlfn.XLOOKUP(INDEX('state-winning-votes'!$A$1:$L$53,MATCH($C2687,'state-winning-votes'!$A:$A,0),MATCH($A2687,'state-winning-votes'!$A$2:$L$2,0)),$K:$K,$H:$H)</f>
        <v>Bush, George W.</v>
      </c>
      <c r="O2687" t="str">
        <f>VLOOKUP(A2687,'national-winners'!$A$2:$B$13,2,0)</f>
        <v>Bush, George W.</v>
      </c>
    </row>
    <row r="2688" spans="1:15" x14ac:dyDescent="0.25">
      <c r="A2688">
        <v>2004</v>
      </c>
      <c r="B2688" t="s">
        <v>145</v>
      </c>
      <c r="C2688" t="s">
        <v>146</v>
      </c>
      <c r="D2688">
        <v>49</v>
      </c>
      <c r="E2688">
        <v>87</v>
      </c>
      <c r="F2688">
        <v>67</v>
      </c>
      <c r="G2688" t="s">
        <v>16</v>
      </c>
      <c r="H2688" t="s">
        <v>316</v>
      </c>
      <c r="I2688" t="s">
        <v>29</v>
      </c>
      <c r="J2688" t="b">
        <v>0</v>
      </c>
      <c r="K2688">
        <v>3375</v>
      </c>
      <c r="L2688">
        <v>927844</v>
      </c>
      <c r="M2688" t="str">
        <f>IF(VLOOKUP(A2688,'national-winners'!$A$2:$B$13,2,0)=H2688,"Y","N")</f>
        <v>N</v>
      </c>
      <c r="N2688" t="str">
        <f>_xlfn.XLOOKUP(INDEX('state-winning-votes'!$A$1:$L$53,MATCH($C2688,'state-winning-votes'!$A:$A,0),MATCH($A2688,'state-winning-votes'!$A$2:$L$2,0)),$K:$K,$H:$H)</f>
        <v>Bush, George W.</v>
      </c>
      <c r="O2688" t="str">
        <f>VLOOKUP(A2688,'national-winners'!$A$2:$B$13,2,0)</f>
        <v>Bush, George W.</v>
      </c>
    </row>
    <row r="2689" spans="1:15" x14ac:dyDescent="0.25">
      <c r="A2689">
        <v>2004</v>
      </c>
      <c r="B2689" t="s">
        <v>145</v>
      </c>
      <c r="C2689" t="s">
        <v>146</v>
      </c>
      <c r="D2689">
        <v>49</v>
      </c>
      <c r="E2689">
        <v>87</v>
      </c>
      <c r="F2689">
        <v>67</v>
      </c>
      <c r="G2689" t="s">
        <v>16</v>
      </c>
      <c r="H2689" t="s">
        <v>344</v>
      </c>
      <c r="I2689" t="s">
        <v>345</v>
      </c>
      <c r="J2689" t="b">
        <v>0</v>
      </c>
      <c r="K2689">
        <v>946</v>
      </c>
      <c r="L2689">
        <v>927844</v>
      </c>
      <c r="M2689" t="str">
        <f>IF(VLOOKUP(A2689,'national-winners'!$A$2:$B$13,2,0)=H2689,"Y","N")</f>
        <v>N</v>
      </c>
      <c r="N2689" t="str">
        <f>_xlfn.XLOOKUP(INDEX('state-winning-votes'!$A$1:$L$53,MATCH($C2689,'state-winning-votes'!$A:$A,0),MATCH($A2689,'state-winning-votes'!$A$2:$L$2,0)),$K:$K,$H:$H)</f>
        <v>Bush, George W.</v>
      </c>
      <c r="O2689" t="str">
        <f>VLOOKUP(A2689,'national-winners'!$A$2:$B$13,2,0)</f>
        <v>Bush, George W.</v>
      </c>
    </row>
    <row r="2690" spans="1:15" x14ac:dyDescent="0.25">
      <c r="A2690">
        <v>2004</v>
      </c>
      <c r="B2690" t="s">
        <v>145</v>
      </c>
      <c r="C2690" t="s">
        <v>146</v>
      </c>
      <c r="D2690">
        <v>49</v>
      </c>
      <c r="E2690">
        <v>87</v>
      </c>
      <c r="F2690">
        <v>67</v>
      </c>
      <c r="G2690" t="s">
        <v>16</v>
      </c>
      <c r="H2690" t="s">
        <v>324</v>
      </c>
      <c r="I2690" t="s">
        <v>37</v>
      </c>
      <c r="J2690" t="b">
        <v>0</v>
      </c>
      <c r="K2690">
        <v>393</v>
      </c>
      <c r="L2690">
        <v>927844</v>
      </c>
      <c r="M2690" t="str">
        <f>IF(VLOOKUP(A2690,'national-winners'!$A$2:$B$13,2,0)=H2690,"Y","N")</f>
        <v>N</v>
      </c>
      <c r="N2690" t="str">
        <f>_xlfn.XLOOKUP(INDEX('state-winning-votes'!$A$1:$L$53,MATCH($C2690,'state-winning-votes'!$A:$A,0),MATCH($A2690,'state-winning-votes'!$A$2:$L$2,0)),$K:$K,$H:$H)</f>
        <v>Bush, George W.</v>
      </c>
      <c r="O2690" t="str">
        <f>VLOOKUP(A2690,'national-winners'!$A$2:$B$13,2,0)</f>
        <v>Bush, George W.</v>
      </c>
    </row>
    <row r="2691" spans="1:15" x14ac:dyDescent="0.25">
      <c r="A2691">
        <v>2004</v>
      </c>
      <c r="B2691" t="s">
        <v>145</v>
      </c>
      <c r="C2691" t="s">
        <v>146</v>
      </c>
      <c r="D2691">
        <v>49</v>
      </c>
      <c r="E2691">
        <v>87</v>
      </c>
      <c r="F2691">
        <v>67</v>
      </c>
      <c r="G2691" t="s">
        <v>16</v>
      </c>
      <c r="H2691" t="s">
        <v>59</v>
      </c>
      <c r="J2691" t="b">
        <v>1</v>
      </c>
      <c r="K2691">
        <v>43</v>
      </c>
      <c r="L2691">
        <v>927844</v>
      </c>
      <c r="M2691" t="str">
        <f>IF(VLOOKUP(A2691,'national-winners'!$A$2:$B$13,2,0)=H2691,"Y","N")</f>
        <v>N</v>
      </c>
      <c r="N2691" t="str">
        <f>_xlfn.XLOOKUP(INDEX('state-winning-votes'!$A$1:$L$53,MATCH($C2691,'state-winning-votes'!$A:$A,0),MATCH($A2691,'state-winning-votes'!$A$2:$L$2,0)),$K:$K,$H:$H)</f>
        <v>Bush, George W.</v>
      </c>
      <c r="O2691" t="str">
        <f>VLOOKUP(A2691,'national-winners'!$A$2:$B$13,2,0)</f>
        <v>Bush, George W.</v>
      </c>
    </row>
    <row r="2692" spans="1:15" x14ac:dyDescent="0.25">
      <c r="A2692">
        <v>2004</v>
      </c>
      <c r="B2692" t="s">
        <v>148</v>
      </c>
      <c r="C2692" t="s">
        <v>149</v>
      </c>
      <c r="D2692">
        <v>50</v>
      </c>
      <c r="E2692">
        <v>13</v>
      </c>
      <c r="F2692">
        <v>6</v>
      </c>
      <c r="G2692" t="s">
        <v>16</v>
      </c>
      <c r="H2692" t="s">
        <v>313</v>
      </c>
      <c r="I2692" t="s">
        <v>18</v>
      </c>
      <c r="J2692" t="b">
        <v>0</v>
      </c>
      <c r="K2692">
        <v>184067</v>
      </c>
      <c r="L2692">
        <v>312309</v>
      </c>
      <c r="M2692" t="str">
        <f>IF(VLOOKUP(A2692,'national-winners'!$A$2:$B$13,2,0)=H2692,"Y","N")</f>
        <v>N</v>
      </c>
      <c r="N2692" t="str">
        <f>_xlfn.XLOOKUP(INDEX('state-winning-votes'!$A$1:$L$53,MATCH($C2692,'state-winning-votes'!$A:$A,0),MATCH($A2692,'state-winning-votes'!$A$2:$L$2,0)),$K:$K,$H:$H)</f>
        <v>Kerry, John</v>
      </c>
      <c r="O2692" t="str">
        <f>VLOOKUP(A2692,'national-winners'!$A$2:$B$13,2,0)</f>
        <v>Bush, George W.</v>
      </c>
    </row>
    <row r="2693" spans="1:15" x14ac:dyDescent="0.25">
      <c r="A2693">
        <v>2004</v>
      </c>
      <c r="B2693" t="s">
        <v>148</v>
      </c>
      <c r="C2693" t="s">
        <v>149</v>
      </c>
      <c r="D2693">
        <v>50</v>
      </c>
      <c r="E2693">
        <v>13</v>
      </c>
      <c r="F2693">
        <v>6</v>
      </c>
      <c r="G2693" t="s">
        <v>16</v>
      </c>
      <c r="H2693" t="s">
        <v>297</v>
      </c>
      <c r="I2693" t="s">
        <v>21</v>
      </c>
      <c r="J2693" t="b">
        <v>0</v>
      </c>
      <c r="K2693">
        <v>121180</v>
      </c>
      <c r="L2693">
        <v>312309</v>
      </c>
      <c r="M2693" t="str">
        <f>IF(VLOOKUP(A2693,'national-winners'!$A$2:$B$13,2,0)=H2693,"Y","N")</f>
        <v>Y</v>
      </c>
      <c r="N2693" t="str">
        <f>_xlfn.XLOOKUP(INDEX('state-winning-votes'!$A$1:$L$53,MATCH($C2693,'state-winning-votes'!$A:$A,0),MATCH($A2693,'state-winning-votes'!$A$2:$L$2,0)),$K:$K,$H:$H)</f>
        <v>Kerry, John</v>
      </c>
      <c r="O2693" t="str">
        <f>VLOOKUP(A2693,'national-winners'!$A$2:$B$13,2,0)</f>
        <v>Bush, George W.</v>
      </c>
    </row>
    <row r="2694" spans="1:15" x14ac:dyDescent="0.25">
      <c r="A2694">
        <v>2004</v>
      </c>
      <c r="B2694" t="s">
        <v>148</v>
      </c>
      <c r="C2694" t="s">
        <v>149</v>
      </c>
      <c r="D2694">
        <v>50</v>
      </c>
      <c r="E2694">
        <v>13</v>
      </c>
      <c r="F2694">
        <v>6</v>
      </c>
      <c r="G2694" t="s">
        <v>16</v>
      </c>
      <c r="H2694" t="s">
        <v>273</v>
      </c>
      <c r="I2694" t="s">
        <v>35</v>
      </c>
      <c r="J2694" t="b">
        <v>0</v>
      </c>
      <c r="K2694">
        <v>4494</v>
      </c>
      <c r="L2694">
        <v>312309</v>
      </c>
      <c r="M2694" t="str">
        <f>IF(VLOOKUP(A2694,'national-winners'!$A$2:$B$13,2,0)=H2694,"Y","N")</f>
        <v>N</v>
      </c>
      <c r="N2694" t="str">
        <f>_xlfn.XLOOKUP(INDEX('state-winning-votes'!$A$1:$L$53,MATCH($C2694,'state-winning-votes'!$A:$A,0),MATCH($A2694,'state-winning-votes'!$A$2:$L$2,0)),$K:$K,$H:$H)</f>
        <v>Kerry, John</v>
      </c>
      <c r="O2694" t="str">
        <f>VLOOKUP(A2694,'national-winners'!$A$2:$B$13,2,0)</f>
        <v>Bush, George W.</v>
      </c>
    </row>
    <row r="2695" spans="1:15" x14ac:dyDescent="0.25">
      <c r="A2695">
        <v>2004</v>
      </c>
      <c r="B2695" t="s">
        <v>148</v>
      </c>
      <c r="C2695" t="s">
        <v>149</v>
      </c>
      <c r="D2695">
        <v>50</v>
      </c>
      <c r="E2695">
        <v>13</v>
      </c>
      <c r="F2695">
        <v>6</v>
      </c>
      <c r="G2695" t="s">
        <v>16</v>
      </c>
      <c r="H2695" t="s">
        <v>316</v>
      </c>
      <c r="I2695" t="s">
        <v>29</v>
      </c>
      <c r="J2695" t="b">
        <v>0</v>
      </c>
      <c r="K2695">
        <v>1102</v>
      </c>
      <c r="L2695">
        <v>312309</v>
      </c>
      <c r="M2695" t="str">
        <f>IF(VLOOKUP(A2695,'national-winners'!$A$2:$B$13,2,0)=H2695,"Y","N")</f>
        <v>N</v>
      </c>
      <c r="N2695" t="str">
        <f>_xlfn.XLOOKUP(INDEX('state-winning-votes'!$A$1:$L$53,MATCH($C2695,'state-winning-votes'!$A:$A,0),MATCH($A2695,'state-winning-votes'!$A$2:$L$2,0)),$K:$K,$H:$H)</f>
        <v>Kerry, John</v>
      </c>
      <c r="O2695" t="str">
        <f>VLOOKUP(A2695,'national-winners'!$A$2:$B$13,2,0)</f>
        <v>Bush, George W.</v>
      </c>
    </row>
    <row r="2696" spans="1:15" x14ac:dyDescent="0.25">
      <c r="A2696">
        <v>2004</v>
      </c>
      <c r="B2696" t="s">
        <v>148</v>
      </c>
      <c r="C2696" t="s">
        <v>149</v>
      </c>
      <c r="D2696">
        <v>50</v>
      </c>
      <c r="E2696">
        <v>13</v>
      </c>
      <c r="F2696">
        <v>6</v>
      </c>
      <c r="G2696" t="s">
        <v>16</v>
      </c>
      <c r="H2696" t="s">
        <v>59</v>
      </c>
      <c r="J2696" t="b">
        <v>1</v>
      </c>
      <c r="K2696">
        <v>957</v>
      </c>
      <c r="L2696">
        <v>312309</v>
      </c>
      <c r="M2696" t="str">
        <f>IF(VLOOKUP(A2696,'national-winners'!$A$2:$B$13,2,0)=H2696,"Y","N")</f>
        <v>N</v>
      </c>
      <c r="N2696" t="str">
        <f>_xlfn.XLOOKUP(INDEX('state-winning-votes'!$A$1:$L$53,MATCH($C2696,'state-winning-votes'!$A:$A,0),MATCH($A2696,'state-winning-votes'!$A$2:$L$2,0)),$K:$K,$H:$H)</f>
        <v>Kerry, John</v>
      </c>
      <c r="O2696" t="str">
        <f>VLOOKUP(A2696,'national-winners'!$A$2:$B$13,2,0)</f>
        <v>Bush, George W.</v>
      </c>
    </row>
    <row r="2697" spans="1:15" x14ac:dyDescent="0.25">
      <c r="A2697">
        <v>2004</v>
      </c>
      <c r="B2697" t="s">
        <v>148</v>
      </c>
      <c r="C2697" t="s">
        <v>149</v>
      </c>
      <c r="D2697">
        <v>50</v>
      </c>
      <c r="E2697">
        <v>13</v>
      </c>
      <c r="F2697">
        <v>6</v>
      </c>
      <c r="G2697" t="s">
        <v>16</v>
      </c>
      <c r="H2697" t="s">
        <v>346</v>
      </c>
      <c r="I2697" t="s">
        <v>229</v>
      </c>
      <c r="J2697" t="b">
        <v>0</v>
      </c>
      <c r="K2697">
        <v>265</v>
      </c>
      <c r="L2697">
        <v>312309</v>
      </c>
      <c r="M2697" t="str">
        <f>IF(VLOOKUP(A2697,'national-winners'!$A$2:$B$13,2,0)=H2697,"Y","N")</f>
        <v>N</v>
      </c>
      <c r="N2697" t="str">
        <f>_xlfn.XLOOKUP(INDEX('state-winning-votes'!$A$1:$L$53,MATCH($C2697,'state-winning-votes'!$A:$A,0),MATCH($A2697,'state-winning-votes'!$A$2:$L$2,0)),$K:$K,$H:$H)</f>
        <v>Kerry, John</v>
      </c>
      <c r="O2697" t="str">
        <f>VLOOKUP(A2697,'national-winners'!$A$2:$B$13,2,0)</f>
        <v>Bush, George W.</v>
      </c>
    </row>
    <row r="2698" spans="1:15" x14ac:dyDescent="0.25">
      <c r="A2698">
        <v>2004</v>
      </c>
      <c r="B2698" t="s">
        <v>148</v>
      </c>
      <c r="C2698" t="s">
        <v>149</v>
      </c>
      <c r="D2698">
        <v>50</v>
      </c>
      <c r="E2698">
        <v>13</v>
      </c>
      <c r="F2698">
        <v>6</v>
      </c>
      <c r="G2698" t="s">
        <v>16</v>
      </c>
      <c r="H2698" t="s">
        <v>324</v>
      </c>
      <c r="I2698" t="s">
        <v>37</v>
      </c>
      <c r="J2698" t="b">
        <v>0</v>
      </c>
      <c r="K2698">
        <v>244</v>
      </c>
      <c r="L2698">
        <v>312309</v>
      </c>
      <c r="M2698" t="str">
        <f>IF(VLOOKUP(A2698,'national-winners'!$A$2:$B$13,2,0)=H2698,"Y","N")</f>
        <v>N</v>
      </c>
      <c r="N2698" t="str">
        <f>_xlfn.XLOOKUP(INDEX('state-winning-votes'!$A$1:$L$53,MATCH($C2698,'state-winning-votes'!$A:$A,0),MATCH($A2698,'state-winning-votes'!$A$2:$L$2,0)),$K:$K,$H:$H)</f>
        <v>Kerry, John</v>
      </c>
      <c r="O2698" t="str">
        <f>VLOOKUP(A2698,'national-winners'!$A$2:$B$13,2,0)</f>
        <v>Bush, George W.</v>
      </c>
    </row>
    <row r="2699" spans="1:15" x14ac:dyDescent="0.25">
      <c r="A2699">
        <v>2004</v>
      </c>
      <c r="B2699" t="s">
        <v>150</v>
      </c>
      <c r="C2699" t="s">
        <v>151</v>
      </c>
      <c r="D2699">
        <v>51</v>
      </c>
      <c r="E2699">
        <v>54</v>
      </c>
      <c r="F2699">
        <v>40</v>
      </c>
      <c r="G2699" t="s">
        <v>16</v>
      </c>
      <c r="H2699" t="s">
        <v>297</v>
      </c>
      <c r="I2699" t="s">
        <v>21</v>
      </c>
      <c r="J2699" t="b">
        <v>0</v>
      </c>
      <c r="K2699">
        <v>1716959</v>
      </c>
      <c r="L2699">
        <v>3195415</v>
      </c>
      <c r="M2699" t="str">
        <f>IF(VLOOKUP(A2699,'national-winners'!$A$2:$B$13,2,0)=H2699,"Y","N")</f>
        <v>Y</v>
      </c>
      <c r="N2699" t="str">
        <f>_xlfn.XLOOKUP(INDEX('state-winning-votes'!$A$1:$L$53,MATCH($C2699,'state-winning-votes'!$A:$A,0),MATCH($A2699,'state-winning-votes'!$A$2:$L$2,0)),$K:$K,$H:$H)</f>
        <v>Bush, George W.</v>
      </c>
      <c r="O2699" t="str">
        <f>VLOOKUP(A2699,'national-winners'!$A$2:$B$13,2,0)</f>
        <v>Bush, George W.</v>
      </c>
    </row>
    <row r="2700" spans="1:15" x14ac:dyDescent="0.25">
      <c r="A2700">
        <v>2004</v>
      </c>
      <c r="B2700" t="s">
        <v>150</v>
      </c>
      <c r="C2700" t="s">
        <v>151</v>
      </c>
      <c r="D2700">
        <v>51</v>
      </c>
      <c r="E2700">
        <v>54</v>
      </c>
      <c r="F2700">
        <v>40</v>
      </c>
      <c r="G2700" t="s">
        <v>16</v>
      </c>
      <c r="H2700" t="s">
        <v>313</v>
      </c>
      <c r="I2700" t="s">
        <v>18</v>
      </c>
      <c r="J2700" t="b">
        <v>0</v>
      </c>
      <c r="K2700">
        <v>1454742</v>
      </c>
      <c r="L2700">
        <v>3195415</v>
      </c>
      <c r="M2700" t="str">
        <f>IF(VLOOKUP(A2700,'national-winners'!$A$2:$B$13,2,0)=H2700,"Y","N")</f>
        <v>N</v>
      </c>
      <c r="N2700" t="str">
        <f>_xlfn.XLOOKUP(INDEX('state-winning-votes'!$A$1:$L$53,MATCH($C2700,'state-winning-votes'!$A:$A,0),MATCH($A2700,'state-winning-votes'!$A$2:$L$2,0)),$K:$K,$H:$H)</f>
        <v>Bush, George W.</v>
      </c>
      <c r="O2700" t="str">
        <f>VLOOKUP(A2700,'national-winners'!$A$2:$B$13,2,0)</f>
        <v>Bush, George W.</v>
      </c>
    </row>
    <row r="2701" spans="1:15" x14ac:dyDescent="0.25">
      <c r="A2701">
        <v>2004</v>
      </c>
      <c r="B2701" t="s">
        <v>150</v>
      </c>
      <c r="C2701" t="s">
        <v>151</v>
      </c>
      <c r="D2701">
        <v>51</v>
      </c>
      <c r="E2701">
        <v>54</v>
      </c>
      <c r="F2701">
        <v>40</v>
      </c>
      <c r="G2701" t="s">
        <v>16</v>
      </c>
      <c r="H2701" t="s">
        <v>316</v>
      </c>
      <c r="I2701" t="s">
        <v>29</v>
      </c>
      <c r="J2701" t="b">
        <v>0</v>
      </c>
      <c r="K2701">
        <v>11032</v>
      </c>
      <c r="L2701">
        <v>3195415</v>
      </c>
      <c r="M2701" t="str">
        <f>IF(VLOOKUP(A2701,'national-winners'!$A$2:$B$13,2,0)=H2701,"Y","N")</f>
        <v>N</v>
      </c>
      <c r="N2701" t="str">
        <f>_xlfn.XLOOKUP(INDEX('state-winning-votes'!$A$1:$L$53,MATCH($C2701,'state-winning-votes'!$A:$A,0),MATCH($A2701,'state-winning-votes'!$A$2:$L$2,0)),$K:$K,$H:$H)</f>
        <v>Bush, George W.</v>
      </c>
      <c r="O2701" t="str">
        <f>VLOOKUP(A2701,'national-winners'!$A$2:$B$13,2,0)</f>
        <v>Bush, George W.</v>
      </c>
    </row>
    <row r="2702" spans="1:15" x14ac:dyDescent="0.25">
      <c r="A2702">
        <v>2004</v>
      </c>
      <c r="B2702" t="s">
        <v>150</v>
      </c>
      <c r="C2702" t="s">
        <v>151</v>
      </c>
      <c r="D2702">
        <v>51</v>
      </c>
      <c r="E2702">
        <v>54</v>
      </c>
      <c r="F2702">
        <v>40</v>
      </c>
      <c r="G2702" t="s">
        <v>16</v>
      </c>
      <c r="H2702" t="s">
        <v>314</v>
      </c>
      <c r="I2702" t="s">
        <v>134</v>
      </c>
      <c r="J2702" t="b">
        <v>0</v>
      </c>
      <c r="K2702">
        <v>10161</v>
      </c>
      <c r="L2702">
        <v>3195415</v>
      </c>
      <c r="M2702" t="str">
        <f>IF(VLOOKUP(A2702,'national-winners'!$A$2:$B$13,2,0)=H2702,"Y","N")</f>
        <v>N</v>
      </c>
      <c r="N2702" t="str">
        <f>_xlfn.XLOOKUP(INDEX('state-winning-votes'!$A$1:$L$53,MATCH($C2702,'state-winning-votes'!$A:$A,0),MATCH($A2702,'state-winning-votes'!$A$2:$L$2,0)),$K:$K,$H:$H)</f>
        <v>Bush, George W.</v>
      </c>
      <c r="O2702" t="str">
        <f>VLOOKUP(A2702,'national-winners'!$A$2:$B$13,2,0)</f>
        <v>Bush, George W.</v>
      </c>
    </row>
    <row r="2703" spans="1:15" x14ac:dyDescent="0.25">
      <c r="A2703">
        <v>2004</v>
      </c>
      <c r="B2703" t="s">
        <v>150</v>
      </c>
      <c r="C2703" t="s">
        <v>151</v>
      </c>
      <c r="D2703">
        <v>51</v>
      </c>
      <c r="E2703">
        <v>54</v>
      </c>
      <c r="F2703">
        <v>40</v>
      </c>
      <c r="G2703" t="s">
        <v>16</v>
      </c>
      <c r="H2703" t="s">
        <v>59</v>
      </c>
      <c r="J2703" t="b">
        <v>1</v>
      </c>
      <c r="K2703">
        <v>2521</v>
      </c>
      <c r="L2703">
        <v>3195415</v>
      </c>
      <c r="M2703" t="str">
        <f>IF(VLOOKUP(A2703,'national-winners'!$A$2:$B$13,2,0)=H2703,"Y","N")</f>
        <v>N</v>
      </c>
      <c r="N2703" t="str">
        <f>_xlfn.XLOOKUP(INDEX('state-winning-votes'!$A$1:$L$53,MATCH($C2703,'state-winning-votes'!$A:$A,0),MATCH($A2703,'state-winning-votes'!$A$2:$L$2,0)),$K:$K,$H:$H)</f>
        <v>Bush, George W.</v>
      </c>
      <c r="O2703" t="str">
        <f>VLOOKUP(A2703,'national-winners'!$A$2:$B$13,2,0)</f>
        <v>Bush, George W.</v>
      </c>
    </row>
    <row r="2704" spans="1:15" x14ac:dyDescent="0.25">
      <c r="A2704">
        <v>2004</v>
      </c>
      <c r="B2704" t="s">
        <v>152</v>
      </c>
      <c r="C2704" t="s">
        <v>153</v>
      </c>
      <c r="D2704">
        <v>53</v>
      </c>
      <c r="E2704">
        <v>91</v>
      </c>
      <c r="F2704">
        <v>73</v>
      </c>
      <c r="G2704" t="s">
        <v>16</v>
      </c>
      <c r="H2704" t="s">
        <v>313</v>
      </c>
      <c r="I2704" t="s">
        <v>18</v>
      </c>
      <c r="J2704" t="b">
        <v>0</v>
      </c>
      <c r="K2704">
        <v>1510201</v>
      </c>
      <c r="L2704">
        <v>2859084</v>
      </c>
      <c r="M2704" t="str">
        <f>IF(VLOOKUP(A2704,'national-winners'!$A$2:$B$13,2,0)=H2704,"Y","N")</f>
        <v>N</v>
      </c>
      <c r="N2704" t="str">
        <f>_xlfn.XLOOKUP(INDEX('state-winning-votes'!$A$1:$L$53,MATCH($C2704,'state-winning-votes'!$A:$A,0),MATCH($A2704,'state-winning-votes'!$A$2:$L$2,0)),$K:$K,$H:$H)</f>
        <v>Kerry, John</v>
      </c>
      <c r="O2704" t="str">
        <f>VLOOKUP(A2704,'national-winners'!$A$2:$B$13,2,0)</f>
        <v>Bush, George W.</v>
      </c>
    </row>
    <row r="2705" spans="1:15" x14ac:dyDescent="0.25">
      <c r="A2705">
        <v>2004</v>
      </c>
      <c r="B2705" t="s">
        <v>152</v>
      </c>
      <c r="C2705" t="s">
        <v>153</v>
      </c>
      <c r="D2705">
        <v>53</v>
      </c>
      <c r="E2705">
        <v>91</v>
      </c>
      <c r="F2705">
        <v>73</v>
      </c>
      <c r="G2705" t="s">
        <v>16</v>
      </c>
      <c r="H2705" t="s">
        <v>297</v>
      </c>
      <c r="I2705" t="s">
        <v>21</v>
      </c>
      <c r="J2705" t="b">
        <v>0</v>
      </c>
      <c r="K2705">
        <v>1304894</v>
      </c>
      <c r="L2705">
        <v>2859084</v>
      </c>
      <c r="M2705" t="str">
        <f>IF(VLOOKUP(A2705,'national-winners'!$A$2:$B$13,2,0)=H2705,"Y","N")</f>
        <v>Y</v>
      </c>
      <c r="N2705" t="str">
        <f>_xlfn.XLOOKUP(INDEX('state-winning-votes'!$A$1:$L$53,MATCH($C2705,'state-winning-votes'!$A:$A,0),MATCH($A2705,'state-winning-votes'!$A$2:$L$2,0)),$K:$K,$H:$H)</f>
        <v>Kerry, John</v>
      </c>
      <c r="O2705" t="str">
        <f>VLOOKUP(A2705,'national-winners'!$A$2:$B$13,2,0)</f>
        <v>Bush, George W.</v>
      </c>
    </row>
    <row r="2706" spans="1:15" x14ac:dyDescent="0.25">
      <c r="A2706">
        <v>2004</v>
      </c>
      <c r="B2706" t="s">
        <v>152</v>
      </c>
      <c r="C2706" t="s">
        <v>153</v>
      </c>
      <c r="D2706">
        <v>53</v>
      </c>
      <c r="E2706">
        <v>91</v>
      </c>
      <c r="F2706">
        <v>73</v>
      </c>
      <c r="G2706" t="s">
        <v>16</v>
      </c>
      <c r="H2706" t="s">
        <v>273</v>
      </c>
      <c r="I2706" t="s">
        <v>35</v>
      </c>
      <c r="J2706" t="b">
        <v>0</v>
      </c>
      <c r="K2706">
        <v>23283</v>
      </c>
      <c r="L2706">
        <v>2859084</v>
      </c>
      <c r="M2706" t="str">
        <f>IF(VLOOKUP(A2706,'national-winners'!$A$2:$B$13,2,0)=H2706,"Y","N")</f>
        <v>N</v>
      </c>
      <c r="N2706" t="str">
        <f>_xlfn.XLOOKUP(INDEX('state-winning-votes'!$A$1:$L$53,MATCH($C2706,'state-winning-votes'!$A:$A,0),MATCH($A2706,'state-winning-votes'!$A$2:$L$2,0)),$K:$K,$H:$H)</f>
        <v>Kerry, John</v>
      </c>
      <c r="O2706" t="str">
        <f>VLOOKUP(A2706,'national-winners'!$A$2:$B$13,2,0)</f>
        <v>Bush, George W.</v>
      </c>
    </row>
    <row r="2707" spans="1:15" x14ac:dyDescent="0.25">
      <c r="A2707">
        <v>2004</v>
      </c>
      <c r="B2707" t="s">
        <v>152</v>
      </c>
      <c r="C2707" t="s">
        <v>153</v>
      </c>
      <c r="D2707">
        <v>53</v>
      </c>
      <c r="E2707">
        <v>91</v>
      </c>
      <c r="F2707">
        <v>73</v>
      </c>
      <c r="G2707" t="s">
        <v>16</v>
      </c>
      <c r="H2707" t="s">
        <v>316</v>
      </c>
      <c r="I2707" t="s">
        <v>29</v>
      </c>
      <c r="J2707" t="b">
        <v>0</v>
      </c>
      <c r="K2707">
        <v>11955</v>
      </c>
      <c r="L2707">
        <v>2859084</v>
      </c>
      <c r="M2707" t="str">
        <f>IF(VLOOKUP(A2707,'national-winners'!$A$2:$B$13,2,0)=H2707,"Y","N")</f>
        <v>N</v>
      </c>
      <c r="N2707" t="str">
        <f>_xlfn.XLOOKUP(INDEX('state-winning-votes'!$A$1:$L$53,MATCH($C2707,'state-winning-votes'!$A:$A,0),MATCH($A2707,'state-winning-votes'!$A$2:$L$2,0)),$K:$K,$H:$H)</f>
        <v>Kerry, John</v>
      </c>
      <c r="O2707" t="str">
        <f>VLOOKUP(A2707,'national-winners'!$A$2:$B$13,2,0)</f>
        <v>Bush, George W.</v>
      </c>
    </row>
    <row r="2708" spans="1:15" x14ac:dyDescent="0.25">
      <c r="A2708">
        <v>2004</v>
      </c>
      <c r="B2708" t="s">
        <v>152</v>
      </c>
      <c r="C2708" t="s">
        <v>153</v>
      </c>
      <c r="D2708">
        <v>53</v>
      </c>
      <c r="E2708">
        <v>91</v>
      </c>
      <c r="F2708">
        <v>73</v>
      </c>
      <c r="G2708" t="s">
        <v>16</v>
      </c>
      <c r="H2708" t="s">
        <v>314</v>
      </c>
      <c r="I2708" t="s">
        <v>134</v>
      </c>
      <c r="J2708" t="b">
        <v>0</v>
      </c>
      <c r="K2708">
        <v>3922</v>
      </c>
      <c r="L2708">
        <v>2859084</v>
      </c>
      <c r="M2708" t="str">
        <f>IF(VLOOKUP(A2708,'national-winners'!$A$2:$B$13,2,0)=H2708,"Y","N")</f>
        <v>N</v>
      </c>
      <c r="N2708" t="str">
        <f>_xlfn.XLOOKUP(INDEX('state-winning-votes'!$A$1:$L$53,MATCH($C2708,'state-winning-votes'!$A:$A,0),MATCH($A2708,'state-winning-votes'!$A$2:$L$2,0)),$K:$K,$H:$H)</f>
        <v>Kerry, John</v>
      </c>
      <c r="O2708" t="str">
        <f>VLOOKUP(A2708,'national-winners'!$A$2:$B$13,2,0)</f>
        <v>Bush, George W.</v>
      </c>
    </row>
    <row r="2709" spans="1:15" x14ac:dyDescent="0.25">
      <c r="A2709">
        <v>2004</v>
      </c>
      <c r="B2709" t="s">
        <v>152</v>
      </c>
      <c r="C2709" t="s">
        <v>153</v>
      </c>
      <c r="D2709">
        <v>53</v>
      </c>
      <c r="E2709">
        <v>91</v>
      </c>
      <c r="F2709">
        <v>73</v>
      </c>
      <c r="G2709" t="s">
        <v>16</v>
      </c>
      <c r="H2709" t="s">
        <v>317</v>
      </c>
      <c r="I2709" t="s">
        <v>274</v>
      </c>
      <c r="J2709" t="b">
        <v>0</v>
      </c>
      <c r="K2709">
        <v>2974</v>
      </c>
      <c r="L2709">
        <v>2859084</v>
      </c>
      <c r="M2709" t="str">
        <f>IF(VLOOKUP(A2709,'national-winners'!$A$2:$B$13,2,0)=H2709,"Y","N")</f>
        <v>N</v>
      </c>
      <c r="N2709" t="str">
        <f>_xlfn.XLOOKUP(INDEX('state-winning-votes'!$A$1:$L$53,MATCH($C2709,'state-winning-votes'!$A:$A,0),MATCH($A2709,'state-winning-votes'!$A$2:$L$2,0)),$K:$K,$H:$H)</f>
        <v>Kerry, John</v>
      </c>
      <c r="O2709" t="str">
        <f>VLOOKUP(A2709,'national-winners'!$A$2:$B$13,2,0)</f>
        <v>Bush, George W.</v>
      </c>
    </row>
    <row r="2710" spans="1:15" x14ac:dyDescent="0.25">
      <c r="A2710">
        <v>2004</v>
      </c>
      <c r="B2710" t="s">
        <v>152</v>
      </c>
      <c r="C2710" t="s">
        <v>153</v>
      </c>
      <c r="D2710">
        <v>53</v>
      </c>
      <c r="E2710">
        <v>91</v>
      </c>
      <c r="F2710">
        <v>73</v>
      </c>
      <c r="G2710" t="s">
        <v>16</v>
      </c>
      <c r="H2710" t="s">
        <v>346</v>
      </c>
      <c r="I2710" t="s">
        <v>170</v>
      </c>
      <c r="J2710" t="b">
        <v>0</v>
      </c>
      <c r="K2710">
        <v>1077</v>
      </c>
      <c r="L2710">
        <v>2859084</v>
      </c>
      <c r="M2710" t="str">
        <f>IF(VLOOKUP(A2710,'national-winners'!$A$2:$B$13,2,0)=H2710,"Y","N")</f>
        <v>N</v>
      </c>
      <c r="N2710" t="str">
        <f>_xlfn.XLOOKUP(INDEX('state-winning-votes'!$A$1:$L$53,MATCH($C2710,'state-winning-votes'!$A:$A,0),MATCH($A2710,'state-winning-votes'!$A$2:$L$2,0)),$K:$K,$H:$H)</f>
        <v>Kerry, John</v>
      </c>
      <c r="O2710" t="str">
        <f>VLOOKUP(A2710,'national-winners'!$A$2:$B$13,2,0)</f>
        <v>Bush, George W.</v>
      </c>
    </row>
    <row r="2711" spans="1:15" x14ac:dyDescent="0.25">
      <c r="A2711">
        <v>2004</v>
      </c>
      <c r="B2711" t="s">
        <v>152</v>
      </c>
      <c r="C2711" t="s">
        <v>153</v>
      </c>
      <c r="D2711">
        <v>53</v>
      </c>
      <c r="E2711">
        <v>91</v>
      </c>
      <c r="F2711">
        <v>73</v>
      </c>
      <c r="G2711" t="s">
        <v>16</v>
      </c>
      <c r="H2711" t="s">
        <v>324</v>
      </c>
      <c r="I2711" t="s">
        <v>37</v>
      </c>
      <c r="J2711" t="b">
        <v>0</v>
      </c>
      <c r="K2711">
        <v>547</v>
      </c>
      <c r="L2711">
        <v>2859084</v>
      </c>
      <c r="M2711" t="str">
        <f>IF(VLOOKUP(A2711,'national-winners'!$A$2:$B$13,2,0)=H2711,"Y","N")</f>
        <v>N</v>
      </c>
      <c r="N2711" t="str">
        <f>_xlfn.XLOOKUP(INDEX('state-winning-votes'!$A$1:$L$53,MATCH($C2711,'state-winning-votes'!$A:$A,0),MATCH($A2711,'state-winning-votes'!$A$2:$L$2,0)),$K:$K,$H:$H)</f>
        <v>Kerry, John</v>
      </c>
      <c r="O2711" t="str">
        <f>VLOOKUP(A2711,'national-winners'!$A$2:$B$13,2,0)</f>
        <v>Bush, George W.</v>
      </c>
    </row>
    <row r="2712" spans="1:15" x14ac:dyDescent="0.25">
      <c r="A2712">
        <v>2004</v>
      </c>
      <c r="B2712" t="s">
        <v>152</v>
      </c>
      <c r="C2712" t="s">
        <v>153</v>
      </c>
      <c r="D2712">
        <v>53</v>
      </c>
      <c r="E2712">
        <v>91</v>
      </c>
      <c r="F2712">
        <v>73</v>
      </c>
      <c r="G2712" t="s">
        <v>16</v>
      </c>
      <c r="H2712" t="s">
        <v>323</v>
      </c>
      <c r="I2712" t="s">
        <v>287</v>
      </c>
      <c r="J2712" t="b">
        <v>0</v>
      </c>
      <c r="K2712">
        <v>231</v>
      </c>
      <c r="L2712">
        <v>2859084</v>
      </c>
      <c r="M2712" t="str">
        <f>IF(VLOOKUP(A2712,'national-winners'!$A$2:$B$13,2,0)=H2712,"Y","N")</f>
        <v>N</v>
      </c>
      <c r="N2712" t="str">
        <f>_xlfn.XLOOKUP(INDEX('state-winning-votes'!$A$1:$L$53,MATCH($C2712,'state-winning-votes'!$A:$A,0),MATCH($A2712,'state-winning-votes'!$A$2:$L$2,0)),$K:$K,$H:$H)</f>
        <v>Kerry, John</v>
      </c>
      <c r="O2712" t="str">
        <f>VLOOKUP(A2712,'national-winners'!$A$2:$B$13,2,0)</f>
        <v>Bush, George W.</v>
      </c>
    </row>
    <row r="2713" spans="1:15" x14ac:dyDescent="0.25">
      <c r="A2713">
        <v>2004</v>
      </c>
      <c r="B2713" t="s">
        <v>154</v>
      </c>
      <c r="C2713" t="s">
        <v>155</v>
      </c>
      <c r="D2713">
        <v>54</v>
      </c>
      <c r="E2713">
        <v>55</v>
      </c>
      <c r="F2713">
        <v>56</v>
      </c>
      <c r="G2713" t="s">
        <v>16</v>
      </c>
      <c r="H2713" t="s">
        <v>297</v>
      </c>
      <c r="I2713" t="s">
        <v>21</v>
      </c>
      <c r="J2713" t="b">
        <v>0</v>
      </c>
      <c r="K2713">
        <v>423778</v>
      </c>
      <c r="L2713">
        <v>755792</v>
      </c>
      <c r="M2713" t="str">
        <f>IF(VLOOKUP(A2713,'national-winners'!$A$2:$B$13,2,0)=H2713,"Y","N")</f>
        <v>Y</v>
      </c>
      <c r="N2713" t="str">
        <f>_xlfn.XLOOKUP(INDEX('state-winning-votes'!$A$1:$L$53,MATCH($C2713,'state-winning-votes'!$A:$A,0),MATCH($A2713,'state-winning-votes'!$A$2:$L$2,0)),$K:$K,$H:$H)</f>
        <v>Bush, George W.</v>
      </c>
      <c r="O2713" t="str">
        <f>VLOOKUP(A2713,'national-winners'!$A$2:$B$13,2,0)</f>
        <v>Bush, George W.</v>
      </c>
    </row>
    <row r="2714" spans="1:15" x14ac:dyDescent="0.25">
      <c r="A2714">
        <v>2004</v>
      </c>
      <c r="B2714" t="s">
        <v>154</v>
      </c>
      <c r="C2714" t="s">
        <v>155</v>
      </c>
      <c r="D2714">
        <v>54</v>
      </c>
      <c r="E2714">
        <v>55</v>
      </c>
      <c r="F2714">
        <v>56</v>
      </c>
      <c r="G2714" t="s">
        <v>16</v>
      </c>
      <c r="H2714" t="s">
        <v>313</v>
      </c>
      <c r="I2714" t="s">
        <v>18</v>
      </c>
      <c r="J2714" t="b">
        <v>0</v>
      </c>
      <c r="K2714">
        <v>326541</v>
      </c>
      <c r="L2714">
        <v>755792</v>
      </c>
      <c r="M2714" t="str">
        <f>IF(VLOOKUP(A2714,'national-winners'!$A$2:$B$13,2,0)=H2714,"Y","N")</f>
        <v>N</v>
      </c>
      <c r="N2714" t="str">
        <f>_xlfn.XLOOKUP(INDEX('state-winning-votes'!$A$1:$L$53,MATCH($C2714,'state-winning-votes'!$A:$A,0),MATCH($A2714,'state-winning-votes'!$A$2:$L$2,0)),$K:$K,$H:$H)</f>
        <v>Bush, George W.</v>
      </c>
      <c r="O2714" t="str">
        <f>VLOOKUP(A2714,'national-winners'!$A$2:$B$13,2,0)</f>
        <v>Bush, George W.</v>
      </c>
    </row>
    <row r="2715" spans="1:15" x14ac:dyDescent="0.25">
      <c r="A2715">
        <v>2004</v>
      </c>
      <c r="B2715" t="s">
        <v>154</v>
      </c>
      <c r="C2715" t="s">
        <v>155</v>
      </c>
      <c r="D2715">
        <v>54</v>
      </c>
      <c r="E2715">
        <v>55</v>
      </c>
      <c r="F2715">
        <v>56</v>
      </c>
      <c r="G2715" t="s">
        <v>16</v>
      </c>
      <c r="H2715" t="s">
        <v>273</v>
      </c>
      <c r="I2715" t="s">
        <v>35</v>
      </c>
      <c r="J2715" t="b">
        <v>0</v>
      </c>
      <c r="K2715">
        <v>4063</v>
      </c>
      <c r="L2715">
        <v>755792</v>
      </c>
      <c r="M2715" t="str">
        <f>IF(VLOOKUP(A2715,'national-winners'!$A$2:$B$13,2,0)=H2715,"Y","N")</f>
        <v>N</v>
      </c>
      <c r="N2715" t="str">
        <f>_xlfn.XLOOKUP(INDEX('state-winning-votes'!$A$1:$L$53,MATCH($C2715,'state-winning-votes'!$A:$A,0),MATCH($A2715,'state-winning-votes'!$A$2:$L$2,0)),$K:$K,$H:$H)</f>
        <v>Bush, George W.</v>
      </c>
      <c r="O2715" t="str">
        <f>VLOOKUP(A2715,'national-winners'!$A$2:$B$13,2,0)</f>
        <v>Bush, George W.</v>
      </c>
    </row>
    <row r="2716" spans="1:15" x14ac:dyDescent="0.25">
      <c r="A2716">
        <v>2004</v>
      </c>
      <c r="B2716" t="s">
        <v>154</v>
      </c>
      <c r="C2716" t="s">
        <v>155</v>
      </c>
      <c r="D2716">
        <v>54</v>
      </c>
      <c r="E2716">
        <v>55</v>
      </c>
      <c r="F2716">
        <v>56</v>
      </c>
      <c r="G2716" t="s">
        <v>16</v>
      </c>
      <c r="H2716" t="s">
        <v>316</v>
      </c>
      <c r="I2716" t="s">
        <v>29</v>
      </c>
      <c r="J2716" t="b">
        <v>0</v>
      </c>
      <c r="K2716">
        <v>1405</v>
      </c>
      <c r="L2716">
        <v>755792</v>
      </c>
      <c r="M2716" t="str">
        <f>IF(VLOOKUP(A2716,'national-winners'!$A$2:$B$13,2,0)=H2716,"Y","N")</f>
        <v>N</v>
      </c>
      <c r="N2716" t="str">
        <f>_xlfn.XLOOKUP(INDEX('state-winning-votes'!$A$1:$L$53,MATCH($C2716,'state-winning-votes'!$A:$A,0),MATCH($A2716,'state-winning-votes'!$A$2:$L$2,0)),$K:$K,$H:$H)</f>
        <v>Bush, George W.</v>
      </c>
      <c r="O2716" t="str">
        <f>VLOOKUP(A2716,'national-winners'!$A$2:$B$13,2,0)</f>
        <v>Bush, George W.</v>
      </c>
    </row>
    <row r="2717" spans="1:15" x14ac:dyDescent="0.25">
      <c r="A2717">
        <v>2004</v>
      </c>
      <c r="B2717" t="s">
        <v>154</v>
      </c>
      <c r="C2717" t="s">
        <v>155</v>
      </c>
      <c r="D2717">
        <v>54</v>
      </c>
      <c r="E2717">
        <v>55</v>
      </c>
      <c r="F2717">
        <v>56</v>
      </c>
      <c r="G2717" t="s">
        <v>16</v>
      </c>
      <c r="H2717" t="s">
        <v>317</v>
      </c>
      <c r="J2717" t="b">
        <v>1</v>
      </c>
      <c r="K2717">
        <v>5</v>
      </c>
      <c r="L2717">
        <v>755792</v>
      </c>
      <c r="M2717" t="str">
        <f>IF(VLOOKUP(A2717,'national-winners'!$A$2:$B$13,2,0)=H2717,"Y","N")</f>
        <v>N</v>
      </c>
      <c r="N2717" t="str">
        <f>_xlfn.XLOOKUP(INDEX('state-winning-votes'!$A$1:$L$53,MATCH($C2717,'state-winning-votes'!$A:$A,0),MATCH($A2717,'state-winning-votes'!$A$2:$L$2,0)),$K:$K,$H:$H)</f>
        <v>Bush, George W.</v>
      </c>
      <c r="O2717" t="str">
        <f>VLOOKUP(A2717,'national-winners'!$A$2:$B$13,2,0)</f>
        <v>Bush, George W.</v>
      </c>
    </row>
    <row r="2718" spans="1:15" x14ac:dyDescent="0.25">
      <c r="A2718">
        <v>2004</v>
      </c>
      <c r="B2718" t="s">
        <v>156</v>
      </c>
      <c r="C2718" t="s">
        <v>157</v>
      </c>
      <c r="D2718">
        <v>55</v>
      </c>
      <c r="E2718">
        <v>35</v>
      </c>
      <c r="F2718">
        <v>25</v>
      </c>
      <c r="G2718" t="s">
        <v>16</v>
      </c>
      <c r="H2718" t="s">
        <v>313</v>
      </c>
      <c r="I2718" t="s">
        <v>18</v>
      </c>
      <c r="J2718" t="b">
        <v>0</v>
      </c>
      <c r="K2718">
        <v>1489504</v>
      </c>
      <c r="L2718">
        <v>2997007</v>
      </c>
      <c r="M2718" t="str">
        <f>IF(VLOOKUP(A2718,'national-winners'!$A$2:$B$13,2,0)=H2718,"Y","N")</f>
        <v>N</v>
      </c>
      <c r="N2718" t="str">
        <f>_xlfn.XLOOKUP(INDEX('state-winning-votes'!$A$1:$L$53,MATCH($C2718,'state-winning-votes'!$A:$A,0),MATCH($A2718,'state-winning-votes'!$A$2:$L$2,0)),$K:$K,$H:$H)</f>
        <v>Kerry, John</v>
      </c>
      <c r="O2718" t="str">
        <f>VLOOKUP(A2718,'national-winners'!$A$2:$B$13,2,0)</f>
        <v>Bush, George W.</v>
      </c>
    </row>
    <row r="2719" spans="1:15" x14ac:dyDescent="0.25">
      <c r="A2719">
        <v>2004</v>
      </c>
      <c r="B2719" t="s">
        <v>156</v>
      </c>
      <c r="C2719" t="s">
        <v>157</v>
      </c>
      <c r="D2719">
        <v>55</v>
      </c>
      <c r="E2719">
        <v>35</v>
      </c>
      <c r="F2719">
        <v>25</v>
      </c>
      <c r="G2719" t="s">
        <v>16</v>
      </c>
      <c r="H2719" t="s">
        <v>297</v>
      </c>
      <c r="I2719" t="s">
        <v>21</v>
      </c>
      <c r="J2719" t="b">
        <v>0</v>
      </c>
      <c r="K2719">
        <v>1478120</v>
      </c>
      <c r="L2719">
        <v>2997007</v>
      </c>
      <c r="M2719" t="str">
        <f>IF(VLOOKUP(A2719,'national-winners'!$A$2:$B$13,2,0)=H2719,"Y","N")</f>
        <v>Y</v>
      </c>
      <c r="N2719" t="str">
        <f>_xlfn.XLOOKUP(INDEX('state-winning-votes'!$A$1:$L$53,MATCH($C2719,'state-winning-votes'!$A:$A,0),MATCH($A2719,'state-winning-votes'!$A$2:$L$2,0)),$K:$K,$H:$H)</f>
        <v>Kerry, John</v>
      </c>
      <c r="O2719" t="str">
        <f>VLOOKUP(A2719,'national-winners'!$A$2:$B$13,2,0)</f>
        <v>Bush, George W.</v>
      </c>
    </row>
    <row r="2720" spans="1:15" x14ac:dyDescent="0.25">
      <c r="A2720">
        <v>2004</v>
      </c>
      <c r="B2720" t="s">
        <v>156</v>
      </c>
      <c r="C2720" t="s">
        <v>157</v>
      </c>
      <c r="D2720">
        <v>55</v>
      </c>
      <c r="E2720">
        <v>35</v>
      </c>
      <c r="F2720">
        <v>25</v>
      </c>
      <c r="G2720" t="s">
        <v>16</v>
      </c>
      <c r="H2720" t="s">
        <v>273</v>
      </c>
      <c r="I2720" t="s">
        <v>35</v>
      </c>
      <c r="J2720" t="b">
        <v>0</v>
      </c>
      <c r="K2720">
        <v>17272</v>
      </c>
      <c r="L2720">
        <v>2997007</v>
      </c>
      <c r="M2720" t="str">
        <f>IF(VLOOKUP(A2720,'national-winners'!$A$2:$B$13,2,0)=H2720,"Y","N")</f>
        <v>N</v>
      </c>
      <c r="N2720" t="str">
        <f>_xlfn.XLOOKUP(INDEX('state-winning-votes'!$A$1:$L$53,MATCH($C2720,'state-winning-votes'!$A:$A,0),MATCH($A2720,'state-winning-votes'!$A$2:$L$2,0)),$K:$K,$H:$H)</f>
        <v>Kerry, John</v>
      </c>
      <c r="O2720" t="str">
        <f>VLOOKUP(A2720,'national-winners'!$A$2:$B$13,2,0)</f>
        <v>Bush, George W.</v>
      </c>
    </row>
    <row r="2721" spans="1:15" x14ac:dyDescent="0.25">
      <c r="A2721">
        <v>2004</v>
      </c>
      <c r="B2721" t="s">
        <v>156</v>
      </c>
      <c r="C2721" t="s">
        <v>157</v>
      </c>
      <c r="D2721">
        <v>55</v>
      </c>
      <c r="E2721">
        <v>35</v>
      </c>
      <c r="F2721">
        <v>25</v>
      </c>
      <c r="G2721" t="s">
        <v>16</v>
      </c>
      <c r="H2721" t="s">
        <v>316</v>
      </c>
      <c r="I2721" t="s">
        <v>29</v>
      </c>
      <c r="J2721" t="b">
        <v>0</v>
      </c>
      <c r="K2721">
        <v>6464</v>
      </c>
      <c r="L2721">
        <v>2997007</v>
      </c>
      <c r="M2721" t="str">
        <f>IF(VLOOKUP(A2721,'national-winners'!$A$2:$B$13,2,0)=H2721,"Y","N")</f>
        <v>N</v>
      </c>
      <c r="N2721" t="str">
        <f>_xlfn.XLOOKUP(INDEX('state-winning-votes'!$A$1:$L$53,MATCH($C2721,'state-winning-votes'!$A:$A,0),MATCH($A2721,'state-winning-votes'!$A$2:$L$2,0)),$K:$K,$H:$H)</f>
        <v>Kerry, John</v>
      </c>
      <c r="O2721" t="str">
        <f>VLOOKUP(A2721,'national-winners'!$A$2:$B$13,2,0)</f>
        <v>Bush, George W.</v>
      </c>
    </row>
    <row r="2722" spans="1:15" x14ac:dyDescent="0.25">
      <c r="A2722">
        <v>2004</v>
      </c>
      <c r="B2722" t="s">
        <v>156</v>
      </c>
      <c r="C2722" t="s">
        <v>157</v>
      </c>
      <c r="D2722">
        <v>55</v>
      </c>
      <c r="E2722">
        <v>35</v>
      </c>
      <c r="F2722">
        <v>25</v>
      </c>
      <c r="G2722" t="s">
        <v>16</v>
      </c>
      <c r="H2722" t="s">
        <v>246</v>
      </c>
      <c r="J2722" t="b">
        <v>0</v>
      </c>
      <c r="K2722">
        <v>2986</v>
      </c>
      <c r="L2722">
        <v>2997007</v>
      </c>
      <c r="M2722" t="str">
        <f>IF(VLOOKUP(A2722,'national-winners'!$A$2:$B$13,2,0)=H2722,"Y","N")</f>
        <v>N</v>
      </c>
      <c r="N2722" t="str">
        <f>_xlfn.XLOOKUP(INDEX('state-winning-votes'!$A$1:$L$53,MATCH($C2722,'state-winning-votes'!$A:$A,0),MATCH($A2722,'state-winning-votes'!$A$2:$L$2,0)),$K:$K,$H:$H)</f>
        <v>Kerry, John</v>
      </c>
      <c r="O2722" t="str">
        <f>VLOOKUP(A2722,'national-winners'!$A$2:$B$13,2,0)</f>
        <v>Bush, George W.</v>
      </c>
    </row>
    <row r="2723" spans="1:15" x14ac:dyDescent="0.25">
      <c r="A2723">
        <v>2004</v>
      </c>
      <c r="B2723" t="s">
        <v>156</v>
      </c>
      <c r="C2723" t="s">
        <v>157</v>
      </c>
      <c r="D2723">
        <v>55</v>
      </c>
      <c r="E2723">
        <v>35</v>
      </c>
      <c r="F2723">
        <v>25</v>
      </c>
      <c r="G2723" t="s">
        <v>16</v>
      </c>
      <c r="H2723" t="s">
        <v>317</v>
      </c>
      <c r="I2723" t="s">
        <v>347</v>
      </c>
      <c r="J2723" t="b">
        <v>0</v>
      </c>
      <c r="K2723">
        <v>2661</v>
      </c>
      <c r="L2723">
        <v>2997007</v>
      </c>
      <c r="M2723" t="str">
        <f>IF(VLOOKUP(A2723,'national-winners'!$A$2:$B$13,2,0)=H2723,"Y","N")</f>
        <v>N</v>
      </c>
      <c r="N2723" t="str">
        <f>_xlfn.XLOOKUP(INDEX('state-winning-votes'!$A$1:$L$53,MATCH($C2723,'state-winning-votes'!$A:$A,0),MATCH($A2723,'state-winning-votes'!$A$2:$L$2,0)),$K:$K,$H:$H)</f>
        <v>Kerry, John</v>
      </c>
      <c r="O2723" t="str">
        <f>VLOOKUP(A2723,'national-winners'!$A$2:$B$13,2,0)</f>
        <v>Bush, George W.</v>
      </c>
    </row>
    <row r="2724" spans="1:15" x14ac:dyDescent="0.25">
      <c r="A2724">
        <v>2004</v>
      </c>
      <c r="B2724" t="s">
        <v>158</v>
      </c>
      <c r="C2724" t="s">
        <v>159</v>
      </c>
      <c r="D2724">
        <v>56</v>
      </c>
      <c r="E2724">
        <v>83</v>
      </c>
      <c r="F2724">
        <v>68</v>
      </c>
      <c r="G2724" t="s">
        <v>16</v>
      </c>
      <c r="H2724" t="s">
        <v>297</v>
      </c>
      <c r="I2724" t="s">
        <v>21</v>
      </c>
      <c r="J2724" t="b">
        <v>0</v>
      </c>
      <c r="K2724">
        <v>167629</v>
      </c>
      <c r="L2724">
        <v>243861</v>
      </c>
      <c r="M2724" t="str">
        <f>IF(VLOOKUP(A2724,'national-winners'!$A$2:$B$13,2,0)=H2724,"Y","N")</f>
        <v>Y</v>
      </c>
      <c r="N2724" t="str">
        <f>_xlfn.XLOOKUP(INDEX('state-winning-votes'!$A$1:$L$53,MATCH($C2724,'state-winning-votes'!$A:$A,0),MATCH($A2724,'state-winning-votes'!$A$2:$L$2,0)),$K:$K,$H:$H)</f>
        <v>Bush, George W.</v>
      </c>
      <c r="O2724" t="str">
        <f>VLOOKUP(A2724,'national-winners'!$A$2:$B$13,2,0)</f>
        <v>Bush, George W.</v>
      </c>
    </row>
    <row r="2725" spans="1:15" x14ac:dyDescent="0.25">
      <c r="A2725">
        <v>2004</v>
      </c>
      <c r="B2725" t="s">
        <v>158</v>
      </c>
      <c r="C2725" t="s">
        <v>159</v>
      </c>
      <c r="D2725">
        <v>56</v>
      </c>
      <c r="E2725">
        <v>83</v>
      </c>
      <c r="F2725">
        <v>68</v>
      </c>
      <c r="G2725" t="s">
        <v>16</v>
      </c>
      <c r="H2725" t="s">
        <v>313</v>
      </c>
      <c r="I2725" t="s">
        <v>18</v>
      </c>
      <c r="J2725" t="b">
        <v>0</v>
      </c>
      <c r="K2725">
        <v>70776</v>
      </c>
      <c r="L2725">
        <v>243861</v>
      </c>
      <c r="M2725" t="str">
        <f>IF(VLOOKUP(A2725,'national-winners'!$A$2:$B$13,2,0)=H2725,"Y","N")</f>
        <v>N</v>
      </c>
      <c r="N2725" t="str">
        <f>_xlfn.XLOOKUP(INDEX('state-winning-votes'!$A$1:$L$53,MATCH($C2725,'state-winning-votes'!$A:$A,0),MATCH($A2725,'state-winning-votes'!$A$2:$L$2,0)),$K:$K,$H:$H)</f>
        <v>Bush, George W.</v>
      </c>
      <c r="O2725" t="str">
        <f>VLOOKUP(A2725,'national-winners'!$A$2:$B$13,2,0)</f>
        <v>Bush, George W.</v>
      </c>
    </row>
    <row r="2726" spans="1:15" x14ac:dyDescent="0.25">
      <c r="A2726">
        <v>2004</v>
      </c>
      <c r="B2726" t="s">
        <v>158</v>
      </c>
      <c r="C2726" t="s">
        <v>159</v>
      </c>
      <c r="D2726">
        <v>56</v>
      </c>
      <c r="E2726">
        <v>83</v>
      </c>
      <c r="F2726">
        <v>68</v>
      </c>
      <c r="G2726" t="s">
        <v>16</v>
      </c>
      <c r="H2726" t="s">
        <v>273</v>
      </c>
      <c r="I2726" t="s">
        <v>35</v>
      </c>
      <c r="J2726" t="b">
        <v>0</v>
      </c>
      <c r="K2726">
        <v>3372</v>
      </c>
      <c r="L2726">
        <v>243861</v>
      </c>
      <c r="M2726" t="str">
        <f>IF(VLOOKUP(A2726,'national-winners'!$A$2:$B$13,2,0)=H2726,"Y","N")</f>
        <v>N</v>
      </c>
      <c r="N2726" t="str">
        <f>_xlfn.XLOOKUP(INDEX('state-winning-votes'!$A$1:$L$53,MATCH($C2726,'state-winning-votes'!$A:$A,0),MATCH($A2726,'state-winning-votes'!$A$2:$L$2,0)),$K:$K,$H:$H)</f>
        <v>Bush, George W.</v>
      </c>
      <c r="O2726" t="str">
        <f>VLOOKUP(A2726,'national-winners'!$A$2:$B$13,2,0)</f>
        <v>Bush, George W.</v>
      </c>
    </row>
    <row r="2727" spans="1:15" x14ac:dyDescent="0.25">
      <c r="A2727">
        <v>2004</v>
      </c>
      <c r="B2727" t="s">
        <v>158</v>
      </c>
      <c r="C2727" t="s">
        <v>159</v>
      </c>
      <c r="D2727">
        <v>56</v>
      </c>
      <c r="E2727">
        <v>83</v>
      </c>
      <c r="F2727">
        <v>68</v>
      </c>
      <c r="G2727" t="s">
        <v>16</v>
      </c>
      <c r="H2727" t="s">
        <v>316</v>
      </c>
      <c r="I2727" t="s">
        <v>29</v>
      </c>
      <c r="J2727" t="b">
        <v>0</v>
      </c>
      <c r="K2727">
        <v>1171</v>
      </c>
      <c r="L2727">
        <v>243861</v>
      </c>
      <c r="M2727" t="str">
        <f>IF(VLOOKUP(A2727,'national-winners'!$A$2:$B$13,2,0)=H2727,"Y","N")</f>
        <v>N</v>
      </c>
      <c r="N2727" t="str">
        <f>_xlfn.XLOOKUP(INDEX('state-winning-votes'!$A$1:$L$53,MATCH($C2727,'state-winning-votes'!$A:$A,0),MATCH($A2727,'state-winning-votes'!$A$2:$L$2,0)),$K:$K,$H:$H)</f>
        <v>Bush, George W.</v>
      </c>
      <c r="O2727" t="str">
        <f>VLOOKUP(A2727,'national-winners'!$A$2:$B$13,2,0)</f>
        <v>Bush, George W.</v>
      </c>
    </row>
    <row r="2728" spans="1:15" x14ac:dyDescent="0.25">
      <c r="A2728">
        <v>2004</v>
      </c>
      <c r="B2728" t="s">
        <v>158</v>
      </c>
      <c r="C2728" t="s">
        <v>159</v>
      </c>
      <c r="D2728">
        <v>56</v>
      </c>
      <c r="E2728">
        <v>83</v>
      </c>
      <c r="F2728">
        <v>68</v>
      </c>
      <c r="G2728" t="s">
        <v>16</v>
      </c>
      <c r="H2728" t="s">
        <v>59</v>
      </c>
      <c r="J2728" t="b">
        <v>1</v>
      </c>
      <c r="K2728">
        <v>480</v>
      </c>
      <c r="L2728">
        <v>243861</v>
      </c>
      <c r="M2728" t="str">
        <f>IF(VLOOKUP(A2728,'national-winners'!$A$2:$B$13,2,0)=H2728,"Y","N")</f>
        <v>N</v>
      </c>
      <c r="N2728" t="str">
        <f>_xlfn.XLOOKUP(INDEX('state-winning-votes'!$A$1:$L$53,MATCH($C2728,'state-winning-votes'!$A:$A,0),MATCH($A2728,'state-winning-votes'!$A$2:$L$2,0)),$K:$K,$H:$H)</f>
        <v>Bush, George W.</v>
      </c>
      <c r="O2728" t="str">
        <f>VLOOKUP(A2728,'national-winners'!$A$2:$B$13,2,0)</f>
        <v>Bush, George W.</v>
      </c>
    </row>
    <row r="2729" spans="1:15" x14ac:dyDescent="0.25">
      <c r="A2729">
        <v>2004</v>
      </c>
      <c r="B2729" t="s">
        <v>158</v>
      </c>
      <c r="C2729" t="s">
        <v>159</v>
      </c>
      <c r="D2729">
        <v>56</v>
      </c>
      <c r="E2729">
        <v>83</v>
      </c>
      <c r="F2729">
        <v>68</v>
      </c>
      <c r="G2729" t="s">
        <v>16</v>
      </c>
      <c r="H2729" t="s">
        <v>59</v>
      </c>
      <c r="J2729" t="b">
        <v>0</v>
      </c>
      <c r="K2729">
        <v>433</v>
      </c>
      <c r="L2729">
        <v>243861</v>
      </c>
      <c r="M2729" t="str">
        <f>IF(VLOOKUP(A2729,'national-winners'!$A$2:$B$13,2,0)=H2729,"Y","N")</f>
        <v>N</v>
      </c>
      <c r="N2729" t="str">
        <f>_xlfn.XLOOKUP(INDEX('state-winning-votes'!$A$1:$L$53,MATCH($C2729,'state-winning-votes'!$A:$A,0),MATCH($A2729,'state-winning-votes'!$A$2:$L$2,0)),$K:$K,$H:$H)</f>
        <v>Bush, George W.</v>
      </c>
      <c r="O2729" t="str">
        <f>VLOOKUP(A2729,'national-winners'!$A$2:$B$13,2,0)</f>
        <v>Bush, George W.</v>
      </c>
    </row>
    <row r="2730" spans="1:15" x14ac:dyDescent="0.25">
      <c r="A2730">
        <v>2008</v>
      </c>
      <c r="B2730" t="s">
        <v>14</v>
      </c>
      <c r="C2730" t="s">
        <v>15</v>
      </c>
      <c r="D2730">
        <v>1</v>
      </c>
      <c r="E2730">
        <v>63</v>
      </c>
      <c r="F2730">
        <v>41</v>
      </c>
      <c r="G2730" t="s">
        <v>16</v>
      </c>
      <c r="H2730" t="s">
        <v>348</v>
      </c>
      <c r="I2730" t="s">
        <v>21</v>
      </c>
      <c r="J2730" t="b">
        <v>0</v>
      </c>
      <c r="K2730">
        <v>1266546</v>
      </c>
      <c r="L2730">
        <v>2099819</v>
      </c>
      <c r="M2730" t="str">
        <f>IF(VLOOKUP(A2730,'national-winners'!$A$2:$B$13,2,0)=H2730,"Y","N")</f>
        <v>N</v>
      </c>
      <c r="N2730" t="str">
        <f>_xlfn.XLOOKUP(INDEX('state-winning-votes'!$A$1:$L$53,MATCH($C2730,'state-winning-votes'!$A:$A,0),MATCH($A2730,'state-winning-votes'!$A$2:$L$2,0)),$K:$K,$H:$H)</f>
        <v>McCain, John</v>
      </c>
      <c r="O2730" t="str">
        <f>VLOOKUP(A2730,'national-winners'!$A$2:$B$13,2,0)</f>
        <v>Obama, Barack H.</v>
      </c>
    </row>
    <row r="2731" spans="1:15" x14ac:dyDescent="0.25">
      <c r="A2731">
        <v>2008</v>
      </c>
      <c r="B2731" t="s">
        <v>14</v>
      </c>
      <c r="C2731" t="s">
        <v>15</v>
      </c>
      <c r="D2731">
        <v>1</v>
      </c>
      <c r="E2731">
        <v>63</v>
      </c>
      <c r="F2731">
        <v>41</v>
      </c>
      <c r="G2731" t="s">
        <v>16</v>
      </c>
      <c r="H2731" t="s">
        <v>349</v>
      </c>
      <c r="I2731" t="s">
        <v>18</v>
      </c>
      <c r="J2731" t="b">
        <v>0</v>
      </c>
      <c r="K2731">
        <v>813479</v>
      </c>
      <c r="L2731">
        <v>2099819</v>
      </c>
      <c r="M2731" t="str">
        <f>IF(VLOOKUP(A2731,'national-winners'!$A$2:$B$13,2,0)=H2731,"Y","N")</f>
        <v>Y</v>
      </c>
      <c r="N2731" t="str">
        <f>_xlfn.XLOOKUP(INDEX('state-winning-votes'!$A$1:$L$53,MATCH($C2731,'state-winning-votes'!$A:$A,0),MATCH($A2731,'state-winning-votes'!$A$2:$L$2,0)),$K:$K,$H:$H)</f>
        <v>McCain, John</v>
      </c>
      <c r="O2731" t="str">
        <f>VLOOKUP(A2731,'national-winners'!$A$2:$B$13,2,0)</f>
        <v>Obama, Barack H.</v>
      </c>
    </row>
    <row r="2732" spans="1:15" x14ac:dyDescent="0.25">
      <c r="A2732">
        <v>2008</v>
      </c>
      <c r="B2732" t="s">
        <v>14</v>
      </c>
      <c r="C2732" t="s">
        <v>15</v>
      </c>
      <c r="D2732">
        <v>1</v>
      </c>
      <c r="E2732">
        <v>63</v>
      </c>
      <c r="F2732">
        <v>41</v>
      </c>
      <c r="G2732" t="s">
        <v>16</v>
      </c>
      <c r="I2732" t="s">
        <v>35</v>
      </c>
      <c r="J2732" t="b">
        <v>0</v>
      </c>
      <c r="K2732">
        <v>16089</v>
      </c>
      <c r="L2732">
        <v>2099819</v>
      </c>
      <c r="M2732" t="str">
        <f>IF(VLOOKUP(A2732,'national-winners'!$A$2:$B$13,2,0)=H2732,"Y","N")</f>
        <v>N</v>
      </c>
      <c r="N2732" t="str">
        <f>_xlfn.XLOOKUP(INDEX('state-winning-votes'!$A$1:$L$53,MATCH($C2732,'state-winning-votes'!$A:$A,0),MATCH($A2732,'state-winning-votes'!$A$2:$L$2,0)),$K:$K,$H:$H)</f>
        <v>McCain, John</v>
      </c>
      <c r="O2732" t="str">
        <f>VLOOKUP(A2732,'national-winners'!$A$2:$B$13,2,0)</f>
        <v>Obama, Barack H.</v>
      </c>
    </row>
    <row r="2733" spans="1:15" x14ac:dyDescent="0.25">
      <c r="A2733">
        <v>2008</v>
      </c>
      <c r="B2733" t="s">
        <v>14</v>
      </c>
      <c r="C2733" t="s">
        <v>15</v>
      </c>
      <c r="D2733">
        <v>1</v>
      </c>
      <c r="E2733">
        <v>63</v>
      </c>
      <c r="F2733">
        <v>41</v>
      </c>
      <c r="G2733" t="s">
        <v>16</v>
      </c>
      <c r="J2733" t="b">
        <v>1</v>
      </c>
      <c r="K2733">
        <v>3705</v>
      </c>
      <c r="L2733">
        <v>2099819</v>
      </c>
      <c r="M2733" t="str">
        <f>IF(VLOOKUP(A2733,'national-winners'!$A$2:$B$13,2,0)=H2733,"Y","N")</f>
        <v>N</v>
      </c>
      <c r="N2733" t="str">
        <f>_xlfn.XLOOKUP(INDEX('state-winning-votes'!$A$1:$L$53,MATCH($C2733,'state-winning-votes'!$A:$A,0),MATCH($A2733,'state-winning-votes'!$A$2:$L$2,0)),$K:$K,$H:$H)</f>
        <v>McCain, John</v>
      </c>
      <c r="O2733" t="str">
        <f>VLOOKUP(A2733,'national-winners'!$A$2:$B$13,2,0)</f>
        <v>Obama, Barack H.</v>
      </c>
    </row>
    <row r="2734" spans="1:15" x14ac:dyDescent="0.25">
      <c r="A2734">
        <v>2008</v>
      </c>
      <c r="B2734" t="s">
        <v>30</v>
      </c>
      <c r="C2734" t="s">
        <v>31</v>
      </c>
      <c r="D2734">
        <v>2</v>
      </c>
      <c r="E2734">
        <v>94</v>
      </c>
      <c r="F2734">
        <v>81</v>
      </c>
      <c r="G2734" t="s">
        <v>16</v>
      </c>
      <c r="H2734" t="s">
        <v>348</v>
      </c>
      <c r="I2734" t="s">
        <v>21</v>
      </c>
      <c r="J2734" t="b">
        <v>0</v>
      </c>
      <c r="K2734">
        <v>193841</v>
      </c>
      <c r="L2734">
        <v>326197</v>
      </c>
      <c r="M2734" t="str">
        <f>IF(VLOOKUP(A2734,'national-winners'!$A$2:$B$13,2,0)=H2734,"Y","N")</f>
        <v>N</v>
      </c>
      <c r="N2734" t="str">
        <f>_xlfn.XLOOKUP(INDEX('state-winning-votes'!$A$1:$L$53,MATCH($C2734,'state-winning-votes'!$A:$A,0),MATCH($A2734,'state-winning-votes'!$A$2:$L$2,0)),$K:$K,$H:$H)</f>
        <v>McCain, John</v>
      </c>
      <c r="O2734" t="str">
        <f>VLOOKUP(A2734,'national-winners'!$A$2:$B$13,2,0)</f>
        <v>Obama, Barack H.</v>
      </c>
    </row>
    <row r="2735" spans="1:15" x14ac:dyDescent="0.25">
      <c r="A2735">
        <v>2008</v>
      </c>
      <c r="B2735" t="s">
        <v>30</v>
      </c>
      <c r="C2735" t="s">
        <v>31</v>
      </c>
      <c r="D2735">
        <v>2</v>
      </c>
      <c r="E2735">
        <v>94</v>
      </c>
      <c r="F2735">
        <v>81</v>
      </c>
      <c r="G2735" t="s">
        <v>16</v>
      </c>
      <c r="H2735" t="s">
        <v>349</v>
      </c>
      <c r="I2735" t="s">
        <v>18</v>
      </c>
      <c r="J2735" t="b">
        <v>0</v>
      </c>
      <c r="K2735">
        <v>123594</v>
      </c>
      <c r="L2735">
        <v>326197</v>
      </c>
      <c r="M2735" t="str">
        <f>IF(VLOOKUP(A2735,'national-winners'!$A$2:$B$13,2,0)=H2735,"Y","N")</f>
        <v>Y</v>
      </c>
      <c r="N2735" t="str">
        <f>_xlfn.XLOOKUP(INDEX('state-winning-votes'!$A$1:$L$53,MATCH($C2735,'state-winning-votes'!$A:$A,0),MATCH($A2735,'state-winning-votes'!$A$2:$L$2,0)),$K:$K,$H:$H)</f>
        <v>McCain, John</v>
      </c>
      <c r="O2735" t="str">
        <f>VLOOKUP(A2735,'national-winners'!$A$2:$B$13,2,0)</f>
        <v>Obama, Barack H.</v>
      </c>
    </row>
    <row r="2736" spans="1:15" x14ac:dyDescent="0.25">
      <c r="A2736">
        <v>2008</v>
      </c>
      <c r="B2736" t="s">
        <v>30</v>
      </c>
      <c r="C2736" t="s">
        <v>31</v>
      </c>
      <c r="D2736">
        <v>2</v>
      </c>
      <c r="E2736">
        <v>94</v>
      </c>
      <c r="F2736">
        <v>81</v>
      </c>
      <c r="G2736" t="s">
        <v>16</v>
      </c>
      <c r="H2736" t="s">
        <v>273</v>
      </c>
      <c r="I2736" t="s">
        <v>35</v>
      </c>
      <c r="J2736" t="b">
        <v>0</v>
      </c>
      <c r="K2736">
        <v>3783</v>
      </c>
      <c r="L2736">
        <v>326197</v>
      </c>
      <c r="M2736" t="str">
        <f>IF(VLOOKUP(A2736,'national-winners'!$A$2:$B$13,2,0)=H2736,"Y","N")</f>
        <v>N</v>
      </c>
      <c r="N2736" t="str">
        <f>_xlfn.XLOOKUP(INDEX('state-winning-votes'!$A$1:$L$53,MATCH($C2736,'state-winning-votes'!$A:$A,0),MATCH($A2736,'state-winning-votes'!$A$2:$L$2,0)),$K:$K,$H:$H)</f>
        <v>McCain, John</v>
      </c>
      <c r="O2736" t="str">
        <f>VLOOKUP(A2736,'national-winners'!$A$2:$B$13,2,0)</f>
        <v>Obama, Barack H.</v>
      </c>
    </row>
    <row r="2737" spans="1:15" x14ac:dyDescent="0.25">
      <c r="A2737">
        <v>2008</v>
      </c>
      <c r="B2737" t="s">
        <v>30</v>
      </c>
      <c r="C2737" t="s">
        <v>31</v>
      </c>
      <c r="D2737">
        <v>2</v>
      </c>
      <c r="E2737">
        <v>94</v>
      </c>
      <c r="F2737">
        <v>81</v>
      </c>
      <c r="G2737" t="s">
        <v>16</v>
      </c>
      <c r="J2737" t="b">
        <v>1</v>
      </c>
      <c r="K2737">
        <v>1730</v>
      </c>
      <c r="L2737">
        <v>326197</v>
      </c>
      <c r="M2737" t="str">
        <f>IF(VLOOKUP(A2737,'national-winners'!$A$2:$B$13,2,0)=H2737,"Y","N")</f>
        <v>N</v>
      </c>
      <c r="N2737" t="str">
        <f>_xlfn.XLOOKUP(INDEX('state-winning-votes'!$A$1:$L$53,MATCH($C2737,'state-winning-votes'!$A:$A,0),MATCH($A2737,'state-winning-votes'!$A$2:$L$2,0)),$K:$K,$H:$H)</f>
        <v>McCain, John</v>
      </c>
      <c r="O2737" t="str">
        <f>VLOOKUP(A2737,'national-winners'!$A$2:$B$13,2,0)</f>
        <v>Obama, Barack H.</v>
      </c>
    </row>
    <row r="2738" spans="1:15" x14ac:dyDescent="0.25">
      <c r="A2738">
        <v>2008</v>
      </c>
      <c r="B2738" t="s">
        <v>30</v>
      </c>
      <c r="C2738" t="s">
        <v>31</v>
      </c>
      <c r="D2738">
        <v>2</v>
      </c>
      <c r="E2738">
        <v>94</v>
      </c>
      <c r="F2738">
        <v>81</v>
      </c>
      <c r="G2738" t="s">
        <v>16</v>
      </c>
      <c r="H2738" t="s">
        <v>350</v>
      </c>
      <c r="I2738" t="s">
        <v>315</v>
      </c>
      <c r="J2738" t="b">
        <v>0</v>
      </c>
      <c r="K2738">
        <v>1660</v>
      </c>
      <c r="L2738">
        <v>326197</v>
      </c>
      <c r="M2738" t="str">
        <f>IF(VLOOKUP(A2738,'national-winners'!$A$2:$B$13,2,0)=H2738,"Y","N")</f>
        <v>N</v>
      </c>
      <c r="N2738" t="str">
        <f>_xlfn.XLOOKUP(INDEX('state-winning-votes'!$A$1:$L$53,MATCH($C2738,'state-winning-votes'!$A:$A,0),MATCH($A2738,'state-winning-votes'!$A$2:$L$2,0)),$K:$K,$H:$H)</f>
        <v>McCain, John</v>
      </c>
      <c r="O2738" t="str">
        <f>VLOOKUP(A2738,'national-winners'!$A$2:$B$13,2,0)</f>
        <v>Obama, Barack H.</v>
      </c>
    </row>
    <row r="2739" spans="1:15" x14ac:dyDescent="0.25">
      <c r="A2739">
        <v>2008</v>
      </c>
      <c r="B2739" t="s">
        <v>30</v>
      </c>
      <c r="C2739" t="s">
        <v>31</v>
      </c>
      <c r="D2739">
        <v>2</v>
      </c>
      <c r="E2739">
        <v>94</v>
      </c>
      <c r="F2739">
        <v>81</v>
      </c>
      <c r="G2739" t="s">
        <v>16</v>
      </c>
      <c r="H2739" t="s">
        <v>351</v>
      </c>
      <c r="I2739" t="s">
        <v>29</v>
      </c>
      <c r="J2739" t="b">
        <v>0</v>
      </c>
      <c r="K2739">
        <v>1589</v>
      </c>
      <c r="L2739">
        <v>326197</v>
      </c>
      <c r="M2739" t="str">
        <f>IF(VLOOKUP(A2739,'national-winners'!$A$2:$B$13,2,0)=H2739,"Y","N")</f>
        <v>N</v>
      </c>
      <c r="N2739" t="str">
        <f>_xlfn.XLOOKUP(INDEX('state-winning-votes'!$A$1:$L$53,MATCH($C2739,'state-winning-votes'!$A:$A,0),MATCH($A2739,'state-winning-votes'!$A$2:$L$2,0)),$K:$K,$H:$H)</f>
        <v>McCain, John</v>
      </c>
      <c r="O2739" t="str">
        <f>VLOOKUP(A2739,'national-winners'!$A$2:$B$13,2,0)</f>
        <v>Obama, Barack H.</v>
      </c>
    </row>
    <row r="2740" spans="1:15" x14ac:dyDescent="0.25">
      <c r="A2740">
        <v>2008</v>
      </c>
      <c r="B2740" t="s">
        <v>32</v>
      </c>
      <c r="C2740" t="s">
        <v>33</v>
      </c>
      <c r="D2740">
        <v>4</v>
      </c>
      <c r="E2740">
        <v>86</v>
      </c>
      <c r="F2740">
        <v>61</v>
      </c>
      <c r="G2740" t="s">
        <v>16</v>
      </c>
      <c r="H2740" t="s">
        <v>348</v>
      </c>
      <c r="I2740" t="s">
        <v>21</v>
      </c>
      <c r="J2740" t="b">
        <v>0</v>
      </c>
      <c r="K2740">
        <v>1230111</v>
      </c>
      <c r="L2740">
        <v>2293475</v>
      </c>
      <c r="M2740" t="str">
        <f>IF(VLOOKUP(A2740,'national-winners'!$A$2:$B$13,2,0)=H2740,"Y","N")</f>
        <v>N</v>
      </c>
      <c r="N2740" t="str">
        <f>_xlfn.XLOOKUP(INDEX('state-winning-votes'!$A$1:$L$53,MATCH($C2740,'state-winning-votes'!$A:$A,0),MATCH($A2740,'state-winning-votes'!$A$2:$L$2,0)),$K:$K,$H:$H)</f>
        <v>McCain, John</v>
      </c>
      <c r="O2740" t="str">
        <f>VLOOKUP(A2740,'national-winners'!$A$2:$B$13,2,0)</f>
        <v>Obama, Barack H.</v>
      </c>
    </row>
    <row r="2741" spans="1:15" x14ac:dyDescent="0.25">
      <c r="A2741">
        <v>2008</v>
      </c>
      <c r="B2741" t="s">
        <v>32</v>
      </c>
      <c r="C2741" t="s">
        <v>33</v>
      </c>
      <c r="D2741">
        <v>4</v>
      </c>
      <c r="E2741">
        <v>86</v>
      </c>
      <c r="F2741">
        <v>61</v>
      </c>
      <c r="G2741" t="s">
        <v>16</v>
      </c>
      <c r="H2741" t="s">
        <v>349</v>
      </c>
      <c r="I2741" t="s">
        <v>18</v>
      </c>
      <c r="J2741" t="b">
        <v>0</v>
      </c>
      <c r="K2741">
        <v>1034707</v>
      </c>
      <c r="L2741">
        <v>2293475</v>
      </c>
      <c r="M2741" t="str">
        <f>IF(VLOOKUP(A2741,'national-winners'!$A$2:$B$13,2,0)=H2741,"Y","N")</f>
        <v>Y</v>
      </c>
      <c r="N2741" t="str">
        <f>_xlfn.XLOOKUP(INDEX('state-winning-votes'!$A$1:$L$53,MATCH($C2741,'state-winning-votes'!$A:$A,0),MATCH($A2741,'state-winning-votes'!$A$2:$L$2,0)),$K:$K,$H:$H)</f>
        <v>McCain, John</v>
      </c>
      <c r="O2741" t="str">
        <f>VLOOKUP(A2741,'national-winners'!$A$2:$B$13,2,0)</f>
        <v>Obama, Barack H.</v>
      </c>
    </row>
    <row r="2742" spans="1:15" x14ac:dyDescent="0.25">
      <c r="A2742">
        <v>2008</v>
      </c>
      <c r="B2742" t="s">
        <v>32</v>
      </c>
      <c r="C2742" t="s">
        <v>33</v>
      </c>
      <c r="D2742">
        <v>4</v>
      </c>
      <c r="E2742">
        <v>86</v>
      </c>
      <c r="F2742">
        <v>61</v>
      </c>
      <c r="G2742" t="s">
        <v>16</v>
      </c>
      <c r="H2742" t="s">
        <v>351</v>
      </c>
      <c r="I2742" t="s">
        <v>29</v>
      </c>
      <c r="J2742" t="b">
        <v>0</v>
      </c>
      <c r="K2742">
        <v>12555</v>
      </c>
      <c r="L2742">
        <v>2293475</v>
      </c>
      <c r="M2742" t="str">
        <f>IF(VLOOKUP(A2742,'national-winners'!$A$2:$B$13,2,0)=H2742,"Y","N")</f>
        <v>N</v>
      </c>
      <c r="N2742" t="str">
        <f>_xlfn.XLOOKUP(INDEX('state-winning-votes'!$A$1:$L$53,MATCH($C2742,'state-winning-votes'!$A:$A,0),MATCH($A2742,'state-winning-votes'!$A$2:$L$2,0)),$K:$K,$H:$H)</f>
        <v>McCain, John</v>
      </c>
      <c r="O2742" t="str">
        <f>VLOOKUP(A2742,'national-winners'!$A$2:$B$13,2,0)</f>
        <v>Obama, Barack H.</v>
      </c>
    </row>
    <row r="2743" spans="1:15" x14ac:dyDescent="0.25">
      <c r="A2743">
        <v>2008</v>
      </c>
      <c r="B2743" t="s">
        <v>32</v>
      </c>
      <c r="C2743" t="s">
        <v>33</v>
      </c>
      <c r="D2743">
        <v>4</v>
      </c>
      <c r="E2743">
        <v>86</v>
      </c>
      <c r="F2743">
        <v>61</v>
      </c>
      <c r="G2743" t="s">
        <v>16</v>
      </c>
      <c r="H2743" t="s">
        <v>273</v>
      </c>
      <c r="I2743" t="s">
        <v>35</v>
      </c>
      <c r="J2743" t="b">
        <v>0</v>
      </c>
      <c r="K2743">
        <v>11301</v>
      </c>
      <c r="L2743">
        <v>2293475</v>
      </c>
      <c r="M2743" t="str">
        <f>IF(VLOOKUP(A2743,'national-winners'!$A$2:$B$13,2,0)=H2743,"Y","N")</f>
        <v>N</v>
      </c>
      <c r="N2743" t="str">
        <f>_xlfn.XLOOKUP(INDEX('state-winning-votes'!$A$1:$L$53,MATCH($C2743,'state-winning-votes'!$A:$A,0),MATCH($A2743,'state-winning-votes'!$A$2:$L$2,0)),$K:$K,$H:$H)</f>
        <v>McCain, John</v>
      </c>
      <c r="O2743" t="str">
        <f>VLOOKUP(A2743,'national-winners'!$A$2:$B$13,2,0)</f>
        <v>Obama, Barack H.</v>
      </c>
    </row>
    <row r="2744" spans="1:15" x14ac:dyDescent="0.25">
      <c r="A2744">
        <v>2008</v>
      </c>
      <c r="B2744" t="s">
        <v>32</v>
      </c>
      <c r="C2744" t="s">
        <v>33</v>
      </c>
      <c r="D2744">
        <v>4</v>
      </c>
      <c r="E2744">
        <v>86</v>
      </c>
      <c r="F2744">
        <v>61</v>
      </c>
      <c r="G2744" t="s">
        <v>16</v>
      </c>
      <c r="H2744" t="s">
        <v>352</v>
      </c>
      <c r="I2744" t="s">
        <v>274</v>
      </c>
      <c r="J2744" t="b">
        <v>0</v>
      </c>
      <c r="K2744">
        <v>3406</v>
      </c>
      <c r="L2744">
        <v>2293475</v>
      </c>
      <c r="M2744" t="str">
        <f>IF(VLOOKUP(A2744,'national-winners'!$A$2:$B$13,2,0)=H2744,"Y","N")</f>
        <v>N</v>
      </c>
      <c r="N2744" t="str">
        <f>_xlfn.XLOOKUP(INDEX('state-winning-votes'!$A$1:$L$53,MATCH($C2744,'state-winning-votes'!$A:$A,0),MATCH($A2744,'state-winning-votes'!$A$2:$L$2,0)),$K:$K,$H:$H)</f>
        <v>McCain, John</v>
      </c>
      <c r="O2744" t="str">
        <f>VLOOKUP(A2744,'national-winners'!$A$2:$B$13,2,0)</f>
        <v>Obama, Barack H.</v>
      </c>
    </row>
    <row r="2745" spans="1:15" x14ac:dyDescent="0.25">
      <c r="A2745">
        <v>2008</v>
      </c>
      <c r="B2745" t="s">
        <v>32</v>
      </c>
      <c r="C2745" t="s">
        <v>33</v>
      </c>
      <c r="D2745">
        <v>4</v>
      </c>
      <c r="E2745">
        <v>86</v>
      </c>
      <c r="F2745">
        <v>61</v>
      </c>
      <c r="G2745" t="s">
        <v>16</v>
      </c>
      <c r="J2745" t="b">
        <v>1</v>
      </c>
      <c r="K2745">
        <v>1395</v>
      </c>
      <c r="L2745">
        <v>2293475</v>
      </c>
      <c r="M2745" t="str">
        <f>IF(VLOOKUP(A2745,'national-winners'!$A$2:$B$13,2,0)=H2745,"Y","N")</f>
        <v>N</v>
      </c>
      <c r="N2745" t="str">
        <f>_xlfn.XLOOKUP(INDEX('state-winning-votes'!$A$1:$L$53,MATCH($C2745,'state-winning-votes'!$A:$A,0),MATCH($A2745,'state-winning-votes'!$A$2:$L$2,0)),$K:$K,$H:$H)</f>
        <v>McCain, John</v>
      </c>
      <c r="O2745" t="str">
        <f>VLOOKUP(A2745,'national-winners'!$A$2:$B$13,2,0)</f>
        <v>Obama, Barack H.</v>
      </c>
    </row>
    <row r="2746" spans="1:15" x14ac:dyDescent="0.25">
      <c r="A2746">
        <v>2008</v>
      </c>
      <c r="B2746" t="s">
        <v>40</v>
      </c>
      <c r="C2746" t="s">
        <v>41</v>
      </c>
      <c r="D2746">
        <v>5</v>
      </c>
      <c r="E2746">
        <v>71</v>
      </c>
      <c r="F2746">
        <v>42</v>
      </c>
      <c r="G2746" t="s">
        <v>16</v>
      </c>
      <c r="H2746" t="s">
        <v>348</v>
      </c>
      <c r="I2746" t="s">
        <v>21</v>
      </c>
      <c r="J2746" t="b">
        <v>0</v>
      </c>
      <c r="K2746">
        <v>638017</v>
      </c>
      <c r="L2746">
        <v>1086617</v>
      </c>
      <c r="M2746" t="str">
        <f>IF(VLOOKUP(A2746,'national-winners'!$A$2:$B$13,2,0)=H2746,"Y","N")</f>
        <v>N</v>
      </c>
      <c r="N2746" t="str">
        <f>_xlfn.XLOOKUP(INDEX('state-winning-votes'!$A$1:$L$53,MATCH($C2746,'state-winning-votes'!$A:$A,0),MATCH($A2746,'state-winning-votes'!$A$2:$L$2,0)),$K:$K,$H:$H)</f>
        <v>McCain, John</v>
      </c>
      <c r="O2746" t="str">
        <f>VLOOKUP(A2746,'national-winners'!$A$2:$B$13,2,0)</f>
        <v>Obama, Barack H.</v>
      </c>
    </row>
    <row r="2747" spans="1:15" x14ac:dyDescent="0.25">
      <c r="A2747">
        <v>2008</v>
      </c>
      <c r="B2747" t="s">
        <v>40</v>
      </c>
      <c r="C2747" t="s">
        <v>41</v>
      </c>
      <c r="D2747">
        <v>5</v>
      </c>
      <c r="E2747">
        <v>71</v>
      </c>
      <c r="F2747">
        <v>42</v>
      </c>
      <c r="G2747" t="s">
        <v>16</v>
      </c>
      <c r="H2747" t="s">
        <v>349</v>
      </c>
      <c r="I2747" t="s">
        <v>18</v>
      </c>
      <c r="J2747" t="b">
        <v>0</v>
      </c>
      <c r="K2747">
        <v>422310</v>
      </c>
      <c r="L2747">
        <v>1086617</v>
      </c>
      <c r="M2747" t="str">
        <f>IF(VLOOKUP(A2747,'national-winners'!$A$2:$B$13,2,0)=H2747,"Y","N")</f>
        <v>Y</v>
      </c>
      <c r="N2747" t="str">
        <f>_xlfn.XLOOKUP(INDEX('state-winning-votes'!$A$1:$L$53,MATCH($C2747,'state-winning-votes'!$A:$A,0),MATCH($A2747,'state-winning-votes'!$A$2:$L$2,0)),$K:$K,$H:$H)</f>
        <v>McCain, John</v>
      </c>
      <c r="O2747" t="str">
        <f>VLOOKUP(A2747,'national-winners'!$A$2:$B$13,2,0)</f>
        <v>Obama, Barack H.</v>
      </c>
    </row>
    <row r="2748" spans="1:15" x14ac:dyDescent="0.25">
      <c r="A2748">
        <v>2008</v>
      </c>
      <c r="B2748" t="s">
        <v>40</v>
      </c>
      <c r="C2748" t="s">
        <v>41</v>
      </c>
      <c r="D2748">
        <v>5</v>
      </c>
      <c r="E2748">
        <v>71</v>
      </c>
      <c r="F2748">
        <v>42</v>
      </c>
      <c r="G2748" t="s">
        <v>16</v>
      </c>
      <c r="H2748" t="s">
        <v>273</v>
      </c>
      <c r="I2748" t="s">
        <v>35</v>
      </c>
      <c r="J2748" t="b">
        <v>0</v>
      </c>
      <c r="K2748">
        <v>12882</v>
      </c>
      <c r="L2748">
        <v>1086617</v>
      </c>
      <c r="M2748" t="str">
        <f>IF(VLOOKUP(A2748,'national-winners'!$A$2:$B$13,2,0)=H2748,"Y","N")</f>
        <v>N</v>
      </c>
      <c r="N2748" t="str">
        <f>_xlfn.XLOOKUP(INDEX('state-winning-votes'!$A$1:$L$53,MATCH($C2748,'state-winning-votes'!$A:$A,0),MATCH($A2748,'state-winning-votes'!$A$2:$L$2,0)),$K:$K,$H:$H)</f>
        <v>McCain, John</v>
      </c>
      <c r="O2748" t="str">
        <f>VLOOKUP(A2748,'national-winners'!$A$2:$B$13,2,0)</f>
        <v>Obama, Barack H.</v>
      </c>
    </row>
    <row r="2749" spans="1:15" x14ac:dyDescent="0.25">
      <c r="A2749">
        <v>2008</v>
      </c>
      <c r="B2749" t="s">
        <v>40</v>
      </c>
      <c r="C2749" t="s">
        <v>41</v>
      </c>
      <c r="D2749">
        <v>5</v>
      </c>
      <c r="E2749">
        <v>71</v>
      </c>
      <c r="F2749">
        <v>42</v>
      </c>
      <c r="G2749" t="s">
        <v>16</v>
      </c>
      <c r="H2749" t="s">
        <v>351</v>
      </c>
      <c r="I2749" t="s">
        <v>29</v>
      </c>
      <c r="J2749" t="b">
        <v>0</v>
      </c>
      <c r="K2749">
        <v>4776</v>
      </c>
      <c r="L2749">
        <v>1086617</v>
      </c>
      <c r="M2749" t="str">
        <f>IF(VLOOKUP(A2749,'national-winners'!$A$2:$B$13,2,0)=H2749,"Y","N")</f>
        <v>N</v>
      </c>
      <c r="N2749" t="str">
        <f>_xlfn.XLOOKUP(INDEX('state-winning-votes'!$A$1:$L$53,MATCH($C2749,'state-winning-votes'!$A:$A,0),MATCH($A2749,'state-winning-votes'!$A$2:$L$2,0)),$K:$K,$H:$H)</f>
        <v>McCain, John</v>
      </c>
      <c r="O2749" t="str">
        <f>VLOOKUP(A2749,'national-winners'!$A$2:$B$13,2,0)</f>
        <v>Obama, Barack H.</v>
      </c>
    </row>
    <row r="2750" spans="1:15" x14ac:dyDescent="0.25">
      <c r="A2750">
        <v>2008</v>
      </c>
      <c r="B2750" t="s">
        <v>40</v>
      </c>
      <c r="C2750" t="s">
        <v>41</v>
      </c>
      <c r="D2750">
        <v>5</v>
      </c>
      <c r="E2750">
        <v>71</v>
      </c>
      <c r="F2750">
        <v>42</v>
      </c>
      <c r="G2750" t="s">
        <v>16</v>
      </c>
      <c r="H2750" t="s">
        <v>350</v>
      </c>
      <c r="I2750" t="s">
        <v>134</v>
      </c>
      <c r="J2750" t="b">
        <v>0</v>
      </c>
      <c r="K2750">
        <v>4023</v>
      </c>
      <c r="L2750">
        <v>1086617</v>
      </c>
      <c r="M2750" t="str">
        <f>IF(VLOOKUP(A2750,'national-winners'!$A$2:$B$13,2,0)=H2750,"Y","N")</f>
        <v>N</v>
      </c>
      <c r="N2750" t="str">
        <f>_xlfn.XLOOKUP(INDEX('state-winning-votes'!$A$1:$L$53,MATCH($C2750,'state-winning-votes'!$A:$A,0),MATCH($A2750,'state-winning-votes'!$A$2:$L$2,0)),$K:$K,$H:$H)</f>
        <v>McCain, John</v>
      </c>
      <c r="O2750" t="str">
        <f>VLOOKUP(A2750,'national-winners'!$A$2:$B$13,2,0)</f>
        <v>Obama, Barack H.</v>
      </c>
    </row>
    <row r="2751" spans="1:15" x14ac:dyDescent="0.25">
      <c r="A2751">
        <v>2008</v>
      </c>
      <c r="B2751" t="s">
        <v>40</v>
      </c>
      <c r="C2751" t="s">
        <v>41</v>
      </c>
      <c r="D2751">
        <v>5</v>
      </c>
      <c r="E2751">
        <v>71</v>
      </c>
      <c r="F2751">
        <v>42</v>
      </c>
      <c r="G2751" t="s">
        <v>16</v>
      </c>
      <c r="H2751" t="s">
        <v>352</v>
      </c>
      <c r="I2751" t="s">
        <v>274</v>
      </c>
      <c r="J2751" t="b">
        <v>0</v>
      </c>
      <c r="K2751">
        <v>3470</v>
      </c>
      <c r="L2751">
        <v>1086617</v>
      </c>
      <c r="M2751" t="str">
        <f>IF(VLOOKUP(A2751,'national-winners'!$A$2:$B$13,2,0)=H2751,"Y","N")</f>
        <v>N</v>
      </c>
      <c r="N2751" t="str">
        <f>_xlfn.XLOOKUP(INDEX('state-winning-votes'!$A$1:$L$53,MATCH($C2751,'state-winning-votes'!$A:$A,0),MATCH($A2751,'state-winning-votes'!$A$2:$L$2,0)),$K:$K,$H:$H)</f>
        <v>McCain, John</v>
      </c>
      <c r="O2751" t="str">
        <f>VLOOKUP(A2751,'national-winners'!$A$2:$B$13,2,0)</f>
        <v>Obama, Barack H.</v>
      </c>
    </row>
    <row r="2752" spans="1:15" x14ac:dyDescent="0.25">
      <c r="A2752">
        <v>2008</v>
      </c>
      <c r="B2752" t="s">
        <v>40</v>
      </c>
      <c r="C2752" t="s">
        <v>41</v>
      </c>
      <c r="D2752">
        <v>5</v>
      </c>
      <c r="E2752">
        <v>71</v>
      </c>
      <c r="F2752">
        <v>42</v>
      </c>
      <c r="G2752" t="s">
        <v>16</v>
      </c>
      <c r="H2752" t="s">
        <v>264</v>
      </c>
      <c r="I2752" t="s">
        <v>353</v>
      </c>
      <c r="J2752" t="b">
        <v>0</v>
      </c>
      <c r="K2752">
        <v>1139</v>
      </c>
      <c r="L2752">
        <v>1086617</v>
      </c>
      <c r="M2752" t="str">
        <f>IF(VLOOKUP(A2752,'national-winners'!$A$2:$B$13,2,0)=H2752,"Y","N")</f>
        <v>N</v>
      </c>
      <c r="N2752" t="str">
        <f>_xlfn.XLOOKUP(INDEX('state-winning-votes'!$A$1:$L$53,MATCH($C2752,'state-winning-votes'!$A:$A,0),MATCH($A2752,'state-winning-votes'!$A$2:$L$2,0)),$K:$K,$H:$H)</f>
        <v>McCain, John</v>
      </c>
      <c r="O2752" t="str">
        <f>VLOOKUP(A2752,'national-winners'!$A$2:$B$13,2,0)</f>
        <v>Obama, Barack H.</v>
      </c>
    </row>
    <row r="2753" spans="1:15" x14ac:dyDescent="0.25">
      <c r="A2753">
        <v>2008</v>
      </c>
      <c r="B2753" t="s">
        <v>42</v>
      </c>
      <c r="C2753" t="s">
        <v>43</v>
      </c>
      <c r="D2753">
        <v>6</v>
      </c>
      <c r="E2753">
        <v>93</v>
      </c>
      <c r="F2753">
        <v>71</v>
      </c>
      <c r="G2753" t="s">
        <v>16</v>
      </c>
      <c r="H2753" t="s">
        <v>349</v>
      </c>
      <c r="I2753" t="s">
        <v>18</v>
      </c>
      <c r="J2753" t="b">
        <v>0</v>
      </c>
      <c r="K2753">
        <v>8274473</v>
      </c>
      <c r="L2753">
        <v>13561900</v>
      </c>
      <c r="M2753" t="str">
        <f>IF(VLOOKUP(A2753,'national-winners'!$A$2:$B$13,2,0)=H2753,"Y","N")</f>
        <v>Y</v>
      </c>
      <c r="N2753" t="str">
        <f>_xlfn.XLOOKUP(INDEX('state-winning-votes'!$A$1:$L$53,MATCH($C2753,'state-winning-votes'!$A:$A,0),MATCH($A2753,'state-winning-votes'!$A$2:$L$2,0)),$K:$K,$H:$H)</f>
        <v>Obama, Barack H.</v>
      </c>
      <c r="O2753" t="str">
        <f>VLOOKUP(A2753,'national-winners'!$A$2:$B$13,2,0)</f>
        <v>Obama, Barack H.</v>
      </c>
    </row>
    <row r="2754" spans="1:15" x14ac:dyDescent="0.25">
      <c r="A2754">
        <v>2008</v>
      </c>
      <c r="B2754" t="s">
        <v>42</v>
      </c>
      <c r="C2754" t="s">
        <v>43</v>
      </c>
      <c r="D2754">
        <v>6</v>
      </c>
      <c r="E2754">
        <v>93</v>
      </c>
      <c r="F2754">
        <v>71</v>
      </c>
      <c r="G2754" t="s">
        <v>16</v>
      </c>
      <c r="H2754" t="s">
        <v>348</v>
      </c>
      <c r="I2754" t="s">
        <v>21</v>
      </c>
      <c r="J2754" t="b">
        <v>0</v>
      </c>
      <c r="K2754">
        <v>5011781</v>
      </c>
      <c r="L2754">
        <v>13561900</v>
      </c>
      <c r="M2754" t="str">
        <f>IF(VLOOKUP(A2754,'national-winners'!$A$2:$B$13,2,0)=H2754,"Y","N")</f>
        <v>N</v>
      </c>
      <c r="N2754" t="str">
        <f>_xlfn.XLOOKUP(INDEX('state-winning-votes'!$A$1:$L$53,MATCH($C2754,'state-winning-votes'!$A:$A,0),MATCH($A2754,'state-winning-votes'!$A$2:$L$2,0)),$K:$K,$H:$H)</f>
        <v>Obama, Barack H.</v>
      </c>
      <c r="O2754" t="str">
        <f>VLOOKUP(A2754,'national-winners'!$A$2:$B$13,2,0)</f>
        <v>Obama, Barack H.</v>
      </c>
    </row>
    <row r="2755" spans="1:15" x14ac:dyDescent="0.25">
      <c r="A2755">
        <v>2008</v>
      </c>
      <c r="B2755" t="s">
        <v>42</v>
      </c>
      <c r="C2755" t="s">
        <v>43</v>
      </c>
      <c r="D2755">
        <v>6</v>
      </c>
      <c r="E2755">
        <v>93</v>
      </c>
      <c r="F2755">
        <v>71</v>
      </c>
      <c r="G2755" t="s">
        <v>16</v>
      </c>
      <c r="H2755" t="s">
        <v>273</v>
      </c>
      <c r="I2755" t="s">
        <v>45</v>
      </c>
      <c r="J2755" t="b">
        <v>0</v>
      </c>
      <c r="K2755">
        <v>108381</v>
      </c>
      <c r="L2755">
        <v>13561900</v>
      </c>
      <c r="M2755" t="str">
        <f>IF(VLOOKUP(A2755,'national-winners'!$A$2:$B$13,2,0)=H2755,"Y","N")</f>
        <v>N</v>
      </c>
      <c r="N2755" t="str">
        <f>_xlfn.XLOOKUP(INDEX('state-winning-votes'!$A$1:$L$53,MATCH($C2755,'state-winning-votes'!$A:$A,0),MATCH($A2755,'state-winning-votes'!$A$2:$L$2,0)),$K:$K,$H:$H)</f>
        <v>Obama, Barack H.</v>
      </c>
      <c r="O2755" t="str">
        <f>VLOOKUP(A2755,'national-winners'!$A$2:$B$13,2,0)</f>
        <v>Obama, Barack H.</v>
      </c>
    </row>
    <row r="2756" spans="1:15" x14ac:dyDescent="0.25">
      <c r="A2756">
        <v>2008</v>
      </c>
      <c r="B2756" t="s">
        <v>42</v>
      </c>
      <c r="C2756" t="s">
        <v>43</v>
      </c>
      <c r="D2756">
        <v>6</v>
      </c>
      <c r="E2756">
        <v>93</v>
      </c>
      <c r="F2756">
        <v>71</v>
      </c>
      <c r="G2756" t="s">
        <v>16</v>
      </c>
      <c r="H2756" t="s">
        <v>351</v>
      </c>
      <c r="I2756" t="s">
        <v>29</v>
      </c>
      <c r="J2756" t="b">
        <v>0</v>
      </c>
      <c r="K2756">
        <v>67582</v>
      </c>
      <c r="L2756">
        <v>13561900</v>
      </c>
      <c r="M2756" t="str">
        <f>IF(VLOOKUP(A2756,'national-winners'!$A$2:$B$13,2,0)=H2756,"Y","N")</f>
        <v>N</v>
      </c>
      <c r="N2756" t="str">
        <f>_xlfn.XLOOKUP(INDEX('state-winning-votes'!$A$1:$L$53,MATCH($C2756,'state-winning-votes'!$A:$A,0),MATCH($A2756,'state-winning-votes'!$A$2:$L$2,0)),$K:$K,$H:$H)</f>
        <v>Obama, Barack H.</v>
      </c>
      <c r="O2756" t="str">
        <f>VLOOKUP(A2756,'national-winners'!$A$2:$B$13,2,0)</f>
        <v>Obama, Barack H.</v>
      </c>
    </row>
    <row r="2757" spans="1:15" x14ac:dyDescent="0.25">
      <c r="A2757">
        <v>2008</v>
      </c>
      <c r="B2757" t="s">
        <v>42</v>
      </c>
      <c r="C2757" t="s">
        <v>43</v>
      </c>
      <c r="D2757">
        <v>6</v>
      </c>
      <c r="E2757">
        <v>93</v>
      </c>
      <c r="F2757">
        <v>71</v>
      </c>
      <c r="G2757" t="s">
        <v>16</v>
      </c>
      <c r="H2757" t="s">
        <v>354</v>
      </c>
      <c r="I2757" t="s">
        <v>23</v>
      </c>
      <c r="J2757" t="b">
        <v>0</v>
      </c>
      <c r="K2757">
        <v>40673</v>
      </c>
      <c r="L2757">
        <v>13561900</v>
      </c>
      <c r="M2757" t="str">
        <f>IF(VLOOKUP(A2757,'national-winners'!$A$2:$B$13,2,0)=H2757,"Y","N")</f>
        <v>N</v>
      </c>
      <c r="N2757" t="str">
        <f>_xlfn.XLOOKUP(INDEX('state-winning-votes'!$A$1:$L$53,MATCH($C2757,'state-winning-votes'!$A:$A,0),MATCH($A2757,'state-winning-votes'!$A$2:$L$2,0)),$K:$K,$H:$H)</f>
        <v>Obama, Barack H.</v>
      </c>
      <c r="O2757" t="str">
        <f>VLOOKUP(A2757,'national-winners'!$A$2:$B$13,2,0)</f>
        <v>Obama, Barack H.</v>
      </c>
    </row>
    <row r="2758" spans="1:15" x14ac:dyDescent="0.25">
      <c r="A2758">
        <v>2008</v>
      </c>
      <c r="B2758" t="s">
        <v>42</v>
      </c>
      <c r="C2758" t="s">
        <v>43</v>
      </c>
      <c r="D2758">
        <v>6</v>
      </c>
      <c r="E2758">
        <v>93</v>
      </c>
      <c r="F2758">
        <v>71</v>
      </c>
      <c r="G2758" t="s">
        <v>16</v>
      </c>
      <c r="H2758" t="s">
        <v>352</v>
      </c>
      <c r="I2758" t="s">
        <v>274</v>
      </c>
      <c r="J2758" t="b">
        <v>0</v>
      </c>
      <c r="K2758">
        <v>38774</v>
      </c>
      <c r="L2758">
        <v>13561900</v>
      </c>
      <c r="M2758" t="str">
        <f>IF(VLOOKUP(A2758,'national-winners'!$A$2:$B$13,2,0)=H2758,"Y","N")</f>
        <v>N</v>
      </c>
      <c r="N2758" t="str">
        <f>_xlfn.XLOOKUP(INDEX('state-winning-votes'!$A$1:$L$53,MATCH($C2758,'state-winning-votes'!$A:$A,0),MATCH($A2758,'state-winning-votes'!$A$2:$L$2,0)),$K:$K,$H:$H)</f>
        <v>Obama, Barack H.</v>
      </c>
      <c r="O2758" t="str">
        <f>VLOOKUP(A2758,'national-winners'!$A$2:$B$13,2,0)</f>
        <v>Obama, Barack H.</v>
      </c>
    </row>
    <row r="2759" spans="1:15" x14ac:dyDescent="0.25">
      <c r="A2759">
        <v>2008</v>
      </c>
      <c r="B2759" t="s">
        <v>42</v>
      </c>
      <c r="C2759" t="s">
        <v>43</v>
      </c>
      <c r="D2759">
        <v>6</v>
      </c>
      <c r="E2759">
        <v>93</v>
      </c>
      <c r="F2759">
        <v>71</v>
      </c>
      <c r="G2759" t="s">
        <v>16</v>
      </c>
      <c r="I2759" t="s">
        <v>35</v>
      </c>
      <c r="J2759" t="b">
        <v>1</v>
      </c>
      <c r="K2759">
        <v>20236</v>
      </c>
      <c r="L2759">
        <v>13561900</v>
      </c>
      <c r="M2759" t="str">
        <f>IF(VLOOKUP(A2759,'national-winners'!$A$2:$B$13,2,0)=H2759,"Y","N")</f>
        <v>N</v>
      </c>
      <c r="N2759" t="str">
        <f>_xlfn.XLOOKUP(INDEX('state-winning-votes'!$A$1:$L$53,MATCH($C2759,'state-winning-votes'!$A:$A,0),MATCH($A2759,'state-winning-votes'!$A$2:$L$2,0)),$K:$K,$H:$H)</f>
        <v>Obama, Barack H.</v>
      </c>
      <c r="O2759" t="str">
        <f>VLOOKUP(A2759,'national-winners'!$A$2:$B$13,2,0)</f>
        <v>Obama, Barack H.</v>
      </c>
    </row>
    <row r="2760" spans="1:15" x14ac:dyDescent="0.25">
      <c r="A2760">
        <v>2008</v>
      </c>
      <c r="B2760" t="s">
        <v>46</v>
      </c>
      <c r="C2760" t="s">
        <v>47</v>
      </c>
      <c r="D2760">
        <v>8</v>
      </c>
      <c r="E2760">
        <v>84</v>
      </c>
      <c r="F2760">
        <v>62</v>
      </c>
      <c r="G2760" t="s">
        <v>16</v>
      </c>
      <c r="H2760" t="s">
        <v>349</v>
      </c>
      <c r="I2760" t="s">
        <v>18</v>
      </c>
      <c r="J2760" t="b">
        <v>0</v>
      </c>
      <c r="K2760">
        <v>1288576</v>
      </c>
      <c r="L2760">
        <v>2401361</v>
      </c>
      <c r="M2760" t="str">
        <f>IF(VLOOKUP(A2760,'national-winners'!$A$2:$B$13,2,0)=H2760,"Y","N")</f>
        <v>Y</v>
      </c>
      <c r="N2760" t="str">
        <f>_xlfn.XLOOKUP(INDEX('state-winning-votes'!$A$1:$L$53,MATCH($C2760,'state-winning-votes'!$A:$A,0),MATCH($A2760,'state-winning-votes'!$A$2:$L$2,0)),$K:$K,$H:$H)</f>
        <v>Obama, Barack H.</v>
      </c>
      <c r="O2760" t="str">
        <f>VLOOKUP(A2760,'national-winners'!$A$2:$B$13,2,0)</f>
        <v>Obama, Barack H.</v>
      </c>
    </row>
    <row r="2761" spans="1:15" x14ac:dyDescent="0.25">
      <c r="A2761">
        <v>2008</v>
      </c>
      <c r="B2761" t="s">
        <v>46</v>
      </c>
      <c r="C2761" t="s">
        <v>47</v>
      </c>
      <c r="D2761">
        <v>8</v>
      </c>
      <c r="E2761">
        <v>84</v>
      </c>
      <c r="F2761">
        <v>62</v>
      </c>
      <c r="G2761" t="s">
        <v>16</v>
      </c>
      <c r="H2761" t="s">
        <v>348</v>
      </c>
      <c r="I2761" t="s">
        <v>21</v>
      </c>
      <c r="J2761" t="b">
        <v>0</v>
      </c>
      <c r="K2761">
        <v>1073589</v>
      </c>
      <c r="L2761">
        <v>2401361</v>
      </c>
      <c r="M2761" t="str">
        <f>IF(VLOOKUP(A2761,'national-winners'!$A$2:$B$13,2,0)=H2761,"Y","N")</f>
        <v>N</v>
      </c>
      <c r="N2761" t="str">
        <f>_xlfn.XLOOKUP(INDEX('state-winning-votes'!$A$1:$L$53,MATCH($C2761,'state-winning-votes'!$A:$A,0),MATCH($A2761,'state-winning-votes'!$A$2:$L$2,0)),$K:$K,$H:$H)</f>
        <v>Obama, Barack H.</v>
      </c>
      <c r="O2761" t="str">
        <f>VLOOKUP(A2761,'national-winners'!$A$2:$B$13,2,0)</f>
        <v>Obama, Barack H.</v>
      </c>
    </row>
    <row r="2762" spans="1:15" x14ac:dyDescent="0.25">
      <c r="A2762">
        <v>2008</v>
      </c>
      <c r="B2762" t="s">
        <v>46</v>
      </c>
      <c r="C2762" t="s">
        <v>47</v>
      </c>
      <c r="D2762">
        <v>8</v>
      </c>
      <c r="E2762">
        <v>84</v>
      </c>
      <c r="F2762">
        <v>62</v>
      </c>
      <c r="G2762" t="s">
        <v>16</v>
      </c>
      <c r="H2762" t="s">
        <v>273</v>
      </c>
      <c r="I2762" t="s">
        <v>35</v>
      </c>
      <c r="J2762" t="b">
        <v>0</v>
      </c>
      <c r="K2762">
        <v>13350</v>
      </c>
      <c r="L2762">
        <v>2401361</v>
      </c>
      <c r="M2762" t="str">
        <f>IF(VLOOKUP(A2762,'national-winners'!$A$2:$B$13,2,0)=H2762,"Y","N")</f>
        <v>N</v>
      </c>
      <c r="N2762" t="str">
        <f>_xlfn.XLOOKUP(INDEX('state-winning-votes'!$A$1:$L$53,MATCH($C2762,'state-winning-votes'!$A:$A,0),MATCH($A2762,'state-winning-votes'!$A$2:$L$2,0)),$K:$K,$H:$H)</f>
        <v>Obama, Barack H.</v>
      </c>
      <c r="O2762" t="str">
        <f>VLOOKUP(A2762,'national-winners'!$A$2:$B$13,2,0)</f>
        <v>Obama, Barack H.</v>
      </c>
    </row>
    <row r="2763" spans="1:15" x14ac:dyDescent="0.25">
      <c r="A2763">
        <v>2008</v>
      </c>
      <c r="B2763" t="s">
        <v>46</v>
      </c>
      <c r="C2763" t="s">
        <v>47</v>
      </c>
      <c r="D2763">
        <v>8</v>
      </c>
      <c r="E2763">
        <v>84</v>
      </c>
      <c r="F2763">
        <v>62</v>
      </c>
      <c r="G2763" t="s">
        <v>16</v>
      </c>
      <c r="H2763" t="s">
        <v>351</v>
      </c>
      <c r="I2763" t="s">
        <v>29</v>
      </c>
      <c r="J2763" t="b">
        <v>0</v>
      </c>
      <c r="K2763">
        <v>10897</v>
      </c>
      <c r="L2763">
        <v>2401361</v>
      </c>
      <c r="M2763" t="str">
        <f>IF(VLOOKUP(A2763,'national-winners'!$A$2:$B$13,2,0)=H2763,"Y","N")</f>
        <v>N</v>
      </c>
      <c r="N2763" t="str">
        <f>_xlfn.XLOOKUP(INDEX('state-winning-votes'!$A$1:$L$53,MATCH($C2763,'state-winning-votes'!$A:$A,0),MATCH($A2763,'state-winning-votes'!$A$2:$L$2,0)),$K:$K,$H:$H)</f>
        <v>Obama, Barack H.</v>
      </c>
      <c r="O2763" t="str">
        <f>VLOOKUP(A2763,'national-winners'!$A$2:$B$13,2,0)</f>
        <v>Obama, Barack H.</v>
      </c>
    </row>
    <row r="2764" spans="1:15" x14ac:dyDescent="0.25">
      <c r="A2764">
        <v>2008</v>
      </c>
      <c r="B2764" t="s">
        <v>46</v>
      </c>
      <c r="C2764" t="s">
        <v>47</v>
      </c>
      <c r="D2764">
        <v>8</v>
      </c>
      <c r="E2764">
        <v>84</v>
      </c>
      <c r="F2764">
        <v>62</v>
      </c>
      <c r="G2764" t="s">
        <v>16</v>
      </c>
      <c r="H2764" t="s">
        <v>350</v>
      </c>
      <c r="I2764" t="s">
        <v>134</v>
      </c>
      <c r="J2764" t="b">
        <v>0</v>
      </c>
      <c r="K2764">
        <v>6233</v>
      </c>
      <c r="L2764">
        <v>2401361</v>
      </c>
      <c r="M2764" t="str">
        <f>IF(VLOOKUP(A2764,'national-winners'!$A$2:$B$13,2,0)=H2764,"Y","N")</f>
        <v>N</v>
      </c>
      <c r="N2764" t="str">
        <f>_xlfn.XLOOKUP(INDEX('state-winning-votes'!$A$1:$L$53,MATCH($C2764,'state-winning-votes'!$A:$A,0),MATCH($A2764,'state-winning-votes'!$A$2:$L$2,0)),$K:$K,$H:$H)</f>
        <v>Obama, Barack H.</v>
      </c>
      <c r="O2764" t="str">
        <f>VLOOKUP(A2764,'national-winners'!$A$2:$B$13,2,0)</f>
        <v>Obama, Barack H.</v>
      </c>
    </row>
    <row r="2765" spans="1:15" x14ac:dyDescent="0.25">
      <c r="A2765">
        <v>2008</v>
      </c>
      <c r="B2765" t="s">
        <v>46</v>
      </c>
      <c r="C2765" t="s">
        <v>47</v>
      </c>
      <c r="D2765">
        <v>8</v>
      </c>
      <c r="E2765">
        <v>84</v>
      </c>
      <c r="F2765">
        <v>62</v>
      </c>
      <c r="G2765" t="s">
        <v>16</v>
      </c>
      <c r="H2765" t="s">
        <v>354</v>
      </c>
      <c r="I2765" t="s">
        <v>355</v>
      </c>
      <c r="J2765" t="b">
        <v>0</v>
      </c>
      <c r="K2765">
        <v>3051</v>
      </c>
      <c r="L2765">
        <v>2401361</v>
      </c>
      <c r="M2765" t="str">
        <f>IF(VLOOKUP(A2765,'national-winners'!$A$2:$B$13,2,0)=H2765,"Y","N")</f>
        <v>N</v>
      </c>
      <c r="N2765" t="str">
        <f>_xlfn.XLOOKUP(INDEX('state-winning-votes'!$A$1:$L$53,MATCH($C2765,'state-winning-votes'!$A:$A,0),MATCH($A2765,'state-winning-votes'!$A$2:$L$2,0)),$K:$K,$H:$H)</f>
        <v>Obama, Barack H.</v>
      </c>
      <c r="O2765" t="str">
        <f>VLOOKUP(A2765,'national-winners'!$A$2:$B$13,2,0)</f>
        <v>Obama, Barack H.</v>
      </c>
    </row>
    <row r="2766" spans="1:15" x14ac:dyDescent="0.25">
      <c r="A2766">
        <v>2008</v>
      </c>
      <c r="B2766" t="s">
        <v>46</v>
      </c>
      <c r="C2766" t="s">
        <v>47</v>
      </c>
      <c r="D2766">
        <v>8</v>
      </c>
      <c r="E2766">
        <v>84</v>
      </c>
      <c r="F2766">
        <v>62</v>
      </c>
      <c r="G2766" t="s">
        <v>16</v>
      </c>
      <c r="H2766" t="s">
        <v>352</v>
      </c>
      <c r="I2766" t="s">
        <v>274</v>
      </c>
      <c r="J2766" t="b">
        <v>0</v>
      </c>
      <c r="K2766">
        <v>2822</v>
      </c>
      <c r="L2766">
        <v>2401361</v>
      </c>
      <c r="M2766" t="str">
        <f>IF(VLOOKUP(A2766,'national-winners'!$A$2:$B$13,2,0)=H2766,"Y","N")</f>
        <v>N</v>
      </c>
      <c r="N2766" t="str">
        <f>_xlfn.XLOOKUP(INDEX('state-winning-votes'!$A$1:$L$53,MATCH($C2766,'state-winning-votes'!$A:$A,0),MATCH($A2766,'state-winning-votes'!$A$2:$L$2,0)),$K:$K,$H:$H)</f>
        <v>Obama, Barack H.</v>
      </c>
      <c r="O2766" t="str">
        <f>VLOOKUP(A2766,'national-winners'!$A$2:$B$13,2,0)</f>
        <v>Obama, Barack H.</v>
      </c>
    </row>
    <row r="2767" spans="1:15" x14ac:dyDescent="0.25">
      <c r="A2767">
        <v>2008</v>
      </c>
      <c r="B2767" t="s">
        <v>46</v>
      </c>
      <c r="C2767" t="s">
        <v>47</v>
      </c>
      <c r="D2767">
        <v>8</v>
      </c>
      <c r="E2767">
        <v>84</v>
      </c>
      <c r="F2767">
        <v>62</v>
      </c>
      <c r="G2767" t="s">
        <v>16</v>
      </c>
      <c r="H2767" t="s">
        <v>356</v>
      </c>
      <c r="I2767" t="s">
        <v>244</v>
      </c>
      <c r="J2767" t="b">
        <v>0</v>
      </c>
      <c r="K2767">
        <v>828</v>
      </c>
      <c r="L2767">
        <v>2401361</v>
      </c>
      <c r="M2767" t="str">
        <f>IF(VLOOKUP(A2767,'national-winners'!$A$2:$B$13,2,0)=H2767,"Y","N")</f>
        <v>N</v>
      </c>
      <c r="N2767" t="str">
        <f>_xlfn.XLOOKUP(INDEX('state-winning-votes'!$A$1:$L$53,MATCH($C2767,'state-winning-votes'!$A:$A,0),MATCH($A2767,'state-winning-votes'!$A$2:$L$2,0)),$K:$K,$H:$H)</f>
        <v>Obama, Barack H.</v>
      </c>
      <c r="O2767" t="str">
        <f>VLOOKUP(A2767,'national-winners'!$A$2:$B$13,2,0)</f>
        <v>Obama, Barack H.</v>
      </c>
    </row>
    <row r="2768" spans="1:15" x14ac:dyDescent="0.25">
      <c r="A2768">
        <v>2008</v>
      </c>
      <c r="B2768" t="s">
        <v>46</v>
      </c>
      <c r="C2768" t="s">
        <v>47</v>
      </c>
      <c r="D2768">
        <v>8</v>
      </c>
      <c r="E2768">
        <v>84</v>
      </c>
      <c r="F2768">
        <v>62</v>
      </c>
      <c r="G2768" t="s">
        <v>16</v>
      </c>
      <c r="H2768" t="s">
        <v>344</v>
      </c>
      <c r="I2768" t="s">
        <v>357</v>
      </c>
      <c r="J2768" t="b">
        <v>0</v>
      </c>
      <c r="K2768">
        <v>598</v>
      </c>
      <c r="L2768">
        <v>2401361</v>
      </c>
      <c r="M2768" t="str">
        <f>IF(VLOOKUP(A2768,'national-winners'!$A$2:$B$13,2,0)=H2768,"Y","N")</f>
        <v>N</v>
      </c>
      <c r="N2768" t="str">
        <f>_xlfn.XLOOKUP(INDEX('state-winning-votes'!$A$1:$L$53,MATCH($C2768,'state-winning-votes'!$A:$A,0),MATCH($A2768,'state-winning-votes'!$A$2:$L$2,0)),$K:$K,$H:$H)</f>
        <v>Obama, Barack H.</v>
      </c>
      <c r="O2768" t="str">
        <f>VLOOKUP(A2768,'national-winners'!$A$2:$B$13,2,0)</f>
        <v>Obama, Barack H.</v>
      </c>
    </row>
    <row r="2769" spans="1:15" x14ac:dyDescent="0.25">
      <c r="A2769">
        <v>2008</v>
      </c>
      <c r="B2769" t="s">
        <v>46</v>
      </c>
      <c r="C2769" t="s">
        <v>47</v>
      </c>
      <c r="D2769">
        <v>8</v>
      </c>
      <c r="E2769">
        <v>84</v>
      </c>
      <c r="F2769">
        <v>62</v>
      </c>
      <c r="G2769" t="s">
        <v>16</v>
      </c>
      <c r="H2769" t="s">
        <v>358</v>
      </c>
      <c r="I2769" t="s">
        <v>359</v>
      </c>
      <c r="J2769" t="b">
        <v>0</v>
      </c>
      <c r="K2769">
        <v>348</v>
      </c>
      <c r="L2769">
        <v>2401361</v>
      </c>
      <c r="M2769" t="str">
        <f>IF(VLOOKUP(A2769,'national-winners'!$A$2:$B$13,2,0)=H2769,"Y","N")</f>
        <v>N</v>
      </c>
      <c r="N2769" t="str">
        <f>_xlfn.XLOOKUP(INDEX('state-winning-votes'!$A$1:$L$53,MATCH($C2769,'state-winning-votes'!$A:$A,0),MATCH($A2769,'state-winning-votes'!$A$2:$L$2,0)),$K:$K,$H:$H)</f>
        <v>Obama, Barack H.</v>
      </c>
      <c r="O2769" t="str">
        <f>VLOOKUP(A2769,'national-winners'!$A$2:$B$13,2,0)</f>
        <v>Obama, Barack H.</v>
      </c>
    </row>
    <row r="2770" spans="1:15" x14ac:dyDescent="0.25">
      <c r="A2770">
        <v>2008</v>
      </c>
      <c r="B2770" t="s">
        <v>46</v>
      </c>
      <c r="C2770" t="s">
        <v>47</v>
      </c>
      <c r="D2770">
        <v>8</v>
      </c>
      <c r="E2770">
        <v>84</v>
      </c>
      <c r="F2770">
        <v>62</v>
      </c>
      <c r="G2770" t="s">
        <v>16</v>
      </c>
      <c r="H2770" t="s">
        <v>360</v>
      </c>
      <c r="I2770" t="s">
        <v>361</v>
      </c>
      <c r="J2770" t="b">
        <v>0</v>
      </c>
      <c r="K2770">
        <v>336</v>
      </c>
      <c r="L2770">
        <v>2401361</v>
      </c>
      <c r="M2770" t="str">
        <f>IF(VLOOKUP(A2770,'national-winners'!$A$2:$B$13,2,0)=H2770,"Y","N")</f>
        <v>N</v>
      </c>
      <c r="N2770" t="str">
        <f>_xlfn.XLOOKUP(INDEX('state-winning-votes'!$A$1:$L$53,MATCH($C2770,'state-winning-votes'!$A:$A,0),MATCH($A2770,'state-winning-votes'!$A$2:$L$2,0)),$K:$K,$H:$H)</f>
        <v>Obama, Barack H.</v>
      </c>
      <c r="O2770" t="str">
        <f>VLOOKUP(A2770,'national-winners'!$A$2:$B$13,2,0)</f>
        <v>Obama, Barack H.</v>
      </c>
    </row>
    <row r="2771" spans="1:15" x14ac:dyDescent="0.25">
      <c r="A2771">
        <v>2008</v>
      </c>
      <c r="B2771" t="s">
        <v>46</v>
      </c>
      <c r="C2771" t="s">
        <v>47</v>
      </c>
      <c r="D2771">
        <v>8</v>
      </c>
      <c r="E2771">
        <v>84</v>
      </c>
      <c r="F2771">
        <v>62</v>
      </c>
      <c r="G2771" t="s">
        <v>16</v>
      </c>
      <c r="H2771" t="s">
        <v>362</v>
      </c>
      <c r="I2771" t="s">
        <v>100</v>
      </c>
      <c r="J2771" t="b">
        <v>0</v>
      </c>
      <c r="K2771">
        <v>226</v>
      </c>
      <c r="L2771">
        <v>2401361</v>
      </c>
      <c r="M2771" t="str">
        <f>IF(VLOOKUP(A2771,'national-winners'!$A$2:$B$13,2,0)=H2771,"Y","N")</f>
        <v>N</v>
      </c>
      <c r="N2771" t="str">
        <f>_xlfn.XLOOKUP(INDEX('state-winning-votes'!$A$1:$L$53,MATCH($C2771,'state-winning-votes'!$A:$A,0),MATCH($A2771,'state-winning-votes'!$A$2:$L$2,0)),$K:$K,$H:$H)</f>
        <v>Obama, Barack H.</v>
      </c>
      <c r="O2771" t="str">
        <f>VLOOKUP(A2771,'national-winners'!$A$2:$B$13,2,0)</f>
        <v>Obama, Barack H.</v>
      </c>
    </row>
    <row r="2772" spans="1:15" x14ac:dyDescent="0.25">
      <c r="A2772">
        <v>2008</v>
      </c>
      <c r="B2772" t="s">
        <v>46</v>
      </c>
      <c r="C2772" t="s">
        <v>47</v>
      </c>
      <c r="D2772">
        <v>8</v>
      </c>
      <c r="E2772">
        <v>84</v>
      </c>
      <c r="F2772">
        <v>62</v>
      </c>
      <c r="G2772" t="s">
        <v>16</v>
      </c>
      <c r="H2772" t="s">
        <v>264</v>
      </c>
      <c r="I2772" t="s">
        <v>353</v>
      </c>
      <c r="J2772" t="b">
        <v>0</v>
      </c>
      <c r="K2772">
        <v>158</v>
      </c>
      <c r="L2772">
        <v>2401361</v>
      </c>
      <c r="M2772" t="str">
        <f>IF(VLOOKUP(A2772,'national-winners'!$A$2:$B$13,2,0)=H2772,"Y","N")</f>
        <v>N</v>
      </c>
      <c r="N2772" t="str">
        <f>_xlfn.XLOOKUP(INDEX('state-winning-votes'!$A$1:$L$53,MATCH($C2772,'state-winning-votes'!$A:$A,0),MATCH($A2772,'state-winning-votes'!$A$2:$L$2,0)),$K:$K,$H:$H)</f>
        <v>Obama, Barack H.</v>
      </c>
      <c r="O2772" t="str">
        <f>VLOOKUP(A2772,'national-winners'!$A$2:$B$13,2,0)</f>
        <v>Obama, Barack H.</v>
      </c>
    </row>
    <row r="2773" spans="1:15" x14ac:dyDescent="0.25">
      <c r="A2773">
        <v>2008</v>
      </c>
      <c r="B2773" t="s">
        <v>46</v>
      </c>
      <c r="C2773" t="s">
        <v>47</v>
      </c>
      <c r="D2773">
        <v>8</v>
      </c>
      <c r="E2773">
        <v>84</v>
      </c>
      <c r="F2773">
        <v>62</v>
      </c>
      <c r="G2773" t="s">
        <v>16</v>
      </c>
      <c r="H2773" t="s">
        <v>284</v>
      </c>
      <c r="I2773" t="s">
        <v>37</v>
      </c>
      <c r="J2773" t="b">
        <v>0</v>
      </c>
      <c r="K2773">
        <v>154</v>
      </c>
      <c r="L2773">
        <v>2401361</v>
      </c>
      <c r="M2773" t="str">
        <f>IF(VLOOKUP(A2773,'national-winners'!$A$2:$B$13,2,0)=H2773,"Y","N")</f>
        <v>N</v>
      </c>
      <c r="N2773" t="str">
        <f>_xlfn.XLOOKUP(INDEX('state-winning-votes'!$A$1:$L$53,MATCH($C2773,'state-winning-votes'!$A:$A,0),MATCH($A2773,'state-winning-votes'!$A$2:$L$2,0)),$K:$K,$H:$H)</f>
        <v>Obama, Barack H.</v>
      </c>
      <c r="O2773" t="str">
        <f>VLOOKUP(A2773,'national-winners'!$A$2:$B$13,2,0)</f>
        <v>Obama, Barack H.</v>
      </c>
    </row>
    <row r="2774" spans="1:15" x14ac:dyDescent="0.25">
      <c r="A2774">
        <v>2008</v>
      </c>
      <c r="B2774" t="s">
        <v>46</v>
      </c>
      <c r="C2774" t="s">
        <v>47</v>
      </c>
      <c r="D2774">
        <v>8</v>
      </c>
      <c r="E2774">
        <v>84</v>
      </c>
      <c r="F2774">
        <v>62</v>
      </c>
      <c r="G2774" t="s">
        <v>16</v>
      </c>
      <c r="H2774" t="s">
        <v>363</v>
      </c>
      <c r="I2774" t="s">
        <v>364</v>
      </c>
      <c r="J2774" t="b">
        <v>0</v>
      </c>
      <c r="K2774">
        <v>110</v>
      </c>
      <c r="L2774">
        <v>2401361</v>
      </c>
      <c r="M2774" t="str">
        <f>IF(VLOOKUP(A2774,'national-winners'!$A$2:$B$13,2,0)=H2774,"Y","N")</f>
        <v>N</v>
      </c>
      <c r="N2774" t="str">
        <f>_xlfn.XLOOKUP(INDEX('state-winning-votes'!$A$1:$L$53,MATCH($C2774,'state-winning-votes'!$A:$A,0),MATCH($A2774,'state-winning-votes'!$A$2:$L$2,0)),$K:$K,$H:$H)</f>
        <v>Obama, Barack H.</v>
      </c>
      <c r="O2774" t="str">
        <f>VLOOKUP(A2774,'national-winners'!$A$2:$B$13,2,0)</f>
        <v>Obama, Barack H.</v>
      </c>
    </row>
    <row r="2775" spans="1:15" x14ac:dyDescent="0.25">
      <c r="A2775">
        <v>2008</v>
      </c>
      <c r="B2775" t="s">
        <v>46</v>
      </c>
      <c r="C2775" t="s">
        <v>47</v>
      </c>
      <c r="D2775">
        <v>8</v>
      </c>
      <c r="E2775">
        <v>84</v>
      </c>
      <c r="F2775">
        <v>62</v>
      </c>
      <c r="G2775" t="s">
        <v>16</v>
      </c>
      <c r="H2775" t="s">
        <v>321</v>
      </c>
      <c r="I2775" t="s">
        <v>25</v>
      </c>
      <c r="J2775" t="b">
        <v>0</v>
      </c>
      <c r="K2775">
        <v>85</v>
      </c>
      <c r="L2775">
        <v>2401361</v>
      </c>
      <c r="M2775" t="str">
        <f>IF(VLOOKUP(A2775,'national-winners'!$A$2:$B$13,2,0)=H2775,"Y","N")</f>
        <v>N</v>
      </c>
      <c r="N2775" t="str">
        <f>_xlfn.XLOOKUP(INDEX('state-winning-votes'!$A$1:$L$53,MATCH($C2775,'state-winning-votes'!$A:$A,0),MATCH($A2775,'state-winning-votes'!$A$2:$L$2,0)),$K:$K,$H:$H)</f>
        <v>Obama, Barack H.</v>
      </c>
      <c r="O2775" t="str">
        <f>VLOOKUP(A2775,'national-winners'!$A$2:$B$13,2,0)</f>
        <v>Obama, Barack H.</v>
      </c>
    </row>
    <row r="2776" spans="1:15" x14ac:dyDescent="0.25">
      <c r="A2776">
        <v>2008</v>
      </c>
      <c r="B2776" t="s">
        <v>50</v>
      </c>
      <c r="C2776" t="s">
        <v>51</v>
      </c>
      <c r="D2776">
        <v>9</v>
      </c>
      <c r="E2776">
        <v>16</v>
      </c>
      <c r="F2776">
        <v>1</v>
      </c>
      <c r="G2776" t="s">
        <v>16</v>
      </c>
      <c r="H2776" t="s">
        <v>349</v>
      </c>
      <c r="I2776" t="s">
        <v>18</v>
      </c>
      <c r="J2776" t="b">
        <v>0</v>
      </c>
      <c r="K2776">
        <v>997772</v>
      </c>
      <c r="L2776">
        <v>1646792</v>
      </c>
      <c r="M2776" t="str">
        <f>IF(VLOOKUP(A2776,'national-winners'!$A$2:$B$13,2,0)=H2776,"Y","N")</f>
        <v>Y</v>
      </c>
      <c r="N2776" t="str">
        <f>_xlfn.XLOOKUP(INDEX('state-winning-votes'!$A$1:$L$53,MATCH($C2776,'state-winning-votes'!$A:$A,0),MATCH($A2776,'state-winning-votes'!$A$2:$L$2,0)),$K:$K,$H:$H)</f>
        <v>Obama, Barack H.</v>
      </c>
      <c r="O2776" t="str">
        <f>VLOOKUP(A2776,'national-winners'!$A$2:$B$13,2,0)</f>
        <v>Obama, Barack H.</v>
      </c>
    </row>
    <row r="2777" spans="1:15" x14ac:dyDescent="0.25">
      <c r="A2777">
        <v>2008</v>
      </c>
      <c r="B2777" t="s">
        <v>50</v>
      </c>
      <c r="C2777" t="s">
        <v>51</v>
      </c>
      <c r="D2777">
        <v>9</v>
      </c>
      <c r="E2777">
        <v>16</v>
      </c>
      <c r="F2777">
        <v>1</v>
      </c>
      <c r="G2777" t="s">
        <v>16</v>
      </c>
      <c r="H2777" t="s">
        <v>348</v>
      </c>
      <c r="I2777" t="s">
        <v>21</v>
      </c>
      <c r="J2777" t="b">
        <v>0</v>
      </c>
      <c r="K2777">
        <v>629428</v>
      </c>
      <c r="L2777">
        <v>1646792</v>
      </c>
      <c r="M2777" t="str">
        <f>IF(VLOOKUP(A2777,'national-winners'!$A$2:$B$13,2,0)=H2777,"Y","N")</f>
        <v>N</v>
      </c>
      <c r="N2777" t="str">
        <f>_xlfn.XLOOKUP(INDEX('state-winning-votes'!$A$1:$L$53,MATCH($C2777,'state-winning-votes'!$A:$A,0),MATCH($A2777,'state-winning-votes'!$A$2:$L$2,0)),$K:$K,$H:$H)</f>
        <v>Obama, Barack H.</v>
      </c>
      <c r="O2777" t="str">
        <f>VLOOKUP(A2777,'national-winners'!$A$2:$B$13,2,0)</f>
        <v>Obama, Barack H.</v>
      </c>
    </row>
    <row r="2778" spans="1:15" x14ac:dyDescent="0.25">
      <c r="A2778">
        <v>2008</v>
      </c>
      <c r="B2778" t="s">
        <v>50</v>
      </c>
      <c r="C2778" t="s">
        <v>51</v>
      </c>
      <c r="D2778">
        <v>9</v>
      </c>
      <c r="E2778">
        <v>16</v>
      </c>
      <c r="F2778">
        <v>1</v>
      </c>
      <c r="G2778" t="s">
        <v>16</v>
      </c>
      <c r="H2778" t="s">
        <v>273</v>
      </c>
      <c r="I2778" t="s">
        <v>35</v>
      </c>
      <c r="J2778" t="b">
        <v>0</v>
      </c>
      <c r="K2778">
        <v>19162</v>
      </c>
      <c r="L2778">
        <v>1646792</v>
      </c>
      <c r="M2778" t="str">
        <f>IF(VLOOKUP(A2778,'national-winners'!$A$2:$B$13,2,0)=H2778,"Y","N")</f>
        <v>N</v>
      </c>
      <c r="N2778" t="str">
        <f>_xlfn.XLOOKUP(INDEX('state-winning-votes'!$A$1:$L$53,MATCH($C2778,'state-winning-votes'!$A:$A,0),MATCH($A2778,'state-winning-votes'!$A$2:$L$2,0)),$K:$K,$H:$H)</f>
        <v>Obama, Barack H.</v>
      </c>
      <c r="O2778" t="str">
        <f>VLOOKUP(A2778,'national-winners'!$A$2:$B$13,2,0)</f>
        <v>Obama, Barack H.</v>
      </c>
    </row>
    <row r="2779" spans="1:15" x14ac:dyDescent="0.25">
      <c r="A2779">
        <v>2008</v>
      </c>
      <c r="B2779" t="s">
        <v>50</v>
      </c>
      <c r="C2779" t="s">
        <v>51</v>
      </c>
      <c r="D2779">
        <v>9</v>
      </c>
      <c r="E2779">
        <v>16</v>
      </c>
      <c r="F2779">
        <v>1</v>
      </c>
      <c r="G2779" t="s">
        <v>16</v>
      </c>
      <c r="J2779" t="b">
        <v>1</v>
      </c>
      <c r="K2779">
        <v>430</v>
      </c>
      <c r="L2779">
        <v>1646792</v>
      </c>
      <c r="M2779" t="str">
        <f>IF(VLOOKUP(A2779,'national-winners'!$A$2:$B$13,2,0)=H2779,"Y","N")</f>
        <v>N</v>
      </c>
      <c r="N2779" t="str">
        <f>_xlfn.XLOOKUP(INDEX('state-winning-votes'!$A$1:$L$53,MATCH($C2779,'state-winning-votes'!$A:$A,0),MATCH($A2779,'state-winning-votes'!$A$2:$L$2,0)),$K:$K,$H:$H)</f>
        <v>Obama, Barack H.</v>
      </c>
      <c r="O2779" t="str">
        <f>VLOOKUP(A2779,'national-winners'!$A$2:$B$13,2,0)</f>
        <v>Obama, Barack H.</v>
      </c>
    </row>
    <row r="2780" spans="1:15" x14ac:dyDescent="0.25">
      <c r="A2780">
        <v>2008</v>
      </c>
      <c r="B2780" t="s">
        <v>53</v>
      </c>
      <c r="C2780" t="s">
        <v>54</v>
      </c>
      <c r="D2780">
        <v>10</v>
      </c>
      <c r="E2780">
        <v>51</v>
      </c>
      <c r="F2780">
        <v>11</v>
      </c>
      <c r="G2780" t="s">
        <v>16</v>
      </c>
      <c r="H2780" t="s">
        <v>349</v>
      </c>
      <c r="I2780" t="s">
        <v>18</v>
      </c>
      <c r="J2780" t="b">
        <v>0</v>
      </c>
      <c r="K2780">
        <v>255459</v>
      </c>
      <c r="L2780">
        <v>412412</v>
      </c>
      <c r="M2780" t="str">
        <f>IF(VLOOKUP(A2780,'national-winners'!$A$2:$B$13,2,0)=H2780,"Y","N")</f>
        <v>Y</v>
      </c>
      <c r="N2780" t="str">
        <f>_xlfn.XLOOKUP(INDEX('state-winning-votes'!$A$1:$L$53,MATCH($C2780,'state-winning-votes'!$A:$A,0),MATCH($A2780,'state-winning-votes'!$A$2:$L$2,0)),$K:$K,$H:$H)</f>
        <v>Obama, Barack H.</v>
      </c>
      <c r="O2780" t="str">
        <f>VLOOKUP(A2780,'national-winners'!$A$2:$B$13,2,0)</f>
        <v>Obama, Barack H.</v>
      </c>
    </row>
    <row r="2781" spans="1:15" x14ac:dyDescent="0.25">
      <c r="A2781">
        <v>2008</v>
      </c>
      <c r="B2781" t="s">
        <v>53</v>
      </c>
      <c r="C2781" t="s">
        <v>54</v>
      </c>
      <c r="D2781">
        <v>10</v>
      </c>
      <c r="E2781">
        <v>51</v>
      </c>
      <c r="F2781">
        <v>11</v>
      </c>
      <c r="G2781" t="s">
        <v>16</v>
      </c>
      <c r="H2781" t="s">
        <v>348</v>
      </c>
      <c r="I2781" t="s">
        <v>21</v>
      </c>
      <c r="J2781" t="b">
        <v>0</v>
      </c>
      <c r="K2781">
        <v>152374</v>
      </c>
      <c r="L2781">
        <v>412412</v>
      </c>
      <c r="M2781" t="str">
        <f>IF(VLOOKUP(A2781,'national-winners'!$A$2:$B$13,2,0)=H2781,"Y","N")</f>
        <v>N</v>
      </c>
      <c r="N2781" t="str">
        <f>_xlfn.XLOOKUP(INDEX('state-winning-votes'!$A$1:$L$53,MATCH($C2781,'state-winning-votes'!$A:$A,0),MATCH($A2781,'state-winning-votes'!$A$2:$L$2,0)),$K:$K,$H:$H)</f>
        <v>Obama, Barack H.</v>
      </c>
      <c r="O2781" t="str">
        <f>VLOOKUP(A2781,'national-winners'!$A$2:$B$13,2,0)</f>
        <v>Obama, Barack H.</v>
      </c>
    </row>
    <row r="2782" spans="1:15" x14ac:dyDescent="0.25">
      <c r="A2782">
        <v>2008</v>
      </c>
      <c r="B2782" t="s">
        <v>53</v>
      </c>
      <c r="C2782" t="s">
        <v>54</v>
      </c>
      <c r="D2782">
        <v>10</v>
      </c>
      <c r="E2782">
        <v>51</v>
      </c>
      <c r="F2782">
        <v>11</v>
      </c>
      <c r="G2782" t="s">
        <v>16</v>
      </c>
      <c r="H2782" t="s">
        <v>273</v>
      </c>
      <c r="I2782" t="s">
        <v>35</v>
      </c>
      <c r="J2782" t="b">
        <v>0</v>
      </c>
      <c r="K2782">
        <v>2401</v>
      </c>
      <c r="L2782">
        <v>412412</v>
      </c>
      <c r="M2782" t="str">
        <f>IF(VLOOKUP(A2782,'national-winners'!$A$2:$B$13,2,0)=H2782,"Y","N")</f>
        <v>N</v>
      </c>
      <c r="N2782" t="str">
        <f>_xlfn.XLOOKUP(INDEX('state-winning-votes'!$A$1:$L$53,MATCH($C2782,'state-winning-votes'!$A:$A,0),MATCH($A2782,'state-winning-votes'!$A$2:$L$2,0)),$K:$K,$H:$H)</f>
        <v>Obama, Barack H.</v>
      </c>
      <c r="O2782" t="str">
        <f>VLOOKUP(A2782,'national-winners'!$A$2:$B$13,2,0)</f>
        <v>Obama, Barack H.</v>
      </c>
    </row>
    <row r="2783" spans="1:15" x14ac:dyDescent="0.25">
      <c r="A2783">
        <v>2008</v>
      </c>
      <c r="B2783" t="s">
        <v>53</v>
      </c>
      <c r="C2783" t="s">
        <v>54</v>
      </c>
      <c r="D2783">
        <v>10</v>
      </c>
      <c r="E2783">
        <v>51</v>
      </c>
      <c r="F2783">
        <v>11</v>
      </c>
      <c r="G2783" t="s">
        <v>16</v>
      </c>
      <c r="H2783" t="s">
        <v>351</v>
      </c>
      <c r="I2783" t="s">
        <v>29</v>
      </c>
      <c r="J2783" t="b">
        <v>0</v>
      </c>
      <c r="K2783">
        <v>1109</v>
      </c>
      <c r="L2783">
        <v>412412</v>
      </c>
      <c r="M2783" t="str">
        <f>IF(VLOOKUP(A2783,'national-winners'!$A$2:$B$13,2,0)=H2783,"Y","N")</f>
        <v>N</v>
      </c>
      <c r="N2783" t="str">
        <f>_xlfn.XLOOKUP(INDEX('state-winning-votes'!$A$1:$L$53,MATCH($C2783,'state-winning-votes'!$A:$A,0),MATCH($A2783,'state-winning-votes'!$A$2:$L$2,0)),$K:$K,$H:$H)</f>
        <v>Obama, Barack H.</v>
      </c>
      <c r="O2783" t="str">
        <f>VLOOKUP(A2783,'national-winners'!$A$2:$B$13,2,0)</f>
        <v>Obama, Barack H.</v>
      </c>
    </row>
    <row r="2784" spans="1:15" x14ac:dyDescent="0.25">
      <c r="A2784">
        <v>2008</v>
      </c>
      <c r="B2784" t="s">
        <v>53</v>
      </c>
      <c r="C2784" t="s">
        <v>54</v>
      </c>
      <c r="D2784">
        <v>10</v>
      </c>
      <c r="E2784">
        <v>51</v>
      </c>
      <c r="F2784">
        <v>11</v>
      </c>
      <c r="G2784" t="s">
        <v>16</v>
      </c>
      <c r="H2784" t="s">
        <v>350</v>
      </c>
      <c r="I2784" t="s">
        <v>134</v>
      </c>
      <c r="J2784" t="b">
        <v>0</v>
      </c>
      <c r="K2784">
        <v>626</v>
      </c>
      <c r="L2784">
        <v>412412</v>
      </c>
      <c r="M2784" t="str">
        <f>IF(VLOOKUP(A2784,'national-winners'!$A$2:$B$13,2,0)=H2784,"Y","N")</f>
        <v>N</v>
      </c>
      <c r="N2784" t="str">
        <f>_xlfn.XLOOKUP(INDEX('state-winning-votes'!$A$1:$L$53,MATCH($C2784,'state-winning-votes'!$A:$A,0),MATCH($A2784,'state-winning-votes'!$A$2:$L$2,0)),$K:$K,$H:$H)</f>
        <v>Obama, Barack H.</v>
      </c>
      <c r="O2784" t="str">
        <f>VLOOKUP(A2784,'national-winners'!$A$2:$B$13,2,0)</f>
        <v>Obama, Barack H.</v>
      </c>
    </row>
    <row r="2785" spans="1:15" x14ac:dyDescent="0.25">
      <c r="A2785">
        <v>2008</v>
      </c>
      <c r="B2785" t="s">
        <v>53</v>
      </c>
      <c r="C2785" t="s">
        <v>54</v>
      </c>
      <c r="D2785">
        <v>10</v>
      </c>
      <c r="E2785">
        <v>51</v>
      </c>
      <c r="F2785">
        <v>11</v>
      </c>
      <c r="G2785" t="s">
        <v>16</v>
      </c>
      <c r="H2785" t="s">
        <v>352</v>
      </c>
      <c r="I2785" t="s">
        <v>274</v>
      </c>
      <c r="J2785" t="b">
        <v>0</v>
      </c>
      <c r="K2785">
        <v>385</v>
      </c>
      <c r="L2785">
        <v>412412</v>
      </c>
      <c r="M2785" t="str">
        <f>IF(VLOOKUP(A2785,'national-winners'!$A$2:$B$13,2,0)=H2785,"Y","N")</f>
        <v>N</v>
      </c>
      <c r="N2785" t="str">
        <f>_xlfn.XLOOKUP(INDEX('state-winning-votes'!$A$1:$L$53,MATCH($C2785,'state-winning-votes'!$A:$A,0),MATCH($A2785,'state-winning-votes'!$A$2:$L$2,0)),$K:$K,$H:$H)</f>
        <v>Obama, Barack H.</v>
      </c>
      <c r="O2785" t="str">
        <f>VLOOKUP(A2785,'national-winners'!$A$2:$B$13,2,0)</f>
        <v>Obama, Barack H.</v>
      </c>
    </row>
    <row r="2786" spans="1:15" x14ac:dyDescent="0.25">
      <c r="A2786">
        <v>2008</v>
      </c>
      <c r="B2786" t="s">
        <v>53</v>
      </c>
      <c r="C2786" t="s">
        <v>54</v>
      </c>
      <c r="D2786">
        <v>10</v>
      </c>
      <c r="E2786">
        <v>51</v>
      </c>
      <c r="F2786">
        <v>11</v>
      </c>
      <c r="G2786" t="s">
        <v>16</v>
      </c>
      <c r="H2786" t="s">
        <v>324</v>
      </c>
      <c r="I2786" t="s">
        <v>37</v>
      </c>
      <c r="J2786" t="b">
        <v>0</v>
      </c>
      <c r="K2786">
        <v>58</v>
      </c>
      <c r="L2786">
        <v>412412</v>
      </c>
      <c r="M2786" t="str">
        <f>IF(VLOOKUP(A2786,'national-winners'!$A$2:$B$13,2,0)=H2786,"Y","N")</f>
        <v>N</v>
      </c>
      <c r="N2786" t="str">
        <f>_xlfn.XLOOKUP(INDEX('state-winning-votes'!$A$1:$L$53,MATCH($C2786,'state-winning-votes'!$A:$A,0),MATCH($A2786,'state-winning-votes'!$A$2:$L$2,0)),$K:$K,$H:$H)</f>
        <v>Obama, Barack H.</v>
      </c>
      <c r="O2786" t="str">
        <f>VLOOKUP(A2786,'national-winners'!$A$2:$B$13,2,0)</f>
        <v>Obama, Barack H.</v>
      </c>
    </row>
    <row r="2787" spans="1:15" x14ac:dyDescent="0.25">
      <c r="A2787">
        <v>2008</v>
      </c>
      <c r="B2787" t="s">
        <v>57</v>
      </c>
      <c r="C2787" t="s">
        <v>58</v>
      </c>
      <c r="D2787">
        <v>11</v>
      </c>
      <c r="E2787">
        <v>53</v>
      </c>
      <c r="F2787">
        <v>55</v>
      </c>
      <c r="G2787" t="s">
        <v>16</v>
      </c>
      <c r="H2787" t="s">
        <v>349</v>
      </c>
      <c r="I2787" t="s">
        <v>18</v>
      </c>
      <c r="J2787" t="b">
        <v>0</v>
      </c>
      <c r="K2787">
        <v>245800</v>
      </c>
      <c r="L2787">
        <v>265853</v>
      </c>
      <c r="M2787" t="str">
        <f>IF(VLOOKUP(A2787,'national-winners'!$A$2:$B$13,2,0)=H2787,"Y","N")</f>
        <v>Y</v>
      </c>
      <c r="N2787" t="str">
        <f>_xlfn.XLOOKUP(INDEX('state-winning-votes'!$A$1:$L$53,MATCH($C2787,'state-winning-votes'!$A:$A,0),MATCH($A2787,'state-winning-votes'!$A$2:$L$2,0)),$K:$K,$H:$H)</f>
        <v>Obama, Barack H.</v>
      </c>
      <c r="O2787" t="str">
        <f>VLOOKUP(A2787,'national-winners'!$A$2:$B$13,2,0)</f>
        <v>Obama, Barack H.</v>
      </c>
    </row>
    <row r="2788" spans="1:15" x14ac:dyDescent="0.25">
      <c r="A2788">
        <v>2008</v>
      </c>
      <c r="B2788" t="s">
        <v>57</v>
      </c>
      <c r="C2788" t="s">
        <v>58</v>
      </c>
      <c r="D2788">
        <v>11</v>
      </c>
      <c r="E2788">
        <v>53</v>
      </c>
      <c r="F2788">
        <v>55</v>
      </c>
      <c r="G2788" t="s">
        <v>16</v>
      </c>
      <c r="H2788" t="s">
        <v>348</v>
      </c>
      <c r="I2788" t="s">
        <v>21</v>
      </c>
      <c r="J2788" t="b">
        <v>0</v>
      </c>
      <c r="K2788">
        <v>17367</v>
      </c>
      <c r="L2788">
        <v>265853</v>
      </c>
      <c r="M2788" t="str">
        <f>IF(VLOOKUP(A2788,'national-winners'!$A$2:$B$13,2,0)=H2788,"Y","N")</f>
        <v>N</v>
      </c>
      <c r="N2788" t="str">
        <f>_xlfn.XLOOKUP(INDEX('state-winning-votes'!$A$1:$L$53,MATCH($C2788,'state-winning-votes'!$A:$A,0),MATCH($A2788,'state-winning-votes'!$A$2:$L$2,0)),$K:$K,$H:$H)</f>
        <v>Obama, Barack H.</v>
      </c>
      <c r="O2788" t="str">
        <f>VLOOKUP(A2788,'national-winners'!$A$2:$B$13,2,0)</f>
        <v>Obama, Barack H.</v>
      </c>
    </row>
    <row r="2789" spans="1:15" x14ac:dyDescent="0.25">
      <c r="A2789">
        <v>2008</v>
      </c>
      <c r="B2789" t="s">
        <v>57</v>
      </c>
      <c r="C2789" t="s">
        <v>58</v>
      </c>
      <c r="D2789">
        <v>11</v>
      </c>
      <c r="E2789">
        <v>53</v>
      </c>
      <c r="F2789">
        <v>55</v>
      </c>
      <c r="G2789" t="s">
        <v>16</v>
      </c>
      <c r="J2789" t="b">
        <v>1</v>
      </c>
      <c r="K2789">
        <v>1138</v>
      </c>
      <c r="L2789">
        <v>265853</v>
      </c>
      <c r="M2789" t="str">
        <f>IF(VLOOKUP(A2789,'national-winners'!$A$2:$B$13,2,0)=H2789,"Y","N")</f>
        <v>N</v>
      </c>
      <c r="N2789" t="str">
        <f>_xlfn.XLOOKUP(INDEX('state-winning-votes'!$A$1:$L$53,MATCH($C2789,'state-winning-votes'!$A:$A,0),MATCH($A2789,'state-winning-votes'!$A$2:$L$2,0)),$K:$K,$H:$H)</f>
        <v>Obama, Barack H.</v>
      </c>
      <c r="O2789" t="str">
        <f>VLOOKUP(A2789,'national-winners'!$A$2:$B$13,2,0)</f>
        <v>Obama, Barack H.</v>
      </c>
    </row>
    <row r="2790" spans="1:15" x14ac:dyDescent="0.25">
      <c r="A2790">
        <v>2008</v>
      </c>
      <c r="B2790" t="s">
        <v>57</v>
      </c>
      <c r="C2790" t="s">
        <v>58</v>
      </c>
      <c r="D2790">
        <v>11</v>
      </c>
      <c r="E2790">
        <v>53</v>
      </c>
      <c r="F2790">
        <v>55</v>
      </c>
      <c r="G2790" t="s">
        <v>16</v>
      </c>
      <c r="H2790" t="s">
        <v>273</v>
      </c>
      <c r="I2790" t="s">
        <v>35</v>
      </c>
      <c r="J2790" t="b">
        <v>0</v>
      </c>
      <c r="K2790">
        <v>958</v>
      </c>
      <c r="L2790">
        <v>265853</v>
      </c>
      <c r="M2790" t="str">
        <f>IF(VLOOKUP(A2790,'national-winners'!$A$2:$B$13,2,0)=H2790,"Y","N")</f>
        <v>N</v>
      </c>
      <c r="N2790" t="str">
        <f>_xlfn.XLOOKUP(INDEX('state-winning-votes'!$A$1:$L$53,MATCH($C2790,'state-winning-votes'!$A:$A,0),MATCH($A2790,'state-winning-votes'!$A$2:$L$2,0)),$K:$K,$H:$H)</f>
        <v>Obama, Barack H.</v>
      </c>
      <c r="O2790" t="str">
        <f>VLOOKUP(A2790,'national-winners'!$A$2:$B$13,2,0)</f>
        <v>Obama, Barack H.</v>
      </c>
    </row>
    <row r="2791" spans="1:15" x14ac:dyDescent="0.25">
      <c r="A2791">
        <v>2008</v>
      </c>
      <c r="B2791" t="s">
        <v>57</v>
      </c>
      <c r="C2791" t="s">
        <v>58</v>
      </c>
      <c r="D2791">
        <v>11</v>
      </c>
      <c r="E2791">
        <v>53</v>
      </c>
      <c r="F2791">
        <v>55</v>
      </c>
      <c r="G2791" t="s">
        <v>16</v>
      </c>
      <c r="H2791" t="s">
        <v>352</v>
      </c>
      <c r="I2791" t="s">
        <v>274</v>
      </c>
      <c r="J2791" t="b">
        <v>0</v>
      </c>
      <c r="K2791">
        <v>590</v>
      </c>
      <c r="L2791">
        <v>265853</v>
      </c>
      <c r="M2791" t="str">
        <f>IF(VLOOKUP(A2791,'national-winners'!$A$2:$B$13,2,0)=H2791,"Y","N")</f>
        <v>N</v>
      </c>
      <c r="N2791" t="str">
        <f>_xlfn.XLOOKUP(INDEX('state-winning-votes'!$A$1:$L$53,MATCH($C2791,'state-winning-votes'!$A:$A,0),MATCH($A2791,'state-winning-votes'!$A$2:$L$2,0)),$K:$K,$H:$H)</f>
        <v>Obama, Barack H.</v>
      </c>
      <c r="O2791" t="str">
        <f>VLOOKUP(A2791,'national-winners'!$A$2:$B$13,2,0)</f>
        <v>Obama, Barack H.</v>
      </c>
    </row>
    <row r="2792" spans="1:15" x14ac:dyDescent="0.25">
      <c r="A2792">
        <v>2008</v>
      </c>
      <c r="B2792" t="s">
        <v>60</v>
      </c>
      <c r="C2792" t="s">
        <v>61</v>
      </c>
      <c r="D2792">
        <v>12</v>
      </c>
      <c r="E2792">
        <v>59</v>
      </c>
      <c r="F2792">
        <v>43</v>
      </c>
      <c r="G2792" t="s">
        <v>16</v>
      </c>
      <c r="H2792" t="s">
        <v>349</v>
      </c>
      <c r="I2792" t="s">
        <v>18</v>
      </c>
      <c r="J2792" t="b">
        <v>0</v>
      </c>
      <c r="K2792">
        <v>4282074</v>
      </c>
      <c r="L2792">
        <v>8390744</v>
      </c>
      <c r="M2792" t="str">
        <f>IF(VLOOKUP(A2792,'national-winners'!$A$2:$B$13,2,0)=H2792,"Y","N")</f>
        <v>Y</v>
      </c>
      <c r="N2792" t="str">
        <f>_xlfn.XLOOKUP(INDEX('state-winning-votes'!$A$1:$L$53,MATCH($C2792,'state-winning-votes'!$A:$A,0),MATCH($A2792,'state-winning-votes'!$A$2:$L$2,0)),$K:$K,$H:$H)</f>
        <v>Obama, Barack H.</v>
      </c>
      <c r="O2792" t="str">
        <f>VLOOKUP(A2792,'national-winners'!$A$2:$B$13,2,0)</f>
        <v>Obama, Barack H.</v>
      </c>
    </row>
    <row r="2793" spans="1:15" x14ac:dyDescent="0.25">
      <c r="A2793">
        <v>2008</v>
      </c>
      <c r="B2793" t="s">
        <v>60</v>
      </c>
      <c r="C2793" t="s">
        <v>61</v>
      </c>
      <c r="D2793">
        <v>12</v>
      </c>
      <c r="E2793">
        <v>59</v>
      </c>
      <c r="F2793">
        <v>43</v>
      </c>
      <c r="G2793" t="s">
        <v>16</v>
      </c>
      <c r="H2793" t="s">
        <v>348</v>
      </c>
      <c r="I2793" t="s">
        <v>21</v>
      </c>
      <c r="J2793" t="b">
        <v>0</v>
      </c>
      <c r="K2793">
        <v>4045624</v>
      </c>
      <c r="L2793">
        <v>8390744</v>
      </c>
      <c r="M2793" t="str">
        <f>IF(VLOOKUP(A2793,'national-winners'!$A$2:$B$13,2,0)=H2793,"Y","N")</f>
        <v>N</v>
      </c>
      <c r="N2793" t="str">
        <f>_xlfn.XLOOKUP(INDEX('state-winning-votes'!$A$1:$L$53,MATCH($C2793,'state-winning-votes'!$A:$A,0),MATCH($A2793,'state-winning-votes'!$A$2:$L$2,0)),$K:$K,$H:$H)</f>
        <v>Obama, Barack H.</v>
      </c>
      <c r="O2793" t="str">
        <f>VLOOKUP(A2793,'national-winners'!$A$2:$B$13,2,0)</f>
        <v>Obama, Barack H.</v>
      </c>
    </row>
    <row r="2794" spans="1:15" x14ac:dyDescent="0.25">
      <c r="A2794">
        <v>2008</v>
      </c>
      <c r="B2794" t="s">
        <v>60</v>
      </c>
      <c r="C2794" t="s">
        <v>61</v>
      </c>
      <c r="D2794">
        <v>12</v>
      </c>
      <c r="E2794">
        <v>59</v>
      </c>
      <c r="F2794">
        <v>43</v>
      </c>
      <c r="G2794" t="s">
        <v>16</v>
      </c>
      <c r="H2794" t="s">
        <v>273</v>
      </c>
      <c r="I2794" t="s">
        <v>365</v>
      </c>
      <c r="J2794" t="b">
        <v>0</v>
      </c>
      <c r="K2794">
        <v>28124</v>
      </c>
      <c r="L2794">
        <v>8390744</v>
      </c>
      <c r="M2794" t="str">
        <f>IF(VLOOKUP(A2794,'national-winners'!$A$2:$B$13,2,0)=H2794,"Y","N")</f>
        <v>N</v>
      </c>
      <c r="N2794" t="str">
        <f>_xlfn.XLOOKUP(INDEX('state-winning-votes'!$A$1:$L$53,MATCH($C2794,'state-winning-votes'!$A:$A,0),MATCH($A2794,'state-winning-votes'!$A$2:$L$2,0)),$K:$K,$H:$H)</f>
        <v>Obama, Barack H.</v>
      </c>
      <c r="O2794" t="str">
        <f>VLOOKUP(A2794,'national-winners'!$A$2:$B$13,2,0)</f>
        <v>Obama, Barack H.</v>
      </c>
    </row>
    <row r="2795" spans="1:15" x14ac:dyDescent="0.25">
      <c r="A2795">
        <v>2008</v>
      </c>
      <c r="B2795" t="s">
        <v>60</v>
      </c>
      <c r="C2795" t="s">
        <v>61</v>
      </c>
      <c r="D2795">
        <v>12</v>
      </c>
      <c r="E2795">
        <v>59</v>
      </c>
      <c r="F2795">
        <v>43</v>
      </c>
      <c r="G2795" t="s">
        <v>16</v>
      </c>
      <c r="H2795" t="s">
        <v>351</v>
      </c>
      <c r="I2795" t="s">
        <v>29</v>
      </c>
      <c r="J2795" t="b">
        <v>0</v>
      </c>
      <c r="K2795">
        <v>17218</v>
      </c>
      <c r="L2795">
        <v>8390744</v>
      </c>
      <c r="M2795" t="str">
        <f>IF(VLOOKUP(A2795,'national-winners'!$A$2:$B$13,2,0)=H2795,"Y","N")</f>
        <v>N</v>
      </c>
      <c r="N2795" t="str">
        <f>_xlfn.XLOOKUP(INDEX('state-winning-votes'!$A$1:$L$53,MATCH($C2795,'state-winning-votes'!$A:$A,0),MATCH($A2795,'state-winning-votes'!$A$2:$L$2,0)),$K:$K,$H:$H)</f>
        <v>Obama, Barack H.</v>
      </c>
      <c r="O2795" t="str">
        <f>VLOOKUP(A2795,'national-winners'!$A$2:$B$13,2,0)</f>
        <v>Obama, Barack H.</v>
      </c>
    </row>
    <row r="2796" spans="1:15" x14ac:dyDescent="0.25">
      <c r="A2796">
        <v>2008</v>
      </c>
      <c r="B2796" t="s">
        <v>60</v>
      </c>
      <c r="C2796" t="s">
        <v>61</v>
      </c>
      <c r="D2796">
        <v>12</v>
      </c>
      <c r="E2796">
        <v>59</v>
      </c>
      <c r="F2796">
        <v>43</v>
      </c>
      <c r="G2796" t="s">
        <v>16</v>
      </c>
      <c r="H2796" t="s">
        <v>350</v>
      </c>
      <c r="I2796" t="s">
        <v>134</v>
      </c>
      <c r="J2796" t="b">
        <v>0</v>
      </c>
      <c r="K2796">
        <v>7915</v>
      </c>
      <c r="L2796">
        <v>8390744</v>
      </c>
      <c r="M2796" t="str">
        <f>IF(VLOOKUP(A2796,'national-winners'!$A$2:$B$13,2,0)=H2796,"Y","N")</f>
        <v>N</v>
      </c>
      <c r="N2796" t="str">
        <f>_xlfn.XLOOKUP(INDEX('state-winning-votes'!$A$1:$L$53,MATCH($C2796,'state-winning-votes'!$A:$A,0),MATCH($A2796,'state-winning-votes'!$A$2:$L$2,0)),$K:$K,$H:$H)</f>
        <v>Obama, Barack H.</v>
      </c>
      <c r="O2796" t="str">
        <f>VLOOKUP(A2796,'national-winners'!$A$2:$B$13,2,0)</f>
        <v>Obama, Barack H.</v>
      </c>
    </row>
    <row r="2797" spans="1:15" x14ac:dyDescent="0.25">
      <c r="A2797">
        <v>2008</v>
      </c>
      <c r="B2797" t="s">
        <v>60</v>
      </c>
      <c r="C2797" t="s">
        <v>61</v>
      </c>
      <c r="D2797">
        <v>12</v>
      </c>
      <c r="E2797">
        <v>59</v>
      </c>
      <c r="F2797">
        <v>43</v>
      </c>
      <c r="G2797" t="s">
        <v>16</v>
      </c>
      <c r="H2797" t="s">
        <v>352</v>
      </c>
      <c r="I2797" t="s">
        <v>274</v>
      </c>
      <c r="J2797" t="b">
        <v>0</v>
      </c>
      <c r="K2797">
        <v>2887</v>
      </c>
      <c r="L2797">
        <v>8390744</v>
      </c>
      <c r="M2797" t="str">
        <f>IF(VLOOKUP(A2797,'national-winners'!$A$2:$B$13,2,0)=H2797,"Y","N")</f>
        <v>N</v>
      </c>
      <c r="N2797" t="str">
        <f>_xlfn.XLOOKUP(INDEX('state-winning-votes'!$A$1:$L$53,MATCH($C2797,'state-winning-votes'!$A:$A,0),MATCH($A2797,'state-winning-votes'!$A$2:$L$2,0)),$K:$K,$H:$H)</f>
        <v>Obama, Barack H.</v>
      </c>
      <c r="O2797" t="str">
        <f>VLOOKUP(A2797,'national-winners'!$A$2:$B$13,2,0)</f>
        <v>Obama, Barack H.</v>
      </c>
    </row>
    <row r="2798" spans="1:15" x14ac:dyDescent="0.25">
      <c r="A2798">
        <v>2008</v>
      </c>
      <c r="B2798" t="s">
        <v>60</v>
      </c>
      <c r="C2798" t="s">
        <v>61</v>
      </c>
      <c r="D2798">
        <v>12</v>
      </c>
      <c r="E2798">
        <v>59</v>
      </c>
      <c r="F2798">
        <v>43</v>
      </c>
      <c r="G2798" t="s">
        <v>16</v>
      </c>
      <c r="H2798" t="s">
        <v>354</v>
      </c>
      <c r="I2798" t="s">
        <v>355</v>
      </c>
      <c r="J2798" t="b">
        <v>0</v>
      </c>
      <c r="K2798">
        <v>2550</v>
      </c>
      <c r="L2798">
        <v>8390744</v>
      </c>
      <c r="M2798" t="str">
        <f>IF(VLOOKUP(A2798,'national-winners'!$A$2:$B$13,2,0)=H2798,"Y","N")</f>
        <v>N</v>
      </c>
      <c r="N2798" t="str">
        <f>_xlfn.XLOOKUP(INDEX('state-winning-votes'!$A$1:$L$53,MATCH($C2798,'state-winning-votes'!$A:$A,0),MATCH($A2798,'state-winning-votes'!$A$2:$L$2,0)),$K:$K,$H:$H)</f>
        <v>Obama, Barack H.</v>
      </c>
      <c r="O2798" t="str">
        <f>VLOOKUP(A2798,'national-winners'!$A$2:$B$13,2,0)</f>
        <v>Obama, Barack H.</v>
      </c>
    </row>
    <row r="2799" spans="1:15" x14ac:dyDescent="0.25">
      <c r="A2799">
        <v>2008</v>
      </c>
      <c r="B2799" t="s">
        <v>60</v>
      </c>
      <c r="C2799" t="s">
        <v>61</v>
      </c>
      <c r="D2799">
        <v>12</v>
      </c>
      <c r="E2799">
        <v>59</v>
      </c>
      <c r="F2799">
        <v>43</v>
      </c>
      <c r="G2799" t="s">
        <v>16</v>
      </c>
      <c r="H2799" t="s">
        <v>264</v>
      </c>
      <c r="I2799" t="s">
        <v>353</v>
      </c>
      <c r="J2799" t="b">
        <v>0</v>
      </c>
      <c r="K2799">
        <v>1516</v>
      </c>
      <c r="L2799">
        <v>8390744</v>
      </c>
      <c r="M2799" t="str">
        <f>IF(VLOOKUP(A2799,'national-winners'!$A$2:$B$13,2,0)=H2799,"Y","N")</f>
        <v>N</v>
      </c>
      <c r="N2799" t="str">
        <f>_xlfn.XLOOKUP(INDEX('state-winning-votes'!$A$1:$L$53,MATCH($C2799,'state-winning-votes'!$A:$A,0),MATCH($A2799,'state-winning-votes'!$A$2:$L$2,0)),$K:$K,$H:$H)</f>
        <v>Obama, Barack H.</v>
      </c>
      <c r="O2799" t="str">
        <f>VLOOKUP(A2799,'national-winners'!$A$2:$B$13,2,0)</f>
        <v>Obama, Barack H.</v>
      </c>
    </row>
    <row r="2800" spans="1:15" x14ac:dyDescent="0.25">
      <c r="A2800">
        <v>2008</v>
      </c>
      <c r="B2800" t="s">
        <v>60</v>
      </c>
      <c r="C2800" t="s">
        <v>61</v>
      </c>
      <c r="D2800">
        <v>12</v>
      </c>
      <c r="E2800">
        <v>59</v>
      </c>
      <c r="F2800">
        <v>43</v>
      </c>
      <c r="G2800" t="s">
        <v>16</v>
      </c>
      <c r="H2800" t="s">
        <v>344</v>
      </c>
      <c r="I2800" t="s">
        <v>357</v>
      </c>
      <c r="J2800" t="b">
        <v>0</v>
      </c>
      <c r="K2800">
        <v>795</v>
      </c>
      <c r="L2800">
        <v>8390744</v>
      </c>
      <c r="M2800" t="str">
        <f>IF(VLOOKUP(A2800,'national-winners'!$A$2:$B$13,2,0)=H2800,"Y","N")</f>
        <v>N</v>
      </c>
      <c r="N2800" t="str">
        <f>_xlfn.XLOOKUP(INDEX('state-winning-votes'!$A$1:$L$53,MATCH($C2800,'state-winning-votes'!$A:$A,0),MATCH($A2800,'state-winning-votes'!$A$2:$L$2,0)),$K:$K,$H:$H)</f>
        <v>Obama, Barack H.</v>
      </c>
      <c r="O2800" t="str">
        <f>VLOOKUP(A2800,'national-winners'!$A$2:$B$13,2,0)</f>
        <v>Obama, Barack H.</v>
      </c>
    </row>
    <row r="2801" spans="1:15" x14ac:dyDescent="0.25">
      <c r="A2801">
        <v>2008</v>
      </c>
      <c r="B2801" t="s">
        <v>60</v>
      </c>
      <c r="C2801" t="s">
        <v>61</v>
      </c>
      <c r="D2801">
        <v>12</v>
      </c>
      <c r="E2801">
        <v>59</v>
      </c>
      <c r="F2801">
        <v>43</v>
      </c>
      <c r="G2801" t="s">
        <v>16</v>
      </c>
      <c r="H2801" t="s">
        <v>324</v>
      </c>
      <c r="I2801" t="s">
        <v>37</v>
      </c>
      <c r="J2801" t="b">
        <v>0</v>
      </c>
      <c r="K2801">
        <v>533</v>
      </c>
      <c r="L2801">
        <v>8390744</v>
      </c>
      <c r="M2801" t="str">
        <f>IF(VLOOKUP(A2801,'national-winners'!$A$2:$B$13,2,0)=H2801,"Y","N")</f>
        <v>N</v>
      </c>
      <c r="N2801" t="str">
        <f>_xlfn.XLOOKUP(INDEX('state-winning-votes'!$A$1:$L$53,MATCH($C2801,'state-winning-votes'!$A:$A,0),MATCH($A2801,'state-winning-votes'!$A$2:$L$2,0)),$K:$K,$H:$H)</f>
        <v>Obama, Barack H.</v>
      </c>
      <c r="O2801" t="str">
        <f>VLOOKUP(A2801,'national-winners'!$A$2:$B$13,2,0)</f>
        <v>Obama, Barack H.</v>
      </c>
    </row>
    <row r="2802" spans="1:15" x14ac:dyDescent="0.25">
      <c r="A2802">
        <v>2008</v>
      </c>
      <c r="B2802" t="s">
        <v>60</v>
      </c>
      <c r="C2802" t="s">
        <v>61</v>
      </c>
      <c r="D2802">
        <v>12</v>
      </c>
      <c r="E2802">
        <v>59</v>
      </c>
      <c r="F2802">
        <v>43</v>
      </c>
      <c r="G2802" t="s">
        <v>16</v>
      </c>
      <c r="H2802" t="s">
        <v>360</v>
      </c>
      <c r="I2802" t="s">
        <v>361</v>
      </c>
      <c r="J2802" t="b">
        <v>0</v>
      </c>
      <c r="K2802">
        <v>419</v>
      </c>
      <c r="L2802">
        <v>8390744</v>
      </c>
      <c r="M2802" t="str">
        <f>IF(VLOOKUP(A2802,'national-winners'!$A$2:$B$13,2,0)=H2802,"Y","N")</f>
        <v>N</v>
      </c>
      <c r="N2802" t="str">
        <f>_xlfn.XLOOKUP(INDEX('state-winning-votes'!$A$1:$L$53,MATCH($C2802,'state-winning-votes'!$A:$A,0),MATCH($A2802,'state-winning-votes'!$A$2:$L$2,0)),$K:$K,$H:$H)</f>
        <v>Obama, Barack H.</v>
      </c>
      <c r="O2802" t="str">
        <f>VLOOKUP(A2802,'national-winners'!$A$2:$B$13,2,0)</f>
        <v>Obama, Barack H.</v>
      </c>
    </row>
    <row r="2803" spans="1:15" x14ac:dyDescent="0.25">
      <c r="A2803">
        <v>2008</v>
      </c>
      <c r="B2803" t="s">
        <v>60</v>
      </c>
      <c r="C2803" t="s">
        <v>61</v>
      </c>
      <c r="D2803">
        <v>12</v>
      </c>
      <c r="E2803">
        <v>59</v>
      </c>
      <c r="F2803">
        <v>43</v>
      </c>
      <c r="G2803" t="s">
        <v>16</v>
      </c>
      <c r="H2803" t="s">
        <v>362</v>
      </c>
      <c r="I2803" t="s">
        <v>100</v>
      </c>
      <c r="J2803" t="b">
        <v>0</v>
      </c>
      <c r="K2803">
        <v>405</v>
      </c>
      <c r="L2803">
        <v>8390744</v>
      </c>
      <c r="M2803" t="str">
        <f>IF(VLOOKUP(A2803,'national-winners'!$A$2:$B$13,2,0)=H2803,"Y","N")</f>
        <v>N</v>
      </c>
      <c r="N2803" t="str">
        <f>_xlfn.XLOOKUP(INDEX('state-winning-votes'!$A$1:$L$53,MATCH($C2803,'state-winning-votes'!$A:$A,0),MATCH($A2803,'state-winning-votes'!$A$2:$L$2,0)),$K:$K,$H:$H)</f>
        <v>Obama, Barack H.</v>
      </c>
      <c r="O2803" t="str">
        <f>VLOOKUP(A2803,'national-winners'!$A$2:$B$13,2,0)</f>
        <v>Obama, Barack H.</v>
      </c>
    </row>
    <row r="2804" spans="1:15" x14ac:dyDescent="0.25">
      <c r="A2804">
        <v>2008</v>
      </c>
      <c r="B2804" t="s">
        <v>60</v>
      </c>
      <c r="C2804" t="s">
        <v>61</v>
      </c>
      <c r="D2804">
        <v>12</v>
      </c>
      <c r="E2804">
        <v>59</v>
      </c>
      <c r="F2804">
        <v>43</v>
      </c>
      <c r="G2804" t="s">
        <v>16</v>
      </c>
      <c r="J2804" t="b">
        <v>1</v>
      </c>
      <c r="K2804">
        <v>391</v>
      </c>
      <c r="L2804">
        <v>8390744</v>
      </c>
      <c r="M2804" t="str">
        <f>IF(VLOOKUP(A2804,'national-winners'!$A$2:$B$13,2,0)=H2804,"Y","N")</f>
        <v>N</v>
      </c>
      <c r="N2804" t="str">
        <f>_xlfn.XLOOKUP(INDEX('state-winning-votes'!$A$1:$L$53,MATCH($C2804,'state-winning-votes'!$A:$A,0),MATCH($A2804,'state-winning-votes'!$A$2:$L$2,0)),$K:$K,$H:$H)</f>
        <v>Obama, Barack H.</v>
      </c>
      <c r="O2804" t="str">
        <f>VLOOKUP(A2804,'national-winners'!$A$2:$B$13,2,0)</f>
        <v>Obama, Barack H.</v>
      </c>
    </row>
    <row r="2805" spans="1:15" x14ac:dyDescent="0.25">
      <c r="A2805">
        <v>2008</v>
      </c>
      <c r="B2805" t="s">
        <v>60</v>
      </c>
      <c r="C2805" t="s">
        <v>61</v>
      </c>
      <c r="D2805">
        <v>12</v>
      </c>
      <c r="E2805">
        <v>59</v>
      </c>
      <c r="F2805">
        <v>43</v>
      </c>
      <c r="G2805" t="s">
        <v>16</v>
      </c>
      <c r="H2805" t="s">
        <v>321</v>
      </c>
      <c r="I2805" t="s">
        <v>25</v>
      </c>
      <c r="J2805" t="b">
        <v>0</v>
      </c>
      <c r="K2805">
        <v>293</v>
      </c>
      <c r="L2805">
        <v>8390744</v>
      </c>
      <c r="M2805" t="str">
        <f>IF(VLOOKUP(A2805,'national-winners'!$A$2:$B$13,2,0)=H2805,"Y","N")</f>
        <v>N</v>
      </c>
      <c r="N2805" t="str">
        <f>_xlfn.XLOOKUP(INDEX('state-winning-votes'!$A$1:$L$53,MATCH($C2805,'state-winning-votes'!$A:$A,0),MATCH($A2805,'state-winning-votes'!$A$2:$L$2,0)),$K:$K,$H:$H)</f>
        <v>Obama, Barack H.</v>
      </c>
      <c r="O2805" t="str">
        <f>VLOOKUP(A2805,'national-winners'!$A$2:$B$13,2,0)</f>
        <v>Obama, Barack H.</v>
      </c>
    </row>
    <row r="2806" spans="1:15" x14ac:dyDescent="0.25">
      <c r="A2806">
        <v>2008</v>
      </c>
      <c r="B2806" t="s">
        <v>62</v>
      </c>
      <c r="C2806" t="s">
        <v>63</v>
      </c>
      <c r="D2806">
        <v>13</v>
      </c>
      <c r="E2806">
        <v>58</v>
      </c>
      <c r="F2806">
        <v>44</v>
      </c>
      <c r="G2806" t="s">
        <v>16</v>
      </c>
      <c r="H2806" t="s">
        <v>348</v>
      </c>
      <c r="I2806" t="s">
        <v>21</v>
      </c>
      <c r="J2806" t="b">
        <v>0</v>
      </c>
      <c r="K2806">
        <v>2048759</v>
      </c>
      <c r="L2806">
        <v>3924486</v>
      </c>
      <c r="M2806" t="str">
        <f>IF(VLOOKUP(A2806,'national-winners'!$A$2:$B$13,2,0)=H2806,"Y","N")</f>
        <v>N</v>
      </c>
      <c r="N2806" t="str">
        <f>_xlfn.XLOOKUP(INDEX('state-winning-votes'!$A$1:$L$53,MATCH($C2806,'state-winning-votes'!$A:$A,0),MATCH($A2806,'state-winning-votes'!$A$2:$L$2,0)),$K:$K,$H:$H)</f>
        <v>McCain, John</v>
      </c>
      <c r="O2806" t="str">
        <f>VLOOKUP(A2806,'national-winners'!$A$2:$B$13,2,0)</f>
        <v>Obama, Barack H.</v>
      </c>
    </row>
    <row r="2807" spans="1:15" x14ac:dyDescent="0.25">
      <c r="A2807">
        <v>2008</v>
      </c>
      <c r="B2807" t="s">
        <v>62</v>
      </c>
      <c r="C2807" t="s">
        <v>63</v>
      </c>
      <c r="D2807">
        <v>13</v>
      </c>
      <c r="E2807">
        <v>58</v>
      </c>
      <c r="F2807">
        <v>44</v>
      </c>
      <c r="G2807" t="s">
        <v>16</v>
      </c>
      <c r="H2807" t="s">
        <v>349</v>
      </c>
      <c r="I2807" t="s">
        <v>18</v>
      </c>
      <c r="J2807" t="b">
        <v>0</v>
      </c>
      <c r="K2807">
        <v>1844123</v>
      </c>
      <c r="L2807">
        <v>3924486</v>
      </c>
      <c r="M2807" t="str">
        <f>IF(VLOOKUP(A2807,'national-winners'!$A$2:$B$13,2,0)=H2807,"Y","N")</f>
        <v>Y</v>
      </c>
      <c r="N2807" t="str">
        <f>_xlfn.XLOOKUP(INDEX('state-winning-votes'!$A$1:$L$53,MATCH($C2807,'state-winning-votes'!$A:$A,0),MATCH($A2807,'state-winning-votes'!$A$2:$L$2,0)),$K:$K,$H:$H)</f>
        <v>McCain, John</v>
      </c>
      <c r="O2807" t="str">
        <f>VLOOKUP(A2807,'national-winners'!$A$2:$B$13,2,0)</f>
        <v>Obama, Barack H.</v>
      </c>
    </row>
    <row r="2808" spans="1:15" x14ac:dyDescent="0.25">
      <c r="A2808">
        <v>2008</v>
      </c>
      <c r="B2808" t="s">
        <v>62</v>
      </c>
      <c r="C2808" t="s">
        <v>63</v>
      </c>
      <c r="D2808">
        <v>13</v>
      </c>
      <c r="E2808">
        <v>58</v>
      </c>
      <c r="F2808">
        <v>44</v>
      </c>
      <c r="G2808" t="s">
        <v>16</v>
      </c>
      <c r="H2808" t="s">
        <v>351</v>
      </c>
      <c r="I2808" t="s">
        <v>29</v>
      </c>
      <c r="J2808" t="b">
        <v>0</v>
      </c>
      <c r="K2808">
        <v>28731</v>
      </c>
      <c r="L2808">
        <v>3924486</v>
      </c>
      <c r="M2808" t="str">
        <f>IF(VLOOKUP(A2808,'national-winners'!$A$2:$B$13,2,0)=H2808,"Y","N")</f>
        <v>N</v>
      </c>
      <c r="N2808" t="str">
        <f>_xlfn.XLOOKUP(INDEX('state-winning-votes'!$A$1:$L$53,MATCH($C2808,'state-winning-votes'!$A:$A,0),MATCH($A2808,'state-winning-votes'!$A$2:$L$2,0)),$K:$K,$H:$H)</f>
        <v>McCain, John</v>
      </c>
      <c r="O2808" t="str">
        <f>VLOOKUP(A2808,'national-winners'!$A$2:$B$13,2,0)</f>
        <v>Obama, Barack H.</v>
      </c>
    </row>
    <row r="2809" spans="1:15" x14ac:dyDescent="0.25">
      <c r="A2809">
        <v>2008</v>
      </c>
      <c r="B2809" t="s">
        <v>62</v>
      </c>
      <c r="C2809" t="s">
        <v>63</v>
      </c>
      <c r="D2809">
        <v>13</v>
      </c>
      <c r="E2809">
        <v>58</v>
      </c>
      <c r="F2809">
        <v>44</v>
      </c>
      <c r="G2809" t="s">
        <v>16</v>
      </c>
      <c r="J2809" t="b">
        <v>1</v>
      </c>
      <c r="K2809">
        <v>1715</v>
      </c>
      <c r="L2809">
        <v>3924486</v>
      </c>
      <c r="M2809" t="str">
        <f>IF(VLOOKUP(A2809,'national-winners'!$A$2:$B$13,2,0)=H2809,"Y","N")</f>
        <v>N</v>
      </c>
      <c r="N2809" t="str">
        <f>_xlfn.XLOOKUP(INDEX('state-winning-votes'!$A$1:$L$53,MATCH($C2809,'state-winning-votes'!$A:$A,0),MATCH($A2809,'state-winning-votes'!$A$2:$L$2,0)),$K:$K,$H:$H)</f>
        <v>McCain, John</v>
      </c>
      <c r="O2809" t="str">
        <f>VLOOKUP(A2809,'national-winners'!$A$2:$B$13,2,0)</f>
        <v>Obama, Barack H.</v>
      </c>
    </row>
    <row r="2810" spans="1:15" x14ac:dyDescent="0.25">
      <c r="A2810">
        <v>2008</v>
      </c>
      <c r="B2810" t="s">
        <v>62</v>
      </c>
      <c r="C2810" t="s">
        <v>63</v>
      </c>
      <c r="D2810">
        <v>13</v>
      </c>
      <c r="E2810">
        <v>58</v>
      </c>
      <c r="F2810">
        <v>44</v>
      </c>
      <c r="G2810" t="s">
        <v>16</v>
      </c>
      <c r="I2810" t="s">
        <v>35</v>
      </c>
      <c r="J2810" t="b">
        <v>1</v>
      </c>
      <c r="K2810">
        <v>1158</v>
      </c>
      <c r="L2810">
        <v>3924486</v>
      </c>
      <c r="M2810" t="str">
        <f>IF(VLOOKUP(A2810,'national-winners'!$A$2:$B$13,2,0)=H2810,"Y","N")</f>
        <v>N</v>
      </c>
      <c r="N2810" t="str">
        <f>_xlfn.XLOOKUP(INDEX('state-winning-votes'!$A$1:$L$53,MATCH($C2810,'state-winning-votes'!$A:$A,0),MATCH($A2810,'state-winning-votes'!$A$2:$L$2,0)),$K:$K,$H:$H)</f>
        <v>McCain, John</v>
      </c>
      <c r="O2810" t="str">
        <f>VLOOKUP(A2810,'national-winners'!$A$2:$B$13,2,0)</f>
        <v>Obama, Barack H.</v>
      </c>
    </row>
    <row r="2811" spans="1:15" x14ac:dyDescent="0.25">
      <c r="A2811">
        <v>2008</v>
      </c>
      <c r="B2811" t="s">
        <v>64</v>
      </c>
      <c r="C2811" t="s">
        <v>65</v>
      </c>
      <c r="D2811">
        <v>15</v>
      </c>
      <c r="E2811">
        <v>95</v>
      </c>
      <c r="F2811">
        <v>82</v>
      </c>
      <c r="G2811" t="s">
        <v>16</v>
      </c>
      <c r="H2811" t="s">
        <v>349</v>
      </c>
      <c r="I2811" t="s">
        <v>18</v>
      </c>
      <c r="J2811" t="b">
        <v>0</v>
      </c>
      <c r="K2811">
        <v>325871</v>
      </c>
      <c r="L2811">
        <v>456064</v>
      </c>
      <c r="M2811" t="str">
        <f>IF(VLOOKUP(A2811,'national-winners'!$A$2:$B$13,2,0)=H2811,"Y","N")</f>
        <v>Y</v>
      </c>
      <c r="N2811" t="str">
        <f>_xlfn.XLOOKUP(INDEX('state-winning-votes'!$A$1:$L$53,MATCH($C2811,'state-winning-votes'!$A:$A,0),MATCH($A2811,'state-winning-votes'!$A$2:$L$2,0)),$K:$K,$H:$H)</f>
        <v>Obama, Barack H.</v>
      </c>
      <c r="O2811" t="str">
        <f>VLOOKUP(A2811,'national-winners'!$A$2:$B$13,2,0)</f>
        <v>Obama, Barack H.</v>
      </c>
    </row>
    <row r="2812" spans="1:15" x14ac:dyDescent="0.25">
      <c r="A2812">
        <v>2008</v>
      </c>
      <c r="B2812" t="s">
        <v>64</v>
      </c>
      <c r="C2812" t="s">
        <v>65</v>
      </c>
      <c r="D2812">
        <v>15</v>
      </c>
      <c r="E2812">
        <v>95</v>
      </c>
      <c r="F2812">
        <v>82</v>
      </c>
      <c r="G2812" t="s">
        <v>16</v>
      </c>
      <c r="H2812" t="s">
        <v>348</v>
      </c>
      <c r="I2812" t="s">
        <v>21</v>
      </c>
      <c r="J2812" t="b">
        <v>0</v>
      </c>
      <c r="K2812">
        <v>120566</v>
      </c>
      <c r="L2812">
        <v>456064</v>
      </c>
      <c r="M2812" t="str">
        <f>IF(VLOOKUP(A2812,'national-winners'!$A$2:$B$13,2,0)=H2812,"Y","N")</f>
        <v>N</v>
      </c>
      <c r="N2812" t="str">
        <f>_xlfn.XLOOKUP(INDEX('state-winning-votes'!$A$1:$L$53,MATCH($C2812,'state-winning-votes'!$A:$A,0),MATCH($A2812,'state-winning-votes'!$A$2:$L$2,0)),$K:$K,$H:$H)</f>
        <v>Obama, Barack H.</v>
      </c>
      <c r="O2812" t="str">
        <f>VLOOKUP(A2812,'national-winners'!$A$2:$B$13,2,0)</f>
        <v>Obama, Barack H.</v>
      </c>
    </row>
    <row r="2813" spans="1:15" x14ac:dyDescent="0.25">
      <c r="A2813">
        <v>2008</v>
      </c>
      <c r="B2813" t="s">
        <v>64</v>
      </c>
      <c r="C2813" t="s">
        <v>65</v>
      </c>
      <c r="D2813">
        <v>15</v>
      </c>
      <c r="E2813">
        <v>95</v>
      </c>
      <c r="F2813">
        <v>82</v>
      </c>
      <c r="G2813" t="s">
        <v>16</v>
      </c>
      <c r="H2813" t="s">
        <v>273</v>
      </c>
      <c r="I2813" t="s">
        <v>35</v>
      </c>
      <c r="J2813" t="b">
        <v>0</v>
      </c>
      <c r="K2813">
        <v>3825</v>
      </c>
      <c r="L2813">
        <v>456064</v>
      </c>
      <c r="M2813" t="str">
        <f>IF(VLOOKUP(A2813,'national-winners'!$A$2:$B$13,2,0)=H2813,"Y","N")</f>
        <v>N</v>
      </c>
      <c r="N2813" t="str">
        <f>_xlfn.XLOOKUP(INDEX('state-winning-votes'!$A$1:$L$53,MATCH($C2813,'state-winning-votes'!$A:$A,0),MATCH($A2813,'state-winning-votes'!$A$2:$L$2,0)),$K:$K,$H:$H)</f>
        <v>Obama, Barack H.</v>
      </c>
      <c r="O2813" t="str">
        <f>VLOOKUP(A2813,'national-winners'!$A$2:$B$13,2,0)</f>
        <v>Obama, Barack H.</v>
      </c>
    </row>
    <row r="2814" spans="1:15" x14ac:dyDescent="0.25">
      <c r="A2814">
        <v>2008</v>
      </c>
      <c r="B2814" t="s">
        <v>64</v>
      </c>
      <c r="C2814" t="s">
        <v>65</v>
      </c>
      <c r="D2814">
        <v>15</v>
      </c>
      <c r="E2814">
        <v>95</v>
      </c>
      <c r="F2814">
        <v>82</v>
      </c>
      <c r="G2814" t="s">
        <v>16</v>
      </c>
      <c r="H2814" t="s">
        <v>306</v>
      </c>
      <c r="J2814" t="b">
        <v>0</v>
      </c>
      <c r="K2814">
        <v>2193</v>
      </c>
      <c r="L2814">
        <v>456064</v>
      </c>
      <c r="M2814" t="str">
        <f>IF(VLOOKUP(A2814,'national-winners'!$A$2:$B$13,2,0)=H2814,"Y","N")</f>
        <v>N</v>
      </c>
      <c r="N2814" t="str">
        <f>_xlfn.XLOOKUP(INDEX('state-winning-votes'!$A$1:$L$53,MATCH($C2814,'state-winning-votes'!$A:$A,0),MATCH($A2814,'state-winning-votes'!$A$2:$L$2,0)),$K:$K,$H:$H)</f>
        <v>Obama, Barack H.</v>
      </c>
      <c r="O2814" t="str">
        <f>VLOOKUP(A2814,'national-winners'!$A$2:$B$13,2,0)</f>
        <v>Obama, Barack H.</v>
      </c>
    </row>
    <row r="2815" spans="1:15" x14ac:dyDescent="0.25">
      <c r="A2815">
        <v>2008</v>
      </c>
      <c r="B2815" t="s">
        <v>64</v>
      </c>
      <c r="C2815" t="s">
        <v>65</v>
      </c>
      <c r="D2815">
        <v>15</v>
      </c>
      <c r="E2815">
        <v>95</v>
      </c>
      <c r="F2815">
        <v>82</v>
      </c>
      <c r="G2815" t="s">
        <v>16</v>
      </c>
      <c r="H2815" t="s">
        <v>351</v>
      </c>
      <c r="I2815" t="s">
        <v>29</v>
      </c>
      <c r="J2815" t="b">
        <v>0</v>
      </c>
      <c r="K2815">
        <v>1314</v>
      </c>
      <c r="L2815">
        <v>456064</v>
      </c>
      <c r="M2815" t="str">
        <f>IF(VLOOKUP(A2815,'national-winners'!$A$2:$B$13,2,0)=H2815,"Y","N")</f>
        <v>N</v>
      </c>
      <c r="N2815" t="str">
        <f>_xlfn.XLOOKUP(INDEX('state-winning-votes'!$A$1:$L$53,MATCH($C2815,'state-winning-votes'!$A:$A,0),MATCH($A2815,'state-winning-votes'!$A$2:$L$2,0)),$K:$K,$H:$H)</f>
        <v>Obama, Barack H.</v>
      </c>
      <c r="O2815" t="str">
        <f>VLOOKUP(A2815,'national-winners'!$A$2:$B$13,2,0)</f>
        <v>Obama, Barack H.</v>
      </c>
    </row>
    <row r="2816" spans="1:15" x14ac:dyDescent="0.25">
      <c r="A2816">
        <v>2008</v>
      </c>
      <c r="B2816" t="s">
        <v>64</v>
      </c>
      <c r="C2816" t="s">
        <v>65</v>
      </c>
      <c r="D2816">
        <v>15</v>
      </c>
      <c r="E2816">
        <v>95</v>
      </c>
      <c r="F2816">
        <v>82</v>
      </c>
      <c r="G2816" t="s">
        <v>16</v>
      </c>
      <c r="H2816" t="s">
        <v>350</v>
      </c>
      <c r="I2816" t="s">
        <v>134</v>
      </c>
      <c r="J2816" t="b">
        <v>0</v>
      </c>
      <c r="K2816">
        <v>1013</v>
      </c>
      <c r="L2816">
        <v>456064</v>
      </c>
      <c r="M2816" t="str">
        <f>IF(VLOOKUP(A2816,'national-winners'!$A$2:$B$13,2,0)=H2816,"Y","N")</f>
        <v>N</v>
      </c>
      <c r="N2816" t="str">
        <f>_xlfn.XLOOKUP(INDEX('state-winning-votes'!$A$1:$L$53,MATCH($C2816,'state-winning-votes'!$A:$A,0),MATCH($A2816,'state-winning-votes'!$A$2:$L$2,0)),$K:$K,$H:$H)</f>
        <v>Obama, Barack H.</v>
      </c>
      <c r="O2816" t="str">
        <f>VLOOKUP(A2816,'national-winners'!$A$2:$B$13,2,0)</f>
        <v>Obama, Barack H.</v>
      </c>
    </row>
    <row r="2817" spans="1:15" x14ac:dyDescent="0.25">
      <c r="A2817">
        <v>2008</v>
      </c>
      <c r="B2817" t="s">
        <v>64</v>
      </c>
      <c r="C2817" t="s">
        <v>65</v>
      </c>
      <c r="D2817">
        <v>15</v>
      </c>
      <c r="E2817">
        <v>95</v>
      </c>
      <c r="F2817">
        <v>82</v>
      </c>
      <c r="G2817" t="s">
        <v>16</v>
      </c>
      <c r="H2817" t="s">
        <v>352</v>
      </c>
      <c r="I2817" t="s">
        <v>274</v>
      </c>
      <c r="J2817" t="b">
        <v>0</v>
      </c>
      <c r="K2817">
        <v>979</v>
      </c>
      <c r="L2817">
        <v>456064</v>
      </c>
      <c r="M2817" t="str">
        <f>IF(VLOOKUP(A2817,'national-winners'!$A$2:$B$13,2,0)=H2817,"Y","N")</f>
        <v>N</v>
      </c>
      <c r="N2817" t="str">
        <f>_xlfn.XLOOKUP(INDEX('state-winning-votes'!$A$1:$L$53,MATCH($C2817,'state-winning-votes'!$A:$A,0),MATCH($A2817,'state-winning-votes'!$A$2:$L$2,0)),$K:$K,$H:$H)</f>
        <v>Obama, Barack H.</v>
      </c>
      <c r="O2817" t="str">
        <f>VLOOKUP(A2817,'national-winners'!$A$2:$B$13,2,0)</f>
        <v>Obama, Barack H.</v>
      </c>
    </row>
    <row r="2818" spans="1:15" x14ac:dyDescent="0.25">
      <c r="A2818">
        <v>2008</v>
      </c>
      <c r="B2818" t="s">
        <v>64</v>
      </c>
      <c r="C2818" t="s">
        <v>65</v>
      </c>
      <c r="D2818">
        <v>15</v>
      </c>
      <c r="E2818">
        <v>95</v>
      </c>
      <c r="F2818">
        <v>82</v>
      </c>
      <c r="G2818" t="s">
        <v>16</v>
      </c>
      <c r="H2818" t="s">
        <v>307</v>
      </c>
      <c r="J2818" t="b">
        <v>0</v>
      </c>
      <c r="K2818">
        <v>303</v>
      </c>
      <c r="L2818">
        <v>456064</v>
      </c>
      <c r="M2818" t="str">
        <f>IF(VLOOKUP(A2818,'national-winners'!$A$2:$B$13,2,0)=H2818,"Y","N")</f>
        <v>N</v>
      </c>
      <c r="N2818" t="str">
        <f>_xlfn.XLOOKUP(INDEX('state-winning-votes'!$A$1:$L$53,MATCH($C2818,'state-winning-votes'!$A:$A,0),MATCH($A2818,'state-winning-votes'!$A$2:$L$2,0)),$K:$K,$H:$H)</f>
        <v>Obama, Barack H.</v>
      </c>
      <c r="O2818" t="str">
        <f>VLOOKUP(A2818,'national-winners'!$A$2:$B$13,2,0)</f>
        <v>Obama, Barack H.</v>
      </c>
    </row>
    <row r="2819" spans="1:15" x14ac:dyDescent="0.25">
      <c r="A2819">
        <v>2008</v>
      </c>
      <c r="B2819" t="s">
        <v>66</v>
      </c>
      <c r="C2819" t="s">
        <v>67</v>
      </c>
      <c r="D2819">
        <v>16</v>
      </c>
      <c r="E2819">
        <v>82</v>
      </c>
      <c r="F2819">
        <v>63</v>
      </c>
      <c r="G2819" t="s">
        <v>16</v>
      </c>
      <c r="H2819" t="s">
        <v>348</v>
      </c>
      <c r="I2819" t="s">
        <v>21</v>
      </c>
      <c r="J2819" t="b">
        <v>0</v>
      </c>
      <c r="K2819">
        <v>403012</v>
      </c>
      <c r="L2819">
        <v>655122</v>
      </c>
      <c r="M2819" t="str">
        <f>IF(VLOOKUP(A2819,'national-winners'!$A$2:$B$13,2,0)=H2819,"Y","N")</f>
        <v>N</v>
      </c>
      <c r="N2819" t="str">
        <f>_xlfn.XLOOKUP(INDEX('state-winning-votes'!$A$1:$L$53,MATCH($C2819,'state-winning-votes'!$A:$A,0),MATCH($A2819,'state-winning-votes'!$A$2:$L$2,0)),$K:$K,$H:$H)</f>
        <v>McCain, John</v>
      </c>
      <c r="O2819" t="str">
        <f>VLOOKUP(A2819,'national-winners'!$A$2:$B$13,2,0)</f>
        <v>Obama, Barack H.</v>
      </c>
    </row>
    <row r="2820" spans="1:15" x14ac:dyDescent="0.25">
      <c r="A2820">
        <v>2008</v>
      </c>
      <c r="B2820" t="s">
        <v>66</v>
      </c>
      <c r="C2820" t="s">
        <v>67</v>
      </c>
      <c r="D2820">
        <v>16</v>
      </c>
      <c r="E2820">
        <v>82</v>
      </c>
      <c r="F2820">
        <v>63</v>
      </c>
      <c r="G2820" t="s">
        <v>16</v>
      </c>
      <c r="H2820" t="s">
        <v>349</v>
      </c>
      <c r="I2820" t="s">
        <v>18</v>
      </c>
      <c r="J2820" t="b">
        <v>0</v>
      </c>
      <c r="K2820">
        <v>236440</v>
      </c>
      <c r="L2820">
        <v>655122</v>
      </c>
      <c r="M2820" t="str">
        <f>IF(VLOOKUP(A2820,'national-winners'!$A$2:$B$13,2,0)=H2820,"Y","N")</f>
        <v>Y</v>
      </c>
      <c r="N2820" t="str">
        <f>_xlfn.XLOOKUP(INDEX('state-winning-votes'!$A$1:$L$53,MATCH($C2820,'state-winning-votes'!$A:$A,0),MATCH($A2820,'state-winning-votes'!$A$2:$L$2,0)),$K:$K,$H:$H)</f>
        <v>McCain, John</v>
      </c>
      <c r="O2820" t="str">
        <f>VLOOKUP(A2820,'national-winners'!$A$2:$B$13,2,0)</f>
        <v>Obama, Barack H.</v>
      </c>
    </row>
    <row r="2821" spans="1:15" x14ac:dyDescent="0.25">
      <c r="A2821">
        <v>2008</v>
      </c>
      <c r="B2821" t="s">
        <v>66</v>
      </c>
      <c r="C2821" t="s">
        <v>67</v>
      </c>
      <c r="D2821">
        <v>16</v>
      </c>
      <c r="E2821">
        <v>82</v>
      </c>
      <c r="F2821">
        <v>63</v>
      </c>
      <c r="G2821" t="s">
        <v>16</v>
      </c>
      <c r="H2821" t="s">
        <v>273</v>
      </c>
      <c r="I2821" t="s">
        <v>35</v>
      </c>
      <c r="J2821" t="b">
        <v>0</v>
      </c>
      <c r="K2821">
        <v>7175</v>
      </c>
      <c r="L2821">
        <v>655122</v>
      </c>
      <c r="M2821" t="str">
        <f>IF(VLOOKUP(A2821,'national-winners'!$A$2:$B$13,2,0)=H2821,"Y","N")</f>
        <v>N</v>
      </c>
      <c r="N2821" t="str">
        <f>_xlfn.XLOOKUP(INDEX('state-winning-votes'!$A$1:$L$53,MATCH($C2821,'state-winning-votes'!$A:$A,0),MATCH($A2821,'state-winning-votes'!$A$2:$L$2,0)),$K:$K,$H:$H)</f>
        <v>McCain, John</v>
      </c>
      <c r="O2821" t="str">
        <f>VLOOKUP(A2821,'national-winners'!$A$2:$B$13,2,0)</f>
        <v>Obama, Barack H.</v>
      </c>
    </row>
    <row r="2822" spans="1:15" x14ac:dyDescent="0.25">
      <c r="A2822">
        <v>2008</v>
      </c>
      <c r="B2822" t="s">
        <v>66</v>
      </c>
      <c r="C2822" t="s">
        <v>67</v>
      </c>
      <c r="D2822">
        <v>16</v>
      </c>
      <c r="E2822">
        <v>82</v>
      </c>
      <c r="F2822">
        <v>63</v>
      </c>
      <c r="G2822" t="s">
        <v>16</v>
      </c>
      <c r="H2822" t="s">
        <v>350</v>
      </c>
      <c r="I2822" t="s">
        <v>134</v>
      </c>
      <c r="J2822" t="b">
        <v>0</v>
      </c>
      <c r="K2822">
        <v>4747</v>
      </c>
      <c r="L2822">
        <v>655122</v>
      </c>
      <c r="M2822" t="str">
        <f>IF(VLOOKUP(A2822,'national-winners'!$A$2:$B$13,2,0)=H2822,"Y","N")</f>
        <v>N</v>
      </c>
      <c r="N2822" t="str">
        <f>_xlfn.XLOOKUP(INDEX('state-winning-votes'!$A$1:$L$53,MATCH($C2822,'state-winning-votes'!$A:$A,0),MATCH($A2822,'state-winning-votes'!$A$2:$L$2,0)),$K:$K,$H:$H)</f>
        <v>McCain, John</v>
      </c>
      <c r="O2822" t="str">
        <f>VLOOKUP(A2822,'national-winners'!$A$2:$B$13,2,0)</f>
        <v>Obama, Barack H.</v>
      </c>
    </row>
    <row r="2823" spans="1:15" x14ac:dyDescent="0.25">
      <c r="A2823">
        <v>2008</v>
      </c>
      <c r="B2823" t="s">
        <v>66</v>
      </c>
      <c r="C2823" t="s">
        <v>67</v>
      </c>
      <c r="D2823">
        <v>16</v>
      </c>
      <c r="E2823">
        <v>82</v>
      </c>
      <c r="F2823">
        <v>63</v>
      </c>
      <c r="G2823" t="s">
        <v>16</v>
      </c>
      <c r="H2823" t="s">
        <v>351</v>
      </c>
      <c r="I2823" t="s">
        <v>29</v>
      </c>
      <c r="J2823" t="b">
        <v>0</v>
      </c>
      <c r="K2823">
        <v>3658</v>
      </c>
      <c r="L2823">
        <v>655122</v>
      </c>
      <c r="M2823" t="str">
        <f>IF(VLOOKUP(A2823,'national-winners'!$A$2:$B$13,2,0)=H2823,"Y","N")</f>
        <v>N</v>
      </c>
      <c r="N2823" t="str">
        <f>_xlfn.XLOOKUP(INDEX('state-winning-votes'!$A$1:$L$53,MATCH($C2823,'state-winning-votes'!$A:$A,0),MATCH($A2823,'state-winning-votes'!$A$2:$L$2,0)),$K:$K,$H:$H)</f>
        <v>McCain, John</v>
      </c>
      <c r="O2823" t="str">
        <f>VLOOKUP(A2823,'national-winners'!$A$2:$B$13,2,0)</f>
        <v>Obama, Barack H.</v>
      </c>
    </row>
    <row r="2824" spans="1:15" x14ac:dyDescent="0.25">
      <c r="A2824">
        <v>2008</v>
      </c>
      <c r="B2824" t="s">
        <v>66</v>
      </c>
      <c r="C2824" t="s">
        <v>67</v>
      </c>
      <c r="D2824">
        <v>16</v>
      </c>
      <c r="E2824">
        <v>82</v>
      </c>
      <c r="F2824">
        <v>63</v>
      </c>
      <c r="G2824" t="s">
        <v>16</v>
      </c>
      <c r="J2824" t="b">
        <v>1</v>
      </c>
      <c r="K2824">
        <v>90</v>
      </c>
      <c r="L2824">
        <v>655122</v>
      </c>
      <c r="M2824" t="str">
        <f>IF(VLOOKUP(A2824,'national-winners'!$A$2:$B$13,2,0)=H2824,"Y","N")</f>
        <v>N</v>
      </c>
      <c r="N2824" t="str">
        <f>_xlfn.XLOOKUP(INDEX('state-winning-votes'!$A$1:$L$53,MATCH($C2824,'state-winning-votes'!$A:$A,0),MATCH($A2824,'state-winning-votes'!$A$2:$L$2,0)),$K:$K,$H:$H)</f>
        <v>McCain, John</v>
      </c>
      <c r="O2824" t="str">
        <f>VLOOKUP(A2824,'national-winners'!$A$2:$B$13,2,0)</f>
        <v>Obama, Barack H.</v>
      </c>
    </row>
    <row r="2825" spans="1:15" x14ac:dyDescent="0.25">
      <c r="A2825">
        <v>2008</v>
      </c>
      <c r="B2825" t="s">
        <v>68</v>
      </c>
      <c r="C2825" t="s">
        <v>69</v>
      </c>
      <c r="D2825">
        <v>17</v>
      </c>
      <c r="E2825">
        <v>33</v>
      </c>
      <c r="F2825">
        <v>21</v>
      </c>
      <c r="G2825" t="s">
        <v>16</v>
      </c>
      <c r="H2825" t="s">
        <v>349</v>
      </c>
      <c r="I2825" t="s">
        <v>18</v>
      </c>
      <c r="J2825" t="b">
        <v>0</v>
      </c>
      <c r="K2825">
        <v>3419348</v>
      </c>
      <c r="L2825">
        <v>5522371</v>
      </c>
      <c r="M2825" t="str">
        <f>IF(VLOOKUP(A2825,'national-winners'!$A$2:$B$13,2,0)=H2825,"Y","N")</f>
        <v>Y</v>
      </c>
      <c r="N2825" t="str">
        <f>_xlfn.XLOOKUP(INDEX('state-winning-votes'!$A$1:$L$53,MATCH($C2825,'state-winning-votes'!$A:$A,0),MATCH($A2825,'state-winning-votes'!$A$2:$L$2,0)),$K:$K,$H:$H)</f>
        <v>Obama, Barack H.</v>
      </c>
      <c r="O2825" t="str">
        <f>VLOOKUP(A2825,'national-winners'!$A$2:$B$13,2,0)</f>
        <v>Obama, Barack H.</v>
      </c>
    </row>
    <row r="2826" spans="1:15" x14ac:dyDescent="0.25">
      <c r="A2826">
        <v>2008</v>
      </c>
      <c r="B2826" t="s">
        <v>68</v>
      </c>
      <c r="C2826" t="s">
        <v>69</v>
      </c>
      <c r="D2826">
        <v>17</v>
      </c>
      <c r="E2826">
        <v>33</v>
      </c>
      <c r="F2826">
        <v>21</v>
      </c>
      <c r="G2826" t="s">
        <v>16</v>
      </c>
      <c r="H2826" t="s">
        <v>348</v>
      </c>
      <c r="I2826" t="s">
        <v>21</v>
      </c>
      <c r="J2826" t="b">
        <v>0</v>
      </c>
      <c r="K2826">
        <v>2031179</v>
      </c>
      <c r="L2826">
        <v>5522371</v>
      </c>
      <c r="M2826" t="str">
        <f>IF(VLOOKUP(A2826,'national-winners'!$A$2:$B$13,2,0)=H2826,"Y","N")</f>
        <v>N</v>
      </c>
      <c r="N2826" t="str">
        <f>_xlfn.XLOOKUP(INDEX('state-winning-votes'!$A$1:$L$53,MATCH($C2826,'state-winning-votes'!$A:$A,0),MATCH($A2826,'state-winning-votes'!$A$2:$L$2,0)),$K:$K,$H:$H)</f>
        <v>Obama, Barack H.</v>
      </c>
      <c r="O2826" t="str">
        <f>VLOOKUP(A2826,'national-winners'!$A$2:$B$13,2,0)</f>
        <v>Obama, Barack H.</v>
      </c>
    </row>
    <row r="2827" spans="1:15" x14ac:dyDescent="0.25">
      <c r="A2827">
        <v>2008</v>
      </c>
      <c r="B2827" t="s">
        <v>68</v>
      </c>
      <c r="C2827" t="s">
        <v>69</v>
      </c>
      <c r="D2827">
        <v>17</v>
      </c>
      <c r="E2827">
        <v>33</v>
      </c>
      <c r="F2827">
        <v>21</v>
      </c>
      <c r="G2827" t="s">
        <v>16</v>
      </c>
      <c r="H2827" t="s">
        <v>273</v>
      </c>
      <c r="I2827" t="s">
        <v>35</v>
      </c>
      <c r="J2827" t="b">
        <v>0</v>
      </c>
      <c r="K2827">
        <v>30948</v>
      </c>
      <c r="L2827">
        <v>5522371</v>
      </c>
      <c r="M2827" t="str">
        <f>IF(VLOOKUP(A2827,'national-winners'!$A$2:$B$13,2,0)=H2827,"Y","N")</f>
        <v>N</v>
      </c>
      <c r="N2827" t="str">
        <f>_xlfn.XLOOKUP(INDEX('state-winning-votes'!$A$1:$L$53,MATCH($C2827,'state-winning-votes'!$A:$A,0),MATCH($A2827,'state-winning-votes'!$A$2:$L$2,0)),$K:$K,$H:$H)</f>
        <v>Obama, Barack H.</v>
      </c>
      <c r="O2827" t="str">
        <f>VLOOKUP(A2827,'national-winners'!$A$2:$B$13,2,0)</f>
        <v>Obama, Barack H.</v>
      </c>
    </row>
    <row r="2828" spans="1:15" x14ac:dyDescent="0.25">
      <c r="A2828">
        <v>2008</v>
      </c>
      <c r="B2828" t="s">
        <v>68</v>
      </c>
      <c r="C2828" t="s">
        <v>69</v>
      </c>
      <c r="D2828">
        <v>17</v>
      </c>
      <c r="E2828">
        <v>33</v>
      </c>
      <c r="F2828">
        <v>21</v>
      </c>
      <c r="G2828" t="s">
        <v>16</v>
      </c>
      <c r="H2828" t="s">
        <v>351</v>
      </c>
      <c r="I2828" t="s">
        <v>29</v>
      </c>
      <c r="J2828" t="b">
        <v>0</v>
      </c>
      <c r="K2828">
        <v>19642</v>
      </c>
      <c r="L2828">
        <v>5522371</v>
      </c>
      <c r="M2828" t="str">
        <f>IF(VLOOKUP(A2828,'national-winners'!$A$2:$B$13,2,0)=H2828,"Y","N")</f>
        <v>N</v>
      </c>
      <c r="N2828" t="str">
        <f>_xlfn.XLOOKUP(INDEX('state-winning-votes'!$A$1:$L$53,MATCH($C2828,'state-winning-votes'!$A:$A,0),MATCH($A2828,'state-winning-votes'!$A$2:$L$2,0)),$K:$K,$H:$H)</f>
        <v>Obama, Barack H.</v>
      </c>
      <c r="O2828" t="str">
        <f>VLOOKUP(A2828,'national-winners'!$A$2:$B$13,2,0)</f>
        <v>Obama, Barack H.</v>
      </c>
    </row>
    <row r="2829" spans="1:15" x14ac:dyDescent="0.25">
      <c r="A2829">
        <v>2008</v>
      </c>
      <c r="B2829" t="s">
        <v>68</v>
      </c>
      <c r="C2829" t="s">
        <v>69</v>
      </c>
      <c r="D2829">
        <v>17</v>
      </c>
      <c r="E2829">
        <v>33</v>
      </c>
      <c r="F2829">
        <v>21</v>
      </c>
      <c r="G2829" t="s">
        <v>16</v>
      </c>
      <c r="H2829" t="s">
        <v>352</v>
      </c>
      <c r="I2829" t="s">
        <v>274</v>
      </c>
      <c r="J2829" t="b">
        <v>0</v>
      </c>
      <c r="K2829">
        <v>11838</v>
      </c>
      <c r="L2829">
        <v>5522371</v>
      </c>
      <c r="M2829" t="str">
        <f>IF(VLOOKUP(A2829,'national-winners'!$A$2:$B$13,2,0)=H2829,"Y","N")</f>
        <v>N</v>
      </c>
      <c r="N2829" t="str">
        <f>_xlfn.XLOOKUP(INDEX('state-winning-votes'!$A$1:$L$53,MATCH($C2829,'state-winning-votes'!$A:$A,0),MATCH($A2829,'state-winning-votes'!$A$2:$L$2,0)),$K:$K,$H:$H)</f>
        <v>Obama, Barack H.</v>
      </c>
      <c r="O2829" t="str">
        <f>VLOOKUP(A2829,'national-winners'!$A$2:$B$13,2,0)</f>
        <v>Obama, Barack H.</v>
      </c>
    </row>
    <row r="2830" spans="1:15" x14ac:dyDescent="0.25">
      <c r="A2830">
        <v>2008</v>
      </c>
      <c r="B2830" t="s">
        <v>68</v>
      </c>
      <c r="C2830" t="s">
        <v>69</v>
      </c>
      <c r="D2830">
        <v>17</v>
      </c>
      <c r="E2830">
        <v>33</v>
      </c>
      <c r="F2830">
        <v>21</v>
      </c>
      <c r="G2830" t="s">
        <v>16</v>
      </c>
      <c r="H2830" t="s">
        <v>350</v>
      </c>
      <c r="I2830" t="s">
        <v>134</v>
      </c>
      <c r="J2830" t="b">
        <v>0</v>
      </c>
      <c r="K2830">
        <v>8256</v>
      </c>
      <c r="L2830">
        <v>5522371</v>
      </c>
      <c r="M2830" t="str">
        <f>IF(VLOOKUP(A2830,'national-winners'!$A$2:$B$13,2,0)=H2830,"Y","N")</f>
        <v>N</v>
      </c>
      <c r="N2830" t="str">
        <f>_xlfn.XLOOKUP(INDEX('state-winning-votes'!$A$1:$L$53,MATCH($C2830,'state-winning-votes'!$A:$A,0),MATCH($A2830,'state-winning-votes'!$A$2:$L$2,0)),$K:$K,$H:$H)</f>
        <v>Obama, Barack H.</v>
      </c>
      <c r="O2830" t="str">
        <f>VLOOKUP(A2830,'national-winners'!$A$2:$B$13,2,0)</f>
        <v>Obama, Barack H.</v>
      </c>
    </row>
    <row r="2831" spans="1:15" x14ac:dyDescent="0.25">
      <c r="A2831">
        <v>2008</v>
      </c>
      <c r="B2831" t="s">
        <v>68</v>
      </c>
      <c r="C2831" t="s">
        <v>69</v>
      </c>
      <c r="D2831">
        <v>17</v>
      </c>
      <c r="E2831">
        <v>33</v>
      </c>
      <c r="F2831">
        <v>21</v>
      </c>
      <c r="G2831" t="s">
        <v>16</v>
      </c>
      <c r="I2831" t="s">
        <v>366</v>
      </c>
      <c r="J2831" t="b">
        <v>0</v>
      </c>
      <c r="K2831">
        <v>1149</v>
      </c>
      <c r="L2831">
        <v>5522371</v>
      </c>
      <c r="M2831" t="str">
        <f>IF(VLOOKUP(A2831,'national-winners'!$A$2:$B$13,2,0)=H2831,"Y","N")</f>
        <v>N</v>
      </c>
      <c r="N2831" t="str">
        <f>_xlfn.XLOOKUP(INDEX('state-winning-votes'!$A$1:$L$53,MATCH($C2831,'state-winning-votes'!$A:$A,0),MATCH($A2831,'state-winning-votes'!$A$2:$L$2,0)),$K:$K,$H:$H)</f>
        <v>Obama, Barack H.</v>
      </c>
      <c r="O2831" t="str">
        <f>VLOOKUP(A2831,'national-winners'!$A$2:$B$13,2,0)</f>
        <v>Obama, Barack H.</v>
      </c>
    </row>
    <row r="2832" spans="1:15" x14ac:dyDescent="0.25">
      <c r="A2832">
        <v>2008</v>
      </c>
      <c r="B2832" t="s">
        <v>68</v>
      </c>
      <c r="C2832" t="s">
        <v>69</v>
      </c>
      <c r="D2832">
        <v>17</v>
      </c>
      <c r="E2832">
        <v>33</v>
      </c>
      <c r="F2832">
        <v>21</v>
      </c>
      <c r="G2832" t="s">
        <v>16</v>
      </c>
      <c r="J2832" t="b">
        <v>1</v>
      </c>
      <c r="K2832">
        <v>11</v>
      </c>
      <c r="L2832">
        <v>5522371</v>
      </c>
      <c r="M2832" t="str">
        <f>IF(VLOOKUP(A2832,'national-winners'!$A$2:$B$13,2,0)=H2832,"Y","N")</f>
        <v>N</v>
      </c>
      <c r="N2832" t="str">
        <f>_xlfn.XLOOKUP(INDEX('state-winning-votes'!$A$1:$L$53,MATCH($C2832,'state-winning-votes'!$A:$A,0),MATCH($A2832,'state-winning-votes'!$A$2:$L$2,0)),$K:$K,$H:$H)</f>
        <v>Obama, Barack H.</v>
      </c>
      <c r="O2832" t="str">
        <f>VLOOKUP(A2832,'national-winners'!$A$2:$B$13,2,0)</f>
        <v>Obama, Barack H.</v>
      </c>
    </row>
    <row r="2833" spans="1:15" x14ac:dyDescent="0.25">
      <c r="A2833">
        <v>2008</v>
      </c>
      <c r="B2833" t="s">
        <v>71</v>
      </c>
      <c r="C2833" t="s">
        <v>72</v>
      </c>
      <c r="D2833">
        <v>18</v>
      </c>
      <c r="E2833">
        <v>32</v>
      </c>
      <c r="F2833">
        <v>22</v>
      </c>
      <c r="G2833" t="s">
        <v>16</v>
      </c>
      <c r="H2833" t="s">
        <v>349</v>
      </c>
      <c r="I2833" t="s">
        <v>18</v>
      </c>
      <c r="J2833" t="b">
        <v>0</v>
      </c>
      <c r="K2833">
        <v>1374039</v>
      </c>
      <c r="L2833">
        <v>2751054</v>
      </c>
      <c r="M2833" t="str">
        <f>IF(VLOOKUP(A2833,'national-winners'!$A$2:$B$13,2,0)=H2833,"Y","N")</f>
        <v>Y</v>
      </c>
      <c r="N2833" t="str">
        <f>_xlfn.XLOOKUP(INDEX('state-winning-votes'!$A$1:$L$53,MATCH($C2833,'state-winning-votes'!$A:$A,0),MATCH($A2833,'state-winning-votes'!$A$2:$L$2,0)),$K:$K,$H:$H)</f>
        <v>Obama, Barack H.</v>
      </c>
      <c r="O2833" t="str">
        <f>VLOOKUP(A2833,'national-winners'!$A$2:$B$13,2,0)</f>
        <v>Obama, Barack H.</v>
      </c>
    </row>
    <row r="2834" spans="1:15" x14ac:dyDescent="0.25">
      <c r="A2834">
        <v>2008</v>
      </c>
      <c r="B2834" t="s">
        <v>71</v>
      </c>
      <c r="C2834" t="s">
        <v>72</v>
      </c>
      <c r="D2834">
        <v>18</v>
      </c>
      <c r="E2834">
        <v>32</v>
      </c>
      <c r="F2834">
        <v>22</v>
      </c>
      <c r="G2834" t="s">
        <v>16</v>
      </c>
      <c r="H2834" t="s">
        <v>348</v>
      </c>
      <c r="I2834" t="s">
        <v>21</v>
      </c>
      <c r="J2834" t="b">
        <v>0</v>
      </c>
      <c r="K2834">
        <v>1345648</v>
      </c>
      <c r="L2834">
        <v>2751054</v>
      </c>
      <c r="M2834" t="str">
        <f>IF(VLOOKUP(A2834,'national-winners'!$A$2:$B$13,2,0)=H2834,"Y","N")</f>
        <v>N</v>
      </c>
      <c r="N2834" t="str">
        <f>_xlfn.XLOOKUP(INDEX('state-winning-votes'!$A$1:$L$53,MATCH($C2834,'state-winning-votes'!$A:$A,0),MATCH($A2834,'state-winning-votes'!$A$2:$L$2,0)),$K:$K,$H:$H)</f>
        <v>Obama, Barack H.</v>
      </c>
      <c r="O2834" t="str">
        <f>VLOOKUP(A2834,'national-winners'!$A$2:$B$13,2,0)</f>
        <v>Obama, Barack H.</v>
      </c>
    </row>
    <row r="2835" spans="1:15" x14ac:dyDescent="0.25">
      <c r="A2835">
        <v>2008</v>
      </c>
      <c r="B2835" t="s">
        <v>71</v>
      </c>
      <c r="C2835" t="s">
        <v>72</v>
      </c>
      <c r="D2835">
        <v>18</v>
      </c>
      <c r="E2835">
        <v>32</v>
      </c>
      <c r="F2835">
        <v>22</v>
      </c>
      <c r="G2835" t="s">
        <v>16</v>
      </c>
      <c r="H2835" t="s">
        <v>351</v>
      </c>
      <c r="I2835" t="s">
        <v>29</v>
      </c>
      <c r="J2835" t="b">
        <v>0</v>
      </c>
      <c r="K2835">
        <v>29257</v>
      </c>
      <c r="L2835">
        <v>2751054</v>
      </c>
      <c r="M2835" t="str">
        <f>IF(VLOOKUP(A2835,'national-winners'!$A$2:$B$13,2,0)=H2835,"Y","N")</f>
        <v>N</v>
      </c>
      <c r="N2835" t="str">
        <f>_xlfn.XLOOKUP(INDEX('state-winning-votes'!$A$1:$L$53,MATCH($C2835,'state-winning-votes'!$A:$A,0),MATCH($A2835,'state-winning-votes'!$A$2:$L$2,0)),$K:$K,$H:$H)</f>
        <v>Obama, Barack H.</v>
      </c>
      <c r="O2835" t="str">
        <f>VLOOKUP(A2835,'national-winners'!$A$2:$B$13,2,0)</f>
        <v>Obama, Barack H.</v>
      </c>
    </row>
    <row r="2836" spans="1:15" x14ac:dyDescent="0.25">
      <c r="A2836">
        <v>2008</v>
      </c>
      <c r="B2836" t="s">
        <v>71</v>
      </c>
      <c r="C2836" t="s">
        <v>72</v>
      </c>
      <c r="D2836">
        <v>18</v>
      </c>
      <c r="E2836">
        <v>32</v>
      </c>
      <c r="F2836">
        <v>22</v>
      </c>
      <c r="G2836" t="s">
        <v>16</v>
      </c>
      <c r="J2836" t="b">
        <v>1</v>
      </c>
      <c r="K2836">
        <v>1201</v>
      </c>
      <c r="L2836">
        <v>2751054</v>
      </c>
      <c r="M2836" t="str">
        <f>IF(VLOOKUP(A2836,'national-winners'!$A$2:$B$13,2,0)=H2836,"Y","N")</f>
        <v>N</v>
      </c>
      <c r="N2836" t="str">
        <f>_xlfn.XLOOKUP(INDEX('state-winning-votes'!$A$1:$L$53,MATCH($C2836,'state-winning-votes'!$A:$A,0),MATCH($A2836,'state-winning-votes'!$A$2:$L$2,0)),$K:$K,$H:$H)</f>
        <v>Obama, Barack H.</v>
      </c>
      <c r="O2836" t="str">
        <f>VLOOKUP(A2836,'national-winners'!$A$2:$B$13,2,0)</f>
        <v>Obama, Barack H.</v>
      </c>
    </row>
    <row r="2837" spans="1:15" x14ac:dyDescent="0.25">
      <c r="A2837">
        <v>2008</v>
      </c>
      <c r="B2837" t="s">
        <v>71</v>
      </c>
      <c r="C2837" t="s">
        <v>72</v>
      </c>
      <c r="D2837">
        <v>18</v>
      </c>
      <c r="E2837">
        <v>32</v>
      </c>
      <c r="F2837">
        <v>22</v>
      </c>
      <c r="G2837" t="s">
        <v>16</v>
      </c>
      <c r="H2837" t="s">
        <v>273</v>
      </c>
      <c r="I2837" t="s">
        <v>35</v>
      </c>
      <c r="J2837" t="b">
        <v>1</v>
      </c>
      <c r="K2837">
        <v>909</v>
      </c>
      <c r="L2837">
        <v>2751054</v>
      </c>
      <c r="M2837" t="str">
        <f>IF(VLOOKUP(A2837,'national-winners'!$A$2:$B$13,2,0)=H2837,"Y","N")</f>
        <v>N</v>
      </c>
      <c r="N2837" t="str">
        <f>_xlfn.XLOOKUP(INDEX('state-winning-votes'!$A$1:$L$53,MATCH($C2837,'state-winning-votes'!$A:$A,0),MATCH($A2837,'state-winning-votes'!$A$2:$L$2,0)),$K:$K,$H:$H)</f>
        <v>Obama, Barack H.</v>
      </c>
      <c r="O2837" t="str">
        <f>VLOOKUP(A2837,'national-winners'!$A$2:$B$13,2,0)</f>
        <v>Obama, Barack H.</v>
      </c>
    </row>
    <row r="2838" spans="1:15" x14ac:dyDescent="0.25">
      <c r="A2838">
        <v>2008</v>
      </c>
      <c r="B2838" t="s">
        <v>73</v>
      </c>
      <c r="C2838" t="s">
        <v>74</v>
      </c>
      <c r="D2838">
        <v>19</v>
      </c>
      <c r="E2838">
        <v>42</v>
      </c>
      <c r="F2838">
        <v>31</v>
      </c>
      <c r="G2838" t="s">
        <v>16</v>
      </c>
      <c r="H2838" t="s">
        <v>349</v>
      </c>
      <c r="I2838" t="s">
        <v>18</v>
      </c>
      <c r="J2838" t="b">
        <v>0</v>
      </c>
      <c r="K2838">
        <v>828940</v>
      </c>
      <c r="L2838">
        <v>1537123</v>
      </c>
      <c r="M2838" t="str">
        <f>IF(VLOOKUP(A2838,'national-winners'!$A$2:$B$13,2,0)=H2838,"Y","N")</f>
        <v>Y</v>
      </c>
      <c r="N2838" t="str">
        <f>_xlfn.XLOOKUP(INDEX('state-winning-votes'!$A$1:$L$53,MATCH($C2838,'state-winning-votes'!$A:$A,0),MATCH($A2838,'state-winning-votes'!$A$2:$L$2,0)),$K:$K,$H:$H)</f>
        <v>Obama, Barack H.</v>
      </c>
      <c r="O2838" t="str">
        <f>VLOOKUP(A2838,'national-winners'!$A$2:$B$13,2,0)</f>
        <v>Obama, Barack H.</v>
      </c>
    </row>
    <row r="2839" spans="1:15" x14ac:dyDescent="0.25">
      <c r="A2839">
        <v>2008</v>
      </c>
      <c r="B2839" t="s">
        <v>73</v>
      </c>
      <c r="C2839" t="s">
        <v>74</v>
      </c>
      <c r="D2839">
        <v>19</v>
      </c>
      <c r="E2839">
        <v>42</v>
      </c>
      <c r="F2839">
        <v>31</v>
      </c>
      <c r="G2839" t="s">
        <v>16</v>
      </c>
      <c r="H2839" t="s">
        <v>348</v>
      </c>
      <c r="I2839" t="s">
        <v>21</v>
      </c>
      <c r="J2839" t="b">
        <v>0</v>
      </c>
      <c r="K2839">
        <v>682379</v>
      </c>
      <c r="L2839">
        <v>1537123</v>
      </c>
      <c r="M2839" t="str">
        <f>IF(VLOOKUP(A2839,'national-winners'!$A$2:$B$13,2,0)=H2839,"Y","N")</f>
        <v>N</v>
      </c>
      <c r="N2839" t="str">
        <f>_xlfn.XLOOKUP(INDEX('state-winning-votes'!$A$1:$L$53,MATCH($C2839,'state-winning-votes'!$A:$A,0),MATCH($A2839,'state-winning-votes'!$A$2:$L$2,0)),$K:$K,$H:$H)</f>
        <v>Obama, Barack H.</v>
      </c>
      <c r="O2839" t="str">
        <f>VLOOKUP(A2839,'national-winners'!$A$2:$B$13,2,0)</f>
        <v>Obama, Barack H.</v>
      </c>
    </row>
    <row r="2840" spans="1:15" x14ac:dyDescent="0.25">
      <c r="A2840">
        <v>2008</v>
      </c>
      <c r="B2840" t="s">
        <v>73</v>
      </c>
      <c r="C2840" t="s">
        <v>74</v>
      </c>
      <c r="D2840">
        <v>19</v>
      </c>
      <c r="E2840">
        <v>42</v>
      </c>
      <c r="F2840">
        <v>31</v>
      </c>
      <c r="G2840" t="s">
        <v>16</v>
      </c>
      <c r="H2840" t="s">
        <v>273</v>
      </c>
      <c r="I2840" t="s">
        <v>45</v>
      </c>
      <c r="J2840" t="b">
        <v>0</v>
      </c>
      <c r="K2840">
        <v>8014</v>
      </c>
      <c r="L2840">
        <v>1537123</v>
      </c>
      <c r="M2840" t="str">
        <f>IF(VLOOKUP(A2840,'national-winners'!$A$2:$B$13,2,0)=H2840,"Y","N")</f>
        <v>N</v>
      </c>
      <c r="N2840" t="str">
        <f>_xlfn.XLOOKUP(INDEX('state-winning-votes'!$A$1:$L$53,MATCH($C2840,'state-winning-votes'!$A:$A,0),MATCH($A2840,'state-winning-votes'!$A$2:$L$2,0)),$K:$K,$H:$H)</f>
        <v>Obama, Barack H.</v>
      </c>
      <c r="O2840" t="str">
        <f>VLOOKUP(A2840,'national-winners'!$A$2:$B$13,2,0)</f>
        <v>Obama, Barack H.</v>
      </c>
    </row>
    <row r="2841" spans="1:15" x14ac:dyDescent="0.25">
      <c r="A2841">
        <v>2008</v>
      </c>
      <c r="B2841" t="s">
        <v>73</v>
      </c>
      <c r="C2841" t="s">
        <v>74</v>
      </c>
      <c r="D2841">
        <v>19</v>
      </c>
      <c r="E2841">
        <v>42</v>
      </c>
      <c r="F2841">
        <v>31</v>
      </c>
      <c r="G2841" t="s">
        <v>16</v>
      </c>
      <c r="J2841" t="b">
        <v>1</v>
      </c>
      <c r="K2841">
        <v>6737</v>
      </c>
      <c r="L2841">
        <v>1537123</v>
      </c>
      <c r="M2841" t="str">
        <f>IF(VLOOKUP(A2841,'national-winners'!$A$2:$B$13,2,0)=H2841,"Y","N")</f>
        <v>N</v>
      </c>
      <c r="N2841" t="str">
        <f>_xlfn.XLOOKUP(INDEX('state-winning-votes'!$A$1:$L$53,MATCH($C2841,'state-winning-votes'!$A:$A,0),MATCH($A2841,'state-winning-votes'!$A$2:$L$2,0)),$K:$K,$H:$H)</f>
        <v>Obama, Barack H.</v>
      </c>
      <c r="O2841" t="str">
        <f>VLOOKUP(A2841,'national-winners'!$A$2:$B$13,2,0)</f>
        <v>Obama, Barack H.</v>
      </c>
    </row>
    <row r="2842" spans="1:15" x14ac:dyDescent="0.25">
      <c r="A2842">
        <v>2008</v>
      </c>
      <c r="B2842" t="s">
        <v>73</v>
      </c>
      <c r="C2842" t="s">
        <v>74</v>
      </c>
      <c r="D2842">
        <v>19</v>
      </c>
      <c r="E2842">
        <v>42</v>
      </c>
      <c r="F2842">
        <v>31</v>
      </c>
      <c r="G2842" t="s">
        <v>16</v>
      </c>
      <c r="H2842" t="s">
        <v>351</v>
      </c>
      <c r="I2842" t="s">
        <v>29</v>
      </c>
      <c r="J2842" t="b">
        <v>0</v>
      </c>
      <c r="K2842">
        <v>4590</v>
      </c>
      <c r="L2842">
        <v>1537123</v>
      </c>
      <c r="M2842" t="str">
        <f>IF(VLOOKUP(A2842,'national-winners'!$A$2:$B$13,2,0)=H2842,"Y","N")</f>
        <v>N</v>
      </c>
      <c r="N2842" t="str">
        <f>_xlfn.XLOOKUP(INDEX('state-winning-votes'!$A$1:$L$53,MATCH($C2842,'state-winning-votes'!$A:$A,0),MATCH($A2842,'state-winning-votes'!$A$2:$L$2,0)),$K:$K,$H:$H)</f>
        <v>Obama, Barack H.</v>
      </c>
      <c r="O2842" t="str">
        <f>VLOOKUP(A2842,'national-winners'!$A$2:$B$13,2,0)</f>
        <v>Obama, Barack H.</v>
      </c>
    </row>
    <row r="2843" spans="1:15" x14ac:dyDescent="0.25">
      <c r="A2843">
        <v>2008</v>
      </c>
      <c r="B2843" t="s">
        <v>73</v>
      </c>
      <c r="C2843" t="s">
        <v>74</v>
      </c>
      <c r="D2843">
        <v>19</v>
      </c>
      <c r="E2843">
        <v>42</v>
      </c>
      <c r="F2843">
        <v>31</v>
      </c>
      <c r="G2843" t="s">
        <v>16</v>
      </c>
      <c r="H2843" t="s">
        <v>350</v>
      </c>
      <c r="I2843" t="s">
        <v>134</v>
      </c>
      <c r="J2843" t="b">
        <v>0</v>
      </c>
      <c r="K2843">
        <v>4445</v>
      </c>
      <c r="L2843">
        <v>1537123</v>
      </c>
      <c r="M2843" t="str">
        <f>IF(VLOOKUP(A2843,'national-winners'!$A$2:$B$13,2,0)=H2843,"Y","N")</f>
        <v>N</v>
      </c>
      <c r="N2843" t="str">
        <f>_xlfn.XLOOKUP(INDEX('state-winning-votes'!$A$1:$L$53,MATCH($C2843,'state-winning-votes'!$A:$A,0),MATCH($A2843,'state-winning-votes'!$A$2:$L$2,0)),$K:$K,$H:$H)</f>
        <v>Obama, Barack H.</v>
      </c>
      <c r="O2843" t="str">
        <f>VLOOKUP(A2843,'national-winners'!$A$2:$B$13,2,0)</f>
        <v>Obama, Barack H.</v>
      </c>
    </row>
    <row r="2844" spans="1:15" x14ac:dyDescent="0.25">
      <c r="A2844">
        <v>2008</v>
      </c>
      <c r="B2844" t="s">
        <v>73</v>
      </c>
      <c r="C2844" t="s">
        <v>74</v>
      </c>
      <c r="D2844">
        <v>19</v>
      </c>
      <c r="E2844">
        <v>42</v>
      </c>
      <c r="F2844">
        <v>31</v>
      </c>
      <c r="G2844" t="s">
        <v>16</v>
      </c>
      <c r="H2844" t="s">
        <v>352</v>
      </c>
      <c r="I2844" t="s">
        <v>274</v>
      </c>
      <c r="J2844" t="b">
        <v>0</v>
      </c>
      <c r="K2844">
        <v>1423</v>
      </c>
      <c r="L2844">
        <v>1537123</v>
      </c>
      <c r="M2844" t="str">
        <f>IF(VLOOKUP(A2844,'national-winners'!$A$2:$B$13,2,0)=H2844,"Y","N")</f>
        <v>N</v>
      </c>
      <c r="N2844" t="str">
        <f>_xlfn.XLOOKUP(INDEX('state-winning-votes'!$A$1:$L$53,MATCH($C2844,'state-winning-votes'!$A:$A,0),MATCH($A2844,'state-winning-votes'!$A$2:$L$2,0)),$K:$K,$H:$H)</f>
        <v>Obama, Barack H.</v>
      </c>
      <c r="O2844" t="str">
        <f>VLOOKUP(A2844,'national-winners'!$A$2:$B$13,2,0)</f>
        <v>Obama, Barack H.</v>
      </c>
    </row>
    <row r="2845" spans="1:15" x14ac:dyDescent="0.25">
      <c r="A2845">
        <v>2008</v>
      </c>
      <c r="B2845" t="s">
        <v>73</v>
      </c>
      <c r="C2845" t="s">
        <v>74</v>
      </c>
      <c r="D2845">
        <v>19</v>
      </c>
      <c r="E2845">
        <v>42</v>
      </c>
      <c r="F2845">
        <v>31</v>
      </c>
      <c r="G2845" t="s">
        <v>16</v>
      </c>
      <c r="H2845" t="s">
        <v>284</v>
      </c>
      <c r="I2845" t="s">
        <v>37</v>
      </c>
      <c r="J2845" t="b">
        <v>0</v>
      </c>
      <c r="K2845">
        <v>292</v>
      </c>
      <c r="L2845">
        <v>1537123</v>
      </c>
      <c r="M2845" t="str">
        <f>IF(VLOOKUP(A2845,'national-winners'!$A$2:$B$13,2,0)=H2845,"Y","N")</f>
        <v>N</v>
      </c>
      <c r="N2845" t="str">
        <f>_xlfn.XLOOKUP(INDEX('state-winning-votes'!$A$1:$L$53,MATCH($C2845,'state-winning-votes'!$A:$A,0),MATCH($A2845,'state-winning-votes'!$A$2:$L$2,0)),$K:$K,$H:$H)</f>
        <v>Obama, Barack H.</v>
      </c>
      <c r="O2845" t="str">
        <f>VLOOKUP(A2845,'national-winners'!$A$2:$B$13,2,0)</f>
        <v>Obama, Barack H.</v>
      </c>
    </row>
    <row r="2846" spans="1:15" x14ac:dyDescent="0.25">
      <c r="A2846">
        <v>2008</v>
      </c>
      <c r="B2846" t="s">
        <v>73</v>
      </c>
      <c r="C2846" t="s">
        <v>74</v>
      </c>
      <c r="D2846">
        <v>19</v>
      </c>
      <c r="E2846">
        <v>42</v>
      </c>
      <c r="F2846">
        <v>31</v>
      </c>
      <c r="G2846" t="s">
        <v>16</v>
      </c>
      <c r="H2846" t="s">
        <v>362</v>
      </c>
      <c r="I2846" t="s">
        <v>100</v>
      </c>
      <c r="J2846" t="b">
        <v>0</v>
      </c>
      <c r="K2846">
        <v>182</v>
      </c>
      <c r="L2846">
        <v>1537123</v>
      </c>
      <c r="M2846" t="str">
        <f>IF(VLOOKUP(A2846,'national-winners'!$A$2:$B$13,2,0)=H2846,"Y","N")</f>
        <v>N</v>
      </c>
      <c r="N2846" t="str">
        <f>_xlfn.XLOOKUP(INDEX('state-winning-votes'!$A$1:$L$53,MATCH($C2846,'state-winning-votes'!$A:$A,0),MATCH($A2846,'state-winning-votes'!$A$2:$L$2,0)),$K:$K,$H:$H)</f>
        <v>Obama, Barack H.</v>
      </c>
      <c r="O2846" t="str">
        <f>VLOOKUP(A2846,'national-winners'!$A$2:$B$13,2,0)</f>
        <v>Obama, Barack H.</v>
      </c>
    </row>
    <row r="2847" spans="1:15" x14ac:dyDescent="0.25">
      <c r="A2847">
        <v>2008</v>
      </c>
      <c r="B2847" t="s">
        <v>73</v>
      </c>
      <c r="C2847" t="s">
        <v>74</v>
      </c>
      <c r="D2847">
        <v>19</v>
      </c>
      <c r="E2847">
        <v>42</v>
      </c>
      <c r="F2847">
        <v>31</v>
      </c>
      <c r="G2847" t="s">
        <v>16</v>
      </c>
      <c r="H2847" t="s">
        <v>264</v>
      </c>
      <c r="I2847" t="s">
        <v>353</v>
      </c>
      <c r="J2847" t="b">
        <v>0</v>
      </c>
      <c r="K2847">
        <v>121</v>
      </c>
      <c r="L2847">
        <v>1537123</v>
      </c>
      <c r="M2847" t="str">
        <f>IF(VLOOKUP(A2847,'national-winners'!$A$2:$B$13,2,0)=H2847,"Y","N")</f>
        <v>N</v>
      </c>
      <c r="N2847" t="str">
        <f>_xlfn.XLOOKUP(INDEX('state-winning-votes'!$A$1:$L$53,MATCH($C2847,'state-winning-votes'!$A:$A,0),MATCH($A2847,'state-winning-votes'!$A$2:$L$2,0)),$K:$K,$H:$H)</f>
        <v>Obama, Barack H.</v>
      </c>
      <c r="O2847" t="str">
        <f>VLOOKUP(A2847,'national-winners'!$A$2:$B$13,2,0)</f>
        <v>Obama, Barack H.</v>
      </c>
    </row>
    <row r="2848" spans="1:15" x14ac:dyDescent="0.25">
      <c r="A2848">
        <v>2008</v>
      </c>
      <c r="B2848" t="s">
        <v>78</v>
      </c>
      <c r="C2848" t="s">
        <v>79</v>
      </c>
      <c r="D2848">
        <v>20</v>
      </c>
      <c r="E2848">
        <v>47</v>
      </c>
      <c r="F2848">
        <v>32</v>
      </c>
      <c r="G2848" t="s">
        <v>16</v>
      </c>
      <c r="H2848" t="s">
        <v>348</v>
      </c>
      <c r="I2848" t="s">
        <v>21</v>
      </c>
      <c r="J2848" t="b">
        <v>0</v>
      </c>
      <c r="K2848">
        <v>699655</v>
      </c>
      <c r="L2848">
        <v>1235872</v>
      </c>
      <c r="M2848" t="str">
        <f>IF(VLOOKUP(A2848,'national-winners'!$A$2:$B$13,2,0)=H2848,"Y","N")</f>
        <v>N</v>
      </c>
      <c r="N2848" t="str">
        <f>_xlfn.XLOOKUP(INDEX('state-winning-votes'!$A$1:$L$53,MATCH($C2848,'state-winning-votes'!$A:$A,0),MATCH($A2848,'state-winning-votes'!$A$2:$L$2,0)),$K:$K,$H:$H)</f>
        <v>McCain, John</v>
      </c>
      <c r="O2848" t="str">
        <f>VLOOKUP(A2848,'national-winners'!$A$2:$B$13,2,0)</f>
        <v>Obama, Barack H.</v>
      </c>
    </row>
    <row r="2849" spans="1:15" x14ac:dyDescent="0.25">
      <c r="A2849">
        <v>2008</v>
      </c>
      <c r="B2849" t="s">
        <v>78</v>
      </c>
      <c r="C2849" t="s">
        <v>79</v>
      </c>
      <c r="D2849">
        <v>20</v>
      </c>
      <c r="E2849">
        <v>47</v>
      </c>
      <c r="F2849">
        <v>32</v>
      </c>
      <c r="G2849" t="s">
        <v>16</v>
      </c>
      <c r="H2849" t="s">
        <v>349</v>
      </c>
      <c r="I2849" t="s">
        <v>18</v>
      </c>
      <c r="J2849" t="b">
        <v>0</v>
      </c>
      <c r="K2849">
        <v>514765</v>
      </c>
      <c r="L2849">
        <v>1235872</v>
      </c>
      <c r="M2849" t="str">
        <f>IF(VLOOKUP(A2849,'national-winners'!$A$2:$B$13,2,0)=H2849,"Y","N")</f>
        <v>Y</v>
      </c>
      <c r="N2849" t="str">
        <f>_xlfn.XLOOKUP(INDEX('state-winning-votes'!$A$1:$L$53,MATCH($C2849,'state-winning-votes'!$A:$A,0),MATCH($A2849,'state-winning-votes'!$A$2:$L$2,0)),$K:$K,$H:$H)</f>
        <v>McCain, John</v>
      </c>
      <c r="O2849" t="str">
        <f>VLOOKUP(A2849,'national-winners'!$A$2:$B$13,2,0)</f>
        <v>Obama, Barack H.</v>
      </c>
    </row>
    <row r="2850" spans="1:15" x14ac:dyDescent="0.25">
      <c r="A2850">
        <v>2008</v>
      </c>
      <c r="B2850" t="s">
        <v>78</v>
      </c>
      <c r="C2850" t="s">
        <v>79</v>
      </c>
      <c r="D2850">
        <v>20</v>
      </c>
      <c r="E2850">
        <v>47</v>
      </c>
      <c r="F2850">
        <v>32</v>
      </c>
      <c r="G2850" t="s">
        <v>16</v>
      </c>
      <c r="H2850" t="s">
        <v>273</v>
      </c>
      <c r="I2850" t="s">
        <v>35</v>
      </c>
      <c r="J2850" t="b">
        <v>0</v>
      </c>
      <c r="K2850">
        <v>10598</v>
      </c>
      <c r="L2850">
        <v>1235872</v>
      </c>
      <c r="M2850" t="str">
        <f>IF(VLOOKUP(A2850,'national-winners'!$A$2:$B$13,2,0)=H2850,"Y","N")</f>
        <v>N</v>
      </c>
      <c r="N2850" t="str">
        <f>_xlfn.XLOOKUP(INDEX('state-winning-votes'!$A$1:$L$53,MATCH($C2850,'state-winning-votes'!$A:$A,0),MATCH($A2850,'state-winning-votes'!$A$2:$L$2,0)),$K:$K,$H:$H)</f>
        <v>McCain, John</v>
      </c>
      <c r="O2850" t="str">
        <f>VLOOKUP(A2850,'national-winners'!$A$2:$B$13,2,0)</f>
        <v>Obama, Barack H.</v>
      </c>
    </row>
    <row r="2851" spans="1:15" x14ac:dyDescent="0.25">
      <c r="A2851">
        <v>2008</v>
      </c>
      <c r="B2851" t="s">
        <v>78</v>
      </c>
      <c r="C2851" t="s">
        <v>79</v>
      </c>
      <c r="D2851">
        <v>20</v>
      </c>
      <c r="E2851">
        <v>47</v>
      </c>
      <c r="F2851">
        <v>32</v>
      </c>
      <c r="G2851" t="s">
        <v>16</v>
      </c>
      <c r="H2851" t="s">
        <v>351</v>
      </c>
      <c r="I2851" t="s">
        <v>29</v>
      </c>
      <c r="J2851" t="b">
        <v>0</v>
      </c>
      <c r="K2851">
        <v>6706</v>
      </c>
      <c r="L2851">
        <v>1235872</v>
      </c>
      <c r="M2851" t="str">
        <f>IF(VLOOKUP(A2851,'national-winners'!$A$2:$B$13,2,0)=H2851,"Y","N")</f>
        <v>N</v>
      </c>
      <c r="N2851" t="str">
        <f>_xlfn.XLOOKUP(INDEX('state-winning-votes'!$A$1:$L$53,MATCH($C2851,'state-winning-votes'!$A:$A,0),MATCH($A2851,'state-winning-votes'!$A$2:$L$2,0)),$K:$K,$H:$H)</f>
        <v>McCain, John</v>
      </c>
      <c r="O2851" t="str">
        <f>VLOOKUP(A2851,'national-winners'!$A$2:$B$13,2,0)</f>
        <v>Obama, Barack H.</v>
      </c>
    </row>
    <row r="2852" spans="1:15" x14ac:dyDescent="0.25">
      <c r="A2852">
        <v>2008</v>
      </c>
      <c r="B2852" t="s">
        <v>78</v>
      </c>
      <c r="C2852" t="s">
        <v>79</v>
      </c>
      <c r="D2852">
        <v>20</v>
      </c>
      <c r="E2852">
        <v>47</v>
      </c>
      <c r="F2852">
        <v>32</v>
      </c>
      <c r="G2852" t="s">
        <v>16</v>
      </c>
      <c r="H2852" t="s">
        <v>350</v>
      </c>
      <c r="I2852" t="s">
        <v>272</v>
      </c>
      <c r="J2852" t="b">
        <v>0</v>
      </c>
      <c r="K2852">
        <v>4148</v>
      </c>
      <c r="L2852">
        <v>1235872</v>
      </c>
      <c r="M2852" t="str">
        <f>IF(VLOOKUP(A2852,'national-winners'!$A$2:$B$13,2,0)=H2852,"Y","N")</f>
        <v>N</v>
      </c>
      <c r="N2852" t="str">
        <f>_xlfn.XLOOKUP(INDEX('state-winning-votes'!$A$1:$L$53,MATCH($C2852,'state-winning-votes'!$A:$A,0),MATCH($A2852,'state-winning-votes'!$A$2:$L$2,0)),$K:$K,$H:$H)</f>
        <v>McCain, John</v>
      </c>
      <c r="O2852" t="str">
        <f>VLOOKUP(A2852,'national-winners'!$A$2:$B$13,2,0)</f>
        <v>Obama, Barack H.</v>
      </c>
    </row>
    <row r="2853" spans="1:15" x14ac:dyDescent="0.25">
      <c r="A2853">
        <v>2008</v>
      </c>
      <c r="B2853" t="s">
        <v>81</v>
      </c>
      <c r="C2853" t="s">
        <v>82</v>
      </c>
      <c r="D2853">
        <v>21</v>
      </c>
      <c r="E2853">
        <v>61</v>
      </c>
      <c r="F2853">
        <v>51</v>
      </c>
      <c r="G2853" t="s">
        <v>16</v>
      </c>
      <c r="H2853" t="s">
        <v>348</v>
      </c>
      <c r="I2853" t="s">
        <v>21</v>
      </c>
      <c r="J2853" t="b">
        <v>0</v>
      </c>
      <c r="K2853">
        <v>1048462</v>
      </c>
      <c r="L2853">
        <v>1826620</v>
      </c>
      <c r="M2853" t="str">
        <f>IF(VLOOKUP(A2853,'national-winners'!$A$2:$B$13,2,0)=H2853,"Y","N")</f>
        <v>N</v>
      </c>
      <c r="N2853" t="str">
        <f>_xlfn.XLOOKUP(INDEX('state-winning-votes'!$A$1:$L$53,MATCH($C2853,'state-winning-votes'!$A:$A,0),MATCH($A2853,'state-winning-votes'!$A$2:$L$2,0)),$K:$K,$H:$H)</f>
        <v>McCain, John</v>
      </c>
      <c r="O2853" t="str">
        <f>VLOOKUP(A2853,'national-winners'!$A$2:$B$13,2,0)</f>
        <v>Obama, Barack H.</v>
      </c>
    </row>
    <row r="2854" spans="1:15" x14ac:dyDescent="0.25">
      <c r="A2854">
        <v>2008</v>
      </c>
      <c r="B2854" t="s">
        <v>81</v>
      </c>
      <c r="C2854" t="s">
        <v>82</v>
      </c>
      <c r="D2854">
        <v>21</v>
      </c>
      <c r="E2854">
        <v>61</v>
      </c>
      <c r="F2854">
        <v>51</v>
      </c>
      <c r="G2854" t="s">
        <v>16</v>
      </c>
      <c r="H2854" t="s">
        <v>349</v>
      </c>
      <c r="I2854" t="s">
        <v>18</v>
      </c>
      <c r="J2854" t="b">
        <v>0</v>
      </c>
      <c r="K2854">
        <v>751985</v>
      </c>
      <c r="L2854">
        <v>1826620</v>
      </c>
      <c r="M2854" t="str">
        <f>IF(VLOOKUP(A2854,'national-winners'!$A$2:$B$13,2,0)=H2854,"Y","N")</f>
        <v>Y</v>
      </c>
      <c r="N2854" t="str">
        <f>_xlfn.XLOOKUP(INDEX('state-winning-votes'!$A$1:$L$53,MATCH($C2854,'state-winning-votes'!$A:$A,0),MATCH($A2854,'state-winning-votes'!$A$2:$L$2,0)),$K:$K,$H:$H)</f>
        <v>McCain, John</v>
      </c>
      <c r="O2854" t="str">
        <f>VLOOKUP(A2854,'national-winners'!$A$2:$B$13,2,0)</f>
        <v>Obama, Barack H.</v>
      </c>
    </row>
    <row r="2855" spans="1:15" x14ac:dyDescent="0.25">
      <c r="A2855">
        <v>2008</v>
      </c>
      <c r="B2855" t="s">
        <v>81</v>
      </c>
      <c r="C2855" t="s">
        <v>82</v>
      </c>
      <c r="D2855">
        <v>21</v>
      </c>
      <c r="E2855">
        <v>61</v>
      </c>
      <c r="F2855">
        <v>51</v>
      </c>
      <c r="G2855" t="s">
        <v>16</v>
      </c>
      <c r="H2855" t="s">
        <v>273</v>
      </c>
      <c r="I2855" t="s">
        <v>35</v>
      </c>
      <c r="J2855" t="b">
        <v>0</v>
      </c>
      <c r="K2855">
        <v>15378</v>
      </c>
      <c r="L2855">
        <v>1826620</v>
      </c>
      <c r="M2855" t="str">
        <f>IF(VLOOKUP(A2855,'national-winners'!$A$2:$B$13,2,0)=H2855,"Y","N")</f>
        <v>N</v>
      </c>
      <c r="N2855" t="str">
        <f>_xlfn.XLOOKUP(INDEX('state-winning-votes'!$A$1:$L$53,MATCH($C2855,'state-winning-votes'!$A:$A,0),MATCH($A2855,'state-winning-votes'!$A$2:$L$2,0)),$K:$K,$H:$H)</f>
        <v>McCain, John</v>
      </c>
      <c r="O2855" t="str">
        <f>VLOOKUP(A2855,'national-winners'!$A$2:$B$13,2,0)</f>
        <v>Obama, Barack H.</v>
      </c>
    </row>
    <row r="2856" spans="1:15" x14ac:dyDescent="0.25">
      <c r="A2856">
        <v>2008</v>
      </c>
      <c r="B2856" t="s">
        <v>81</v>
      </c>
      <c r="C2856" t="s">
        <v>82</v>
      </c>
      <c r="D2856">
        <v>21</v>
      </c>
      <c r="E2856">
        <v>61</v>
      </c>
      <c r="F2856">
        <v>51</v>
      </c>
      <c r="G2856" t="s">
        <v>16</v>
      </c>
      <c r="H2856" t="s">
        <v>351</v>
      </c>
      <c r="I2856" t="s">
        <v>29</v>
      </c>
      <c r="J2856" t="b">
        <v>0</v>
      </c>
      <c r="K2856">
        <v>5989</v>
      </c>
      <c r="L2856">
        <v>1826620</v>
      </c>
      <c r="M2856" t="str">
        <f>IF(VLOOKUP(A2856,'national-winners'!$A$2:$B$13,2,0)=H2856,"Y","N")</f>
        <v>N</v>
      </c>
      <c r="N2856" t="str">
        <f>_xlfn.XLOOKUP(INDEX('state-winning-votes'!$A$1:$L$53,MATCH($C2856,'state-winning-votes'!$A:$A,0),MATCH($A2856,'state-winning-votes'!$A$2:$L$2,0)),$K:$K,$H:$H)</f>
        <v>McCain, John</v>
      </c>
      <c r="O2856" t="str">
        <f>VLOOKUP(A2856,'national-winners'!$A$2:$B$13,2,0)</f>
        <v>Obama, Barack H.</v>
      </c>
    </row>
    <row r="2857" spans="1:15" x14ac:dyDescent="0.25">
      <c r="A2857">
        <v>2008</v>
      </c>
      <c r="B2857" t="s">
        <v>81</v>
      </c>
      <c r="C2857" t="s">
        <v>82</v>
      </c>
      <c r="D2857">
        <v>21</v>
      </c>
      <c r="E2857">
        <v>61</v>
      </c>
      <c r="F2857">
        <v>51</v>
      </c>
      <c r="G2857" t="s">
        <v>16</v>
      </c>
      <c r="H2857" t="s">
        <v>350</v>
      </c>
      <c r="I2857" t="s">
        <v>134</v>
      </c>
      <c r="J2857" t="b">
        <v>0</v>
      </c>
      <c r="K2857">
        <v>4694</v>
      </c>
      <c r="L2857">
        <v>1826620</v>
      </c>
      <c r="M2857" t="str">
        <f>IF(VLOOKUP(A2857,'national-winners'!$A$2:$B$13,2,0)=H2857,"Y","N")</f>
        <v>N</v>
      </c>
      <c r="N2857" t="str">
        <f>_xlfn.XLOOKUP(INDEX('state-winning-votes'!$A$1:$L$53,MATCH($C2857,'state-winning-votes'!$A:$A,0),MATCH($A2857,'state-winning-votes'!$A$2:$L$2,0)),$K:$K,$H:$H)</f>
        <v>McCain, John</v>
      </c>
      <c r="O2857" t="str">
        <f>VLOOKUP(A2857,'national-winners'!$A$2:$B$13,2,0)</f>
        <v>Obama, Barack H.</v>
      </c>
    </row>
    <row r="2858" spans="1:15" x14ac:dyDescent="0.25">
      <c r="A2858">
        <v>2008</v>
      </c>
      <c r="B2858" t="s">
        <v>81</v>
      </c>
      <c r="C2858" t="s">
        <v>82</v>
      </c>
      <c r="D2858">
        <v>21</v>
      </c>
      <c r="E2858">
        <v>61</v>
      </c>
      <c r="F2858">
        <v>51</v>
      </c>
      <c r="G2858" t="s">
        <v>16</v>
      </c>
      <c r="J2858" t="b">
        <v>1</v>
      </c>
      <c r="K2858">
        <v>112</v>
      </c>
      <c r="L2858">
        <v>1826620</v>
      </c>
      <c r="M2858" t="str">
        <f>IF(VLOOKUP(A2858,'national-winners'!$A$2:$B$13,2,0)=H2858,"Y","N")</f>
        <v>N</v>
      </c>
      <c r="N2858" t="str">
        <f>_xlfn.XLOOKUP(INDEX('state-winning-votes'!$A$1:$L$53,MATCH($C2858,'state-winning-votes'!$A:$A,0),MATCH($A2858,'state-winning-votes'!$A$2:$L$2,0)),$K:$K,$H:$H)</f>
        <v>McCain, John</v>
      </c>
      <c r="O2858" t="str">
        <f>VLOOKUP(A2858,'national-winners'!$A$2:$B$13,2,0)</f>
        <v>Obama, Barack H.</v>
      </c>
    </row>
    <row r="2859" spans="1:15" x14ac:dyDescent="0.25">
      <c r="A2859">
        <v>2008</v>
      </c>
      <c r="B2859" t="s">
        <v>83</v>
      </c>
      <c r="C2859" t="s">
        <v>84</v>
      </c>
      <c r="D2859">
        <v>22</v>
      </c>
      <c r="E2859">
        <v>72</v>
      </c>
      <c r="F2859">
        <v>45</v>
      </c>
      <c r="G2859" t="s">
        <v>16</v>
      </c>
      <c r="H2859" t="s">
        <v>348</v>
      </c>
      <c r="I2859" t="s">
        <v>21</v>
      </c>
      <c r="J2859" t="b">
        <v>0</v>
      </c>
      <c r="K2859">
        <v>1148275</v>
      </c>
      <c r="L2859">
        <v>1960761</v>
      </c>
      <c r="M2859" t="str">
        <f>IF(VLOOKUP(A2859,'national-winners'!$A$2:$B$13,2,0)=H2859,"Y","N")</f>
        <v>N</v>
      </c>
      <c r="N2859" t="str">
        <f>_xlfn.XLOOKUP(INDEX('state-winning-votes'!$A$1:$L$53,MATCH($C2859,'state-winning-votes'!$A:$A,0),MATCH($A2859,'state-winning-votes'!$A$2:$L$2,0)),$K:$K,$H:$H)</f>
        <v>McCain, John</v>
      </c>
      <c r="O2859" t="str">
        <f>VLOOKUP(A2859,'national-winners'!$A$2:$B$13,2,0)</f>
        <v>Obama, Barack H.</v>
      </c>
    </row>
    <row r="2860" spans="1:15" x14ac:dyDescent="0.25">
      <c r="A2860">
        <v>2008</v>
      </c>
      <c r="B2860" t="s">
        <v>83</v>
      </c>
      <c r="C2860" t="s">
        <v>84</v>
      </c>
      <c r="D2860">
        <v>22</v>
      </c>
      <c r="E2860">
        <v>72</v>
      </c>
      <c r="F2860">
        <v>45</v>
      </c>
      <c r="G2860" t="s">
        <v>16</v>
      </c>
      <c r="H2860" t="s">
        <v>349</v>
      </c>
      <c r="I2860" t="s">
        <v>18</v>
      </c>
      <c r="J2860" t="b">
        <v>0</v>
      </c>
      <c r="K2860">
        <v>782989</v>
      </c>
      <c r="L2860">
        <v>1960761</v>
      </c>
      <c r="M2860" t="str">
        <f>IF(VLOOKUP(A2860,'national-winners'!$A$2:$B$13,2,0)=H2860,"Y","N")</f>
        <v>Y</v>
      </c>
      <c r="N2860" t="str">
        <f>_xlfn.XLOOKUP(INDEX('state-winning-votes'!$A$1:$L$53,MATCH($C2860,'state-winning-votes'!$A:$A,0),MATCH($A2860,'state-winning-votes'!$A$2:$L$2,0)),$K:$K,$H:$H)</f>
        <v>McCain, John</v>
      </c>
      <c r="O2860" t="str">
        <f>VLOOKUP(A2860,'national-winners'!$A$2:$B$13,2,0)</f>
        <v>Obama, Barack H.</v>
      </c>
    </row>
    <row r="2861" spans="1:15" x14ac:dyDescent="0.25">
      <c r="A2861">
        <v>2008</v>
      </c>
      <c r="B2861" t="s">
        <v>83</v>
      </c>
      <c r="C2861" t="s">
        <v>84</v>
      </c>
      <c r="D2861">
        <v>22</v>
      </c>
      <c r="E2861">
        <v>72</v>
      </c>
      <c r="F2861">
        <v>45</v>
      </c>
      <c r="G2861" t="s">
        <v>16</v>
      </c>
      <c r="H2861" t="s">
        <v>209</v>
      </c>
      <c r="I2861" t="s">
        <v>367</v>
      </c>
      <c r="J2861" t="b">
        <v>0</v>
      </c>
      <c r="K2861">
        <v>9368</v>
      </c>
      <c r="L2861">
        <v>1960761</v>
      </c>
      <c r="M2861" t="str">
        <f>IF(VLOOKUP(A2861,'national-winners'!$A$2:$B$13,2,0)=H2861,"Y","N")</f>
        <v>N</v>
      </c>
      <c r="N2861" t="str">
        <f>_xlfn.XLOOKUP(INDEX('state-winning-votes'!$A$1:$L$53,MATCH($C2861,'state-winning-votes'!$A:$A,0),MATCH($A2861,'state-winning-votes'!$A$2:$L$2,0)),$K:$K,$H:$H)</f>
        <v>McCain, John</v>
      </c>
      <c r="O2861" t="str">
        <f>VLOOKUP(A2861,'national-winners'!$A$2:$B$13,2,0)</f>
        <v>Obama, Barack H.</v>
      </c>
    </row>
    <row r="2862" spans="1:15" x14ac:dyDescent="0.25">
      <c r="A2862">
        <v>2008</v>
      </c>
      <c r="B2862" t="s">
        <v>83</v>
      </c>
      <c r="C2862" t="s">
        <v>84</v>
      </c>
      <c r="D2862">
        <v>22</v>
      </c>
      <c r="E2862">
        <v>72</v>
      </c>
      <c r="F2862">
        <v>45</v>
      </c>
      <c r="G2862" t="s">
        <v>16</v>
      </c>
      <c r="H2862" t="s">
        <v>352</v>
      </c>
      <c r="I2862" t="s">
        <v>274</v>
      </c>
      <c r="J2862" t="b">
        <v>0</v>
      </c>
      <c r="K2862">
        <v>9187</v>
      </c>
      <c r="L2862">
        <v>1960761</v>
      </c>
      <c r="M2862" t="str">
        <f>IF(VLOOKUP(A2862,'national-winners'!$A$2:$B$13,2,0)=H2862,"Y","N")</f>
        <v>N</v>
      </c>
      <c r="N2862" t="str">
        <f>_xlfn.XLOOKUP(INDEX('state-winning-votes'!$A$1:$L$53,MATCH($C2862,'state-winning-votes'!$A:$A,0),MATCH($A2862,'state-winning-votes'!$A$2:$L$2,0)),$K:$K,$H:$H)</f>
        <v>McCain, John</v>
      </c>
      <c r="O2862" t="str">
        <f>VLOOKUP(A2862,'national-winners'!$A$2:$B$13,2,0)</f>
        <v>Obama, Barack H.</v>
      </c>
    </row>
    <row r="2863" spans="1:15" x14ac:dyDescent="0.25">
      <c r="A2863">
        <v>2008</v>
      </c>
      <c r="B2863" t="s">
        <v>83</v>
      </c>
      <c r="C2863" t="s">
        <v>84</v>
      </c>
      <c r="D2863">
        <v>22</v>
      </c>
      <c r="E2863">
        <v>72</v>
      </c>
      <c r="F2863">
        <v>45</v>
      </c>
      <c r="G2863" t="s">
        <v>16</v>
      </c>
      <c r="H2863" t="s">
        <v>273</v>
      </c>
      <c r="I2863" t="s">
        <v>35</v>
      </c>
      <c r="J2863" t="b">
        <v>0</v>
      </c>
      <c r="K2863">
        <v>6997</v>
      </c>
      <c r="L2863">
        <v>1960761</v>
      </c>
      <c r="M2863" t="str">
        <f>IF(VLOOKUP(A2863,'national-winners'!$A$2:$B$13,2,0)=H2863,"Y","N")</f>
        <v>N</v>
      </c>
      <c r="N2863" t="str">
        <f>_xlfn.XLOOKUP(INDEX('state-winning-votes'!$A$1:$L$53,MATCH($C2863,'state-winning-votes'!$A:$A,0),MATCH($A2863,'state-winning-votes'!$A$2:$L$2,0)),$K:$K,$H:$H)</f>
        <v>McCain, John</v>
      </c>
      <c r="O2863" t="str">
        <f>VLOOKUP(A2863,'national-winners'!$A$2:$B$13,2,0)</f>
        <v>Obama, Barack H.</v>
      </c>
    </row>
    <row r="2864" spans="1:15" x14ac:dyDescent="0.25">
      <c r="A2864">
        <v>2008</v>
      </c>
      <c r="B2864" t="s">
        <v>83</v>
      </c>
      <c r="C2864" t="s">
        <v>84</v>
      </c>
      <c r="D2864">
        <v>22</v>
      </c>
      <c r="E2864">
        <v>72</v>
      </c>
      <c r="F2864">
        <v>45</v>
      </c>
      <c r="G2864" t="s">
        <v>16</v>
      </c>
      <c r="H2864" t="s">
        <v>350</v>
      </c>
      <c r="I2864" t="s">
        <v>134</v>
      </c>
      <c r="J2864" t="b">
        <v>0</v>
      </c>
      <c r="K2864">
        <v>2581</v>
      </c>
      <c r="L2864">
        <v>1960761</v>
      </c>
      <c r="M2864" t="str">
        <f>IF(VLOOKUP(A2864,'national-winners'!$A$2:$B$13,2,0)=H2864,"Y","N")</f>
        <v>N</v>
      </c>
      <c r="N2864" t="str">
        <f>_xlfn.XLOOKUP(INDEX('state-winning-votes'!$A$1:$L$53,MATCH($C2864,'state-winning-votes'!$A:$A,0),MATCH($A2864,'state-winning-votes'!$A$2:$L$2,0)),$K:$K,$H:$H)</f>
        <v>McCain, John</v>
      </c>
      <c r="O2864" t="str">
        <f>VLOOKUP(A2864,'national-winners'!$A$2:$B$13,2,0)</f>
        <v>Obama, Barack H.</v>
      </c>
    </row>
    <row r="2865" spans="1:15" x14ac:dyDescent="0.25">
      <c r="A2865">
        <v>2008</v>
      </c>
      <c r="B2865" t="s">
        <v>83</v>
      </c>
      <c r="C2865" t="s">
        <v>84</v>
      </c>
      <c r="D2865">
        <v>22</v>
      </c>
      <c r="E2865">
        <v>72</v>
      </c>
      <c r="F2865">
        <v>45</v>
      </c>
      <c r="G2865" t="s">
        <v>16</v>
      </c>
      <c r="H2865" t="s">
        <v>284</v>
      </c>
      <c r="I2865" t="s">
        <v>37</v>
      </c>
      <c r="J2865" t="b">
        <v>0</v>
      </c>
      <c r="K2865">
        <v>735</v>
      </c>
      <c r="L2865">
        <v>1960761</v>
      </c>
      <c r="M2865" t="str">
        <f>IF(VLOOKUP(A2865,'national-winners'!$A$2:$B$13,2,0)=H2865,"Y","N")</f>
        <v>N</v>
      </c>
      <c r="N2865" t="str">
        <f>_xlfn.XLOOKUP(INDEX('state-winning-votes'!$A$1:$L$53,MATCH($C2865,'state-winning-votes'!$A:$A,0),MATCH($A2865,'state-winning-votes'!$A$2:$L$2,0)),$K:$K,$H:$H)</f>
        <v>McCain, John</v>
      </c>
      <c r="O2865" t="str">
        <f>VLOOKUP(A2865,'national-winners'!$A$2:$B$13,2,0)</f>
        <v>Obama, Barack H.</v>
      </c>
    </row>
    <row r="2866" spans="1:15" x14ac:dyDescent="0.25">
      <c r="A2866">
        <v>2008</v>
      </c>
      <c r="B2866" t="s">
        <v>83</v>
      </c>
      <c r="C2866" t="s">
        <v>84</v>
      </c>
      <c r="D2866">
        <v>22</v>
      </c>
      <c r="E2866">
        <v>72</v>
      </c>
      <c r="F2866">
        <v>45</v>
      </c>
      <c r="G2866" t="s">
        <v>16</v>
      </c>
      <c r="H2866" t="s">
        <v>264</v>
      </c>
      <c r="I2866" t="s">
        <v>353</v>
      </c>
      <c r="J2866" t="b">
        <v>0</v>
      </c>
      <c r="K2866">
        <v>354</v>
      </c>
      <c r="L2866">
        <v>1960761</v>
      </c>
      <c r="M2866" t="str">
        <f>IF(VLOOKUP(A2866,'national-winners'!$A$2:$B$13,2,0)=H2866,"Y","N")</f>
        <v>N</v>
      </c>
      <c r="N2866" t="str">
        <f>_xlfn.XLOOKUP(INDEX('state-winning-votes'!$A$1:$L$53,MATCH($C2866,'state-winning-votes'!$A:$A,0),MATCH($A2866,'state-winning-votes'!$A$2:$L$2,0)),$K:$K,$H:$H)</f>
        <v>McCain, John</v>
      </c>
      <c r="O2866" t="str">
        <f>VLOOKUP(A2866,'national-winners'!$A$2:$B$13,2,0)</f>
        <v>Obama, Barack H.</v>
      </c>
    </row>
    <row r="2867" spans="1:15" x14ac:dyDescent="0.25">
      <c r="A2867">
        <v>2008</v>
      </c>
      <c r="B2867" t="s">
        <v>83</v>
      </c>
      <c r="C2867" t="s">
        <v>84</v>
      </c>
      <c r="D2867">
        <v>22</v>
      </c>
      <c r="E2867">
        <v>72</v>
      </c>
      <c r="F2867">
        <v>45</v>
      </c>
      <c r="G2867" t="s">
        <v>16</v>
      </c>
      <c r="H2867" t="s">
        <v>321</v>
      </c>
      <c r="I2867" t="s">
        <v>25</v>
      </c>
      <c r="J2867" t="b">
        <v>0</v>
      </c>
      <c r="K2867">
        <v>275</v>
      </c>
      <c r="L2867">
        <v>1960761</v>
      </c>
      <c r="M2867" t="str">
        <f>IF(VLOOKUP(A2867,'national-winners'!$A$2:$B$13,2,0)=H2867,"Y","N")</f>
        <v>N</v>
      </c>
      <c r="N2867" t="str">
        <f>_xlfn.XLOOKUP(INDEX('state-winning-votes'!$A$1:$L$53,MATCH($C2867,'state-winning-votes'!$A:$A,0),MATCH($A2867,'state-winning-votes'!$A$2:$L$2,0)),$K:$K,$H:$H)</f>
        <v>McCain, John</v>
      </c>
      <c r="O2867" t="str">
        <f>VLOOKUP(A2867,'national-winners'!$A$2:$B$13,2,0)</f>
        <v>Obama, Barack H.</v>
      </c>
    </row>
    <row r="2868" spans="1:15" x14ac:dyDescent="0.25">
      <c r="A2868">
        <v>2008</v>
      </c>
      <c r="B2868" t="s">
        <v>85</v>
      </c>
      <c r="C2868" t="s">
        <v>86</v>
      </c>
      <c r="D2868">
        <v>23</v>
      </c>
      <c r="E2868">
        <v>11</v>
      </c>
      <c r="F2868">
        <v>2</v>
      </c>
      <c r="G2868" t="s">
        <v>16</v>
      </c>
      <c r="H2868" t="s">
        <v>349</v>
      </c>
      <c r="I2868" t="s">
        <v>18</v>
      </c>
      <c r="J2868" t="b">
        <v>0</v>
      </c>
      <c r="K2868">
        <v>421923</v>
      </c>
      <c r="L2868">
        <v>731163</v>
      </c>
      <c r="M2868" t="str">
        <f>IF(VLOOKUP(A2868,'national-winners'!$A$2:$B$13,2,0)=H2868,"Y","N")</f>
        <v>Y</v>
      </c>
      <c r="N2868" t="str">
        <f>_xlfn.XLOOKUP(INDEX('state-winning-votes'!$A$1:$L$53,MATCH($C2868,'state-winning-votes'!$A:$A,0),MATCH($A2868,'state-winning-votes'!$A$2:$L$2,0)),$K:$K,$H:$H)</f>
        <v>Obama, Barack H.</v>
      </c>
      <c r="O2868" t="str">
        <f>VLOOKUP(A2868,'national-winners'!$A$2:$B$13,2,0)</f>
        <v>Obama, Barack H.</v>
      </c>
    </row>
    <row r="2869" spans="1:15" x14ac:dyDescent="0.25">
      <c r="A2869">
        <v>2008</v>
      </c>
      <c r="B2869" t="s">
        <v>85</v>
      </c>
      <c r="C2869" t="s">
        <v>86</v>
      </c>
      <c r="D2869">
        <v>23</v>
      </c>
      <c r="E2869">
        <v>11</v>
      </c>
      <c r="F2869">
        <v>2</v>
      </c>
      <c r="G2869" t="s">
        <v>16</v>
      </c>
      <c r="H2869" t="s">
        <v>348</v>
      </c>
      <c r="I2869" t="s">
        <v>21</v>
      </c>
      <c r="J2869" t="b">
        <v>0</v>
      </c>
      <c r="K2869">
        <v>295273</v>
      </c>
      <c r="L2869">
        <v>731163</v>
      </c>
      <c r="M2869" t="str">
        <f>IF(VLOOKUP(A2869,'national-winners'!$A$2:$B$13,2,0)=H2869,"Y","N")</f>
        <v>N</v>
      </c>
      <c r="N2869" t="str">
        <f>_xlfn.XLOOKUP(INDEX('state-winning-votes'!$A$1:$L$53,MATCH($C2869,'state-winning-votes'!$A:$A,0),MATCH($A2869,'state-winning-votes'!$A$2:$L$2,0)),$K:$K,$H:$H)</f>
        <v>Obama, Barack H.</v>
      </c>
      <c r="O2869" t="str">
        <f>VLOOKUP(A2869,'national-winners'!$A$2:$B$13,2,0)</f>
        <v>Obama, Barack H.</v>
      </c>
    </row>
    <row r="2870" spans="1:15" x14ac:dyDescent="0.25">
      <c r="A2870">
        <v>2008</v>
      </c>
      <c r="B2870" t="s">
        <v>85</v>
      </c>
      <c r="C2870" t="s">
        <v>86</v>
      </c>
      <c r="D2870">
        <v>23</v>
      </c>
      <c r="E2870">
        <v>11</v>
      </c>
      <c r="F2870">
        <v>2</v>
      </c>
      <c r="G2870" t="s">
        <v>16</v>
      </c>
      <c r="H2870" t="s">
        <v>273</v>
      </c>
      <c r="I2870" t="s">
        <v>35</v>
      </c>
      <c r="J2870" t="b">
        <v>0</v>
      </c>
      <c r="K2870">
        <v>10636</v>
      </c>
      <c r="L2870">
        <v>731163</v>
      </c>
      <c r="M2870" t="str">
        <f>IF(VLOOKUP(A2870,'national-winners'!$A$2:$B$13,2,0)=H2870,"Y","N")</f>
        <v>N</v>
      </c>
      <c r="N2870" t="str">
        <f>_xlfn.XLOOKUP(INDEX('state-winning-votes'!$A$1:$L$53,MATCH($C2870,'state-winning-votes'!$A:$A,0),MATCH($A2870,'state-winning-votes'!$A$2:$L$2,0)),$K:$K,$H:$H)</f>
        <v>Obama, Barack H.</v>
      </c>
      <c r="O2870" t="str">
        <f>VLOOKUP(A2870,'national-winners'!$A$2:$B$13,2,0)</f>
        <v>Obama, Barack H.</v>
      </c>
    </row>
    <row r="2871" spans="1:15" x14ac:dyDescent="0.25">
      <c r="A2871">
        <v>2008</v>
      </c>
      <c r="B2871" t="s">
        <v>85</v>
      </c>
      <c r="C2871" t="s">
        <v>86</v>
      </c>
      <c r="D2871">
        <v>23</v>
      </c>
      <c r="E2871">
        <v>11</v>
      </c>
      <c r="F2871">
        <v>2</v>
      </c>
      <c r="G2871" t="s">
        <v>16</v>
      </c>
      <c r="H2871" t="s">
        <v>352</v>
      </c>
      <c r="I2871" t="s">
        <v>274</v>
      </c>
      <c r="J2871" t="b">
        <v>0</v>
      </c>
      <c r="K2871">
        <v>2900</v>
      </c>
      <c r="L2871">
        <v>731163</v>
      </c>
      <c r="M2871" t="str">
        <f>IF(VLOOKUP(A2871,'national-winners'!$A$2:$B$13,2,0)=H2871,"Y","N")</f>
        <v>N</v>
      </c>
      <c r="N2871" t="str">
        <f>_xlfn.XLOOKUP(INDEX('state-winning-votes'!$A$1:$L$53,MATCH($C2871,'state-winning-votes'!$A:$A,0),MATCH($A2871,'state-winning-votes'!$A$2:$L$2,0)),$K:$K,$H:$H)</f>
        <v>Obama, Barack H.</v>
      </c>
      <c r="O2871" t="str">
        <f>VLOOKUP(A2871,'national-winners'!$A$2:$B$13,2,0)</f>
        <v>Obama, Barack H.</v>
      </c>
    </row>
    <row r="2872" spans="1:15" x14ac:dyDescent="0.25">
      <c r="A2872">
        <v>2008</v>
      </c>
      <c r="B2872" t="s">
        <v>85</v>
      </c>
      <c r="C2872" t="s">
        <v>86</v>
      </c>
      <c r="D2872">
        <v>23</v>
      </c>
      <c r="E2872">
        <v>11</v>
      </c>
      <c r="F2872">
        <v>2</v>
      </c>
      <c r="G2872" t="s">
        <v>16</v>
      </c>
      <c r="H2872" t="s">
        <v>59</v>
      </c>
      <c r="J2872" t="b">
        <v>0</v>
      </c>
      <c r="K2872">
        <v>431</v>
      </c>
      <c r="L2872">
        <v>731163</v>
      </c>
      <c r="M2872" t="str">
        <f>IF(VLOOKUP(A2872,'national-winners'!$A$2:$B$13,2,0)=H2872,"Y","N")</f>
        <v>N</v>
      </c>
      <c r="N2872" t="str">
        <f>_xlfn.XLOOKUP(INDEX('state-winning-votes'!$A$1:$L$53,MATCH($C2872,'state-winning-votes'!$A:$A,0),MATCH($A2872,'state-winning-votes'!$A$2:$L$2,0)),$K:$K,$H:$H)</f>
        <v>Obama, Barack H.</v>
      </c>
      <c r="O2872" t="str">
        <f>VLOOKUP(A2872,'national-winners'!$A$2:$B$13,2,0)</f>
        <v>Obama, Barack H.</v>
      </c>
    </row>
    <row r="2873" spans="1:15" x14ac:dyDescent="0.25">
      <c r="A2873">
        <v>2008</v>
      </c>
      <c r="B2873" t="s">
        <v>87</v>
      </c>
      <c r="C2873" t="s">
        <v>88</v>
      </c>
      <c r="D2873">
        <v>24</v>
      </c>
      <c r="E2873">
        <v>52</v>
      </c>
      <c r="F2873">
        <v>52</v>
      </c>
      <c r="G2873" t="s">
        <v>16</v>
      </c>
      <c r="H2873" t="s">
        <v>349</v>
      </c>
      <c r="I2873" t="s">
        <v>18</v>
      </c>
      <c r="J2873" t="b">
        <v>0</v>
      </c>
      <c r="K2873">
        <v>1629467</v>
      </c>
      <c r="L2873">
        <v>2631596</v>
      </c>
      <c r="M2873" t="str">
        <f>IF(VLOOKUP(A2873,'national-winners'!$A$2:$B$13,2,0)=H2873,"Y","N")</f>
        <v>Y</v>
      </c>
      <c r="N2873" t="str">
        <f>_xlfn.XLOOKUP(INDEX('state-winning-votes'!$A$1:$L$53,MATCH($C2873,'state-winning-votes'!$A:$A,0),MATCH($A2873,'state-winning-votes'!$A$2:$L$2,0)),$K:$K,$H:$H)</f>
        <v>Obama, Barack H.</v>
      </c>
      <c r="O2873" t="str">
        <f>VLOOKUP(A2873,'national-winners'!$A$2:$B$13,2,0)</f>
        <v>Obama, Barack H.</v>
      </c>
    </row>
    <row r="2874" spans="1:15" x14ac:dyDescent="0.25">
      <c r="A2874">
        <v>2008</v>
      </c>
      <c r="B2874" t="s">
        <v>87</v>
      </c>
      <c r="C2874" t="s">
        <v>88</v>
      </c>
      <c r="D2874">
        <v>24</v>
      </c>
      <c r="E2874">
        <v>52</v>
      </c>
      <c r="F2874">
        <v>52</v>
      </c>
      <c r="G2874" t="s">
        <v>16</v>
      </c>
      <c r="H2874" t="s">
        <v>348</v>
      </c>
      <c r="I2874" t="s">
        <v>21</v>
      </c>
      <c r="J2874" t="b">
        <v>0</v>
      </c>
      <c r="K2874">
        <v>959862</v>
      </c>
      <c r="L2874">
        <v>2631596</v>
      </c>
      <c r="M2874" t="str">
        <f>IF(VLOOKUP(A2874,'national-winners'!$A$2:$B$13,2,0)=H2874,"Y","N")</f>
        <v>N</v>
      </c>
      <c r="N2874" t="str">
        <f>_xlfn.XLOOKUP(INDEX('state-winning-votes'!$A$1:$L$53,MATCH($C2874,'state-winning-votes'!$A:$A,0),MATCH($A2874,'state-winning-votes'!$A$2:$L$2,0)),$K:$K,$H:$H)</f>
        <v>Obama, Barack H.</v>
      </c>
      <c r="O2874" t="str">
        <f>VLOOKUP(A2874,'national-winners'!$A$2:$B$13,2,0)</f>
        <v>Obama, Barack H.</v>
      </c>
    </row>
    <row r="2875" spans="1:15" x14ac:dyDescent="0.25">
      <c r="A2875">
        <v>2008</v>
      </c>
      <c r="B2875" t="s">
        <v>87</v>
      </c>
      <c r="C2875" t="s">
        <v>88</v>
      </c>
      <c r="D2875">
        <v>24</v>
      </c>
      <c r="E2875">
        <v>52</v>
      </c>
      <c r="F2875">
        <v>52</v>
      </c>
      <c r="G2875" t="s">
        <v>16</v>
      </c>
      <c r="H2875" t="s">
        <v>273</v>
      </c>
      <c r="I2875" t="s">
        <v>35</v>
      </c>
      <c r="J2875" t="b">
        <v>0</v>
      </c>
      <c r="K2875">
        <v>14713</v>
      </c>
      <c r="L2875">
        <v>2631596</v>
      </c>
      <c r="M2875" t="str">
        <f>IF(VLOOKUP(A2875,'national-winners'!$A$2:$B$13,2,0)=H2875,"Y","N")</f>
        <v>N</v>
      </c>
      <c r="N2875" t="str">
        <f>_xlfn.XLOOKUP(INDEX('state-winning-votes'!$A$1:$L$53,MATCH($C2875,'state-winning-votes'!$A:$A,0),MATCH($A2875,'state-winning-votes'!$A$2:$L$2,0)),$K:$K,$H:$H)</f>
        <v>Obama, Barack H.</v>
      </c>
      <c r="O2875" t="str">
        <f>VLOOKUP(A2875,'national-winners'!$A$2:$B$13,2,0)</f>
        <v>Obama, Barack H.</v>
      </c>
    </row>
    <row r="2876" spans="1:15" x14ac:dyDescent="0.25">
      <c r="A2876">
        <v>2008</v>
      </c>
      <c r="B2876" t="s">
        <v>87</v>
      </c>
      <c r="C2876" t="s">
        <v>88</v>
      </c>
      <c r="D2876">
        <v>24</v>
      </c>
      <c r="E2876">
        <v>52</v>
      </c>
      <c r="F2876">
        <v>52</v>
      </c>
      <c r="G2876" t="s">
        <v>16</v>
      </c>
      <c r="H2876" t="s">
        <v>351</v>
      </c>
      <c r="I2876" t="s">
        <v>29</v>
      </c>
      <c r="J2876" t="b">
        <v>0</v>
      </c>
      <c r="K2876">
        <v>9842</v>
      </c>
      <c r="L2876">
        <v>2631596</v>
      </c>
      <c r="M2876" t="str">
        <f>IF(VLOOKUP(A2876,'national-winners'!$A$2:$B$13,2,0)=H2876,"Y","N")</f>
        <v>N</v>
      </c>
      <c r="N2876" t="str">
        <f>_xlfn.XLOOKUP(INDEX('state-winning-votes'!$A$1:$L$53,MATCH($C2876,'state-winning-votes'!$A:$A,0),MATCH($A2876,'state-winning-votes'!$A$2:$L$2,0)),$K:$K,$H:$H)</f>
        <v>Obama, Barack H.</v>
      </c>
      <c r="O2876" t="str">
        <f>VLOOKUP(A2876,'national-winners'!$A$2:$B$13,2,0)</f>
        <v>Obama, Barack H.</v>
      </c>
    </row>
    <row r="2877" spans="1:15" x14ac:dyDescent="0.25">
      <c r="A2877">
        <v>2008</v>
      </c>
      <c r="B2877" t="s">
        <v>87</v>
      </c>
      <c r="C2877" t="s">
        <v>88</v>
      </c>
      <c r="D2877">
        <v>24</v>
      </c>
      <c r="E2877">
        <v>52</v>
      </c>
      <c r="F2877">
        <v>52</v>
      </c>
      <c r="G2877" t="s">
        <v>16</v>
      </c>
      <c r="J2877" t="b">
        <v>1</v>
      </c>
      <c r="K2877">
        <v>9205</v>
      </c>
      <c r="L2877">
        <v>2631596</v>
      </c>
      <c r="M2877" t="str">
        <f>IF(VLOOKUP(A2877,'national-winners'!$A$2:$B$13,2,0)=H2877,"Y","N")</f>
        <v>N</v>
      </c>
      <c r="N2877" t="str">
        <f>_xlfn.XLOOKUP(INDEX('state-winning-votes'!$A$1:$L$53,MATCH($C2877,'state-winning-votes'!$A:$A,0),MATCH($A2877,'state-winning-votes'!$A$2:$L$2,0)),$K:$K,$H:$H)</f>
        <v>Obama, Barack H.</v>
      </c>
      <c r="O2877" t="str">
        <f>VLOOKUP(A2877,'national-winners'!$A$2:$B$13,2,0)</f>
        <v>Obama, Barack H.</v>
      </c>
    </row>
    <row r="2878" spans="1:15" x14ac:dyDescent="0.25">
      <c r="A2878">
        <v>2008</v>
      </c>
      <c r="B2878" t="s">
        <v>87</v>
      </c>
      <c r="C2878" t="s">
        <v>88</v>
      </c>
      <c r="D2878">
        <v>24</v>
      </c>
      <c r="E2878">
        <v>52</v>
      </c>
      <c r="F2878">
        <v>52</v>
      </c>
      <c r="G2878" t="s">
        <v>16</v>
      </c>
      <c r="H2878" t="s">
        <v>352</v>
      </c>
      <c r="I2878" t="s">
        <v>274</v>
      </c>
      <c r="J2878" t="b">
        <v>0</v>
      </c>
      <c r="K2878">
        <v>4747</v>
      </c>
      <c r="L2878">
        <v>2631596</v>
      </c>
      <c r="M2878" t="str">
        <f>IF(VLOOKUP(A2878,'national-winners'!$A$2:$B$13,2,0)=H2878,"Y","N")</f>
        <v>N</v>
      </c>
      <c r="N2878" t="str">
        <f>_xlfn.XLOOKUP(INDEX('state-winning-votes'!$A$1:$L$53,MATCH($C2878,'state-winning-votes'!$A:$A,0),MATCH($A2878,'state-winning-votes'!$A$2:$L$2,0)),$K:$K,$H:$H)</f>
        <v>Obama, Barack H.</v>
      </c>
      <c r="O2878" t="str">
        <f>VLOOKUP(A2878,'national-winners'!$A$2:$B$13,2,0)</f>
        <v>Obama, Barack H.</v>
      </c>
    </row>
    <row r="2879" spans="1:15" x14ac:dyDescent="0.25">
      <c r="A2879">
        <v>2008</v>
      </c>
      <c r="B2879" t="s">
        <v>87</v>
      </c>
      <c r="C2879" t="s">
        <v>88</v>
      </c>
      <c r="D2879">
        <v>24</v>
      </c>
      <c r="E2879">
        <v>52</v>
      </c>
      <c r="F2879">
        <v>52</v>
      </c>
      <c r="G2879" t="s">
        <v>16</v>
      </c>
      <c r="H2879" t="s">
        <v>350</v>
      </c>
      <c r="I2879" t="s">
        <v>134</v>
      </c>
      <c r="J2879" t="b">
        <v>0</v>
      </c>
      <c r="K2879">
        <v>3760</v>
      </c>
      <c r="L2879">
        <v>2631596</v>
      </c>
      <c r="M2879" t="str">
        <f>IF(VLOOKUP(A2879,'national-winners'!$A$2:$B$13,2,0)=H2879,"Y","N")</f>
        <v>N</v>
      </c>
      <c r="N2879" t="str">
        <f>_xlfn.XLOOKUP(INDEX('state-winning-votes'!$A$1:$L$53,MATCH($C2879,'state-winning-votes'!$A:$A,0),MATCH($A2879,'state-winning-votes'!$A$2:$L$2,0)),$K:$K,$H:$H)</f>
        <v>Obama, Barack H.</v>
      </c>
      <c r="O2879" t="str">
        <f>VLOOKUP(A2879,'national-winners'!$A$2:$B$13,2,0)</f>
        <v>Obama, Barack H.</v>
      </c>
    </row>
    <row r="2880" spans="1:15" x14ac:dyDescent="0.25">
      <c r="A2880">
        <v>2008</v>
      </c>
      <c r="B2880" t="s">
        <v>89</v>
      </c>
      <c r="C2880" t="s">
        <v>90</v>
      </c>
      <c r="D2880">
        <v>25</v>
      </c>
      <c r="E2880">
        <v>14</v>
      </c>
      <c r="F2880">
        <v>3</v>
      </c>
      <c r="G2880" t="s">
        <v>16</v>
      </c>
      <c r="H2880" t="s">
        <v>349</v>
      </c>
      <c r="I2880" t="s">
        <v>18</v>
      </c>
      <c r="J2880" t="b">
        <v>0</v>
      </c>
      <c r="K2880">
        <v>1904097</v>
      </c>
      <c r="L2880">
        <v>3102995</v>
      </c>
      <c r="M2880" t="str">
        <f>IF(VLOOKUP(A2880,'national-winners'!$A$2:$B$13,2,0)=H2880,"Y","N")</f>
        <v>Y</v>
      </c>
      <c r="N2880" t="str">
        <f>_xlfn.XLOOKUP(INDEX('state-winning-votes'!$A$1:$L$53,MATCH($C2880,'state-winning-votes'!$A:$A,0),MATCH($A2880,'state-winning-votes'!$A$2:$L$2,0)),$K:$K,$H:$H)</f>
        <v>Obama, Barack H.</v>
      </c>
      <c r="O2880" t="str">
        <f>VLOOKUP(A2880,'national-winners'!$A$2:$B$13,2,0)</f>
        <v>Obama, Barack H.</v>
      </c>
    </row>
    <row r="2881" spans="1:15" x14ac:dyDescent="0.25">
      <c r="A2881">
        <v>2008</v>
      </c>
      <c r="B2881" t="s">
        <v>89</v>
      </c>
      <c r="C2881" t="s">
        <v>90</v>
      </c>
      <c r="D2881">
        <v>25</v>
      </c>
      <c r="E2881">
        <v>14</v>
      </c>
      <c r="F2881">
        <v>3</v>
      </c>
      <c r="G2881" t="s">
        <v>16</v>
      </c>
      <c r="H2881" t="s">
        <v>348</v>
      </c>
      <c r="I2881" t="s">
        <v>21</v>
      </c>
      <c r="J2881" t="b">
        <v>0</v>
      </c>
      <c r="K2881">
        <v>1108854</v>
      </c>
      <c r="L2881">
        <v>3102995</v>
      </c>
      <c r="M2881" t="str">
        <f>IF(VLOOKUP(A2881,'national-winners'!$A$2:$B$13,2,0)=H2881,"Y","N")</f>
        <v>N</v>
      </c>
      <c r="N2881" t="str">
        <f>_xlfn.XLOOKUP(INDEX('state-winning-votes'!$A$1:$L$53,MATCH($C2881,'state-winning-votes'!$A:$A,0),MATCH($A2881,'state-winning-votes'!$A$2:$L$2,0)),$K:$K,$H:$H)</f>
        <v>Obama, Barack H.</v>
      </c>
      <c r="O2881" t="str">
        <f>VLOOKUP(A2881,'national-winners'!$A$2:$B$13,2,0)</f>
        <v>Obama, Barack H.</v>
      </c>
    </row>
    <row r="2882" spans="1:15" x14ac:dyDescent="0.25">
      <c r="A2882">
        <v>2008</v>
      </c>
      <c r="B2882" t="s">
        <v>89</v>
      </c>
      <c r="C2882" t="s">
        <v>90</v>
      </c>
      <c r="D2882">
        <v>25</v>
      </c>
      <c r="E2882">
        <v>14</v>
      </c>
      <c r="F2882">
        <v>3</v>
      </c>
      <c r="G2882" t="s">
        <v>16</v>
      </c>
      <c r="H2882" t="s">
        <v>273</v>
      </c>
      <c r="I2882" t="s">
        <v>35</v>
      </c>
      <c r="J2882" t="b">
        <v>0</v>
      </c>
      <c r="K2882">
        <v>28841</v>
      </c>
      <c r="L2882">
        <v>3102995</v>
      </c>
      <c r="M2882" t="str">
        <f>IF(VLOOKUP(A2882,'national-winners'!$A$2:$B$13,2,0)=H2882,"Y","N")</f>
        <v>N</v>
      </c>
      <c r="N2882" t="str">
        <f>_xlfn.XLOOKUP(INDEX('state-winning-votes'!$A$1:$L$53,MATCH($C2882,'state-winning-votes'!$A:$A,0),MATCH($A2882,'state-winning-votes'!$A$2:$L$2,0)),$K:$K,$H:$H)</f>
        <v>Obama, Barack H.</v>
      </c>
      <c r="O2882" t="str">
        <f>VLOOKUP(A2882,'national-winners'!$A$2:$B$13,2,0)</f>
        <v>Obama, Barack H.</v>
      </c>
    </row>
    <row r="2883" spans="1:15" x14ac:dyDescent="0.25">
      <c r="A2883">
        <v>2008</v>
      </c>
      <c r="B2883" t="s">
        <v>89</v>
      </c>
      <c r="C2883" t="s">
        <v>90</v>
      </c>
      <c r="D2883">
        <v>25</v>
      </c>
      <c r="E2883">
        <v>14</v>
      </c>
      <c r="F2883">
        <v>3</v>
      </c>
      <c r="G2883" t="s">
        <v>16</v>
      </c>
      <c r="H2883" t="s">
        <v>246</v>
      </c>
      <c r="J2883" t="b">
        <v>0</v>
      </c>
      <c r="K2883">
        <v>22010</v>
      </c>
      <c r="L2883">
        <v>3102995</v>
      </c>
      <c r="M2883" t="str">
        <f>IF(VLOOKUP(A2883,'national-winners'!$A$2:$B$13,2,0)=H2883,"Y","N")</f>
        <v>N</v>
      </c>
      <c r="N2883" t="str">
        <f>_xlfn.XLOOKUP(INDEX('state-winning-votes'!$A$1:$L$53,MATCH($C2883,'state-winning-votes'!$A:$A,0),MATCH($A2883,'state-winning-votes'!$A$2:$L$2,0)),$K:$K,$H:$H)</f>
        <v>Obama, Barack H.</v>
      </c>
      <c r="O2883" t="str">
        <f>VLOOKUP(A2883,'national-winners'!$A$2:$B$13,2,0)</f>
        <v>Obama, Barack H.</v>
      </c>
    </row>
    <row r="2884" spans="1:15" x14ac:dyDescent="0.25">
      <c r="A2884">
        <v>2008</v>
      </c>
      <c r="B2884" t="s">
        <v>89</v>
      </c>
      <c r="C2884" t="s">
        <v>90</v>
      </c>
      <c r="D2884">
        <v>25</v>
      </c>
      <c r="E2884">
        <v>14</v>
      </c>
      <c r="F2884">
        <v>3</v>
      </c>
      <c r="G2884" t="s">
        <v>16</v>
      </c>
      <c r="H2884" t="s">
        <v>59</v>
      </c>
      <c r="J2884" t="b">
        <v>0</v>
      </c>
      <c r="K2884">
        <v>14483</v>
      </c>
      <c r="L2884">
        <v>3102995</v>
      </c>
      <c r="M2884" t="str">
        <f>IF(VLOOKUP(A2884,'national-winners'!$A$2:$B$13,2,0)=H2884,"Y","N")</f>
        <v>N</v>
      </c>
      <c r="N2884" t="str">
        <f>_xlfn.XLOOKUP(INDEX('state-winning-votes'!$A$1:$L$53,MATCH($C2884,'state-winning-votes'!$A:$A,0),MATCH($A2884,'state-winning-votes'!$A$2:$L$2,0)),$K:$K,$H:$H)</f>
        <v>Obama, Barack H.</v>
      </c>
      <c r="O2884" t="str">
        <f>VLOOKUP(A2884,'national-winners'!$A$2:$B$13,2,0)</f>
        <v>Obama, Barack H.</v>
      </c>
    </row>
    <row r="2885" spans="1:15" x14ac:dyDescent="0.25">
      <c r="A2885">
        <v>2008</v>
      </c>
      <c r="B2885" t="s">
        <v>89</v>
      </c>
      <c r="C2885" t="s">
        <v>90</v>
      </c>
      <c r="D2885">
        <v>25</v>
      </c>
      <c r="E2885">
        <v>14</v>
      </c>
      <c r="F2885">
        <v>3</v>
      </c>
      <c r="G2885" t="s">
        <v>16</v>
      </c>
      <c r="H2885" t="s">
        <v>351</v>
      </c>
      <c r="I2885" t="s">
        <v>29</v>
      </c>
      <c r="J2885" t="b">
        <v>0</v>
      </c>
      <c r="K2885">
        <v>13189</v>
      </c>
      <c r="L2885">
        <v>3102995</v>
      </c>
      <c r="M2885" t="str">
        <f>IF(VLOOKUP(A2885,'national-winners'!$A$2:$B$13,2,0)=H2885,"Y","N")</f>
        <v>N</v>
      </c>
      <c r="N2885" t="str">
        <f>_xlfn.XLOOKUP(INDEX('state-winning-votes'!$A$1:$L$53,MATCH($C2885,'state-winning-votes'!$A:$A,0),MATCH($A2885,'state-winning-votes'!$A$2:$L$2,0)),$K:$K,$H:$H)</f>
        <v>Obama, Barack H.</v>
      </c>
      <c r="O2885" t="str">
        <f>VLOOKUP(A2885,'national-winners'!$A$2:$B$13,2,0)</f>
        <v>Obama, Barack H.</v>
      </c>
    </row>
    <row r="2886" spans="1:15" x14ac:dyDescent="0.25">
      <c r="A2886">
        <v>2008</v>
      </c>
      <c r="B2886" t="s">
        <v>89</v>
      </c>
      <c r="C2886" t="s">
        <v>90</v>
      </c>
      <c r="D2886">
        <v>25</v>
      </c>
      <c r="E2886">
        <v>14</v>
      </c>
      <c r="F2886">
        <v>3</v>
      </c>
      <c r="G2886" t="s">
        <v>16</v>
      </c>
      <c r="H2886" t="s">
        <v>352</v>
      </c>
      <c r="I2886" t="s">
        <v>274</v>
      </c>
      <c r="J2886" t="b">
        <v>0</v>
      </c>
      <c r="K2886">
        <v>6550</v>
      </c>
      <c r="L2886">
        <v>3102995</v>
      </c>
      <c r="M2886" t="str">
        <f>IF(VLOOKUP(A2886,'national-winners'!$A$2:$B$13,2,0)=H2886,"Y","N")</f>
        <v>N</v>
      </c>
      <c r="N2886" t="str">
        <f>_xlfn.XLOOKUP(INDEX('state-winning-votes'!$A$1:$L$53,MATCH($C2886,'state-winning-votes'!$A:$A,0),MATCH($A2886,'state-winning-votes'!$A$2:$L$2,0)),$K:$K,$H:$H)</f>
        <v>Obama, Barack H.</v>
      </c>
      <c r="O2886" t="str">
        <f>VLOOKUP(A2886,'national-winners'!$A$2:$B$13,2,0)</f>
        <v>Obama, Barack H.</v>
      </c>
    </row>
    <row r="2887" spans="1:15" x14ac:dyDescent="0.25">
      <c r="A2887">
        <v>2008</v>
      </c>
      <c r="B2887" t="s">
        <v>89</v>
      </c>
      <c r="C2887" t="s">
        <v>90</v>
      </c>
      <c r="D2887">
        <v>25</v>
      </c>
      <c r="E2887">
        <v>14</v>
      </c>
      <c r="F2887">
        <v>3</v>
      </c>
      <c r="G2887" t="s">
        <v>16</v>
      </c>
      <c r="H2887" t="s">
        <v>350</v>
      </c>
      <c r="I2887" t="s">
        <v>134</v>
      </c>
      <c r="J2887" t="b">
        <v>0</v>
      </c>
      <c r="K2887">
        <v>4971</v>
      </c>
      <c r="L2887">
        <v>3102995</v>
      </c>
      <c r="M2887" t="str">
        <f>IF(VLOOKUP(A2887,'national-winners'!$A$2:$B$13,2,0)=H2887,"Y","N")</f>
        <v>N</v>
      </c>
      <c r="N2887" t="str">
        <f>_xlfn.XLOOKUP(INDEX('state-winning-votes'!$A$1:$L$53,MATCH($C2887,'state-winning-votes'!$A:$A,0),MATCH($A2887,'state-winning-votes'!$A$2:$L$2,0)),$K:$K,$H:$H)</f>
        <v>Obama, Barack H.</v>
      </c>
      <c r="O2887" t="str">
        <f>VLOOKUP(A2887,'national-winners'!$A$2:$B$13,2,0)</f>
        <v>Obama, Barack H.</v>
      </c>
    </row>
    <row r="2888" spans="1:15" x14ac:dyDescent="0.25">
      <c r="A2888">
        <v>2008</v>
      </c>
      <c r="B2888" t="s">
        <v>91</v>
      </c>
      <c r="C2888" t="s">
        <v>92</v>
      </c>
      <c r="D2888">
        <v>26</v>
      </c>
      <c r="E2888">
        <v>34</v>
      </c>
      <c r="F2888">
        <v>23</v>
      </c>
      <c r="G2888" t="s">
        <v>16</v>
      </c>
      <c r="H2888" t="s">
        <v>349</v>
      </c>
      <c r="I2888" t="s">
        <v>18</v>
      </c>
      <c r="J2888" t="b">
        <v>0</v>
      </c>
      <c r="K2888">
        <v>2872579</v>
      </c>
      <c r="L2888">
        <v>5001596</v>
      </c>
      <c r="M2888" t="str">
        <f>IF(VLOOKUP(A2888,'national-winners'!$A$2:$B$13,2,0)=H2888,"Y","N")</f>
        <v>Y</v>
      </c>
      <c r="N2888" t="str">
        <f>_xlfn.XLOOKUP(INDEX('state-winning-votes'!$A$1:$L$53,MATCH($C2888,'state-winning-votes'!$A:$A,0),MATCH($A2888,'state-winning-votes'!$A$2:$L$2,0)),$K:$K,$H:$H)</f>
        <v>Obama, Barack H.</v>
      </c>
      <c r="O2888" t="str">
        <f>VLOOKUP(A2888,'national-winners'!$A$2:$B$13,2,0)</f>
        <v>Obama, Barack H.</v>
      </c>
    </row>
    <row r="2889" spans="1:15" x14ac:dyDescent="0.25">
      <c r="A2889">
        <v>2008</v>
      </c>
      <c r="B2889" t="s">
        <v>91</v>
      </c>
      <c r="C2889" t="s">
        <v>92</v>
      </c>
      <c r="D2889">
        <v>26</v>
      </c>
      <c r="E2889">
        <v>34</v>
      </c>
      <c r="F2889">
        <v>23</v>
      </c>
      <c r="G2889" t="s">
        <v>16</v>
      </c>
      <c r="H2889" t="s">
        <v>348</v>
      </c>
      <c r="I2889" t="s">
        <v>21</v>
      </c>
      <c r="J2889" t="b">
        <v>0</v>
      </c>
      <c r="K2889">
        <v>2048639</v>
      </c>
      <c r="L2889">
        <v>5001596</v>
      </c>
      <c r="M2889" t="str">
        <f>IF(VLOOKUP(A2889,'national-winners'!$A$2:$B$13,2,0)=H2889,"Y","N")</f>
        <v>N</v>
      </c>
      <c r="N2889" t="str">
        <f>_xlfn.XLOOKUP(INDEX('state-winning-votes'!$A$1:$L$53,MATCH($C2889,'state-winning-votes'!$A:$A,0),MATCH($A2889,'state-winning-votes'!$A$2:$L$2,0)),$K:$K,$H:$H)</f>
        <v>Obama, Barack H.</v>
      </c>
      <c r="O2889" t="str">
        <f>VLOOKUP(A2889,'national-winners'!$A$2:$B$13,2,0)</f>
        <v>Obama, Barack H.</v>
      </c>
    </row>
    <row r="2890" spans="1:15" x14ac:dyDescent="0.25">
      <c r="A2890">
        <v>2008</v>
      </c>
      <c r="B2890" t="s">
        <v>91</v>
      </c>
      <c r="C2890" t="s">
        <v>92</v>
      </c>
      <c r="D2890">
        <v>26</v>
      </c>
      <c r="E2890">
        <v>34</v>
      </c>
      <c r="F2890">
        <v>23</v>
      </c>
      <c r="G2890" t="s">
        <v>16</v>
      </c>
      <c r="H2890" t="s">
        <v>273</v>
      </c>
      <c r="I2890" t="s">
        <v>237</v>
      </c>
      <c r="J2890" t="b">
        <v>0</v>
      </c>
      <c r="K2890">
        <v>33085</v>
      </c>
      <c r="L2890">
        <v>5001596</v>
      </c>
      <c r="M2890" t="str">
        <f>IF(VLOOKUP(A2890,'national-winners'!$A$2:$B$13,2,0)=H2890,"Y","N")</f>
        <v>N</v>
      </c>
      <c r="N2890" t="str">
        <f>_xlfn.XLOOKUP(INDEX('state-winning-votes'!$A$1:$L$53,MATCH($C2890,'state-winning-votes'!$A:$A,0),MATCH($A2890,'state-winning-votes'!$A$2:$L$2,0)),$K:$K,$H:$H)</f>
        <v>Obama, Barack H.</v>
      </c>
      <c r="O2890" t="str">
        <f>VLOOKUP(A2890,'national-winners'!$A$2:$B$13,2,0)</f>
        <v>Obama, Barack H.</v>
      </c>
    </row>
    <row r="2891" spans="1:15" x14ac:dyDescent="0.25">
      <c r="A2891">
        <v>2008</v>
      </c>
      <c r="B2891" t="s">
        <v>91</v>
      </c>
      <c r="C2891" t="s">
        <v>92</v>
      </c>
      <c r="D2891">
        <v>26</v>
      </c>
      <c r="E2891">
        <v>34</v>
      </c>
      <c r="F2891">
        <v>23</v>
      </c>
      <c r="G2891" t="s">
        <v>16</v>
      </c>
      <c r="H2891" t="s">
        <v>351</v>
      </c>
      <c r="I2891" t="s">
        <v>29</v>
      </c>
      <c r="J2891" t="b">
        <v>0</v>
      </c>
      <c r="K2891">
        <v>23716</v>
      </c>
      <c r="L2891">
        <v>5001596</v>
      </c>
      <c r="M2891" t="str">
        <f>IF(VLOOKUP(A2891,'national-winners'!$A$2:$B$13,2,0)=H2891,"Y","N")</f>
        <v>N</v>
      </c>
      <c r="N2891" t="str">
        <f>_xlfn.XLOOKUP(INDEX('state-winning-votes'!$A$1:$L$53,MATCH($C2891,'state-winning-votes'!$A:$A,0),MATCH($A2891,'state-winning-votes'!$A$2:$L$2,0)),$K:$K,$H:$H)</f>
        <v>Obama, Barack H.</v>
      </c>
      <c r="O2891" t="str">
        <f>VLOOKUP(A2891,'national-winners'!$A$2:$B$13,2,0)</f>
        <v>Obama, Barack H.</v>
      </c>
    </row>
    <row r="2892" spans="1:15" x14ac:dyDescent="0.25">
      <c r="A2892">
        <v>2008</v>
      </c>
      <c r="B2892" t="s">
        <v>91</v>
      </c>
      <c r="C2892" t="s">
        <v>92</v>
      </c>
      <c r="D2892">
        <v>26</v>
      </c>
      <c r="E2892">
        <v>34</v>
      </c>
      <c r="F2892">
        <v>23</v>
      </c>
      <c r="G2892" t="s">
        <v>16</v>
      </c>
      <c r="H2892" t="s">
        <v>350</v>
      </c>
      <c r="I2892" t="s">
        <v>275</v>
      </c>
      <c r="J2892" t="b">
        <v>0</v>
      </c>
      <c r="K2892">
        <v>14685</v>
      </c>
      <c r="L2892">
        <v>5001596</v>
      </c>
      <c r="M2892" t="str">
        <f>IF(VLOOKUP(A2892,'national-winners'!$A$2:$B$13,2,0)=H2892,"Y","N")</f>
        <v>N</v>
      </c>
      <c r="N2892" t="str">
        <f>_xlfn.XLOOKUP(INDEX('state-winning-votes'!$A$1:$L$53,MATCH($C2892,'state-winning-votes'!$A:$A,0),MATCH($A2892,'state-winning-votes'!$A$2:$L$2,0)),$K:$K,$H:$H)</f>
        <v>Obama, Barack H.</v>
      </c>
      <c r="O2892" t="str">
        <f>VLOOKUP(A2892,'national-winners'!$A$2:$B$13,2,0)</f>
        <v>Obama, Barack H.</v>
      </c>
    </row>
    <row r="2893" spans="1:15" x14ac:dyDescent="0.25">
      <c r="A2893">
        <v>2008</v>
      </c>
      <c r="B2893" t="s">
        <v>91</v>
      </c>
      <c r="C2893" t="s">
        <v>92</v>
      </c>
      <c r="D2893">
        <v>26</v>
      </c>
      <c r="E2893">
        <v>34</v>
      </c>
      <c r="F2893">
        <v>23</v>
      </c>
      <c r="G2893" t="s">
        <v>16</v>
      </c>
      <c r="H2893" t="s">
        <v>352</v>
      </c>
      <c r="I2893" t="s">
        <v>274</v>
      </c>
      <c r="J2893" t="b">
        <v>0</v>
      </c>
      <c r="K2893">
        <v>8892</v>
      </c>
      <c r="L2893">
        <v>5001596</v>
      </c>
      <c r="M2893" t="str">
        <f>IF(VLOOKUP(A2893,'national-winners'!$A$2:$B$13,2,0)=H2893,"Y","N")</f>
        <v>N</v>
      </c>
      <c r="N2893" t="str">
        <f>_xlfn.XLOOKUP(INDEX('state-winning-votes'!$A$1:$L$53,MATCH($C2893,'state-winning-votes'!$A:$A,0),MATCH($A2893,'state-winning-votes'!$A$2:$L$2,0)),$K:$K,$H:$H)</f>
        <v>Obama, Barack H.</v>
      </c>
      <c r="O2893" t="str">
        <f>VLOOKUP(A2893,'national-winners'!$A$2:$B$13,2,0)</f>
        <v>Obama, Barack H.</v>
      </c>
    </row>
    <row r="2894" spans="1:15" x14ac:dyDescent="0.25">
      <c r="A2894">
        <v>2008</v>
      </c>
      <c r="B2894" t="s">
        <v>94</v>
      </c>
      <c r="C2894" t="s">
        <v>95</v>
      </c>
      <c r="D2894">
        <v>27</v>
      </c>
      <c r="E2894">
        <v>41</v>
      </c>
      <c r="F2894">
        <v>33</v>
      </c>
      <c r="G2894" t="s">
        <v>16</v>
      </c>
      <c r="H2894" t="s">
        <v>349</v>
      </c>
      <c r="I2894" t="s">
        <v>18</v>
      </c>
      <c r="J2894" t="b">
        <v>0</v>
      </c>
      <c r="K2894">
        <v>1573354</v>
      </c>
      <c r="L2894">
        <v>2910369</v>
      </c>
      <c r="M2894" t="str">
        <f>IF(VLOOKUP(A2894,'national-winners'!$A$2:$B$13,2,0)=H2894,"Y","N")</f>
        <v>Y</v>
      </c>
      <c r="N2894" t="str">
        <f>_xlfn.XLOOKUP(INDEX('state-winning-votes'!$A$1:$L$53,MATCH($C2894,'state-winning-votes'!$A:$A,0),MATCH($A2894,'state-winning-votes'!$A$2:$L$2,0)),$K:$K,$H:$H)</f>
        <v>Obama, Barack H.</v>
      </c>
      <c r="O2894" t="str">
        <f>VLOOKUP(A2894,'national-winners'!$A$2:$B$13,2,0)</f>
        <v>Obama, Barack H.</v>
      </c>
    </row>
    <row r="2895" spans="1:15" x14ac:dyDescent="0.25">
      <c r="A2895">
        <v>2008</v>
      </c>
      <c r="B2895" t="s">
        <v>94</v>
      </c>
      <c r="C2895" t="s">
        <v>95</v>
      </c>
      <c r="D2895">
        <v>27</v>
      </c>
      <c r="E2895">
        <v>41</v>
      </c>
      <c r="F2895">
        <v>33</v>
      </c>
      <c r="G2895" t="s">
        <v>16</v>
      </c>
      <c r="H2895" t="s">
        <v>348</v>
      </c>
      <c r="I2895" t="s">
        <v>21</v>
      </c>
      <c r="J2895" t="b">
        <v>0</v>
      </c>
      <c r="K2895">
        <v>1275409</v>
      </c>
      <c r="L2895">
        <v>2910369</v>
      </c>
      <c r="M2895" t="str">
        <f>IF(VLOOKUP(A2895,'national-winners'!$A$2:$B$13,2,0)=H2895,"Y","N")</f>
        <v>N</v>
      </c>
      <c r="N2895" t="str">
        <f>_xlfn.XLOOKUP(INDEX('state-winning-votes'!$A$1:$L$53,MATCH($C2895,'state-winning-votes'!$A:$A,0),MATCH($A2895,'state-winning-votes'!$A$2:$L$2,0)),$K:$K,$H:$H)</f>
        <v>Obama, Barack H.</v>
      </c>
      <c r="O2895" t="str">
        <f>VLOOKUP(A2895,'national-winners'!$A$2:$B$13,2,0)</f>
        <v>Obama, Barack H.</v>
      </c>
    </row>
    <row r="2896" spans="1:15" x14ac:dyDescent="0.25">
      <c r="A2896">
        <v>2008</v>
      </c>
      <c r="B2896" t="s">
        <v>94</v>
      </c>
      <c r="C2896" t="s">
        <v>95</v>
      </c>
      <c r="D2896">
        <v>27</v>
      </c>
      <c r="E2896">
        <v>41</v>
      </c>
      <c r="F2896">
        <v>33</v>
      </c>
      <c r="G2896" t="s">
        <v>16</v>
      </c>
      <c r="H2896" t="s">
        <v>273</v>
      </c>
      <c r="I2896" t="s">
        <v>35</v>
      </c>
      <c r="J2896" t="b">
        <v>0</v>
      </c>
      <c r="K2896">
        <v>30152</v>
      </c>
      <c r="L2896">
        <v>2910369</v>
      </c>
      <c r="M2896" t="str">
        <f>IF(VLOOKUP(A2896,'national-winners'!$A$2:$B$13,2,0)=H2896,"Y","N")</f>
        <v>N</v>
      </c>
      <c r="N2896" t="str">
        <f>_xlfn.XLOOKUP(INDEX('state-winning-votes'!$A$1:$L$53,MATCH($C2896,'state-winning-votes'!$A:$A,0),MATCH($A2896,'state-winning-votes'!$A$2:$L$2,0)),$K:$K,$H:$H)</f>
        <v>Obama, Barack H.</v>
      </c>
      <c r="O2896" t="str">
        <f>VLOOKUP(A2896,'national-winners'!$A$2:$B$13,2,0)</f>
        <v>Obama, Barack H.</v>
      </c>
    </row>
    <row r="2897" spans="1:15" x14ac:dyDescent="0.25">
      <c r="A2897">
        <v>2008</v>
      </c>
      <c r="B2897" t="s">
        <v>94</v>
      </c>
      <c r="C2897" t="s">
        <v>95</v>
      </c>
      <c r="D2897">
        <v>27</v>
      </c>
      <c r="E2897">
        <v>41</v>
      </c>
      <c r="F2897">
        <v>33</v>
      </c>
      <c r="G2897" t="s">
        <v>16</v>
      </c>
      <c r="J2897" t="b">
        <v>1</v>
      </c>
      <c r="K2897">
        <v>9529</v>
      </c>
      <c r="L2897">
        <v>2910369</v>
      </c>
      <c r="M2897" t="str">
        <f>IF(VLOOKUP(A2897,'national-winners'!$A$2:$B$13,2,0)=H2897,"Y","N")</f>
        <v>N</v>
      </c>
      <c r="N2897" t="str">
        <f>_xlfn.XLOOKUP(INDEX('state-winning-votes'!$A$1:$L$53,MATCH($C2897,'state-winning-votes'!$A:$A,0),MATCH($A2897,'state-winning-votes'!$A$2:$L$2,0)),$K:$K,$H:$H)</f>
        <v>Obama, Barack H.</v>
      </c>
      <c r="O2897" t="str">
        <f>VLOOKUP(A2897,'national-winners'!$A$2:$B$13,2,0)</f>
        <v>Obama, Barack H.</v>
      </c>
    </row>
    <row r="2898" spans="1:15" x14ac:dyDescent="0.25">
      <c r="A2898">
        <v>2008</v>
      </c>
      <c r="B2898" t="s">
        <v>94</v>
      </c>
      <c r="C2898" t="s">
        <v>95</v>
      </c>
      <c r="D2898">
        <v>27</v>
      </c>
      <c r="E2898">
        <v>41</v>
      </c>
      <c r="F2898">
        <v>33</v>
      </c>
      <c r="G2898" t="s">
        <v>16</v>
      </c>
      <c r="H2898" t="s">
        <v>351</v>
      </c>
      <c r="I2898" t="s">
        <v>29</v>
      </c>
      <c r="J2898" t="b">
        <v>0</v>
      </c>
      <c r="K2898">
        <v>9174</v>
      </c>
      <c r="L2898">
        <v>2910369</v>
      </c>
      <c r="M2898" t="str">
        <f>IF(VLOOKUP(A2898,'national-winners'!$A$2:$B$13,2,0)=H2898,"Y","N")</f>
        <v>N</v>
      </c>
      <c r="N2898" t="str">
        <f>_xlfn.XLOOKUP(INDEX('state-winning-votes'!$A$1:$L$53,MATCH($C2898,'state-winning-votes'!$A:$A,0),MATCH($A2898,'state-winning-votes'!$A$2:$L$2,0)),$K:$K,$H:$H)</f>
        <v>Obama, Barack H.</v>
      </c>
      <c r="O2898" t="str">
        <f>VLOOKUP(A2898,'national-winners'!$A$2:$B$13,2,0)</f>
        <v>Obama, Barack H.</v>
      </c>
    </row>
    <row r="2899" spans="1:15" x14ac:dyDescent="0.25">
      <c r="A2899">
        <v>2008</v>
      </c>
      <c r="B2899" t="s">
        <v>94</v>
      </c>
      <c r="C2899" t="s">
        <v>95</v>
      </c>
      <c r="D2899">
        <v>27</v>
      </c>
      <c r="E2899">
        <v>41</v>
      </c>
      <c r="F2899">
        <v>33</v>
      </c>
      <c r="G2899" t="s">
        <v>16</v>
      </c>
      <c r="H2899" t="s">
        <v>350</v>
      </c>
      <c r="I2899" t="s">
        <v>134</v>
      </c>
      <c r="J2899" t="b">
        <v>0</v>
      </c>
      <c r="K2899">
        <v>6787</v>
      </c>
      <c r="L2899">
        <v>2910369</v>
      </c>
      <c r="M2899" t="str">
        <f>IF(VLOOKUP(A2899,'national-winners'!$A$2:$B$13,2,0)=H2899,"Y","N")</f>
        <v>N</v>
      </c>
      <c r="N2899" t="str">
        <f>_xlfn.XLOOKUP(INDEX('state-winning-votes'!$A$1:$L$53,MATCH($C2899,'state-winning-votes'!$A:$A,0),MATCH($A2899,'state-winning-votes'!$A$2:$L$2,0)),$K:$K,$H:$H)</f>
        <v>Obama, Barack H.</v>
      </c>
      <c r="O2899" t="str">
        <f>VLOOKUP(A2899,'national-winners'!$A$2:$B$13,2,0)</f>
        <v>Obama, Barack H.</v>
      </c>
    </row>
    <row r="2900" spans="1:15" x14ac:dyDescent="0.25">
      <c r="A2900">
        <v>2008</v>
      </c>
      <c r="B2900" t="s">
        <v>94</v>
      </c>
      <c r="C2900" t="s">
        <v>95</v>
      </c>
      <c r="D2900">
        <v>27</v>
      </c>
      <c r="E2900">
        <v>41</v>
      </c>
      <c r="F2900">
        <v>33</v>
      </c>
      <c r="G2900" t="s">
        <v>16</v>
      </c>
      <c r="H2900" t="s">
        <v>352</v>
      </c>
      <c r="I2900" t="s">
        <v>274</v>
      </c>
      <c r="J2900" t="b">
        <v>0</v>
      </c>
      <c r="K2900">
        <v>5174</v>
      </c>
      <c r="L2900">
        <v>2910369</v>
      </c>
      <c r="M2900" t="str">
        <f>IF(VLOOKUP(A2900,'national-winners'!$A$2:$B$13,2,0)=H2900,"Y","N")</f>
        <v>N</v>
      </c>
      <c r="N2900" t="str">
        <f>_xlfn.XLOOKUP(INDEX('state-winning-votes'!$A$1:$L$53,MATCH($C2900,'state-winning-votes'!$A:$A,0),MATCH($A2900,'state-winning-votes'!$A$2:$L$2,0)),$K:$K,$H:$H)</f>
        <v>Obama, Barack H.</v>
      </c>
      <c r="O2900" t="str">
        <f>VLOOKUP(A2900,'national-winners'!$A$2:$B$13,2,0)</f>
        <v>Obama, Barack H.</v>
      </c>
    </row>
    <row r="2901" spans="1:15" x14ac:dyDescent="0.25">
      <c r="A2901">
        <v>2008</v>
      </c>
      <c r="B2901" t="s">
        <v>94</v>
      </c>
      <c r="C2901" t="s">
        <v>95</v>
      </c>
      <c r="D2901">
        <v>27</v>
      </c>
      <c r="E2901">
        <v>41</v>
      </c>
      <c r="F2901">
        <v>33</v>
      </c>
      <c r="G2901" t="s">
        <v>16</v>
      </c>
      <c r="H2901" t="s">
        <v>324</v>
      </c>
      <c r="I2901" t="s">
        <v>37</v>
      </c>
      <c r="J2901" t="b">
        <v>0</v>
      </c>
      <c r="K2901">
        <v>790</v>
      </c>
      <c r="L2901">
        <v>2910369</v>
      </c>
      <c r="M2901" t="str">
        <f>IF(VLOOKUP(A2901,'national-winners'!$A$2:$B$13,2,0)=H2901,"Y","N")</f>
        <v>N</v>
      </c>
      <c r="N2901" t="str">
        <f>_xlfn.XLOOKUP(INDEX('state-winning-votes'!$A$1:$L$53,MATCH($C2901,'state-winning-votes'!$A:$A,0),MATCH($A2901,'state-winning-votes'!$A$2:$L$2,0)),$K:$K,$H:$H)</f>
        <v>Obama, Barack H.</v>
      </c>
      <c r="O2901" t="str">
        <f>VLOOKUP(A2901,'national-winners'!$A$2:$B$13,2,0)</f>
        <v>Obama, Barack H.</v>
      </c>
    </row>
    <row r="2902" spans="1:15" x14ac:dyDescent="0.25">
      <c r="A2902">
        <v>2008</v>
      </c>
      <c r="B2902" t="s">
        <v>101</v>
      </c>
      <c r="C2902" t="s">
        <v>102</v>
      </c>
      <c r="D2902">
        <v>28</v>
      </c>
      <c r="E2902">
        <v>64</v>
      </c>
      <c r="F2902">
        <v>46</v>
      </c>
      <c r="G2902" t="s">
        <v>16</v>
      </c>
      <c r="H2902" t="s">
        <v>348</v>
      </c>
      <c r="I2902" t="s">
        <v>21</v>
      </c>
      <c r="J2902" t="b">
        <v>0</v>
      </c>
      <c r="K2902">
        <v>724597</v>
      </c>
      <c r="L2902">
        <v>1289865</v>
      </c>
      <c r="M2902" t="str">
        <f>IF(VLOOKUP(A2902,'national-winners'!$A$2:$B$13,2,0)=H2902,"Y","N")</f>
        <v>N</v>
      </c>
      <c r="N2902" t="str">
        <f>_xlfn.XLOOKUP(INDEX('state-winning-votes'!$A$1:$L$53,MATCH($C2902,'state-winning-votes'!$A:$A,0),MATCH($A2902,'state-winning-votes'!$A$2:$L$2,0)),$K:$K,$H:$H)</f>
        <v>McCain, John</v>
      </c>
      <c r="O2902" t="str">
        <f>VLOOKUP(A2902,'national-winners'!$A$2:$B$13,2,0)</f>
        <v>Obama, Barack H.</v>
      </c>
    </row>
    <row r="2903" spans="1:15" x14ac:dyDescent="0.25">
      <c r="A2903">
        <v>2008</v>
      </c>
      <c r="B2903" t="s">
        <v>101</v>
      </c>
      <c r="C2903" t="s">
        <v>102</v>
      </c>
      <c r="D2903">
        <v>28</v>
      </c>
      <c r="E2903">
        <v>64</v>
      </c>
      <c r="F2903">
        <v>46</v>
      </c>
      <c r="G2903" t="s">
        <v>16</v>
      </c>
      <c r="H2903" t="s">
        <v>349</v>
      </c>
      <c r="I2903" t="s">
        <v>18</v>
      </c>
      <c r="J2903" t="b">
        <v>0</v>
      </c>
      <c r="K2903">
        <v>554662</v>
      </c>
      <c r="L2903">
        <v>1289865</v>
      </c>
      <c r="M2903" t="str">
        <f>IF(VLOOKUP(A2903,'national-winners'!$A$2:$B$13,2,0)=H2903,"Y","N")</f>
        <v>Y</v>
      </c>
      <c r="N2903" t="str">
        <f>_xlfn.XLOOKUP(INDEX('state-winning-votes'!$A$1:$L$53,MATCH($C2903,'state-winning-votes'!$A:$A,0),MATCH($A2903,'state-winning-votes'!$A$2:$L$2,0)),$K:$K,$H:$H)</f>
        <v>McCain, John</v>
      </c>
      <c r="O2903" t="str">
        <f>VLOOKUP(A2903,'national-winners'!$A$2:$B$13,2,0)</f>
        <v>Obama, Barack H.</v>
      </c>
    </row>
    <row r="2904" spans="1:15" x14ac:dyDescent="0.25">
      <c r="A2904">
        <v>2008</v>
      </c>
      <c r="B2904" t="s">
        <v>101</v>
      </c>
      <c r="C2904" t="s">
        <v>102</v>
      </c>
      <c r="D2904">
        <v>28</v>
      </c>
      <c r="E2904">
        <v>64</v>
      </c>
      <c r="F2904">
        <v>46</v>
      </c>
      <c r="G2904" t="s">
        <v>16</v>
      </c>
      <c r="H2904" t="s">
        <v>273</v>
      </c>
      <c r="I2904" t="s">
        <v>35</v>
      </c>
      <c r="J2904" t="b">
        <v>0</v>
      </c>
      <c r="K2904">
        <v>4011</v>
      </c>
      <c r="L2904">
        <v>1289865</v>
      </c>
      <c r="M2904" t="str">
        <f>IF(VLOOKUP(A2904,'national-winners'!$A$2:$B$13,2,0)=H2904,"Y","N")</f>
        <v>N</v>
      </c>
      <c r="N2904" t="str">
        <f>_xlfn.XLOOKUP(INDEX('state-winning-votes'!$A$1:$L$53,MATCH($C2904,'state-winning-votes'!$A:$A,0),MATCH($A2904,'state-winning-votes'!$A$2:$L$2,0)),$K:$K,$H:$H)</f>
        <v>McCain, John</v>
      </c>
      <c r="O2904" t="str">
        <f>VLOOKUP(A2904,'national-winners'!$A$2:$B$13,2,0)</f>
        <v>Obama, Barack H.</v>
      </c>
    </row>
    <row r="2905" spans="1:15" x14ac:dyDescent="0.25">
      <c r="A2905">
        <v>2008</v>
      </c>
      <c r="B2905" t="s">
        <v>101</v>
      </c>
      <c r="C2905" t="s">
        <v>102</v>
      </c>
      <c r="D2905">
        <v>28</v>
      </c>
      <c r="E2905">
        <v>64</v>
      </c>
      <c r="F2905">
        <v>46</v>
      </c>
      <c r="G2905" t="s">
        <v>16</v>
      </c>
      <c r="H2905" t="s">
        <v>350</v>
      </c>
      <c r="I2905" t="s">
        <v>134</v>
      </c>
      <c r="J2905" t="b">
        <v>0</v>
      </c>
      <c r="K2905">
        <v>2551</v>
      </c>
      <c r="L2905">
        <v>1289865</v>
      </c>
      <c r="M2905" t="str">
        <f>IF(VLOOKUP(A2905,'national-winners'!$A$2:$B$13,2,0)=H2905,"Y","N")</f>
        <v>N</v>
      </c>
      <c r="N2905" t="str">
        <f>_xlfn.XLOOKUP(INDEX('state-winning-votes'!$A$1:$L$53,MATCH($C2905,'state-winning-votes'!$A:$A,0),MATCH($A2905,'state-winning-votes'!$A$2:$L$2,0)),$K:$K,$H:$H)</f>
        <v>McCain, John</v>
      </c>
      <c r="O2905" t="str">
        <f>VLOOKUP(A2905,'national-winners'!$A$2:$B$13,2,0)</f>
        <v>Obama, Barack H.</v>
      </c>
    </row>
    <row r="2906" spans="1:15" x14ac:dyDescent="0.25">
      <c r="A2906">
        <v>2008</v>
      </c>
      <c r="B2906" t="s">
        <v>101</v>
      </c>
      <c r="C2906" t="s">
        <v>102</v>
      </c>
      <c r="D2906">
        <v>28</v>
      </c>
      <c r="E2906">
        <v>64</v>
      </c>
      <c r="F2906">
        <v>46</v>
      </c>
      <c r="G2906" t="s">
        <v>16</v>
      </c>
      <c r="H2906" t="s">
        <v>351</v>
      </c>
      <c r="I2906" t="s">
        <v>29</v>
      </c>
      <c r="J2906" t="b">
        <v>0</v>
      </c>
      <c r="K2906">
        <v>2529</v>
      </c>
      <c r="L2906">
        <v>1289865</v>
      </c>
      <c r="M2906" t="str">
        <f>IF(VLOOKUP(A2906,'national-winners'!$A$2:$B$13,2,0)=H2906,"Y","N")</f>
        <v>N</v>
      </c>
      <c r="N2906" t="str">
        <f>_xlfn.XLOOKUP(INDEX('state-winning-votes'!$A$1:$L$53,MATCH($C2906,'state-winning-votes'!$A:$A,0),MATCH($A2906,'state-winning-votes'!$A$2:$L$2,0)),$K:$K,$H:$H)</f>
        <v>McCain, John</v>
      </c>
      <c r="O2906" t="str">
        <f>VLOOKUP(A2906,'national-winners'!$A$2:$B$13,2,0)</f>
        <v>Obama, Barack H.</v>
      </c>
    </row>
    <row r="2907" spans="1:15" x14ac:dyDescent="0.25">
      <c r="A2907">
        <v>2008</v>
      </c>
      <c r="B2907" t="s">
        <v>101</v>
      </c>
      <c r="C2907" t="s">
        <v>102</v>
      </c>
      <c r="D2907">
        <v>28</v>
      </c>
      <c r="E2907">
        <v>64</v>
      </c>
      <c r="F2907">
        <v>46</v>
      </c>
      <c r="G2907" t="s">
        <v>16</v>
      </c>
      <c r="H2907" t="s">
        <v>352</v>
      </c>
      <c r="I2907" t="s">
        <v>274</v>
      </c>
      <c r="J2907" t="b">
        <v>0</v>
      </c>
      <c r="K2907">
        <v>1034</v>
      </c>
      <c r="L2907">
        <v>1289865</v>
      </c>
      <c r="M2907" t="str">
        <f>IF(VLOOKUP(A2907,'national-winners'!$A$2:$B$13,2,0)=H2907,"Y","N")</f>
        <v>N</v>
      </c>
      <c r="N2907" t="str">
        <f>_xlfn.XLOOKUP(INDEX('state-winning-votes'!$A$1:$L$53,MATCH($C2907,'state-winning-votes'!$A:$A,0),MATCH($A2907,'state-winning-votes'!$A$2:$L$2,0)),$K:$K,$H:$H)</f>
        <v>McCain, John</v>
      </c>
      <c r="O2907" t="str">
        <f>VLOOKUP(A2907,'national-winners'!$A$2:$B$13,2,0)</f>
        <v>Obama, Barack H.</v>
      </c>
    </row>
    <row r="2908" spans="1:15" x14ac:dyDescent="0.25">
      <c r="A2908">
        <v>2008</v>
      </c>
      <c r="B2908" t="s">
        <v>101</v>
      </c>
      <c r="C2908" t="s">
        <v>102</v>
      </c>
      <c r="D2908">
        <v>28</v>
      </c>
      <c r="E2908">
        <v>64</v>
      </c>
      <c r="F2908">
        <v>46</v>
      </c>
      <c r="G2908" t="s">
        <v>16</v>
      </c>
      <c r="H2908" t="s">
        <v>368</v>
      </c>
      <c r="I2908" t="s">
        <v>272</v>
      </c>
      <c r="J2908" t="b">
        <v>0</v>
      </c>
      <c r="K2908">
        <v>481</v>
      </c>
      <c r="L2908">
        <v>1289865</v>
      </c>
      <c r="M2908" t="str">
        <f>IF(VLOOKUP(A2908,'national-winners'!$A$2:$B$13,2,0)=H2908,"Y","N")</f>
        <v>N</v>
      </c>
      <c r="N2908" t="str">
        <f>_xlfn.XLOOKUP(INDEX('state-winning-votes'!$A$1:$L$53,MATCH($C2908,'state-winning-votes'!$A:$A,0),MATCH($A2908,'state-winning-votes'!$A$2:$L$2,0)),$K:$K,$H:$H)</f>
        <v>McCain, John</v>
      </c>
      <c r="O2908" t="str">
        <f>VLOOKUP(A2908,'national-winners'!$A$2:$B$13,2,0)</f>
        <v>Obama, Barack H.</v>
      </c>
    </row>
    <row r="2909" spans="1:15" x14ac:dyDescent="0.25">
      <c r="A2909">
        <v>2008</v>
      </c>
      <c r="B2909" t="s">
        <v>103</v>
      </c>
      <c r="C2909" t="s">
        <v>104</v>
      </c>
      <c r="D2909">
        <v>29</v>
      </c>
      <c r="E2909">
        <v>43</v>
      </c>
      <c r="F2909">
        <v>34</v>
      </c>
      <c r="G2909" t="s">
        <v>16</v>
      </c>
      <c r="H2909" t="s">
        <v>348</v>
      </c>
      <c r="I2909" t="s">
        <v>21</v>
      </c>
      <c r="J2909" t="b">
        <v>0</v>
      </c>
      <c r="K2909">
        <v>1445814</v>
      </c>
      <c r="L2909">
        <v>2925205</v>
      </c>
      <c r="M2909" t="str">
        <f>IF(VLOOKUP(A2909,'national-winners'!$A$2:$B$13,2,0)=H2909,"Y","N")</f>
        <v>N</v>
      </c>
      <c r="N2909" t="str">
        <f>_xlfn.XLOOKUP(INDEX('state-winning-votes'!$A$1:$L$53,MATCH($C2909,'state-winning-votes'!$A:$A,0),MATCH($A2909,'state-winning-votes'!$A$2:$L$2,0)),$K:$K,$H:$H)</f>
        <v>McCain, John</v>
      </c>
      <c r="O2909" t="str">
        <f>VLOOKUP(A2909,'national-winners'!$A$2:$B$13,2,0)</f>
        <v>Obama, Barack H.</v>
      </c>
    </row>
    <row r="2910" spans="1:15" x14ac:dyDescent="0.25">
      <c r="A2910">
        <v>2008</v>
      </c>
      <c r="B2910" t="s">
        <v>103</v>
      </c>
      <c r="C2910" t="s">
        <v>104</v>
      </c>
      <c r="D2910">
        <v>29</v>
      </c>
      <c r="E2910">
        <v>43</v>
      </c>
      <c r="F2910">
        <v>34</v>
      </c>
      <c r="G2910" t="s">
        <v>16</v>
      </c>
      <c r="H2910" t="s">
        <v>349</v>
      </c>
      <c r="I2910" t="s">
        <v>18</v>
      </c>
      <c r="J2910" t="b">
        <v>0</v>
      </c>
      <c r="K2910">
        <v>1441911</v>
      </c>
      <c r="L2910">
        <v>2925205</v>
      </c>
      <c r="M2910" t="str">
        <f>IF(VLOOKUP(A2910,'national-winners'!$A$2:$B$13,2,0)=H2910,"Y","N")</f>
        <v>Y</v>
      </c>
      <c r="N2910" t="str">
        <f>_xlfn.XLOOKUP(INDEX('state-winning-votes'!$A$1:$L$53,MATCH($C2910,'state-winning-votes'!$A:$A,0),MATCH($A2910,'state-winning-votes'!$A$2:$L$2,0)),$K:$K,$H:$H)</f>
        <v>McCain, John</v>
      </c>
      <c r="O2910" t="str">
        <f>VLOOKUP(A2910,'national-winners'!$A$2:$B$13,2,0)</f>
        <v>Obama, Barack H.</v>
      </c>
    </row>
    <row r="2911" spans="1:15" x14ac:dyDescent="0.25">
      <c r="A2911">
        <v>2008</v>
      </c>
      <c r="B2911" t="s">
        <v>103</v>
      </c>
      <c r="C2911" t="s">
        <v>104</v>
      </c>
      <c r="D2911">
        <v>29</v>
      </c>
      <c r="E2911">
        <v>43</v>
      </c>
      <c r="F2911">
        <v>34</v>
      </c>
      <c r="G2911" t="s">
        <v>16</v>
      </c>
      <c r="H2911" t="s">
        <v>273</v>
      </c>
      <c r="I2911" t="s">
        <v>35</v>
      </c>
      <c r="J2911" t="b">
        <v>0</v>
      </c>
      <c r="K2911">
        <v>17813</v>
      </c>
      <c r="L2911">
        <v>2925205</v>
      </c>
      <c r="M2911" t="str">
        <f>IF(VLOOKUP(A2911,'national-winners'!$A$2:$B$13,2,0)=H2911,"Y","N")</f>
        <v>N</v>
      </c>
      <c r="N2911" t="str">
        <f>_xlfn.XLOOKUP(INDEX('state-winning-votes'!$A$1:$L$53,MATCH($C2911,'state-winning-votes'!$A:$A,0),MATCH($A2911,'state-winning-votes'!$A$2:$L$2,0)),$K:$K,$H:$H)</f>
        <v>McCain, John</v>
      </c>
      <c r="O2911" t="str">
        <f>VLOOKUP(A2911,'national-winners'!$A$2:$B$13,2,0)</f>
        <v>Obama, Barack H.</v>
      </c>
    </row>
    <row r="2912" spans="1:15" x14ac:dyDescent="0.25">
      <c r="A2912">
        <v>2008</v>
      </c>
      <c r="B2912" t="s">
        <v>103</v>
      </c>
      <c r="C2912" t="s">
        <v>104</v>
      </c>
      <c r="D2912">
        <v>29</v>
      </c>
      <c r="E2912">
        <v>43</v>
      </c>
      <c r="F2912">
        <v>34</v>
      </c>
      <c r="G2912" t="s">
        <v>16</v>
      </c>
      <c r="H2912" t="s">
        <v>351</v>
      </c>
      <c r="I2912" t="s">
        <v>29</v>
      </c>
      <c r="J2912" t="b">
        <v>0</v>
      </c>
      <c r="K2912">
        <v>11386</v>
      </c>
      <c r="L2912">
        <v>2925205</v>
      </c>
      <c r="M2912" t="str">
        <f>IF(VLOOKUP(A2912,'national-winners'!$A$2:$B$13,2,0)=H2912,"Y","N")</f>
        <v>N</v>
      </c>
      <c r="N2912" t="str">
        <f>_xlfn.XLOOKUP(INDEX('state-winning-votes'!$A$1:$L$53,MATCH($C2912,'state-winning-votes'!$A:$A,0),MATCH($A2912,'state-winning-votes'!$A$2:$L$2,0)),$K:$K,$H:$H)</f>
        <v>McCain, John</v>
      </c>
      <c r="O2912" t="str">
        <f>VLOOKUP(A2912,'national-winners'!$A$2:$B$13,2,0)</f>
        <v>Obama, Barack H.</v>
      </c>
    </row>
    <row r="2913" spans="1:15" x14ac:dyDescent="0.25">
      <c r="A2913">
        <v>2008</v>
      </c>
      <c r="B2913" t="s">
        <v>103</v>
      </c>
      <c r="C2913" t="s">
        <v>104</v>
      </c>
      <c r="D2913">
        <v>29</v>
      </c>
      <c r="E2913">
        <v>43</v>
      </c>
      <c r="F2913">
        <v>34</v>
      </c>
      <c r="G2913" t="s">
        <v>16</v>
      </c>
      <c r="H2913" t="s">
        <v>350</v>
      </c>
      <c r="I2913" t="s">
        <v>134</v>
      </c>
      <c r="J2913" t="b">
        <v>0</v>
      </c>
      <c r="K2913">
        <v>8201</v>
      </c>
      <c r="L2913">
        <v>2925205</v>
      </c>
      <c r="M2913" t="str">
        <f>IF(VLOOKUP(A2913,'national-winners'!$A$2:$B$13,2,0)=H2913,"Y","N")</f>
        <v>N</v>
      </c>
      <c r="N2913" t="str">
        <f>_xlfn.XLOOKUP(INDEX('state-winning-votes'!$A$1:$L$53,MATCH($C2913,'state-winning-votes'!$A:$A,0),MATCH($A2913,'state-winning-votes'!$A$2:$L$2,0)),$K:$K,$H:$H)</f>
        <v>McCain, John</v>
      </c>
      <c r="O2913" t="str">
        <f>VLOOKUP(A2913,'national-winners'!$A$2:$B$13,2,0)</f>
        <v>Obama, Barack H.</v>
      </c>
    </row>
    <row r="2914" spans="1:15" x14ac:dyDescent="0.25">
      <c r="A2914">
        <v>2008</v>
      </c>
      <c r="B2914" t="s">
        <v>103</v>
      </c>
      <c r="C2914" t="s">
        <v>104</v>
      </c>
      <c r="D2914">
        <v>29</v>
      </c>
      <c r="E2914">
        <v>43</v>
      </c>
      <c r="F2914">
        <v>34</v>
      </c>
      <c r="G2914" t="s">
        <v>16</v>
      </c>
      <c r="H2914" t="s">
        <v>352</v>
      </c>
      <c r="J2914" t="b">
        <v>1</v>
      </c>
      <c r="K2914">
        <v>80</v>
      </c>
      <c r="L2914">
        <v>2925205</v>
      </c>
      <c r="M2914" t="str">
        <f>IF(VLOOKUP(A2914,'national-winners'!$A$2:$B$13,2,0)=H2914,"Y","N")</f>
        <v>N</v>
      </c>
      <c r="N2914" t="str">
        <f>_xlfn.XLOOKUP(INDEX('state-winning-votes'!$A$1:$L$53,MATCH($C2914,'state-winning-votes'!$A:$A,0),MATCH($A2914,'state-winning-votes'!$A$2:$L$2,0)),$K:$K,$H:$H)</f>
        <v>McCain, John</v>
      </c>
      <c r="O2914" t="str">
        <f>VLOOKUP(A2914,'national-winners'!$A$2:$B$13,2,0)</f>
        <v>Obama, Barack H.</v>
      </c>
    </row>
    <row r="2915" spans="1:15" x14ac:dyDescent="0.25">
      <c r="A2915">
        <v>2008</v>
      </c>
      <c r="B2915" t="s">
        <v>105</v>
      </c>
      <c r="C2915" t="s">
        <v>106</v>
      </c>
      <c r="D2915">
        <v>30</v>
      </c>
      <c r="E2915">
        <v>81</v>
      </c>
      <c r="F2915">
        <v>64</v>
      </c>
      <c r="G2915" t="s">
        <v>16</v>
      </c>
      <c r="H2915" t="s">
        <v>348</v>
      </c>
      <c r="I2915" t="s">
        <v>21</v>
      </c>
      <c r="J2915" t="b">
        <v>0</v>
      </c>
      <c r="K2915">
        <v>242763</v>
      </c>
      <c r="L2915">
        <v>490109</v>
      </c>
      <c r="M2915" t="str">
        <f>IF(VLOOKUP(A2915,'national-winners'!$A$2:$B$13,2,0)=H2915,"Y","N")</f>
        <v>N</v>
      </c>
      <c r="N2915" t="str">
        <f>_xlfn.XLOOKUP(INDEX('state-winning-votes'!$A$1:$L$53,MATCH($C2915,'state-winning-votes'!$A:$A,0),MATCH($A2915,'state-winning-votes'!$A$2:$L$2,0)),$K:$K,$H:$H)</f>
        <v>McCain, John</v>
      </c>
      <c r="O2915" t="str">
        <f>VLOOKUP(A2915,'national-winners'!$A$2:$B$13,2,0)</f>
        <v>Obama, Barack H.</v>
      </c>
    </row>
    <row r="2916" spans="1:15" x14ac:dyDescent="0.25">
      <c r="A2916">
        <v>2008</v>
      </c>
      <c r="B2916" t="s">
        <v>105</v>
      </c>
      <c r="C2916" t="s">
        <v>106</v>
      </c>
      <c r="D2916">
        <v>30</v>
      </c>
      <c r="E2916">
        <v>81</v>
      </c>
      <c r="F2916">
        <v>64</v>
      </c>
      <c r="G2916" t="s">
        <v>16</v>
      </c>
      <c r="H2916" t="s">
        <v>349</v>
      </c>
      <c r="I2916" t="s">
        <v>18</v>
      </c>
      <c r="J2916" t="b">
        <v>0</v>
      </c>
      <c r="K2916">
        <v>231667</v>
      </c>
      <c r="L2916">
        <v>490109</v>
      </c>
      <c r="M2916" t="str">
        <f>IF(VLOOKUP(A2916,'national-winners'!$A$2:$B$13,2,0)=H2916,"Y","N")</f>
        <v>Y</v>
      </c>
      <c r="N2916" t="str">
        <f>_xlfn.XLOOKUP(INDEX('state-winning-votes'!$A$1:$L$53,MATCH($C2916,'state-winning-votes'!$A:$A,0),MATCH($A2916,'state-winning-votes'!$A$2:$L$2,0)),$K:$K,$H:$H)</f>
        <v>McCain, John</v>
      </c>
      <c r="O2916" t="str">
        <f>VLOOKUP(A2916,'national-winners'!$A$2:$B$13,2,0)</f>
        <v>Obama, Barack H.</v>
      </c>
    </row>
    <row r="2917" spans="1:15" x14ac:dyDescent="0.25">
      <c r="A2917">
        <v>2008</v>
      </c>
      <c r="B2917" t="s">
        <v>105</v>
      </c>
      <c r="C2917" t="s">
        <v>106</v>
      </c>
      <c r="D2917">
        <v>30</v>
      </c>
      <c r="E2917">
        <v>81</v>
      </c>
      <c r="F2917">
        <v>64</v>
      </c>
      <c r="G2917" t="s">
        <v>16</v>
      </c>
      <c r="H2917" t="s">
        <v>209</v>
      </c>
      <c r="I2917" t="s">
        <v>134</v>
      </c>
      <c r="J2917" t="b">
        <v>0</v>
      </c>
      <c r="K2917">
        <v>10638</v>
      </c>
      <c r="L2917">
        <v>490109</v>
      </c>
      <c r="M2917" t="str">
        <f>IF(VLOOKUP(A2917,'national-winners'!$A$2:$B$13,2,0)=H2917,"Y","N")</f>
        <v>N</v>
      </c>
      <c r="N2917" t="str">
        <f>_xlfn.XLOOKUP(INDEX('state-winning-votes'!$A$1:$L$53,MATCH($C2917,'state-winning-votes'!$A:$A,0),MATCH($A2917,'state-winning-votes'!$A$2:$L$2,0)),$K:$K,$H:$H)</f>
        <v>McCain, John</v>
      </c>
      <c r="O2917" t="str">
        <f>VLOOKUP(A2917,'national-winners'!$A$2:$B$13,2,0)</f>
        <v>Obama, Barack H.</v>
      </c>
    </row>
    <row r="2918" spans="1:15" x14ac:dyDescent="0.25">
      <c r="A2918">
        <v>2008</v>
      </c>
      <c r="B2918" t="s">
        <v>105</v>
      </c>
      <c r="C2918" t="s">
        <v>106</v>
      </c>
      <c r="D2918">
        <v>30</v>
      </c>
      <c r="E2918">
        <v>81</v>
      </c>
      <c r="F2918">
        <v>64</v>
      </c>
      <c r="G2918" t="s">
        <v>16</v>
      </c>
      <c r="H2918" t="s">
        <v>273</v>
      </c>
      <c r="I2918" t="s">
        <v>35</v>
      </c>
      <c r="J2918" t="b">
        <v>0</v>
      </c>
      <c r="K2918">
        <v>3686</v>
      </c>
      <c r="L2918">
        <v>490109</v>
      </c>
      <c r="M2918" t="str">
        <f>IF(VLOOKUP(A2918,'national-winners'!$A$2:$B$13,2,0)=H2918,"Y","N")</f>
        <v>N</v>
      </c>
      <c r="N2918" t="str">
        <f>_xlfn.XLOOKUP(INDEX('state-winning-votes'!$A$1:$L$53,MATCH($C2918,'state-winning-votes'!$A:$A,0),MATCH($A2918,'state-winning-votes'!$A$2:$L$2,0)),$K:$K,$H:$H)</f>
        <v>McCain, John</v>
      </c>
      <c r="O2918" t="str">
        <f>VLOOKUP(A2918,'national-winners'!$A$2:$B$13,2,0)</f>
        <v>Obama, Barack H.</v>
      </c>
    </row>
    <row r="2919" spans="1:15" x14ac:dyDescent="0.25">
      <c r="A2919">
        <v>2008</v>
      </c>
      <c r="B2919" t="s">
        <v>105</v>
      </c>
      <c r="C2919" t="s">
        <v>106</v>
      </c>
      <c r="D2919">
        <v>30</v>
      </c>
      <c r="E2919">
        <v>81</v>
      </c>
      <c r="F2919">
        <v>64</v>
      </c>
      <c r="G2919" t="s">
        <v>16</v>
      </c>
      <c r="H2919" t="s">
        <v>351</v>
      </c>
      <c r="I2919" t="s">
        <v>29</v>
      </c>
      <c r="J2919" t="b">
        <v>0</v>
      </c>
      <c r="K2919">
        <v>1355</v>
      </c>
      <c r="L2919">
        <v>490109</v>
      </c>
      <c r="M2919" t="str">
        <f>IF(VLOOKUP(A2919,'national-winners'!$A$2:$B$13,2,0)=H2919,"Y","N")</f>
        <v>N</v>
      </c>
      <c r="N2919" t="str">
        <f>_xlfn.XLOOKUP(INDEX('state-winning-votes'!$A$1:$L$53,MATCH($C2919,'state-winning-votes'!$A:$A,0),MATCH($A2919,'state-winning-votes'!$A$2:$L$2,0)),$K:$K,$H:$H)</f>
        <v>McCain, John</v>
      </c>
      <c r="O2919" t="str">
        <f>VLOOKUP(A2919,'national-winners'!$A$2:$B$13,2,0)</f>
        <v>Obama, Barack H.</v>
      </c>
    </row>
    <row r="2920" spans="1:15" x14ac:dyDescent="0.25">
      <c r="A2920">
        <v>2008</v>
      </c>
      <c r="B2920" t="s">
        <v>107</v>
      </c>
      <c r="C2920" t="s">
        <v>108</v>
      </c>
      <c r="D2920">
        <v>31</v>
      </c>
      <c r="E2920">
        <v>46</v>
      </c>
      <c r="F2920">
        <v>35</v>
      </c>
      <c r="G2920" t="s">
        <v>16</v>
      </c>
      <c r="H2920" t="s">
        <v>348</v>
      </c>
      <c r="I2920" t="s">
        <v>21</v>
      </c>
      <c r="J2920" t="b">
        <v>0</v>
      </c>
      <c r="K2920">
        <v>452979</v>
      </c>
      <c r="L2920">
        <v>801281</v>
      </c>
      <c r="M2920" t="str">
        <f>IF(VLOOKUP(A2920,'national-winners'!$A$2:$B$13,2,0)=H2920,"Y","N")</f>
        <v>N</v>
      </c>
      <c r="N2920" t="str">
        <f>_xlfn.XLOOKUP(INDEX('state-winning-votes'!$A$1:$L$53,MATCH($C2920,'state-winning-votes'!$A:$A,0),MATCH($A2920,'state-winning-votes'!$A$2:$L$2,0)),$K:$K,$H:$H)</f>
        <v>McCain, John</v>
      </c>
      <c r="O2920" t="str">
        <f>VLOOKUP(A2920,'national-winners'!$A$2:$B$13,2,0)</f>
        <v>Obama, Barack H.</v>
      </c>
    </row>
    <row r="2921" spans="1:15" x14ac:dyDescent="0.25">
      <c r="A2921">
        <v>2008</v>
      </c>
      <c r="B2921" t="s">
        <v>107</v>
      </c>
      <c r="C2921" t="s">
        <v>108</v>
      </c>
      <c r="D2921">
        <v>31</v>
      </c>
      <c r="E2921">
        <v>46</v>
      </c>
      <c r="F2921">
        <v>35</v>
      </c>
      <c r="G2921" t="s">
        <v>16</v>
      </c>
      <c r="H2921" t="s">
        <v>349</v>
      </c>
      <c r="I2921" t="s">
        <v>18</v>
      </c>
      <c r="J2921" t="b">
        <v>0</v>
      </c>
      <c r="K2921">
        <v>333319</v>
      </c>
      <c r="L2921">
        <v>801281</v>
      </c>
      <c r="M2921" t="str">
        <f>IF(VLOOKUP(A2921,'national-winners'!$A$2:$B$13,2,0)=H2921,"Y","N")</f>
        <v>Y</v>
      </c>
      <c r="N2921" t="str">
        <f>_xlfn.XLOOKUP(INDEX('state-winning-votes'!$A$1:$L$53,MATCH($C2921,'state-winning-votes'!$A:$A,0),MATCH($A2921,'state-winning-votes'!$A$2:$L$2,0)),$K:$K,$H:$H)</f>
        <v>McCain, John</v>
      </c>
      <c r="O2921" t="str">
        <f>VLOOKUP(A2921,'national-winners'!$A$2:$B$13,2,0)</f>
        <v>Obama, Barack H.</v>
      </c>
    </row>
    <row r="2922" spans="1:15" x14ac:dyDescent="0.25">
      <c r="A2922">
        <v>2008</v>
      </c>
      <c r="B2922" t="s">
        <v>107</v>
      </c>
      <c r="C2922" t="s">
        <v>108</v>
      </c>
      <c r="D2922">
        <v>31</v>
      </c>
      <c r="E2922">
        <v>46</v>
      </c>
      <c r="F2922">
        <v>35</v>
      </c>
      <c r="G2922" t="s">
        <v>16</v>
      </c>
      <c r="H2922" t="s">
        <v>273</v>
      </c>
      <c r="I2922" t="s">
        <v>35</v>
      </c>
      <c r="J2922" t="b">
        <v>0</v>
      </c>
      <c r="K2922">
        <v>5406</v>
      </c>
      <c r="L2922">
        <v>801281</v>
      </c>
      <c r="M2922" t="str">
        <f>IF(VLOOKUP(A2922,'national-winners'!$A$2:$B$13,2,0)=H2922,"Y","N")</f>
        <v>N</v>
      </c>
      <c r="N2922" t="str">
        <f>_xlfn.XLOOKUP(INDEX('state-winning-votes'!$A$1:$L$53,MATCH($C2922,'state-winning-votes'!$A:$A,0),MATCH($A2922,'state-winning-votes'!$A$2:$L$2,0)),$K:$K,$H:$H)</f>
        <v>McCain, John</v>
      </c>
      <c r="O2922" t="str">
        <f>VLOOKUP(A2922,'national-winners'!$A$2:$B$13,2,0)</f>
        <v>Obama, Barack H.</v>
      </c>
    </row>
    <row r="2923" spans="1:15" x14ac:dyDescent="0.25">
      <c r="A2923">
        <v>2008</v>
      </c>
      <c r="B2923" t="s">
        <v>107</v>
      </c>
      <c r="C2923" t="s">
        <v>108</v>
      </c>
      <c r="D2923">
        <v>31</v>
      </c>
      <c r="E2923">
        <v>46</v>
      </c>
      <c r="F2923">
        <v>35</v>
      </c>
      <c r="G2923" t="s">
        <v>16</v>
      </c>
      <c r="H2923" t="s">
        <v>350</v>
      </c>
      <c r="I2923" t="s">
        <v>337</v>
      </c>
      <c r="J2923" t="b">
        <v>0</v>
      </c>
      <c r="K2923">
        <v>2972</v>
      </c>
      <c r="L2923">
        <v>801281</v>
      </c>
      <c r="M2923" t="str">
        <f>IF(VLOOKUP(A2923,'national-winners'!$A$2:$B$13,2,0)=H2923,"Y","N")</f>
        <v>N</v>
      </c>
      <c r="N2923" t="str">
        <f>_xlfn.XLOOKUP(INDEX('state-winning-votes'!$A$1:$L$53,MATCH($C2923,'state-winning-votes'!$A:$A,0),MATCH($A2923,'state-winning-votes'!$A$2:$L$2,0)),$K:$K,$H:$H)</f>
        <v>McCain, John</v>
      </c>
      <c r="O2923" t="str">
        <f>VLOOKUP(A2923,'national-winners'!$A$2:$B$13,2,0)</f>
        <v>Obama, Barack H.</v>
      </c>
    </row>
    <row r="2924" spans="1:15" x14ac:dyDescent="0.25">
      <c r="A2924">
        <v>2008</v>
      </c>
      <c r="B2924" t="s">
        <v>107</v>
      </c>
      <c r="C2924" t="s">
        <v>108</v>
      </c>
      <c r="D2924">
        <v>31</v>
      </c>
      <c r="E2924">
        <v>46</v>
      </c>
      <c r="F2924">
        <v>35</v>
      </c>
      <c r="G2924" t="s">
        <v>16</v>
      </c>
      <c r="J2924" t="b">
        <v>1</v>
      </c>
      <c r="K2924">
        <v>2837</v>
      </c>
      <c r="L2924">
        <v>801281</v>
      </c>
      <c r="M2924" t="str">
        <f>IF(VLOOKUP(A2924,'national-winners'!$A$2:$B$13,2,0)=H2924,"Y","N")</f>
        <v>N</v>
      </c>
      <c r="N2924" t="str">
        <f>_xlfn.XLOOKUP(INDEX('state-winning-votes'!$A$1:$L$53,MATCH($C2924,'state-winning-votes'!$A:$A,0),MATCH($A2924,'state-winning-votes'!$A$2:$L$2,0)),$K:$K,$H:$H)</f>
        <v>McCain, John</v>
      </c>
      <c r="O2924" t="str">
        <f>VLOOKUP(A2924,'national-winners'!$A$2:$B$13,2,0)</f>
        <v>Obama, Barack H.</v>
      </c>
    </row>
    <row r="2925" spans="1:15" x14ac:dyDescent="0.25">
      <c r="A2925">
        <v>2008</v>
      </c>
      <c r="B2925" t="s">
        <v>107</v>
      </c>
      <c r="C2925" t="s">
        <v>108</v>
      </c>
      <c r="D2925">
        <v>31</v>
      </c>
      <c r="E2925">
        <v>46</v>
      </c>
      <c r="F2925">
        <v>35</v>
      </c>
      <c r="G2925" t="s">
        <v>16</v>
      </c>
      <c r="H2925" t="s">
        <v>351</v>
      </c>
      <c r="I2925" t="s">
        <v>29</v>
      </c>
      <c r="J2925" t="b">
        <v>0</v>
      </c>
      <c r="K2925">
        <v>2740</v>
      </c>
      <c r="L2925">
        <v>801281</v>
      </c>
      <c r="M2925" t="str">
        <f>IF(VLOOKUP(A2925,'national-winners'!$A$2:$B$13,2,0)=H2925,"Y","N")</f>
        <v>N</v>
      </c>
      <c r="N2925" t="str">
        <f>_xlfn.XLOOKUP(INDEX('state-winning-votes'!$A$1:$L$53,MATCH($C2925,'state-winning-votes'!$A:$A,0),MATCH($A2925,'state-winning-votes'!$A$2:$L$2,0)),$K:$K,$H:$H)</f>
        <v>McCain, John</v>
      </c>
      <c r="O2925" t="str">
        <f>VLOOKUP(A2925,'national-winners'!$A$2:$B$13,2,0)</f>
        <v>Obama, Barack H.</v>
      </c>
    </row>
    <row r="2926" spans="1:15" x14ac:dyDescent="0.25">
      <c r="A2926">
        <v>2008</v>
      </c>
      <c r="B2926" t="s">
        <v>107</v>
      </c>
      <c r="C2926" t="s">
        <v>108</v>
      </c>
      <c r="D2926">
        <v>31</v>
      </c>
      <c r="E2926">
        <v>46</v>
      </c>
      <c r="F2926">
        <v>35</v>
      </c>
      <c r="G2926" t="s">
        <v>16</v>
      </c>
      <c r="H2926" t="s">
        <v>352</v>
      </c>
      <c r="I2926" t="s">
        <v>274</v>
      </c>
      <c r="J2926" t="b">
        <v>0</v>
      </c>
      <c r="K2926">
        <v>1028</v>
      </c>
      <c r="L2926">
        <v>801281</v>
      </c>
      <c r="M2926" t="str">
        <f>IF(VLOOKUP(A2926,'national-winners'!$A$2:$B$13,2,0)=H2926,"Y","N")</f>
        <v>N</v>
      </c>
      <c r="N2926" t="str">
        <f>_xlfn.XLOOKUP(INDEX('state-winning-votes'!$A$1:$L$53,MATCH($C2926,'state-winning-votes'!$A:$A,0),MATCH($A2926,'state-winning-votes'!$A$2:$L$2,0)),$K:$K,$H:$H)</f>
        <v>McCain, John</v>
      </c>
      <c r="O2926" t="str">
        <f>VLOOKUP(A2926,'national-winners'!$A$2:$B$13,2,0)</f>
        <v>Obama, Barack H.</v>
      </c>
    </row>
    <row r="2927" spans="1:15" x14ac:dyDescent="0.25">
      <c r="A2927">
        <v>2008</v>
      </c>
      <c r="B2927" t="s">
        <v>109</v>
      </c>
      <c r="C2927" t="s">
        <v>110</v>
      </c>
      <c r="D2927">
        <v>32</v>
      </c>
      <c r="E2927">
        <v>88</v>
      </c>
      <c r="F2927">
        <v>65</v>
      </c>
      <c r="G2927" t="s">
        <v>16</v>
      </c>
      <c r="H2927" t="s">
        <v>349</v>
      </c>
      <c r="I2927" t="s">
        <v>18</v>
      </c>
      <c r="J2927" t="b">
        <v>0</v>
      </c>
      <c r="K2927">
        <v>533736</v>
      </c>
      <c r="L2927">
        <v>967848</v>
      </c>
      <c r="M2927" t="str">
        <f>IF(VLOOKUP(A2927,'national-winners'!$A$2:$B$13,2,0)=H2927,"Y","N")</f>
        <v>Y</v>
      </c>
      <c r="N2927" t="str">
        <f>_xlfn.XLOOKUP(INDEX('state-winning-votes'!$A$1:$L$53,MATCH($C2927,'state-winning-votes'!$A:$A,0),MATCH($A2927,'state-winning-votes'!$A$2:$L$2,0)),$K:$K,$H:$H)</f>
        <v>Obama, Barack H.</v>
      </c>
      <c r="O2927" t="str">
        <f>VLOOKUP(A2927,'national-winners'!$A$2:$B$13,2,0)</f>
        <v>Obama, Barack H.</v>
      </c>
    </row>
    <row r="2928" spans="1:15" x14ac:dyDescent="0.25">
      <c r="A2928">
        <v>2008</v>
      </c>
      <c r="B2928" t="s">
        <v>109</v>
      </c>
      <c r="C2928" t="s">
        <v>110</v>
      </c>
      <c r="D2928">
        <v>32</v>
      </c>
      <c r="E2928">
        <v>88</v>
      </c>
      <c r="F2928">
        <v>65</v>
      </c>
      <c r="G2928" t="s">
        <v>16</v>
      </c>
      <c r="H2928" t="s">
        <v>348</v>
      </c>
      <c r="I2928" t="s">
        <v>21</v>
      </c>
      <c r="J2928" t="b">
        <v>0</v>
      </c>
      <c r="K2928">
        <v>412827</v>
      </c>
      <c r="L2928">
        <v>967848</v>
      </c>
      <c r="M2928" t="str">
        <f>IF(VLOOKUP(A2928,'national-winners'!$A$2:$B$13,2,0)=H2928,"Y","N")</f>
        <v>N</v>
      </c>
      <c r="N2928" t="str">
        <f>_xlfn.XLOOKUP(INDEX('state-winning-votes'!$A$1:$L$53,MATCH($C2928,'state-winning-votes'!$A:$A,0),MATCH($A2928,'state-winning-votes'!$A$2:$L$2,0)),$K:$K,$H:$H)</f>
        <v>Obama, Barack H.</v>
      </c>
      <c r="O2928" t="str">
        <f>VLOOKUP(A2928,'national-winners'!$A$2:$B$13,2,0)</f>
        <v>Obama, Barack H.</v>
      </c>
    </row>
    <row r="2929" spans="1:15" x14ac:dyDescent="0.25">
      <c r="A2929">
        <v>2008</v>
      </c>
      <c r="B2929" t="s">
        <v>109</v>
      </c>
      <c r="C2929" t="s">
        <v>110</v>
      </c>
      <c r="D2929">
        <v>32</v>
      </c>
      <c r="E2929">
        <v>88</v>
      </c>
      <c r="F2929">
        <v>65</v>
      </c>
      <c r="G2929" t="s">
        <v>16</v>
      </c>
      <c r="H2929" t="s">
        <v>305</v>
      </c>
      <c r="J2929" t="b">
        <v>0</v>
      </c>
      <c r="K2929">
        <v>6267</v>
      </c>
      <c r="L2929">
        <v>967848</v>
      </c>
      <c r="M2929" t="str">
        <f>IF(VLOOKUP(A2929,'national-winners'!$A$2:$B$13,2,0)=H2929,"Y","N")</f>
        <v>N</v>
      </c>
      <c r="N2929" t="str">
        <f>_xlfn.XLOOKUP(INDEX('state-winning-votes'!$A$1:$L$53,MATCH($C2929,'state-winning-votes'!$A:$A,0),MATCH($A2929,'state-winning-votes'!$A$2:$L$2,0)),$K:$K,$H:$H)</f>
        <v>Obama, Barack H.</v>
      </c>
      <c r="O2929" t="str">
        <f>VLOOKUP(A2929,'national-winners'!$A$2:$B$13,2,0)</f>
        <v>Obama, Barack H.</v>
      </c>
    </row>
    <row r="2930" spans="1:15" x14ac:dyDescent="0.25">
      <c r="A2930">
        <v>2008</v>
      </c>
      <c r="B2930" t="s">
        <v>109</v>
      </c>
      <c r="C2930" t="s">
        <v>110</v>
      </c>
      <c r="D2930">
        <v>32</v>
      </c>
      <c r="E2930">
        <v>88</v>
      </c>
      <c r="F2930">
        <v>65</v>
      </c>
      <c r="G2930" t="s">
        <v>16</v>
      </c>
      <c r="H2930" t="s">
        <v>273</v>
      </c>
      <c r="I2930" t="s">
        <v>35</v>
      </c>
      <c r="J2930" t="b">
        <v>0</v>
      </c>
      <c r="K2930">
        <v>6150</v>
      </c>
      <c r="L2930">
        <v>967848</v>
      </c>
      <c r="M2930" t="str">
        <f>IF(VLOOKUP(A2930,'national-winners'!$A$2:$B$13,2,0)=H2930,"Y","N")</f>
        <v>N</v>
      </c>
      <c r="N2930" t="str">
        <f>_xlfn.XLOOKUP(INDEX('state-winning-votes'!$A$1:$L$53,MATCH($C2930,'state-winning-votes'!$A:$A,0),MATCH($A2930,'state-winning-votes'!$A$2:$L$2,0)),$K:$K,$H:$H)</f>
        <v>Obama, Barack H.</v>
      </c>
      <c r="O2930" t="str">
        <f>VLOOKUP(A2930,'national-winners'!$A$2:$B$13,2,0)</f>
        <v>Obama, Barack H.</v>
      </c>
    </row>
    <row r="2931" spans="1:15" x14ac:dyDescent="0.25">
      <c r="A2931">
        <v>2008</v>
      </c>
      <c r="B2931" t="s">
        <v>109</v>
      </c>
      <c r="C2931" t="s">
        <v>110</v>
      </c>
      <c r="D2931">
        <v>32</v>
      </c>
      <c r="E2931">
        <v>88</v>
      </c>
      <c r="F2931">
        <v>65</v>
      </c>
      <c r="G2931" t="s">
        <v>16</v>
      </c>
      <c r="H2931" t="s">
        <v>351</v>
      </c>
      <c r="I2931" t="s">
        <v>29</v>
      </c>
      <c r="J2931" t="b">
        <v>0</v>
      </c>
      <c r="K2931">
        <v>4263</v>
      </c>
      <c r="L2931">
        <v>967848</v>
      </c>
      <c r="M2931" t="str">
        <f>IF(VLOOKUP(A2931,'national-winners'!$A$2:$B$13,2,0)=H2931,"Y","N")</f>
        <v>N</v>
      </c>
      <c r="N2931" t="str">
        <f>_xlfn.XLOOKUP(INDEX('state-winning-votes'!$A$1:$L$53,MATCH($C2931,'state-winning-votes'!$A:$A,0),MATCH($A2931,'state-winning-votes'!$A$2:$L$2,0)),$K:$K,$H:$H)</f>
        <v>Obama, Barack H.</v>
      </c>
      <c r="O2931" t="str">
        <f>VLOOKUP(A2931,'national-winners'!$A$2:$B$13,2,0)</f>
        <v>Obama, Barack H.</v>
      </c>
    </row>
    <row r="2932" spans="1:15" x14ac:dyDescent="0.25">
      <c r="A2932">
        <v>2008</v>
      </c>
      <c r="B2932" t="s">
        <v>109</v>
      </c>
      <c r="C2932" t="s">
        <v>110</v>
      </c>
      <c r="D2932">
        <v>32</v>
      </c>
      <c r="E2932">
        <v>88</v>
      </c>
      <c r="F2932">
        <v>65</v>
      </c>
      <c r="G2932" t="s">
        <v>16</v>
      </c>
      <c r="H2932" t="s">
        <v>350</v>
      </c>
      <c r="I2932" t="s">
        <v>258</v>
      </c>
      <c r="J2932" t="b">
        <v>0</v>
      </c>
      <c r="K2932">
        <v>3194</v>
      </c>
      <c r="L2932">
        <v>967848</v>
      </c>
      <c r="M2932" t="str">
        <f>IF(VLOOKUP(A2932,'national-winners'!$A$2:$B$13,2,0)=H2932,"Y","N")</f>
        <v>N</v>
      </c>
      <c r="N2932" t="str">
        <f>_xlfn.XLOOKUP(INDEX('state-winning-votes'!$A$1:$L$53,MATCH($C2932,'state-winning-votes'!$A:$A,0),MATCH($A2932,'state-winning-votes'!$A$2:$L$2,0)),$K:$K,$H:$H)</f>
        <v>Obama, Barack H.</v>
      </c>
      <c r="O2932" t="str">
        <f>VLOOKUP(A2932,'national-winners'!$A$2:$B$13,2,0)</f>
        <v>Obama, Barack H.</v>
      </c>
    </row>
    <row r="2933" spans="1:15" x14ac:dyDescent="0.25">
      <c r="A2933">
        <v>2008</v>
      </c>
      <c r="B2933" t="s">
        <v>109</v>
      </c>
      <c r="C2933" t="s">
        <v>110</v>
      </c>
      <c r="D2933">
        <v>32</v>
      </c>
      <c r="E2933">
        <v>88</v>
      </c>
      <c r="F2933">
        <v>65</v>
      </c>
      <c r="G2933" t="s">
        <v>16</v>
      </c>
      <c r="H2933" t="s">
        <v>352</v>
      </c>
      <c r="I2933" t="s">
        <v>274</v>
      </c>
      <c r="J2933" t="b">
        <v>0</v>
      </c>
      <c r="K2933">
        <v>1411</v>
      </c>
      <c r="L2933">
        <v>967848</v>
      </c>
      <c r="M2933" t="str">
        <f>IF(VLOOKUP(A2933,'national-winners'!$A$2:$B$13,2,0)=H2933,"Y","N")</f>
        <v>N</v>
      </c>
      <c r="N2933" t="str">
        <f>_xlfn.XLOOKUP(INDEX('state-winning-votes'!$A$1:$L$53,MATCH($C2933,'state-winning-votes'!$A:$A,0),MATCH($A2933,'state-winning-votes'!$A$2:$L$2,0)),$K:$K,$H:$H)</f>
        <v>Obama, Barack H.</v>
      </c>
      <c r="O2933" t="str">
        <f>VLOOKUP(A2933,'national-winners'!$A$2:$B$13,2,0)</f>
        <v>Obama, Barack H.</v>
      </c>
    </row>
    <row r="2934" spans="1:15" x14ac:dyDescent="0.25">
      <c r="A2934">
        <v>2008</v>
      </c>
      <c r="B2934" t="s">
        <v>111</v>
      </c>
      <c r="C2934" t="s">
        <v>112</v>
      </c>
      <c r="D2934">
        <v>33</v>
      </c>
      <c r="E2934">
        <v>12</v>
      </c>
      <c r="F2934">
        <v>4</v>
      </c>
      <c r="G2934" t="s">
        <v>16</v>
      </c>
      <c r="H2934" t="s">
        <v>349</v>
      </c>
      <c r="I2934" t="s">
        <v>18</v>
      </c>
      <c r="J2934" t="b">
        <v>0</v>
      </c>
      <c r="K2934">
        <v>384826</v>
      </c>
      <c r="L2934">
        <v>710970</v>
      </c>
      <c r="M2934" t="str">
        <f>IF(VLOOKUP(A2934,'national-winners'!$A$2:$B$13,2,0)=H2934,"Y","N")</f>
        <v>Y</v>
      </c>
      <c r="N2934" t="str">
        <f>_xlfn.XLOOKUP(INDEX('state-winning-votes'!$A$1:$L$53,MATCH($C2934,'state-winning-votes'!$A:$A,0),MATCH($A2934,'state-winning-votes'!$A$2:$L$2,0)),$K:$K,$H:$H)</f>
        <v>Obama, Barack H.</v>
      </c>
      <c r="O2934" t="str">
        <f>VLOOKUP(A2934,'national-winners'!$A$2:$B$13,2,0)</f>
        <v>Obama, Barack H.</v>
      </c>
    </row>
    <row r="2935" spans="1:15" x14ac:dyDescent="0.25">
      <c r="A2935">
        <v>2008</v>
      </c>
      <c r="B2935" t="s">
        <v>111</v>
      </c>
      <c r="C2935" t="s">
        <v>112</v>
      </c>
      <c r="D2935">
        <v>33</v>
      </c>
      <c r="E2935">
        <v>12</v>
      </c>
      <c r="F2935">
        <v>4</v>
      </c>
      <c r="G2935" t="s">
        <v>16</v>
      </c>
      <c r="H2935" t="s">
        <v>348</v>
      </c>
      <c r="I2935" t="s">
        <v>21</v>
      </c>
      <c r="J2935" t="b">
        <v>0</v>
      </c>
      <c r="K2935">
        <v>316534</v>
      </c>
      <c r="L2935">
        <v>710970</v>
      </c>
      <c r="M2935" t="str">
        <f>IF(VLOOKUP(A2935,'national-winners'!$A$2:$B$13,2,0)=H2935,"Y","N")</f>
        <v>N</v>
      </c>
      <c r="N2935" t="str">
        <f>_xlfn.XLOOKUP(INDEX('state-winning-votes'!$A$1:$L$53,MATCH($C2935,'state-winning-votes'!$A:$A,0),MATCH($A2935,'state-winning-votes'!$A$2:$L$2,0)),$K:$K,$H:$H)</f>
        <v>Obama, Barack H.</v>
      </c>
      <c r="O2935" t="str">
        <f>VLOOKUP(A2935,'national-winners'!$A$2:$B$13,2,0)</f>
        <v>Obama, Barack H.</v>
      </c>
    </row>
    <row r="2936" spans="1:15" x14ac:dyDescent="0.25">
      <c r="A2936">
        <v>2008</v>
      </c>
      <c r="B2936" t="s">
        <v>111</v>
      </c>
      <c r="C2936" t="s">
        <v>112</v>
      </c>
      <c r="D2936">
        <v>33</v>
      </c>
      <c r="E2936">
        <v>12</v>
      </c>
      <c r="F2936">
        <v>4</v>
      </c>
      <c r="G2936" t="s">
        <v>16</v>
      </c>
      <c r="H2936" t="s">
        <v>273</v>
      </c>
      <c r="I2936" t="s">
        <v>35</v>
      </c>
      <c r="J2936" t="b">
        <v>0</v>
      </c>
      <c r="K2936">
        <v>3503</v>
      </c>
      <c r="L2936">
        <v>710970</v>
      </c>
      <c r="M2936" t="str">
        <f>IF(VLOOKUP(A2936,'national-winners'!$A$2:$B$13,2,0)=H2936,"Y","N")</f>
        <v>N</v>
      </c>
      <c r="N2936" t="str">
        <f>_xlfn.XLOOKUP(INDEX('state-winning-votes'!$A$1:$L$53,MATCH($C2936,'state-winning-votes'!$A:$A,0),MATCH($A2936,'state-winning-votes'!$A$2:$L$2,0)),$K:$K,$H:$H)</f>
        <v>Obama, Barack H.</v>
      </c>
      <c r="O2936" t="str">
        <f>VLOOKUP(A2936,'national-winners'!$A$2:$B$13,2,0)</f>
        <v>Obama, Barack H.</v>
      </c>
    </row>
    <row r="2937" spans="1:15" x14ac:dyDescent="0.25">
      <c r="A2937">
        <v>2008</v>
      </c>
      <c r="B2937" t="s">
        <v>111</v>
      </c>
      <c r="C2937" t="s">
        <v>112</v>
      </c>
      <c r="D2937">
        <v>33</v>
      </c>
      <c r="E2937">
        <v>12</v>
      </c>
      <c r="F2937">
        <v>4</v>
      </c>
      <c r="G2937" t="s">
        <v>16</v>
      </c>
      <c r="J2937" t="b">
        <v>1</v>
      </c>
      <c r="K2937">
        <v>3359</v>
      </c>
      <c r="L2937">
        <v>710970</v>
      </c>
      <c r="M2937" t="str">
        <f>IF(VLOOKUP(A2937,'national-winners'!$A$2:$B$13,2,0)=H2937,"Y","N")</f>
        <v>N</v>
      </c>
      <c r="N2937" t="str">
        <f>_xlfn.XLOOKUP(INDEX('state-winning-votes'!$A$1:$L$53,MATCH($C2937,'state-winning-votes'!$A:$A,0),MATCH($A2937,'state-winning-votes'!$A$2:$L$2,0)),$K:$K,$H:$H)</f>
        <v>Obama, Barack H.</v>
      </c>
      <c r="O2937" t="str">
        <f>VLOOKUP(A2937,'national-winners'!$A$2:$B$13,2,0)</f>
        <v>Obama, Barack H.</v>
      </c>
    </row>
    <row r="2938" spans="1:15" x14ac:dyDescent="0.25">
      <c r="A2938">
        <v>2008</v>
      </c>
      <c r="B2938" t="s">
        <v>111</v>
      </c>
      <c r="C2938" t="s">
        <v>112</v>
      </c>
      <c r="D2938">
        <v>33</v>
      </c>
      <c r="E2938">
        <v>12</v>
      </c>
      <c r="F2938">
        <v>4</v>
      </c>
      <c r="G2938" t="s">
        <v>16</v>
      </c>
      <c r="H2938" t="s">
        <v>351</v>
      </c>
      <c r="I2938" t="s">
        <v>29</v>
      </c>
      <c r="J2938" t="b">
        <v>0</v>
      </c>
      <c r="K2938">
        <v>2748</v>
      </c>
      <c r="L2938">
        <v>710970</v>
      </c>
      <c r="M2938" t="str">
        <f>IF(VLOOKUP(A2938,'national-winners'!$A$2:$B$13,2,0)=H2938,"Y","N")</f>
        <v>N</v>
      </c>
      <c r="N2938" t="str">
        <f>_xlfn.XLOOKUP(INDEX('state-winning-votes'!$A$1:$L$53,MATCH($C2938,'state-winning-votes'!$A:$A,0),MATCH($A2938,'state-winning-votes'!$A$2:$L$2,0)),$K:$K,$H:$H)</f>
        <v>Obama, Barack H.</v>
      </c>
      <c r="O2938" t="str">
        <f>VLOOKUP(A2938,'national-winners'!$A$2:$B$13,2,0)</f>
        <v>Obama, Barack H.</v>
      </c>
    </row>
    <row r="2939" spans="1:15" x14ac:dyDescent="0.25">
      <c r="A2939">
        <v>2008</v>
      </c>
      <c r="B2939" t="s">
        <v>113</v>
      </c>
      <c r="C2939" t="s">
        <v>114</v>
      </c>
      <c r="D2939">
        <v>34</v>
      </c>
      <c r="E2939">
        <v>22</v>
      </c>
      <c r="F2939">
        <v>12</v>
      </c>
      <c r="G2939" t="s">
        <v>16</v>
      </c>
      <c r="H2939" t="s">
        <v>349</v>
      </c>
      <c r="I2939" t="s">
        <v>18</v>
      </c>
      <c r="J2939" t="b">
        <v>0</v>
      </c>
      <c r="K2939">
        <v>2215422</v>
      </c>
      <c r="L2939">
        <v>3868237</v>
      </c>
      <c r="M2939" t="str">
        <f>IF(VLOOKUP(A2939,'national-winners'!$A$2:$B$13,2,0)=H2939,"Y","N")</f>
        <v>Y</v>
      </c>
      <c r="N2939" t="str">
        <f>_xlfn.XLOOKUP(INDEX('state-winning-votes'!$A$1:$L$53,MATCH($C2939,'state-winning-votes'!$A:$A,0),MATCH($A2939,'state-winning-votes'!$A$2:$L$2,0)),$K:$K,$H:$H)</f>
        <v>Obama, Barack H.</v>
      </c>
      <c r="O2939" t="str">
        <f>VLOOKUP(A2939,'national-winners'!$A$2:$B$13,2,0)</f>
        <v>Obama, Barack H.</v>
      </c>
    </row>
    <row r="2940" spans="1:15" x14ac:dyDescent="0.25">
      <c r="A2940">
        <v>2008</v>
      </c>
      <c r="B2940" t="s">
        <v>113</v>
      </c>
      <c r="C2940" t="s">
        <v>114</v>
      </c>
      <c r="D2940">
        <v>34</v>
      </c>
      <c r="E2940">
        <v>22</v>
      </c>
      <c r="F2940">
        <v>12</v>
      </c>
      <c r="G2940" t="s">
        <v>16</v>
      </c>
      <c r="H2940" t="s">
        <v>348</v>
      </c>
      <c r="I2940" t="s">
        <v>21</v>
      </c>
      <c r="J2940" t="b">
        <v>0</v>
      </c>
      <c r="K2940">
        <v>1613207</v>
      </c>
      <c r="L2940">
        <v>3868237</v>
      </c>
      <c r="M2940" t="str">
        <f>IF(VLOOKUP(A2940,'national-winners'!$A$2:$B$13,2,0)=H2940,"Y","N")</f>
        <v>N</v>
      </c>
      <c r="N2940" t="str">
        <f>_xlfn.XLOOKUP(INDEX('state-winning-votes'!$A$1:$L$53,MATCH($C2940,'state-winning-votes'!$A:$A,0),MATCH($A2940,'state-winning-votes'!$A$2:$L$2,0)),$K:$K,$H:$H)</f>
        <v>Obama, Barack H.</v>
      </c>
      <c r="O2940" t="str">
        <f>VLOOKUP(A2940,'national-winners'!$A$2:$B$13,2,0)</f>
        <v>Obama, Barack H.</v>
      </c>
    </row>
    <row r="2941" spans="1:15" x14ac:dyDescent="0.25">
      <c r="A2941">
        <v>2008</v>
      </c>
      <c r="B2941" t="s">
        <v>113</v>
      </c>
      <c r="C2941" t="s">
        <v>114</v>
      </c>
      <c r="D2941">
        <v>34</v>
      </c>
      <c r="E2941">
        <v>22</v>
      </c>
      <c r="F2941">
        <v>12</v>
      </c>
      <c r="G2941" t="s">
        <v>16</v>
      </c>
      <c r="H2941" t="s">
        <v>273</v>
      </c>
      <c r="I2941" t="s">
        <v>35</v>
      </c>
      <c r="J2941" t="b">
        <v>0</v>
      </c>
      <c r="K2941">
        <v>21298</v>
      </c>
      <c r="L2941">
        <v>3868237</v>
      </c>
      <c r="M2941" t="str">
        <f>IF(VLOOKUP(A2941,'national-winners'!$A$2:$B$13,2,0)=H2941,"Y","N")</f>
        <v>N</v>
      </c>
      <c r="N2941" t="str">
        <f>_xlfn.XLOOKUP(INDEX('state-winning-votes'!$A$1:$L$53,MATCH($C2941,'state-winning-votes'!$A:$A,0),MATCH($A2941,'state-winning-votes'!$A$2:$L$2,0)),$K:$K,$H:$H)</f>
        <v>Obama, Barack H.</v>
      </c>
      <c r="O2941" t="str">
        <f>VLOOKUP(A2941,'national-winners'!$A$2:$B$13,2,0)</f>
        <v>Obama, Barack H.</v>
      </c>
    </row>
    <row r="2942" spans="1:15" x14ac:dyDescent="0.25">
      <c r="A2942">
        <v>2008</v>
      </c>
      <c r="B2942" t="s">
        <v>113</v>
      </c>
      <c r="C2942" t="s">
        <v>114</v>
      </c>
      <c r="D2942">
        <v>34</v>
      </c>
      <c r="E2942">
        <v>22</v>
      </c>
      <c r="F2942">
        <v>12</v>
      </c>
      <c r="G2942" t="s">
        <v>16</v>
      </c>
      <c r="H2942" t="s">
        <v>351</v>
      </c>
      <c r="I2942" t="s">
        <v>29</v>
      </c>
      <c r="J2942" t="b">
        <v>0</v>
      </c>
      <c r="K2942">
        <v>8441</v>
      </c>
      <c r="L2942">
        <v>3868237</v>
      </c>
      <c r="M2942" t="str">
        <f>IF(VLOOKUP(A2942,'national-winners'!$A$2:$B$13,2,0)=H2942,"Y","N")</f>
        <v>N</v>
      </c>
      <c r="N2942" t="str">
        <f>_xlfn.XLOOKUP(INDEX('state-winning-votes'!$A$1:$L$53,MATCH($C2942,'state-winning-votes'!$A:$A,0),MATCH($A2942,'state-winning-votes'!$A$2:$L$2,0)),$K:$K,$H:$H)</f>
        <v>Obama, Barack H.</v>
      </c>
      <c r="O2942" t="str">
        <f>VLOOKUP(A2942,'national-winners'!$A$2:$B$13,2,0)</f>
        <v>Obama, Barack H.</v>
      </c>
    </row>
    <row r="2943" spans="1:15" x14ac:dyDescent="0.25">
      <c r="A2943">
        <v>2008</v>
      </c>
      <c r="B2943" t="s">
        <v>113</v>
      </c>
      <c r="C2943" t="s">
        <v>114</v>
      </c>
      <c r="D2943">
        <v>34</v>
      </c>
      <c r="E2943">
        <v>22</v>
      </c>
      <c r="F2943">
        <v>12</v>
      </c>
      <c r="G2943" t="s">
        <v>16</v>
      </c>
      <c r="H2943" t="s">
        <v>350</v>
      </c>
      <c r="I2943" t="s">
        <v>134</v>
      </c>
      <c r="J2943" t="b">
        <v>0</v>
      </c>
      <c r="K2943">
        <v>3956</v>
      </c>
      <c r="L2943">
        <v>3868237</v>
      </c>
      <c r="M2943" t="str">
        <f>IF(VLOOKUP(A2943,'national-winners'!$A$2:$B$13,2,0)=H2943,"Y","N")</f>
        <v>N</v>
      </c>
      <c r="N2943" t="str">
        <f>_xlfn.XLOOKUP(INDEX('state-winning-votes'!$A$1:$L$53,MATCH($C2943,'state-winning-votes'!$A:$A,0),MATCH($A2943,'state-winning-votes'!$A$2:$L$2,0)),$K:$K,$H:$H)</f>
        <v>Obama, Barack H.</v>
      </c>
      <c r="O2943" t="str">
        <f>VLOOKUP(A2943,'national-winners'!$A$2:$B$13,2,0)</f>
        <v>Obama, Barack H.</v>
      </c>
    </row>
    <row r="2944" spans="1:15" x14ac:dyDescent="0.25">
      <c r="A2944">
        <v>2008</v>
      </c>
      <c r="B2944" t="s">
        <v>113</v>
      </c>
      <c r="C2944" t="s">
        <v>114</v>
      </c>
      <c r="D2944">
        <v>34</v>
      </c>
      <c r="E2944">
        <v>22</v>
      </c>
      <c r="F2944">
        <v>12</v>
      </c>
      <c r="G2944" t="s">
        <v>16</v>
      </c>
      <c r="H2944" t="s">
        <v>352</v>
      </c>
      <c r="I2944" t="s">
        <v>274</v>
      </c>
      <c r="J2944" t="b">
        <v>0</v>
      </c>
      <c r="K2944">
        <v>3636</v>
      </c>
      <c r="L2944">
        <v>3868237</v>
      </c>
      <c r="M2944" t="str">
        <f>IF(VLOOKUP(A2944,'national-winners'!$A$2:$B$13,2,0)=H2944,"Y","N")</f>
        <v>N</v>
      </c>
      <c r="N2944" t="str">
        <f>_xlfn.XLOOKUP(INDEX('state-winning-votes'!$A$1:$L$53,MATCH($C2944,'state-winning-votes'!$A:$A,0),MATCH($A2944,'state-winning-votes'!$A$2:$L$2,0)),$K:$K,$H:$H)</f>
        <v>Obama, Barack H.</v>
      </c>
      <c r="O2944" t="str">
        <f>VLOOKUP(A2944,'national-winners'!$A$2:$B$13,2,0)</f>
        <v>Obama, Barack H.</v>
      </c>
    </row>
    <row r="2945" spans="1:15" x14ac:dyDescent="0.25">
      <c r="A2945">
        <v>2008</v>
      </c>
      <c r="B2945" t="s">
        <v>113</v>
      </c>
      <c r="C2945" t="s">
        <v>114</v>
      </c>
      <c r="D2945">
        <v>34</v>
      </c>
      <c r="E2945">
        <v>22</v>
      </c>
      <c r="F2945">
        <v>12</v>
      </c>
      <c r="G2945" t="s">
        <v>16</v>
      </c>
      <c r="H2945" t="s">
        <v>362</v>
      </c>
      <c r="I2945" t="s">
        <v>100</v>
      </c>
      <c r="J2945" t="b">
        <v>0</v>
      </c>
      <c r="K2945">
        <v>699</v>
      </c>
      <c r="L2945">
        <v>3868237</v>
      </c>
      <c r="M2945" t="str">
        <f>IF(VLOOKUP(A2945,'national-winners'!$A$2:$B$13,2,0)=H2945,"Y","N")</f>
        <v>N</v>
      </c>
      <c r="N2945" t="str">
        <f>_xlfn.XLOOKUP(INDEX('state-winning-votes'!$A$1:$L$53,MATCH($C2945,'state-winning-votes'!$A:$A,0),MATCH($A2945,'state-winning-votes'!$A$2:$L$2,0)),$K:$K,$H:$H)</f>
        <v>Obama, Barack H.</v>
      </c>
      <c r="O2945" t="str">
        <f>VLOOKUP(A2945,'national-winners'!$A$2:$B$13,2,0)</f>
        <v>Obama, Barack H.</v>
      </c>
    </row>
    <row r="2946" spans="1:15" x14ac:dyDescent="0.25">
      <c r="A2946">
        <v>2008</v>
      </c>
      <c r="B2946" t="s">
        <v>113</v>
      </c>
      <c r="C2946" t="s">
        <v>114</v>
      </c>
      <c r="D2946">
        <v>34</v>
      </c>
      <c r="E2946">
        <v>22</v>
      </c>
      <c r="F2946">
        <v>12</v>
      </c>
      <c r="G2946" t="s">
        <v>16</v>
      </c>
      <c r="H2946" t="s">
        <v>369</v>
      </c>
      <c r="I2946" t="s">
        <v>370</v>
      </c>
      <c r="J2946" t="b">
        <v>0</v>
      </c>
      <c r="K2946">
        <v>639</v>
      </c>
      <c r="L2946">
        <v>3868237</v>
      </c>
      <c r="M2946" t="str">
        <f>IF(VLOOKUP(A2946,'national-winners'!$A$2:$B$13,2,0)=H2946,"Y","N")</f>
        <v>N</v>
      </c>
      <c r="N2946" t="str">
        <f>_xlfn.XLOOKUP(INDEX('state-winning-votes'!$A$1:$L$53,MATCH($C2946,'state-winning-votes'!$A:$A,0),MATCH($A2946,'state-winning-votes'!$A$2:$L$2,0)),$K:$K,$H:$H)</f>
        <v>Obama, Barack H.</v>
      </c>
      <c r="O2946" t="str">
        <f>VLOOKUP(A2946,'national-winners'!$A$2:$B$13,2,0)</f>
        <v>Obama, Barack H.</v>
      </c>
    </row>
    <row r="2947" spans="1:15" x14ac:dyDescent="0.25">
      <c r="A2947">
        <v>2008</v>
      </c>
      <c r="B2947" t="s">
        <v>113</v>
      </c>
      <c r="C2947" t="s">
        <v>114</v>
      </c>
      <c r="D2947">
        <v>34</v>
      </c>
      <c r="E2947">
        <v>22</v>
      </c>
      <c r="F2947">
        <v>12</v>
      </c>
      <c r="G2947" t="s">
        <v>16</v>
      </c>
      <c r="H2947" t="s">
        <v>324</v>
      </c>
      <c r="I2947" t="s">
        <v>37</v>
      </c>
      <c r="J2947" t="b">
        <v>0</v>
      </c>
      <c r="K2947">
        <v>523</v>
      </c>
      <c r="L2947">
        <v>3868237</v>
      </c>
      <c r="M2947" t="str">
        <f>IF(VLOOKUP(A2947,'national-winners'!$A$2:$B$13,2,0)=H2947,"Y","N")</f>
        <v>N</v>
      </c>
      <c r="N2947" t="str">
        <f>_xlfn.XLOOKUP(INDEX('state-winning-votes'!$A$1:$L$53,MATCH($C2947,'state-winning-votes'!$A:$A,0),MATCH($A2947,'state-winning-votes'!$A$2:$L$2,0)),$K:$K,$H:$H)</f>
        <v>Obama, Barack H.</v>
      </c>
      <c r="O2947" t="str">
        <f>VLOOKUP(A2947,'national-winners'!$A$2:$B$13,2,0)</f>
        <v>Obama, Barack H.</v>
      </c>
    </row>
    <row r="2948" spans="1:15" x14ac:dyDescent="0.25">
      <c r="A2948">
        <v>2008</v>
      </c>
      <c r="B2948" t="s">
        <v>113</v>
      </c>
      <c r="C2948" t="s">
        <v>114</v>
      </c>
      <c r="D2948">
        <v>34</v>
      </c>
      <c r="E2948">
        <v>22</v>
      </c>
      <c r="F2948">
        <v>12</v>
      </c>
      <c r="G2948" t="s">
        <v>16</v>
      </c>
      <c r="H2948" t="s">
        <v>264</v>
      </c>
      <c r="I2948" t="s">
        <v>353</v>
      </c>
      <c r="J2948" t="b">
        <v>0</v>
      </c>
      <c r="K2948">
        <v>416</v>
      </c>
      <c r="L2948">
        <v>3868237</v>
      </c>
      <c r="M2948" t="str">
        <f>IF(VLOOKUP(A2948,'national-winners'!$A$2:$B$13,2,0)=H2948,"Y","N")</f>
        <v>N</v>
      </c>
      <c r="N2948" t="str">
        <f>_xlfn.XLOOKUP(INDEX('state-winning-votes'!$A$1:$L$53,MATCH($C2948,'state-winning-votes'!$A:$A,0),MATCH($A2948,'state-winning-votes'!$A$2:$L$2,0)),$K:$K,$H:$H)</f>
        <v>Obama, Barack H.</v>
      </c>
      <c r="O2948" t="str">
        <f>VLOOKUP(A2948,'national-winners'!$A$2:$B$13,2,0)</f>
        <v>Obama, Barack H.</v>
      </c>
    </row>
    <row r="2949" spans="1:15" x14ac:dyDescent="0.25">
      <c r="A2949">
        <v>2008</v>
      </c>
      <c r="B2949" t="s">
        <v>115</v>
      </c>
      <c r="C2949" t="s">
        <v>116</v>
      </c>
      <c r="D2949">
        <v>35</v>
      </c>
      <c r="E2949">
        <v>85</v>
      </c>
      <c r="F2949">
        <v>66</v>
      </c>
      <c r="G2949" t="s">
        <v>16</v>
      </c>
      <c r="H2949" t="s">
        <v>349</v>
      </c>
      <c r="I2949" t="s">
        <v>18</v>
      </c>
      <c r="J2949" t="b">
        <v>0</v>
      </c>
      <c r="K2949">
        <v>472422</v>
      </c>
      <c r="L2949">
        <v>830158</v>
      </c>
      <c r="M2949" t="str">
        <f>IF(VLOOKUP(A2949,'national-winners'!$A$2:$B$13,2,0)=H2949,"Y","N")</f>
        <v>Y</v>
      </c>
      <c r="N2949" t="str">
        <f>_xlfn.XLOOKUP(INDEX('state-winning-votes'!$A$1:$L$53,MATCH($C2949,'state-winning-votes'!$A:$A,0),MATCH($A2949,'state-winning-votes'!$A$2:$L$2,0)),$K:$K,$H:$H)</f>
        <v>Obama, Barack H.</v>
      </c>
      <c r="O2949" t="str">
        <f>VLOOKUP(A2949,'national-winners'!$A$2:$B$13,2,0)</f>
        <v>Obama, Barack H.</v>
      </c>
    </row>
    <row r="2950" spans="1:15" x14ac:dyDescent="0.25">
      <c r="A2950">
        <v>2008</v>
      </c>
      <c r="B2950" t="s">
        <v>115</v>
      </c>
      <c r="C2950" t="s">
        <v>116</v>
      </c>
      <c r="D2950">
        <v>35</v>
      </c>
      <c r="E2950">
        <v>85</v>
      </c>
      <c r="F2950">
        <v>66</v>
      </c>
      <c r="G2950" t="s">
        <v>16</v>
      </c>
      <c r="H2950" t="s">
        <v>348</v>
      </c>
      <c r="I2950" t="s">
        <v>21</v>
      </c>
      <c r="J2950" t="b">
        <v>0</v>
      </c>
      <c r="K2950">
        <v>346832</v>
      </c>
      <c r="L2950">
        <v>830158</v>
      </c>
      <c r="M2950" t="str">
        <f>IF(VLOOKUP(A2950,'national-winners'!$A$2:$B$13,2,0)=H2950,"Y","N")</f>
        <v>N</v>
      </c>
      <c r="N2950" t="str">
        <f>_xlfn.XLOOKUP(INDEX('state-winning-votes'!$A$1:$L$53,MATCH($C2950,'state-winning-votes'!$A:$A,0),MATCH($A2950,'state-winning-votes'!$A$2:$L$2,0)),$K:$K,$H:$H)</f>
        <v>Obama, Barack H.</v>
      </c>
      <c r="O2950" t="str">
        <f>VLOOKUP(A2950,'national-winners'!$A$2:$B$13,2,0)</f>
        <v>Obama, Barack H.</v>
      </c>
    </row>
    <row r="2951" spans="1:15" x14ac:dyDescent="0.25">
      <c r="A2951">
        <v>2008</v>
      </c>
      <c r="B2951" t="s">
        <v>115</v>
      </c>
      <c r="C2951" t="s">
        <v>116</v>
      </c>
      <c r="D2951">
        <v>35</v>
      </c>
      <c r="E2951">
        <v>85</v>
      </c>
      <c r="F2951">
        <v>66</v>
      </c>
      <c r="G2951" t="s">
        <v>16</v>
      </c>
      <c r="H2951" t="s">
        <v>273</v>
      </c>
      <c r="I2951" t="s">
        <v>35</v>
      </c>
      <c r="J2951" t="b">
        <v>0</v>
      </c>
      <c r="K2951">
        <v>5327</v>
      </c>
      <c r="L2951">
        <v>830158</v>
      </c>
      <c r="M2951" t="str">
        <f>IF(VLOOKUP(A2951,'national-winners'!$A$2:$B$13,2,0)=H2951,"Y","N")</f>
        <v>N</v>
      </c>
      <c r="N2951" t="str">
        <f>_xlfn.XLOOKUP(INDEX('state-winning-votes'!$A$1:$L$53,MATCH($C2951,'state-winning-votes'!$A:$A,0),MATCH($A2951,'state-winning-votes'!$A$2:$L$2,0)),$K:$K,$H:$H)</f>
        <v>Obama, Barack H.</v>
      </c>
      <c r="O2951" t="str">
        <f>VLOOKUP(A2951,'national-winners'!$A$2:$B$13,2,0)</f>
        <v>Obama, Barack H.</v>
      </c>
    </row>
    <row r="2952" spans="1:15" x14ac:dyDescent="0.25">
      <c r="A2952">
        <v>2008</v>
      </c>
      <c r="B2952" t="s">
        <v>115</v>
      </c>
      <c r="C2952" t="s">
        <v>116</v>
      </c>
      <c r="D2952">
        <v>35</v>
      </c>
      <c r="E2952">
        <v>85</v>
      </c>
      <c r="F2952">
        <v>66</v>
      </c>
      <c r="G2952" t="s">
        <v>16</v>
      </c>
      <c r="H2952" t="s">
        <v>351</v>
      </c>
      <c r="I2952" t="s">
        <v>29</v>
      </c>
      <c r="J2952" t="b">
        <v>0</v>
      </c>
      <c r="K2952">
        <v>2428</v>
      </c>
      <c r="L2952">
        <v>830158</v>
      </c>
      <c r="M2952" t="str">
        <f>IF(VLOOKUP(A2952,'national-winners'!$A$2:$B$13,2,0)=H2952,"Y","N")</f>
        <v>N</v>
      </c>
      <c r="N2952" t="str">
        <f>_xlfn.XLOOKUP(INDEX('state-winning-votes'!$A$1:$L$53,MATCH($C2952,'state-winning-votes'!$A:$A,0),MATCH($A2952,'state-winning-votes'!$A$2:$L$2,0)),$K:$K,$H:$H)</f>
        <v>Obama, Barack H.</v>
      </c>
      <c r="O2952" t="str">
        <f>VLOOKUP(A2952,'national-winners'!$A$2:$B$13,2,0)</f>
        <v>Obama, Barack H.</v>
      </c>
    </row>
    <row r="2953" spans="1:15" x14ac:dyDescent="0.25">
      <c r="A2953">
        <v>2008</v>
      </c>
      <c r="B2953" t="s">
        <v>115</v>
      </c>
      <c r="C2953" t="s">
        <v>116</v>
      </c>
      <c r="D2953">
        <v>35</v>
      </c>
      <c r="E2953">
        <v>85</v>
      </c>
      <c r="F2953">
        <v>66</v>
      </c>
      <c r="G2953" t="s">
        <v>16</v>
      </c>
      <c r="H2953" t="s">
        <v>350</v>
      </c>
      <c r="I2953" t="s">
        <v>134</v>
      </c>
      <c r="J2953" t="b">
        <v>0</v>
      </c>
      <c r="K2953">
        <v>1597</v>
      </c>
      <c r="L2953">
        <v>830158</v>
      </c>
      <c r="M2953" t="str">
        <f>IF(VLOOKUP(A2953,'national-winners'!$A$2:$B$13,2,0)=H2953,"Y","N")</f>
        <v>N</v>
      </c>
      <c r="N2953" t="str">
        <f>_xlfn.XLOOKUP(INDEX('state-winning-votes'!$A$1:$L$53,MATCH($C2953,'state-winning-votes'!$A:$A,0),MATCH($A2953,'state-winning-votes'!$A$2:$L$2,0)),$K:$K,$H:$H)</f>
        <v>Obama, Barack H.</v>
      </c>
      <c r="O2953" t="str">
        <f>VLOOKUP(A2953,'national-winners'!$A$2:$B$13,2,0)</f>
        <v>Obama, Barack H.</v>
      </c>
    </row>
    <row r="2954" spans="1:15" x14ac:dyDescent="0.25">
      <c r="A2954">
        <v>2008</v>
      </c>
      <c r="B2954" t="s">
        <v>115</v>
      </c>
      <c r="C2954" t="s">
        <v>116</v>
      </c>
      <c r="D2954">
        <v>35</v>
      </c>
      <c r="E2954">
        <v>85</v>
      </c>
      <c r="F2954">
        <v>66</v>
      </c>
      <c r="G2954" t="s">
        <v>16</v>
      </c>
      <c r="H2954" t="s">
        <v>352</v>
      </c>
      <c r="I2954" t="s">
        <v>274</v>
      </c>
      <c r="J2954" t="b">
        <v>0</v>
      </c>
      <c r="K2954">
        <v>1552</v>
      </c>
      <c r="L2954">
        <v>830158</v>
      </c>
      <c r="M2954" t="str">
        <f>IF(VLOOKUP(A2954,'national-winners'!$A$2:$B$13,2,0)=H2954,"Y","N")</f>
        <v>N</v>
      </c>
      <c r="N2954" t="str">
        <f>_xlfn.XLOOKUP(INDEX('state-winning-votes'!$A$1:$L$53,MATCH($C2954,'state-winning-votes'!$A:$A,0),MATCH($A2954,'state-winning-votes'!$A$2:$L$2,0)),$K:$K,$H:$H)</f>
        <v>Obama, Barack H.</v>
      </c>
      <c r="O2954" t="str">
        <f>VLOOKUP(A2954,'national-winners'!$A$2:$B$13,2,0)</f>
        <v>Obama, Barack H.</v>
      </c>
    </row>
    <row r="2955" spans="1:15" x14ac:dyDescent="0.25">
      <c r="A2955">
        <v>2008</v>
      </c>
      <c r="B2955" t="s">
        <v>117</v>
      </c>
      <c r="C2955" t="s">
        <v>118</v>
      </c>
      <c r="D2955">
        <v>36</v>
      </c>
      <c r="E2955">
        <v>21</v>
      </c>
      <c r="F2955">
        <v>13</v>
      </c>
      <c r="G2955" t="s">
        <v>16</v>
      </c>
      <c r="H2955" t="s">
        <v>349</v>
      </c>
      <c r="I2955" t="s">
        <v>18</v>
      </c>
      <c r="J2955" t="b">
        <v>0</v>
      </c>
      <c r="K2955">
        <v>4645332</v>
      </c>
      <c r="L2955">
        <v>7722019</v>
      </c>
      <c r="M2955" t="str">
        <f>IF(VLOOKUP(A2955,'national-winners'!$A$2:$B$13,2,0)=H2955,"Y","N")</f>
        <v>Y</v>
      </c>
      <c r="N2955" t="str">
        <f>_xlfn.XLOOKUP(INDEX('state-winning-votes'!$A$1:$L$53,MATCH($C2955,'state-winning-votes'!$A:$A,0),MATCH($A2955,'state-winning-votes'!$A$2:$L$2,0)),$K:$K,$H:$H)</f>
        <v>Obama, Barack H.</v>
      </c>
      <c r="O2955" t="str">
        <f>VLOOKUP(A2955,'national-winners'!$A$2:$B$13,2,0)</f>
        <v>Obama, Barack H.</v>
      </c>
    </row>
    <row r="2956" spans="1:15" x14ac:dyDescent="0.25">
      <c r="A2956">
        <v>2008</v>
      </c>
      <c r="B2956" t="s">
        <v>117</v>
      </c>
      <c r="C2956" t="s">
        <v>118</v>
      </c>
      <c r="D2956">
        <v>36</v>
      </c>
      <c r="E2956">
        <v>21</v>
      </c>
      <c r="F2956">
        <v>13</v>
      </c>
      <c r="G2956" t="s">
        <v>16</v>
      </c>
      <c r="H2956" t="s">
        <v>348</v>
      </c>
      <c r="I2956" t="s">
        <v>21</v>
      </c>
      <c r="J2956" t="b">
        <v>0</v>
      </c>
      <c r="K2956">
        <v>2418323</v>
      </c>
      <c r="L2956">
        <v>7722019</v>
      </c>
      <c r="M2956" t="str">
        <f>IF(VLOOKUP(A2956,'national-winners'!$A$2:$B$13,2,0)=H2956,"Y","N")</f>
        <v>N</v>
      </c>
      <c r="N2956" t="str">
        <f>_xlfn.XLOOKUP(INDEX('state-winning-votes'!$A$1:$L$53,MATCH($C2956,'state-winning-votes'!$A:$A,0),MATCH($A2956,'state-winning-votes'!$A$2:$L$2,0)),$K:$K,$H:$H)</f>
        <v>Obama, Barack H.</v>
      </c>
      <c r="O2956" t="str">
        <f>VLOOKUP(A2956,'national-winners'!$A$2:$B$13,2,0)</f>
        <v>Obama, Barack H.</v>
      </c>
    </row>
    <row r="2957" spans="1:15" x14ac:dyDescent="0.25">
      <c r="A2957">
        <v>2008</v>
      </c>
      <c r="B2957" t="s">
        <v>117</v>
      </c>
      <c r="C2957" t="s">
        <v>118</v>
      </c>
      <c r="D2957">
        <v>36</v>
      </c>
      <c r="E2957">
        <v>21</v>
      </c>
      <c r="F2957">
        <v>13</v>
      </c>
      <c r="G2957" t="s">
        <v>16</v>
      </c>
      <c r="H2957" t="s">
        <v>348</v>
      </c>
      <c r="I2957" t="s">
        <v>80</v>
      </c>
      <c r="J2957" t="b">
        <v>0</v>
      </c>
      <c r="K2957">
        <v>170475</v>
      </c>
      <c r="L2957">
        <v>7722019</v>
      </c>
      <c r="M2957" t="str">
        <f>IF(VLOOKUP(A2957,'national-winners'!$A$2:$B$13,2,0)=H2957,"Y","N")</f>
        <v>N</v>
      </c>
      <c r="N2957" t="str">
        <f>_xlfn.XLOOKUP(INDEX('state-winning-votes'!$A$1:$L$53,MATCH($C2957,'state-winning-votes'!$A:$A,0),MATCH($A2957,'state-winning-votes'!$A$2:$L$2,0)),$K:$K,$H:$H)</f>
        <v>Obama, Barack H.</v>
      </c>
      <c r="O2957" t="str">
        <f>VLOOKUP(A2957,'national-winners'!$A$2:$B$13,2,0)</f>
        <v>Obama, Barack H.</v>
      </c>
    </row>
    <row r="2958" spans="1:15" x14ac:dyDescent="0.25">
      <c r="A2958">
        <v>2008</v>
      </c>
      <c r="B2958" t="s">
        <v>117</v>
      </c>
      <c r="C2958" t="s">
        <v>118</v>
      </c>
      <c r="D2958">
        <v>36</v>
      </c>
      <c r="E2958">
        <v>21</v>
      </c>
      <c r="F2958">
        <v>13</v>
      </c>
      <c r="G2958" t="s">
        <v>16</v>
      </c>
      <c r="H2958" t="s">
        <v>348</v>
      </c>
      <c r="I2958" t="s">
        <v>292</v>
      </c>
      <c r="J2958" t="b">
        <v>0</v>
      </c>
      <c r="K2958">
        <v>163973</v>
      </c>
      <c r="L2958">
        <v>7722019</v>
      </c>
      <c r="M2958" t="str">
        <f>IF(VLOOKUP(A2958,'national-winners'!$A$2:$B$13,2,0)=H2958,"Y","N")</f>
        <v>N</v>
      </c>
      <c r="N2958" t="str">
        <f>_xlfn.XLOOKUP(INDEX('state-winning-votes'!$A$1:$L$53,MATCH($C2958,'state-winning-votes'!$A:$A,0),MATCH($A2958,'state-winning-votes'!$A$2:$L$2,0)),$K:$K,$H:$H)</f>
        <v>Obama, Barack H.</v>
      </c>
      <c r="O2958" t="str">
        <f>VLOOKUP(A2958,'national-winners'!$A$2:$B$13,2,0)</f>
        <v>Obama, Barack H.</v>
      </c>
    </row>
    <row r="2959" spans="1:15" x14ac:dyDescent="0.25">
      <c r="A2959">
        <v>2008</v>
      </c>
      <c r="B2959" t="s">
        <v>117</v>
      </c>
      <c r="C2959" t="s">
        <v>118</v>
      </c>
      <c r="D2959">
        <v>36</v>
      </c>
      <c r="E2959">
        <v>21</v>
      </c>
      <c r="F2959">
        <v>13</v>
      </c>
      <c r="G2959" t="s">
        <v>16</v>
      </c>
      <c r="H2959" t="s">
        <v>349</v>
      </c>
      <c r="I2959" t="s">
        <v>308</v>
      </c>
      <c r="J2959" t="b">
        <v>0</v>
      </c>
      <c r="K2959">
        <v>159613</v>
      </c>
      <c r="L2959">
        <v>7722019</v>
      </c>
      <c r="M2959" t="str">
        <f>IF(VLOOKUP(A2959,'national-winners'!$A$2:$B$13,2,0)=H2959,"Y","N")</f>
        <v>Y</v>
      </c>
      <c r="N2959" t="str">
        <f>_xlfn.XLOOKUP(INDEX('state-winning-votes'!$A$1:$L$53,MATCH($C2959,'state-winning-votes'!$A:$A,0),MATCH($A2959,'state-winning-votes'!$A$2:$L$2,0)),$K:$K,$H:$H)</f>
        <v>Obama, Barack H.</v>
      </c>
      <c r="O2959" t="str">
        <f>VLOOKUP(A2959,'national-winners'!$A$2:$B$13,2,0)</f>
        <v>Obama, Barack H.</v>
      </c>
    </row>
    <row r="2960" spans="1:15" x14ac:dyDescent="0.25">
      <c r="A2960">
        <v>2008</v>
      </c>
      <c r="B2960" t="s">
        <v>117</v>
      </c>
      <c r="C2960" t="s">
        <v>118</v>
      </c>
      <c r="D2960">
        <v>36</v>
      </c>
      <c r="E2960">
        <v>21</v>
      </c>
      <c r="F2960">
        <v>13</v>
      </c>
      <c r="G2960" t="s">
        <v>16</v>
      </c>
      <c r="H2960" t="s">
        <v>246</v>
      </c>
      <c r="J2960" t="b">
        <v>0</v>
      </c>
      <c r="K2960">
        <v>84701</v>
      </c>
      <c r="L2960">
        <v>7722019</v>
      </c>
      <c r="M2960" t="str">
        <f>IF(VLOOKUP(A2960,'national-winners'!$A$2:$B$13,2,0)=H2960,"Y","N")</f>
        <v>N</v>
      </c>
      <c r="N2960" t="str">
        <f>_xlfn.XLOOKUP(INDEX('state-winning-votes'!$A$1:$L$53,MATCH($C2960,'state-winning-votes'!$A:$A,0),MATCH($A2960,'state-winning-votes'!$A$2:$L$2,0)),$K:$K,$H:$H)</f>
        <v>Obama, Barack H.</v>
      </c>
      <c r="O2960" t="str">
        <f>VLOOKUP(A2960,'national-winners'!$A$2:$B$13,2,0)</f>
        <v>Obama, Barack H.</v>
      </c>
    </row>
    <row r="2961" spans="1:15" x14ac:dyDescent="0.25">
      <c r="A2961">
        <v>2008</v>
      </c>
      <c r="B2961" t="s">
        <v>117</v>
      </c>
      <c r="C2961" t="s">
        <v>118</v>
      </c>
      <c r="D2961">
        <v>36</v>
      </c>
      <c r="E2961">
        <v>21</v>
      </c>
      <c r="F2961">
        <v>13</v>
      </c>
      <c r="G2961" t="s">
        <v>16</v>
      </c>
      <c r="H2961" t="s">
        <v>273</v>
      </c>
      <c r="I2961" t="s">
        <v>192</v>
      </c>
      <c r="J2961" t="b">
        <v>0</v>
      </c>
      <c r="K2961">
        <v>41249</v>
      </c>
      <c r="L2961">
        <v>7722019</v>
      </c>
      <c r="M2961" t="str">
        <f>IF(VLOOKUP(A2961,'national-winners'!$A$2:$B$13,2,0)=H2961,"Y","N")</f>
        <v>N</v>
      </c>
      <c r="N2961" t="str">
        <f>_xlfn.XLOOKUP(INDEX('state-winning-votes'!$A$1:$L$53,MATCH($C2961,'state-winning-votes'!$A:$A,0),MATCH($A2961,'state-winning-votes'!$A$2:$L$2,0)),$K:$K,$H:$H)</f>
        <v>Obama, Barack H.</v>
      </c>
      <c r="O2961" t="str">
        <f>VLOOKUP(A2961,'national-winners'!$A$2:$B$13,2,0)</f>
        <v>Obama, Barack H.</v>
      </c>
    </row>
    <row r="2962" spans="1:15" x14ac:dyDescent="0.25">
      <c r="A2962">
        <v>2008</v>
      </c>
      <c r="B2962" t="s">
        <v>117</v>
      </c>
      <c r="C2962" t="s">
        <v>118</v>
      </c>
      <c r="D2962">
        <v>36</v>
      </c>
      <c r="E2962">
        <v>21</v>
      </c>
      <c r="F2962">
        <v>13</v>
      </c>
      <c r="G2962" t="s">
        <v>16</v>
      </c>
      <c r="H2962" t="s">
        <v>351</v>
      </c>
      <c r="I2962" t="s">
        <v>29</v>
      </c>
      <c r="J2962" t="b">
        <v>0</v>
      </c>
      <c r="K2962">
        <v>19596</v>
      </c>
      <c r="L2962">
        <v>7722019</v>
      </c>
      <c r="M2962" t="str">
        <f>IF(VLOOKUP(A2962,'national-winners'!$A$2:$B$13,2,0)=H2962,"Y","N")</f>
        <v>N</v>
      </c>
      <c r="N2962" t="str">
        <f>_xlfn.XLOOKUP(INDEX('state-winning-votes'!$A$1:$L$53,MATCH($C2962,'state-winning-votes'!$A:$A,0),MATCH($A2962,'state-winning-votes'!$A$2:$L$2,0)),$K:$K,$H:$H)</f>
        <v>Obama, Barack H.</v>
      </c>
      <c r="O2962" t="str">
        <f>VLOOKUP(A2962,'national-winners'!$A$2:$B$13,2,0)</f>
        <v>Obama, Barack H.</v>
      </c>
    </row>
    <row r="2963" spans="1:15" x14ac:dyDescent="0.25">
      <c r="A2963">
        <v>2008</v>
      </c>
      <c r="B2963" t="s">
        <v>117</v>
      </c>
      <c r="C2963" t="s">
        <v>118</v>
      </c>
      <c r="D2963">
        <v>36</v>
      </c>
      <c r="E2963">
        <v>21</v>
      </c>
      <c r="F2963">
        <v>13</v>
      </c>
      <c r="G2963" t="s">
        <v>16</v>
      </c>
      <c r="H2963" t="s">
        <v>352</v>
      </c>
      <c r="I2963" t="s">
        <v>274</v>
      </c>
      <c r="J2963" t="b">
        <v>0</v>
      </c>
      <c r="K2963">
        <v>12801</v>
      </c>
      <c r="L2963">
        <v>7722019</v>
      </c>
      <c r="M2963" t="str">
        <f>IF(VLOOKUP(A2963,'national-winners'!$A$2:$B$13,2,0)=H2963,"Y","N")</f>
        <v>N</v>
      </c>
      <c r="N2963" t="str">
        <f>_xlfn.XLOOKUP(INDEX('state-winning-votes'!$A$1:$L$53,MATCH($C2963,'state-winning-votes'!$A:$A,0),MATCH($A2963,'state-winning-votes'!$A$2:$L$2,0)),$K:$K,$H:$H)</f>
        <v>Obama, Barack H.</v>
      </c>
      <c r="O2963" t="str">
        <f>VLOOKUP(A2963,'national-winners'!$A$2:$B$13,2,0)</f>
        <v>Obama, Barack H.</v>
      </c>
    </row>
    <row r="2964" spans="1:15" x14ac:dyDescent="0.25">
      <c r="A2964">
        <v>2008</v>
      </c>
      <c r="B2964" t="s">
        <v>117</v>
      </c>
      <c r="C2964" t="s">
        <v>118</v>
      </c>
      <c r="D2964">
        <v>36</v>
      </c>
      <c r="E2964">
        <v>21</v>
      </c>
      <c r="F2964">
        <v>13</v>
      </c>
      <c r="G2964" t="s">
        <v>16</v>
      </c>
      <c r="H2964" t="s">
        <v>284</v>
      </c>
      <c r="I2964" t="s">
        <v>37</v>
      </c>
      <c r="J2964" t="b">
        <v>0</v>
      </c>
      <c r="K2964">
        <v>3615</v>
      </c>
      <c r="L2964">
        <v>7722019</v>
      </c>
      <c r="M2964" t="str">
        <f>IF(VLOOKUP(A2964,'national-winners'!$A$2:$B$13,2,0)=H2964,"Y","N")</f>
        <v>N</v>
      </c>
      <c r="N2964" t="str">
        <f>_xlfn.XLOOKUP(INDEX('state-winning-votes'!$A$1:$L$53,MATCH($C2964,'state-winning-votes'!$A:$A,0),MATCH($A2964,'state-winning-votes'!$A$2:$L$2,0)),$K:$K,$H:$H)</f>
        <v>Obama, Barack H.</v>
      </c>
      <c r="O2964" t="str">
        <f>VLOOKUP(A2964,'national-winners'!$A$2:$B$13,2,0)</f>
        <v>Obama, Barack H.</v>
      </c>
    </row>
    <row r="2965" spans="1:15" x14ac:dyDescent="0.25">
      <c r="A2965">
        <v>2008</v>
      </c>
      <c r="B2965" t="s">
        <v>117</v>
      </c>
      <c r="C2965" t="s">
        <v>118</v>
      </c>
      <c r="D2965">
        <v>36</v>
      </c>
      <c r="E2965">
        <v>21</v>
      </c>
      <c r="F2965">
        <v>13</v>
      </c>
      <c r="G2965" t="s">
        <v>16</v>
      </c>
      <c r="H2965" t="s">
        <v>264</v>
      </c>
      <c r="I2965" t="s">
        <v>353</v>
      </c>
      <c r="J2965" t="b">
        <v>0</v>
      </c>
      <c r="K2965">
        <v>1639</v>
      </c>
      <c r="L2965">
        <v>7722019</v>
      </c>
      <c r="M2965" t="str">
        <f>IF(VLOOKUP(A2965,'national-winners'!$A$2:$B$13,2,0)=H2965,"Y","N")</f>
        <v>N</v>
      </c>
      <c r="N2965" t="str">
        <f>_xlfn.XLOOKUP(INDEX('state-winning-votes'!$A$1:$L$53,MATCH($C2965,'state-winning-votes'!$A:$A,0),MATCH($A2965,'state-winning-votes'!$A$2:$L$2,0)),$K:$K,$H:$H)</f>
        <v>Obama, Barack H.</v>
      </c>
      <c r="O2965" t="str">
        <f>VLOOKUP(A2965,'national-winners'!$A$2:$B$13,2,0)</f>
        <v>Obama, Barack H.</v>
      </c>
    </row>
    <row r="2966" spans="1:15" x14ac:dyDescent="0.25">
      <c r="A2966">
        <v>2008</v>
      </c>
      <c r="B2966" t="s">
        <v>117</v>
      </c>
      <c r="C2966" t="s">
        <v>118</v>
      </c>
      <c r="D2966">
        <v>36</v>
      </c>
      <c r="E2966">
        <v>21</v>
      </c>
      <c r="F2966">
        <v>13</v>
      </c>
      <c r="G2966" t="s">
        <v>16</v>
      </c>
      <c r="J2966" t="b">
        <v>1</v>
      </c>
      <c r="K2966">
        <v>702</v>
      </c>
      <c r="L2966">
        <v>7722019</v>
      </c>
      <c r="M2966" t="str">
        <f>IF(VLOOKUP(A2966,'national-winners'!$A$2:$B$13,2,0)=H2966,"Y","N")</f>
        <v>N</v>
      </c>
      <c r="N2966" t="str">
        <f>_xlfn.XLOOKUP(INDEX('state-winning-votes'!$A$1:$L$53,MATCH($C2966,'state-winning-votes'!$A:$A,0),MATCH($A2966,'state-winning-votes'!$A$2:$L$2,0)),$K:$K,$H:$H)</f>
        <v>Obama, Barack H.</v>
      </c>
      <c r="O2966" t="str">
        <f>VLOOKUP(A2966,'national-winners'!$A$2:$B$13,2,0)</f>
        <v>Obama, Barack H.</v>
      </c>
    </row>
    <row r="2967" spans="1:15" x14ac:dyDescent="0.25">
      <c r="A2967">
        <v>2008</v>
      </c>
      <c r="B2967" t="s">
        <v>122</v>
      </c>
      <c r="C2967" t="s">
        <v>123</v>
      </c>
      <c r="D2967">
        <v>37</v>
      </c>
      <c r="E2967">
        <v>56</v>
      </c>
      <c r="F2967">
        <v>47</v>
      </c>
      <c r="G2967" t="s">
        <v>16</v>
      </c>
      <c r="H2967" t="s">
        <v>349</v>
      </c>
      <c r="I2967" t="s">
        <v>18</v>
      </c>
      <c r="J2967" t="b">
        <v>0</v>
      </c>
      <c r="K2967">
        <v>2142651</v>
      </c>
      <c r="L2967">
        <v>4310851</v>
      </c>
      <c r="M2967" t="str">
        <f>IF(VLOOKUP(A2967,'national-winners'!$A$2:$B$13,2,0)=H2967,"Y","N")</f>
        <v>Y</v>
      </c>
      <c r="N2967" t="str">
        <f>_xlfn.XLOOKUP(INDEX('state-winning-votes'!$A$1:$L$53,MATCH($C2967,'state-winning-votes'!$A:$A,0),MATCH($A2967,'state-winning-votes'!$A$2:$L$2,0)),$K:$K,$H:$H)</f>
        <v>Obama, Barack H.</v>
      </c>
      <c r="O2967" t="str">
        <f>VLOOKUP(A2967,'national-winners'!$A$2:$B$13,2,0)</f>
        <v>Obama, Barack H.</v>
      </c>
    </row>
    <row r="2968" spans="1:15" x14ac:dyDescent="0.25">
      <c r="A2968">
        <v>2008</v>
      </c>
      <c r="B2968" t="s">
        <v>122</v>
      </c>
      <c r="C2968" t="s">
        <v>123</v>
      </c>
      <c r="D2968">
        <v>37</v>
      </c>
      <c r="E2968">
        <v>56</v>
      </c>
      <c r="F2968">
        <v>47</v>
      </c>
      <c r="G2968" t="s">
        <v>16</v>
      </c>
      <c r="H2968" t="s">
        <v>348</v>
      </c>
      <c r="I2968" t="s">
        <v>21</v>
      </c>
      <c r="J2968" t="b">
        <v>0</v>
      </c>
      <c r="K2968">
        <v>2128474</v>
      </c>
      <c r="L2968">
        <v>4310851</v>
      </c>
      <c r="M2968" t="str">
        <f>IF(VLOOKUP(A2968,'national-winners'!$A$2:$B$13,2,0)=H2968,"Y","N")</f>
        <v>N</v>
      </c>
      <c r="N2968" t="str">
        <f>_xlfn.XLOOKUP(INDEX('state-winning-votes'!$A$1:$L$53,MATCH($C2968,'state-winning-votes'!$A:$A,0),MATCH($A2968,'state-winning-votes'!$A$2:$L$2,0)),$K:$K,$H:$H)</f>
        <v>Obama, Barack H.</v>
      </c>
      <c r="O2968" t="str">
        <f>VLOOKUP(A2968,'national-winners'!$A$2:$B$13,2,0)</f>
        <v>Obama, Barack H.</v>
      </c>
    </row>
    <row r="2969" spans="1:15" x14ac:dyDescent="0.25">
      <c r="A2969">
        <v>2008</v>
      </c>
      <c r="B2969" t="s">
        <v>122</v>
      </c>
      <c r="C2969" t="s">
        <v>123</v>
      </c>
      <c r="D2969">
        <v>37</v>
      </c>
      <c r="E2969">
        <v>56</v>
      </c>
      <c r="F2969">
        <v>47</v>
      </c>
      <c r="G2969" t="s">
        <v>16</v>
      </c>
      <c r="H2969" t="s">
        <v>351</v>
      </c>
      <c r="I2969" t="s">
        <v>29</v>
      </c>
      <c r="J2969" t="b">
        <v>0</v>
      </c>
      <c r="K2969">
        <v>25722</v>
      </c>
      <c r="L2969">
        <v>4310851</v>
      </c>
      <c r="M2969" t="str">
        <f>IF(VLOOKUP(A2969,'national-winners'!$A$2:$B$13,2,0)=H2969,"Y","N")</f>
        <v>N</v>
      </c>
      <c r="N2969" t="str">
        <f>_xlfn.XLOOKUP(INDEX('state-winning-votes'!$A$1:$L$53,MATCH($C2969,'state-winning-votes'!$A:$A,0),MATCH($A2969,'state-winning-votes'!$A$2:$L$2,0)),$K:$K,$H:$H)</f>
        <v>Obama, Barack H.</v>
      </c>
      <c r="O2969" t="str">
        <f>VLOOKUP(A2969,'national-winners'!$A$2:$B$13,2,0)</f>
        <v>Obama, Barack H.</v>
      </c>
    </row>
    <row r="2970" spans="1:15" x14ac:dyDescent="0.25">
      <c r="A2970">
        <v>2008</v>
      </c>
      <c r="B2970" t="s">
        <v>122</v>
      </c>
      <c r="C2970" t="s">
        <v>123</v>
      </c>
      <c r="D2970">
        <v>37</v>
      </c>
      <c r="E2970">
        <v>56</v>
      </c>
      <c r="F2970">
        <v>47</v>
      </c>
      <c r="G2970" t="s">
        <v>16</v>
      </c>
      <c r="J2970" t="b">
        <v>1</v>
      </c>
      <c r="K2970">
        <v>12494</v>
      </c>
      <c r="L2970">
        <v>4310851</v>
      </c>
      <c r="M2970" t="str">
        <f>IF(VLOOKUP(A2970,'national-winners'!$A$2:$B$13,2,0)=H2970,"Y","N")</f>
        <v>N</v>
      </c>
      <c r="N2970" t="str">
        <f>_xlfn.XLOOKUP(INDEX('state-winning-votes'!$A$1:$L$53,MATCH($C2970,'state-winning-votes'!$A:$A,0),MATCH($A2970,'state-winning-votes'!$A$2:$L$2,0)),$K:$K,$H:$H)</f>
        <v>Obama, Barack H.</v>
      </c>
      <c r="O2970" t="str">
        <f>VLOOKUP(A2970,'national-winners'!$A$2:$B$13,2,0)</f>
        <v>Obama, Barack H.</v>
      </c>
    </row>
    <row r="2971" spans="1:15" x14ac:dyDescent="0.25">
      <c r="A2971">
        <v>2008</v>
      </c>
      <c r="B2971" t="s">
        <v>122</v>
      </c>
      <c r="C2971" t="s">
        <v>123</v>
      </c>
      <c r="D2971">
        <v>37</v>
      </c>
      <c r="E2971">
        <v>56</v>
      </c>
      <c r="F2971">
        <v>47</v>
      </c>
      <c r="G2971" t="s">
        <v>16</v>
      </c>
      <c r="H2971" t="s">
        <v>273</v>
      </c>
      <c r="I2971" t="s">
        <v>35</v>
      </c>
      <c r="J2971" t="b">
        <v>1</v>
      </c>
      <c r="K2971">
        <v>1510</v>
      </c>
      <c r="L2971">
        <v>4310851</v>
      </c>
      <c r="M2971" t="str">
        <f>IF(VLOOKUP(A2971,'national-winners'!$A$2:$B$13,2,0)=H2971,"Y","N")</f>
        <v>N</v>
      </c>
      <c r="N2971" t="str">
        <f>_xlfn.XLOOKUP(INDEX('state-winning-votes'!$A$1:$L$53,MATCH($C2971,'state-winning-votes'!$A:$A,0),MATCH($A2971,'state-winning-votes'!$A$2:$L$2,0)),$K:$K,$H:$H)</f>
        <v>Obama, Barack H.</v>
      </c>
      <c r="O2971" t="str">
        <f>VLOOKUP(A2971,'national-winners'!$A$2:$B$13,2,0)</f>
        <v>Obama, Barack H.</v>
      </c>
    </row>
    <row r="2972" spans="1:15" x14ac:dyDescent="0.25">
      <c r="A2972">
        <v>2008</v>
      </c>
      <c r="B2972" t="s">
        <v>124</v>
      </c>
      <c r="C2972" t="s">
        <v>125</v>
      </c>
      <c r="D2972">
        <v>38</v>
      </c>
      <c r="E2972">
        <v>44</v>
      </c>
      <c r="F2972">
        <v>36</v>
      </c>
      <c r="G2972" t="s">
        <v>16</v>
      </c>
      <c r="H2972" t="s">
        <v>348</v>
      </c>
      <c r="I2972" t="s">
        <v>21</v>
      </c>
      <c r="J2972" t="b">
        <v>0</v>
      </c>
      <c r="K2972">
        <v>168601</v>
      </c>
      <c r="L2972">
        <v>316621</v>
      </c>
      <c r="M2972" t="str">
        <f>IF(VLOOKUP(A2972,'national-winners'!$A$2:$B$13,2,0)=H2972,"Y","N")</f>
        <v>N</v>
      </c>
      <c r="N2972" t="str">
        <f>_xlfn.XLOOKUP(INDEX('state-winning-votes'!$A$1:$L$53,MATCH($C2972,'state-winning-votes'!$A:$A,0),MATCH($A2972,'state-winning-votes'!$A$2:$L$2,0)),$K:$K,$H:$H)</f>
        <v>McCain, John</v>
      </c>
      <c r="O2972" t="str">
        <f>VLOOKUP(A2972,'national-winners'!$A$2:$B$13,2,0)</f>
        <v>Obama, Barack H.</v>
      </c>
    </row>
    <row r="2973" spans="1:15" x14ac:dyDescent="0.25">
      <c r="A2973">
        <v>2008</v>
      </c>
      <c r="B2973" t="s">
        <v>124</v>
      </c>
      <c r="C2973" t="s">
        <v>125</v>
      </c>
      <c r="D2973">
        <v>38</v>
      </c>
      <c r="E2973">
        <v>44</v>
      </c>
      <c r="F2973">
        <v>36</v>
      </c>
      <c r="G2973" t="s">
        <v>16</v>
      </c>
      <c r="H2973" t="s">
        <v>349</v>
      </c>
      <c r="I2973" t="s">
        <v>18</v>
      </c>
      <c r="J2973" t="b">
        <v>0</v>
      </c>
      <c r="K2973">
        <v>141278</v>
      </c>
      <c r="L2973">
        <v>316621</v>
      </c>
      <c r="M2973" t="str">
        <f>IF(VLOOKUP(A2973,'national-winners'!$A$2:$B$13,2,0)=H2973,"Y","N")</f>
        <v>Y</v>
      </c>
      <c r="N2973" t="str">
        <f>_xlfn.XLOOKUP(INDEX('state-winning-votes'!$A$1:$L$53,MATCH($C2973,'state-winning-votes'!$A:$A,0),MATCH($A2973,'state-winning-votes'!$A$2:$L$2,0)),$K:$K,$H:$H)</f>
        <v>McCain, John</v>
      </c>
      <c r="O2973" t="str">
        <f>VLOOKUP(A2973,'national-winners'!$A$2:$B$13,2,0)</f>
        <v>Obama, Barack H.</v>
      </c>
    </row>
    <row r="2974" spans="1:15" x14ac:dyDescent="0.25">
      <c r="A2974">
        <v>2008</v>
      </c>
      <c r="B2974" t="s">
        <v>124</v>
      </c>
      <c r="C2974" t="s">
        <v>125</v>
      </c>
      <c r="D2974">
        <v>38</v>
      </c>
      <c r="E2974">
        <v>44</v>
      </c>
      <c r="F2974">
        <v>36</v>
      </c>
      <c r="G2974" t="s">
        <v>16</v>
      </c>
      <c r="H2974" t="s">
        <v>273</v>
      </c>
      <c r="I2974" t="s">
        <v>35</v>
      </c>
      <c r="J2974" t="b">
        <v>0</v>
      </c>
      <c r="K2974">
        <v>4189</v>
      </c>
      <c r="L2974">
        <v>316621</v>
      </c>
      <c r="M2974" t="str">
        <f>IF(VLOOKUP(A2974,'national-winners'!$A$2:$B$13,2,0)=H2974,"Y","N")</f>
        <v>N</v>
      </c>
      <c r="N2974" t="str">
        <f>_xlfn.XLOOKUP(INDEX('state-winning-votes'!$A$1:$L$53,MATCH($C2974,'state-winning-votes'!$A:$A,0),MATCH($A2974,'state-winning-votes'!$A$2:$L$2,0)),$K:$K,$H:$H)</f>
        <v>McCain, John</v>
      </c>
      <c r="O2974" t="str">
        <f>VLOOKUP(A2974,'national-winners'!$A$2:$B$13,2,0)</f>
        <v>Obama, Barack H.</v>
      </c>
    </row>
    <row r="2975" spans="1:15" x14ac:dyDescent="0.25">
      <c r="A2975">
        <v>2008</v>
      </c>
      <c r="B2975" t="s">
        <v>124</v>
      </c>
      <c r="C2975" t="s">
        <v>125</v>
      </c>
      <c r="D2975">
        <v>38</v>
      </c>
      <c r="E2975">
        <v>44</v>
      </c>
      <c r="F2975">
        <v>36</v>
      </c>
      <c r="G2975" t="s">
        <v>16</v>
      </c>
      <c r="H2975" t="s">
        <v>351</v>
      </c>
      <c r="I2975" t="s">
        <v>29</v>
      </c>
      <c r="J2975" t="b">
        <v>0</v>
      </c>
      <c r="K2975">
        <v>1354</v>
      </c>
      <c r="L2975">
        <v>316621</v>
      </c>
      <c r="M2975" t="str">
        <f>IF(VLOOKUP(A2975,'national-winners'!$A$2:$B$13,2,0)=H2975,"Y","N")</f>
        <v>N</v>
      </c>
      <c r="N2975" t="str">
        <f>_xlfn.XLOOKUP(INDEX('state-winning-votes'!$A$1:$L$53,MATCH($C2975,'state-winning-votes'!$A:$A,0),MATCH($A2975,'state-winning-votes'!$A$2:$L$2,0)),$K:$K,$H:$H)</f>
        <v>McCain, John</v>
      </c>
      <c r="O2975" t="str">
        <f>VLOOKUP(A2975,'national-winners'!$A$2:$B$13,2,0)</f>
        <v>Obama, Barack H.</v>
      </c>
    </row>
    <row r="2976" spans="1:15" x14ac:dyDescent="0.25">
      <c r="A2976">
        <v>2008</v>
      </c>
      <c r="B2976" t="s">
        <v>124</v>
      </c>
      <c r="C2976" t="s">
        <v>125</v>
      </c>
      <c r="D2976">
        <v>38</v>
      </c>
      <c r="E2976">
        <v>44</v>
      </c>
      <c r="F2976">
        <v>36</v>
      </c>
      <c r="G2976" t="s">
        <v>16</v>
      </c>
      <c r="H2976" t="s">
        <v>350</v>
      </c>
      <c r="I2976" t="s">
        <v>134</v>
      </c>
      <c r="J2976" t="b">
        <v>0</v>
      </c>
      <c r="K2976">
        <v>1199</v>
      </c>
      <c r="L2976">
        <v>316621</v>
      </c>
      <c r="M2976" t="str">
        <f>IF(VLOOKUP(A2976,'national-winners'!$A$2:$B$13,2,0)=H2976,"Y","N")</f>
        <v>N</v>
      </c>
      <c r="N2976" t="str">
        <f>_xlfn.XLOOKUP(INDEX('state-winning-votes'!$A$1:$L$53,MATCH($C2976,'state-winning-votes'!$A:$A,0),MATCH($A2976,'state-winning-votes'!$A$2:$L$2,0)),$K:$K,$H:$H)</f>
        <v>McCain, John</v>
      </c>
      <c r="O2976" t="str">
        <f>VLOOKUP(A2976,'national-winners'!$A$2:$B$13,2,0)</f>
        <v>Obama, Barack H.</v>
      </c>
    </row>
    <row r="2977" spans="1:15" x14ac:dyDescent="0.25">
      <c r="A2977">
        <v>2008</v>
      </c>
      <c r="B2977" t="s">
        <v>126</v>
      </c>
      <c r="C2977" t="s">
        <v>127</v>
      </c>
      <c r="D2977">
        <v>39</v>
      </c>
      <c r="E2977">
        <v>31</v>
      </c>
      <c r="F2977">
        <v>24</v>
      </c>
      <c r="G2977" t="s">
        <v>16</v>
      </c>
      <c r="H2977" t="s">
        <v>349</v>
      </c>
      <c r="I2977" t="s">
        <v>18</v>
      </c>
      <c r="J2977" t="b">
        <v>0</v>
      </c>
      <c r="K2977">
        <v>2940044</v>
      </c>
      <c r="L2977">
        <v>5708350</v>
      </c>
      <c r="M2977" t="str">
        <f>IF(VLOOKUP(A2977,'national-winners'!$A$2:$B$13,2,0)=H2977,"Y","N")</f>
        <v>Y</v>
      </c>
      <c r="N2977" t="str">
        <f>_xlfn.XLOOKUP(INDEX('state-winning-votes'!$A$1:$L$53,MATCH($C2977,'state-winning-votes'!$A:$A,0),MATCH($A2977,'state-winning-votes'!$A$2:$L$2,0)),$K:$K,$H:$H)</f>
        <v>Obama, Barack H.</v>
      </c>
      <c r="O2977" t="str">
        <f>VLOOKUP(A2977,'national-winners'!$A$2:$B$13,2,0)</f>
        <v>Obama, Barack H.</v>
      </c>
    </row>
    <row r="2978" spans="1:15" x14ac:dyDescent="0.25">
      <c r="A2978">
        <v>2008</v>
      </c>
      <c r="B2978" t="s">
        <v>126</v>
      </c>
      <c r="C2978" t="s">
        <v>127</v>
      </c>
      <c r="D2978">
        <v>39</v>
      </c>
      <c r="E2978">
        <v>31</v>
      </c>
      <c r="F2978">
        <v>24</v>
      </c>
      <c r="G2978" t="s">
        <v>16</v>
      </c>
      <c r="H2978" t="s">
        <v>348</v>
      </c>
      <c r="I2978" t="s">
        <v>21</v>
      </c>
      <c r="J2978" t="b">
        <v>0</v>
      </c>
      <c r="K2978">
        <v>2677820</v>
      </c>
      <c r="L2978">
        <v>5708350</v>
      </c>
      <c r="M2978" t="str">
        <f>IF(VLOOKUP(A2978,'national-winners'!$A$2:$B$13,2,0)=H2978,"Y","N")</f>
        <v>N</v>
      </c>
      <c r="N2978" t="str">
        <f>_xlfn.XLOOKUP(INDEX('state-winning-votes'!$A$1:$L$53,MATCH($C2978,'state-winning-votes'!$A:$A,0),MATCH($A2978,'state-winning-votes'!$A$2:$L$2,0)),$K:$K,$H:$H)</f>
        <v>Obama, Barack H.</v>
      </c>
      <c r="O2978" t="str">
        <f>VLOOKUP(A2978,'national-winners'!$A$2:$B$13,2,0)</f>
        <v>Obama, Barack H.</v>
      </c>
    </row>
    <row r="2979" spans="1:15" x14ac:dyDescent="0.25">
      <c r="A2979">
        <v>2008</v>
      </c>
      <c r="B2979" t="s">
        <v>126</v>
      </c>
      <c r="C2979" t="s">
        <v>127</v>
      </c>
      <c r="D2979">
        <v>39</v>
      </c>
      <c r="E2979">
        <v>31</v>
      </c>
      <c r="F2979">
        <v>24</v>
      </c>
      <c r="G2979" t="s">
        <v>16</v>
      </c>
      <c r="H2979" t="s">
        <v>273</v>
      </c>
      <c r="I2979" t="s">
        <v>35</v>
      </c>
      <c r="J2979" t="b">
        <v>0</v>
      </c>
      <c r="K2979">
        <v>46242</v>
      </c>
      <c r="L2979">
        <v>5708350</v>
      </c>
      <c r="M2979" t="str">
        <f>IF(VLOOKUP(A2979,'national-winners'!$A$2:$B$13,2,0)=H2979,"Y","N")</f>
        <v>N</v>
      </c>
      <c r="N2979" t="str">
        <f>_xlfn.XLOOKUP(INDEX('state-winning-votes'!$A$1:$L$53,MATCH($C2979,'state-winning-votes'!$A:$A,0),MATCH($A2979,'state-winning-votes'!$A$2:$L$2,0)),$K:$K,$H:$H)</f>
        <v>Obama, Barack H.</v>
      </c>
      <c r="O2979" t="str">
        <f>VLOOKUP(A2979,'national-winners'!$A$2:$B$13,2,0)</f>
        <v>Obama, Barack H.</v>
      </c>
    </row>
    <row r="2980" spans="1:15" x14ac:dyDescent="0.25">
      <c r="A2980">
        <v>2008</v>
      </c>
      <c r="B2980" t="s">
        <v>126</v>
      </c>
      <c r="C2980" t="s">
        <v>127</v>
      </c>
      <c r="D2980">
        <v>39</v>
      </c>
      <c r="E2980">
        <v>31</v>
      </c>
      <c r="F2980">
        <v>24</v>
      </c>
      <c r="G2980" t="s">
        <v>16</v>
      </c>
      <c r="H2980" t="s">
        <v>351</v>
      </c>
      <c r="I2980" t="s">
        <v>29</v>
      </c>
      <c r="J2980" t="b">
        <v>0</v>
      </c>
      <c r="K2980">
        <v>19917</v>
      </c>
      <c r="L2980">
        <v>5708350</v>
      </c>
      <c r="M2980" t="str">
        <f>IF(VLOOKUP(A2980,'national-winners'!$A$2:$B$13,2,0)=H2980,"Y","N")</f>
        <v>N</v>
      </c>
      <c r="N2980" t="str">
        <f>_xlfn.XLOOKUP(INDEX('state-winning-votes'!$A$1:$L$53,MATCH($C2980,'state-winning-votes'!$A:$A,0),MATCH($A2980,'state-winning-votes'!$A$2:$L$2,0)),$K:$K,$H:$H)</f>
        <v>Obama, Barack H.</v>
      </c>
      <c r="O2980" t="str">
        <f>VLOOKUP(A2980,'national-winners'!$A$2:$B$13,2,0)</f>
        <v>Obama, Barack H.</v>
      </c>
    </row>
    <row r="2981" spans="1:15" x14ac:dyDescent="0.25">
      <c r="A2981">
        <v>2008</v>
      </c>
      <c r="B2981" t="s">
        <v>126</v>
      </c>
      <c r="C2981" t="s">
        <v>127</v>
      </c>
      <c r="D2981">
        <v>39</v>
      </c>
      <c r="E2981">
        <v>31</v>
      </c>
      <c r="F2981">
        <v>24</v>
      </c>
      <c r="G2981" t="s">
        <v>16</v>
      </c>
      <c r="H2981" t="s">
        <v>350</v>
      </c>
      <c r="I2981" t="s">
        <v>134</v>
      </c>
      <c r="J2981" t="b">
        <v>0</v>
      </c>
      <c r="K2981">
        <v>12565</v>
      </c>
      <c r="L2981">
        <v>5708350</v>
      </c>
      <c r="M2981" t="str">
        <f>IF(VLOOKUP(A2981,'national-winners'!$A$2:$B$13,2,0)=H2981,"Y","N")</f>
        <v>N</v>
      </c>
      <c r="N2981" t="str">
        <f>_xlfn.XLOOKUP(INDEX('state-winning-votes'!$A$1:$L$53,MATCH($C2981,'state-winning-votes'!$A:$A,0),MATCH($A2981,'state-winning-votes'!$A$2:$L$2,0)),$K:$K,$H:$H)</f>
        <v>Obama, Barack H.</v>
      </c>
      <c r="O2981" t="str">
        <f>VLOOKUP(A2981,'national-winners'!$A$2:$B$13,2,0)</f>
        <v>Obama, Barack H.</v>
      </c>
    </row>
    <row r="2982" spans="1:15" x14ac:dyDescent="0.25">
      <c r="A2982">
        <v>2008</v>
      </c>
      <c r="B2982" t="s">
        <v>126</v>
      </c>
      <c r="C2982" t="s">
        <v>127</v>
      </c>
      <c r="D2982">
        <v>39</v>
      </c>
      <c r="E2982">
        <v>31</v>
      </c>
      <c r="F2982">
        <v>24</v>
      </c>
      <c r="G2982" t="s">
        <v>16</v>
      </c>
      <c r="H2982" t="s">
        <v>352</v>
      </c>
      <c r="I2982" t="s">
        <v>274</v>
      </c>
      <c r="J2982" t="b">
        <v>0</v>
      </c>
      <c r="K2982">
        <v>8518</v>
      </c>
      <c r="L2982">
        <v>5708350</v>
      </c>
      <c r="M2982" t="str">
        <f>IF(VLOOKUP(A2982,'national-winners'!$A$2:$B$13,2,0)=H2982,"Y","N")</f>
        <v>N</v>
      </c>
      <c r="N2982" t="str">
        <f>_xlfn.XLOOKUP(INDEX('state-winning-votes'!$A$1:$L$53,MATCH($C2982,'state-winning-votes'!$A:$A,0),MATCH($A2982,'state-winning-votes'!$A$2:$L$2,0)),$K:$K,$H:$H)</f>
        <v>Obama, Barack H.</v>
      </c>
      <c r="O2982" t="str">
        <f>VLOOKUP(A2982,'national-winners'!$A$2:$B$13,2,0)</f>
        <v>Obama, Barack H.</v>
      </c>
    </row>
    <row r="2983" spans="1:15" x14ac:dyDescent="0.25">
      <c r="A2983">
        <v>2008</v>
      </c>
      <c r="B2983" t="s">
        <v>126</v>
      </c>
      <c r="C2983" t="s">
        <v>127</v>
      </c>
      <c r="D2983">
        <v>39</v>
      </c>
      <c r="E2983">
        <v>31</v>
      </c>
      <c r="F2983">
        <v>24</v>
      </c>
      <c r="G2983" t="s">
        <v>16</v>
      </c>
      <c r="H2983" t="s">
        <v>362</v>
      </c>
      <c r="I2983" t="s">
        <v>100</v>
      </c>
      <c r="J2983" t="b">
        <v>0</v>
      </c>
      <c r="K2983">
        <v>2735</v>
      </c>
      <c r="L2983">
        <v>5708350</v>
      </c>
      <c r="M2983" t="str">
        <f>IF(VLOOKUP(A2983,'national-winners'!$A$2:$B$13,2,0)=H2983,"Y","N")</f>
        <v>N</v>
      </c>
      <c r="N2983" t="str">
        <f>_xlfn.XLOOKUP(INDEX('state-winning-votes'!$A$1:$L$53,MATCH($C2983,'state-winning-votes'!$A:$A,0),MATCH($A2983,'state-winning-votes'!$A$2:$L$2,0)),$K:$K,$H:$H)</f>
        <v>Obama, Barack H.</v>
      </c>
      <c r="O2983" t="str">
        <f>VLOOKUP(A2983,'national-winners'!$A$2:$B$13,2,0)</f>
        <v>Obama, Barack H.</v>
      </c>
    </row>
    <row r="2984" spans="1:15" x14ac:dyDescent="0.25">
      <c r="A2984">
        <v>2008</v>
      </c>
      <c r="B2984" t="s">
        <v>126</v>
      </c>
      <c r="C2984" t="s">
        <v>127</v>
      </c>
      <c r="D2984">
        <v>39</v>
      </c>
      <c r="E2984">
        <v>31</v>
      </c>
      <c r="F2984">
        <v>24</v>
      </c>
      <c r="G2984" t="s">
        <v>16</v>
      </c>
      <c r="I2984" t="s">
        <v>35</v>
      </c>
      <c r="J2984" t="b">
        <v>1</v>
      </c>
      <c r="K2984">
        <v>509</v>
      </c>
      <c r="L2984">
        <v>5708350</v>
      </c>
      <c r="M2984" t="str">
        <f>IF(VLOOKUP(A2984,'national-winners'!$A$2:$B$13,2,0)=H2984,"Y","N")</f>
        <v>N</v>
      </c>
      <c r="N2984" t="str">
        <f>_xlfn.XLOOKUP(INDEX('state-winning-votes'!$A$1:$L$53,MATCH($C2984,'state-winning-votes'!$A:$A,0),MATCH($A2984,'state-winning-votes'!$A$2:$L$2,0)),$K:$K,$H:$H)</f>
        <v>Obama, Barack H.</v>
      </c>
      <c r="O2984" t="str">
        <f>VLOOKUP(A2984,'national-winners'!$A$2:$B$13,2,0)</f>
        <v>Obama, Barack H.</v>
      </c>
    </row>
    <row r="2985" spans="1:15" x14ac:dyDescent="0.25">
      <c r="A2985">
        <v>2008</v>
      </c>
      <c r="B2985" t="s">
        <v>128</v>
      </c>
      <c r="C2985" t="s">
        <v>129</v>
      </c>
      <c r="D2985">
        <v>40</v>
      </c>
      <c r="E2985">
        <v>73</v>
      </c>
      <c r="F2985">
        <v>53</v>
      </c>
      <c r="G2985" t="s">
        <v>16</v>
      </c>
      <c r="H2985" t="s">
        <v>348</v>
      </c>
      <c r="I2985" t="s">
        <v>21</v>
      </c>
      <c r="J2985" t="b">
        <v>0</v>
      </c>
      <c r="K2985">
        <v>960165</v>
      </c>
      <c r="L2985">
        <v>1462661</v>
      </c>
      <c r="M2985" t="str">
        <f>IF(VLOOKUP(A2985,'national-winners'!$A$2:$B$13,2,0)=H2985,"Y","N")</f>
        <v>N</v>
      </c>
      <c r="N2985" t="str">
        <f>_xlfn.XLOOKUP(INDEX('state-winning-votes'!$A$1:$L$53,MATCH($C2985,'state-winning-votes'!$A:$A,0),MATCH($A2985,'state-winning-votes'!$A$2:$L$2,0)),$K:$K,$H:$H)</f>
        <v>McCain, John</v>
      </c>
      <c r="O2985" t="str">
        <f>VLOOKUP(A2985,'national-winners'!$A$2:$B$13,2,0)</f>
        <v>Obama, Barack H.</v>
      </c>
    </row>
    <row r="2986" spans="1:15" x14ac:dyDescent="0.25">
      <c r="A2986">
        <v>2008</v>
      </c>
      <c r="B2986" t="s">
        <v>128</v>
      </c>
      <c r="C2986" t="s">
        <v>129</v>
      </c>
      <c r="D2986">
        <v>40</v>
      </c>
      <c r="E2986">
        <v>73</v>
      </c>
      <c r="F2986">
        <v>53</v>
      </c>
      <c r="G2986" t="s">
        <v>16</v>
      </c>
      <c r="H2986" t="s">
        <v>349</v>
      </c>
      <c r="I2986" t="s">
        <v>18</v>
      </c>
      <c r="J2986" t="b">
        <v>0</v>
      </c>
      <c r="K2986">
        <v>502496</v>
      </c>
      <c r="L2986">
        <v>1462661</v>
      </c>
      <c r="M2986" t="str">
        <f>IF(VLOOKUP(A2986,'national-winners'!$A$2:$B$13,2,0)=H2986,"Y","N")</f>
        <v>Y</v>
      </c>
      <c r="N2986" t="str">
        <f>_xlfn.XLOOKUP(INDEX('state-winning-votes'!$A$1:$L$53,MATCH($C2986,'state-winning-votes'!$A:$A,0),MATCH($A2986,'state-winning-votes'!$A$2:$L$2,0)),$K:$K,$H:$H)</f>
        <v>McCain, John</v>
      </c>
      <c r="O2986" t="str">
        <f>VLOOKUP(A2986,'national-winners'!$A$2:$B$13,2,0)</f>
        <v>Obama, Barack H.</v>
      </c>
    </row>
    <row r="2987" spans="1:15" x14ac:dyDescent="0.25">
      <c r="A2987">
        <v>2008</v>
      </c>
      <c r="B2987" t="s">
        <v>130</v>
      </c>
      <c r="C2987" t="s">
        <v>131</v>
      </c>
      <c r="D2987">
        <v>41</v>
      </c>
      <c r="E2987">
        <v>92</v>
      </c>
      <c r="F2987">
        <v>72</v>
      </c>
      <c r="G2987" t="s">
        <v>16</v>
      </c>
      <c r="H2987" t="s">
        <v>349</v>
      </c>
      <c r="I2987" t="s">
        <v>18</v>
      </c>
      <c r="J2987" t="b">
        <v>0</v>
      </c>
      <c r="K2987">
        <v>1037291</v>
      </c>
      <c r="L2987">
        <v>1827864</v>
      </c>
      <c r="M2987" t="str">
        <f>IF(VLOOKUP(A2987,'national-winners'!$A$2:$B$13,2,0)=H2987,"Y","N")</f>
        <v>Y</v>
      </c>
      <c r="N2987" t="str">
        <f>_xlfn.XLOOKUP(INDEX('state-winning-votes'!$A$1:$L$53,MATCH($C2987,'state-winning-votes'!$A:$A,0),MATCH($A2987,'state-winning-votes'!$A$2:$L$2,0)),$K:$K,$H:$H)</f>
        <v>Obama, Barack H.</v>
      </c>
      <c r="O2987" t="str">
        <f>VLOOKUP(A2987,'national-winners'!$A$2:$B$13,2,0)</f>
        <v>Obama, Barack H.</v>
      </c>
    </row>
    <row r="2988" spans="1:15" x14ac:dyDescent="0.25">
      <c r="A2988">
        <v>2008</v>
      </c>
      <c r="B2988" t="s">
        <v>130</v>
      </c>
      <c r="C2988" t="s">
        <v>131</v>
      </c>
      <c r="D2988">
        <v>41</v>
      </c>
      <c r="E2988">
        <v>92</v>
      </c>
      <c r="F2988">
        <v>72</v>
      </c>
      <c r="G2988" t="s">
        <v>16</v>
      </c>
      <c r="H2988" t="s">
        <v>348</v>
      </c>
      <c r="I2988" t="s">
        <v>21</v>
      </c>
      <c r="J2988" t="b">
        <v>0</v>
      </c>
      <c r="K2988">
        <v>738475</v>
      </c>
      <c r="L2988">
        <v>1827864</v>
      </c>
      <c r="M2988" t="str">
        <f>IF(VLOOKUP(A2988,'national-winners'!$A$2:$B$13,2,0)=H2988,"Y","N")</f>
        <v>N</v>
      </c>
      <c r="N2988" t="str">
        <f>_xlfn.XLOOKUP(INDEX('state-winning-votes'!$A$1:$L$53,MATCH($C2988,'state-winning-votes'!$A:$A,0),MATCH($A2988,'state-winning-votes'!$A$2:$L$2,0)),$K:$K,$H:$H)</f>
        <v>Obama, Barack H.</v>
      </c>
      <c r="O2988" t="str">
        <f>VLOOKUP(A2988,'national-winners'!$A$2:$B$13,2,0)</f>
        <v>Obama, Barack H.</v>
      </c>
    </row>
    <row r="2989" spans="1:15" x14ac:dyDescent="0.25">
      <c r="A2989">
        <v>2008</v>
      </c>
      <c r="B2989" t="s">
        <v>130</v>
      </c>
      <c r="C2989" t="s">
        <v>131</v>
      </c>
      <c r="D2989">
        <v>41</v>
      </c>
      <c r="E2989">
        <v>92</v>
      </c>
      <c r="F2989">
        <v>72</v>
      </c>
      <c r="G2989" t="s">
        <v>16</v>
      </c>
      <c r="H2989" t="s">
        <v>273</v>
      </c>
      <c r="I2989" t="s">
        <v>371</v>
      </c>
      <c r="J2989" t="b">
        <v>0</v>
      </c>
      <c r="K2989">
        <v>18614</v>
      </c>
      <c r="L2989">
        <v>1827864</v>
      </c>
      <c r="M2989" t="str">
        <f>IF(VLOOKUP(A2989,'national-winners'!$A$2:$B$13,2,0)=H2989,"Y","N")</f>
        <v>N</v>
      </c>
      <c r="N2989" t="str">
        <f>_xlfn.XLOOKUP(INDEX('state-winning-votes'!$A$1:$L$53,MATCH($C2989,'state-winning-votes'!$A:$A,0),MATCH($A2989,'state-winning-votes'!$A$2:$L$2,0)),$K:$K,$H:$H)</f>
        <v>Obama, Barack H.</v>
      </c>
      <c r="O2989" t="str">
        <f>VLOOKUP(A2989,'national-winners'!$A$2:$B$13,2,0)</f>
        <v>Obama, Barack H.</v>
      </c>
    </row>
    <row r="2990" spans="1:15" x14ac:dyDescent="0.25">
      <c r="A2990">
        <v>2008</v>
      </c>
      <c r="B2990" t="s">
        <v>130</v>
      </c>
      <c r="C2990" t="s">
        <v>131</v>
      </c>
      <c r="D2990">
        <v>41</v>
      </c>
      <c r="E2990">
        <v>92</v>
      </c>
      <c r="F2990">
        <v>72</v>
      </c>
      <c r="G2990" t="s">
        <v>16</v>
      </c>
      <c r="H2990" t="s">
        <v>59</v>
      </c>
      <c r="J2990" t="b">
        <v>0</v>
      </c>
      <c r="K2990">
        <v>13613</v>
      </c>
      <c r="L2990">
        <v>1827864</v>
      </c>
      <c r="M2990" t="str">
        <f>IF(VLOOKUP(A2990,'national-winners'!$A$2:$B$13,2,0)=H2990,"Y","N")</f>
        <v>N</v>
      </c>
      <c r="N2990" t="str">
        <f>_xlfn.XLOOKUP(INDEX('state-winning-votes'!$A$1:$L$53,MATCH($C2990,'state-winning-votes'!$A:$A,0),MATCH($A2990,'state-winning-votes'!$A$2:$L$2,0)),$K:$K,$H:$H)</f>
        <v>Obama, Barack H.</v>
      </c>
      <c r="O2990" t="str">
        <f>VLOOKUP(A2990,'national-winners'!$A$2:$B$13,2,0)</f>
        <v>Obama, Barack H.</v>
      </c>
    </row>
    <row r="2991" spans="1:15" x14ac:dyDescent="0.25">
      <c r="A2991">
        <v>2008</v>
      </c>
      <c r="B2991" t="s">
        <v>130</v>
      </c>
      <c r="C2991" t="s">
        <v>131</v>
      </c>
      <c r="D2991">
        <v>41</v>
      </c>
      <c r="E2991">
        <v>92</v>
      </c>
      <c r="F2991">
        <v>72</v>
      </c>
      <c r="G2991" t="s">
        <v>16</v>
      </c>
      <c r="H2991" t="s">
        <v>350</v>
      </c>
      <c r="I2991" t="s">
        <v>134</v>
      </c>
      <c r="J2991" t="b">
        <v>0</v>
      </c>
      <c r="K2991">
        <v>7693</v>
      </c>
      <c r="L2991">
        <v>1827864</v>
      </c>
      <c r="M2991" t="str">
        <f>IF(VLOOKUP(A2991,'national-winners'!$A$2:$B$13,2,0)=H2991,"Y","N")</f>
        <v>N</v>
      </c>
      <c r="N2991" t="str">
        <f>_xlfn.XLOOKUP(INDEX('state-winning-votes'!$A$1:$L$53,MATCH($C2991,'state-winning-votes'!$A:$A,0),MATCH($A2991,'state-winning-votes'!$A$2:$L$2,0)),$K:$K,$H:$H)</f>
        <v>Obama, Barack H.</v>
      </c>
      <c r="O2991" t="str">
        <f>VLOOKUP(A2991,'national-winners'!$A$2:$B$13,2,0)</f>
        <v>Obama, Barack H.</v>
      </c>
    </row>
    <row r="2992" spans="1:15" x14ac:dyDescent="0.25">
      <c r="A2992">
        <v>2008</v>
      </c>
      <c r="B2992" t="s">
        <v>130</v>
      </c>
      <c r="C2992" t="s">
        <v>131</v>
      </c>
      <c r="D2992">
        <v>41</v>
      </c>
      <c r="E2992">
        <v>92</v>
      </c>
      <c r="F2992">
        <v>72</v>
      </c>
      <c r="G2992" t="s">
        <v>16</v>
      </c>
      <c r="I2992" t="s">
        <v>29</v>
      </c>
      <c r="J2992" t="b">
        <v>0</v>
      </c>
      <c r="K2992">
        <v>7635</v>
      </c>
      <c r="L2992">
        <v>1827864</v>
      </c>
      <c r="M2992" t="str">
        <f>IF(VLOOKUP(A2992,'national-winners'!$A$2:$B$13,2,0)=H2992,"Y","N")</f>
        <v>N</v>
      </c>
      <c r="N2992" t="str">
        <f>_xlfn.XLOOKUP(INDEX('state-winning-votes'!$A$1:$L$53,MATCH($C2992,'state-winning-votes'!$A:$A,0),MATCH($A2992,'state-winning-votes'!$A$2:$L$2,0)),$K:$K,$H:$H)</f>
        <v>Obama, Barack H.</v>
      </c>
      <c r="O2992" t="str">
        <f>VLOOKUP(A2992,'national-winners'!$A$2:$B$13,2,0)</f>
        <v>Obama, Barack H.</v>
      </c>
    </row>
    <row r="2993" spans="1:15" x14ac:dyDescent="0.25">
      <c r="A2993">
        <v>2008</v>
      </c>
      <c r="B2993" t="s">
        <v>130</v>
      </c>
      <c r="C2993" t="s">
        <v>131</v>
      </c>
      <c r="D2993">
        <v>41</v>
      </c>
      <c r="E2993">
        <v>92</v>
      </c>
      <c r="F2993">
        <v>72</v>
      </c>
      <c r="G2993" t="s">
        <v>16</v>
      </c>
      <c r="H2993" t="s">
        <v>352</v>
      </c>
      <c r="I2993" t="s">
        <v>274</v>
      </c>
      <c r="J2993" t="b">
        <v>0</v>
      </c>
      <c r="K2993">
        <v>4543</v>
      </c>
      <c r="L2993">
        <v>1827864</v>
      </c>
      <c r="M2993" t="str">
        <f>IF(VLOOKUP(A2993,'national-winners'!$A$2:$B$13,2,0)=H2993,"Y","N")</f>
        <v>N</v>
      </c>
      <c r="N2993" t="str">
        <f>_xlfn.XLOOKUP(INDEX('state-winning-votes'!$A$1:$L$53,MATCH($C2993,'state-winning-votes'!$A:$A,0),MATCH($A2993,'state-winning-votes'!$A$2:$L$2,0)),$K:$K,$H:$H)</f>
        <v>Obama, Barack H.</v>
      </c>
      <c r="O2993" t="str">
        <f>VLOOKUP(A2993,'national-winners'!$A$2:$B$13,2,0)</f>
        <v>Obama, Barack H.</v>
      </c>
    </row>
    <row r="2994" spans="1:15" x14ac:dyDescent="0.25">
      <c r="A2994">
        <v>2008</v>
      </c>
      <c r="B2994" t="s">
        <v>132</v>
      </c>
      <c r="C2994" t="s">
        <v>133</v>
      </c>
      <c r="D2994">
        <v>42</v>
      </c>
      <c r="E2994">
        <v>23</v>
      </c>
      <c r="F2994">
        <v>14</v>
      </c>
      <c r="G2994" t="s">
        <v>16</v>
      </c>
      <c r="H2994" t="s">
        <v>349</v>
      </c>
      <c r="I2994" t="s">
        <v>18</v>
      </c>
      <c r="J2994" t="b">
        <v>0</v>
      </c>
      <c r="K2994">
        <v>3276363</v>
      </c>
      <c r="L2994">
        <v>6013272</v>
      </c>
      <c r="M2994" t="str">
        <f>IF(VLOOKUP(A2994,'national-winners'!$A$2:$B$13,2,0)=H2994,"Y","N")</f>
        <v>Y</v>
      </c>
      <c r="N2994" t="str">
        <f>_xlfn.XLOOKUP(INDEX('state-winning-votes'!$A$1:$L$53,MATCH($C2994,'state-winning-votes'!$A:$A,0),MATCH($A2994,'state-winning-votes'!$A$2:$L$2,0)),$K:$K,$H:$H)</f>
        <v>Obama, Barack H.</v>
      </c>
      <c r="O2994" t="str">
        <f>VLOOKUP(A2994,'national-winners'!$A$2:$B$13,2,0)</f>
        <v>Obama, Barack H.</v>
      </c>
    </row>
    <row r="2995" spans="1:15" x14ac:dyDescent="0.25">
      <c r="A2995">
        <v>2008</v>
      </c>
      <c r="B2995" t="s">
        <v>132</v>
      </c>
      <c r="C2995" t="s">
        <v>133</v>
      </c>
      <c r="D2995">
        <v>42</v>
      </c>
      <c r="E2995">
        <v>23</v>
      </c>
      <c r="F2995">
        <v>14</v>
      </c>
      <c r="G2995" t="s">
        <v>16</v>
      </c>
      <c r="H2995" t="s">
        <v>348</v>
      </c>
      <c r="I2995" t="s">
        <v>21</v>
      </c>
      <c r="J2995" t="b">
        <v>0</v>
      </c>
      <c r="K2995">
        <v>2655885</v>
      </c>
      <c r="L2995">
        <v>6013272</v>
      </c>
      <c r="M2995" t="str">
        <f>IF(VLOOKUP(A2995,'national-winners'!$A$2:$B$13,2,0)=H2995,"Y","N")</f>
        <v>N</v>
      </c>
      <c r="N2995" t="str">
        <f>_xlfn.XLOOKUP(INDEX('state-winning-votes'!$A$1:$L$53,MATCH($C2995,'state-winning-votes'!$A:$A,0),MATCH($A2995,'state-winning-votes'!$A$2:$L$2,0)),$K:$K,$H:$H)</f>
        <v>Obama, Barack H.</v>
      </c>
      <c r="O2995" t="str">
        <f>VLOOKUP(A2995,'national-winners'!$A$2:$B$13,2,0)</f>
        <v>Obama, Barack H.</v>
      </c>
    </row>
    <row r="2996" spans="1:15" x14ac:dyDescent="0.25">
      <c r="A2996">
        <v>2008</v>
      </c>
      <c r="B2996" t="s">
        <v>132</v>
      </c>
      <c r="C2996" t="s">
        <v>133</v>
      </c>
      <c r="D2996">
        <v>42</v>
      </c>
      <c r="E2996">
        <v>23</v>
      </c>
      <c r="F2996">
        <v>14</v>
      </c>
      <c r="G2996" t="s">
        <v>16</v>
      </c>
      <c r="H2996" t="s">
        <v>273</v>
      </c>
      <c r="I2996" t="s">
        <v>35</v>
      </c>
      <c r="J2996" t="b">
        <v>0</v>
      </c>
      <c r="K2996">
        <v>42977</v>
      </c>
      <c r="L2996">
        <v>6013272</v>
      </c>
      <c r="M2996" t="str">
        <f>IF(VLOOKUP(A2996,'national-winners'!$A$2:$B$13,2,0)=H2996,"Y","N")</f>
        <v>N</v>
      </c>
      <c r="N2996" t="str">
        <f>_xlfn.XLOOKUP(INDEX('state-winning-votes'!$A$1:$L$53,MATCH($C2996,'state-winning-votes'!$A:$A,0),MATCH($A2996,'state-winning-votes'!$A$2:$L$2,0)),$K:$K,$H:$H)</f>
        <v>Obama, Barack H.</v>
      </c>
      <c r="O2996" t="str">
        <f>VLOOKUP(A2996,'national-winners'!$A$2:$B$13,2,0)</f>
        <v>Obama, Barack H.</v>
      </c>
    </row>
    <row r="2997" spans="1:15" x14ac:dyDescent="0.25">
      <c r="A2997">
        <v>2008</v>
      </c>
      <c r="B2997" t="s">
        <v>132</v>
      </c>
      <c r="C2997" t="s">
        <v>133</v>
      </c>
      <c r="D2997">
        <v>42</v>
      </c>
      <c r="E2997">
        <v>23</v>
      </c>
      <c r="F2997">
        <v>14</v>
      </c>
      <c r="G2997" t="s">
        <v>16</v>
      </c>
      <c r="H2997" t="s">
        <v>351</v>
      </c>
      <c r="I2997" t="s">
        <v>29</v>
      </c>
      <c r="J2997" t="b">
        <v>0</v>
      </c>
      <c r="K2997">
        <v>19912</v>
      </c>
      <c r="L2997">
        <v>6013272</v>
      </c>
      <c r="M2997" t="str">
        <f>IF(VLOOKUP(A2997,'national-winners'!$A$2:$B$13,2,0)=H2997,"Y","N")</f>
        <v>N</v>
      </c>
      <c r="N2997" t="str">
        <f>_xlfn.XLOOKUP(INDEX('state-winning-votes'!$A$1:$L$53,MATCH($C2997,'state-winning-votes'!$A:$A,0),MATCH($A2997,'state-winning-votes'!$A$2:$L$2,0)),$K:$K,$H:$H)</f>
        <v>Obama, Barack H.</v>
      </c>
      <c r="O2997" t="str">
        <f>VLOOKUP(A2997,'national-winners'!$A$2:$B$13,2,0)</f>
        <v>Obama, Barack H.</v>
      </c>
    </row>
    <row r="2998" spans="1:15" x14ac:dyDescent="0.25">
      <c r="A2998">
        <v>2008</v>
      </c>
      <c r="B2998" t="s">
        <v>132</v>
      </c>
      <c r="C2998" t="s">
        <v>133</v>
      </c>
      <c r="D2998">
        <v>42</v>
      </c>
      <c r="E2998">
        <v>23</v>
      </c>
      <c r="F2998">
        <v>14</v>
      </c>
      <c r="G2998" t="s">
        <v>16</v>
      </c>
      <c r="J2998" t="b">
        <v>1</v>
      </c>
      <c r="K2998">
        <v>9955</v>
      </c>
      <c r="L2998">
        <v>6013272</v>
      </c>
      <c r="M2998" t="str">
        <f>IF(VLOOKUP(A2998,'national-winners'!$A$2:$B$13,2,0)=H2998,"Y","N")</f>
        <v>N</v>
      </c>
      <c r="N2998" t="str">
        <f>_xlfn.XLOOKUP(INDEX('state-winning-votes'!$A$1:$L$53,MATCH($C2998,'state-winning-votes'!$A:$A,0),MATCH($A2998,'state-winning-votes'!$A$2:$L$2,0)),$K:$K,$H:$H)</f>
        <v>Obama, Barack H.</v>
      </c>
      <c r="O2998" t="str">
        <f>VLOOKUP(A2998,'national-winners'!$A$2:$B$13,2,0)</f>
        <v>Obama, Barack H.</v>
      </c>
    </row>
    <row r="2999" spans="1:15" x14ac:dyDescent="0.25">
      <c r="A2999">
        <v>2008</v>
      </c>
      <c r="B2999" t="s">
        <v>132</v>
      </c>
      <c r="C2999" t="s">
        <v>133</v>
      </c>
      <c r="D2999">
        <v>42</v>
      </c>
      <c r="E2999">
        <v>23</v>
      </c>
      <c r="F2999">
        <v>14</v>
      </c>
      <c r="G2999" t="s">
        <v>16</v>
      </c>
      <c r="H2999" t="s">
        <v>52</v>
      </c>
      <c r="J2999" t="b">
        <v>0</v>
      </c>
      <c r="K2999">
        <v>8180</v>
      </c>
      <c r="L2999">
        <v>6013272</v>
      </c>
      <c r="M2999" t="str">
        <f>IF(VLOOKUP(A2999,'national-winners'!$A$2:$B$13,2,0)=H2999,"Y","N")</f>
        <v>N</v>
      </c>
      <c r="N2999" t="str">
        <f>_xlfn.XLOOKUP(INDEX('state-winning-votes'!$A$1:$L$53,MATCH($C2999,'state-winning-votes'!$A:$A,0),MATCH($A2999,'state-winning-votes'!$A$2:$L$2,0)),$K:$K,$H:$H)</f>
        <v>Obama, Barack H.</v>
      </c>
      <c r="O2999" t="str">
        <f>VLOOKUP(A2999,'national-winners'!$A$2:$B$13,2,0)</f>
        <v>Obama, Barack H.</v>
      </c>
    </row>
    <row r="3000" spans="1:15" x14ac:dyDescent="0.25">
      <c r="A3000">
        <v>2008</v>
      </c>
      <c r="B3000" t="s">
        <v>135</v>
      </c>
      <c r="C3000" t="s">
        <v>136</v>
      </c>
      <c r="D3000">
        <v>44</v>
      </c>
      <c r="E3000">
        <v>15</v>
      </c>
      <c r="F3000">
        <v>5</v>
      </c>
      <c r="G3000" t="s">
        <v>16</v>
      </c>
      <c r="H3000" t="s">
        <v>349</v>
      </c>
      <c r="I3000" t="s">
        <v>18</v>
      </c>
      <c r="J3000" t="b">
        <v>0</v>
      </c>
      <c r="K3000">
        <v>296571</v>
      </c>
      <c r="L3000">
        <v>471766</v>
      </c>
      <c r="M3000" t="str">
        <f>IF(VLOOKUP(A3000,'national-winners'!$A$2:$B$13,2,0)=H3000,"Y","N")</f>
        <v>Y</v>
      </c>
      <c r="N3000" t="str">
        <f>_xlfn.XLOOKUP(INDEX('state-winning-votes'!$A$1:$L$53,MATCH($C3000,'state-winning-votes'!$A:$A,0),MATCH($A3000,'state-winning-votes'!$A$2:$L$2,0)),$K:$K,$H:$H)</f>
        <v>Obama, Barack H.</v>
      </c>
      <c r="O3000" t="str">
        <f>VLOOKUP(A3000,'national-winners'!$A$2:$B$13,2,0)</f>
        <v>Obama, Barack H.</v>
      </c>
    </row>
    <row r="3001" spans="1:15" x14ac:dyDescent="0.25">
      <c r="A3001">
        <v>2008</v>
      </c>
      <c r="B3001" t="s">
        <v>135</v>
      </c>
      <c r="C3001" t="s">
        <v>136</v>
      </c>
      <c r="D3001">
        <v>44</v>
      </c>
      <c r="E3001">
        <v>15</v>
      </c>
      <c r="F3001">
        <v>5</v>
      </c>
      <c r="G3001" t="s">
        <v>16</v>
      </c>
      <c r="H3001" t="s">
        <v>348</v>
      </c>
      <c r="I3001" t="s">
        <v>21</v>
      </c>
      <c r="J3001" t="b">
        <v>0</v>
      </c>
      <c r="K3001">
        <v>165391</v>
      </c>
      <c r="L3001">
        <v>471766</v>
      </c>
      <c r="M3001" t="str">
        <f>IF(VLOOKUP(A3001,'national-winners'!$A$2:$B$13,2,0)=H3001,"Y","N")</f>
        <v>N</v>
      </c>
      <c r="N3001" t="str">
        <f>_xlfn.XLOOKUP(INDEX('state-winning-votes'!$A$1:$L$53,MATCH($C3001,'state-winning-votes'!$A:$A,0),MATCH($A3001,'state-winning-votes'!$A$2:$L$2,0)),$K:$K,$H:$H)</f>
        <v>Obama, Barack H.</v>
      </c>
      <c r="O3001" t="str">
        <f>VLOOKUP(A3001,'national-winners'!$A$2:$B$13,2,0)</f>
        <v>Obama, Barack H.</v>
      </c>
    </row>
    <row r="3002" spans="1:15" x14ac:dyDescent="0.25">
      <c r="A3002">
        <v>2008</v>
      </c>
      <c r="B3002" t="s">
        <v>135</v>
      </c>
      <c r="C3002" t="s">
        <v>136</v>
      </c>
      <c r="D3002">
        <v>44</v>
      </c>
      <c r="E3002">
        <v>15</v>
      </c>
      <c r="F3002">
        <v>5</v>
      </c>
      <c r="G3002" t="s">
        <v>16</v>
      </c>
      <c r="H3002" t="s">
        <v>273</v>
      </c>
      <c r="I3002" t="s">
        <v>35</v>
      </c>
      <c r="J3002" t="b">
        <v>0</v>
      </c>
      <c r="K3002">
        <v>4829</v>
      </c>
      <c r="L3002">
        <v>471766</v>
      </c>
      <c r="M3002" t="str">
        <f>IF(VLOOKUP(A3002,'national-winners'!$A$2:$B$13,2,0)=H3002,"Y","N")</f>
        <v>N</v>
      </c>
      <c r="N3002" t="str">
        <f>_xlfn.XLOOKUP(INDEX('state-winning-votes'!$A$1:$L$53,MATCH($C3002,'state-winning-votes'!$A:$A,0),MATCH($A3002,'state-winning-votes'!$A$2:$L$2,0)),$K:$K,$H:$H)</f>
        <v>Obama, Barack H.</v>
      </c>
      <c r="O3002" t="str">
        <f>VLOOKUP(A3002,'national-winners'!$A$2:$B$13,2,0)</f>
        <v>Obama, Barack H.</v>
      </c>
    </row>
    <row r="3003" spans="1:15" x14ac:dyDescent="0.25">
      <c r="A3003">
        <v>2008</v>
      </c>
      <c r="B3003" t="s">
        <v>135</v>
      </c>
      <c r="C3003" t="s">
        <v>136</v>
      </c>
      <c r="D3003">
        <v>44</v>
      </c>
      <c r="E3003">
        <v>15</v>
      </c>
      <c r="F3003">
        <v>5</v>
      </c>
      <c r="G3003" t="s">
        <v>16</v>
      </c>
      <c r="J3003" t="b">
        <v>1</v>
      </c>
      <c r="K3003">
        <v>1999</v>
      </c>
      <c r="L3003">
        <v>471766</v>
      </c>
      <c r="M3003" t="str">
        <f>IF(VLOOKUP(A3003,'national-winners'!$A$2:$B$13,2,0)=H3003,"Y","N")</f>
        <v>N</v>
      </c>
      <c r="N3003" t="str">
        <f>_xlfn.XLOOKUP(INDEX('state-winning-votes'!$A$1:$L$53,MATCH($C3003,'state-winning-votes'!$A:$A,0),MATCH($A3003,'state-winning-votes'!$A$2:$L$2,0)),$K:$K,$H:$H)</f>
        <v>Obama, Barack H.</v>
      </c>
      <c r="O3003" t="str">
        <f>VLOOKUP(A3003,'national-winners'!$A$2:$B$13,2,0)</f>
        <v>Obama, Barack H.</v>
      </c>
    </row>
    <row r="3004" spans="1:15" x14ac:dyDescent="0.25">
      <c r="A3004">
        <v>2008</v>
      </c>
      <c r="B3004" t="s">
        <v>135</v>
      </c>
      <c r="C3004" t="s">
        <v>136</v>
      </c>
      <c r="D3004">
        <v>44</v>
      </c>
      <c r="E3004">
        <v>15</v>
      </c>
      <c r="F3004">
        <v>5</v>
      </c>
      <c r="G3004" t="s">
        <v>16</v>
      </c>
      <c r="H3004" t="s">
        <v>351</v>
      </c>
      <c r="I3004" t="s">
        <v>29</v>
      </c>
      <c r="J3004" t="b">
        <v>0</v>
      </c>
      <c r="K3004">
        <v>1382</v>
      </c>
      <c r="L3004">
        <v>471766</v>
      </c>
      <c r="M3004" t="str">
        <f>IF(VLOOKUP(A3004,'national-winners'!$A$2:$B$13,2,0)=H3004,"Y","N")</f>
        <v>N</v>
      </c>
      <c r="N3004" t="str">
        <f>_xlfn.XLOOKUP(INDEX('state-winning-votes'!$A$1:$L$53,MATCH($C3004,'state-winning-votes'!$A:$A,0),MATCH($A3004,'state-winning-votes'!$A$2:$L$2,0)),$K:$K,$H:$H)</f>
        <v>Obama, Barack H.</v>
      </c>
      <c r="O3004" t="str">
        <f>VLOOKUP(A3004,'national-winners'!$A$2:$B$13,2,0)</f>
        <v>Obama, Barack H.</v>
      </c>
    </row>
    <row r="3005" spans="1:15" x14ac:dyDescent="0.25">
      <c r="A3005">
        <v>2008</v>
      </c>
      <c r="B3005" t="s">
        <v>135</v>
      </c>
      <c r="C3005" t="s">
        <v>136</v>
      </c>
      <c r="D3005">
        <v>44</v>
      </c>
      <c r="E3005">
        <v>15</v>
      </c>
      <c r="F3005">
        <v>5</v>
      </c>
      <c r="G3005" t="s">
        <v>16</v>
      </c>
      <c r="H3005" t="s">
        <v>352</v>
      </c>
      <c r="I3005" t="s">
        <v>274</v>
      </c>
      <c r="J3005" t="b">
        <v>0</v>
      </c>
      <c r="K3005">
        <v>797</v>
      </c>
      <c r="L3005">
        <v>471766</v>
      </c>
      <c r="M3005" t="str">
        <f>IF(VLOOKUP(A3005,'national-winners'!$A$2:$B$13,2,0)=H3005,"Y","N")</f>
        <v>N</v>
      </c>
      <c r="N3005" t="str">
        <f>_xlfn.XLOOKUP(INDEX('state-winning-votes'!$A$1:$L$53,MATCH($C3005,'state-winning-votes'!$A:$A,0),MATCH($A3005,'state-winning-votes'!$A$2:$L$2,0)),$K:$K,$H:$H)</f>
        <v>Obama, Barack H.</v>
      </c>
      <c r="O3005" t="str">
        <f>VLOOKUP(A3005,'national-winners'!$A$2:$B$13,2,0)</f>
        <v>Obama, Barack H.</v>
      </c>
    </row>
    <row r="3006" spans="1:15" x14ac:dyDescent="0.25">
      <c r="A3006">
        <v>2008</v>
      </c>
      <c r="B3006" t="s">
        <v>135</v>
      </c>
      <c r="C3006" t="s">
        <v>136</v>
      </c>
      <c r="D3006">
        <v>44</v>
      </c>
      <c r="E3006">
        <v>15</v>
      </c>
      <c r="F3006">
        <v>5</v>
      </c>
      <c r="G3006" t="s">
        <v>16</v>
      </c>
      <c r="H3006" t="s">
        <v>350</v>
      </c>
      <c r="I3006" t="s">
        <v>134</v>
      </c>
      <c r="J3006" t="b">
        <v>0</v>
      </c>
      <c r="K3006">
        <v>675</v>
      </c>
      <c r="L3006">
        <v>471766</v>
      </c>
      <c r="M3006" t="str">
        <f>IF(VLOOKUP(A3006,'national-winners'!$A$2:$B$13,2,0)=H3006,"Y","N")</f>
        <v>N</v>
      </c>
      <c r="N3006" t="str">
        <f>_xlfn.XLOOKUP(INDEX('state-winning-votes'!$A$1:$L$53,MATCH($C3006,'state-winning-votes'!$A:$A,0),MATCH($A3006,'state-winning-votes'!$A$2:$L$2,0)),$K:$K,$H:$H)</f>
        <v>Obama, Barack H.</v>
      </c>
      <c r="O3006" t="str">
        <f>VLOOKUP(A3006,'national-winners'!$A$2:$B$13,2,0)</f>
        <v>Obama, Barack H.</v>
      </c>
    </row>
    <row r="3007" spans="1:15" x14ac:dyDescent="0.25">
      <c r="A3007">
        <v>2008</v>
      </c>
      <c r="B3007" t="s">
        <v>135</v>
      </c>
      <c r="C3007" t="s">
        <v>136</v>
      </c>
      <c r="D3007">
        <v>44</v>
      </c>
      <c r="E3007">
        <v>15</v>
      </c>
      <c r="F3007">
        <v>5</v>
      </c>
      <c r="G3007" t="s">
        <v>16</v>
      </c>
      <c r="H3007" t="s">
        <v>264</v>
      </c>
      <c r="I3007" t="s">
        <v>353</v>
      </c>
      <c r="J3007" t="b">
        <v>0</v>
      </c>
      <c r="K3007">
        <v>122</v>
      </c>
      <c r="L3007">
        <v>471766</v>
      </c>
      <c r="M3007" t="str">
        <f>IF(VLOOKUP(A3007,'national-winners'!$A$2:$B$13,2,0)=H3007,"Y","N")</f>
        <v>N</v>
      </c>
      <c r="N3007" t="str">
        <f>_xlfn.XLOOKUP(INDEX('state-winning-votes'!$A$1:$L$53,MATCH($C3007,'state-winning-votes'!$A:$A,0),MATCH($A3007,'state-winning-votes'!$A$2:$L$2,0)),$K:$K,$H:$H)</f>
        <v>Obama, Barack H.</v>
      </c>
      <c r="O3007" t="str">
        <f>VLOOKUP(A3007,'national-winners'!$A$2:$B$13,2,0)</f>
        <v>Obama, Barack H.</v>
      </c>
    </row>
    <row r="3008" spans="1:15" x14ac:dyDescent="0.25">
      <c r="A3008">
        <v>2008</v>
      </c>
      <c r="B3008" t="s">
        <v>137</v>
      </c>
      <c r="C3008" t="s">
        <v>138</v>
      </c>
      <c r="D3008">
        <v>45</v>
      </c>
      <c r="E3008">
        <v>57</v>
      </c>
      <c r="F3008">
        <v>48</v>
      </c>
      <c r="G3008" t="s">
        <v>16</v>
      </c>
      <c r="H3008" t="s">
        <v>348</v>
      </c>
      <c r="I3008" t="s">
        <v>21</v>
      </c>
      <c r="J3008" t="b">
        <v>0</v>
      </c>
      <c r="K3008">
        <v>1034896</v>
      </c>
      <c r="L3008">
        <v>1920969</v>
      </c>
      <c r="M3008" t="str">
        <f>IF(VLOOKUP(A3008,'national-winners'!$A$2:$B$13,2,0)=H3008,"Y","N")</f>
        <v>N</v>
      </c>
      <c r="N3008" t="str">
        <f>_xlfn.XLOOKUP(INDEX('state-winning-votes'!$A$1:$L$53,MATCH($C3008,'state-winning-votes'!$A:$A,0),MATCH($A3008,'state-winning-votes'!$A$2:$L$2,0)),$K:$K,$H:$H)</f>
        <v>McCain, John</v>
      </c>
      <c r="O3008" t="str">
        <f>VLOOKUP(A3008,'national-winners'!$A$2:$B$13,2,0)</f>
        <v>Obama, Barack H.</v>
      </c>
    </row>
    <row r="3009" spans="1:15" x14ac:dyDescent="0.25">
      <c r="A3009">
        <v>2008</v>
      </c>
      <c r="B3009" t="s">
        <v>137</v>
      </c>
      <c r="C3009" t="s">
        <v>138</v>
      </c>
      <c r="D3009">
        <v>45</v>
      </c>
      <c r="E3009">
        <v>57</v>
      </c>
      <c r="F3009">
        <v>48</v>
      </c>
      <c r="G3009" t="s">
        <v>16</v>
      </c>
      <c r="H3009" t="s">
        <v>349</v>
      </c>
      <c r="I3009" t="s">
        <v>18</v>
      </c>
      <c r="J3009" t="b">
        <v>0</v>
      </c>
      <c r="K3009">
        <v>862449</v>
      </c>
      <c r="L3009">
        <v>1920969</v>
      </c>
      <c r="M3009" t="str">
        <f>IF(VLOOKUP(A3009,'national-winners'!$A$2:$B$13,2,0)=H3009,"Y","N")</f>
        <v>Y</v>
      </c>
      <c r="N3009" t="str">
        <f>_xlfn.XLOOKUP(INDEX('state-winning-votes'!$A$1:$L$53,MATCH($C3009,'state-winning-votes'!$A:$A,0),MATCH($A3009,'state-winning-votes'!$A$2:$L$2,0)),$K:$K,$H:$H)</f>
        <v>McCain, John</v>
      </c>
      <c r="O3009" t="str">
        <f>VLOOKUP(A3009,'national-winners'!$A$2:$B$13,2,0)</f>
        <v>Obama, Barack H.</v>
      </c>
    </row>
    <row r="3010" spans="1:15" x14ac:dyDescent="0.25">
      <c r="A3010">
        <v>2008</v>
      </c>
      <c r="B3010" t="s">
        <v>137</v>
      </c>
      <c r="C3010" t="s">
        <v>138</v>
      </c>
      <c r="D3010">
        <v>45</v>
      </c>
      <c r="E3010">
        <v>57</v>
      </c>
      <c r="F3010">
        <v>48</v>
      </c>
      <c r="G3010" t="s">
        <v>16</v>
      </c>
      <c r="H3010" t="s">
        <v>351</v>
      </c>
      <c r="I3010" t="s">
        <v>29</v>
      </c>
      <c r="J3010" t="b">
        <v>0</v>
      </c>
      <c r="K3010">
        <v>7283</v>
      </c>
      <c r="L3010">
        <v>1920969</v>
      </c>
      <c r="M3010" t="str">
        <f>IF(VLOOKUP(A3010,'national-winners'!$A$2:$B$13,2,0)=H3010,"Y","N")</f>
        <v>N</v>
      </c>
      <c r="N3010" t="str">
        <f>_xlfn.XLOOKUP(INDEX('state-winning-votes'!$A$1:$L$53,MATCH($C3010,'state-winning-votes'!$A:$A,0),MATCH($A3010,'state-winning-votes'!$A$2:$L$2,0)),$K:$K,$H:$H)</f>
        <v>McCain, John</v>
      </c>
      <c r="O3010" t="str">
        <f>VLOOKUP(A3010,'national-winners'!$A$2:$B$13,2,0)</f>
        <v>Obama, Barack H.</v>
      </c>
    </row>
    <row r="3011" spans="1:15" x14ac:dyDescent="0.25">
      <c r="A3011">
        <v>2008</v>
      </c>
      <c r="B3011" t="s">
        <v>137</v>
      </c>
      <c r="C3011" t="s">
        <v>138</v>
      </c>
      <c r="D3011">
        <v>45</v>
      </c>
      <c r="E3011">
        <v>57</v>
      </c>
      <c r="F3011">
        <v>48</v>
      </c>
      <c r="G3011" t="s">
        <v>16</v>
      </c>
      <c r="H3011" t="s">
        <v>350</v>
      </c>
      <c r="I3011" t="s">
        <v>134</v>
      </c>
      <c r="J3011" t="b">
        <v>0</v>
      </c>
      <c r="K3011">
        <v>6827</v>
      </c>
      <c r="L3011">
        <v>1920969</v>
      </c>
      <c r="M3011" t="str">
        <f>IF(VLOOKUP(A3011,'national-winners'!$A$2:$B$13,2,0)=H3011,"Y","N")</f>
        <v>N</v>
      </c>
      <c r="N3011" t="str">
        <f>_xlfn.XLOOKUP(INDEX('state-winning-votes'!$A$1:$L$53,MATCH($C3011,'state-winning-votes'!$A:$A,0),MATCH($A3011,'state-winning-votes'!$A$2:$L$2,0)),$K:$K,$H:$H)</f>
        <v>McCain, John</v>
      </c>
      <c r="O3011" t="str">
        <f>VLOOKUP(A3011,'national-winners'!$A$2:$B$13,2,0)</f>
        <v>Obama, Barack H.</v>
      </c>
    </row>
    <row r="3012" spans="1:15" x14ac:dyDescent="0.25">
      <c r="A3012">
        <v>2008</v>
      </c>
      <c r="B3012" t="s">
        <v>137</v>
      </c>
      <c r="C3012" t="s">
        <v>138</v>
      </c>
      <c r="D3012">
        <v>45</v>
      </c>
      <c r="E3012">
        <v>57</v>
      </c>
      <c r="F3012">
        <v>48</v>
      </c>
      <c r="G3012" t="s">
        <v>16</v>
      </c>
      <c r="H3012" t="s">
        <v>273</v>
      </c>
      <c r="I3012" t="s">
        <v>35</v>
      </c>
      <c r="J3012" t="b">
        <v>0</v>
      </c>
      <c r="K3012">
        <v>5053</v>
      </c>
      <c r="L3012">
        <v>1920969</v>
      </c>
      <c r="M3012" t="str">
        <f>IF(VLOOKUP(A3012,'national-winners'!$A$2:$B$13,2,0)=H3012,"Y","N")</f>
        <v>N</v>
      </c>
      <c r="N3012" t="str">
        <f>_xlfn.XLOOKUP(INDEX('state-winning-votes'!$A$1:$L$53,MATCH($C3012,'state-winning-votes'!$A:$A,0),MATCH($A3012,'state-winning-votes'!$A$2:$L$2,0)),$K:$K,$H:$H)</f>
        <v>McCain, John</v>
      </c>
      <c r="O3012" t="str">
        <f>VLOOKUP(A3012,'national-winners'!$A$2:$B$13,2,0)</f>
        <v>Obama, Barack H.</v>
      </c>
    </row>
    <row r="3013" spans="1:15" x14ac:dyDescent="0.25">
      <c r="A3013">
        <v>2008</v>
      </c>
      <c r="B3013" t="s">
        <v>137</v>
      </c>
      <c r="C3013" t="s">
        <v>138</v>
      </c>
      <c r="D3013">
        <v>45</v>
      </c>
      <c r="E3013">
        <v>57</v>
      </c>
      <c r="F3013">
        <v>48</v>
      </c>
      <c r="G3013" t="s">
        <v>16</v>
      </c>
      <c r="H3013" t="s">
        <v>352</v>
      </c>
      <c r="I3013" t="s">
        <v>274</v>
      </c>
      <c r="J3013" t="b">
        <v>0</v>
      </c>
      <c r="K3013">
        <v>4461</v>
      </c>
      <c r="L3013">
        <v>1920969</v>
      </c>
      <c r="M3013" t="str">
        <f>IF(VLOOKUP(A3013,'national-winners'!$A$2:$B$13,2,0)=H3013,"Y","N")</f>
        <v>N</v>
      </c>
      <c r="N3013" t="str">
        <f>_xlfn.XLOOKUP(INDEX('state-winning-votes'!$A$1:$L$53,MATCH($C3013,'state-winning-votes'!$A:$A,0),MATCH($A3013,'state-winning-votes'!$A$2:$L$2,0)),$K:$K,$H:$H)</f>
        <v>McCain, John</v>
      </c>
      <c r="O3013" t="str">
        <f>VLOOKUP(A3013,'national-winners'!$A$2:$B$13,2,0)</f>
        <v>Obama, Barack H.</v>
      </c>
    </row>
    <row r="3014" spans="1:15" x14ac:dyDescent="0.25">
      <c r="A3014">
        <v>2008</v>
      </c>
      <c r="B3014" t="s">
        <v>139</v>
      </c>
      <c r="C3014" t="s">
        <v>140</v>
      </c>
      <c r="D3014">
        <v>46</v>
      </c>
      <c r="E3014">
        <v>45</v>
      </c>
      <c r="F3014">
        <v>37</v>
      </c>
      <c r="G3014" t="s">
        <v>16</v>
      </c>
      <c r="H3014" t="s">
        <v>348</v>
      </c>
      <c r="I3014" t="s">
        <v>21</v>
      </c>
      <c r="J3014" t="b">
        <v>0</v>
      </c>
      <c r="K3014">
        <v>203054</v>
      </c>
      <c r="L3014">
        <v>381975</v>
      </c>
      <c r="M3014" t="str">
        <f>IF(VLOOKUP(A3014,'national-winners'!$A$2:$B$13,2,0)=H3014,"Y","N")</f>
        <v>N</v>
      </c>
      <c r="N3014" t="str">
        <f>_xlfn.XLOOKUP(INDEX('state-winning-votes'!$A$1:$L$53,MATCH($C3014,'state-winning-votes'!$A:$A,0),MATCH($A3014,'state-winning-votes'!$A$2:$L$2,0)),$K:$K,$H:$H)</f>
        <v>McCain, John</v>
      </c>
      <c r="O3014" t="str">
        <f>VLOOKUP(A3014,'national-winners'!$A$2:$B$13,2,0)</f>
        <v>Obama, Barack H.</v>
      </c>
    </row>
    <row r="3015" spans="1:15" x14ac:dyDescent="0.25">
      <c r="A3015">
        <v>2008</v>
      </c>
      <c r="B3015" t="s">
        <v>139</v>
      </c>
      <c r="C3015" t="s">
        <v>140</v>
      </c>
      <c r="D3015">
        <v>46</v>
      </c>
      <c r="E3015">
        <v>45</v>
      </c>
      <c r="F3015">
        <v>37</v>
      </c>
      <c r="G3015" t="s">
        <v>16</v>
      </c>
      <c r="H3015" t="s">
        <v>349</v>
      </c>
      <c r="I3015" t="s">
        <v>18</v>
      </c>
      <c r="J3015" t="b">
        <v>0</v>
      </c>
      <c r="K3015">
        <v>170924</v>
      </c>
      <c r="L3015">
        <v>381975</v>
      </c>
      <c r="M3015" t="str">
        <f>IF(VLOOKUP(A3015,'national-winners'!$A$2:$B$13,2,0)=H3015,"Y","N")</f>
        <v>Y</v>
      </c>
      <c r="N3015" t="str">
        <f>_xlfn.XLOOKUP(INDEX('state-winning-votes'!$A$1:$L$53,MATCH($C3015,'state-winning-votes'!$A:$A,0),MATCH($A3015,'state-winning-votes'!$A$2:$L$2,0)),$K:$K,$H:$H)</f>
        <v>McCain, John</v>
      </c>
      <c r="O3015" t="str">
        <f>VLOOKUP(A3015,'national-winners'!$A$2:$B$13,2,0)</f>
        <v>Obama, Barack H.</v>
      </c>
    </row>
    <row r="3016" spans="1:15" x14ac:dyDescent="0.25">
      <c r="A3016">
        <v>2008</v>
      </c>
      <c r="B3016" t="s">
        <v>139</v>
      </c>
      <c r="C3016" t="s">
        <v>140</v>
      </c>
      <c r="D3016">
        <v>46</v>
      </c>
      <c r="E3016">
        <v>45</v>
      </c>
      <c r="F3016">
        <v>37</v>
      </c>
      <c r="G3016" t="s">
        <v>16</v>
      </c>
      <c r="H3016" t="s">
        <v>273</v>
      </c>
      <c r="I3016" t="s">
        <v>35</v>
      </c>
      <c r="J3016" t="b">
        <v>0</v>
      </c>
      <c r="K3016">
        <v>4267</v>
      </c>
      <c r="L3016">
        <v>381975</v>
      </c>
      <c r="M3016" t="str">
        <f>IF(VLOOKUP(A3016,'national-winners'!$A$2:$B$13,2,0)=H3016,"Y","N")</f>
        <v>N</v>
      </c>
      <c r="N3016" t="str">
        <f>_xlfn.XLOOKUP(INDEX('state-winning-votes'!$A$1:$L$53,MATCH($C3016,'state-winning-votes'!$A:$A,0),MATCH($A3016,'state-winning-votes'!$A$2:$L$2,0)),$K:$K,$H:$H)</f>
        <v>McCain, John</v>
      </c>
      <c r="O3016" t="str">
        <f>VLOOKUP(A3016,'national-winners'!$A$2:$B$13,2,0)</f>
        <v>Obama, Barack H.</v>
      </c>
    </row>
    <row r="3017" spans="1:15" x14ac:dyDescent="0.25">
      <c r="A3017">
        <v>2008</v>
      </c>
      <c r="B3017" t="s">
        <v>139</v>
      </c>
      <c r="C3017" t="s">
        <v>140</v>
      </c>
      <c r="D3017">
        <v>46</v>
      </c>
      <c r="E3017">
        <v>45</v>
      </c>
      <c r="F3017">
        <v>37</v>
      </c>
      <c r="G3017" t="s">
        <v>16</v>
      </c>
      <c r="H3017" t="s">
        <v>350</v>
      </c>
      <c r="I3017" t="s">
        <v>134</v>
      </c>
      <c r="J3017" t="b">
        <v>0</v>
      </c>
      <c r="K3017">
        <v>1895</v>
      </c>
      <c r="L3017">
        <v>381975</v>
      </c>
      <c r="M3017" t="str">
        <f>IF(VLOOKUP(A3017,'national-winners'!$A$2:$B$13,2,0)=H3017,"Y","N")</f>
        <v>N</v>
      </c>
      <c r="N3017" t="str">
        <f>_xlfn.XLOOKUP(INDEX('state-winning-votes'!$A$1:$L$53,MATCH($C3017,'state-winning-votes'!$A:$A,0),MATCH($A3017,'state-winning-votes'!$A$2:$L$2,0)),$K:$K,$H:$H)</f>
        <v>McCain, John</v>
      </c>
      <c r="O3017" t="str">
        <f>VLOOKUP(A3017,'national-winners'!$A$2:$B$13,2,0)</f>
        <v>Obama, Barack H.</v>
      </c>
    </row>
    <row r="3018" spans="1:15" x14ac:dyDescent="0.25">
      <c r="A3018">
        <v>2008</v>
      </c>
      <c r="B3018" t="s">
        <v>139</v>
      </c>
      <c r="C3018" t="s">
        <v>140</v>
      </c>
      <c r="D3018">
        <v>46</v>
      </c>
      <c r="E3018">
        <v>45</v>
      </c>
      <c r="F3018">
        <v>37</v>
      </c>
      <c r="G3018" t="s">
        <v>16</v>
      </c>
      <c r="H3018" t="s">
        <v>351</v>
      </c>
      <c r="I3018" t="s">
        <v>29</v>
      </c>
      <c r="J3018" t="b">
        <v>0</v>
      </c>
      <c r="K3018">
        <v>1835</v>
      </c>
      <c r="L3018">
        <v>381975</v>
      </c>
      <c r="M3018" t="str">
        <f>IF(VLOOKUP(A3018,'national-winners'!$A$2:$B$13,2,0)=H3018,"Y","N")</f>
        <v>N</v>
      </c>
      <c r="N3018" t="str">
        <f>_xlfn.XLOOKUP(INDEX('state-winning-votes'!$A$1:$L$53,MATCH($C3018,'state-winning-votes'!$A:$A,0),MATCH($A3018,'state-winning-votes'!$A$2:$L$2,0)),$K:$K,$H:$H)</f>
        <v>McCain, John</v>
      </c>
      <c r="O3018" t="str">
        <f>VLOOKUP(A3018,'national-winners'!$A$2:$B$13,2,0)</f>
        <v>Obama, Barack H.</v>
      </c>
    </row>
    <row r="3019" spans="1:15" x14ac:dyDescent="0.25">
      <c r="A3019">
        <v>2008</v>
      </c>
      <c r="B3019" t="s">
        <v>141</v>
      </c>
      <c r="C3019" t="s">
        <v>142</v>
      </c>
      <c r="D3019">
        <v>47</v>
      </c>
      <c r="E3019">
        <v>62</v>
      </c>
      <c r="F3019">
        <v>54</v>
      </c>
      <c r="G3019" t="s">
        <v>16</v>
      </c>
      <c r="H3019" t="s">
        <v>348</v>
      </c>
      <c r="I3019" t="s">
        <v>21</v>
      </c>
      <c r="J3019" t="b">
        <v>0</v>
      </c>
      <c r="K3019">
        <v>1479178</v>
      </c>
      <c r="L3019">
        <v>2599749</v>
      </c>
      <c r="M3019" t="str">
        <f>IF(VLOOKUP(A3019,'national-winners'!$A$2:$B$13,2,0)=H3019,"Y","N")</f>
        <v>N</v>
      </c>
      <c r="N3019" t="str">
        <f>_xlfn.XLOOKUP(INDEX('state-winning-votes'!$A$1:$L$53,MATCH($C3019,'state-winning-votes'!$A:$A,0),MATCH($A3019,'state-winning-votes'!$A$2:$L$2,0)),$K:$K,$H:$H)</f>
        <v>McCain, John</v>
      </c>
      <c r="O3019" t="str">
        <f>VLOOKUP(A3019,'national-winners'!$A$2:$B$13,2,0)</f>
        <v>Obama, Barack H.</v>
      </c>
    </row>
    <row r="3020" spans="1:15" x14ac:dyDescent="0.25">
      <c r="A3020">
        <v>2008</v>
      </c>
      <c r="B3020" t="s">
        <v>141</v>
      </c>
      <c r="C3020" t="s">
        <v>142</v>
      </c>
      <c r="D3020">
        <v>47</v>
      </c>
      <c r="E3020">
        <v>62</v>
      </c>
      <c r="F3020">
        <v>54</v>
      </c>
      <c r="G3020" t="s">
        <v>16</v>
      </c>
      <c r="H3020" t="s">
        <v>349</v>
      </c>
      <c r="I3020" t="s">
        <v>18</v>
      </c>
      <c r="J3020" t="b">
        <v>0</v>
      </c>
      <c r="K3020">
        <v>1087437</v>
      </c>
      <c r="L3020">
        <v>2599749</v>
      </c>
      <c r="M3020" t="str">
        <f>IF(VLOOKUP(A3020,'national-winners'!$A$2:$B$13,2,0)=H3020,"Y","N")</f>
        <v>Y</v>
      </c>
      <c r="N3020" t="str">
        <f>_xlfn.XLOOKUP(INDEX('state-winning-votes'!$A$1:$L$53,MATCH($C3020,'state-winning-votes'!$A:$A,0),MATCH($A3020,'state-winning-votes'!$A$2:$L$2,0)),$K:$K,$H:$H)</f>
        <v>McCain, John</v>
      </c>
      <c r="O3020" t="str">
        <f>VLOOKUP(A3020,'national-winners'!$A$2:$B$13,2,0)</f>
        <v>Obama, Barack H.</v>
      </c>
    </row>
    <row r="3021" spans="1:15" x14ac:dyDescent="0.25">
      <c r="A3021">
        <v>2008</v>
      </c>
      <c r="B3021" t="s">
        <v>141</v>
      </c>
      <c r="C3021" t="s">
        <v>142</v>
      </c>
      <c r="D3021">
        <v>47</v>
      </c>
      <c r="E3021">
        <v>62</v>
      </c>
      <c r="F3021">
        <v>54</v>
      </c>
      <c r="G3021" t="s">
        <v>16</v>
      </c>
      <c r="I3021" t="s">
        <v>35</v>
      </c>
      <c r="J3021" t="b">
        <v>0</v>
      </c>
      <c r="K3021">
        <v>33134</v>
      </c>
      <c r="L3021">
        <v>2599749</v>
      </c>
      <c r="M3021" t="str">
        <f>IF(VLOOKUP(A3021,'national-winners'!$A$2:$B$13,2,0)=H3021,"Y","N")</f>
        <v>N</v>
      </c>
      <c r="N3021" t="str">
        <f>_xlfn.XLOOKUP(INDEX('state-winning-votes'!$A$1:$L$53,MATCH($C3021,'state-winning-votes'!$A:$A,0),MATCH($A3021,'state-winning-votes'!$A$2:$L$2,0)),$K:$K,$H:$H)</f>
        <v>McCain, John</v>
      </c>
      <c r="O3021" t="str">
        <f>VLOOKUP(A3021,'national-winners'!$A$2:$B$13,2,0)</f>
        <v>Obama, Barack H.</v>
      </c>
    </row>
    <row r="3022" spans="1:15" x14ac:dyDescent="0.25">
      <c r="A3022">
        <v>2008</v>
      </c>
      <c r="B3022" t="s">
        <v>143</v>
      </c>
      <c r="C3022" t="s">
        <v>144</v>
      </c>
      <c r="D3022">
        <v>48</v>
      </c>
      <c r="E3022">
        <v>74</v>
      </c>
      <c r="F3022">
        <v>49</v>
      </c>
      <c r="G3022" t="s">
        <v>16</v>
      </c>
      <c r="H3022" t="s">
        <v>348</v>
      </c>
      <c r="I3022" t="s">
        <v>21</v>
      </c>
      <c r="J3022" t="b">
        <v>0</v>
      </c>
      <c r="K3022">
        <v>4479328</v>
      </c>
      <c r="L3022">
        <v>8077795</v>
      </c>
      <c r="M3022" t="str">
        <f>IF(VLOOKUP(A3022,'national-winners'!$A$2:$B$13,2,0)=H3022,"Y","N")</f>
        <v>N</v>
      </c>
      <c r="N3022" t="str">
        <f>_xlfn.XLOOKUP(INDEX('state-winning-votes'!$A$1:$L$53,MATCH($C3022,'state-winning-votes'!$A:$A,0),MATCH($A3022,'state-winning-votes'!$A$2:$L$2,0)),$K:$K,$H:$H)</f>
        <v>McCain, John</v>
      </c>
      <c r="O3022" t="str">
        <f>VLOOKUP(A3022,'national-winners'!$A$2:$B$13,2,0)</f>
        <v>Obama, Barack H.</v>
      </c>
    </row>
    <row r="3023" spans="1:15" x14ac:dyDescent="0.25">
      <c r="A3023">
        <v>2008</v>
      </c>
      <c r="B3023" t="s">
        <v>143</v>
      </c>
      <c r="C3023" t="s">
        <v>144</v>
      </c>
      <c r="D3023">
        <v>48</v>
      </c>
      <c r="E3023">
        <v>74</v>
      </c>
      <c r="F3023">
        <v>49</v>
      </c>
      <c r="G3023" t="s">
        <v>16</v>
      </c>
      <c r="H3023" t="s">
        <v>349</v>
      </c>
      <c r="I3023" t="s">
        <v>18</v>
      </c>
      <c r="J3023" t="b">
        <v>0</v>
      </c>
      <c r="K3023">
        <v>3528633</v>
      </c>
      <c r="L3023">
        <v>8077795</v>
      </c>
      <c r="M3023" t="str">
        <f>IF(VLOOKUP(A3023,'national-winners'!$A$2:$B$13,2,0)=H3023,"Y","N")</f>
        <v>Y</v>
      </c>
      <c r="N3023" t="str">
        <f>_xlfn.XLOOKUP(INDEX('state-winning-votes'!$A$1:$L$53,MATCH($C3023,'state-winning-votes'!$A:$A,0),MATCH($A3023,'state-winning-votes'!$A$2:$L$2,0)),$K:$K,$H:$H)</f>
        <v>McCain, John</v>
      </c>
      <c r="O3023" t="str">
        <f>VLOOKUP(A3023,'national-winners'!$A$2:$B$13,2,0)</f>
        <v>Obama, Barack H.</v>
      </c>
    </row>
    <row r="3024" spans="1:15" x14ac:dyDescent="0.25">
      <c r="A3024">
        <v>2008</v>
      </c>
      <c r="B3024" t="s">
        <v>143</v>
      </c>
      <c r="C3024" t="s">
        <v>144</v>
      </c>
      <c r="D3024">
        <v>48</v>
      </c>
      <c r="E3024">
        <v>74</v>
      </c>
      <c r="F3024">
        <v>49</v>
      </c>
      <c r="G3024" t="s">
        <v>16</v>
      </c>
      <c r="H3024" t="s">
        <v>351</v>
      </c>
      <c r="I3024" t="s">
        <v>29</v>
      </c>
      <c r="J3024" t="b">
        <v>0</v>
      </c>
      <c r="K3024">
        <v>56116</v>
      </c>
      <c r="L3024">
        <v>8077795</v>
      </c>
      <c r="M3024" t="str">
        <f>IF(VLOOKUP(A3024,'national-winners'!$A$2:$B$13,2,0)=H3024,"Y","N")</f>
        <v>N</v>
      </c>
      <c r="N3024" t="str">
        <f>_xlfn.XLOOKUP(INDEX('state-winning-votes'!$A$1:$L$53,MATCH($C3024,'state-winning-votes'!$A:$A,0),MATCH($A3024,'state-winning-votes'!$A$2:$L$2,0)),$K:$K,$H:$H)</f>
        <v>McCain, John</v>
      </c>
      <c r="O3024" t="str">
        <f>VLOOKUP(A3024,'national-winners'!$A$2:$B$13,2,0)</f>
        <v>Obama, Barack H.</v>
      </c>
    </row>
    <row r="3025" spans="1:15" x14ac:dyDescent="0.25">
      <c r="A3025">
        <v>2008</v>
      </c>
      <c r="B3025" t="s">
        <v>143</v>
      </c>
      <c r="C3025" t="s">
        <v>144</v>
      </c>
      <c r="D3025">
        <v>48</v>
      </c>
      <c r="E3025">
        <v>74</v>
      </c>
      <c r="F3025">
        <v>49</v>
      </c>
      <c r="G3025" t="s">
        <v>16</v>
      </c>
      <c r="J3025" t="b">
        <v>1</v>
      </c>
      <c r="K3025">
        <v>7967</v>
      </c>
      <c r="L3025">
        <v>8077795</v>
      </c>
      <c r="M3025" t="str">
        <f>IF(VLOOKUP(A3025,'national-winners'!$A$2:$B$13,2,0)=H3025,"Y","N")</f>
        <v>N</v>
      </c>
      <c r="N3025" t="str">
        <f>_xlfn.XLOOKUP(INDEX('state-winning-votes'!$A$1:$L$53,MATCH($C3025,'state-winning-votes'!$A:$A,0),MATCH($A3025,'state-winning-votes'!$A$2:$L$2,0)),$K:$K,$H:$H)</f>
        <v>McCain, John</v>
      </c>
      <c r="O3025" t="str">
        <f>VLOOKUP(A3025,'national-winners'!$A$2:$B$13,2,0)</f>
        <v>Obama, Barack H.</v>
      </c>
    </row>
    <row r="3026" spans="1:15" x14ac:dyDescent="0.25">
      <c r="A3026">
        <v>2008</v>
      </c>
      <c r="B3026" t="s">
        <v>143</v>
      </c>
      <c r="C3026" t="s">
        <v>144</v>
      </c>
      <c r="D3026">
        <v>48</v>
      </c>
      <c r="E3026">
        <v>74</v>
      </c>
      <c r="F3026">
        <v>49</v>
      </c>
      <c r="G3026" t="s">
        <v>16</v>
      </c>
      <c r="H3026" t="s">
        <v>273</v>
      </c>
      <c r="I3026" t="s">
        <v>35</v>
      </c>
      <c r="J3026" t="b">
        <v>1</v>
      </c>
      <c r="K3026">
        <v>5751</v>
      </c>
      <c r="L3026">
        <v>8077795</v>
      </c>
      <c r="M3026" t="str">
        <f>IF(VLOOKUP(A3026,'national-winners'!$A$2:$B$13,2,0)=H3026,"Y","N")</f>
        <v>N</v>
      </c>
      <c r="N3026" t="str">
        <f>_xlfn.XLOOKUP(INDEX('state-winning-votes'!$A$1:$L$53,MATCH($C3026,'state-winning-votes'!$A:$A,0),MATCH($A3026,'state-winning-votes'!$A$2:$L$2,0)),$K:$K,$H:$H)</f>
        <v>McCain, John</v>
      </c>
      <c r="O3026" t="str">
        <f>VLOOKUP(A3026,'national-winners'!$A$2:$B$13,2,0)</f>
        <v>Obama, Barack H.</v>
      </c>
    </row>
    <row r="3027" spans="1:15" x14ac:dyDescent="0.25">
      <c r="A3027">
        <v>2008</v>
      </c>
      <c r="B3027" t="s">
        <v>145</v>
      </c>
      <c r="C3027" t="s">
        <v>146</v>
      </c>
      <c r="D3027">
        <v>49</v>
      </c>
      <c r="E3027">
        <v>87</v>
      </c>
      <c r="F3027">
        <v>67</v>
      </c>
      <c r="G3027" t="s">
        <v>16</v>
      </c>
      <c r="H3027" t="s">
        <v>348</v>
      </c>
      <c r="I3027" t="s">
        <v>21</v>
      </c>
      <c r="J3027" t="b">
        <v>0</v>
      </c>
      <c r="K3027">
        <v>596030</v>
      </c>
      <c r="L3027">
        <v>952370</v>
      </c>
      <c r="M3027" t="str">
        <f>IF(VLOOKUP(A3027,'national-winners'!$A$2:$B$13,2,0)=H3027,"Y","N")</f>
        <v>N</v>
      </c>
      <c r="N3027" t="str">
        <f>_xlfn.XLOOKUP(INDEX('state-winning-votes'!$A$1:$L$53,MATCH($C3027,'state-winning-votes'!$A:$A,0),MATCH($A3027,'state-winning-votes'!$A$2:$L$2,0)),$K:$K,$H:$H)</f>
        <v>McCain, John</v>
      </c>
      <c r="O3027" t="str">
        <f>VLOOKUP(A3027,'national-winners'!$A$2:$B$13,2,0)</f>
        <v>Obama, Barack H.</v>
      </c>
    </row>
    <row r="3028" spans="1:15" x14ac:dyDescent="0.25">
      <c r="A3028">
        <v>2008</v>
      </c>
      <c r="B3028" t="s">
        <v>145</v>
      </c>
      <c r="C3028" t="s">
        <v>146</v>
      </c>
      <c r="D3028">
        <v>49</v>
      </c>
      <c r="E3028">
        <v>87</v>
      </c>
      <c r="F3028">
        <v>67</v>
      </c>
      <c r="G3028" t="s">
        <v>16</v>
      </c>
      <c r="H3028" t="s">
        <v>349</v>
      </c>
      <c r="I3028" t="s">
        <v>18</v>
      </c>
      <c r="J3028" t="b">
        <v>0</v>
      </c>
      <c r="K3028">
        <v>327670</v>
      </c>
      <c r="L3028">
        <v>952370</v>
      </c>
      <c r="M3028" t="str">
        <f>IF(VLOOKUP(A3028,'national-winners'!$A$2:$B$13,2,0)=H3028,"Y","N")</f>
        <v>Y</v>
      </c>
      <c r="N3028" t="str">
        <f>_xlfn.XLOOKUP(INDEX('state-winning-votes'!$A$1:$L$53,MATCH($C3028,'state-winning-votes'!$A:$A,0),MATCH($A3028,'state-winning-votes'!$A$2:$L$2,0)),$K:$K,$H:$H)</f>
        <v>McCain, John</v>
      </c>
      <c r="O3028" t="str">
        <f>VLOOKUP(A3028,'national-winners'!$A$2:$B$13,2,0)</f>
        <v>Obama, Barack H.</v>
      </c>
    </row>
    <row r="3029" spans="1:15" x14ac:dyDescent="0.25">
      <c r="A3029">
        <v>2008</v>
      </c>
      <c r="B3029" t="s">
        <v>145</v>
      </c>
      <c r="C3029" t="s">
        <v>146</v>
      </c>
      <c r="D3029">
        <v>49</v>
      </c>
      <c r="E3029">
        <v>87</v>
      </c>
      <c r="F3029">
        <v>67</v>
      </c>
      <c r="G3029" t="s">
        <v>16</v>
      </c>
      <c r="H3029" t="s">
        <v>350</v>
      </c>
      <c r="I3029" t="s">
        <v>134</v>
      </c>
      <c r="J3029" t="b">
        <v>0</v>
      </c>
      <c r="K3029">
        <v>12012</v>
      </c>
      <c r="L3029">
        <v>952370</v>
      </c>
      <c r="M3029" t="str">
        <f>IF(VLOOKUP(A3029,'national-winners'!$A$2:$B$13,2,0)=H3029,"Y","N")</f>
        <v>N</v>
      </c>
      <c r="N3029" t="str">
        <f>_xlfn.XLOOKUP(INDEX('state-winning-votes'!$A$1:$L$53,MATCH($C3029,'state-winning-votes'!$A:$A,0),MATCH($A3029,'state-winning-votes'!$A$2:$L$2,0)),$K:$K,$H:$H)</f>
        <v>McCain, John</v>
      </c>
      <c r="O3029" t="str">
        <f>VLOOKUP(A3029,'national-winners'!$A$2:$B$13,2,0)</f>
        <v>Obama, Barack H.</v>
      </c>
    </row>
    <row r="3030" spans="1:15" x14ac:dyDescent="0.25">
      <c r="A3030">
        <v>2008</v>
      </c>
      <c r="B3030" t="s">
        <v>145</v>
      </c>
      <c r="C3030" t="s">
        <v>146</v>
      </c>
      <c r="D3030">
        <v>49</v>
      </c>
      <c r="E3030">
        <v>87</v>
      </c>
      <c r="F3030">
        <v>67</v>
      </c>
      <c r="G3030" t="s">
        <v>16</v>
      </c>
      <c r="H3030" t="s">
        <v>273</v>
      </c>
      <c r="I3030" t="s">
        <v>45</v>
      </c>
      <c r="J3030" t="b">
        <v>0</v>
      </c>
      <c r="K3030">
        <v>8416</v>
      </c>
      <c r="L3030">
        <v>952370</v>
      </c>
      <c r="M3030" t="str">
        <f>IF(VLOOKUP(A3030,'national-winners'!$A$2:$B$13,2,0)=H3030,"Y","N")</f>
        <v>N</v>
      </c>
      <c r="N3030" t="str">
        <f>_xlfn.XLOOKUP(INDEX('state-winning-votes'!$A$1:$L$53,MATCH($C3030,'state-winning-votes'!$A:$A,0),MATCH($A3030,'state-winning-votes'!$A$2:$L$2,0)),$K:$K,$H:$H)</f>
        <v>McCain, John</v>
      </c>
      <c r="O3030" t="str">
        <f>VLOOKUP(A3030,'national-winners'!$A$2:$B$13,2,0)</f>
        <v>Obama, Barack H.</v>
      </c>
    </row>
    <row r="3031" spans="1:15" x14ac:dyDescent="0.25">
      <c r="A3031">
        <v>2008</v>
      </c>
      <c r="B3031" t="s">
        <v>145</v>
      </c>
      <c r="C3031" t="s">
        <v>146</v>
      </c>
      <c r="D3031">
        <v>49</v>
      </c>
      <c r="E3031">
        <v>87</v>
      </c>
      <c r="F3031">
        <v>67</v>
      </c>
      <c r="G3031" t="s">
        <v>16</v>
      </c>
      <c r="H3031" t="s">
        <v>351</v>
      </c>
      <c r="I3031" t="s">
        <v>29</v>
      </c>
      <c r="J3031" t="b">
        <v>0</v>
      </c>
      <c r="K3031">
        <v>6966</v>
      </c>
      <c r="L3031">
        <v>952370</v>
      </c>
      <c r="M3031" t="str">
        <f>IF(VLOOKUP(A3031,'national-winners'!$A$2:$B$13,2,0)=H3031,"Y","N")</f>
        <v>N</v>
      </c>
      <c r="N3031" t="str">
        <f>_xlfn.XLOOKUP(INDEX('state-winning-votes'!$A$1:$L$53,MATCH($C3031,'state-winning-votes'!$A:$A,0),MATCH($A3031,'state-winning-votes'!$A$2:$L$2,0)),$K:$K,$H:$H)</f>
        <v>McCain, John</v>
      </c>
      <c r="O3031" t="str">
        <f>VLOOKUP(A3031,'national-winners'!$A$2:$B$13,2,0)</f>
        <v>Obama, Barack H.</v>
      </c>
    </row>
    <row r="3032" spans="1:15" x14ac:dyDescent="0.25">
      <c r="A3032">
        <v>2008</v>
      </c>
      <c r="B3032" t="s">
        <v>145</v>
      </c>
      <c r="C3032" t="s">
        <v>146</v>
      </c>
      <c r="D3032">
        <v>49</v>
      </c>
      <c r="E3032">
        <v>87</v>
      </c>
      <c r="F3032">
        <v>67</v>
      </c>
      <c r="G3032" t="s">
        <v>16</v>
      </c>
      <c r="H3032" t="s">
        <v>352</v>
      </c>
      <c r="I3032" t="s">
        <v>274</v>
      </c>
      <c r="J3032" t="b">
        <v>0</v>
      </c>
      <c r="K3032">
        <v>982</v>
      </c>
      <c r="L3032">
        <v>952370</v>
      </c>
      <c r="M3032" t="str">
        <f>IF(VLOOKUP(A3032,'national-winners'!$A$2:$B$13,2,0)=H3032,"Y","N")</f>
        <v>N</v>
      </c>
      <c r="N3032" t="str">
        <f>_xlfn.XLOOKUP(INDEX('state-winning-votes'!$A$1:$L$53,MATCH($C3032,'state-winning-votes'!$A:$A,0),MATCH($A3032,'state-winning-votes'!$A$2:$L$2,0)),$K:$K,$H:$H)</f>
        <v>McCain, John</v>
      </c>
      <c r="O3032" t="str">
        <f>VLOOKUP(A3032,'national-winners'!$A$2:$B$13,2,0)</f>
        <v>Obama, Barack H.</v>
      </c>
    </row>
    <row r="3033" spans="1:15" x14ac:dyDescent="0.25">
      <c r="A3033">
        <v>2008</v>
      </c>
      <c r="B3033" t="s">
        <v>145</v>
      </c>
      <c r="C3033" t="s">
        <v>146</v>
      </c>
      <c r="D3033">
        <v>49</v>
      </c>
      <c r="E3033">
        <v>87</v>
      </c>
      <c r="F3033">
        <v>67</v>
      </c>
      <c r="G3033" t="s">
        <v>16</v>
      </c>
      <c r="H3033" t="s">
        <v>264</v>
      </c>
      <c r="I3033" t="s">
        <v>353</v>
      </c>
      <c r="J3033" t="b">
        <v>0</v>
      </c>
      <c r="K3033">
        <v>262</v>
      </c>
      <c r="L3033">
        <v>952370</v>
      </c>
      <c r="M3033" t="str">
        <f>IF(VLOOKUP(A3033,'national-winners'!$A$2:$B$13,2,0)=H3033,"Y","N")</f>
        <v>N</v>
      </c>
      <c r="N3033" t="str">
        <f>_xlfn.XLOOKUP(INDEX('state-winning-votes'!$A$1:$L$53,MATCH($C3033,'state-winning-votes'!$A:$A,0),MATCH($A3033,'state-winning-votes'!$A$2:$L$2,0)),$K:$K,$H:$H)</f>
        <v>McCain, John</v>
      </c>
      <c r="O3033" t="str">
        <f>VLOOKUP(A3033,'national-winners'!$A$2:$B$13,2,0)</f>
        <v>Obama, Barack H.</v>
      </c>
    </row>
    <row r="3034" spans="1:15" x14ac:dyDescent="0.25">
      <c r="A3034">
        <v>2008</v>
      </c>
      <c r="B3034" t="s">
        <v>145</v>
      </c>
      <c r="C3034" t="s">
        <v>146</v>
      </c>
      <c r="D3034">
        <v>49</v>
      </c>
      <c r="E3034">
        <v>87</v>
      </c>
      <c r="F3034">
        <v>67</v>
      </c>
      <c r="G3034" t="s">
        <v>16</v>
      </c>
      <c r="J3034" t="b">
        <v>1</v>
      </c>
      <c r="K3034">
        <v>32</v>
      </c>
      <c r="L3034">
        <v>952370</v>
      </c>
      <c r="M3034" t="str">
        <f>IF(VLOOKUP(A3034,'national-winners'!$A$2:$B$13,2,0)=H3034,"Y","N")</f>
        <v>N</v>
      </c>
      <c r="N3034" t="str">
        <f>_xlfn.XLOOKUP(INDEX('state-winning-votes'!$A$1:$L$53,MATCH($C3034,'state-winning-votes'!$A:$A,0),MATCH($A3034,'state-winning-votes'!$A$2:$L$2,0)),$K:$K,$H:$H)</f>
        <v>McCain, John</v>
      </c>
      <c r="O3034" t="str">
        <f>VLOOKUP(A3034,'national-winners'!$A$2:$B$13,2,0)</f>
        <v>Obama, Barack H.</v>
      </c>
    </row>
    <row r="3035" spans="1:15" x14ac:dyDescent="0.25">
      <c r="A3035">
        <v>2008</v>
      </c>
      <c r="B3035" t="s">
        <v>148</v>
      </c>
      <c r="C3035" t="s">
        <v>149</v>
      </c>
      <c r="D3035">
        <v>50</v>
      </c>
      <c r="E3035">
        <v>13</v>
      </c>
      <c r="F3035">
        <v>6</v>
      </c>
      <c r="G3035" t="s">
        <v>16</v>
      </c>
      <c r="H3035" t="s">
        <v>349</v>
      </c>
      <c r="I3035" t="s">
        <v>18</v>
      </c>
      <c r="J3035" t="b">
        <v>0</v>
      </c>
      <c r="K3035">
        <v>219262</v>
      </c>
      <c r="L3035">
        <v>325046</v>
      </c>
      <c r="M3035" t="str">
        <f>IF(VLOOKUP(A3035,'national-winners'!$A$2:$B$13,2,0)=H3035,"Y","N")</f>
        <v>Y</v>
      </c>
      <c r="N3035" t="str">
        <f>_xlfn.XLOOKUP(INDEX('state-winning-votes'!$A$1:$L$53,MATCH($C3035,'state-winning-votes'!$A:$A,0),MATCH($A3035,'state-winning-votes'!$A$2:$L$2,0)),$K:$K,$H:$H)</f>
        <v>Obama, Barack H.</v>
      </c>
      <c r="O3035" t="str">
        <f>VLOOKUP(A3035,'national-winners'!$A$2:$B$13,2,0)</f>
        <v>Obama, Barack H.</v>
      </c>
    </row>
    <row r="3036" spans="1:15" x14ac:dyDescent="0.25">
      <c r="A3036">
        <v>2008</v>
      </c>
      <c r="B3036" t="s">
        <v>148</v>
      </c>
      <c r="C3036" t="s">
        <v>149</v>
      </c>
      <c r="D3036">
        <v>50</v>
      </c>
      <c r="E3036">
        <v>13</v>
      </c>
      <c r="F3036">
        <v>6</v>
      </c>
      <c r="G3036" t="s">
        <v>16</v>
      </c>
      <c r="H3036" t="s">
        <v>348</v>
      </c>
      <c r="I3036" t="s">
        <v>21</v>
      </c>
      <c r="J3036" t="b">
        <v>0</v>
      </c>
      <c r="K3036">
        <v>98974</v>
      </c>
      <c r="L3036">
        <v>325046</v>
      </c>
      <c r="M3036" t="str">
        <f>IF(VLOOKUP(A3036,'national-winners'!$A$2:$B$13,2,0)=H3036,"Y","N")</f>
        <v>N</v>
      </c>
      <c r="N3036" t="str">
        <f>_xlfn.XLOOKUP(INDEX('state-winning-votes'!$A$1:$L$53,MATCH($C3036,'state-winning-votes'!$A:$A,0),MATCH($A3036,'state-winning-votes'!$A$2:$L$2,0)),$K:$K,$H:$H)</f>
        <v>Obama, Barack H.</v>
      </c>
      <c r="O3036" t="str">
        <f>VLOOKUP(A3036,'national-winners'!$A$2:$B$13,2,0)</f>
        <v>Obama, Barack H.</v>
      </c>
    </row>
    <row r="3037" spans="1:15" x14ac:dyDescent="0.25">
      <c r="A3037">
        <v>2008</v>
      </c>
      <c r="B3037" t="s">
        <v>148</v>
      </c>
      <c r="C3037" t="s">
        <v>149</v>
      </c>
      <c r="D3037">
        <v>50</v>
      </c>
      <c r="E3037">
        <v>13</v>
      </c>
      <c r="F3037">
        <v>6</v>
      </c>
      <c r="G3037" t="s">
        <v>16</v>
      </c>
      <c r="H3037" t="s">
        <v>273</v>
      </c>
      <c r="I3037" t="s">
        <v>35</v>
      </c>
      <c r="J3037" t="b">
        <v>0</v>
      </c>
      <c r="K3037">
        <v>3339</v>
      </c>
      <c r="L3037">
        <v>325046</v>
      </c>
      <c r="M3037" t="str">
        <f>IF(VLOOKUP(A3037,'national-winners'!$A$2:$B$13,2,0)=H3037,"Y","N")</f>
        <v>N</v>
      </c>
      <c r="N3037" t="str">
        <f>_xlfn.XLOOKUP(INDEX('state-winning-votes'!$A$1:$L$53,MATCH($C3037,'state-winning-votes'!$A:$A,0),MATCH($A3037,'state-winning-votes'!$A$2:$L$2,0)),$K:$K,$H:$H)</f>
        <v>Obama, Barack H.</v>
      </c>
      <c r="O3037" t="str">
        <f>VLOOKUP(A3037,'national-winners'!$A$2:$B$13,2,0)</f>
        <v>Obama, Barack H.</v>
      </c>
    </row>
    <row r="3038" spans="1:15" x14ac:dyDescent="0.25">
      <c r="A3038">
        <v>2008</v>
      </c>
      <c r="B3038" t="s">
        <v>148</v>
      </c>
      <c r="C3038" t="s">
        <v>149</v>
      </c>
      <c r="D3038">
        <v>50</v>
      </c>
      <c r="E3038">
        <v>13</v>
      </c>
      <c r="F3038">
        <v>6</v>
      </c>
      <c r="G3038" t="s">
        <v>16</v>
      </c>
      <c r="J3038" t="b">
        <v>1</v>
      </c>
      <c r="K3038">
        <v>1464</v>
      </c>
      <c r="L3038">
        <v>325046</v>
      </c>
      <c r="M3038" t="str">
        <f>IF(VLOOKUP(A3038,'national-winners'!$A$2:$B$13,2,0)=H3038,"Y","N")</f>
        <v>N</v>
      </c>
      <c r="N3038" t="str">
        <f>_xlfn.XLOOKUP(INDEX('state-winning-votes'!$A$1:$L$53,MATCH($C3038,'state-winning-votes'!$A:$A,0),MATCH($A3038,'state-winning-votes'!$A$2:$L$2,0)),$K:$K,$H:$H)</f>
        <v>Obama, Barack H.</v>
      </c>
      <c r="O3038" t="str">
        <f>VLOOKUP(A3038,'national-winners'!$A$2:$B$13,2,0)</f>
        <v>Obama, Barack H.</v>
      </c>
    </row>
    <row r="3039" spans="1:15" x14ac:dyDescent="0.25">
      <c r="A3039">
        <v>2008</v>
      </c>
      <c r="B3039" t="s">
        <v>148</v>
      </c>
      <c r="C3039" t="s">
        <v>149</v>
      </c>
      <c r="D3039">
        <v>50</v>
      </c>
      <c r="E3039">
        <v>13</v>
      </c>
      <c r="F3039">
        <v>6</v>
      </c>
      <c r="G3039" t="s">
        <v>16</v>
      </c>
      <c r="H3039" t="s">
        <v>351</v>
      </c>
      <c r="I3039" t="s">
        <v>29</v>
      </c>
      <c r="J3039" t="b">
        <v>0</v>
      </c>
      <c r="K3039">
        <v>1067</v>
      </c>
      <c r="L3039">
        <v>325046</v>
      </c>
      <c r="M3039" t="str">
        <f>IF(VLOOKUP(A3039,'national-winners'!$A$2:$B$13,2,0)=H3039,"Y","N")</f>
        <v>N</v>
      </c>
      <c r="N3039" t="str">
        <f>_xlfn.XLOOKUP(INDEX('state-winning-votes'!$A$1:$L$53,MATCH($C3039,'state-winning-votes'!$A:$A,0),MATCH($A3039,'state-winning-votes'!$A$2:$L$2,0)),$K:$K,$H:$H)</f>
        <v>Obama, Barack H.</v>
      </c>
      <c r="O3039" t="str">
        <f>VLOOKUP(A3039,'national-winners'!$A$2:$B$13,2,0)</f>
        <v>Obama, Barack H.</v>
      </c>
    </row>
    <row r="3040" spans="1:15" x14ac:dyDescent="0.25">
      <c r="A3040">
        <v>2008</v>
      </c>
      <c r="B3040" t="s">
        <v>148</v>
      </c>
      <c r="C3040" t="s">
        <v>149</v>
      </c>
      <c r="D3040">
        <v>50</v>
      </c>
      <c r="E3040">
        <v>13</v>
      </c>
      <c r="F3040">
        <v>6</v>
      </c>
      <c r="G3040" t="s">
        <v>16</v>
      </c>
      <c r="H3040" t="s">
        <v>350</v>
      </c>
      <c r="I3040" t="s">
        <v>134</v>
      </c>
      <c r="J3040" t="b">
        <v>0</v>
      </c>
      <c r="K3040">
        <v>500</v>
      </c>
      <c r="L3040">
        <v>325046</v>
      </c>
      <c r="M3040" t="str">
        <f>IF(VLOOKUP(A3040,'national-winners'!$A$2:$B$13,2,0)=H3040,"Y","N")</f>
        <v>N</v>
      </c>
      <c r="N3040" t="str">
        <f>_xlfn.XLOOKUP(INDEX('state-winning-votes'!$A$1:$L$53,MATCH($C3040,'state-winning-votes'!$A:$A,0),MATCH($A3040,'state-winning-votes'!$A$2:$L$2,0)),$K:$K,$H:$H)</f>
        <v>Obama, Barack H.</v>
      </c>
      <c r="O3040" t="str">
        <f>VLOOKUP(A3040,'national-winners'!$A$2:$B$13,2,0)</f>
        <v>Obama, Barack H.</v>
      </c>
    </row>
    <row r="3041" spans="1:15" x14ac:dyDescent="0.25">
      <c r="A3041">
        <v>2008</v>
      </c>
      <c r="B3041" t="s">
        <v>148</v>
      </c>
      <c r="C3041" t="s">
        <v>149</v>
      </c>
      <c r="D3041">
        <v>50</v>
      </c>
      <c r="E3041">
        <v>13</v>
      </c>
      <c r="F3041">
        <v>6</v>
      </c>
      <c r="G3041" t="s">
        <v>16</v>
      </c>
      <c r="H3041" t="s">
        <v>324</v>
      </c>
      <c r="I3041" t="s">
        <v>37</v>
      </c>
      <c r="J3041" t="b">
        <v>0</v>
      </c>
      <c r="K3041">
        <v>150</v>
      </c>
      <c r="L3041">
        <v>325046</v>
      </c>
      <c r="M3041" t="str">
        <f>IF(VLOOKUP(A3041,'national-winners'!$A$2:$B$13,2,0)=H3041,"Y","N")</f>
        <v>N</v>
      </c>
      <c r="N3041" t="str">
        <f>_xlfn.XLOOKUP(INDEX('state-winning-votes'!$A$1:$L$53,MATCH($C3041,'state-winning-votes'!$A:$A,0),MATCH($A3041,'state-winning-votes'!$A$2:$L$2,0)),$K:$K,$H:$H)</f>
        <v>Obama, Barack H.</v>
      </c>
      <c r="O3041" t="str">
        <f>VLOOKUP(A3041,'national-winners'!$A$2:$B$13,2,0)</f>
        <v>Obama, Barack H.</v>
      </c>
    </row>
    <row r="3042" spans="1:15" x14ac:dyDescent="0.25">
      <c r="A3042">
        <v>2008</v>
      </c>
      <c r="B3042" t="s">
        <v>148</v>
      </c>
      <c r="C3042" t="s">
        <v>149</v>
      </c>
      <c r="D3042">
        <v>50</v>
      </c>
      <c r="E3042">
        <v>13</v>
      </c>
      <c r="F3042">
        <v>6</v>
      </c>
      <c r="G3042" t="s">
        <v>16</v>
      </c>
      <c r="H3042" t="s">
        <v>264</v>
      </c>
      <c r="I3042" t="s">
        <v>353</v>
      </c>
      <c r="J3042" t="b">
        <v>0</v>
      </c>
      <c r="K3042">
        <v>149</v>
      </c>
      <c r="L3042">
        <v>325046</v>
      </c>
      <c r="M3042" t="str">
        <f>IF(VLOOKUP(A3042,'national-winners'!$A$2:$B$13,2,0)=H3042,"Y","N")</f>
        <v>N</v>
      </c>
      <c r="N3042" t="str">
        <f>_xlfn.XLOOKUP(INDEX('state-winning-votes'!$A$1:$L$53,MATCH($C3042,'state-winning-votes'!$A:$A,0),MATCH($A3042,'state-winning-votes'!$A$2:$L$2,0)),$K:$K,$H:$H)</f>
        <v>Obama, Barack H.</v>
      </c>
      <c r="O3042" t="str">
        <f>VLOOKUP(A3042,'national-winners'!$A$2:$B$13,2,0)</f>
        <v>Obama, Barack H.</v>
      </c>
    </row>
    <row r="3043" spans="1:15" x14ac:dyDescent="0.25">
      <c r="A3043">
        <v>2008</v>
      </c>
      <c r="B3043" t="s">
        <v>148</v>
      </c>
      <c r="C3043" t="s">
        <v>149</v>
      </c>
      <c r="D3043">
        <v>50</v>
      </c>
      <c r="E3043">
        <v>13</v>
      </c>
      <c r="F3043">
        <v>6</v>
      </c>
      <c r="G3043" t="s">
        <v>16</v>
      </c>
      <c r="H3043" t="s">
        <v>362</v>
      </c>
      <c r="I3043" t="s">
        <v>229</v>
      </c>
      <c r="J3043" t="b">
        <v>0</v>
      </c>
      <c r="K3043">
        <v>141</v>
      </c>
      <c r="L3043">
        <v>325046</v>
      </c>
      <c r="M3043" t="str">
        <f>IF(VLOOKUP(A3043,'national-winners'!$A$2:$B$13,2,0)=H3043,"Y","N")</f>
        <v>N</v>
      </c>
      <c r="N3043" t="str">
        <f>_xlfn.XLOOKUP(INDEX('state-winning-votes'!$A$1:$L$53,MATCH($C3043,'state-winning-votes'!$A:$A,0),MATCH($A3043,'state-winning-votes'!$A$2:$L$2,0)),$K:$K,$H:$H)</f>
        <v>Obama, Barack H.</v>
      </c>
      <c r="O3043" t="str">
        <f>VLOOKUP(A3043,'national-winners'!$A$2:$B$13,2,0)</f>
        <v>Obama, Barack H.</v>
      </c>
    </row>
    <row r="3044" spans="1:15" x14ac:dyDescent="0.25">
      <c r="A3044">
        <v>2008</v>
      </c>
      <c r="B3044" t="s">
        <v>150</v>
      </c>
      <c r="C3044" t="s">
        <v>151</v>
      </c>
      <c r="D3044">
        <v>51</v>
      </c>
      <c r="E3044">
        <v>54</v>
      </c>
      <c r="F3044">
        <v>40</v>
      </c>
      <c r="G3044" t="s">
        <v>16</v>
      </c>
      <c r="H3044" t="s">
        <v>349</v>
      </c>
      <c r="I3044" t="s">
        <v>18</v>
      </c>
      <c r="J3044" t="b">
        <v>0</v>
      </c>
      <c r="K3044">
        <v>1959532</v>
      </c>
      <c r="L3044">
        <v>3723260</v>
      </c>
      <c r="M3044" t="str">
        <f>IF(VLOOKUP(A3044,'national-winners'!$A$2:$B$13,2,0)=H3044,"Y","N")</f>
        <v>Y</v>
      </c>
      <c r="N3044" t="str">
        <f>_xlfn.XLOOKUP(INDEX('state-winning-votes'!$A$1:$L$53,MATCH($C3044,'state-winning-votes'!$A:$A,0),MATCH($A3044,'state-winning-votes'!$A$2:$L$2,0)),$K:$K,$H:$H)</f>
        <v>Obama, Barack H.</v>
      </c>
      <c r="O3044" t="str">
        <f>VLOOKUP(A3044,'national-winners'!$A$2:$B$13,2,0)</f>
        <v>Obama, Barack H.</v>
      </c>
    </row>
    <row r="3045" spans="1:15" x14ac:dyDescent="0.25">
      <c r="A3045">
        <v>2008</v>
      </c>
      <c r="B3045" t="s">
        <v>150</v>
      </c>
      <c r="C3045" t="s">
        <v>151</v>
      </c>
      <c r="D3045">
        <v>51</v>
      </c>
      <c r="E3045">
        <v>54</v>
      </c>
      <c r="F3045">
        <v>40</v>
      </c>
      <c r="G3045" t="s">
        <v>16</v>
      </c>
      <c r="H3045" t="s">
        <v>348</v>
      </c>
      <c r="I3045" t="s">
        <v>21</v>
      </c>
      <c r="J3045" t="b">
        <v>0</v>
      </c>
      <c r="K3045">
        <v>1725005</v>
      </c>
      <c r="L3045">
        <v>3723260</v>
      </c>
      <c r="M3045" t="str">
        <f>IF(VLOOKUP(A3045,'national-winners'!$A$2:$B$13,2,0)=H3045,"Y","N")</f>
        <v>N</v>
      </c>
      <c r="N3045" t="str">
        <f>_xlfn.XLOOKUP(INDEX('state-winning-votes'!$A$1:$L$53,MATCH($C3045,'state-winning-votes'!$A:$A,0),MATCH($A3045,'state-winning-votes'!$A$2:$L$2,0)),$K:$K,$H:$H)</f>
        <v>Obama, Barack H.</v>
      </c>
      <c r="O3045" t="str">
        <f>VLOOKUP(A3045,'national-winners'!$A$2:$B$13,2,0)</f>
        <v>Obama, Barack H.</v>
      </c>
    </row>
    <row r="3046" spans="1:15" x14ac:dyDescent="0.25">
      <c r="A3046">
        <v>2008</v>
      </c>
      <c r="B3046" t="s">
        <v>150</v>
      </c>
      <c r="C3046" t="s">
        <v>151</v>
      </c>
      <c r="D3046">
        <v>51</v>
      </c>
      <c r="E3046">
        <v>54</v>
      </c>
      <c r="F3046">
        <v>40</v>
      </c>
      <c r="G3046" t="s">
        <v>16</v>
      </c>
      <c r="H3046" t="s">
        <v>273</v>
      </c>
      <c r="I3046" t="s">
        <v>35</v>
      </c>
      <c r="J3046" t="b">
        <v>0</v>
      </c>
      <c r="K3046">
        <v>11483</v>
      </c>
      <c r="L3046">
        <v>3723260</v>
      </c>
      <c r="M3046" t="str">
        <f>IF(VLOOKUP(A3046,'national-winners'!$A$2:$B$13,2,0)=H3046,"Y","N")</f>
        <v>N</v>
      </c>
      <c r="N3046" t="str">
        <f>_xlfn.XLOOKUP(INDEX('state-winning-votes'!$A$1:$L$53,MATCH($C3046,'state-winning-votes'!$A:$A,0),MATCH($A3046,'state-winning-votes'!$A$2:$L$2,0)),$K:$K,$H:$H)</f>
        <v>Obama, Barack H.</v>
      </c>
      <c r="O3046" t="str">
        <f>VLOOKUP(A3046,'national-winners'!$A$2:$B$13,2,0)</f>
        <v>Obama, Barack H.</v>
      </c>
    </row>
    <row r="3047" spans="1:15" x14ac:dyDescent="0.25">
      <c r="A3047">
        <v>2008</v>
      </c>
      <c r="B3047" t="s">
        <v>150</v>
      </c>
      <c r="C3047" t="s">
        <v>151</v>
      </c>
      <c r="D3047">
        <v>51</v>
      </c>
      <c r="E3047">
        <v>54</v>
      </c>
      <c r="F3047">
        <v>40</v>
      </c>
      <c r="G3047" t="s">
        <v>16</v>
      </c>
      <c r="H3047" t="s">
        <v>351</v>
      </c>
      <c r="I3047" t="s">
        <v>29</v>
      </c>
      <c r="J3047" t="b">
        <v>0</v>
      </c>
      <c r="K3047">
        <v>11067</v>
      </c>
      <c r="L3047">
        <v>3723260</v>
      </c>
      <c r="M3047" t="str">
        <f>IF(VLOOKUP(A3047,'national-winners'!$A$2:$B$13,2,0)=H3047,"Y","N")</f>
        <v>N</v>
      </c>
      <c r="N3047" t="str">
        <f>_xlfn.XLOOKUP(INDEX('state-winning-votes'!$A$1:$L$53,MATCH($C3047,'state-winning-votes'!$A:$A,0),MATCH($A3047,'state-winning-votes'!$A$2:$L$2,0)),$K:$K,$H:$H)</f>
        <v>Obama, Barack H.</v>
      </c>
      <c r="O3047" t="str">
        <f>VLOOKUP(A3047,'national-winners'!$A$2:$B$13,2,0)</f>
        <v>Obama, Barack H.</v>
      </c>
    </row>
    <row r="3048" spans="1:15" x14ac:dyDescent="0.25">
      <c r="A3048">
        <v>2008</v>
      </c>
      <c r="B3048" t="s">
        <v>150</v>
      </c>
      <c r="C3048" t="s">
        <v>151</v>
      </c>
      <c r="D3048">
        <v>51</v>
      </c>
      <c r="E3048">
        <v>54</v>
      </c>
      <c r="F3048">
        <v>40</v>
      </c>
      <c r="G3048" t="s">
        <v>16</v>
      </c>
      <c r="H3048" t="s">
        <v>350</v>
      </c>
      <c r="I3048" t="s">
        <v>372</v>
      </c>
      <c r="J3048" t="b">
        <v>0</v>
      </c>
      <c r="K3048">
        <v>7474</v>
      </c>
      <c r="L3048">
        <v>3723260</v>
      </c>
      <c r="M3048" t="str">
        <f>IF(VLOOKUP(A3048,'national-winners'!$A$2:$B$13,2,0)=H3048,"Y","N")</f>
        <v>N</v>
      </c>
      <c r="N3048" t="str">
        <f>_xlfn.XLOOKUP(INDEX('state-winning-votes'!$A$1:$L$53,MATCH($C3048,'state-winning-votes'!$A:$A,0),MATCH($A3048,'state-winning-votes'!$A$2:$L$2,0)),$K:$K,$H:$H)</f>
        <v>Obama, Barack H.</v>
      </c>
      <c r="O3048" t="str">
        <f>VLOOKUP(A3048,'national-winners'!$A$2:$B$13,2,0)</f>
        <v>Obama, Barack H.</v>
      </c>
    </row>
    <row r="3049" spans="1:15" x14ac:dyDescent="0.25">
      <c r="A3049">
        <v>2008</v>
      </c>
      <c r="B3049" t="s">
        <v>150</v>
      </c>
      <c r="C3049" t="s">
        <v>151</v>
      </c>
      <c r="D3049">
        <v>51</v>
      </c>
      <c r="E3049">
        <v>54</v>
      </c>
      <c r="F3049">
        <v>40</v>
      </c>
      <c r="G3049" t="s">
        <v>16</v>
      </c>
      <c r="J3049" t="b">
        <v>1</v>
      </c>
      <c r="K3049">
        <v>6355</v>
      </c>
      <c r="L3049">
        <v>3723260</v>
      </c>
      <c r="M3049" t="str">
        <f>IF(VLOOKUP(A3049,'national-winners'!$A$2:$B$13,2,0)=H3049,"Y","N")</f>
        <v>N</v>
      </c>
      <c r="N3049" t="str">
        <f>_xlfn.XLOOKUP(INDEX('state-winning-votes'!$A$1:$L$53,MATCH($C3049,'state-winning-votes'!$A:$A,0),MATCH($A3049,'state-winning-votes'!$A$2:$L$2,0)),$K:$K,$H:$H)</f>
        <v>Obama, Barack H.</v>
      </c>
      <c r="O3049" t="str">
        <f>VLOOKUP(A3049,'national-winners'!$A$2:$B$13,2,0)</f>
        <v>Obama, Barack H.</v>
      </c>
    </row>
    <row r="3050" spans="1:15" x14ac:dyDescent="0.25">
      <c r="A3050">
        <v>2008</v>
      </c>
      <c r="B3050" t="s">
        <v>150</v>
      </c>
      <c r="C3050" t="s">
        <v>151</v>
      </c>
      <c r="D3050">
        <v>51</v>
      </c>
      <c r="E3050">
        <v>54</v>
      </c>
      <c r="F3050">
        <v>40</v>
      </c>
      <c r="G3050" t="s">
        <v>16</v>
      </c>
      <c r="H3050" t="s">
        <v>352</v>
      </c>
      <c r="I3050" t="s">
        <v>274</v>
      </c>
      <c r="J3050" t="b">
        <v>0</v>
      </c>
      <c r="K3050">
        <v>2344</v>
      </c>
      <c r="L3050">
        <v>3723260</v>
      </c>
      <c r="M3050" t="str">
        <f>IF(VLOOKUP(A3050,'national-winners'!$A$2:$B$13,2,0)=H3050,"Y","N")</f>
        <v>N</v>
      </c>
      <c r="N3050" t="str">
        <f>_xlfn.XLOOKUP(INDEX('state-winning-votes'!$A$1:$L$53,MATCH($C3050,'state-winning-votes'!$A:$A,0),MATCH($A3050,'state-winning-votes'!$A$2:$L$2,0)),$K:$K,$H:$H)</f>
        <v>Obama, Barack H.</v>
      </c>
      <c r="O3050" t="str">
        <f>VLOOKUP(A3050,'national-winners'!$A$2:$B$13,2,0)</f>
        <v>Obama, Barack H.</v>
      </c>
    </row>
    <row r="3051" spans="1:15" x14ac:dyDescent="0.25">
      <c r="A3051">
        <v>2008</v>
      </c>
      <c r="B3051" t="s">
        <v>152</v>
      </c>
      <c r="C3051" t="s">
        <v>153</v>
      </c>
      <c r="D3051">
        <v>53</v>
      </c>
      <c r="E3051">
        <v>91</v>
      </c>
      <c r="F3051">
        <v>73</v>
      </c>
      <c r="G3051" t="s">
        <v>16</v>
      </c>
      <c r="H3051" t="s">
        <v>349</v>
      </c>
      <c r="I3051" t="s">
        <v>18</v>
      </c>
      <c r="J3051" t="b">
        <v>0</v>
      </c>
      <c r="K3051">
        <v>1750848</v>
      </c>
      <c r="L3051">
        <v>3036878</v>
      </c>
      <c r="M3051" t="str">
        <f>IF(VLOOKUP(A3051,'national-winners'!$A$2:$B$13,2,0)=H3051,"Y","N")</f>
        <v>Y</v>
      </c>
      <c r="N3051" t="str">
        <f>_xlfn.XLOOKUP(INDEX('state-winning-votes'!$A$1:$L$53,MATCH($C3051,'state-winning-votes'!$A:$A,0),MATCH($A3051,'state-winning-votes'!$A$2:$L$2,0)),$K:$K,$H:$H)</f>
        <v>Obama, Barack H.</v>
      </c>
      <c r="O3051" t="str">
        <f>VLOOKUP(A3051,'national-winners'!$A$2:$B$13,2,0)</f>
        <v>Obama, Barack H.</v>
      </c>
    </row>
    <row r="3052" spans="1:15" x14ac:dyDescent="0.25">
      <c r="A3052">
        <v>2008</v>
      </c>
      <c r="B3052" t="s">
        <v>152</v>
      </c>
      <c r="C3052" t="s">
        <v>153</v>
      </c>
      <c r="D3052">
        <v>53</v>
      </c>
      <c r="E3052">
        <v>91</v>
      </c>
      <c r="F3052">
        <v>73</v>
      </c>
      <c r="G3052" t="s">
        <v>16</v>
      </c>
      <c r="H3052" t="s">
        <v>348</v>
      </c>
      <c r="I3052" t="s">
        <v>21</v>
      </c>
      <c r="J3052" t="b">
        <v>0</v>
      </c>
      <c r="K3052">
        <v>1229216</v>
      </c>
      <c r="L3052">
        <v>3036878</v>
      </c>
      <c r="M3052" t="str">
        <f>IF(VLOOKUP(A3052,'national-winners'!$A$2:$B$13,2,0)=H3052,"Y","N")</f>
        <v>N</v>
      </c>
      <c r="N3052" t="str">
        <f>_xlfn.XLOOKUP(INDEX('state-winning-votes'!$A$1:$L$53,MATCH($C3052,'state-winning-votes'!$A:$A,0),MATCH($A3052,'state-winning-votes'!$A$2:$L$2,0)),$K:$K,$H:$H)</f>
        <v>Obama, Barack H.</v>
      </c>
      <c r="O3052" t="str">
        <f>VLOOKUP(A3052,'national-winners'!$A$2:$B$13,2,0)</f>
        <v>Obama, Barack H.</v>
      </c>
    </row>
    <row r="3053" spans="1:15" x14ac:dyDescent="0.25">
      <c r="A3053">
        <v>2008</v>
      </c>
      <c r="B3053" t="s">
        <v>152</v>
      </c>
      <c r="C3053" t="s">
        <v>153</v>
      </c>
      <c r="D3053">
        <v>53</v>
      </c>
      <c r="E3053">
        <v>91</v>
      </c>
      <c r="F3053">
        <v>73</v>
      </c>
      <c r="G3053" t="s">
        <v>16</v>
      </c>
      <c r="H3053" t="s">
        <v>273</v>
      </c>
      <c r="I3053" t="s">
        <v>35</v>
      </c>
      <c r="J3053" t="b">
        <v>0</v>
      </c>
      <c r="K3053">
        <v>29489</v>
      </c>
      <c r="L3053">
        <v>3036878</v>
      </c>
      <c r="M3053" t="str">
        <f>IF(VLOOKUP(A3053,'national-winners'!$A$2:$B$13,2,0)=H3053,"Y","N")</f>
        <v>N</v>
      </c>
      <c r="N3053" t="str">
        <f>_xlfn.XLOOKUP(INDEX('state-winning-votes'!$A$1:$L$53,MATCH($C3053,'state-winning-votes'!$A:$A,0),MATCH($A3053,'state-winning-votes'!$A$2:$L$2,0)),$K:$K,$H:$H)</f>
        <v>Obama, Barack H.</v>
      </c>
      <c r="O3053" t="str">
        <f>VLOOKUP(A3053,'national-winners'!$A$2:$B$13,2,0)</f>
        <v>Obama, Barack H.</v>
      </c>
    </row>
    <row r="3054" spans="1:15" x14ac:dyDescent="0.25">
      <c r="A3054">
        <v>2008</v>
      </c>
      <c r="B3054" t="s">
        <v>152</v>
      </c>
      <c r="C3054" t="s">
        <v>153</v>
      </c>
      <c r="D3054">
        <v>53</v>
      </c>
      <c r="E3054">
        <v>91</v>
      </c>
      <c r="F3054">
        <v>73</v>
      </c>
      <c r="G3054" t="s">
        <v>16</v>
      </c>
      <c r="H3054" t="s">
        <v>351</v>
      </c>
      <c r="I3054" t="s">
        <v>29</v>
      </c>
      <c r="J3054" t="b">
        <v>0</v>
      </c>
      <c r="K3054">
        <v>12728</v>
      </c>
      <c r="L3054">
        <v>3036878</v>
      </c>
      <c r="M3054" t="str">
        <f>IF(VLOOKUP(A3054,'national-winners'!$A$2:$B$13,2,0)=H3054,"Y","N")</f>
        <v>N</v>
      </c>
      <c r="N3054" t="str">
        <f>_xlfn.XLOOKUP(INDEX('state-winning-votes'!$A$1:$L$53,MATCH($C3054,'state-winning-votes'!$A:$A,0),MATCH($A3054,'state-winning-votes'!$A$2:$L$2,0)),$K:$K,$H:$H)</f>
        <v>Obama, Barack H.</v>
      </c>
      <c r="O3054" t="str">
        <f>VLOOKUP(A3054,'national-winners'!$A$2:$B$13,2,0)</f>
        <v>Obama, Barack H.</v>
      </c>
    </row>
    <row r="3055" spans="1:15" x14ac:dyDescent="0.25">
      <c r="A3055">
        <v>2008</v>
      </c>
      <c r="B3055" t="s">
        <v>152</v>
      </c>
      <c r="C3055" t="s">
        <v>153</v>
      </c>
      <c r="D3055">
        <v>53</v>
      </c>
      <c r="E3055">
        <v>91</v>
      </c>
      <c r="F3055">
        <v>73</v>
      </c>
      <c r="G3055" t="s">
        <v>16</v>
      </c>
      <c r="H3055" t="s">
        <v>350</v>
      </c>
      <c r="I3055" t="s">
        <v>134</v>
      </c>
      <c r="J3055" t="b">
        <v>0</v>
      </c>
      <c r="K3055">
        <v>9432</v>
      </c>
      <c r="L3055">
        <v>3036878</v>
      </c>
      <c r="M3055" t="str">
        <f>IF(VLOOKUP(A3055,'national-winners'!$A$2:$B$13,2,0)=H3055,"Y","N")</f>
        <v>N</v>
      </c>
      <c r="N3055" t="str">
        <f>_xlfn.XLOOKUP(INDEX('state-winning-votes'!$A$1:$L$53,MATCH($C3055,'state-winning-votes'!$A:$A,0),MATCH($A3055,'state-winning-votes'!$A$2:$L$2,0)),$K:$K,$H:$H)</f>
        <v>Obama, Barack H.</v>
      </c>
      <c r="O3055" t="str">
        <f>VLOOKUP(A3055,'national-winners'!$A$2:$B$13,2,0)</f>
        <v>Obama, Barack H.</v>
      </c>
    </row>
    <row r="3056" spans="1:15" x14ac:dyDescent="0.25">
      <c r="A3056">
        <v>2008</v>
      </c>
      <c r="B3056" t="s">
        <v>152</v>
      </c>
      <c r="C3056" t="s">
        <v>153</v>
      </c>
      <c r="D3056">
        <v>53</v>
      </c>
      <c r="E3056">
        <v>91</v>
      </c>
      <c r="F3056">
        <v>73</v>
      </c>
      <c r="G3056" t="s">
        <v>16</v>
      </c>
      <c r="H3056" t="s">
        <v>352</v>
      </c>
      <c r="I3056" t="s">
        <v>274</v>
      </c>
      <c r="J3056" t="b">
        <v>0</v>
      </c>
      <c r="K3056">
        <v>3819</v>
      </c>
      <c r="L3056">
        <v>3036878</v>
      </c>
      <c r="M3056" t="str">
        <f>IF(VLOOKUP(A3056,'national-winners'!$A$2:$B$13,2,0)=H3056,"Y","N")</f>
        <v>N</v>
      </c>
      <c r="N3056" t="str">
        <f>_xlfn.XLOOKUP(INDEX('state-winning-votes'!$A$1:$L$53,MATCH($C3056,'state-winning-votes'!$A:$A,0),MATCH($A3056,'state-winning-votes'!$A$2:$L$2,0)),$K:$K,$H:$H)</f>
        <v>Obama, Barack H.</v>
      </c>
      <c r="O3056" t="str">
        <f>VLOOKUP(A3056,'national-winners'!$A$2:$B$13,2,0)</f>
        <v>Obama, Barack H.</v>
      </c>
    </row>
    <row r="3057" spans="1:15" x14ac:dyDescent="0.25">
      <c r="A3057">
        <v>2008</v>
      </c>
      <c r="B3057" t="s">
        <v>152</v>
      </c>
      <c r="C3057" t="s">
        <v>153</v>
      </c>
      <c r="D3057">
        <v>53</v>
      </c>
      <c r="E3057">
        <v>91</v>
      </c>
      <c r="F3057">
        <v>73</v>
      </c>
      <c r="G3057" t="s">
        <v>16</v>
      </c>
      <c r="H3057" t="s">
        <v>264</v>
      </c>
      <c r="I3057" t="s">
        <v>353</v>
      </c>
      <c r="J3057" t="b">
        <v>0</v>
      </c>
      <c r="K3057">
        <v>705</v>
      </c>
      <c r="L3057">
        <v>3036878</v>
      </c>
      <c r="M3057" t="str">
        <f>IF(VLOOKUP(A3057,'national-winners'!$A$2:$B$13,2,0)=H3057,"Y","N")</f>
        <v>N</v>
      </c>
      <c r="N3057" t="str">
        <f>_xlfn.XLOOKUP(INDEX('state-winning-votes'!$A$1:$L$53,MATCH($C3057,'state-winning-votes'!$A:$A,0),MATCH($A3057,'state-winning-votes'!$A$2:$L$2,0)),$K:$K,$H:$H)</f>
        <v>Obama, Barack H.</v>
      </c>
      <c r="O3057" t="str">
        <f>VLOOKUP(A3057,'national-winners'!$A$2:$B$13,2,0)</f>
        <v>Obama, Barack H.</v>
      </c>
    </row>
    <row r="3058" spans="1:15" x14ac:dyDescent="0.25">
      <c r="A3058">
        <v>2008</v>
      </c>
      <c r="B3058" t="s">
        <v>152</v>
      </c>
      <c r="C3058" t="s">
        <v>153</v>
      </c>
      <c r="D3058">
        <v>53</v>
      </c>
      <c r="E3058">
        <v>91</v>
      </c>
      <c r="F3058">
        <v>73</v>
      </c>
      <c r="G3058" t="s">
        <v>16</v>
      </c>
      <c r="H3058" t="s">
        <v>284</v>
      </c>
      <c r="I3058" t="s">
        <v>37</v>
      </c>
      <c r="J3058" t="b">
        <v>0</v>
      </c>
      <c r="K3058">
        <v>641</v>
      </c>
      <c r="L3058">
        <v>3036878</v>
      </c>
      <c r="M3058" t="str">
        <f>IF(VLOOKUP(A3058,'national-winners'!$A$2:$B$13,2,0)=H3058,"Y","N")</f>
        <v>N</v>
      </c>
      <c r="N3058" t="str">
        <f>_xlfn.XLOOKUP(INDEX('state-winning-votes'!$A$1:$L$53,MATCH($C3058,'state-winning-votes'!$A:$A,0),MATCH($A3058,'state-winning-votes'!$A$2:$L$2,0)),$K:$K,$H:$H)</f>
        <v>Obama, Barack H.</v>
      </c>
      <c r="O3058" t="str">
        <f>VLOOKUP(A3058,'national-winners'!$A$2:$B$13,2,0)</f>
        <v>Obama, Barack H.</v>
      </c>
    </row>
    <row r="3059" spans="1:15" x14ac:dyDescent="0.25">
      <c r="A3059">
        <v>2008</v>
      </c>
      <c r="B3059" t="s">
        <v>154</v>
      </c>
      <c r="C3059" t="s">
        <v>155</v>
      </c>
      <c r="D3059">
        <v>54</v>
      </c>
      <c r="E3059">
        <v>55</v>
      </c>
      <c r="F3059">
        <v>56</v>
      </c>
      <c r="G3059" t="s">
        <v>16</v>
      </c>
      <c r="H3059" t="s">
        <v>348</v>
      </c>
      <c r="I3059" t="s">
        <v>21</v>
      </c>
      <c r="J3059" t="b">
        <v>0</v>
      </c>
      <c r="K3059">
        <v>397466</v>
      </c>
      <c r="L3059">
        <v>713451</v>
      </c>
      <c r="M3059" t="str">
        <f>IF(VLOOKUP(A3059,'national-winners'!$A$2:$B$13,2,0)=H3059,"Y","N")</f>
        <v>N</v>
      </c>
      <c r="N3059" t="str">
        <f>_xlfn.XLOOKUP(INDEX('state-winning-votes'!$A$1:$L$53,MATCH($C3059,'state-winning-votes'!$A:$A,0),MATCH($A3059,'state-winning-votes'!$A$2:$L$2,0)),$K:$K,$H:$H)</f>
        <v>McCain, John</v>
      </c>
      <c r="O3059" t="str">
        <f>VLOOKUP(A3059,'national-winners'!$A$2:$B$13,2,0)</f>
        <v>Obama, Barack H.</v>
      </c>
    </row>
    <row r="3060" spans="1:15" x14ac:dyDescent="0.25">
      <c r="A3060">
        <v>2008</v>
      </c>
      <c r="B3060" t="s">
        <v>154</v>
      </c>
      <c r="C3060" t="s">
        <v>155</v>
      </c>
      <c r="D3060">
        <v>54</v>
      </c>
      <c r="E3060">
        <v>55</v>
      </c>
      <c r="F3060">
        <v>56</v>
      </c>
      <c r="G3060" t="s">
        <v>16</v>
      </c>
      <c r="H3060" t="s">
        <v>349</v>
      </c>
      <c r="I3060" t="s">
        <v>18</v>
      </c>
      <c r="J3060" t="b">
        <v>0</v>
      </c>
      <c r="K3060">
        <v>303857</v>
      </c>
      <c r="L3060">
        <v>713451</v>
      </c>
      <c r="M3060" t="str">
        <f>IF(VLOOKUP(A3060,'national-winners'!$A$2:$B$13,2,0)=H3060,"Y","N")</f>
        <v>Y</v>
      </c>
      <c r="N3060" t="str">
        <f>_xlfn.XLOOKUP(INDEX('state-winning-votes'!$A$1:$L$53,MATCH($C3060,'state-winning-votes'!$A:$A,0),MATCH($A3060,'state-winning-votes'!$A$2:$L$2,0)),$K:$K,$H:$H)</f>
        <v>McCain, John</v>
      </c>
      <c r="O3060" t="str">
        <f>VLOOKUP(A3060,'national-winners'!$A$2:$B$13,2,0)</f>
        <v>Obama, Barack H.</v>
      </c>
    </row>
    <row r="3061" spans="1:15" x14ac:dyDescent="0.25">
      <c r="A3061">
        <v>2008</v>
      </c>
      <c r="B3061" t="s">
        <v>154</v>
      </c>
      <c r="C3061" t="s">
        <v>155</v>
      </c>
      <c r="D3061">
        <v>54</v>
      </c>
      <c r="E3061">
        <v>55</v>
      </c>
      <c r="F3061">
        <v>56</v>
      </c>
      <c r="G3061" t="s">
        <v>16</v>
      </c>
      <c r="H3061" t="s">
        <v>273</v>
      </c>
      <c r="I3061" t="s">
        <v>35</v>
      </c>
      <c r="J3061" t="b">
        <v>0</v>
      </c>
      <c r="K3061">
        <v>7219</v>
      </c>
      <c r="L3061">
        <v>713451</v>
      </c>
      <c r="M3061" t="str">
        <f>IF(VLOOKUP(A3061,'national-winners'!$A$2:$B$13,2,0)=H3061,"Y","N")</f>
        <v>N</v>
      </c>
      <c r="N3061" t="str">
        <f>_xlfn.XLOOKUP(INDEX('state-winning-votes'!$A$1:$L$53,MATCH($C3061,'state-winning-votes'!$A:$A,0),MATCH($A3061,'state-winning-votes'!$A$2:$L$2,0)),$K:$K,$H:$H)</f>
        <v>McCain, John</v>
      </c>
      <c r="O3061" t="str">
        <f>VLOOKUP(A3061,'national-winners'!$A$2:$B$13,2,0)</f>
        <v>Obama, Barack H.</v>
      </c>
    </row>
    <row r="3062" spans="1:15" x14ac:dyDescent="0.25">
      <c r="A3062">
        <v>2008</v>
      </c>
      <c r="B3062" t="s">
        <v>154</v>
      </c>
      <c r="C3062" t="s">
        <v>155</v>
      </c>
      <c r="D3062">
        <v>54</v>
      </c>
      <c r="E3062">
        <v>55</v>
      </c>
      <c r="F3062">
        <v>56</v>
      </c>
      <c r="G3062" t="s">
        <v>16</v>
      </c>
      <c r="H3062" t="s">
        <v>350</v>
      </c>
      <c r="I3062" t="s">
        <v>134</v>
      </c>
      <c r="J3062" t="b">
        <v>0</v>
      </c>
      <c r="K3062">
        <v>2465</v>
      </c>
      <c r="L3062">
        <v>713451</v>
      </c>
      <c r="M3062" t="str">
        <f>IF(VLOOKUP(A3062,'national-winners'!$A$2:$B$13,2,0)=H3062,"Y","N")</f>
        <v>N</v>
      </c>
      <c r="N3062" t="str">
        <f>_xlfn.XLOOKUP(INDEX('state-winning-votes'!$A$1:$L$53,MATCH($C3062,'state-winning-votes'!$A:$A,0),MATCH($A3062,'state-winning-votes'!$A$2:$L$2,0)),$K:$K,$H:$H)</f>
        <v>McCain, John</v>
      </c>
      <c r="O3062" t="str">
        <f>VLOOKUP(A3062,'national-winners'!$A$2:$B$13,2,0)</f>
        <v>Obama, Barack H.</v>
      </c>
    </row>
    <row r="3063" spans="1:15" x14ac:dyDescent="0.25">
      <c r="A3063">
        <v>2008</v>
      </c>
      <c r="B3063" t="s">
        <v>154</v>
      </c>
      <c r="C3063" t="s">
        <v>155</v>
      </c>
      <c r="D3063">
        <v>54</v>
      </c>
      <c r="E3063">
        <v>55</v>
      </c>
      <c r="F3063">
        <v>56</v>
      </c>
      <c r="G3063" t="s">
        <v>16</v>
      </c>
      <c r="H3063" t="s">
        <v>352</v>
      </c>
      <c r="I3063" t="s">
        <v>373</v>
      </c>
      <c r="J3063" t="b">
        <v>0</v>
      </c>
      <c r="K3063">
        <v>2355</v>
      </c>
      <c r="L3063">
        <v>713451</v>
      </c>
      <c r="M3063" t="str">
        <f>IF(VLOOKUP(A3063,'national-winners'!$A$2:$B$13,2,0)=H3063,"Y","N")</f>
        <v>N</v>
      </c>
      <c r="N3063" t="str">
        <f>_xlfn.XLOOKUP(INDEX('state-winning-votes'!$A$1:$L$53,MATCH($C3063,'state-winning-votes'!$A:$A,0),MATCH($A3063,'state-winning-votes'!$A$2:$L$2,0)),$K:$K,$H:$H)</f>
        <v>McCain, John</v>
      </c>
      <c r="O3063" t="str">
        <f>VLOOKUP(A3063,'national-winners'!$A$2:$B$13,2,0)</f>
        <v>Obama, Barack H.</v>
      </c>
    </row>
    <row r="3064" spans="1:15" x14ac:dyDescent="0.25">
      <c r="A3064">
        <v>2008</v>
      </c>
      <c r="B3064" t="s">
        <v>154</v>
      </c>
      <c r="C3064" t="s">
        <v>155</v>
      </c>
      <c r="D3064">
        <v>54</v>
      </c>
      <c r="E3064">
        <v>55</v>
      </c>
      <c r="F3064">
        <v>56</v>
      </c>
      <c r="G3064" t="s">
        <v>16</v>
      </c>
      <c r="J3064" t="b">
        <v>1</v>
      </c>
      <c r="K3064">
        <v>89</v>
      </c>
      <c r="L3064">
        <v>713451</v>
      </c>
      <c r="M3064" t="str">
        <f>IF(VLOOKUP(A3064,'national-winners'!$A$2:$B$13,2,0)=H3064,"Y","N")</f>
        <v>N</v>
      </c>
      <c r="N3064" t="str">
        <f>_xlfn.XLOOKUP(INDEX('state-winning-votes'!$A$1:$L$53,MATCH($C3064,'state-winning-votes'!$A:$A,0),MATCH($A3064,'state-winning-votes'!$A$2:$L$2,0)),$K:$K,$H:$H)</f>
        <v>McCain, John</v>
      </c>
      <c r="O3064" t="str">
        <f>VLOOKUP(A3064,'national-winners'!$A$2:$B$13,2,0)</f>
        <v>Obama, Barack H.</v>
      </c>
    </row>
    <row r="3065" spans="1:15" x14ac:dyDescent="0.25">
      <c r="A3065">
        <v>2008</v>
      </c>
      <c r="B3065" t="s">
        <v>156</v>
      </c>
      <c r="C3065" t="s">
        <v>157</v>
      </c>
      <c r="D3065">
        <v>55</v>
      </c>
      <c r="E3065">
        <v>35</v>
      </c>
      <c r="F3065">
        <v>25</v>
      </c>
      <c r="G3065" t="s">
        <v>16</v>
      </c>
      <c r="H3065" t="s">
        <v>349</v>
      </c>
      <c r="I3065" t="s">
        <v>18</v>
      </c>
      <c r="J3065" t="b">
        <v>0</v>
      </c>
      <c r="K3065">
        <v>1677211</v>
      </c>
      <c r="L3065">
        <v>2983417</v>
      </c>
      <c r="M3065" t="str">
        <f>IF(VLOOKUP(A3065,'national-winners'!$A$2:$B$13,2,0)=H3065,"Y","N")</f>
        <v>Y</v>
      </c>
      <c r="N3065" t="str">
        <f>_xlfn.XLOOKUP(INDEX('state-winning-votes'!$A$1:$L$53,MATCH($C3065,'state-winning-votes'!$A:$A,0),MATCH($A3065,'state-winning-votes'!$A$2:$L$2,0)),$K:$K,$H:$H)</f>
        <v>Obama, Barack H.</v>
      </c>
      <c r="O3065" t="str">
        <f>VLOOKUP(A3065,'national-winners'!$A$2:$B$13,2,0)</f>
        <v>Obama, Barack H.</v>
      </c>
    </row>
    <row r="3066" spans="1:15" x14ac:dyDescent="0.25">
      <c r="A3066">
        <v>2008</v>
      </c>
      <c r="B3066" t="s">
        <v>156</v>
      </c>
      <c r="C3066" t="s">
        <v>157</v>
      </c>
      <c r="D3066">
        <v>55</v>
      </c>
      <c r="E3066">
        <v>35</v>
      </c>
      <c r="F3066">
        <v>25</v>
      </c>
      <c r="G3066" t="s">
        <v>16</v>
      </c>
      <c r="H3066" t="s">
        <v>348</v>
      </c>
      <c r="I3066" t="s">
        <v>21</v>
      </c>
      <c r="J3066" t="b">
        <v>0</v>
      </c>
      <c r="K3066">
        <v>1262393</v>
      </c>
      <c r="L3066">
        <v>2983417</v>
      </c>
      <c r="M3066" t="str">
        <f>IF(VLOOKUP(A3066,'national-winners'!$A$2:$B$13,2,0)=H3066,"Y","N")</f>
        <v>N</v>
      </c>
      <c r="N3066" t="str">
        <f>_xlfn.XLOOKUP(INDEX('state-winning-votes'!$A$1:$L$53,MATCH($C3066,'state-winning-votes'!$A:$A,0),MATCH($A3066,'state-winning-votes'!$A$2:$L$2,0)),$K:$K,$H:$H)</f>
        <v>Obama, Barack H.</v>
      </c>
      <c r="O3066" t="str">
        <f>VLOOKUP(A3066,'national-winners'!$A$2:$B$13,2,0)</f>
        <v>Obama, Barack H.</v>
      </c>
    </row>
    <row r="3067" spans="1:15" x14ac:dyDescent="0.25">
      <c r="A3067">
        <v>2008</v>
      </c>
      <c r="B3067" t="s">
        <v>156</v>
      </c>
      <c r="C3067" t="s">
        <v>157</v>
      </c>
      <c r="D3067">
        <v>55</v>
      </c>
      <c r="E3067">
        <v>35</v>
      </c>
      <c r="F3067">
        <v>25</v>
      </c>
      <c r="G3067" t="s">
        <v>16</v>
      </c>
      <c r="H3067" t="s">
        <v>273</v>
      </c>
      <c r="I3067" t="s">
        <v>35</v>
      </c>
      <c r="J3067" t="b">
        <v>0</v>
      </c>
      <c r="K3067">
        <v>17605</v>
      </c>
      <c r="L3067">
        <v>2983417</v>
      </c>
      <c r="M3067" t="str">
        <f>IF(VLOOKUP(A3067,'national-winners'!$A$2:$B$13,2,0)=H3067,"Y","N")</f>
        <v>N</v>
      </c>
      <c r="N3067" t="str">
        <f>_xlfn.XLOOKUP(INDEX('state-winning-votes'!$A$1:$L$53,MATCH($C3067,'state-winning-votes'!$A:$A,0),MATCH($A3067,'state-winning-votes'!$A$2:$L$2,0)),$K:$K,$H:$H)</f>
        <v>Obama, Barack H.</v>
      </c>
      <c r="O3067" t="str">
        <f>VLOOKUP(A3067,'national-winners'!$A$2:$B$13,2,0)</f>
        <v>Obama, Barack H.</v>
      </c>
    </row>
    <row r="3068" spans="1:15" x14ac:dyDescent="0.25">
      <c r="A3068">
        <v>2008</v>
      </c>
      <c r="B3068" t="s">
        <v>156</v>
      </c>
      <c r="C3068" t="s">
        <v>157</v>
      </c>
      <c r="D3068">
        <v>55</v>
      </c>
      <c r="E3068">
        <v>35</v>
      </c>
      <c r="F3068">
        <v>25</v>
      </c>
      <c r="G3068" t="s">
        <v>16</v>
      </c>
      <c r="H3068" t="s">
        <v>351</v>
      </c>
      <c r="I3068" t="s">
        <v>29</v>
      </c>
      <c r="J3068" t="b">
        <v>0</v>
      </c>
      <c r="K3068">
        <v>8858</v>
      </c>
      <c r="L3068">
        <v>2983417</v>
      </c>
      <c r="M3068" t="str">
        <f>IF(VLOOKUP(A3068,'national-winners'!$A$2:$B$13,2,0)=H3068,"Y","N")</f>
        <v>N</v>
      </c>
      <c r="N3068" t="str">
        <f>_xlfn.XLOOKUP(INDEX('state-winning-votes'!$A$1:$L$53,MATCH($C3068,'state-winning-votes'!$A:$A,0),MATCH($A3068,'state-winning-votes'!$A$2:$L$2,0)),$K:$K,$H:$H)</f>
        <v>Obama, Barack H.</v>
      </c>
      <c r="O3068" t="str">
        <f>VLOOKUP(A3068,'national-winners'!$A$2:$B$13,2,0)</f>
        <v>Obama, Barack H.</v>
      </c>
    </row>
    <row r="3069" spans="1:15" x14ac:dyDescent="0.25">
      <c r="A3069">
        <v>2008</v>
      </c>
      <c r="B3069" t="s">
        <v>156</v>
      </c>
      <c r="C3069" t="s">
        <v>157</v>
      </c>
      <c r="D3069">
        <v>55</v>
      </c>
      <c r="E3069">
        <v>35</v>
      </c>
      <c r="F3069">
        <v>25</v>
      </c>
      <c r="G3069" t="s">
        <v>16</v>
      </c>
      <c r="H3069" t="s">
        <v>52</v>
      </c>
      <c r="J3069" t="b">
        <v>0</v>
      </c>
      <c r="K3069">
        <v>6521</v>
      </c>
      <c r="L3069">
        <v>2983417</v>
      </c>
      <c r="M3069" t="str">
        <f>IF(VLOOKUP(A3069,'national-winners'!$A$2:$B$13,2,0)=H3069,"Y","N")</f>
        <v>N</v>
      </c>
      <c r="N3069" t="str">
        <f>_xlfn.XLOOKUP(INDEX('state-winning-votes'!$A$1:$L$53,MATCH($C3069,'state-winning-votes'!$A:$A,0),MATCH($A3069,'state-winning-votes'!$A$2:$L$2,0)),$K:$K,$H:$H)</f>
        <v>Obama, Barack H.</v>
      </c>
      <c r="O3069" t="str">
        <f>VLOOKUP(A3069,'national-winners'!$A$2:$B$13,2,0)</f>
        <v>Obama, Barack H.</v>
      </c>
    </row>
    <row r="3070" spans="1:15" x14ac:dyDescent="0.25">
      <c r="A3070">
        <v>2008</v>
      </c>
      <c r="B3070" t="s">
        <v>156</v>
      </c>
      <c r="C3070" t="s">
        <v>157</v>
      </c>
      <c r="D3070">
        <v>55</v>
      </c>
      <c r="E3070">
        <v>35</v>
      </c>
      <c r="F3070">
        <v>25</v>
      </c>
      <c r="G3070" t="s">
        <v>16</v>
      </c>
      <c r="H3070" t="s">
        <v>350</v>
      </c>
      <c r="I3070" t="s">
        <v>134</v>
      </c>
      <c r="J3070" t="b">
        <v>0</v>
      </c>
      <c r="K3070">
        <v>5072</v>
      </c>
      <c r="L3070">
        <v>2983417</v>
      </c>
      <c r="M3070" t="str">
        <f>IF(VLOOKUP(A3070,'national-winners'!$A$2:$B$13,2,0)=H3070,"Y","N")</f>
        <v>N</v>
      </c>
      <c r="N3070" t="str">
        <f>_xlfn.XLOOKUP(INDEX('state-winning-votes'!$A$1:$L$53,MATCH($C3070,'state-winning-votes'!$A:$A,0),MATCH($A3070,'state-winning-votes'!$A$2:$L$2,0)),$K:$K,$H:$H)</f>
        <v>Obama, Barack H.</v>
      </c>
      <c r="O3070" t="str">
        <f>VLOOKUP(A3070,'national-winners'!$A$2:$B$13,2,0)</f>
        <v>Obama, Barack H.</v>
      </c>
    </row>
    <row r="3071" spans="1:15" x14ac:dyDescent="0.25">
      <c r="A3071">
        <v>2008</v>
      </c>
      <c r="B3071" t="s">
        <v>156</v>
      </c>
      <c r="C3071" t="s">
        <v>157</v>
      </c>
      <c r="D3071">
        <v>55</v>
      </c>
      <c r="E3071">
        <v>35</v>
      </c>
      <c r="F3071">
        <v>25</v>
      </c>
      <c r="G3071" t="s">
        <v>16</v>
      </c>
      <c r="H3071" t="s">
        <v>352</v>
      </c>
      <c r="I3071" t="s">
        <v>274</v>
      </c>
      <c r="J3071" t="b">
        <v>0</v>
      </c>
      <c r="K3071">
        <v>4216</v>
      </c>
      <c r="L3071">
        <v>2983417</v>
      </c>
      <c r="M3071" t="str">
        <f>IF(VLOOKUP(A3071,'national-winners'!$A$2:$B$13,2,0)=H3071,"Y","N")</f>
        <v>N</v>
      </c>
      <c r="N3071" t="str">
        <f>_xlfn.XLOOKUP(INDEX('state-winning-votes'!$A$1:$L$53,MATCH($C3071,'state-winning-votes'!$A:$A,0),MATCH($A3071,'state-winning-votes'!$A$2:$L$2,0)),$K:$K,$H:$H)</f>
        <v>Obama, Barack H.</v>
      </c>
      <c r="O3071" t="str">
        <f>VLOOKUP(A3071,'national-winners'!$A$2:$B$13,2,0)</f>
        <v>Obama, Barack H.</v>
      </c>
    </row>
    <row r="3072" spans="1:15" x14ac:dyDescent="0.25">
      <c r="A3072">
        <v>2008</v>
      </c>
      <c r="B3072" t="s">
        <v>156</v>
      </c>
      <c r="C3072" t="s">
        <v>157</v>
      </c>
      <c r="D3072">
        <v>55</v>
      </c>
      <c r="E3072">
        <v>35</v>
      </c>
      <c r="F3072">
        <v>25</v>
      </c>
      <c r="G3072" t="s">
        <v>16</v>
      </c>
      <c r="H3072" t="s">
        <v>374</v>
      </c>
      <c r="I3072" t="s">
        <v>375</v>
      </c>
      <c r="J3072" t="b">
        <v>0</v>
      </c>
      <c r="K3072">
        <v>764</v>
      </c>
      <c r="L3072">
        <v>2983417</v>
      </c>
      <c r="M3072" t="str">
        <f>IF(VLOOKUP(A3072,'national-winners'!$A$2:$B$13,2,0)=H3072,"Y","N")</f>
        <v>N</v>
      </c>
      <c r="N3072" t="str">
        <f>_xlfn.XLOOKUP(INDEX('state-winning-votes'!$A$1:$L$53,MATCH($C3072,'state-winning-votes'!$A:$A,0),MATCH($A3072,'state-winning-votes'!$A$2:$L$2,0)),$K:$K,$H:$H)</f>
        <v>Obama, Barack H.</v>
      </c>
      <c r="O3072" t="str">
        <f>VLOOKUP(A3072,'national-winners'!$A$2:$B$13,2,0)</f>
        <v>Obama, Barack H.</v>
      </c>
    </row>
    <row r="3073" spans="1:15" x14ac:dyDescent="0.25">
      <c r="A3073">
        <v>2008</v>
      </c>
      <c r="B3073" t="s">
        <v>156</v>
      </c>
      <c r="C3073" t="s">
        <v>157</v>
      </c>
      <c r="D3073">
        <v>55</v>
      </c>
      <c r="E3073">
        <v>35</v>
      </c>
      <c r="F3073">
        <v>25</v>
      </c>
      <c r="G3073" t="s">
        <v>16</v>
      </c>
      <c r="H3073" t="s">
        <v>362</v>
      </c>
      <c r="I3073" t="s">
        <v>255</v>
      </c>
      <c r="J3073" t="b">
        <v>0</v>
      </c>
      <c r="K3073">
        <v>540</v>
      </c>
      <c r="L3073">
        <v>2983417</v>
      </c>
      <c r="M3073" t="str">
        <f>IF(VLOOKUP(A3073,'national-winners'!$A$2:$B$13,2,0)=H3073,"Y","N")</f>
        <v>N</v>
      </c>
      <c r="N3073" t="str">
        <f>_xlfn.XLOOKUP(INDEX('state-winning-votes'!$A$1:$L$53,MATCH($C3073,'state-winning-votes'!$A:$A,0),MATCH($A3073,'state-winning-votes'!$A$2:$L$2,0)),$K:$K,$H:$H)</f>
        <v>Obama, Barack H.</v>
      </c>
      <c r="O3073" t="str">
        <f>VLOOKUP(A3073,'national-winners'!$A$2:$B$13,2,0)</f>
        <v>Obama, Barack H.</v>
      </c>
    </row>
    <row r="3074" spans="1:15" x14ac:dyDescent="0.25">
      <c r="A3074">
        <v>2008</v>
      </c>
      <c r="B3074" t="s">
        <v>156</v>
      </c>
      <c r="C3074" t="s">
        <v>157</v>
      </c>
      <c r="D3074">
        <v>55</v>
      </c>
      <c r="E3074">
        <v>35</v>
      </c>
      <c r="F3074">
        <v>25</v>
      </c>
      <c r="G3074" t="s">
        <v>16</v>
      </c>
      <c r="H3074" t="s">
        <v>264</v>
      </c>
      <c r="I3074" t="s">
        <v>353</v>
      </c>
      <c r="J3074" t="b">
        <v>0</v>
      </c>
      <c r="K3074">
        <v>237</v>
      </c>
      <c r="L3074">
        <v>2983417</v>
      </c>
      <c r="M3074" t="str">
        <f>IF(VLOOKUP(A3074,'national-winners'!$A$2:$B$13,2,0)=H3074,"Y","N")</f>
        <v>N</v>
      </c>
      <c r="N3074" t="str">
        <f>_xlfn.XLOOKUP(INDEX('state-winning-votes'!$A$1:$L$53,MATCH($C3074,'state-winning-votes'!$A:$A,0),MATCH($A3074,'state-winning-votes'!$A$2:$L$2,0)),$K:$K,$H:$H)</f>
        <v>Obama, Barack H.</v>
      </c>
      <c r="O3074" t="str">
        <f>VLOOKUP(A3074,'national-winners'!$A$2:$B$13,2,0)</f>
        <v>Obama, Barack H.</v>
      </c>
    </row>
    <row r="3075" spans="1:15" x14ac:dyDescent="0.25">
      <c r="A3075">
        <v>2008</v>
      </c>
      <c r="B3075" t="s">
        <v>158</v>
      </c>
      <c r="C3075" t="s">
        <v>159</v>
      </c>
      <c r="D3075">
        <v>56</v>
      </c>
      <c r="E3075">
        <v>83</v>
      </c>
      <c r="F3075">
        <v>68</v>
      </c>
      <c r="G3075" t="s">
        <v>16</v>
      </c>
      <c r="H3075" t="s">
        <v>348</v>
      </c>
      <c r="I3075" t="s">
        <v>21</v>
      </c>
      <c r="J3075" t="b">
        <v>0</v>
      </c>
      <c r="K3075">
        <v>164958</v>
      </c>
      <c r="L3075">
        <v>254904</v>
      </c>
      <c r="M3075" t="str">
        <f>IF(VLOOKUP(A3075,'national-winners'!$A$2:$B$13,2,0)=H3075,"Y","N")</f>
        <v>N</v>
      </c>
      <c r="N3075" t="str">
        <f>_xlfn.XLOOKUP(INDEX('state-winning-votes'!$A$1:$L$53,MATCH($C3075,'state-winning-votes'!$A:$A,0),MATCH($A3075,'state-winning-votes'!$A$2:$L$2,0)),$K:$K,$H:$H)</f>
        <v>McCain, John</v>
      </c>
      <c r="O3075" t="str">
        <f>VLOOKUP(A3075,'national-winners'!$A$2:$B$13,2,0)</f>
        <v>Obama, Barack H.</v>
      </c>
    </row>
    <row r="3076" spans="1:15" x14ac:dyDescent="0.25">
      <c r="A3076">
        <v>2008</v>
      </c>
      <c r="B3076" t="s">
        <v>158</v>
      </c>
      <c r="C3076" t="s">
        <v>159</v>
      </c>
      <c r="D3076">
        <v>56</v>
      </c>
      <c r="E3076">
        <v>83</v>
      </c>
      <c r="F3076">
        <v>68</v>
      </c>
      <c r="G3076" t="s">
        <v>16</v>
      </c>
      <c r="H3076" t="s">
        <v>349</v>
      </c>
      <c r="I3076" t="s">
        <v>18</v>
      </c>
      <c r="J3076" t="b">
        <v>0</v>
      </c>
      <c r="K3076">
        <v>82868</v>
      </c>
      <c r="L3076">
        <v>254904</v>
      </c>
      <c r="M3076" t="str">
        <f>IF(VLOOKUP(A3076,'national-winners'!$A$2:$B$13,2,0)=H3076,"Y","N")</f>
        <v>Y</v>
      </c>
      <c r="N3076" t="str">
        <f>_xlfn.XLOOKUP(INDEX('state-winning-votes'!$A$1:$L$53,MATCH($C3076,'state-winning-votes'!$A:$A,0),MATCH($A3076,'state-winning-votes'!$A$2:$L$2,0)),$K:$K,$H:$H)</f>
        <v>McCain, John</v>
      </c>
      <c r="O3076" t="str">
        <f>VLOOKUP(A3076,'national-winners'!$A$2:$B$13,2,0)</f>
        <v>Obama, Barack H.</v>
      </c>
    </row>
    <row r="3077" spans="1:15" x14ac:dyDescent="0.25">
      <c r="A3077">
        <v>2008</v>
      </c>
      <c r="B3077" t="s">
        <v>158</v>
      </c>
      <c r="C3077" t="s">
        <v>159</v>
      </c>
      <c r="D3077">
        <v>56</v>
      </c>
      <c r="E3077">
        <v>83</v>
      </c>
      <c r="F3077">
        <v>68</v>
      </c>
      <c r="G3077" t="s">
        <v>16</v>
      </c>
      <c r="I3077" t="s">
        <v>35</v>
      </c>
      <c r="J3077" t="b">
        <v>0</v>
      </c>
      <c r="K3077">
        <v>3717</v>
      </c>
      <c r="L3077">
        <v>254904</v>
      </c>
      <c r="M3077" t="str">
        <f>IF(VLOOKUP(A3077,'national-winners'!$A$2:$B$13,2,0)=H3077,"Y","N")</f>
        <v>N</v>
      </c>
      <c r="N3077" t="str">
        <f>_xlfn.XLOOKUP(INDEX('state-winning-votes'!$A$1:$L$53,MATCH($C3077,'state-winning-votes'!$A:$A,0),MATCH($A3077,'state-winning-votes'!$A$2:$L$2,0)),$K:$K,$H:$H)</f>
        <v>McCain, John</v>
      </c>
      <c r="O3077" t="str">
        <f>VLOOKUP(A3077,'national-winners'!$A$2:$B$13,2,0)</f>
        <v>Obama, Barack H.</v>
      </c>
    </row>
    <row r="3078" spans="1:15" x14ac:dyDescent="0.25">
      <c r="A3078">
        <v>2008</v>
      </c>
      <c r="B3078" t="s">
        <v>158</v>
      </c>
      <c r="C3078" t="s">
        <v>159</v>
      </c>
      <c r="D3078">
        <v>56</v>
      </c>
      <c r="E3078">
        <v>83</v>
      </c>
      <c r="F3078">
        <v>68</v>
      </c>
      <c r="G3078" t="s">
        <v>16</v>
      </c>
      <c r="H3078" t="s">
        <v>351</v>
      </c>
      <c r="I3078" t="s">
        <v>29</v>
      </c>
      <c r="J3078" t="b">
        <v>0</v>
      </c>
      <c r="K3078">
        <v>1594</v>
      </c>
      <c r="L3078">
        <v>254904</v>
      </c>
      <c r="M3078" t="str">
        <f>IF(VLOOKUP(A3078,'national-winners'!$A$2:$B$13,2,0)=H3078,"Y","N")</f>
        <v>N</v>
      </c>
      <c r="N3078" t="str">
        <f>_xlfn.XLOOKUP(INDEX('state-winning-votes'!$A$1:$L$53,MATCH($C3078,'state-winning-votes'!$A:$A,0),MATCH($A3078,'state-winning-votes'!$A$2:$L$2,0)),$K:$K,$H:$H)</f>
        <v>McCain, John</v>
      </c>
      <c r="O3078" t="str">
        <f>VLOOKUP(A3078,'national-winners'!$A$2:$B$13,2,0)</f>
        <v>Obama, Barack H.</v>
      </c>
    </row>
    <row r="3079" spans="1:15" x14ac:dyDescent="0.25">
      <c r="A3079">
        <v>2008</v>
      </c>
      <c r="B3079" t="s">
        <v>158</v>
      </c>
      <c r="C3079" t="s">
        <v>159</v>
      </c>
      <c r="D3079">
        <v>56</v>
      </c>
      <c r="E3079">
        <v>83</v>
      </c>
      <c r="F3079">
        <v>68</v>
      </c>
      <c r="G3079" t="s">
        <v>16</v>
      </c>
      <c r="J3079" t="b">
        <v>1</v>
      </c>
      <c r="K3079">
        <v>1521</v>
      </c>
      <c r="L3079">
        <v>254904</v>
      </c>
      <c r="M3079" t="str">
        <f>IF(VLOOKUP(A3079,'national-winners'!$A$2:$B$13,2,0)=H3079,"Y","N")</f>
        <v>N</v>
      </c>
      <c r="N3079" t="str">
        <f>_xlfn.XLOOKUP(INDEX('state-winning-votes'!$A$1:$L$53,MATCH($C3079,'state-winning-votes'!$A:$A,0),MATCH($A3079,'state-winning-votes'!$A$2:$L$2,0)),$K:$K,$H:$H)</f>
        <v>McCain, John</v>
      </c>
      <c r="O3079" t="str">
        <f>VLOOKUP(A3079,'national-winners'!$A$2:$B$13,2,0)</f>
        <v>Obama, Barack H.</v>
      </c>
    </row>
    <row r="3080" spans="1:15" x14ac:dyDescent="0.25">
      <c r="A3080">
        <v>2008</v>
      </c>
      <c r="B3080" t="s">
        <v>158</v>
      </c>
      <c r="C3080" t="s">
        <v>159</v>
      </c>
      <c r="D3080">
        <v>56</v>
      </c>
      <c r="E3080">
        <v>83</v>
      </c>
      <c r="F3080">
        <v>68</v>
      </c>
      <c r="G3080" t="s">
        <v>16</v>
      </c>
      <c r="H3080" t="s">
        <v>307</v>
      </c>
      <c r="J3080" t="b">
        <v>0</v>
      </c>
      <c r="K3080">
        <v>246</v>
      </c>
      <c r="L3080">
        <v>254904</v>
      </c>
      <c r="M3080" t="str">
        <f>IF(VLOOKUP(A3080,'national-winners'!$A$2:$B$13,2,0)=H3080,"Y","N")</f>
        <v>N</v>
      </c>
      <c r="N3080" t="str">
        <f>_xlfn.XLOOKUP(INDEX('state-winning-votes'!$A$1:$L$53,MATCH($C3080,'state-winning-votes'!$A:$A,0),MATCH($A3080,'state-winning-votes'!$A$2:$L$2,0)),$K:$K,$H:$H)</f>
        <v>McCain, John</v>
      </c>
      <c r="O3080" t="str">
        <f>VLOOKUP(A3080,'national-winners'!$A$2:$B$13,2,0)</f>
        <v>Obama, Barack H.</v>
      </c>
    </row>
    <row r="3081" spans="1:15" x14ac:dyDescent="0.25">
      <c r="A3081">
        <v>2012</v>
      </c>
      <c r="B3081" t="s">
        <v>14</v>
      </c>
      <c r="C3081" t="s">
        <v>15</v>
      </c>
      <c r="D3081">
        <v>1</v>
      </c>
      <c r="E3081">
        <v>63</v>
      </c>
      <c r="F3081">
        <v>41</v>
      </c>
      <c r="G3081" t="s">
        <v>16</v>
      </c>
      <c r="H3081" t="s">
        <v>376</v>
      </c>
      <c r="I3081" t="s">
        <v>21</v>
      </c>
      <c r="J3081" t="b">
        <v>0</v>
      </c>
      <c r="K3081">
        <v>1255925</v>
      </c>
      <c r="L3081">
        <v>2074338</v>
      </c>
      <c r="M3081" t="str">
        <f>IF(VLOOKUP(A3081,'national-winners'!$A$2:$B$13,2,0)=H3081,"Y","N")</f>
        <v>N</v>
      </c>
      <c r="N3081" t="str">
        <f>_xlfn.XLOOKUP(INDEX('state-winning-votes'!$A$1:$L$53,MATCH($C3081,'state-winning-votes'!$A:$A,0),MATCH($A3081,'state-winning-votes'!$A$2:$L$2,0)),$K:$K,$H:$H)</f>
        <v>Romney, Mitt</v>
      </c>
      <c r="O3081" t="str">
        <f>VLOOKUP(A3081,'national-winners'!$A$2:$B$13,2,0)</f>
        <v>Obama, Barack H.</v>
      </c>
    </row>
    <row r="3082" spans="1:15" x14ac:dyDescent="0.25">
      <c r="A3082">
        <v>2012</v>
      </c>
      <c r="B3082" t="s">
        <v>14</v>
      </c>
      <c r="C3082" t="s">
        <v>15</v>
      </c>
      <c r="D3082">
        <v>1</v>
      </c>
      <c r="E3082">
        <v>63</v>
      </c>
      <c r="F3082">
        <v>41</v>
      </c>
      <c r="G3082" t="s">
        <v>16</v>
      </c>
      <c r="H3082" t="s">
        <v>349</v>
      </c>
      <c r="I3082" t="s">
        <v>18</v>
      </c>
      <c r="J3082" t="b">
        <v>0</v>
      </c>
      <c r="K3082">
        <v>795696</v>
      </c>
      <c r="L3082">
        <v>2074338</v>
      </c>
      <c r="M3082" t="str">
        <f>IF(VLOOKUP(A3082,'national-winners'!$A$2:$B$13,2,0)=H3082,"Y","N")</f>
        <v>Y</v>
      </c>
      <c r="N3082" t="str">
        <f>_xlfn.XLOOKUP(INDEX('state-winning-votes'!$A$1:$L$53,MATCH($C3082,'state-winning-votes'!$A:$A,0),MATCH($A3082,'state-winning-votes'!$A$2:$L$2,0)),$K:$K,$H:$H)</f>
        <v>Romney, Mitt</v>
      </c>
      <c r="O3082" t="str">
        <f>VLOOKUP(A3082,'national-winners'!$A$2:$B$13,2,0)</f>
        <v>Obama, Barack H.</v>
      </c>
    </row>
    <row r="3083" spans="1:15" x14ac:dyDescent="0.25">
      <c r="A3083">
        <v>2012</v>
      </c>
      <c r="B3083" t="s">
        <v>14</v>
      </c>
      <c r="C3083" t="s">
        <v>15</v>
      </c>
      <c r="D3083">
        <v>1</v>
      </c>
      <c r="E3083">
        <v>63</v>
      </c>
      <c r="F3083">
        <v>41</v>
      </c>
      <c r="G3083" t="s">
        <v>16</v>
      </c>
      <c r="I3083" t="s">
        <v>35</v>
      </c>
      <c r="J3083" t="b">
        <v>0</v>
      </c>
      <c r="K3083">
        <v>18706</v>
      </c>
      <c r="L3083">
        <v>2074338</v>
      </c>
      <c r="M3083" t="str">
        <f>IF(VLOOKUP(A3083,'national-winners'!$A$2:$B$13,2,0)=H3083,"Y","N")</f>
        <v>N</v>
      </c>
      <c r="N3083" t="str">
        <f>_xlfn.XLOOKUP(INDEX('state-winning-votes'!$A$1:$L$53,MATCH($C3083,'state-winning-votes'!$A:$A,0),MATCH($A3083,'state-winning-votes'!$A$2:$L$2,0)),$K:$K,$H:$H)</f>
        <v>Romney, Mitt</v>
      </c>
      <c r="O3083" t="str">
        <f>VLOOKUP(A3083,'national-winners'!$A$2:$B$13,2,0)</f>
        <v>Obama, Barack H.</v>
      </c>
    </row>
    <row r="3084" spans="1:15" x14ac:dyDescent="0.25">
      <c r="A3084">
        <v>2012</v>
      </c>
      <c r="B3084" t="s">
        <v>14</v>
      </c>
      <c r="C3084" t="s">
        <v>15</v>
      </c>
      <c r="D3084">
        <v>1</v>
      </c>
      <c r="E3084">
        <v>63</v>
      </c>
      <c r="F3084">
        <v>41</v>
      </c>
      <c r="G3084" t="s">
        <v>16</v>
      </c>
      <c r="J3084" t="b">
        <v>1</v>
      </c>
      <c r="K3084">
        <v>4011</v>
      </c>
      <c r="L3084">
        <v>2074338</v>
      </c>
      <c r="M3084" t="str">
        <f>IF(VLOOKUP(A3084,'national-winners'!$A$2:$B$13,2,0)=H3084,"Y","N")</f>
        <v>N</v>
      </c>
      <c r="N3084" t="str">
        <f>_xlfn.XLOOKUP(INDEX('state-winning-votes'!$A$1:$L$53,MATCH($C3084,'state-winning-votes'!$A:$A,0),MATCH($A3084,'state-winning-votes'!$A$2:$L$2,0)),$K:$K,$H:$H)</f>
        <v>Romney, Mitt</v>
      </c>
      <c r="O3084" t="str">
        <f>VLOOKUP(A3084,'national-winners'!$A$2:$B$13,2,0)</f>
        <v>Obama, Barack H.</v>
      </c>
    </row>
    <row r="3085" spans="1:15" x14ac:dyDescent="0.25">
      <c r="A3085">
        <v>2012</v>
      </c>
      <c r="B3085" t="s">
        <v>30</v>
      </c>
      <c r="C3085" t="s">
        <v>31</v>
      </c>
      <c r="D3085">
        <v>2</v>
      </c>
      <c r="E3085">
        <v>94</v>
      </c>
      <c r="F3085">
        <v>81</v>
      </c>
      <c r="G3085" t="s">
        <v>16</v>
      </c>
      <c r="H3085" t="s">
        <v>376</v>
      </c>
      <c r="I3085" t="s">
        <v>21</v>
      </c>
      <c r="J3085" t="b">
        <v>0</v>
      </c>
      <c r="K3085">
        <v>164676</v>
      </c>
      <c r="L3085">
        <v>300495</v>
      </c>
      <c r="M3085" t="str">
        <f>IF(VLOOKUP(A3085,'national-winners'!$A$2:$B$13,2,0)=H3085,"Y","N")</f>
        <v>N</v>
      </c>
      <c r="N3085" t="str">
        <f>_xlfn.XLOOKUP(INDEX('state-winning-votes'!$A$1:$L$53,MATCH($C3085,'state-winning-votes'!$A:$A,0),MATCH($A3085,'state-winning-votes'!$A$2:$L$2,0)),$K:$K,$H:$H)</f>
        <v>Romney, Mitt</v>
      </c>
      <c r="O3085" t="str">
        <f>VLOOKUP(A3085,'national-winners'!$A$2:$B$13,2,0)</f>
        <v>Obama, Barack H.</v>
      </c>
    </row>
    <row r="3086" spans="1:15" x14ac:dyDescent="0.25">
      <c r="A3086">
        <v>2012</v>
      </c>
      <c r="B3086" t="s">
        <v>30</v>
      </c>
      <c r="C3086" t="s">
        <v>31</v>
      </c>
      <c r="D3086">
        <v>2</v>
      </c>
      <c r="E3086">
        <v>94</v>
      </c>
      <c r="F3086">
        <v>81</v>
      </c>
      <c r="G3086" t="s">
        <v>16</v>
      </c>
      <c r="H3086" t="s">
        <v>349</v>
      </c>
      <c r="I3086" t="s">
        <v>18</v>
      </c>
      <c r="J3086" t="b">
        <v>0</v>
      </c>
      <c r="K3086">
        <v>122640</v>
      </c>
      <c r="L3086">
        <v>300495</v>
      </c>
      <c r="M3086" t="str">
        <f>IF(VLOOKUP(A3086,'national-winners'!$A$2:$B$13,2,0)=H3086,"Y","N")</f>
        <v>Y</v>
      </c>
      <c r="N3086" t="str">
        <f>_xlfn.XLOOKUP(INDEX('state-winning-votes'!$A$1:$L$53,MATCH($C3086,'state-winning-votes'!$A:$A,0),MATCH($A3086,'state-winning-votes'!$A$2:$L$2,0)),$K:$K,$H:$H)</f>
        <v>Romney, Mitt</v>
      </c>
      <c r="O3086" t="str">
        <f>VLOOKUP(A3086,'national-winners'!$A$2:$B$13,2,0)</f>
        <v>Obama, Barack H.</v>
      </c>
    </row>
    <row r="3087" spans="1:15" x14ac:dyDescent="0.25">
      <c r="A3087">
        <v>2012</v>
      </c>
      <c r="B3087" t="s">
        <v>30</v>
      </c>
      <c r="C3087" t="s">
        <v>31</v>
      </c>
      <c r="D3087">
        <v>2</v>
      </c>
      <c r="E3087">
        <v>94</v>
      </c>
      <c r="F3087">
        <v>81</v>
      </c>
      <c r="G3087" t="s">
        <v>16</v>
      </c>
      <c r="H3087" t="s">
        <v>377</v>
      </c>
      <c r="I3087" t="s">
        <v>29</v>
      </c>
      <c r="J3087" t="b">
        <v>0</v>
      </c>
      <c r="K3087">
        <v>7392</v>
      </c>
      <c r="L3087">
        <v>300495</v>
      </c>
      <c r="M3087" t="str">
        <f>IF(VLOOKUP(A3087,'national-winners'!$A$2:$B$13,2,0)=H3087,"Y","N")</f>
        <v>N</v>
      </c>
      <c r="N3087" t="str">
        <f>_xlfn.XLOOKUP(INDEX('state-winning-votes'!$A$1:$L$53,MATCH($C3087,'state-winning-votes'!$A:$A,0),MATCH($A3087,'state-winning-votes'!$A$2:$L$2,0)),$K:$K,$H:$H)</f>
        <v>Romney, Mitt</v>
      </c>
      <c r="O3087" t="str">
        <f>VLOOKUP(A3087,'national-winners'!$A$2:$B$13,2,0)</f>
        <v>Obama, Barack H.</v>
      </c>
    </row>
    <row r="3088" spans="1:15" x14ac:dyDescent="0.25">
      <c r="A3088">
        <v>2012</v>
      </c>
      <c r="B3088" t="s">
        <v>30</v>
      </c>
      <c r="C3088" t="s">
        <v>31</v>
      </c>
      <c r="D3088">
        <v>2</v>
      </c>
      <c r="E3088">
        <v>94</v>
      </c>
      <c r="F3088">
        <v>81</v>
      </c>
      <c r="G3088" t="s">
        <v>16</v>
      </c>
      <c r="H3088" t="s">
        <v>378</v>
      </c>
      <c r="I3088" t="s">
        <v>274</v>
      </c>
      <c r="J3088" t="b">
        <v>0</v>
      </c>
      <c r="K3088">
        <v>2917</v>
      </c>
      <c r="L3088">
        <v>300495</v>
      </c>
      <c r="M3088" t="str">
        <f>IF(VLOOKUP(A3088,'national-winners'!$A$2:$B$13,2,0)=H3088,"Y","N")</f>
        <v>N</v>
      </c>
      <c r="N3088" t="str">
        <f>_xlfn.XLOOKUP(INDEX('state-winning-votes'!$A$1:$L$53,MATCH($C3088,'state-winning-votes'!$A:$A,0),MATCH($A3088,'state-winning-votes'!$A$2:$L$2,0)),$K:$K,$H:$H)</f>
        <v>Romney, Mitt</v>
      </c>
      <c r="O3088" t="str">
        <f>VLOOKUP(A3088,'national-winners'!$A$2:$B$13,2,0)</f>
        <v>Obama, Barack H.</v>
      </c>
    </row>
    <row r="3089" spans="1:15" x14ac:dyDescent="0.25">
      <c r="A3089">
        <v>2012</v>
      </c>
      <c r="B3089" t="s">
        <v>30</v>
      </c>
      <c r="C3089" t="s">
        <v>31</v>
      </c>
      <c r="D3089">
        <v>2</v>
      </c>
      <c r="E3089">
        <v>94</v>
      </c>
      <c r="F3089">
        <v>81</v>
      </c>
      <c r="G3089" t="s">
        <v>16</v>
      </c>
      <c r="J3089" t="b">
        <v>1</v>
      </c>
      <c r="K3089">
        <v>2870</v>
      </c>
      <c r="L3089">
        <v>300495</v>
      </c>
      <c r="M3089" t="str">
        <f>IF(VLOOKUP(A3089,'national-winners'!$A$2:$B$13,2,0)=H3089,"Y","N")</f>
        <v>N</v>
      </c>
      <c r="N3089" t="str">
        <f>_xlfn.XLOOKUP(INDEX('state-winning-votes'!$A$1:$L$53,MATCH($C3089,'state-winning-votes'!$A:$A,0),MATCH($A3089,'state-winning-votes'!$A$2:$L$2,0)),$K:$K,$H:$H)</f>
        <v>Romney, Mitt</v>
      </c>
      <c r="O3089" t="str">
        <f>VLOOKUP(A3089,'national-winners'!$A$2:$B$13,2,0)</f>
        <v>Obama, Barack H.</v>
      </c>
    </row>
    <row r="3090" spans="1:15" x14ac:dyDescent="0.25">
      <c r="A3090">
        <v>2012</v>
      </c>
      <c r="B3090" t="s">
        <v>32</v>
      </c>
      <c r="C3090" t="s">
        <v>33</v>
      </c>
      <c r="D3090">
        <v>4</v>
      </c>
      <c r="E3090">
        <v>86</v>
      </c>
      <c r="F3090">
        <v>61</v>
      </c>
      <c r="G3090" t="s">
        <v>16</v>
      </c>
      <c r="H3090" t="s">
        <v>376</v>
      </c>
      <c r="I3090" t="s">
        <v>21</v>
      </c>
      <c r="J3090" t="b">
        <v>0</v>
      </c>
      <c r="K3090">
        <v>1233654</v>
      </c>
      <c r="L3090">
        <v>2299254</v>
      </c>
      <c r="M3090" t="str">
        <f>IF(VLOOKUP(A3090,'national-winners'!$A$2:$B$13,2,0)=H3090,"Y","N")</f>
        <v>N</v>
      </c>
      <c r="N3090" t="str">
        <f>_xlfn.XLOOKUP(INDEX('state-winning-votes'!$A$1:$L$53,MATCH($C3090,'state-winning-votes'!$A:$A,0),MATCH($A3090,'state-winning-votes'!$A$2:$L$2,0)),$K:$K,$H:$H)</f>
        <v>Romney, Mitt</v>
      </c>
      <c r="O3090" t="str">
        <f>VLOOKUP(A3090,'national-winners'!$A$2:$B$13,2,0)</f>
        <v>Obama, Barack H.</v>
      </c>
    </row>
    <row r="3091" spans="1:15" x14ac:dyDescent="0.25">
      <c r="A3091">
        <v>2012</v>
      </c>
      <c r="B3091" t="s">
        <v>32</v>
      </c>
      <c r="C3091" t="s">
        <v>33</v>
      </c>
      <c r="D3091">
        <v>4</v>
      </c>
      <c r="E3091">
        <v>86</v>
      </c>
      <c r="F3091">
        <v>61</v>
      </c>
      <c r="G3091" t="s">
        <v>16</v>
      </c>
      <c r="H3091" t="s">
        <v>349</v>
      </c>
      <c r="I3091" t="s">
        <v>18</v>
      </c>
      <c r="J3091" t="b">
        <v>0</v>
      </c>
      <c r="K3091">
        <v>1025232</v>
      </c>
      <c r="L3091">
        <v>2299254</v>
      </c>
      <c r="M3091" t="str">
        <f>IF(VLOOKUP(A3091,'national-winners'!$A$2:$B$13,2,0)=H3091,"Y","N")</f>
        <v>Y</v>
      </c>
      <c r="N3091" t="str">
        <f>_xlfn.XLOOKUP(INDEX('state-winning-votes'!$A$1:$L$53,MATCH($C3091,'state-winning-votes'!$A:$A,0),MATCH($A3091,'state-winning-votes'!$A$2:$L$2,0)),$K:$K,$H:$H)</f>
        <v>Romney, Mitt</v>
      </c>
      <c r="O3091" t="str">
        <f>VLOOKUP(A3091,'national-winners'!$A$2:$B$13,2,0)</f>
        <v>Obama, Barack H.</v>
      </c>
    </row>
    <row r="3092" spans="1:15" x14ac:dyDescent="0.25">
      <c r="A3092">
        <v>2012</v>
      </c>
      <c r="B3092" t="s">
        <v>32</v>
      </c>
      <c r="C3092" t="s">
        <v>33</v>
      </c>
      <c r="D3092">
        <v>4</v>
      </c>
      <c r="E3092">
        <v>86</v>
      </c>
      <c r="F3092">
        <v>61</v>
      </c>
      <c r="G3092" t="s">
        <v>16</v>
      </c>
      <c r="H3092" t="s">
        <v>377</v>
      </c>
      <c r="I3092" t="s">
        <v>29</v>
      </c>
      <c r="J3092" t="b">
        <v>0</v>
      </c>
      <c r="K3092">
        <v>32100</v>
      </c>
      <c r="L3092">
        <v>2299254</v>
      </c>
      <c r="M3092" t="str">
        <f>IF(VLOOKUP(A3092,'national-winners'!$A$2:$B$13,2,0)=H3092,"Y","N")</f>
        <v>N</v>
      </c>
      <c r="N3092" t="str">
        <f>_xlfn.XLOOKUP(INDEX('state-winning-votes'!$A$1:$L$53,MATCH($C3092,'state-winning-votes'!$A:$A,0),MATCH($A3092,'state-winning-votes'!$A$2:$L$2,0)),$K:$K,$H:$H)</f>
        <v>Romney, Mitt</v>
      </c>
      <c r="O3092" t="str">
        <f>VLOOKUP(A3092,'national-winners'!$A$2:$B$13,2,0)</f>
        <v>Obama, Barack H.</v>
      </c>
    </row>
    <row r="3093" spans="1:15" x14ac:dyDescent="0.25">
      <c r="A3093">
        <v>2012</v>
      </c>
      <c r="B3093" t="s">
        <v>32</v>
      </c>
      <c r="C3093" t="s">
        <v>33</v>
      </c>
      <c r="D3093">
        <v>4</v>
      </c>
      <c r="E3093">
        <v>86</v>
      </c>
      <c r="F3093">
        <v>61</v>
      </c>
      <c r="G3093" t="s">
        <v>16</v>
      </c>
      <c r="H3093" t="s">
        <v>378</v>
      </c>
      <c r="I3093" t="s">
        <v>274</v>
      </c>
      <c r="J3093" t="b">
        <v>0</v>
      </c>
      <c r="K3093">
        <v>7816</v>
      </c>
      <c r="L3093">
        <v>2299254</v>
      </c>
      <c r="M3093" t="str">
        <f>IF(VLOOKUP(A3093,'national-winners'!$A$2:$B$13,2,0)=H3093,"Y","N")</f>
        <v>N</v>
      </c>
      <c r="N3093" t="str">
        <f>_xlfn.XLOOKUP(INDEX('state-winning-votes'!$A$1:$L$53,MATCH($C3093,'state-winning-votes'!$A:$A,0),MATCH($A3093,'state-winning-votes'!$A$2:$L$2,0)),$K:$K,$H:$H)</f>
        <v>Romney, Mitt</v>
      </c>
      <c r="O3093" t="str">
        <f>VLOOKUP(A3093,'national-winners'!$A$2:$B$13,2,0)</f>
        <v>Obama, Barack H.</v>
      </c>
    </row>
    <row r="3094" spans="1:15" x14ac:dyDescent="0.25">
      <c r="A3094">
        <v>2012</v>
      </c>
      <c r="B3094" t="s">
        <v>32</v>
      </c>
      <c r="C3094" t="s">
        <v>33</v>
      </c>
      <c r="D3094">
        <v>4</v>
      </c>
      <c r="E3094">
        <v>86</v>
      </c>
      <c r="F3094">
        <v>61</v>
      </c>
      <c r="G3094" t="s">
        <v>16</v>
      </c>
      <c r="J3094" t="b">
        <v>1</v>
      </c>
      <c r="K3094">
        <v>452</v>
      </c>
      <c r="L3094">
        <v>2299254</v>
      </c>
      <c r="M3094" t="str">
        <f>IF(VLOOKUP(A3094,'national-winners'!$A$2:$B$13,2,0)=H3094,"Y","N")</f>
        <v>N</v>
      </c>
      <c r="N3094" t="str">
        <f>_xlfn.XLOOKUP(INDEX('state-winning-votes'!$A$1:$L$53,MATCH($C3094,'state-winning-votes'!$A:$A,0),MATCH($A3094,'state-winning-votes'!$A$2:$L$2,0)),$K:$K,$H:$H)</f>
        <v>Romney, Mitt</v>
      </c>
      <c r="O3094" t="str">
        <f>VLOOKUP(A3094,'national-winners'!$A$2:$B$13,2,0)</f>
        <v>Obama, Barack H.</v>
      </c>
    </row>
    <row r="3095" spans="1:15" x14ac:dyDescent="0.25">
      <c r="A3095">
        <v>2012</v>
      </c>
      <c r="B3095" t="s">
        <v>40</v>
      </c>
      <c r="C3095" t="s">
        <v>41</v>
      </c>
      <c r="D3095">
        <v>5</v>
      </c>
      <c r="E3095">
        <v>71</v>
      </c>
      <c r="F3095">
        <v>42</v>
      </c>
      <c r="G3095" t="s">
        <v>16</v>
      </c>
      <c r="H3095" t="s">
        <v>376</v>
      </c>
      <c r="I3095" t="s">
        <v>21</v>
      </c>
      <c r="J3095" t="b">
        <v>0</v>
      </c>
      <c r="K3095">
        <v>647744</v>
      </c>
      <c r="L3095">
        <v>1069468</v>
      </c>
      <c r="M3095" t="str">
        <f>IF(VLOOKUP(A3095,'national-winners'!$A$2:$B$13,2,0)=H3095,"Y","N")</f>
        <v>N</v>
      </c>
      <c r="N3095" t="str">
        <f>_xlfn.XLOOKUP(INDEX('state-winning-votes'!$A$1:$L$53,MATCH($C3095,'state-winning-votes'!$A:$A,0),MATCH($A3095,'state-winning-votes'!$A$2:$L$2,0)),$K:$K,$H:$H)</f>
        <v>Romney, Mitt</v>
      </c>
      <c r="O3095" t="str">
        <f>VLOOKUP(A3095,'national-winners'!$A$2:$B$13,2,0)</f>
        <v>Obama, Barack H.</v>
      </c>
    </row>
    <row r="3096" spans="1:15" x14ac:dyDescent="0.25">
      <c r="A3096">
        <v>2012</v>
      </c>
      <c r="B3096" t="s">
        <v>40</v>
      </c>
      <c r="C3096" t="s">
        <v>41</v>
      </c>
      <c r="D3096">
        <v>5</v>
      </c>
      <c r="E3096">
        <v>71</v>
      </c>
      <c r="F3096">
        <v>42</v>
      </c>
      <c r="G3096" t="s">
        <v>16</v>
      </c>
      <c r="H3096" t="s">
        <v>349</v>
      </c>
      <c r="I3096" t="s">
        <v>18</v>
      </c>
      <c r="J3096" t="b">
        <v>0</v>
      </c>
      <c r="K3096">
        <v>394409</v>
      </c>
      <c r="L3096">
        <v>1069468</v>
      </c>
      <c r="M3096" t="str">
        <f>IF(VLOOKUP(A3096,'national-winners'!$A$2:$B$13,2,0)=H3096,"Y","N")</f>
        <v>Y</v>
      </c>
      <c r="N3096" t="str">
        <f>_xlfn.XLOOKUP(INDEX('state-winning-votes'!$A$1:$L$53,MATCH($C3096,'state-winning-votes'!$A:$A,0),MATCH($A3096,'state-winning-votes'!$A$2:$L$2,0)),$K:$K,$H:$H)</f>
        <v>Romney, Mitt</v>
      </c>
      <c r="O3096" t="str">
        <f>VLOOKUP(A3096,'national-winners'!$A$2:$B$13,2,0)</f>
        <v>Obama, Barack H.</v>
      </c>
    </row>
    <row r="3097" spans="1:15" x14ac:dyDescent="0.25">
      <c r="A3097">
        <v>2012</v>
      </c>
      <c r="B3097" t="s">
        <v>40</v>
      </c>
      <c r="C3097" t="s">
        <v>41</v>
      </c>
      <c r="D3097">
        <v>5</v>
      </c>
      <c r="E3097">
        <v>71</v>
      </c>
      <c r="F3097">
        <v>42</v>
      </c>
      <c r="G3097" t="s">
        <v>16</v>
      </c>
      <c r="H3097" t="s">
        <v>377</v>
      </c>
      <c r="I3097" t="s">
        <v>29</v>
      </c>
      <c r="J3097" t="b">
        <v>0</v>
      </c>
      <c r="K3097">
        <v>16276</v>
      </c>
      <c r="L3097">
        <v>1069468</v>
      </c>
      <c r="M3097" t="str">
        <f>IF(VLOOKUP(A3097,'national-winners'!$A$2:$B$13,2,0)=H3097,"Y","N")</f>
        <v>N</v>
      </c>
      <c r="N3097" t="str">
        <f>_xlfn.XLOOKUP(INDEX('state-winning-votes'!$A$1:$L$53,MATCH($C3097,'state-winning-votes'!$A:$A,0),MATCH($A3097,'state-winning-votes'!$A$2:$L$2,0)),$K:$K,$H:$H)</f>
        <v>Romney, Mitt</v>
      </c>
      <c r="O3097" t="str">
        <f>VLOOKUP(A3097,'national-winners'!$A$2:$B$13,2,0)</f>
        <v>Obama, Barack H.</v>
      </c>
    </row>
    <row r="3098" spans="1:15" x14ac:dyDescent="0.25">
      <c r="A3098">
        <v>2012</v>
      </c>
      <c r="B3098" t="s">
        <v>40</v>
      </c>
      <c r="C3098" t="s">
        <v>41</v>
      </c>
      <c r="D3098">
        <v>5</v>
      </c>
      <c r="E3098">
        <v>71</v>
      </c>
      <c r="F3098">
        <v>42</v>
      </c>
      <c r="G3098" t="s">
        <v>16</v>
      </c>
      <c r="H3098" t="s">
        <v>378</v>
      </c>
      <c r="I3098" t="s">
        <v>274</v>
      </c>
      <c r="J3098" t="b">
        <v>0</v>
      </c>
      <c r="K3098">
        <v>9305</v>
      </c>
      <c r="L3098">
        <v>1069468</v>
      </c>
      <c r="M3098" t="str">
        <f>IF(VLOOKUP(A3098,'national-winners'!$A$2:$B$13,2,0)=H3098,"Y","N")</f>
        <v>N</v>
      </c>
      <c r="N3098" t="str">
        <f>_xlfn.XLOOKUP(INDEX('state-winning-votes'!$A$1:$L$53,MATCH($C3098,'state-winning-votes'!$A:$A,0),MATCH($A3098,'state-winning-votes'!$A$2:$L$2,0)),$K:$K,$H:$H)</f>
        <v>Romney, Mitt</v>
      </c>
      <c r="O3098" t="str">
        <f>VLOOKUP(A3098,'national-winners'!$A$2:$B$13,2,0)</f>
        <v>Obama, Barack H.</v>
      </c>
    </row>
    <row r="3099" spans="1:15" x14ac:dyDescent="0.25">
      <c r="A3099">
        <v>2012</v>
      </c>
      <c r="B3099" t="s">
        <v>40</v>
      </c>
      <c r="C3099" t="s">
        <v>41</v>
      </c>
      <c r="D3099">
        <v>5</v>
      </c>
      <c r="E3099">
        <v>71</v>
      </c>
      <c r="F3099">
        <v>42</v>
      </c>
      <c r="G3099" t="s">
        <v>16</v>
      </c>
      <c r="H3099" t="s">
        <v>264</v>
      </c>
      <c r="I3099" t="s">
        <v>353</v>
      </c>
      <c r="J3099" t="b">
        <v>0</v>
      </c>
      <c r="K3099">
        <v>1734</v>
      </c>
      <c r="L3099">
        <v>1069468</v>
      </c>
      <c r="M3099" t="str">
        <f>IF(VLOOKUP(A3099,'national-winners'!$A$2:$B$13,2,0)=H3099,"Y","N")</f>
        <v>N</v>
      </c>
      <c r="N3099" t="str">
        <f>_xlfn.XLOOKUP(INDEX('state-winning-votes'!$A$1:$L$53,MATCH($C3099,'state-winning-votes'!$A:$A,0),MATCH($A3099,'state-winning-votes'!$A$2:$L$2,0)),$K:$K,$H:$H)</f>
        <v>Romney, Mitt</v>
      </c>
      <c r="O3099" t="str">
        <f>VLOOKUP(A3099,'national-winners'!$A$2:$B$13,2,0)</f>
        <v>Obama, Barack H.</v>
      </c>
    </row>
    <row r="3100" spans="1:15" x14ac:dyDescent="0.25">
      <c r="A3100">
        <v>2012</v>
      </c>
      <c r="B3100" t="s">
        <v>42</v>
      </c>
      <c r="C3100" t="s">
        <v>43</v>
      </c>
      <c r="D3100">
        <v>6</v>
      </c>
      <c r="E3100">
        <v>93</v>
      </c>
      <c r="F3100">
        <v>71</v>
      </c>
      <c r="G3100" t="s">
        <v>16</v>
      </c>
      <c r="H3100" t="s">
        <v>349</v>
      </c>
      <c r="I3100" t="s">
        <v>18</v>
      </c>
      <c r="J3100" t="b">
        <v>0</v>
      </c>
      <c r="K3100">
        <v>7854285</v>
      </c>
      <c r="L3100">
        <v>13038547</v>
      </c>
      <c r="M3100" t="str">
        <f>IF(VLOOKUP(A3100,'national-winners'!$A$2:$B$13,2,0)=H3100,"Y","N")</f>
        <v>Y</v>
      </c>
      <c r="N3100" t="str">
        <f>_xlfn.XLOOKUP(INDEX('state-winning-votes'!$A$1:$L$53,MATCH($C3100,'state-winning-votes'!$A:$A,0),MATCH($A3100,'state-winning-votes'!$A$2:$L$2,0)),$K:$K,$H:$H)</f>
        <v>Obama, Barack H.</v>
      </c>
      <c r="O3100" t="str">
        <f>VLOOKUP(A3100,'national-winners'!$A$2:$B$13,2,0)</f>
        <v>Obama, Barack H.</v>
      </c>
    </row>
    <row r="3101" spans="1:15" x14ac:dyDescent="0.25">
      <c r="A3101">
        <v>2012</v>
      </c>
      <c r="B3101" t="s">
        <v>42</v>
      </c>
      <c r="C3101" t="s">
        <v>43</v>
      </c>
      <c r="D3101">
        <v>6</v>
      </c>
      <c r="E3101">
        <v>93</v>
      </c>
      <c r="F3101">
        <v>71</v>
      </c>
      <c r="G3101" t="s">
        <v>16</v>
      </c>
      <c r="H3101" t="s">
        <v>376</v>
      </c>
      <c r="I3101" t="s">
        <v>21</v>
      </c>
      <c r="J3101" t="b">
        <v>0</v>
      </c>
      <c r="K3101">
        <v>4839958</v>
      </c>
      <c r="L3101">
        <v>13038547</v>
      </c>
      <c r="M3101" t="str">
        <f>IF(VLOOKUP(A3101,'national-winners'!$A$2:$B$13,2,0)=H3101,"Y","N")</f>
        <v>N</v>
      </c>
      <c r="N3101" t="str">
        <f>_xlfn.XLOOKUP(INDEX('state-winning-votes'!$A$1:$L$53,MATCH($C3101,'state-winning-votes'!$A:$A,0),MATCH($A3101,'state-winning-votes'!$A$2:$L$2,0)),$K:$K,$H:$H)</f>
        <v>Obama, Barack H.</v>
      </c>
      <c r="O3101" t="str">
        <f>VLOOKUP(A3101,'national-winners'!$A$2:$B$13,2,0)</f>
        <v>Obama, Barack H.</v>
      </c>
    </row>
    <row r="3102" spans="1:15" x14ac:dyDescent="0.25">
      <c r="A3102">
        <v>2012</v>
      </c>
      <c r="B3102" t="s">
        <v>42</v>
      </c>
      <c r="C3102" t="s">
        <v>43</v>
      </c>
      <c r="D3102">
        <v>6</v>
      </c>
      <c r="E3102">
        <v>93</v>
      </c>
      <c r="F3102">
        <v>71</v>
      </c>
      <c r="G3102" t="s">
        <v>16</v>
      </c>
      <c r="H3102" t="s">
        <v>377</v>
      </c>
      <c r="I3102" t="s">
        <v>29</v>
      </c>
      <c r="J3102" t="b">
        <v>0</v>
      </c>
      <c r="K3102">
        <v>143221</v>
      </c>
      <c r="L3102">
        <v>13038547</v>
      </c>
      <c r="M3102" t="str">
        <f>IF(VLOOKUP(A3102,'national-winners'!$A$2:$B$13,2,0)=H3102,"Y","N")</f>
        <v>N</v>
      </c>
      <c r="N3102" t="str">
        <f>_xlfn.XLOOKUP(INDEX('state-winning-votes'!$A$1:$L$53,MATCH($C3102,'state-winning-votes'!$A:$A,0),MATCH($A3102,'state-winning-votes'!$A$2:$L$2,0)),$K:$K,$H:$H)</f>
        <v>Obama, Barack H.</v>
      </c>
      <c r="O3102" t="str">
        <f>VLOOKUP(A3102,'national-winners'!$A$2:$B$13,2,0)</f>
        <v>Obama, Barack H.</v>
      </c>
    </row>
    <row r="3103" spans="1:15" x14ac:dyDescent="0.25">
      <c r="A3103">
        <v>2012</v>
      </c>
      <c r="B3103" t="s">
        <v>42</v>
      </c>
      <c r="C3103" t="s">
        <v>43</v>
      </c>
      <c r="D3103">
        <v>6</v>
      </c>
      <c r="E3103">
        <v>93</v>
      </c>
      <c r="F3103">
        <v>71</v>
      </c>
      <c r="G3103" t="s">
        <v>16</v>
      </c>
      <c r="H3103" t="s">
        <v>378</v>
      </c>
      <c r="I3103" t="s">
        <v>274</v>
      </c>
      <c r="J3103" t="b">
        <v>0</v>
      </c>
      <c r="K3103">
        <v>85638</v>
      </c>
      <c r="L3103">
        <v>13038547</v>
      </c>
      <c r="M3103" t="str">
        <f>IF(VLOOKUP(A3103,'national-winners'!$A$2:$B$13,2,0)=H3103,"Y","N")</f>
        <v>N</v>
      </c>
      <c r="N3103" t="str">
        <f>_xlfn.XLOOKUP(INDEX('state-winning-votes'!$A$1:$L$53,MATCH($C3103,'state-winning-votes'!$A:$A,0),MATCH($A3103,'state-winning-votes'!$A$2:$L$2,0)),$K:$K,$H:$H)</f>
        <v>Obama, Barack H.</v>
      </c>
      <c r="O3103" t="str">
        <f>VLOOKUP(A3103,'national-winners'!$A$2:$B$13,2,0)</f>
        <v>Obama, Barack H.</v>
      </c>
    </row>
    <row r="3104" spans="1:15" x14ac:dyDescent="0.25">
      <c r="A3104">
        <v>2012</v>
      </c>
      <c r="B3104" t="s">
        <v>42</v>
      </c>
      <c r="C3104" t="s">
        <v>43</v>
      </c>
      <c r="D3104">
        <v>6</v>
      </c>
      <c r="E3104">
        <v>93</v>
      </c>
      <c r="F3104">
        <v>71</v>
      </c>
      <c r="G3104" t="s">
        <v>16</v>
      </c>
      <c r="H3104" t="s">
        <v>379</v>
      </c>
      <c r="I3104" t="s">
        <v>45</v>
      </c>
      <c r="J3104" t="b">
        <v>0</v>
      </c>
      <c r="K3104">
        <v>53824</v>
      </c>
      <c r="L3104">
        <v>13038547</v>
      </c>
      <c r="M3104" t="str">
        <f>IF(VLOOKUP(A3104,'national-winners'!$A$2:$B$13,2,0)=H3104,"Y","N")</f>
        <v>N</v>
      </c>
      <c r="N3104" t="str">
        <f>_xlfn.XLOOKUP(INDEX('state-winning-votes'!$A$1:$L$53,MATCH($C3104,'state-winning-votes'!$A:$A,0),MATCH($A3104,'state-winning-votes'!$A$2:$L$2,0)),$K:$K,$H:$H)</f>
        <v>Obama, Barack H.</v>
      </c>
      <c r="O3104" t="str">
        <f>VLOOKUP(A3104,'national-winners'!$A$2:$B$13,2,0)</f>
        <v>Obama, Barack H.</v>
      </c>
    </row>
    <row r="3105" spans="1:15" x14ac:dyDescent="0.25">
      <c r="A3105">
        <v>2012</v>
      </c>
      <c r="B3105" t="s">
        <v>42</v>
      </c>
      <c r="C3105" t="s">
        <v>43</v>
      </c>
      <c r="D3105">
        <v>6</v>
      </c>
      <c r="E3105">
        <v>93</v>
      </c>
      <c r="F3105">
        <v>71</v>
      </c>
      <c r="G3105" t="s">
        <v>16</v>
      </c>
      <c r="H3105" t="s">
        <v>380</v>
      </c>
      <c r="I3105" t="s">
        <v>23</v>
      </c>
      <c r="J3105" t="b">
        <v>0</v>
      </c>
      <c r="K3105">
        <v>38372</v>
      </c>
      <c r="L3105">
        <v>13038547</v>
      </c>
      <c r="M3105" t="str">
        <f>IF(VLOOKUP(A3105,'national-winners'!$A$2:$B$13,2,0)=H3105,"Y","N")</f>
        <v>N</v>
      </c>
      <c r="N3105" t="str">
        <f>_xlfn.XLOOKUP(INDEX('state-winning-votes'!$A$1:$L$53,MATCH($C3105,'state-winning-votes'!$A:$A,0),MATCH($A3105,'state-winning-votes'!$A$2:$L$2,0)),$K:$K,$H:$H)</f>
        <v>Obama, Barack H.</v>
      </c>
      <c r="O3105" t="str">
        <f>VLOOKUP(A3105,'national-winners'!$A$2:$B$13,2,0)</f>
        <v>Obama, Barack H.</v>
      </c>
    </row>
    <row r="3106" spans="1:15" x14ac:dyDescent="0.25">
      <c r="A3106">
        <v>2012</v>
      </c>
      <c r="B3106" t="s">
        <v>42</v>
      </c>
      <c r="C3106" t="s">
        <v>43</v>
      </c>
      <c r="D3106">
        <v>6</v>
      </c>
      <c r="E3106">
        <v>93</v>
      </c>
      <c r="F3106">
        <v>71</v>
      </c>
      <c r="G3106" t="s">
        <v>16</v>
      </c>
      <c r="J3106" t="b">
        <v>1</v>
      </c>
      <c r="K3106">
        <v>23249</v>
      </c>
      <c r="L3106">
        <v>13038547</v>
      </c>
      <c r="M3106" t="str">
        <f>IF(VLOOKUP(A3106,'national-winners'!$A$2:$B$13,2,0)=H3106,"Y","N")</f>
        <v>N</v>
      </c>
      <c r="N3106" t="str">
        <f>_xlfn.XLOOKUP(INDEX('state-winning-votes'!$A$1:$L$53,MATCH($C3106,'state-winning-votes'!$A:$A,0),MATCH($A3106,'state-winning-votes'!$A$2:$L$2,0)),$K:$K,$H:$H)</f>
        <v>Obama, Barack H.</v>
      </c>
      <c r="O3106" t="str">
        <f>VLOOKUP(A3106,'national-winners'!$A$2:$B$13,2,0)</f>
        <v>Obama, Barack H.</v>
      </c>
    </row>
    <row r="3107" spans="1:15" x14ac:dyDescent="0.25">
      <c r="A3107">
        <v>2012</v>
      </c>
      <c r="B3107" t="s">
        <v>46</v>
      </c>
      <c r="C3107" t="s">
        <v>47</v>
      </c>
      <c r="D3107">
        <v>8</v>
      </c>
      <c r="E3107">
        <v>84</v>
      </c>
      <c r="F3107">
        <v>62</v>
      </c>
      <c r="G3107" t="s">
        <v>16</v>
      </c>
      <c r="H3107" t="s">
        <v>349</v>
      </c>
      <c r="I3107" t="s">
        <v>18</v>
      </c>
      <c r="J3107" t="b">
        <v>0</v>
      </c>
      <c r="K3107">
        <v>1323101</v>
      </c>
      <c r="L3107">
        <v>2569516</v>
      </c>
      <c r="M3107" t="str">
        <f>IF(VLOOKUP(A3107,'national-winners'!$A$2:$B$13,2,0)=H3107,"Y","N")</f>
        <v>Y</v>
      </c>
      <c r="N3107" t="str">
        <f>_xlfn.XLOOKUP(INDEX('state-winning-votes'!$A$1:$L$53,MATCH($C3107,'state-winning-votes'!$A:$A,0),MATCH($A3107,'state-winning-votes'!$A$2:$L$2,0)),$K:$K,$H:$H)</f>
        <v>Obama, Barack H.</v>
      </c>
      <c r="O3107" t="str">
        <f>VLOOKUP(A3107,'national-winners'!$A$2:$B$13,2,0)</f>
        <v>Obama, Barack H.</v>
      </c>
    </row>
    <row r="3108" spans="1:15" x14ac:dyDescent="0.25">
      <c r="A3108">
        <v>2012</v>
      </c>
      <c r="B3108" t="s">
        <v>46</v>
      </c>
      <c r="C3108" t="s">
        <v>47</v>
      </c>
      <c r="D3108">
        <v>8</v>
      </c>
      <c r="E3108">
        <v>84</v>
      </c>
      <c r="F3108">
        <v>62</v>
      </c>
      <c r="G3108" t="s">
        <v>16</v>
      </c>
      <c r="H3108" t="s">
        <v>376</v>
      </c>
      <c r="I3108" t="s">
        <v>21</v>
      </c>
      <c r="J3108" t="b">
        <v>0</v>
      </c>
      <c r="K3108">
        <v>1185243</v>
      </c>
      <c r="L3108">
        <v>2569516</v>
      </c>
      <c r="M3108" t="str">
        <f>IF(VLOOKUP(A3108,'national-winners'!$A$2:$B$13,2,0)=H3108,"Y","N")</f>
        <v>N</v>
      </c>
      <c r="N3108" t="str">
        <f>_xlfn.XLOOKUP(INDEX('state-winning-votes'!$A$1:$L$53,MATCH($C3108,'state-winning-votes'!$A:$A,0),MATCH($A3108,'state-winning-votes'!$A$2:$L$2,0)),$K:$K,$H:$H)</f>
        <v>Obama, Barack H.</v>
      </c>
      <c r="O3108" t="str">
        <f>VLOOKUP(A3108,'national-winners'!$A$2:$B$13,2,0)</f>
        <v>Obama, Barack H.</v>
      </c>
    </row>
    <row r="3109" spans="1:15" x14ac:dyDescent="0.25">
      <c r="A3109">
        <v>2012</v>
      </c>
      <c r="B3109" t="s">
        <v>46</v>
      </c>
      <c r="C3109" t="s">
        <v>47</v>
      </c>
      <c r="D3109">
        <v>8</v>
      </c>
      <c r="E3109">
        <v>84</v>
      </c>
      <c r="F3109">
        <v>62</v>
      </c>
      <c r="G3109" t="s">
        <v>16</v>
      </c>
      <c r="H3109" t="s">
        <v>377</v>
      </c>
      <c r="I3109" t="s">
        <v>29</v>
      </c>
      <c r="J3109" t="b">
        <v>0</v>
      </c>
      <c r="K3109">
        <v>35545</v>
      </c>
      <c r="L3109">
        <v>2569516</v>
      </c>
      <c r="M3109" t="str">
        <f>IF(VLOOKUP(A3109,'national-winners'!$A$2:$B$13,2,0)=H3109,"Y","N")</f>
        <v>N</v>
      </c>
      <c r="N3109" t="str">
        <f>_xlfn.XLOOKUP(INDEX('state-winning-votes'!$A$1:$L$53,MATCH($C3109,'state-winning-votes'!$A:$A,0),MATCH($A3109,'state-winning-votes'!$A$2:$L$2,0)),$K:$K,$H:$H)</f>
        <v>Obama, Barack H.</v>
      </c>
      <c r="O3109" t="str">
        <f>VLOOKUP(A3109,'national-winners'!$A$2:$B$13,2,0)</f>
        <v>Obama, Barack H.</v>
      </c>
    </row>
    <row r="3110" spans="1:15" x14ac:dyDescent="0.25">
      <c r="A3110">
        <v>2012</v>
      </c>
      <c r="B3110" t="s">
        <v>46</v>
      </c>
      <c r="C3110" t="s">
        <v>47</v>
      </c>
      <c r="D3110">
        <v>8</v>
      </c>
      <c r="E3110">
        <v>84</v>
      </c>
      <c r="F3110">
        <v>62</v>
      </c>
      <c r="G3110" t="s">
        <v>16</v>
      </c>
      <c r="H3110" t="s">
        <v>378</v>
      </c>
      <c r="I3110" t="s">
        <v>274</v>
      </c>
      <c r="J3110" t="b">
        <v>0</v>
      </c>
      <c r="K3110">
        <v>7508</v>
      </c>
      <c r="L3110">
        <v>2569516</v>
      </c>
      <c r="M3110" t="str">
        <f>IF(VLOOKUP(A3110,'national-winners'!$A$2:$B$13,2,0)=H3110,"Y","N")</f>
        <v>N</v>
      </c>
      <c r="N3110" t="str">
        <f>_xlfn.XLOOKUP(INDEX('state-winning-votes'!$A$1:$L$53,MATCH($C3110,'state-winning-votes'!$A:$A,0),MATCH($A3110,'state-winning-votes'!$A$2:$L$2,0)),$K:$K,$H:$H)</f>
        <v>Obama, Barack H.</v>
      </c>
      <c r="O3110" t="str">
        <f>VLOOKUP(A3110,'national-winners'!$A$2:$B$13,2,0)</f>
        <v>Obama, Barack H.</v>
      </c>
    </row>
    <row r="3111" spans="1:15" x14ac:dyDescent="0.25">
      <c r="A3111">
        <v>2012</v>
      </c>
      <c r="B3111" t="s">
        <v>46</v>
      </c>
      <c r="C3111" t="s">
        <v>47</v>
      </c>
      <c r="D3111">
        <v>8</v>
      </c>
      <c r="E3111">
        <v>84</v>
      </c>
      <c r="F3111">
        <v>62</v>
      </c>
      <c r="G3111" t="s">
        <v>16</v>
      </c>
      <c r="H3111" t="s">
        <v>381</v>
      </c>
      <c r="I3111" t="s">
        <v>319</v>
      </c>
      <c r="J3111" t="b">
        <v>0</v>
      </c>
      <c r="K3111">
        <v>6234</v>
      </c>
      <c r="L3111">
        <v>2569516</v>
      </c>
      <c r="M3111" t="str">
        <f>IF(VLOOKUP(A3111,'national-winners'!$A$2:$B$13,2,0)=H3111,"Y","N")</f>
        <v>N</v>
      </c>
      <c r="N3111" t="str">
        <f>_xlfn.XLOOKUP(INDEX('state-winning-votes'!$A$1:$L$53,MATCH($C3111,'state-winning-votes'!$A:$A,0),MATCH($A3111,'state-winning-votes'!$A$2:$L$2,0)),$K:$K,$H:$H)</f>
        <v>Obama, Barack H.</v>
      </c>
      <c r="O3111" t="str">
        <f>VLOOKUP(A3111,'national-winners'!$A$2:$B$13,2,0)</f>
        <v>Obama, Barack H.</v>
      </c>
    </row>
    <row r="3112" spans="1:15" x14ac:dyDescent="0.25">
      <c r="A3112">
        <v>2012</v>
      </c>
      <c r="B3112" t="s">
        <v>46</v>
      </c>
      <c r="C3112" t="s">
        <v>47</v>
      </c>
      <c r="D3112">
        <v>8</v>
      </c>
      <c r="E3112">
        <v>84</v>
      </c>
      <c r="F3112">
        <v>62</v>
      </c>
      <c r="G3112" t="s">
        <v>16</v>
      </c>
      <c r="H3112" t="s">
        <v>379</v>
      </c>
      <c r="I3112" t="s">
        <v>45</v>
      </c>
      <c r="J3112" t="b">
        <v>0</v>
      </c>
      <c r="K3112">
        <v>5057</v>
      </c>
      <c r="L3112">
        <v>2569516</v>
      </c>
      <c r="M3112" t="str">
        <f>IF(VLOOKUP(A3112,'national-winners'!$A$2:$B$13,2,0)=H3112,"Y","N")</f>
        <v>N</v>
      </c>
      <c r="N3112" t="str">
        <f>_xlfn.XLOOKUP(INDEX('state-winning-votes'!$A$1:$L$53,MATCH($C3112,'state-winning-votes'!$A:$A,0),MATCH($A3112,'state-winning-votes'!$A$2:$L$2,0)),$K:$K,$H:$H)</f>
        <v>Obama, Barack H.</v>
      </c>
      <c r="O3112" t="str">
        <f>VLOOKUP(A3112,'national-winners'!$A$2:$B$13,2,0)</f>
        <v>Obama, Barack H.</v>
      </c>
    </row>
    <row r="3113" spans="1:15" x14ac:dyDescent="0.25">
      <c r="A3113">
        <v>2012</v>
      </c>
      <c r="B3113" t="s">
        <v>46</v>
      </c>
      <c r="C3113" t="s">
        <v>47</v>
      </c>
      <c r="D3113">
        <v>8</v>
      </c>
      <c r="E3113">
        <v>84</v>
      </c>
      <c r="F3113">
        <v>62</v>
      </c>
      <c r="G3113" t="s">
        <v>16</v>
      </c>
      <c r="H3113" t="s">
        <v>382</v>
      </c>
      <c r="I3113" t="s">
        <v>55</v>
      </c>
      <c r="J3113" t="b">
        <v>0</v>
      </c>
      <c r="K3113">
        <v>2588</v>
      </c>
      <c r="L3113">
        <v>2569516</v>
      </c>
      <c r="M3113" t="str">
        <f>IF(VLOOKUP(A3113,'national-winners'!$A$2:$B$13,2,0)=H3113,"Y","N")</f>
        <v>N</v>
      </c>
      <c r="N3113" t="str">
        <f>_xlfn.XLOOKUP(INDEX('state-winning-votes'!$A$1:$L$53,MATCH($C3113,'state-winning-votes'!$A:$A,0),MATCH($A3113,'state-winning-votes'!$A$2:$L$2,0)),$K:$K,$H:$H)</f>
        <v>Obama, Barack H.</v>
      </c>
      <c r="O3113" t="str">
        <f>VLOOKUP(A3113,'national-winners'!$A$2:$B$13,2,0)</f>
        <v>Obama, Barack H.</v>
      </c>
    </row>
    <row r="3114" spans="1:15" x14ac:dyDescent="0.25">
      <c r="A3114">
        <v>2012</v>
      </c>
      <c r="B3114" t="s">
        <v>46</v>
      </c>
      <c r="C3114" t="s">
        <v>47</v>
      </c>
      <c r="D3114">
        <v>8</v>
      </c>
      <c r="E3114">
        <v>84</v>
      </c>
      <c r="F3114">
        <v>62</v>
      </c>
      <c r="G3114" t="s">
        <v>16</v>
      </c>
      <c r="H3114" t="s">
        <v>383</v>
      </c>
      <c r="I3114" t="s">
        <v>384</v>
      </c>
      <c r="J3114" t="b">
        <v>0</v>
      </c>
      <c r="K3114">
        <v>1262</v>
      </c>
      <c r="L3114">
        <v>2569516</v>
      </c>
      <c r="M3114" t="str">
        <f>IF(VLOOKUP(A3114,'national-winners'!$A$2:$B$13,2,0)=H3114,"Y","N")</f>
        <v>N</v>
      </c>
      <c r="N3114" t="str">
        <f>_xlfn.XLOOKUP(INDEX('state-winning-votes'!$A$1:$L$53,MATCH($C3114,'state-winning-votes'!$A:$A,0),MATCH($A3114,'state-winning-votes'!$A$2:$L$2,0)),$K:$K,$H:$H)</f>
        <v>Obama, Barack H.</v>
      </c>
      <c r="O3114" t="str">
        <f>VLOOKUP(A3114,'national-winners'!$A$2:$B$13,2,0)</f>
        <v>Obama, Barack H.</v>
      </c>
    </row>
    <row r="3115" spans="1:15" x14ac:dyDescent="0.25">
      <c r="A3115">
        <v>2012</v>
      </c>
      <c r="B3115" t="s">
        <v>46</v>
      </c>
      <c r="C3115" t="s">
        <v>47</v>
      </c>
      <c r="D3115">
        <v>8</v>
      </c>
      <c r="E3115">
        <v>84</v>
      </c>
      <c r="F3115">
        <v>62</v>
      </c>
      <c r="G3115" t="s">
        <v>16</v>
      </c>
      <c r="H3115" t="s">
        <v>385</v>
      </c>
      <c r="I3115" t="s">
        <v>375</v>
      </c>
      <c r="J3115" t="b">
        <v>0</v>
      </c>
      <c r="K3115">
        <v>791</v>
      </c>
      <c r="L3115">
        <v>2569516</v>
      </c>
      <c r="M3115" t="str">
        <f>IF(VLOOKUP(A3115,'national-winners'!$A$2:$B$13,2,0)=H3115,"Y","N")</f>
        <v>N</v>
      </c>
      <c r="N3115" t="str">
        <f>_xlfn.XLOOKUP(INDEX('state-winning-votes'!$A$1:$L$53,MATCH($C3115,'state-winning-votes'!$A:$A,0),MATCH($A3115,'state-winning-votes'!$A$2:$L$2,0)),$K:$K,$H:$H)</f>
        <v>Obama, Barack H.</v>
      </c>
      <c r="O3115" t="str">
        <f>VLOOKUP(A3115,'national-winners'!$A$2:$B$13,2,0)</f>
        <v>Obama, Barack H.</v>
      </c>
    </row>
    <row r="3116" spans="1:15" x14ac:dyDescent="0.25">
      <c r="A3116">
        <v>2012</v>
      </c>
      <c r="B3116" t="s">
        <v>46</v>
      </c>
      <c r="C3116" t="s">
        <v>47</v>
      </c>
      <c r="D3116">
        <v>8</v>
      </c>
      <c r="E3116">
        <v>84</v>
      </c>
      <c r="F3116">
        <v>62</v>
      </c>
      <c r="G3116" t="s">
        <v>16</v>
      </c>
      <c r="H3116" t="s">
        <v>380</v>
      </c>
      <c r="I3116" t="s">
        <v>386</v>
      </c>
      <c r="J3116" t="b">
        <v>0</v>
      </c>
      <c r="K3116">
        <v>679</v>
      </c>
      <c r="L3116">
        <v>2569516</v>
      </c>
      <c r="M3116" t="str">
        <f>IF(VLOOKUP(A3116,'national-winners'!$A$2:$B$13,2,0)=H3116,"Y","N")</f>
        <v>N</v>
      </c>
      <c r="N3116" t="str">
        <f>_xlfn.XLOOKUP(INDEX('state-winning-votes'!$A$1:$L$53,MATCH($C3116,'state-winning-votes'!$A:$A,0),MATCH($A3116,'state-winning-votes'!$A$2:$L$2,0)),$K:$K,$H:$H)</f>
        <v>Obama, Barack H.</v>
      </c>
      <c r="O3116" t="str">
        <f>VLOOKUP(A3116,'national-winners'!$A$2:$B$13,2,0)</f>
        <v>Obama, Barack H.</v>
      </c>
    </row>
    <row r="3117" spans="1:15" x14ac:dyDescent="0.25">
      <c r="A3117">
        <v>2012</v>
      </c>
      <c r="B3117" t="s">
        <v>46</v>
      </c>
      <c r="C3117" t="s">
        <v>47</v>
      </c>
      <c r="D3117">
        <v>8</v>
      </c>
      <c r="E3117">
        <v>84</v>
      </c>
      <c r="F3117">
        <v>62</v>
      </c>
      <c r="G3117" t="s">
        <v>16</v>
      </c>
      <c r="H3117" t="s">
        <v>264</v>
      </c>
      <c r="I3117" t="s">
        <v>353</v>
      </c>
      <c r="J3117" t="b">
        <v>0</v>
      </c>
      <c r="K3117">
        <v>317</v>
      </c>
      <c r="L3117">
        <v>2569516</v>
      </c>
      <c r="M3117" t="str">
        <f>IF(VLOOKUP(A3117,'national-winners'!$A$2:$B$13,2,0)=H3117,"Y","N")</f>
        <v>N</v>
      </c>
      <c r="N3117" t="str">
        <f>_xlfn.XLOOKUP(INDEX('state-winning-votes'!$A$1:$L$53,MATCH($C3117,'state-winning-votes'!$A:$A,0),MATCH($A3117,'state-winning-votes'!$A$2:$L$2,0)),$K:$K,$H:$H)</f>
        <v>Obama, Barack H.</v>
      </c>
      <c r="O3117" t="str">
        <f>VLOOKUP(A3117,'national-winners'!$A$2:$B$13,2,0)</f>
        <v>Obama, Barack H.</v>
      </c>
    </row>
    <row r="3118" spans="1:15" x14ac:dyDescent="0.25">
      <c r="A3118">
        <v>2012</v>
      </c>
      <c r="B3118" t="s">
        <v>46</v>
      </c>
      <c r="C3118" t="s">
        <v>47</v>
      </c>
      <c r="D3118">
        <v>8</v>
      </c>
      <c r="E3118">
        <v>84</v>
      </c>
      <c r="F3118">
        <v>62</v>
      </c>
      <c r="G3118" t="s">
        <v>16</v>
      </c>
      <c r="H3118" t="s">
        <v>387</v>
      </c>
      <c r="I3118" t="s">
        <v>100</v>
      </c>
      <c r="J3118" t="b">
        <v>0</v>
      </c>
      <c r="K3118">
        <v>308</v>
      </c>
      <c r="L3118">
        <v>2569516</v>
      </c>
      <c r="M3118" t="str">
        <f>IF(VLOOKUP(A3118,'national-winners'!$A$2:$B$13,2,0)=H3118,"Y","N")</f>
        <v>N</v>
      </c>
      <c r="N3118" t="str">
        <f>_xlfn.XLOOKUP(INDEX('state-winning-votes'!$A$1:$L$53,MATCH($C3118,'state-winning-votes'!$A:$A,0),MATCH($A3118,'state-winning-votes'!$A$2:$L$2,0)),$K:$K,$H:$H)</f>
        <v>Obama, Barack H.</v>
      </c>
      <c r="O3118" t="str">
        <f>VLOOKUP(A3118,'national-winners'!$A$2:$B$13,2,0)</f>
        <v>Obama, Barack H.</v>
      </c>
    </row>
    <row r="3119" spans="1:15" x14ac:dyDescent="0.25">
      <c r="A3119">
        <v>2012</v>
      </c>
      <c r="B3119" t="s">
        <v>46</v>
      </c>
      <c r="C3119" t="s">
        <v>47</v>
      </c>
      <c r="D3119">
        <v>8</v>
      </c>
      <c r="E3119">
        <v>84</v>
      </c>
      <c r="F3119">
        <v>62</v>
      </c>
      <c r="G3119" t="s">
        <v>16</v>
      </c>
      <c r="H3119" t="s">
        <v>388</v>
      </c>
      <c r="I3119" t="s">
        <v>389</v>
      </c>
      <c r="J3119" t="b">
        <v>0</v>
      </c>
      <c r="K3119">
        <v>267</v>
      </c>
      <c r="L3119">
        <v>2569516</v>
      </c>
      <c r="M3119" t="str">
        <f>IF(VLOOKUP(A3119,'national-winners'!$A$2:$B$13,2,0)=H3119,"Y","N")</f>
        <v>N</v>
      </c>
      <c r="N3119" t="str">
        <f>_xlfn.XLOOKUP(INDEX('state-winning-votes'!$A$1:$L$53,MATCH($C3119,'state-winning-votes'!$A:$A,0),MATCH($A3119,'state-winning-votes'!$A$2:$L$2,0)),$K:$K,$H:$H)</f>
        <v>Obama, Barack H.</v>
      </c>
      <c r="O3119" t="str">
        <f>VLOOKUP(A3119,'national-winners'!$A$2:$B$13,2,0)</f>
        <v>Obama, Barack H.</v>
      </c>
    </row>
    <row r="3120" spans="1:15" x14ac:dyDescent="0.25">
      <c r="A3120">
        <v>2012</v>
      </c>
      <c r="B3120" t="s">
        <v>46</v>
      </c>
      <c r="C3120" t="s">
        <v>47</v>
      </c>
      <c r="D3120">
        <v>8</v>
      </c>
      <c r="E3120">
        <v>84</v>
      </c>
      <c r="F3120">
        <v>62</v>
      </c>
      <c r="G3120" t="s">
        <v>16</v>
      </c>
      <c r="H3120" t="s">
        <v>390</v>
      </c>
      <c r="I3120" t="s">
        <v>361</v>
      </c>
      <c r="J3120" t="b">
        <v>0</v>
      </c>
      <c r="K3120">
        <v>235</v>
      </c>
      <c r="L3120">
        <v>2569516</v>
      </c>
      <c r="M3120" t="str">
        <f>IF(VLOOKUP(A3120,'national-winners'!$A$2:$B$13,2,0)=H3120,"Y","N")</f>
        <v>N</v>
      </c>
      <c r="N3120" t="str">
        <f>_xlfn.XLOOKUP(INDEX('state-winning-votes'!$A$1:$L$53,MATCH($C3120,'state-winning-votes'!$A:$A,0),MATCH($A3120,'state-winning-votes'!$A$2:$L$2,0)),$K:$K,$H:$H)</f>
        <v>Obama, Barack H.</v>
      </c>
      <c r="O3120" t="str">
        <f>VLOOKUP(A3120,'national-winners'!$A$2:$B$13,2,0)</f>
        <v>Obama, Barack H.</v>
      </c>
    </row>
    <row r="3121" spans="1:15" x14ac:dyDescent="0.25">
      <c r="A3121">
        <v>2012</v>
      </c>
      <c r="B3121" t="s">
        <v>46</v>
      </c>
      <c r="C3121" t="s">
        <v>47</v>
      </c>
      <c r="D3121">
        <v>8</v>
      </c>
      <c r="E3121">
        <v>84</v>
      </c>
      <c r="F3121">
        <v>62</v>
      </c>
      <c r="G3121" t="s">
        <v>16</v>
      </c>
      <c r="H3121" t="s">
        <v>284</v>
      </c>
      <c r="I3121" t="s">
        <v>37</v>
      </c>
      <c r="J3121" t="b">
        <v>0</v>
      </c>
      <c r="K3121">
        <v>192</v>
      </c>
      <c r="L3121">
        <v>2569516</v>
      </c>
      <c r="M3121" t="str">
        <f>IF(VLOOKUP(A3121,'national-winners'!$A$2:$B$13,2,0)=H3121,"Y","N")</f>
        <v>N</v>
      </c>
      <c r="N3121" t="str">
        <f>_xlfn.XLOOKUP(INDEX('state-winning-votes'!$A$1:$L$53,MATCH($C3121,'state-winning-votes'!$A:$A,0),MATCH($A3121,'state-winning-votes'!$A$2:$L$2,0)),$K:$K,$H:$H)</f>
        <v>Obama, Barack H.</v>
      </c>
      <c r="O3121" t="str">
        <f>VLOOKUP(A3121,'national-winners'!$A$2:$B$13,2,0)</f>
        <v>Obama, Barack H.</v>
      </c>
    </row>
    <row r="3122" spans="1:15" x14ac:dyDescent="0.25">
      <c r="A3122">
        <v>2012</v>
      </c>
      <c r="B3122" t="s">
        <v>46</v>
      </c>
      <c r="C3122" t="s">
        <v>47</v>
      </c>
      <c r="D3122">
        <v>8</v>
      </c>
      <c r="E3122">
        <v>84</v>
      </c>
      <c r="F3122">
        <v>62</v>
      </c>
      <c r="G3122" t="s">
        <v>16</v>
      </c>
      <c r="H3122" t="s">
        <v>391</v>
      </c>
      <c r="I3122" t="s">
        <v>287</v>
      </c>
      <c r="J3122" t="b">
        <v>0</v>
      </c>
      <c r="K3122">
        <v>189</v>
      </c>
      <c r="L3122">
        <v>2569516</v>
      </c>
      <c r="M3122" t="str">
        <f>IF(VLOOKUP(A3122,'national-winners'!$A$2:$B$13,2,0)=H3122,"Y","N")</f>
        <v>N</v>
      </c>
      <c r="N3122" t="str">
        <f>_xlfn.XLOOKUP(INDEX('state-winning-votes'!$A$1:$L$53,MATCH($C3122,'state-winning-votes'!$A:$A,0),MATCH($A3122,'state-winning-votes'!$A$2:$L$2,0)),$K:$K,$H:$H)</f>
        <v>Obama, Barack H.</v>
      </c>
      <c r="O3122" t="str">
        <f>VLOOKUP(A3122,'national-winners'!$A$2:$B$13,2,0)</f>
        <v>Obama, Barack H.</v>
      </c>
    </row>
    <row r="3123" spans="1:15" x14ac:dyDescent="0.25">
      <c r="A3123">
        <v>2012</v>
      </c>
      <c r="B3123" t="s">
        <v>50</v>
      </c>
      <c r="C3123" t="s">
        <v>51</v>
      </c>
      <c r="D3123">
        <v>9</v>
      </c>
      <c r="E3123">
        <v>16</v>
      </c>
      <c r="F3123">
        <v>1</v>
      </c>
      <c r="G3123" t="s">
        <v>16</v>
      </c>
      <c r="H3123" t="s">
        <v>349</v>
      </c>
      <c r="I3123" t="s">
        <v>18</v>
      </c>
      <c r="J3123" t="b">
        <v>0</v>
      </c>
      <c r="K3123">
        <v>905083</v>
      </c>
      <c r="L3123">
        <v>1558204</v>
      </c>
      <c r="M3123" t="str">
        <f>IF(VLOOKUP(A3123,'national-winners'!$A$2:$B$13,2,0)=H3123,"Y","N")</f>
        <v>Y</v>
      </c>
      <c r="N3123" t="str">
        <f>_xlfn.XLOOKUP(INDEX('state-winning-votes'!$A$1:$L$53,MATCH($C3123,'state-winning-votes'!$A:$A,0),MATCH($A3123,'state-winning-votes'!$A$2:$L$2,0)),$K:$K,$H:$H)</f>
        <v>Obama, Barack H.</v>
      </c>
      <c r="O3123" t="str">
        <f>VLOOKUP(A3123,'national-winners'!$A$2:$B$13,2,0)</f>
        <v>Obama, Barack H.</v>
      </c>
    </row>
    <row r="3124" spans="1:15" x14ac:dyDescent="0.25">
      <c r="A3124">
        <v>2012</v>
      </c>
      <c r="B3124" t="s">
        <v>50</v>
      </c>
      <c r="C3124" t="s">
        <v>51</v>
      </c>
      <c r="D3124">
        <v>9</v>
      </c>
      <c r="E3124">
        <v>16</v>
      </c>
      <c r="F3124">
        <v>1</v>
      </c>
      <c r="G3124" t="s">
        <v>16</v>
      </c>
      <c r="H3124" t="s">
        <v>376</v>
      </c>
      <c r="I3124" t="s">
        <v>21</v>
      </c>
      <c r="J3124" t="b">
        <v>0</v>
      </c>
      <c r="K3124">
        <v>634892</v>
      </c>
      <c r="L3124">
        <v>1558204</v>
      </c>
      <c r="M3124" t="str">
        <f>IF(VLOOKUP(A3124,'national-winners'!$A$2:$B$13,2,0)=H3124,"Y","N")</f>
        <v>N</v>
      </c>
      <c r="N3124" t="str">
        <f>_xlfn.XLOOKUP(INDEX('state-winning-votes'!$A$1:$L$53,MATCH($C3124,'state-winning-votes'!$A:$A,0),MATCH($A3124,'state-winning-votes'!$A$2:$L$2,0)),$K:$K,$H:$H)</f>
        <v>Obama, Barack H.</v>
      </c>
      <c r="O3124" t="str">
        <f>VLOOKUP(A3124,'national-winners'!$A$2:$B$13,2,0)</f>
        <v>Obama, Barack H.</v>
      </c>
    </row>
    <row r="3125" spans="1:15" x14ac:dyDescent="0.25">
      <c r="A3125">
        <v>2012</v>
      </c>
      <c r="B3125" t="s">
        <v>50</v>
      </c>
      <c r="C3125" t="s">
        <v>51</v>
      </c>
      <c r="D3125">
        <v>9</v>
      </c>
      <c r="E3125">
        <v>16</v>
      </c>
      <c r="F3125">
        <v>1</v>
      </c>
      <c r="G3125" t="s">
        <v>16</v>
      </c>
      <c r="H3125" t="s">
        <v>377</v>
      </c>
      <c r="I3125" t="s">
        <v>29</v>
      </c>
      <c r="J3125" t="b">
        <v>0</v>
      </c>
      <c r="K3125">
        <v>12340</v>
      </c>
      <c r="L3125">
        <v>1558204</v>
      </c>
      <c r="M3125" t="str">
        <f>IF(VLOOKUP(A3125,'national-winners'!$A$2:$B$13,2,0)=H3125,"Y","N")</f>
        <v>N</v>
      </c>
      <c r="N3125" t="str">
        <f>_xlfn.XLOOKUP(INDEX('state-winning-votes'!$A$1:$L$53,MATCH($C3125,'state-winning-votes'!$A:$A,0),MATCH($A3125,'state-winning-votes'!$A$2:$L$2,0)),$K:$K,$H:$H)</f>
        <v>Obama, Barack H.</v>
      </c>
      <c r="O3125" t="str">
        <f>VLOOKUP(A3125,'national-winners'!$A$2:$B$13,2,0)</f>
        <v>Obama, Barack H.</v>
      </c>
    </row>
    <row r="3126" spans="1:15" x14ac:dyDescent="0.25">
      <c r="A3126">
        <v>2012</v>
      </c>
      <c r="B3126" t="s">
        <v>50</v>
      </c>
      <c r="C3126" t="s">
        <v>51</v>
      </c>
      <c r="D3126">
        <v>9</v>
      </c>
      <c r="E3126">
        <v>16</v>
      </c>
      <c r="F3126">
        <v>1</v>
      </c>
      <c r="G3126" t="s">
        <v>16</v>
      </c>
      <c r="I3126" t="s">
        <v>35</v>
      </c>
      <c r="J3126" t="b">
        <v>0</v>
      </c>
      <c r="K3126">
        <v>4971</v>
      </c>
      <c r="L3126">
        <v>1558204</v>
      </c>
      <c r="M3126" t="str">
        <f>IF(VLOOKUP(A3126,'national-winners'!$A$2:$B$13,2,0)=H3126,"Y","N")</f>
        <v>N</v>
      </c>
      <c r="N3126" t="str">
        <f>_xlfn.XLOOKUP(INDEX('state-winning-votes'!$A$1:$L$53,MATCH($C3126,'state-winning-votes'!$A:$A,0),MATCH($A3126,'state-winning-votes'!$A$2:$L$2,0)),$K:$K,$H:$H)</f>
        <v>Obama, Barack H.</v>
      </c>
      <c r="O3126" t="str">
        <f>VLOOKUP(A3126,'national-winners'!$A$2:$B$13,2,0)</f>
        <v>Obama, Barack H.</v>
      </c>
    </row>
    <row r="3127" spans="1:15" x14ac:dyDescent="0.25">
      <c r="A3127">
        <v>2012</v>
      </c>
      <c r="B3127" t="s">
        <v>50</v>
      </c>
      <c r="C3127" t="s">
        <v>51</v>
      </c>
      <c r="D3127">
        <v>9</v>
      </c>
      <c r="E3127">
        <v>16</v>
      </c>
      <c r="F3127">
        <v>1</v>
      </c>
      <c r="G3127" t="s">
        <v>16</v>
      </c>
      <c r="J3127" t="b">
        <v>1</v>
      </c>
      <c r="K3127">
        <v>918</v>
      </c>
      <c r="L3127">
        <v>1558204</v>
      </c>
      <c r="M3127" t="str">
        <f>IF(VLOOKUP(A3127,'national-winners'!$A$2:$B$13,2,0)=H3127,"Y","N")</f>
        <v>N</v>
      </c>
      <c r="N3127" t="str">
        <f>_xlfn.XLOOKUP(INDEX('state-winning-votes'!$A$1:$L$53,MATCH($C3127,'state-winning-votes'!$A:$A,0),MATCH($A3127,'state-winning-votes'!$A$2:$L$2,0)),$K:$K,$H:$H)</f>
        <v>Obama, Barack H.</v>
      </c>
      <c r="O3127" t="str">
        <f>VLOOKUP(A3127,'national-winners'!$A$2:$B$13,2,0)</f>
        <v>Obama, Barack H.</v>
      </c>
    </row>
    <row r="3128" spans="1:15" x14ac:dyDescent="0.25">
      <c r="A3128">
        <v>2012</v>
      </c>
      <c r="B3128" t="s">
        <v>53</v>
      </c>
      <c r="C3128" t="s">
        <v>54</v>
      </c>
      <c r="D3128">
        <v>10</v>
      </c>
      <c r="E3128">
        <v>51</v>
      </c>
      <c r="F3128">
        <v>11</v>
      </c>
      <c r="G3128" t="s">
        <v>16</v>
      </c>
      <c r="H3128" t="s">
        <v>349</v>
      </c>
      <c r="I3128" t="s">
        <v>18</v>
      </c>
      <c r="J3128" t="b">
        <v>0</v>
      </c>
      <c r="K3128">
        <v>242584</v>
      </c>
      <c r="L3128">
        <v>413890</v>
      </c>
      <c r="M3128" t="str">
        <f>IF(VLOOKUP(A3128,'national-winners'!$A$2:$B$13,2,0)=H3128,"Y","N")</f>
        <v>Y</v>
      </c>
      <c r="N3128" t="str">
        <f>_xlfn.XLOOKUP(INDEX('state-winning-votes'!$A$1:$L$53,MATCH($C3128,'state-winning-votes'!$A:$A,0),MATCH($A3128,'state-winning-votes'!$A$2:$L$2,0)),$K:$K,$H:$H)</f>
        <v>Obama, Barack H.</v>
      </c>
      <c r="O3128" t="str">
        <f>VLOOKUP(A3128,'national-winners'!$A$2:$B$13,2,0)</f>
        <v>Obama, Barack H.</v>
      </c>
    </row>
    <row r="3129" spans="1:15" x14ac:dyDescent="0.25">
      <c r="A3129">
        <v>2012</v>
      </c>
      <c r="B3129" t="s">
        <v>53</v>
      </c>
      <c r="C3129" t="s">
        <v>54</v>
      </c>
      <c r="D3129">
        <v>10</v>
      </c>
      <c r="E3129">
        <v>51</v>
      </c>
      <c r="F3129">
        <v>11</v>
      </c>
      <c r="G3129" t="s">
        <v>16</v>
      </c>
      <c r="H3129" t="s">
        <v>376</v>
      </c>
      <c r="I3129" t="s">
        <v>21</v>
      </c>
      <c r="J3129" t="b">
        <v>0</v>
      </c>
      <c r="K3129">
        <v>165484</v>
      </c>
      <c r="L3129">
        <v>413890</v>
      </c>
      <c r="M3129" t="str">
        <f>IF(VLOOKUP(A3129,'national-winners'!$A$2:$B$13,2,0)=H3129,"Y","N")</f>
        <v>N</v>
      </c>
      <c r="N3129" t="str">
        <f>_xlfn.XLOOKUP(INDEX('state-winning-votes'!$A$1:$L$53,MATCH($C3129,'state-winning-votes'!$A:$A,0),MATCH($A3129,'state-winning-votes'!$A$2:$L$2,0)),$K:$K,$H:$H)</f>
        <v>Obama, Barack H.</v>
      </c>
      <c r="O3129" t="str">
        <f>VLOOKUP(A3129,'national-winners'!$A$2:$B$13,2,0)</f>
        <v>Obama, Barack H.</v>
      </c>
    </row>
    <row r="3130" spans="1:15" x14ac:dyDescent="0.25">
      <c r="A3130">
        <v>2012</v>
      </c>
      <c r="B3130" t="s">
        <v>53</v>
      </c>
      <c r="C3130" t="s">
        <v>54</v>
      </c>
      <c r="D3130">
        <v>10</v>
      </c>
      <c r="E3130">
        <v>51</v>
      </c>
      <c r="F3130">
        <v>11</v>
      </c>
      <c r="G3130" t="s">
        <v>16</v>
      </c>
      <c r="H3130" t="s">
        <v>377</v>
      </c>
      <c r="I3130" t="s">
        <v>29</v>
      </c>
      <c r="J3130" t="b">
        <v>0</v>
      </c>
      <c r="K3130">
        <v>3882</v>
      </c>
      <c r="L3130">
        <v>413890</v>
      </c>
      <c r="M3130" t="str">
        <f>IF(VLOOKUP(A3130,'national-winners'!$A$2:$B$13,2,0)=H3130,"Y","N")</f>
        <v>N</v>
      </c>
      <c r="N3130" t="str">
        <f>_xlfn.XLOOKUP(INDEX('state-winning-votes'!$A$1:$L$53,MATCH($C3130,'state-winning-votes'!$A:$A,0),MATCH($A3130,'state-winning-votes'!$A$2:$L$2,0)),$K:$K,$H:$H)</f>
        <v>Obama, Barack H.</v>
      </c>
      <c r="O3130" t="str">
        <f>VLOOKUP(A3130,'national-winners'!$A$2:$B$13,2,0)</f>
        <v>Obama, Barack H.</v>
      </c>
    </row>
    <row r="3131" spans="1:15" x14ac:dyDescent="0.25">
      <c r="A3131">
        <v>2012</v>
      </c>
      <c r="B3131" t="s">
        <v>53</v>
      </c>
      <c r="C3131" t="s">
        <v>54</v>
      </c>
      <c r="D3131">
        <v>10</v>
      </c>
      <c r="E3131">
        <v>51</v>
      </c>
      <c r="F3131">
        <v>11</v>
      </c>
      <c r="G3131" t="s">
        <v>16</v>
      </c>
      <c r="H3131" t="s">
        <v>378</v>
      </c>
      <c r="I3131" t="s">
        <v>274</v>
      </c>
      <c r="J3131" t="b">
        <v>0</v>
      </c>
      <c r="K3131">
        <v>1940</v>
      </c>
      <c r="L3131">
        <v>413890</v>
      </c>
      <c r="M3131" t="str">
        <f>IF(VLOOKUP(A3131,'national-winners'!$A$2:$B$13,2,0)=H3131,"Y","N")</f>
        <v>N</v>
      </c>
      <c r="N3131" t="str">
        <f>_xlfn.XLOOKUP(INDEX('state-winning-votes'!$A$1:$L$53,MATCH($C3131,'state-winning-votes'!$A:$A,0),MATCH($A3131,'state-winning-votes'!$A$2:$L$2,0)),$K:$K,$H:$H)</f>
        <v>Obama, Barack H.</v>
      </c>
      <c r="O3131" t="str">
        <f>VLOOKUP(A3131,'national-winners'!$A$2:$B$13,2,0)</f>
        <v>Obama, Barack H.</v>
      </c>
    </row>
    <row r="3132" spans="1:15" x14ac:dyDescent="0.25">
      <c r="A3132">
        <v>2012</v>
      </c>
      <c r="B3132" t="s">
        <v>57</v>
      </c>
      <c r="C3132" t="s">
        <v>58</v>
      </c>
      <c r="D3132">
        <v>11</v>
      </c>
      <c r="E3132">
        <v>53</v>
      </c>
      <c r="F3132">
        <v>55</v>
      </c>
      <c r="G3132" t="s">
        <v>16</v>
      </c>
      <c r="H3132" t="s">
        <v>349</v>
      </c>
      <c r="I3132" t="s">
        <v>18</v>
      </c>
      <c r="J3132" t="b">
        <v>0</v>
      </c>
      <c r="K3132">
        <v>267070</v>
      </c>
      <c r="L3132">
        <v>293764</v>
      </c>
      <c r="M3132" t="str">
        <f>IF(VLOOKUP(A3132,'national-winners'!$A$2:$B$13,2,0)=H3132,"Y","N")</f>
        <v>Y</v>
      </c>
      <c r="N3132" t="str">
        <f>_xlfn.XLOOKUP(INDEX('state-winning-votes'!$A$1:$L$53,MATCH($C3132,'state-winning-votes'!$A:$A,0),MATCH($A3132,'state-winning-votes'!$A$2:$L$2,0)),$K:$K,$H:$H)</f>
        <v>Obama, Barack H.</v>
      </c>
      <c r="O3132" t="str">
        <f>VLOOKUP(A3132,'national-winners'!$A$2:$B$13,2,0)</f>
        <v>Obama, Barack H.</v>
      </c>
    </row>
    <row r="3133" spans="1:15" x14ac:dyDescent="0.25">
      <c r="A3133">
        <v>2012</v>
      </c>
      <c r="B3133" t="s">
        <v>57</v>
      </c>
      <c r="C3133" t="s">
        <v>58</v>
      </c>
      <c r="D3133">
        <v>11</v>
      </c>
      <c r="E3133">
        <v>53</v>
      </c>
      <c r="F3133">
        <v>55</v>
      </c>
      <c r="G3133" t="s">
        <v>16</v>
      </c>
      <c r="H3133" t="s">
        <v>376</v>
      </c>
      <c r="I3133" t="s">
        <v>21</v>
      </c>
      <c r="J3133" t="b">
        <v>0</v>
      </c>
      <c r="K3133">
        <v>21381</v>
      </c>
      <c r="L3133">
        <v>293764</v>
      </c>
      <c r="M3133" t="str">
        <f>IF(VLOOKUP(A3133,'national-winners'!$A$2:$B$13,2,0)=H3133,"Y","N")</f>
        <v>N</v>
      </c>
      <c r="N3133" t="str">
        <f>_xlfn.XLOOKUP(INDEX('state-winning-votes'!$A$1:$L$53,MATCH($C3133,'state-winning-votes'!$A:$A,0),MATCH($A3133,'state-winning-votes'!$A$2:$L$2,0)),$K:$K,$H:$H)</f>
        <v>Obama, Barack H.</v>
      </c>
      <c r="O3133" t="str">
        <f>VLOOKUP(A3133,'national-winners'!$A$2:$B$13,2,0)</f>
        <v>Obama, Barack H.</v>
      </c>
    </row>
    <row r="3134" spans="1:15" x14ac:dyDescent="0.25">
      <c r="A3134">
        <v>2012</v>
      </c>
      <c r="B3134" t="s">
        <v>57</v>
      </c>
      <c r="C3134" t="s">
        <v>58</v>
      </c>
      <c r="D3134">
        <v>11</v>
      </c>
      <c r="E3134">
        <v>53</v>
      </c>
      <c r="F3134">
        <v>55</v>
      </c>
      <c r="G3134" t="s">
        <v>16</v>
      </c>
      <c r="H3134" t="s">
        <v>378</v>
      </c>
      <c r="I3134" t="s">
        <v>327</v>
      </c>
      <c r="J3134" t="b">
        <v>0</v>
      </c>
      <c r="K3134">
        <v>2458</v>
      </c>
      <c r="L3134">
        <v>293764</v>
      </c>
      <c r="M3134" t="str">
        <f>IF(VLOOKUP(A3134,'national-winners'!$A$2:$B$13,2,0)=H3134,"Y","N")</f>
        <v>N</v>
      </c>
      <c r="N3134" t="str">
        <f>_xlfn.XLOOKUP(INDEX('state-winning-votes'!$A$1:$L$53,MATCH($C3134,'state-winning-votes'!$A:$A,0),MATCH($A3134,'state-winning-votes'!$A$2:$L$2,0)),$K:$K,$H:$H)</f>
        <v>Obama, Barack H.</v>
      </c>
      <c r="O3134" t="str">
        <f>VLOOKUP(A3134,'national-winners'!$A$2:$B$13,2,0)</f>
        <v>Obama, Barack H.</v>
      </c>
    </row>
    <row r="3135" spans="1:15" x14ac:dyDescent="0.25">
      <c r="A3135">
        <v>2012</v>
      </c>
      <c r="B3135" t="s">
        <v>57</v>
      </c>
      <c r="C3135" t="s">
        <v>58</v>
      </c>
      <c r="D3135">
        <v>11</v>
      </c>
      <c r="E3135">
        <v>53</v>
      </c>
      <c r="F3135">
        <v>55</v>
      </c>
      <c r="G3135" t="s">
        <v>16</v>
      </c>
      <c r="H3135" t="s">
        <v>377</v>
      </c>
      <c r="I3135" t="s">
        <v>29</v>
      </c>
      <c r="J3135" t="b">
        <v>0</v>
      </c>
      <c r="K3135">
        <v>2083</v>
      </c>
      <c r="L3135">
        <v>293764</v>
      </c>
      <c r="M3135" t="str">
        <f>IF(VLOOKUP(A3135,'national-winners'!$A$2:$B$13,2,0)=H3135,"Y","N")</f>
        <v>N</v>
      </c>
      <c r="N3135" t="str">
        <f>_xlfn.XLOOKUP(INDEX('state-winning-votes'!$A$1:$L$53,MATCH($C3135,'state-winning-votes'!$A:$A,0),MATCH($A3135,'state-winning-votes'!$A$2:$L$2,0)),$K:$K,$H:$H)</f>
        <v>Obama, Barack H.</v>
      </c>
      <c r="O3135" t="str">
        <f>VLOOKUP(A3135,'national-winners'!$A$2:$B$13,2,0)</f>
        <v>Obama, Barack H.</v>
      </c>
    </row>
    <row r="3136" spans="1:15" x14ac:dyDescent="0.25">
      <c r="A3136">
        <v>2012</v>
      </c>
      <c r="B3136" t="s">
        <v>57</v>
      </c>
      <c r="C3136" t="s">
        <v>58</v>
      </c>
      <c r="D3136">
        <v>11</v>
      </c>
      <c r="E3136">
        <v>53</v>
      </c>
      <c r="F3136">
        <v>55</v>
      </c>
      <c r="G3136" t="s">
        <v>16</v>
      </c>
      <c r="J3136" t="b">
        <v>1</v>
      </c>
      <c r="K3136">
        <v>772</v>
      </c>
      <c r="L3136">
        <v>293764</v>
      </c>
      <c r="M3136" t="str">
        <f>IF(VLOOKUP(A3136,'national-winners'!$A$2:$B$13,2,0)=H3136,"Y","N")</f>
        <v>N</v>
      </c>
      <c r="N3136" t="str">
        <f>_xlfn.XLOOKUP(INDEX('state-winning-votes'!$A$1:$L$53,MATCH($C3136,'state-winning-votes'!$A:$A,0),MATCH($A3136,'state-winning-votes'!$A$2:$L$2,0)),$K:$K,$H:$H)</f>
        <v>Obama, Barack H.</v>
      </c>
      <c r="O3136" t="str">
        <f>VLOOKUP(A3136,'national-winners'!$A$2:$B$13,2,0)</f>
        <v>Obama, Barack H.</v>
      </c>
    </row>
    <row r="3137" spans="1:15" x14ac:dyDescent="0.25">
      <c r="A3137">
        <v>2012</v>
      </c>
      <c r="B3137" t="s">
        <v>60</v>
      </c>
      <c r="C3137" t="s">
        <v>61</v>
      </c>
      <c r="D3137">
        <v>12</v>
      </c>
      <c r="E3137">
        <v>59</v>
      </c>
      <c r="F3137">
        <v>43</v>
      </c>
      <c r="G3137" t="s">
        <v>16</v>
      </c>
      <c r="H3137" t="s">
        <v>349</v>
      </c>
      <c r="I3137" t="s">
        <v>18</v>
      </c>
      <c r="J3137" t="b">
        <v>0</v>
      </c>
      <c r="K3137">
        <v>4237756</v>
      </c>
      <c r="L3137">
        <v>8474179</v>
      </c>
      <c r="M3137" t="str">
        <f>IF(VLOOKUP(A3137,'national-winners'!$A$2:$B$13,2,0)=H3137,"Y","N")</f>
        <v>Y</v>
      </c>
      <c r="N3137" t="str">
        <f>_xlfn.XLOOKUP(INDEX('state-winning-votes'!$A$1:$L$53,MATCH($C3137,'state-winning-votes'!$A:$A,0),MATCH($A3137,'state-winning-votes'!$A$2:$L$2,0)),$K:$K,$H:$H)</f>
        <v>Obama, Barack H.</v>
      </c>
      <c r="O3137" t="str">
        <f>VLOOKUP(A3137,'national-winners'!$A$2:$B$13,2,0)</f>
        <v>Obama, Barack H.</v>
      </c>
    </row>
    <row r="3138" spans="1:15" x14ac:dyDescent="0.25">
      <c r="A3138">
        <v>2012</v>
      </c>
      <c r="B3138" t="s">
        <v>60</v>
      </c>
      <c r="C3138" t="s">
        <v>61</v>
      </c>
      <c r="D3138">
        <v>12</v>
      </c>
      <c r="E3138">
        <v>59</v>
      </c>
      <c r="F3138">
        <v>43</v>
      </c>
      <c r="G3138" t="s">
        <v>16</v>
      </c>
      <c r="H3138" t="s">
        <v>376</v>
      </c>
      <c r="I3138" t="s">
        <v>21</v>
      </c>
      <c r="J3138" t="b">
        <v>0</v>
      </c>
      <c r="K3138">
        <v>4163447</v>
      </c>
      <c r="L3138">
        <v>8474179</v>
      </c>
      <c r="M3138" t="str">
        <f>IF(VLOOKUP(A3138,'national-winners'!$A$2:$B$13,2,0)=H3138,"Y","N")</f>
        <v>N</v>
      </c>
      <c r="N3138" t="str">
        <f>_xlfn.XLOOKUP(INDEX('state-winning-votes'!$A$1:$L$53,MATCH($C3138,'state-winning-votes'!$A:$A,0),MATCH($A3138,'state-winning-votes'!$A$2:$L$2,0)),$K:$K,$H:$H)</f>
        <v>Obama, Barack H.</v>
      </c>
      <c r="O3138" t="str">
        <f>VLOOKUP(A3138,'national-winners'!$A$2:$B$13,2,0)</f>
        <v>Obama, Barack H.</v>
      </c>
    </row>
    <row r="3139" spans="1:15" x14ac:dyDescent="0.25">
      <c r="A3139">
        <v>2012</v>
      </c>
      <c r="B3139" t="s">
        <v>60</v>
      </c>
      <c r="C3139" t="s">
        <v>61</v>
      </c>
      <c r="D3139">
        <v>12</v>
      </c>
      <c r="E3139">
        <v>59</v>
      </c>
      <c r="F3139">
        <v>43</v>
      </c>
      <c r="G3139" t="s">
        <v>16</v>
      </c>
      <c r="H3139" t="s">
        <v>377</v>
      </c>
      <c r="I3139" t="s">
        <v>29</v>
      </c>
      <c r="J3139" t="b">
        <v>0</v>
      </c>
      <c r="K3139">
        <v>44726</v>
      </c>
      <c r="L3139">
        <v>8474179</v>
      </c>
      <c r="M3139" t="str">
        <f>IF(VLOOKUP(A3139,'national-winners'!$A$2:$B$13,2,0)=H3139,"Y","N")</f>
        <v>N</v>
      </c>
      <c r="N3139" t="str">
        <f>_xlfn.XLOOKUP(INDEX('state-winning-votes'!$A$1:$L$53,MATCH($C3139,'state-winning-votes'!$A:$A,0),MATCH($A3139,'state-winning-votes'!$A$2:$L$2,0)),$K:$K,$H:$H)</f>
        <v>Obama, Barack H.</v>
      </c>
      <c r="O3139" t="str">
        <f>VLOOKUP(A3139,'national-winners'!$A$2:$B$13,2,0)</f>
        <v>Obama, Barack H.</v>
      </c>
    </row>
    <row r="3140" spans="1:15" x14ac:dyDescent="0.25">
      <c r="A3140">
        <v>2012</v>
      </c>
      <c r="B3140" t="s">
        <v>60</v>
      </c>
      <c r="C3140" t="s">
        <v>61</v>
      </c>
      <c r="D3140">
        <v>12</v>
      </c>
      <c r="E3140">
        <v>59</v>
      </c>
      <c r="F3140">
        <v>43</v>
      </c>
      <c r="G3140" t="s">
        <v>16</v>
      </c>
      <c r="H3140" t="s">
        <v>378</v>
      </c>
      <c r="I3140" t="s">
        <v>274</v>
      </c>
      <c r="J3140" t="b">
        <v>0</v>
      </c>
      <c r="K3140">
        <v>8947</v>
      </c>
      <c r="L3140">
        <v>8474179</v>
      </c>
      <c r="M3140" t="str">
        <f>IF(VLOOKUP(A3140,'national-winners'!$A$2:$B$13,2,0)=H3140,"Y","N")</f>
        <v>N</v>
      </c>
      <c r="N3140" t="str">
        <f>_xlfn.XLOOKUP(INDEX('state-winning-votes'!$A$1:$L$53,MATCH($C3140,'state-winning-votes'!$A:$A,0),MATCH($A3140,'state-winning-votes'!$A$2:$L$2,0)),$K:$K,$H:$H)</f>
        <v>Obama, Barack H.</v>
      </c>
      <c r="O3140" t="str">
        <f>VLOOKUP(A3140,'national-winners'!$A$2:$B$13,2,0)</f>
        <v>Obama, Barack H.</v>
      </c>
    </row>
    <row r="3141" spans="1:15" x14ac:dyDescent="0.25">
      <c r="A3141">
        <v>2012</v>
      </c>
      <c r="B3141" t="s">
        <v>60</v>
      </c>
      <c r="C3141" t="s">
        <v>61</v>
      </c>
      <c r="D3141">
        <v>12</v>
      </c>
      <c r="E3141">
        <v>59</v>
      </c>
      <c r="F3141">
        <v>43</v>
      </c>
      <c r="G3141" t="s">
        <v>16</v>
      </c>
      <c r="H3141" t="s">
        <v>379</v>
      </c>
      <c r="I3141" t="s">
        <v>45</v>
      </c>
      <c r="J3141" t="b">
        <v>0</v>
      </c>
      <c r="K3141">
        <v>8154</v>
      </c>
      <c r="L3141">
        <v>8474179</v>
      </c>
      <c r="M3141" t="str">
        <f>IF(VLOOKUP(A3141,'national-winners'!$A$2:$B$13,2,0)=H3141,"Y","N")</f>
        <v>N</v>
      </c>
      <c r="N3141" t="str">
        <f>_xlfn.XLOOKUP(INDEX('state-winning-votes'!$A$1:$L$53,MATCH($C3141,'state-winning-votes'!$A:$A,0),MATCH($A3141,'state-winning-votes'!$A$2:$L$2,0)),$K:$K,$H:$H)</f>
        <v>Obama, Barack H.</v>
      </c>
      <c r="O3141" t="str">
        <f>VLOOKUP(A3141,'national-winners'!$A$2:$B$13,2,0)</f>
        <v>Obama, Barack H.</v>
      </c>
    </row>
    <row r="3142" spans="1:15" x14ac:dyDescent="0.25">
      <c r="A3142">
        <v>2012</v>
      </c>
      <c r="B3142" t="s">
        <v>60</v>
      </c>
      <c r="C3142" t="s">
        <v>61</v>
      </c>
      <c r="D3142">
        <v>12</v>
      </c>
      <c r="E3142">
        <v>59</v>
      </c>
      <c r="F3142">
        <v>43</v>
      </c>
      <c r="G3142" t="s">
        <v>16</v>
      </c>
      <c r="H3142" t="s">
        <v>390</v>
      </c>
      <c r="I3142" t="s">
        <v>361</v>
      </c>
      <c r="J3142" t="b">
        <v>0</v>
      </c>
      <c r="K3142">
        <v>3856</v>
      </c>
      <c r="L3142">
        <v>8474179</v>
      </c>
      <c r="M3142" t="str">
        <f>IF(VLOOKUP(A3142,'national-winners'!$A$2:$B$13,2,0)=H3142,"Y","N")</f>
        <v>N</v>
      </c>
      <c r="N3142" t="str">
        <f>_xlfn.XLOOKUP(INDEX('state-winning-votes'!$A$1:$L$53,MATCH($C3142,'state-winning-votes'!$A:$A,0),MATCH($A3142,'state-winning-votes'!$A$2:$L$2,0)),$K:$K,$H:$H)</f>
        <v>Obama, Barack H.</v>
      </c>
      <c r="O3142" t="str">
        <f>VLOOKUP(A3142,'national-winners'!$A$2:$B$13,2,0)</f>
        <v>Obama, Barack H.</v>
      </c>
    </row>
    <row r="3143" spans="1:15" x14ac:dyDescent="0.25">
      <c r="A3143">
        <v>2012</v>
      </c>
      <c r="B3143" t="s">
        <v>60</v>
      </c>
      <c r="C3143" t="s">
        <v>61</v>
      </c>
      <c r="D3143">
        <v>12</v>
      </c>
      <c r="E3143">
        <v>59</v>
      </c>
      <c r="F3143">
        <v>43</v>
      </c>
      <c r="G3143" t="s">
        <v>16</v>
      </c>
      <c r="H3143" t="s">
        <v>381</v>
      </c>
      <c r="I3143" t="s">
        <v>134</v>
      </c>
      <c r="J3143" t="b">
        <v>0</v>
      </c>
      <c r="K3143">
        <v>2607</v>
      </c>
      <c r="L3143">
        <v>8474179</v>
      </c>
      <c r="M3143" t="str">
        <f>IF(VLOOKUP(A3143,'national-winners'!$A$2:$B$13,2,0)=H3143,"Y","N")</f>
        <v>N</v>
      </c>
      <c r="N3143" t="str">
        <f>_xlfn.XLOOKUP(INDEX('state-winning-votes'!$A$1:$L$53,MATCH($C3143,'state-winning-votes'!$A:$A,0),MATCH($A3143,'state-winning-votes'!$A$2:$L$2,0)),$K:$K,$H:$H)</f>
        <v>Obama, Barack H.</v>
      </c>
      <c r="O3143" t="str">
        <f>VLOOKUP(A3143,'national-winners'!$A$2:$B$13,2,0)</f>
        <v>Obama, Barack H.</v>
      </c>
    </row>
    <row r="3144" spans="1:15" x14ac:dyDescent="0.25">
      <c r="A3144">
        <v>2012</v>
      </c>
      <c r="B3144" t="s">
        <v>60</v>
      </c>
      <c r="C3144" t="s">
        <v>61</v>
      </c>
      <c r="D3144">
        <v>12</v>
      </c>
      <c r="E3144">
        <v>59</v>
      </c>
      <c r="F3144">
        <v>43</v>
      </c>
      <c r="G3144" t="s">
        <v>16</v>
      </c>
      <c r="H3144" t="s">
        <v>383</v>
      </c>
      <c r="I3144" t="s">
        <v>384</v>
      </c>
      <c r="J3144" t="b">
        <v>0</v>
      </c>
      <c r="K3144">
        <v>1754</v>
      </c>
      <c r="L3144">
        <v>8474179</v>
      </c>
      <c r="M3144" t="str">
        <f>IF(VLOOKUP(A3144,'national-winners'!$A$2:$B$13,2,0)=H3144,"Y","N")</f>
        <v>N</v>
      </c>
      <c r="N3144" t="str">
        <f>_xlfn.XLOOKUP(INDEX('state-winning-votes'!$A$1:$L$53,MATCH($C3144,'state-winning-votes'!$A:$A,0),MATCH($A3144,'state-winning-votes'!$A$2:$L$2,0)),$K:$K,$H:$H)</f>
        <v>Obama, Barack H.</v>
      </c>
      <c r="O3144" t="str">
        <f>VLOOKUP(A3144,'national-winners'!$A$2:$B$13,2,0)</f>
        <v>Obama, Barack H.</v>
      </c>
    </row>
    <row r="3145" spans="1:15" x14ac:dyDescent="0.25">
      <c r="A3145">
        <v>2012</v>
      </c>
      <c r="B3145" t="s">
        <v>60</v>
      </c>
      <c r="C3145" t="s">
        <v>61</v>
      </c>
      <c r="D3145">
        <v>12</v>
      </c>
      <c r="E3145">
        <v>59</v>
      </c>
      <c r="F3145">
        <v>43</v>
      </c>
      <c r="G3145" t="s">
        <v>16</v>
      </c>
      <c r="H3145" t="s">
        <v>380</v>
      </c>
      <c r="I3145" t="s">
        <v>392</v>
      </c>
      <c r="J3145" t="b">
        <v>0</v>
      </c>
      <c r="K3145">
        <v>946</v>
      </c>
      <c r="L3145">
        <v>8474179</v>
      </c>
      <c r="M3145" t="str">
        <f>IF(VLOOKUP(A3145,'national-winners'!$A$2:$B$13,2,0)=H3145,"Y","N")</f>
        <v>N</v>
      </c>
      <c r="N3145" t="str">
        <f>_xlfn.XLOOKUP(INDEX('state-winning-votes'!$A$1:$L$53,MATCH($C3145,'state-winning-votes'!$A:$A,0),MATCH($A3145,'state-winning-votes'!$A$2:$L$2,0)),$K:$K,$H:$H)</f>
        <v>Obama, Barack H.</v>
      </c>
      <c r="O3145" t="str">
        <f>VLOOKUP(A3145,'national-winners'!$A$2:$B$13,2,0)</f>
        <v>Obama, Barack H.</v>
      </c>
    </row>
    <row r="3146" spans="1:15" x14ac:dyDescent="0.25">
      <c r="A3146">
        <v>2012</v>
      </c>
      <c r="B3146" t="s">
        <v>60</v>
      </c>
      <c r="C3146" t="s">
        <v>61</v>
      </c>
      <c r="D3146">
        <v>12</v>
      </c>
      <c r="E3146">
        <v>59</v>
      </c>
      <c r="F3146">
        <v>43</v>
      </c>
      <c r="G3146" t="s">
        <v>16</v>
      </c>
      <c r="H3146" t="s">
        <v>393</v>
      </c>
      <c r="I3146" t="s">
        <v>272</v>
      </c>
      <c r="J3146" t="b">
        <v>0</v>
      </c>
      <c r="K3146">
        <v>820</v>
      </c>
      <c r="L3146">
        <v>8474179</v>
      </c>
      <c r="M3146" t="str">
        <f>IF(VLOOKUP(A3146,'national-winners'!$A$2:$B$13,2,0)=H3146,"Y","N")</f>
        <v>N</v>
      </c>
      <c r="N3146" t="str">
        <f>_xlfn.XLOOKUP(INDEX('state-winning-votes'!$A$1:$L$53,MATCH($C3146,'state-winning-votes'!$A:$A,0),MATCH($A3146,'state-winning-votes'!$A$2:$L$2,0)),$K:$K,$H:$H)</f>
        <v>Obama, Barack H.</v>
      </c>
      <c r="O3146" t="str">
        <f>VLOOKUP(A3146,'national-winners'!$A$2:$B$13,2,0)</f>
        <v>Obama, Barack H.</v>
      </c>
    </row>
    <row r="3147" spans="1:15" x14ac:dyDescent="0.25">
      <c r="A3147">
        <v>2012</v>
      </c>
      <c r="B3147" t="s">
        <v>60</v>
      </c>
      <c r="C3147" t="s">
        <v>61</v>
      </c>
      <c r="D3147">
        <v>12</v>
      </c>
      <c r="E3147">
        <v>59</v>
      </c>
      <c r="F3147">
        <v>43</v>
      </c>
      <c r="G3147" t="s">
        <v>16</v>
      </c>
      <c r="H3147" t="s">
        <v>387</v>
      </c>
      <c r="I3147" t="s">
        <v>100</v>
      </c>
      <c r="J3147" t="b">
        <v>0</v>
      </c>
      <c r="K3147">
        <v>799</v>
      </c>
      <c r="L3147">
        <v>8474179</v>
      </c>
      <c r="M3147" t="str">
        <f>IF(VLOOKUP(A3147,'national-winners'!$A$2:$B$13,2,0)=H3147,"Y","N")</f>
        <v>N</v>
      </c>
      <c r="N3147" t="str">
        <f>_xlfn.XLOOKUP(INDEX('state-winning-votes'!$A$1:$L$53,MATCH($C3147,'state-winning-votes'!$A:$A,0),MATCH($A3147,'state-winning-votes'!$A$2:$L$2,0)),$K:$K,$H:$H)</f>
        <v>Obama, Barack H.</v>
      </c>
      <c r="O3147" t="str">
        <f>VLOOKUP(A3147,'national-winners'!$A$2:$B$13,2,0)</f>
        <v>Obama, Barack H.</v>
      </c>
    </row>
    <row r="3148" spans="1:15" x14ac:dyDescent="0.25">
      <c r="A3148">
        <v>2012</v>
      </c>
      <c r="B3148" t="s">
        <v>60</v>
      </c>
      <c r="C3148" t="s">
        <v>61</v>
      </c>
      <c r="D3148">
        <v>12</v>
      </c>
      <c r="E3148">
        <v>59</v>
      </c>
      <c r="F3148">
        <v>43</v>
      </c>
      <c r="G3148" t="s">
        <v>16</v>
      </c>
      <c r="H3148" t="s">
        <v>394</v>
      </c>
      <c r="I3148" t="s">
        <v>353</v>
      </c>
      <c r="J3148" t="b">
        <v>0</v>
      </c>
      <c r="K3148">
        <v>322</v>
      </c>
      <c r="L3148">
        <v>8474179</v>
      </c>
      <c r="M3148" t="str">
        <f>IF(VLOOKUP(A3148,'national-winners'!$A$2:$B$13,2,0)=H3148,"Y","N")</f>
        <v>N</v>
      </c>
      <c r="N3148" t="str">
        <f>_xlfn.XLOOKUP(INDEX('state-winning-votes'!$A$1:$L$53,MATCH($C3148,'state-winning-votes'!$A:$A,0),MATCH($A3148,'state-winning-votes'!$A$2:$L$2,0)),$K:$K,$H:$H)</f>
        <v>Obama, Barack H.</v>
      </c>
      <c r="O3148" t="str">
        <f>VLOOKUP(A3148,'national-winners'!$A$2:$B$13,2,0)</f>
        <v>Obama, Barack H.</v>
      </c>
    </row>
    <row r="3149" spans="1:15" x14ac:dyDescent="0.25">
      <c r="A3149">
        <v>2012</v>
      </c>
      <c r="B3149" t="s">
        <v>60</v>
      </c>
      <c r="C3149" t="s">
        <v>61</v>
      </c>
      <c r="D3149">
        <v>12</v>
      </c>
      <c r="E3149">
        <v>59</v>
      </c>
      <c r="F3149">
        <v>43</v>
      </c>
      <c r="G3149" t="s">
        <v>16</v>
      </c>
      <c r="J3149" t="b">
        <v>1</v>
      </c>
      <c r="K3149">
        <v>45</v>
      </c>
      <c r="L3149">
        <v>8474179</v>
      </c>
      <c r="M3149" t="str">
        <f>IF(VLOOKUP(A3149,'national-winners'!$A$2:$B$13,2,0)=H3149,"Y","N")</f>
        <v>N</v>
      </c>
      <c r="N3149" t="str">
        <f>_xlfn.XLOOKUP(INDEX('state-winning-votes'!$A$1:$L$53,MATCH($C3149,'state-winning-votes'!$A:$A,0),MATCH($A3149,'state-winning-votes'!$A$2:$L$2,0)),$K:$K,$H:$H)</f>
        <v>Obama, Barack H.</v>
      </c>
      <c r="O3149" t="str">
        <f>VLOOKUP(A3149,'national-winners'!$A$2:$B$13,2,0)</f>
        <v>Obama, Barack H.</v>
      </c>
    </row>
    <row r="3150" spans="1:15" x14ac:dyDescent="0.25">
      <c r="A3150">
        <v>2012</v>
      </c>
      <c r="B3150" t="s">
        <v>62</v>
      </c>
      <c r="C3150" t="s">
        <v>63</v>
      </c>
      <c r="D3150">
        <v>13</v>
      </c>
      <c r="E3150">
        <v>58</v>
      </c>
      <c r="F3150">
        <v>44</v>
      </c>
      <c r="G3150" t="s">
        <v>16</v>
      </c>
      <c r="H3150" t="s">
        <v>376</v>
      </c>
      <c r="I3150" t="s">
        <v>21</v>
      </c>
      <c r="J3150" t="b">
        <v>0</v>
      </c>
      <c r="K3150">
        <v>2078688</v>
      </c>
      <c r="L3150">
        <v>3897839</v>
      </c>
      <c r="M3150" t="str">
        <f>IF(VLOOKUP(A3150,'national-winners'!$A$2:$B$13,2,0)=H3150,"Y","N")</f>
        <v>N</v>
      </c>
      <c r="N3150" t="str">
        <f>_xlfn.XLOOKUP(INDEX('state-winning-votes'!$A$1:$L$53,MATCH($C3150,'state-winning-votes'!$A:$A,0),MATCH($A3150,'state-winning-votes'!$A$2:$L$2,0)),$K:$K,$H:$H)</f>
        <v>Romney, Mitt</v>
      </c>
      <c r="O3150" t="str">
        <f>VLOOKUP(A3150,'national-winners'!$A$2:$B$13,2,0)</f>
        <v>Obama, Barack H.</v>
      </c>
    </row>
    <row r="3151" spans="1:15" x14ac:dyDescent="0.25">
      <c r="A3151">
        <v>2012</v>
      </c>
      <c r="B3151" t="s">
        <v>62</v>
      </c>
      <c r="C3151" t="s">
        <v>63</v>
      </c>
      <c r="D3151">
        <v>13</v>
      </c>
      <c r="E3151">
        <v>58</v>
      </c>
      <c r="F3151">
        <v>44</v>
      </c>
      <c r="G3151" t="s">
        <v>16</v>
      </c>
      <c r="H3151" t="s">
        <v>349</v>
      </c>
      <c r="I3151" t="s">
        <v>18</v>
      </c>
      <c r="J3151" t="b">
        <v>0</v>
      </c>
      <c r="K3151">
        <v>1773827</v>
      </c>
      <c r="L3151">
        <v>3897839</v>
      </c>
      <c r="M3151" t="str">
        <f>IF(VLOOKUP(A3151,'national-winners'!$A$2:$B$13,2,0)=H3151,"Y","N")</f>
        <v>Y</v>
      </c>
      <c r="N3151" t="str">
        <f>_xlfn.XLOOKUP(INDEX('state-winning-votes'!$A$1:$L$53,MATCH($C3151,'state-winning-votes'!$A:$A,0),MATCH($A3151,'state-winning-votes'!$A$2:$L$2,0)),$K:$K,$H:$H)</f>
        <v>Romney, Mitt</v>
      </c>
      <c r="O3151" t="str">
        <f>VLOOKUP(A3151,'national-winners'!$A$2:$B$13,2,0)</f>
        <v>Obama, Barack H.</v>
      </c>
    </row>
    <row r="3152" spans="1:15" x14ac:dyDescent="0.25">
      <c r="A3152">
        <v>2012</v>
      </c>
      <c r="B3152" t="s">
        <v>62</v>
      </c>
      <c r="C3152" t="s">
        <v>63</v>
      </c>
      <c r="D3152">
        <v>13</v>
      </c>
      <c r="E3152">
        <v>58</v>
      </c>
      <c r="F3152">
        <v>44</v>
      </c>
      <c r="G3152" t="s">
        <v>16</v>
      </c>
      <c r="H3152" t="s">
        <v>377</v>
      </c>
      <c r="I3152" t="s">
        <v>29</v>
      </c>
      <c r="J3152" t="b">
        <v>0</v>
      </c>
      <c r="K3152">
        <v>45324</v>
      </c>
      <c r="L3152">
        <v>3897839</v>
      </c>
      <c r="M3152" t="str">
        <f>IF(VLOOKUP(A3152,'national-winners'!$A$2:$B$13,2,0)=H3152,"Y","N")</f>
        <v>N</v>
      </c>
      <c r="N3152" t="str">
        <f>_xlfn.XLOOKUP(INDEX('state-winning-votes'!$A$1:$L$53,MATCH($C3152,'state-winning-votes'!$A:$A,0),MATCH($A3152,'state-winning-votes'!$A$2:$L$2,0)),$K:$K,$H:$H)</f>
        <v>Romney, Mitt</v>
      </c>
      <c r="O3152" t="str">
        <f>VLOOKUP(A3152,'national-winners'!$A$2:$B$13,2,0)</f>
        <v>Obama, Barack H.</v>
      </c>
    </row>
    <row r="3153" spans="1:15" x14ac:dyDescent="0.25">
      <c r="A3153">
        <v>2012</v>
      </c>
      <c r="B3153" t="s">
        <v>64</v>
      </c>
      <c r="C3153" t="s">
        <v>65</v>
      </c>
      <c r="D3153">
        <v>15</v>
      </c>
      <c r="E3153">
        <v>95</v>
      </c>
      <c r="F3153">
        <v>82</v>
      </c>
      <c r="G3153" t="s">
        <v>16</v>
      </c>
      <c r="H3153" t="s">
        <v>349</v>
      </c>
      <c r="I3153" t="s">
        <v>18</v>
      </c>
      <c r="J3153" t="b">
        <v>0</v>
      </c>
      <c r="K3153">
        <v>306658</v>
      </c>
      <c r="L3153">
        <v>437159</v>
      </c>
      <c r="M3153" t="str">
        <f>IF(VLOOKUP(A3153,'national-winners'!$A$2:$B$13,2,0)=H3153,"Y","N")</f>
        <v>Y</v>
      </c>
      <c r="N3153" t="str">
        <f>_xlfn.XLOOKUP(INDEX('state-winning-votes'!$A$1:$L$53,MATCH($C3153,'state-winning-votes'!$A:$A,0),MATCH($A3153,'state-winning-votes'!$A$2:$L$2,0)),$K:$K,$H:$H)</f>
        <v>Obama, Barack H.</v>
      </c>
      <c r="O3153" t="str">
        <f>VLOOKUP(A3153,'national-winners'!$A$2:$B$13,2,0)</f>
        <v>Obama, Barack H.</v>
      </c>
    </row>
    <row r="3154" spans="1:15" x14ac:dyDescent="0.25">
      <c r="A3154">
        <v>2012</v>
      </c>
      <c r="B3154" t="s">
        <v>64</v>
      </c>
      <c r="C3154" t="s">
        <v>65</v>
      </c>
      <c r="D3154">
        <v>15</v>
      </c>
      <c r="E3154">
        <v>95</v>
      </c>
      <c r="F3154">
        <v>82</v>
      </c>
      <c r="G3154" t="s">
        <v>16</v>
      </c>
      <c r="H3154" t="s">
        <v>376</v>
      </c>
      <c r="I3154" t="s">
        <v>21</v>
      </c>
      <c r="J3154" t="b">
        <v>0</v>
      </c>
      <c r="K3154">
        <v>121015</v>
      </c>
      <c r="L3154">
        <v>437159</v>
      </c>
      <c r="M3154" t="str">
        <f>IF(VLOOKUP(A3154,'national-winners'!$A$2:$B$13,2,0)=H3154,"Y","N")</f>
        <v>N</v>
      </c>
      <c r="N3154" t="str">
        <f>_xlfn.XLOOKUP(INDEX('state-winning-votes'!$A$1:$L$53,MATCH($C3154,'state-winning-votes'!$A:$A,0),MATCH($A3154,'state-winning-votes'!$A$2:$L$2,0)),$K:$K,$H:$H)</f>
        <v>Obama, Barack H.</v>
      </c>
      <c r="O3154" t="str">
        <f>VLOOKUP(A3154,'national-winners'!$A$2:$B$13,2,0)</f>
        <v>Obama, Barack H.</v>
      </c>
    </row>
    <row r="3155" spans="1:15" x14ac:dyDescent="0.25">
      <c r="A3155">
        <v>2012</v>
      </c>
      <c r="B3155" t="s">
        <v>64</v>
      </c>
      <c r="C3155" t="s">
        <v>65</v>
      </c>
      <c r="D3155">
        <v>15</v>
      </c>
      <c r="E3155">
        <v>95</v>
      </c>
      <c r="F3155">
        <v>82</v>
      </c>
      <c r="G3155" t="s">
        <v>16</v>
      </c>
      <c r="H3155" t="s">
        <v>377</v>
      </c>
      <c r="I3155" t="s">
        <v>29</v>
      </c>
      <c r="J3155" t="b">
        <v>0</v>
      </c>
      <c r="K3155">
        <v>3840</v>
      </c>
      <c r="L3155">
        <v>437159</v>
      </c>
      <c r="M3155" t="str">
        <f>IF(VLOOKUP(A3155,'national-winners'!$A$2:$B$13,2,0)=H3155,"Y","N")</f>
        <v>N</v>
      </c>
      <c r="N3155" t="str">
        <f>_xlfn.XLOOKUP(INDEX('state-winning-votes'!$A$1:$L$53,MATCH($C3155,'state-winning-votes'!$A:$A,0),MATCH($A3155,'state-winning-votes'!$A$2:$L$2,0)),$K:$K,$H:$H)</f>
        <v>Obama, Barack H.</v>
      </c>
      <c r="O3155" t="str">
        <f>VLOOKUP(A3155,'national-winners'!$A$2:$B$13,2,0)</f>
        <v>Obama, Barack H.</v>
      </c>
    </row>
    <row r="3156" spans="1:15" x14ac:dyDescent="0.25">
      <c r="A3156">
        <v>2012</v>
      </c>
      <c r="B3156" t="s">
        <v>64</v>
      </c>
      <c r="C3156" t="s">
        <v>65</v>
      </c>
      <c r="D3156">
        <v>15</v>
      </c>
      <c r="E3156">
        <v>95</v>
      </c>
      <c r="F3156">
        <v>82</v>
      </c>
      <c r="G3156" t="s">
        <v>16</v>
      </c>
      <c r="H3156" t="s">
        <v>378</v>
      </c>
      <c r="I3156" t="s">
        <v>274</v>
      </c>
      <c r="J3156" t="b">
        <v>0</v>
      </c>
      <c r="K3156">
        <v>3184</v>
      </c>
      <c r="L3156">
        <v>437159</v>
      </c>
      <c r="M3156" t="str">
        <f>IF(VLOOKUP(A3156,'national-winners'!$A$2:$B$13,2,0)=H3156,"Y","N")</f>
        <v>N</v>
      </c>
      <c r="N3156" t="str">
        <f>_xlfn.XLOOKUP(INDEX('state-winning-votes'!$A$1:$L$53,MATCH($C3156,'state-winning-votes'!$A:$A,0),MATCH($A3156,'state-winning-votes'!$A$2:$L$2,0)),$K:$K,$H:$H)</f>
        <v>Obama, Barack H.</v>
      </c>
      <c r="O3156" t="str">
        <f>VLOOKUP(A3156,'national-winners'!$A$2:$B$13,2,0)</f>
        <v>Obama, Barack H.</v>
      </c>
    </row>
    <row r="3157" spans="1:15" x14ac:dyDescent="0.25">
      <c r="A3157">
        <v>2012</v>
      </c>
      <c r="B3157" t="s">
        <v>64</v>
      </c>
      <c r="C3157" t="s">
        <v>65</v>
      </c>
      <c r="D3157">
        <v>15</v>
      </c>
      <c r="E3157">
        <v>95</v>
      </c>
      <c r="F3157">
        <v>82</v>
      </c>
      <c r="G3157" t="s">
        <v>16</v>
      </c>
      <c r="H3157" t="s">
        <v>306</v>
      </c>
      <c r="J3157" t="b">
        <v>0</v>
      </c>
      <c r="K3157">
        <v>2227</v>
      </c>
      <c r="L3157">
        <v>437159</v>
      </c>
      <c r="M3157" t="str">
        <f>IF(VLOOKUP(A3157,'national-winners'!$A$2:$B$13,2,0)=H3157,"Y","N")</f>
        <v>N</v>
      </c>
      <c r="N3157" t="str">
        <f>_xlfn.XLOOKUP(INDEX('state-winning-votes'!$A$1:$L$53,MATCH($C3157,'state-winning-votes'!$A:$A,0),MATCH($A3157,'state-winning-votes'!$A$2:$L$2,0)),$K:$K,$H:$H)</f>
        <v>Obama, Barack H.</v>
      </c>
      <c r="O3157" t="str">
        <f>VLOOKUP(A3157,'national-winners'!$A$2:$B$13,2,0)</f>
        <v>Obama, Barack H.</v>
      </c>
    </row>
    <row r="3158" spans="1:15" x14ac:dyDescent="0.25">
      <c r="A3158">
        <v>2012</v>
      </c>
      <c r="B3158" t="s">
        <v>64</v>
      </c>
      <c r="C3158" t="s">
        <v>65</v>
      </c>
      <c r="D3158">
        <v>15</v>
      </c>
      <c r="E3158">
        <v>95</v>
      </c>
      <c r="F3158">
        <v>82</v>
      </c>
      <c r="G3158" t="s">
        <v>16</v>
      </c>
      <c r="H3158" t="s">
        <v>307</v>
      </c>
      <c r="J3158" t="b">
        <v>0</v>
      </c>
      <c r="K3158">
        <v>235</v>
      </c>
      <c r="L3158">
        <v>437159</v>
      </c>
      <c r="M3158" t="str">
        <f>IF(VLOOKUP(A3158,'national-winners'!$A$2:$B$13,2,0)=H3158,"Y","N")</f>
        <v>N</v>
      </c>
      <c r="N3158" t="str">
        <f>_xlfn.XLOOKUP(INDEX('state-winning-votes'!$A$1:$L$53,MATCH($C3158,'state-winning-votes'!$A:$A,0),MATCH($A3158,'state-winning-votes'!$A$2:$L$2,0)),$K:$K,$H:$H)</f>
        <v>Obama, Barack H.</v>
      </c>
      <c r="O3158" t="str">
        <f>VLOOKUP(A3158,'national-winners'!$A$2:$B$13,2,0)</f>
        <v>Obama, Barack H.</v>
      </c>
    </row>
    <row r="3159" spans="1:15" x14ac:dyDescent="0.25">
      <c r="A3159">
        <v>2012</v>
      </c>
      <c r="B3159" t="s">
        <v>66</v>
      </c>
      <c r="C3159" t="s">
        <v>67</v>
      </c>
      <c r="D3159">
        <v>16</v>
      </c>
      <c r="E3159">
        <v>82</v>
      </c>
      <c r="F3159">
        <v>63</v>
      </c>
      <c r="G3159" t="s">
        <v>16</v>
      </c>
      <c r="H3159" t="s">
        <v>376</v>
      </c>
      <c r="I3159" t="s">
        <v>21</v>
      </c>
      <c r="J3159" t="b">
        <v>0</v>
      </c>
      <c r="K3159">
        <v>420911</v>
      </c>
      <c r="L3159">
        <v>652274</v>
      </c>
      <c r="M3159" t="str">
        <f>IF(VLOOKUP(A3159,'national-winners'!$A$2:$B$13,2,0)=H3159,"Y","N")</f>
        <v>N</v>
      </c>
      <c r="N3159" t="str">
        <f>_xlfn.XLOOKUP(INDEX('state-winning-votes'!$A$1:$L$53,MATCH($C3159,'state-winning-votes'!$A:$A,0),MATCH($A3159,'state-winning-votes'!$A$2:$L$2,0)),$K:$K,$H:$H)</f>
        <v>Romney, Mitt</v>
      </c>
      <c r="O3159" t="str">
        <f>VLOOKUP(A3159,'national-winners'!$A$2:$B$13,2,0)</f>
        <v>Obama, Barack H.</v>
      </c>
    </row>
    <row r="3160" spans="1:15" x14ac:dyDescent="0.25">
      <c r="A3160">
        <v>2012</v>
      </c>
      <c r="B3160" t="s">
        <v>66</v>
      </c>
      <c r="C3160" t="s">
        <v>67</v>
      </c>
      <c r="D3160">
        <v>16</v>
      </c>
      <c r="E3160">
        <v>82</v>
      </c>
      <c r="F3160">
        <v>63</v>
      </c>
      <c r="G3160" t="s">
        <v>16</v>
      </c>
      <c r="H3160" t="s">
        <v>349</v>
      </c>
      <c r="I3160" t="s">
        <v>18</v>
      </c>
      <c r="J3160" t="b">
        <v>0</v>
      </c>
      <c r="K3160">
        <v>212787</v>
      </c>
      <c r="L3160">
        <v>652274</v>
      </c>
      <c r="M3160" t="str">
        <f>IF(VLOOKUP(A3160,'national-winners'!$A$2:$B$13,2,0)=H3160,"Y","N")</f>
        <v>Y</v>
      </c>
      <c r="N3160" t="str">
        <f>_xlfn.XLOOKUP(INDEX('state-winning-votes'!$A$1:$L$53,MATCH($C3160,'state-winning-votes'!$A:$A,0),MATCH($A3160,'state-winning-votes'!$A$2:$L$2,0)),$K:$K,$H:$H)</f>
        <v>Romney, Mitt</v>
      </c>
      <c r="O3160" t="str">
        <f>VLOOKUP(A3160,'national-winners'!$A$2:$B$13,2,0)</f>
        <v>Obama, Barack H.</v>
      </c>
    </row>
    <row r="3161" spans="1:15" x14ac:dyDescent="0.25">
      <c r="A3161">
        <v>2012</v>
      </c>
      <c r="B3161" t="s">
        <v>66</v>
      </c>
      <c r="C3161" t="s">
        <v>67</v>
      </c>
      <c r="D3161">
        <v>16</v>
      </c>
      <c r="E3161">
        <v>82</v>
      </c>
      <c r="F3161">
        <v>63</v>
      </c>
      <c r="G3161" t="s">
        <v>16</v>
      </c>
      <c r="H3161" t="s">
        <v>377</v>
      </c>
      <c r="I3161" t="s">
        <v>29</v>
      </c>
      <c r="J3161" t="b">
        <v>0</v>
      </c>
      <c r="K3161">
        <v>9453</v>
      </c>
      <c r="L3161">
        <v>652274</v>
      </c>
      <c r="M3161" t="str">
        <f>IF(VLOOKUP(A3161,'national-winners'!$A$2:$B$13,2,0)=H3161,"Y","N")</f>
        <v>N</v>
      </c>
      <c r="N3161" t="str">
        <f>_xlfn.XLOOKUP(INDEX('state-winning-votes'!$A$1:$L$53,MATCH($C3161,'state-winning-votes'!$A:$A,0),MATCH($A3161,'state-winning-votes'!$A$2:$L$2,0)),$K:$K,$H:$H)</f>
        <v>Romney, Mitt</v>
      </c>
      <c r="O3161" t="str">
        <f>VLOOKUP(A3161,'national-winners'!$A$2:$B$13,2,0)</f>
        <v>Obama, Barack H.</v>
      </c>
    </row>
    <row r="3162" spans="1:15" x14ac:dyDescent="0.25">
      <c r="A3162">
        <v>2012</v>
      </c>
      <c r="B3162" t="s">
        <v>66</v>
      </c>
      <c r="C3162" t="s">
        <v>67</v>
      </c>
      <c r="D3162">
        <v>16</v>
      </c>
      <c r="E3162">
        <v>82</v>
      </c>
      <c r="F3162">
        <v>63</v>
      </c>
      <c r="G3162" t="s">
        <v>16</v>
      </c>
      <c r="I3162" t="s">
        <v>35</v>
      </c>
      <c r="J3162" t="b">
        <v>0</v>
      </c>
      <c r="K3162">
        <v>6901</v>
      </c>
      <c r="L3162">
        <v>652274</v>
      </c>
      <c r="M3162" t="str">
        <f>IF(VLOOKUP(A3162,'national-winners'!$A$2:$B$13,2,0)=H3162,"Y","N")</f>
        <v>N</v>
      </c>
      <c r="N3162" t="str">
        <f>_xlfn.XLOOKUP(INDEX('state-winning-votes'!$A$1:$L$53,MATCH($C3162,'state-winning-votes'!$A:$A,0),MATCH($A3162,'state-winning-votes'!$A$2:$L$2,0)),$K:$K,$H:$H)</f>
        <v>Romney, Mitt</v>
      </c>
      <c r="O3162" t="str">
        <f>VLOOKUP(A3162,'national-winners'!$A$2:$B$13,2,0)</f>
        <v>Obama, Barack H.</v>
      </c>
    </row>
    <row r="3163" spans="1:15" x14ac:dyDescent="0.25">
      <c r="A3163">
        <v>2012</v>
      </c>
      <c r="B3163" t="s">
        <v>66</v>
      </c>
      <c r="C3163" t="s">
        <v>67</v>
      </c>
      <c r="D3163">
        <v>16</v>
      </c>
      <c r="E3163">
        <v>82</v>
      </c>
      <c r="F3163">
        <v>63</v>
      </c>
      <c r="G3163" t="s">
        <v>16</v>
      </c>
      <c r="H3163" t="s">
        <v>381</v>
      </c>
      <c r="I3163" t="s">
        <v>134</v>
      </c>
      <c r="J3163" t="b">
        <v>0</v>
      </c>
      <c r="K3163">
        <v>2222</v>
      </c>
      <c r="L3163">
        <v>652274</v>
      </c>
      <c r="M3163" t="str">
        <f>IF(VLOOKUP(A3163,'national-winners'!$A$2:$B$13,2,0)=H3163,"Y","N")</f>
        <v>N</v>
      </c>
      <c r="N3163" t="str">
        <f>_xlfn.XLOOKUP(INDEX('state-winning-votes'!$A$1:$L$53,MATCH($C3163,'state-winning-votes'!$A:$A,0),MATCH($A3163,'state-winning-votes'!$A$2:$L$2,0)),$K:$K,$H:$H)</f>
        <v>Romney, Mitt</v>
      </c>
      <c r="O3163" t="str">
        <f>VLOOKUP(A3163,'national-winners'!$A$2:$B$13,2,0)</f>
        <v>Obama, Barack H.</v>
      </c>
    </row>
    <row r="3164" spans="1:15" x14ac:dyDescent="0.25">
      <c r="A3164">
        <v>2012</v>
      </c>
      <c r="B3164" t="s">
        <v>68</v>
      </c>
      <c r="C3164" t="s">
        <v>69</v>
      </c>
      <c r="D3164">
        <v>17</v>
      </c>
      <c r="E3164">
        <v>33</v>
      </c>
      <c r="F3164">
        <v>21</v>
      </c>
      <c r="G3164" t="s">
        <v>16</v>
      </c>
      <c r="H3164" t="s">
        <v>349</v>
      </c>
      <c r="I3164" t="s">
        <v>18</v>
      </c>
      <c r="J3164" t="b">
        <v>0</v>
      </c>
      <c r="K3164">
        <v>3019512</v>
      </c>
      <c r="L3164">
        <v>5242014</v>
      </c>
      <c r="M3164" t="str">
        <f>IF(VLOOKUP(A3164,'national-winners'!$A$2:$B$13,2,0)=H3164,"Y","N")</f>
        <v>Y</v>
      </c>
      <c r="N3164" t="str">
        <f>_xlfn.XLOOKUP(INDEX('state-winning-votes'!$A$1:$L$53,MATCH($C3164,'state-winning-votes'!$A:$A,0),MATCH($A3164,'state-winning-votes'!$A$2:$L$2,0)),$K:$K,$H:$H)</f>
        <v>Obama, Barack H.</v>
      </c>
      <c r="O3164" t="str">
        <f>VLOOKUP(A3164,'national-winners'!$A$2:$B$13,2,0)</f>
        <v>Obama, Barack H.</v>
      </c>
    </row>
    <row r="3165" spans="1:15" x14ac:dyDescent="0.25">
      <c r="A3165">
        <v>2012</v>
      </c>
      <c r="B3165" t="s">
        <v>68</v>
      </c>
      <c r="C3165" t="s">
        <v>69</v>
      </c>
      <c r="D3165">
        <v>17</v>
      </c>
      <c r="E3165">
        <v>33</v>
      </c>
      <c r="F3165">
        <v>21</v>
      </c>
      <c r="G3165" t="s">
        <v>16</v>
      </c>
      <c r="H3165" t="s">
        <v>376</v>
      </c>
      <c r="I3165" t="s">
        <v>21</v>
      </c>
      <c r="J3165" t="b">
        <v>0</v>
      </c>
      <c r="K3165">
        <v>2135216</v>
      </c>
      <c r="L3165">
        <v>5242014</v>
      </c>
      <c r="M3165" t="str">
        <f>IF(VLOOKUP(A3165,'national-winners'!$A$2:$B$13,2,0)=H3165,"Y","N")</f>
        <v>N</v>
      </c>
      <c r="N3165" t="str">
        <f>_xlfn.XLOOKUP(INDEX('state-winning-votes'!$A$1:$L$53,MATCH($C3165,'state-winning-votes'!$A:$A,0),MATCH($A3165,'state-winning-votes'!$A$2:$L$2,0)),$K:$K,$H:$H)</f>
        <v>Obama, Barack H.</v>
      </c>
      <c r="O3165" t="str">
        <f>VLOOKUP(A3165,'national-winners'!$A$2:$B$13,2,0)</f>
        <v>Obama, Barack H.</v>
      </c>
    </row>
    <row r="3166" spans="1:15" x14ac:dyDescent="0.25">
      <c r="A3166">
        <v>2012</v>
      </c>
      <c r="B3166" t="s">
        <v>68</v>
      </c>
      <c r="C3166" t="s">
        <v>69</v>
      </c>
      <c r="D3166">
        <v>17</v>
      </c>
      <c r="E3166">
        <v>33</v>
      </c>
      <c r="F3166">
        <v>21</v>
      </c>
      <c r="G3166" t="s">
        <v>16</v>
      </c>
      <c r="H3166" t="s">
        <v>377</v>
      </c>
      <c r="I3166" t="s">
        <v>29</v>
      </c>
      <c r="J3166" t="b">
        <v>0</v>
      </c>
      <c r="K3166">
        <v>56229</v>
      </c>
      <c r="L3166">
        <v>5242014</v>
      </c>
      <c r="M3166" t="str">
        <f>IF(VLOOKUP(A3166,'national-winners'!$A$2:$B$13,2,0)=H3166,"Y","N")</f>
        <v>N</v>
      </c>
      <c r="N3166" t="str">
        <f>_xlfn.XLOOKUP(INDEX('state-winning-votes'!$A$1:$L$53,MATCH($C3166,'state-winning-votes'!$A:$A,0),MATCH($A3166,'state-winning-votes'!$A$2:$L$2,0)),$K:$K,$H:$H)</f>
        <v>Obama, Barack H.</v>
      </c>
      <c r="O3166" t="str">
        <f>VLOOKUP(A3166,'national-winners'!$A$2:$B$13,2,0)</f>
        <v>Obama, Barack H.</v>
      </c>
    </row>
    <row r="3167" spans="1:15" x14ac:dyDescent="0.25">
      <c r="A3167">
        <v>2012</v>
      </c>
      <c r="B3167" t="s">
        <v>68</v>
      </c>
      <c r="C3167" t="s">
        <v>69</v>
      </c>
      <c r="D3167">
        <v>17</v>
      </c>
      <c r="E3167">
        <v>33</v>
      </c>
      <c r="F3167">
        <v>21</v>
      </c>
      <c r="G3167" t="s">
        <v>16</v>
      </c>
      <c r="H3167" t="s">
        <v>378</v>
      </c>
      <c r="I3167" t="s">
        <v>274</v>
      </c>
      <c r="J3167" t="b">
        <v>0</v>
      </c>
      <c r="K3167">
        <v>30222</v>
      </c>
      <c r="L3167">
        <v>5242014</v>
      </c>
      <c r="M3167" t="str">
        <f>IF(VLOOKUP(A3167,'national-winners'!$A$2:$B$13,2,0)=H3167,"Y","N")</f>
        <v>N</v>
      </c>
      <c r="N3167" t="str">
        <f>_xlfn.XLOOKUP(INDEX('state-winning-votes'!$A$1:$L$53,MATCH($C3167,'state-winning-votes'!$A:$A,0),MATCH($A3167,'state-winning-votes'!$A$2:$L$2,0)),$K:$K,$H:$H)</f>
        <v>Obama, Barack H.</v>
      </c>
      <c r="O3167" t="str">
        <f>VLOOKUP(A3167,'national-winners'!$A$2:$B$13,2,0)</f>
        <v>Obama, Barack H.</v>
      </c>
    </row>
    <row r="3168" spans="1:15" x14ac:dyDescent="0.25">
      <c r="A3168">
        <v>2012</v>
      </c>
      <c r="B3168" t="s">
        <v>68</v>
      </c>
      <c r="C3168" t="s">
        <v>69</v>
      </c>
      <c r="D3168">
        <v>17</v>
      </c>
      <c r="E3168">
        <v>33</v>
      </c>
      <c r="F3168">
        <v>21</v>
      </c>
      <c r="G3168" t="s">
        <v>16</v>
      </c>
      <c r="J3168" t="b">
        <v>1</v>
      </c>
      <c r="K3168">
        <v>835</v>
      </c>
      <c r="L3168">
        <v>5242014</v>
      </c>
      <c r="M3168" t="str">
        <f>IF(VLOOKUP(A3168,'national-winners'!$A$2:$B$13,2,0)=H3168,"Y","N")</f>
        <v>N</v>
      </c>
      <c r="N3168" t="str">
        <f>_xlfn.XLOOKUP(INDEX('state-winning-votes'!$A$1:$L$53,MATCH($C3168,'state-winning-votes'!$A:$A,0),MATCH($A3168,'state-winning-votes'!$A$2:$L$2,0)),$K:$K,$H:$H)</f>
        <v>Obama, Barack H.</v>
      </c>
      <c r="O3168" t="str">
        <f>VLOOKUP(A3168,'national-winners'!$A$2:$B$13,2,0)</f>
        <v>Obama, Barack H.</v>
      </c>
    </row>
    <row r="3169" spans="1:15" x14ac:dyDescent="0.25">
      <c r="A3169">
        <v>2012</v>
      </c>
      <c r="B3169" t="s">
        <v>71</v>
      </c>
      <c r="C3169" t="s">
        <v>72</v>
      </c>
      <c r="D3169">
        <v>18</v>
      </c>
      <c r="E3169">
        <v>32</v>
      </c>
      <c r="F3169">
        <v>22</v>
      </c>
      <c r="G3169" t="s">
        <v>16</v>
      </c>
      <c r="H3169" t="s">
        <v>376</v>
      </c>
      <c r="I3169" t="s">
        <v>21</v>
      </c>
      <c r="J3169" t="b">
        <v>0</v>
      </c>
      <c r="K3169">
        <v>1420543</v>
      </c>
      <c r="L3169">
        <v>2624534</v>
      </c>
      <c r="M3169" t="str">
        <f>IF(VLOOKUP(A3169,'national-winners'!$A$2:$B$13,2,0)=H3169,"Y","N")</f>
        <v>N</v>
      </c>
      <c r="N3169" t="str">
        <f>_xlfn.XLOOKUP(INDEX('state-winning-votes'!$A$1:$L$53,MATCH($C3169,'state-winning-votes'!$A:$A,0),MATCH($A3169,'state-winning-votes'!$A$2:$L$2,0)),$K:$K,$H:$H)</f>
        <v>Romney, Mitt</v>
      </c>
      <c r="O3169" t="str">
        <f>VLOOKUP(A3169,'national-winners'!$A$2:$B$13,2,0)</f>
        <v>Obama, Barack H.</v>
      </c>
    </row>
    <row r="3170" spans="1:15" x14ac:dyDescent="0.25">
      <c r="A3170">
        <v>2012</v>
      </c>
      <c r="B3170" t="s">
        <v>71</v>
      </c>
      <c r="C3170" t="s">
        <v>72</v>
      </c>
      <c r="D3170">
        <v>18</v>
      </c>
      <c r="E3170">
        <v>32</v>
      </c>
      <c r="F3170">
        <v>22</v>
      </c>
      <c r="G3170" t="s">
        <v>16</v>
      </c>
      <c r="H3170" t="s">
        <v>349</v>
      </c>
      <c r="I3170" t="s">
        <v>18</v>
      </c>
      <c r="J3170" t="b">
        <v>0</v>
      </c>
      <c r="K3170">
        <v>1152887</v>
      </c>
      <c r="L3170">
        <v>2624534</v>
      </c>
      <c r="M3170" t="str">
        <f>IF(VLOOKUP(A3170,'national-winners'!$A$2:$B$13,2,0)=H3170,"Y","N")</f>
        <v>Y</v>
      </c>
      <c r="N3170" t="str">
        <f>_xlfn.XLOOKUP(INDEX('state-winning-votes'!$A$1:$L$53,MATCH($C3170,'state-winning-votes'!$A:$A,0),MATCH($A3170,'state-winning-votes'!$A$2:$L$2,0)),$K:$K,$H:$H)</f>
        <v>Romney, Mitt</v>
      </c>
      <c r="O3170" t="str">
        <f>VLOOKUP(A3170,'national-winners'!$A$2:$B$13,2,0)</f>
        <v>Obama, Barack H.</v>
      </c>
    </row>
    <row r="3171" spans="1:15" x14ac:dyDescent="0.25">
      <c r="A3171">
        <v>2012</v>
      </c>
      <c r="B3171" t="s">
        <v>71</v>
      </c>
      <c r="C3171" t="s">
        <v>72</v>
      </c>
      <c r="D3171">
        <v>18</v>
      </c>
      <c r="E3171">
        <v>32</v>
      </c>
      <c r="F3171">
        <v>22</v>
      </c>
      <c r="G3171" t="s">
        <v>16</v>
      </c>
      <c r="H3171" t="s">
        <v>377</v>
      </c>
      <c r="I3171" t="s">
        <v>29</v>
      </c>
      <c r="J3171" t="b">
        <v>0</v>
      </c>
      <c r="K3171">
        <v>50111</v>
      </c>
      <c r="L3171">
        <v>2624534</v>
      </c>
      <c r="M3171" t="str">
        <f>IF(VLOOKUP(A3171,'national-winners'!$A$2:$B$13,2,0)=H3171,"Y","N")</f>
        <v>N</v>
      </c>
      <c r="N3171" t="str">
        <f>_xlfn.XLOOKUP(INDEX('state-winning-votes'!$A$1:$L$53,MATCH($C3171,'state-winning-votes'!$A:$A,0),MATCH($A3171,'state-winning-votes'!$A$2:$L$2,0)),$K:$K,$H:$H)</f>
        <v>Romney, Mitt</v>
      </c>
      <c r="O3171" t="str">
        <f>VLOOKUP(A3171,'national-winners'!$A$2:$B$13,2,0)</f>
        <v>Obama, Barack H.</v>
      </c>
    </row>
    <row r="3172" spans="1:15" x14ac:dyDescent="0.25">
      <c r="A3172">
        <v>2012</v>
      </c>
      <c r="B3172" t="s">
        <v>71</v>
      </c>
      <c r="C3172" t="s">
        <v>72</v>
      </c>
      <c r="D3172">
        <v>18</v>
      </c>
      <c r="E3172">
        <v>32</v>
      </c>
      <c r="F3172">
        <v>22</v>
      </c>
      <c r="G3172" t="s">
        <v>16</v>
      </c>
      <c r="J3172" t="b">
        <v>1</v>
      </c>
      <c r="K3172">
        <v>993</v>
      </c>
      <c r="L3172">
        <v>2624534</v>
      </c>
      <c r="M3172" t="str">
        <f>IF(VLOOKUP(A3172,'national-winners'!$A$2:$B$13,2,0)=H3172,"Y","N")</f>
        <v>N</v>
      </c>
      <c r="N3172" t="str">
        <f>_xlfn.XLOOKUP(INDEX('state-winning-votes'!$A$1:$L$53,MATCH($C3172,'state-winning-votes'!$A:$A,0),MATCH($A3172,'state-winning-votes'!$A$2:$L$2,0)),$K:$K,$H:$H)</f>
        <v>Romney, Mitt</v>
      </c>
      <c r="O3172" t="str">
        <f>VLOOKUP(A3172,'national-winners'!$A$2:$B$13,2,0)</f>
        <v>Obama, Barack H.</v>
      </c>
    </row>
    <row r="3173" spans="1:15" x14ac:dyDescent="0.25">
      <c r="A3173">
        <v>2012</v>
      </c>
      <c r="B3173" t="s">
        <v>73</v>
      </c>
      <c r="C3173" t="s">
        <v>74</v>
      </c>
      <c r="D3173">
        <v>19</v>
      </c>
      <c r="E3173">
        <v>42</v>
      </c>
      <c r="F3173">
        <v>31</v>
      </c>
      <c r="G3173" t="s">
        <v>16</v>
      </c>
      <c r="H3173" t="s">
        <v>349</v>
      </c>
      <c r="I3173" t="s">
        <v>18</v>
      </c>
      <c r="J3173" t="b">
        <v>0</v>
      </c>
      <c r="K3173">
        <v>822544</v>
      </c>
      <c r="L3173">
        <v>1582180</v>
      </c>
      <c r="M3173" t="str">
        <f>IF(VLOOKUP(A3173,'national-winners'!$A$2:$B$13,2,0)=H3173,"Y","N")</f>
        <v>Y</v>
      </c>
      <c r="N3173" t="str">
        <f>_xlfn.XLOOKUP(INDEX('state-winning-votes'!$A$1:$L$53,MATCH($C3173,'state-winning-votes'!$A:$A,0),MATCH($A3173,'state-winning-votes'!$A$2:$L$2,0)),$K:$K,$H:$H)</f>
        <v>Obama, Barack H.</v>
      </c>
      <c r="O3173" t="str">
        <f>VLOOKUP(A3173,'national-winners'!$A$2:$B$13,2,0)</f>
        <v>Obama, Barack H.</v>
      </c>
    </row>
    <row r="3174" spans="1:15" x14ac:dyDescent="0.25">
      <c r="A3174">
        <v>2012</v>
      </c>
      <c r="B3174" t="s">
        <v>73</v>
      </c>
      <c r="C3174" t="s">
        <v>74</v>
      </c>
      <c r="D3174">
        <v>19</v>
      </c>
      <c r="E3174">
        <v>42</v>
      </c>
      <c r="F3174">
        <v>31</v>
      </c>
      <c r="G3174" t="s">
        <v>16</v>
      </c>
      <c r="H3174" t="s">
        <v>376</v>
      </c>
      <c r="I3174" t="s">
        <v>21</v>
      </c>
      <c r="J3174" t="b">
        <v>0</v>
      </c>
      <c r="K3174">
        <v>730617</v>
      </c>
      <c r="L3174">
        <v>1582180</v>
      </c>
      <c r="M3174" t="str">
        <f>IF(VLOOKUP(A3174,'national-winners'!$A$2:$B$13,2,0)=H3174,"Y","N")</f>
        <v>N</v>
      </c>
      <c r="N3174" t="str">
        <f>_xlfn.XLOOKUP(INDEX('state-winning-votes'!$A$1:$L$53,MATCH($C3174,'state-winning-votes'!$A:$A,0),MATCH($A3174,'state-winning-votes'!$A$2:$L$2,0)),$K:$K,$H:$H)</f>
        <v>Obama, Barack H.</v>
      </c>
      <c r="O3174" t="str">
        <f>VLOOKUP(A3174,'national-winners'!$A$2:$B$13,2,0)</f>
        <v>Obama, Barack H.</v>
      </c>
    </row>
    <row r="3175" spans="1:15" x14ac:dyDescent="0.25">
      <c r="A3175">
        <v>2012</v>
      </c>
      <c r="B3175" t="s">
        <v>73</v>
      </c>
      <c r="C3175" t="s">
        <v>74</v>
      </c>
      <c r="D3175">
        <v>19</v>
      </c>
      <c r="E3175">
        <v>42</v>
      </c>
      <c r="F3175">
        <v>31</v>
      </c>
      <c r="G3175" t="s">
        <v>16</v>
      </c>
      <c r="H3175" t="s">
        <v>377</v>
      </c>
      <c r="I3175" t="s">
        <v>29</v>
      </c>
      <c r="J3175" t="b">
        <v>0</v>
      </c>
      <c r="K3175">
        <v>12926</v>
      </c>
      <c r="L3175">
        <v>1582180</v>
      </c>
      <c r="M3175" t="str">
        <f>IF(VLOOKUP(A3175,'national-winners'!$A$2:$B$13,2,0)=H3175,"Y","N")</f>
        <v>N</v>
      </c>
      <c r="N3175" t="str">
        <f>_xlfn.XLOOKUP(INDEX('state-winning-votes'!$A$1:$L$53,MATCH($C3175,'state-winning-votes'!$A:$A,0),MATCH($A3175,'state-winning-votes'!$A$2:$L$2,0)),$K:$K,$H:$H)</f>
        <v>Obama, Barack H.</v>
      </c>
      <c r="O3175" t="str">
        <f>VLOOKUP(A3175,'national-winners'!$A$2:$B$13,2,0)</f>
        <v>Obama, Barack H.</v>
      </c>
    </row>
    <row r="3176" spans="1:15" x14ac:dyDescent="0.25">
      <c r="A3176">
        <v>2012</v>
      </c>
      <c r="B3176" t="s">
        <v>73</v>
      </c>
      <c r="C3176" t="s">
        <v>74</v>
      </c>
      <c r="D3176">
        <v>19</v>
      </c>
      <c r="E3176">
        <v>42</v>
      </c>
      <c r="F3176">
        <v>31</v>
      </c>
      <c r="G3176" t="s">
        <v>16</v>
      </c>
      <c r="J3176" t="b">
        <v>1</v>
      </c>
      <c r="K3176">
        <v>7442</v>
      </c>
      <c r="L3176">
        <v>1582180</v>
      </c>
      <c r="M3176" t="str">
        <f>IF(VLOOKUP(A3176,'national-winners'!$A$2:$B$13,2,0)=H3176,"Y","N")</f>
        <v>N</v>
      </c>
      <c r="N3176" t="str">
        <f>_xlfn.XLOOKUP(INDEX('state-winning-votes'!$A$1:$L$53,MATCH($C3176,'state-winning-votes'!$A:$A,0),MATCH($A3176,'state-winning-votes'!$A$2:$L$2,0)),$K:$K,$H:$H)</f>
        <v>Obama, Barack H.</v>
      </c>
      <c r="O3176" t="str">
        <f>VLOOKUP(A3176,'national-winners'!$A$2:$B$13,2,0)</f>
        <v>Obama, Barack H.</v>
      </c>
    </row>
    <row r="3177" spans="1:15" x14ac:dyDescent="0.25">
      <c r="A3177">
        <v>2012</v>
      </c>
      <c r="B3177" t="s">
        <v>73</v>
      </c>
      <c r="C3177" t="s">
        <v>74</v>
      </c>
      <c r="D3177">
        <v>19</v>
      </c>
      <c r="E3177">
        <v>42</v>
      </c>
      <c r="F3177">
        <v>31</v>
      </c>
      <c r="G3177" t="s">
        <v>16</v>
      </c>
      <c r="H3177" t="s">
        <v>378</v>
      </c>
      <c r="I3177" t="s">
        <v>274</v>
      </c>
      <c r="J3177" t="b">
        <v>0</v>
      </c>
      <c r="K3177">
        <v>3769</v>
      </c>
      <c r="L3177">
        <v>1582180</v>
      </c>
      <c r="M3177" t="str">
        <f>IF(VLOOKUP(A3177,'national-winners'!$A$2:$B$13,2,0)=H3177,"Y","N")</f>
        <v>N</v>
      </c>
      <c r="N3177" t="str">
        <f>_xlfn.XLOOKUP(INDEX('state-winning-votes'!$A$1:$L$53,MATCH($C3177,'state-winning-votes'!$A:$A,0),MATCH($A3177,'state-winning-votes'!$A$2:$L$2,0)),$K:$K,$H:$H)</f>
        <v>Obama, Barack H.</v>
      </c>
      <c r="O3177" t="str">
        <f>VLOOKUP(A3177,'national-winners'!$A$2:$B$13,2,0)</f>
        <v>Obama, Barack H.</v>
      </c>
    </row>
    <row r="3178" spans="1:15" x14ac:dyDescent="0.25">
      <c r="A3178">
        <v>2012</v>
      </c>
      <c r="B3178" t="s">
        <v>73</v>
      </c>
      <c r="C3178" t="s">
        <v>74</v>
      </c>
      <c r="D3178">
        <v>19</v>
      </c>
      <c r="E3178">
        <v>42</v>
      </c>
      <c r="F3178">
        <v>31</v>
      </c>
      <c r="G3178" t="s">
        <v>16</v>
      </c>
      <c r="H3178" t="s">
        <v>381</v>
      </c>
      <c r="I3178" t="s">
        <v>134</v>
      </c>
      <c r="J3178" t="b">
        <v>0</v>
      </c>
      <c r="K3178">
        <v>3038</v>
      </c>
      <c r="L3178">
        <v>1582180</v>
      </c>
      <c r="M3178" t="str">
        <f>IF(VLOOKUP(A3178,'national-winners'!$A$2:$B$13,2,0)=H3178,"Y","N")</f>
        <v>N</v>
      </c>
      <c r="N3178" t="str">
        <f>_xlfn.XLOOKUP(INDEX('state-winning-votes'!$A$1:$L$53,MATCH($C3178,'state-winning-votes'!$A:$A,0),MATCH($A3178,'state-winning-votes'!$A$2:$L$2,0)),$K:$K,$H:$H)</f>
        <v>Obama, Barack H.</v>
      </c>
      <c r="O3178" t="str">
        <f>VLOOKUP(A3178,'national-winners'!$A$2:$B$13,2,0)</f>
        <v>Obama, Barack H.</v>
      </c>
    </row>
    <row r="3179" spans="1:15" x14ac:dyDescent="0.25">
      <c r="A3179">
        <v>2012</v>
      </c>
      <c r="B3179" t="s">
        <v>73</v>
      </c>
      <c r="C3179" t="s">
        <v>74</v>
      </c>
      <c r="D3179">
        <v>19</v>
      </c>
      <c r="E3179">
        <v>42</v>
      </c>
      <c r="F3179">
        <v>31</v>
      </c>
      <c r="G3179" t="s">
        <v>16</v>
      </c>
      <c r="I3179" t="s">
        <v>176</v>
      </c>
      <c r="J3179" t="b">
        <v>0</v>
      </c>
      <c r="K3179">
        <v>1027</v>
      </c>
      <c r="L3179">
        <v>1582180</v>
      </c>
      <c r="M3179" t="str">
        <f>IF(VLOOKUP(A3179,'national-winners'!$A$2:$B$13,2,0)=H3179,"Y","N")</f>
        <v>N</v>
      </c>
      <c r="N3179" t="str">
        <f>_xlfn.XLOOKUP(INDEX('state-winning-votes'!$A$1:$L$53,MATCH($C3179,'state-winning-votes'!$A:$A,0),MATCH($A3179,'state-winning-votes'!$A$2:$L$2,0)),$K:$K,$H:$H)</f>
        <v>Obama, Barack H.</v>
      </c>
      <c r="O3179" t="str">
        <f>VLOOKUP(A3179,'national-winners'!$A$2:$B$13,2,0)</f>
        <v>Obama, Barack H.</v>
      </c>
    </row>
    <row r="3180" spans="1:15" x14ac:dyDescent="0.25">
      <c r="A3180">
        <v>2012</v>
      </c>
      <c r="B3180" t="s">
        <v>73</v>
      </c>
      <c r="C3180" t="s">
        <v>74</v>
      </c>
      <c r="D3180">
        <v>19</v>
      </c>
      <c r="E3180">
        <v>42</v>
      </c>
      <c r="F3180">
        <v>31</v>
      </c>
      <c r="G3180" t="s">
        <v>16</v>
      </c>
      <c r="H3180" t="s">
        <v>284</v>
      </c>
      <c r="I3180" t="s">
        <v>37</v>
      </c>
      <c r="J3180" t="b">
        <v>0</v>
      </c>
      <c r="K3180">
        <v>445</v>
      </c>
      <c r="L3180">
        <v>1582180</v>
      </c>
      <c r="M3180" t="str">
        <f>IF(VLOOKUP(A3180,'national-winners'!$A$2:$B$13,2,0)=H3180,"Y","N")</f>
        <v>N</v>
      </c>
      <c r="N3180" t="str">
        <f>_xlfn.XLOOKUP(INDEX('state-winning-votes'!$A$1:$L$53,MATCH($C3180,'state-winning-votes'!$A:$A,0),MATCH($A3180,'state-winning-votes'!$A$2:$L$2,0)),$K:$K,$H:$H)</f>
        <v>Obama, Barack H.</v>
      </c>
      <c r="O3180" t="str">
        <f>VLOOKUP(A3180,'national-winners'!$A$2:$B$13,2,0)</f>
        <v>Obama, Barack H.</v>
      </c>
    </row>
    <row r="3181" spans="1:15" x14ac:dyDescent="0.25">
      <c r="A3181">
        <v>2012</v>
      </c>
      <c r="B3181" t="s">
        <v>73</v>
      </c>
      <c r="C3181" t="s">
        <v>74</v>
      </c>
      <c r="D3181">
        <v>19</v>
      </c>
      <c r="E3181">
        <v>42</v>
      </c>
      <c r="F3181">
        <v>31</v>
      </c>
      <c r="G3181" t="s">
        <v>16</v>
      </c>
      <c r="H3181" t="s">
        <v>264</v>
      </c>
      <c r="I3181" t="s">
        <v>353</v>
      </c>
      <c r="J3181" t="b">
        <v>0</v>
      </c>
      <c r="K3181">
        <v>372</v>
      </c>
      <c r="L3181">
        <v>1582180</v>
      </c>
      <c r="M3181" t="str">
        <f>IF(VLOOKUP(A3181,'national-winners'!$A$2:$B$13,2,0)=H3181,"Y","N")</f>
        <v>N</v>
      </c>
      <c r="N3181" t="str">
        <f>_xlfn.XLOOKUP(INDEX('state-winning-votes'!$A$1:$L$53,MATCH($C3181,'state-winning-votes'!$A:$A,0),MATCH($A3181,'state-winning-votes'!$A$2:$L$2,0)),$K:$K,$H:$H)</f>
        <v>Obama, Barack H.</v>
      </c>
      <c r="O3181" t="str">
        <f>VLOOKUP(A3181,'national-winners'!$A$2:$B$13,2,0)</f>
        <v>Obama, Barack H.</v>
      </c>
    </row>
    <row r="3182" spans="1:15" x14ac:dyDescent="0.25">
      <c r="A3182">
        <v>2012</v>
      </c>
      <c r="B3182" t="s">
        <v>78</v>
      </c>
      <c r="C3182" t="s">
        <v>79</v>
      </c>
      <c r="D3182">
        <v>20</v>
      </c>
      <c r="E3182">
        <v>47</v>
      </c>
      <c r="F3182">
        <v>32</v>
      </c>
      <c r="G3182" t="s">
        <v>16</v>
      </c>
      <c r="H3182" t="s">
        <v>376</v>
      </c>
      <c r="I3182" t="s">
        <v>21</v>
      </c>
      <c r="J3182" t="b">
        <v>0</v>
      </c>
      <c r="K3182">
        <v>692634</v>
      </c>
      <c r="L3182">
        <v>1159971</v>
      </c>
      <c r="M3182" t="str">
        <f>IF(VLOOKUP(A3182,'national-winners'!$A$2:$B$13,2,0)=H3182,"Y","N")</f>
        <v>N</v>
      </c>
      <c r="N3182" t="str">
        <f>_xlfn.XLOOKUP(INDEX('state-winning-votes'!$A$1:$L$53,MATCH($C3182,'state-winning-votes'!$A:$A,0),MATCH($A3182,'state-winning-votes'!$A$2:$L$2,0)),$K:$K,$H:$H)</f>
        <v>Romney, Mitt</v>
      </c>
      <c r="O3182" t="str">
        <f>VLOOKUP(A3182,'national-winners'!$A$2:$B$13,2,0)</f>
        <v>Obama, Barack H.</v>
      </c>
    </row>
    <row r="3183" spans="1:15" x14ac:dyDescent="0.25">
      <c r="A3183">
        <v>2012</v>
      </c>
      <c r="B3183" t="s">
        <v>78</v>
      </c>
      <c r="C3183" t="s">
        <v>79</v>
      </c>
      <c r="D3183">
        <v>20</v>
      </c>
      <c r="E3183">
        <v>47</v>
      </c>
      <c r="F3183">
        <v>32</v>
      </c>
      <c r="G3183" t="s">
        <v>16</v>
      </c>
      <c r="H3183" t="s">
        <v>349</v>
      </c>
      <c r="I3183" t="s">
        <v>18</v>
      </c>
      <c r="J3183" t="b">
        <v>0</v>
      </c>
      <c r="K3183">
        <v>440726</v>
      </c>
      <c r="L3183">
        <v>1159971</v>
      </c>
      <c r="M3183" t="str">
        <f>IF(VLOOKUP(A3183,'national-winners'!$A$2:$B$13,2,0)=H3183,"Y","N")</f>
        <v>Y</v>
      </c>
      <c r="N3183" t="str">
        <f>_xlfn.XLOOKUP(INDEX('state-winning-votes'!$A$1:$L$53,MATCH($C3183,'state-winning-votes'!$A:$A,0),MATCH($A3183,'state-winning-votes'!$A$2:$L$2,0)),$K:$K,$H:$H)</f>
        <v>Romney, Mitt</v>
      </c>
      <c r="O3183" t="str">
        <f>VLOOKUP(A3183,'national-winners'!$A$2:$B$13,2,0)</f>
        <v>Obama, Barack H.</v>
      </c>
    </row>
    <row r="3184" spans="1:15" x14ac:dyDescent="0.25">
      <c r="A3184">
        <v>2012</v>
      </c>
      <c r="B3184" t="s">
        <v>78</v>
      </c>
      <c r="C3184" t="s">
        <v>79</v>
      </c>
      <c r="D3184">
        <v>20</v>
      </c>
      <c r="E3184">
        <v>47</v>
      </c>
      <c r="F3184">
        <v>32</v>
      </c>
      <c r="G3184" t="s">
        <v>16</v>
      </c>
      <c r="H3184" t="s">
        <v>377</v>
      </c>
      <c r="I3184" t="s">
        <v>29</v>
      </c>
      <c r="J3184" t="b">
        <v>0</v>
      </c>
      <c r="K3184">
        <v>20456</v>
      </c>
      <c r="L3184">
        <v>1159971</v>
      </c>
      <c r="M3184" t="str">
        <f>IF(VLOOKUP(A3184,'national-winners'!$A$2:$B$13,2,0)=H3184,"Y","N")</f>
        <v>N</v>
      </c>
      <c r="N3184" t="str">
        <f>_xlfn.XLOOKUP(INDEX('state-winning-votes'!$A$1:$L$53,MATCH($C3184,'state-winning-votes'!$A:$A,0),MATCH($A3184,'state-winning-votes'!$A$2:$L$2,0)),$K:$K,$H:$H)</f>
        <v>Romney, Mitt</v>
      </c>
      <c r="O3184" t="str">
        <f>VLOOKUP(A3184,'national-winners'!$A$2:$B$13,2,0)</f>
        <v>Obama, Barack H.</v>
      </c>
    </row>
    <row r="3185" spans="1:15" x14ac:dyDescent="0.25">
      <c r="A3185">
        <v>2012</v>
      </c>
      <c r="B3185" t="s">
        <v>78</v>
      </c>
      <c r="C3185" t="s">
        <v>79</v>
      </c>
      <c r="D3185">
        <v>20</v>
      </c>
      <c r="E3185">
        <v>47</v>
      </c>
      <c r="F3185">
        <v>32</v>
      </c>
      <c r="G3185" t="s">
        <v>16</v>
      </c>
      <c r="H3185" t="s">
        <v>350</v>
      </c>
      <c r="I3185" t="s">
        <v>272</v>
      </c>
      <c r="J3185" t="b">
        <v>0</v>
      </c>
      <c r="K3185">
        <v>5017</v>
      </c>
      <c r="L3185">
        <v>1159971</v>
      </c>
      <c r="M3185" t="str">
        <f>IF(VLOOKUP(A3185,'national-winners'!$A$2:$B$13,2,0)=H3185,"Y","N")</f>
        <v>N</v>
      </c>
      <c r="N3185" t="str">
        <f>_xlfn.XLOOKUP(INDEX('state-winning-votes'!$A$1:$L$53,MATCH($C3185,'state-winning-votes'!$A:$A,0),MATCH($A3185,'state-winning-votes'!$A$2:$L$2,0)),$K:$K,$H:$H)</f>
        <v>Romney, Mitt</v>
      </c>
      <c r="O3185" t="str">
        <f>VLOOKUP(A3185,'national-winners'!$A$2:$B$13,2,0)</f>
        <v>Obama, Barack H.</v>
      </c>
    </row>
    <row r="3186" spans="1:15" x14ac:dyDescent="0.25">
      <c r="A3186">
        <v>2012</v>
      </c>
      <c r="B3186" t="s">
        <v>78</v>
      </c>
      <c r="C3186" t="s">
        <v>79</v>
      </c>
      <c r="D3186">
        <v>20</v>
      </c>
      <c r="E3186">
        <v>47</v>
      </c>
      <c r="F3186">
        <v>32</v>
      </c>
      <c r="G3186" t="s">
        <v>16</v>
      </c>
      <c r="J3186" t="b">
        <v>1</v>
      </c>
      <c r="K3186">
        <v>1138</v>
      </c>
      <c r="L3186">
        <v>1159971</v>
      </c>
      <c r="M3186" t="str">
        <f>IF(VLOOKUP(A3186,'national-winners'!$A$2:$B$13,2,0)=H3186,"Y","N")</f>
        <v>N</v>
      </c>
      <c r="N3186" t="str">
        <f>_xlfn.XLOOKUP(INDEX('state-winning-votes'!$A$1:$L$53,MATCH($C3186,'state-winning-votes'!$A:$A,0),MATCH($A3186,'state-winning-votes'!$A$2:$L$2,0)),$K:$K,$H:$H)</f>
        <v>Romney, Mitt</v>
      </c>
      <c r="O3186" t="str">
        <f>VLOOKUP(A3186,'national-winners'!$A$2:$B$13,2,0)</f>
        <v>Obama, Barack H.</v>
      </c>
    </row>
    <row r="3187" spans="1:15" x14ac:dyDescent="0.25">
      <c r="A3187">
        <v>2012</v>
      </c>
      <c r="B3187" t="s">
        <v>81</v>
      </c>
      <c r="C3187" t="s">
        <v>82</v>
      </c>
      <c r="D3187">
        <v>21</v>
      </c>
      <c r="E3187">
        <v>61</v>
      </c>
      <c r="F3187">
        <v>51</v>
      </c>
      <c r="G3187" t="s">
        <v>16</v>
      </c>
      <c r="H3187" t="s">
        <v>376</v>
      </c>
      <c r="I3187" t="s">
        <v>21</v>
      </c>
      <c r="J3187" t="b">
        <v>0</v>
      </c>
      <c r="K3187">
        <v>1087190</v>
      </c>
      <c r="L3187">
        <v>1797212</v>
      </c>
      <c r="M3187" t="str">
        <f>IF(VLOOKUP(A3187,'national-winners'!$A$2:$B$13,2,0)=H3187,"Y","N")</f>
        <v>N</v>
      </c>
      <c r="N3187" t="str">
        <f>_xlfn.XLOOKUP(INDEX('state-winning-votes'!$A$1:$L$53,MATCH($C3187,'state-winning-votes'!$A:$A,0),MATCH($A3187,'state-winning-votes'!$A$2:$L$2,0)),$K:$K,$H:$H)</f>
        <v>Romney, Mitt</v>
      </c>
      <c r="O3187" t="str">
        <f>VLOOKUP(A3187,'national-winners'!$A$2:$B$13,2,0)</f>
        <v>Obama, Barack H.</v>
      </c>
    </row>
    <row r="3188" spans="1:15" x14ac:dyDescent="0.25">
      <c r="A3188">
        <v>2012</v>
      </c>
      <c r="B3188" t="s">
        <v>81</v>
      </c>
      <c r="C3188" t="s">
        <v>82</v>
      </c>
      <c r="D3188">
        <v>21</v>
      </c>
      <c r="E3188">
        <v>61</v>
      </c>
      <c r="F3188">
        <v>51</v>
      </c>
      <c r="G3188" t="s">
        <v>16</v>
      </c>
      <c r="H3188" t="s">
        <v>349</v>
      </c>
      <c r="I3188" t="s">
        <v>18</v>
      </c>
      <c r="J3188" t="b">
        <v>0</v>
      </c>
      <c r="K3188">
        <v>679370</v>
      </c>
      <c r="L3188">
        <v>1797212</v>
      </c>
      <c r="M3188" t="str">
        <f>IF(VLOOKUP(A3188,'national-winners'!$A$2:$B$13,2,0)=H3188,"Y","N")</f>
        <v>Y</v>
      </c>
      <c r="N3188" t="str">
        <f>_xlfn.XLOOKUP(INDEX('state-winning-votes'!$A$1:$L$53,MATCH($C3188,'state-winning-votes'!$A:$A,0),MATCH($A3188,'state-winning-votes'!$A$2:$L$2,0)),$K:$K,$H:$H)</f>
        <v>Romney, Mitt</v>
      </c>
      <c r="O3188" t="str">
        <f>VLOOKUP(A3188,'national-winners'!$A$2:$B$13,2,0)</f>
        <v>Obama, Barack H.</v>
      </c>
    </row>
    <row r="3189" spans="1:15" x14ac:dyDescent="0.25">
      <c r="A3189">
        <v>2012</v>
      </c>
      <c r="B3189" t="s">
        <v>81</v>
      </c>
      <c r="C3189" t="s">
        <v>82</v>
      </c>
      <c r="D3189">
        <v>21</v>
      </c>
      <c r="E3189">
        <v>61</v>
      </c>
      <c r="F3189">
        <v>51</v>
      </c>
      <c r="G3189" t="s">
        <v>16</v>
      </c>
      <c r="H3189" t="s">
        <v>377</v>
      </c>
      <c r="I3189" t="s">
        <v>29</v>
      </c>
      <c r="J3189" t="b">
        <v>0</v>
      </c>
      <c r="K3189">
        <v>17063</v>
      </c>
      <c r="L3189">
        <v>1797212</v>
      </c>
      <c r="M3189" t="str">
        <f>IF(VLOOKUP(A3189,'national-winners'!$A$2:$B$13,2,0)=H3189,"Y","N")</f>
        <v>N</v>
      </c>
      <c r="N3189" t="str">
        <f>_xlfn.XLOOKUP(INDEX('state-winning-votes'!$A$1:$L$53,MATCH($C3189,'state-winning-votes'!$A:$A,0),MATCH($A3189,'state-winning-votes'!$A$2:$L$2,0)),$K:$K,$H:$H)</f>
        <v>Romney, Mitt</v>
      </c>
      <c r="O3189" t="str">
        <f>VLOOKUP(A3189,'national-winners'!$A$2:$B$13,2,0)</f>
        <v>Obama, Barack H.</v>
      </c>
    </row>
    <row r="3190" spans="1:15" x14ac:dyDescent="0.25">
      <c r="A3190">
        <v>2012</v>
      </c>
      <c r="B3190" t="s">
        <v>81</v>
      </c>
      <c r="C3190" t="s">
        <v>82</v>
      </c>
      <c r="D3190">
        <v>21</v>
      </c>
      <c r="E3190">
        <v>61</v>
      </c>
      <c r="F3190">
        <v>51</v>
      </c>
      <c r="G3190" t="s">
        <v>16</v>
      </c>
      <c r="H3190" t="s">
        <v>395</v>
      </c>
      <c r="I3190" t="s">
        <v>35</v>
      </c>
      <c r="J3190" t="b">
        <v>0</v>
      </c>
      <c r="K3190">
        <v>6872</v>
      </c>
      <c r="L3190">
        <v>1797212</v>
      </c>
      <c r="M3190" t="str">
        <f>IF(VLOOKUP(A3190,'national-winners'!$A$2:$B$13,2,0)=H3190,"Y","N")</f>
        <v>N</v>
      </c>
      <c r="N3190" t="str">
        <f>_xlfn.XLOOKUP(INDEX('state-winning-votes'!$A$1:$L$53,MATCH($C3190,'state-winning-votes'!$A:$A,0),MATCH($A3190,'state-winning-votes'!$A$2:$L$2,0)),$K:$K,$H:$H)</f>
        <v>Romney, Mitt</v>
      </c>
      <c r="O3190" t="str">
        <f>VLOOKUP(A3190,'national-winners'!$A$2:$B$13,2,0)</f>
        <v>Obama, Barack H.</v>
      </c>
    </row>
    <row r="3191" spans="1:15" x14ac:dyDescent="0.25">
      <c r="A3191">
        <v>2012</v>
      </c>
      <c r="B3191" t="s">
        <v>81</v>
      </c>
      <c r="C3191" t="s">
        <v>82</v>
      </c>
      <c r="D3191">
        <v>21</v>
      </c>
      <c r="E3191">
        <v>61</v>
      </c>
      <c r="F3191">
        <v>51</v>
      </c>
      <c r="G3191" t="s">
        <v>16</v>
      </c>
      <c r="H3191" t="s">
        <v>378</v>
      </c>
      <c r="I3191" t="s">
        <v>274</v>
      </c>
      <c r="J3191" t="b">
        <v>0</v>
      </c>
      <c r="K3191">
        <v>6337</v>
      </c>
      <c r="L3191">
        <v>1797212</v>
      </c>
      <c r="M3191" t="str">
        <f>IF(VLOOKUP(A3191,'national-winners'!$A$2:$B$13,2,0)=H3191,"Y","N")</f>
        <v>N</v>
      </c>
      <c r="N3191" t="str">
        <f>_xlfn.XLOOKUP(INDEX('state-winning-votes'!$A$1:$L$53,MATCH($C3191,'state-winning-votes'!$A:$A,0),MATCH($A3191,'state-winning-votes'!$A$2:$L$2,0)),$K:$K,$H:$H)</f>
        <v>Romney, Mitt</v>
      </c>
      <c r="O3191" t="str">
        <f>VLOOKUP(A3191,'national-winners'!$A$2:$B$13,2,0)</f>
        <v>Obama, Barack H.</v>
      </c>
    </row>
    <row r="3192" spans="1:15" x14ac:dyDescent="0.25">
      <c r="A3192">
        <v>2012</v>
      </c>
      <c r="B3192" t="s">
        <v>81</v>
      </c>
      <c r="C3192" t="s">
        <v>82</v>
      </c>
      <c r="D3192">
        <v>21</v>
      </c>
      <c r="E3192">
        <v>61</v>
      </c>
      <c r="F3192">
        <v>51</v>
      </c>
      <c r="G3192" t="s">
        <v>16</v>
      </c>
      <c r="J3192" t="b">
        <v>1</v>
      </c>
      <c r="K3192">
        <v>380</v>
      </c>
      <c r="L3192">
        <v>1797212</v>
      </c>
      <c r="M3192" t="str">
        <f>IF(VLOOKUP(A3192,'national-winners'!$A$2:$B$13,2,0)=H3192,"Y","N")</f>
        <v>N</v>
      </c>
      <c r="N3192" t="str">
        <f>_xlfn.XLOOKUP(INDEX('state-winning-votes'!$A$1:$L$53,MATCH($C3192,'state-winning-votes'!$A:$A,0),MATCH($A3192,'state-winning-votes'!$A$2:$L$2,0)),$K:$K,$H:$H)</f>
        <v>Romney, Mitt</v>
      </c>
      <c r="O3192" t="str">
        <f>VLOOKUP(A3192,'national-winners'!$A$2:$B$13,2,0)</f>
        <v>Obama, Barack H.</v>
      </c>
    </row>
    <row r="3193" spans="1:15" x14ac:dyDescent="0.25">
      <c r="A3193">
        <v>2012</v>
      </c>
      <c r="B3193" t="s">
        <v>83</v>
      </c>
      <c r="C3193" t="s">
        <v>84</v>
      </c>
      <c r="D3193">
        <v>22</v>
      </c>
      <c r="E3193">
        <v>72</v>
      </c>
      <c r="F3193">
        <v>45</v>
      </c>
      <c r="G3193" t="s">
        <v>16</v>
      </c>
      <c r="H3193" t="s">
        <v>376</v>
      </c>
      <c r="I3193" t="s">
        <v>21</v>
      </c>
      <c r="J3193" t="b">
        <v>0</v>
      </c>
      <c r="K3193">
        <v>1152262</v>
      </c>
      <c r="L3193">
        <v>1994065</v>
      </c>
      <c r="M3193" t="str">
        <f>IF(VLOOKUP(A3193,'national-winners'!$A$2:$B$13,2,0)=H3193,"Y","N")</f>
        <v>N</v>
      </c>
      <c r="N3193" t="str">
        <f>_xlfn.XLOOKUP(INDEX('state-winning-votes'!$A$1:$L$53,MATCH($C3193,'state-winning-votes'!$A:$A,0),MATCH($A3193,'state-winning-votes'!$A$2:$L$2,0)),$K:$K,$H:$H)</f>
        <v>Romney, Mitt</v>
      </c>
      <c r="O3193" t="str">
        <f>VLOOKUP(A3193,'national-winners'!$A$2:$B$13,2,0)</f>
        <v>Obama, Barack H.</v>
      </c>
    </row>
    <row r="3194" spans="1:15" x14ac:dyDescent="0.25">
      <c r="A3194">
        <v>2012</v>
      </c>
      <c r="B3194" t="s">
        <v>83</v>
      </c>
      <c r="C3194" t="s">
        <v>84</v>
      </c>
      <c r="D3194">
        <v>22</v>
      </c>
      <c r="E3194">
        <v>72</v>
      </c>
      <c r="F3194">
        <v>45</v>
      </c>
      <c r="G3194" t="s">
        <v>16</v>
      </c>
      <c r="H3194" t="s">
        <v>349</v>
      </c>
      <c r="I3194" t="s">
        <v>18</v>
      </c>
      <c r="J3194" t="b">
        <v>0</v>
      </c>
      <c r="K3194">
        <v>809141</v>
      </c>
      <c r="L3194">
        <v>1994065</v>
      </c>
      <c r="M3194" t="str">
        <f>IF(VLOOKUP(A3194,'national-winners'!$A$2:$B$13,2,0)=H3194,"Y","N")</f>
        <v>Y</v>
      </c>
      <c r="N3194" t="str">
        <f>_xlfn.XLOOKUP(INDEX('state-winning-votes'!$A$1:$L$53,MATCH($C3194,'state-winning-votes'!$A:$A,0),MATCH($A3194,'state-winning-votes'!$A$2:$L$2,0)),$K:$K,$H:$H)</f>
        <v>Romney, Mitt</v>
      </c>
      <c r="O3194" t="str">
        <f>VLOOKUP(A3194,'national-winners'!$A$2:$B$13,2,0)</f>
        <v>Obama, Barack H.</v>
      </c>
    </row>
    <row r="3195" spans="1:15" x14ac:dyDescent="0.25">
      <c r="A3195">
        <v>2012</v>
      </c>
      <c r="B3195" t="s">
        <v>83</v>
      </c>
      <c r="C3195" t="s">
        <v>84</v>
      </c>
      <c r="D3195">
        <v>22</v>
      </c>
      <c r="E3195">
        <v>72</v>
      </c>
      <c r="F3195">
        <v>45</v>
      </c>
      <c r="G3195" t="s">
        <v>16</v>
      </c>
      <c r="H3195" t="s">
        <v>377</v>
      </c>
      <c r="I3195" t="s">
        <v>29</v>
      </c>
      <c r="J3195" t="b">
        <v>0</v>
      </c>
      <c r="K3195">
        <v>18157</v>
      </c>
      <c r="L3195">
        <v>1994065</v>
      </c>
      <c r="M3195" t="str">
        <f>IF(VLOOKUP(A3195,'national-winners'!$A$2:$B$13,2,0)=H3195,"Y","N")</f>
        <v>N</v>
      </c>
      <c r="N3195" t="str">
        <f>_xlfn.XLOOKUP(INDEX('state-winning-votes'!$A$1:$L$53,MATCH($C3195,'state-winning-votes'!$A:$A,0),MATCH($A3195,'state-winning-votes'!$A$2:$L$2,0)),$K:$K,$H:$H)</f>
        <v>Romney, Mitt</v>
      </c>
      <c r="O3195" t="str">
        <f>VLOOKUP(A3195,'national-winners'!$A$2:$B$13,2,0)</f>
        <v>Obama, Barack H.</v>
      </c>
    </row>
    <row r="3196" spans="1:15" x14ac:dyDescent="0.25">
      <c r="A3196">
        <v>2012</v>
      </c>
      <c r="B3196" t="s">
        <v>83</v>
      </c>
      <c r="C3196" t="s">
        <v>84</v>
      </c>
      <c r="D3196">
        <v>22</v>
      </c>
      <c r="E3196">
        <v>72</v>
      </c>
      <c r="F3196">
        <v>45</v>
      </c>
      <c r="G3196" t="s">
        <v>16</v>
      </c>
      <c r="H3196" t="s">
        <v>378</v>
      </c>
      <c r="I3196" t="s">
        <v>274</v>
      </c>
      <c r="J3196" t="b">
        <v>0</v>
      </c>
      <c r="K3196">
        <v>6978</v>
      </c>
      <c r="L3196">
        <v>1994065</v>
      </c>
      <c r="M3196" t="str">
        <f>IF(VLOOKUP(A3196,'national-winners'!$A$2:$B$13,2,0)=H3196,"Y","N")</f>
        <v>N</v>
      </c>
      <c r="N3196" t="str">
        <f>_xlfn.XLOOKUP(INDEX('state-winning-votes'!$A$1:$L$53,MATCH($C3196,'state-winning-votes'!$A:$A,0),MATCH($A3196,'state-winning-votes'!$A$2:$L$2,0)),$K:$K,$H:$H)</f>
        <v>Romney, Mitt</v>
      </c>
      <c r="O3196" t="str">
        <f>VLOOKUP(A3196,'national-winners'!$A$2:$B$13,2,0)</f>
        <v>Obama, Barack H.</v>
      </c>
    </row>
    <row r="3197" spans="1:15" x14ac:dyDescent="0.25">
      <c r="A3197">
        <v>2012</v>
      </c>
      <c r="B3197" t="s">
        <v>83</v>
      </c>
      <c r="C3197" t="s">
        <v>84</v>
      </c>
      <c r="D3197">
        <v>22</v>
      </c>
      <c r="E3197">
        <v>72</v>
      </c>
      <c r="F3197">
        <v>45</v>
      </c>
      <c r="G3197" t="s">
        <v>16</v>
      </c>
      <c r="H3197" t="s">
        <v>381</v>
      </c>
      <c r="I3197" t="s">
        <v>134</v>
      </c>
      <c r="J3197" t="b">
        <v>0</v>
      </c>
      <c r="K3197">
        <v>2508</v>
      </c>
      <c r="L3197">
        <v>1994065</v>
      </c>
      <c r="M3197" t="str">
        <f>IF(VLOOKUP(A3197,'national-winners'!$A$2:$B$13,2,0)=H3197,"Y","N")</f>
        <v>N</v>
      </c>
      <c r="N3197" t="str">
        <f>_xlfn.XLOOKUP(INDEX('state-winning-votes'!$A$1:$L$53,MATCH($C3197,'state-winning-votes'!$A:$A,0),MATCH($A3197,'state-winning-votes'!$A$2:$L$2,0)),$K:$K,$H:$H)</f>
        <v>Romney, Mitt</v>
      </c>
      <c r="O3197" t="str">
        <f>VLOOKUP(A3197,'national-winners'!$A$2:$B$13,2,0)</f>
        <v>Obama, Barack H.</v>
      </c>
    </row>
    <row r="3198" spans="1:15" x14ac:dyDescent="0.25">
      <c r="A3198">
        <v>2012</v>
      </c>
      <c r="B3198" t="s">
        <v>83</v>
      </c>
      <c r="C3198" t="s">
        <v>84</v>
      </c>
      <c r="D3198">
        <v>22</v>
      </c>
      <c r="E3198">
        <v>72</v>
      </c>
      <c r="F3198">
        <v>45</v>
      </c>
      <c r="G3198" t="s">
        <v>16</v>
      </c>
      <c r="H3198" t="s">
        <v>385</v>
      </c>
      <c r="I3198" t="s">
        <v>375</v>
      </c>
      <c r="J3198" t="b">
        <v>0</v>
      </c>
      <c r="K3198">
        <v>1767</v>
      </c>
      <c r="L3198">
        <v>1994065</v>
      </c>
      <c r="M3198" t="str">
        <f>IF(VLOOKUP(A3198,'national-winners'!$A$2:$B$13,2,0)=H3198,"Y","N")</f>
        <v>N</v>
      </c>
      <c r="N3198" t="str">
        <f>_xlfn.XLOOKUP(INDEX('state-winning-votes'!$A$1:$L$53,MATCH($C3198,'state-winning-votes'!$A:$A,0),MATCH($A3198,'state-winning-votes'!$A$2:$L$2,0)),$K:$K,$H:$H)</f>
        <v>Romney, Mitt</v>
      </c>
      <c r="O3198" t="str">
        <f>VLOOKUP(A3198,'national-winners'!$A$2:$B$13,2,0)</f>
        <v>Obama, Barack H.</v>
      </c>
    </row>
    <row r="3199" spans="1:15" x14ac:dyDescent="0.25">
      <c r="A3199">
        <v>2012</v>
      </c>
      <c r="B3199" t="s">
        <v>83</v>
      </c>
      <c r="C3199" t="s">
        <v>84</v>
      </c>
      <c r="D3199">
        <v>22</v>
      </c>
      <c r="E3199">
        <v>72</v>
      </c>
      <c r="F3199">
        <v>45</v>
      </c>
      <c r="G3199" t="s">
        <v>16</v>
      </c>
      <c r="H3199" t="s">
        <v>383</v>
      </c>
      <c r="I3199" t="s">
        <v>384</v>
      </c>
      <c r="J3199" t="b">
        <v>0</v>
      </c>
      <c r="K3199">
        <v>1368</v>
      </c>
      <c r="L3199">
        <v>1994065</v>
      </c>
      <c r="M3199" t="str">
        <f>IF(VLOOKUP(A3199,'national-winners'!$A$2:$B$13,2,0)=H3199,"Y","N")</f>
        <v>N</v>
      </c>
      <c r="N3199" t="str">
        <f>_xlfn.XLOOKUP(INDEX('state-winning-votes'!$A$1:$L$53,MATCH($C3199,'state-winning-votes'!$A:$A,0),MATCH($A3199,'state-winning-votes'!$A$2:$L$2,0)),$K:$K,$H:$H)</f>
        <v>Romney, Mitt</v>
      </c>
      <c r="O3199" t="str">
        <f>VLOOKUP(A3199,'national-winners'!$A$2:$B$13,2,0)</f>
        <v>Obama, Barack H.</v>
      </c>
    </row>
    <row r="3200" spans="1:15" x14ac:dyDescent="0.25">
      <c r="A3200">
        <v>2012</v>
      </c>
      <c r="B3200" t="s">
        <v>83</v>
      </c>
      <c r="C3200" t="s">
        <v>84</v>
      </c>
      <c r="D3200">
        <v>22</v>
      </c>
      <c r="E3200">
        <v>72</v>
      </c>
      <c r="F3200">
        <v>45</v>
      </c>
      <c r="G3200" t="s">
        <v>16</v>
      </c>
      <c r="H3200" t="s">
        <v>394</v>
      </c>
      <c r="I3200" t="s">
        <v>353</v>
      </c>
      <c r="J3200" t="b">
        <v>0</v>
      </c>
      <c r="K3200">
        <v>622</v>
      </c>
      <c r="L3200">
        <v>1994065</v>
      </c>
      <c r="M3200" t="str">
        <f>IF(VLOOKUP(A3200,'national-winners'!$A$2:$B$13,2,0)=H3200,"Y","N")</f>
        <v>N</v>
      </c>
      <c r="N3200" t="str">
        <f>_xlfn.XLOOKUP(INDEX('state-winning-votes'!$A$1:$L$53,MATCH($C3200,'state-winning-votes'!$A:$A,0),MATCH($A3200,'state-winning-votes'!$A$2:$L$2,0)),$K:$K,$H:$H)</f>
        <v>Romney, Mitt</v>
      </c>
      <c r="O3200" t="str">
        <f>VLOOKUP(A3200,'national-winners'!$A$2:$B$13,2,0)</f>
        <v>Obama, Barack H.</v>
      </c>
    </row>
    <row r="3201" spans="1:15" x14ac:dyDescent="0.25">
      <c r="A3201">
        <v>2012</v>
      </c>
      <c r="B3201" t="s">
        <v>83</v>
      </c>
      <c r="C3201" t="s">
        <v>84</v>
      </c>
      <c r="D3201">
        <v>22</v>
      </c>
      <c r="E3201">
        <v>72</v>
      </c>
      <c r="F3201">
        <v>45</v>
      </c>
      <c r="G3201" t="s">
        <v>16</v>
      </c>
      <c r="H3201" t="s">
        <v>396</v>
      </c>
      <c r="I3201" t="s">
        <v>25</v>
      </c>
      <c r="J3201" t="b">
        <v>0</v>
      </c>
      <c r="K3201">
        <v>518</v>
      </c>
      <c r="L3201">
        <v>1994065</v>
      </c>
      <c r="M3201" t="str">
        <f>IF(VLOOKUP(A3201,'national-winners'!$A$2:$B$13,2,0)=H3201,"Y","N")</f>
        <v>N</v>
      </c>
      <c r="N3201" t="str">
        <f>_xlfn.XLOOKUP(INDEX('state-winning-votes'!$A$1:$L$53,MATCH($C3201,'state-winning-votes'!$A:$A,0),MATCH($A3201,'state-winning-votes'!$A$2:$L$2,0)),$K:$K,$H:$H)</f>
        <v>Romney, Mitt</v>
      </c>
      <c r="O3201" t="str">
        <f>VLOOKUP(A3201,'national-winners'!$A$2:$B$13,2,0)</f>
        <v>Obama, Barack H.</v>
      </c>
    </row>
    <row r="3202" spans="1:15" x14ac:dyDescent="0.25">
      <c r="A3202">
        <v>2012</v>
      </c>
      <c r="B3202" t="s">
        <v>83</v>
      </c>
      <c r="C3202" t="s">
        <v>84</v>
      </c>
      <c r="D3202">
        <v>22</v>
      </c>
      <c r="E3202">
        <v>72</v>
      </c>
      <c r="F3202">
        <v>45</v>
      </c>
      <c r="G3202" t="s">
        <v>16</v>
      </c>
      <c r="H3202" t="s">
        <v>284</v>
      </c>
      <c r="I3202" t="s">
        <v>37</v>
      </c>
      <c r="J3202" t="b">
        <v>0</v>
      </c>
      <c r="K3202">
        <v>389</v>
      </c>
      <c r="L3202">
        <v>1994065</v>
      </c>
      <c r="M3202" t="str">
        <f>IF(VLOOKUP(A3202,'national-winners'!$A$2:$B$13,2,0)=H3202,"Y","N")</f>
        <v>N</v>
      </c>
      <c r="N3202" t="str">
        <f>_xlfn.XLOOKUP(INDEX('state-winning-votes'!$A$1:$L$53,MATCH($C3202,'state-winning-votes'!$A:$A,0),MATCH($A3202,'state-winning-votes'!$A$2:$L$2,0)),$K:$K,$H:$H)</f>
        <v>Romney, Mitt</v>
      </c>
      <c r="O3202" t="str">
        <f>VLOOKUP(A3202,'national-winners'!$A$2:$B$13,2,0)</f>
        <v>Obama, Barack H.</v>
      </c>
    </row>
    <row r="3203" spans="1:15" x14ac:dyDescent="0.25">
      <c r="A3203">
        <v>2012</v>
      </c>
      <c r="B3203" t="s">
        <v>83</v>
      </c>
      <c r="C3203" t="s">
        <v>84</v>
      </c>
      <c r="D3203">
        <v>22</v>
      </c>
      <c r="E3203">
        <v>72</v>
      </c>
      <c r="F3203">
        <v>45</v>
      </c>
      <c r="G3203" t="s">
        <v>16</v>
      </c>
      <c r="H3203" t="s">
        <v>286</v>
      </c>
      <c r="I3203" t="s">
        <v>287</v>
      </c>
      <c r="J3203" t="b">
        <v>0</v>
      </c>
      <c r="K3203">
        <v>355</v>
      </c>
      <c r="L3203">
        <v>1994065</v>
      </c>
      <c r="M3203" t="str">
        <f>IF(VLOOKUP(A3203,'national-winners'!$A$2:$B$13,2,0)=H3203,"Y","N")</f>
        <v>N</v>
      </c>
      <c r="N3203" t="str">
        <f>_xlfn.XLOOKUP(INDEX('state-winning-votes'!$A$1:$L$53,MATCH($C3203,'state-winning-votes'!$A:$A,0),MATCH($A3203,'state-winning-votes'!$A$2:$L$2,0)),$K:$K,$H:$H)</f>
        <v>Romney, Mitt</v>
      </c>
      <c r="O3203" t="str">
        <f>VLOOKUP(A3203,'national-winners'!$A$2:$B$13,2,0)</f>
        <v>Obama, Barack H.</v>
      </c>
    </row>
    <row r="3204" spans="1:15" x14ac:dyDescent="0.25">
      <c r="A3204">
        <v>2012</v>
      </c>
      <c r="B3204" t="s">
        <v>85</v>
      </c>
      <c r="C3204" t="s">
        <v>86</v>
      </c>
      <c r="D3204">
        <v>23</v>
      </c>
      <c r="E3204">
        <v>11</v>
      </c>
      <c r="F3204">
        <v>2</v>
      </c>
      <c r="G3204" t="s">
        <v>16</v>
      </c>
      <c r="H3204" t="s">
        <v>349</v>
      </c>
      <c r="I3204" t="s">
        <v>18</v>
      </c>
      <c r="J3204" t="b">
        <v>0</v>
      </c>
      <c r="K3204">
        <v>401306</v>
      </c>
      <c r="L3204">
        <v>724758</v>
      </c>
      <c r="M3204" t="str">
        <f>IF(VLOOKUP(A3204,'national-winners'!$A$2:$B$13,2,0)=H3204,"Y","N")</f>
        <v>Y</v>
      </c>
      <c r="N3204" t="str">
        <f>_xlfn.XLOOKUP(INDEX('state-winning-votes'!$A$1:$L$53,MATCH($C3204,'state-winning-votes'!$A:$A,0),MATCH($A3204,'state-winning-votes'!$A$2:$L$2,0)),$K:$K,$H:$H)</f>
        <v>Obama, Barack H.</v>
      </c>
      <c r="O3204" t="str">
        <f>VLOOKUP(A3204,'national-winners'!$A$2:$B$13,2,0)</f>
        <v>Obama, Barack H.</v>
      </c>
    </row>
    <row r="3205" spans="1:15" x14ac:dyDescent="0.25">
      <c r="A3205">
        <v>2012</v>
      </c>
      <c r="B3205" t="s">
        <v>85</v>
      </c>
      <c r="C3205" t="s">
        <v>86</v>
      </c>
      <c r="D3205">
        <v>23</v>
      </c>
      <c r="E3205">
        <v>11</v>
      </c>
      <c r="F3205">
        <v>2</v>
      </c>
      <c r="G3205" t="s">
        <v>16</v>
      </c>
      <c r="H3205" t="s">
        <v>376</v>
      </c>
      <c r="I3205" t="s">
        <v>21</v>
      </c>
      <c r="J3205" t="b">
        <v>0</v>
      </c>
      <c r="K3205">
        <v>292276</v>
      </c>
      <c r="L3205">
        <v>724758</v>
      </c>
      <c r="M3205" t="str">
        <f>IF(VLOOKUP(A3205,'national-winners'!$A$2:$B$13,2,0)=H3205,"Y","N")</f>
        <v>N</v>
      </c>
      <c r="N3205" t="str">
        <f>_xlfn.XLOOKUP(INDEX('state-winning-votes'!$A$1:$L$53,MATCH($C3205,'state-winning-votes'!$A:$A,0),MATCH($A3205,'state-winning-votes'!$A$2:$L$2,0)),$K:$K,$H:$H)</f>
        <v>Obama, Barack H.</v>
      </c>
      <c r="O3205" t="str">
        <f>VLOOKUP(A3205,'national-winners'!$A$2:$B$13,2,0)</f>
        <v>Obama, Barack H.</v>
      </c>
    </row>
    <row r="3206" spans="1:15" x14ac:dyDescent="0.25">
      <c r="A3206">
        <v>2012</v>
      </c>
      <c r="B3206" t="s">
        <v>85</v>
      </c>
      <c r="C3206" t="s">
        <v>86</v>
      </c>
      <c r="D3206">
        <v>23</v>
      </c>
      <c r="E3206">
        <v>11</v>
      </c>
      <c r="F3206">
        <v>2</v>
      </c>
      <c r="G3206" t="s">
        <v>16</v>
      </c>
      <c r="H3206" t="s">
        <v>306</v>
      </c>
      <c r="J3206" t="b">
        <v>0</v>
      </c>
      <c r="K3206">
        <v>11578</v>
      </c>
      <c r="L3206">
        <v>724758</v>
      </c>
      <c r="M3206" t="str">
        <f>IF(VLOOKUP(A3206,'national-winners'!$A$2:$B$13,2,0)=H3206,"Y","N")</f>
        <v>N</v>
      </c>
      <c r="N3206" t="str">
        <f>_xlfn.XLOOKUP(INDEX('state-winning-votes'!$A$1:$L$53,MATCH($C3206,'state-winning-votes'!$A:$A,0),MATCH($A3206,'state-winning-votes'!$A$2:$L$2,0)),$K:$K,$H:$H)</f>
        <v>Obama, Barack H.</v>
      </c>
      <c r="O3206" t="str">
        <f>VLOOKUP(A3206,'national-winners'!$A$2:$B$13,2,0)</f>
        <v>Obama, Barack H.</v>
      </c>
    </row>
    <row r="3207" spans="1:15" x14ac:dyDescent="0.25">
      <c r="A3207">
        <v>2012</v>
      </c>
      <c r="B3207" t="s">
        <v>85</v>
      </c>
      <c r="C3207" t="s">
        <v>86</v>
      </c>
      <c r="D3207">
        <v>23</v>
      </c>
      <c r="E3207">
        <v>11</v>
      </c>
      <c r="F3207">
        <v>2</v>
      </c>
      <c r="G3207" t="s">
        <v>16</v>
      </c>
      <c r="H3207" t="s">
        <v>377</v>
      </c>
      <c r="I3207" t="s">
        <v>29</v>
      </c>
      <c r="J3207" t="b">
        <v>0</v>
      </c>
      <c r="K3207">
        <v>9352</v>
      </c>
      <c r="L3207">
        <v>724758</v>
      </c>
      <c r="M3207" t="str">
        <f>IF(VLOOKUP(A3207,'national-winners'!$A$2:$B$13,2,0)=H3207,"Y","N")</f>
        <v>N</v>
      </c>
      <c r="N3207" t="str">
        <f>_xlfn.XLOOKUP(INDEX('state-winning-votes'!$A$1:$L$53,MATCH($C3207,'state-winning-votes'!$A:$A,0),MATCH($A3207,'state-winning-votes'!$A$2:$L$2,0)),$K:$K,$H:$H)</f>
        <v>Obama, Barack H.</v>
      </c>
      <c r="O3207" t="str">
        <f>VLOOKUP(A3207,'national-winners'!$A$2:$B$13,2,0)</f>
        <v>Obama, Barack H.</v>
      </c>
    </row>
    <row r="3208" spans="1:15" x14ac:dyDescent="0.25">
      <c r="A3208">
        <v>2012</v>
      </c>
      <c r="B3208" t="s">
        <v>85</v>
      </c>
      <c r="C3208" t="s">
        <v>86</v>
      </c>
      <c r="D3208">
        <v>23</v>
      </c>
      <c r="E3208">
        <v>11</v>
      </c>
      <c r="F3208">
        <v>2</v>
      </c>
      <c r="G3208" t="s">
        <v>16</v>
      </c>
      <c r="H3208" t="s">
        <v>378</v>
      </c>
      <c r="I3208" t="s">
        <v>274</v>
      </c>
      <c r="J3208" t="b">
        <v>0</v>
      </c>
      <c r="K3208">
        <v>8119</v>
      </c>
      <c r="L3208">
        <v>724758</v>
      </c>
      <c r="M3208" t="str">
        <f>IF(VLOOKUP(A3208,'national-winners'!$A$2:$B$13,2,0)=H3208,"Y","N")</f>
        <v>N</v>
      </c>
      <c r="N3208" t="str">
        <f>_xlfn.XLOOKUP(INDEX('state-winning-votes'!$A$1:$L$53,MATCH($C3208,'state-winning-votes'!$A:$A,0),MATCH($A3208,'state-winning-votes'!$A$2:$L$2,0)),$K:$K,$H:$H)</f>
        <v>Obama, Barack H.</v>
      </c>
      <c r="O3208" t="str">
        <f>VLOOKUP(A3208,'national-winners'!$A$2:$B$13,2,0)</f>
        <v>Obama, Barack H.</v>
      </c>
    </row>
    <row r="3209" spans="1:15" x14ac:dyDescent="0.25">
      <c r="A3209">
        <v>2012</v>
      </c>
      <c r="B3209" t="s">
        <v>85</v>
      </c>
      <c r="C3209" t="s">
        <v>86</v>
      </c>
      <c r="D3209">
        <v>23</v>
      </c>
      <c r="E3209">
        <v>11</v>
      </c>
      <c r="F3209">
        <v>2</v>
      </c>
      <c r="G3209" t="s">
        <v>16</v>
      </c>
      <c r="J3209" t="b">
        <v>1</v>
      </c>
      <c r="K3209">
        <v>2127</v>
      </c>
      <c r="L3209">
        <v>724758</v>
      </c>
      <c r="M3209" t="str">
        <f>IF(VLOOKUP(A3209,'national-winners'!$A$2:$B$13,2,0)=H3209,"Y","N")</f>
        <v>N</v>
      </c>
      <c r="N3209" t="str">
        <f>_xlfn.XLOOKUP(INDEX('state-winning-votes'!$A$1:$L$53,MATCH($C3209,'state-winning-votes'!$A:$A,0),MATCH($A3209,'state-winning-votes'!$A$2:$L$2,0)),$K:$K,$H:$H)</f>
        <v>Obama, Barack H.</v>
      </c>
      <c r="O3209" t="str">
        <f>VLOOKUP(A3209,'national-winners'!$A$2:$B$13,2,0)</f>
        <v>Obama, Barack H.</v>
      </c>
    </row>
    <row r="3210" spans="1:15" x14ac:dyDescent="0.25">
      <c r="A3210">
        <v>2012</v>
      </c>
      <c r="B3210" t="s">
        <v>87</v>
      </c>
      <c r="C3210" t="s">
        <v>88</v>
      </c>
      <c r="D3210">
        <v>24</v>
      </c>
      <c r="E3210">
        <v>52</v>
      </c>
      <c r="F3210">
        <v>52</v>
      </c>
      <c r="G3210" t="s">
        <v>16</v>
      </c>
      <c r="H3210" t="s">
        <v>349</v>
      </c>
      <c r="I3210" t="s">
        <v>18</v>
      </c>
      <c r="J3210" t="b">
        <v>0</v>
      </c>
      <c r="K3210">
        <v>1677844</v>
      </c>
      <c r="L3210">
        <v>2707327</v>
      </c>
      <c r="M3210" t="str">
        <f>IF(VLOOKUP(A3210,'national-winners'!$A$2:$B$13,2,0)=H3210,"Y","N")</f>
        <v>Y</v>
      </c>
      <c r="N3210" t="str">
        <f>_xlfn.XLOOKUP(INDEX('state-winning-votes'!$A$1:$L$53,MATCH($C3210,'state-winning-votes'!$A:$A,0),MATCH($A3210,'state-winning-votes'!$A$2:$L$2,0)),$K:$K,$H:$H)</f>
        <v>Obama, Barack H.</v>
      </c>
      <c r="O3210" t="str">
        <f>VLOOKUP(A3210,'national-winners'!$A$2:$B$13,2,0)</f>
        <v>Obama, Barack H.</v>
      </c>
    </row>
    <row r="3211" spans="1:15" x14ac:dyDescent="0.25">
      <c r="A3211">
        <v>2012</v>
      </c>
      <c r="B3211" t="s">
        <v>87</v>
      </c>
      <c r="C3211" t="s">
        <v>88</v>
      </c>
      <c r="D3211">
        <v>24</v>
      </c>
      <c r="E3211">
        <v>52</v>
      </c>
      <c r="F3211">
        <v>52</v>
      </c>
      <c r="G3211" t="s">
        <v>16</v>
      </c>
      <c r="H3211" t="s">
        <v>376</v>
      </c>
      <c r="I3211" t="s">
        <v>21</v>
      </c>
      <c r="J3211" t="b">
        <v>0</v>
      </c>
      <c r="K3211">
        <v>971869</v>
      </c>
      <c r="L3211">
        <v>2707327</v>
      </c>
      <c r="M3211" t="str">
        <f>IF(VLOOKUP(A3211,'national-winners'!$A$2:$B$13,2,0)=H3211,"Y","N")</f>
        <v>N</v>
      </c>
      <c r="N3211" t="str">
        <f>_xlfn.XLOOKUP(INDEX('state-winning-votes'!$A$1:$L$53,MATCH($C3211,'state-winning-votes'!$A:$A,0),MATCH($A3211,'state-winning-votes'!$A$2:$L$2,0)),$K:$K,$H:$H)</f>
        <v>Obama, Barack H.</v>
      </c>
      <c r="O3211" t="str">
        <f>VLOOKUP(A3211,'national-winners'!$A$2:$B$13,2,0)</f>
        <v>Obama, Barack H.</v>
      </c>
    </row>
    <row r="3212" spans="1:15" x14ac:dyDescent="0.25">
      <c r="A3212">
        <v>2012</v>
      </c>
      <c r="B3212" t="s">
        <v>87</v>
      </c>
      <c r="C3212" t="s">
        <v>88</v>
      </c>
      <c r="D3212">
        <v>24</v>
      </c>
      <c r="E3212">
        <v>52</v>
      </c>
      <c r="F3212">
        <v>52</v>
      </c>
      <c r="G3212" t="s">
        <v>16</v>
      </c>
      <c r="H3212" t="s">
        <v>377</v>
      </c>
      <c r="I3212" t="s">
        <v>29</v>
      </c>
      <c r="J3212" t="b">
        <v>0</v>
      </c>
      <c r="K3212">
        <v>30195</v>
      </c>
      <c r="L3212">
        <v>2707327</v>
      </c>
      <c r="M3212" t="str">
        <f>IF(VLOOKUP(A3212,'national-winners'!$A$2:$B$13,2,0)=H3212,"Y","N")</f>
        <v>N</v>
      </c>
      <c r="N3212" t="str">
        <f>_xlfn.XLOOKUP(INDEX('state-winning-votes'!$A$1:$L$53,MATCH($C3212,'state-winning-votes'!$A:$A,0),MATCH($A3212,'state-winning-votes'!$A$2:$L$2,0)),$K:$K,$H:$H)</f>
        <v>Obama, Barack H.</v>
      </c>
      <c r="O3212" t="str">
        <f>VLOOKUP(A3212,'national-winners'!$A$2:$B$13,2,0)</f>
        <v>Obama, Barack H.</v>
      </c>
    </row>
    <row r="3213" spans="1:15" x14ac:dyDescent="0.25">
      <c r="A3213">
        <v>2012</v>
      </c>
      <c r="B3213" t="s">
        <v>87</v>
      </c>
      <c r="C3213" t="s">
        <v>88</v>
      </c>
      <c r="D3213">
        <v>24</v>
      </c>
      <c r="E3213">
        <v>52</v>
      </c>
      <c r="F3213">
        <v>52</v>
      </c>
      <c r="G3213" t="s">
        <v>16</v>
      </c>
      <c r="H3213" t="s">
        <v>378</v>
      </c>
      <c r="I3213" t="s">
        <v>274</v>
      </c>
      <c r="J3213" t="b">
        <v>0</v>
      </c>
      <c r="K3213">
        <v>17110</v>
      </c>
      <c r="L3213">
        <v>2707327</v>
      </c>
      <c r="M3213" t="str">
        <f>IF(VLOOKUP(A3213,'national-winners'!$A$2:$B$13,2,0)=H3213,"Y","N")</f>
        <v>N</v>
      </c>
      <c r="N3213" t="str">
        <f>_xlfn.XLOOKUP(INDEX('state-winning-votes'!$A$1:$L$53,MATCH($C3213,'state-winning-votes'!$A:$A,0),MATCH($A3213,'state-winning-votes'!$A$2:$L$2,0)),$K:$K,$H:$H)</f>
        <v>Obama, Barack H.</v>
      </c>
      <c r="O3213" t="str">
        <f>VLOOKUP(A3213,'national-winners'!$A$2:$B$13,2,0)</f>
        <v>Obama, Barack H.</v>
      </c>
    </row>
    <row r="3214" spans="1:15" x14ac:dyDescent="0.25">
      <c r="A3214">
        <v>2012</v>
      </c>
      <c r="B3214" t="s">
        <v>87</v>
      </c>
      <c r="C3214" t="s">
        <v>88</v>
      </c>
      <c r="D3214">
        <v>24</v>
      </c>
      <c r="E3214">
        <v>52</v>
      </c>
      <c r="F3214">
        <v>52</v>
      </c>
      <c r="G3214" t="s">
        <v>16</v>
      </c>
      <c r="J3214" t="b">
        <v>1</v>
      </c>
      <c r="K3214">
        <v>10309</v>
      </c>
      <c r="L3214">
        <v>2707327</v>
      </c>
      <c r="M3214" t="str">
        <f>IF(VLOOKUP(A3214,'national-winners'!$A$2:$B$13,2,0)=H3214,"Y","N")</f>
        <v>N</v>
      </c>
      <c r="N3214" t="str">
        <f>_xlfn.XLOOKUP(INDEX('state-winning-votes'!$A$1:$L$53,MATCH($C3214,'state-winning-votes'!$A:$A,0),MATCH($A3214,'state-winning-votes'!$A$2:$L$2,0)),$K:$K,$H:$H)</f>
        <v>Obama, Barack H.</v>
      </c>
      <c r="O3214" t="str">
        <f>VLOOKUP(A3214,'national-winners'!$A$2:$B$13,2,0)</f>
        <v>Obama, Barack H.</v>
      </c>
    </row>
    <row r="3215" spans="1:15" x14ac:dyDescent="0.25">
      <c r="A3215">
        <v>2012</v>
      </c>
      <c r="B3215" t="s">
        <v>89</v>
      </c>
      <c r="C3215" t="s">
        <v>90</v>
      </c>
      <c r="D3215">
        <v>25</v>
      </c>
      <c r="E3215">
        <v>14</v>
      </c>
      <c r="F3215">
        <v>3</v>
      </c>
      <c r="G3215" t="s">
        <v>16</v>
      </c>
      <c r="H3215" t="s">
        <v>349</v>
      </c>
      <c r="I3215" t="s">
        <v>18</v>
      </c>
      <c r="J3215" t="b">
        <v>0</v>
      </c>
      <c r="K3215">
        <v>1921290</v>
      </c>
      <c r="L3215">
        <v>3184196</v>
      </c>
      <c r="M3215" t="str">
        <f>IF(VLOOKUP(A3215,'national-winners'!$A$2:$B$13,2,0)=H3215,"Y","N")</f>
        <v>Y</v>
      </c>
      <c r="N3215" t="str">
        <f>_xlfn.XLOOKUP(INDEX('state-winning-votes'!$A$1:$L$53,MATCH($C3215,'state-winning-votes'!$A:$A,0),MATCH($A3215,'state-winning-votes'!$A$2:$L$2,0)),$K:$K,$H:$H)</f>
        <v>Obama, Barack H.</v>
      </c>
      <c r="O3215" t="str">
        <f>VLOOKUP(A3215,'national-winners'!$A$2:$B$13,2,0)</f>
        <v>Obama, Barack H.</v>
      </c>
    </row>
    <row r="3216" spans="1:15" x14ac:dyDescent="0.25">
      <c r="A3216">
        <v>2012</v>
      </c>
      <c r="B3216" t="s">
        <v>89</v>
      </c>
      <c r="C3216" t="s">
        <v>90</v>
      </c>
      <c r="D3216">
        <v>25</v>
      </c>
      <c r="E3216">
        <v>14</v>
      </c>
      <c r="F3216">
        <v>3</v>
      </c>
      <c r="G3216" t="s">
        <v>16</v>
      </c>
      <c r="H3216" t="s">
        <v>376</v>
      </c>
      <c r="I3216" t="s">
        <v>21</v>
      </c>
      <c r="J3216" t="b">
        <v>0</v>
      </c>
      <c r="K3216">
        <v>1188314</v>
      </c>
      <c r="L3216">
        <v>3184196</v>
      </c>
      <c r="M3216" t="str">
        <f>IF(VLOOKUP(A3216,'national-winners'!$A$2:$B$13,2,0)=H3216,"Y","N")</f>
        <v>N</v>
      </c>
      <c r="N3216" t="str">
        <f>_xlfn.XLOOKUP(INDEX('state-winning-votes'!$A$1:$L$53,MATCH($C3216,'state-winning-votes'!$A:$A,0),MATCH($A3216,'state-winning-votes'!$A$2:$L$2,0)),$K:$K,$H:$H)</f>
        <v>Obama, Barack H.</v>
      </c>
      <c r="O3216" t="str">
        <f>VLOOKUP(A3216,'national-winners'!$A$2:$B$13,2,0)</f>
        <v>Obama, Barack H.</v>
      </c>
    </row>
    <row r="3217" spans="1:15" x14ac:dyDescent="0.25">
      <c r="A3217">
        <v>2012</v>
      </c>
      <c r="B3217" t="s">
        <v>89</v>
      </c>
      <c r="C3217" t="s">
        <v>90</v>
      </c>
      <c r="D3217">
        <v>25</v>
      </c>
      <c r="E3217">
        <v>14</v>
      </c>
      <c r="F3217">
        <v>3</v>
      </c>
      <c r="G3217" t="s">
        <v>16</v>
      </c>
      <c r="H3217" t="s">
        <v>377</v>
      </c>
      <c r="I3217" t="s">
        <v>29</v>
      </c>
      <c r="J3217" t="b">
        <v>0</v>
      </c>
      <c r="K3217">
        <v>30920</v>
      </c>
      <c r="L3217">
        <v>3184196</v>
      </c>
      <c r="M3217" t="str">
        <f>IF(VLOOKUP(A3217,'national-winners'!$A$2:$B$13,2,0)=H3217,"Y","N")</f>
        <v>N</v>
      </c>
      <c r="N3217" t="str">
        <f>_xlfn.XLOOKUP(INDEX('state-winning-votes'!$A$1:$L$53,MATCH($C3217,'state-winning-votes'!$A:$A,0),MATCH($A3217,'state-winning-votes'!$A$2:$L$2,0)),$K:$K,$H:$H)</f>
        <v>Obama, Barack H.</v>
      </c>
      <c r="O3217" t="str">
        <f>VLOOKUP(A3217,'national-winners'!$A$2:$B$13,2,0)</f>
        <v>Obama, Barack H.</v>
      </c>
    </row>
    <row r="3218" spans="1:15" x14ac:dyDescent="0.25">
      <c r="A3218">
        <v>2012</v>
      </c>
      <c r="B3218" t="s">
        <v>89</v>
      </c>
      <c r="C3218" t="s">
        <v>90</v>
      </c>
      <c r="D3218">
        <v>25</v>
      </c>
      <c r="E3218">
        <v>14</v>
      </c>
      <c r="F3218">
        <v>3</v>
      </c>
      <c r="G3218" t="s">
        <v>16</v>
      </c>
      <c r="H3218" t="s">
        <v>378</v>
      </c>
      <c r="I3218" t="s">
        <v>333</v>
      </c>
      <c r="J3218" t="b">
        <v>0</v>
      </c>
      <c r="K3218">
        <v>20691</v>
      </c>
      <c r="L3218">
        <v>3184196</v>
      </c>
      <c r="M3218" t="str">
        <f>IF(VLOOKUP(A3218,'national-winners'!$A$2:$B$13,2,0)=H3218,"Y","N")</f>
        <v>N</v>
      </c>
      <c r="N3218" t="str">
        <f>_xlfn.XLOOKUP(INDEX('state-winning-votes'!$A$1:$L$53,MATCH($C3218,'state-winning-votes'!$A:$A,0),MATCH($A3218,'state-winning-votes'!$A$2:$L$2,0)),$K:$K,$H:$H)</f>
        <v>Obama, Barack H.</v>
      </c>
      <c r="O3218" t="str">
        <f>VLOOKUP(A3218,'national-winners'!$A$2:$B$13,2,0)</f>
        <v>Obama, Barack H.</v>
      </c>
    </row>
    <row r="3219" spans="1:15" x14ac:dyDescent="0.25">
      <c r="A3219">
        <v>2012</v>
      </c>
      <c r="B3219" t="s">
        <v>89</v>
      </c>
      <c r="C3219" t="s">
        <v>90</v>
      </c>
      <c r="D3219">
        <v>25</v>
      </c>
      <c r="E3219">
        <v>14</v>
      </c>
      <c r="F3219">
        <v>3</v>
      </c>
      <c r="G3219" t="s">
        <v>16</v>
      </c>
      <c r="H3219" t="s">
        <v>246</v>
      </c>
      <c r="J3219" t="b">
        <v>0</v>
      </c>
      <c r="K3219">
        <v>16429</v>
      </c>
      <c r="L3219">
        <v>3184196</v>
      </c>
      <c r="M3219" t="str">
        <f>IF(VLOOKUP(A3219,'national-winners'!$A$2:$B$13,2,0)=H3219,"Y","N")</f>
        <v>N</v>
      </c>
      <c r="N3219" t="str">
        <f>_xlfn.XLOOKUP(INDEX('state-winning-votes'!$A$1:$L$53,MATCH($C3219,'state-winning-votes'!$A:$A,0),MATCH($A3219,'state-winning-votes'!$A$2:$L$2,0)),$K:$K,$H:$H)</f>
        <v>Obama, Barack H.</v>
      </c>
      <c r="O3219" t="str">
        <f>VLOOKUP(A3219,'national-winners'!$A$2:$B$13,2,0)</f>
        <v>Obama, Barack H.</v>
      </c>
    </row>
    <row r="3220" spans="1:15" x14ac:dyDescent="0.25">
      <c r="A3220">
        <v>2012</v>
      </c>
      <c r="B3220" t="s">
        <v>89</v>
      </c>
      <c r="C3220" t="s">
        <v>90</v>
      </c>
      <c r="D3220">
        <v>25</v>
      </c>
      <c r="E3220">
        <v>14</v>
      </c>
      <c r="F3220">
        <v>3</v>
      </c>
      <c r="G3220" t="s">
        <v>16</v>
      </c>
      <c r="H3220" t="s">
        <v>59</v>
      </c>
      <c r="J3220" t="b">
        <v>0</v>
      </c>
      <c r="K3220">
        <v>6552</v>
      </c>
      <c r="L3220">
        <v>3184196</v>
      </c>
      <c r="M3220" t="str">
        <f>IF(VLOOKUP(A3220,'national-winners'!$A$2:$B$13,2,0)=H3220,"Y","N")</f>
        <v>N</v>
      </c>
      <c r="N3220" t="str">
        <f>_xlfn.XLOOKUP(INDEX('state-winning-votes'!$A$1:$L$53,MATCH($C3220,'state-winning-votes'!$A:$A,0),MATCH($A3220,'state-winning-votes'!$A$2:$L$2,0)),$K:$K,$H:$H)</f>
        <v>Obama, Barack H.</v>
      </c>
      <c r="O3220" t="str">
        <f>VLOOKUP(A3220,'national-winners'!$A$2:$B$13,2,0)</f>
        <v>Obama, Barack H.</v>
      </c>
    </row>
    <row r="3221" spans="1:15" x14ac:dyDescent="0.25">
      <c r="A3221">
        <v>2012</v>
      </c>
      <c r="B3221" t="s">
        <v>91</v>
      </c>
      <c r="C3221" t="s">
        <v>92</v>
      </c>
      <c r="D3221">
        <v>26</v>
      </c>
      <c r="E3221">
        <v>34</v>
      </c>
      <c r="F3221">
        <v>23</v>
      </c>
      <c r="G3221" t="s">
        <v>16</v>
      </c>
      <c r="H3221" t="s">
        <v>349</v>
      </c>
      <c r="I3221" t="s">
        <v>18</v>
      </c>
      <c r="J3221" t="b">
        <v>0</v>
      </c>
      <c r="K3221">
        <v>2564569</v>
      </c>
      <c r="L3221">
        <v>4730961</v>
      </c>
      <c r="M3221" t="str">
        <f>IF(VLOOKUP(A3221,'national-winners'!$A$2:$B$13,2,0)=H3221,"Y","N")</f>
        <v>Y</v>
      </c>
      <c r="N3221" t="str">
        <f>_xlfn.XLOOKUP(INDEX('state-winning-votes'!$A$1:$L$53,MATCH($C3221,'state-winning-votes'!$A:$A,0),MATCH($A3221,'state-winning-votes'!$A$2:$L$2,0)),$K:$K,$H:$H)</f>
        <v>Obama, Barack H.</v>
      </c>
      <c r="O3221" t="str">
        <f>VLOOKUP(A3221,'national-winners'!$A$2:$B$13,2,0)</f>
        <v>Obama, Barack H.</v>
      </c>
    </row>
    <row r="3222" spans="1:15" x14ac:dyDescent="0.25">
      <c r="A3222">
        <v>2012</v>
      </c>
      <c r="B3222" t="s">
        <v>91</v>
      </c>
      <c r="C3222" t="s">
        <v>92</v>
      </c>
      <c r="D3222">
        <v>26</v>
      </c>
      <c r="E3222">
        <v>34</v>
      </c>
      <c r="F3222">
        <v>23</v>
      </c>
      <c r="G3222" t="s">
        <v>16</v>
      </c>
      <c r="H3222" t="s">
        <v>376</v>
      </c>
      <c r="I3222" t="s">
        <v>21</v>
      </c>
      <c r="J3222" t="b">
        <v>0</v>
      </c>
      <c r="K3222">
        <v>2115256</v>
      </c>
      <c r="L3222">
        <v>4730961</v>
      </c>
      <c r="M3222" t="str">
        <f>IF(VLOOKUP(A3222,'national-winners'!$A$2:$B$13,2,0)=H3222,"Y","N")</f>
        <v>N</v>
      </c>
      <c r="N3222" t="str">
        <f>_xlfn.XLOOKUP(INDEX('state-winning-votes'!$A$1:$L$53,MATCH($C3222,'state-winning-votes'!$A:$A,0),MATCH($A3222,'state-winning-votes'!$A$2:$L$2,0)),$K:$K,$H:$H)</f>
        <v>Obama, Barack H.</v>
      </c>
      <c r="O3222" t="str">
        <f>VLOOKUP(A3222,'national-winners'!$A$2:$B$13,2,0)</f>
        <v>Obama, Barack H.</v>
      </c>
    </row>
    <row r="3223" spans="1:15" x14ac:dyDescent="0.25">
      <c r="A3223">
        <v>2012</v>
      </c>
      <c r="B3223" t="s">
        <v>91</v>
      </c>
      <c r="C3223" t="s">
        <v>92</v>
      </c>
      <c r="D3223">
        <v>26</v>
      </c>
      <c r="E3223">
        <v>34</v>
      </c>
      <c r="F3223">
        <v>23</v>
      </c>
      <c r="G3223" t="s">
        <v>16</v>
      </c>
      <c r="H3223" t="s">
        <v>378</v>
      </c>
      <c r="I3223" t="s">
        <v>274</v>
      </c>
      <c r="J3223" t="b">
        <v>0</v>
      </c>
      <c r="K3223">
        <v>21897</v>
      </c>
      <c r="L3223">
        <v>4730961</v>
      </c>
      <c r="M3223" t="str">
        <f>IF(VLOOKUP(A3223,'national-winners'!$A$2:$B$13,2,0)=H3223,"Y","N")</f>
        <v>N</v>
      </c>
      <c r="N3223" t="str">
        <f>_xlfn.XLOOKUP(INDEX('state-winning-votes'!$A$1:$L$53,MATCH($C3223,'state-winning-votes'!$A:$A,0),MATCH($A3223,'state-winning-votes'!$A$2:$L$2,0)),$K:$K,$H:$H)</f>
        <v>Obama, Barack H.</v>
      </c>
      <c r="O3223" t="str">
        <f>VLOOKUP(A3223,'national-winners'!$A$2:$B$13,2,0)</f>
        <v>Obama, Barack H.</v>
      </c>
    </row>
    <row r="3224" spans="1:15" x14ac:dyDescent="0.25">
      <c r="A3224">
        <v>2012</v>
      </c>
      <c r="B3224" t="s">
        <v>91</v>
      </c>
      <c r="C3224" t="s">
        <v>92</v>
      </c>
      <c r="D3224">
        <v>26</v>
      </c>
      <c r="E3224">
        <v>34</v>
      </c>
      <c r="F3224">
        <v>23</v>
      </c>
      <c r="G3224" t="s">
        <v>16</v>
      </c>
      <c r="H3224" t="s">
        <v>381</v>
      </c>
      <c r="I3224" t="s">
        <v>275</v>
      </c>
      <c r="J3224" t="b">
        <v>0</v>
      </c>
      <c r="K3224">
        <v>16119</v>
      </c>
      <c r="L3224">
        <v>4730961</v>
      </c>
      <c r="M3224" t="str">
        <f>IF(VLOOKUP(A3224,'national-winners'!$A$2:$B$13,2,0)=H3224,"Y","N")</f>
        <v>N</v>
      </c>
      <c r="N3224" t="str">
        <f>_xlfn.XLOOKUP(INDEX('state-winning-votes'!$A$1:$L$53,MATCH($C3224,'state-winning-votes'!$A:$A,0),MATCH($A3224,'state-winning-votes'!$A$2:$L$2,0)),$K:$K,$H:$H)</f>
        <v>Obama, Barack H.</v>
      </c>
      <c r="O3224" t="str">
        <f>VLOOKUP(A3224,'national-winners'!$A$2:$B$13,2,0)</f>
        <v>Obama, Barack H.</v>
      </c>
    </row>
    <row r="3225" spans="1:15" x14ac:dyDescent="0.25">
      <c r="A3225">
        <v>2012</v>
      </c>
      <c r="B3225" t="s">
        <v>91</v>
      </c>
      <c r="C3225" t="s">
        <v>92</v>
      </c>
      <c r="D3225">
        <v>26</v>
      </c>
      <c r="E3225">
        <v>34</v>
      </c>
      <c r="F3225">
        <v>23</v>
      </c>
      <c r="G3225" t="s">
        <v>16</v>
      </c>
      <c r="J3225" t="b">
        <v>1</v>
      </c>
      <c r="K3225">
        <v>7973</v>
      </c>
      <c r="L3225">
        <v>4730961</v>
      </c>
      <c r="M3225" t="str">
        <f>IF(VLOOKUP(A3225,'national-winners'!$A$2:$B$13,2,0)=H3225,"Y","N")</f>
        <v>N</v>
      </c>
      <c r="N3225" t="str">
        <f>_xlfn.XLOOKUP(INDEX('state-winning-votes'!$A$1:$L$53,MATCH($C3225,'state-winning-votes'!$A:$A,0),MATCH($A3225,'state-winning-votes'!$A$2:$L$2,0)),$K:$K,$H:$H)</f>
        <v>Obama, Barack H.</v>
      </c>
      <c r="O3225" t="str">
        <f>VLOOKUP(A3225,'national-winners'!$A$2:$B$13,2,0)</f>
        <v>Obama, Barack H.</v>
      </c>
    </row>
    <row r="3226" spans="1:15" x14ac:dyDescent="0.25">
      <c r="A3226">
        <v>2012</v>
      </c>
      <c r="B3226" t="s">
        <v>91</v>
      </c>
      <c r="C3226" t="s">
        <v>92</v>
      </c>
      <c r="D3226">
        <v>26</v>
      </c>
      <c r="E3226">
        <v>34</v>
      </c>
      <c r="F3226">
        <v>23</v>
      </c>
      <c r="G3226" t="s">
        <v>16</v>
      </c>
      <c r="H3226" t="s">
        <v>383</v>
      </c>
      <c r="I3226" t="s">
        <v>237</v>
      </c>
      <c r="J3226" t="b">
        <v>0</v>
      </c>
      <c r="K3226">
        <v>5147</v>
      </c>
      <c r="L3226">
        <v>4730961</v>
      </c>
      <c r="M3226" t="str">
        <f>IF(VLOOKUP(A3226,'national-winners'!$A$2:$B$13,2,0)=H3226,"Y","N")</f>
        <v>N</v>
      </c>
      <c r="N3226" t="str">
        <f>_xlfn.XLOOKUP(INDEX('state-winning-votes'!$A$1:$L$53,MATCH($C3226,'state-winning-votes'!$A:$A,0),MATCH($A3226,'state-winning-votes'!$A$2:$L$2,0)),$K:$K,$H:$H)</f>
        <v>Obama, Barack H.</v>
      </c>
      <c r="O3226" t="str">
        <f>VLOOKUP(A3226,'national-winners'!$A$2:$B$13,2,0)</f>
        <v>Obama, Barack H.</v>
      </c>
    </row>
    <row r="3227" spans="1:15" x14ac:dyDescent="0.25">
      <c r="A3227">
        <v>2012</v>
      </c>
      <c r="B3227" t="s">
        <v>94</v>
      </c>
      <c r="C3227" t="s">
        <v>95</v>
      </c>
      <c r="D3227">
        <v>27</v>
      </c>
      <c r="E3227">
        <v>41</v>
      </c>
      <c r="F3227">
        <v>33</v>
      </c>
      <c r="G3227" t="s">
        <v>16</v>
      </c>
      <c r="H3227" t="s">
        <v>349</v>
      </c>
      <c r="I3227" t="s">
        <v>302</v>
      </c>
      <c r="J3227" t="b">
        <v>0</v>
      </c>
      <c r="K3227">
        <v>1546167</v>
      </c>
      <c r="L3227">
        <v>2936561</v>
      </c>
      <c r="M3227" t="str">
        <f>IF(VLOOKUP(A3227,'national-winners'!$A$2:$B$13,2,0)=H3227,"Y","N")</f>
        <v>Y</v>
      </c>
      <c r="N3227" t="str">
        <f>_xlfn.XLOOKUP(INDEX('state-winning-votes'!$A$1:$L$53,MATCH($C3227,'state-winning-votes'!$A:$A,0),MATCH($A3227,'state-winning-votes'!$A$2:$L$2,0)),$K:$K,$H:$H)</f>
        <v>Obama, Barack H.</v>
      </c>
      <c r="O3227" t="str">
        <f>VLOOKUP(A3227,'national-winners'!$A$2:$B$13,2,0)</f>
        <v>Obama, Barack H.</v>
      </c>
    </row>
    <row r="3228" spans="1:15" x14ac:dyDescent="0.25">
      <c r="A3228">
        <v>2012</v>
      </c>
      <c r="B3228" t="s">
        <v>94</v>
      </c>
      <c r="C3228" t="s">
        <v>95</v>
      </c>
      <c r="D3228">
        <v>27</v>
      </c>
      <c r="E3228">
        <v>41</v>
      </c>
      <c r="F3228">
        <v>33</v>
      </c>
      <c r="G3228" t="s">
        <v>16</v>
      </c>
      <c r="H3228" t="s">
        <v>376</v>
      </c>
      <c r="I3228" t="s">
        <v>21</v>
      </c>
      <c r="J3228" t="b">
        <v>0</v>
      </c>
      <c r="K3228">
        <v>1320225</v>
      </c>
      <c r="L3228">
        <v>2936561</v>
      </c>
      <c r="M3228" t="str">
        <f>IF(VLOOKUP(A3228,'national-winners'!$A$2:$B$13,2,0)=H3228,"Y","N")</f>
        <v>N</v>
      </c>
      <c r="N3228" t="str">
        <f>_xlfn.XLOOKUP(INDEX('state-winning-votes'!$A$1:$L$53,MATCH($C3228,'state-winning-votes'!$A:$A,0),MATCH($A3228,'state-winning-votes'!$A$2:$L$2,0)),$K:$K,$H:$H)</f>
        <v>Obama, Barack H.</v>
      </c>
      <c r="O3228" t="str">
        <f>VLOOKUP(A3228,'national-winners'!$A$2:$B$13,2,0)</f>
        <v>Obama, Barack H.</v>
      </c>
    </row>
    <row r="3229" spans="1:15" x14ac:dyDescent="0.25">
      <c r="A3229">
        <v>2012</v>
      </c>
      <c r="B3229" t="s">
        <v>94</v>
      </c>
      <c r="C3229" t="s">
        <v>95</v>
      </c>
      <c r="D3229">
        <v>27</v>
      </c>
      <c r="E3229">
        <v>41</v>
      </c>
      <c r="F3229">
        <v>33</v>
      </c>
      <c r="G3229" t="s">
        <v>16</v>
      </c>
      <c r="H3229" t="s">
        <v>377</v>
      </c>
      <c r="I3229" t="s">
        <v>29</v>
      </c>
      <c r="J3229" t="b">
        <v>0</v>
      </c>
      <c r="K3229">
        <v>35098</v>
      </c>
      <c r="L3229">
        <v>2936561</v>
      </c>
      <c r="M3229" t="str">
        <f>IF(VLOOKUP(A3229,'national-winners'!$A$2:$B$13,2,0)=H3229,"Y","N")</f>
        <v>N</v>
      </c>
      <c r="N3229" t="str">
        <f>_xlfn.XLOOKUP(INDEX('state-winning-votes'!$A$1:$L$53,MATCH($C3229,'state-winning-votes'!$A:$A,0),MATCH($A3229,'state-winning-votes'!$A$2:$L$2,0)),$K:$K,$H:$H)</f>
        <v>Obama, Barack H.</v>
      </c>
      <c r="O3229" t="str">
        <f>VLOOKUP(A3229,'national-winners'!$A$2:$B$13,2,0)</f>
        <v>Obama, Barack H.</v>
      </c>
    </row>
    <row r="3230" spans="1:15" x14ac:dyDescent="0.25">
      <c r="A3230">
        <v>2012</v>
      </c>
      <c r="B3230" t="s">
        <v>94</v>
      </c>
      <c r="C3230" t="s">
        <v>95</v>
      </c>
      <c r="D3230">
        <v>27</v>
      </c>
      <c r="E3230">
        <v>41</v>
      </c>
      <c r="F3230">
        <v>33</v>
      </c>
      <c r="G3230" t="s">
        <v>16</v>
      </c>
      <c r="H3230" t="s">
        <v>378</v>
      </c>
      <c r="I3230" t="s">
        <v>274</v>
      </c>
      <c r="J3230" t="b">
        <v>0</v>
      </c>
      <c r="K3230">
        <v>13023</v>
      </c>
      <c r="L3230">
        <v>2936561</v>
      </c>
      <c r="M3230" t="str">
        <f>IF(VLOOKUP(A3230,'national-winners'!$A$2:$B$13,2,0)=H3230,"Y","N")</f>
        <v>N</v>
      </c>
      <c r="N3230" t="str">
        <f>_xlfn.XLOOKUP(INDEX('state-winning-votes'!$A$1:$L$53,MATCH($C3230,'state-winning-votes'!$A:$A,0),MATCH($A3230,'state-winning-votes'!$A$2:$L$2,0)),$K:$K,$H:$H)</f>
        <v>Obama, Barack H.</v>
      </c>
      <c r="O3230" t="str">
        <f>VLOOKUP(A3230,'national-winners'!$A$2:$B$13,2,0)</f>
        <v>Obama, Barack H.</v>
      </c>
    </row>
    <row r="3231" spans="1:15" x14ac:dyDescent="0.25">
      <c r="A3231">
        <v>2012</v>
      </c>
      <c r="B3231" t="s">
        <v>94</v>
      </c>
      <c r="C3231" t="s">
        <v>95</v>
      </c>
      <c r="D3231">
        <v>27</v>
      </c>
      <c r="E3231">
        <v>41</v>
      </c>
      <c r="F3231">
        <v>33</v>
      </c>
      <c r="G3231" t="s">
        <v>16</v>
      </c>
      <c r="J3231" t="b">
        <v>1</v>
      </c>
      <c r="K3231">
        <v>10641</v>
      </c>
      <c r="L3231">
        <v>2936561</v>
      </c>
      <c r="M3231" t="str">
        <f>IF(VLOOKUP(A3231,'national-winners'!$A$2:$B$13,2,0)=H3231,"Y","N")</f>
        <v>N</v>
      </c>
      <c r="N3231" t="str">
        <f>_xlfn.XLOOKUP(INDEX('state-winning-votes'!$A$1:$L$53,MATCH($C3231,'state-winning-votes'!$A:$A,0),MATCH($A3231,'state-winning-votes'!$A$2:$L$2,0)),$K:$K,$H:$H)</f>
        <v>Obama, Barack H.</v>
      </c>
      <c r="O3231" t="str">
        <f>VLOOKUP(A3231,'national-winners'!$A$2:$B$13,2,0)</f>
        <v>Obama, Barack H.</v>
      </c>
    </row>
    <row r="3232" spans="1:15" x14ac:dyDescent="0.25">
      <c r="A3232">
        <v>2012</v>
      </c>
      <c r="B3232" t="s">
        <v>94</v>
      </c>
      <c r="C3232" t="s">
        <v>95</v>
      </c>
      <c r="D3232">
        <v>27</v>
      </c>
      <c r="E3232">
        <v>41</v>
      </c>
      <c r="F3232">
        <v>33</v>
      </c>
      <c r="G3232" t="s">
        <v>16</v>
      </c>
      <c r="H3232" t="s">
        <v>381</v>
      </c>
      <c r="I3232" t="s">
        <v>134</v>
      </c>
      <c r="J3232" t="b">
        <v>0</v>
      </c>
      <c r="K3232">
        <v>3722</v>
      </c>
      <c r="L3232">
        <v>2936561</v>
      </c>
      <c r="M3232" t="str">
        <f>IF(VLOOKUP(A3232,'national-winners'!$A$2:$B$13,2,0)=H3232,"Y","N")</f>
        <v>N</v>
      </c>
      <c r="N3232" t="str">
        <f>_xlfn.XLOOKUP(INDEX('state-winning-votes'!$A$1:$L$53,MATCH($C3232,'state-winning-votes'!$A:$A,0),MATCH($A3232,'state-winning-votes'!$A$2:$L$2,0)),$K:$K,$H:$H)</f>
        <v>Obama, Barack H.</v>
      </c>
      <c r="O3232" t="str">
        <f>VLOOKUP(A3232,'national-winners'!$A$2:$B$13,2,0)</f>
        <v>Obama, Barack H.</v>
      </c>
    </row>
    <row r="3233" spans="1:15" x14ac:dyDescent="0.25">
      <c r="A3233">
        <v>2012</v>
      </c>
      <c r="B3233" t="s">
        <v>94</v>
      </c>
      <c r="C3233" t="s">
        <v>95</v>
      </c>
      <c r="D3233">
        <v>27</v>
      </c>
      <c r="E3233">
        <v>41</v>
      </c>
      <c r="F3233">
        <v>33</v>
      </c>
      <c r="G3233" t="s">
        <v>16</v>
      </c>
      <c r="H3233" t="s">
        <v>397</v>
      </c>
      <c r="I3233" t="s">
        <v>222</v>
      </c>
      <c r="J3233" t="b">
        <v>0</v>
      </c>
      <c r="K3233">
        <v>3149</v>
      </c>
      <c r="L3233">
        <v>2936561</v>
      </c>
      <c r="M3233" t="str">
        <f>IF(VLOOKUP(A3233,'national-winners'!$A$2:$B$13,2,0)=H3233,"Y","N")</f>
        <v>N</v>
      </c>
      <c r="N3233" t="str">
        <f>_xlfn.XLOOKUP(INDEX('state-winning-votes'!$A$1:$L$53,MATCH($C3233,'state-winning-votes'!$A:$A,0),MATCH($A3233,'state-winning-votes'!$A$2:$L$2,0)),$K:$K,$H:$H)</f>
        <v>Obama, Barack H.</v>
      </c>
      <c r="O3233" t="str">
        <f>VLOOKUP(A3233,'national-winners'!$A$2:$B$13,2,0)</f>
        <v>Obama, Barack H.</v>
      </c>
    </row>
    <row r="3234" spans="1:15" x14ac:dyDescent="0.25">
      <c r="A3234">
        <v>2012</v>
      </c>
      <c r="B3234" t="s">
        <v>94</v>
      </c>
      <c r="C3234" t="s">
        <v>95</v>
      </c>
      <c r="D3234">
        <v>27</v>
      </c>
      <c r="E3234">
        <v>41</v>
      </c>
      <c r="F3234">
        <v>33</v>
      </c>
      <c r="G3234" t="s">
        <v>16</v>
      </c>
      <c r="H3234" t="s">
        <v>383</v>
      </c>
      <c r="I3234" t="s">
        <v>384</v>
      </c>
      <c r="J3234" t="b">
        <v>0</v>
      </c>
      <c r="K3234">
        <v>1996</v>
      </c>
      <c r="L3234">
        <v>2936561</v>
      </c>
      <c r="M3234" t="str">
        <f>IF(VLOOKUP(A3234,'national-winners'!$A$2:$B$13,2,0)=H3234,"Y","N")</f>
        <v>N</v>
      </c>
      <c r="N3234" t="str">
        <f>_xlfn.XLOOKUP(INDEX('state-winning-votes'!$A$1:$L$53,MATCH($C3234,'state-winning-votes'!$A:$A,0),MATCH($A3234,'state-winning-votes'!$A$2:$L$2,0)),$K:$K,$H:$H)</f>
        <v>Obama, Barack H.</v>
      </c>
      <c r="O3234" t="str">
        <f>VLOOKUP(A3234,'national-winners'!$A$2:$B$13,2,0)</f>
        <v>Obama, Barack H.</v>
      </c>
    </row>
    <row r="3235" spans="1:15" x14ac:dyDescent="0.25">
      <c r="A3235">
        <v>2012</v>
      </c>
      <c r="B3235" t="s">
        <v>94</v>
      </c>
      <c r="C3235" t="s">
        <v>95</v>
      </c>
      <c r="D3235">
        <v>27</v>
      </c>
      <c r="E3235">
        <v>41</v>
      </c>
      <c r="F3235">
        <v>33</v>
      </c>
      <c r="G3235" t="s">
        <v>16</v>
      </c>
      <c r="H3235" t="s">
        <v>398</v>
      </c>
      <c r="I3235" t="s">
        <v>399</v>
      </c>
      <c r="J3235" t="b">
        <v>0</v>
      </c>
      <c r="K3235">
        <v>1092</v>
      </c>
      <c r="L3235">
        <v>2936561</v>
      </c>
      <c r="M3235" t="str">
        <f>IF(VLOOKUP(A3235,'national-winners'!$A$2:$B$13,2,0)=H3235,"Y","N")</f>
        <v>N</v>
      </c>
      <c r="N3235" t="str">
        <f>_xlfn.XLOOKUP(INDEX('state-winning-votes'!$A$1:$L$53,MATCH($C3235,'state-winning-votes'!$A:$A,0),MATCH($A3235,'state-winning-votes'!$A$2:$L$2,0)),$K:$K,$H:$H)</f>
        <v>Obama, Barack H.</v>
      </c>
      <c r="O3235" t="str">
        <f>VLOOKUP(A3235,'national-winners'!$A$2:$B$13,2,0)</f>
        <v>Obama, Barack H.</v>
      </c>
    </row>
    <row r="3236" spans="1:15" x14ac:dyDescent="0.25">
      <c r="A3236">
        <v>2012</v>
      </c>
      <c r="B3236" t="s">
        <v>94</v>
      </c>
      <c r="C3236" t="s">
        <v>95</v>
      </c>
      <c r="D3236">
        <v>27</v>
      </c>
      <c r="E3236">
        <v>41</v>
      </c>
      <c r="F3236">
        <v>33</v>
      </c>
      <c r="G3236" t="s">
        <v>16</v>
      </c>
      <c r="H3236" t="s">
        <v>284</v>
      </c>
      <c r="I3236" t="s">
        <v>37</v>
      </c>
      <c r="J3236" t="b">
        <v>0</v>
      </c>
      <c r="K3236">
        <v>1051</v>
      </c>
      <c r="L3236">
        <v>2936561</v>
      </c>
      <c r="M3236" t="str">
        <f>IF(VLOOKUP(A3236,'national-winners'!$A$2:$B$13,2,0)=H3236,"Y","N")</f>
        <v>N</v>
      </c>
      <c r="N3236" t="str">
        <f>_xlfn.XLOOKUP(INDEX('state-winning-votes'!$A$1:$L$53,MATCH($C3236,'state-winning-votes'!$A:$A,0),MATCH($A3236,'state-winning-votes'!$A$2:$L$2,0)),$K:$K,$H:$H)</f>
        <v>Obama, Barack H.</v>
      </c>
      <c r="O3236" t="str">
        <f>VLOOKUP(A3236,'national-winners'!$A$2:$B$13,2,0)</f>
        <v>Obama, Barack H.</v>
      </c>
    </row>
    <row r="3237" spans="1:15" x14ac:dyDescent="0.25">
      <c r="A3237">
        <v>2012</v>
      </c>
      <c r="B3237" t="s">
        <v>94</v>
      </c>
      <c r="C3237" t="s">
        <v>95</v>
      </c>
      <c r="D3237">
        <v>27</v>
      </c>
      <c r="E3237">
        <v>41</v>
      </c>
      <c r="F3237">
        <v>33</v>
      </c>
      <c r="G3237" t="s">
        <v>16</v>
      </c>
      <c r="H3237" t="s">
        <v>394</v>
      </c>
      <c r="I3237" t="s">
        <v>353</v>
      </c>
      <c r="J3237" t="b">
        <v>0</v>
      </c>
      <c r="K3237">
        <v>397</v>
      </c>
      <c r="L3237">
        <v>2936561</v>
      </c>
      <c r="M3237" t="str">
        <f>IF(VLOOKUP(A3237,'national-winners'!$A$2:$B$13,2,0)=H3237,"Y","N")</f>
        <v>N</v>
      </c>
      <c r="N3237" t="str">
        <f>_xlfn.XLOOKUP(INDEX('state-winning-votes'!$A$1:$L$53,MATCH($C3237,'state-winning-votes'!$A:$A,0),MATCH($A3237,'state-winning-votes'!$A$2:$L$2,0)),$K:$K,$H:$H)</f>
        <v>Obama, Barack H.</v>
      </c>
      <c r="O3237" t="str">
        <f>VLOOKUP(A3237,'national-winners'!$A$2:$B$13,2,0)</f>
        <v>Obama, Barack H.</v>
      </c>
    </row>
    <row r="3238" spans="1:15" x14ac:dyDescent="0.25">
      <c r="A3238">
        <v>2012</v>
      </c>
      <c r="B3238" t="s">
        <v>101</v>
      </c>
      <c r="C3238" t="s">
        <v>102</v>
      </c>
      <c r="D3238">
        <v>28</v>
      </c>
      <c r="E3238">
        <v>64</v>
      </c>
      <c r="F3238">
        <v>46</v>
      </c>
      <c r="G3238" t="s">
        <v>16</v>
      </c>
      <c r="H3238" t="s">
        <v>376</v>
      </c>
      <c r="I3238" t="s">
        <v>21</v>
      </c>
      <c r="J3238" t="b">
        <v>0</v>
      </c>
      <c r="K3238">
        <v>710746</v>
      </c>
      <c r="L3238">
        <v>1285584</v>
      </c>
      <c r="M3238" t="str">
        <f>IF(VLOOKUP(A3238,'national-winners'!$A$2:$B$13,2,0)=H3238,"Y","N")</f>
        <v>N</v>
      </c>
      <c r="N3238" t="str">
        <f>_xlfn.XLOOKUP(INDEX('state-winning-votes'!$A$1:$L$53,MATCH($C3238,'state-winning-votes'!$A:$A,0),MATCH($A3238,'state-winning-votes'!$A$2:$L$2,0)),$K:$K,$H:$H)</f>
        <v>Romney, Mitt</v>
      </c>
      <c r="O3238" t="str">
        <f>VLOOKUP(A3238,'national-winners'!$A$2:$B$13,2,0)</f>
        <v>Obama, Barack H.</v>
      </c>
    </row>
    <row r="3239" spans="1:15" x14ac:dyDescent="0.25">
      <c r="A3239">
        <v>2012</v>
      </c>
      <c r="B3239" t="s">
        <v>101</v>
      </c>
      <c r="C3239" t="s">
        <v>102</v>
      </c>
      <c r="D3239">
        <v>28</v>
      </c>
      <c r="E3239">
        <v>64</v>
      </c>
      <c r="F3239">
        <v>46</v>
      </c>
      <c r="G3239" t="s">
        <v>16</v>
      </c>
      <c r="H3239" t="s">
        <v>349</v>
      </c>
      <c r="I3239" t="s">
        <v>18</v>
      </c>
      <c r="J3239" t="b">
        <v>0</v>
      </c>
      <c r="K3239">
        <v>562949</v>
      </c>
      <c r="L3239">
        <v>1285584</v>
      </c>
      <c r="M3239" t="str">
        <f>IF(VLOOKUP(A3239,'national-winners'!$A$2:$B$13,2,0)=H3239,"Y","N")</f>
        <v>Y</v>
      </c>
      <c r="N3239" t="str">
        <f>_xlfn.XLOOKUP(INDEX('state-winning-votes'!$A$1:$L$53,MATCH($C3239,'state-winning-votes'!$A:$A,0),MATCH($A3239,'state-winning-votes'!$A$2:$L$2,0)),$K:$K,$H:$H)</f>
        <v>Romney, Mitt</v>
      </c>
      <c r="O3239" t="str">
        <f>VLOOKUP(A3239,'national-winners'!$A$2:$B$13,2,0)</f>
        <v>Obama, Barack H.</v>
      </c>
    </row>
    <row r="3240" spans="1:15" x14ac:dyDescent="0.25">
      <c r="A3240">
        <v>2012</v>
      </c>
      <c r="B3240" t="s">
        <v>101</v>
      </c>
      <c r="C3240" t="s">
        <v>102</v>
      </c>
      <c r="D3240">
        <v>28</v>
      </c>
      <c r="E3240">
        <v>64</v>
      </c>
      <c r="F3240">
        <v>46</v>
      </c>
      <c r="G3240" t="s">
        <v>16</v>
      </c>
      <c r="H3240" t="s">
        <v>377</v>
      </c>
      <c r="I3240" t="s">
        <v>29</v>
      </c>
      <c r="J3240" t="b">
        <v>0</v>
      </c>
      <c r="K3240">
        <v>6676</v>
      </c>
      <c r="L3240">
        <v>1285584</v>
      </c>
      <c r="M3240" t="str">
        <f>IF(VLOOKUP(A3240,'national-winners'!$A$2:$B$13,2,0)=H3240,"Y","N")</f>
        <v>N</v>
      </c>
      <c r="N3240" t="str">
        <f>_xlfn.XLOOKUP(INDEX('state-winning-votes'!$A$1:$L$53,MATCH($C3240,'state-winning-votes'!$A:$A,0),MATCH($A3240,'state-winning-votes'!$A$2:$L$2,0)),$K:$K,$H:$H)</f>
        <v>Romney, Mitt</v>
      </c>
      <c r="O3240" t="str">
        <f>VLOOKUP(A3240,'national-winners'!$A$2:$B$13,2,0)</f>
        <v>Obama, Barack H.</v>
      </c>
    </row>
    <row r="3241" spans="1:15" x14ac:dyDescent="0.25">
      <c r="A3241">
        <v>2012</v>
      </c>
      <c r="B3241" t="s">
        <v>101</v>
      </c>
      <c r="C3241" t="s">
        <v>102</v>
      </c>
      <c r="D3241">
        <v>28</v>
      </c>
      <c r="E3241">
        <v>64</v>
      </c>
      <c r="F3241">
        <v>46</v>
      </c>
      <c r="G3241" t="s">
        <v>16</v>
      </c>
      <c r="H3241" t="s">
        <v>381</v>
      </c>
      <c r="I3241" t="s">
        <v>134</v>
      </c>
      <c r="J3241" t="b">
        <v>0</v>
      </c>
      <c r="K3241">
        <v>2609</v>
      </c>
      <c r="L3241">
        <v>1285584</v>
      </c>
      <c r="M3241" t="str">
        <f>IF(VLOOKUP(A3241,'national-winners'!$A$2:$B$13,2,0)=H3241,"Y","N")</f>
        <v>N</v>
      </c>
      <c r="N3241" t="str">
        <f>_xlfn.XLOOKUP(INDEX('state-winning-votes'!$A$1:$L$53,MATCH($C3241,'state-winning-votes'!$A:$A,0),MATCH($A3241,'state-winning-votes'!$A$2:$L$2,0)),$K:$K,$H:$H)</f>
        <v>Romney, Mitt</v>
      </c>
      <c r="O3241" t="str">
        <f>VLOOKUP(A3241,'national-winners'!$A$2:$B$13,2,0)</f>
        <v>Obama, Barack H.</v>
      </c>
    </row>
    <row r="3242" spans="1:15" x14ac:dyDescent="0.25">
      <c r="A3242">
        <v>2012</v>
      </c>
      <c r="B3242" t="s">
        <v>101</v>
      </c>
      <c r="C3242" t="s">
        <v>102</v>
      </c>
      <c r="D3242">
        <v>28</v>
      </c>
      <c r="E3242">
        <v>64</v>
      </c>
      <c r="F3242">
        <v>46</v>
      </c>
      <c r="G3242" t="s">
        <v>16</v>
      </c>
      <c r="H3242" t="s">
        <v>378</v>
      </c>
      <c r="I3242" t="s">
        <v>274</v>
      </c>
      <c r="J3242" t="b">
        <v>0</v>
      </c>
      <c r="K3242">
        <v>1588</v>
      </c>
      <c r="L3242">
        <v>1285584</v>
      </c>
      <c r="M3242" t="str">
        <f>IF(VLOOKUP(A3242,'national-winners'!$A$2:$B$13,2,0)=H3242,"Y","N")</f>
        <v>N</v>
      </c>
      <c r="N3242" t="str">
        <f>_xlfn.XLOOKUP(INDEX('state-winning-votes'!$A$1:$L$53,MATCH($C3242,'state-winning-votes'!$A:$A,0),MATCH($A3242,'state-winning-votes'!$A$2:$L$2,0)),$K:$K,$H:$H)</f>
        <v>Romney, Mitt</v>
      </c>
      <c r="O3242" t="str">
        <f>VLOOKUP(A3242,'national-winners'!$A$2:$B$13,2,0)</f>
        <v>Obama, Barack H.</v>
      </c>
    </row>
    <row r="3243" spans="1:15" x14ac:dyDescent="0.25">
      <c r="A3243">
        <v>2012</v>
      </c>
      <c r="B3243" t="s">
        <v>101</v>
      </c>
      <c r="C3243" t="s">
        <v>102</v>
      </c>
      <c r="D3243">
        <v>28</v>
      </c>
      <c r="E3243">
        <v>64</v>
      </c>
      <c r="F3243">
        <v>46</v>
      </c>
      <c r="G3243" t="s">
        <v>16</v>
      </c>
      <c r="H3243" t="s">
        <v>400</v>
      </c>
      <c r="I3243" t="s">
        <v>272</v>
      </c>
      <c r="J3243" t="b">
        <v>0</v>
      </c>
      <c r="K3243">
        <v>1016</v>
      </c>
      <c r="L3243">
        <v>1285584</v>
      </c>
      <c r="M3243" t="str">
        <f>IF(VLOOKUP(A3243,'national-winners'!$A$2:$B$13,2,0)=H3243,"Y","N")</f>
        <v>N</v>
      </c>
      <c r="N3243" t="str">
        <f>_xlfn.XLOOKUP(INDEX('state-winning-votes'!$A$1:$L$53,MATCH($C3243,'state-winning-votes'!$A:$A,0),MATCH($A3243,'state-winning-votes'!$A$2:$L$2,0)),$K:$K,$H:$H)</f>
        <v>Romney, Mitt</v>
      </c>
      <c r="O3243" t="str">
        <f>VLOOKUP(A3243,'national-winners'!$A$2:$B$13,2,0)</f>
        <v>Obama, Barack H.</v>
      </c>
    </row>
    <row r="3244" spans="1:15" x14ac:dyDescent="0.25">
      <c r="A3244">
        <v>2012</v>
      </c>
      <c r="B3244" t="s">
        <v>103</v>
      </c>
      <c r="C3244" t="s">
        <v>104</v>
      </c>
      <c r="D3244">
        <v>29</v>
      </c>
      <c r="E3244">
        <v>43</v>
      </c>
      <c r="F3244">
        <v>34</v>
      </c>
      <c r="G3244" t="s">
        <v>16</v>
      </c>
      <c r="H3244" t="s">
        <v>376</v>
      </c>
      <c r="I3244" t="s">
        <v>21</v>
      </c>
      <c r="J3244" t="b">
        <v>0</v>
      </c>
      <c r="K3244">
        <v>1482440</v>
      </c>
      <c r="L3244">
        <v>2757323</v>
      </c>
      <c r="M3244" t="str">
        <f>IF(VLOOKUP(A3244,'national-winners'!$A$2:$B$13,2,0)=H3244,"Y","N")</f>
        <v>N</v>
      </c>
      <c r="N3244" t="str">
        <f>_xlfn.XLOOKUP(INDEX('state-winning-votes'!$A$1:$L$53,MATCH($C3244,'state-winning-votes'!$A:$A,0),MATCH($A3244,'state-winning-votes'!$A$2:$L$2,0)),$K:$K,$H:$H)</f>
        <v>Romney, Mitt</v>
      </c>
      <c r="O3244" t="str">
        <f>VLOOKUP(A3244,'national-winners'!$A$2:$B$13,2,0)</f>
        <v>Obama, Barack H.</v>
      </c>
    </row>
    <row r="3245" spans="1:15" x14ac:dyDescent="0.25">
      <c r="A3245">
        <v>2012</v>
      </c>
      <c r="B3245" t="s">
        <v>103</v>
      </c>
      <c r="C3245" t="s">
        <v>104</v>
      </c>
      <c r="D3245">
        <v>29</v>
      </c>
      <c r="E3245">
        <v>43</v>
      </c>
      <c r="F3245">
        <v>34</v>
      </c>
      <c r="G3245" t="s">
        <v>16</v>
      </c>
      <c r="H3245" t="s">
        <v>349</v>
      </c>
      <c r="I3245" t="s">
        <v>18</v>
      </c>
      <c r="J3245" t="b">
        <v>0</v>
      </c>
      <c r="K3245">
        <v>1223796</v>
      </c>
      <c r="L3245">
        <v>2757323</v>
      </c>
      <c r="M3245" t="str">
        <f>IF(VLOOKUP(A3245,'national-winners'!$A$2:$B$13,2,0)=H3245,"Y","N")</f>
        <v>Y</v>
      </c>
      <c r="N3245" t="str">
        <f>_xlfn.XLOOKUP(INDEX('state-winning-votes'!$A$1:$L$53,MATCH($C3245,'state-winning-votes'!$A:$A,0),MATCH($A3245,'state-winning-votes'!$A$2:$L$2,0)),$K:$K,$H:$H)</f>
        <v>Romney, Mitt</v>
      </c>
      <c r="O3245" t="str">
        <f>VLOOKUP(A3245,'national-winners'!$A$2:$B$13,2,0)</f>
        <v>Obama, Barack H.</v>
      </c>
    </row>
    <row r="3246" spans="1:15" x14ac:dyDescent="0.25">
      <c r="A3246">
        <v>2012</v>
      </c>
      <c r="B3246" t="s">
        <v>103</v>
      </c>
      <c r="C3246" t="s">
        <v>104</v>
      </c>
      <c r="D3246">
        <v>29</v>
      </c>
      <c r="E3246">
        <v>43</v>
      </c>
      <c r="F3246">
        <v>34</v>
      </c>
      <c r="G3246" t="s">
        <v>16</v>
      </c>
      <c r="H3246" t="s">
        <v>377</v>
      </c>
      <c r="I3246" t="s">
        <v>29</v>
      </c>
      <c r="J3246" t="b">
        <v>0</v>
      </c>
      <c r="K3246">
        <v>43151</v>
      </c>
      <c r="L3246">
        <v>2757323</v>
      </c>
      <c r="M3246" t="str">
        <f>IF(VLOOKUP(A3246,'national-winners'!$A$2:$B$13,2,0)=H3246,"Y","N")</f>
        <v>N</v>
      </c>
      <c r="N3246" t="str">
        <f>_xlfn.XLOOKUP(INDEX('state-winning-votes'!$A$1:$L$53,MATCH($C3246,'state-winning-votes'!$A:$A,0),MATCH($A3246,'state-winning-votes'!$A$2:$L$2,0)),$K:$K,$H:$H)</f>
        <v>Romney, Mitt</v>
      </c>
      <c r="O3246" t="str">
        <f>VLOOKUP(A3246,'national-winners'!$A$2:$B$13,2,0)</f>
        <v>Obama, Barack H.</v>
      </c>
    </row>
    <row r="3247" spans="1:15" x14ac:dyDescent="0.25">
      <c r="A3247">
        <v>2012</v>
      </c>
      <c r="B3247" t="s">
        <v>103</v>
      </c>
      <c r="C3247" t="s">
        <v>104</v>
      </c>
      <c r="D3247">
        <v>29</v>
      </c>
      <c r="E3247">
        <v>43</v>
      </c>
      <c r="F3247">
        <v>34</v>
      </c>
      <c r="G3247" t="s">
        <v>16</v>
      </c>
      <c r="H3247" t="s">
        <v>381</v>
      </c>
      <c r="I3247" t="s">
        <v>134</v>
      </c>
      <c r="J3247" t="b">
        <v>0</v>
      </c>
      <c r="K3247">
        <v>7936</v>
      </c>
      <c r="L3247">
        <v>2757323</v>
      </c>
      <c r="M3247" t="str">
        <f>IF(VLOOKUP(A3247,'national-winners'!$A$2:$B$13,2,0)=H3247,"Y","N")</f>
        <v>N</v>
      </c>
      <c r="N3247" t="str">
        <f>_xlfn.XLOOKUP(INDEX('state-winning-votes'!$A$1:$L$53,MATCH($C3247,'state-winning-votes'!$A:$A,0),MATCH($A3247,'state-winning-votes'!$A$2:$L$2,0)),$K:$K,$H:$H)</f>
        <v>Romney, Mitt</v>
      </c>
      <c r="O3247" t="str">
        <f>VLOOKUP(A3247,'national-winners'!$A$2:$B$13,2,0)</f>
        <v>Obama, Barack H.</v>
      </c>
    </row>
    <row r="3248" spans="1:15" x14ac:dyDescent="0.25">
      <c r="A3248">
        <v>2012</v>
      </c>
      <c r="B3248" t="s">
        <v>105</v>
      </c>
      <c r="C3248" t="s">
        <v>106</v>
      </c>
      <c r="D3248">
        <v>30</v>
      </c>
      <c r="E3248">
        <v>81</v>
      </c>
      <c r="F3248">
        <v>64</v>
      </c>
      <c r="G3248" t="s">
        <v>16</v>
      </c>
      <c r="H3248" t="s">
        <v>376</v>
      </c>
      <c r="I3248" t="s">
        <v>21</v>
      </c>
      <c r="J3248" t="b">
        <v>0</v>
      </c>
      <c r="K3248">
        <v>267928</v>
      </c>
      <c r="L3248">
        <v>484048</v>
      </c>
      <c r="M3248" t="str">
        <f>IF(VLOOKUP(A3248,'national-winners'!$A$2:$B$13,2,0)=H3248,"Y","N")</f>
        <v>N</v>
      </c>
      <c r="N3248" t="str">
        <f>_xlfn.XLOOKUP(INDEX('state-winning-votes'!$A$1:$L$53,MATCH($C3248,'state-winning-votes'!$A:$A,0),MATCH($A3248,'state-winning-votes'!$A$2:$L$2,0)),$K:$K,$H:$H)</f>
        <v>Romney, Mitt</v>
      </c>
      <c r="O3248" t="str">
        <f>VLOOKUP(A3248,'national-winners'!$A$2:$B$13,2,0)</f>
        <v>Obama, Barack H.</v>
      </c>
    </row>
    <row r="3249" spans="1:15" x14ac:dyDescent="0.25">
      <c r="A3249">
        <v>2012</v>
      </c>
      <c r="B3249" t="s">
        <v>105</v>
      </c>
      <c r="C3249" t="s">
        <v>106</v>
      </c>
      <c r="D3249">
        <v>30</v>
      </c>
      <c r="E3249">
        <v>81</v>
      </c>
      <c r="F3249">
        <v>64</v>
      </c>
      <c r="G3249" t="s">
        <v>16</v>
      </c>
      <c r="H3249" t="s">
        <v>349</v>
      </c>
      <c r="I3249" t="s">
        <v>18</v>
      </c>
      <c r="J3249" t="b">
        <v>0</v>
      </c>
      <c r="K3249">
        <v>201839</v>
      </c>
      <c r="L3249">
        <v>484048</v>
      </c>
      <c r="M3249" t="str">
        <f>IF(VLOOKUP(A3249,'national-winners'!$A$2:$B$13,2,0)=H3249,"Y","N")</f>
        <v>Y</v>
      </c>
      <c r="N3249" t="str">
        <f>_xlfn.XLOOKUP(INDEX('state-winning-votes'!$A$1:$L$53,MATCH($C3249,'state-winning-votes'!$A:$A,0),MATCH($A3249,'state-winning-votes'!$A$2:$L$2,0)),$K:$K,$H:$H)</f>
        <v>Romney, Mitt</v>
      </c>
      <c r="O3249" t="str">
        <f>VLOOKUP(A3249,'national-winners'!$A$2:$B$13,2,0)</f>
        <v>Obama, Barack H.</v>
      </c>
    </row>
    <row r="3250" spans="1:15" x14ac:dyDescent="0.25">
      <c r="A3250">
        <v>2012</v>
      </c>
      <c r="B3250" t="s">
        <v>105</v>
      </c>
      <c r="C3250" t="s">
        <v>106</v>
      </c>
      <c r="D3250">
        <v>30</v>
      </c>
      <c r="E3250">
        <v>81</v>
      </c>
      <c r="F3250">
        <v>64</v>
      </c>
      <c r="G3250" t="s">
        <v>16</v>
      </c>
      <c r="H3250" t="s">
        <v>377</v>
      </c>
      <c r="I3250" t="s">
        <v>29</v>
      </c>
      <c r="J3250" t="b">
        <v>0</v>
      </c>
      <c r="K3250">
        <v>14165</v>
      </c>
      <c r="L3250">
        <v>484048</v>
      </c>
      <c r="M3250" t="str">
        <f>IF(VLOOKUP(A3250,'national-winners'!$A$2:$B$13,2,0)=H3250,"Y","N")</f>
        <v>N</v>
      </c>
      <c r="N3250" t="str">
        <f>_xlfn.XLOOKUP(INDEX('state-winning-votes'!$A$1:$L$53,MATCH($C3250,'state-winning-votes'!$A:$A,0),MATCH($A3250,'state-winning-votes'!$A$2:$L$2,0)),$K:$K,$H:$H)</f>
        <v>Romney, Mitt</v>
      </c>
      <c r="O3250" t="str">
        <f>VLOOKUP(A3250,'national-winners'!$A$2:$B$13,2,0)</f>
        <v>Obama, Barack H.</v>
      </c>
    </row>
    <row r="3251" spans="1:15" x14ac:dyDescent="0.25">
      <c r="A3251">
        <v>2012</v>
      </c>
      <c r="B3251" t="s">
        <v>105</v>
      </c>
      <c r="C3251" t="s">
        <v>106</v>
      </c>
      <c r="D3251">
        <v>30</v>
      </c>
      <c r="E3251">
        <v>81</v>
      </c>
      <c r="F3251">
        <v>64</v>
      </c>
      <c r="G3251" t="s">
        <v>16</v>
      </c>
      <c r="J3251" t="b">
        <v>1</v>
      </c>
      <c r="K3251">
        <v>116</v>
      </c>
      <c r="L3251">
        <v>484048</v>
      </c>
      <c r="M3251" t="str">
        <f>IF(VLOOKUP(A3251,'national-winners'!$A$2:$B$13,2,0)=H3251,"Y","N")</f>
        <v>N</v>
      </c>
      <c r="N3251" t="str">
        <f>_xlfn.XLOOKUP(INDEX('state-winning-votes'!$A$1:$L$53,MATCH($C3251,'state-winning-votes'!$A:$A,0),MATCH($A3251,'state-winning-votes'!$A$2:$L$2,0)),$K:$K,$H:$H)</f>
        <v>Romney, Mitt</v>
      </c>
      <c r="O3251" t="str">
        <f>VLOOKUP(A3251,'national-winners'!$A$2:$B$13,2,0)</f>
        <v>Obama, Barack H.</v>
      </c>
    </row>
    <row r="3252" spans="1:15" x14ac:dyDescent="0.25">
      <c r="A3252">
        <v>2012</v>
      </c>
      <c r="B3252" t="s">
        <v>107</v>
      </c>
      <c r="C3252" t="s">
        <v>108</v>
      </c>
      <c r="D3252">
        <v>31</v>
      </c>
      <c r="E3252">
        <v>46</v>
      </c>
      <c r="F3252">
        <v>35</v>
      </c>
      <c r="G3252" t="s">
        <v>16</v>
      </c>
      <c r="H3252" t="s">
        <v>376</v>
      </c>
      <c r="I3252" t="s">
        <v>21</v>
      </c>
      <c r="J3252" t="b">
        <v>0</v>
      </c>
      <c r="K3252">
        <v>475064</v>
      </c>
      <c r="L3252">
        <v>794379</v>
      </c>
      <c r="M3252" t="str">
        <f>IF(VLOOKUP(A3252,'national-winners'!$A$2:$B$13,2,0)=H3252,"Y","N")</f>
        <v>N</v>
      </c>
      <c r="N3252" t="str">
        <f>_xlfn.XLOOKUP(INDEX('state-winning-votes'!$A$1:$L$53,MATCH($C3252,'state-winning-votes'!$A:$A,0),MATCH($A3252,'state-winning-votes'!$A$2:$L$2,0)),$K:$K,$H:$H)</f>
        <v>Romney, Mitt</v>
      </c>
      <c r="O3252" t="str">
        <f>VLOOKUP(A3252,'national-winners'!$A$2:$B$13,2,0)</f>
        <v>Obama, Barack H.</v>
      </c>
    </row>
    <row r="3253" spans="1:15" x14ac:dyDescent="0.25">
      <c r="A3253">
        <v>2012</v>
      </c>
      <c r="B3253" t="s">
        <v>107</v>
      </c>
      <c r="C3253" t="s">
        <v>108</v>
      </c>
      <c r="D3253">
        <v>31</v>
      </c>
      <c r="E3253">
        <v>46</v>
      </c>
      <c r="F3253">
        <v>35</v>
      </c>
      <c r="G3253" t="s">
        <v>16</v>
      </c>
      <c r="H3253" t="s">
        <v>349</v>
      </c>
      <c r="I3253" t="s">
        <v>18</v>
      </c>
      <c r="J3253" t="b">
        <v>0</v>
      </c>
      <c r="K3253">
        <v>302081</v>
      </c>
      <c r="L3253">
        <v>794379</v>
      </c>
      <c r="M3253" t="str">
        <f>IF(VLOOKUP(A3253,'national-winners'!$A$2:$B$13,2,0)=H3253,"Y","N")</f>
        <v>Y</v>
      </c>
      <c r="N3253" t="str">
        <f>_xlfn.XLOOKUP(INDEX('state-winning-votes'!$A$1:$L$53,MATCH($C3253,'state-winning-votes'!$A:$A,0),MATCH($A3253,'state-winning-votes'!$A$2:$L$2,0)),$K:$K,$H:$H)</f>
        <v>Romney, Mitt</v>
      </c>
      <c r="O3253" t="str">
        <f>VLOOKUP(A3253,'national-winners'!$A$2:$B$13,2,0)</f>
        <v>Obama, Barack H.</v>
      </c>
    </row>
    <row r="3254" spans="1:15" x14ac:dyDescent="0.25">
      <c r="A3254">
        <v>2012</v>
      </c>
      <c r="B3254" t="s">
        <v>107</v>
      </c>
      <c r="C3254" t="s">
        <v>108</v>
      </c>
      <c r="D3254">
        <v>31</v>
      </c>
      <c r="E3254">
        <v>46</v>
      </c>
      <c r="F3254">
        <v>35</v>
      </c>
      <c r="G3254" t="s">
        <v>16</v>
      </c>
      <c r="H3254" t="s">
        <v>377</v>
      </c>
      <c r="I3254" t="s">
        <v>29</v>
      </c>
      <c r="J3254" t="b">
        <v>0</v>
      </c>
      <c r="K3254">
        <v>11109</v>
      </c>
      <c r="L3254">
        <v>794379</v>
      </c>
      <c r="M3254" t="str">
        <f>IF(VLOOKUP(A3254,'national-winners'!$A$2:$B$13,2,0)=H3254,"Y","N")</f>
        <v>N</v>
      </c>
      <c r="N3254" t="str">
        <f>_xlfn.XLOOKUP(INDEX('state-winning-votes'!$A$1:$L$53,MATCH($C3254,'state-winning-votes'!$A:$A,0),MATCH($A3254,'state-winning-votes'!$A$2:$L$2,0)),$K:$K,$H:$H)</f>
        <v>Romney, Mitt</v>
      </c>
      <c r="O3254" t="str">
        <f>VLOOKUP(A3254,'national-winners'!$A$2:$B$13,2,0)</f>
        <v>Obama, Barack H.</v>
      </c>
    </row>
    <row r="3255" spans="1:15" x14ac:dyDescent="0.25">
      <c r="A3255">
        <v>2012</v>
      </c>
      <c r="B3255" t="s">
        <v>107</v>
      </c>
      <c r="C3255" t="s">
        <v>108</v>
      </c>
      <c r="D3255">
        <v>31</v>
      </c>
      <c r="E3255">
        <v>46</v>
      </c>
      <c r="F3255">
        <v>35</v>
      </c>
      <c r="G3255" t="s">
        <v>16</v>
      </c>
      <c r="J3255" t="b">
        <v>1</v>
      </c>
      <c r="K3255">
        <v>3717</v>
      </c>
      <c r="L3255">
        <v>794379</v>
      </c>
      <c r="M3255" t="str">
        <f>IF(VLOOKUP(A3255,'national-winners'!$A$2:$B$13,2,0)=H3255,"Y","N")</f>
        <v>N</v>
      </c>
      <c r="N3255" t="str">
        <f>_xlfn.XLOOKUP(INDEX('state-winning-votes'!$A$1:$L$53,MATCH($C3255,'state-winning-votes'!$A:$A,0),MATCH($A3255,'state-winning-votes'!$A$2:$L$2,0)),$K:$K,$H:$H)</f>
        <v>Romney, Mitt</v>
      </c>
      <c r="O3255" t="str">
        <f>VLOOKUP(A3255,'national-winners'!$A$2:$B$13,2,0)</f>
        <v>Obama, Barack H.</v>
      </c>
    </row>
    <row r="3256" spans="1:15" x14ac:dyDescent="0.25">
      <c r="A3256">
        <v>2012</v>
      </c>
      <c r="B3256" t="s">
        <v>107</v>
      </c>
      <c r="C3256" t="s">
        <v>108</v>
      </c>
      <c r="D3256">
        <v>31</v>
      </c>
      <c r="E3256">
        <v>46</v>
      </c>
      <c r="F3256">
        <v>35</v>
      </c>
      <c r="G3256" t="s">
        <v>16</v>
      </c>
      <c r="I3256" t="s">
        <v>176</v>
      </c>
      <c r="J3256" t="b">
        <v>0</v>
      </c>
      <c r="K3256">
        <v>2408</v>
      </c>
      <c r="L3256">
        <v>794379</v>
      </c>
      <c r="M3256" t="str">
        <f>IF(VLOOKUP(A3256,'national-winners'!$A$2:$B$13,2,0)=H3256,"Y","N")</f>
        <v>N</v>
      </c>
      <c r="N3256" t="str">
        <f>_xlfn.XLOOKUP(INDEX('state-winning-votes'!$A$1:$L$53,MATCH($C3256,'state-winning-votes'!$A:$A,0),MATCH($A3256,'state-winning-votes'!$A$2:$L$2,0)),$K:$K,$H:$H)</f>
        <v>Romney, Mitt</v>
      </c>
      <c r="O3256" t="str">
        <f>VLOOKUP(A3256,'national-winners'!$A$2:$B$13,2,0)</f>
        <v>Obama, Barack H.</v>
      </c>
    </row>
    <row r="3257" spans="1:15" x14ac:dyDescent="0.25">
      <c r="A3257">
        <v>2012</v>
      </c>
      <c r="B3257" t="s">
        <v>109</v>
      </c>
      <c r="C3257" t="s">
        <v>110</v>
      </c>
      <c r="D3257">
        <v>32</v>
      </c>
      <c r="E3257">
        <v>88</v>
      </c>
      <c r="F3257">
        <v>65</v>
      </c>
      <c r="G3257" t="s">
        <v>16</v>
      </c>
      <c r="H3257" t="s">
        <v>349</v>
      </c>
      <c r="I3257" t="s">
        <v>18</v>
      </c>
      <c r="J3257" t="b">
        <v>0</v>
      </c>
      <c r="K3257">
        <v>531373</v>
      </c>
      <c r="L3257">
        <v>1014918</v>
      </c>
      <c r="M3257" t="str">
        <f>IF(VLOOKUP(A3257,'national-winners'!$A$2:$B$13,2,0)=H3257,"Y","N")</f>
        <v>Y</v>
      </c>
      <c r="N3257" t="str">
        <f>_xlfn.XLOOKUP(INDEX('state-winning-votes'!$A$1:$L$53,MATCH($C3257,'state-winning-votes'!$A:$A,0),MATCH($A3257,'state-winning-votes'!$A$2:$L$2,0)),$K:$K,$H:$H)</f>
        <v>Obama, Barack H.</v>
      </c>
      <c r="O3257" t="str">
        <f>VLOOKUP(A3257,'national-winners'!$A$2:$B$13,2,0)</f>
        <v>Obama, Barack H.</v>
      </c>
    </row>
    <row r="3258" spans="1:15" x14ac:dyDescent="0.25">
      <c r="A3258">
        <v>2012</v>
      </c>
      <c r="B3258" t="s">
        <v>109</v>
      </c>
      <c r="C3258" t="s">
        <v>110</v>
      </c>
      <c r="D3258">
        <v>32</v>
      </c>
      <c r="E3258">
        <v>88</v>
      </c>
      <c r="F3258">
        <v>65</v>
      </c>
      <c r="G3258" t="s">
        <v>16</v>
      </c>
      <c r="H3258" t="s">
        <v>376</v>
      </c>
      <c r="I3258" t="s">
        <v>21</v>
      </c>
      <c r="J3258" t="b">
        <v>0</v>
      </c>
      <c r="K3258">
        <v>463567</v>
      </c>
      <c r="L3258">
        <v>1014918</v>
      </c>
      <c r="M3258" t="str">
        <f>IF(VLOOKUP(A3258,'national-winners'!$A$2:$B$13,2,0)=H3258,"Y","N")</f>
        <v>N</v>
      </c>
      <c r="N3258" t="str">
        <f>_xlfn.XLOOKUP(INDEX('state-winning-votes'!$A$1:$L$53,MATCH($C3258,'state-winning-votes'!$A:$A,0),MATCH($A3258,'state-winning-votes'!$A$2:$L$2,0)),$K:$K,$H:$H)</f>
        <v>Obama, Barack H.</v>
      </c>
      <c r="O3258" t="str">
        <f>VLOOKUP(A3258,'national-winners'!$A$2:$B$13,2,0)</f>
        <v>Obama, Barack H.</v>
      </c>
    </row>
    <row r="3259" spans="1:15" x14ac:dyDescent="0.25">
      <c r="A3259">
        <v>2012</v>
      </c>
      <c r="B3259" t="s">
        <v>109</v>
      </c>
      <c r="C3259" t="s">
        <v>110</v>
      </c>
      <c r="D3259">
        <v>32</v>
      </c>
      <c r="E3259">
        <v>88</v>
      </c>
      <c r="F3259">
        <v>65</v>
      </c>
      <c r="G3259" t="s">
        <v>16</v>
      </c>
      <c r="H3259" t="s">
        <v>377</v>
      </c>
      <c r="I3259" t="s">
        <v>29</v>
      </c>
      <c r="J3259" t="b">
        <v>0</v>
      </c>
      <c r="K3259">
        <v>10968</v>
      </c>
      <c r="L3259">
        <v>1014918</v>
      </c>
      <c r="M3259" t="str">
        <f>IF(VLOOKUP(A3259,'national-winners'!$A$2:$B$13,2,0)=H3259,"Y","N")</f>
        <v>N</v>
      </c>
      <c r="N3259" t="str">
        <f>_xlfn.XLOOKUP(INDEX('state-winning-votes'!$A$1:$L$53,MATCH($C3259,'state-winning-votes'!$A:$A,0),MATCH($A3259,'state-winning-votes'!$A$2:$L$2,0)),$K:$K,$H:$H)</f>
        <v>Obama, Barack H.</v>
      </c>
      <c r="O3259" t="str">
        <f>VLOOKUP(A3259,'national-winners'!$A$2:$B$13,2,0)</f>
        <v>Obama, Barack H.</v>
      </c>
    </row>
    <row r="3260" spans="1:15" x14ac:dyDescent="0.25">
      <c r="A3260">
        <v>2012</v>
      </c>
      <c r="B3260" t="s">
        <v>109</v>
      </c>
      <c r="C3260" t="s">
        <v>110</v>
      </c>
      <c r="D3260">
        <v>32</v>
      </c>
      <c r="E3260">
        <v>88</v>
      </c>
      <c r="F3260">
        <v>65</v>
      </c>
      <c r="G3260" t="s">
        <v>16</v>
      </c>
      <c r="H3260" t="s">
        <v>305</v>
      </c>
      <c r="J3260" t="b">
        <v>0</v>
      </c>
      <c r="K3260">
        <v>5770</v>
      </c>
      <c r="L3260">
        <v>1014918</v>
      </c>
      <c r="M3260" t="str">
        <f>IF(VLOOKUP(A3260,'national-winners'!$A$2:$B$13,2,0)=H3260,"Y","N")</f>
        <v>N</v>
      </c>
      <c r="N3260" t="str">
        <f>_xlfn.XLOOKUP(INDEX('state-winning-votes'!$A$1:$L$53,MATCH($C3260,'state-winning-votes'!$A:$A,0),MATCH($A3260,'state-winning-votes'!$A$2:$L$2,0)),$K:$K,$H:$H)</f>
        <v>Obama, Barack H.</v>
      </c>
      <c r="O3260" t="str">
        <f>VLOOKUP(A3260,'national-winners'!$A$2:$B$13,2,0)</f>
        <v>Obama, Barack H.</v>
      </c>
    </row>
    <row r="3261" spans="1:15" x14ac:dyDescent="0.25">
      <c r="A3261">
        <v>2012</v>
      </c>
      <c r="B3261" t="s">
        <v>109</v>
      </c>
      <c r="C3261" t="s">
        <v>110</v>
      </c>
      <c r="D3261">
        <v>32</v>
      </c>
      <c r="E3261">
        <v>88</v>
      </c>
      <c r="F3261">
        <v>65</v>
      </c>
      <c r="G3261" t="s">
        <v>16</v>
      </c>
      <c r="H3261" t="s">
        <v>381</v>
      </c>
      <c r="I3261" t="s">
        <v>258</v>
      </c>
      <c r="J3261" t="b">
        <v>0</v>
      </c>
      <c r="K3261">
        <v>3240</v>
      </c>
      <c r="L3261">
        <v>1014918</v>
      </c>
      <c r="M3261" t="str">
        <f>IF(VLOOKUP(A3261,'national-winners'!$A$2:$B$13,2,0)=H3261,"Y","N")</f>
        <v>N</v>
      </c>
      <c r="N3261" t="str">
        <f>_xlfn.XLOOKUP(INDEX('state-winning-votes'!$A$1:$L$53,MATCH($C3261,'state-winning-votes'!$A:$A,0),MATCH($A3261,'state-winning-votes'!$A$2:$L$2,0)),$K:$K,$H:$H)</f>
        <v>Obama, Barack H.</v>
      </c>
      <c r="O3261" t="str">
        <f>VLOOKUP(A3261,'national-winners'!$A$2:$B$13,2,0)</f>
        <v>Obama, Barack H.</v>
      </c>
    </row>
    <row r="3262" spans="1:15" x14ac:dyDescent="0.25">
      <c r="A3262">
        <v>2012</v>
      </c>
      <c r="B3262" t="s">
        <v>111</v>
      </c>
      <c r="C3262" t="s">
        <v>112</v>
      </c>
      <c r="D3262">
        <v>33</v>
      </c>
      <c r="E3262">
        <v>12</v>
      </c>
      <c r="F3262">
        <v>4</v>
      </c>
      <c r="G3262" t="s">
        <v>16</v>
      </c>
      <c r="H3262" t="s">
        <v>349</v>
      </c>
      <c r="I3262" t="s">
        <v>18</v>
      </c>
      <c r="J3262" t="b">
        <v>0</v>
      </c>
      <c r="K3262">
        <v>369561</v>
      </c>
      <c r="L3262">
        <v>710972</v>
      </c>
      <c r="M3262" t="str">
        <f>IF(VLOOKUP(A3262,'national-winners'!$A$2:$B$13,2,0)=H3262,"Y","N")</f>
        <v>Y</v>
      </c>
      <c r="N3262" t="str">
        <f>_xlfn.XLOOKUP(INDEX('state-winning-votes'!$A$1:$L$53,MATCH($C3262,'state-winning-votes'!$A:$A,0),MATCH($A3262,'state-winning-votes'!$A$2:$L$2,0)),$K:$K,$H:$H)</f>
        <v>Obama, Barack H.</v>
      </c>
      <c r="O3262" t="str">
        <f>VLOOKUP(A3262,'national-winners'!$A$2:$B$13,2,0)</f>
        <v>Obama, Barack H.</v>
      </c>
    </row>
    <row r="3263" spans="1:15" x14ac:dyDescent="0.25">
      <c r="A3263">
        <v>2012</v>
      </c>
      <c r="B3263" t="s">
        <v>111</v>
      </c>
      <c r="C3263" t="s">
        <v>112</v>
      </c>
      <c r="D3263">
        <v>33</v>
      </c>
      <c r="E3263">
        <v>12</v>
      </c>
      <c r="F3263">
        <v>4</v>
      </c>
      <c r="G3263" t="s">
        <v>16</v>
      </c>
      <c r="H3263" t="s">
        <v>376</v>
      </c>
      <c r="I3263" t="s">
        <v>21</v>
      </c>
      <c r="J3263" t="b">
        <v>0</v>
      </c>
      <c r="K3263">
        <v>329918</v>
      </c>
      <c r="L3263">
        <v>710972</v>
      </c>
      <c r="M3263" t="str">
        <f>IF(VLOOKUP(A3263,'national-winners'!$A$2:$B$13,2,0)=H3263,"Y","N")</f>
        <v>N</v>
      </c>
      <c r="N3263" t="str">
        <f>_xlfn.XLOOKUP(INDEX('state-winning-votes'!$A$1:$L$53,MATCH($C3263,'state-winning-votes'!$A:$A,0),MATCH($A3263,'state-winning-votes'!$A$2:$L$2,0)),$K:$K,$H:$H)</f>
        <v>Obama, Barack H.</v>
      </c>
      <c r="O3263" t="str">
        <f>VLOOKUP(A3263,'national-winners'!$A$2:$B$13,2,0)</f>
        <v>Obama, Barack H.</v>
      </c>
    </row>
    <row r="3264" spans="1:15" x14ac:dyDescent="0.25">
      <c r="A3264">
        <v>2012</v>
      </c>
      <c r="B3264" t="s">
        <v>111</v>
      </c>
      <c r="C3264" t="s">
        <v>112</v>
      </c>
      <c r="D3264">
        <v>33</v>
      </c>
      <c r="E3264">
        <v>12</v>
      </c>
      <c r="F3264">
        <v>4</v>
      </c>
      <c r="G3264" t="s">
        <v>16</v>
      </c>
      <c r="H3264" t="s">
        <v>377</v>
      </c>
      <c r="I3264" t="s">
        <v>29</v>
      </c>
      <c r="J3264" t="b">
        <v>0</v>
      </c>
      <c r="K3264">
        <v>8212</v>
      </c>
      <c r="L3264">
        <v>710972</v>
      </c>
      <c r="M3264" t="str">
        <f>IF(VLOOKUP(A3264,'national-winners'!$A$2:$B$13,2,0)=H3264,"Y","N")</f>
        <v>N</v>
      </c>
      <c r="N3264" t="str">
        <f>_xlfn.XLOOKUP(INDEX('state-winning-votes'!$A$1:$L$53,MATCH($C3264,'state-winning-votes'!$A:$A,0),MATCH($A3264,'state-winning-votes'!$A$2:$L$2,0)),$K:$K,$H:$H)</f>
        <v>Obama, Barack H.</v>
      </c>
      <c r="O3264" t="str">
        <f>VLOOKUP(A3264,'national-winners'!$A$2:$B$13,2,0)</f>
        <v>Obama, Barack H.</v>
      </c>
    </row>
    <row r="3265" spans="1:15" x14ac:dyDescent="0.25">
      <c r="A3265">
        <v>2012</v>
      </c>
      <c r="B3265" t="s">
        <v>111</v>
      </c>
      <c r="C3265" t="s">
        <v>112</v>
      </c>
      <c r="D3265">
        <v>33</v>
      </c>
      <c r="E3265">
        <v>12</v>
      </c>
      <c r="F3265">
        <v>4</v>
      </c>
      <c r="G3265" t="s">
        <v>16</v>
      </c>
      <c r="J3265" t="b">
        <v>1</v>
      </c>
      <c r="K3265">
        <v>1698</v>
      </c>
      <c r="L3265">
        <v>710972</v>
      </c>
      <c r="M3265" t="str">
        <f>IF(VLOOKUP(A3265,'national-winners'!$A$2:$B$13,2,0)=H3265,"Y","N")</f>
        <v>N</v>
      </c>
      <c r="N3265" t="str">
        <f>_xlfn.XLOOKUP(INDEX('state-winning-votes'!$A$1:$L$53,MATCH($C3265,'state-winning-votes'!$A:$A,0),MATCH($A3265,'state-winning-votes'!$A$2:$L$2,0)),$K:$K,$H:$H)</f>
        <v>Obama, Barack H.</v>
      </c>
      <c r="O3265" t="str">
        <f>VLOOKUP(A3265,'national-winners'!$A$2:$B$13,2,0)</f>
        <v>Obama, Barack H.</v>
      </c>
    </row>
    <row r="3266" spans="1:15" x14ac:dyDescent="0.25">
      <c r="A3266">
        <v>2012</v>
      </c>
      <c r="B3266" t="s">
        <v>111</v>
      </c>
      <c r="C3266" t="s">
        <v>112</v>
      </c>
      <c r="D3266">
        <v>33</v>
      </c>
      <c r="E3266">
        <v>12</v>
      </c>
      <c r="F3266">
        <v>4</v>
      </c>
      <c r="G3266" t="s">
        <v>16</v>
      </c>
      <c r="H3266" t="s">
        <v>52</v>
      </c>
      <c r="J3266" t="b">
        <v>0</v>
      </c>
      <c r="K3266">
        <v>875</v>
      </c>
      <c r="L3266">
        <v>710972</v>
      </c>
      <c r="M3266" t="str">
        <f>IF(VLOOKUP(A3266,'national-winners'!$A$2:$B$13,2,0)=H3266,"Y","N")</f>
        <v>N</v>
      </c>
      <c r="N3266" t="str">
        <f>_xlfn.XLOOKUP(INDEX('state-winning-votes'!$A$1:$L$53,MATCH($C3266,'state-winning-votes'!$A:$A,0),MATCH($A3266,'state-winning-votes'!$A$2:$L$2,0)),$K:$K,$H:$H)</f>
        <v>Obama, Barack H.</v>
      </c>
      <c r="O3266" t="str">
        <f>VLOOKUP(A3266,'national-winners'!$A$2:$B$13,2,0)</f>
        <v>Obama, Barack H.</v>
      </c>
    </row>
    <row r="3267" spans="1:15" x14ac:dyDescent="0.25">
      <c r="A3267">
        <v>2012</v>
      </c>
      <c r="B3267" t="s">
        <v>111</v>
      </c>
      <c r="C3267" t="s">
        <v>112</v>
      </c>
      <c r="D3267">
        <v>33</v>
      </c>
      <c r="E3267">
        <v>12</v>
      </c>
      <c r="F3267">
        <v>4</v>
      </c>
      <c r="G3267" t="s">
        <v>16</v>
      </c>
      <c r="H3267" t="s">
        <v>381</v>
      </c>
      <c r="I3267" t="s">
        <v>134</v>
      </c>
      <c r="J3267" t="b">
        <v>0</v>
      </c>
      <c r="K3267">
        <v>708</v>
      </c>
      <c r="L3267">
        <v>710972</v>
      </c>
      <c r="M3267" t="str">
        <f>IF(VLOOKUP(A3267,'national-winners'!$A$2:$B$13,2,0)=H3267,"Y","N")</f>
        <v>N</v>
      </c>
      <c r="N3267" t="str">
        <f>_xlfn.XLOOKUP(INDEX('state-winning-votes'!$A$1:$L$53,MATCH($C3267,'state-winning-votes'!$A:$A,0),MATCH($A3267,'state-winning-votes'!$A$2:$L$2,0)),$K:$K,$H:$H)</f>
        <v>Obama, Barack H.</v>
      </c>
      <c r="O3267" t="str">
        <f>VLOOKUP(A3267,'national-winners'!$A$2:$B$13,2,0)</f>
        <v>Obama, Barack H.</v>
      </c>
    </row>
    <row r="3268" spans="1:15" x14ac:dyDescent="0.25">
      <c r="A3268">
        <v>2012</v>
      </c>
      <c r="B3268" t="s">
        <v>113</v>
      </c>
      <c r="C3268" t="s">
        <v>114</v>
      </c>
      <c r="D3268">
        <v>34</v>
      </c>
      <c r="E3268">
        <v>22</v>
      </c>
      <c r="F3268">
        <v>12</v>
      </c>
      <c r="G3268" t="s">
        <v>16</v>
      </c>
      <c r="H3268" t="s">
        <v>349</v>
      </c>
      <c r="I3268" t="s">
        <v>18</v>
      </c>
      <c r="J3268" t="b">
        <v>0</v>
      </c>
      <c r="K3268">
        <v>2122786</v>
      </c>
      <c r="L3268">
        <v>3638499</v>
      </c>
      <c r="M3268" t="str">
        <f>IF(VLOOKUP(A3268,'national-winners'!$A$2:$B$13,2,0)=H3268,"Y","N")</f>
        <v>Y</v>
      </c>
      <c r="N3268" t="str">
        <f>_xlfn.XLOOKUP(INDEX('state-winning-votes'!$A$1:$L$53,MATCH($C3268,'state-winning-votes'!$A:$A,0),MATCH($A3268,'state-winning-votes'!$A$2:$L$2,0)),$K:$K,$H:$H)</f>
        <v>Obama, Barack H.</v>
      </c>
      <c r="O3268" t="str">
        <f>VLOOKUP(A3268,'national-winners'!$A$2:$B$13,2,0)</f>
        <v>Obama, Barack H.</v>
      </c>
    </row>
    <row r="3269" spans="1:15" x14ac:dyDescent="0.25">
      <c r="A3269">
        <v>2012</v>
      </c>
      <c r="B3269" t="s">
        <v>113</v>
      </c>
      <c r="C3269" t="s">
        <v>114</v>
      </c>
      <c r="D3269">
        <v>34</v>
      </c>
      <c r="E3269">
        <v>22</v>
      </c>
      <c r="F3269">
        <v>12</v>
      </c>
      <c r="G3269" t="s">
        <v>16</v>
      </c>
      <c r="H3269" t="s">
        <v>376</v>
      </c>
      <c r="I3269" t="s">
        <v>21</v>
      </c>
      <c r="J3269" t="b">
        <v>0</v>
      </c>
      <c r="K3269">
        <v>1478088</v>
      </c>
      <c r="L3269">
        <v>3638499</v>
      </c>
      <c r="M3269" t="str">
        <f>IF(VLOOKUP(A3269,'national-winners'!$A$2:$B$13,2,0)=H3269,"Y","N")</f>
        <v>N</v>
      </c>
      <c r="N3269" t="str">
        <f>_xlfn.XLOOKUP(INDEX('state-winning-votes'!$A$1:$L$53,MATCH($C3269,'state-winning-votes'!$A:$A,0),MATCH($A3269,'state-winning-votes'!$A$2:$L$2,0)),$K:$K,$H:$H)</f>
        <v>Obama, Barack H.</v>
      </c>
      <c r="O3269" t="str">
        <f>VLOOKUP(A3269,'national-winners'!$A$2:$B$13,2,0)</f>
        <v>Obama, Barack H.</v>
      </c>
    </row>
    <row r="3270" spans="1:15" x14ac:dyDescent="0.25">
      <c r="A3270">
        <v>2012</v>
      </c>
      <c r="B3270" t="s">
        <v>113</v>
      </c>
      <c r="C3270" t="s">
        <v>114</v>
      </c>
      <c r="D3270">
        <v>34</v>
      </c>
      <c r="E3270">
        <v>22</v>
      </c>
      <c r="F3270">
        <v>12</v>
      </c>
      <c r="G3270" t="s">
        <v>16</v>
      </c>
      <c r="H3270" t="s">
        <v>377</v>
      </c>
      <c r="I3270" t="s">
        <v>29</v>
      </c>
      <c r="J3270" t="b">
        <v>0</v>
      </c>
      <c r="K3270">
        <v>21035</v>
      </c>
      <c r="L3270">
        <v>3638499</v>
      </c>
      <c r="M3270" t="str">
        <f>IF(VLOOKUP(A3270,'national-winners'!$A$2:$B$13,2,0)=H3270,"Y","N")</f>
        <v>N</v>
      </c>
      <c r="N3270" t="str">
        <f>_xlfn.XLOOKUP(INDEX('state-winning-votes'!$A$1:$L$53,MATCH($C3270,'state-winning-votes'!$A:$A,0),MATCH($A3270,'state-winning-votes'!$A$2:$L$2,0)),$K:$K,$H:$H)</f>
        <v>Obama, Barack H.</v>
      </c>
      <c r="O3270" t="str">
        <f>VLOOKUP(A3270,'national-winners'!$A$2:$B$13,2,0)</f>
        <v>Obama, Barack H.</v>
      </c>
    </row>
    <row r="3271" spans="1:15" x14ac:dyDescent="0.25">
      <c r="A3271">
        <v>2012</v>
      </c>
      <c r="B3271" t="s">
        <v>113</v>
      </c>
      <c r="C3271" t="s">
        <v>114</v>
      </c>
      <c r="D3271">
        <v>34</v>
      </c>
      <c r="E3271">
        <v>22</v>
      </c>
      <c r="F3271">
        <v>12</v>
      </c>
      <c r="G3271" t="s">
        <v>16</v>
      </c>
      <c r="H3271" t="s">
        <v>378</v>
      </c>
      <c r="I3271" t="s">
        <v>274</v>
      </c>
      <c r="J3271" t="b">
        <v>0</v>
      </c>
      <c r="K3271">
        <v>9886</v>
      </c>
      <c r="L3271">
        <v>3638499</v>
      </c>
      <c r="M3271" t="str">
        <f>IF(VLOOKUP(A3271,'national-winners'!$A$2:$B$13,2,0)=H3271,"Y","N")</f>
        <v>N</v>
      </c>
      <c r="N3271" t="str">
        <f>_xlfn.XLOOKUP(INDEX('state-winning-votes'!$A$1:$L$53,MATCH($C3271,'state-winning-votes'!$A:$A,0),MATCH($A3271,'state-winning-votes'!$A$2:$L$2,0)),$K:$K,$H:$H)</f>
        <v>Obama, Barack H.</v>
      </c>
      <c r="O3271" t="str">
        <f>VLOOKUP(A3271,'national-winners'!$A$2:$B$13,2,0)</f>
        <v>Obama, Barack H.</v>
      </c>
    </row>
    <row r="3272" spans="1:15" x14ac:dyDescent="0.25">
      <c r="A3272">
        <v>2012</v>
      </c>
      <c r="B3272" t="s">
        <v>113</v>
      </c>
      <c r="C3272" t="s">
        <v>114</v>
      </c>
      <c r="D3272">
        <v>34</v>
      </c>
      <c r="E3272">
        <v>22</v>
      </c>
      <c r="F3272">
        <v>12</v>
      </c>
      <c r="G3272" t="s">
        <v>16</v>
      </c>
      <c r="H3272" t="s">
        <v>381</v>
      </c>
      <c r="I3272" t="s">
        <v>134</v>
      </c>
      <c r="J3272" t="b">
        <v>0</v>
      </c>
      <c r="K3272">
        <v>2063</v>
      </c>
      <c r="L3272">
        <v>3638499</v>
      </c>
      <c r="M3272" t="str">
        <f>IF(VLOOKUP(A3272,'national-winners'!$A$2:$B$13,2,0)=H3272,"Y","N")</f>
        <v>N</v>
      </c>
      <c r="N3272" t="str">
        <f>_xlfn.XLOOKUP(INDEX('state-winning-votes'!$A$1:$L$53,MATCH($C3272,'state-winning-votes'!$A:$A,0),MATCH($A3272,'state-winning-votes'!$A$2:$L$2,0)),$K:$K,$H:$H)</f>
        <v>Obama, Barack H.</v>
      </c>
      <c r="O3272" t="str">
        <f>VLOOKUP(A3272,'national-winners'!$A$2:$B$13,2,0)</f>
        <v>Obama, Barack H.</v>
      </c>
    </row>
    <row r="3273" spans="1:15" x14ac:dyDescent="0.25">
      <c r="A3273">
        <v>2012</v>
      </c>
      <c r="B3273" t="s">
        <v>113</v>
      </c>
      <c r="C3273" t="s">
        <v>114</v>
      </c>
      <c r="D3273">
        <v>34</v>
      </c>
      <c r="E3273">
        <v>22</v>
      </c>
      <c r="F3273">
        <v>12</v>
      </c>
      <c r="G3273" t="s">
        <v>16</v>
      </c>
      <c r="H3273" t="s">
        <v>383</v>
      </c>
      <c r="I3273" t="s">
        <v>384</v>
      </c>
      <c r="J3273" t="b">
        <v>0</v>
      </c>
      <c r="K3273">
        <v>1723</v>
      </c>
      <c r="L3273">
        <v>3638499</v>
      </c>
      <c r="M3273" t="str">
        <f>IF(VLOOKUP(A3273,'national-winners'!$A$2:$B$13,2,0)=H3273,"Y","N")</f>
        <v>N</v>
      </c>
      <c r="N3273" t="str">
        <f>_xlfn.XLOOKUP(INDEX('state-winning-votes'!$A$1:$L$53,MATCH($C3273,'state-winning-votes'!$A:$A,0),MATCH($A3273,'state-winning-votes'!$A$2:$L$2,0)),$K:$K,$H:$H)</f>
        <v>Obama, Barack H.</v>
      </c>
      <c r="O3273" t="str">
        <f>VLOOKUP(A3273,'national-winners'!$A$2:$B$13,2,0)</f>
        <v>Obama, Barack H.</v>
      </c>
    </row>
    <row r="3274" spans="1:15" x14ac:dyDescent="0.25">
      <c r="A3274">
        <v>2012</v>
      </c>
      <c r="B3274" t="s">
        <v>113</v>
      </c>
      <c r="C3274" t="s">
        <v>114</v>
      </c>
      <c r="D3274">
        <v>34</v>
      </c>
      <c r="E3274">
        <v>22</v>
      </c>
      <c r="F3274">
        <v>12</v>
      </c>
      <c r="G3274" t="s">
        <v>16</v>
      </c>
      <c r="H3274" t="s">
        <v>369</v>
      </c>
      <c r="I3274" t="s">
        <v>401</v>
      </c>
      <c r="J3274" t="b">
        <v>0</v>
      </c>
      <c r="K3274">
        <v>1024</v>
      </c>
      <c r="L3274">
        <v>3638499</v>
      </c>
      <c r="M3274" t="str">
        <f>IF(VLOOKUP(A3274,'national-winners'!$A$2:$B$13,2,0)=H3274,"Y","N")</f>
        <v>N</v>
      </c>
      <c r="N3274" t="str">
        <f>_xlfn.XLOOKUP(INDEX('state-winning-votes'!$A$1:$L$53,MATCH($C3274,'state-winning-votes'!$A:$A,0),MATCH($A3274,'state-winning-votes'!$A$2:$L$2,0)),$K:$K,$H:$H)</f>
        <v>Obama, Barack H.</v>
      </c>
      <c r="O3274" t="str">
        <f>VLOOKUP(A3274,'national-winners'!$A$2:$B$13,2,0)</f>
        <v>Obama, Barack H.</v>
      </c>
    </row>
    <row r="3275" spans="1:15" x14ac:dyDescent="0.25">
      <c r="A3275">
        <v>2012</v>
      </c>
      <c r="B3275" t="s">
        <v>113</v>
      </c>
      <c r="C3275" t="s">
        <v>114</v>
      </c>
      <c r="D3275">
        <v>34</v>
      </c>
      <c r="E3275">
        <v>22</v>
      </c>
      <c r="F3275">
        <v>12</v>
      </c>
      <c r="G3275" t="s">
        <v>16</v>
      </c>
      <c r="H3275" t="s">
        <v>284</v>
      </c>
      <c r="I3275" t="s">
        <v>37</v>
      </c>
      <c r="J3275" t="b">
        <v>0</v>
      </c>
      <c r="K3275">
        <v>709</v>
      </c>
      <c r="L3275">
        <v>3638499</v>
      </c>
      <c r="M3275" t="str">
        <f>IF(VLOOKUP(A3275,'national-winners'!$A$2:$B$13,2,0)=H3275,"Y","N")</f>
        <v>N</v>
      </c>
      <c r="N3275" t="str">
        <f>_xlfn.XLOOKUP(INDEX('state-winning-votes'!$A$1:$L$53,MATCH($C3275,'state-winning-votes'!$A:$A,0),MATCH($A3275,'state-winning-votes'!$A$2:$L$2,0)),$K:$K,$H:$H)</f>
        <v>Obama, Barack H.</v>
      </c>
      <c r="O3275" t="str">
        <f>VLOOKUP(A3275,'national-winners'!$A$2:$B$13,2,0)</f>
        <v>Obama, Barack H.</v>
      </c>
    </row>
    <row r="3276" spans="1:15" x14ac:dyDescent="0.25">
      <c r="A3276">
        <v>2012</v>
      </c>
      <c r="B3276" t="s">
        <v>113</v>
      </c>
      <c r="C3276" t="s">
        <v>114</v>
      </c>
      <c r="D3276">
        <v>34</v>
      </c>
      <c r="E3276">
        <v>22</v>
      </c>
      <c r="F3276">
        <v>12</v>
      </c>
      <c r="G3276" t="s">
        <v>16</v>
      </c>
      <c r="H3276" t="s">
        <v>388</v>
      </c>
      <c r="I3276" t="s">
        <v>389</v>
      </c>
      <c r="J3276" t="b">
        <v>0</v>
      </c>
      <c r="K3276">
        <v>664</v>
      </c>
      <c r="L3276">
        <v>3638499</v>
      </c>
      <c r="M3276" t="str">
        <f>IF(VLOOKUP(A3276,'national-winners'!$A$2:$B$13,2,0)=H3276,"Y","N")</f>
        <v>N</v>
      </c>
      <c r="N3276" t="str">
        <f>_xlfn.XLOOKUP(INDEX('state-winning-votes'!$A$1:$L$53,MATCH($C3276,'state-winning-votes'!$A:$A,0),MATCH($A3276,'state-winning-votes'!$A$2:$L$2,0)),$K:$K,$H:$H)</f>
        <v>Obama, Barack H.</v>
      </c>
      <c r="O3276" t="str">
        <f>VLOOKUP(A3276,'national-winners'!$A$2:$B$13,2,0)</f>
        <v>Obama, Barack H.</v>
      </c>
    </row>
    <row r="3277" spans="1:15" x14ac:dyDescent="0.25">
      <c r="A3277">
        <v>2012</v>
      </c>
      <c r="B3277" t="s">
        <v>113</v>
      </c>
      <c r="C3277" t="s">
        <v>114</v>
      </c>
      <c r="D3277">
        <v>34</v>
      </c>
      <c r="E3277">
        <v>22</v>
      </c>
      <c r="F3277">
        <v>12</v>
      </c>
      <c r="G3277" t="s">
        <v>16</v>
      </c>
      <c r="H3277" t="s">
        <v>394</v>
      </c>
      <c r="I3277" t="s">
        <v>353</v>
      </c>
      <c r="J3277" t="b">
        <v>0</v>
      </c>
      <c r="K3277">
        <v>521</v>
      </c>
      <c r="L3277">
        <v>3638499</v>
      </c>
      <c r="M3277" t="str">
        <f>IF(VLOOKUP(A3277,'national-winners'!$A$2:$B$13,2,0)=H3277,"Y","N")</f>
        <v>N</v>
      </c>
      <c r="N3277" t="str">
        <f>_xlfn.XLOOKUP(INDEX('state-winning-votes'!$A$1:$L$53,MATCH($C3277,'state-winning-votes'!$A:$A,0),MATCH($A3277,'state-winning-votes'!$A$2:$L$2,0)),$K:$K,$H:$H)</f>
        <v>Obama, Barack H.</v>
      </c>
      <c r="O3277" t="str">
        <f>VLOOKUP(A3277,'national-winners'!$A$2:$B$13,2,0)</f>
        <v>Obama, Barack H.</v>
      </c>
    </row>
    <row r="3278" spans="1:15" x14ac:dyDescent="0.25">
      <c r="A3278">
        <v>2012</v>
      </c>
      <c r="B3278" t="s">
        <v>115</v>
      </c>
      <c r="C3278" t="s">
        <v>116</v>
      </c>
      <c r="D3278">
        <v>35</v>
      </c>
      <c r="E3278">
        <v>85</v>
      </c>
      <c r="F3278">
        <v>66</v>
      </c>
      <c r="G3278" t="s">
        <v>16</v>
      </c>
      <c r="H3278" t="s">
        <v>349</v>
      </c>
      <c r="I3278" t="s">
        <v>18</v>
      </c>
      <c r="J3278" t="b">
        <v>0</v>
      </c>
      <c r="K3278">
        <v>415335</v>
      </c>
      <c r="L3278">
        <v>783758</v>
      </c>
      <c r="M3278" t="str">
        <f>IF(VLOOKUP(A3278,'national-winners'!$A$2:$B$13,2,0)=H3278,"Y","N")</f>
        <v>Y</v>
      </c>
      <c r="N3278" t="str">
        <f>_xlfn.XLOOKUP(INDEX('state-winning-votes'!$A$1:$L$53,MATCH($C3278,'state-winning-votes'!$A:$A,0),MATCH($A3278,'state-winning-votes'!$A$2:$L$2,0)),$K:$K,$H:$H)</f>
        <v>Obama, Barack H.</v>
      </c>
      <c r="O3278" t="str">
        <f>VLOOKUP(A3278,'national-winners'!$A$2:$B$13,2,0)</f>
        <v>Obama, Barack H.</v>
      </c>
    </row>
    <row r="3279" spans="1:15" x14ac:dyDescent="0.25">
      <c r="A3279">
        <v>2012</v>
      </c>
      <c r="B3279" t="s">
        <v>115</v>
      </c>
      <c r="C3279" t="s">
        <v>116</v>
      </c>
      <c r="D3279">
        <v>35</v>
      </c>
      <c r="E3279">
        <v>85</v>
      </c>
      <c r="F3279">
        <v>66</v>
      </c>
      <c r="G3279" t="s">
        <v>16</v>
      </c>
      <c r="H3279" t="s">
        <v>376</v>
      </c>
      <c r="I3279" t="s">
        <v>21</v>
      </c>
      <c r="J3279" t="b">
        <v>0</v>
      </c>
      <c r="K3279">
        <v>335788</v>
      </c>
      <c r="L3279">
        <v>783758</v>
      </c>
      <c r="M3279" t="str">
        <f>IF(VLOOKUP(A3279,'national-winners'!$A$2:$B$13,2,0)=H3279,"Y","N")</f>
        <v>N</v>
      </c>
      <c r="N3279" t="str">
        <f>_xlfn.XLOOKUP(INDEX('state-winning-votes'!$A$1:$L$53,MATCH($C3279,'state-winning-votes'!$A:$A,0),MATCH($A3279,'state-winning-votes'!$A$2:$L$2,0)),$K:$K,$H:$H)</f>
        <v>Obama, Barack H.</v>
      </c>
      <c r="O3279" t="str">
        <f>VLOOKUP(A3279,'national-winners'!$A$2:$B$13,2,0)</f>
        <v>Obama, Barack H.</v>
      </c>
    </row>
    <row r="3280" spans="1:15" x14ac:dyDescent="0.25">
      <c r="A3280">
        <v>2012</v>
      </c>
      <c r="B3280" t="s">
        <v>115</v>
      </c>
      <c r="C3280" t="s">
        <v>116</v>
      </c>
      <c r="D3280">
        <v>35</v>
      </c>
      <c r="E3280">
        <v>85</v>
      </c>
      <c r="F3280">
        <v>66</v>
      </c>
      <c r="G3280" t="s">
        <v>16</v>
      </c>
      <c r="H3280" t="s">
        <v>377</v>
      </c>
      <c r="I3280" t="s">
        <v>29</v>
      </c>
      <c r="J3280" t="b">
        <v>0</v>
      </c>
      <c r="K3280">
        <v>27788</v>
      </c>
      <c r="L3280">
        <v>783758</v>
      </c>
      <c r="M3280" t="str">
        <f>IF(VLOOKUP(A3280,'national-winners'!$A$2:$B$13,2,0)=H3280,"Y","N")</f>
        <v>N</v>
      </c>
      <c r="N3280" t="str">
        <f>_xlfn.XLOOKUP(INDEX('state-winning-votes'!$A$1:$L$53,MATCH($C3280,'state-winning-votes'!$A:$A,0),MATCH($A3280,'state-winning-votes'!$A$2:$L$2,0)),$K:$K,$H:$H)</f>
        <v>Obama, Barack H.</v>
      </c>
      <c r="O3280" t="str">
        <f>VLOOKUP(A3280,'national-winners'!$A$2:$B$13,2,0)</f>
        <v>Obama, Barack H.</v>
      </c>
    </row>
    <row r="3281" spans="1:15" x14ac:dyDescent="0.25">
      <c r="A3281">
        <v>2012</v>
      </c>
      <c r="B3281" t="s">
        <v>115</v>
      </c>
      <c r="C3281" t="s">
        <v>116</v>
      </c>
      <c r="D3281">
        <v>35</v>
      </c>
      <c r="E3281">
        <v>85</v>
      </c>
      <c r="F3281">
        <v>66</v>
      </c>
      <c r="G3281" t="s">
        <v>16</v>
      </c>
      <c r="H3281" t="s">
        <v>378</v>
      </c>
      <c r="I3281" t="s">
        <v>274</v>
      </c>
      <c r="J3281" t="b">
        <v>0</v>
      </c>
      <c r="K3281">
        <v>2691</v>
      </c>
      <c r="L3281">
        <v>783758</v>
      </c>
      <c r="M3281" t="str">
        <f>IF(VLOOKUP(A3281,'national-winners'!$A$2:$B$13,2,0)=H3281,"Y","N")</f>
        <v>N</v>
      </c>
      <c r="N3281" t="str">
        <f>_xlfn.XLOOKUP(INDEX('state-winning-votes'!$A$1:$L$53,MATCH($C3281,'state-winning-votes'!$A:$A,0),MATCH($A3281,'state-winning-votes'!$A$2:$L$2,0)),$K:$K,$H:$H)</f>
        <v>Obama, Barack H.</v>
      </c>
      <c r="O3281" t="str">
        <f>VLOOKUP(A3281,'national-winners'!$A$2:$B$13,2,0)</f>
        <v>Obama, Barack H.</v>
      </c>
    </row>
    <row r="3282" spans="1:15" x14ac:dyDescent="0.25">
      <c r="A3282">
        <v>2012</v>
      </c>
      <c r="B3282" t="s">
        <v>115</v>
      </c>
      <c r="C3282" t="s">
        <v>116</v>
      </c>
      <c r="D3282">
        <v>35</v>
      </c>
      <c r="E3282">
        <v>85</v>
      </c>
      <c r="F3282">
        <v>66</v>
      </c>
      <c r="G3282" t="s">
        <v>16</v>
      </c>
      <c r="I3282" t="s">
        <v>402</v>
      </c>
      <c r="J3282" t="b">
        <v>0</v>
      </c>
      <c r="K3282">
        <v>1174</v>
      </c>
      <c r="L3282">
        <v>783758</v>
      </c>
      <c r="M3282" t="str">
        <f>IF(VLOOKUP(A3282,'national-winners'!$A$2:$B$13,2,0)=H3282,"Y","N")</f>
        <v>N</v>
      </c>
      <c r="N3282" t="str">
        <f>_xlfn.XLOOKUP(INDEX('state-winning-votes'!$A$1:$L$53,MATCH($C3282,'state-winning-votes'!$A:$A,0),MATCH($A3282,'state-winning-votes'!$A$2:$L$2,0)),$K:$K,$H:$H)</f>
        <v>Obama, Barack H.</v>
      </c>
      <c r="O3282" t="str">
        <f>VLOOKUP(A3282,'national-winners'!$A$2:$B$13,2,0)</f>
        <v>Obama, Barack H.</v>
      </c>
    </row>
    <row r="3283" spans="1:15" x14ac:dyDescent="0.25">
      <c r="A3283">
        <v>2012</v>
      </c>
      <c r="B3283" t="s">
        <v>115</v>
      </c>
      <c r="C3283" t="s">
        <v>116</v>
      </c>
      <c r="D3283">
        <v>35</v>
      </c>
      <c r="E3283">
        <v>85</v>
      </c>
      <c r="F3283">
        <v>66</v>
      </c>
      <c r="G3283" t="s">
        <v>16</v>
      </c>
      <c r="H3283" t="s">
        <v>381</v>
      </c>
      <c r="I3283" t="s">
        <v>134</v>
      </c>
      <c r="J3283" t="b">
        <v>0</v>
      </c>
      <c r="K3283">
        <v>982</v>
      </c>
      <c r="L3283">
        <v>783758</v>
      </c>
      <c r="M3283" t="str">
        <f>IF(VLOOKUP(A3283,'national-winners'!$A$2:$B$13,2,0)=H3283,"Y","N")</f>
        <v>N</v>
      </c>
      <c r="N3283" t="str">
        <f>_xlfn.XLOOKUP(INDEX('state-winning-votes'!$A$1:$L$53,MATCH($C3283,'state-winning-votes'!$A:$A,0),MATCH($A3283,'state-winning-votes'!$A$2:$L$2,0)),$K:$K,$H:$H)</f>
        <v>Obama, Barack H.</v>
      </c>
      <c r="O3283" t="str">
        <f>VLOOKUP(A3283,'national-winners'!$A$2:$B$13,2,0)</f>
        <v>Obama, Barack H.</v>
      </c>
    </row>
    <row r="3284" spans="1:15" x14ac:dyDescent="0.25">
      <c r="A3284">
        <v>2012</v>
      </c>
      <c r="B3284" t="s">
        <v>117</v>
      </c>
      <c r="C3284" t="s">
        <v>118</v>
      </c>
      <c r="D3284">
        <v>36</v>
      </c>
      <c r="E3284">
        <v>21</v>
      </c>
      <c r="F3284">
        <v>13</v>
      </c>
      <c r="G3284" t="s">
        <v>16</v>
      </c>
      <c r="H3284" t="s">
        <v>349</v>
      </c>
      <c r="I3284" t="s">
        <v>18</v>
      </c>
      <c r="J3284" t="b">
        <v>0</v>
      </c>
      <c r="K3284">
        <v>4324228</v>
      </c>
      <c r="L3284">
        <v>7116784</v>
      </c>
      <c r="M3284" t="str">
        <f>IF(VLOOKUP(A3284,'national-winners'!$A$2:$B$13,2,0)=H3284,"Y","N")</f>
        <v>Y</v>
      </c>
      <c r="N3284" t="str">
        <f>_xlfn.XLOOKUP(INDEX('state-winning-votes'!$A$1:$L$53,MATCH($C3284,'state-winning-votes'!$A:$A,0),MATCH($A3284,'state-winning-votes'!$A$2:$L$2,0)),$K:$K,$H:$H)</f>
        <v>Obama, Barack H.</v>
      </c>
      <c r="O3284" t="str">
        <f>VLOOKUP(A3284,'national-winners'!$A$2:$B$13,2,0)</f>
        <v>Obama, Barack H.</v>
      </c>
    </row>
    <row r="3285" spans="1:15" x14ac:dyDescent="0.25">
      <c r="A3285">
        <v>2012</v>
      </c>
      <c r="B3285" t="s">
        <v>117</v>
      </c>
      <c r="C3285" t="s">
        <v>118</v>
      </c>
      <c r="D3285">
        <v>36</v>
      </c>
      <c r="E3285">
        <v>21</v>
      </c>
      <c r="F3285">
        <v>13</v>
      </c>
      <c r="G3285" t="s">
        <v>16</v>
      </c>
      <c r="H3285" t="s">
        <v>376</v>
      </c>
      <c r="I3285" t="s">
        <v>21</v>
      </c>
      <c r="J3285" t="b">
        <v>0</v>
      </c>
      <c r="K3285">
        <v>2223397</v>
      </c>
      <c r="L3285">
        <v>7116784</v>
      </c>
      <c r="M3285" t="str">
        <f>IF(VLOOKUP(A3285,'national-winners'!$A$2:$B$13,2,0)=H3285,"Y","N")</f>
        <v>N</v>
      </c>
      <c r="N3285" t="str">
        <f>_xlfn.XLOOKUP(INDEX('state-winning-votes'!$A$1:$L$53,MATCH($C3285,'state-winning-votes'!$A:$A,0),MATCH($A3285,'state-winning-votes'!$A$2:$L$2,0)),$K:$K,$H:$H)</f>
        <v>Obama, Barack H.</v>
      </c>
      <c r="O3285" t="str">
        <f>VLOOKUP(A3285,'national-winners'!$A$2:$B$13,2,0)</f>
        <v>Obama, Barack H.</v>
      </c>
    </row>
    <row r="3286" spans="1:15" x14ac:dyDescent="0.25">
      <c r="A3286">
        <v>2012</v>
      </c>
      <c r="B3286" t="s">
        <v>117</v>
      </c>
      <c r="C3286" t="s">
        <v>118</v>
      </c>
      <c r="D3286">
        <v>36</v>
      </c>
      <c r="E3286">
        <v>21</v>
      </c>
      <c r="F3286">
        <v>13</v>
      </c>
      <c r="G3286" t="s">
        <v>16</v>
      </c>
      <c r="H3286" t="s">
        <v>376</v>
      </c>
      <c r="I3286" t="s">
        <v>80</v>
      </c>
      <c r="J3286" t="b">
        <v>0</v>
      </c>
      <c r="K3286">
        <v>262035</v>
      </c>
      <c r="L3286">
        <v>7116784</v>
      </c>
      <c r="M3286" t="str">
        <f>IF(VLOOKUP(A3286,'national-winners'!$A$2:$B$13,2,0)=H3286,"Y","N")</f>
        <v>N</v>
      </c>
      <c r="N3286" t="str">
        <f>_xlfn.XLOOKUP(INDEX('state-winning-votes'!$A$1:$L$53,MATCH($C3286,'state-winning-votes'!$A:$A,0),MATCH($A3286,'state-winning-votes'!$A$2:$L$2,0)),$K:$K,$H:$H)</f>
        <v>Obama, Barack H.</v>
      </c>
      <c r="O3286" t="str">
        <f>VLOOKUP(A3286,'national-winners'!$A$2:$B$13,2,0)</f>
        <v>Obama, Barack H.</v>
      </c>
    </row>
    <row r="3287" spans="1:15" x14ac:dyDescent="0.25">
      <c r="A3287">
        <v>2012</v>
      </c>
      <c r="B3287" t="s">
        <v>117</v>
      </c>
      <c r="C3287" t="s">
        <v>118</v>
      </c>
      <c r="D3287">
        <v>36</v>
      </c>
      <c r="E3287">
        <v>21</v>
      </c>
      <c r="F3287">
        <v>13</v>
      </c>
      <c r="G3287" t="s">
        <v>16</v>
      </c>
      <c r="H3287" t="s">
        <v>349</v>
      </c>
      <c r="I3287" t="s">
        <v>308</v>
      </c>
      <c r="J3287" t="b">
        <v>0</v>
      </c>
      <c r="K3287">
        <v>147643</v>
      </c>
      <c r="L3287">
        <v>7116784</v>
      </c>
      <c r="M3287" t="str">
        <f>IF(VLOOKUP(A3287,'national-winners'!$A$2:$B$13,2,0)=H3287,"Y","N")</f>
        <v>Y</v>
      </c>
      <c r="N3287" t="str">
        <f>_xlfn.XLOOKUP(INDEX('state-winning-votes'!$A$1:$L$53,MATCH($C3287,'state-winning-votes'!$A:$A,0),MATCH($A3287,'state-winning-votes'!$A$2:$L$2,0)),$K:$K,$H:$H)</f>
        <v>Obama, Barack H.</v>
      </c>
      <c r="O3287" t="str">
        <f>VLOOKUP(A3287,'national-winners'!$A$2:$B$13,2,0)</f>
        <v>Obama, Barack H.</v>
      </c>
    </row>
    <row r="3288" spans="1:15" x14ac:dyDescent="0.25">
      <c r="A3288">
        <v>2012</v>
      </c>
      <c r="B3288" t="s">
        <v>117</v>
      </c>
      <c r="C3288" t="s">
        <v>118</v>
      </c>
      <c r="D3288">
        <v>36</v>
      </c>
      <c r="E3288">
        <v>21</v>
      </c>
      <c r="F3288">
        <v>13</v>
      </c>
      <c r="G3288" t="s">
        <v>16</v>
      </c>
      <c r="H3288" t="s">
        <v>403</v>
      </c>
      <c r="J3288" t="b">
        <v>0</v>
      </c>
      <c r="K3288">
        <v>63881</v>
      </c>
      <c r="L3288">
        <v>7116784</v>
      </c>
      <c r="M3288" t="str">
        <f>IF(VLOOKUP(A3288,'national-winners'!$A$2:$B$13,2,0)=H3288,"Y","N")</f>
        <v>N</v>
      </c>
      <c r="N3288" t="str">
        <f>_xlfn.XLOOKUP(INDEX('state-winning-votes'!$A$1:$L$53,MATCH($C3288,'state-winning-votes'!$A:$A,0),MATCH($A3288,'state-winning-votes'!$A$2:$L$2,0)),$K:$K,$H:$H)</f>
        <v>Obama, Barack H.</v>
      </c>
      <c r="O3288" t="str">
        <f>VLOOKUP(A3288,'national-winners'!$A$2:$B$13,2,0)</f>
        <v>Obama, Barack H.</v>
      </c>
    </row>
    <row r="3289" spans="1:15" x14ac:dyDescent="0.25">
      <c r="A3289">
        <v>2012</v>
      </c>
      <c r="B3289" t="s">
        <v>117</v>
      </c>
      <c r="C3289" t="s">
        <v>118</v>
      </c>
      <c r="D3289">
        <v>36</v>
      </c>
      <c r="E3289">
        <v>21</v>
      </c>
      <c r="F3289">
        <v>13</v>
      </c>
      <c r="G3289" t="s">
        <v>16</v>
      </c>
      <c r="H3289" t="s">
        <v>377</v>
      </c>
      <c r="I3289" t="s">
        <v>29</v>
      </c>
      <c r="J3289" t="b">
        <v>0</v>
      </c>
      <c r="K3289">
        <v>47092</v>
      </c>
      <c r="L3289">
        <v>7116784</v>
      </c>
      <c r="M3289" t="str">
        <f>IF(VLOOKUP(A3289,'national-winners'!$A$2:$B$13,2,0)=H3289,"Y","N")</f>
        <v>N</v>
      </c>
      <c r="N3289" t="str">
        <f>_xlfn.XLOOKUP(INDEX('state-winning-votes'!$A$1:$L$53,MATCH($C3289,'state-winning-votes'!$A:$A,0),MATCH($A3289,'state-winning-votes'!$A$2:$L$2,0)),$K:$K,$H:$H)</f>
        <v>Obama, Barack H.</v>
      </c>
      <c r="O3289" t="str">
        <f>VLOOKUP(A3289,'national-winners'!$A$2:$B$13,2,0)</f>
        <v>Obama, Barack H.</v>
      </c>
    </row>
    <row r="3290" spans="1:15" x14ac:dyDescent="0.25">
      <c r="A3290">
        <v>2012</v>
      </c>
      <c r="B3290" t="s">
        <v>117</v>
      </c>
      <c r="C3290" t="s">
        <v>118</v>
      </c>
      <c r="D3290">
        <v>36</v>
      </c>
      <c r="E3290">
        <v>21</v>
      </c>
      <c r="F3290">
        <v>13</v>
      </c>
      <c r="G3290" t="s">
        <v>16</v>
      </c>
      <c r="H3290" t="s">
        <v>378</v>
      </c>
      <c r="I3290" t="s">
        <v>274</v>
      </c>
      <c r="J3290" t="b">
        <v>0</v>
      </c>
      <c r="K3290">
        <v>39856</v>
      </c>
      <c r="L3290">
        <v>7116784</v>
      </c>
      <c r="M3290" t="str">
        <f>IF(VLOOKUP(A3290,'national-winners'!$A$2:$B$13,2,0)=H3290,"Y","N")</f>
        <v>N</v>
      </c>
      <c r="N3290" t="str">
        <f>_xlfn.XLOOKUP(INDEX('state-winning-votes'!$A$1:$L$53,MATCH($C3290,'state-winning-votes'!$A:$A,0),MATCH($A3290,'state-winning-votes'!$A$2:$L$2,0)),$K:$K,$H:$H)</f>
        <v>Obama, Barack H.</v>
      </c>
      <c r="O3290" t="str">
        <f>VLOOKUP(A3290,'national-winners'!$A$2:$B$13,2,0)</f>
        <v>Obama, Barack H.</v>
      </c>
    </row>
    <row r="3291" spans="1:15" x14ac:dyDescent="0.25">
      <c r="A3291">
        <v>2012</v>
      </c>
      <c r="B3291" t="s">
        <v>117</v>
      </c>
      <c r="C3291" t="s">
        <v>118</v>
      </c>
      <c r="D3291">
        <v>36</v>
      </c>
      <c r="E3291">
        <v>21</v>
      </c>
      <c r="F3291">
        <v>13</v>
      </c>
      <c r="G3291" t="s">
        <v>16</v>
      </c>
      <c r="H3291" t="s">
        <v>381</v>
      </c>
      <c r="I3291" t="s">
        <v>134</v>
      </c>
      <c r="J3291" t="b">
        <v>0</v>
      </c>
      <c r="K3291">
        <v>6270</v>
      </c>
      <c r="L3291">
        <v>7116784</v>
      </c>
      <c r="M3291" t="str">
        <f>IF(VLOOKUP(A3291,'national-winners'!$A$2:$B$13,2,0)=H3291,"Y","N")</f>
        <v>N</v>
      </c>
      <c r="N3291" t="str">
        <f>_xlfn.XLOOKUP(INDEX('state-winning-votes'!$A$1:$L$53,MATCH($C3291,'state-winning-votes'!$A:$A,0),MATCH($A3291,'state-winning-votes'!$A$2:$L$2,0)),$K:$K,$H:$H)</f>
        <v>Obama, Barack H.</v>
      </c>
      <c r="O3291" t="str">
        <f>VLOOKUP(A3291,'national-winners'!$A$2:$B$13,2,0)</f>
        <v>Obama, Barack H.</v>
      </c>
    </row>
    <row r="3292" spans="1:15" x14ac:dyDescent="0.25">
      <c r="A3292">
        <v>2012</v>
      </c>
      <c r="B3292" t="s">
        <v>117</v>
      </c>
      <c r="C3292" t="s">
        <v>118</v>
      </c>
      <c r="D3292">
        <v>36</v>
      </c>
      <c r="E3292">
        <v>21</v>
      </c>
      <c r="F3292">
        <v>13</v>
      </c>
      <c r="G3292" t="s">
        <v>16</v>
      </c>
      <c r="H3292" t="s">
        <v>394</v>
      </c>
      <c r="I3292" t="s">
        <v>353</v>
      </c>
      <c r="J3292" t="b">
        <v>0</v>
      </c>
      <c r="K3292">
        <v>2039</v>
      </c>
      <c r="L3292">
        <v>7116784</v>
      </c>
      <c r="M3292" t="str">
        <f>IF(VLOOKUP(A3292,'national-winners'!$A$2:$B$13,2,0)=H3292,"Y","N")</f>
        <v>N</v>
      </c>
      <c r="N3292" t="str">
        <f>_xlfn.XLOOKUP(INDEX('state-winning-votes'!$A$1:$L$53,MATCH($C3292,'state-winning-votes'!$A:$A,0),MATCH($A3292,'state-winning-votes'!$A$2:$L$2,0)),$K:$K,$H:$H)</f>
        <v>Obama, Barack H.</v>
      </c>
      <c r="O3292" t="str">
        <f>VLOOKUP(A3292,'national-winners'!$A$2:$B$13,2,0)</f>
        <v>Obama, Barack H.</v>
      </c>
    </row>
    <row r="3293" spans="1:15" x14ac:dyDescent="0.25">
      <c r="A3293">
        <v>2012</v>
      </c>
      <c r="B3293" t="s">
        <v>117</v>
      </c>
      <c r="C3293" t="s">
        <v>118</v>
      </c>
      <c r="D3293">
        <v>36</v>
      </c>
      <c r="E3293">
        <v>21</v>
      </c>
      <c r="F3293">
        <v>13</v>
      </c>
      <c r="G3293" t="s">
        <v>16</v>
      </c>
      <c r="J3293" t="b">
        <v>1</v>
      </c>
      <c r="K3293">
        <v>343</v>
      </c>
      <c r="L3293">
        <v>7116784</v>
      </c>
      <c r="M3293" t="str">
        <f>IF(VLOOKUP(A3293,'national-winners'!$A$2:$B$13,2,0)=H3293,"Y","N")</f>
        <v>N</v>
      </c>
      <c r="N3293" t="str">
        <f>_xlfn.XLOOKUP(INDEX('state-winning-votes'!$A$1:$L$53,MATCH($C3293,'state-winning-votes'!$A:$A,0),MATCH($A3293,'state-winning-votes'!$A$2:$L$2,0)),$K:$K,$H:$H)</f>
        <v>Obama, Barack H.</v>
      </c>
      <c r="O3293" t="str">
        <f>VLOOKUP(A3293,'national-winners'!$A$2:$B$13,2,0)</f>
        <v>Obama, Barack H.</v>
      </c>
    </row>
    <row r="3294" spans="1:15" x14ac:dyDescent="0.25">
      <c r="A3294">
        <v>2012</v>
      </c>
      <c r="B3294" t="s">
        <v>122</v>
      </c>
      <c r="C3294" t="s">
        <v>123</v>
      </c>
      <c r="D3294">
        <v>37</v>
      </c>
      <c r="E3294">
        <v>56</v>
      </c>
      <c r="F3294">
        <v>47</v>
      </c>
      <c r="G3294" t="s">
        <v>16</v>
      </c>
      <c r="H3294" t="s">
        <v>376</v>
      </c>
      <c r="I3294" t="s">
        <v>21</v>
      </c>
      <c r="J3294" t="b">
        <v>0</v>
      </c>
      <c r="K3294">
        <v>2270395</v>
      </c>
      <c r="L3294">
        <v>4505372</v>
      </c>
      <c r="M3294" t="str">
        <f>IF(VLOOKUP(A3294,'national-winners'!$A$2:$B$13,2,0)=H3294,"Y","N")</f>
        <v>N</v>
      </c>
      <c r="N3294" t="str">
        <f>_xlfn.XLOOKUP(INDEX('state-winning-votes'!$A$1:$L$53,MATCH($C3294,'state-winning-votes'!$A:$A,0),MATCH($A3294,'state-winning-votes'!$A$2:$L$2,0)),$K:$K,$H:$H)</f>
        <v>Romney, Mitt</v>
      </c>
      <c r="O3294" t="str">
        <f>VLOOKUP(A3294,'national-winners'!$A$2:$B$13,2,0)</f>
        <v>Obama, Barack H.</v>
      </c>
    </row>
    <row r="3295" spans="1:15" x14ac:dyDescent="0.25">
      <c r="A3295">
        <v>2012</v>
      </c>
      <c r="B3295" t="s">
        <v>122</v>
      </c>
      <c r="C3295" t="s">
        <v>123</v>
      </c>
      <c r="D3295">
        <v>37</v>
      </c>
      <c r="E3295">
        <v>56</v>
      </c>
      <c r="F3295">
        <v>47</v>
      </c>
      <c r="G3295" t="s">
        <v>16</v>
      </c>
      <c r="H3295" t="s">
        <v>349</v>
      </c>
      <c r="I3295" t="s">
        <v>18</v>
      </c>
      <c r="J3295" t="b">
        <v>0</v>
      </c>
      <c r="K3295">
        <v>2178391</v>
      </c>
      <c r="L3295">
        <v>4505372</v>
      </c>
      <c r="M3295" t="str">
        <f>IF(VLOOKUP(A3295,'national-winners'!$A$2:$B$13,2,0)=H3295,"Y","N")</f>
        <v>Y</v>
      </c>
      <c r="N3295" t="str">
        <f>_xlfn.XLOOKUP(INDEX('state-winning-votes'!$A$1:$L$53,MATCH($C3295,'state-winning-votes'!$A:$A,0),MATCH($A3295,'state-winning-votes'!$A$2:$L$2,0)),$K:$K,$H:$H)</f>
        <v>Romney, Mitt</v>
      </c>
      <c r="O3295" t="str">
        <f>VLOOKUP(A3295,'national-winners'!$A$2:$B$13,2,0)</f>
        <v>Obama, Barack H.</v>
      </c>
    </row>
    <row r="3296" spans="1:15" x14ac:dyDescent="0.25">
      <c r="A3296">
        <v>2012</v>
      </c>
      <c r="B3296" t="s">
        <v>122</v>
      </c>
      <c r="C3296" t="s">
        <v>123</v>
      </c>
      <c r="D3296">
        <v>37</v>
      </c>
      <c r="E3296">
        <v>56</v>
      </c>
      <c r="F3296">
        <v>47</v>
      </c>
      <c r="G3296" t="s">
        <v>16</v>
      </c>
      <c r="H3296" t="s">
        <v>377</v>
      </c>
      <c r="I3296" t="s">
        <v>29</v>
      </c>
      <c r="J3296" t="b">
        <v>0</v>
      </c>
      <c r="K3296">
        <v>44515</v>
      </c>
      <c r="L3296">
        <v>4505372</v>
      </c>
      <c r="M3296" t="str">
        <f>IF(VLOOKUP(A3296,'national-winners'!$A$2:$B$13,2,0)=H3296,"Y","N")</f>
        <v>N</v>
      </c>
      <c r="N3296" t="str">
        <f>_xlfn.XLOOKUP(INDEX('state-winning-votes'!$A$1:$L$53,MATCH($C3296,'state-winning-votes'!$A:$A,0),MATCH($A3296,'state-winning-votes'!$A$2:$L$2,0)),$K:$K,$H:$H)</f>
        <v>Romney, Mitt</v>
      </c>
      <c r="O3296" t="str">
        <f>VLOOKUP(A3296,'national-winners'!$A$2:$B$13,2,0)</f>
        <v>Obama, Barack H.</v>
      </c>
    </row>
    <row r="3297" spans="1:15" x14ac:dyDescent="0.25">
      <c r="A3297">
        <v>2012</v>
      </c>
      <c r="B3297" t="s">
        <v>122</v>
      </c>
      <c r="C3297" t="s">
        <v>123</v>
      </c>
      <c r="D3297">
        <v>37</v>
      </c>
      <c r="E3297">
        <v>56</v>
      </c>
      <c r="F3297">
        <v>47</v>
      </c>
      <c r="G3297" t="s">
        <v>16</v>
      </c>
      <c r="J3297" t="b">
        <v>1</v>
      </c>
      <c r="K3297">
        <v>12071</v>
      </c>
      <c r="L3297">
        <v>4505372</v>
      </c>
      <c r="M3297" t="str">
        <f>IF(VLOOKUP(A3297,'national-winners'!$A$2:$B$13,2,0)=H3297,"Y","N")</f>
        <v>N</v>
      </c>
      <c r="N3297" t="str">
        <f>_xlfn.XLOOKUP(INDEX('state-winning-votes'!$A$1:$L$53,MATCH($C3297,'state-winning-votes'!$A:$A,0),MATCH($A3297,'state-winning-votes'!$A$2:$L$2,0)),$K:$K,$H:$H)</f>
        <v>Romney, Mitt</v>
      </c>
      <c r="O3297" t="str">
        <f>VLOOKUP(A3297,'national-winners'!$A$2:$B$13,2,0)</f>
        <v>Obama, Barack H.</v>
      </c>
    </row>
    <row r="3298" spans="1:15" x14ac:dyDescent="0.25">
      <c r="A3298">
        <v>2012</v>
      </c>
      <c r="B3298" t="s">
        <v>124</v>
      </c>
      <c r="C3298" t="s">
        <v>125</v>
      </c>
      <c r="D3298">
        <v>38</v>
      </c>
      <c r="E3298">
        <v>44</v>
      </c>
      <c r="F3298">
        <v>36</v>
      </c>
      <c r="G3298" t="s">
        <v>16</v>
      </c>
      <c r="H3298" t="s">
        <v>376</v>
      </c>
      <c r="I3298" t="s">
        <v>21</v>
      </c>
      <c r="J3298" t="b">
        <v>0</v>
      </c>
      <c r="K3298">
        <v>188320</v>
      </c>
      <c r="L3298">
        <v>322932</v>
      </c>
      <c r="M3298" t="str">
        <f>IF(VLOOKUP(A3298,'national-winners'!$A$2:$B$13,2,0)=H3298,"Y","N")</f>
        <v>N</v>
      </c>
      <c r="N3298" t="str">
        <f>_xlfn.XLOOKUP(INDEX('state-winning-votes'!$A$1:$L$53,MATCH($C3298,'state-winning-votes'!$A:$A,0),MATCH($A3298,'state-winning-votes'!$A$2:$L$2,0)),$K:$K,$H:$H)</f>
        <v>Romney, Mitt</v>
      </c>
      <c r="O3298" t="str">
        <f>VLOOKUP(A3298,'national-winners'!$A$2:$B$13,2,0)</f>
        <v>Obama, Barack H.</v>
      </c>
    </row>
    <row r="3299" spans="1:15" x14ac:dyDescent="0.25">
      <c r="A3299">
        <v>2012</v>
      </c>
      <c r="B3299" t="s">
        <v>124</v>
      </c>
      <c r="C3299" t="s">
        <v>125</v>
      </c>
      <c r="D3299">
        <v>38</v>
      </c>
      <c r="E3299">
        <v>44</v>
      </c>
      <c r="F3299">
        <v>36</v>
      </c>
      <c r="G3299" t="s">
        <v>16</v>
      </c>
      <c r="H3299" t="s">
        <v>349</v>
      </c>
      <c r="I3299" t="s">
        <v>18</v>
      </c>
      <c r="J3299" t="b">
        <v>0</v>
      </c>
      <c r="K3299">
        <v>124966</v>
      </c>
      <c r="L3299">
        <v>322932</v>
      </c>
      <c r="M3299" t="str">
        <f>IF(VLOOKUP(A3299,'national-winners'!$A$2:$B$13,2,0)=H3299,"Y","N")</f>
        <v>Y</v>
      </c>
      <c r="N3299" t="str">
        <f>_xlfn.XLOOKUP(INDEX('state-winning-votes'!$A$1:$L$53,MATCH($C3299,'state-winning-votes'!$A:$A,0),MATCH($A3299,'state-winning-votes'!$A$2:$L$2,0)),$K:$K,$H:$H)</f>
        <v>Romney, Mitt</v>
      </c>
      <c r="O3299" t="str">
        <f>VLOOKUP(A3299,'national-winners'!$A$2:$B$13,2,0)</f>
        <v>Obama, Barack H.</v>
      </c>
    </row>
    <row r="3300" spans="1:15" x14ac:dyDescent="0.25">
      <c r="A3300">
        <v>2012</v>
      </c>
      <c r="B3300" t="s">
        <v>124</v>
      </c>
      <c r="C3300" t="s">
        <v>125</v>
      </c>
      <c r="D3300">
        <v>38</v>
      </c>
      <c r="E3300">
        <v>44</v>
      </c>
      <c r="F3300">
        <v>36</v>
      </c>
      <c r="G3300" t="s">
        <v>16</v>
      </c>
      <c r="H3300" t="s">
        <v>377</v>
      </c>
      <c r="I3300" t="s">
        <v>29</v>
      </c>
      <c r="J3300" t="b">
        <v>0</v>
      </c>
      <c r="K3300">
        <v>5238</v>
      </c>
      <c r="L3300">
        <v>322932</v>
      </c>
      <c r="M3300" t="str">
        <f>IF(VLOOKUP(A3300,'national-winners'!$A$2:$B$13,2,0)=H3300,"Y","N")</f>
        <v>N</v>
      </c>
      <c r="N3300" t="str">
        <f>_xlfn.XLOOKUP(INDEX('state-winning-votes'!$A$1:$L$53,MATCH($C3300,'state-winning-votes'!$A:$A,0),MATCH($A3300,'state-winning-votes'!$A$2:$L$2,0)),$K:$K,$H:$H)</f>
        <v>Romney, Mitt</v>
      </c>
      <c r="O3300" t="str">
        <f>VLOOKUP(A3300,'national-winners'!$A$2:$B$13,2,0)</f>
        <v>Obama, Barack H.</v>
      </c>
    </row>
    <row r="3301" spans="1:15" x14ac:dyDescent="0.25">
      <c r="A3301">
        <v>2012</v>
      </c>
      <c r="B3301" t="s">
        <v>124</v>
      </c>
      <c r="C3301" t="s">
        <v>125</v>
      </c>
      <c r="D3301">
        <v>38</v>
      </c>
      <c r="E3301">
        <v>44</v>
      </c>
      <c r="F3301">
        <v>36</v>
      </c>
      <c r="G3301" t="s">
        <v>16</v>
      </c>
      <c r="J3301" t="b">
        <v>1</v>
      </c>
      <c r="K3301">
        <v>1860</v>
      </c>
      <c r="L3301">
        <v>322932</v>
      </c>
      <c r="M3301" t="str">
        <f>IF(VLOOKUP(A3301,'national-winners'!$A$2:$B$13,2,0)=H3301,"Y","N")</f>
        <v>N</v>
      </c>
      <c r="N3301" t="str">
        <f>_xlfn.XLOOKUP(INDEX('state-winning-votes'!$A$1:$L$53,MATCH($C3301,'state-winning-votes'!$A:$A,0),MATCH($A3301,'state-winning-votes'!$A$2:$L$2,0)),$K:$K,$H:$H)</f>
        <v>Romney, Mitt</v>
      </c>
      <c r="O3301" t="str">
        <f>VLOOKUP(A3301,'national-winners'!$A$2:$B$13,2,0)</f>
        <v>Obama, Barack H.</v>
      </c>
    </row>
    <row r="3302" spans="1:15" x14ac:dyDescent="0.25">
      <c r="A3302">
        <v>2012</v>
      </c>
      <c r="B3302" t="s">
        <v>124</v>
      </c>
      <c r="C3302" t="s">
        <v>125</v>
      </c>
      <c r="D3302">
        <v>38</v>
      </c>
      <c r="E3302">
        <v>44</v>
      </c>
      <c r="F3302">
        <v>36</v>
      </c>
      <c r="G3302" t="s">
        <v>16</v>
      </c>
      <c r="H3302" t="s">
        <v>381</v>
      </c>
      <c r="I3302" t="s">
        <v>134</v>
      </c>
      <c r="J3302" t="b">
        <v>0</v>
      </c>
      <c r="K3302">
        <v>1186</v>
      </c>
      <c r="L3302">
        <v>322932</v>
      </c>
      <c r="M3302" t="str">
        <f>IF(VLOOKUP(A3302,'national-winners'!$A$2:$B$13,2,0)=H3302,"Y","N")</f>
        <v>N</v>
      </c>
      <c r="N3302" t="str">
        <f>_xlfn.XLOOKUP(INDEX('state-winning-votes'!$A$1:$L$53,MATCH($C3302,'state-winning-votes'!$A:$A,0),MATCH($A3302,'state-winning-votes'!$A$2:$L$2,0)),$K:$K,$H:$H)</f>
        <v>Romney, Mitt</v>
      </c>
      <c r="O3302" t="str">
        <f>VLOOKUP(A3302,'national-winners'!$A$2:$B$13,2,0)</f>
        <v>Obama, Barack H.</v>
      </c>
    </row>
    <row r="3303" spans="1:15" x14ac:dyDescent="0.25">
      <c r="A3303">
        <v>2012</v>
      </c>
      <c r="B3303" t="s">
        <v>124</v>
      </c>
      <c r="C3303" t="s">
        <v>125</v>
      </c>
      <c r="D3303">
        <v>38</v>
      </c>
      <c r="E3303">
        <v>44</v>
      </c>
      <c r="F3303">
        <v>36</v>
      </c>
      <c r="G3303" t="s">
        <v>16</v>
      </c>
      <c r="H3303" t="s">
        <v>378</v>
      </c>
      <c r="I3303" t="s">
        <v>274</v>
      </c>
      <c r="J3303" t="b">
        <v>0</v>
      </c>
      <c r="K3303">
        <v>1362</v>
      </c>
      <c r="L3303">
        <v>322932</v>
      </c>
      <c r="M3303" t="str">
        <f>IF(VLOOKUP(A3303,'national-winners'!$A$2:$B$13,2,0)=H3303,"Y","N")</f>
        <v>N</v>
      </c>
      <c r="N3303" t="str">
        <f>_xlfn.XLOOKUP(INDEX('state-winning-votes'!$A$1:$L$53,MATCH($C3303,'state-winning-votes'!$A:$A,0),MATCH($A3303,'state-winning-votes'!$A$2:$L$2,0)),$K:$K,$H:$H)</f>
        <v>Romney, Mitt</v>
      </c>
      <c r="O3303" t="str">
        <f>VLOOKUP(A3303,'national-winners'!$A$2:$B$13,2,0)</f>
        <v>Obama, Barack H.</v>
      </c>
    </row>
    <row r="3304" spans="1:15" x14ac:dyDescent="0.25">
      <c r="A3304">
        <v>2012</v>
      </c>
      <c r="B3304" t="s">
        <v>126</v>
      </c>
      <c r="C3304" t="s">
        <v>127</v>
      </c>
      <c r="D3304">
        <v>39</v>
      </c>
      <c r="E3304">
        <v>31</v>
      </c>
      <c r="F3304">
        <v>24</v>
      </c>
      <c r="G3304" t="s">
        <v>16</v>
      </c>
      <c r="H3304" t="s">
        <v>349</v>
      </c>
      <c r="I3304" t="s">
        <v>18</v>
      </c>
      <c r="J3304" t="b">
        <v>0</v>
      </c>
      <c r="K3304">
        <v>2827621</v>
      </c>
      <c r="L3304">
        <v>5580822</v>
      </c>
      <c r="M3304" t="str">
        <f>IF(VLOOKUP(A3304,'national-winners'!$A$2:$B$13,2,0)=H3304,"Y","N")</f>
        <v>Y</v>
      </c>
      <c r="N3304" t="str">
        <f>_xlfn.XLOOKUP(INDEX('state-winning-votes'!$A$1:$L$53,MATCH($C3304,'state-winning-votes'!$A:$A,0),MATCH($A3304,'state-winning-votes'!$A$2:$L$2,0)),$K:$K,$H:$H)</f>
        <v>Obama, Barack H.</v>
      </c>
      <c r="O3304" t="str">
        <f>VLOOKUP(A3304,'national-winners'!$A$2:$B$13,2,0)</f>
        <v>Obama, Barack H.</v>
      </c>
    </row>
    <row r="3305" spans="1:15" x14ac:dyDescent="0.25">
      <c r="A3305">
        <v>2012</v>
      </c>
      <c r="B3305" t="s">
        <v>126</v>
      </c>
      <c r="C3305" t="s">
        <v>127</v>
      </c>
      <c r="D3305">
        <v>39</v>
      </c>
      <c r="E3305">
        <v>31</v>
      </c>
      <c r="F3305">
        <v>24</v>
      </c>
      <c r="G3305" t="s">
        <v>16</v>
      </c>
      <c r="H3305" t="s">
        <v>376</v>
      </c>
      <c r="I3305" t="s">
        <v>21</v>
      </c>
      <c r="J3305" t="b">
        <v>0</v>
      </c>
      <c r="K3305">
        <v>2661407</v>
      </c>
      <c r="L3305">
        <v>5580822</v>
      </c>
      <c r="M3305" t="str">
        <f>IF(VLOOKUP(A3305,'national-winners'!$A$2:$B$13,2,0)=H3305,"Y","N")</f>
        <v>N</v>
      </c>
      <c r="N3305" t="str">
        <f>_xlfn.XLOOKUP(INDEX('state-winning-votes'!$A$1:$L$53,MATCH($C3305,'state-winning-votes'!$A:$A,0),MATCH($A3305,'state-winning-votes'!$A$2:$L$2,0)),$K:$K,$H:$H)</f>
        <v>Obama, Barack H.</v>
      </c>
      <c r="O3305" t="str">
        <f>VLOOKUP(A3305,'national-winners'!$A$2:$B$13,2,0)</f>
        <v>Obama, Barack H.</v>
      </c>
    </row>
    <row r="3306" spans="1:15" x14ac:dyDescent="0.25">
      <c r="A3306">
        <v>2012</v>
      </c>
      <c r="B3306" t="s">
        <v>126</v>
      </c>
      <c r="C3306" t="s">
        <v>127</v>
      </c>
      <c r="D3306">
        <v>39</v>
      </c>
      <c r="E3306">
        <v>31</v>
      </c>
      <c r="F3306">
        <v>24</v>
      </c>
      <c r="G3306" t="s">
        <v>16</v>
      </c>
      <c r="H3306" t="s">
        <v>377</v>
      </c>
      <c r="I3306" t="s">
        <v>29</v>
      </c>
      <c r="J3306" t="b">
        <v>0</v>
      </c>
      <c r="K3306">
        <v>49493</v>
      </c>
      <c r="L3306">
        <v>5580822</v>
      </c>
      <c r="M3306" t="str">
        <f>IF(VLOOKUP(A3306,'national-winners'!$A$2:$B$13,2,0)=H3306,"Y","N")</f>
        <v>N</v>
      </c>
      <c r="N3306" t="str">
        <f>_xlfn.XLOOKUP(INDEX('state-winning-votes'!$A$1:$L$53,MATCH($C3306,'state-winning-votes'!$A:$A,0),MATCH($A3306,'state-winning-votes'!$A$2:$L$2,0)),$K:$K,$H:$H)</f>
        <v>Obama, Barack H.</v>
      </c>
      <c r="O3306" t="str">
        <f>VLOOKUP(A3306,'national-winners'!$A$2:$B$13,2,0)</f>
        <v>Obama, Barack H.</v>
      </c>
    </row>
    <row r="3307" spans="1:15" x14ac:dyDescent="0.25">
      <c r="A3307">
        <v>2012</v>
      </c>
      <c r="B3307" t="s">
        <v>126</v>
      </c>
      <c r="C3307" t="s">
        <v>127</v>
      </c>
      <c r="D3307">
        <v>39</v>
      </c>
      <c r="E3307">
        <v>31</v>
      </c>
      <c r="F3307">
        <v>24</v>
      </c>
      <c r="G3307" t="s">
        <v>16</v>
      </c>
      <c r="H3307" t="s">
        <v>378</v>
      </c>
      <c r="I3307" t="s">
        <v>274</v>
      </c>
      <c r="J3307" t="b">
        <v>0</v>
      </c>
      <c r="K3307">
        <v>18574</v>
      </c>
      <c r="L3307">
        <v>5580822</v>
      </c>
      <c r="M3307" t="str">
        <f>IF(VLOOKUP(A3307,'national-winners'!$A$2:$B$13,2,0)=H3307,"Y","N")</f>
        <v>N</v>
      </c>
      <c r="N3307" t="str">
        <f>_xlfn.XLOOKUP(INDEX('state-winning-votes'!$A$1:$L$53,MATCH($C3307,'state-winning-votes'!$A:$A,0),MATCH($A3307,'state-winning-votes'!$A$2:$L$2,0)),$K:$K,$H:$H)</f>
        <v>Obama, Barack H.</v>
      </c>
      <c r="O3307" t="str">
        <f>VLOOKUP(A3307,'national-winners'!$A$2:$B$13,2,0)</f>
        <v>Obama, Barack H.</v>
      </c>
    </row>
    <row r="3308" spans="1:15" x14ac:dyDescent="0.25">
      <c r="A3308">
        <v>2012</v>
      </c>
      <c r="B3308" t="s">
        <v>126</v>
      </c>
      <c r="C3308" t="s">
        <v>127</v>
      </c>
      <c r="D3308">
        <v>39</v>
      </c>
      <c r="E3308">
        <v>31</v>
      </c>
      <c r="F3308">
        <v>24</v>
      </c>
      <c r="G3308" t="s">
        <v>16</v>
      </c>
      <c r="H3308" t="s">
        <v>404</v>
      </c>
      <c r="I3308" t="s">
        <v>35</v>
      </c>
      <c r="J3308" t="b">
        <v>0</v>
      </c>
      <c r="K3308">
        <v>12502</v>
      </c>
      <c r="L3308">
        <v>5580822</v>
      </c>
      <c r="M3308" t="str">
        <f>IF(VLOOKUP(A3308,'national-winners'!$A$2:$B$13,2,0)=H3308,"Y","N")</f>
        <v>N</v>
      </c>
      <c r="N3308" t="str">
        <f>_xlfn.XLOOKUP(INDEX('state-winning-votes'!$A$1:$L$53,MATCH($C3308,'state-winning-votes'!$A:$A,0),MATCH($A3308,'state-winning-votes'!$A$2:$L$2,0)),$K:$K,$H:$H)</f>
        <v>Obama, Barack H.</v>
      </c>
      <c r="O3308" t="str">
        <f>VLOOKUP(A3308,'national-winners'!$A$2:$B$13,2,0)</f>
        <v>Obama, Barack H.</v>
      </c>
    </row>
    <row r="3309" spans="1:15" x14ac:dyDescent="0.25">
      <c r="A3309">
        <v>2012</v>
      </c>
      <c r="B3309" t="s">
        <v>126</v>
      </c>
      <c r="C3309" t="s">
        <v>127</v>
      </c>
      <c r="D3309">
        <v>39</v>
      </c>
      <c r="E3309">
        <v>31</v>
      </c>
      <c r="F3309">
        <v>24</v>
      </c>
      <c r="G3309" t="s">
        <v>16</v>
      </c>
      <c r="H3309" t="s">
        <v>381</v>
      </c>
      <c r="I3309" t="s">
        <v>134</v>
      </c>
      <c r="J3309" t="b">
        <v>0</v>
      </c>
      <c r="K3309">
        <v>8151</v>
      </c>
      <c r="L3309">
        <v>5580822</v>
      </c>
      <c r="M3309" t="str">
        <f>IF(VLOOKUP(A3309,'national-winners'!$A$2:$B$13,2,0)=H3309,"Y","N")</f>
        <v>N</v>
      </c>
      <c r="N3309" t="str">
        <f>_xlfn.XLOOKUP(INDEX('state-winning-votes'!$A$1:$L$53,MATCH($C3309,'state-winning-votes'!$A:$A,0),MATCH($A3309,'state-winning-votes'!$A$2:$L$2,0)),$K:$K,$H:$H)</f>
        <v>Obama, Barack H.</v>
      </c>
      <c r="O3309" t="str">
        <f>VLOOKUP(A3309,'national-winners'!$A$2:$B$13,2,0)</f>
        <v>Obama, Barack H.</v>
      </c>
    </row>
    <row r="3310" spans="1:15" x14ac:dyDescent="0.25">
      <c r="A3310">
        <v>2012</v>
      </c>
      <c r="B3310" t="s">
        <v>126</v>
      </c>
      <c r="C3310" t="s">
        <v>127</v>
      </c>
      <c r="D3310">
        <v>39</v>
      </c>
      <c r="E3310">
        <v>31</v>
      </c>
      <c r="F3310">
        <v>24</v>
      </c>
      <c r="G3310" t="s">
        <v>16</v>
      </c>
      <c r="H3310" t="s">
        <v>387</v>
      </c>
      <c r="I3310" t="s">
        <v>100</v>
      </c>
      <c r="J3310" t="b">
        <v>0</v>
      </c>
      <c r="K3310">
        <v>2967</v>
      </c>
      <c r="L3310">
        <v>5580822</v>
      </c>
      <c r="M3310" t="str">
        <f>IF(VLOOKUP(A3310,'national-winners'!$A$2:$B$13,2,0)=H3310,"Y","N")</f>
        <v>N</v>
      </c>
      <c r="N3310" t="str">
        <f>_xlfn.XLOOKUP(INDEX('state-winning-votes'!$A$1:$L$53,MATCH($C3310,'state-winning-votes'!$A:$A,0),MATCH($A3310,'state-winning-votes'!$A$2:$L$2,0)),$K:$K,$H:$H)</f>
        <v>Obama, Barack H.</v>
      </c>
      <c r="O3310" t="str">
        <f>VLOOKUP(A3310,'national-winners'!$A$2:$B$13,2,0)</f>
        <v>Obama, Barack H.</v>
      </c>
    </row>
    <row r="3311" spans="1:15" x14ac:dyDescent="0.25">
      <c r="A3311">
        <v>2012</v>
      </c>
      <c r="B3311" t="s">
        <v>126</v>
      </c>
      <c r="C3311" t="s">
        <v>127</v>
      </c>
      <c r="D3311">
        <v>39</v>
      </c>
      <c r="E3311">
        <v>31</v>
      </c>
      <c r="F3311">
        <v>24</v>
      </c>
      <c r="G3311" t="s">
        <v>16</v>
      </c>
      <c r="J3311" t="b">
        <v>1</v>
      </c>
      <c r="K3311">
        <v>107</v>
      </c>
      <c r="L3311">
        <v>5580822</v>
      </c>
      <c r="M3311" t="str">
        <f>IF(VLOOKUP(A3311,'national-winners'!$A$2:$B$13,2,0)=H3311,"Y","N")</f>
        <v>N</v>
      </c>
      <c r="N3311" t="str">
        <f>_xlfn.XLOOKUP(INDEX('state-winning-votes'!$A$1:$L$53,MATCH($C3311,'state-winning-votes'!$A:$A,0),MATCH($A3311,'state-winning-votes'!$A$2:$L$2,0)),$K:$K,$H:$H)</f>
        <v>Obama, Barack H.</v>
      </c>
      <c r="O3311" t="str">
        <f>VLOOKUP(A3311,'national-winners'!$A$2:$B$13,2,0)</f>
        <v>Obama, Barack H.</v>
      </c>
    </row>
    <row r="3312" spans="1:15" x14ac:dyDescent="0.25">
      <c r="A3312">
        <v>2012</v>
      </c>
      <c r="B3312" t="s">
        <v>128</v>
      </c>
      <c r="C3312" t="s">
        <v>129</v>
      </c>
      <c r="D3312">
        <v>40</v>
      </c>
      <c r="E3312">
        <v>73</v>
      </c>
      <c r="F3312">
        <v>53</v>
      </c>
      <c r="G3312" t="s">
        <v>16</v>
      </c>
      <c r="H3312" t="s">
        <v>376</v>
      </c>
      <c r="I3312" t="s">
        <v>21</v>
      </c>
      <c r="J3312" t="b">
        <v>0</v>
      </c>
      <c r="K3312">
        <v>891325</v>
      </c>
      <c r="L3312">
        <v>1334872</v>
      </c>
      <c r="M3312" t="str">
        <f>IF(VLOOKUP(A3312,'national-winners'!$A$2:$B$13,2,0)=H3312,"Y","N")</f>
        <v>N</v>
      </c>
      <c r="N3312" t="str">
        <f>_xlfn.XLOOKUP(INDEX('state-winning-votes'!$A$1:$L$53,MATCH($C3312,'state-winning-votes'!$A:$A,0),MATCH($A3312,'state-winning-votes'!$A$2:$L$2,0)),$K:$K,$H:$H)</f>
        <v>Romney, Mitt</v>
      </c>
      <c r="O3312" t="str">
        <f>VLOOKUP(A3312,'national-winners'!$A$2:$B$13,2,0)</f>
        <v>Obama, Barack H.</v>
      </c>
    </row>
    <row r="3313" spans="1:15" x14ac:dyDescent="0.25">
      <c r="A3313">
        <v>2012</v>
      </c>
      <c r="B3313" t="s">
        <v>128</v>
      </c>
      <c r="C3313" t="s">
        <v>129</v>
      </c>
      <c r="D3313">
        <v>40</v>
      </c>
      <c r="E3313">
        <v>73</v>
      </c>
      <c r="F3313">
        <v>53</v>
      </c>
      <c r="G3313" t="s">
        <v>16</v>
      </c>
      <c r="H3313" t="s">
        <v>349</v>
      </c>
      <c r="I3313" t="s">
        <v>18</v>
      </c>
      <c r="J3313" t="b">
        <v>0</v>
      </c>
      <c r="K3313">
        <v>443547</v>
      </c>
      <c r="L3313">
        <v>1334872</v>
      </c>
      <c r="M3313" t="str">
        <f>IF(VLOOKUP(A3313,'national-winners'!$A$2:$B$13,2,0)=H3313,"Y","N")</f>
        <v>Y</v>
      </c>
      <c r="N3313" t="str">
        <f>_xlfn.XLOOKUP(INDEX('state-winning-votes'!$A$1:$L$53,MATCH($C3313,'state-winning-votes'!$A:$A,0),MATCH($A3313,'state-winning-votes'!$A$2:$L$2,0)),$K:$K,$H:$H)</f>
        <v>Romney, Mitt</v>
      </c>
      <c r="O3313" t="str">
        <f>VLOOKUP(A3313,'national-winners'!$A$2:$B$13,2,0)</f>
        <v>Obama, Barack H.</v>
      </c>
    </row>
    <row r="3314" spans="1:15" x14ac:dyDescent="0.25">
      <c r="A3314">
        <v>2012</v>
      </c>
      <c r="B3314" t="s">
        <v>130</v>
      </c>
      <c r="C3314" t="s">
        <v>131</v>
      </c>
      <c r="D3314">
        <v>41</v>
      </c>
      <c r="E3314">
        <v>92</v>
      </c>
      <c r="F3314">
        <v>72</v>
      </c>
      <c r="G3314" t="s">
        <v>16</v>
      </c>
      <c r="H3314" t="s">
        <v>349</v>
      </c>
      <c r="I3314" t="s">
        <v>18</v>
      </c>
      <c r="J3314" t="b">
        <v>0</v>
      </c>
      <c r="K3314">
        <v>970488</v>
      </c>
      <c r="L3314">
        <v>1789270</v>
      </c>
      <c r="M3314" t="str">
        <f>IF(VLOOKUP(A3314,'national-winners'!$A$2:$B$13,2,0)=H3314,"Y","N")</f>
        <v>Y</v>
      </c>
      <c r="N3314" t="str">
        <f>_xlfn.XLOOKUP(INDEX('state-winning-votes'!$A$1:$L$53,MATCH($C3314,'state-winning-votes'!$A:$A,0),MATCH($A3314,'state-winning-votes'!$A$2:$L$2,0)),$K:$K,$H:$H)</f>
        <v>Obama, Barack H.</v>
      </c>
      <c r="O3314" t="str">
        <f>VLOOKUP(A3314,'national-winners'!$A$2:$B$13,2,0)</f>
        <v>Obama, Barack H.</v>
      </c>
    </row>
    <row r="3315" spans="1:15" x14ac:dyDescent="0.25">
      <c r="A3315">
        <v>2012</v>
      </c>
      <c r="B3315" t="s">
        <v>130</v>
      </c>
      <c r="C3315" t="s">
        <v>131</v>
      </c>
      <c r="D3315">
        <v>41</v>
      </c>
      <c r="E3315">
        <v>92</v>
      </c>
      <c r="F3315">
        <v>72</v>
      </c>
      <c r="G3315" t="s">
        <v>16</v>
      </c>
      <c r="H3315" t="s">
        <v>376</v>
      </c>
      <c r="I3315" t="s">
        <v>21</v>
      </c>
      <c r="J3315" t="b">
        <v>0</v>
      </c>
      <c r="K3315">
        <v>754175</v>
      </c>
      <c r="L3315">
        <v>1789270</v>
      </c>
      <c r="M3315" t="str">
        <f>IF(VLOOKUP(A3315,'national-winners'!$A$2:$B$13,2,0)=H3315,"Y","N")</f>
        <v>N</v>
      </c>
      <c r="N3315" t="str">
        <f>_xlfn.XLOOKUP(INDEX('state-winning-votes'!$A$1:$L$53,MATCH($C3315,'state-winning-votes'!$A:$A,0),MATCH($A3315,'state-winning-votes'!$A$2:$L$2,0)),$K:$K,$H:$H)</f>
        <v>Obama, Barack H.</v>
      </c>
      <c r="O3315" t="str">
        <f>VLOOKUP(A3315,'national-winners'!$A$2:$B$13,2,0)</f>
        <v>Obama, Barack H.</v>
      </c>
    </row>
    <row r="3316" spans="1:15" x14ac:dyDescent="0.25">
      <c r="A3316">
        <v>2012</v>
      </c>
      <c r="B3316" t="s">
        <v>130</v>
      </c>
      <c r="C3316" t="s">
        <v>131</v>
      </c>
      <c r="D3316">
        <v>41</v>
      </c>
      <c r="E3316">
        <v>92</v>
      </c>
      <c r="F3316">
        <v>72</v>
      </c>
      <c r="G3316" t="s">
        <v>16</v>
      </c>
      <c r="H3316" t="s">
        <v>377</v>
      </c>
      <c r="I3316" t="s">
        <v>29</v>
      </c>
      <c r="J3316" t="b">
        <v>0</v>
      </c>
      <c r="K3316">
        <v>24089</v>
      </c>
      <c r="L3316">
        <v>1789270</v>
      </c>
      <c r="M3316" t="str">
        <f>IF(VLOOKUP(A3316,'national-winners'!$A$2:$B$13,2,0)=H3316,"Y","N")</f>
        <v>N</v>
      </c>
      <c r="N3316" t="str">
        <f>_xlfn.XLOOKUP(INDEX('state-winning-votes'!$A$1:$L$53,MATCH($C3316,'state-winning-votes'!$A:$A,0),MATCH($A3316,'state-winning-votes'!$A$2:$L$2,0)),$K:$K,$H:$H)</f>
        <v>Obama, Barack H.</v>
      </c>
      <c r="O3316" t="str">
        <f>VLOOKUP(A3316,'national-winners'!$A$2:$B$13,2,0)</f>
        <v>Obama, Barack H.</v>
      </c>
    </row>
    <row r="3317" spans="1:15" x14ac:dyDescent="0.25">
      <c r="A3317">
        <v>2012</v>
      </c>
      <c r="B3317" t="s">
        <v>130</v>
      </c>
      <c r="C3317" t="s">
        <v>131</v>
      </c>
      <c r="D3317">
        <v>41</v>
      </c>
      <c r="E3317">
        <v>92</v>
      </c>
      <c r="F3317">
        <v>72</v>
      </c>
      <c r="G3317" t="s">
        <v>16</v>
      </c>
      <c r="H3317" t="s">
        <v>378</v>
      </c>
      <c r="I3317" t="s">
        <v>339</v>
      </c>
      <c r="J3317" t="b">
        <v>0</v>
      </c>
      <c r="K3317">
        <v>19427</v>
      </c>
      <c r="L3317">
        <v>1789270</v>
      </c>
      <c r="M3317" t="str">
        <f>IF(VLOOKUP(A3317,'national-winners'!$A$2:$B$13,2,0)=H3317,"Y","N")</f>
        <v>N</v>
      </c>
      <c r="N3317" t="str">
        <f>_xlfn.XLOOKUP(INDEX('state-winning-votes'!$A$1:$L$53,MATCH($C3317,'state-winning-votes'!$A:$A,0),MATCH($A3317,'state-winning-votes'!$A$2:$L$2,0)),$K:$K,$H:$H)</f>
        <v>Obama, Barack H.</v>
      </c>
      <c r="O3317" t="str">
        <f>VLOOKUP(A3317,'national-winners'!$A$2:$B$13,2,0)</f>
        <v>Obama, Barack H.</v>
      </c>
    </row>
    <row r="3318" spans="1:15" x14ac:dyDescent="0.25">
      <c r="A3318">
        <v>2012</v>
      </c>
      <c r="B3318" t="s">
        <v>130</v>
      </c>
      <c r="C3318" t="s">
        <v>131</v>
      </c>
      <c r="D3318">
        <v>41</v>
      </c>
      <c r="E3318">
        <v>92</v>
      </c>
      <c r="F3318">
        <v>72</v>
      </c>
      <c r="G3318" t="s">
        <v>16</v>
      </c>
      <c r="H3318" t="s">
        <v>59</v>
      </c>
      <c r="J3318" t="b">
        <v>0</v>
      </c>
      <c r="K3318">
        <v>13275</v>
      </c>
      <c r="L3318">
        <v>1789270</v>
      </c>
      <c r="M3318" t="str">
        <f>IF(VLOOKUP(A3318,'national-winners'!$A$2:$B$13,2,0)=H3318,"Y","N")</f>
        <v>N</v>
      </c>
      <c r="N3318" t="str">
        <f>_xlfn.XLOOKUP(INDEX('state-winning-votes'!$A$1:$L$53,MATCH($C3318,'state-winning-votes'!$A:$A,0),MATCH($A3318,'state-winning-votes'!$A$2:$L$2,0)),$K:$K,$H:$H)</f>
        <v>Obama, Barack H.</v>
      </c>
      <c r="O3318" t="str">
        <f>VLOOKUP(A3318,'national-winners'!$A$2:$B$13,2,0)</f>
        <v>Obama, Barack H.</v>
      </c>
    </row>
    <row r="3319" spans="1:15" x14ac:dyDescent="0.25">
      <c r="A3319">
        <v>2012</v>
      </c>
      <c r="B3319" t="s">
        <v>130</v>
      </c>
      <c r="C3319" t="s">
        <v>131</v>
      </c>
      <c r="D3319">
        <v>41</v>
      </c>
      <c r="E3319">
        <v>92</v>
      </c>
      <c r="F3319">
        <v>72</v>
      </c>
      <c r="G3319" t="s">
        <v>16</v>
      </c>
      <c r="H3319" t="s">
        <v>405</v>
      </c>
      <c r="I3319" t="s">
        <v>134</v>
      </c>
      <c r="J3319" t="b">
        <v>0</v>
      </c>
      <c r="K3319">
        <v>4432</v>
      </c>
      <c r="L3319">
        <v>1789270</v>
      </c>
      <c r="M3319" t="str">
        <f>IF(VLOOKUP(A3319,'national-winners'!$A$2:$B$13,2,0)=H3319,"Y","N")</f>
        <v>N</v>
      </c>
      <c r="N3319" t="str">
        <f>_xlfn.XLOOKUP(INDEX('state-winning-votes'!$A$1:$L$53,MATCH($C3319,'state-winning-votes'!$A:$A,0),MATCH($A3319,'state-winning-votes'!$A$2:$L$2,0)),$K:$K,$H:$H)</f>
        <v>Obama, Barack H.</v>
      </c>
      <c r="O3319" t="str">
        <f>VLOOKUP(A3319,'national-winners'!$A$2:$B$13,2,0)</f>
        <v>Obama, Barack H.</v>
      </c>
    </row>
    <row r="3320" spans="1:15" x14ac:dyDescent="0.25">
      <c r="A3320">
        <v>2012</v>
      </c>
      <c r="B3320" t="s">
        <v>130</v>
      </c>
      <c r="C3320" t="s">
        <v>131</v>
      </c>
      <c r="D3320">
        <v>41</v>
      </c>
      <c r="E3320">
        <v>92</v>
      </c>
      <c r="F3320">
        <v>72</v>
      </c>
      <c r="G3320" t="s">
        <v>16</v>
      </c>
      <c r="H3320" t="s">
        <v>383</v>
      </c>
      <c r="I3320" t="s">
        <v>220</v>
      </c>
      <c r="J3320" t="b">
        <v>0</v>
      </c>
      <c r="K3320">
        <v>3384</v>
      </c>
      <c r="L3320">
        <v>1789270</v>
      </c>
      <c r="M3320" t="str">
        <f>IF(VLOOKUP(A3320,'national-winners'!$A$2:$B$13,2,0)=H3320,"Y","N")</f>
        <v>N</v>
      </c>
      <c r="N3320" t="str">
        <f>_xlfn.XLOOKUP(INDEX('state-winning-votes'!$A$1:$L$53,MATCH($C3320,'state-winning-votes'!$A:$A,0),MATCH($A3320,'state-winning-votes'!$A$2:$L$2,0)),$K:$K,$H:$H)</f>
        <v>Obama, Barack H.</v>
      </c>
      <c r="O3320" t="str">
        <f>VLOOKUP(A3320,'national-winners'!$A$2:$B$13,2,0)</f>
        <v>Obama, Barack H.</v>
      </c>
    </row>
    <row r="3321" spans="1:15" x14ac:dyDescent="0.25">
      <c r="A3321">
        <v>2012</v>
      </c>
      <c r="B3321" t="s">
        <v>132</v>
      </c>
      <c r="C3321" t="s">
        <v>133</v>
      </c>
      <c r="D3321">
        <v>42</v>
      </c>
      <c r="E3321">
        <v>23</v>
      </c>
      <c r="F3321">
        <v>14</v>
      </c>
      <c r="G3321" t="s">
        <v>16</v>
      </c>
      <c r="H3321" t="s">
        <v>349</v>
      </c>
      <c r="I3321" t="s">
        <v>18</v>
      </c>
      <c r="J3321" t="b">
        <v>0</v>
      </c>
      <c r="K3321">
        <v>2990274</v>
      </c>
      <c r="L3321">
        <v>5742040</v>
      </c>
      <c r="M3321" t="str">
        <f>IF(VLOOKUP(A3321,'national-winners'!$A$2:$B$13,2,0)=H3321,"Y","N")</f>
        <v>Y</v>
      </c>
      <c r="N3321" t="str">
        <f>_xlfn.XLOOKUP(INDEX('state-winning-votes'!$A$1:$L$53,MATCH($C3321,'state-winning-votes'!$A:$A,0),MATCH($A3321,'state-winning-votes'!$A$2:$L$2,0)),$K:$K,$H:$H)</f>
        <v>Obama, Barack H.</v>
      </c>
      <c r="O3321" t="str">
        <f>VLOOKUP(A3321,'national-winners'!$A$2:$B$13,2,0)</f>
        <v>Obama, Barack H.</v>
      </c>
    </row>
    <row r="3322" spans="1:15" x14ac:dyDescent="0.25">
      <c r="A3322">
        <v>2012</v>
      </c>
      <c r="B3322" t="s">
        <v>132</v>
      </c>
      <c r="C3322" t="s">
        <v>133</v>
      </c>
      <c r="D3322">
        <v>42</v>
      </c>
      <c r="E3322">
        <v>23</v>
      </c>
      <c r="F3322">
        <v>14</v>
      </c>
      <c r="G3322" t="s">
        <v>16</v>
      </c>
      <c r="H3322" t="s">
        <v>376</v>
      </c>
      <c r="I3322" t="s">
        <v>21</v>
      </c>
      <c r="J3322" t="b">
        <v>0</v>
      </c>
      <c r="K3322">
        <v>2680434</v>
      </c>
      <c r="L3322">
        <v>5742040</v>
      </c>
      <c r="M3322" t="str">
        <f>IF(VLOOKUP(A3322,'national-winners'!$A$2:$B$13,2,0)=H3322,"Y","N")</f>
        <v>N</v>
      </c>
      <c r="N3322" t="str">
        <f>_xlfn.XLOOKUP(INDEX('state-winning-votes'!$A$1:$L$53,MATCH($C3322,'state-winning-votes'!$A:$A,0),MATCH($A3322,'state-winning-votes'!$A$2:$L$2,0)),$K:$K,$H:$H)</f>
        <v>Obama, Barack H.</v>
      </c>
      <c r="O3322" t="str">
        <f>VLOOKUP(A3322,'national-winners'!$A$2:$B$13,2,0)</f>
        <v>Obama, Barack H.</v>
      </c>
    </row>
    <row r="3323" spans="1:15" x14ac:dyDescent="0.25">
      <c r="A3323">
        <v>2012</v>
      </c>
      <c r="B3323" t="s">
        <v>132</v>
      </c>
      <c r="C3323" t="s">
        <v>133</v>
      </c>
      <c r="D3323">
        <v>42</v>
      </c>
      <c r="E3323">
        <v>23</v>
      </c>
      <c r="F3323">
        <v>14</v>
      </c>
      <c r="G3323" t="s">
        <v>16</v>
      </c>
      <c r="H3323" t="s">
        <v>377</v>
      </c>
      <c r="I3323" t="s">
        <v>29</v>
      </c>
      <c r="J3323" t="b">
        <v>0</v>
      </c>
      <c r="K3323">
        <v>49991</v>
      </c>
      <c r="L3323">
        <v>5742040</v>
      </c>
      <c r="M3323" t="str">
        <f>IF(VLOOKUP(A3323,'national-winners'!$A$2:$B$13,2,0)=H3323,"Y","N")</f>
        <v>N</v>
      </c>
      <c r="N3323" t="str">
        <f>_xlfn.XLOOKUP(INDEX('state-winning-votes'!$A$1:$L$53,MATCH($C3323,'state-winning-votes'!$A:$A,0),MATCH($A3323,'state-winning-votes'!$A$2:$L$2,0)),$K:$K,$H:$H)</f>
        <v>Obama, Barack H.</v>
      </c>
      <c r="O3323" t="str">
        <f>VLOOKUP(A3323,'national-winners'!$A$2:$B$13,2,0)</f>
        <v>Obama, Barack H.</v>
      </c>
    </row>
    <row r="3324" spans="1:15" x14ac:dyDescent="0.25">
      <c r="A3324">
        <v>2012</v>
      </c>
      <c r="B3324" t="s">
        <v>132</v>
      </c>
      <c r="C3324" t="s">
        <v>133</v>
      </c>
      <c r="D3324">
        <v>42</v>
      </c>
      <c r="E3324">
        <v>23</v>
      </c>
      <c r="F3324">
        <v>14</v>
      </c>
      <c r="G3324" t="s">
        <v>16</v>
      </c>
      <c r="H3324" t="s">
        <v>378</v>
      </c>
      <c r="I3324" t="s">
        <v>274</v>
      </c>
      <c r="J3324" t="b">
        <v>0</v>
      </c>
      <c r="K3324">
        <v>21341</v>
      </c>
      <c r="L3324">
        <v>5742040</v>
      </c>
      <c r="M3324" t="str">
        <f>IF(VLOOKUP(A3324,'national-winners'!$A$2:$B$13,2,0)=H3324,"Y","N")</f>
        <v>N</v>
      </c>
      <c r="N3324" t="str">
        <f>_xlfn.XLOOKUP(INDEX('state-winning-votes'!$A$1:$L$53,MATCH($C3324,'state-winning-votes'!$A:$A,0),MATCH($A3324,'state-winning-votes'!$A$2:$L$2,0)),$K:$K,$H:$H)</f>
        <v>Obama, Barack H.</v>
      </c>
      <c r="O3324" t="str">
        <f>VLOOKUP(A3324,'national-winners'!$A$2:$B$13,2,0)</f>
        <v>Obama, Barack H.</v>
      </c>
    </row>
    <row r="3325" spans="1:15" x14ac:dyDescent="0.25">
      <c r="A3325">
        <v>2012</v>
      </c>
      <c r="B3325" t="s">
        <v>135</v>
      </c>
      <c r="C3325" t="s">
        <v>136</v>
      </c>
      <c r="D3325">
        <v>44</v>
      </c>
      <c r="E3325">
        <v>15</v>
      </c>
      <c r="F3325">
        <v>5</v>
      </c>
      <c r="G3325" t="s">
        <v>16</v>
      </c>
      <c r="H3325" t="s">
        <v>349</v>
      </c>
      <c r="I3325" t="s">
        <v>18</v>
      </c>
      <c r="J3325" t="b">
        <v>0</v>
      </c>
      <c r="K3325">
        <v>279677</v>
      </c>
      <c r="L3325">
        <v>446049</v>
      </c>
      <c r="M3325" t="str">
        <f>IF(VLOOKUP(A3325,'national-winners'!$A$2:$B$13,2,0)=H3325,"Y","N")</f>
        <v>Y</v>
      </c>
      <c r="N3325" t="str">
        <f>_xlfn.XLOOKUP(INDEX('state-winning-votes'!$A$1:$L$53,MATCH($C3325,'state-winning-votes'!$A:$A,0),MATCH($A3325,'state-winning-votes'!$A$2:$L$2,0)),$K:$K,$H:$H)</f>
        <v>Obama, Barack H.</v>
      </c>
      <c r="O3325" t="str">
        <f>VLOOKUP(A3325,'national-winners'!$A$2:$B$13,2,0)</f>
        <v>Obama, Barack H.</v>
      </c>
    </row>
    <row r="3326" spans="1:15" x14ac:dyDescent="0.25">
      <c r="A3326">
        <v>2012</v>
      </c>
      <c r="B3326" t="s">
        <v>135</v>
      </c>
      <c r="C3326" t="s">
        <v>136</v>
      </c>
      <c r="D3326">
        <v>44</v>
      </c>
      <c r="E3326">
        <v>15</v>
      </c>
      <c r="F3326">
        <v>5</v>
      </c>
      <c r="G3326" t="s">
        <v>16</v>
      </c>
      <c r="H3326" t="s">
        <v>376</v>
      </c>
      <c r="I3326" t="s">
        <v>21</v>
      </c>
      <c r="J3326" t="b">
        <v>0</v>
      </c>
      <c r="K3326">
        <v>157204</v>
      </c>
      <c r="L3326">
        <v>446049</v>
      </c>
      <c r="M3326" t="str">
        <f>IF(VLOOKUP(A3326,'national-winners'!$A$2:$B$13,2,0)=H3326,"Y","N")</f>
        <v>N</v>
      </c>
      <c r="N3326" t="str">
        <f>_xlfn.XLOOKUP(INDEX('state-winning-votes'!$A$1:$L$53,MATCH($C3326,'state-winning-votes'!$A:$A,0),MATCH($A3326,'state-winning-votes'!$A$2:$L$2,0)),$K:$K,$H:$H)</f>
        <v>Obama, Barack H.</v>
      </c>
      <c r="O3326" t="str">
        <f>VLOOKUP(A3326,'national-winners'!$A$2:$B$13,2,0)</f>
        <v>Obama, Barack H.</v>
      </c>
    </row>
    <row r="3327" spans="1:15" x14ac:dyDescent="0.25">
      <c r="A3327">
        <v>2012</v>
      </c>
      <c r="B3327" t="s">
        <v>135</v>
      </c>
      <c r="C3327" t="s">
        <v>136</v>
      </c>
      <c r="D3327">
        <v>44</v>
      </c>
      <c r="E3327">
        <v>15</v>
      </c>
      <c r="F3327">
        <v>5</v>
      </c>
      <c r="G3327" t="s">
        <v>16</v>
      </c>
      <c r="H3327" t="s">
        <v>377</v>
      </c>
      <c r="I3327" t="s">
        <v>29</v>
      </c>
      <c r="J3327" t="b">
        <v>0</v>
      </c>
      <c r="K3327">
        <v>4388</v>
      </c>
      <c r="L3327">
        <v>446049</v>
      </c>
      <c r="M3327" t="str">
        <f>IF(VLOOKUP(A3327,'national-winners'!$A$2:$B$13,2,0)=H3327,"Y","N")</f>
        <v>N</v>
      </c>
      <c r="N3327" t="str">
        <f>_xlfn.XLOOKUP(INDEX('state-winning-votes'!$A$1:$L$53,MATCH($C3327,'state-winning-votes'!$A:$A,0),MATCH($A3327,'state-winning-votes'!$A$2:$L$2,0)),$K:$K,$H:$H)</f>
        <v>Obama, Barack H.</v>
      </c>
      <c r="O3327" t="str">
        <f>VLOOKUP(A3327,'national-winners'!$A$2:$B$13,2,0)</f>
        <v>Obama, Barack H.</v>
      </c>
    </row>
    <row r="3328" spans="1:15" x14ac:dyDescent="0.25">
      <c r="A3328">
        <v>2012</v>
      </c>
      <c r="B3328" t="s">
        <v>135</v>
      </c>
      <c r="C3328" t="s">
        <v>136</v>
      </c>
      <c r="D3328">
        <v>44</v>
      </c>
      <c r="E3328">
        <v>15</v>
      </c>
      <c r="F3328">
        <v>5</v>
      </c>
      <c r="G3328" t="s">
        <v>16</v>
      </c>
      <c r="H3328" t="s">
        <v>378</v>
      </c>
      <c r="I3328" t="s">
        <v>274</v>
      </c>
      <c r="J3328" t="b">
        <v>0</v>
      </c>
      <c r="K3328">
        <v>2421</v>
      </c>
      <c r="L3328">
        <v>446049</v>
      </c>
      <c r="M3328" t="str">
        <f>IF(VLOOKUP(A3328,'national-winners'!$A$2:$B$13,2,0)=H3328,"Y","N")</f>
        <v>N</v>
      </c>
      <c r="N3328" t="str">
        <f>_xlfn.XLOOKUP(INDEX('state-winning-votes'!$A$1:$L$53,MATCH($C3328,'state-winning-votes'!$A:$A,0),MATCH($A3328,'state-winning-votes'!$A$2:$L$2,0)),$K:$K,$H:$H)</f>
        <v>Obama, Barack H.</v>
      </c>
      <c r="O3328" t="str">
        <f>VLOOKUP(A3328,'national-winners'!$A$2:$B$13,2,0)</f>
        <v>Obama, Barack H.</v>
      </c>
    </row>
    <row r="3329" spans="1:15" x14ac:dyDescent="0.25">
      <c r="A3329">
        <v>2012</v>
      </c>
      <c r="B3329" t="s">
        <v>135</v>
      </c>
      <c r="C3329" t="s">
        <v>136</v>
      </c>
      <c r="D3329">
        <v>44</v>
      </c>
      <c r="E3329">
        <v>15</v>
      </c>
      <c r="F3329">
        <v>5</v>
      </c>
      <c r="G3329" t="s">
        <v>16</v>
      </c>
      <c r="J3329" t="b">
        <v>1</v>
      </c>
      <c r="K3329">
        <v>1381</v>
      </c>
      <c r="L3329">
        <v>446049</v>
      </c>
      <c r="M3329" t="str">
        <f>IF(VLOOKUP(A3329,'national-winners'!$A$2:$B$13,2,0)=H3329,"Y","N")</f>
        <v>N</v>
      </c>
      <c r="N3329" t="str">
        <f>_xlfn.XLOOKUP(INDEX('state-winning-votes'!$A$1:$L$53,MATCH($C3329,'state-winning-votes'!$A:$A,0),MATCH($A3329,'state-winning-votes'!$A$2:$L$2,0)),$K:$K,$H:$H)</f>
        <v>Obama, Barack H.</v>
      </c>
      <c r="O3329" t="str">
        <f>VLOOKUP(A3329,'national-winners'!$A$2:$B$13,2,0)</f>
        <v>Obama, Barack H.</v>
      </c>
    </row>
    <row r="3330" spans="1:15" x14ac:dyDescent="0.25">
      <c r="A3330">
        <v>2012</v>
      </c>
      <c r="B3330" t="s">
        <v>135</v>
      </c>
      <c r="C3330" t="s">
        <v>136</v>
      </c>
      <c r="D3330">
        <v>44</v>
      </c>
      <c r="E3330">
        <v>15</v>
      </c>
      <c r="F3330">
        <v>5</v>
      </c>
      <c r="G3330" t="s">
        <v>16</v>
      </c>
      <c r="H3330" t="s">
        <v>381</v>
      </c>
      <c r="I3330" t="s">
        <v>134</v>
      </c>
      <c r="J3330" t="b">
        <v>0</v>
      </c>
      <c r="K3330">
        <v>430</v>
      </c>
      <c r="L3330">
        <v>446049</v>
      </c>
      <c r="M3330" t="str">
        <f>IF(VLOOKUP(A3330,'national-winners'!$A$2:$B$13,2,0)=H3330,"Y","N")</f>
        <v>N</v>
      </c>
      <c r="N3330" t="str">
        <f>_xlfn.XLOOKUP(INDEX('state-winning-votes'!$A$1:$L$53,MATCH($C3330,'state-winning-votes'!$A:$A,0),MATCH($A3330,'state-winning-votes'!$A$2:$L$2,0)),$K:$K,$H:$H)</f>
        <v>Obama, Barack H.</v>
      </c>
      <c r="O3330" t="str">
        <f>VLOOKUP(A3330,'national-winners'!$A$2:$B$13,2,0)</f>
        <v>Obama, Barack H.</v>
      </c>
    </row>
    <row r="3331" spans="1:15" x14ac:dyDescent="0.25">
      <c r="A3331">
        <v>2012</v>
      </c>
      <c r="B3331" t="s">
        <v>135</v>
      </c>
      <c r="C3331" t="s">
        <v>136</v>
      </c>
      <c r="D3331">
        <v>44</v>
      </c>
      <c r="E3331">
        <v>15</v>
      </c>
      <c r="F3331">
        <v>5</v>
      </c>
      <c r="G3331" t="s">
        <v>16</v>
      </c>
      <c r="H3331" t="s">
        <v>383</v>
      </c>
      <c r="I3331" t="s">
        <v>384</v>
      </c>
      <c r="J3331" t="b">
        <v>0</v>
      </c>
      <c r="K3331">
        <v>416</v>
      </c>
      <c r="L3331">
        <v>446049</v>
      </c>
      <c r="M3331" t="str">
        <f>IF(VLOOKUP(A3331,'national-winners'!$A$2:$B$13,2,0)=H3331,"Y","N")</f>
        <v>N</v>
      </c>
      <c r="N3331" t="str">
        <f>_xlfn.XLOOKUP(INDEX('state-winning-votes'!$A$1:$L$53,MATCH($C3331,'state-winning-votes'!$A:$A,0),MATCH($A3331,'state-winning-votes'!$A$2:$L$2,0)),$K:$K,$H:$H)</f>
        <v>Obama, Barack H.</v>
      </c>
      <c r="O3331" t="str">
        <f>VLOOKUP(A3331,'national-winners'!$A$2:$B$13,2,0)</f>
        <v>Obama, Barack H.</v>
      </c>
    </row>
    <row r="3332" spans="1:15" x14ac:dyDescent="0.25">
      <c r="A3332">
        <v>2012</v>
      </c>
      <c r="B3332" t="s">
        <v>135</v>
      </c>
      <c r="C3332" t="s">
        <v>136</v>
      </c>
      <c r="D3332">
        <v>44</v>
      </c>
      <c r="E3332">
        <v>15</v>
      </c>
      <c r="F3332">
        <v>5</v>
      </c>
      <c r="G3332" t="s">
        <v>16</v>
      </c>
      <c r="H3332" t="s">
        <v>394</v>
      </c>
      <c r="I3332" t="s">
        <v>353</v>
      </c>
      <c r="J3332" t="b">
        <v>0</v>
      </c>
      <c r="K3332">
        <v>132</v>
      </c>
      <c r="L3332">
        <v>446049</v>
      </c>
      <c r="M3332" t="str">
        <f>IF(VLOOKUP(A3332,'national-winners'!$A$2:$B$13,2,0)=H3332,"Y","N")</f>
        <v>N</v>
      </c>
      <c r="N3332" t="str">
        <f>_xlfn.XLOOKUP(INDEX('state-winning-votes'!$A$1:$L$53,MATCH($C3332,'state-winning-votes'!$A:$A,0),MATCH($A3332,'state-winning-votes'!$A$2:$L$2,0)),$K:$K,$H:$H)</f>
        <v>Obama, Barack H.</v>
      </c>
      <c r="O3332" t="str">
        <f>VLOOKUP(A3332,'national-winners'!$A$2:$B$13,2,0)</f>
        <v>Obama, Barack H.</v>
      </c>
    </row>
    <row r="3333" spans="1:15" x14ac:dyDescent="0.25">
      <c r="A3333">
        <v>2012</v>
      </c>
      <c r="B3333" t="s">
        <v>137</v>
      </c>
      <c r="C3333" t="s">
        <v>138</v>
      </c>
      <c r="D3333">
        <v>45</v>
      </c>
      <c r="E3333">
        <v>57</v>
      </c>
      <c r="F3333">
        <v>48</v>
      </c>
      <c r="G3333" t="s">
        <v>16</v>
      </c>
      <c r="H3333" t="s">
        <v>376</v>
      </c>
      <c r="I3333" t="s">
        <v>21</v>
      </c>
      <c r="J3333" t="b">
        <v>0</v>
      </c>
      <c r="K3333">
        <v>1071645</v>
      </c>
      <c r="L3333">
        <v>1964118</v>
      </c>
      <c r="M3333" t="str">
        <f>IF(VLOOKUP(A3333,'national-winners'!$A$2:$B$13,2,0)=H3333,"Y","N")</f>
        <v>N</v>
      </c>
      <c r="N3333" t="str">
        <f>_xlfn.XLOOKUP(INDEX('state-winning-votes'!$A$1:$L$53,MATCH($C3333,'state-winning-votes'!$A:$A,0),MATCH($A3333,'state-winning-votes'!$A$2:$L$2,0)),$K:$K,$H:$H)</f>
        <v>Romney, Mitt</v>
      </c>
      <c r="O3333" t="str">
        <f>VLOOKUP(A3333,'national-winners'!$A$2:$B$13,2,0)</f>
        <v>Obama, Barack H.</v>
      </c>
    </row>
    <row r="3334" spans="1:15" x14ac:dyDescent="0.25">
      <c r="A3334">
        <v>2012</v>
      </c>
      <c r="B3334" t="s">
        <v>137</v>
      </c>
      <c r="C3334" t="s">
        <v>138</v>
      </c>
      <c r="D3334">
        <v>45</v>
      </c>
      <c r="E3334">
        <v>57</v>
      </c>
      <c r="F3334">
        <v>48</v>
      </c>
      <c r="G3334" t="s">
        <v>16</v>
      </c>
      <c r="H3334" t="s">
        <v>349</v>
      </c>
      <c r="I3334" t="s">
        <v>18</v>
      </c>
      <c r="J3334" t="b">
        <v>0</v>
      </c>
      <c r="K3334">
        <v>865941</v>
      </c>
      <c r="L3334">
        <v>1964118</v>
      </c>
      <c r="M3334" t="str">
        <f>IF(VLOOKUP(A3334,'national-winners'!$A$2:$B$13,2,0)=H3334,"Y","N")</f>
        <v>Y</v>
      </c>
      <c r="N3334" t="str">
        <f>_xlfn.XLOOKUP(INDEX('state-winning-votes'!$A$1:$L$53,MATCH($C3334,'state-winning-votes'!$A:$A,0),MATCH($A3334,'state-winning-votes'!$A$2:$L$2,0)),$K:$K,$H:$H)</f>
        <v>Romney, Mitt</v>
      </c>
      <c r="O3334" t="str">
        <f>VLOOKUP(A3334,'national-winners'!$A$2:$B$13,2,0)</f>
        <v>Obama, Barack H.</v>
      </c>
    </row>
    <row r="3335" spans="1:15" x14ac:dyDescent="0.25">
      <c r="A3335">
        <v>2012</v>
      </c>
      <c r="B3335" t="s">
        <v>137</v>
      </c>
      <c r="C3335" t="s">
        <v>138</v>
      </c>
      <c r="D3335">
        <v>45</v>
      </c>
      <c r="E3335">
        <v>57</v>
      </c>
      <c r="F3335">
        <v>48</v>
      </c>
      <c r="G3335" t="s">
        <v>16</v>
      </c>
      <c r="H3335" t="s">
        <v>377</v>
      </c>
      <c r="I3335" t="s">
        <v>29</v>
      </c>
      <c r="J3335" t="b">
        <v>0</v>
      </c>
      <c r="K3335">
        <v>16321</v>
      </c>
      <c r="L3335">
        <v>1964118</v>
      </c>
      <c r="M3335" t="str">
        <f>IF(VLOOKUP(A3335,'national-winners'!$A$2:$B$13,2,0)=H3335,"Y","N")</f>
        <v>N</v>
      </c>
      <c r="N3335" t="str">
        <f>_xlfn.XLOOKUP(INDEX('state-winning-votes'!$A$1:$L$53,MATCH($C3335,'state-winning-votes'!$A:$A,0),MATCH($A3335,'state-winning-votes'!$A$2:$L$2,0)),$K:$K,$H:$H)</f>
        <v>Romney, Mitt</v>
      </c>
      <c r="O3335" t="str">
        <f>VLOOKUP(A3335,'national-winners'!$A$2:$B$13,2,0)</f>
        <v>Obama, Barack H.</v>
      </c>
    </row>
    <row r="3336" spans="1:15" x14ac:dyDescent="0.25">
      <c r="A3336">
        <v>2012</v>
      </c>
      <c r="B3336" t="s">
        <v>137</v>
      </c>
      <c r="C3336" t="s">
        <v>138</v>
      </c>
      <c r="D3336">
        <v>45</v>
      </c>
      <c r="E3336">
        <v>57</v>
      </c>
      <c r="F3336">
        <v>48</v>
      </c>
      <c r="G3336" t="s">
        <v>16</v>
      </c>
      <c r="H3336" t="s">
        <v>378</v>
      </c>
      <c r="I3336" t="s">
        <v>274</v>
      </c>
      <c r="J3336" t="b">
        <v>0</v>
      </c>
      <c r="K3336">
        <v>5446</v>
      </c>
      <c r="L3336">
        <v>1964118</v>
      </c>
      <c r="M3336" t="str">
        <f>IF(VLOOKUP(A3336,'national-winners'!$A$2:$B$13,2,0)=H3336,"Y","N")</f>
        <v>N</v>
      </c>
      <c r="N3336" t="str">
        <f>_xlfn.XLOOKUP(INDEX('state-winning-votes'!$A$1:$L$53,MATCH($C3336,'state-winning-votes'!$A:$A,0),MATCH($A3336,'state-winning-votes'!$A$2:$L$2,0)),$K:$K,$H:$H)</f>
        <v>Romney, Mitt</v>
      </c>
      <c r="O3336" t="str">
        <f>VLOOKUP(A3336,'national-winners'!$A$2:$B$13,2,0)</f>
        <v>Obama, Barack H.</v>
      </c>
    </row>
    <row r="3337" spans="1:15" x14ac:dyDescent="0.25">
      <c r="A3337">
        <v>2012</v>
      </c>
      <c r="B3337" t="s">
        <v>137</v>
      </c>
      <c r="C3337" t="s">
        <v>138</v>
      </c>
      <c r="D3337">
        <v>45</v>
      </c>
      <c r="E3337">
        <v>57</v>
      </c>
      <c r="F3337">
        <v>48</v>
      </c>
      <c r="G3337" t="s">
        <v>16</v>
      </c>
      <c r="H3337" t="s">
        <v>381</v>
      </c>
      <c r="I3337" t="s">
        <v>134</v>
      </c>
      <c r="J3337" t="b">
        <v>0</v>
      </c>
      <c r="K3337">
        <v>4765</v>
      </c>
      <c r="L3337">
        <v>1964118</v>
      </c>
      <c r="M3337" t="str">
        <f>IF(VLOOKUP(A3337,'national-winners'!$A$2:$B$13,2,0)=H3337,"Y","N")</f>
        <v>N</v>
      </c>
      <c r="N3337" t="str">
        <f>_xlfn.XLOOKUP(INDEX('state-winning-votes'!$A$1:$L$53,MATCH($C3337,'state-winning-votes'!$A:$A,0),MATCH($A3337,'state-winning-votes'!$A$2:$L$2,0)),$K:$K,$H:$H)</f>
        <v>Romney, Mitt</v>
      </c>
      <c r="O3337" t="str">
        <f>VLOOKUP(A3337,'national-winners'!$A$2:$B$13,2,0)</f>
        <v>Obama, Barack H.</v>
      </c>
    </row>
    <row r="3338" spans="1:15" x14ac:dyDescent="0.25">
      <c r="A3338">
        <v>2012</v>
      </c>
      <c r="B3338" t="s">
        <v>139</v>
      </c>
      <c r="C3338" t="s">
        <v>140</v>
      </c>
      <c r="D3338">
        <v>46</v>
      </c>
      <c r="E3338">
        <v>45</v>
      </c>
      <c r="F3338">
        <v>37</v>
      </c>
      <c r="G3338" t="s">
        <v>16</v>
      </c>
      <c r="H3338" t="s">
        <v>376</v>
      </c>
      <c r="I3338" t="s">
        <v>21</v>
      </c>
      <c r="J3338" t="b">
        <v>0</v>
      </c>
      <c r="K3338">
        <v>210610</v>
      </c>
      <c r="L3338">
        <v>363815</v>
      </c>
      <c r="M3338" t="str">
        <f>IF(VLOOKUP(A3338,'national-winners'!$A$2:$B$13,2,0)=H3338,"Y","N")</f>
        <v>N</v>
      </c>
      <c r="N3338" t="str">
        <f>_xlfn.XLOOKUP(INDEX('state-winning-votes'!$A$1:$L$53,MATCH($C3338,'state-winning-votes'!$A:$A,0),MATCH($A3338,'state-winning-votes'!$A$2:$L$2,0)),$K:$K,$H:$H)</f>
        <v>Romney, Mitt</v>
      </c>
      <c r="O3338" t="str">
        <f>VLOOKUP(A3338,'national-winners'!$A$2:$B$13,2,0)</f>
        <v>Obama, Barack H.</v>
      </c>
    </row>
    <row r="3339" spans="1:15" x14ac:dyDescent="0.25">
      <c r="A3339">
        <v>2012</v>
      </c>
      <c r="B3339" t="s">
        <v>139</v>
      </c>
      <c r="C3339" t="s">
        <v>140</v>
      </c>
      <c r="D3339">
        <v>46</v>
      </c>
      <c r="E3339">
        <v>45</v>
      </c>
      <c r="F3339">
        <v>37</v>
      </c>
      <c r="G3339" t="s">
        <v>16</v>
      </c>
      <c r="H3339" t="s">
        <v>349</v>
      </c>
      <c r="I3339" t="s">
        <v>18</v>
      </c>
      <c r="J3339" t="b">
        <v>0</v>
      </c>
      <c r="K3339">
        <v>145039</v>
      </c>
      <c r="L3339">
        <v>363815</v>
      </c>
      <c r="M3339" t="str">
        <f>IF(VLOOKUP(A3339,'national-winners'!$A$2:$B$13,2,0)=H3339,"Y","N")</f>
        <v>Y</v>
      </c>
      <c r="N3339" t="str">
        <f>_xlfn.XLOOKUP(INDEX('state-winning-votes'!$A$1:$L$53,MATCH($C3339,'state-winning-votes'!$A:$A,0),MATCH($A3339,'state-winning-votes'!$A$2:$L$2,0)),$K:$K,$H:$H)</f>
        <v>Romney, Mitt</v>
      </c>
      <c r="O3339" t="str">
        <f>VLOOKUP(A3339,'national-winners'!$A$2:$B$13,2,0)</f>
        <v>Obama, Barack H.</v>
      </c>
    </row>
    <row r="3340" spans="1:15" x14ac:dyDescent="0.25">
      <c r="A3340">
        <v>2012</v>
      </c>
      <c r="B3340" t="s">
        <v>139</v>
      </c>
      <c r="C3340" t="s">
        <v>140</v>
      </c>
      <c r="D3340">
        <v>46</v>
      </c>
      <c r="E3340">
        <v>45</v>
      </c>
      <c r="F3340">
        <v>37</v>
      </c>
      <c r="G3340" t="s">
        <v>16</v>
      </c>
      <c r="H3340" t="s">
        <v>377</v>
      </c>
      <c r="I3340" t="s">
        <v>29</v>
      </c>
      <c r="J3340" t="b">
        <v>0</v>
      </c>
      <c r="K3340">
        <v>5795</v>
      </c>
      <c r="L3340">
        <v>363815</v>
      </c>
      <c r="M3340" t="str">
        <f>IF(VLOOKUP(A3340,'national-winners'!$A$2:$B$13,2,0)=H3340,"Y","N")</f>
        <v>N</v>
      </c>
      <c r="N3340" t="str">
        <f>_xlfn.XLOOKUP(INDEX('state-winning-votes'!$A$1:$L$53,MATCH($C3340,'state-winning-votes'!$A:$A,0),MATCH($A3340,'state-winning-votes'!$A$2:$L$2,0)),$K:$K,$H:$H)</f>
        <v>Romney, Mitt</v>
      </c>
      <c r="O3340" t="str">
        <f>VLOOKUP(A3340,'national-winners'!$A$2:$B$13,2,0)</f>
        <v>Obama, Barack H.</v>
      </c>
    </row>
    <row r="3341" spans="1:15" x14ac:dyDescent="0.25">
      <c r="A3341">
        <v>2012</v>
      </c>
      <c r="B3341" t="s">
        <v>139</v>
      </c>
      <c r="C3341" t="s">
        <v>140</v>
      </c>
      <c r="D3341">
        <v>46</v>
      </c>
      <c r="E3341">
        <v>45</v>
      </c>
      <c r="F3341">
        <v>37</v>
      </c>
      <c r="G3341" t="s">
        <v>16</v>
      </c>
      <c r="H3341" t="s">
        <v>381</v>
      </c>
      <c r="I3341" t="s">
        <v>134</v>
      </c>
      <c r="J3341" t="b">
        <v>0</v>
      </c>
      <c r="K3341">
        <v>2371</v>
      </c>
      <c r="L3341">
        <v>363815</v>
      </c>
      <c r="M3341" t="str">
        <f>IF(VLOOKUP(A3341,'national-winners'!$A$2:$B$13,2,0)=H3341,"Y","N")</f>
        <v>N</v>
      </c>
      <c r="N3341" t="str">
        <f>_xlfn.XLOOKUP(INDEX('state-winning-votes'!$A$1:$L$53,MATCH($C3341,'state-winning-votes'!$A:$A,0),MATCH($A3341,'state-winning-votes'!$A$2:$L$2,0)),$K:$K,$H:$H)</f>
        <v>Romney, Mitt</v>
      </c>
      <c r="O3341" t="str">
        <f>VLOOKUP(A3341,'national-winners'!$A$2:$B$13,2,0)</f>
        <v>Obama, Barack H.</v>
      </c>
    </row>
    <row r="3342" spans="1:15" x14ac:dyDescent="0.25">
      <c r="A3342">
        <v>2012</v>
      </c>
      <c r="B3342" t="s">
        <v>141</v>
      </c>
      <c r="C3342" t="s">
        <v>142</v>
      </c>
      <c r="D3342">
        <v>47</v>
      </c>
      <c r="E3342">
        <v>62</v>
      </c>
      <c r="F3342">
        <v>54</v>
      </c>
      <c r="G3342" t="s">
        <v>16</v>
      </c>
      <c r="H3342" t="s">
        <v>376</v>
      </c>
      <c r="I3342" t="s">
        <v>21</v>
      </c>
      <c r="J3342" t="b">
        <v>0</v>
      </c>
      <c r="K3342">
        <v>1462330</v>
      </c>
      <c r="L3342">
        <v>2458577</v>
      </c>
      <c r="M3342" t="str">
        <f>IF(VLOOKUP(A3342,'national-winners'!$A$2:$B$13,2,0)=H3342,"Y","N")</f>
        <v>N</v>
      </c>
      <c r="N3342" t="str">
        <f>_xlfn.XLOOKUP(INDEX('state-winning-votes'!$A$1:$L$53,MATCH($C3342,'state-winning-votes'!$A:$A,0),MATCH($A3342,'state-winning-votes'!$A$2:$L$2,0)),$K:$K,$H:$H)</f>
        <v>Romney, Mitt</v>
      </c>
      <c r="O3342" t="str">
        <f>VLOOKUP(A3342,'national-winners'!$A$2:$B$13,2,0)</f>
        <v>Obama, Barack H.</v>
      </c>
    </row>
    <row r="3343" spans="1:15" x14ac:dyDescent="0.25">
      <c r="A3343">
        <v>2012</v>
      </c>
      <c r="B3343" t="s">
        <v>141</v>
      </c>
      <c r="C3343" t="s">
        <v>142</v>
      </c>
      <c r="D3343">
        <v>47</v>
      </c>
      <c r="E3343">
        <v>62</v>
      </c>
      <c r="F3343">
        <v>54</v>
      </c>
      <c r="G3343" t="s">
        <v>16</v>
      </c>
      <c r="H3343" t="s">
        <v>349</v>
      </c>
      <c r="I3343" t="s">
        <v>18</v>
      </c>
      <c r="J3343" t="b">
        <v>0</v>
      </c>
      <c r="K3343">
        <v>960709</v>
      </c>
      <c r="L3343">
        <v>2458577</v>
      </c>
      <c r="M3343" t="str">
        <f>IF(VLOOKUP(A3343,'national-winners'!$A$2:$B$13,2,0)=H3343,"Y","N")</f>
        <v>Y</v>
      </c>
      <c r="N3343" t="str">
        <f>_xlfn.XLOOKUP(INDEX('state-winning-votes'!$A$1:$L$53,MATCH($C3343,'state-winning-votes'!$A:$A,0),MATCH($A3343,'state-winning-votes'!$A$2:$L$2,0)),$K:$K,$H:$H)</f>
        <v>Romney, Mitt</v>
      </c>
      <c r="O3343" t="str">
        <f>VLOOKUP(A3343,'national-winners'!$A$2:$B$13,2,0)</f>
        <v>Obama, Barack H.</v>
      </c>
    </row>
    <row r="3344" spans="1:15" x14ac:dyDescent="0.25">
      <c r="A3344">
        <v>2012</v>
      </c>
      <c r="B3344" t="s">
        <v>141</v>
      </c>
      <c r="C3344" t="s">
        <v>142</v>
      </c>
      <c r="D3344">
        <v>47</v>
      </c>
      <c r="E3344">
        <v>62</v>
      </c>
      <c r="F3344">
        <v>54</v>
      </c>
      <c r="G3344" t="s">
        <v>16</v>
      </c>
      <c r="I3344" t="s">
        <v>35</v>
      </c>
      <c r="J3344" t="b">
        <v>0</v>
      </c>
      <c r="K3344">
        <v>23001</v>
      </c>
      <c r="L3344">
        <v>2458577</v>
      </c>
      <c r="M3344" t="str">
        <f>IF(VLOOKUP(A3344,'national-winners'!$A$2:$B$13,2,0)=H3344,"Y","N")</f>
        <v>N</v>
      </c>
      <c r="N3344" t="str">
        <f>_xlfn.XLOOKUP(INDEX('state-winning-votes'!$A$1:$L$53,MATCH($C3344,'state-winning-votes'!$A:$A,0),MATCH($A3344,'state-winning-votes'!$A$2:$L$2,0)),$K:$K,$H:$H)</f>
        <v>Romney, Mitt</v>
      </c>
      <c r="O3344" t="str">
        <f>VLOOKUP(A3344,'national-winners'!$A$2:$B$13,2,0)</f>
        <v>Obama, Barack H.</v>
      </c>
    </row>
    <row r="3345" spans="1:15" x14ac:dyDescent="0.25">
      <c r="A3345">
        <v>2012</v>
      </c>
      <c r="B3345" t="s">
        <v>141</v>
      </c>
      <c r="C3345" t="s">
        <v>142</v>
      </c>
      <c r="D3345">
        <v>47</v>
      </c>
      <c r="E3345">
        <v>62</v>
      </c>
      <c r="F3345">
        <v>54</v>
      </c>
      <c r="G3345" t="s">
        <v>16</v>
      </c>
      <c r="H3345" t="s">
        <v>378</v>
      </c>
      <c r="I3345" t="s">
        <v>274</v>
      </c>
      <c r="J3345" t="b">
        <v>0</v>
      </c>
      <c r="K3345">
        <v>6515</v>
      </c>
      <c r="L3345">
        <v>2458577</v>
      </c>
      <c r="M3345" t="str">
        <f>IF(VLOOKUP(A3345,'national-winners'!$A$2:$B$13,2,0)=H3345,"Y","N")</f>
        <v>N</v>
      </c>
      <c r="N3345" t="str">
        <f>_xlfn.XLOOKUP(INDEX('state-winning-votes'!$A$1:$L$53,MATCH($C3345,'state-winning-votes'!$A:$A,0),MATCH($A3345,'state-winning-votes'!$A$2:$L$2,0)),$K:$K,$H:$H)</f>
        <v>Romney, Mitt</v>
      </c>
      <c r="O3345" t="str">
        <f>VLOOKUP(A3345,'national-winners'!$A$2:$B$13,2,0)</f>
        <v>Obama, Barack H.</v>
      </c>
    </row>
    <row r="3346" spans="1:15" x14ac:dyDescent="0.25">
      <c r="A3346">
        <v>2012</v>
      </c>
      <c r="B3346" t="s">
        <v>141</v>
      </c>
      <c r="C3346" t="s">
        <v>142</v>
      </c>
      <c r="D3346">
        <v>47</v>
      </c>
      <c r="E3346">
        <v>62</v>
      </c>
      <c r="F3346">
        <v>54</v>
      </c>
      <c r="G3346" t="s">
        <v>16</v>
      </c>
      <c r="H3346" t="s">
        <v>381</v>
      </c>
      <c r="I3346" t="s">
        <v>134</v>
      </c>
      <c r="J3346" t="b">
        <v>0</v>
      </c>
      <c r="K3346">
        <v>6022</v>
      </c>
      <c r="L3346">
        <v>2458577</v>
      </c>
      <c r="M3346" t="str">
        <f>IF(VLOOKUP(A3346,'national-winners'!$A$2:$B$13,2,0)=H3346,"Y","N")</f>
        <v>N</v>
      </c>
      <c r="N3346" t="str">
        <f>_xlfn.XLOOKUP(INDEX('state-winning-votes'!$A$1:$L$53,MATCH($C3346,'state-winning-votes'!$A:$A,0),MATCH($A3346,'state-winning-votes'!$A$2:$L$2,0)),$K:$K,$H:$H)</f>
        <v>Romney, Mitt</v>
      </c>
      <c r="O3346" t="str">
        <f>VLOOKUP(A3346,'national-winners'!$A$2:$B$13,2,0)</f>
        <v>Obama, Barack H.</v>
      </c>
    </row>
    <row r="3347" spans="1:15" x14ac:dyDescent="0.25">
      <c r="A3347">
        <v>2012</v>
      </c>
      <c r="B3347" t="s">
        <v>143</v>
      </c>
      <c r="C3347" t="s">
        <v>144</v>
      </c>
      <c r="D3347">
        <v>48</v>
      </c>
      <c r="E3347">
        <v>74</v>
      </c>
      <c r="F3347">
        <v>49</v>
      </c>
      <c r="G3347" t="s">
        <v>16</v>
      </c>
      <c r="H3347" t="s">
        <v>376</v>
      </c>
      <c r="I3347" t="s">
        <v>21</v>
      </c>
      <c r="J3347" t="b">
        <v>0</v>
      </c>
      <c r="K3347">
        <v>4569843</v>
      </c>
      <c r="L3347">
        <v>7993851</v>
      </c>
      <c r="M3347" t="str">
        <f>IF(VLOOKUP(A3347,'national-winners'!$A$2:$B$13,2,0)=H3347,"Y","N")</f>
        <v>N</v>
      </c>
      <c r="N3347" t="str">
        <f>_xlfn.XLOOKUP(INDEX('state-winning-votes'!$A$1:$L$53,MATCH($C3347,'state-winning-votes'!$A:$A,0),MATCH($A3347,'state-winning-votes'!$A$2:$L$2,0)),$K:$K,$H:$H)</f>
        <v>Romney, Mitt</v>
      </c>
      <c r="O3347" t="str">
        <f>VLOOKUP(A3347,'national-winners'!$A$2:$B$13,2,0)</f>
        <v>Obama, Barack H.</v>
      </c>
    </row>
    <row r="3348" spans="1:15" x14ac:dyDescent="0.25">
      <c r="A3348">
        <v>2012</v>
      </c>
      <c r="B3348" t="s">
        <v>143</v>
      </c>
      <c r="C3348" t="s">
        <v>144</v>
      </c>
      <c r="D3348">
        <v>48</v>
      </c>
      <c r="E3348">
        <v>74</v>
      </c>
      <c r="F3348">
        <v>49</v>
      </c>
      <c r="G3348" t="s">
        <v>16</v>
      </c>
      <c r="H3348" t="s">
        <v>349</v>
      </c>
      <c r="I3348" t="s">
        <v>18</v>
      </c>
      <c r="J3348" t="b">
        <v>0</v>
      </c>
      <c r="K3348">
        <v>3308124</v>
      </c>
      <c r="L3348">
        <v>7993851</v>
      </c>
      <c r="M3348" t="str">
        <f>IF(VLOOKUP(A3348,'national-winners'!$A$2:$B$13,2,0)=H3348,"Y","N")</f>
        <v>Y</v>
      </c>
      <c r="N3348" t="str">
        <f>_xlfn.XLOOKUP(INDEX('state-winning-votes'!$A$1:$L$53,MATCH($C3348,'state-winning-votes'!$A:$A,0),MATCH($A3348,'state-winning-votes'!$A$2:$L$2,0)),$K:$K,$H:$H)</f>
        <v>Romney, Mitt</v>
      </c>
      <c r="O3348" t="str">
        <f>VLOOKUP(A3348,'national-winners'!$A$2:$B$13,2,0)</f>
        <v>Obama, Barack H.</v>
      </c>
    </row>
    <row r="3349" spans="1:15" x14ac:dyDescent="0.25">
      <c r="A3349">
        <v>2012</v>
      </c>
      <c r="B3349" t="s">
        <v>143</v>
      </c>
      <c r="C3349" t="s">
        <v>144</v>
      </c>
      <c r="D3349">
        <v>48</v>
      </c>
      <c r="E3349">
        <v>74</v>
      </c>
      <c r="F3349">
        <v>49</v>
      </c>
      <c r="G3349" t="s">
        <v>16</v>
      </c>
      <c r="H3349" t="s">
        <v>377</v>
      </c>
      <c r="I3349" t="s">
        <v>29</v>
      </c>
      <c r="J3349" t="b">
        <v>0</v>
      </c>
      <c r="K3349">
        <v>88580</v>
      </c>
      <c r="L3349">
        <v>7993851</v>
      </c>
      <c r="M3349" t="str">
        <f>IF(VLOOKUP(A3349,'national-winners'!$A$2:$B$13,2,0)=H3349,"Y","N")</f>
        <v>N</v>
      </c>
      <c r="N3349" t="str">
        <f>_xlfn.XLOOKUP(INDEX('state-winning-votes'!$A$1:$L$53,MATCH($C3349,'state-winning-votes'!$A:$A,0),MATCH($A3349,'state-winning-votes'!$A$2:$L$2,0)),$K:$K,$H:$H)</f>
        <v>Romney, Mitt</v>
      </c>
      <c r="O3349" t="str">
        <f>VLOOKUP(A3349,'national-winners'!$A$2:$B$13,2,0)</f>
        <v>Obama, Barack H.</v>
      </c>
    </row>
    <row r="3350" spans="1:15" x14ac:dyDescent="0.25">
      <c r="A3350">
        <v>2012</v>
      </c>
      <c r="B3350" t="s">
        <v>143</v>
      </c>
      <c r="C3350" t="s">
        <v>144</v>
      </c>
      <c r="D3350">
        <v>48</v>
      </c>
      <c r="E3350">
        <v>74</v>
      </c>
      <c r="F3350">
        <v>49</v>
      </c>
      <c r="G3350" t="s">
        <v>16</v>
      </c>
      <c r="H3350" t="s">
        <v>378</v>
      </c>
      <c r="I3350" t="s">
        <v>274</v>
      </c>
      <c r="J3350" t="b">
        <v>0</v>
      </c>
      <c r="K3350">
        <v>24657</v>
      </c>
      <c r="L3350">
        <v>7993851</v>
      </c>
      <c r="M3350" t="str">
        <f>IF(VLOOKUP(A3350,'national-winners'!$A$2:$B$13,2,0)=H3350,"Y","N")</f>
        <v>N</v>
      </c>
      <c r="N3350" t="str">
        <f>_xlfn.XLOOKUP(INDEX('state-winning-votes'!$A$1:$L$53,MATCH($C3350,'state-winning-votes'!$A:$A,0),MATCH($A3350,'state-winning-votes'!$A$2:$L$2,0)),$K:$K,$H:$H)</f>
        <v>Romney, Mitt</v>
      </c>
      <c r="O3350" t="str">
        <f>VLOOKUP(A3350,'national-winners'!$A$2:$B$13,2,0)</f>
        <v>Obama, Barack H.</v>
      </c>
    </row>
    <row r="3351" spans="1:15" x14ac:dyDescent="0.25">
      <c r="A3351">
        <v>2012</v>
      </c>
      <c r="B3351" t="s">
        <v>143</v>
      </c>
      <c r="C3351" t="s">
        <v>144</v>
      </c>
      <c r="D3351">
        <v>48</v>
      </c>
      <c r="E3351">
        <v>74</v>
      </c>
      <c r="F3351">
        <v>49</v>
      </c>
      <c r="G3351" t="s">
        <v>16</v>
      </c>
      <c r="J3351" t="b">
        <v>1</v>
      </c>
      <c r="K3351">
        <v>2647</v>
      </c>
      <c r="L3351">
        <v>7993851</v>
      </c>
      <c r="M3351" t="str">
        <f>IF(VLOOKUP(A3351,'national-winners'!$A$2:$B$13,2,0)=H3351,"Y","N")</f>
        <v>N</v>
      </c>
      <c r="N3351" t="str">
        <f>_xlfn.XLOOKUP(INDEX('state-winning-votes'!$A$1:$L$53,MATCH($C3351,'state-winning-votes'!$A:$A,0),MATCH($A3351,'state-winning-votes'!$A$2:$L$2,0)),$K:$K,$H:$H)</f>
        <v>Romney, Mitt</v>
      </c>
      <c r="O3351" t="str">
        <f>VLOOKUP(A3351,'national-winners'!$A$2:$B$13,2,0)</f>
        <v>Obama, Barack H.</v>
      </c>
    </row>
    <row r="3352" spans="1:15" x14ac:dyDescent="0.25">
      <c r="A3352">
        <v>2012</v>
      </c>
      <c r="B3352" t="s">
        <v>145</v>
      </c>
      <c r="C3352" t="s">
        <v>146</v>
      </c>
      <c r="D3352">
        <v>49</v>
      </c>
      <c r="E3352">
        <v>87</v>
      </c>
      <c r="F3352">
        <v>67</v>
      </c>
      <c r="G3352" t="s">
        <v>16</v>
      </c>
      <c r="H3352" t="s">
        <v>376</v>
      </c>
      <c r="I3352" t="s">
        <v>21</v>
      </c>
      <c r="J3352" t="b">
        <v>0</v>
      </c>
      <c r="K3352">
        <v>740600</v>
      </c>
      <c r="L3352">
        <v>1017440</v>
      </c>
      <c r="M3352" t="str">
        <f>IF(VLOOKUP(A3352,'national-winners'!$A$2:$B$13,2,0)=H3352,"Y","N")</f>
        <v>N</v>
      </c>
      <c r="N3352" t="str">
        <f>_xlfn.XLOOKUP(INDEX('state-winning-votes'!$A$1:$L$53,MATCH($C3352,'state-winning-votes'!$A:$A,0),MATCH($A3352,'state-winning-votes'!$A$2:$L$2,0)),$K:$K,$H:$H)</f>
        <v>Romney, Mitt</v>
      </c>
      <c r="O3352" t="str">
        <f>VLOOKUP(A3352,'national-winners'!$A$2:$B$13,2,0)</f>
        <v>Obama, Barack H.</v>
      </c>
    </row>
    <row r="3353" spans="1:15" x14ac:dyDescent="0.25">
      <c r="A3353">
        <v>2012</v>
      </c>
      <c r="B3353" t="s">
        <v>145</v>
      </c>
      <c r="C3353" t="s">
        <v>146</v>
      </c>
      <c r="D3353">
        <v>49</v>
      </c>
      <c r="E3353">
        <v>87</v>
      </c>
      <c r="F3353">
        <v>67</v>
      </c>
      <c r="G3353" t="s">
        <v>16</v>
      </c>
      <c r="H3353" t="s">
        <v>349</v>
      </c>
      <c r="I3353" t="s">
        <v>18</v>
      </c>
      <c r="J3353" t="b">
        <v>0</v>
      </c>
      <c r="K3353">
        <v>251813</v>
      </c>
      <c r="L3353">
        <v>1017440</v>
      </c>
      <c r="M3353" t="str">
        <f>IF(VLOOKUP(A3353,'national-winners'!$A$2:$B$13,2,0)=H3353,"Y","N")</f>
        <v>Y</v>
      </c>
      <c r="N3353" t="str">
        <f>_xlfn.XLOOKUP(INDEX('state-winning-votes'!$A$1:$L$53,MATCH($C3353,'state-winning-votes'!$A:$A,0),MATCH($A3353,'state-winning-votes'!$A$2:$L$2,0)),$K:$K,$H:$H)</f>
        <v>Romney, Mitt</v>
      </c>
      <c r="O3353" t="str">
        <f>VLOOKUP(A3353,'national-winners'!$A$2:$B$13,2,0)</f>
        <v>Obama, Barack H.</v>
      </c>
    </row>
    <row r="3354" spans="1:15" x14ac:dyDescent="0.25">
      <c r="A3354">
        <v>2012</v>
      </c>
      <c r="B3354" t="s">
        <v>145</v>
      </c>
      <c r="C3354" t="s">
        <v>146</v>
      </c>
      <c r="D3354">
        <v>49</v>
      </c>
      <c r="E3354">
        <v>87</v>
      </c>
      <c r="F3354">
        <v>67</v>
      </c>
      <c r="G3354" t="s">
        <v>16</v>
      </c>
      <c r="H3354" t="s">
        <v>377</v>
      </c>
      <c r="I3354" t="s">
        <v>29</v>
      </c>
      <c r="J3354" t="b">
        <v>0</v>
      </c>
      <c r="K3354">
        <v>12572</v>
      </c>
      <c r="L3354">
        <v>1017440</v>
      </c>
      <c r="M3354" t="str">
        <f>IF(VLOOKUP(A3354,'national-winners'!$A$2:$B$13,2,0)=H3354,"Y","N")</f>
        <v>N</v>
      </c>
      <c r="N3354" t="str">
        <f>_xlfn.XLOOKUP(INDEX('state-winning-votes'!$A$1:$L$53,MATCH($C3354,'state-winning-votes'!$A:$A,0),MATCH($A3354,'state-winning-votes'!$A$2:$L$2,0)),$K:$K,$H:$H)</f>
        <v>Romney, Mitt</v>
      </c>
      <c r="O3354" t="str">
        <f>VLOOKUP(A3354,'national-winners'!$A$2:$B$13,2,0)</f>
        <v>Obama, Barack H.</v>
      </c>
    </row>
    <row r="3355" spans="1:15" x14ac:dyDescent="0.25">
      <c r="A3355">
        <v>2012</v>
      </c>
      <c r="B3355" t="s">
        <v>145</v>
      </c>
      <c r="C3355" t="s">
        <v>146</v>
      </c>
      <c r="D3355">
        <v>49</v>
      </c>
      <c r="E3355">
        <v>87</v>
      </c>
      <c r="F3355">
        <v>67</v>
      </c>
      <c r="G3355" t="s">
        <v>16</v>
      </c>
      <c r="H3355" t="s">
        <v>383</v>
      </c>
      <c r="I3355" t="s">
        <v>384</v>
      </c>
      <c r="J3355" t="b">
        <v>0</v>
      </c>
      <c r="K3355">
        <v>5335</v>
      </c>
      <c r="L3355">
        <v>1017440</v>
      </c>
      <c r="M3355" t="str">
        <f>IF(VLOOKUP(A3355,'national-winners'!$A$2:$B$13,2,0)=H3355,"Y","N")</f>
        <v>N</v>
      </c>
      <c r="N3355" t="str">
        <f>_xlfn.XLOOKUP(INDEX('state-winning-votes'!$A$1:$L$53,MATCH($C3355,'state-winning-votes'!$A:$A,0),MATCH($A3355,'state-winning-votes'!$A$2:$L$2,0)),$K:$K,$H:$H)</f>
        <v>Romney, Mitt</v>
      </c>
      <c r="O3355" t="str">
        <f>VLOOKUP(A3355,'national-winners'!$A$2:$B$13,2,0)</f>
        <v>Obama, Barack H.</v>
      </c>
    </row>
    <row r="3356" spans="1:15" x14ac:dyDescent="0.25">
      <c r="A3356">
        <v>2012</v>
      </c>
      <c r="B3356" t="s">
        <v>145</v>
      </c>
      <c r="C3356" t="s">
        <v>146</v>
      </c>
      <c r="D3356">
        <v>49</v>
      </c>
      <c r="E3356">
        <v>87</v>
      </c>
      <c r="F3356">
        <v>67</v>
      </c>
      <c r="G3356" t="s">
        <v>16</v>
      </c>
      <c r="H3356" t="s">
        <v>378</v>
      </c>
      <c r="I3356" t="s">
        <v>274</v>
      </c>
      <c r="J3356" t="b">
        <v>0</v>
      </c>
      <c r="K3356">
        <v>3817</v>
      </c>
      <c r="L3356">
        <v>1017440</v>
      </c>
      <c r="M3356" t="str">
        <f>IF(VLOOKUP(A3356,'national-winners'!$A$2:$B$13,2,0)=H3356,"Y","N")</f>
        <v>N</v>
      </c>
      <c r="N3356" t="str">
        <f>_xlfn.XLOOKUP(INDEX('state-winning-votes'!$A$1:$L$53,MATCH($C3356,'state-winning-votes'!$A:$A,0),MATCH($A3356,'state-winning-votes'!$A$2:$L$2,0)),$K:$K,$H:$H)</f>
        <v>Romney, Mitt</v>
      </c>
      <c r="O3356" t="str">
        <f>VLOOKUP(A3356,'national-winners'!$A$2:$B$13,2,0)</f>
        <v>Obama, Barack H.</v>
      </c>
    </row>
    <row r="3357" spans="1:15" x14ac:dyDescent="0.25">
      <c r="A3357">
        <v>2012</v>
      </c>
      <c r="B3357" t="s">
        <v>145</v>
      </c>
      <c r="C3357" t="s">
        <v>146</v>
      </c>
      <c r="D3357">
        <v>49</v>
      </c>
      <c r="E3357">
        <v>87</v>
      </c>
      <c r="F3357">
        <v>67</v>
      </c>
      <c r="G3357" t="s">
        <v>16</v>
      </c>
      <c r="H3357" t="s">
        <v>381</v>
      </c>
      <c r="I3357" t="s">
        <v>134</v>
      </c>
      <c r="J3357" t="b">
        <v>0</v>
      </c>
      <c r="K3357">
        <v>2871</v>
      </c>
      <c r="L3357">
        <v>1017440</v>
      </c>
      <c r="M3357" t="str">
        <f>IF(VLOOKUP(A3357,'national-winners'!$A$2:$B$13,2,0)=H3357,"Y","N")</f>
        <v>N</v>
      </c>
      <c r="N3357" t="str">
        <f>_xlfn.XLOOKUP(INDEX('state-winning-votes'!$A$1:$L$53,MATCH($C3357,'state-winning-votes'!$A:$A,0),MATCH($A3357,'state-winning-votes'!$A$2:$L$2,0)),$K:$K,$H:$H)</f>
        <v>Romney, Mitt</v>
      </c>
      <c r="O3357" t="str">
        <f>VLOOKUP(A3357,'national-winners'!$A$2:$B$13,2,0)</f>
        <v>Obama, Barack H.</v>
      </c>
    </row>
    <row r="3358" spans="1:15" x14ac:dyDescent="0.25">
      <c r="A3358">
        <v>2012</v>
      </c>
      <c r="B3358" t="s">
        <v>145</v>
      </c>
      <c r="C3358" t="s">
        <v>146</v>
      </c>
      <c r="D3358">
        <v>49</v>
      </c>
      <c r="E3358">
        <v>87</v>
      </c>
      <c r="F3358">
        <v>67</v>
      </c>
      <c r="G3358" t="s">
        <v>16</v>
      </c>
      <c r="I3358" t="s">
        <v>55</v>
      </c>
      <c r="J3358" t="b">
        <v>0</v>
      </c>
      <c r="K3358">
        <v>393</v>
      </c>
      <c r="L3358">
        <v>1017440</v>
      </c>
      <c r="M3358" t="str">
        <f>IF(VLOOKUP(A3358,'national-winners'!$A$2:$B$13,2,0)=H3358,"Y","N")</f>
        <v>N</v>
      </c>
      <c r="N3358" t="str">
        <f>_xlfn.XLOOKUP(INDEX('state-winning-votes'!$A$1:$L$53,MATCH($C3358,'state-winning-votes'!$A:$A,0),MATCH($A3358,'state-winning-votes'!$A$2:$L$2,0)),$K:$K,$H:$H)</f>
        <v>Romney, Mitt</v>
      </c>
      <c r="O3358" t="str">
        <f>VLOOKUP(A3358,'national-winners'!$A$2:$B$13,2,0)</f>
        <v>Obama, Barack H.</v>
      </c>
    </row>
    <row r="3359" spans="1:15" x14ac:dyDescent="0.25">
      <c r="A3359">
        <v>2012</v>
      </c>
      <c r="B3359" t="s">
        <v>145</v>
      </c>
      <c r="C3359" t="s">
        <v>146</v>
      </c>
      <c r="D3359">
        <v>49</v>
      </c>
      <c r="E3359">
        <v>87</v>
      </c>
      <c r="F3359">
        <v>67</v>
      </c>
      <c r="G3359" t="s">
        <v>16</v>
      </c>
      <c r="J3359" t="b">
        <v>1</v>
      </c>
      <c r="K3359">
        <v>39</v>
      </c>
      <c r="L3359">
        <v>1017440</v>
      </c>
      <c r="M3359" t="str">
        <f>IF(VLOOKUP(A3359,'national-winners'!$A$2:$B$13,2,0)=H3359,"Y","N")</f>
        <v>N</v>
      </c>
      <c r="N3359" t="str">
        <f>_xlfn.XLOOKUP(INDEX('state-winning-votes'!$A$1:$L$53,MATCH($C3359,'state-winning-votes'!$A:$A,0),MATCH($A3359,'state-winning-votes'!$A$2:$L$2,0)),$K:$K,$H:$H)</f>
        <v>Romney, Mitt</v>
      </c>
      <c r="O3359" t="str">
        <f>VLOOKUP(A3359,'national-winners'!$A$2:$B$13,2,0)</f>
        <v>Obama, Barack H.</v>
      </c>
    </row>
    <row r="3360" spans="1:15" x14ac:dyDescent="0.25">
      <c r="A3360">
        <v>2012</v>
      </c>
      <c r="B3360" t="s">
        <v>148</v>
      </c>
      <c r="C3360" t="s">
        <v>149</v>
      </c>
      <c r="D3360">
        <v>50</v>
      </c>
      <c r="E3360">
        <v>13</v>
      </c>
      <c r="F3360">
        <v>6</v>
      </c>
      <c r="G3360" t="s">
        <v>16</v>
      </c>
      <c r="H3360" t="s">
        <v>349</v>
      </c>
      <c r="I3360" t="s">
        <v>18</v>
      </c>
      <c r="J3360" t="b">
        <v>0</v>
      </c>
      <c r="K3360">
        <v>199239</v>
      </c>
      <c r="L3360">
        <v>299290</v>
      </c>
      <c r="M3360" t="str">
        <f>IF(VLOOKUP(A3360,'national-winners'!$A$2:$B$13,2,0)=H3360,"Y","N")</f>
        <v>Y</v>
      </c>
      <c r="N3360" t="str">
        <f>_xlfn.XLOOKUP(INDEX('state-winning-votes'!$A$1:$L$53,MATCH($C3360,'state-winning-votes'!$A:$A,0),MATCH($A3360,'state-winning-votes'!$A$2:$L$2,0)),$K:$K,$H:$H)</f>
        <v>Obama, Barack H.</v>
      </c>
      <c r="O3360" t="str">
        <f>VLOOKUP(A3360,'national-winners'!$A$2:$B$13,2,0)</f>
        <v>Obama, Barack H.</v>
      </c>
    </row>
    <row r="3361" spans="1:15" x14ac:dyDescent="0.25">
      <c r="A3361">
        <v>2012</v>
      </c>
      <c r="B3361" t="s">
        <v>148</v>
      </c>
      <c r="C3361" t="s">
        <v>149</v>
      </c>
      <c r="D3361">
        <v>50</v>
      </c>
      <c r="E3361">
        <v>13</v>
      </c>
      <c r="F3361">
        <v>6</v>
      </c>
      <c r="G3361" t="s">
        <v>16</v>
      </c>
      <c r="H3361" t="s">
        <v>376</v>
      </c>
      <c r="I3361" t="s">
        <v>21</v>
      </c>
      <c r="J3361" t="b">
        <v>0</v>
      </c>
      <c r="K3361">
        <v>92698</v>
      </c>
      <c r="L3361">
        <v>299290</v>
      </c>
      <c r="M3361" t="str">
        <f>IF(VLOOKUP(A3361,'national-winners'!$A$2:$B$13,2,0)=H3361,"Y","N")</f>
        <v>N</v>
      </c>
      <c r="N3361" t="str">
        <f>_xlfn.XLOOKUP(INDEX('state-winning-votes'!$A$1:$L$53,MATCH($C3361,'state-winning-votes'!$A:$A,0),MATCH($A3361,'state-winning-votes'!$A$2:$L$2,0)),$K:$K,$H:$H)</f>
        <v>Obama, Barack H.</v>
      </c>
      <c r="O3361" t="str">
        <f>VLOOKUP(A3361,'national-winners'!$A$2:$B$13,2,0)</f>
        <v>Obama, Barack H.</v>
      </c>
    </row>
    <row r="3362" spans="1:15" x14ac:dyDescent="0.25">
      <c r="A3362">
        <v>2012</v>
      </c>
      <c r="B3362" t="s">
        <v>148</v>
      </c>
      <c r="C3362" t="s">
        <v>149</v>
      </c>
      <c r="D3362">
        <v>50</v>
      </c>
      <c r="E3362">
        <v>13</v>
      </c>
      <c r="F3362">
        <v>6</v>
      </c>
      <c r="G3362" t="s">
        <v>16</v>
      </c>
      <c r="H3362" t="s">
        <v>377</v>
      </c>
      <c r="I3362" t="s">
        <v>29</v>
      </c>
      <c r="J3362" t="b">
        <v>0</v>
      </c>
      <c r="K3362">
        <v>3487</v>
      </c>
      <c r="L3362">
        <v>299290</v>
      </c>
      <c r="M3362" t="str">
        <f>IF(VLOOKUP(A3362,'national-winners'!$A$2:$B$13,2,0)=H3362,"Y","N")</f>
        <v>N</v>
      </c>
      <c r="N3362" t="str">
        <f>_xlfn.XLOOKUP(INDEX('state-winning-votes'!$A$1:$L$53,MATCH($C3362,'state-winning-votes'!$A:$A,0),MATCH($A3362,'state-winning-votes'!$A$2:$L$2,0)),$K:$K,$H:$H)</f>
        <v>Obama, Barack H.</v>
      </c>
      <c r="O3362" t="str">
        <f>VLOOKUP(A3362,'national-winners'!$A$2:$B$13,2,0)</f>
        <v>Obama, Barack H.</v>
      </c>
    </row>
    <row r="3363" spans="1:15" x14ac:dyDescent="0.25">
      <c r="A3363">
        <v>2012</v>
      </c>
      <c r="B3363" t="s">
        <v>148</v>
      </c>
      <c r="C3363" t="s">
        <v>149</v>
      </c>
      <c r="D3363">
        <v>50</v>
      </c>
      <c r="E3363">
        <v>13</v>
      </c>
      <c r="F3363">
        <v>6</v>
      </c>
      <c r="G3363" t="s">
        <v>16</v>
      </c>
      <c r="J3363" t="b">
        <v>1</v>
      </c>
      <c r="K3363">
        <v>2043</v>
      </c>
      <c r="L3363">
        <v>299290</v>
      </c>
      <c r="M3363" t="str">
        <f>IF(VLOOKUP(A3363,'national-winners'!$A$2:$B$13,2,0)=H3363,"Y","N")</f>
        <v>N</v>
      </c>
      <c r="N3363" t="str">
        <f>_xlfn.XLOOKUP(INDEX('state-winning-votes'!$A$1:$L$53,MATCH($C3363,'state-winning-votes'!$A:$A,0),MATCH($A3363,'state-winning-votes'!$A$2:$L$2,0)),$K:$K,$H:$H)</f>
        <v>Obama, Barack H.</v>
      </c>
      <c r="O3363" t="str">
        <f>VLOOKUP(A3363,'national-winners'!$A$2:$B$13,2,0)</f>
        <v>Obama, Barack H.</v>
      </c>
    </row>
    <row r="3364" spans="1:15" x14ac:dyDescent="0.25">
      <c r="A3364">
        <v>2012</v>
      </c>
      <c r="B3364" t="s">
        <v>148</v>
      </c>
      <c r="C3364" t="s">
        <v>149</v>
      </c>
      <c r="D3364">
        <v>50</v>
      </c>
      <c r="E3364">
        <v>13</v>
      </c>
      <c r="F3364">
        <v>6</v>
      </c>
      <c r="G3364" t="s">
        <v>16</v>
      </c>
      <c r="H3364" t="s">
        <v>383</v>
      </c>
      <c r="I3364" t="s">
        <v>384</v>
      </c>
      <c r="J3364" t="b">
        <v>0</v>
      </c>
      <c r="K3364">
        <v>1128</v>
      </c>
      <c r="L3364">
        <v>299290</v>
      </c>
      <c r="M3364" t="str">
        <f>IF(VLOOKUP(A3364,'national-winners'!$A$2:$B$13,2,0)=H3364,"Y","N")</f>
        <v>N</v>
      </c>
      <c r="N3364" t="str">
        <f>_xlfn.XLOOKUP(INDEX('state-winning-votes'!$A$1:$L$53,MATCH($C3364,'state-winning-votes'!$A:$A,0),MATCH($A3364,'state-winning-votes'!$A$2:$L$2,0)),$K:$K,$H:$H)</f>
        <v>Obama, Barack H.</v>
      </c>
      <c r="O3364" t="str">
        <f>VLOOKUP(A3364,'national-winners'!$A$2:$B$13,2,0)</f>
        <v>Obama, Barack H.</v>
      </c>
    </row>
    <row r="3365" spans="1:15" x14ac:dyDescent="0.25">
      <c r="A3365">
        <v>2012</v>
      </c>
      <c r="B3365" t="s">
        <v>148</v>
      </c>
      <c r="C3365" t="s">
        <v>149</v>
      </c>
      <c r="D3365">
        <v>50</v>
      </c>
      <c r="E3365">
        <v>13</v>
      </c>
      <c r="F3365">
        <v>6</v>
      </c>
      <c r="G3365" t="s">
        <v>16</v>
      </c>
      <c r="H3365" t="s">
        <v>394</v>
      </c>
      <c r="I3365" t="s">
        <v>353</v>
      </c>
      <c r="J3365" t="b">
        <v>0</v>
      </c>
      <c r="K3365">
        <v>695</v>
      </c>
      <c r="L3365">
        <v>299290</v>
      </c>
      <c r="M3365" t="str">
        <f>IF(VLOOKUP(A3365,'national-winners'!$A$2:$B$13,2,0)=H3365,"Y","N")</f>
        <v>N</v>
      </c>
      <c r="N3365" t="str">
        <f>_xlfn.XLOOKUP(INDEX('state-winning-votes'!$A$1:$L$53,MATCH($C3365,'state-winning-votes'!$A:$A,0),MATCH($A3365,'state-winning-votes'!$A$2:$L$2,0)),$K:$K,$H:$H)</f>
        <v>Obama, Barack H.</v>
      </c>
      <c r="O3365" t="str">
        <f>VLOOKUP(A3365,'national-winners'!$A$2:$B$13,2,0)</f>
        <v>Obama, Barack H.</v>
      </c>
    </row>
    <row r="3366" spans="1:15" x14ac:dyDescent="0.25">
      <c r="A3366">
        <v>2012</v>
      </c>
      <c r="B3366" t="s">
        <v>150</v>
      </c>
      <c r="C3366" t="s">
        <v>151</v>
      </c>
      <c r="D3366">
        <v>51</v>
      </c>
      <c r="E3366">
        <v>54</v>
      </c>
      <c r="F3366">
        <v>40</v>
      </c>
      <c r="G3366" t="s">
        <v>16</v>
      </c>
      <c r="H3366" t="s">
        <v>349</v>
      </c>
      <c r="I3366" t="s">
        <v>18</v>
      </c>
      <c r="J3366" t="b">
        <v>0</v>
      </c>
      <c r="K3366">
        <v>1971820</v>
      </c>
      <c r="L3366">
        <v>3854489</v>
      </c>
      <c r="M3366" t="str">
        <f>IF(VLOOKUP(A3366,'national-winners'!$A$2:$B$13,2,0)=H3366,"Y","N")</f>
        <v>Y</v>
      </c>
      <c r="N3366" t="str">
        <f>_xlfn.XLOOKUP(INDEX('state-winning-votes'!$A$1:$L$53,MATCH($C3366,'state-winning-votes'!$A:$A,0),MATCH($A3366,'state-winning-votes'!$A$2:$L$2,0)),$K:$K,$H:$H)</f>
        <v>Obama, Barack H.</v>
      </c>
      <c r="O3366" t="str">
        <f>VLOOKUP(A3366,'national-winners'!$A$2:$B$13,2,0)</f>
        <v>Obama, Barack H.</v>
      </c>
    </row>
    <row r="3367" spans="1:15" x14ac:dyDescent="0.25">
      <c r="A3367">
        <v>2012</v>
      </c>
      <c r="B3367" t="s">
        <v>150</v>
      </c>
      <c r="C3367" t="s">
        <v>151</v>
      </c>
      <c r="D3367">
        <v>51</v>
      </c>
      <c r="E3367">
        <v>54</v>
      </c>
      <c r="F3367">
        <v>40</v>
      </c>
      <c r="G3367" t="s">
        <v>16</v>
      </c>
      <c r="H3367" t="s">
        <v>376</v>
      </c>
      <c r="I3367" t="s">
        <v>21</v>
      </c>
      <c r="J3367" t="b">
        <v>0</v>
      </c>
      <c r="K3367">
        <v>1822522</v>
      </c>
      <c r="L3367">
        <v>3854489</v>
      </c>
      <c r="M3367" t="str">
        <f>IF(VLOOKUP(A3367,'national-winners'!$A$2:$B$13,2,0)=H3367,"Y","N")</f>
        <v>N</v>
      </c>
      <c r="N3367" t="str">
        <f>_xlfn.XLOOKUP(INDEX('state-winning-votes'!$A$1:$L$53,MATCH($C3367,'state-winning-votes'!$A:$A,0),MATCH($A3367,'state-winning-votes'!$A$2:$L$2,0)),$K:$K,$H:$H)</f>
        <v>Obama, Barack H.</v>
      </c>
      <c r="O3367" t="str">
        <f>VLOOKUP(A3367,'national-winners'!$A$2:$B$13,2,0)</f>
        <v>Obama, Barack H.</v>
      </c>
    </row>
    <row r="3368" spans="1:15" x14ac:dyDescent="0.25">
      <c r="A3368">
        <v>2012</v>
      </c>
      <c r="B3368" t="s">
        <v>150</v>
      </c>
      <c r="C3368" t="s">
        <v>151</v>
      </c>
      <c r="D3368">
        <v>51</v>
      </c>
      <c r="E3368">
        <v>54</v>
      </c>
      <c r="F3368">
        <v>40</v>
      </c>
      <c r="G3368" t="s">
        <v>16</v>
      </c>
      <c r="H3368" t="s">
        <v>377</v>
      </c>
      <c r="I3368" t="s">
        <v>29</v>
      </c>
      <c r="J3368" t="b">
        <v>0</v>
      </c>
      <c r="K3368">
        <v>31216</v>
      </c>
      <c r="L3368">
        <v>3854489</v>
      </c>
      <c r="M3368" t="str">
        <f>IF(VLOOKUP(A3368,'national-winners'!$A$2:$B$13,2,0)=H3368,"Y","N")</f>
        <v>N</v>
      </c>
      <c r="N3368" t="str">
        <f>_xlfn.XLOOKUP(INDEX('state-winning-votes'!$A$1:$L$53,MATCH($C3368,'state-winning-votes'!$A:$A,0),MATCH($A3368,'state-winning-votes'!$A$2:$L$2,0)),$K:$K,$H:$H)</f>
        <v>Obama, Barack H.</v>
      </c>
      <c r="O3368" t="str">
        <f>VLOOKUP(A3368,'national-winners'!$A$2:$B$13,2,0)</f>
        <v>Obama, Barack H.</v>
      </c>
    </row>
    <row r="3369" spans="1:15" x14ac:dyDescent="0.25">
      <c r="A3369">
        <v>2012</v>
      </c>
      <c r="B3369" t="s">
        <v>150</v>
      </c>
      <c r="C3369" t="s">
        <v>151</v>
      </c>
      <c r="D3369">
        <v>51</v>
      </c>
      <c r="E3369">
        <v>54</v>
      </c>
      <c r="F3369">
        <v>40</v>
      </c>
      <c r="G3369" t="s">
        <v>16</v>
      </c>
      <c r="H3369" t="s">
        <v>381</v>
      </c>
      <c r="I3369" t="s">
        <v>134</v>
      </c>
      <c r="J3369" t="b">
        <v>0</v>
      </c>
      <c r="K3369">
        <v>13058</v>
      </c>
      <c r="L3369">
        <v>3854489</v>
      </c>
      <c r="M3369" t="str">
        <f>IF(VLOOKUP(A3369,'national-winners'!$A$2:$B$13,2,0)=H3369,"Y","N")</f>
        <v>N</v>
      </c>
      <c r="N3369" t="str">
        <f>_xlfn.XLOOKUP(INDEX('state-winning-votes'!$A$1:$L$53,MATCH($C3369,'state-winning-votes'!$A:$A,0),MATCH($A3369,'state-winning-votes'!$A$2:$L$2,0)),$K:$K,$H:$H)</f>
        <v>Obama, Barack H.</v>
      </c>
      <c r="O3369" t="str">
        <f>VLOOKUP(A3369,'national-winners'!$A$2:$B$13,2,0)</f>
        <v>Obama, Barack H.</v>
      </c>
    </row>
    <row r="3370" spans="1:15" x14ac:dyDescent="0.25">
      <c r="A3370">
        <v>2012</v>
      </c>
      <c r="B3370" t="s">
        <v>150</v>
      </c>
      <c r="C3370" t="s">
        <v>151</v>
      </c>
      <c r="D3370">
        <v>51</v>
      </c>
      <c r="E3370">
        <v>54</v>
      </c>
      <c r="F3370">
        <v>40</v>
      </c>
      <c r="G3370" t="s">
        <v>16</v>
      </c>
      <c r="H3370" t="s">
        <v>378</v>
      </c>
      <c r="I3370" t="s">
        <v>274</v>
      </c>
      <c r="J3370" t="b">
        <v>0</v>
      </c>
      <c r="K3370">
        <v>8627</v>
      </c>
      <c r="L3370">
        <v>3854489</v>
      </c>
      <c r="M3370" t="str">
        <f>IF(VLOOKUP(A3370,'national-winners'!$A$2:$B$13,2,0)=H3370,"Y","N")</f>
        <v>N</v>
      </c>
      <c r="N3370" t="str">
        <f>_xlfn.XLOOKUP(INDEX('state-winning-votes'!$A$1:$L$53,MATCH($C3370,'state-winning-votes'!$A:$A,0),MATCH($A3370,'state-winning-votes'!$A$2:$L$2,0)),$K:$K,$H:$H)</f>
        <v>Obama, Barack H.</v>
      </c>
      <c r="O3370" t="str">
        <f>VLOOKUP(A3370,'national-winners'!$A$2:$B$13,2,0)</f>
        <v>Obama, Barack H.</v>
      </c>
    </row>
    <row r="3371" spans="1:15" x14ac:dyDescent="0.25">
      <c r="A3371">
        <v>2012</v>
      </c>
      <c r="B3371" t="s">
        <v>150</v>
      </c>
      <c r="C3371" t="s">
        <v>151</v>
      </c>
      <c r="D3371">
        <v>51</v>
      </c>
      <c r="E3371">
        <v>54</v>
      </c>
      <c r="F3371">
        <v>40</v>
      </c>
      <c r="G3371" t="s">
        <v>16</v>
      </c>
      <c r="J3371" t="b">
        <v>1</v>
      </c>
      <c r="K3371">
        <v>7246</v>
      </c>
      <c r="L3371">
        <v>3854489</v>
      </c>
      <c r="M3371" t="str">
        <f>IF(VLOOKUP(A3371,'national-winners'!$A$2:$B$13,2,0)=H3371,"Y","N")</f>
        <v>N</v>
      </c>
      <c r="N3371" t="str">
        <f>_xlfn.XLOOKUP(INDEX('state-winning-votes'!$A$1:$L$53,MATCH($C3371,'state-winning-votes'!$A:$A,0),MATCH($A3371,'state-winning-votes'!$A$2:$L$2,0)),$K:$K,$H:$H)</f>
        <v>Obama, Barack H.</v>
      </c>
      <c r="O3371" t="str">
        <f>VLOOKUP(A3371,'national-winners'!$A$2:$B$13,2,0)</f>
        <v>Obama, Barack H.</v>
      </c>
    </row>
    <row r="3372" spans="1:15" x14ac:dyDescent="0.25">
      <c r="A3372">
        <v>2012</v>
      </c>
      <c r="B3372" t="s">
        <v>152</v>
      </c>
      <c r="C3372" t="s">
        <v>153</v>
      </c>
      <c r="D3372">
        <v>53</v>
      </c>
      <c r="E3372">
        <v>91</v>
      </c>
      <c r="F3372">
        <v>73</v>
      </c>
      <c r="G3372" t="s">
        <v>16</v>
      </c>
      <c r="H3372" t="s">
        <v>349</v>
      </c>
      <c r="I3372" t="s">
        <v>18</v>
      </c>
      <c r="J3372" t="b">
        <v>0</v>
      </c>
      <c r="K3372">
        <v>1755396</v>
      </c>
      <c r="L3372">
        <v>3125516</v>
      </c>
      <c r="M3372" t="str">
        <f>IF(VLOOKUP(A3372,'national-winners'!$A$2:$B$13,2,0)=H3372,"Y","N")</f>
        <v>Y</v>
      </c>
      <c r="N3372" t="str">
        <f>_xlfn.XLOOKUP(INDEX('state-winning-votes'!$A$1:$L$53,MATCH($C3372,'state-winning-votes'!$A:$A,0),MATCH($A3372,'state-winning-votes'!$A$2:$L$2,0)),$K:$K,$H:$H)</f>
        <v>Obama, Barack H.</v>
      </c>
      <c r="O3372" t="str">
        <f>VLOOKUP(A3372,'national-winners'!$A$2:$B$13,2,0)</f>
        <v>Obama, Barack H.</v>
      </c>
    </row>
    <row r="3373" spans="1:15" x14ac:dyDescent="0.25">
      <c r="A3373">
        <v>2012</v>
      </c>
      <c r="B3373" t="s">
        <v>152</v>
      </c>
      <c r="C3373" t="s">
        <v>153</v>
      </c>
      <c r="D3373">
        <v>53</v>
      </c>
      <c r="E3373">
        <v>91</v>
      </c>
      <c r="F3373">
        <v>73</v>
      </c>
      <c r="G3373" t="s">
        <v>16</v>
      </c>
      <c r="H3373" t="s">
        <v>406</v>
      </c>
      <c r="I3373" t="s">
        <v>21</v>
      </c>
      <c r="J3373" t="b">
        <v>0</v>
      </c>
      <c r="K3373">
        <v>1290670</v>
      </c>
      <c r="L3373">
        <v>3125516</v>
      </c>
      <c r="M3373" t="str">
        <f>IF(VLOOKUP(A3373,'national-winners'!$A$2:$B$13,2,0)=H3373,"Y","N")</f>
        <v>N</v>
      </c>
      <c r="N3373" t="str">
        <f>_xlfn.XLOOKUP(INDEX('state-winning-votes'!$A$1:$L$53,MATCH($C3373,'state-winning-votes'!$A:$A,0),MATCH($A3373,'state-winning-votes'!$A$2:$L$2,0)),$K:$K,$H:$H)</f>
        <v>Obama, Barack H.</v>
      </c>
      <c r="O3373" t="str">
        <f>VLOOKUP(A3373,'national-winners'!$A$2:$B$13,2,0)</f>
        <v>Obama, Barack H.</v>
      </c>
    </row>
    <row r="3374" spans="1:15" x14ac:dyDescent="0.25">
      <c r="A3374">
        <v>2012</v>
      </c>
      <c r="B3374" t="s">
        <v>152</v>
      </c>
      <c r="C3374" t="s">
        <v>153</v>
      </c>
      <c r="D3374">
        <v>53</v>
      </c>
      <c r="E3374">
        <v>91</v>
      </c>
      <c r="F3374">
        <v>73</v>
      </c>
      <c r="G3374" t="s">
        <v>16</v>
      </c>
      <c r="H3374" t="s">
        <v>377</v>
      </c>
      <c r="I3374" t="s">
        <v>29</v>
      </c>
      <c r="J3374" t="b">
        <v>0</v>
      </c>
      <c r="K3374">
        <v>42202</v>
      </c>
      <c r="L3374">
        <v>3125516</v>
      </c>
      <c r="M3374" t="str">
        <f>IF(VLOOKUP(A3374,'national-winners'!$A$2:$B$13,2,0)=H3374,"Y","N")</f>
        <v>N</v>
      </c>
      <c r="N3374" t="str">
        <f>_xlfn.XLOOKUP(INDEX('state-winning-votes'!$A$1:$L$53,MATCH($C3374,'state-winning-votes'!$A:$A,0),MATCH($A3374,'state-winning-votes'!$A$2:$L$2,0)),$K:$K,$H:$H)</f>
        <v>Obama, Barack H.</v>
      </c>
      <c r="O3374" t="str">
        <f>VLOOKUP(A3374,'national-winners'!$A$2:$B$13,2,0)</f>
        <v>Obama, Barack H.</v>
      </c>
    </row>
    <row r="3375" spans="1:15" x14ac:dyDescent="0.25">
      <c r="A3375">
        <v>2012</v>
      </c>
      <c r="B3375" t="s">
        <v>152</v>
      </c>
      <c r="C3375" t="s">
        <v>153</v>
      </c>
      <c r="D3375">
        <v>53</v>
      </c>
      <c r="E3375">
        <v>91</v>
      </c>
      <c r="F3375">
        <v>73</v>
      </c>
      <c r="G3375" t="s">
        <v>16</v>
      </c>
      <c r="H3375" t="s">
        <v>378</v>
      </c>
      <c r="I3375" t="s">
        <v>274</v>
      </c>
      <c r="J3375" t="b">
        <v>0</v>
      </c>
      <c r="K3375">
        <v>20928</v>
      </c>
      <c r="L3375">
        <v>3125516</v>
      </c>
      <c r="M3375" t="str">
        <f>IF(VLOOKUP(A3375,'national-winners'!$A$2:$B$13,2,0)=H3375,"Y","N")</f>
        <v>N</v>
      </c>
      <c r="N3375" t="str">
        <f>_xlfn.XLOOKUP(INDEX('state-winning-votes'!$A$1:$L$53,MATCH($C3375,'state-winning-votes'!$A:$A,0),MATCH($A3375,'state-winning-votes'!$A$2:$L$2,0)),$K:$K,$H:$H)</f>
        <v>Obama, Barack H.</v>
      </c>
      <c r="O3375" t="str">
        <f>VLOOKUP(A3375,'national-winners'!$A$2:$B$13,2,0)</f>
        <v>Obama, Barack H.</v>
      </c>
    </row>
    <row r="3376" spans="1:15" x14ac:dyDescent="0.25">
      <c r="A3376">
        <v>2012</v>
      </c>
      <c r="B3376" t="s">
        <v>152</v>
      </c>
      <c r="C3376" t="s">
        <v>153</v>
      </c>
      <c r="D3376">
        <v>53</v>
      </c>
      <c r="E3376">
        <v>91</v>
      </c>
      <c r="F3376">
        <v>73</v>
      </c>
      <c r="G3376" t="s">
        <v>16</v>
      </c>
      <c r="H3376" t="s">
        <v>381</v>
      </c>
      <c r="I3376" t="s">
        <v>134</v>
      </c>
      <c r="J3376" t="b">
        <v>0</v>
      </c>
      <c r="K3376">
        <v>8851</v>
      </c>
      <c r="L3376">
        <v>3125516</v>
      </c>
      <c r="M3376" t="str">
        <f>IF(VLOOKUP(A3376,'national-winners'!$A$2:$B$13,2,0)=H3376,"Y","N")</f>
        <v>N</v>
      </c>
      <c r="N3376" t="str">
        <f>_xlfn.XLOOKUP(INDEX('state-winning-votes'!$A$1:$L$53,MATCH($C3376,'state-winning-votes'!$A:$A,0),MATCH($A3376,'state-winning-votes'!$A$2:$L$2,0)),$K:$K,$H:$H)</f>
        <v>Obama, Barack H.</v>
      </c>
      <c r="O3376" t="str">
        <f>VLOOKUP(A3376,'national-winners'!$A$2:$B$13,2,0)</f>
        <v>Obama, Barack H.</v>
      </c>
    </row>
    <row r="3377" spans="1:15" x14ac:dyDescent="0.25">
      <c r="A3377">
        <v>2012</v>
      </c>
      <c r="B3377" t="s">
        <v>152</v>
      </c>
      <c r="C3377" t="s">
        <v>153</v>
      </c>
      <c r="D3377">
        <v>53</v>
      </c>
      <c r="E3377">
        <v>91</v>
      </c>
      <c r="F3377">
        <v>73</v>
      </c>
      <c r="G3377" t="s">
        <v>16</v>
      </c>
      <c r="H3377" t="s">
        <v>383</v>
      </c>
      <c r="I3377" t="s">
        <v>384</v>
      </c>
      <c r="J3377" t="b">
        <v>0</v>
      </c>
      <c r="K3377">
        <v>4946</v>
      </c>
      <c r="L3377">
        <v>3125516</v>
      </c>
      <c r="M3377" t="str">
        <f>IF(VLOOKUP(A3377,'national-winners'!$A$2:$B$13,2,0)=H3377,"Y","N")</f>
        <v>N</v>
      </c>
      <c r="N3377" t="str">
        <f>_xlfn.XLOOKUP(INDEX('state-winning-votes'!$A$1:$L$53,MATCH($C3377,'state-winning-votes'!$A:$A,0),MATCH($A3377,'state-winning-votes'!$A$2:$L$2,0)),$K:$K,$H:$H)</f>
        <v>Obama, Barack H.</v>
      </c>
      <c r="O3377" t="str">
        <f>VLOOKUP(A3377,'national-winners'!$A$2:$B$13,2,0)</f>
        <v>Obama, Barack H.</v>
      </c>
    </row>
    <row r="3378" spans="1:15" x14ac:dyDescent="0.25">
      <c r="A3378">
        <v>2012</v>
      </c>
      <c r="B3378" t="s">
        <v>152</v>
      </c>
      <c r="C3378" t="s">
        <v>153</v>
      </c>
      <c r="D3378">
        <v>53</v>
      </c>
      <c r="E3378">
        <v>91</v>
      </c>
      <c r="F3378">
        <v>73</v>
      </c>
      <c r="G3378" t="s">
        <v>16</v>
      </c>
      <c r="H3378" t="s">
        <v>394</v>
      </c>
      <c r="I3378" t="s">
        <v>353</v>
      </c>
      <c r="J3378" t="b">
        <v>0</v>
      </c>
      <c r="K3378">
        <v>1318</v>
      </c>
      <c r="L3378">
        <v>3125516</v>
      </c>
      <c r="M3378" t="str">
        <f>IF(VLOOKUP(A3378,'national-winners'!$A$2:$B$13,2,0)=H3378,"Y","N")</f>
        <v>N</v>
      </c>
      <c r="N3378" t="str">
        <f>_xlfn.XLOOKUP(INDEX('state-winning-votes'!$A$1:$L$53,MATCH($C3378,'state-winning-votes'!$A:$A,0),MATCH($A3378,'state-winning-votes'!$A$2:$L$2,0)),$K:$K,$H:$H)</f>
        <v>Obama, Barack H.</v>
      </c>
      <c r="O3378" t="str">
        <f>VLOOKUP(A3378,'national-winners'!$A$2:$B$13,2,0)</f>
        <v>Obama, Barack H.</v>
      </c>
    </row>
    <row r="3379" spans="1:15" x14ac:dyDescent="0.25">
      <c r="A3379">
        <v>2012</v>
      </c>
      <c r="B3379" t="s">
        <v>152</v>
      </c>
      <c r="C3379" t="s">
        <v>153</v>
      </c>
      <c r="D3379">
        <v>53</v>
      </c>
      <c r="E3379">
        <v>91</v>
      </c>
      <c r="F3379">
        <v>73</v>
      </c>
      <c r="G3379" t="s">
        <v>16</v>
      </c>
      <c r="H3379" t="s">
        <v>284</v>
      </c>
      <c r="I3379" t="s">
        <v>37</v>
      </c>
      <c r="J3379" t="b">
        <v>0</v>
      </c>
      <c r="K3379">
        <v>1205</v>
      </c>
      <c r="L3379">
        <v>3125516</v>
      </c>
      <c r="M3379" t="str">
        <f>IF(VLOOKUP(A3379,'national-winners'!$A$2:$B$13,2,0)=H3379,"Y","N")</f>
        <v>N</v>
      </c>
      <c r="N3379" t="str">
        <f>_xlfn.XLOOKUP(INDEX('state-winning-votes'!$A$1:$L$53,MATCH($C3379,'state-winning-votes'!$A:$A,0),MATCH($A3379,'state-winning-votes'!$A$2:$L$2,0)),$K:$K,$H:$H)</f>
        <v>Obama, Barack H.</v>
      </c>
      <c r="O3379" t="str">
        <f>VLOOKUP(A3379,'national-winners'!$A$2:$B$13,2,0)</f>
        <v>Obama, Barack H.</v>
      </c>
    </row>
    <row r="3380" spans="1:15" x14ac:dyDescent="0.25">
      <c r="A3380">
        <v>2012</v>
      </c>
      <c r="B3380" t="s">
        <v>154</v>
      </c>
      <c r="C3380" t="s">
        <v>155</v>
      </c>
      <c r="D3380">
        <v>54</v>
      </c>
      <c r="E3380">
        <v>55</v>
      </c>
      <c r="F3380">
        <v>56</v>
      </c>
      <c r="G3380" t="s">
        <v>16</v>
      </c>
      <c r="H3380" t="s">
        <v>376</v>
      </c>
      <c r="I3380" t="s">
        <v>21</v>
      </c>
      <c r="J3380" t="b">
        <v>0</v>
      </c>
      <c r="K3380">
        <v>417655</v>
      </c>
      <c r="L3380">
        <v>670438</v>
      </c>
      <c r="M3380" t="str">
        <f>IF(VLOOKUP(A3380,'national-winners'!$A$2:$B$13,2,0)=H3380,"Y","N")</f>
        <v>N</v>
      </c>
      <c r="N3380" t="str">
        <f>_xlfn.XLOOKUP(INDEX('state-winning-votes'!$A$1:$L$53,MATCH($C3380,'state-winning-votes'!$A:$A,0),MATCH($A3380,'state-winning-votes'!$A$2:$L$2,0)),$K:$K,$H:$H)</f>
        <v>Romney, Mitt</v>
      </c>
      <c r="O3380" t="str">
        <f>VLOOKUP(A3380,'national-winners'!$A$2:$B$13,2,0)</f>
        <v>Obama, Barack H.</v>
      </c>
    </row>
    <row r="3381" spans="1:15" x14ac:dyDescent="0.25">
      <c r="A3381">
        <v>2012</v>
      </c>
      <c r="B3381" t="s">
        <v>154</v>
      </c>
      <c r="C3381" t="s">
        <v>155</v>
      </c>
      <c r="D3381">
        <v>54</v>
      </c>
      <c r="E3381">
        <v>55</v>
      </c>
      <c r="F3381">
        <v>56</v>
      </c>
      <c r="G3381" t="s">
        <v>16</v>
      </c>
      <c r="H3381" t="s">
        <v>349</v>
      </c>
      <c r="I3381" t="s">
        <v>18</v>
      </c>
      <c r="J3381" t="b">
        <v>0</v>
      </c>
      <c r="K3381">
        <v>238269</v>
      </c>
      <c r="L3381">
        <v>670438</v>
      </c>
      <c r="M3381" t="str">
        <f>IF(VLOOKUP(A3381,'national-winners'!$A$2:$B$13,2,0)=H3381,"Y","N")</f>
        <v>Y</v>
      </c>
      <c r="N3381" t="str">
        <f>_xlfn.XLOOKUP(INDEX('state-winning-votes'!$A$1:$L$53,MATCH($C3381,'state-winning-votes'!$A:$A,0),MATCH($A3381,'state-winning-votes'!$A$2:$L$2,0)),$K:$K,$H:$H)</f>
        <v>Romney, Mitt</v>
      </c>
      <c r="O3381" t="str">
        <f>VLOOKUP(A3381,'national-winners'!$A$2:$B$13,2,0)</f>
        <v>Obama, Barack H.</v>
      </c>
    </row>
    <row r="3382" spans="1:15" x14ac:dyDescent="0.25">
      <c r="A3382">
        <v>2012</v>
      </c>
      <c r="B3382" t="s">
        <v>154</v>
      </c>
      <c r="C3382" t="s">
        <v>155</v>
      </c>
      <c r="D3382">
        <v>54</v>
      </c>
      <c r="E3382">
        <v>55</v>
      </c>
      <c r="F3382">
        <v>56</v>
      </c>
      <c r="G3382" t="s">
        <v>16</v>
      </c>
      <c r="H3382" t="s">
        <v>377</v>
      </c>
      <c r="I3382" t="s">
        <v>29</v>
      </c>
      <c r="J3382" t="b">
        <v>0</v>
      </c>
      <c r="K3382">
        <v>6302</v>
      </c>
      <c r="L3382">
        <v>670438</v>
      </c>
      <c r="M3382" t="str">
        <f>IF(VLOOKUP(A3382,'national-winners'!$A$2:$B$13,2,0)=H3382,"Y","N")</f>
        <v>N</v>
      </c>
      <c r="N3382" t="str">
        <f>_xlfn.XLOOKUP(INDEX('state-winning-votes'!$A$1:$L$53,MATCH($C3382,'state-winning-votes'!$A:$A,0),MATCH($A3382,'state-winning-votes'!$A$2:$L$2,0)),$K:$K,$H:$H)</f>
        <v>Romney, Mitt</v>
      </c>
      <c r="O3382" t="str">
        <f>VLOOKUP(A3382,'national-winners'!$A$2:$B$13,2,0)</f>
        <v>Obama, Barack H.</v>
      </c>
    </row>
    <row r="3383" spans="1:15" x14ac:dyDescent="0.25">
      <c r="A3383">
        <v>2012</v>
      </c>
      <c r="B3383" t="s">
        <v>154</v>
      </c>
      <c r="C3383" t="s">
        <v>155</v>
      </c>
      <c r="D3383">
        <v>54</v>
      </c>
      <c r="E3383">
        <v>55</v>
      </c>
      <c r="F3383">
        <v>56</v>
      </c>
      <c r="G3383" t="s">
        <v>16</v>
      </c>
      <c r="H3383" t="s">
        <v>378</v>
      </c>
      <c r="I3383" t="s">
        <v>373</v>
      </c>
      <c r="J3383" t="b">
        <v>0</v>
      </c>
      <c r="K3383">
        <v>4406</v>
      </c>
      <c r="L3383">
        <v>670438</v>
      </c>
      <c r="M3383" t="str">
        <f>IF(VLOOKUP(A3383,'national-winners'!$A$2:$B$13,2,0)=H3383,"Y","N")</f>
        <v>N</v>
      </c>
      <c r="N3383" t="str">
        <f>_xlfn.XLOOKUP(INDEX('state-winning-votes'!$A$1:$L$53,MATCH($C3383,'state-winning-votes'!$A:$A,0),MATCH($A3383,'state-winning-votes'!$A$2:$L$2,0)),$K:$K,$H:$H)</f>
        <v>Romney, Mitt</v>
      </c>
      <c r="O3383" t="str">
        <f>VLOOKUP(A3383,'national-winners'!$A$2:$B$13,2,0)</f>
        <v>Obama, Barack H.</v>
      </c>
    </row>
    <row r="3384" spans="1:15" x14ac:dyDescent="0.25">
      <c r="A3384">
        <v>2012</v>
      </c>
      <c r="B3384" t="s">
        <v>154</v>
      </c>
      <c r="C3384" t="s">
        <v>155</v>
      </c>
      <c r="D3384">
        <v>54</v>
      </c>
      <c r="E3384">
        <v>55</v>
      </c>
      <c r="F3384">
        <v>56</v>
      </c>
      <c r="G3384" t="s">
        <v>16</v>
      </c>
      <c r="I3384" t="s">
        <v>55</v>
      </c>
      <c r="J3384" t="b">
        <v>0</v>
      </c>
      <c r="K3384">
        <v>3806</v>
      </c>
      <c r="L3384">
        <v>670438</v>
      </c>
      <c r="M3384" t="str">
        <f>IF(VLOOKUP(A3384,'national-winners'!$A$2:$B$13,2,0)=H3384,"Y","N")</f>
        <v>N</v>
      </c>
      <c r="N3384" t="str">
        <f>_xlfn.XLOOKUP(INDEX('state-winning-votes'!$A$1:$L$53,MATCH($C3384,'state-winning-votes'!$A:$A,0),MATCH($A3384,'state-winning-votes'!$A$2:$L$2,0)),$K:$K,$H:$H)</f>
        <v>Romney, Mitt</v>
      </c>
      <c r="O3384" t="str">
        <f>VLOOKUP(A3384,'national-winners'!$A$2:$B$13,2,0)</f>
        <v>Obama, Barack H.</v>
      </c>
    </row>
    <row r="3385" spans="1:15" x14ac:dyDescent="0.25">
      <c r="A3385">
        <v>2012</v>
      </c>
      <c r="B3385" t="s">
        <v>156</v>
      </c>
      <c r="C3385" t="s">
        <v>157</v>
      </c>
      <c r="D3385">
        <v>55</v>
      </c>
      <c r="E3385">
        <v>35</v>
      </c>
      <c r="F3385">
        <v>25</v>
      </c>
      <c r="G3385" t="s">
        <v>16</v>
      </c>
      <c r="H3385" t="s">
        <v>349</v>
      </c>
      <c r="I3385" t="s">
        <v>18</v>
      </c>
      <c r="J3385" t="b">
        <v>0</v>
      </c>
      <c r="K3385">
        <v>1620985</v>
      </c>
      <c r="L3385">
        <v>3071434</v>
      </c>
      <c r="M3385" t="str">
        <f>IF(VLOOKUP(A3385,'national-winners'!$A$2:$B$13,2,0)=H3385,"Y","N")</f>
        <v>Y</v>
      </c>
      <c r="N3385" t="str">
        <f>_xlfn.XLOOKUP(INDEX('state-winning-votes'!$A$1:$L$53,MATCH($C3385,'state-winning-votes'!$A:$A,0),MATCH($A3385,'state-winning-votes'!$A$2:$L$2,0)),$K:$K,$H:$H)</f>
        <v>Obama, Barack H.</v>
      </c>
      <c r="O3385" t="str">
        <f>VLOOKUP(A3385,'national-winners'!$A$2:$B$13,2,0)</f>
        <v>Obama, Barack H.</v>
      </c>
    </row>
    <row r="3386" spans="1:15" x14ac:dyDescent="0.25">
      <c r="A3386">
        <v>2012</v>
      </c>
      <c r="B3386" t="s">
        <v>156</v>
      </c>
      <c r="C3386" t="s">
        <v>157</v>
      </c>
      <c r="D3386">
        <v>55</v>
      </c>
      <c r="E3386">
        <v>35</v>
      </c>
      <c r="F3386">
        <v>25</v>
      </c>
      <c r="G3386" t="s">
        <v>16</v>
      </c>
      <c r="H3386" t="s">
        <v>376</v>
      </c>
      <c r="I3386" t="s">
        <v>21</v>
      </c>
      <c r="J3386" t="b">
        <v>0</v>
      </c>
      <c r="K3386">
        <v>1410966</v>
      </c>
      <c r="L3386">
        <v>3071434</v>
      </c>
      <c r="M3386" t="str">
        <f>IF(VLOOKUP(A3386,'national-winners'!$A$2:$B$13,2,0)=H3386,"Y","N")</f>
        <v>N</v>
      </c>
      <c r="N3386" t="str">
        <f>_xlfn.XLOOKUP(INDEX('state-winning-votes'!$A$1:$L$53,MATCH($C3386,'state-winning-votes'!$A:$A,0),MATCH($A3386,'state-winning-votes'!$A$2:$L$2,0)),$K:$K,$H:$H)</f>
        <v>Obama, Barack H.</v>
      </c>
      <c r="O3386" t="str">
        <f>VLOOKUP(A3386,'national-winners'!$A$2:$B$13,2,0)</f>
        <v>Obama, Barack H.</v>
      </c>
    </row>
    <row r="3387" spans="1:15" x14ac:dyDescent="0.25">
      <c r="A3387">
        <v>2012</v>
      </c>
      <c r="B3387" t="s">
        <v>156</v>
      </c>
      <c r="C3387" t="s">
        <v>157</v>
      </c>
      <c r="D3387">
        <v>55</v>
      </c>
      <c r="E3387">
        <v>35</v>
      </c>
      <c r="F3387">
        <v>25</v>
      </c>
      <c r="G3387" t="s">
        <v>16</v>
      </c>
      <c r="I3387" t="s">
        <v>35</v>
      </c>
      <c r="J3387" t="b">
        <v>0</v>
      </c>
      <c r="K3387">
        <v>29383</v>
      </c>
      <c r="L3387">
        <v>3071434</v>
      </c>
      <c r="M3387" t="str">
        <f>IF(VLOOKUP(A3387,'national-winners'!$A$2:$B$13,2,0)=H3387,"Y","N")</f>
        <v>N</v>
      </c>
      <c r="N3387" t="str">
        <f>_xlfn.XLOOKUP(INDEX('state-winning-votes'!$A$1:$L$53,MATCH($C3387,'state-winning-votes'!$A:$A,0),MATCH($A3387,'state-winning-votes'!$A$2:$L$2,0)),$K:$K,$H:$H)</f>
        <v>Obama, Barack H.</v>
      </c>
      <c r="O3387" t="str">
        <f>VLOOKUP(A3387,'national-winners'!$A$2:$B$13,2,0)</f>
        <v>Obama, Barack H.</v>
      </c>
    </row>
    <row r="3388" spans="1:15" x14ac:dyDescent="0.25">
      <c r="A3388">
        <v>2012</v>
      </c>
      <c r="B3388" t="s">
        <v>156</v>
      </c>
      <c r="C3388" t="s">
        <v>157</v>
      </c>
      <c r="D3388">
        <v>55</v>
      </c>
      <c r="E3388">
        <v>35</v>
      </c>
      <c r="F3388">
        <v>25</v>
      </c>
      <c r="G3388" t="s">
        <v>16</v>
      </c>
      <c r="H3388" t="s">
        <v>52</v>
      </c>
      <c r="J3388" t="b">
        <v>0</v>
      </c>
      <c r="K3388">
        <v>5170</v>
      </c>
      <c r="L3388">
        <v>3071434</v>
      </c>
      <c r="M3388" t="str">
        <f>IF(VLOOKUP(A3388,'national-winners'!$A$2:$B$13,2,0)=H3388,"Y","N")</f>
        <v>N</v>
      </c>
      <c r="N3388" t="str">
        <f>_xlfn.XLOOKUP(INDEX('state-winning-votes'!$A$1:$L$53,MATCH($C3388,'state-winning-votes'!$A:$A,0),MATCH($A3388,'state-winning-votes'!$A$2:$L$2,0)),$K:$K,$H:$H)</f>
        <v>Obama, Barack H.</v>
      </c>
      <c r="O3388" t="str">
        <f>VLOOKUP(A3388,'national-winners'!$A$2:$B$13,2,0)</f>
        <v>Obama, Barack H.</v>
      </c>
    </row>
    <row r="3389" spans="1:15" x14ac:dyDescent="0.25">
      <c r="A3389">
        <v>2012</v>
      </c>
      <c r="B3389" t="s">
        <v>156</v>
      </c>
      <c r="C3389" t="s">
        <v>157</v>
      </c>
      <c r="D3389">
        <v>55</v>
      </c>
      <c r="E3389">
        <v>35</v>
      </c>
      <c r="F3389">
        <v>25</v>
      </c>
      <c r="G3389" t="s">
        <v>16</v>
      </c>
      <c r="H3389" t="s">
        <v>381</v>
      </c>
      <c r="I3389" t="s">
        <v>134</v>
      </c>
      <c r="J3389" t="b">
        <v>0</v>
      </c>
      <c r="K3389">
        <v>4930</v>
      </c>
      <c r="L3389">
        <v>3071434</v>
      </c>
      <c r="M3389" t="str">
        <f>IF(VLOOKUP(A3389,'national-winners'!$A$2:$B$13,2,0)=H3389,"Y","N")</f>
        <v>N</v>
      </c>
      <c r="N3389" t="str">
        <f>_xlfn.XLOOKUP(INDEX('state-winning-votes'!$A$1:$L$53,MATCH($C3389,'state-winning-votes'!$A:$A,0),MATCH($A3389,'state-winning-votes'!$A$2:$L$2,0)),$K:$K,$H:$H)</f>
        <v>Obama, Barack H.</v>
      </c>
      <c r="O3389" t="str">
        <f>VLOOKUP(A3389,'national-winners'!$A$2:$B$13,2,0)</f>
        <v>Obama, Barack H.</v>
      </c>
    </row>
    <row r="3390" spans="1:15" x14ac:dyDescent="0.25">
      <c r="A3390">
        <v>2012</v>
      </c>
      <c r="B3390" t="s">
        <v>158</v>
      </c>
      <c r="C3390" t="s">
        <v>159</v>
      </c>
      <c r="D3390">
        <v>56</v>
      </c>
      <c r="E3390">
        <v>83</v>
      </c>
      <c r="F3390">
        <v>68</v>
      </c>
      <c r="G3390" t="s">
        <v>16</v>
      </c>
      <c r="H3390" t="s">
        <v>376</v>
      </c>
      <c r="I3390" t="s">
        <v>21</v>
      </c>
      <c r="J3390" t="b">
        <v>0</v>
      </c>
      <c r="K3390">
        <v>170962</v>
      </c>
      <c r="L3390">
        <v>250701</v>
      </c>
      <c r="M3390" t="str">
        <f>IF(VLOOKUP(A3390,'national-winners'!$A$2:$B$13,2,0)=H3390,"Y","N")</f>
        <v>N</v>
      </c>
      <c r="N3390" t="str">
        <f>_xlfn.XLOOKUP(INDEX('state-winning-votes'!$A$1:$L$53,MATCH($C3390,'state-winning-votes'!$A:$A,0),MATCH($A3390,'state-winning-votes'!$A$2:$L$2,0)),$K:$K,$H:$H)</f>
        <v>Romney, Mitt</v>
      </c>
      <c r="O3390" t="str">
        <f>VLOOKUP(A3390,'national-winners'!$A$2:$B$13,2,0)</f>
        <v>Obama, Barack H.</v>
      </c>
    </row>
    <row r="3391" spans="1:15" x14ac:dyDescent="0.25">
      <c r="A3391">
        <v>2012</v>
      </c>
      <c r="B3391" t="s">
        <v>158</v>
      </c>
      <c r="C3391" t="s">
        <v>159</v>
      </c>
      <c r="D3391">
        <v>56</v>
      </c>
      <c r="E3391">
        <v>83</v>
      </c>
      <c r="F3391">
        <v>68</v>
      </c>
      <c r="G3391" t="s">
        <v>16</v>
      </c>
      <c r="H3391" t="s">
        <v>349</v>
      </c>
      <c r="I3391" t="s">
        <v>18</v>
      </c>
      <c r="J3391" t="b">
        <v>0</v>
      </c>
      <c r="K3391">
        <v>69286</v>
      </c>
      <c r="L3391">
        <v>250701</v>
      </c>
      <c r="M3391" t="str">
        <f>IF(VLOOKUP(A3391,'national-winners'!$A$2:$B$13,2,0)=H3391,"Y","N")</f>
        <v>Y</v>
      </c>
      <c r="N3391" t="str">
        <f>_xlfn.XLOOKUP(INDEX('state-winning-votes'!$A$1:$L$53,MATCH($C3391,'state-winning-votes'!$A:$A,0),MATCH($A3391,'state-winning-votes'!$A$2:$L$2,0)),$K:$K,$H:$H)</f>
        <v>Romney, Mitt</v>
      </c>
      <c r="O3391" t="str">
        <f>VLOOKUP(A3391,'national-winners'!$A$2:$B$13,2,0)</f>
        <v>Obama, Barack H.</v>
      </c>
    </row>
    <row r="3392" spans="1:15" x14ac:dyDescent="0.25">
      <c r="A3392">
        <v>2012</v>
      </c>
      <c r="B3392" t="s">
        <v>158</v>
      </c>
      <c r="C3392" t="s">
        <v>159</v>
      </c>
      <c r="D3392">
        <v>56</v>
      </c>
      <c r="E3392">
        <v>83</v>
      </c>
      <c r="F3392">
        <v>68</v>
      </c>
      <c r="G3392" t="s">
        <v>16</v>
      </c>
      <c r="H3392" t="s">
        <v>377</v>
      </c>
      <c r="I3392" t="s">
        <v>29</v>
      </c>
      <c r="J3392" t="b">
        <v>0</v>
      </c>
      <c r="K3392">
        <v>5326</v>
      </c>
      <c r="L3392">
        <v>250701</v>
      </c>
      <c r="M3392" t="str">
        <f>IF(VLOOKUP(A3392,'national-winners'!$A$2:$B$13,2,0)=H3392,"Y","N")</f>
        <v>N</v>
      </c>
      <c r="N3392" t="str">
        <f>_xlfn.XLOOKUP(INDEX('state-winning-votes'!$A$1:$L$53,MATCH($C3392,'state-winning-votes'!$A:$A,0),MATCH($A3392,'state-winning-votes'!$A$2:$L$2,0)),$K:$K,$H:$H)</f>
        <v>Romney, Mitt</v>
      </c>
      <c r="O3392" t="str">
        <f>VLOOKUP(A3392,'national-winners'!$A$2:$B$13,2,0)</f>
        <v>Obama, Barack H.</v>
      </c>
    </row>
    <row r="3393" spans="1:15" x14ac:dyDescent="0.25">
      <c r="A3393">
        <v>2012</v>
      </c>
      <c r="B3393" t="s">
        <v>158</v>
      </c>
      <c r="C3393" t="s">
        <v>159</v>
      </c>
      <c r="D3393">
        <v>56</v>
      </c>
      <c r="E3393">
        <v>83</v>
      </c>
      <c r="F3393">
        <v>68</v>
      </c>
      <c r="G3393" t="s">
        <v>16</v>
      </c>
      <c r="J3393" t="b">
        <v>1</v>
      </c>
      <c r="K3393">
        <v>2035</v>
      </c>
      <c r="L3393">
        <v>250701</v>
      </c>
      <c r="M3393" t="str">
        <f>IF(VLOOKUP(A3393,'national-winners'!$A$2:$B$13,2,0)=H3393,"Y","N")</f>
        <v>N</v>
      </c>
      <c r="N3393" t="str">
        <f>_xlfn.XLOOKUP(INDEX('state-winning-votes'!$A$1:$L$53,MATCH($C3393,'state-winning-votes'!$A:$A,0),MATCH($A3393,'state-winning-votes'!$A$2:$L$2,0)),$K:$K,$H:$H)</f>
        <v>Romney, Mitt</v>
      </c>
      <c r="O3393" t="str">
        <f>VLOOKUP(A3393,'national-winners'!$A$2:$B$13,2,0)</f>
        <v>Obama, Barack H.</v>
      </c>
    </row>
    <row r="3394" spans="1:15" x14ac:dyDescent="0.25">
      <c r="A3394">
        <v>2012</v>
      </c>
      <c r="B3394" t="s">
        <v>158</v>
      </c>
      <c r="C3394" t="s">
        <v>159</v>
      </c>
      <c r="D3394">
        <v>56</v>
      </c>
      <c r="E3394">
        <v>83</v>
      </c>
      <c r="F3394">
        <v>68</v>
      </c>
      <c r="G3394" t="s">
        <v>16</v>
      </c>
      <c r="H3394" t="s">
        <v>381</v>
      </c>
      <c r="I3394" t="s">
        <v>134</v>
      </c>
      <c r="J3394" t="b">
        <v>0</v>
      </c>
      <c r="K3394">
        <v>1452</v>
      </c>
      <c r="L3394">
        <v>250701</v>
      </c>
      <c r="M3394" t="str">
        <f>IF(VLOOKUP(A3394,'national-winners'!$A$2:$B$13,2,0)=H3394,"Y","N")</f>
        <v>N</v>
      </c>
      <c r="N3394" t="str">
        <f>_xlfn.XLOOKUP(INDEX('state-winning-votes'!$A$1:$L$53,MATCH($C3394,'state-winning-votes'!$A:$A,0),MATCH($A3394,'state-winning-votes'!$A$2:$L$2,0)),$K:$K,$H:$H)</f>
        <v>Romney, Mitt</v>
      </c>
      <c r="O3394" t="str">
        <f>VLOOKUP(A3394,'national-winners'!$A$2:$B$13,2,0)</f>
        <v>Obama, Barack H.</v>
      </c>
    </row>
    <row r="3395" spans="1:15" x14ac:dyDescent="0.25">
      <c r="A3395">
        <v>2012</v>
      </c>
      <c r="B3395" t="s">
        <v>158</v>
      </c>
      <c r="C3395" t="s">
        <v>159</v>
      </c>
      <c r="D3395">
        <v>56</v>
      </c>
      <c r="E3395">
        <v>83</v>
      </c>
      <c r="F3395">
        <v>68</v>
      </c>
      <c r="G3395" t="s">
        <v>16</v>
      </c>
      <c r="H3395" t="s">
        <v>306</v>
      </c>
      <c r="J3395" t="b">
        <v>0</v>
      </c>
      <c r="K3395">
        <v>1367</v>
      </c>
      <c r="L3395">
        <v>250701</v>
      </c>
      <c r="M3395" t="str">
        <f>IF(VLOOKUP(A3395,'national-winners'!$A$2:$B$13,2,0)=H3395,"Y","N")</f>
        <v>N</v>
      </c>
      <c r="N3395" t="str">
        <f>_xlfn.XLOOKUP(INDEX('state-winning-votes'!$A$1:$L$53,MATCH($C3395,'state-winning-votes'!$A:$A,0),MATCH($A3395,'state-winning-votes'!$A$2:$L$2,0)),$K:$K,$H:$H)</f>
        <v>Romney, Mitt</v>
      </c>
      <c r="O3395" t="str">
        <f>VLOOKUP(A3395,'national-winners'!$A$2:$B$13,2,0)</f>
        <v>Obama, Barack H.</v>
      </c>
    </row>
    <row r="3396" spans="1:15" x14ac:dyDescent="0.25">
      <c r="A3396">
        <v>2012</v>
      </c>
      <c r="B3396" t="s">
        <v>158</v>
      </c>
      <c r="C3396" t="s">
        <v>159</v>
      </c>
      <c r="D3396">
        <v>56</v>
      </c>
      <c r="E3396">
        <v>83</v>
      </c>
      <c r="F3396">
        <v>68</v>
      </c>
      <c r="G3396" t="s">
        <v>16</v>
      </c>
      <c r="H3396" t="s">
        <v>307</v>
      </c>
      <c r="J3396" t="b">
        <v>0</v>
      </c>
      <c r="K3396">
        <v>273</v>
      </c>
      <c r="L3396">
        <v>250701</v>
      </c>
      <c r="M3396" t="str">
        <f>IF(VLOOKUP(A3396,'national-winners'!$A$2:$B$13,2,0)=H3396,"Y","N")</f>
        <v>N</v>
      </c>
      <c r="N3396" t="str">
        <f>_xlfn.XLOOKUP(INDEX('state-winning-votes'!$A$1:$L$53,MATCH($C3396,'state-winning-votes'!$A:$A,0),MATCH($A3396,'state-winning-votes'!$A$2:$L$2,0)),$K:$K,$H:$H)</f>
        <v>Romney, Mitt</v>
      </c>
      <c r="O3396" t="str">
        <f>VLOOKUP(A3396,'national-winners'!$A$2:$B$13,2,0)</f>
        <v>Obama, Barack H.</v>
      </c>
    </row>
    <row r="3397" spans="1:15" x14ac:dyDescent="0.25">
      <c r="A3397">
        <v>2016</v>
      </c>
      <c r="B3397" t="s">
        <v>14</v>
      </c>
      <c r="C3397" t="s">
        <v>15</v>
      </c>
      <c r="D3397">
        <v>1</v>
      </c>
      <c r="E3397">
        <v>63</v>
      </c>
      <c r="F3397">
        <v>41</v>
      </c>
      <c r="G3397" t="s">
        <v>16</v>
      </c>
      <c r="H3397" t="s">
        <v>407</v>
      </c>
      <c r="I3397" t="s">
        <v>21</v>
      </c>
      <c r="J3397" t="b">
        <v>0</v>
      </c>
      <c r="K3397">
        <v>1318255</v>
      </c>
      <c r="L3397">
        <v>2123372</v>
      </c>
      <c r="M3397" t="str">
        <f>IF(VLOOKUP(A3397,'national-winners'!$A$2:$B$13,2,0)=H3397,"Y","N")</f>
        <v>Y</v>
      </c>
      <c r="N3397" t="str">
        <f>_xlfn.XLOOKUP(INDEX('state-winning-votes'!$A$1:$L$53,MATCH($C3397,'state-winning-votes'!$A:$A,0),MATCH($A3397,'state-winning-votes'!$A$2:$L$2,0)),$K:$K,$H:$H)</f>
        <v>Trump, Donald J.</v>
      </c>
      <c r="O3397" t="str">
        <f>VLOOKUP(A3397,'national-winners'!$A$2:$B$13,2,0)</f>
        <v>Trump, Donald J.</v>
      </c>
    </row>
    <row r="3398" spans="1:15" x14ac:dyDescent="0.25">
      <c r="A3398">
        <v>2016</v>
      </c>
      <c r="B3398" t="s">
        <v>14</v>
      </c>
      <c r="C3398" t="s">
        <v>15</v>
      </c>
      <c r="D3398">
        <v>1</v>
      </c>
      <c r="E3398">
        <v>63</v>
      </c>
      <c r="F3398">
        <v>41</v>
      </c>
      <c r="G3398" t="s">
        <v>16</v>
      </c>
      <c r="H3398" t="s">
        <v>408</v>
      </c>
      <c r="I3398" t="s">
        <v>18</v>
      </c>
      <c r="J3398" t="b">
        <v>0</v>
      </c>
      <c r="K3398">
        <v>729547</v>
      </c>
      <c r="L3398">
        <v>2123372</v>
      </c>
      <c r="M3398" t="str">
        <f>IF(VLOOKUP(A3398,'national-winners'!$A$2:$B$13,2,0)=H3398,"Y","N")</f>
        <v>N</v>
      </c>
      <c r="N3398" t="str">
        <f>_xlfn.XLOOKUP(INDEX('state-winning-votes'!$A$1:$L$53,MATCH($C3398,'state-winning-votes'!$A:$A,0),MATCH($A3398,'state-winning-votes'!$A$2:$L$2,0)),$K:$K,$H:$H)</f>
        <v>Trump, Donald J.</v>
      </c>
      <c r="O3398" t="str">
        <f>VLOOKUP(A3398,'national-winners'!$A$2:$B$13,2,0)</f>
        <v>Trump, Donald J.</v>
      </c>
    </row>
    <row r="3399" spans="1:15" x14ac:dyDescent="0.25">
      <c r="A3399">
        <v>2016</v>
      </c>
      <c r="B3399" t="s">
        <v>14</v>
      </c>
      <c r="C3399" t="s">
        <v>15</v>
      </c>
      <c r="D3399">
        <v>1</v>
      </c>
      <c r="E3399">
        <v>63</v>
      </c>
      <c r="F3399">
        <v>41</v>
      </c>
      <c r="G3399" t="s">
        <v>16</v>
      </c>
      <c r="H3399" t="s">
        <v>377</v>
      </c>
      <c r="I3399" t="s">
        <v>29</v>
      </c>
      <c r="J3399" t="b">
        <v>0</v>
      </c>
      <c r="K3399">
        <v>44467</v>
      </c>
      <c r="L3399">
        <v>2123372</v>
      </c>
      <c r="M3399" t="str">
        <f>IF(VLOOKUP(A3399,'national-winners'!$A$2:$B$13,2,0)=H3399,"Y","N")</f>
        <v>N</v>
      </c>
      <c r="N3399" t="str">
        <f>_xlfn.XLOOKUP(INDEX('state-winning-votes'!$A$1:$L$53,MATCH($C3399,'state-winning-votes'!$A:$A,0),MATCH($A3399,'state-winning-votes'!$A$2:$L$2,0)),$K:$K,$H:$H)</f>
        <v>Trump, Donald J.</v>
      </c>
      <c r="O3399" t="str">
        <f>VLOOKUP(A3399,'national-winners'!$A$2:$B$13,2,0)</f>
        <v>Trump, Donald J.</v>
      </c>
    </row>
    <row r="3400" spans="1:15" x14ac:dyDescent="0.25">
      <c r="A3400">
        <v>2016</v>
      </c>
      <c r="B3400" t="s">
        <v>14</v>
      </c>
      <c r="C3400" t="s">
        <v>15</v>
      </c>
      <c r="D3400">
        <v>1</v>
      </c>
      <c r="E3400">
        <v>63</v>
      </c>
      <c r="F3400">
        <v>41</v>
      </c>
      <c r="G3400" t="s">
        <v>16</v>
      </c>
      <c r="J3400" t="b">
        <v>1</v>
      </c>
      <c r="K3400">
        <v>21712</v>
      </c>
      <c r="L3400">
        <v>2123372</v>
      </c>
      <c r="M3400" t="str">
        <f>IF(VLOOKUP(A3400,'national-winners'!$A$2:$B$13,2,0)=H3400,"Y","N")</f>
        <v>N</v>
      </c>
      <c r="N3400" t="str">
        <f>_xlfn.XLOOKUP(INDEX('state-winning-votes'!$A$1:$L$53,MATCH($C3400,'state-winning-votes'!$A:$A,0),MATCH($A3400,'state-winning-votes'!$A$2:$L$2,0)),$K:$K,$H:$H)</f>
        <v>Trump, Donald J.</v>
      </c>
      <c r="O3400" t="str">
        <f>VLOOKUP(A3400,'national-winners'!$A$2:$B$13,2,0)</f>
        <v>Trump, Donald J.</v>
      </c>
    </row>
    <row r="3401" spans="1:15" x14ac:dyDescent="0.25">
      <c r="A3401">
        <v>2016</v>
      </c>
      <c r="B3401" t="s">
        <v>14</v>
      </c>
      <c r="C3401" t="s">
        <v>15</v>
      </c>
      <c r="D3401">
        <v>1</v>
      </c>
      <c r="E3401">
        <v>63</v>
      </c>
      <c r="F3401">
        <v>41</v>
      </c>
      <c r="G3401" t="s">
        <v>16</v>
      </c>
      <c r="H3401" t="s">
        <v>378</v>
      </c>
      <c r="I3401" t="s">
        <v>274</v>
      </c>
      <c r="J3401" t="b">
        <v>0</v>
      </c>
      <c r="K3401">
        <v>9391</v>
      </c>
      <c r="L3401">
        <v>2123372</v>
      </c>
      <c r="M3401" t="str">
        <f>IF(VLOOKUP(A3401,'national-winners'!$A$2:$B$13,2,0)=H3401,"Y","N")</f>
        <v>N</v>
      </c>
      <c r="N3401" t="str">
        <f>_xlfn.XLOOKUP(INDEX('state-winning-votes'!$A$1:$L$53,MATCH($C3401,'state-winning-votes'!$A:$A,0),MATCH($A3401,'state-winning-votes'!$A$2:$L$2,0)),$K:$K,$H:$H)</f>
        <v>Trump, Donald J.</v>
      </c>
      <c r="O3401" t="str">
        <f>VLOOKUP(A3401,'national-winners'!$A$2:$B$13,2,0)</f>
        <v>Trump, Donald J.</v>
      </c>
    </row>
    <row r="3402" spans="1:15" x14ac:dyDescent="0.25">
      <c r="A3402">
        <v>2016</v>
      </c>
      <c r="B3402" t="s">
        <v>30</v>
      </c>
      <c r="C3402" t="s">
        <v>31</v>
      </c>
      <c r="D3402">
        <v>2</v>
      </c>
      <c r="E3402">
        <v>94</v>
      </c>
      <c r="F3402">
        <v>81</v>
      </c>
      <c r="G3402" t="s">
        <v>16</v>
      </c>
      <c r="H3402" t="s">
        <v>407</v>
      </c>
      <c r="I3402" t="s">
        <v>21</v>
      </c>
      <c r="J3402" t="b">
        <v>0</v>
      </c>
      <c r="K3402">
        <v>163387</v>
      </c>
      <c r="L3402">
        <v>318608</v>
      </c>
      <c r="M3402" t="str">
        <f>IF(VLOOKUP(A3402,'national-winners'!$A$2:$B$13,2,0)=H3402,"Y","N")</f>
        <v>Y</v>
      </c>
      <c r="N3402" t="str">
        <f>_xlfn.XLOOKUP(INDEX('state-winning-votes'!$A$1:$L$53,MATCH($C3402,'state-winning-votes'!$A:$A,0),MATCH($A3402,'state-winning-votes'!$A$2:$L$2,0)),$K:$K,$H:$H)</f>
        <v>Trump, Donald J.</v>
      </c>
      <c r="O3402" t="str">
        <f>VLOOKUP(A3402,'national-winners'!$A$2:$B$13,2,0)</f>
        <v>Trump, Donald J.</v>
      </c>
    </row>
    <row r="3403" spans="1:15" x14ac:dyDescent="0.25">
      <c r="A3403">
        <v>2016</v>
      </c>
      <c r="B3403" t="s">
        <v>30</v>
      </c>
      <c r="C3403" t="s">
        <v>31</v>
      </c>
      <c r="D3403">
        <v>2</v>
      </c>
      <c r="E3403">
        <v>94</v>
      </c>
      <c r="F3403">
        <v>81</v>
      </c>
      <c r="G3403" t="s">
        <v>16</v>
      </c>
      <c r="H3403" t="s">
        <v>408</v>
      </c>
      <c r="I3403" t="s">
        <v>18</v>
      </c>
      <c r="J3403" t="b">
        <v>0</v>
      </c>
      <c r="K3403">
        <v>116454</v>
      </c>
      <c r="L3403">
        <v>318608</v>
      </c>
      <c r="M3403" t="str">
        <f>IF(VLOOKUP(A3403,'national-winners'!$A$2:$B$13,2,0)=H3403,"Y","N")</f>
        <v>N</v>
      </c>
      <c r="N3403" t="str">
        <f>_xlfn.XLOOKUP(INDEX('state-winning-votes'!$A$1:$L$53,MATCH($C3403,'state-winning-votes'!$A:$A,0),MATCH($A3403,'state-winning-votes'!$A$2:$L$2,0)),$K:$K,$H:$H)</f>
        <v>Trump, Donald J.</v>
      </c>
      <c r="O3403" t="str">
        <f>VLOOKUP(A3403,'national-winners'!$A$2:$B$13,2,0)</f>
        <v>Trump, Donald J.</v>
      </c>
    </row>
    <row r="3404" spans="1:15" x14ac:dyDescent="0.25">
      <c r="A3404">
        <v>2016</v>
      </c>
      <c r="B3404" t="s">
        <v>30</v>
      </c>
      <c r="C3404" t="s">
        <v>31</v>
      </c>
      <c r="D3404">
        <v>2</v>
      </c>
      <c r="E3404">
        <v>94</v>
      </c>
      <c r="F3404">
        <v>81</v>
      </c>
      <c r="G3404" t="s">
        <v>16</v>
      </c>
      <c r="H3404" t="s">
        <v>377</v>
      </c>
      <c r="I3404" t="s">
        <v>29</v>
      </c>
      <c r="J3404" t="b">
        <v>0</v>
      </c>
      <c r="K3404">
        <v>18725</v>
      </c>
      <c r="L3404">
        <v>318608</v>
      </c>
      <c r="M3404" t="str">
        <f>IF(VLOOKUP(A3404,'national-winners'!$A$2:$B$13,2,0)=H3404,"Y","N")</f>
        <v>N</v>
      </c>
      <c r="N3404" t="str">
        <f>_xlfn.XLOOKUP(INDEX('state-winning-votes'!$A$1:$L$53,MATCH($C3404,'state-winning-votes'!$A:$A,0),MATCH($A3404,'state-winning-votes'!$A$2:$L$2,0)),$K:$K,$H:$H)</f>
        <v>Trump, Donald J.</v>
      </c>
      <c r="O3404" t="str">
        <f>VLOOKUP(A3404,'national-winners'!$A$2:$B$13,2,0)</f>
        <v>Trump, Donald J.</v>
      </c>
    </row>
    <row r="3405" spans="1:15" x14ac:dyDescent="0.25">
      <c r="A3405">
        <v>2016</v>
      </c>
      <c r="B3405" t="s">
        <v>30</v>
      </c>
      <c r="C3405" t="s">
        <v>31</v>
      </c>
      <c r="D3405">
        <v>2</v>
      </c>
      <c r="E3405">
        <v>94</v>
      </c>
      <c r="F3405">
        <v>81</v>
      </c>
      <c r="G3405" t="s">
        <v>16</v>
      </c>
      <c r="J3405" t="b">
        <v>1</v>
      </c>
      <c r="K3405">
        <v>9201</v>
      </c>
      <c r="L3405">
        <v>318608</v>
      </c>
      <c r="M3405" t="str">
        <f>IF(VLOOKUP(A3405,'national-winners'!$A$2:$B$13,2,0)=H3405,"Y","N")</f>
        <v>N</v>
      </c>
      <c r="N3405" t="str">
        <f>_xlfn.XLOOKUP(INDEX('state-winning-votes'!$A$1:$L$53,MATCH($C3405,'state-winning-votes'!$A:$A,0),MATCH($A3405,'state-winning-votes'!$A$2:$L$2,0)),$K:$K,$H:$H)</f>
        <v>Trump, Donald J.</v>
      </c>
      <c r="O3405" t="str">
        <f>VLOOKUP(A3405,'national-winners'!$A$2:$B$13,2,0)</f>
        <v>Trump, Donald J.</v>
      </c>
    </row>
    <row r="3406" spans="1:15" x14ac:dyDescent="0.25">
      <c r="A3406">
        <v>2016</v>
      </c>
      <c r="B3406" t="s">
        <v>30</v>
      </c>
      <c r="C3406" t="s">
        <v>31</v>
      </c>
      <c r="D3406">
        <v>2</v>
      </c>
      <c r="E3406">
        <v>94</v>
      </c>
      <c r="F3406">
        <v>81</v>
      </c>
      <c r="G3406" t="s">
        <v>16</v>
      </c>
      <c r="H3406" t="s">
        <v>378</v>
      </c>
      <c r="I3406" t="s">
        <v>274</v>
      </c>
      <c r="J3406" t="b">
        <v>0</v>
      </c>
      <c r="K3406">
        <v>5735</v>
      </c>
      <c r="L3406">
        <v>318608</v>
      </c>
      <c r="M3406" t="str">
        <f>IF(VLOOKUP(A3406,'national-winners'!$A$2:$B$13,2,0)=H3406,"Y","N")</f>
        <v>N</v>
      </c>
      <c r="N3406" t="str">
        <f>_xlfn.XLOOKUP(INDEX('state-winning-votes'!$A$1:$L$53,MATCH($C3406,'state-winning-votes'!$A:$A,0),MATCH($A3406,'state-winning-votes'!$A$2:$L$2,0)),$K:$K,$H:$H)</f>
        <v>Trump, Donald J.</v>
      </c>
      <c r="O3406" t="str">
        <f>VLOOKUP(A3406,'national-winners'!$A$2:$B$13,2,0)</f>
        <v>Trump, Donald J.</v>
      </c>
    </row>
    <row r="3407" spans="1:15" x14ac:dyDescent="0.25">
      <c r="A3407">
        <v>2016</v>
      </c>
      <c r="B3407" t="s">
        <v>30</v>
      </c>
      <c r="C3407" t="s">
        <v>31</v>
      </c>
      <c r="D3407">
        <v>2</v>
      </c>
      <c r="E3407">
        <v>94</v>
      </c>
      <c r="F3407">
        <v>81</v>
      </c>
      <c r="G3407" t="s">
        <v>16</v>
      </c>
      <c r="H3407" t="s">
        <v>409</v>
      </c>
      <c r="I3407" t="s">
        <v>134</v>
      </c>
      <c r="J3407" t="b">
        <v>0</v>
      </c>
      <c r="K3407">
        <v>3866</v>
      </c>
      <c r="L3407">
        <v>318608</v>
      </c>
      <c r="M3407" t="str">
        <f>IF(VLOOKUP(A3407,'national-winners'!$A$2:$B$13,2,0)=H3407,"Y","N")</f>
        <v>N</v>
      </c>
      <c r="N3407" t="str">
        <f>_xlfn.XLOOKUP(INDEX('state-winning-votes'!$A$1:$L$53,MATCH($C3407,'state-winning-votes'!$A:$A,0),MATCH($A3407,'state-winning-votes'!$A$2:$L$2,0)),$K:$K,$H:$H)</f>
        <v>Trump, Donald J.</v>
      </c>
      <c r="O3407" t="str">
        <f>VLOOKUP(A3407,'national-winners'!$A$2:$B$13,2,0)</f>
        <v>Trump, Donald J.</v>
      </c>
    </row>
    <row r="3408" spans="1:15" x14ac:dyDescent="0.25">
      <c r="A3408">
        <v>2016</v>
      </c>
      <c r="B3408" t="s">
        <v>30</v>
      </c>
      <c r="C3408" t="s">
        <v>31</v>
      </c>
      <c r="D3408">
        <v>2</v>
      </c>
      <c r="E3408">
        <v>94</v>
      </c>
      <c r="F3408">
        <v>81</v>
      </c>
      <c r="G3408" t="s">
        <v>16</v>
      </c>
      <c r="H3408" t="s">
        <v>410</v>
      </c>
      <c r="I3408" t="s">
        <v>55</v>
      </c>
      <c r="J3408" t="b">
        <v>0</v>
      </c>
      <c r="K3408">
        <v>1240</v>
      </c>
      <c r="L3408">
        <v>318608</v>
      </c>
      <c r="M3408" t="str">
        <f>IF(VLOOKUP(A3408,'national-winners'!$A$2:$B$13,2,0)=H3408,"Y","N")</f>
        <v>N</v>
      </c>
      <c r="N3408" t="str">
        <f>_xlfn.XLOOKUP(INDEX('state-winning-votes'!$A$1:$L$53,MATCH($C3408,'state-winning-votes'!$A:$A,0),MATCH($A3408,'state-winning-votes'!$A$2:$L$2,0)),$K:$K,$H:$H)</f>
        <v>Trump, Donald J.</v>
      </c>
      <c r="O3408" t="str">
        <f>VLOOKUP(A3408,'national-winners'!$A$2:$B$13,2,0)</f>
        <v>Trump, Donald J.</v>
      </c>
    </row>
    <row r="3409" spans="1:15" x14ac:dyDescent="0.25">
      <c r="A3409">
        <v>2016</v>
      </c>
      <c r="B3409" t="s">
        <v>32</v>
      </c>
      <c r="C3409" t="s">
        <v>33</v>
      </c>
      <c r="D3409">
        <v>4</v>
      </c>
      <c r="E3409">
        <v>86</v>
      </c>
      <c r="F3409">
        <v>61</v>
      </c>
      <c r="G3409" t="s">
        <v>16</v>
      </c>
      <c r="H3409" t="s">
        <v>407</v>
      </c>
      <c r="I3409" t="s">
        <v>21</v>
      </c>
      <c r="J3409" t="b">
        <v>0</v>
      </c>
      <c r="K3409">
        <v>1252401</v>
      </c>
      <c r="L3409">
        <v>2573165</v>
      </c>
      <c r="M3409" t="str">
        <f>IF(VLOOKUP(A3409,'national-winners'!$A$2:$B$13,2,0)=H3409,"Y","N")</f>
        <v>Y</v>
      </c>
      <c r="N3409" t="str">
        <f>_xlfn.XLOOKUP(INDEX('state-winning-votes'!$A$1:$L$53,MATCH($C3409,'state-winning-votes'!$A:$A,0),MATCH($A3409,'state-winning-votes'!$A$2:$L$2,0)),$K:$K,$H:$H)</f>
        <v>Trump, Donald J.</v>
      </c>
      <c r="O3409" t="str">
        <f>VLOOKUP(A3409,'national-winners'!$A$2:$B$13,2,0)</f>
        <v>Trump, Donald J.</v>
      </c>
    </row>
    <row r="3410" spans="1:15" x14ac:dyDescent="0.25">
      <c r="A3410">
        <v>2016</v>
      </c>
      <c r="B3410" t="s">
        <v>32</v>
      </c>
      <c r="C3410" t="s">
        <v>33</v>
      </c>
      <c r="D3410">
        <v>4</v>
      </c>
      <c r="E3410">
        <v>86</v>
      </c>
      <c r="F3410">
        <v>61</v>
      </c>
      <c r="G3410" t="s">
        <v>16</v>
      </c>
      <c r="H3410" t="s">
        <v>408</v>
      </c>
      <c r="I3410" t="s">
        <v>18</v>
      </c>
      <c r="J3410" t="b">
        <v>0</v>
      </c>
      <c r="K3410">
        <v>1161167</v>
      </c>
      <c r="L3410">
        <v>2573165</v>
      </c>
      <c r="M3410" t="str">
        <f>IF(VLOOKUP(A3410,'national-winners'!$A$2:$B$13,2,0)=H3410,"Y","N")</f>
        <v>N</v>
      </c>
      <c r="N3410" t="str">
        <f>_xlfn.XLOOKUP(INDEX('state-winning-votes'!$A$1:$L$53,MATCH($C3410,'state-winning-votes'!$A:$A,0),MATCH($A3410,'state-winning-votes'!$A$2:$L$2,0)),$K:$K,$H:$H)</f>
        <v>Trump, Donald J.</v>
      </c>
      <c r="O3410" t="str">
        <f>VLOOKUP(A3410,'national-winners'!$A$2:$B$13,2,0)</f>
        <v>Trump, Donald J.</v>
      </c>
    </row>
    <row r="3411" spans="1:15" x14ac:dyDescent="0.25">
      <c r="A3411">
        <v>2016</v>
      </c>
      <c r="B3411" t="s">
        <v>32</v>
      </c>
      <c r="C3411" t="s">
        <v>33</v>
      </c>
      <c r="D3411">
        <v>4</v>
      </c>
      <c r="E3411">
        <v>86</v>
      </c>
      <c r="F3411">
        <v>61</v>
      </c>
      <c r="G3411" t="s">
        <v>16</v>
      </c>
      <c r="H3411" t="s">
        <v>377</v>
      </c>
      <c r="I3411" t="s">
        <v>29</v>
      </c>
      <c r="J3411" t="b">
        <v>0</v>
      </c>
      <c r="K3411">
        <v>106327</v>
      </c>
      <c r="L3411">
        <v>2573165</v>
      </c>
      <c r="M3411" t="str">
        <f>IF(VLOOKUP(A3411,'national-winners'!$A$2:$B$13,2,0)=H3411,"Y","N")</f>
        <v>N</v>
      </c>
      <c r="N3411" t="str">
        <f>_xlfn.XLOOKUP(INDEX('state-winning-votes'!$A$1:$L$53,MATCH($C3411,'state-winning-votes'!$A:$A,0),MATCH($A3411,'state-winning-votes'!$A$2:$L$2,0)),$K:$K,$H:$H)</f>
        <v>Trump, Donald J.</v>
      </c>
      <c r="O3411" t="str">
        <f>VLOOKUP(A3411,'national-winners'!$A$2:$B$13,2,0)</f>
        <v>Trump, Donald J.</v>
      </c>
    </row>
    <row r="3412" spans="1:15" x14ac:dyDescent="0.25">
      <c r="A3412">
        <v>2016</v>
      </c>
      <c r="B3412" t="s">
        <v>32</v>
      </c>
      <c r="C3412" t="s">
        <v>33</v>
      </c>
      <c r="D3412">
        <v>4</v>
      </c>
      <c r="E3412">
        <v>86</v>
      </c>
      <c r="F3412">
        <v>61</v>
      </c>
      <c r="G3412" t="s">
        <v>16</v>
      </c>
      <c r="H3412" t="s">
        <v>378</v>
      </c>
      <c r="I3412" t="s">
        <v>274</v>
      </c>
      <c r="J3412" t="b">
        <v>0</v>
      </c>
      <c r="K3412">
        <v>34345</v>
      </c>
      <c r="L3412">
        <v>2573165</v>
      </c>
      <c r="M3412" t="str">
        <f>IF(VLOOKUP(A3412,'national-winners'!$A$2:$B$13,2,0)=H3412,"Y","N")</f>
        <v>N</v>
      </c>
      <c r="N3412" t="str">
        <f>_xlfn.XLOOKUP(INDEX('state-winning-votes'!$A$1:$L$53,MATCH($C3412,'state-winning-votes'!$A:$A,0),MATCH($A3412,'state-winning-votes'!$A$2:$L$2,0)),$K:$K,$H:$H)</f>
        <v>Trump, Donald J.</v>
      </c>
      <c r="O3412" t="str">
        <f>VLOOKUP(A3412,'national-winners'!$A$2:$B$13,2,0)</f>
        <v>Trump, Donald J.</v>
      </c>
    </row>
    <row r="3413" spans="1:15" x14ac:dyDescent="0.25">
      <c r="A3413">
        <v>2016</v>
      </c>
      <c r="B3413" t="s">
        <v>32</v>
      </c>
      <c r="C3413" t="s">
        <v>33</v>
      </c>
      <c r="D3413">
        <v>4</v>
      </c>
      <c r="E3413">
        <v>86</v>
      </c>
      <c r="F3413">
        <v>61</v>
      </c>
      <c r="G3413" t="s">
        <v>16</v>
      </c>
      <c r="I3413" t="s">
        <v>35</v>
      </c>
      <c r="J3413" t="b">
        <v>1</v>
      </c>
      <c r="K3413">
        <v>17473</v>
      </c>
      <c r="L3413">
        <v>2573165</v>
      </c>
      <c r="M3413" t="str">
        <f>IF(VLOOKUP(A3413,'national-winners'!$A$2:$B$13,2,0)=H3413,"Y","N")</f>
        <v>N</v>
      </c>
      <c r="N3413" t="str">
        <f>_xlfn.XLOOKUP(INDEX('state-winning-votes'!$A$1:$L$53,MATCH($C3413,'state-winning-votes'!$A:$A,0),MATCH($A3413,'state-winning-votes'!$A$2:$L$2,0)),$K:$K,$H:$H)</f>
        <v>Trump, Donald J.</v>
      </c>
      <c r="O3413" t="str">
        <f>VLOOKUP(A3413,'national-winners'!$A$2:$B$13,2,0)</f>
        <v>Trump, Donald J.</v>
      </c>
    </row>
    <row r="3414" spans="1:15" x14ac:dyDescent="0.25">
      <c r="A3414">
        <v>2016</v>
      </c>
      <c r="B3414" t="s">
        <v>32</v>
      </c>
      <c r="C3414" t="s">
        <v>33</v>
      </c>
      <c r="D3414">
        <v>4</v>
      </c>
      <c r="E3414">
        <v>86</v>
      </c>
      <c r="F3414">
        <v>61</v>
      </c>
      <c r="G3414" t="s">
        <v>16</v>
      </c>
      <c r="H3414" t="s">
        <v>409</v>
      </c>
      <c r="I3414" t="s">
        <v>134</v>
      </c>
      <c r="J3414" t="b">
        <v>1</v>
      </c>
      <c r="K3414">
        <v>1058</v>
      </c>
      <c r="L3414">
        <v>2573165</v>
      </c>
      <c r="M3414" t="str">
        <f>IF(VLOOKUP(A3414,'national-winners'!$A$2:$B$13,2,0)=H3414,"Y","N")</f>
        <v>N</v>
      </c>
      <c r="N3414" t="str">
        <f>_xlfn.XLOOKUP(INDEX('state-winning-votes'!$A$1:$L$53,MATCH($C3414,'state-winning-votes'!$A:$A,0),MATCH($A3414,'state-winning-votes'!$A$2:$L$2,0)),$K:$K,$H:$H)</f>
        <v>Trump, Donald J.</v>
      </c>
      <c r="O3414" t="str">
        <f>VLOOKUP(A3414,'national-winners'!$A$2:$B$13,2,0)</f>
        <v>Trump, Donald J.</v>
      </c>
    </row>
    <row r="3415" spans="1:15" x14ac:dyDescent="0.25">
      <c r="A3415">
        <v>2016</v>
      </c>
      <c r="B3415" t="s">
        <v>32</v>
      </c>
      <c r="C3415" t="s">
        <v>33</v>
      </c>
      <c r="D3415">
        <v>4</v>
      </c>
      <c r="E3415">
        <v>86</v>
      </c>
      <c r="F3415">
        <v>61</v>
      </c>
      <c r="G3415" t="s">
        <v>16</v>
      </c>
      <c r="I3415" t="s">
        <v>55</v>
      </c>
      <c r="J3415" t="b">
        <v>1</v>
      </c>
      <c r="K3415">
        <v>311</v>
      </c>
      <c r="L3415">
        <v>2573165</v>
      </c>
      <c r="M3415" t="str">
        <f>IF(VLOOKUP(A3415,'national-winners'!$A$2:$B$13,2,0)=H3415,"Y","N")</f>
        <v>N</v>
      </c>
      <c r="N3415" t="str">
        <f>_xlfn.XLOOKUP(INDEX('state-winning-votes'!$A$1:$L$53,MATCH($C3415,'state-winning-votes'!$A:$A,0),MATCH($A3415,'state-winning-votes'!$A$2:$L$2,0)),$K:$K,$H:$H)</f>
        <v>Trump, Donald J.</v>
      </c>
      <c r="O3415" t="str">
        <f>VLOOKUP(A3415,'national-winners'!$A$2:$B$13,2,0)</f>
        <v>Trump, Donald J.</v>
      </c>
    </row>
    <row r="3416" spans="1:15" x14ac:dyDescent="0.25">
      <c r="A3416">
        <v>2016</v>
      </c>
      <c r="B3416" t="s">
        <v>32</v>
      </c>
      <c r="C3416" t="s">
        <v>33</v>
      </c>
      <c r="D3416">
        <v>4</v>
      </c>
      <c r="E3416">
        <v>86</v>
      </c>
      <c r="F3416">
        <v>61</v>
      </c>
      <c r="G3416" t="s">
        <v>16</v>
      </c>
      <c r="I3416" t="s">
        <v>18</v>
      </c>
      <c r="J3416" t="b">
        <v>1</v>
      </c>
      <c r="K3416">
        <v>42</v>
      </c>
      <c r="L3416">
        <v>2573165</v>
      </c>
      <c r="M3416" t="str">
        <f>IF(VLOOKUP(A3416,'national-winners'!$A$2:$B$13,2,0)=H3416,"Y","N")</f>
        <v>N</v>
      </c>
      <c r="N3416" t="str">
        <f>_xlfn.XLOOKUP(INDEX('state-winning-votes'!$A$1:$L$53,MATCH($C3416,'state-winning-votes'!$A:$A,0),MATCH($A3416,'state-winning-votes'!$A$2:$L$2,0)),$K:$K,$H:$H)</f>
        <v>Trump, Donald J.</v>
      </c>
      <c r="O3416" t="str">
        <f>VLOOKUP(A3416,'national-winners'!$A$2:$B$13,2,0)</f>
        <v>Trump, Donald J.</v>
      </c>
    </row>
    <row r="3417" spans="1:15" x14ac:dyDescent="0.25">
      <c r="A3417">
        <v>2016</v>
      </c>
      <c r="B3417" t="s">
        <v>32</v>
      </c>
      <c r="C3417" t="s">
        <v>33</v>
      </c>
      <c r="D3417">
        <v>4</v>
      </c>
      <c r="E3417">
        <v>86</v>
      </c>
      <c r="F3417">
        <v>61</v>
      </c>
      <c r="G3417" t="s">
        <v>16</v>
      </c>
      <c r="H3417" t="s">
        <v>410</v>
      </c>
      <c r="I3417" t="s">
        <v>411</v>
      </c>
      <c r="J3417" t="b">
        <v>1</v>
      </c>
      <c r="K3417">
        <v>29</v>
      </c>
      <c r="L3417">
        <v>2573165</v>
      </c>
      <c r="M3417" t="str">
        <f>IF(VLOOKUP(A3417,'national-winners'!$A$2:$B$13,2,0)=H3417,"Y","N")</f>
        <v>N</v>
      </c>
      <c r="N3417" t="str">
        <f>_xlfn.XLOOKUP(INDEX('state-winning-votes'!$A$1:$L$53,MATCH($C3417,'state-winning-votes'!$A:$A,0),MATCH($A3417,'state-winning-votes'!$A$2:$L$2,0)),$K:$K,$H:$H)</f>
        <v>Trump, Donald J.</v>
      </c>
      <c r="O3417" t="str">
        <f>VLOOKUP(A3417,'national-winners'!$A$2:$B$13,2,0)</f>
        <v>Trump, Donald J.</v>
      </c>
    </row>
    <row r="3418" spans="1:15" x14ac:dyDescent="0.25">
      <c r="A3418">
        <v>2016</v>
      </c>
      <c r="B3418" t="s">
        <v>32</v>
      </c>
      <c r="C3418" t="s">
        <v>33</v>
      </c>
      <c r="D3418">
        <v>4</v>
      </c>
      <c r="E3418">
        <v>86</v>
      </c>
      <c r="F3418">
        <v>61</v>
      </c>
      <c r="G3418" t="s">
        <v>16</v>
      </c>
      <c r="H3418" t="s">
        <v>385</v>
      </c>
      <c r="I3418" t="s">
        <v>375</v>
      </c>
      <c r="J3418" t="b">
        <v>1</v>
      </c>
      <c r="K3418">
        <v>12</v>
      </c>
      <c r="L3418">
        <v>2573165</v>
      </c>
      <c r="M3418" t="str">
        <f>IF(VLOOKUP(A3418,'national-winners'!$A$2:$B$13,2,0)=H3418,"Y","N")</f>
        <v>N</v>
      </c>
      <c r="N3418" t="str">
        <f>_xlfn.XLOOKUP(INDEX('state-winning-votes'!$A$1:$L$53,MATCH($C3418,'state-winning-votes'!$A:$A,0),MATCH($A3418,'state-winning-votes'!$A$2:$L$2,0)),$K:$K,$H:$H)</f>
        <v>Trump, Donald J.</v>
      </c>
      <c r="O3418" t="str">
        <f>VLOOKUP(A3418,'national-winners'!$A$2:$B$13,2,0)</f>
        <v>Trump, Donald J.</v>
      </c>
    </row>
    <row r="3419" spans="1:15" x14ac:dyDescent="0.25">
      <c r="A3419">
        <v>2016</v>
      </c>
      <c r="B3419" t="s">
        <v>40</v>
      </c>
      <c r="C3419" t="s">
        <v>41</v>
      </c>
      <c r="D3419">
        <v>5</v>
      </c>
      <c r="E3419">
        <v>71</v>
      </c>
      <c r="F3419">
        <v>42</v>
      </c>
      <c r="G3419" t="s">
        <v>16</v>
      </c>
      <c r="H3419" t="s">
        <v>407</v>
      </c>
      <c r="I3419" t="s">
        <v>21</v>
      </c>
      <c r="J3419" t="b">
        <v>0</v>
      </c>
      <c r="K3419">
        <v>684872</v>
      </c>
      <c r="L3419">
        <v>1130635</v>
      </c>
      <c r="M3419" t="str">
        <f>IF(VLOOKUP(A3419,'national-winners'!$A$2:$B$13,2,0)=H3419,"Y","N")</f>
        <v>Y</v>
      </c>
      <c r="N3419" t="str">
        <f>_xlfn.XLOOKUP(INDEX('state-winning-votes'!$A$1:$L$53,MATCH($C3419,'state-winning-votes'!$A:$A,0),MATCH($A3419,'state-winning-votes'!$A$2:$L$2,0)),$K:$K,$H:$H)</f>
        <v>Trump, Donald J.</v>
      </c>
      <c r="O3419" t="str">
        <f>VLOOKUP(A3419,'national-winners'!$A$2:$B$13,2,0)</f>
        <v>Trump, Donald J.</v>
      </c>
    </row>
    <row r="3420" spans="1:15" x14ac:dyDescent="0.25">
      <c r="A3420">
        <v>2016</v>
      </c>
      <c r="B3420" t="s">
        <v>40</v>
      </c>
      <c r="C3420" t="s">
        <v>41</v>
      </c>
      <c r="D3420">
        <v>5</v>
      </c>
      <c r="E3420">
        <v>71</v>
      </c>
      <c r="F3420">
        <v>42</v>
      </c>
      <c r="G3420" t="s">
        <v>16</v>
      </c>
      <c r="H3420" t="s">
        <v>408</v>
      </c>
      <c r="I3420" t="s">
        <v>18</v>
      </c>
      <c r="J3420" t="b">
        <v>0</v>
      </c>
      <c r="K3420">
        <v>380494</v>
      </c>
      <c r="L3420">
        <v>1130635</v>
      </c>
      <c r="M3420" t="str">
        <f>IF(VLOOKUP(A3420,'national-winners'!$A$2:$B$13,2,0)=H3420,"Y","N")</f>
        <v>N</v>
      </c>
      <c r="N3420" t="str">
        <f>_xlfn.XLOOKUP(INDEX('state-winning-votes'!$A$1:$L$53,MATCH($C3420,'state-winning-votes'!$A:$A,0),MATCH($A3420,'state-winning-votes'!$A$2:$L$2,0)),$K:$K,$H:$H)</f>
        <v>Trump, Donald J.</v>
      </c>
      <c r="O3420" t="str">
        <f>VLOOKUP(A3420,'national-winners'!$A$2:$B$13,2,0)</f>
        <v>Trump, Donald J.</v>
      </c>
    </row>
    <row r="3421" spans="1:15" x14ac:dyDescent="0.25">
      <c r="A3421">
        <v>2016</v>
      </c>
      <c r="B3421" t="s">
        <v>40</v>
      </c>
      <c r="C3421" t="s">
        <v>41</v>
      </c>
      <c r="D3421">
        <v>5</v>
      </c>
      <c r="E3421">
        <v>71</v>
      </c>
      <c r="F3421">
        <v>42</v>
      </c>
      <c r="G3421" t="s">
        <v>16</v>
      </c>
      <c r="H3421" t="s">
        <v>377</v>
      </c>
      <c r="I3421" t="s">
        <v>29</v>
      </c>
      <c r="J3421" t="b">
        <v>0</v>
      </c>
      <c r="K3421">
        <v>29829</v>
      </c>
      <c r="L3421">
        <v>1130635</v>
      </c>
      <c r="M3421" t="str">
        <f>IF(VLOOKUP(A3421,'national-winners'!$A$2:$B$13,2,0)=H3421,"Y","N")</f>
        <v>N</v>
      </c>
      <c r="N3421" t="str">
        <f>_xlfn.XLOOKUP(INDEX('state-winning-votes'!$A$1:$L$53,MATCH($C3421,'state-winning-votes'!$A:$A,0),MATCH($A3421,'state-winning-votes'!$A$2:$L$2,0)),$K:$K,$H:$H)</f>
        <v>Trump, Donald J.</v>
      </c>
      <c r="O3421" t="str">
        <f>VLOOKUP(A3421,'national-winners'!$A$2:$B$13,2,0)</f>
        <v>Trump, Donald J.</v>
      </c>
    </row>
    <row r="3422" spans="1:15" x14ac:dyDescent="0.25">
      <c r="A3422">
        <v>2016</v>
      </c>
      <c r="B3422" t="s">
        <v>40</v>
      </c>
      <c r="C3422" t="s">
        <v>41</v>
      </c>
      <c r="D3422">
        <v>5</v>
      </c>
      <c r="E3422">
        <v>71</v>
      </c>
      <c r="F3422">
        <v>42</v>
      </c>
      <c r="G3422" t="s">
        <v>16</v>
      </c>
      <c r="H3422" t="s">
        <v>412</v>
      </c>
      <c r="I3422" t="s">
        <v>413</v>
      </c>
      <c r="J3422" t="b">
        <v>0</v>
      </c>
      <c r="K3422">
        <v>13255</v>
      </c>
      <c r="L3422">
        <v>1130635</v>
      </c>
      <c r="M3422" t="str">
        <f>IF(VLOOKUP(A3422,'national-winners'!$A$2:$B$13,2,0)=H3422,"Y","N")</f>
        <v>N</v>
      </c>
      <c r="N3422" t="str">
        <f>_xlfn.XLOOKUP(INDEX('state-winning-votes'!$A$1:$L$53,MATCH($C3422,'state-winning-votes'!$A:$A,0),MATCH($A3422,'state-winning-votes'!$A$2:$L$2,0)),$K:$K,$H:$H)</f>
        <v>Trump, Donald J.</v>
      </c>
      <c r="O3422" t="str">
        <f>VLOOKUP(A3422,'national-winners'!$A$2:$B$13,2,0)</f>
        <v>Trump, Donald J.</v>
      </c>
    </row>
    <row r="3423" spans="1:15" x14ac:dyDescent="0.25">
      <c r="A3423">
        <v>2016</v>
      </c>
      <c r="B3423" t="s">
        <v>40</v>
      </c>
      <c r="C3423" t="s">
        <v>41</v>
      </c>
      <c r="D3423">
        <v>5</v>
      </c>
      <c r="E3423">
        <v>71</v>
      </c>
      <c r="F3423">
        <v>42</v>
      </c>
      <c r="G3423" t="s">
        <v>16</v>
      </c>
      <c r="H3423" t="s">
        <v>378</v>
      </c>
      <c r="I3423" t="s">
        <v>274</v>
      </c>
      <c r="J3423" t="b">
        <v>0</v>
      </c>
      <c r="K3423">
        <v>9473</v>
      </c>
      <c r="L3423">
        <v>1130635</v>
      </c>
      <c r="M3423" t="str">
        <f>IF(VLOOKUP(A3423,'national-winners'!$A$2:$B$13,2,0)=H3423,"Y","N")</f>
        <v>N</v>
      </c>
      <c r="N3423" t="str">
        <f>_xlfn.XLOOKUP(INDEX('state-winning-votes'!$A$1:$L$53,MATCH($C3423,'state-winning-votes'!$A:$A,0),MATCH($A3423,'state-winning-votes'!$A$2:$L$2,0)),$K:$K,$H:$H)</f>
        <v>Trump, Donald J.</v>
      </c>
      <c r="O3423" t="str">
        <f>VLOOKUP(A3423,'national-winners'!$A$2:$B$13,2,0)</f>
        <v>Trump, Donald J.</v>
      </c>
    </row>
    <row r="3424" spans="1:15" x14ac:dyDescent="0.25">
      <c r="A3424">
        <v>2016</v>
      </c>
      <c r="B3424" t="s">
        <v>40</v>
      </c>
      <c r="C3424" t="s">
        <v>41</v>
      </c>
      <c r="D3424">
        <v>5</v>
      </c>
      <c r="E3424">
        <v>71</v>
      </c>
      <c r="F3424">
        <v>42</v>
      </c>
      <c r="G3424" t="s">
        <v>16</v>
      </c>
      <c r="H3424" t="s">
        <v>414</v>
      </c>
      <c r="I3424" t="s">
        <v>25</v>
      </c>
      <c r="J3424" t="b">
        <v>0</v>
      </c>
      <c r="K3424">
        <v>4709</v>
      </c>
      <c r="L3424">
        <v>1130635</v>
      </c>
      <c r="M3424" t="str">
        <f>IF(VLOOKUP(A3424,'national-winners'!$A$2:$B$13,2,0)=H3424,"Y","N")</f>
        <v>N</v>
      </c>
      <c r="N3424" t="str">
        <f>_xlfn.XLOOKUP(INDEX('state-winning-votes'!$A$1:$L$53,MATCH($C3424,'state-winning-votes'!$A:$A,0),MATCH($A3424,'state-winning-votes'!$A$2:$L$2,0)),$K:$K,$H:$H)</f>
        <v>Trump, Donald J.</v>
      </c>
      <c r="O3424" t="str">
        <f>VLOOKUP(A3424,'national-winners'!$A$2:$B$13,2,0)</f>
        <v>Trump, Donald J.</v>
      </c>
    </row>
    <row r="3425" spans="1:15" x14ac:dyDescent="0.25">
      <c r="A3425">
        <v>2016</v>
      </c>
      <c r="B3425" t="s">
        <v>40</v>
      </c>
      <c r="C3425" t="s">
        <v>41</v>
      </c>
      <c r="D3425">
        <v>5</v>
      </c>
      <c r="E3425">
        <v>71</v>
      </c>
      <c r="F3425">
        <v>42</v>
      </c>
      <c r="G3425" t="s">
        <v>16</v>
      </c>
      <c r="H3425" t="s">
        <v>409</v>
      </c>
      <c r="I3425" t="s">
        <v>134</v>
      </c>
      <c r="J3425" t="b">
        <v>0</v>
      </c>
      <c r="K3425">
        <v>4613</v>
      </c>
      <c r="L3425">
        <v>1130635</v>
      </c>
      <c r="M3425" t="str">
        <f>IF(VLOOKUP(A3425,'national-winners'!$A$2:$B$13,2,0)=H3425,"Y","N")</f>
        <v>N</v>
      </c>
      <c r="N3425" t="str">
        <f>_xlfn.XLOOKUP(INDEX('state-winning-votes'!$A$1:$L$53,MATCH($C3425,'state-winning-votes'!$A:$A,0),MATCH($A3425,'state-winning-votes'!$A$2:$L$2,0)),$K:$K,$H:$H)</f>
        <v>Trump, Donald J.</v>
      </c>
      <c r="O3425" t="str">
        <f>VLOOKUP(A3425,'national-winners'!$A$2:$B$13,2,0)</f>
        <v>Trump, Donald J.</v>
      </c>
    </row>
    <row r="3426" spans="1:15" x14ac:dyDescent="0.25">
      <c r="A3426">
        <v>2016</v>
      </c>
      <c r="B3426" t="s">
        <v>40</v>
      </c>
      <c r="C3426" t="s">
        <v>41</v>
      </c>
      <c r="D3426">
        <v>5</v>
      </c>
      <c r="E3426">
        <v>71</v>
      </c>
      <c r="F3426">
        <v>42</v>
      </c>
      <c r="G3426" t="s">
        <v>16</v>
      </c>
      <c r="H3426" t="s">
        <v>415</v>
      </c>
      <c r="I3426" t="s">
        <v>35</v>
      </c>
      <c r="J3426" t="b">
        <v>0</v>
      </c>
      <c r="K3426">
        <v>3390</v>
      </c>
      <c r="L3426">
        <v>1130635</v>
      </c>
      <c r="M3426" t="str">
        <f>IF(VLOOKUP(A3426,'national-winners'!$A$2:$B$13,2,0)=H3426,"Y","N")</f>
        <v>N</v>
      </c>
      <c r="N3426" t="str">
        <f>_xlfn.XLOOKUP(INDEX('state-winning-votes'!$A$1:$L$53,MATCH($C3426,'state-winning-votes'!$A:$A,0),MATCH($A3426,'state-winning-votes'!$A$2:$L$2,0)),$K:$K,$H:$H)</f>
        <v>Trump, Donald J.</v>
      </c>
      <c r="O3426" t="str">
        <f>VLOOKUP(A3426,'national-winners'!$A$2:$B$13,2,0)</f>
        <v>Trump, Donald J.</v>
      </c>
    </row>
    <row r="3427" spans="1:15" x14ac:dyDescent="0.25">
      <c r="A3427">
        <v>2016</v>
      </c>
      <c r="B3427" t="s">
        <v>42</v>
      </c>
      <c r="C3427" t="s">
        <v>43</v>
      </c>
      <c r="D3427">
        <v>6</v>
      </c>
      <c r="E3427">
        <v>93</v>
      </c>
      <c r="F3427">
        <v>71</v>
      </c>
      <c r="G3427" t="s">
        <v>16</v>
      </c>
      <c r="H3427" t="s">
        <v>408</v>
      </c>
      <c r="I3427" t="s">
        <v>18</v>
      </c>
      <c r="J3427" t="b">
        <v>0</v>
      </c>
      <c r="K3427">
        <v>8753788</v>
      </c>
      <c r="L3427">
        <v>14181595</v>
      </c>
      <c r="M3427" t="str">
        <f>IF(VLOOKUP(A3427,'national-winners'!$A$2:$B$13,2,0)=H3427,"Y","N")</f>
        <v>N</v>
      </c>
      <c r="N3427" t="str">
        <f>_xlfn.XLOOKUP(INDEX('state-winning-votes'!$A$1:$L$53,MATCH($C3427,'state-winning-votes'!$A:$A,0),MATCH($A3427,'state-winning-votes'!$A$2:$L$2,0)),$K:$K,$H:$H)</f>
        <v>Clinton, Hillary</v>
      </c>
      <c r="O3427" t="str">
        <f>VLOOKUP(A3427,'national-winners'!$A$2:$B$13,2,0)</f>
        <v>Trump, Donald J.</v>
      </c>
    </row>
    <row r="3428" spans="1:15" x14ac:dyDescent="0.25">
      <c r="A3428">
        <v>2016</v>
      </c>
      <c r="B3428" t="s">
        <v>42</v>
      </c>
      <c r="C3428" t="s">
        <v>43</v>
      </c>
      <c r="D3428">
        <v>6</v>
      </c>
      <c r="E3428">
        <v>93</v>
      </c>
      <c r="F3428">
        <v>71</v>
      </c>
      <c r="G3428" t="s">
        <v>16</v>
      </c>
      <c r="H3428" t="s">
        <v>407</v>
      </c>
      <c r="I3428" t="s">
        <v>21</v>
      </c>
      <c r="J3428" t="b">
        <v>0</v>
      </c>
      <c r="K3428">
        <v>4483810</v>
      </c>
      <c r="L3428">
        <v>14181595</v>
      </c>
      <c r="M3428" t="str">
        <f>IF(VLOOKUP(A3428,'national-winners'!$A$2:$B$13,2,0)=H3428,"Y","N")</f>
        <v>Y</v>
      </c>
      <c r="N3428" t="str">
        <f>_xlfn.XLOOKUP(INDEX('state-winning-votes'!$A$1:$L$53,MATCH($C3428,'state-winning-votes'!$A:$A,0),MATCH($A3428,'state-winning-votes'!$A$2:$L$2,0)),$K:$K,$H:$H)</f>
        <v>Clinton, Hillary</v>
      </c>
      <c r="O3428" t="str">
        <f>VLOOKUP(A3428,'national-winners'!$A$2:$B$13,2,0)</f>
        <v>Trump, Donald J.</v>
      </c>
    </row>
    <row r="3429" spans="1:15" x14ac:dyDescent="0.25">
      <c r="A3429">
        <v>2016</v>
      </c>
      <c r="B3429" t="s">
        <v>42</v>
      </c>
      <c r="C3429" t="s">
        <v>43</v>
      </c>
      <c r="D3429">
        <v>6</v>
      </c>
      <c r="E3429">
        <v>93</v>
      </c>
      <c r="F3429">
        <v>71</v>
      </c>
      <c r="G3429" t="s">
        <v>16</v>
      </c>
      <c r="H3429" t="s">
        <v>377</v>
      </c>
      <c r="I3429" t="s">
        <v>29</v>
      </c>
      <c r="J3429" t="b">
        <v>0</v>
      </c>
      <c r="K3429">
        <v>478500</v>
      </c>
      <c r="L3429">
        <v>14181595</v>
      </c>
      <c r="M3429" t="str">
        <f>IF(VLOOKUP(A3429,'national-winners'!$A$2:$B$13,2,0)=H3429,"Y","N")</f>
        <v>N</v>
      </c>
      <c r="N3429" t="str">
        <f>_xlfn.XLOOKUP(INDEX('state-winning-votes'!$A$1:$L$53,MATCH($C3429,'state-winning-votes'!$A:$A,0),MATCH($A3429,'state-winning-votes'!$A$2:$L$2,0)),$K:$K,$H:$H)</f>
        <v>Clinton, Hillary</v>
      </c>
      <c r="O3429" t="str">
        <f>VLOOKUP(A3429,'national-winners'!$A$2:$B$13,2,0)</f>
        <v>Trump, Donald J.</v>
      </c>
    </row>
    <row r="3430" spans="1:15" x14ac:dyDescent="0.25">
      <c r="A3430">
        <v>2016</v>
      </c>
      <c r="B3430" t="s">
        <v>42</v>
      </c>
      <c r="C3430" t="s">
        <v>43</v>
      </c>
      <c r="D3430">
        <v>6</v>
      </c>
      <c r="E3430">
        <v>93</v>
      </c>
      <c r="F3430">
        <v>71</v>
      </c>
      <c r="G3430" t="s">
        <v>16</v>
      </c>
      <c r="H3430" t="s">
        <v>378</v>
      </c>
      <c r="I3430" t="s">
        <v>274</v>
      </c>
      <c r="J3430" t="b">
        <v>0</v>
      </c>
      <c r="K3430">
        <v>278657</v>
      </c>
      <c r="L3430">
        <v>14181595</v>
      </c>
      <c r="M3430" t="str">
        <f>IF(VLOOKUP(A3430,'national-winners'!$A$2:$B$13,2,0)=H3430,"Y","N")</f>
        <v>N</v>
      </c>
      <c r="N3430" t="str">
        <f>_xlfn.XLOOKUP(INDEX('state-winning-votes'!$A$1:$L$53,MATCH($C3430,'state-winning-votes'!$A:$A,0),MATCH($A3430,'state-winning-votes'!$A$2:$L$2,0)),$K:$K,$H:$H)</f>
        <v>Clinton, Hillary</v>
      </c>
      <c r="O3430" t="str">
        <f>VLOOKUP(A3430,'national-winners'!$A$2:$B$13,2,0)</f>
        <v>Trump, Donald J.</v>
      </c>
    </row>
    <row r="3431" spans="1:15" x14ac:dyDescent="0.25">
      <c r="A3431">
        <v>2016</v>
      </c>
      <c r="B3431" t="s">
        <v>42</v>
      </c>
      <c r="C3431" t="s">
        <v>43</v>
      </c>
      <c r="D3431">
        <v>6</v>
      </c>
      <c r="E3431">
        <v>93</v>
      </c>
      <c r="F3431">
        <v>71</v>
      </c>
      <c r="G3431" t="s">
        <v>16</v>
      </c>
      <c r="J3431" t="b">
        <v>1</v>
      </c>
      <c r="K3431">
        <v>120739</v>
      </c>
      <c r="L3431">
        <v>14181595</v>
      </c>
      <c r="M3431" t="str">
        <f>IF(VLOOKUP(A3431,'national-winners'!$A$2:$B$13,2,0)=H3431,"Y","N")</f>
        <v>N</v>
      </c>
      <c r="N3431" t="str">
        <f>_xlfn.XLOOKUP(INDEX('state-winning-votes'!$A$1:$L$53,MATCH($C3431,'state-winning-votes'!$A:$A,0),MATCH($A3431,'state-winning-votes'!$A$2:$L$2,0)),$K:$K,$H:$H)</f>
        <v>Clinton, Hillary</v>
      </c>
      <c r="O3431" t="str">
        <f>VLOOKUP(A3431,'national-winners'!$A$2:$B$13,2,0)</f>
        <v>Trump, Donald J.</v>
      </c>
    </row>
    <row r="3432" spans="1:15" x14ac:dyDescent="0.25">
      <c r="A3432">
        <v>2016</v>
      </c>
      <c r="B3432" t="s">
        <v>42</v>
      </c>
      <c r="C3432" t="s">
        <v>43</v>
      </c>
      <c r="D3432">
        <v>6</v>
      </c>
      <c r="E3432">
        <v>93</v>
      </c>
      <c r="F3432">
        <v>71</v>
      </c>
      <c r="G3432" t="s">
        <v>16</v>
      </c>
      <c r="H3432" t="s">
        <v>264</v>
      </c>
      <c r="I3432" t="s">
        <v>45</v>
      </c>
      <c r="J3432" t="b">
        <v>0</v>
      </c>
      <c r="K3432">
        <v>66101</v>
      </c>
      <c r="L3432">
        <v>14181595</v>
      </c>
      <c r="M3432" t="str">
        <f>IF(VLOOKUP(A3432,'national-winners'!$A$2:$B$13,2,0)=H3432,"Y","N")</f>
        <v>N</v>
      </c>
      <c r="N3432" t="str">
        <f>_xlfn.XLOOKUP(INDEX('state-winning-votes'!$A$1:$L$53,MATCH($C3432,'state-winning-votes'!$A:$A,0),MATCH($A3432,'state-winning-votes'!$A$2:$L$2,0)),$K:$K,$H:$H)</f>
        <v>Clinton, Hillary</v>
      </c>
      <c r="O3432" t="str">
        <f>VLOOKUP(A3432,'national-winners'!$A$2:$B$13,2,0)</f>
        <v>Trump, Donald J.</v>
      </c>
    </row>
    <row r="3433" spans="1:15" x14ac:dyDescent="0.25">
      <c r="A3433">
        <v>2016</v>
      </c>
      <c r="B3433" t="s">
        <v>46</v>
      </c>
      <c r="C3433" t="s">
        <v>47</v>
      </c>
      <c r="D3433">
        <v>8</v>
      </c>
      <c r="E3433">
        <v>84</v>
      </c>
      <c r="F3433">
        <v>62</v>
      </c>
      <c r="G3433" t="s">
        <v>16</v>
      </c>
      <c r="H3433" t="s">
        <v>408</v>
      </c>
      <c r="I3433" t="s">
        <v>18</v>
      </c>
      <c r="J3433" t="b">
        <v>0</v>
      </c>
      <c r="K3433">
        <v>1338870</v>
      </c>
      <c r="L3433">
        <v>2780220</v>
      </c>
      <c r="M3433" t="str">
        <f>IF(VLOOKUP(A3433,'national-winners'!$A$2:$B$13,2,0)=H3433,"Y","N")</f>
        <v>N</v>
      </c>
      <c r="N3433" t="str">
        <f>_xlfn.XLOOKUP(INDEX('state-winning-votes'!$A$1:$L$53,MATCH($C3433,'state-winning-votes'!$A:$A,0),MATCH($A3433,'state-winning-votes'!$A$2:$L$2,0)),$K:$K,$H:$H)</f>
        <v>Clinton, Hillary</v>
      </c>
      <c r="O3433" t="str">
        <f>VLOOKUP(A3433,'national-winners'!$A$2:$B$13,2,0)</f>
        <v>Trump, Donald J.</v>
      </c>
    </row>
    <row r="3434" spans="1:15" x14ac:dyDescent="0.25">
      <c r="A3434">
        <v>2016</v>
      </c>
      <c r="B3434" t="s">
        <v>46</v>
      </c>
      <c r="C3434" t="s">
        <v>47</v>
      </c>
      <c r="D3434">
        <v>8</v>
      </c>
      <c r="E3434">
        <v>84</v>
      </c>
      <c r="F3434">
        <v>62</v>
      </c>
      <c r="G3434" t="s">
        <v>16</v>
      </c>
      <c r="H3434" t="s">
        <v>407</v>
      </c>
      <c r="I3434" t="s">
        <v>21</v>
      </c>
      <c r="J3434" t="b">
        <v>0</v>
      </c>
      <c r="K3434">
        <v>1202484</v>
      </c>
      <c r="L3434">
        <v>2780220</v>
      </c>
      <c r="M3434" t="str">
        <f>IF(VLOOKUP(A3434,'national-winners'!$A$2:$B$13,2,0)=H3434,"Y","N")</f>
        <v>Y</v>
      </c>
      <c r="N3434" t="str">
        <f>_xlfn.XLOOKUP(INDEX('state-winning-votes'!$A$1:$L$53,MATCH($C3434,'state-winning-votes'!$A:$A,0),MATCH($A3434,'state-winning-votes'!$A$2:$L$2,0)),$K:$K,$H:$H)</f>
        <v>Clinton, Hillary</v>
      </c>
      <c r="O3434" t="str">
        <f>VLOOKUP(A3434,'national-winners'!$A$2:$B$13,2,0)</f>
        <v>Trump, Donald J.</v>
      </c>
    </row>
    <row r="3435" spans="1:15" x14ac:dyDescent="0.25">
      <c r="A3435">
        <v>2016</v>
      </c>
      <c r="B3435" t="s">
        <v>46</v>
      </c>
      <c r="C3435" t="s">
        <v>47</v>
      </c>
      <c r="D3435">
        <v>8</v>
      </c>
      <c r="E3435">
        <v>84</v>
      </c>
      <c r="F3435">
        <v>62</v>
      </c>
      <c r="G3435" t="s">
        <v>16</v>
      </c>
      <c r="H3435" t="s">
        <v>377</v>
      </c>
      <c r="I3435" t="s">
        <v>29</v>
      </c>
      <c r="J3435" t="b">
        <v>0</v>
      </c>
      <c r="K3435">
        <v>144121</v>
      </c>
      <c r="L3435">
        <v>2780220</v>
      </c>
      <c r="M3435" t="str">
        <f>IF(VLOOKUP(A3435,'national-winners'!$A$2:$B$13,2,0)=H3435,"Y","N")</f>
        <v>N</v>
      </c>
      <c r="N3435" t="str">
        <f>_xlfn.XLOOKUP(INDEX('state-winning-votes'!$A$1:$L$53,MATCH($C3435,'state-winning-votes'!$A:$A,0),MATCH($A3435,'state-winning-votes'!$A$2:$L$2,0)),$K:$K,$H:$H)</f>
        <v>Clinton, Hillary</v>
      </c>
      <c r="O3435" t="str">
        <f>VLOOKUP(A3435,'national-winners'!$A$2:$B$13,2,0)</f>
        <v>Trump, Donald J.</v>
      </c>
    </row>
    <row r="3436" spans="1:15" x14ac:dyDescent="0.25">
      <c r="A3436">
        <v>2016</v>
      </c>
      <c r="B3436" t="s">
        <v>46</v>
      </c>
      <c r="C3436" t="s">
        <v>47</v>
      </c>
      <c r="D3436">
        <v>8</v>
      </c>
      <c r="E3436">
        <v>84</v>
      </c>
      <c r="F3436">
        <v>62</v>
      </c>
      <c r="G3436" t="s">
        <v>16</v>
      </c>
      <c r="H3436" t="s">
        <v>378</v>
      </c>
      <c r="I3436" t="s">
        <v>274</v>
      </c>
      <c r="J3436" t="b">
        <v>0</v>
      </c>
      <c r="K3436">
        <v>38437</v>
      </c>
      <c r="L3436">
        <v>2780220</v>
      </c>
      <c r="M3436" t="str">
        <f>IF(VLOOKUP(A3436,'national-winners'!$A$2:$B$13,2,0)=H3436,"Y","N")</f>
        <v>N</v>
      </c>
      <c r="N3436" t="str">
        <f>_xlfn.XLOOKUP(INDEX('state-winning-votes'!$A$1:$L$53,MATCH($C3436,'state-winning-votes'!$A:$A,0),MATCH($A3436,'state-winning-votes'!$A$2:$L$2,0)),$K:$K,$H:$H)</f>
        <v>Clinton, Hillary</v>
      </c>
      <c r="O3436" t="str">
        <f>VLOOKUP(A3436,'national-winners'!$A$2:$B$13,2,0)</f>
        <v>Trump, Donald J.</v>
      </c>
    </row>
    <row r="3437" spans="1:15" x14ac:dyDescent="0.25">
      <c r="A3437">
        <v>2016</v>
      </c>
      <c r="B3437" t="s">
        <v>46</v>
      </c>
      <c r="C3437" t="s">
        <v>47</v>
      </c>
      <c r="D3437">
        <v>8</v>
      </c>
      <c r="E3437">
        <v>84</v>
      </c>
      <c r="F3437">
        <v>62</v>
      </c>
      <c r="G3437" t="s">
        <v>16</v>
      </c>
      <c r="H3437" t="s">
        <v>52</v>
      </c>
      <c r="I3437" t="s">
        <v>244</v>
      </c>
      <c r="J3437" t="b">
        <v>0</v>
      </c>
      <c r="K3437">
        <v>31485</v>
      </c>
      <c r="L3437">
        <v>2780220</v>
      </c>
      <c r="M3437" t="str">
        <f>IF(VLOOKUP(A3437,'national-winners'!$A$2:$B$13,2,0)=H3437,"Y","N")</f>
        <v>N</v>
      </c>
      <c r="N3437" t="str">
        <f>_xlfn.XLOOKUP(INDEX('state-winning-votes'!$A$1:$L$53,MATCH($C3437,'state-winning-votes'!$A:$A,0),MATCH($A3437,'state-winning-votes'!$A$2:$L$2,0)),$K:$K,$H:$H)</f>
        <v>Clinton, Hillary</v>
      </c>
      <c r="O3437" t="str">
        <f>VLOOKUP(A3437,'national-winners'!$A$2:$B$13,2,0)</f>
        <v>Trump, Donald J.</v>
      </c>
    </row>
    <row r="3438" spans="1:15" x14ac:dyDescent="0.25">
      <c r="A3438">
        <v>2016</v>
      </c>
      <c r="B3438" t="s">
        <v>46</v>
      </c>
      <c r="C3438" t="s">
        <v>47</v>
      </c>
      <c r="D3438">
        <v>8</v>
      </c>
      <c r="E3438">
        <v>84</v>
      </c>
      <c r="F3438">
        <v>62</v>
      </c>
      <c r="G3438" t="s">
        <v>16</v>
      </c>
      <c r="H3438" t="s">
        <v>409</v>
      </c>
      <c r="I3438" t="s">
        <v>319</v>
      </c>
      <c r="J3438" t="b">
        <v>0</v>
      </c>
      <c r="K3438">
        <v>11699</v>
      </c>
      <c r="L3438">
        <v>2780220</v>
      </c>
      <c r="M3438" t="str">
        <f>IF(VLOOKUP(A3438,'national-winners'!$A$2:$B$13,2,0)=H3438,"Y","N")</f>
        <v>N</v>
      </c>
      <c r="N3438" t="str">
        <f>_xlfn.XLOOKUP(INDEX('state-winning-votes'!$A$1:$L$53,MATCH($C3438,'state-winning-votes'!$A:$A,0),MATCH($A3438,'state-winning-votes'!$A$2:$L$2,0)),$K:$K,$H:$H)</f>
        <v>Clinton, Hillary</v>
      </c>
      <c r="O3438" t="str">
        <f>VLOOKUP(A3438,'national-winners'!$A$2:$B$13,2,0)</f>
        <v>Trump, Donald J.</v>
      </c>
    </row>
    <row r="3439" spans="1:15" x14ac:dyDescent="0.25">
      <c r="A3439">
        <v>2016</v>
      </c>
      <c r="B3439" t="s">
        <v>46</v>
      </c>
      <c r="C3439" t="s">
        <v>47</v>
      </c>
      <c r="D3439">
        <v>8</v>
      </c>
      <c r="E3439">
        <v>84</v>
      </c>
      <c r="F3439">
        <v>62</v>
      </c>
      <c r="G3439" t="s">
        <v>16</v>
      </c>
      <c r="H3439" t="s">
        <v>416</v>
      </c>
      <c r="I3439" t="s">
        <v>417</v>
      </c>
      <c r="J3439" t="b">
        <v>0</v>
      </c>
      <c r="K3439">
        <v>5028</v>
      </c>
      <c r="L3439">
        <v>2780220</v>
      </c>
      <c r="M3439" t="str">
        <f>IF(VLOOKUP(A3439,'national-winners'!$A$2:$B$13,2,0)=H3439,"Y","N")</f>
        <v>N</v>
      </c>
      <c r="N3439" t="str">
        <f>_xlfn.XLOOKUP(INDEX('state-winning-votes'!$A$1:$L$53,MATCH($C3439,'state-winning-votes'!$A:$A,0),MATCH($A3439,'state-winning-votes'!$A$2:$L$2,0)),$K:$K,$H:$H)</f>
        <v>Clinton, Hillary</v>
      </c>
      <c r="O3439" t="str">
        <f>VLOOKUP(A3439,'national-winners'!$A$2:$B$13,2,0)</f>
        <v>Trump, Donald J.</v>
      </c>
    </row>
    <row r="3440" spans="1:15" x14ac:dyDescent="0.25">
      <c r="A3440">
        <v>2016</v>
      </c>
      <c r="B3440" t="s">
        <v>46</v>
      </c>
      <c r="C3440" t="s">
        <v>47</v>
      </c>
      <c r="D3440">
        <v>8</v>
      </c>
      <c r="E3440">
        <v>84</v>
      </c>
      <c r="F3440">
        <v>62</v>
      </c>
      <c r="G3440" t="s">
        <v>16</v>
      </c>
      <c r="H3440" t="s">
        <v>410</v>
      </c>
      <c r="I3440" t="s">
        <v>411</v>
      </c>
      <c r="J3440" t="b">
        <v>0</v>
      </c>
      <c r="K3440">
        <v>1255</v>
      </c>
      <c r="L3440">
        <v>2780220</v>
      </c>
      <c r="M3440" t="str">
        <f>IF(VLOOKUP(A3440,'national-winners'!$A$2:$B$13,2,0)=H3440,"Y","N")</f>
        <v>N</v>
      </c>
      <c r="N3440" t="str">
        <f>_xlfn.XLOOKUP(INDEX('state-winning-votes'!$A$1:$L$53,MATCH($C3440,'state-winning-votes'!$A:$A,0),MATCH($A3440,'state-winning-votes'!$A$2:$L$2,0)),$K:$K,$H:$H)</f>
        <v>Clinton, Hillary</v>
      </c>
      <c r="O3440" t="str">
        <f>VLOOKUP(A3440,'national-winners'!$A$2:$B$13,2,0)</f>
        <v>Trump, Donald J.</v>
      </c>
    </row>
    <row r="3441" spans="1:15" x14ac:dyDescent="0.25">
      <c r="A3441">
        <v>2016</v>
      </c>
      <c r="B3441" t="s">
        <v>46</v>
      </c>
      <c r="C3441" t="s">
        <v>47</v>
      </c>
      <c r="D3441">
        <v>8</v>
      </c>
      <c r="E3441">
        <v>84</v>
      </c>
      <c r="F3441">
        <v>62</v>
      </c>
      <c r="G3441" t="s">
        <v>16</v>
      </c>
      <c r="H3441" t="s">
        <v>418</v>
      </c>
      <c r="I3441" t="s">
        <v>258</v>
      </c>
      <c r="J3441" t="b">
        <v>0</v>
      </c>
      <c r="K3441">
        <v>1096</v>
      </c>
      <c r="L3441">
        <v>2780220</v>
      </c>
      <c r="M3441" t="str">
        <f>IF(VLOOKUP(A3441,'national-winners'!$A$2:$B$13,2,0)=H3441,"Y","N")</f>
        <v>N</v>
      </c>
      <c r="N3441" t="str">
        <f>_xlfn.XLOOKUP(INDEX('state-winning-votes'!$A$1:$L$53,MATCH($C3441,'state-winning-votes'!$A:$A,0),MATCH($A3441,'state-winning-votes'!$A$2:$L$2,0)),$K:$K,$H:$H)</f>
        <v>Clinton, Hillary</v>
      </c>
      <c r="O3441" t="str">
        <f>VLOOKUP(A3441,'national-winners'!$A$2:$B$13,2,0)</f>
        <v>Trump, Donald J.</v>
      </c>
    </row>
    <row r="3442" spans="1:15" x14ac:dyDescent="0.25">
      <c r="A3442">
        <v>2016</v>
      </c>
      <c r="B3442" t="s">
        <v>46</v>
      </c>
      <c r="C3442" t="s">
        <v>47</v>
      </c>
      <c r="D3442">
        <v>8</v>
      </c>
      <c r="E3442">
        <v>84</v>
      </c>
      <c r="F3442">
        <v>62</v>
      </c>
      <c r="G3442" t="s">
        <v>16</v>
      </c>
      <c r="H3442" t="s">
        <v>419</v>
      </c>
      <c r="I3442" t="s">
        <v>420</v>
      </c>
      <c r="J3442" t="b">
        <v>0</v>
      </c>
      <c r="K3442">
        <v>872</v>
      </c>
      <c r="L3442">
        <v>2780220</v>
      </c>
      <c r="M3442" t="str">
        <f>IF(VLOOKUP(A3442,'national-winners'!$A$2:$B$13,2,0)=H3442,"Y","N")</f>
        <v>N</v>
      </c>
      <c r="N3442" t="str">
        <f>_xlfn.XLOOKUP(INDEX('state-winning-votes'!$A$1:$L$53,MATCH($C3442,'state-winning-votes'!$A:$A,0),MATCH($A3442,'state-winning-votes'!$A$2:$L$2,0)),$K:$K,$H:$H)</f>
        <v>Clinton, Hillary</v>
      </c>
      <c r="O3442" t="str">
        <f>VLOOKUP(A3442,'national-winners'!$A$2:$B$13,2,0)</f>
        <v>Trump, Donald J.</v>
      </c>
    </row>
    <row r="3443" spans="1:15" x14ac:dyDescent="0.25">
      <c r="A3443">
        <v>2016</v>
      </c>
      <c r="B3443" t="s">
        <v>46</v>
      </c>
      <c r="C3443" t="s">
        <v>47</v>
      </c>
      <c r="D3443">
        <v>8</v>
      </c>
      <c r="E3443">
        <v>84</v>
      </c>
      <c r="F3443">
        <v>62</v>
      </c>
      <c r="G3443" t="s">
        <v>16</v>
      </c>
      <c r="H3443" t="s">
        <v>421</v>
      </c>
      <c r="I3443" t="s">
        <v>422</v>
      </c>
      <c r="J3443" t="b">
        <v>0</v>
      </c>
      <c r="K3443">
        <v>862</v>
      </c>
      <c r="L3443">
        <v>2780220</v>
      </c>
      <c r="M3443" t="str">
        <f>IF(VLOOKUP(A3443,'national-winners'!$A$2:$B$13,2,0)=H3443,"Y","N")</f>
        <v>N</v>
      </c>
      <c r="N3443" t="str">
        <f>_xlfn.XLOOKUP(INDEX('state-winning-votes'!$A$1:$L$53,MATCH($C3443,'state-winning-votes'!$A:$A,0),MATCH($A3443,'state-winning-votes'!$A$2:$L$2,0)),$K:$K,$H:$H)</f>
        <v>Clinton, Hillary</v>
      </c>
      <c r="O3443" t="str">
        <f>VLOOKUP(A3443,'national-winners'!$A$2:$B$13,2,0)</f>
        <v>Trump, Donald J.</v>
      </c>
    </row>
    <row r="3444" spans="1:15" x14ac:dyDescent="0.25">
      <c r="A3444">
        <v>2016</v>
      </c>
      <c r="B3444" t="s">
        <v>46</v>
      </c>
      <c r="C3444" t="s">
        <v>47</v>
      </c>
      <c r="D3444">
        <v>8</v>
      </c>
      <c r="E3444">
        <v>84</v>
      </c>
      <c r="F3444">
        <v>62</v>
      </c>
      <c r="G3444" t="s">
        <v>16</v>
      </c>
      <c r="H3444" t="s">
        <v>423</v>
      </c>
      <c r="I3444" t="s">
        <v>424</v>
      </c>
      <c r="J3444" t="b">
        <v>0</v>
      </c>
      <c r="K3444">
        <v>751</v>
      </c>
      <c r="L3444">
        <v>2780220</v>
      </c>
      <c r="M3444" t="str">
        <f>IF(VLOOKUP(A3444,'national-winners'!$A$2:$B$13,2,0)=H3444,"Y","N")</f>
        <v>N</v>
      </c>
      <c r="N3444" t="str">
        <f>_xlfn.XLOOKUP(INDEX('state-winning-votes'!$A$1:$L$53,MATCH($C3444,'state-winning-votes'!$A:$A,0),MATCH($A3444,'state-winning-votes'!$A$2:$L$2,0)),$K:$K,$H:$H)</f>
        <v>Clinton, Hillary</v>
      </c>
      <c r="O3444" t="str">
        <f>VLOOKUP(A3444,'national-winners'!$A$2:$B$13,2,0)</f>
        <v>Trump, Donald J.</v>
      </c>
    </row>
    <row r="3445" spans="1:15" x14ac:dyDescent="0.25">
      <c r="A3445">
        <v>2016</v>
      </c>
      <c r="B3445" t="s">
        <v>46</v>
      </c>
      <c r="C3445" t="s">
        <v>47</v>
      </c>
      <c r="D3445">
        <v>8</v>
      </c>
      <c r="E3445">
        <v>84</v>
      </c>
      <c r="F3445">
        <v>62</v>
      </c>
      <c r="G3445" t="s">
        <v>16</v>
      </c>
      <c r="H3445" t="s">
        <v>425</v>
      </c>
      <c r="I3445" t="s">
        <v>386</v>
      </c>
      <c r="J3445" t="b">
        <v>0</v>
      </c>
      <c r="K3445">
        <v>710</v>
      </c>
      <c r="L3445">
        <v>2780220</v>
      </c>
      <c r="M3445" t="str">
        <f>IF(VLOOKUP(A3445,'national-winners'!$A$2:$B$13,2,0)=H3445,"Y","N")</f>
        <v>N</v>
      </c>
      <c r="N3445" t="str">
        <f>_xlfn.XLOOKUP(INDEX('state-winning-votes'!$A$1:$L$53,MATCH($C3445,'state-winning-votes'!$A:$A,0),MATCH($A3445,'state-winning-votes'!$A$2:$L$2,0)),$K:$K,$H:$H)</f>
        <v>Clinton, Hillary</v>
      </c>
      <c r="O3445" t="str">
        <f>VLOOKUP(A3445,'national-winners'!$A$2:$B$13,2,0)</f>
        <v>Trump, Donald J.</v>
      </c>
    </row>
    <row r="3446" spans="1:15" x14ac:dyDescent="0.25">
      <c r="A3446">
        <v>2016</v>
      </c>
      <c r="B3446" t="s">
        <v>46</v>
      </c>
      <c r="C3446" t="s">
        <v>47</v>
      </c>
      <c r="D3446">
        <v>8</v>
      </c>
      <c r="E3446">
        <v>84</v>
      </c>
      <c r="F3446">
        <v>62</v>
      </c>
      <c r="G3446" t="s">
        <v>16</v>
      </c>
      <c r="H3446" t="s">
        <v>264</v>
      </c>
      <c r="I3446" t="s">
        <v>353</v>
      </c>
      <c r="J3446" t="b">
        <v>0</v>
      </c>
      <c r="K3446">
        <v>531</v>
      </c>
      <c r="L3446">
        <v>2780220</v>
      </c>
      <c r="M3446" t="str">
        <f>IF(VLOOKUP(A3446,'national-winners'!$A$2:$B$13,2,0)=H3446,"Y","N")</f>
        <v>N</v>
      </c>
      <c r="N3446" t="str">
        <f>_xlfn.XLOOKUP(INDEX('state-winning-votes'!$A$1:$L$53,MATCH($C3446,'state-winning-votes'!$A:$A,0),MATCH($A3446,'state-winning-votes'!$A$2:$L$2,0)),$K:$K,$H:$H)</f>
        <v>Clinton, Hillary</v>
      </c>
      <c r="O3446" t="str">
        <f>VLOOKUP(A3446,'national-winners'!$A$2:$B$13,2,0)</f>
        <v>Trump, Donald J.</v>
      </c>
    </row>
    <row r="3447" spans="1:15" x14ac:dyDescent="0.25">
      <c r="A3447">
        <v>2016</v>
      </c>
      <c r="B3447" t="s">
        <v>46</v>
      </c>
      <c r="C3447" t="s">
        <v>47</v>
      </c>
      <c r="D3447">
        <v>8</v>
      </c>
      <c r="E3447">
        <v>84</v>
      </c>
      <c r="F3447">
        <v>62</v>
      </c>
      <c r="G3447" t="s">
        <v>16</v>
      </c>
      <c r="H3447" t="s">
        <v>426</v>
      </c>
      <c r="I3447" t="s">
        <v>37</v>
      </c>
      <c r="J3447" t="b">
        <v>0</v>
      </c>
      <c r="K3447">
        <v>452</v>
      </c>
      <c r="L3447">
        <v>2780220</v>
      </c>
      <c r="M3447" t="str">
        <f>IF(VLOOKUP(A3447,'national-winners'!$A$2:$B$13,2,0)=H3447,"Y","N")</f>
        <v>N</v>
      </c>
      <c r="N3447" t="str">
        <f>_xlfn.XLOOKUP(INDEX('state-winning-votes'!$A$1:$L$53,MATCH($C3447,'state-winning-votes'!$A:$A,0),MATCH($A3447,'state-winning-votes'!$A$2:$L$2,0)),$K:$K,$H:$H)</f>
        <v>Clinton, Hillary</v>
      </c>
      <c r="O3447" t="str">
        <f>VLOOKUP(A3447,'national-winners'!$A$2:$B$13,2,0)</f>
        <v>Trump, Donald J.</v>
      </c>
    </row>
    <row r="3448" spans="1:15" x14ac:dyDescent="0.25">
      <c r="A3448">
        <v>2016</v>
      </c>
      <c r="B3448" t="s">
        <v>46</v>
      </c>
      <c r="C3448" t="s">
        <v>47</v>
      </c>
      <c r="D3448">
        <v>8</v>
      </c>
      <c r="E3448">
        <v>84</v>
      </c>
      <c r="F3448">
        <v>62</v>
      </c>
      <c r="G3448" t="s">
        <v>16</v>
      </c>
      <c r="H3448" t="s">
        <v>427</v>
      </c>
      <c r="I3448" t="s">
        <v>428</v>
      </c>
      <c r="J3448" t="b">
        <v>0</v>
      </c>
      <c r="K3448">
        <v>392</v>
      </c>
      <c r="L3448">
        <v>2780220</v>
      </c>
      <c r="M3448" t="str">
        <f>IF(VLOOKUP(A3448,'national-winners'!$A$2:$B$13,2,0)=H3448,"Y","N")</f>
        <v>N</v>
      </c>
      <c r="N3448" t="str">
        <f>_xlfn.XLOOKUP(INDEX('state-winning-votes'!$A$1:$L$53,MATCH($C3448,'state-winning-votes'!$A:$A,0),MATCH($A3448,'state-winning-votes'!$A$2:$L$2,0)),$K:$K,$H:$H)</f>
        <v>Clinton, Hillary</v>
      </c>
      <c r="O3448" t="str">
        <f>VLOOKUP(A3448,'national-winners'!$A$2:$B$13,2,0)</f>
        <v>Trump, Donald J.</v>
      </c>
    </row>
    <row r="3449" spans="1:15" x14ac:dyDescent="0.25">
      <c r="A3449">
        <v>2016</v>
      </c>
      <c r="B3449" t="s">
        <v>46</v>
      </c>
      <c r="C3449" t="s">
        <v>47</v>
      </c>
      <c r="D3449">
        <v>8</v>
      </c>
      <c r="E3449">
        <v>84</v>
      </c>
      <c r="F3449">
        <v>62</v>
      </c>
      <c r="G3449" t="s">
        <v>16</v>
      </c>
      <c r="H3449" t="s">
        <v>363</v>
      </c>
      <c r="I3449" t="s">
        <v>429</v>
      </c>
      <c r="J3449" t="b">
        <v>0</v>
      </c>
      <c r="K3449">
        <v>382</v>
      </c>
      <c r="L3449">
        <v>2780220</v>
      </c>
      <c r="M3449" t="str">
        <f>IF(VLOOKUP(A3449,'national-winners'!$A$2:$B$13,2,0)=H3449,"Y","N")</f>
        <v>N</v>
      </c>
      <c r="N3449" t="str">
        <f>_xlfn.XLOOKUP(INDEX('state-winning-votes'!$A$1:$L$53,MATCH($C3449,'state-winning-votes'!$A:$A,0),MATCH($A3449,'state-winning-votes'!$A$2:$L$2,0)),$K:$K,$H:$H)</f>
        <v>Clinton, Hillary</v>
      </c>
      <c r="O3449" t="str">
        <f>VLOOKUP(A3449,'national-winners'!$A$2:$B$13,2,0)</f>
        <v>Trump, Donald J.</v>
      </c>
    </row>
    <row r="3450" spans="1:15" x14ac:dyDescent="0.25">
      <c r="A3450">
        <v>2016</v>
      </c>
      <c r="B3450" t="s">
        <v>46</v>
      </c>
      <c r="C3450" t="s">
        <v>47</v>
      </c>
      <c r="D3450">
        <v>8</v>
      </c>
      <c r="E3450">
        <v>84</v>
      </c>
      <c r="F3450">
        <v>62</v>
      </c>
      <c r="G3450" t="s">
        <v>16</v>
      </c>
      <c r="H3450" t="s">
        <v>430</v>
      </c>
      <c r="I3450" t="s">
        <v>431</v>
      </c>
      <c r="J3450" t="b">
        <v>0</v>
      </c>
      <c r="K3450">
        <v>337</v>
      </c>
      <c r="L3450">
        <v>2780220</v>
      </c>
      <c r="M3450" t="str">
        <f>IF(VLOOKUP(A3450,'national-winners'!$A$2:$B$13,2,0)=H3450,"Y","N")</f>
        <v>N</v>
      </c>
      <c r="N3450" t="str">
        <f>_xlfn.XLOOKUP(INDEX('state-winning-votes'!$A$1:$L$53,MATCH($C3450,'state-winning-votes'!$A:$A,0),MATCH($A3450,'state-winning-votes'!$A$2:$L$2,0)),$K:$K,$H:$H)</f>
        <v>Clinton, Hillary</v>
      </c>
      <c r="O3450" t="str">
        <f>VLOOKUP(A3450,'national-winners'!$A$2:$B$13,2,0)</f>
        <v>Trump, Donald J.</v>
      </c>
    </row>
    <row r="3451" spans="1:15" x14ac:dyDescent="0.25">
      <c r="A3451">
        <v>2016</v>
      </c>
      <c r="B3451" t="s">
        <v>46</v>
      </c>
      <c r="C3451" t="s">
        <v>47</v>
      </c>
      <c r="D3451">
        <v>8</v>
      </c>
      <c r="E3451">
        <v>84</v>
      </c>
      <c r="F3451">
        <v>62</v>
      </c>
      <c r="G3451" t="s">
        <v>16</v>
      </c>
      <c r="H3451" t="s">
        <v>432</v>
      </c>
      <c r="I3451" t="s">
        <v>255</v>
      </c>
      <c r="J3451" t="b">
        <v>0</v>
      </c>
      <c r="K3451">
        <v>271</v>
      </c>
      <c r="L3451">
        <v>2780220</v>
      </c>
      <c r="M3451" t="str">
        <f>IF(VLOOKUP(A3451,'national-winners'!$A$2:$B$13,2,0)=H3451,"Y","N")</f>
        <v>N</v>
      </c>
      <c r="N3451" t="str">
        <f>_xlfn.XLOOKUP(INDEX('state-winning-votes'!$A$1:$L$53,MATCH($C3451,'state-winning-votes'!$A:$A,0),MATCH($A3451,'state-winning-votes'!$A$2:$L$2,0)),$K:$K,$H:$H)</f>
        <v>Clinton, Hillary</v>
      </c>
      <c r="O3451" t="str">
        <f>VLOOKUP(A3451,'national-winners'!$A$2:$B$13,2,0)</f>
        <v>Trump, Donald J.</v>
      </c>
    </row>
    <row r="3452" spans="1:15" x14ac:dyDescent="0.25">
      <c r="A3452">
        <v>2016</v>
      </c>
      <c r="B3452" t="s">
        <v>46</v>
      </c>
      <c r="C3452" t="s">
        <v>47</v>
      </c>
      <c r="D3452">
        <v>8</v>
      </c>
      <c r="E3452">
        <v>84</v>
      </c>
      <c r="F3452">
        <v>62</v>
      </c>
      <c r="G3452" t="s">
        <v>16</v>
      </c>
      <c r="H3452" t="s">
        <v>433</v>
      </c>
      <c r="I3452" t="s">
        <v>25</v>
      </c>
      <c r="J3452" t="b">
        <v>0</v>
      </c>
      <c r="K3452">
        <v>185</v>
      </c>
      <c r="L3452">
        <v>2780220</v>
      </c>
      <c r="M3452" t="str">
        <f>IF(VLOOKUP(A3452,'national-winners'!$A$2:$B$13,2,0)=H3452,"Y","N")</f>
        <v>N</v>
      </c>
      <c r="N3452" t="str">
        <f>_xlfn.XLOOKUP(INDEX('state-winning-votes'!$A$1:$L$53,MATCH($C3452,'state-winning-votes'!$A:$A,0),MATCH($A3452,'state-winning-votes'!$A$2:$L$2,0)),$K:$K,$H:$H)</f>
        <v>Clinton, Hillary</v>
      </c>
      <c r="O3452" t="str">
        <f>VLOOKUP(A3452,'national-winners'!$A$2:$B$13,2,0)</f>
        <v>Trump, Donald J.</v>
      </c>
    </row>
    <row r="3453" spans="1:15" x14ac:dyDescent="0.25">
      <c r="A3453">
        <v>2016</v>
      </c>
      <c r="B3453" t="s">
        <v>50</v>
      </c>
      <c r="C3453" t="s">
        <v>51</v>
      </c>
      <c r="D3453">
        <v>9</v>
      </c>
      <c r="E3453">
        <v>16</v>
      </c>
      <c r="F3453">
        <v>1</v>
      </c>
      <c r="G3453" t="s">
        <v>16</v>
      </c>
      <c r="H3453" t="s">
        <v>408</v>
      </c>
      <c r="I3453" t="s">
        <v>18</v>
      </c>
      <c r="J3453" t="b">
        <v>0</v>
      </c>
      <c r="K3453">
        <v>897572</v>
      </c>
      <c r="L3453">
        <v>1644920</v>
      </c>
      <c r="M3453" t="str">
        <f>IF(VLOOKUP(A3453,'national-winners'!$A$2:$B$13,2,0)=H3453,"Y","N")</f>
        <v>N</v>
      </c>
      <c r="N3453" t="str">
        <f>_xlfn.XLOOKUP(INDEX('state-winning-votes'!$A$1:$L$53,MATCH($C3453,'state-winning-votes'!$A:$A,0),MATCH($A3453,'state-winning-votes'!$A$2:$L$2,0)),$K:$K,$H:$H)</f>
        <v>Clinton, Hillary</v>
      </c>
      <c r="O3453" t="str">
        <f>VLOOKUP(A3453,'national-winners'!$A$2:$B$13,2,0)</f>
        <v>Trump, Donald J.</v>
      </c>
    </row>
    <row r="3454" spans="1:15" x14ac:dyDescent="0.25">
      <c r="A3454">
        <v>2016</v>
      </c>
      <c r="B3454" t="s">
        <v>50</v>
      </c>
      <c r="C3454" t="s">
        <v>51</v>
      </c>
      <c r="D3454">
        <v>9</v>
      </c>
      <c r="E3454">
        <v>16</v>
      </c>
      <c r="F3454">
        <v>1</v>
      </c>
      <c r="G3454" t="s">
        <v>16</v>
      </c>
      <c r="H3454" t="s">
        <v>407</v>
      </c>
      <c r="I3454" t="s">
        <v>21</v>
      </c>
      <c r="J3454" t="b">
        <v>0</v>
      </c>
      <c r="K3454">
        <v>673215</v>
      </c>
      <c r="L3454">
        <v>1644920</v>
      </c>
      <c r="M3454" t="str">
        <f>IF(VLOOKUP(A3454,'national-winners'!$A$2:$B$13,2,0)=H3454,"Y","N")</f>
        <v>Y</v>
      </c>
      <c r="N3454" t="str">
        <f>_xlfn.XLOOKUP(INDEX('state-winning-votes'!$A$1:$L$53,MATCH($C3454,'state-winning-votes'!$A:$A,0),MATCH($A3454,'state-winning-votes'!$A$2:$L$2,0)),$K:$K,$H:$H)</f>
        <v>Clinton, Hillary</v>
      </c>
      <c r="O3454" t="str">
        <f>VLOOKUP(A3454,'national-winners'!$A$2:$B$13,2,0)</f>
        <v>Trump, Donald J.</v>
      </c>
    </row>
    <row r="3455" spans="1:15" x14ac:dyDescent="0.25">
      <c r="A3455">
        <v>2016</v>
      </c>
      <c r="B3455" t="s">
        <v>50</v>
      </c>
      <c r="C3455" t="s">
        <v>51</v>
      </c>
      <c r="D3455">
        <v>9</v>
      </c>
      <c r="E3455">
        <v>16</v>
      </c>
      <c r="F3455">
        <v>1</v>
      </c>
      <c r="G3455" t="s">
        <v>16</v>
      </c>
      <c r="H3455" t="s">
        <v>377</v>
      </c>
      <c r="I3455" t="s">
        <v>29</v>
      </c>
      <c r="J3455" t="b">
        <v>0</v>
      </c>
      <c r="K3455">
        <v>48676</v>
      </c>
      <c r="L3455">
        <v>1644920</v>
      </c>
      <c r="M3455" t="str">
        <f>IF(VLOOKUP(A3455,'national-winners'!$A$2:$B$13,2,0)=H3455,"Y","N")</f>
        <v>N</v>
      </c>
      <c r="N3455" t="str">
        <f>_xlfn.XLOOKUP(INDEX('state-winning-votes'!$A$1:$L$53,MATCH($C3455,'state-winning-votes'!$A:$A,0),MATCH($A3455,'state-winning-votes'!$A$2:$L$2,0)),$K:$K,$H:$H)</f>
        <v>Clinton, Hillary</v>
      </c>
      <c r="O3455" t="str">
        <f>VLOOKUP(A3455,'national-winners'!$A$2:$B$13,2,0)</f>
        <v>Trump, Donald J.</v>
      </c>
    </row>
    <row r="3456" spans="1:15" x14ac:dyDescent="0.25">
      <c r="A3456">
        <v>2016</v>
      </c>
      <c r="B3456" t="s">
        <v>50</v>
      </c>
      <c r="C3456" t="s">
        <v>51</v>
      </c>
      <c r="D3456">
        <v>9</v>
      </c>
      <c r="E3456">
        <v>16</v>
      </c>
      <c r="F3456">
        <v>1</v>
      </c>
      <c r="G3456" t="s">
        <v>16</v>
      </c>
      <c r="H3456" t="s">
        <v>378</v>
      </c>
      <c r="I3456" t="s">
        <v>274</v>
      </c>
      <c r="J3456" t="b">
        <v>0</v>
      </c>
      <c r="K3456">
        <v>22841</v>
      </c>
      <c r="L3456">
        <v>1644920</v>
      </c>
      <c r="M3456" t="str">
        <f>IF(VLOOKUP(A3456,'national-winners'!$A$2:$B$13,2,0)=H3456,"Y","N")</f>
        <v>N</v>
      </c>
      <c r="N3456" t="str">
        <f>_xlfn.XLOOKUP(INDEX('state-winning-votes'!$A$1:$L$53,MATCH($C3456,'state-winning-votes'!$A:$A,0),MATCH($A3456,'state-winning-votes'!$A$2:$L$2,0)),$K:$K,$H:$H)</f>
        <v>Clinton, Hillary</v>
      </c>
      <c r="O3456" t="str">
        <f>VLOOKUP(A3456,'national-winners'!$A$2:$B$13,2,0)</f>
        <v>Trump, Donald J.</v>
      </c>
    </row>
    <row r="3457" spans="1:15" x14ac:dyDescent="0.25">
      <c r="A3457">
        <v>2016</v>
      </c>
      <c r="B3457" t="s">
        <v>50</v>
      </c>
      <c r="C3457" t="s">
        <v>51</v>
      </c>
      <c r="D3457">
        <v>9</v>
      </c>
      <c r="E3457">
        <v>16</v>
      </c>
      <c r="F3457">
        <v>1</v>
      </c>
      <c r="G3457" t="s">
        <v>16</v>
      </c>
      <c r="J3457" t="b">
        <v>1</v>
      </c>
      <c r="K3457">
        <v>2616</v>
      </c>
      <c r="L3457">
        <v>1644920</v>
      </c>
      <c r="M3457" t="str">
        <f>IF(VLOOKUP(A3457,'national-winners'!$A$2:$B$13,2,0)=H3457,"Y","N")</f>
        <v>N</v>
      </c>
      <c r="N3457" t="str">
        <f>_xlfn.XLOOKUP(INDEX('state-winning-votes'!$A$1:$L$53,MATCH($C3457,'state-winning-votes'!$A:$A,0),MATCH($A3457,'state-winning-votes'!$A$2:$L$2,0)),$K:$K,$H:$H)</f>
        <v>Clinton, Hillary</v>
      </c>
      <c r="O3457" t="str">
        <f>VLOOKUP(A3457,'national-winners'!$A$2:$B$13,2,0)</f>
        <v>Trump, Donald J.</v>
      </c>
    </row>
    <row r="3458" spans="1:15" x14ac:dyDescent="0.25">
      <c r="A3458">
        <v>2016</v>
      </c>
      <c r="B3458" t="s">
        <v>53</v>
      </c>
      <c r="C3458" t="s">
        <v>54</v>
      </c>
      <c r="D3458">
        <v>10</v>
      </c>
      <c r="E3458">
        <v>51</v>
      </c>
      <c r="F3458">
        <v>11</v>
      </c>
      <c r="G3458" t="s">
        <v>16</v>
      </c>
      <c r="H3458" t="s">
        <v>408</v>
      </c>
      <c r="I3458" t="s">
        <v>18</v>
      </c>
      <c r="J3458" t="b">
        <v>0</v>
      </c>
      <c r="K3458">
        <v>235603</v>
      </c>
      <c r="L3458">
        <v>441590</v>
      </c>
      <c r="M3458" t="str">
        <f>IF(VLOOKUP(A3458,'national-winners'!$A$2:$B$13,2,0)=H3458,"Y","N")</f>
        <v>N</v>
      </c>
      <c r="N3458" t="str">
        <f>_xlfn.XLOOKUP(INDEX('state-winning-votes'!$A$1:$L$53,MATCH($C3458,'state-winning-votes'!$A:$A,0),MATCH($A3458,'state-winning-votes'!$A$2:$L$2,0)),$K:$K,$H:$H)</f>
        <v>Clinton, Hillary</v>
      </c>
      <c r="O3458" t="str">
        <f>VLOOKUP(A3458,'national-winners'!$A$2:$B$13,2,0)</f>
        <v>Trump, Donald J.</v>
      </c>
    </row>
    <row r="3459" spans="1:15" x14ac:dyDescent="0.25">
      <c r="A3459">
        <v>2016</v>
      </c>
      <c r="B3459" t="s">
        <v>53</v>
      </c>
      <c r="C3459" t="s">
        <v>54</v>
      </c>
      <c r="D3459">
        <v>10</v>
      </c>
      <c r="E3459">
        <v>51</v>
      </c>
      <c r="F3459">
        <v>11</v>
      </c>
      <c r="G3459" t="s">
        <v>16</v>
      </c>
      <c r="H3459" t="s">
        <v>407</v>
      </c>
      <c r="I3459" t="s">
        <v>21</v>
      </c>
      <c r="J3459" t="b">
        <v>0</v>
      </c>
      <c r="K3459">
        <v>185127</v>
      </c>
      <c r="L3459">
        <v>441590</v>
      </c>
      <c r="M3459" t="str">
        <f>IF(VLOOKUP(A3459,'national-winners'!$A$2:$B$13,2,0)=H3459,"Y","N")</f>
        <v>Y</v>
      </c>
      <c r="N3459" t="str">
        <f>_xlfn.XLOOKUP(INDEX('state-winning-votes'!$A$1:$L$53,MATCH($C3459,'state-winning-votes'!$A:$A,0),MATCH($A3459,'state-winning-votes'!$A$2:$L$2,0)),$K:$K,$H:$H)</f>
        <v>Clinton, Hillary</v>
      </c>
      <c r="O3459" t="str">
        <f>VLOOKUP(A3459,'national-winners'!$A$2:$B$13,2,0)</f>
        <v>Trump, Donald J.</v>
      </c>
    </row>
    <row r="3460" spans="1:15" x14ac:dyDescent="0.25">
      <c r="A3460">
        <v>2016</v>
      </c>
      <c r="B3460" t="s">
        <v>53</v>
      </c>
      <c r="C3460" t="s">
        <v>54</v>
      </c>
      <c r="D3460">
        <v>10</v>
      </c>
      <c r="E3460">
        <v>51</v>
      </c>
      <c r="F3460">
        <v>11</v>
      </c>
      <c r="G3460" t="s">
        <v>16</v>
      </c>
      <c r="H3460" t="s">
        <v>377</v>
      </c>
      <c r="I3460" t="s">
        <v>29</v>
      </c>
      <c r="J3460" t="b">
        <v>0</v>
      </c>
      <c r="K3460">
        <v>14757</v>
      </c>
      <c r="L3460">
        <v>441590</v>
      </c>
      <c r="M3460" t="str">
        <f>IF(VLOOKUP(A3460,'national-winners'!$A$2:$B$13,2,0)=H3460,"Y","N")</f>
        <v>N</v>
      </c>
      <c r="N3460" t="str">
        <f>_xlfn.XLOOKUP(INDEX('state-winning-votes'!$A$1:$L$53,MATCH($C3460,'state-winning-votes'!$A:$A,0),MATCH($A3460,'state-winning-votes'!$A$2:$L$2,0)),$K:$K,$H:$H)</f>
        <v>Clinton, Hillary</v>
      </c>
      <c r="O3460" t="str">
        <f>VLOOKUP(A3460,'national-winners'!$A$2:$B$13,2,0)</f>
        <v>Trump, Donald J.</v>
      </c>
    </row>
    <row r="3461" spans="1:15" x14ac:dyDescent="0.25">
      <c r="A3461">
        <v>2016</v>
      </c>
      <c r="B3461" t="s">
        <v>53</v>
      </c>
      <c r="C3461" t="s">
        <v>54</v>
      </c>
      <c r="D3461">
        <v>10</v>
      </c>
      <c r="E3461">
        <v>51</v>
      </c>
      <c r="F3461">
        <v>11</v>
      </c>
      <c r="G3461" t="s">
        <v>16</v>
      </c>
      <c r="H3461" t="s">
        <v>378</v>
      </c>
      <c r="I3461" t="s">
        <v>274</v>
      </c>
      <c r="J3461" t="b">
        <v>0</v>
      </c>
      <c r="K3461">
        <v>6103</v>
      </c>
      <c r="L3461">
        <v>441590</v>
      </c>
      <c r="M3461" t="str">
        <f>IF(VLOOKUP(A3461,'national-winners'!$A$2:$B$13,2,0)=H3461,"Y","N")</f>
        <v>N</v>
      </c>
      <c r="N3461" t="str">
        <f>_xlfn.XLOOKUP(INDEX('state-winning-votes'!$A$1:$L$53,MATCH($C3461,'state-winning-votes'!$A:$A,0),MATCH($A3461,'state-winning-votes'!$A$2:$L$2,0)),$K:$K,$H:$H)</f>
        <v>Clinton, Hillary</v>
      </c>
      <c r="O3461" t="str">
        <f>VLOOKUP(A3461,'national-winners'!$A$2:$B$13,2,0)</f>
        <v>Trump, Donald J.</v>
      </c>
    </row>
    <row r="3462" spans="1:15" x14ac:dyDescent="0.25">
      <c r="A3462">
        <v>2016</v>
      </c>
      <c r="B3462" t="s">
        <v>57</v>
      </c>
      <c r="C3462" t="s">
        <v>58</v>
      </c>
      <c r="D3462">
        <v>11</v>
      </c>
      <c r="E3462">
        <v>53</v>
      </c>
      <c r="F3462">
        <v>55</v>
      </c>
      <c r="G3462" t="s">
        <v>16</v>
      </c>
      <c r="H3462" t="s">
        <v>408</v>
      </c>
      <c r="I3462" t="s">
        <v>18</v>
      </c>
      <c r="J3462" t="b">
        <v>0</v>
      </c>
      <c r="K3462">
        <v>282830</v>
      </c>
      <c r="L3462">
        <v>312575</v>
      </c>
      <c r="M3462" t="str">
        <f>IF(VLOOKUP(A3462,'national-winners'!$A$2:$B$13,2,0)=H3462,"Y","N")</f>
        <v>N</v>
      </c>
      <c r="N3462" t="str">
        <f>_xlfn.XLOOKUP(INDEX('state-winning-votes'!$A$1:$L$53,MATCH($C3462,'state-winning-votes'!$A:$A,0),MATCH($A3462,'state-winning-votes'!$A$2:$L$2,0)),$K:$K,$H:$H)</f>
        <v>Clinton, Hillary</v>
      </c>
      <c r="O3462" t="str">
        <f>VLOOKUP(A3462,'national-winners'!$A$2:$B$13,2,0)</f>
        <v>Trump, Donald J.</v>
      </c>
    </row>
    <row r="3463" spans="1:15" x14ac:dyDescent="0.25">
      <c r="A3463">
        <v>2016</v>
      </c>
      <c r="B3463" t="s">
        <v>57</v>
      </c>
      <c r="C3463" t="s">
        <v>58</v>
      </c>
      <c r="D3463">
        <v>11</v>
      </c>
      <c r="E3463">
        <v>53</v>
      </c>
      <c r="F3463">
        <v>55</v>
      </c>
      <c r="G3463" t="s">
        <v>16</v>
      </c>
      <c r="H3463" t="s">
        <v>407</v>
      </c>
      <c r="I3463" t="s">
        <v>21</v>
      </c>
      <c r="J3463" t="b">
        <v>0</v>
      </c>
      <c r="K3463">
        <v>12723</v>
      </c>
      <c r="L3463">
        <v>312575</v>
      </c>
      <c r="M3463" t="str">
        <f>IF(VLOOKUP(A3463,'national-winners'!$A$2:$B$13,2,0)=H3463,"Y","N")</f>
        <v>Y</v>
      </c>
      <c r="N3463" t="str">
        <f>_xlfn.XLOOKUP(INDEX('state-winning-votes'!$A$1:$L$53,MATCH($C3463,'state-winning-votes'!$A:$A,0),MATCH($A3463,'state-winning-votes'!$A$2:$L$2,0)),$K:$K,$H:$H)</f>
        <v>Clinton, Hillary</v>
      </c>
      <c r="O3463" t="str">
        <f>VLOOKUP(A3463,'national-winners'!$A$2:$B$13,2,0)</f>
        <v>Trump, Donald J.</v>
      </c>
    </row>
    <row r="3464" spans="1:15" x14ac:dyDescent="0.25">
      <c r="A3464">
        <v>2016</v>
      </c>
      <c r="B3464" t="s">
        <v>57</v>
      </c>
      <c r="C3464" t="s">
        <v>58</v>
      </c>
      <c r="D3464">
        <v>11</v>
      </c>
      <c r="E3464">
        <v>53</v>
      </c>
      <c r="F3464">
        <v>55</v>
      </c>
      <c r="G3464" t="s">
        <v>16</v>
      </c>
      <c r="J3464" t="b">
        <v>1</v>
      </c>
      <c r="K3464">
        <v>6551</v>
      </c>
      <c r="L3464">
        <v>312575</v>
      </c>
      <c r="M3464" t="str">
        <f>IF(VLOOKUP(A3464,'national-winners'!$A$2:$B$13,2,0)=H3464,"Y","N")</f>
        <v>N</v>
      </c>
      <c r="N3464" t="str">
        <f>_xlfn.XLOOKUP(INDEX('state-winning-votes'!$A$1:$L$53,MATCH($C3464,'state-winning-votes'!$A:$A,0),MATCH($A3464,'state-winning-votes'!$A$2:$L$2,0)),$K:$K,$H:$H)</f>
        <v>Clinton, Hillary</v>
      </c>
      <c r="O3464" t="str">
        <f>VLOOKUP(A3464,'national-winners'!$A$2:$B$13,2,0)</f>
        <v>Trump, Donald J.</v>
      </c>
    </row>
    <row r="3465" spans="1:15" x14ac:dyDescent="0.25">
      <c r="A3465">
        <v>2016</v>
      </c>
      <c r="B3465" t="s">
        <v>57</v>
      </c>
      <c r="C3465" t="s">
        <v>58</v>
      </c>
      <c r="D3465">
        <v>11</v>
      </c>
      <c r="E3465">
        <v>53</v>
      </c>
      <c r="F3465">
        <v>55</v>
      </c>
      <c r="G3465" t="s">
        <v>16</v>
      </c>
      <c r="H3465" t="s">
        <v>377</v>
      </c>
      <c r="I3465" t="s">
        <v>29</v>
      </c>
      <c r="J3465" t="b">
        <v>0</v>
      </c>
      <c r="K3465">
        <v>4906</v>
      </c>
      <c r="L3465">
        <v>312575</v>
      </c>
      <c r="M3465" t="str">
        <f>IF(VLOOKUP(A3465,'national-winners'!$A$2:$B$13,2,0)=H3465,"Y","N")</f>
        <v>N</v>
      </c>
      <c r="N3465" t="str">
        <f>_xlfn.XLOOKUP(INDEX('state-winning-votes'!$A$1:$L$53,MATCH($C3465,'state-winning-votes'!$A:$A,0),MATCH($A3465,'state-winning-votes'!$A$2:$L$2,0)),$K:$K,$H:$H)</f>
        <v>Clinton, Hillary</v>
      </c>
      <c r="O3465" t="str">
        <f>VLOOKUP(A3465,'national-winners'!$A$2:$B$13,2,0)</f>
        <v>Trump, Donald J.</v>
      </c>
    </row>
    <row r="3466" spans="1:15" x14ac:dyDescent="0.25">
      <c r="A3466">
        <v>2016</v>
      </c>
      <c r="B3466" t="s">
        <v>57</v>
      </c>
      <c r="C3466" t="s">
        <v>58</v>
      </c>
      <c r="D3466">
        <v>11</v>
      </c>
      <c r="E3466">
        <v>53</v>
      </c>
      <c r="F3466">
        <v>55</v>
      </c>
      <c r="G3466" t="s">
        <v>16</v>
      </c>
      <c r="H3466" t="s">
        <v>378</v>
      </c>
      <c r="I3466" t="s">
        <v>274</v>
      </c>
      <c r="J3466" t="b">
        <v>0</v>
      </c>
      <c r="K3466">
        <v>4258</v>
      </c>
      <c r="L3466">
        <v>312575</v>
      </c>
      <c r="M3466" t="str">
        <f>IF(VLOOKUP(A3466,'national-winners'!$A$2:$B$13,2,0)=H3466,"Y","N")</f>
        <v>N</v>
      </c>
      <c r="N3466" t="str">
        <f>_xlfn.XLOOKUP(INDEX('state-winning-votes'!$A$1:$L$53,MATCH($C3466,'state-winning-votes'!$A:$A,0),MATCH($A3466,'state-winning-votes'!$A$2:$L$2,0)),$K:$K,$H:$H)</f>
        <v>Clinton, Hillary</v>
      </c>
      <c r="O3466" t="str">
        <f>VLOOKUP(A3466,'national-winners'!$A$2:$B$13,2,0)</f>
        <v>Trump, Donald J.</v>
      </c>
    </row>
    <row r="3467" spans="1:15" x14ac:dyDescent="0.25">
      <c r="A3467">
        <v>2016</v>
      </c>
      <c r="B3467" t="s">
        <v>57</v>
      </c>
      <c r="C3467" t="s">
        <v>58</v>
      </c>
      <c r="D3467">
        <v>11</v>
      </c>
      <c r="E3467">
        <v>53</v>
      </c>
      <c r="F3467">
        <v>55</v>
      </c>
      <c r="G3467" t="s">
        <v>16</v>
      </c>
      <c r="H3467" t="s">
        <v>306</v>
      </c>
      <c r="J3467" t="b">
        <v>0</v>
      </c>
      <c r="K3467">
        <v>1064</v>
      </c>
      <c r="L3467">
        <v>312575</v>
      </c>
      <c r="M3467" t="str">
        <f>IF(VLOOKUP(A3467,'national-winners'!$A$2:$B$13,2,0)=H3467,"Y","N")</f>
        <v>N</v>
      </c>
      <c r="N3467" t="str">
        <f>_xlfn.XLOOKUP(INDEX('state-winning-votes'!$A$1:$L$53,MATCH($C3467,'state-winning-votes'!$A:$A,0),MATCH($A3467,'state-winning-votes'!$A$2:$L$2,0)),$K:$K,$H:$H)</f>
        <v>Clinton, Hillary</v>
      </c>
      <c r="O3467" t="str">
        <f>VLOOKUP(A3467,'national-winners'!$A$2:$B$13,2,0)</f>
        <v>Trump, Donald J.</v>
      </c>
    </row>
    <row r="3468" spans="1:15" x14ac:dyDescent="0.25">
      <c r="A3468">
        <v>2016</v>
      </c>
      <c r="B3468" t="s">
        <v>57</v>
      </c>
      <c r="C3468" t="s">
        <v>58</v>
      </c>
      <c r="D3468">
        <v>11</v>
      </c>
      <c r="E3468">
        <v>53</v>
      </c>
      <c r="F3468">
        <v>55</v>
      </c>
      <c r="G3468" t="s">
        <v>16</v>
      </c>
      <c r="H3468" t="s">
        <v>307</v>
      </c>
      <c r="J3468" t="b">
        <v>0</v>
      </c>
      <c r="K3468">
        <v>243</v>
      </c>
      <c r="L3468">
        <v>312575</v>
      </c>
      <c r="M3468" t="str">
        <f>IF(VLOOKUP(A3468,'national-winners'!$A$2:$B$13,2,0)=H3468,"Y","N")</f>
        <v>N</v>
      </c>
      <c r="N3468" t="str">
        <f>_xlfn.XLOOKUP(INDEX('state-winning-votes'!$A$1:$L$53,MATCH($C3468,'state-winning-votes'!$A:$A,0),MATCH($A3468,'state-winning-votes'!$A$2:$L$2,0)),$K:$K,$H:$H)</f>
        <v>Clinton, Hillary</v>
      </c>
      <c r="O3468" t="str">
        <f>VLOOKUP(A3468,'national-winners'!$A$2:$B$13,2,0)</f>
        <v>Trump, Donald J.</v>
      </c>
    </row>
    <row r="3469" spans="1:15" x14ac:dyDescent="0.25">
      <c r="A3469">
        <v>2016</v>
      </c>
      <c r="B3469" t="s">
        <v>60</v>
      </c>
      <c r="C3469" t="s">
        <v>61</v>
      </c>
      <c r="D3469">
        <v>12</v>
      </c>
      <c r="E3469">
        <v>59</v>
      </c>
      <c r="F3469">
        <v>43</v>
      </c>
      <c r="G3469" t="s">
        <v>16</v>
      </c>
      <c r="H3469" t="s">
        <v>407</v>
      </c>
      <c r="I3469" t="s">
        <v>21</v>
      </c>
      <c r="J3469" t="b">
        <v>0</v>
      </c>
      <c r="K3469">
        <v>4617886</v>
      </c>
      <c r="L3469">
        <v>9420039</v>
      </c>
      <c r="M3469" t="str">
        <f>IF(VLOOKUP(A3469,'national-winners'!$A$2:$B$13,2,0)=H3469,"Y","N")</f>
        <v>Y</v>
      </c>
      <c r="N3469" t="str">
        <f>_xlfn.XLOOKUP(INDEX('state-winning-votes'!$A$1:$L$53,MATCH($C3469,'state-winning-votes'!$A:$A,0),MATCH($A3469,'state-winning-votes'!$A$2:$L$2,0)),$K:$K,$H:$H)</f>
        <v>Trump, Donald J.</v>
      </c>
      <c r="O3469" t="str">
        <f>VLOOKUP(A3469,'national-winners'!$A$2:$B$13,2,0)</f>
        <v>Trump, Donald J.</v>
      </c>
    </row>
    <row r="3470" spans="1:15" x14ac:dyDescent="0.25">
      <c r="A3470">
        <v>2016</v>
      </c>
      <c r="B3470" t="s">
        <v>60</v>
      </c>
      <c r="C3470" t="s">
        <v>61</v>
      </c>
      <c r="D3470">
        <v>12</v>
      </c>
      <c r="E3470">
        <v>59</v>
      </c>
      <c r="F3470">
        <v>43</v>
      </c>
      <c r="G3470" t="s">
        <v>16</v>
      </c>
      <c r="H3470" t="s">
        <v>408</v>
      </c>
      <c r="I3470" t="s">
        <v>18</v>
      </c>
      <c r="J3470" t="b">
        <v>0</v>
      </c>
      <c r="K3470">
        <v>4504975</v>
      </c>
      <c r="L3470">
        <v>9420039</v>
      </c>
      <c r="M3470" t="str">
        <f>IF(VLOOKUP(A3470,'national-winners'!$A$2:$B$13,2,0)=H3470,"Y","N")</f>
        <v>N</v>
      </c>
      <c r="N3470" t="str">
        <f>_xlfn.XLOOKUP(INDEX('state-winning-votes'!$A$1:$L$53,MATCH($C3470,'state-winning-votes'!$A:$A,0),MATCH($A3470,'state-winning-votes'!$A$2:$L$2,0)),$K:$K,$H:$H)</f>
        <v>Trump, Donald J.</v>
      </c>
      <c r="O3470" t="str">
        <f>VLOOKUP(A3470,'national-winners'!$A$2:$B$13,2,0)</f>
        <v>Trump, Donald J.</v>
      </c>
    </row>
    <row r="3471" spans="1:15" x14ac:dyDescent="0.25">
      <c r="A3471">
        <v>2016</v>
      </c>
      <c r="B3471" t="s">
        <v>60</v>
      </c>
      <c r="C3471" t="s">
        <v>61</v>
      </c>
      <c r="D3471">
        <v>12</v>
      </c>
      <c r="E3471">
        <v>59</v>
      </c>
      <c r="F3471">
        <v>43</v>
      </c>
      <c r="G3471" t="s">
        <v>16</v>
      </c>
      <c r="H3471" t="s">
        <v>377</v>
      </c>
      <c r="I3471" t="s">
        <v>29</v>
      </c>
      <c r="J3471" t="b">
        <v>0</v>
      </c>
      <c r="K3471">
        <v>207043</v>
      </c>
      <c r="L3471">
        <v>9420039</v>
      </c>
      <c r="M3471" t="str">
        <f>IF(VLOOKUP(A3471,'national-winners'!$A$2:$B$13,2,0)=H3471,"Y","N")</f>
        <v>N</v>
      </c>
      <c r="N3471" t="str">
        <f>_xlfn.XLOOKUP(INDEX('state-winning-votes'!$A$1:$L$53,MATCH($C3471,'state-winning-votes'!$A:$A,0),MATCH($A3471,'state-winning-votes'!$A$2:$L$2,0)),$K:$K,$H:$H)</f>
        <v>Trump, Donald J.</v>
      </c>
      <c r="O3471" t="str">
        <f>VLOOKUP(A3471,'national-winners'!$A$2:$B$13,2,0)</f>
        <v>Trump, Donald J.</v>
      </c>
    </row>
    <row r="3472" spans="1:15" x14ac:dyDescent="0.25">
      <c r="A3472">
        <v>2016</v>
      </c>
      <c r="B3472" t="s">
        <v>60</v>
      </c>
      <c r="C3472" t="s">
        <v>61</v>
      </c>
      <c r="D3472">
        <v>12</v>
      </c>
      <c r="E3472">
        <v>59</v>
      </c>
      <c r="F3472">
        <v>43</v>
      </c>
      <c r="G3472" t="s">
        <v>16</v>
      </c>
      <c r="H3472" t="s">
        <v>378</v>
      </c>
      <c r="I3472" t="s">
        <v>274</v>
      </c>
      <c r="J3472" t="b">
        <v>0</v>
      </c>
      <c r="K3472">
        <v>64399</v>
      </c>
      <c r="L3472">
        <v>9420039</v>
      </c>
      <c r="M3472" t="str">
        <f>IF(VLOOKUP(A3472,'national-winners'!$A$2:$B$13,2,0)=H3472,"Y","N")</f>
        <v>N</v>
      </c>
      <c r="N3472" t="str">
        <f>_xlfn.XLOOKUP(INDEX('state-winning-votes'!$A$1:$L$53,MATCH($C3472,'state-winning-votes'!$A:$A,0),MATCH($A3472,'state-winning-votes'!$A$2:$L$2,0)),$K:$K,$H:$H)</f>
        <v>Trump, Donald J.</v>
      </c>
      <c r="O3472" t="str">
        <f>VLOOKUP(A3472,'national-winners'!$A$2:$B$13,2,0)</f>
        <v>Trump, Donald J.</v>
      </c>
    </row>
    <row r="3473" spans="1:15" x14ac:dyDescent="0.25">
      <c r="A3473">
        <v>2016</v>
      </c>
      <c r="B3473" t="s">
        <v>60</v>
      </c>
      <c r="C3473" t="s">
        <v>61</v>
      </c>
      <c r="D3473">
        <v>12</v>
      </c>
      <c r="E3473">
        <v>59</v>
      </c>
      <c r="F3473">
        <v>43</v>
      </c>
      <c r="G3473" t="s">
        <v>16</v>
      </c>
      <c r="H3473" t="s">
        <v>409</v>
      </c>
      <c r="I3473" t="s">
        <v>134</v>
      </c>
      <c r="J3473" t="b">
        <v>0</v>
      </c>
      <c r="K3473">
        <v>16475</v>
      </c>
      <c r="L3473">
        <v>9420039</v>
      </c>
      <c r="M3473" t="str">
        <f>IF(VLOOKUP(A3473,'national-winners'!$A$2:$B$13,2,0)=H3473,"Y","N")</f>
        <v>N</v>
      </c>
      <c r="N3473" t="str">
        <f>_xlfn.XLOOKUP(INDEX('state-winning-votes'!$A$1:$L$53,MATCH($C3473,'state-winning-votes'!$A:$A,0),MATCH($A3473,'state-winning-votes'!$A$2:$L$2,0)),$K:$K,$H:$H)</f>
        <v>Trump, Donald J.</v>
      </c>
      <c r="O3473" t="str">
        <f>VLOOKUP(A3473,'national-winners'!$A$2:$B$13,2,0)</f>
        <v>Trump, Donald J.</v>
      </c>
    </row>
    <row r="3474" spans="1:15" x14ac:dyDescent="0.25">
      <c r="A3474">
        <v>2016</v>
      </c>
      <c r="B3474" t="s">
        <v>60</v>
      </c>
      <c r="C3474" t="s">
        <v>61</v>
      </c>
      <c r="D3474">
        <v>12</v>
      </c>
      <c r="E3474">
        <v>59</v>
      </c>
      <c r="F3474">
        <v>43</v>
      </c>
      <c r="G3474" t="s">
        <v>16</v>
      </c>
      <c r="H3474" t="s">
        <v>410</v>
      </c>
      <c r="I3474" t="s">
        <v>272</v>
      </c>
      <c r="J3474" t="b">
        <v>0</v>
      </c>
      <c r="K3474">
        <v>9108</v>
      </c>
      <c r="L3474">
        <v>9420039</v>
      </c>
      <c r="M3474" t="str">
        <f>IF(VLOOKUP(A3474,'national-winners'!$A$2:$B$13,2,0)=H3474,"Y","N")</f>
        <v>N</v>
      </c>
      <c r="N3474" t="str">
        <f>_xlfn.XLOOKUP(INDEX('state-winning-votes'!$A$1:$L$53,MATCH($C3474,'state-winning-votes'!$A:$A,0),MATCH($A3474,'state-winning-votes'!$A$2:$L$2,0)),$K:$K,$H:$H)</f>
        <v>Trump, Donald J.</v>
      </c>
      <c r="O3474" t="str">
        <f>VLOOKUP(A3474,'national-winners'!$A$2:$B$13,2,0)</f>
        <v>Trump, Donald J.</v>
      </c>
    </row>
    <row r="3475" spans="1:15" x14ac:dyDescent="0.25">
      <c r="A3475">
        <v>2016</v>
      </c>
      <c r="B3475" t="s">
        <v>60</v>
      </c>
      <c r="C3475" t="s">
        <v>61</v>
      </c>
      <c r="D3475">
        <v>12</v>
      </c>
      <c r="E3475">
        <v>59</v>
      </c>
      <c r="F3475">
        <v>43</v>
      </c>
      <c r="G3475" t="s">
        <v>16</v>
      </c>
      <c r="J3475" t="b">
        <v>1</v>
      </c>
      <c r="K3475">
        <v>153</v>
      </c>
      <c r="L3475">
        <v>9420039</v>
      </c>
      <c r="M3475" t="str">
        <f>IF(VLOOKUP(A3475,'national-winners'!$A$2:$B$13,2,0)=H3475,"Y","N")</f>
        <v>N</v>
      </c>
      <c r="N3475" t="str">
        <f>_xlfn.XLOOKUP(INDEX('state-winning-votes'!$A$1:$L$53,MATCH($C3475,'state-winning-votes'!$A:$A,0),MATCH($A3475,'state-winning-votes'!$A$2:$L$2,0)),$K:$K,$H:$H)</f>
        <v>Trump, Donald J.</v>
      </c>
      <c r="O3475" t="str">
        <f>VLOOKUP(A3475,'national-winners'!$A$2:$B$13,2,0)</f>
        <v>Trump, Donald J.</v>
      </c>
    </row>
    <row r="3476" spans="1:15" x14ac:dyDescent="0.25">
      <c r="A3476">
        <v>2016</v>
      </c>
      <c r="B3476" t="s">
        <v>62</v>
      </c>
      <c r="C3476" t="s">
        <v>63</v>
      </c>
      <c r="D3476">
        <v>13</v>
      </c>
      <c r="E3476">
        <v>58</v>
      </c>
      <c r="F3476">
        <v>44</v>
      </c>
      <c r="G3476" t="s">
        <v>16</v>
      </c>
      <c r="H3476" t="s">
        <v>407</v>
      </c>
      <c r="I3476" t="s">
        <v>21</v>
      </c>
      <c r="J3476" t="b">
        <v>0</v>
      </c>
      <c r="K3476">
        <v>2089104</v>
      </c>
      <c r="L3476">
        <v>4114732</v>
      </c>
      <c r="M3476" t="str">
        <f>IF(VLOOKUP(A3476,'national-winners'!$A$2:$B$13,2,0)=H3476,"Y","N")</f>
        <v>Y</v>
      </c>
      <c r="N3476" t="str">
        <f>_xlfn.XLOOKUP(INDEX('state-winning-votes'!$A$1:$L$53,MATCH($C3476,'state-winning-votes'!$A:$A,0),MATCH($A3476,'state-winning-votes'!$A$2:$L$2,0)),$K:$K,$H:$H)</f>
        <v>Trump, Donald J.</v>
      </c>
      <c r="O3476" t="str">
        <f>VLOOKUP(A3476,'national-winners'!$A$2:$B$13,2,0)</f>
        <v>Trump, Donald J.</v>
      </c>
    </row>
    <row r="3477" spans="1:15" x14ac:dyDescent="0.25">
      <c r="A3477">
        <v>2016</v>
      </c>
      <c r="B3477" t="s">
        <v>62</v>
      </c>
      <c r="C3477" t="s">
        <v>63</v>
      </c>
      <c r="D3477">
        <v>13</v>
      </c>
      <c r="E3477">
        <v>58</v>
      </c>
      <c r="F3477">
        <v>44</v>
      </c>
      <c r="G3477" t="s">
        <v>16</v>
      </c>
      <c r="H3477" t="s">
        <v>408</v>
      </c>
      <c r="I3477" t="s">
        <v>18</v>
      </c>
      <c r="J3477" t="b">
        <v>0</v>
      </c>
      <c r="K3477">
        <v>1877963</v>
      </c>
      <c r="L3477">
        <v>4114732</v>
      </c>
      <c r="M3477" t="str">
        <f>IF(VLOOKUP(A3477,'national-winners'!$A$2:$B$13,2,0)=H3477,"Y","N")</f>
        <v>N</v>
      </c>
      <c r="N3477" t="str">
        <f>_xlfn.XLOOKUP(INDEX('state-winning-votes'!$A$1:$L$53,MATCH($C3477,'state-winning-votes'!$A:$A,0),MATCH($A3477,'state-winning-votes'!$A$2:$L$2,0)),$K:$K,$H:$H)</f>
        <v>Trump, Donald J.</v>
      </c>
      <c r="O3477" t="str">
        <f>VLOOKUP(A3477,'national-winners'!$A$2:$B$13,2,0)</f>
        <v>Trump, Donald J.</v>
      </c>
    </row>
    <row r="3478" spans="1:15" x14ac:dyDescent="0.25">
      <c r="A3478">
        <v>2016</v>
      </c>
      <c r="B3478" t="s">
        <v>62</v>
      </c>
      <c r="C3478" t="s">
        <v>63</v>
      </c>
      <c r="D3478">
        <v>13</v>
      </c>
      <c r="E3478">
        <v>58</v>
      </c>
      <c r="F3478">
        <v>44</v>
      </c>
      <c r="G3478" t="s">
        <v>16</v>
      </c>
      <c r="H3478" t="s">
        <v>377</v>
      </c>
      <c r="I3478" t="s">
        <v>29</v>
      </c>
      <c r="J3478" t="b">
        <v>0</v>
      </c>
      <c r="K3478">
        <v>125306</v>
      </c>
      <c r="L3478">
        <v>4114732</v>
      </c>
      <c r="M3478" t="str">
        <f>IF(VLOOKUP(A3478,'national-winners'!$A$2:$B$13,2,0)=H3478,"Y","N")</f>
        <v>N</v>
      </c>
      <c r="N3478" t="str">
        <f>_xlfn.XLOOKUP(INDEX('state-winning-votes'!$A$1:$L$53,MATCH($C3478,'state-winning-votes'!$A:$A,0),MATCH($A3478,'state-winning-votes'!$A$2:$L$2,0)),$K:$K,$H:$H)</f>
        <v>Trump, Donald J.</v>
      </c>
      <c r="O3478" t="str">
        <f>VLOOKUP(A3478,'national-winners'!$A$2:$B$13,2,0)</f>
        <v>Trump, Donald J.</v>
      </c>
    </row>
    <row r="3479" spans="1:15" x14ac:dyDescent="0.25">
      <c r="A3479">
        <v>2016</v>
      </c>
      <c r="B3479" t="s">
        <v>62</v>
      </c>
      <c r="C3479" t="s">
        <v>63</v>
      </c>
      <c r="D3479">
        <v>13</v>
      </c>
      <c r="E3479">
        <v>58</v>
      </c>
      <c r="F3479">
        <v>44</v>
      </c>
      <c r="G3479" t="s">
        <v>16</v>
      </c>
      <c r="J3479" t="b">
        <v>1</v>
      </c>
      <c r="K3479">
        <v>22359</v>
      </c>
      <c r="L3479">
        <v>4114732</v>
      </c>
      <c r="M3479" t="str">
        <f>IF(VLOOKUP(A3479,'national-winners'!$A$2:$B$13,2,0)=H3479,"Y","N")</f>
        <v>N</v>
      </c>
      <c r="N3479" t="str">
        <f>_xlfn.XLOOKUP(INDEX('state-winning-votes'!$A$1:$L$53,MATCH($C3479,'state-winning-votes'!$A:$A,0),MATCH($A3479,'state-winning-votes'!$A$2:$L$2,0)),$K:$K,$H:$H)</f>
        <v>Trump, Donald J.</v>
      </c>
      <c r="O3479" t="str">
        <f>VLOOKUP(A3479,'national-winners'!$A$2:$B$13,2,0)</f>
        <v>Trump, Donald J.</v>
      </c>
    </row>
    <row r="3480" spans="1:15" x14ac:dyDescent="0.25">
      <c r="A3480">
        <v>2016</v>
      </c>
      <c r="B3480" t="s">
        <v>64</v>
      </c>
      <c r="C3480" t="s">
        <v>65</v>
      </c>
      <c r="D3480">
        <v>15</v>
      </c>
      <c r="E3480">
        <v>95</v>
      </c>
      <c r="F3480">
        <v>82</v>
      </c>
      <c r="G3480" t="s">
        <v>16</v>
      </c>
      <c r="H3480" t="s">
        <v>408</v>
      </c>
      <c r="I3480" t="s">
        <v>18</v>
      </c>
      <c r="J3480" t="b">
        <v>0</v>
      </c>
      <c r="K3480">
        <v>266891</v>
      </c>
      <c r="L3480">
        <v>437664</v>
      </c>
      <c r="M3480" t="str">
        <f>IF(VLOOKUP(A3480,'national-winners'!$A$2:$B$13,2,0)=H3480,"Y","N")</f>
        <v>N</v>
      </c>
      <c r="N3480" t="str">
        <f>_xlfn.XLOOKUP(INDEX('state-winning-votes'!$A$1:$L$53,MATCH($C3480,'state-winning-votes'!$A:$A,0),MATCH($A3480,'state-winning-votes'!$A$2:$L$2,0)),$K:$K,$H:$H)</f>
        <v>Clinton, Hillary</v>
      </c>
      <c r="O3480" t="str">
        <f>VLOOKUP(A3480,'national-winners'!$A$2:$B$13,2,0)</f>
        <v>Trump, Donald J.</v>
      </c>
    </row>
    <row r="3481" spans="1:15" x14ac:dyDescent="0.25">
      <c r="A3481">
        <v>2016</v>
      </c>
      <c r="B3481" t="s">
        <v>64</v>
      </c>
      <c r="C3481" t="s">
        <v>65</v>
      </c>
      <c r="D3481">
        <v>15</v>
      </c>
      <c r="E3481">
        <v>95</v>
      </c>
      <c r="F3481">
        <v>82</v>
      </c>
      <c r="G3481" t="s">
        <v>16</v>
      </c>
      <c r="H3481" t="s">
        <v>407</v>
      </c>
      <c r="I3481" t="s">
        <v>21</v>
      </c>
      <c r="J3481" t="b">
        <v>0</v>
      </c>
      <c r="K3481">
        <v>128847</v>
      </c>
      <c r="L3481">
        <v>437664</v>
      </c>
      <c r="M3481" t="str">
        <f>IF(VLOOKUP(A3481,'national-winners'!$A$2:$B$13,2,0)=H3481,"Y","N")</f>
        <v>Y</v>
      </c>
      <c r="N3481" t="str">
        <f>_xlfn.XLOOKUP(INDEX('state-winning-votes'!$A$1:$L$53,MATCH($C3481,'state-winning-votes'!$A:$A,0),MATCH($A3481,'state-winning-votes'!$A$2:$L$2,0)),$K:$K,$H:$H)</f>
        <v>Clinton, Hillary</v>
      </c>
      <c r="O3481" t="str">
        <f>VLOOKUP(A3481,'national-winners'!$A$2:$B$13,2,0)</f>
        <v>Trump, Donald J.</v>
      </c>
    </row>
    <row r="3482" spans="1:15" x14ac:dyDescent="0.25">
      <c r="A3482">
        <v>2016</v>
      </c>
      <c r="B3482" t="s">
        <v>64</v>
      </c>
      <c r="C3482" t="s">
        <v>65</v>
      </c>
      <c r="D3482">
        <v>15</v>
      </c>
      <c r="E3482">
        <v>95</v>
      </c>
      <c r="F3482">
        <v>82</v>
      </c>
      <c r="G3482" t="s">
        <v>16</v>
      </c>
      <c r="H3482" t="s">
        <v>377</v>
      </c>
      <c r="I3482" t="s">
        <v>29</v>
      </c>
      <c r="J3482" t="b">
        <v>0</v>
      </c>
      <c r="K3482">
        <v>15954</v>
      </c>
      <c r="L3482">
        <v>437664</v>
      </c>
      <c r="M3482" t="str">
        <f>IF(VLOOKUP(A3482,'national-winners'!$A$2:$B$13,2,0)=H3482,"Y","N")</f>
        <v>N</v>
      </c>
      <c r="N3482" t="str">
        <f>_xlfn.XLOOKUP(INDEX('state-winning-votes'!$A$1:$L$53,MATCH($C3482,'state-winning-votes'!$A:$A,0),MATCH($A3482,'state-winning-votes'!$A$2:$L$2,0)),$K:$K,$H:$H)</f>
        <v>Clinton, Hillary</v>
      </c>
      <c r="O3482" t="str">
        <f>VLOOKUP(A3482,'national-winners'!$A$2:$B$13,2,0)</f>
        <v>Trump, Donald J.</v>
      </c>
    </row>
    <row r="3483" spans="1:15" x14ac:dyDescent="0.25">
      <c r="A3483">
        <v>2016</v>
      </c>
      <c r="B3483" t="s">
        <v>64</v>
      </c>
      <c r="C3483" t="s">
        <v>65</v>
      </c>
      <c r="D3483">
        <v>15</v>
      </c>
      <c r="E3483">
        <v>95</v>
      </c>
      <c r="F3483">
        <v>82</v>
      </c>
      <c r="G3483" t="s">
        <v>16</v>
      </c>
      <c r="H3483" t="s">
        <v>378</v>
      </c>
      <c r="I3483" t="s">
        <v>274</v>
      </c>
      <c r="J3483" t="b">
        <v>0</v>
      </c>
      <c r="K3483">
        <v>12737</v>
      </c>
      <c r="L3483">
        <v>437664</v>
      </c>
      <c r="M3483" t="str">
        <f>IF(VLOOKUP(A3483,'national-winners'!$A$2:$B$13,2,0)=H3483,"Y","N")</f>
        <v>N</v>
      </c>
      <c r="N3483" t="str">
        <f>_xlfn.XLOOKUP(INDEX('state-winning-votes'!$A$1:$L$53,MATCH($C3483,'state-winning-votes'!$A:$A,0),MATCH($A3483,'state-winning-votes'!$A$2:$L$2,0)),$K:$K,$H:$H)</f>
        <v>Clinton, Hillary</v>
      </c>
      <c r="O3483" t="str">
        <f>VLOOKUP(A3483,'national-winners'!$A$2:$B$13,2,0)</f>
        <v>Trump, Donald J.</v>
      </c>
    </row>
    <row r="3484" spans="1:15" x14ac:dyDescent="0.25">
      <c r="A3484">
        <v>2016</v>
      </c>
      <c r="B3484" t="s">
        <v>64</v>
      </c>
      <c r="C3484" t="s">
        <v>65</v>
      </c>
      <c r="D3484">
        <v>15</v>
      </c>
      <c r="E3484">
        <v>95</v>
      </c>
      <c r="F3484">
        <v>82</v>
      </c>
      <c r="G3484" t="s">
        <v>16</v>
      </c>
      <c r="H3484" t="s">
        <v>306</v>
      </c>
      <c r="J3484" t="b">
        <v>0</v>
      </c>
      <c r="K3484">
        <v>8289</v>
      </c>
      <c r="L3484">
        <v>437664</v>
      </c>
      <c r="M3484" t="str">
        <f>IF(VLOOKUP(A3484,'national-winners'!$A$2:$B$13,2,0)=H3484,"Y","N")</f>
        <v>N</v>
      </c>
      <c r="N3484" t="str">
        <f>_xlfn.XLOOKUP(INDEX('state-winning-votes'!$A$1:$L$53,MATCH($C3484,'state-winning-votes'!$A:$A,0),MATCH($A3484,'state-winning-votes'!$A$2:$L$2,0)),$K:$K,$H:$H)</f>
        <v>Clinton, Hillary</v>
      </c>
      <c r="O3484" t="str">
        <f>VLOOKUP(A3484,'national-winners'!$A$2:$B$13,2,0)</f>
        <v>Trump, Donald J.</v>
      </c>
    </row>
    <row r="3485" spans="1:15" x14ac:dyDescent="0.25">
      <c r="A3485">
        <v>2016</v>
      </c>
      <c r="B3485" t="s">
        <v>64</v>
      </c>
      <c r="C3485" t="s">
        <v>65</v>
      </c>
      <c r="D3485">
        <v>15</v>
      </c>
      <c r="E3485">
        <v>95</v>
      </c>
      <c r="F3485">
        <v>82</v>
      </c>
      <c r="G3485" t="s">
        <v>16</v>
      </c>
      <c r="H3485" t="s">
        <v>409</v>
      </c>
      <c r="I3485" t="s">
        <v>134</v>
      </c>
      <c r="J3485" t="b">
        <v>0</v>
      </c>
      <c r="K3485">
        <v>4508</v>
      </c>
      <c r="L3485">
        <v>437664</v>
      </c>
      <c r="M3485" t="str">
        <f>IF(VLOOKUP(A3485,'national-winners'!$A$2:$B$13,2,0)=H3485,"Y","N")</f>
        <v>N</v>
      </c>
      <c r="N3485" t="str">
        <f>_xlfn.XLOOKUP(INDEX('state-winning-votes'!$A$1:$L$53,MATCH($C3485,'state-winning-votes'!$A:$A,0),MATCH($A3485,'state-winning-votes'!$A$2:$L$2,0)),$K:$K,$H:$H)</f>
        <v>Clinton, Hillary</v>
      </c>
      <c r="O3485" t="str">
        <f>VLOOKUP(A3485,'national-winners'!$A$2:$B$13,2,0)</f>
        <v>Trump, Donald J.</v>
      </c>
    </row>
    <row r="3486" spans="1:15" x14ac:dyDescent="0.25">
      <c r="A3486">
        <v>2016</v>
      </c>
      <c r="B3486" t="s">
        <v>64</v>
      </c>
      <c r="C3486" t="s">
        <v>65</v>
      </c>
      <c r="D3486">
        <v>15</v>
      </c>
      <c r="E3486">
        <v>95</v>
      </c>
      <c r="F3486">
        <v>82</v>
      </c>
      <c r="G3486" t="s">
        <v>16</v>
      </c>
      <c r="H3486" t="s">
        <v>307</v>
      </c>
      <c r="J3486" t="b">
        <v>0</v>
      </c>
      <c r="K3486">
        <v>438</v>
      </c>
      <c r="L3486">
        <v>437664</v>
      </c>
      <c r="M3486" t="str">
        <f>IF(VLOOKUP(A3486,'national-winners'!$A$2:$B$13,2,0)=H3486,"Y","N")</f>
        <v>N</v>
      </c>
      <c r="N3486" t="str">
        <f>_xlfn.XLOOKUP(INDEX('state-winning-votes'!$A$1:$L$53,MATCH($C3486,'state-winning-votes'!$A:$A,0),MATCH($A3486,'state-winning-votes'!$A$2:$L$2,0)),$K:$K,$H:$H)</f>
        <v>Clinton, Hillary</v>
      </c>
      <c r="O3486" t="str">
        <f>VLOOKUP(A3486,'national-winners'!$A$2:$B$13,2,0)</f>
        <v>Trump, Donald J.</v>
      </c>
    </row>
    <row r="3487" spans="1:15" x14ac:dyDescent="0.25">
      <c r="A3487">
        <v>2016</v>
      </c>
      <c r="B3487" t="s">
        <v>66</v>
      </c>
      <c r="C3487" t="s">
        <v>67</v>
      </c>
      <c r="D3487">
        <v>16</v>
      </c>
      <c r="E3487">
        <v>82</v>
      </c>
      <c r="F3487">
        <v>63</v>
      </c>
      <c r="G3487" t="s">
        <v>16</v>
      </c>
      <c r="H3487" t="s">
        <v>407</v>
      </c>
      <c r="I3487" t="s">
        <v>21</v>
      </c>
      <c r="J3487" t="b">
        <v>0</v>
      </c>
      <c r="K3487">
        <v>409055</v>
      </c>
      <c r="L3487">
        <v>690255</v>
      </c>
      <c r="M3487" t="str">
        <f>IF(VLOOKUP(A3487,'national-winners'!$A$2:$B$13,2,0)=H3487,"Y","N")</f>
        <v>Y</v>
      </c>
      <c r="N3487" t="str">
        <f>_xlfn.XLOOKUP(INDEX('state-winning-votes'!$A$1:$L$53,MATCH($C3487,'state-winning-votes'!$A:$A,0),MATCH($A3487,'state-winning-votes'!$A$2:$L$2,0)),$K:$K,$H:$H)</f>
        <v>Trump, Donald J.</v>
      </c>
      <c r="O3487" t="str">
        <f>VLOOKUP(A3487,'national-winners'!$A$2:$B$13,2,0)</f>
        <v>Trump, Donald J.</v>
      </c>
    </row>
    <row r="3488" spans="1:15" x14ac:dyDescent="0.25">
      <c r="A3488">
        <v>2016</v>
      </c>
      <c r="B3488" t="s">
        <v>66</v>
      </c>
      <c r="C3488" t="s">
        <v>67</v>
      </c>
      <c r="D3488">
        <v>16</v>
      </c>
      <c r="E3488">
        <v>82</v>
      </c>
      <c r="F3488">
        <v>63</v>
      </c>
      <c r="G3488" t="s">
        <v>16</v>
      </c>
      <c r="H3488" t="s">
        <v>408</v>
      </c>
      <c r="I3488" t="s">
        <v>18</v>
      </c>
      <c r="J3488" t="b">
        <v>0</v>
      </c>
      <c r="K3488">
        <v>189765</v>
      </c>
      <c r="L3488">
        <v>690255</v>
      </c>
      <c r="M3488" t="str">
        <f>IF(VLOOKUP(A3488,'national-winners'!$A$2:$B$13,2,0)=H3488,"Y","N")</f>
        <v>N</v>
      </c>
      <c r="N3488" t="str">
        <f>_xlfn.XLOOKUP(INDEX('state-winning-votes'!$A$1:$L$53,MATCH($C3488,'state-winning-votes'!$A:$A,0),MATCH($A3488,'state-winning-votes'!$A$2:$L$2,0)),$K:$K,$H:$H)</f>
        <v>Trump, Donald J.</v>
      </c>
      <c r="O3488" t="str">
        <f>VLOOKUP(A3488,'national-winners'!$A$2:$B$13,2,0)</f>
        <v>Trump, Donald J.</v>
      </c>
    </row>
    <row r="3489" spans="1:15" x14ac:dyDescent="0.25">
      <c r="A3489">
        <v>2016</v>
      </c>
      <c r="B3489" t="s">
        <v>66</v>
      </c>
      <c r="C3489" t="s">
        <v>67</v>
      </c>
      <c r="D3489">
        <v>16</v>
      </c>
      <c r="E3489">
        <v>82</v>
      </c>
      <c r="F3489">
        <v>63</v>
      </c>
      <c r="G3489" t="s">
        <v>16</v>
      </c>
      <c r="H3489" t="s">
        <v>412</v>
      </c>
      <c r="I3489" t="s">
        <v>35</v>
      </c>
      <c r="J3489" t="b">
        <v>0</v>
      </c>
      <c r="K3489">
        <v>60748</v>
      </c>
      <c r="L3489">
        <v>690255</v>
      </c>
      <c r="M3489" t="str">
        <f>IF(VLOOKUP(A3489,'national-winners'!$A$2:$B$13,2,0)=H3489,"Y","N")</f>
        <v>N</v>
      </c>
      <c r="N3489" t="str">
        <f>_xlfn.XLOOKUP(INDEX('state-winning-votes'!$A$1:$L$53,MATCH($C3489,'state-winning-votes'!$A:$A,0),MATCH($A3489,'state-winning-votes'!$A$2:$L$2,0)),$K:$K,$H:$H)</f>
        <v>Trump, Donald J.</v>
      </c>
      <c r="O3489" t="str">
        <f>VLOOKUP(A3489,'national-winners'!$A$2:$B$13,2,0)</f>
        <v>Trump, Donald J.</v>
      </c>
    </row>
    <row r="3490" spans="1:15" x14ac:dyDescent="0.25">
      <c r="A3490">
        <v>2016</v>
      </c>
      <c r="B3490" t="s">
        <v>66</v>
      </c>
      <c r="C3490" t="s">
        <v>67</v>
      </c>
      <c r="D3490">
        <v>16</v>
      </c>
      <c r="E3490">
        <v>82</v>
      </c>
      <c r="F3490">
        <v>63</v>
      </c>
      <c r="G3490" t="s">
        <v>16</v>
      </c>
      <c r="H3490" t="s">
        <v>377</v>
      </c>
      <c r="I3490" t="s">
        <v>29</v>
      </c>
      <c r="J3490" t="b">
        <v>0</v>
      </c>
      <c r="K3490">
        <v>28331</v>
      </c>
      <c r="L3490">
        <v>690255</v>
      </c>
      <c r="M3490" t="str">
        <f>IF(VLOOKUP(A3490,'national-winners'!$A$2:$B$13,2,0)=H3490,"Y","N")</f>
        <v>N</v>
      </c>
      <c r="N3490" t="str">
        <f>_xlfn.XLOOKUP(INDEX('state-winning-votes'!$A$1:$L$53,MATCH($C3490,'state-winning-votes'!$A:$A,0),MATCH($A3490,'state-winning-votes'!$A$2:$L$2,0)),$K:$K,$H:$H)</f>
        <v>Trump, Donald J.</v>
      </c>
      <c r="O3490" t="str">
        <f>VLOOKUP(A3490,'national-winners'!$A$2:$B$13,2,0)</f>
        <v>Trump, Donald J.</v>
      </c>
    </row>
    <row r="3491" spans="1:15" x14ac:dyDescent="0.25">
      <c r="A3491">
        <v>2016</v>
      </c>
      <c r="B3491" t="s">
        <v>66</v>
      </c>
      <c r="C3491" t="s">
        <v>67</v>
      </c>
      <c r="D3491">
        <v>16</v>
      </c>
      <c r="E3491">
        <v>82</v>
      </c>
      <c r="F3491">
        <v>63</v>
      </c>
      <c r="G3491" t="s">
        <v>16</v>
      </c>
      <c r="H3491" t="s">
        <v>409</v>
      </c>
      <c r="I3491" t="s">
        <v>134</v>
      </c>
      <c r="J3491" t="b">
        <v>0</v>
      </c>
      <c r="K3491">
        <v>2356</v>
      </c>
      <c r="L3491">
        <v>690255</v>
      </c>
      <c r="M3491" t="str">
        <f>IF(VLOOKUP(A3491,'national-winners'!$A$2:$B$13,2,0)=H3491,"Y","N")</f>
        <v>N</v>
      </c>
      <c r="N3491" t="str">
        <f>_xlfn.XLOOKUP(INDEX('state-winning-votes'!$A$1:$L$53,MATCH($C3491,'state-winning-votes'!$A:$A,0),MATCH($A3491,'state-winning-votes'!$A$2:$L$2,0)),$K:$K,$H:$H)</f>
        <v>Trump, Donald J.</v>
      </c>
      <c r="O3491" t="str">
        <f>VLOOKUP(A3491,'national-winners'!$A$2:$B$13,2,0)</f>
        <v>Trump, Donald J.</v>
      </c>
    </row>
    <row r="3492" spans="1:15" x14ac:dyDescent="0.25">
      <c r="A3492">
        <v>2016</v>
      </c>
      <c r="B3492" t="s">
        <v>68</v>
      </c>
      <c r="C3492" t="s">
        <v>69</v>
      </c>
      <c r="D3492">
        <v>17</v>
      </c>
      <c r="E3492">
        <v>33</v>
      </c>
      <c r="F3492">
        <v>21</v>
      </c>
      <c r="G3492" t="s">
        <v>16</v>
      </c>
      <c r="H3492" t="s">
        <v>408</v>
      </c>
      <c r="I3492" t="s">
        <v>18</v>
      </c>
      <c r="J3492" t="b">
        <v>0</v>
      </c>
      <c r="K3492">
        <v>3090729</v>
      </c>
      <c r="L3492">
        <v>5536424</v>
      </c>
      <c r="M3492" t="str">
        <f>IF(VLOOKUP(A3492,'national-winners'!$A$2:$B$13,2,0)=H3492,"Y","N")</f>
        <v>N</v>
      </c>
      <c r="N3492" t="str">
        <f>_xlfn.XLOOKUP(INDEX('state-winning-votes'!$A$1:$L$53,MATCH($C3492,'state-winning-votes'!$A:$A,0),MATCH($A3492,'state-winning-votes'!$A$2:$L$2,0)),$K:$K,$H:$H)</f>
        <v>Clinton, Hillary</v>
      </c>
      <c r="O3492" t="str">
        <f>VLOOKUP(A3492,'national-winners'!$A$2:$B$13,2,0)</f>
        <v>Trump, Donald J.</v>
      </c>
    </row>
    <row r="3493" spans="1:15" x14ac:dyDescent="0.25">
      <c r="A3493">
        <v>2016</v>
      </c>
      <c r="B3493" t="s">
        <v>68</v>
      </c>
      <c r="C3493" t="s">
        <v>69</v>
      </c>
      <c r="D3493">
        <v>17</v>
      </c>
      <c r="E3493">
        <v>33</v>
      </c>
      <c r="F3493">
        <v>21</v>
      </c>
      <c r="G3493" t="s">
        <v>16</v>
      </c>
      <c r="H3493" t="s">
        <v>407</v>
      </c>
      <c r="I3493" t="s">
        <v>21</v>
      </c>
      <c r="J3493" t="b">
        <v>0</v>
      </c>
      <c r="K3493">
        <v>2146015</v>
      </c>
      <c r="L3493">
        <v>5536424</v>
      </c>
      <c r="M3493" t="str">
        <f>IF(VLOOKUP(A3493,'national-winners'!$A$2:$B$13,2,0)=H3493,"Y","N")</f>
        <v>Y</v>
      </c>
      <c r="N3493" t="str">
        <f>_xlfn.XLOOKUP(INDEX('state-winning-votes'!$A$1:$L$53,MATCH($C3493,'state-winning-votes'!$A:$A,0),MATCH($A3493,'state-winning-votes'!$A$2:$L$2,0)),$K:$K,$H:$H)</f>
        <v>Clinton, Hillary</v>
      </c>
      <c r="O3493" t="str">
        <f>VLOOKUP(A3493,'national-winners'!$A$2:$B$13,2,0)</f>
        <v>Trump, Donald J.</v>
      </c>
    </row>
    <row r="3494" spans="1:15" x14ac:dyDescent="0.25">
      <c r="A3494">
        <v>2016</v>
      </c>
      <c r="B3494" t="s">
        <v>68</v>
      </c>
      <c r="C3494" t="s">
        <v>69</v>
      </c>
      <c r="D3494">
        <v>17</v>
      </c>
      <c r="E3494">
        <v>33</v>
      </c>
      <c r="F3494">
        <v>21</v>
      </c>
      <c r="G3494" t="s">
        <v>16</v>
      </c>
      <c r="H3494" t="s">
        <v>377</v>
      </c>
      <c r="I3494" t="s">
        <v>29</v>
      </c>
      <c r="J3494" t="b">
        <v>0</v>
      </c>
      <c r="K3494">
        <v>209596</v>
      </c>
      <c r="L3494">
        <v>5536424</v>
      </c>
      <c r="M3494" t="str">
        <f>IF(VLOOKUP(A3494,'national-winners'!$A$2:$B$13,2,0)=H3494,"Y","N")</f>
        <v>N</v>
      </c>
      <c r="N3494" t="str">
        <f>_xlfn.XLOOKUP(INDEX('state-winning-votes'!$A$1:$L$53,MATCH($C3494,'state-winning-votes'!$A:$A,0),MATCH($A3494,'state-winning-votes'!$A$2:$L$2,0)),$K:$K,$H:$H)</f>
        <v>Clinton, Hillary</v>
      </c>
      <c r="O3494" t="str">
        <f>VLOOKUP(A3494,'national-winners'!$A$2:$B$13,2,0)</f>
        <v>Trump, Donald J.</v>
      </c>
    </row>
    <row r="3495" spans="1:15" x14ac:dyDescent="0.25">
      <c r="A3495">
        <v>2016</v>
      </c>
      <c r="B3495" t="s">
        <v>68</v>
      </c>
      <c r="C3495" t="s">
        <v>69</v>
      </c>
      <c r="D3495">
        <v>17</v>
      </c>
      <c r="E3495">
        <v>33</v>
      </c>
      <c r="F3495">
        <v>21</v>
      </c>
      <c r="G3495" t="s">
        <v>16</v>
      </c>
      <c r="H3495" t="s">
        <v>378</v>
      </c>
      <c r="I3495" t="s">
        <v>274</v>
      </c>
      <c r="J3495" t="b">
        <v>0</v>
      </c>
      <c r="K3495">
        <v>76802</v>
      </c>
      <c r="L3495">
        <v>5536424</v>
      </c>
      <c r="M3495" t="str">
        <f>IF(VLOOKUP(A3495,'national-winners'!$A$2:$B$13,2,0)=H3495,"Y","N")</f>
        <v>N</v>
      </c>
      <c r="N3495" t="str">
        <f>_xlfn.XLOOKUP(INDEX('state-winning-votes'!$A$1:$L$53,MATCH($C3495,'state-winning-votes'!$A:$A,0),MATCH($A3495,'state-winning-votes'!$A$2:$L$2,0)),$K:$K,$H:$H)</f>
        <v>Clinton, Hillary</v>
      </c>
      <c r="O3495" t="str">
        <f>VLOOKUP(A3495,'national-winners'!$A$2:$B$13,2,0)</f>
        <v>Trump, Donald J.</v>
      </c>
    </row>
    <row r="3496" spans="1:15" x14ac:dyDescent="0.25">
      <c r="A3496">
        <v>2016</v>
      </c>
      <c r="B3496" t="s">
        <v>68</v>
      </c>
      <c r="C3496" t="s">
        <v>69</v>
      </c>
      <c r="D3496">
        <v>17</v>
      </c>
      <c r="E3496">
        <v>33</v>
      </c>
      <c r="F3496">
        <v>21</v>
      </c>
      <c r="G3496" t="s">
        <v>16</v>
      </c>
      <c r="J3496" t="b">
        <v>1</v>
      </c>
      <c r="K3496">
        <v>13282</v>
      </c>
      <c r="L3496">
        <v>5536424</v>
      </c>
      <c r="M3496" t="str">
        <f>IF(VLOOKUP(A3496,'national-winners'!$A$2:$B$13,2,0)=H3496,"Y","N")</f>
        <v>N</v>
      </c>
      <c r="N3496" t="str">
        <f>_xlfn.XLOOKUP(INDEX('state-winning-votes'!$A$1:$L$53,MATCH($C3496,'state-winning-votes'!$A:$A,0),MATCH($A3496,'state-winning-votes'!$A$2:$L$2,0)),$K:$K,$H:$H)</f>
        <v>Clinton, Hillary</v>
      </c>
      <c r="O3496" t="str">
        <f>VLOOKUP(A3496,'national-winners'!$A$2:$B$13,2,0)</f>
        <v>Trump, Donald J.</v>
      </c>
    </row>
    <row r="3497" spans="1:15" x14ac:dyDescent="0.25">
      <c r="A3497">
        <v>2016</v>
      </c>
      <c r="B3497" t="s">
        <v>71</v>
      </c>
      <c r="C3497" t="s">
        <v>72</v>
      </c>
      <c r="D3497">
        <v>18</v>
      </c>
      <c r="E3497">
        <v>32</v>
      </c>
      <c r="F3497">
        <v>22</v>
      </c>
      <c r="G3497" t="s">
        <v>16</v>
      </c>
      <c r="H3497" t="s">
        <v>407</v>
      </c>
      <c r="I3497" t="s">
        <v>21</v>
      </c>
      <c r="J3497" t="b">
        <v>0</v>
      </c>
      <c r="K3497">
        <v>1557286</v>
      </c>
      <c r="L3497">
        <v>2734958</v>
      </c>
      <c r="M3497" t="str">
        <f>IF(VLOOKUP(A3497,'national-winners'!$A$2:$B$13,2,0)=H3497,"Y","N")</f>
        <v>Y</v>
      </c>
      <c r="N3497" t="str">
        <f>_xlfn.XLOOKUP(INDEX('state-winning-votes'!$A$1:$L$53,MATCH($C3497,'state-winning-votes'!$A:$A,0),MATCH($A3497,'state-winning-votes'!$A$2:$L$2,0)),$K:$K,$H:$H)</f>
        <v>Trump, Donald J.</v>
      </c>
      <c r="O3497" t="str">
        <f>VLOOKUP(A3497,'national-winners'!$A$2:$B$13,2,0)</f>
        <v>Trump, Donald J.</v>
      </c>
    </row>
    <row r="3498" spans="1:15" x14ac:dyDescent="0.25">
      <c r="A3498">
        <v>2016</v>
      </c>
      <c r="B3498" t="s">
        <v>71</v>
      </c>
      <c r="C3498" t="s">
        <v>72</v>
      </c>
      <c r="D3498">
        <v>18</v>
      </c>
      <c r="E3498">
        <v>32</v>
      </c>
      <c r="F3498">
        <v>22</v>
      </c>
      <c r="G3498" t="s">
        <v>16</v>
      </c>
      <c r="H3498" t="s">
        <v>408</v>
      </c>
      <c r="I3498" t="s">
        <v>18</v>
      </c>
      <c r="J3498" t="b">
        <v>0</v>
      </c>
      <c r="K3498">
        <v>1033126</v>
      </c>
      <c r="L3498">
        <v>2734958</v>
      </c>
      <c r="M3498" t="str">
        <f>IF(VLOOKUP(A3498,'national-winners'!$A$2:$B$13,2,0)=H3498,"Y","N")</f>
        <v>N</v>
      </c>
      <c r="N3498" t="str">
        <f>_xlfn.XLOOKUP(INDEX('state-winning-votes'!$A$1:$L$53,MATCH($C3498,'state-winning-votes'!$A:$A,0),MATCH($A3498,'state-winning-votes'!$A$2:$L$2,0)),$K:$K,$H:$H)</f>
        <v>Trump, Donald J.</v>
      </c>
      <c r="O3498" t="str">
        <f>VLOOKUP(A3498,'national-winners'!$A$2:$B$13,2,0)</f>
        <v>Trump, Donald J.</v>
      </c>
    </row>
    <row r="3499" spans="1:15" x14ac:dyDescent="0.25">
      <c r="A3499">
        <v>2016</v>
      </c>
      <c r="B3499" t="s">
        <v>71</v>
      </c>
      <c r="C3499" t="s">
        <v>72</v>
      </c>
      <c r="D3499">
        <v>18</v>
      </c>
      <c r="E3499">
        <v>32</v>
      </c>
      <c r="F3499">
        <v>22</v>
      </c>
      <c r="G3499" t="s">
        <v>16</v>
      </c>
      <c r="H3499" t="s">
        <v>377</v>
      </c>
      <c r="I3499" t="s">
        <v>29</v>
      </c>
      <c r="J3499" t="b">
        <v>0</v>
      </c>
      <c r="K3499">
        <v>133993</v>
      </c>
      <c r="L3499">
        <v>2734958</v>
      </c>
      <c r="M3499" t="str">
        <f>IF(VLOOKUP(A3499,'national-winners'!$A$2:$B$13,2,0)=H3499,"Y","N")</f>
        <v>N</v>
      </c>
      <c r="N3499" t="str">
        <f>_xlfn.XLOOKUP(INDEX('state-winning-votes'!$A$1:$L$53,MATCH($C3499,'state-winning-votes'!$A:$A,0),MATCH($A3499,'state-winning-votes'!$A$2:$L$2,0)),$K:$K,$H:$H)</f>
        <v>Trump, Donald J.</v>
      </c>
      <c r="O3499" t="str">
        <f>VLOOKUP(A3499,'national-winners'!$A$2:$B$13,2,0)</f>
        <v>Trump, Donald J.</v>
      </c>
    </row>
    <row r="3500" spans="1:15" x14ac:dyDescent="0.25">
      <c r="A3500">
        <v>2016</v>
      </c>
      <c r="B3500" t="s">
        <v>71</v>
      </c>
      <c r="C3500" t="s">
        <v>72</v>
      </c>
      <c r="D3500">
        <v>18</v>
      </c>
      <c r="E3500">
        <v>32</v>
      </c>
      <c r="F3500">
        <v>22</v>
      </c>
      <c r="G3500" t="s">
        <v>16</v>
      </c>
      <c r="I3500" t="s">
        <v>274</v>
      </c>
      <c r="J3500" t="b">
        <v>1</v>
      </c>
      <c r="K3500">
        <v>7841</v>
      </c>
      <c r="L3500">
        <v>2734958</v>
      </c>
      <c r="M3500" t="str">
        <f>IF(VLOOKUP(A3500,'national-winners'!$A$2:$B$13,2,0)=H3500,"Y","N")</f>
        <v>N</v>
      </c>
      <c r="N3500" t="str">
        <f>_xlfn.XLOOKUP(INDEX('state-winning-votes'!$A$1:$L$53,MATCH($C3500,'state-winning-votes'!$A:$A,0),MATCH($A3500,'state-winning-votes'!$A$2:$L$2,0)),$K:$K,$H:$H)</f>
        <v>Trump, Donald J.</v>
      </c>
      <c r="O3500" t="str">
        <f>VLOOKUP(A3500,'national-winners'!$A$2:$B$13,2,0)</f>
        <v>Trump, Donald J.</v>
      </c>
    </row>
    <row r="3501" spans="1:15" x14ac:dyDescent="0.25">
      <c r="A3501">
        <v>2016</v>
      </c>
      <c r="B3501" t="s">
        <v>71</v>
      </c>
      <c r="C3501" t="s">
        <v>72</v>
      </c>
      <c r="D3501">
        <v>18</v>
      </c>
      <c r="E3501">
        <v>32</v>
      </c>
      <c r="F3501">
        <v>22</v>
      </c>
      <c r="G3501" t="s">
        <v>16</v>
      </c>
      <c r="H3501" t="s">
        <v>409</v>
      </c>
      <c r="I3501" t="s">
        <v>134</v>
      </c>
      <c r="J3501" t="b">
        <v>1</v>
      </c>
      <c r="K3501">
        <v>1937</v>
      </c>
      <c r="L3501">
        <v>2734958</v>
      </c>
      <c r="M3501" t="str">
        <f>IF(VLOOKUP(A3501,'national-winners'!$A$2:$B$13,2,0)=H3501,"Y","N")</f>
        <v>N</v>
      </c>
      <c r="N3501" t="str">
        <f>_xlfn.XLOOKUP(INDEX('state-winning-votes'!$A$1:$L$53,MATCH($C3501,'state-winning-votes'!$A:$A,0),MATCH($A3501,'state-winning-votes'!$A$2:$L$2,0)),$K:$K,$H:$H)</f>
        <v>Trump, Donald J.</v>
      </c>
      <c r="O3501" t="str">
        <f>VLOOKUP(A3501,'national-winners'!$A$2:$B$13,2,0)</f>
        <v>Trump, Donald J.</v>
      </c>
    </row>
    <row r="3502" spans="1:15" x14ac:dyDescent="0.25">
      <c r="A3502">
        <v>2016</v>
      </c>
      <c r="B3502" t="s">
        <v>71</v>
      </c>
      <c r="C3502" t="s">
        <v>72</v>
      </c>
      <c r="D3502">
        <v>18</v>
      </c>
      <c r="E3502">
        <v>32</v>
      </c>
      <c r="F3502">
        <v>22</v>
      </c>
      <c r="G3502" t="s">
        <v>16</v>
      </c>
      <c r="I3502" t="s">
        <v>35</v>
      </c>
      <c r="J3502" t="b">
        <v>1</v>
      </c>
      <c r="K3502">
        <v>718</v>
      </c>
      <c r="L3502">
        <v>2734958</v>
      </c>
      <c r="M3502" t="str">
        <f>IF(VLOOKUP(A3502,'national-winners'!$A$2:$B$13,2,0)=H3502,"Y","N")</f>
        <v>N</v>
      </c>
      <c r="N3502" t="str">
        <f>_xlfn.XLOOKUP(INDEX('state-winning-votes'!$A$1:$L$53,MATCH($C3502,'state-winning-votes'!$A:$A,0),MATCH($A3502,'state-winning-votes'!$A$2:$L$2,0)),$K:$K,$H:$H)</f>
        <v>Trump, Donald J.</v>
      </c>
      <c r="O3502" t="str">
        <f>VLOOKUP(A3502,'national-winners'!$A$2:$B$13,2,0)</f>
        <v>Trump, Donald J.</v>
      </c>
    </row>
    <row r="3503" spans="1:15" x14ac:dyDescent="0.25">
      <c r="A3503">
        <v>2016</v>
      </c>
      <c r="B3503" t="s">
        <v>71</v>
      </c>
      <c r="C3503" t="s">
        <v>72</v>
      </c>
      <c r="D3503">
        <v>18</v>
      </c>
      <c r="E3503">
        <v>32</v>
      </c>
      <c r="F3503">
        <v>22</v>
      </c>
      <c r="G3503" t="s">
        <v>16</v>
      </c>
      <c r="H3503" t="s">
        <v>432</v>
      </c>
      <c r="I3503" t="s">
        <v>255</v>
      </c>
      <c r="J3503" t="b">
        <v>1</v>
      </c>
      <c r="K3503">
        <v>57</v>
      </c>
      <c r="L3503">
        <v>2734958</v>
      </c>
      <c r="M3503" t="str">
        <f>IF(VLOOKUP(A3503,'national-winners'!$A$2:$B$13,2,0)=H3503,"Y","N")</f>
        <v>N</v>
      </c>
      <c r="N3503" t="str">
        <f>_xlfn.XLOOKUP(INDEX('state-winning-votes'!$A$1:$L$53,MATCH($C3503,'state-winning-votes'!$A:$A,0),MATCH($A3503,'state-winning-votes'!$A$2:$L$2,0)),$K:$K,$H:$H)</f>
        <v>Trump, Donald J.</v>
      </c>
      <c r="O3503" t="str">
        <f>VLOOKUP(A3503,'national-winners'!$A$2:$B$13,2,0)</f>
        <v>Trump, Donald J.</v>
      </c>
    </row>
    <row r="3504" spans="1:15" x14ac:dyDescent="0.25">
      <c r="A3504">
        <v>2016</v>
      </c>
      <c r="B3504" t="s">
        <v>73</v>
      </c>
      <c r="C3504" t="s">
        <v>74</v>
      </c>
      <c r="D3504">
        <v>19</v>
      </c>
      <c r="E3504">
        <v>42</v>
      </c>
      <c r="F3504">
        <v>31</v>
      </c>
      <c r="G3504" t="s">
        <v>16</v>
      </c>
      <c r="H3504" t="s">
        <v>407</v>
      </c>
      <c r="I3504" t="s">
        <v>21</v>
      </c>
      <c r="J3504" t="b">
        <v>0</v>
      </c>
      <c r="K3504">
        <v>800983</v>
      </c>
      <c r="L3504">
        <v>1565580</v>
      </c>
      <c r="M3504" t="str">
        <f>IF(VLOOKUP(A3504,'national-winners'!$A$2:$B$13,2,0)=H3504,"Y","N")</f>
        <v>Y</v>
      </c>
      <c r="N3504" t="str">
        <f>_xlfn.XLOOKUP(INDEX('state-winning-votes'!$A$1:$L$53,MATCH($C3504,'state-winning-votes'!$A:$A,0),MATCH($A3504,'state-winning-votes'!$A$2:$L$2,0)),$K:$K,$H:$H)</f>
        <v>Trump, Donald J.</v>
      </c>
      <c r="O3504" t="str">
        <f>VLOOKUP(A3504,'national-winners'!$A$2:$B$13,2,0)</f>
        <v>Trump, Donald J.</v>
      </c>
    </row>
    <row r="3505" spans="1:15" x14ac:dyDescent="0.25">
      <c r="A3505">
        <v>2016</v>
      </c>
      <c r="B3505" t="s">
        <v>73</v>
      </c>
      <c r="C3505" t="s">
        <v>74</v>
      </c>
      <c r="D3505">
        <v>19</v>
      </c>
      <c r="E3505">
        <v>42</v>
      </c>
      <c r="F3505">
        <v>31</v>
      </c>
      <c r="G3505" t="s">
        <v>16</v>
      </c>
      <c r="H3505" t="s">
        <v>408</v>
      </c>
      <c r="I3505" t="s">
        <v>18</v>
      </c>
      <c r="J3505" t="b">
        <v>0</v>
      </c>
      <c r="K3505">
        <v>653669</v>
      </c>
      <c r="L3505">
        <v>1565580</v>
      </c>
      <c r="M3505" t="str">
        <f>IF(VLOOKUP(A3505,'national-winners'!$A$2:$B$13,2,0)=H3505,"Y","N")</f>
        <v>N</v>
      </c>
      <c r="N3505" t="str">
        <f>_xlfn.XLOOKUP(INDEX('state-winning-votes'!$A$1:$L$53,MATCH($C3505,'state-winning-votes'!$A:$A,0),MATCH($A3505,'state-winning-votes'!$A$2:$L$2,0)),$K:$K,$H:$H)</f>
        <v>Trump, Donald J.</v>
      </c>
      <c r="O3505" t="str">
        <f>VLOOKUP(A3505,'national-winners'!$A$2:$B$13,2,0)</f>
        <v>Trump, Donald J.</v>
      </c>
    </row>
    <row r="3506" spans="1:15" x14ac:dyDescent="0.25">
      <c r="A3506">
        <v>2016</v>
      </c>
      <c r="B3506" t="s">
        <v>73</v>
      </c>
      <c r="C3506" t="s">
        <v>74</v>
      </c>
      <c r="D3506">
        <v>19</v>
      </c>
      <c r="E3506">
        <v>42</v>
      </c>
      <c r="F3506">
        <v>31</v>
      </c>
      <c r="G3506" t="s">
        <v>16</v>
      </c>
      <c r="H3506" t="s">
        <v>377</v>
      </c>
      <c r="I3506" t="s">
        <v>29</v>
      </c>
      <c r="J3506" t="b">
        <v>0</v>
      </c>
      <c r="K3506">
        <v>59186</v>
      </c>
      <c r="L3506">
        <v>1565580</v>
      </c>
      <c r="M3506" t="str">
        <f>IF(VLOOKUP(A3506,'national-winners'!$A$2:$B$13,2,0)=H3506,"Y","N")</f>
        <v>N</v>
      </c>
      <c r="N3506" t="str">
        <f>_xlfn.XLOOKUP(INDEX('state-winning-votes'!$A$1:$L$53,MATCH($C3506,'state-winning-votes'!$A:$A,0),MATCH($A3506,'state-winning-votes'!$A$2:$L$2,0)),$K:$K,$H:$H)</f>
        <v>Trump, Donald J.</v>
      </c>
      <c r="O3506" t="str">
        <f>VLOOKUP(A3506,'national-winners'!$A$2:$B$13,2,0)</f>
        <v>Trump, Donald J.</v>
      </c>
    </row>
    <row r="3507" spans="1:15" x14ac:dyDescent="0.25">
      <c r="A3507">
        <v>2016</v>
      </c>
      <c r="B3507" t="s">
        <v>73</v>
      </c>
      <c r="C3507" t="s">
        <v>74</v>
      </c>
      <c r="D3507">
        <v>19</v>
      </c>
      <c r="E3507">
        <v>42</v>
      </c>
      <c r="F3507">
        <v>31</v>
      </c>
      <c r="G3507" t="s">
        <v>16</v>
      </c>
      <c r="J3507" t="b">
        <v>1</v>
      </c>
      <c r="K3507">
        <v>17746</v>
      </c>
      <c r="L3507">
        <v>1565580</v>
      </c>
      <c r="M3507" t="str">
        <f>IF(VLOOKUP(A3507,'national-winners'!$A$2:$B$13,2,0)=H3507,"Y","N")</f>
        <v>N</v>
      </c>
      <c r="N3507" t="str">
        <f>_xlfn.XLOOKUP(INDEX('state-winning-votes'!$A$1:$L$53,MATCH($C3507,'state-winning-votes'!$A:$A,0),MATCH($A3507,'state-winning-votes'!$A$2:$L$2,0)),$K:$K,$H:$H)</f>
        <v>Trump, Donald J.</v>
      </c>
      <c r="O3507" t="str">
        <f>VLOOKUP(A3507,'national-winners'!$A$2:$B$13,2,0)</f>
        <v>Trump, Donald J.</v>
      </c>
    </row>
    <row r="3508" spans="1:15" x14ac:dyDescent="0.25">
      <c r="A3508">
        <v>2016</v>
      </c>
      <c r="B3508" t="s">
        <v>73</v>
      </c>
      <c r="C3508" t="s">
        <v>74</v>
      </c>
      <c r="D3508">
        <v>19</v>
      </c>
      <c r="E3508">
        <v>42</v>
      </c>
      <c r="F3508">
        <v>31</v>
      </c>
      <c r="G3508" t="s">
        <v>16</v>
      </c>
      <c r="H3508" t="s">
        <v>412</v>
      </c>
      <c r="I3508" t="s">
        <v>176</v>
      </c>
      <c r="J3508" t="b">
        <v>0</v>
      </c>
      <c r="K3508">
        <v>12366</v>
      </c>
      <c r="L3508">
        <v>1565580</v>
      </c>
      <c r="M3508" t="str">
        <f>IF(VLOOKUP(A3508,'national-winners'!$A$2:$B$13,2,0)=H3508,"Y","N")</f>
        <v>N</v>
      </c>
      <c r="N3508" t="str">
        <f>_xlfn.XLOOKUP(INDEX('state-winning-votes'!$A$1:$L$53,MATCH($C3508,'state-winning-votes'!$A:$A,0),MATCH($A3508,'state-winning-votes'!$A$2:$L$2,0)),$K:$K,$H:$H)</f>
        <v>Trump, Donald J.</v>
      </c>
      <c r="O3508" t="str">
        <f>VLOOKUP(A3508,'national-winners'!$A$2:$B$13,2,0)</f>
        <v>Trump, Donald J.</v>
      </c>
    </row>
    <row r="3509" spans="1:15" x14ac:dyDescent="0.25">
      <c r="A3509">
        <v>2016</v>
      </c>
      <c r="B3509" t="s">
        <v>73</v>
      </c>
      <c r="C3509" t="s">
        <v>74</v>
      </c>
      <c r="D3509">
        <v>19</v>
      </c>
      <c r="E3509">
        <v>42</v>
      </c>
      <c r="F3509">
        <v>31</v>
      </c>
      <c r="G3509" t="s">
        <v>16</v>
      </c>
      <c r="H3509" t="s">
        <v>378</v>
      </c>
      <c r="I3509" t="s">
        <v>274</v>
      </c>
      <c r="J3509" t="b">
        <v>0</v>
      </c>
      <c r="K3509">
        <v>11479</v>
      </c>
      <c r="L3509">
        <v>1565580</v>
      </c>
      <c r="M3509" t="str">
        <f>IF(VLOOKUP(A3509,'national-winners'!$A$2:$B$13,2,0)=H3509,"Y","N")</f>
        <v>N</v>
      </c>
      <c r="N3509" t="str">
        <f>_xlfn.XLOOKUP(INDEX('state-winning-votes'!$A$1:$L$53,MATCH($C3509,'state-winning-votes'!$A:$A,0),MATCH($A3509,'state-winning-votes'!$A$2:$L$2,0)),$K:$K,$H:$H)</f>
        <v>Trump, Donald J.</v>
      </c>
      <c r="O3509" t="str">
        <f>VLOOKUP(A3509,'national-winners'!$A$2:$B$13,2,0)</f>
        <v>Trump, Donald J.</v>
      </c>
    </row>
    <row r="3510" spans="1:15" x14ac:dyDescent="0.25">
      <c r="A3510">
        <v>2016</v>
      </c>
      <c r="B3510" t="s">
        <v>73</v>
      </c>
      <c r="C3510" t="s">
        <v>74</v>
      </c>
      <c r="D3510">
        <v>19</v>
      </c>
      <c r="E3510">
        <v>42</v>
      </c>
      <c r="F3510">
        <v>31</v>
      </c>
      <c r="G3510" t="s">
        <v>16</v>
      </c>
      <c r="H3510" t="s">
        <v>409</v>
      </c>
      <c r="I3510" t="s">
        <v>134</v>
      </c>
      <c r="J3510" t="b">
        <v>0</v>
      </c>
      <c r="K3510">
        <v>5335</v>
      </c>
      <c r="L3510">
        <v>1565580</v>
      </c>
      <c r="M3510" t="str">
        <f>IF(VLOOKUP(A3510,'national-winners'!$A$2:$B$13,2,0)=H3510,"Y","N")</f>
        <v>N</v>
      </c>
      <c r="N3510" t="str">
        <f>_xlfn.XLOOKUP(INDEX('state-winning-votes'!$A$1:$L$53,MATCH($C3510,'state-winning-votes'!$A:$A,0),MATCH($A3510,'state-winning-votes'!$A$2:$L$2,0)),$K:$K,$H:$H)</f>
        <v>Trump, Donald J.</v>
      </c>
      <c r="O3510" t="str">
        <f>VLOOKUP(A3510,'national-winners'!$A$2:$B$13,2,0)</f>
        <v>Trump, Donald J.</v>
      </c>
    </row>
    <row r="3511" spans="1:15" x14ac:dyDescent="0.25">
      <c r="A3511">
        <v>2016</v>
      </c>
      <c r="B3511" t="s">
        <v>73</v>
      </c>
      <c r="C3511" t="s">
        <v>74</v>
      </c>
      <c r="D3511">
        <v>19</v>
      </c>
      <c r="E3511">
        <v>42</v>
      </c>
      <c r="F3511">
        <v>31</v>
      </c>
      <c r="G3511" t="s">
        <v>16</v>
      </c>
      <c r="H3511" t="s">
        <v>415</v>
      </c>
      <c r="I3511" t="s">
        <v>434</v>
      </c>
      <c r="J3511" t="b">
        <v>0</v>
      </c>
      <c r="K3511">
        <v>2247</v>
      </c>
      <c r="L3511">
        <v>1565580</v>
      </c>
      <c r="M3511" t="str">
        <f>IF(VLOOKUP(A3511,'national-winners'!$A$2:$B$13,2,0)=H3511,"Y","N")</f>
        <v>N</v>
      </c>
      <c r="N3511" t="str">
        <f>_xlfn.XLOOKUP(INDEX('state-winning-votes'!$A$1:$L$53,MATCH($C3511,'state-winning-votes'!$A:$A,0),MATCH($A3511,'state-winning-votes'!$A$2:$L$2,0)),$K:$K,$H:$H)</f>
        <v>Trump, Donald J.</v>
      </c>
      <c r="O3511" t="str">
        <f>VLOOKUP(A3511,'national-winners'!$A$2:$B$13,2,0)</f>
        <v>Trump, Donald J.</v>
      </c>
    </row>
    <row r="3512" spans="1:15" x14ac:dyDescent="0.25">
      <c r="A3512">
        <v>2016</v>
      </c>
      <c r="B3512" t="s">
        <v>73</v>
      </c>
      <c r="C3512" t="s">
        <v>74</v>
      </c>
      <c r="D3512">
        <v>19</v>
      </c>
      <c r="E3512">
        <v>42</v>
      </c>
      <c r="F3512">
        <v>31</v>
      </c>
      <c r="G3512" t="s">
        <v>16</v>
      </c>
      <c r="H3512" t="s">
        <v>435</v>
      </c>
      <c r="I3512" t="s">
        <v>436</v>
      </c>
      <c r="J3512" t="b">
        <v>0</v>
      </c>
      <c r="K3512">
        <v>2246</v>
      </c>
      <c r="L3512">
        <v>1565580</v>
      </c>
      <c r="M3512" t="str">
        <f>IF(VLOOKUP(A3512,'national-winners'!$A$2:$B$13,2,0)=H3512,"Y","N")</f>
        <v>N</v>
      </c>
      <c r="N3512" t="str">
        <f>_xlfn.XLOOKUP(INDEX('state-winning-votes'!$A$1:$L$53,MATCH($C3512,'state-winning-votes'!$A:$A,0),MATCH($A3512,'state-winning-votes'!$A$2:$L$2,0)),$K:$K,$H:$H)</f>
        <v>Trump, Donald J.</v>
      </c>
      <c r="O3512" t="str">
        <f>VLOOKUP(A3512,'national-winners'!$A$2:$B$13,2,0)</f>
        <v>Trump, Donald J.</v>
      </c>
    </row>
    <row r="3513" spans="1:15" x14ac:dyDescent="0.25">
      <c r="A3513">
        <v>2016</v>
      </c>
      <c r="B3513" t="s">
        <v>73</v>
      </c>
      <c r="C3513" t="s">
        <v>74</v>
      </c>
      <c r="D3513">
        <v>19</v>
      </c>
      <c r="E3513">
        <v>42</v>
      </c>
      <c r="F3513">
        <v>31</v>
      </c>
      <c r="G3513" t="s">
        <v>16</v>
      </c>
      <c r="H3513" t="s">
        <v>264</v>
      </c>
      <c r="I3513" t="s">
        <v>353</v>
      </c>
      <c r="J3513" t="b">
        <v>0</v>
      </c>
      <c r="K3513">
        <v>323</v>
      </c>
      <c r="L3513">
        <v>1565580</v>
      </c>
      <c r="M3513" t="str">
        <f>IF(VLOOKUP(A3513,'national-winners'!$A$2:$B$13,2,0)=H3513,"Y","N")</f>
        <v>N</v>
      </c>
      <c r="N3513" t="str">
        <f>_xlfn.XLOOKUP(INDEX('state-winning-votes'!$A$1:$L$53,MATCH($C3513,'state-winning-votes'!$A:$A,0),MATCH($A3513,'state-winning-votes'!$A$2:$L$2,0)),$K:$K,$H:$H)</f>
        <v>Trump, Donald J.</v>
      </c>
      <c r="O3513" t="str">
        <f>VLOOKUP(A3513,'national-winners'!$A$2:$B$13,2,0)</f>
        <v>Trump, Donald J.</v>
      </c>
    </row>
    <row r="3514" spans="1:15" x14ac:dyDescent="0.25">
      <c r="A3514">
        <v>2016</v>
      </c>
      <c r="B3514" t="s">
        <v>78</v>
      </c>
      <c r="C3514" t="s">
        <v>79</v>
      </c>
      <c r="D3514">
        <v>20</v>
      </c>
      <c r="E3514">
        <v>47</v>
      </c>
      <c r="F3514">
        <v>32</v>
      </c>
      <c r="G3514" t="s">
        <v>16</v>
      </c>
      <c r="H3514" t="s">
        <v>407</v>
      </c>
      <c r="I3514" t="s">
        <v>21</v>
      </c>
      <c r="J3514" t="b">
        <v>0</v>
      </c>
      <c r="K3514">
        <v>671018</v>
      </c>
      <c r="L3514">
        <v>1184402</v>
      </c>
      <c r="M3514" t="str">
        <f>IF(VLOOKUP(A3514,'national-winners'!$A$2:$B$13,2,0)=H3514,"Y","N")</f>
        <v>Y</v>
      </c>
      <c r="N3514" t="str">
        <f>_xlfn.XLOOKUP(INDEX('state-winning-votes'!$A$1:$L$53,MATCH($C3514,'state-winning-votes'!$A:$A,0),MATCH($A3514,'state-winning-votes'!$A$2:$L$2,0)),$K:$K,$H:$H)</f>
        <v>Trump, Donald J.</v>
      </c>
      <c r="O3514" t="str">
        <f>VLOOKUP(A3514,'national-winners'!$A$2:$B$13,2,0)</f>
        <v>Trump, Donald J.</v>
      </c>
    </row>
    <row r="3515" spans="1:15" x14ac:dyDescent="0.25">
      <c r="A3515">
        <v>2016</v>
      </c>
      <c r="B3515" t="s">
        <v>78</v>
      </c>
      <c r="C3515" t="s">
        <v>79</v>
      </c>
      <c r="D3515">
        <v>20</v>
      </c>
      <c r="E3515">
        <v>47</v>
      </c>
      <c r="F3515">
        <v>32</v>
      </c>
      <c r="G3515" t="s">
        <v>16</v>
      </c>
      <c r="H3515" t="s">
        <v>408</v>
      </c>
      <c r="I3515" t="s">
        <v>18</v>
      </c>
      <c r="J3515" t="b">
        <v>0</v>
      </c>
      <c r="K3515">
        <v>427005</v>
      </c>
      <c r="L3515">
        <v>1184402</v>
      </c>
      <c r="M3515" t="str">
        <f>IF(VLOOKUP(A3515,'national-winners'!$A$2:$B$13,2,0)=H3515,"Y","N")</f>
        <v>N</v>
      </c>
      <c r="N3515" t="str">
        <f>_xlfn.XLOOKUP(INDEX('state-winning-votes'!$A$1:$L$53,MATCH($C3515,'state-winning-votes'!$A:$A,0),MATCH($A3515,'state-winning-votes'!$A$2:$L$2,0)),$K:$K,$H:$H)</f>
        <v>Trump, Donald J.</v>
      </c>
      <c r="O3515" t="str">
        <f>VLOOKUP(A3515,'national-winners'!$A$2:$B$13,2,0)</f>
        <v>Trump, Donald J.</v>
      </c>
    </row>
    <row r="3516" spans="1:15" x14ac:dyDescent="0.25">
      <c r="A3516">
        <v>2016</v>
      </c>
      <c r="B3516" t="s">
        <v>78</v>
      </c>
      <c r="C3516" t="s">
        <v>79</v>
      </c>
      <c r="D3516">
        <v>20</v>
      </c>
      <c r="E3516">
        <v>47</v>
      </c>
      <c r="F3516">
        <v>32</v>
      </c>
      <c r="G3516" t="s">
        <v>16</v>
      </c>
      <c r="H3516" t="s">
        <v>377</v>
      </c>
      <c r="I3516" t="s">
        <v>29</v>
      </c>
      <c r="J3516" t="b">
        <v>0</v>
      </c>
      <c r="K3516">
        <v>55406</v>
      </c>
      <c r="L3516">
        <v>1184402</v>
      </c>
      <c r="M3516" t="str">
        <f>IF(VLOOKUP(A3516,'national-winners'!$A$2:$B$13,2,0)=H3516,"Y","N")</f>
        <v>N</v>
      </c>
      <c r="N3516" t="str">
        <f>_xlfn.XLOOKUP(INDEX('state-winning-votes'!$A$1:$L$53,MATCH($C3516,'state-winning-votes'!$A:$A,0),MATCH($A3516,'state-winning-votes'!$A$2:$L$2,0)),$K:$K,$H:$H)</f>
        <v>Trump, Donald J.</v>
      </c>
      <c r="O3516" t="str">
        <f>VLOOKUP(A3516,'national-winners'!$A$2:$B$13,2,0)</f>
        <v>Trump, Donald J.</v>
      </c>
    </row>
    <row r="3517" spans="1:15" x14ac:dyDescent="0.25">
      <c r="A3517">
        <v>2016</v>
      </c>
      <c r="B3517" t="s">
        <v>78</v>
      </c>
      <c r="C3517" t="s">
        <v>79</v>
      </c>
      <c r="D3517">
        <v>20</v>
      </c>
      <c r="E3517">
        <v>47</v>
      </c>
      <c r="F3517">
        <v>32</v>
      </c>
      <c r="G3517" t="s">
        <v>16</v>
      </c>
      <c r="H3517" t="s">
        <v>378</v>
      </c>
      <c r="I3517" t="s">
        <v>35</v>
      </c>
      <c r="J3517" t="b">
        <v>0</v>
      </c>
      <c r="K3517">
        <v>23506</v>
      </c>
      <c r="L3517">
        <v>1184402</v>
      </c>
      <c r="M3517" t="str">
        <f>IF(VLOOKUP(A3517,'national-winners'!$A$2:$B$13,2,0)=H3517,"Y","N")</f>
        <v>N</v>
      </c>
      <c r="N3517" t="str">
        <f>_xlfn.XLOOKUP(INDEX('state-winning-votes'!$A$1:$L$53,MATCH($C3517,'state-winning-votes'!$A:$A,0),MATCH($A3517,'state-winning-votes'!$A$2:$L$2,0)),$K:$K,$H:$H)</f>
        <v>Trump, Donald J.</v>
      </c>
      <c r="O3517" t="str">
        <f>VLOOKUP(A3517,'national-winners'!$A$2:$B$13,2,0)</f>
        <v>Trump, Donald J.</v>
      </c>
    </row>
    <row r="3518" spans="1:15" x14ac:dyDescent="0.25">
      <c r="A3518">
        <v>2016</v>
      </c>
      <c r="B3518" t="s">
        <v>78</v>
      </c>
      <c r="C3518" t="s">
        <v>79</v>
      </c>
      <c r="D3518">
        <v>20</v>
      </c>
      <c r="E3518">
        <v>47</v>
      </c>
      <c r="F3518">
        <v>32</v>
      </c>
      <c r="G3518" t="s">
        <v>16</v>
      </c>
      <c r="J3518" t="b">
        <v>1</v>
      </c>
      <c r="K3518">
        <v>7467</v>
      </c>
      <c r="L3518">
        <v>1184402</v>
      </c>
      <c r="M3518" t="str">
        <f>IF(VLOOKUP(A3518,'national-winners'!$A$2:$B$13,2,0)=H3518,"Y","N")</f>
        <v>N</v>
      </c>
      <c r="N3518" t="str">
        <f>_xlfn.XLOOKUP(INDEX('state-winning-votes'!$A$1:$L$53,MATCH($C3518,'state-winning-votes'!$A:$A,0),MATCH($A3518,'state-winning-votes'!$A$2:$L$2,0)),$K:$K,$H:$H)</f>
        <v>Trump, Donald J.</v>
      </c>
      <c r="O3518" t="str">
        <f>VLOOKUP(A3518,'national-winners'!$A$2:$B$13,2,0)</f>
        <v>Trump, Donald J.</v>
      </c>
    </row>
    <row r="3519" spans="1:15" x14ac:dyDescent="0.25">
      <c r="A3519">
        <v>2016</v>
      </c>
      <c r="B3519" t="s">
        <v>81</v>
      </c>
      <c r="C3519" t="s">
        <v>82</v>
      </c>
      <c r="D3519">
        <v>21</v>
      </c>
      <c r="E3519">
        <v>61</v>
      </c>
      <c r="F3519">
        <v>51</v>
      </c>
      <c r="G3519" t="s">
        <v>16</v>
      </c>
      <c r="H3519" t="s">
        <v>407</v>
      </c>
      <c r="I3519" t="s">
        <v>21</v>
      </c>
      <c r="J3519" t="b">
        <v>0</v>
      </c>
      <c r="K3519">
        <v>1202971</v>
      </c>
      <c r="L3519">
        <v>1924149</v>
      </c>
      <c r="M3519" t="str">
        <f>IF(VLOOKUP(A3519,'national-winners'!$A$2:$B$13,2,0)=H3519,"Y","N")</f>
        <v>Y</v>
      </c>
      <c r="N3519" t="str">
        <f>_xlfn.XLOOKUP(INDEX('state-winning-votes'!$A$1:$L$53,MATCH($C3519,'state-winning-votes'!$A:$A,0),MATCH($A3519,'state-winning-votes'!$A$2:$L$2,0)),$K:$K,$H:$H)</f>
        <v>Trump, Donald J.</v>
      </c>
      <c r="O3519" t="str">
        <f>VLOOKUP(A3519,'national-winners'!$A$2:$B$13,2,0)</f>
        <v>Trump, Donald J.</v>
      </c>
    </row>
    <row r="3520" spans="1:15" x14ac:dyDescent="0.25">
      <c r="A3520">
        <v>2016</v>
      </c>
      <c r="B3520" t="s">
        <v>81</v>
      </c>
      <c r="C3520" t="s">
        <v>82</v>
      </c>
      <c r="D3520">
        <v>21</v>
      </c>
      <c r="E3520">
        <v>61</v>
      </c>
      <c r="F3520">
        <v>51</v>
      </c>
      <c r="G3520" t="s">
        <v>16</v>
      </c>
      <c r="H3520" t="s">
        <v>408</v>
      </c>
      <c r="I3520" t="s">
        <v>18</v>
      </c>
      <c r="J3520" t="b">
        <v>0</v>
      </c>
      <c r="K3520">
        <v>628854</v>
      </c>
      <c r="L3520">
        <v>1924149</v>
      </c>
      <c r="M3520" t="str">
        <f>IF(VLOOKUP(A3520,'national-winners'!$A$2:$B$13,2,0)=H3520,"Y","N")</f>
        <v>N</v>
      </c>
      <c r="N3520" t="str">
        <f>_xlfn.XLOOKUP(INDEX('state-winning-votes'!$A$1:$L$53,MATCH($C3520,'state-winning-votes'!$A:$A,0),MATCH($A3520,'state-winning-votes'!$A$2:$L$2,0)),$K:$K,$H:$H)</f>
        <v>Trump, Donald J.</v>
      </c>
      <c r="O3520" t="str">
        <f>VLOOKUP(A3520,'national-winners'!$A$2:$B$13,2,0)</f>
        <v>Trump, Donald J.</v>
      </c>
    </row>
    <row r="3521" spans="1:15" x14ac:dyDescent="0.25">
      <c r="A3521">
        <v>2016</v>
      </c>
      <c r="B3521" t="s">
        <v>81</v>
      </c>
      <c r="C3521" t="s">
        <v>82</v>
      </c>
      <c r="D3521">
        <v>21</v>
      </c>
      <c r="E3521">
        <v>61</v>
      </c>
      <c r="F3521">
        <v>51</v>
      </c>
      <c r="G3521" t="s">
        <v>16</v>
      </c>
      <c r="H3521" t="s">
        <v>377</v>
      </c>
      <c r="I3521" t="s">
        <v>29</v>
      </c>
      <c r="J3521" t="b">
        <v>0</v>
      </c>
      <c r="K3521">
        <v>53752</v>
      </c>
      <c r="L3521">
        <v>1924149</v>
      </c>
      <c r="M3521" t="str">
        <f>IF(VLOOKUP(A3521,'national-winners'!$A$2:$B$13,2,0)=H3521,"Y","N")</f>
        <v>N</v>
      </c>
      <c r="N3521" t="str">
        <f>_xlfn.XLOOKUP(INDEX('state-winning-votes'!$A$1:$L$53,MATCH($C3521,'state-winning-votes'!$A:$A,0),MATCH($A3521,'state-winning-votes'!$A$2:$L$2,0)),$K:$K,$H:$H)</f>
        <v>Trump, Donald J.</v>
      </c>
      <c r="O3521" t="str">
        <f>VLOOKUP(A3521,'national-winners'!$A$2:$B$13,2,0)</f>
        <v>Trump, Donald J.</v>
      </c>
    </row>
    <row r="3522" spans="1:15" x14ac:dyDescent="0.25">
      <c r="A3522">
        <v>2016</v>
      </c>
      <c r="B3522" t="s">
        <v>81</v>
      </c>
      <c r="C3522" t="s">
        <v>82</v>
      </c>
      <c r="D3522">
        <v>21</v>
      </c>
      <c r="E3522">
        <v>61</v>
      </c>
      <c r="F3522">
        <v>51</v>
      </c>
      <c r="G3522" t="s">
        <v>16</v>
      </c>
      <c r="H3522" t="s">
        <v>412</v>
      </c>
      <c r="I3522" t="s">
        <v>35</v>
      </c>
      <c r="J3522" t="b">
        <v>0</v>
      </c>
      <c r="K3522">
        <v>22780</v>
      </c>
      <c r="L3522">
        <v>1924149</v>
      </c>
      <c r="M3522" t="str">
        <f>IF(VLOOKUP(A3522,'national-winners'!$A$2:$B$13,2,0)=H3522,"Y","N")</f>
        <v>N</v>
      </c>
      <c r="N3522" t="str">
        <f>_xlfn.XLOOKUP(INDEX('state-winning-votes'!$A$1:$L$53,MATCH($C3522,'state-winning-votes'!$A:$A,0),MATCH($A3522,'state-winning-votes'!$A$2:$L$2,0)),$K:$K,$H:$H)</f>
        <v>Trump, Donald J.</v>
      </c>
      <c r="O3522" t="str">
        <f>VLOOKUP(A3522,'national-winners'!$A$2:$B$13,2,0)</f>
        <v>Trump, Donald J.</v>
      </c>
    </row>
    <row r="3523" spans="1:15" x14ac:dyDescent="0.25">
      <c r="A3523">
        <v>2016</v>
      </c>
      <c r="B3523" t="s">
        <v>81</v>
      </c>
      <c r="C3523" t="s">
        <v>82</v>
      </c>
      <c r="D3523">
        <v>21</v>
      </c>
      <c r="E3523">
        <v>61</v>
      </c>
      <c r="F3523">
        <v>51</v>
      </c>
      <c r="G3523" t="s">
        <v>16</v>
      </c>
      <c r="H3523" t="s">
        <v>378</v>
      </c>
      <c r="I3523" t="s">
        <v>274</v>
      </c>
      <c r="J3523" t="b">
        <v>0</v>
      </c>
      <c r="K3523">
        <v>13913</v>
      </c>
      <c r="L3523">
        <v>1924149</v>
      </c>
      <c r="M3523" t="str">
        <f>IF(VLOOKUP(A3523,'national-winners'!$A$2:$B$13,2,0)=H3523,"Y","N")</f>
        <v>N</v>
      </c>
      <c r="N3523" t="str">
        <f>_xlfn.XLOOKUP(INDEX('state-winning-votes'!$A$1:$L$53,MATCH($C3523,'state-winning-votes'!$A:$A,0),MATCH($A3523,'state-winning-votes'!$A$2:$L$2,0)),$K:$K,$H:$H)</f>
        <v>Trump, Donald J.</v>
      </c>
      <c r="O3523" t="str">
        <f>VLOOKUP(A3523,'national-winners'!$A$2:$B$13,2,0)</f>
        <v>Trump, Donald J.</v>
      </c>
    </row>
    <row r="3524" spans="1:15" x14ac:dyDescent="0.25">
      <c r="A3524">
        <v>2016</v>
      </c>
      <c r="B3524" t="s">
        <v>81</v>
      </c>
      <c r="C3524" t="s">
        <v>82</v>
      </c>
      <c r="D3524">
        <v>21</v>
      </c>
      <c r="E3524">
        <v>61</v>
      </c>
      <c r="F3524">
        <v>51</v>
      </c>
      <c r="G3524" t="s">
        <v>16</v>
      </c>
      <c r="H3524" t="s">
        <v>410</v>
      </c>
      <c r="I3524" t="s">
        <v>411</v>
      </c>
      <c r="J3524" t="b">
        <v>0</v>
      </c>
      <c r="K3524">
        <v>1128</v>
      </c>
      <c r="L3524">
        <v>1924149</v>
      </c>
      <c r="M3524" t="str">
        <f>IF(VLOOKUP(A3524,'national-winners'!$A$2:$B$13,2,0)=H3524,"Y","N")</f>
        <v>N</v>
      </c>
      <c r="N3524" t="str">
        <f>_xlfn.XLOOKUP(INDEX('state-winning-votes'!$A$1:$L$53,MATCH($C3524,'state-winning-votes'!$A:$A,0),MATCH($A3524,'state-winning-votes'!$A$2:$L$2,0)),$K:$K,$H:$H)</f>
        <v>Trump, Donald J.</v>
      </c>
      <c r="O3524" t="str">
        <f>VLOOKUP(A3524,'national-winners'!$A$2:$B$13,2,0)</f>
        <v>Trump, Donald J.</v>
      </c>
    </row>
    <row r="3525" spans="1:15" x14ac:dyDescent="0.25">
      <c r="A3525">
        <v>2016</v>
      </c>
      <c r="B3525" t="s">
        <v>81</v>
      </c>
      <c r="C3525" t="s">
        <v>82</v>
      </c>
      <c r="D3525">
        <v>21</v>
      </c>
      <c r="E3525">
        <v>61</v>
      </c>
      <c r="F3525">
        <v>51</v>
      </c>
      <c r="G3525" t="s">
        <v>16</v>
      </c>
      <c r="J3525" t="b">
        <v>1</v>
      </c>
      <c r="K3525">
        <v>751</v>
      </c>
      <c r="L3525">
        <v>1924149</v>
      </c>
      <c r="M3525" t="str">
        <f>IF(VLOOKUP(A3525,'national-winners'!$A$2:$B$13,2,0)=H3525,"Y","N")</f>
        <v>N</v>
      </c>
      <c r="N3525" t="str">
        <f>_xlfn.XLOOKUP(INDEX('state-winning-votes'!$A$1:$L$53,MATCH($C3525,'state-winning-votes'!$A:$A,0),MATCH($A3525,'state-winning-votes'!$A$2:$L$2,0)),$K:$K,$H:$H)</f>
        <v>Trump, Donald J.</v>
      </c>
      <c r="O3525" t="str">
        <f>VLOOKUP(A3525,'national-winners'!$A$2:$B$13,2,0)</f>
        <v>Trump, Donald J.</v>
      </c>
    </row>
    <row r="3526" spans="1:15" x14ac:dyDescent="0.25">
      <c r="A3526">
        <v>2016</v>
      </c>
      <c r="B3526" t="s">
        <v>83</v>
      </c>
      <c r="C3526" t="s">
        <v>84</v>
      </c>
      <c r="D3526">
        <v>22</v>
      </c>
      <c r="E3526">
        <v>72</v>
      </c>
      <c r="F3526">
        <v>45</v>
      </c>
      <c r="G3526" t="s">
        <v>16</v>
      </c>
      <c r="H3526" t="s">
        <v>407</v>
      </c>
      <c r="I3526" t="s">
        <v>21</v>
      </c>
      <c r="J3526" t="b">
        <v>0</v>
      </c>
      <c r="K3526">
        <v>1178638</v>
      </c>
      <c r="L3526">
        <v>2029032</v>
      </c>
      <c r="M3526" t="str">
        <f>IF(VLOOKUP(A3526,'national-winners'!$A$2:$B$13,2,0)=H3526,"Y","N")</f>
        <v>Y</v>
      </c>
      <c r="N3526" t="str">
        <f>_xlfn.XLOOKUP(INDEX('state-winning-votes'!$A$1:$L$53,MATCH($C3526,'state-winning-votes'!$A:$A,0),MATCH($A3526,'state-winning-votes'!$A$2:$L$2,0)),$K:$K,$H:$H)</f>
        <v>Trump, Donald J.</v>
      </c>
      <c r="O3526" t="str">
        <f>VLOOKUP(A3526,'national-winners'!$A$2:$B$13,2,0)</f>
        <v>Trump, Donald J.</v>
      </c>
    </row>
    <row r="3527" spans="1:15" x14ac:dyDescent="0.25">
      <c r="A3527">
        <v>2016</v>
      </c>
      <c r="B3527" t="s">
        <v>83</v>
      </c>
      <c r="C3527" t="s">
        <v>84</v>
      </c>
      <c r="D3527">
        <v>22</v>
      </c>
      <c r="E3527">
        <v>72</v>
      </c>
      <c r="F3527">
        <v>45</v>
      </c>
      <c r="G3527" t="s">
        <v>16</v>
      </c>
      <c r="H3527" t="s">
        <v>408</v>
      </c>
      <c r="I3527" t="s">
        <v>18</v>
      </c>
      <c r="J3527" t="b">
        <v>0</v>
      </c>
      <c r="K3527">
        <v>780154</v>
      </c>
      <c r="L3527">
        <v>2029032</v>
      </c>
      <c r="M3527" t="str">
        <f>IF(VLOOKUP(A3527,'national-winners'!$A$2:$B$13,2,0)=H3527,"Y","N")</f>
        <v>N</v>
      </c>
      <c r="N3527" t="str">
        <f>_xlfn.XLOOKUP(INDEX('state-winning-votes'!$A$1:$L$53,MATCH($C3527,'state-winning-votes'!$A:$A,0),MATCH($A3527,'state-winning-votes'!$A$2:$L$2,0)),$K:$K,$H:$H)</f>
        <v>Trump, Donald J.</v>
      </c>
      <c r="O3527" t="str">
        <f>VLOOKUP(A3527,'national-winners'!$A$2:$B$13,2,0)</f>
        <v>Trump, Donald J.</v>
      </c>
    </row>
    <row r="3528" spans="1:15" x14ac:dyDescent="0.25">
      <c r="A3528">
        <v>2016</v>
      </c>
      <c r="B3528" t="s">
        <v>83</v>
      </c>
      <c r="C3528" t="s">
        <v>84</v>
      </c>
      <c r="D3528">
        <v>22</v>
      </c>
      <c r="E3528">
        <v>72</v>
      </c>
      <c r="F3528">
        <v>45</v>
      </c>
      <c r="G3528" t="s">
        <v>16</v>
      </c>
      <c r="H3528" t="s">
        <v>377</v>
      </c>
      <c r="I3528" t="s">
        <v>29</v>
      </c>
      <c r="J3528" t="b">
        <v>0</v>
      </c>
      <c r="K3528">
        <v>37978</v>
      </c>
      <c r="L3528">
        <v>2029032</v>
      </c>
      <c r="M3528" t="str">
        <f>IF(VLOOKUP(A3528,'national-winners'!$A$2:$B$13,2,0)=H3528,"Y","N")</f>
        <v>N</v>
      </c>
      <c r="N3528" t="str">
        <f>_xlfn.XLOOKUP(INDEX('state-winning-votes'!$A$1:$L$53,MATCH($C3528,'state-winning-votes'!$A:$A,0),MATCH($A3528,'state-winning-votes'!$A$2:$L$2,0)),$K:$K,$H:$H)</f>
        <v>Trump, Donald J.</v>
      </c>
      <c r="O3528" t="str">
        <f>VLOOKUP(A3528,'national-winners'!$A$2:$B$13,2,0)</f>
        <v>Trump, Donald J.</v>
      </c>
    </row>
    <row r="3529" spans="1:15" x14ac:dyDescent="0.25">
      <c r="A3529">
        <v>2016</v>
      </c>
      <c r="B3529" t="s">
        <v>83</v>
      </c>
      <c r="C3529" t="s">
        <v>84</v>
      </c>
      <c r="D3529">
        <v>22</v>
      </c>
      <c r="E3529">
        <v>72</v>
      </c>
      <c r="F3529">
        <v>45</v>
      </c>
      <c r="G3529" t="s">
        <v>16</v>
      </c>
      <c r="H3529" t="s">
        <v>59</v>
      </c>
      <c r="J3529" t="b">
        <v>0</v>
      </c>
      <c r="K3529">
        <v>18231</v>
      </c>
      <c r="L3529">
        <v>2029032</v>
      </c>
      <c r="M3529" t="str">
        <f>IF(VLOOKUP(A3529,'national-winners'!$A$2:$B$13,2,0)=H3529,"Y","N")</f>
        <v>N</v>
      </c>
      <c r="N3529" t="str">
        <f>_xlfn.XLOOKUP(INDEX('state-winning-votes'!$A$1:$L$53,MATCH($C3529,'state-winning-votes'!$A:$A,0),MATCH($A3529,'state-winning-votes'!$A$2:$L$2,0)),$K:$K,$H:$H)</f>
        <v>Trump, Donald J.</v>
      </c>
      <c r="O3529" t="str">
        <f>VLOOKUP(A3529,'national-winners'!$A$2:$B$13,2,0)</f>
        <v>Trump, Donald J.</v>
      </c>
    </row>
    <row r="3530" spans="1:15" x14ac:dyDescent="0.25">
      <c r="A3530">
        <v>2016</v>
      </c>
      <c r="B3530" t="s">
        <v>83</v>
      </c>
      <c r="C3530" t="s">
        <v>84</v>
      </c>
      <c r="D3530">
        <v>22</v>
      </c>
      <c r="E3530">
        <v>72</v>
      </c>
      <c r="F3530">
        <v>45</v>
      </c>
      <c r="G3530" t="s">
        <v>16</v>
      </c>
      <c r="H3530" t="s">
        <v>378</v>
      </c>
      <c r="I3530" t="s">
        <v>274</v>
      </c>
      <c r="J3530" t="b">
        <v>0</v>
      </c>
      <c r="K3530">
        <v>14031</v>
      </c>
      <c r="L3530">
        <v>2029032</v>
      </c>
      <c r="M3530" t="str">
        <f>IF(VLOOKUP(A3530,'national-winners'!$A$2:$B$13,2,0)=H3530,"Y","N")</f>
        <v>N</v>
      </c>
      <c r="N3530" t="str">
        <f>_xlfn.XLOOKUP(INDEX('state-winning-votes'!$A$1:$L$53,MATCH($C3530,'state-winning-votes'!$A:$A,0),MATCH($A3530,'state-winning-votes'!$A$2:$L$2,0)),$K:$K,$H:$H)</f>
        <v>Trump, Donald J.</v>
      </c>
      <c r="O3530" t="str">
        <f>VLOOKUP(A3530,'national-winners'!$A$2:$B$13,2,0)</f>
        <v>Trump, Donald J.</v>
      </c>
    </row>
    <row r="3531" spans="1:15" x14ac:dyDescent="0.25">
      <c r="A3531">
        <v>2016</v>
      </c>
      <c r="B3531" t="s">
        <v>85</v>
      </c>
      <c r="C3531" t="s">
        <v>86</v>
      </c>
      <c r="D3531">
        <v>23</v>
      </c>
      <c r="E3531">
        <v>11</v>
      </c>
      <c r="F3531">
        <v>2</v>
      </c>
      <c r="G3531" t="s">
        <v>16</v>
      </c>
      <c r="H3531" t="s">
        <v>408</v>
      </c>
      <c r="I3531" t="s">
        <v>18</v>
      </c>
      <c r="J3531" t="b">
        <v>0</v>
      </c>
      <c r="K3531">
        <v>357735</v>
      </c>
      <c r="L3531">
        <v>771892</v>
      </c>
      <c r="M3531" t="str">
        <f>IF(VLOOKUP(A3531,'national-winners'!$A$2:$B$13,2,0)=H3531,"Y","N")</f>
        <v>N</v>
      </c>
      <c r="N3531" t="str">
        <f>_xlfn.XLOOKUP(INDEX('state-winning-votes'!$A$1:$L$53,MATCH($C3531,'state-winning-votes'!$A:$A,0),MATCH($A3531,'state-winning-votes'!$A$2:$L$2,0)),$K:$K,$H:$H)</f>
        <v>Clinton, Hillary</v>
      </c>
      <c r="O3531" t="str">
        <f>VLOOKUP(A3531,'national-winners'!$A$2:$B$13,2,0)</f>
        <v>Trump, Donald J.</v>
      </c>
    </row>
    <row r="3532" spans="1:15" x14ac:dyDescent="0.25">
      <c r="A3532">
        <v>2016</v>
      </c>
      <c r="B3532" t="s">
        <v>85</v>
      </c>
      <c r="C3532" t="s">
        <v>86</v>
      </c>
      <c r="D3532">
        <v>23</v>
      </c>
      <c r="E3532">
        <v>11</v>
      </c>
      <c r="F3532">
        <v>2</v>
      </c>
      <c r="G3532" t="s">
        <v>16</v>
      </c>
      <c r="H3532" t="s">
        <v>407</v>
      </c>
      <c r="I3532" t="s">
        <v>21</v>
      </c>
      <c r="J3532" t="b">
        <v>0</v>
      </c>
      <c r="K3532">
        <v>335593</v>
      </c>
      <c r="L3532">
        <v>771892</v>
      </c>
      <c r="M3532" t="str">
        <f>IF(VLOOKUP(A3532,'national-winners'!$A$2:$B$13,2,0)=H3532,"Y","N")</f>
        <v>Y</v>
      </c>
      <c r="N3532" t="str">
        <f>_xlfn.XLOOKUP(INDEX('state-winning-votes'!$A$1:$L$53,MATCH($C3532,'state-winning-votes'!$A:$A,0),MATCH($A3532,'state-winning-votes'!$A$2:$L$2,0)),$K:$K,$H:$H)</f>
        <v>Clinton, Hillary</v>
      </c>
      <c r="O3532" t="str">
        <f>VLOOKUP(A3532,'national-winners'!$A$2:$B$13,2,0)</f>
        <v>Trump, Donald J.</v>
      </c>
    </row>
    <row r="3533" spans="1:15" x14ac:dyDescent="0.25">
      <c r="A3533">
        <v>2016</v>
      </c>
      <c r="B3533" t="s">
        <v>85</v>
      </c>
      <c r="C3533" t="s">
        <v>86</v>
      </c>
      <c r="D3533">
        <v>23</v>
      </c>
      <c r="E3533">
        <v>11</v>
      </c>
      <c r="F3533">
        <v>2</v>
      </c>
      <c r="G3533" t="s">
        <v>16</v>
      </c>
      <c r="H3533" t="s">
        <v>377</v>
      </c>
      <c r="I3533" t="s">
        <v>29</v>
      </c>
      <c r="J3533" t="b">
        <v>0</v>
      </c>
      <c r="K3533">
        <v>38105</v>
      </c>
      <c r="L3533">
        <v>771892</v>
      </c>
      <c r="M3533" t="str">
        <f>IF(VLOOKUP(A3533,'national-winners'!$A$2:$B$13,2,0)=H3533,"Y","N")</f>
        <v>N</v>
      </c>
      <c r="N3533" t="str">
        <f>_xlfn.XLOOKUP(INDEX('state-winning-votes'!$A$1:$L$53,MATCH($C3533,'state-winning-votes'!$A:$A,0),MATCH($A3533,'state-winning-votes'!$A$2:$L$2,0)),$K:$K,$H:$H)</f>
        <v>Clinton, Hillary</v>
      </c>
      <c r="O3533" t="str">
        <f>VLOOKUP(A3533,'national-winners'!$A$2:$B$13,2,0)</f>
        <v>Trump, Donald J.</v>
      </c>
    </row>
    <row r="3534" spans="1:15" x14ac:dyDescent="0.25">
      <c r="A3534">
        <v>2016</v>
      </c>
      <c r="B3534" t="s">
        <v>85</v>
      </c>
      <c r="C3534" t="s">
        <v>86</v>
      </c>
      <c r="D3534">
        <v>23</v>
      </c>
      <c r="E3534">
        <v>11</v>
      </c>
      <c r="F3534">
        <v>2</v>
      </c>
      <c r="G3534" t="s">
        <v>16</v>
      </c>
      <c r="H3534" t="s">
        <v>306</v>
      </c>
      <c r="J3534" t="b">
        <v>0</v>
      </c>
      <c r="K3534">
        <v>23965</v>
      </c>
      <c r="L3534">
        <v>771892</v>
      </c>
      <c r="M3534" t="str">
        <f>IF(VLOOKUP(A3534,'national-winners'!$A$2:$B$13,2,0)=H3534,"Y","N")</f>
        <v>N</v>
      </c>
      <c r="N3534" t="str">
        <f>_xlfn.XLOOKUP(INDEX('state-winning-votes'!$A$1:$L$53,MATCH($C3534,'state-winning-votes'!$A:$A,0),MATCH($A3534,'state-winning-votes'!$A$2:$L$2,0)),$K:$K,$H:$H)</f>
        <v>Clinton, Hillary</v>
      </c>
      <c r="O3534" t="str">
        <f>VLOOKUP(A3534,'national-winners'!$A$2:$B$13,2,0)</f>
        <v>Trump, Donald J.</v>
      </c>
    </row>
    <row r="3535" spans="1:15" x14ac:dyDescent="0.25">
      <c r="A3535">
        <v>2016</v>
      </c>
      <c r="B3535" t="s">
        <v>85</v>
      </c>
      <c r="C3535" t="s">
        <v>86</v>
      </c>
      <c r="D3535">
        <v>23</v>
      </c>
      <c r="E3535">
        <v>11</v>
      </c>
      <c r="F3535">
        <v>2</v>
      </c>
      <c r="G3535" t="s">
        <v>16</v>
      </c>
      <c r="H3535" t="s">
        <v>378</v>
      </c>
      <c r="I3535" t="s">
        <v>274</v>
      </c>
      <c r="J3535" t="b">
        <v>0</v>
      </c>
      <c r="K3535">
        <v>14251</v>
      </c>
      <c r="L3535">
        <v>771892</v>
      </c>
      <c r="M3535" t="str">
        <f>IF(VLOOKUP(A3535,'national-winners'!$A$2:$B$13,2,0)=H3535,"Y","N")</f>
        <v>N</v>
      </c>
      <c r="N3535" t="str">
        <f>_xlfn.XLOOKUP(INDEX('state-winning-votes'!$A$1:$L$53,MATCH($C3535,'state-winning-votes'!$A:$A,0),MATCH($A3535,'state-winning-votes'!$A$2:$L$2,0)),$K:$K,$H:$H)</f>
        <v>Clinton, Hillary</v>
      </c>
      <c r="O3535" t="str">
        <f>VLOOKUP(A3535,'national-winners'!$A$2:$B$13,2,0)</f>
        <v>Trump, Donald J.</v>
      </c>
    </row>
    <row r="3536" spans="1:15" x14ac:dyDescent="0.25">
      <c r="A3536">
        <v>2016</v>
      </c>
      <c r="B3536" t="s">
        <v>85</v>
      </c>
      <c r="C3536" t="s">
        <v>86</v>
      </c>
      <c r="D3536">
        <v>23</v>
      </c>
      <c r="E3536">
        <v>11</v>
      </c>
      <c r="F3536">
        <v>2</v>
      </c>
      <c r="G3536" t="s">
        <v>16</v>
      </c>
      <c r="I3536" t="s">
        <v>301</v>
      </c>
      <c r="J3536" t="b">
        <v>0</v>
      </c>
      <c r="K3536">
        <v>2243</v>
      </c>
      <c r="L3536">
        <v>771892</v>
      </c>
      <c r="M3536" t="str">
        <f>IF(VLOOKUP(A3536,'national-winners'!$A$2:$B$13,2,0)=H3536,"Y","N")</f>
        <v>N</v>
      </c>
      <c r="N3536" t="str">
        <f>_xlfn.XLOOKUP(INDEX('state-winning-votes'!$A$1:$L$53,MATCH($C3536,'state-winning-votes'!$A:$A,0),MATCH($A3536,'state-winning-votes'!$A$2:$L$2,0)),$K:$K,$H:$H)</f>
        <v>Clinton, Hillary</v>
      </c>
      <c r="O3536" t="str">
        <f>VLOOKUP(A3536,'national-winners'!$A$2:$B$13,2,0)</f>
        <v>Trump, Donald J.</v>
      </c>
    </row>
    <row r="3537" spans="1:15" x14ac:dyDescent="0.25">
      <c r="A3537">
        <v>2016</v>
      </c>
      <c r="B3537" t="s">
        <v>87</v>
      </c>
      <c r="C3537" t="s">
        <v>88</v>
      </c>
      <c r="D3537">
        <v>24</v>
      </c>
      <c r="E3537">
        <v>52</v>
      </c>
      <c r="F3537">
        <v>52</v>
      </c>
      <c r="G3537" t="s">
        <v>16</v>
      </c>
      <c r="H3537" t="s">
        <v>408</v>
      </c>
      <c r="I3537" t="s">
        <v>18</v>
      </c>
      <c r="J3537" t="b">
        <v>0</v>
      </c>
      <c r="K3537">
        <v>1677928</v>
      </c>
      <c r="L3537">
        <v>2781446</v>
      </c>
      <c r="M3537" t="str">
        <f>IF(VLOOKUP(A3537,'national-winners'!$A$2:$B$13,2,0)=H3537,"Y","N")</f>
        <v>N</v>
      </c>
      <c r="N3537" t="str">
        <f>_xlfn.XLOOKUP(INDEX('state-winning-votes'!$A$1:$L$53,MATCH($C3537,'state-winning-votes'!$A:$A,0),MATCH($A3537,'state-winning-votes'!$A$2:$L$2,0)),$K:$K,$H:$H)</f>
        <v>Clinton, Hillary</v>
      </c>
      <c r="O3537" t="str">
        <f>VLOOKUP(A3537,'national-winners'!$A$2:$B$13,2,0)</f>
        <v>Trump, Donald J.</v>
      </c>
    </row>
    <row r="3538" spans="1:15" x14ac:dyDescent="0.25">
      <c r="A3538">
        <v>2016</v>
      </c>
      <c r="B3538" t="s">
        <v>87</v>
      </c>
      <c r="C3538" t="s">
        <v>88</v>
      </c>
      <c r="D3538">
        <v>24</v>
      </c>
      <c r="E3538">
        <v>52</v>
      </c>
      <c r="F3538">
        <v>52</v>
      </c>
      <c r="G3538" t="s">
        <v>16</v>
      </c>
      <c r="H3538" t="s">
        <v>407</v>
      </c>
      <c r="I3538" t="s">
        <v>21</v>
      </c>
      <c r="J3538" t="b">
        <v>0</v>
      </c>
      <c r="K3538">
        <v>943169</v>
      </c>
      <c r="L3538">
        <v>2781446</v>
      </c>
      <c r="M3538" t="str">
        <f>IF(VLOOKUP(A3538,'national-winners'!$A$2:$B$13,2,0)=H3538,"Y","N")</f>
        <v>Y</v>
      </c>
      <c r="N3538" t="str">
        <f>_xlfn.XLOOKUP(INDEX('state-winning-votes'!$A$1:$L$53,MATCH($C3538,'state-winning-votes'!$A:$A,0),MATCH($A3538,'state-winning-votes'!$A$2:$L$2,0)),$K:$K,$H:$H)</f>
        <v>Clinton, Hillary</v>
      </c>
      <c r="O3538" t="str">
        <f>VLOOKUP(A3538,'national-winners'!$A$2:$B$13,2,0)</f>
        <v>Trump, Donald J.</v>
      </c>
    </row>
    <row r="3539" spans="1:15" x14ac:dyDescent="0.25">
      <c r="A3539">
        <v>2016</v>
      </c>
      <c r="B3539" t="s">
        <v>87</v>
      </c>
      <c r="C3539" t="s">
        <v>88</v>
      </c>
      <c r="D3539">
        <v>24</v>
      </c>
      <c r="E3539">
        <v>52</v>
      </c>
      <c r="F3539">
        <v>52</v>
      </c>
      <c r="G3539" t="s">
        <v>16</v>
      </c>
      <c r="H3539" t="s">
        <v>377</v>
      </c>
      <c r="I3539" t="s">
        <v>29</v>
      </c>
      <c r="J3539" t="b">
        <v>0</v>
      </c>
      <c r="K3539">
        <v>79605</v>
      </c>
      <c r="L3539">
        <v>2781446</v>
      </c>
      <c r="M3539" t="str">
        <f>IF(VLOOKUP(A3539,'national-winners'!$A$2:$B$13,2,0)=H3539,"Y","N")</f>
        <v>N</v>
      </c>
      <c r="N3539" t="str">
        <f>_xlfn.XLOOKUP(INDEX('state-winning-votes'!$A$1:$L$53,MATCH($C3539,'state-winning-votes'!$A:$A,0),MATCH($A3539,'state-winning-votes'!$A$2:$L$2,0)),$K:$K,$H:$H)</f>
        <v>Clinton, Hillary</v>
      </c>
      <c r="O3539" t="str">
        <f>VLOOKUP(A3539,'national-winners'!$A$2:$B$13,2,0)</f>
        <v>Trump, Donald J.</v>
      </c>
    </row>
    <row r="3540" spans="1:15" x14ac:dyDescent="0.25">
      <c r="A3540">
        <v>2016</v>
      </c>
      <c r="B3540" t="s">
        <v>87</v>
      </c>
      <c r="C3540" t="s">
        <v>88</v>
      </c>
      <c r="D3540">
        <v>24</v>
      </c>
      <c r="E3540">
        <v>52</v>
      </c>
      <c r="F3540">
        <v>52</v>
      </c>
      <c r="G3540" t="s">
        <v>16</v>
      </c>
      <c r="H3540" t="s">
        <v>378</v>
      </c>
      <c r="I3540" t="s">
        <v>274</v>
      </c>
      <c r="J3540" t="b">
        <v>0</v>
      </c>
      <c r="K3540">
        <v>35945</v>
      </c>
      <c r="L3540">
        <v>2781446</v>
      </c>
      <c r="M3540" t="str">
        <f>IF(VLOOKUP(A3540,'national-winners'!$A$2:$B$13,2,0)=H3540,"Y","N")</f>
        <v>N</v>
      </c>
      <c r="N3540" t="str">
        <f>_xlfn.XLOOKUP(INDEX('state-winning-votes'!$A$1:$L$53,MATCH($C3540,'state-winning-votes'!$A:$A,0),MATCH($A3540,'state-winning-votes'!$A$2:$L$2,0)),$K:$K,$H:$H)</f>
        <v>Clinton, Hillary</v>
      </c>
      <c r="O3540" t="str">
        <f>VLOOKUP(A3540,'national-winners'!$A$2:$B$13,2,0)</f>
        <v>Trump, Donald J.</v>
      </c>
    </row>
    <row r="3541" spans="1:15" x14ac:dyDescent="0.25">
      <c r="A3541">
        <v>2016</v>
      </c>
      <c r="B3541" t="s">
        <v>87</v>
      </c>
      <c r="C3541" t="s">
        <v>88</v>
      </c>
      <c r="D3541">
        <v>24</v>
      </c>
      <c r="E3541">
        <v>52</v>
      </c>
      <c r="F3541">
        <v>52</v>
      </c>
      <c r="G3541" t="s">
        <v>16</v>
      </c>
      <c r="J3541" t="b">
        <v>1</v>
      </c>
      <c r="K3541">
        <v>33263</v>
      </c>
      <c r="L3541">
        <v>2781446</v>
      </c>
      <c r="M3541" t="str">
        <f>IF(VLOOKUP(A3541,'national-winners'!$A$2:$B$13,2,0)=H3541,"Y","N")</f>
        <v>N</v>
      </c>
      <c r="N3541" t="str">
        <f>_xlfn.XLOOKUP(INDEX('state-winning-votes'!$A$1:$L$53,MATCH($C3541,'state-winning-votes'!$A:$A,0),MATCH($A3541,'state-winning-votes'!$A$2:$L$2,0)),$K:$K,$H:$H)</f>
        <v>Clinton, Hillary</v>
      </c>
      <c r="O3541" t="str">
        <f>VLOOKUP(A3541,'national-winners'!$A$2:$B$13,2,0)</f>
        <v>Trump, Donald J.</v>
      </c>
    </row>
    <row r="3542" spans="1:15" x14ac:dyDescent="0.25">
      <c r="A3542">
        <v>2016</v>
      </c>
      <c r="B3542" t="s">
        <v>87</v>
      </c>
      <c r="C3542" t="s">
        <v>88</v>
      </c>
      <c r="D3542">
        <v>24</v>
      </c>
      <c r="E3542">
        <v>52</v>
      </c>
      <c r="F3542">
        <v>52</v>
      </c>
      <c r="G3542" t="s">
        <v>16</v>
      </c>
      <c r="H3542" t="s">
        <v>59</v>
      </c>
      <c r="J3542" t="b">
        <v>1</v>
      </c>
      <c r="K3542">
        <v>10921</v>
      </c>
      <c r="L3542">
        <v>2781446</v>
      </c>
      <c r="M3542" t="str">
        <f>IF(VLOOKUP(A3542,'national-winners'!$A$2:$B$13,2,0)=H3542,"Y","N")</f>
        <v>N</v>
      </c>
      <c r="N3542" t="str">
        <f>_xlfn.XLOOKUP(INDEX('state-winning-votes'!$A$1:$L$53,MATCH($C3542,'state-winning-votes'!$A:$A,0),MATCH($A3542,'state-winning-votes'!$A$2:$L$2,0)),$K:$K,$H:$H)</f>
        <v>Clinton, Hillary</v>
      </c>
      <c r="O3542" t="str">
        <f>VLOOKUP(A3542,'national-winners'!$A$2:$B$13,2,0)</f>
        <v>Trump, Donald J.</v>
      </c>
    </row>
    <row r="3543" spans="1:15" x14ac:dyDescent="0.25">
      <c r="A3543">
        <v>2016</v>
      </c>
      <c r="B3543" t="s">
        <v>87</v>
      </c>
      <c r="C3543" t="s">
        <v>88</v>
      </c>
      <c r="D3543">
        <v>24</v>
      </c>
      <c r="E3543">
        <v>52</v>
      </c>
      <c r="F3543">
        <v>52</v>
      </c>
      <c r="G3543" t="s">
        <v>16</v>
      </c>
      <c r="I3543" t="s">
        <v>55</v>
      </c>
      <c r="J3543" t="b">
        <v>1</v>
      </c>
      <c r="K3543">
        <v>278</v>
      </c>
      <c r="L3543">
        <v>2781446</v>
      </c>
      <c r="M3543" t="str">
        <f>IF(VLOOKUP(A3543,'national-winners'!$A$2:$B$13,2,0)=H3543,"Y","N")</f>
        <v>N</v>
      </c>
      <c r="N3543" t="str">
        <f>_xlfn.XLOOKUP(INDEX('state-winning-votes'!$A$1:$L$53,MATCH($C3543,'state-winning-votes'!$A:$A,0),MATCH($A3543,'state-winning-votes'!$A$2:$L$2,0)),$K:$K,$H:$H)</f>
        <v>Clinton, Hillary</v>
      </c>
      <c r="O3543" t="str">
        <f>VLOOKUP(A3543,'national-winners'!$A$2:$B$13,2,0)</f>
        <v>Trump, Donald J.</v>
      </c>
    </row>
    <row r="3544" spans="1:15" x14ac:dyDescent="0.25">
      <c r="A3544">
        <v>2016</v>
      </c>
      <c r="B3544" t="s">
        <v>87</v>
      </c>
      <c r="C3544" t="s">
        <v>88</v>
      </c>
      <c r="D3544">
        <v>24</v>
      </c>
      <c r="E3544">
        <v>52</v>
      </c>
      <c r="F3544">
        <v>52</v>
      </c>
      <c r="G3544" t="s">
        <v>16</v>
      </c>
      <c r="H3544" t="s">
        <v>407</v>
      </c>
      <c r="I3544" t="s">
        <v>21</v>
      </c>
      <c r="J3544" t="b">
        <v>1</v>
      </c>
      <c r="K3544">
        <v>259</v>
      </c>
      <c r="L3544">
        <v>2781446</v>
      </c>
      <c r="M3544" t="str">
        <f>IF(VLOOKUP(A3544,'national-winners'!$A$2:$B$13,2,0)=H3544,"Y","N")</f>
        <v>Y</v>
      </c>
      <c r="N3544" t="str">
        <f>_xlfn.XLOOKUP(INDEX('state-winning-votes'!$A$1:$L$53,MATCH($C3544,'state-winning-votes'!$A:$A,0),MATCH($A3544,'state-winning-votes'!$A$2:$L$2,0)),$K:$K,$H:$H)</f>
        <v>Clinton, Hillary</v>
      </c>
      <c r="O3544" t="str">
        <f>VLOOKUP(A3544,'national-winners'!$A$2:$B$13,2,0)</f>
        <v>Trump, Donald J.</v>
      </c>
    </row>
    <row r="3545" spans="1:15" x14ac:dyDescent="0.25">
      <c r="A3545">
        <v>2016</v>
      </c>
      <c r="B3545" t="s">
        <v>87</v>
      </c>
      <c r="C3545" t="s">
        <v>88</v>
      </c>
      <c r="D3545">
        <v>24</v>
      </c>
      <c r="E3545">
        <v>52</v>
      </c>
      <c r="F3545">
        <v>52</v>
      </c>
      <c r="G3545" t="s">
        <v>16</v>
      </c>
      <c r="H3545" t="s">
        <v>408</v>
      </c>
      <c r="I3545" t="s">
        <v>18</v>
      </c>
      <c r="J3545" t="b">
        <v>1</v>
      </c>
      <c r="K3545">
        <v>78</v>
      </c>
      <c r="L3545">
        <v>2781446</v>
      </c>
      <c r="M3545" t="str">
        <f>IF(VLOOKUP(A3545,'national-winners'!$A$2:$B$13,2,0)=H3545,"Y","N")</f>
        <v>N</v>
      </c>
      <c r="N3545" t="str">
        <f>_xlfn.XLOOKUP(INDEX('state-winning-votes'!$A$1:$L$53,MATCH($C3545,'state-winning-votes'!$A:$A,0),MATCH($A3545,'state-winning-votes'!$A$2:$L$2,0)),$K:$K,$H:$H)</f>
        <v>Clinton, Hillary</v>
      </c>
      <c r="O3545" t="str">
        <f>VLOOKUP(A3545,'national-winners'!$A$2:$B$13,2,0)</f>
        <v>Trump, Donald J.</v>
      </c>
    </row>
    <row r="3546" spans="1:15" x14ac:dyDescent="0.25">
      <c r="A3546">
        <v>2016</v>
      </c>
      <c r="B3546" t="s">
        <v>89</v>
      </c>
      <c r="C3546" t="s">
        <v>90</v>
      </c>
      <c r="D3546">
        <v>25</v>
      </c>
      <c r="E3546">
        <v>14</v>
      </c>
      <c r="F3546">
        <v>3</v>
      </c>
      <c r="G3546" t="s">
        <v>16</v>
      </c>
      <c r="H3546" t="s">
        <v>408</v>
      </c>
      <c r="I3546" t="s">
        <v>18</v>
      </c>
      <c r="J3546" t="b">
        <v>0</v>
      </c>
      <c r="K3546">
        <v>1995196</v>
      </c>
      <c r="L3546">
        <v>3378821</v>
      </c>
      <c r="M3546" t="str">
        <f>IF(VLOOKUP(A3546,'national-winners'!$A$2:$B$13,2,0)=H3546,"Y","N")</f>
        <v>N</v>
      </c>
      <c r="N3546" t="str">
        <f>_xlfn.XLOOKUP(INDEX('state-winning-votes'!$A$1:$L$53,MATCH($C3546,'state-winning-votes'!$A:$A,0),MATCH($A3546,'state-winning-votes'!$A$2:$L$2,0)),$K:$K,$H:$H)</f>
        <v>Clinton, Hillary</v>
      </c>
      <c r="O3546" t="str">
        <f>VLOOKUP(A3546,'national-winners'!$A$2:$B$13,2,0)</f>
        <v>Trump, Donald J.</v>
      </c>
    </row>
    <row r="3547" spans="1:15" x14ac:dyDescent="0.25">
      <c r="A3547">
        <v>2016</v>
      </c>
      <c r="B3547" t="s">
        <v>89</v>
      </c>
      <c r="C3547" t="s">
        <v>90</v>
      </c>
      <c r="D3547">
        <v>25</v>
      </c>
      <c r="E3547">
        <v>14</v>
      </c>
      <c r="F3547">
        <v>3</v>
      </c>
      <c r="G3547" t="s">
        <v>16</v>
      </c>
      <c r="H3547" t="s">
        <v>407</v>
      </c>
      <c r="I3547" t="s">
        <v>21</v>
      </c>
      <c r="J3547" t="b">
        <v>0</v>
      </c>
      <c r="K3547">
        <v>1090893</v>
      </c>
      <c r="L3547">
        <v>3378821</v>
      </c>
      <c r="M3547" t="str">
        <f>IF(VLOOKUP(A3547,'national-winners'!$A$2:$B$13,2,0)=H3547,"Y","N")</f>
        <v>Y</v>
      </c>
      <c r="N3547" t="str">
        <f>_xlfn.XLOOKUP(INDEX('state-winning-votes'!$A$1:$L$53,MATCH($C3547,'state-winning-votes'!$A:$A,0),MATCH($A3547,'state-winning-votes'!$A$2:$L$2,0)),$K:$K,$H:$H)</f>
        <v>Clinton, Hillary</v>
      </c>
      <c r="O3547" t="str">
        <f>VLOOKUP(A3547,'national-winners'!$A$2:$B$13,2,0)</f>
        <v>Trump, Donald J.</v>
      </c>
    </row>
    <row r="3548" spans="1:15" x14ac:dyDescent="0.25">
      <c r="A3548">
        <v>2016</v>
      </c>
      <c r="B3548" t="s">
        <v>89</v>
      </c>
      <c r="C3548" t="s">
        <v>90</v>
      </c>
      <c r="D3548">
        <v>25</v>
      </c>
      <c r="E3548">
        <v>14</v>
      </c>
      <c r="F3548">
        <v>3</v>
      </c>
      <c r="G3548" t="s">
        <v>16</v>
      </c>
      <c r="H3548" t="s">
        <v>377</v>
      </c>
      <c r="I3548" t="s">
        <v>29</v>
      </c>
      <c r="J3548" t="b">
        <v>0</v>
      </c>
      <c r="K3548">
        <v>138018</v>
      </c>
      <c r="L3548">
        <v>3378821</v>
      </c>
      <c r="M3548" t="str">
        <f>IF(VLOOKUP(A3548,'national-winners'!$A$2:$B$13,2,0)=H3548,"Y","N")</f>
        <v>N</v>
      </c>
      <c r="N3548" t="str">
        <f>_xlfn.XLOOKUP(INDEX('state-winning-votes'!$A$1:$L$53,MATCH($C3548,'state-winning-votes'!$A:$A,0),MATCH($A3548,'state-winning-votes'!$A$2:$L$2,0)),$K:$K,$H:$H)</f>
        <v>Clinton, Hillary</v>
      </c>
      <c r="O3548" t="str">
        <f>VLOOKUP(A3548,'national-winners'!$A$2:$B$13,2,0)</f>
        <v>Trump, Donald J.</v>
      </c>
    </row>
    <row r="3549" spans="1:15" x14ac:dyDescent="0.25">
      <c r="A3549">
        <v>2016</v>
      </c>
      <c r="B3549" t="s">
        <v>89</v>
      </c>
      <c r="C3549" t="s">
        <v>90</v>
      </c>
      <c r="D3549">
        <v>25</v>
      </c>
      <c r="E3549">
        <v>14</v>
      </c>
      <c r="F3549">
        <v>3</v>
      </c>
      <c r="G3549" t="s">
        <v>16</v>
      </c>
      <c r="H3549" t="s">
        <v>306</v>
      </c>
      <c r="J3549" t="b">
        <v>0</v>
      </c>
      <c r="K3549">
        <v>53775</v>
      </c>
      <c r="L3549">
        <v>3378821</v>
      </c>
      <c r="M3549" t="str">
        <f>IF(VLOOKUP(A3549,'national-winners'!$A$2:$B$13,2,0)=H3549,"Y","N")</f>
        <v>N</v>
      </c>
      <c r="N3549" t="str">
        <f>_xlfn.XLOOKUP(INDEX('state-winning-votes'!$A$1:$L$53,MATCH($C3549,'state-winning-votes'!$A:$A,0),MATCH($A3549,'state-winning-votes'!$A$2:$L$2,0)),$K:$K,$H:$H)</f>
        <v>Clinton, Hillary</v>
      </c>
      <c r="O3549" t="str">
        <f>VLOOKUP(A3549,'national-winners'!$A$2:$B$13,2,0)</f>
        <v>Trump, Donald J.</v>
      </c>
    </row>
    <row r="3550" spans="1:15" x14ac:dyDescent="0.25">
      <c r="A3550">
        <v>2016</v>
      </c>
      <c r="B3550" t="s">
        <v>89</v>
      </c>
      <c r="C3550" t="s">
        <v>90</v>
      </c>
      <c r="D3550">
        <v>25</v>
      </c>
      <c r="E3550">
        <v>14</v>
      </c>
      <c r="F3550">
        <v>3</v>
      </c>
      <c r="G3550" t="s">
        <v>16</v>
      </c>
      <c r="H3550" t="s">
        <v>59</v>
      </c>
      <c r="J3550" t="b">
        <v>0</v>
      </c>
      <c r="K3550">
        <v>50488</v>
      </c>
      <c r="L3550">
        <v>3378821</v>
      </c>
      <c r="M3550" t="str">
        <f>IF(VLOOKUP(A3550,'national-winners'!$A$2:$B$13,2,0)=H3550,"Y","N")</f>
        <v>N</v>
      </c>
      <c r="N3550" t="str">
        <f>_xlfn.XLOOKUP(INDEX('state-winning-votes'!$A$1:$L$53,MATCH($C3550,'state-winning-votes'!$A:$A,0),MATCH($A3550,'state-winning-votes'!$A$2:$L$2,0)),$K:$K,$H:$H)</f>
        <v>Clinton, Hillary</v>
      </c>
      <c r="O3550" t="str">
        <f>VLOOKUP(A3550,'national-winners'!$A$2:$B$13,2,0)</f>
        <v>Trump, Donald J.</v>
      </c>
    </row>
    <row r="3551" spans="1:15" x14ac:dyDescent="0.25">
      <c r="A3551">
        <v>2016</v>
      </c>
      <c r="B3551" t="s">
        <v>89</v>
      </c>
      <c r="C3551" t="s">
        <v>90</v>
      </c>
      <c r="D3551">
        <v>25</v>
      </c>
      <c r="E3551">
        <v>14</v>
      </c>
      <c r="F3551">
        <v>3</v>
      </c>
      <c r="G3551" t="s">
        <v>16</v>
      </c>
      <c r="H3551" t="s">
        <v>378</v>
      </c>
      <c r="I3551" t="s">
        <v>274</v>
      </c>
      <c r="J3551" t="b">
        <v>0</v>
      </c>
      <c r="K3551">
        <v>47661</v>
      </c>
      <c r="L3551">
        <v>3378821</v>
      </c>
      <c r="M3551" t="str">
        <f>IF(VLOOKUP(A3551,'national-winners'!$A$2:$B$13,2,0)=H3551,"Y","N")</f>
        <v>N</v>
      </c>
      <c r="N3551" t="str">
        <f>_xlfn.XLOOKUP(INDEX('state-winning-votes'!$A$1:$L$53,MATCH($C3551,'state-winning-votes'!$A:$A,0),MATCH($A3551,'state-winning-votes'!$A$2:$L$2,0)),$K:$K,$H:$H)</f>
        <v>Clinton, Hillary</v>
      </c>
      <c r="O3551" t="str">
        <f>VLOOKUP(A3551,'national-winners'!$A$2:$B$13,2,0)</f>
        <v>Trump, Donald J.</v>
      </c>
    </row>
    <row r="3552" spans="1:15" x14ac:dyDescent="0.25">
      <c r="A3552">
        <v>2016</v>
      </c>
      <c r="B3552" t="s">
        <v>89</v>
      </c>
      <c r="C3552" t="s">
        <v>90</v>
      </c>
      <c r="D3552">
        <v>25</v>
      </c>
      <c r="E3552">
        <v>14</v>
      </c>
      <c r="F3552">
        <v>3</v>
      </c>
      <c r="G3552" t="s">
        <v>16</v>
      </c>
      <c r="J3552" t="b">
        <v>1</v>
      </c>
      <c r="K3552">
        <v>2790</v>
      </c>
      <c r="L3552">
        <v>3378821</v>
      </c>
      <c r="M3552" t="str">
        <f>IF(VLOOKUP(A3552,'national-winners'!$A$2:$B$13,2,0)=H3552,"Y","N")</f>
        <v>N</v>
      </c>
      <c r="N3552" t="str">
        <f>_xlfn.XLOOKUP(INDEX('state-winning-votes'!$A$1:$L$53,MATCH($C3552,'state-winning-votes'!$A:$A,0),MATCH($A3552,'state-winning-votes'!$A$2:$L$2,0)),$K:$K,$H:$H)</f>
        <v>Clinton, Hillary</v>
      </c>
      <c r="O3552" t="str">
        <f>VLOOKUP(A3552,'national-winners'!$A$2:$B$13,2,0)</f>
        <v>Trump, Donald J.</v>
      </c>
    </row>
    <row r="3553" spans="1:15" x14ac:dyDescent="0.25">
      <c r="A3553">
        <v>2016</v>
      </c>
      <c r="B3553" t="s">
        <v>91</v>
      </c>
      <c r="C3553" t="s">
        <v>92</v>
      </c>
      <c r="D3553">
        <v>26</v>
      </c>
      <c r="E3553">
        <v>34</v>
      </c>
      <c r="F3553">
        <v>23</v>
      </c>
      <c r="G3553" t="s">
        <v>16</v>
      </c>
      <c r="H3553" t="s">
        <v>407</v>
      </c>
      <c r="I3553" t="s">
        <v>21</v>
      </c>
      <c r="J3553" t="b">
        <v>0</v>
      </c>
      <c r="K3553">
        <v>2279543</v>
      </c>
      <c r="L3553">
        <v>4799284</v>
      </c>
      <c r="M3553" t="str">
        <f>IF(VLOOKUP(A3553,'national-winners'!$A$2:$B$13,2,0)=H3553,"Y","N")</f>
        <v>Y</v>
      </c>
      <c r="N3553" t="str">
        <f>_xlfn.XLOOKUP(INDEX('state-winning-votes'!$A$1:$L$53,MATCH($C3553,'state-winning-votes'!$A:$A,0),MATCH($A3553,'state-winning-votes'!$A$2:$L$2,0)),$K:$K,$H:$H)</f>
        <v>Trump, Donald J.</v>
      </c>
      <c r="O3553" t="str">
        <f>VLOOKUP(A3553,'national-winners'!$A$2:$B$13,2,0)</f>
        <v>Trump, Donald J.</v>
      </c>
    </row>
    <row r="3554" spans="1:15" x14ac:dyDescent="0.25">
      <c r="A3554">
        <v>2016</v>
      </c>
      <c r="B3554" t="s">
        <v>91</v>
      </c>
      <c r="C3554" t="s">
        <v>92</v>
      </c>
      <c r="D3554">
        <v>26</v>
      </c>
      <c r="E3554">
        <v>34</v>
      </c>
      <c r="F3554">
        <v>23</v>
      </c>
      <c r="G3554" t="s">
        <v>16</v>
      </c>
      <c r="H3554" t="s">
        <v>408</v>
      </c>
      <c r="I3554" t="s">
        <v>18</v>
      </c>
      <c r="J3554" t="b">
        <v>0</v>
      </c>
      <c r="K3554">
        <v>2268839</v>
      </c>
      <c r="L3554">
        <v>4799284</v>
      </c>
      <c r="M3554" t="str">
        <f>IF(VLOOKUP(A3554,'national-winners'!$A$2:$B$13,2,0)=H3554,"Y","N")</f>
        <v>N</v>
      </c>
      <c r="N3554" t="str">
        <f>_xlfn.XLOOKUP(INDEX('state-winning-votes'!$A$1:$L$53,MATCH($C3554,'state-winning-votes'!$A:$A,0),MATCH($A3554,'state-winning-votes'!$A$2:$L$2,0)),$K:$K,$H:$H)</f>
        <v>Trump, Donald J.</v>
      </c>
      <c r="O3554" t="str">
        <f>VLOOKUP(A3554,'national-winners'!$A$2:$B$13,2,0)</f>
        <v>Trump, Donald J.</v>
      </c>
    </row>
    <row r="3555" spans="1:15" x14ac:dyDescent="0.25">
      <c r="A3555">
        <v>2016</v>
      </c>
      <c r="B3555" t="s">
        <v>91</v>
      </c>
      <c r="C3555" t="s">
        <v>92</v>
      </c>
      <c r="D3555">
        <v>26</v>
      </c>
      <c r="E3555">
        <v>34</v>
      </c>
      <c r="F3555">
        <v>23</v>
      </c>
      <c r="G3555" t="s">
        <v>16</v>
      </c>
      <c r="H3555" t="s">
        <v>377</v>
      </c>
      <c r="I3555" t="s">
        <v>29</v>
      </c>
      <c r="J3555" t="b">
        <v>0</v>
      </c>
      <c r="K3555">
        <v>172136</v>
      </c>
      <c r="L3555">
        <v>4799284</v>
      </c>
      <c r="M3555" t="str">
        <f>IF(VLOOKUP(A3555,'national-winners'!$A$2:$B$13,2,0)=H3555,"Y","N")</f>
        <v>N</v>
      </c>
      <c r="N3555" t="str">
        <f>_xlfn.XLOOKUP(INDEX('state-winning-votes'!$A$1:$L$53,MATCH($C3555,'state-winning-votes'!$A:$A,0),MATCH($A3555,'state-winning-votes'!$A$2:$L$2,0)),$K:$K,$H:$H)</f>
        <v>Trump, Donald J.</v>
      </c>
      <c r="O3555" t="str">
        <f>VLOOKUP(A3555,'national-winners'!$A$2:$B$13,2,0)</f>
        <v>Trump, Donald J.</v>
      </c>
    </row>
    <row r="3556" spans="1:15" x14ac:dyDescent="0.25">
      <c r="A3556">
        <v>2016</v>
      </c>
      <c r="B3556" t="s">
        <v>91</v>
      </c>
      <c r="C3556" t="s">
        <v>92</v>
      </c>
      <c r="D3556">
        <v>26</v>
      </c>
      <c r="E3556">
        <v>34</v>
      </c>
      <c r="F3556">
        <v>23</v>
      </c>
      <c r="G3556" t="s">
        <v>16</v>
      </c>
      <c r="H3556" t="s">
        <v>378</v>
      </c>
      <c r="I3556" t="s">
        <v>274</v>
      </c>
      <c r="J3556" t="b">
        <v>0</v>
      </c>
      <c r="K3556">
        <v>51463</v>
      </c>
      <c r="L3556">
        <v>4799284</v>
      </c>
      <c r="M3556" t="str">
        <f>IF(VLOOKUP(A3556,'national-winners'!$A$2:$B$13,2,0)=H3556,"Y","N")</f>
        <v>N</v>
      </c>
      <c r="N3556" t="str">
        <f>_xlfn.XLOOKUP(INDEX('state-winning-votes'!$A$1:$L$53,MATCH($C3556,'state-winning-votes'!$A:$A,0),MATCH($A3556,'state-winning-votes'!$A$2:$L$2,0)),$K:$K,$H:$H)</f>
        <v>Trump, Donald J.</v>
      </c>
      <c r="O3556" t="str">
        <f>VLOOKUP(A3556,'national-winners'!$A$2:$B$13,2,0)</f>
        <v>Trump, Donald J.</v>
      </c>
    </row>
    <row r="3557" spans="1:15" x14ac:dyDescent="0.25">
      <c r="A3557">
        <v>2016</v>
      </c>
      <c r="B3557" t="s">
        <v>91</v>
      </c>
      <c r="C3557" t="s">
        <v>92</v>
      </c>
      <c r="D3557">
        <v>26</v>
      </c>
      <c r="E3557">
        <v>34</v>
      </c>
      <c r="F3557">
        <v>23</v>
      </c>
      <c r="G3557" t="s">
        <v>16</v>
      </c>
      <c r="H3557" t="s">
        <v>409</v>
      </c>
      <c r="I3557" t="s">
        <v>275</v>
      </c>
      <c r="J3557" t="b">
        <v>0</v>
      </c>
      <c r="K3557">
        <v>16139</v>
      </c>
      <c r="L3557">
        <v>4799284</v>
      </c>
      <c r="M3557" t="str">
        <f>IF(VLOOKUP(A3557,'national-winners'!$A$2:$B$13,2,0)=H3557,"Y","N")</f>
        <v>N</v>
      </c>
      <c r="N3557" t="str">
        <f>_xlfn.XLOOKUP(INDEX('state-winning-votes'!$A$1:$L$53,MATCH($C3557,'state-winning-votes'!$A:$A,0),MATCH($A3557,'state-winning-votes'!$A$2:$L$2,0)),$K:$K,$H:$H)</f>
        <v>Trump, Donald J.</v>
      </c>
      <c r="O3557" t="str">
        <f>VLOOKUP(A3557,'national-winners'!$A$2:$B$13,2,0)</f>
        <v>Trump, Donald J.</v>
      </c>
    </row>
    <row r="3558" spans="1:15" x14ac:dyDescent="0.25">
      <c r="A3558">
        <v>2016</v>
      </c>
      <c r="B3558" t="s">
        <v>91</v>
      </c>
      <c r="C3558" t="s">
        <v>92</v>
      </c>
      <c r="D3558">
        <v>26</v>
      </c>
      <c r="E3558">
        <v>34</v>
      </c>
      <c r="F3558">
        <v>23</v>
      </c>
      <c r="G3558" t="s">
        <v>16</v>
      </c>
      <c r="J3558" t="b">
        <v>1</v>
      </c>
      <c r="K3558">
        <v>8955</v>
      </c>
      <c r="L3558">
        <v>4799284</v>
      </c>
      <c r="M3558" t="str">
        <f>IF(VLOOKUP(A3558,'national-winners'!$A$2:$B$13,2,0)=H3558,"Y","N")</f>
        <v>N</v>
      </c>
      <c r="N3558" t="str">
        <f>_xlfn.XLOOKUP(INDEX('state-winning-votes'!$A$1:$L$53,MATCH($C3558,'state-winning-votes'!$A:$A,0),MATCH($A3558,'state-winning-votes'!$A$2:$L$2,0)),$K:$K,$H:$H)</f>
        <v>Trump, Donald J.</v>
      </c>
      <c r="O3558" t="str">
        <f>VLOOKUP(A3558,'national-winners'!$A$2:$B$13,2,0)</f>
        <v>Trump, Donald J.</v>
      </c>
    </row>
    <row r="3559" spans="1:15" x14ac:dyDescent="0.25">
      <c r="A3559">
        <v>2016</v>
      </c>
      <c r="B3559" t="s">
        <v>91</v>
      </c>
      <c r="C3559" t="s">
        <v>92</v>
      </c>
      <c r="D3559">
        <v>26</v>
      </c>
      <c r="E3559">
        <v>34</v>
      </c>
      <c r="F3559">
        <v>23</v>
      </c>
      <c r="G3559" t="s">
        <v>16</v>
      </c>
      <c r="H3559" t="s">
        <v>432</v>
      </c>
      <c r="I3559" t="s">
        <v>237</v>
      </c>
      <c r="J3559" t="b">
        <v>0</v>
      </c>
      <c r="K3559">
        <v>2209</v>
      </c>
      <c r="L3559">
        <v>4799284</v>
      </c>
      <c r="M3559" t="str">
        <f>IF(VLOOKUP(A3559,'national-winners'!$A$2:$B$13,2,0)=H3559,"Y","N")</f>
        <v>N</v>
      </c>
      <c r="N3559" t="str">
        <f>_xlfn.XLOOKUP(INDEX('state-winning-votes'!$A$1:$L$53,MATCH($C3559,'state-winning-votes'!$A:$A,0),MATCH($A3559,'state-winning-votes'!$A$2:$L$2,0)),$K:$K,$H:$H)</f>
        <v>Trump, Donald J.</v>
      </c>
      <c r="O3559" t="str">
        <f>VLOOKUP(A3559,'national-winners'!$A$2:$B$13,2,0)</f>
        <v>Trump, Donald J.</v>
      </c>
    </row>
    <row r="3560" spans="1:15" x14ac:dyDescent="0.25">
      <c r="A3560">
        <v>2016</v>
      </c>
      <c r="B3560" t="s">
        <v>94</v>
      </c>
      <c r="C3560" t="s">
        <v>95</v>
      </c>
      <c r="D3560">
        <v>27</v>
      </c>
      <c r="E3560">
        <v>41</v>
      </c>
      <c r="F3560">
        <v>33</v>
      </c>
      <c r="G3560" t="s">
        <v>16</v>
      </c>
      <c r="H3560" t="s">
        <v>408</v>
      </c>
      <c r="I3560" t="s">
        <v>18</v>
      </c>
      <c r="J3560" t="b">
        <v>0</v>
      </c>
      <c r="K3560">
        <v>1367705</v>
      </c>
      <c r="L3560">
        <v>2944782</v>
      </c>
      <c r="M3560" t="str">
        <f>IF(VLOOKUP(A3560,'national-winners'!$A$2:$B$13,2,0)=H3560,"Y","N")</f>
        <v>N</v>
      </c>
      <c r="N3560" t="str">
        <f>_xlfn.XLOOKUP(INDEX('state-winning-votes'!$A$1:$L$53,MATCH($C3560,'state-winning-votes'!$A:$A,0),MATCH($A3560,'state-winning-votes'!$A$2:$L$2,0)),$K:$K,$H:$H)</f>
        <v>Clinton, Hillary</v>
      </c>
      <c r="O3560" t="str">
        <f>VLOOKUP(A3560,'national-winners'!$A$2:$B$13,2,0)</f>
        <v>Trump, Donald J.</v>
      </c>
    </row>
    <row r="3561" spans="1:15" x14ac:dyDescent="0.25">
      <c r="A3561">
        <v>2016</v>
      </c>
      <c r="B3561" t="s">
        <v>94</v>
      </c>
      <c r="C3561" t="s">
        <v>95</v>
      </c>
      <c r="D3561">
        <v>27</v>
      </c>
      <c r="E3561">
        <v>41</v>
      </c>
      <c r="F3561">
        <v>33</v>
      </c>
      <c r="G3561" t="s">
        <v>16</v>
      </c>
      <c r="H3561" t="s">
        <v>407</v>
      </c>
      <c r="I3561" t="s">
        <v>21</v>
      </c>
      <c r="J3561" t="b">
        <v>0</v>
      </c>
      <c r="K3561">
        <v>1322949</v>
      </c>
      <c r="L3561">
        <v>2944782</v>
      </c>
      <c r="M3561" t="str">
        <f>IF(VLOOKUP(A3561,'national-winners'!$A$2:$B$13,2,0)=H3561,"Y","N")</f>
        <v>Y</v>
      </c>
      <c r="N3561" t="str">
        <f>_xlfn.XLOOKUP(INDEX('state-winning-votes'!$A$1:$L$53,MATCH($C3561,'state-winning-votes'!$A:$A,0),MATCH($A3561,'state-winning-votes'!$A$2:$L$2,0)),$K:$K,$H:$H)</f>
        <v>Clinton, Hillary</v>
      </c>
      <c r="O3561" t="str">
        <f>VLOOKUP(A3561,'national-winners'!$A$2:$B$13,2,0)</f>
        <v>Trump, Donald J.</v>
      </c>
    </row>
    <row r="3562" spans="1:15" x14ac:dyDescent="0.25">
      <c r="A3562">
        <v>2016</v>
      </c>
      <c r="B3562" t="s">
        <v>94</v>
      </c>
      <c r="C3562" t="s">
        <v>95</v>
      </c>
      <c r="D3562">
        <v>27</v>
      </c>
      <c r="E3562">
        <v>41</v>
      </c>
      <c r="F3562">
        <v>33</v>
      </c>
      <c r="G3562" t="s">
        <v>16</v>
      </c>
      <c r="H3562" t="s">
        <v>377</v>
      </c>
      <c r="I3562" t="s">
        <v>29</v>
      </c>
      <c r="J3562" t="b">
        <v>0</v>
      </c>
      <c r="K3562">
        <v>112972</v>
      </c>
      <c r="L3562">
        <v>2944782</v>
      </c>
      <c r="M3562" t="str">
        <f>IF(VLOOKUP(A3562,'national-winners'!$A$2:$B$13,2,0)=H3562,"Y","N")</f>
        <v>N</v>
      </c>
      <c r="N3562" t="str">
        <f>_xlfn.XLOOKUP(INDEX('state-winning-votes'!$A$1:$L$53,MATCH($C3562,'state-winning-votes'!$A:$A,0),MATCH($A3562,'state-winning-votes'!$A$2:$L$2,0)),$K:$K,$H:$H)</f>
        <v>Clinton, Hillary</v>
      </c>
      <c r="O3562" t="str">
        <f>VLOOKUP(A3562,'national-winners'!$A$2:$B$13,2,0)</f>
        <v>Trump, Donald J.</v>
      </c>
    </row>
    <row r="3563" spans="1:15" x14ac:dyDescent="0.25">
      <c r="A3563">
        <v>2016</v>
      </c>
      <c r="B3563" t="s">
        <v>94</v>
      </c>
      <c r="C3563" t="s">
        <v>95</v>
      </c>
      <c r="D3563">
        <v>27</v>
      </c>
      <c r="E3563">
        <v>41</v>
      </c>
      <c r="F3563">
        <v>33</v>
      </c>
      <c r="G3563" t="s">
        <v>16</v>
      </c>
      <c r="H3563" t="s">
        <v>412</v>
      </c>
      <c r="I3563" t="s">
        <v>292</v>
      </c>
      <c r="J3563" t="b">
        <v>0</v>
      </c>
      <c r="K3563">
        <v>53075</v>
      </c>
      <c r="L3563">
        <v>2944782</v>
      </c>
      <c r="M3563" t="str">
        <f>IF(VLOOKUP(A3563,'national-winners'!$A$2:$B$13,2,0)=H3563,"Y","N")</f>
        <v>N</v>
      </c>
      <c r="N3563" t="str">
        <f>_xlfn.XLOOKUP(INDEX('state-winning-votes'!$A$1:$L$53,MATCH($C3563,'state-winning-votes'!$A:$A,0),MATCH($A3563,'state-winning-votes'!$A$2:$L$2,0)),$K:$K,$H:$H)</f>
        <v>Clinton, Hillary</v>
      </c>
      <c r="O3563" t="str">
        <f>VLOOKUP(A3563,'national-winners'!$A$2:$B$13,2,0)</f>
        <v>Trump, Donald J.</v>
      </c>
    </row>
    <row r="3564" spans="1:15" x14ac:dyDescent="0.25">
      <c r="A3564">
        <v>2016</v>
      </c>
      <c r="B3564" t="s">
        <v>94</v>
      </c>
      <c r="C3564" t="s">
        <v>95</v>
      </c>
      <c r="D3564">
        <v>27</v>
      </c>
      <c r="E3564">
        <v>41</v>
      </c>
      <c r="F3564">
        <v>33</v>
      </c>
      <c r="G3564" t="s">
        <v>16</v>
      </c>
      <c r="H3564" t="s">
        <v>378</v>
      </c>
      <c r="I3564" t="s">
        <v>274</v>
      </c>
      <c r="J3564" t="b">
        <v>0</v>
      </c>
      <c r="K3564">
        <v>36986</v>
      </c>
      <c r="L3564">
        <v>2944782</v>
      </c>
      <c r="M3564" t="str">
        <f>IF(VLOOKUP(A3564,'national-winners'!$A$2:$B$13,2,0)=H3564,"Y","N")</f>
        <v>N</v>
      </c>
      <c r="N3564" t="str">
        <f>_xlfn.XLOOKUP(INDEX('state-winning-votes'!$A$1:$L$53,MATCH($C3564,'state-winning-votes'!$A:$A,0),MATCH($A3564,'state-winning-votes'!$A$2:$L$2,0)),$K:$K,$H:$H)</f>
        <v>Clinton, Hillary</v>
      </c>
      <c r="O3564" t="str">
        <f>VLOOKUP(A3564,'national-winners'!$A$2:$B$13,2,0)</f>
        <v>Trump, Donald J.</v>
      </c>
    </row>
    <row r="3565" spans="1:15" x14ac:dyDescent="0.25">
      <c r="A3565">
        <v>2016</v>
      </c>
      <c r="B3565" t="s">
        <v>94</v>
      </c>
      <c r="C3565" t="s">
        <v>95</v>
      </c>
      <c r="D3565">
        <v>27</v>
      </c>
      <c r="E3565">
        <v>41</v>
      </c>
      <c r="F3565">
        <v>33</v>
      </c>
      <c r="G3565" t="s">
        <v>16</v>
      </c>
      <c r="J3565" t="b">
        <v>1</v>
      </c>
      <c r="K3565">
        <v>27247</v>
      </c>
      <c r="L3565">
        <v>2944782</v>
      </c>
      <c r="M3565" t="str">
        <f>IF(VLOOKUP(A3565,'national-winners'!$A$2:$B$13,2,0)=H3565,"Y","N")</f>
        <v>N</v>
      </c>
      <c r="N3565" t="str">
        <f>_xlfn.XLOOKUP(INDEX('state-winning-votes'!$A$1:$L$53,MATCH($C3565,'state-winning-votes'!$A:$A,0),MATCH($A3565,'state-winning-votes'!$A$2:$L$2,0)),$K:$K,$H:$H)</f>
        <v>Clinton, Hillary</v>
      </c>
      <c r="O3565" t="str">
        <f>VLOOKUP(A3565,'national-winners'!$A$2:$B$13,2,0)</f>
        <v>Trump, Donald J.</v>
      </c>
    </row>
    <row r="3566" spans="1:15" x14ac:dyDescent="0.25">
      <c r="A3566">
        <v>2016</v>
      </c>
      <c r="B3566" t="s">
        <v>94</v>
      </c>
      <c r="C3566" t="s">
        <v>95</v>
      </c>
      <c r="D3566">
        <v>27</v>
      </c>
      <c r="E3566">
        <v>41</v>
      </c>
      <c r="F3566">
        <v>33</v>
      </c>
      <c r="G3566" t="s">
        <v>16</v>
      </c>
      <c r="H3566" t="s">
        <v>435</v>
      </c>
      <c r="I3566" t="s">
        <v>436</v>
      </c>
      <c r="J3566" t="b">
        <v>0</v>
      </c>
      <c r="K3566">
        <v>11291</v>
      </c>
      <c r="L3566">
        <v>2944782</v>
      </c>
      <c r="M3566" t="str">
        <f>IF(VLOOKUP(A3566,'national-winners'!$A$2:$B$13,2,0)=H3566,"Y","N")</f>
        <v>N</v>
      </c>
      <c r="N3566" t="str">
        <f>_xlfn.XLOOKUP(INDEX('state-winning-votes'!$A$1:$L$53,MATCH($C3566,'state-winning-votes'!$A:$A,0),MATCH($A3566,'state-winning-votes'!$A$2:$L$2,0)),$K:$K,$H:$H)</f>
        <v>Clinton, Hillary</v>
      </c>
      <c r="O3566" t="str">
        <f>VLOOKUP(A3566,'national-winners'!$A$2:$B$13,2,0)</f>
        <v>Trump, Donald J.</v>
      </c>
    </row>
    <row r="3567" spans="1:15" x14ac:dyDescent="0.25">
      <c r="A3567">
        <v>2016</v>
      </c>
      <c r="B3567" t="s">
        <v>94</v>
      </c>
      <c r="C3567" t="s">
        <v>95</v>
      </c>
      <c r="D3567">
        <v>27</v>
      </c>
      <c r="E3567">
        <v>41</v>
      </c>
      <c r="F3567">
        <v>33</v>
      </c>
      <c r="G3567" t="s">
        <v>16</v>
      </c>
      <c r="H3567" t="s">
        <v>409</v>
      </c>
      <c r="I3567" t="s">
        <v>134</v>
      </c>
      <c r="J3567" t="b">
        <v>0</v>
      </c>
      <c r="K3567">
        <v>9456</v>
      </c>
      <c r="L3567">
        <v>2944782</v>
      </c>
      <c r="M3567" t="str">
        <f>IF(VLOOKUP(A3567,'national-winners'!$A$2:$B$13,2,0)=H3567,"Y","N")</f>
        <v>N</v>
      </c>
      <c r="N3567" t="str">
        <f>_xlfn.XLOOKUP(INDEX('state-winning-votes'!$A$1:$L$53,MATCH($C3567,'state-winning-votes'!$A:$A,0),MATCH($A3567,'state-winning-votes'!$A$2:$L$2,0)),$K:$K,$H:$H)</f>
        <v>Clinton, Hillary</v>
      </c>
      <c r="O3567" t="str">
        <f>VLOOKUP(A3567,'national-winners'!$A$2:$B$13,2,0)</f>
        <v>Trump, Donald J.</v>
      </c>
    </row>
    <row r="3568" spans="1:15" x14ac:dyDescent="0.25">
      <c r="A3568">
        <v>2016</v>
      </c>
      <c r="B3568" t="s">
        <v>94</v>
      </c>
      <c r="C3568" t="s">
        <v>95</v>
      </c>
      <c r="D3568">
        <v>27</v>
      </c>
      <c r="E3568">
        <v>41</v>
      </c>
      <c r="F3568">
        <v>33</v>
      </c>
      <c r="G3568" t="s">
        <v>16</v>
      </c>
      <c r="H3568" t="s">
        <v>426</v>
      </c>
      <c r="I3568" t="s">
        <v>37</v>
      </c>
      <c r="J3568" t="b">
        <v>0</v>
      </c>
      <c r="K3568">
        <v>1671</v>
      </c>
      <c r="L3568">
        <v>2944782</v>
      </c>
      <c r="M3568" t="str">
        <f>IF(VLOOKUP(A3568,'national-winners'!$A$2:$B$13,2,0)=H3568,"Y","N")</f>
        <v>N</v>
      </c>
      <c r="N3568" t="str">
        <f>_xlfn.XLOOKUP(INDEX('state-winning-votes'!$A$1:$L$53,MATCH($C3568,'state-winning-votes'!$A:$A,0),MATCH($A3568,'state-winning-votes'!$A$2:$L$2,0)),$K:$K,$H:$H)</f>
        <v>Clinton, Hillary</v>
      </c>
      <c r="O3568" t="str">
        <f>VLOOKUP(A3568,'national-winners'!$A$2:$B$13,2,0)</f>
        <v>Trump, Donald J.</v>
      </c>
    </row>
    <row r="3569" spans="1:15" x14ac:dyDescent="0.25">
      <c r="A3569">
        <v>2016</v>
      </c>
      <c r="B3569" t="s">
        <v>94</v>
      </c>
      <c r="C3569" t="s">
        <v>95</v>
      </c>
      <c r="D3569">
        <v>27</v>
      </c>
      <c r="E3569">
        <v>41</v>
      </c>
      <c r="F3569">
        <v>33</v>
      </c>
      <c r="G3569" t="s">
        <v>16</v>
      </c>
      <c r="H3569" t="s">
        <v>410</v>
      </c>
      <c r="I3569" t="s">
        <v>411</v>
      </c>
      <c r="J3569" t="b">
        <v>0</v>
      </c>
      <c r="K3569">
        <v>1430</v>
      </c>
      <c r="L3569">
        <v>2944782</v>
      </c>
      <c r="M3569" t="str">
        <f>IF(VLOOKUP(A3569,'national-winners'!$A$2:$B$13,2,0)=H3569,"Y","N")</f>
        <v>N</v>
      </c>
      <c r="N3569" t="str">
        <f>_xlfn.XLOOKUP(INDEX('state-winning-votes'!$A$1:$L$53,MATCH($C3569,'state-winning-votes'!$A:$A,0),MATCH($A3569,'state-winning-votes'!$A$2:$L$2,0)),$K:$K,$H:$H)</f>
        <v>Clinton, Hillary</v>
      </c>
      <c r="O3569" t="str">
        <f>VLOOKUP(A3569,'national-winners'!$A$2:$B$13,2,0)</f>
        <v>Trump, Donald J.</v>
      </c>
    </row>
    <row r="3570" spans="1:15" x14ac:dyDescent="0.25">
      <c r="A3570">
        <v>2016</v>
      </c>
      <c r="B3570" t="s">
        <v>101</v>
      </c>
      <c r="C3570" t="s">
        <v>102</v>
      </c>
      <c r="D3570">
        <v>28</v>
      </c>
      <c r="E3570">
        <v>64</v>
      </c>
      <c r="F3570">
        <v>46</v>
      </c>
      <c r="G3570" t="s">
        <v>16</v>
      </c>
      <c r="H3570" t="s">
        <v>407</v>
      </c>
      <c r="I3570" t="s">
        <v>21</v>
      </c>
      <c r="J3570" t="b">
        <v>0</v>
      </c>
      <c r="K3570">
        <v>700714</v>
      </c>
      <c r="L3570">
        <v>1209357</v>
      </c>
      <c r="M3570" t="str">
        <f>IF(VLOOKUP(A3570,'national-winners'!$A$2:$B$13,2,0)=H3570,"Y","N")</f>
        <v>Y</v>
      </c>
      <c r="N3570" t="str">
        <f>_xlfn.XLOOKUP(INDEX('state-winning-votes'!$A$1:$L$53,MATCH($C3570,'state-winning-votes'!$A:$A,0),MATCH($A3570,'state-winning-votes'!$A$2:$L$2,0)),$K:$K,$H:$H)</f>
        <v>Trump, Donald J.</v>
      </c>
      <c r="O3570" t="str">
        <f>VLOOKUP(A3570,'national-winners'!$A$2:$B$13,2,0)</f>
        <v>Trump, Donald J.</v>
      </c>
    </row>
    <row r="3571" spans="1:15" x14ac:dyDescent="0.25">
      <c r="A3571">
        <v>2016</v>
      </c>
      <c r="B3571" t="s">
        <v>101</v>
      </c>
      <c r="C3571" t="s">
        <v>102</v>
      </c>
      <c r="D3571">
        <v>28</v>
      </c>
      <c r="E3571">
        <v>64</v>
      </c>
      <c r="F3571">
        <v>46</v>
      </c>
      <c r="G3571" t="s">
        <v>16</v>
      </c>
      <c r="H3571" t="s">
        <v>408</v>
      </c>
      <c r="I3571" t="s">
        <v>18</v>
      </c>
      <c r="J3571" t="b">
        <v>0</v>
      </c>
      <c r="K3571">
        <v>485131</v>
      </c>
      <c r="L3571">
        <v>1209357</v>
      </c>
      <c r="M3571" t="str">
        <f>IF(VLOOKUP(A3571,'national-winners'!$A$2:$B$13,2,0)=H3571,"Y","N")</f>
        <v>N</v>
      </c>
      <c r="N3571" t="str">
        <f>_xlfn.XLOOKUP(INDEX('state-winning-votes'!$A$1:$L$53,MATCH($C3571,'state-winning-votes'!$A:$A,0),MATCH($A3571,'state-winning-votes'!$A$2:$L$2,0)),$K:$K,$H:$H)</f>
        <v>Trump, Donald J.</v>
      </c>
      <c r="O3571" t="str">
        <f>VLOOKUP(A3571,'national-winners'!$A$2:$B$13,2,0)</f>
        <v>Trump, Donald J.</v>
      </c>
    </row>
    <row r="3572" spans="1:15" x14ac:dyDescent="0.25">
      <c r="A3572">
        <v>2016</v>
      </c>
      <c r="B3572" t="s">
        <v>101</v>
      </c>
      <c r="C3572" t="s">
        <v>102</v>
      </c>
      <c r="D3572">
        <v>28</v>
      </c>
      <c r="E3572">
        <v>64</v>
      </c>
      <c r="F3572">
        <v>46</v>
      </c>
      <c r="G3572" t="s">
        <v>16</v>
      </c>
      <c r="H3572" t="s">
        <v>377</v>
      </c>
      <c r="I3572" t="s">
        <v>29</v>
      </c>
      <c r="J3572" t="b">
        <v>0</v>
      </c>
      <c r="K3572">
        <v>14435</v>
      </c>
      <c r="L3572">
        <v>1209357</v>
      </c>
      <c r="M3572" t="str">
        <f>IF(VLOOKUP(A3572,'national-winners'!$A$2:$B$13,2,0)=H3572,"Y","N")</f>
        <v>N</v>
      </c>
      <c r="N3572" t="str">
        <f>_xlfn.XLOOKUP(INDEX('state-winning-votes'!$A$1:$L$53,MATCH($C3572,'state-winning-votes'!$A:$A,0),MATCH($A3572,'state-winning-votes'!$A$2:$L$2,0)),$K:$K,$H:$H)</f>
        <v>Trump, Donald J.</v>
      </c>
      <c r="O3572" t="str">
        <f>VLOOKUP(A3572,'national-winners'!$A$2:$B$13,2,0)</f>
        <v>Trump, Donald J.</v>
      </c>
    </row>
    <row r="3573" spans="1:15" x14ac:dyDescent="0.25">
      <c r="A3573">
        <v>2016</v>
      </c>
      <c r="B3573" t="s">
        <v>101</v>
      </c>
      <c r="C3573" t="s">
        <v>102</v>
      </c>
      <c r="D3573">
        <v>28</v>
      </c>
      <c r="E3573">
        <v>64</v>
      </c>
      <c r="F3573">
        <v>46</v>
      </c>
      <c r="G3573" t="s">
        <v>16</v>
      </c>
      <c r="H3573" t="s">
        <v>409</v>
      </c>
      <c r="I3573" t="s">
        <v>134</v>
      </c>
      <c r="J3573" t="b">
        <v>0</v>
      </c>
      <c r="K3573">
        <v>3987</v>
      </c>
      <c r="L3573">
        <v>1209357</v>
      </c>
      <c r="M3573" t="str">
        <f>IF(VLOOKUP(A3573,'national-winners'!$A$2:$B$13,2,0)=H3573,"Y","N")</f>
        <v>N</v>
      </c>
      <c r="N3573" t="str">
        <f>_xlfn.XLOOKUP(INDEX('state-winning-votes'!$A$1:$L$53,MATCH($C3573,'state-winning-votes'!$A:$A,0),MATCH($A3573,'state-winning-votes'!$A$2:$L$2,0)),$K:$K,$H:$H)</f>
        <v>Trump, Donald J.</v>
      </c>
      <c r="O3573" t="str">
        <f>VLOOKUP(A3573,'national-winners'!$A$2:$B$13,2,0)</f>
        <v>Trump, Donald J.</v>
      </c>
    </row>
    <row r="3574" spans="1:15" x14ac:dyDescent="0.25">
      <c r="A3574">
        <v>2016</v>
      </c>
      <c r="B3574" t="s">
        <v>101</v>
      </c>
      <c r="C3574" t="s">
        <v>102</v>
      </c>
      <c r="D3574">
        <v>28</v>
      </c>
      <c r="E3574">
        <v>64</v>
      </c>
      <c r="F3574">
        <v>46</v>
      </c>
      <c r="G3574" t="s">
        <v>16</v>
      </c>
      <c r="H3574" t="s">
        <v>378</v>
      </c>
      <c r="I3574" t="s">
        <v>274</v>
      </c>
      <c r="J3574" t="b">
        <v>0</v>
      </c>
      <c r="K3574">
        <v>3731</v>
      </c>
      <c r="L3574">
        <v>1209357</v>
      </c>
      <c r="M3574" t="str">
        <f>IF(VLOOKUP(A3574,'national-winners'!$A$2:$B$13,2,0)=H3574,"Y","N")</f>
        <v>N</v>
      </c>
      <c r="N3574" t="str">
        <f>_xlfn.XLOOKUP(INDEX('state-winning-votes'!$A$1:$L$53,MATCH($C3574,'state-winning-votes'!$A:$A,0),MATCH($A3574,'state-winning-votes'!$A$2:$L$2,0)),$K:$K,$H:$H)</f>
        <v>Trump, Donald J.</v>
      </c>
      <c r="O3574" t="str">
        <f>VLOOKUP(A3574,'national-winners'!$A$2:$B$13,2,0)</f>
        <v>Trump, Donald J.</v>
      </c>
    </row>
    <row r="3575" spans="1:15" x14ac:dyDescent="0.25">
      <c r="A3575">
        <v>2016</v>
      </c>
      <c r="B3575" t="s">
        <v>101</v>
      </c>
      <c r="C3575" t="s">
        <v>102</v>
      </c>
      <c r="D3575">
        <v>28</v>
      </c>
      <c r="E3575">
        <v>64</v>
      </c>
      <c r="F3575">
        <v>46</v>
      </c>
      <c r="G3575" t="s">
        <v>16</v>
      </c>
      <c r="H3575" t="s">
        <v>433</v>
      </c>
      <c r="I3575" t="s">
        <v>25</v>
      </c>
      <c r="J3575" t="b">
        <v>0</v>
      </c>
      <c r="K3575">
        <v>715</v>
      </c>
      <c r="L3575">
        <v>1209357</v>
      </c>
      <c r="M3575" t="str">
        <f>IF(VLOOKUP(A3575,'national-winners'!$A$2:$B$13,2,0)=H3575,"Y","N")</f>
        <v>N</v>
      </c>
      <c r="N3575" t="str">
        <f>_xlfn.XLOOKUP(INDEX('state-winning-votes'!$A$1:$L$53,MATCH($C3575,'state-winning-votes'!$A:$A,0),MATCH($A3575,'state-winning-votes'!$A$2:$L$2,0)),$K:$K,$H:$H)</f>
        <v>Trump, Donald J.</v>
      </c>
      <c r="O3575" t="str">
        <f>VLOOKUP(A3575,'national-winners'!$A$2:$B$13,2,0)</f>
        <v>Trump, Donald J.</v>
      </c>
    </row>
    <row r="3576" spans="1:15" x14ac:dyDescent="0.25">
      <c r="A3576">
        <v>2016</v>
      </c>
      <c r="B3576" t="s">
        <v>101</v>
      </c>
      <c r="C3576" t="s">
        <v>102</v>
      </c>
      <c r="D3576">
        <v>28</v>
      </c>
      <c r="E3576">
        <v>64</v>
      </c>
      <c r="F3576">
        <v>46</v>
      </c>
      <c r="G3576" t="s">
        <v>16</v>
      </c>
      <c r="H3576" t="s">
        <v>410</v>
      </c>
      <c r="I3576" t="s">
        <v>411</v>
      </c>
      <c r="J3576" t="b">
        <v>0</v>
      </c>
      <c r="K3576">
        <v>644</v>
      </c>
      <c r="L3576">
        <v>1209357</v>
      </c>
      <c r="M3576" t="str">
        <f>IF(VLOOKUP(A3576,'national-winners'!$A$2:$B$13,2,0)=H3576,"Y","N")</f>
        <v>N</v>
      </c>
      <c r="N3576" t="str">
        <f>_xlfn.XLOOKUP(INDEX('state-winning-votes'!$A$1:$L$53,MATCH($C3576,'state-winning-votes'!$A:$A,0),MATCH($A3576,'state-winning-votes'!$A$2:$L$2,0)),$K:$K,$H:$H)</f>
        <v>Trump, Donald J.</v>
      </c>
      <c r="O3576" t="str">
        <f>VLOOKUP(A3576,'national-winners'!$A$2:$B$13,2,0)</f>
        <v>Trump, Donald J.</v>
      </c>
    </row>
    <row r="3577" spans="1:15" x14ac:dyDescent="0.25">
      <c r="A3577">
        <v>2016</v>
      </c>
      <c r="B3577" t="s">
        <v>103</v>
      </c>
      <c r="C3577" t="s">
        <v>104</v>
      </c>
      <c r="D3577">
        <v>29</v>
      </c>
      <c r="E3577">
        <v>43</v>
      </c>
      <c r="F3577">
        <v>34</v>
      </c>
      <c r="G3577" t="s">
        <v>16</v>
      </c>
      <c r="H3577" t="s">
        <v>407</v>
      </c>
      <c r="I3577" t="s">
        <v>21</v>
      </c>
      <c r="J3577" t="b">
        <v>0</v>
      </c>
      <c r="K3577">
        <v>1594511</v>
      </c>
      <c r="L3577">
        <v>2808605</v>
      </c>
      <c r="M3577" t="str">
        <f>IF(VLOOKUP(A3577,'national-winners'!$A$2:$B$13,2,0)=H3577,"Y","N")</f>
        <v>Y</v>
      </c>
      <c r="N3577" t="str">
        <f>_xlfn.XLOOKUP(INDEX('state-winning-votes'!$A$1:$L$53,MATCH($C3577,'state-winning-votes'!$A:$A,0),MATCH($A3577,'state-winning-votes'!$A$2:$L$2,0)),$K:$K,$H:$H)</f>
        <v>Trump, Donald J.</v>
      </c>
      <c r="O3577" t="str">
        <f>VLOOKUP(A3577,'national-winners'!$A$2:$B$13,2,0)</f>
        <v>Trump, Donald J.</v>
      </c>
    </row>
    <row r="3578" spans="1:15" x14ac:dyDescent="0.25">
      <c r="A3578">
        <v>2016</v>
      </c>
      <c r="B3578" t="s">
        <v>103</v>
      </c>
      <c r="C3578" t="s">
        <v>104</v>
      </c>
      <c r="D3578">
        <v>29</v>
      </c>
      <c r="E3578">
        <v>43</v>
      </c>
      <c r="F3578">
        <v>34</v>
      </c>
      <c r="G3578" t="s">
        <v>16</v>
      </c>
      <c r="H3578" t="s">
        <v>408</v>
      </c>
      <c r="I3578" t="s">
        <v>18</v>
      </c>
      <c r="J3578" t="b">
        <v>0</v>
      </c>
      <c r="K3578">
        <v>1071068</v>
      </c>
      <c r="L3578">
        <v>2808605</v>
      </c>
      <c r="M3578" t="str">
        <f>IF(VLOOKUP(A3578,'national-winners'!$A$2:$B$13,2,0)=H3578,"Y","N")</f>
        <v>N</v>
      </c>
      <c r="N3578" t="str">
        <f>_xlfn.XLOOKUP(INDEX('state-winning-votes'!$A$1:$L$53,MATCH($C3578,'state-winning-votes'!$A:$A,0),MATCH($A3578,'state-winning-votes'!$A$2:$L$2,0)),$K:$K,$H:$H)</f>
        <v>Trump, Donald J.</v>
      </c>
      <c r="O3578" t="str">
        <f>VLOOKUP(A3578,'national-winners'!$A$2:$B$13,2,0)</f>
        <v>Trump, Donald J.</v>
      </c>
    </row>
    <row r="3579" spans="1:15" x14ac:dyDescent="0.25">
      <c r="A3579">
        <v>2016</v>
      </c>
      <c r="B3579" t="s">
        <v>103</v>
      </c>
      <c r="C3579" t="s">
        <v>104</v>
      </c>
      <c r="D3579">
        <v>29</v>
      </c>
      <c r="E3579">
        <v>43</v>
      </c>
      <c r="F3579">
        <v>34</v>
      </c>
      <c r="G3579" t="s">
        <v>16</v>
      </c>
      <c r="H3579" t="s">
        <v>377</v>
      </c>
      <c r="I3579" t="s">
        <v>29</v>
      </c>
      <c r="J3579" t="b">
        <v>0</v>
      </c>
      <c r="K3579">
        <v>97359</v>
      </c>
      <c r="L3579">
        <v>2808605</v>
      </c>
      <c r="M3579" t="str">
        <f>IF(VLOOKUP(A3579,'national-winners'!$A$2:$B$13,2,0)=H3579,"Y","N")</f>
        <v>N</v>
      </c>
      <c r="N3579" t="str">
        <f>_xlfn.XLOOKUP(INDEX('state-winning-votes'!$A$1:$L$53,MATCH($C3579,'state-winning-votes'!$A:$A,0),MATCH($A3579,'state-winning-votes'!$A$2:$L$2,0)),$K:$K,$H:$H)</f>
        <v>Trump, Donald J.</v>
      </c>
      <c r="O3579" t="str">
        <f>VLOOKUP(A3579,'national-winners'!$A$2:$B$13,2,0)</f>
        <v>Trump, Donald J.</v>
      </c>
    </row>
    <row r="3580" spans="1:15" x14ac:dyDescent="0.25">
      <c r="A3580">
        <v>2016</v>
      </c>
      <c r="B3580" t="s">
        <v>103</v>
      </c>
      <c r="C3580" t="s">
        <v>104</v>
      </c>
      <c r="D3580">
        <v>29</v>
      </c>
      <c r="E3580">
        <v>43</v>
      </c>
      <c r="F3580">
        <v>34</v>
      </c>
      <c r="G3580" t="s">
        <v>16</v>
      </c>
      <c r="H3580" t="s">
        <v>378</v>
      </c>
      <c r="I3580" t="s">
        <v>274</v>
      </c>
      <c r="J3580" t="b">
        <v>0</v>
      </c>
      <c r="K3580">
        <v>25419</v>
      </c>
      <c r="L3580">
        <v>2808605</v>
      </c>
      <c r="M3580" t="str">
        <f>IF(VLOOKUP(A3580,'national-winners'!$A$2:$B$13,2,0)=H3580,"Y","N")</f>
        <v>N</v>
      </c>
      <c r="N3580" t="str">
        <f>_xlfn.XLOOKUP(INDEX('state-winning-votes'!$A$1:$L$53,MATCH($C3580,'state-winning-votes'!$A:$A,0),MATCH($A3580,'state-winning-votes'!$A$2:$L$2,0)),$K:$K,$H:$H)</f>
        <v>Trump, Donald J.</v>
      </c>
      <c r="O3580" t="str">
        <f>VLOOKUP(A3580,'national-winners'!$A$2:$B$13,2,0)</f>
        <v>Trump, Donald J.</v>
      </c>
    </row>
    <row r="3581" spans="1:15" x14ac:dyDescent="0.25">
      <c r="A3581">
        <v>2016</v>
      </c>
      <c r="B3581" t="s">
        <v>103</v>
      </c>
      <c r="C3581" t="s">
        <v>104</v>
      </c>
      <c r="D3581">
        <v>29</v>
      </c>
      <c r="E3581">
        <v>43</v>
      </c>
      <c r="F3581">
        <v>34</v>
      </c>
      <c r="G3581" t="s">
        <v>16</v>
      </c>
      <c r="H3581" t="s">
        <v>409</v>
      </c>
      <c r="I3581" t="s">
        <v>134</v>
      </c>
      <c r="J3581" t="b">
        <v>0</v>
      </c>
      <c r="K3581">
        <v>13092</v>
      </c>
      <c r="L3581">
        <v>2808605</v>
      </c>
      <c r="M3581" t="str">
        <f>IF(VLOOKUP(A3581,'national-winners'!$A$2:$B$13,2,0)=H3581,"Y","N")</f>
        <v>N</v>
      </c>
      <c r="N3581" t="str">
        <f>_xlfn.XLOOKUP(INDEX('state-winning-votes'!$A$1:$L$53,MATCH($C3581,'state-winning-votes'!$A:$A,0),MATCH($A3581,'state-winning-votes'!$A$2:$L$2,0)),$K:$K,$H:$H)</f>
        <v>Trump, Donald J.</v>
      </c>
      <c r="O3581" t="str">
        <f>VLOOKUP(A3581,'national-winners'!$A$2:$B$13,2,0)</f>
        <v>Trump, Donald J.</v>
      </c>
    </row>
    <row r="3582" spans="1:15" x14ac:dyDescent="0.25">
      <c r="A3582">
        <v>2016</v>
      </c>
      <c r="B3582" t="s">
        <v>103</v>
      </c>
      <c r="C3582" t="s">
        <v>104</v>
      </c>
      <c r="D3582">
        <v>29</v>
      </c>
      <c r="E3582">
        <v>43</v>
      </c>
      <c r="F3582">
        <v>34</v>
      </c>
      <c r="G3582" t="s">
        <v>16</v>
      </c>
      <c r="J3582" t="b">
        <v>1</v>
      </c>
      <c r="K3582">
        <v>7156</v>
      </c>
      <c r="L3582">
        <v>2808605</v>
      </c>
      <c r="M3582" t="str">
        <f>IF(VLOOKUP(A3582,'national-winners'!$A$2:$B$13,2,0)=H3582,"Y","N")</f>
        <v>N</v>
      </c>
      <c r="N3582" t="str">
        <f>_xlfn.XLOOKUP(INDEX('state-winning-votes'!$A$1:$L$53,MATCH($C3582,'state-winning-votes'!$A:$A,0),MATCH($A3582,'state-winning-votes'!$A$2:$L$2,0)),$K:$K,$H:$H)</f>
        <v>Trump, Donald J.</v>
      </c>
      <c r="O3582" t="str">
        <f>VLOOKUP(A3582,'national-winners'!$A$2:$B$13,2,0)</f>
        <v>Trump, Donald J.</v>
      </c>
    </row>
    <row r="3583" spans="1:15" x14ac:dyDescent="0.25">
      <c r="A3583">
        <v>2016</v>
      </c>
      <c r="B3583" t="s">
        <v>105</v>
      </c>
      <c r="C3583" t="s">
        <v>106</v>
      </c>
      <c r="D3583">
        <v>30</v>
      </c>
      <c r="E3583">
        <v>81</v>
      </c>
      <c r="F3583">
        <v>64</v>
      </c>
      <c r="G3583" t="s">
        <v>16</v>
      </c>
      <c r="H3583" t="s">
        <v>407</v>
      </c>
      <c r="I3583" t="s">
        <v>21</v>
      </c>
      <c r="J3583" t="b">
        <v>0</v>
      </c>
      <c r="K3583">
        <v>279240</v>
      </c>
      <c r="L3583">
        <v>494526</v>
      </c>
      <c r="M3583" t="str">
        <f>IF(VLOOKUP(A3583,'national-winners'!$A$2:$B$13,2,0)=H3583,"Y","N")</f>
        <v>Y</v>
      </c>
      <c r="N3583" t="str">
        <f>_xlfn.XLOOKUP(INDEX('state-winning-votes'!$A$1:$L$53,MATCH($C3583,'state-winning-votes'!$A:$A,0),MATCH($A3583,'state-winning-votes'!$A$2:$L$2,0)),$K:$K,$H:$H)</f>
        <v>Trump, Donald J.</v>
      </c>
      <c r="O3583" t="str">
        <f>VLOOKUP(A3583,'national-winners'!$A$2:$B$13,2,0)</f>
        <v>Trump, Donald J.</v>
      </c>
    </row>
    <row r="3584" spans="1:15" x14ac:dyDescent="0.25">
      <c r="A3584">
        <v>2016</v>
      </c>
      <c r="B3584" t="s">
        <v>105</v>
      </c>
      <c r="C3584" t="s">
        <v>106</v>
      </c>
      <c r="D3584">
        <v>30</v>
      </c>
      <c r="E3584">
        <v>81</v>
      </c>
      <c r="F3584">
        <v>64</v>
      </c>
      <c r="G3584" t="s">
        <v>16</v>
      </c>
      <c r="H3584" t="s">
        <v>408</v>
      </c>
      <c r="I3584" t="s">
        <v>18</v>
      </c>
      <c r="J3584" t="b">
        <v>0</v>
      </c>
      <c r="K3584">
        <v>177709</v>
      </c>
      <c r="L3584">
        <v>494526</v>
      </c>
      <c r="M3584" t="str">
        <f>IF(VLOOKUP(A3584,'national-winners'!$A$2:$B$13,2,0)=H3584,"Y","N")</f>
        <v>N</v>
      </c>
      <c r="N3584" t="str">
        <f>_xlfn.XLOOKUP(INDEX('state-winning-votes'!$A$1:$L$53,MATCH($C3584,'state-winning-votes'!$A:$A,0),MATCH($A3584,'state-winning-votes'!$A$2:$L$2,0)),$K:$K,$H:$H)</f>
        <v>Trump, Donald J.</v>
      </c>
      <c r="O3584" t="str">
        <f>VLOOKUP(A3584,'national-winners'!$A$2:$B$13,2,0)</f>
        <v>Trump, Donald J.</v>
      </c>
    </row>
    <row r="3585" spans="1:15" x14ac:dyDescent="0.25">
      <c r="A3585">
        <v>2016</v>
      </c>
      <c r="B3585" t="s">
        <v>105</v>
      </c>
      <c r="C3585" t="s">
        <v>106</v>
      </c>
      <c r="D3585">
        <v>30</v>
      </c>
      <c r="E3585">
        <v>81</v>
      </c>
      <c r="F3585">
        <v>64</v>
      </c>
      <c r="G3585" t="s">
        <v>16</v>
      </c>
      <c r="H3585" t="s">
        <v>377</v>
      </c>
      <c r="I3585" t="s">
        <v>29</v>
      </c>
      <c r="J3585" t="b">
        <v>0</v>
      </c>
      <c r="K3585">
        <v>28037</v>
      </c>
      <c r="L3585">
        <v>494526</v>
      </c>
      <c r="M3585" t="str">
        <f>IF(VLOOKUP(A3585,'national-winners'!$A$2:$B$13,2,0)=H3585,"Y","N")</f>
        <v>N</v>
      </c>
      <c r="N3585" t="str">
        <f>_xlfn.XLOOKUP(INDEX('state-winning-votes'!$A$1:$L$53,MATCH($C3585,'state-winning-votes'!$A:$A,0),MATCH($A3585,'state-winning-votes'!$A$2:$L$2,0)),$K:$K,$H:$H)</f>
        <v>Trump, Donald J.</v>
      </c>
      <c r="O3585" t="str">
        <f>VLOOKUP(A3585,'national-winners'!$A$2:$B$13,2,0)</f>
        <v>Trump, Donald J.</v>
      </c>
    </row>
    <row r="3586" spans="1:15" x14ac:dyDescent="0.25">
      <c r="A3586">
        <v>2016</v>
      </c>
      <c r="B3586" t="s">
        <v>105</v>
      </c>
      <c r="C3586" t="s">
        <v>106</v>
      </c>
      <c r="D3586">
        <v>30</v>
      </c>
      <c r="E3586">
        <v>81</v>
      </c>
      <c r="F3586">
        <v>64</v>
      </c>
      <c r="G3586" t="s">
        <v>16</v>
      </c>
      <c r="H3586" t="s">
        <v>378</v>
      </c>
      <c r="I3586" t="s">
        <v>274</v>
      </c>
      <c r="J3586" t="b">
        <v>0</v>
      </c>
      <c r="K3586">
        <v>7970</v>
      </c>
      <c r="L3586">
        <v>494526</v>
      </c>
      <c r="M3586" t="str">
        <f>IF(VLOOKUP(A3586,'national-winners'!$A$2:$B$13,2,0)=H3586,"Y","N")</f>
        <v>N</v>
      </c>
      <c r="N3586" t="str">
        <f>_xlfn.XLOOKUP(INDEX('state-winning-votes'!$A$1:$L$53,MATCH($C3586,'state-winning-votes'!$A:$A,0),MATCH($A3586,'state-winning-votes'!$A$2:$L$2,0)),$K:$K,$H:$H)</f>
        <v>Trump, Donald J.</v>
      </c>
      <c r="O3586" t="str">
        <f>VLOOKUP(A3586,'national-winners'!$A$2:$B$13,2,0)</f>
        <v>Trump, Donald J.</v>
      </c>
    </row>
    <row r="3587" spans="1:15" x14ac:dyDescent="0.25">
      <c r="A3587">
        <v>2016</v>
      </c>
      <c r="B3587" t="s">
        <v>105</v>
      </c>
      <c r="C3587" t="s">
        <v>106</v>
      </c>
      <c r="D3587">
        <v>30</v>
      </c>
      <c r="E3587">
        <v>81</v>
      </c>
      <c r="F3587">
        <v>64</v>
      </c>
      <c r="G3587" t="s">
        <v>16</v>
      </c>
      <c r="H3587" t="s">
        <v>410</v>
      </c>
      <c r="I3587" t="s">
        <v>411</v>
      </c>
      <c r="J3587" t="b">
        <v>0</v>
      </c>
      <c r="K3587">
        <v>1570</v>
      </c>
      <c r="L3587">
        <v>494526</v>
      </c>
      <c r="M3587" t="str">
        <f>IF(VLOOKUP(A3587,'national-winners'!$A$2:$B$13,2,0)=H3587,"Y","N")</f>
        <v>N</v>
      </c>
      <c r="N3587" t="str">
        <f>_xlfn.XLOOKUP(INDEX('state-winning-votes'!$A$1:$L$53,MATCH($C3587,'state-winning-votes'!$A:$A,0),MATCH($A3587,'state-winning-votes'!$A$2:$L$2,0)),$K:$K,$H:$H)</f>
        <v>Trump, Donald J.</v>
      </c>
      <c r="O3587" t="str">
        <f>VLOOKUP(A3587,'national-winners'!$A$2:$B$13,2,0)</f>
        <v>Trump, Donald J.</v>
      </c>
    </row>
    <row r="3588" spans="1:15" x14ac:dyDescent="0.25">
      <c r="A3588">
        <v>2016</v>
      </c>
      <c r="B3588" t="s">
        <v>107</v>
      </c>
      <c r="C3588" t="s">
        <v>108</v>
      </c>
      <c r="D3588">
        <v>31</v>
      </c>
      <c r="E3588">
        <v>46</v>
      </c>
      <c r="F3588">
        <v>35</v>
      </c>
      <c r="G3588" t="s">
        <v>16</v>
      </c>
      <c r="H3588" t="s">
        <v>407</v>
      </c>
      <c r="I3588" t="s">
        <v>21</v>
      </c>
      <c r="J3588" t="b">
        <v>0</v>
      </c>
      <c r="K3588">
        <v>495961</v>
      </c>
      <c r="L3588">
        <v>844227</v>
      </c>
      <c r="M3588" t="str">
        <f>IF(VLOOKUP(A3588,'national-winners'!$A$2:$B$13,2,0)=H3588,"Y","N")</f>
        <v>Y</v>
      </c>
      <c r="N3588" t="str">
        <f>_xlfn.XLOOKUP(INDEX('state-winning-votes'!$A$1:$L$53,MATCH($C3588,'state-winning-votes'!$A:$A,0),MATCH($A3588,'state-winning-votes'!$A$2:$L$2,0)),$K:$K,$H:$H)</f>
        <v>Trump, Donald J.</v>
      </c>
      <c r="O3588" t="str">
        <f>VLOOKUP(A3588,'national-winners'!$A$2:$B$13,2,0)</f>
        <v>Trump, Donald J.</v>
      </c>
    </row>
    <row r="3589" spans="1:15" x14ac:dyDescent="0.25">
      <c r="A3589">
        <v>2016</v>
      </c>
      <c r="B3589" t="s">
        <v>107</v>
      </c>
      <c r="C3589" t="s">
        <v>108</v>
      </c>
      <c r="D3589">
        <v>31</v>
      </c>
      <c r="E3589">
        <v>46</v>
      </c>
      <c r="F3589">
        <v>35</v>
      </c>
      <c r="G3589" t="s">
        <v>16</v>
      </c>
      <c r="H3589" t="s">
        <v>408</v>
      </c>
      <c r="I3589" t="s">
        <v>18</v>
      </c>
      <c r="J3589" t="b">
        <v>0</v>
      </c>
      <c r="K3589">
        <v>284494</v>
      </c>
      <c r="L3589">
        <v>844227</v>
      </c>
      <c r="M3589" t="str">
        <f>IF(VLOOKUP(A3589,'national-winners'!$A$2:$B$13,2,0)=H3589,"Y","N")</f>
        <v>N</v>
      </c>
      <c r="N3589" t="str">
        <f>_xlfn.XLOOKUP(INDEX('state-winning-votes'!$A$1:$L$53,MATCH($C3589,'state-winning-votes'!$A:$A,0),MATCH($A3589,'state-winning-votes'!$A$2:$L$2,0)),$K:$K,$H:$H)</f>
        <v>Trump, Donald J.</v>
      </c>
      <c r="O3589" t="str">
        <f>VLOOKUP(A3589,'national-winners'!$A$2:$B$13,2,0)</f>
        <v>Trump, Donald J.</v>
      </c>
    </row>
    <row r="3590" spans="1:15" x14ac:dyDescent="0.25">
      <c r="A3590">
        <v>2016</v>
      </c>
      <c r="B3590" t="s">
        <v>107</v>
      </c>
      <c r="C3590" t="s">
        <v>108</v>
      </c>
      <c r="D3590">
        <v>31</v>
      </c>
      <c r="E3590">
        <v>46</v>
      </c>
      <c r="F3590">
        <v>35</v>
      </c>
      <c r="G3590" t="s">
        <v>16</v>
      </c>
      <c r="H3590" t="s">
        <v>377</v>
      </c>
      <c r="I3590" t="s">
        <v>29</v>
      </c>
      <c r="J3590" t="b">
        <v>0</v>
      </c>
      <c r="K3590">
        <v>38946</v>
      </c>
      <c r="L3590">
        <v>844227</v>
      </c>
      <c r="M3590" t="str">
        <f>IF(VLOOKUP(A3590,'national-winners'!$A$2:$B$13,2,0)=H3590,"Y","N")</f>
        <v>N</v>
      </c>
      <c r="N3590" t="str">
        <f>_xlfn.XLOOKUP(INDEX('state-winning-votes'!$A$1:$L$53,MATCH($C3590,'state-winning-votes'!$A:$A,0),MATCH($A3590,'state-winning-votes'!$A$2:$L$2,0)),$K:$K,$H:$H)</f>
        <v>Trump, Donald J.</v>
      </c>
      <c r="O3590" t="str">
        <f>VLOOKUP(A3590,'national-winners'!$A$2:$B$13,2,0)</f>
        <v>Trump, Donald J.</v>
      </c>
    </row>
    <row r="3591" spans="1:15" x14ac:dyDescent="0.25">
      <c r="A3591">
        <v>2016</v>
      </c>
      <c r="B3591" t="s">
        <v>107</v>
      </c>
      <c r="C3591" t="s">
        <v>108</v>
      </c>
      <c r="D3591">
        <v>31</v>
      </c>
      <c r="E3591">
        <v>46</v>
      </c>
      <c r="F3591">
        <v>35</v>
      </c>
      <c r="G3591" t="s">
        <v>16</v>
      </c>
      <c r="J3591" t="b">
        <v>1</v>
      </c>
      <c r="K3591">
        <v>16051</v>
      </c>
      <c r="L3591">
        <v>844227</v>
      </c>
      <c r="M3591" t="str">
        <f>IF(VLOOKUP(A3591,'national-winners'!$A$2:$B$13,2,0)=H3591,"Y","N")</f>
        <v>N</v>
      </c>
      <c r="N3591" t="str">
        <f>_xlfn.XLOOKUP(INDEX('state-winning-votes'!$A$1:$L$53,MATCH($C3591,'state-winning-votes'!$A:$A,0),MATCH($A3591,'state-winning-votes'!$A$2:$L$2,0)),$K:$K,$H:$H)</f>
        <v>Trump, Donald J.</v>
      </c>
      <c r="O3591" t="str">
        <f>VLOOKUP(A3591,'national-winners'!$A$2:$B$13,2,0)</f>
        <v>Trump, Donald J.</v>
      </c>
    </row>
    <row r="3592" spans="1:15" x14ac:dyDescent="0.25">
      <c r="A3592">
        <v>2016</v>
      </c>
      <c r="B3592" t="s">
        <v>107</v>
      </c>
      <c r="C3592" t="s">
        <v>108</v>
      </c>
      <c r="D3592">
        <v>31</v>
      </c>
      <c r="E3592">
        <v>46</v>
      </c>
      <c r="F3592">
        <v>35</v>
      </c>
      <c r="G3592" t="s">
        <v>16</v>
      </c>
      <c r="H3592" t="s">
        <v>378</v>
      </c>
      <c r="I3592" t="s">
        <v>176</v>
      </c>
      <c r="J3592" t="b">
        <v>0</v>
      </c>
      <c r="K3592">
        <v>8775</v>
      </c>
      <c r="L3592">
        <v>844227</v>
      </c>
      <c r="M3592" t="str">
        <f>IF(VLOOKUP(A3592,'national-winners'!$A$2:$B$13,2,0)=H3592,"Y","N")</f>
        <v>N</v>
      </c>
      <c r="N3592" t="str">
        <f>_xlfn.XLOOKUP(INDEX('state-winning-votes'!$A$1:$L$53,MATCH($C3592,'state-winning-votes'!$A:$A,0),MATCH($A3592,'state-winning-votes'!$A$2:$L$2,0)),$K:$K,$H:$H)</f>
        <v>Trump, Donald J.</v>
      </c>
      <c r="O3592" t="str">
        <f>VLOOKUP(A3592,'national-winners'!$A$2:$B$13,2,0)</f>
        <v>Trump, Donald J.</v>
      </c>
    </row>
    <row r="3593" spans="1:15" x14ac:dyDescent="0.25">
      <c r="A3593">
        <v>2016</v>
      </c>
      <c r="B3593" t="s">
        <v>109</v>
      </c>
      <c r="C3593" t="s">
        <v>110</v>
      </c>
      <c r="D3593">
        <v>32</v>
      </c>
      <c r="E3593">
        <v>88</v>
      </c>
      <c r="F3593">
        <v>65</v>
      </c>
      <c r="G3593" t="s">
        <v>16</v>
      </c>
      <c r="H3593" t="s">
        <v>408</v>
      </c>
      <c r="I3593" t="s">
        <v>18</v>
      </c>
      <c r="J3593" t="b">
        <v>0</v>
      </c>
      <c r="K3593">
        <v>539260</v>
      </c>
      <c r="L3593">
        <v>1125385</v>
      </c>
      <c r="M3593" t="str">
        <f>IF(VLOOKUP(A3593,'national-winners'!$A$2:$B$13,2,0)=H3593,"Y","N")</f>
        <v>N</v>
      </c>
      <c r="N3593" t="str">
        <f>_xlfn.XLOOKUP(INDEX('state-winning-votes'!$A$1:$L$53,MATCH($C3593,'state-winning-votes'!$A:$A,0),MATCH($A3593,'state-winning-votes'!$A$2:$L$2,0)),$K:$K,$H:$H)</f>
        <v>Clinton, Hillary</v>
      </c>
      <c r="O3593" t="str">
        <f>VLOOKUP(A3593,'national-winners'!$A$2:$B$13,2,0)</f>
        <v>Trump, Donald J.</v>
      </c>
    </row>
    <row r="3594" spans="1:15" x14ac:dyDescent="0.25">
      <c r="A3594">
        <v>2016</v>
      </c>
      <c r="B3594" t="s">
        <v>109</v>
      </c>
      <c r="C3594" t="s">
        <v>110</v>
      </c>
      <c r="D3594">
        <v>32</v>
      </c>
      <c r="E3594">
        <v>88</v>
      </c>
      <c r="F3594">
        <v>65</v>
      </c>
      <c r="G3594" t="s">
        <v>16</v>
      </c>
      <c r="H3594" t="s">
        <v>407</v>
      </c>
      <c r="I3594" t="s">
        <v>21</v>
      </c>
      <c r="J3594" t="b">
        <v>0</v>
      </c>
      <c r="K3594">
        <v>512058</v>
      </c>
      <c r="L3594">
        <v>1125385</v>
      </c>
      <c r="M3594" t="str">
        <f>IF(VLOOKUP(A3594,'national-winners'!$A$2:$B$13,2,0)=H3594,"Y","N")</f>
        <v>Y</v>
      </c>
      <c r="N3594" t="str">
        <f>_xlfn.XLOOKUP(INDEX('state-winning-votes'!$A$1:$L$53,MATCH($C3594,'state-winning-votes'!$A:$A,0),MATCH($A3594,'state-winning-votes'!$A$2:$L$2,0)),$K:$K,$H:$H)</f>
        <v>Clinton, Hillary</v>
      </c>
      <c r="O3594" t="str">
        <f>VLOOKUP(A3594,'national-winners'!$A$2:$B$13,2,0)</f>
        <v>Trump, Donald J.</v>
      </c>
    </row>
    <row r="3595" spans="1:15" x14ac:dyDescent="0.25">
      <c r="A3595">
        <v>2016</v>
      </c>
      <c r="B3595" t="s">
        <v>109</v>
      </c>
      <c r="C3595" t="s">
        <v>110</v>
      </c>
      <c r="D3595">
        <v>32</v>
      </c>
      <c r="E3595">
        <v>88</v>
      </c>
      <c r="F3595">
        <v>65</v>
      </c>
      <c r="G3595" t="s">
        <v>16</v>
      </c>
      <c r="H3595" t="s">
        <v>377</v>
      </c>
      <c r="I3595" t="s">
        <v>29</v>
      </c>
      <c r="J3595" t="b">
        <v>0</v>
      </c>
      <c r="K3595">
        <v>37384</v>
      </c>
      <c r="L3595">
        <v>1125385</v>
      </c>
      <c r="M3595" t="str">
        <f>IF(VLOOKUP(A3595,'national-winners'!$A$2:$B$13,2,0)=H3595,"Y","N")</f>
        <v>N</v>
      </c>
      <c r="N3595" t="str">
        <f>_xlfn.XLOOKUP(INDEX('state-winning-votes'!$A$1:$L$53,MATCH($C3595,'state-winning-votes'!$A:$A,0),MATCH($A3595,'state-winning-votes'!$A$2:$L$2,0)),$K:$K,$H:$H)</f>
        <v>Clinton, Hillary</v>
      </c>
      <c r="O3595" t="str">
        <f>VLOOKUP(A3595,'national-winners'!$A$2:$B$13,2,0)</f>
        <v>Trump, Donald J.</v>
      </c>
    </row>
    <row r="3596" spans="1:15" x14ac:dyDescent="0.25">
      <c r="A3596">
        <v>2016</v>
      </c>
      <c r="B3596" t="s">
        <v>109</v>
      </c>
      <c r="C3596" t="s">
        <v>110</v>
      </c>
      <c r="D3596">
        <v>32</v>
      </c>
      <c r="E3596">
        <v>88</v>
      </c>
      <c r="F3596">
        <v>65</v>
      </c>
      <c r="G3596" t="s">
        <v>16</v>
      </c>
      <c r="H3596" t="s">
        <v>291</v>
      </c>
      <c r="J3596" t="b">
        <v>0</v>
      </c>
      <c r="K3596">
        <v>28863</v>
      </c>
      <c r="L3596">
        <v>1125385</v>
      </c>
      <c r="M3596" t="str">
        <f>IF(VLOOKUP(A3596,'national-winners'!$A$2:$B$13,2,0)=H3596,"Y","N")</f>
        <v>N</v>
      </c>
      <c r="N3596" t="str">
        <f>_xlfn.XLOOKUP(INDEX('state-winning-votes'!$A$1:$L$53,MATCH($C3596,'state-winning-votes'!$A:$A,0),MATCH($A3596,'state-winning-votes'!$A$2:$L$2,0)),$K:$K,$H:$H)</f>
        <v>Clinton, Hillary</v>
      </c>
      <c r="O3596" t="str">
        <f>VLOOKUP(A3596,'national-winners'!$A$2:$B$13,2,0)</f>
        <v>Trump, Donald J.</v>
      </c>
    </row>
    <row r="3597" spans="1:15" x14ac:dyDescent="0.25">
      <c r="A3597">
        <v>2016</v>
      </c>
      <c r="B3597" t="s">
        <v>109</v>
      </c>
      <c r="C3597" t="s">
        <v>110</v>
      </c>
      <c r="D3597">
        <v>32</v>
      </c>
      <c r="E3597">
        <v>88</v>
      </c>
      <c r="F3597">
        <v>65</v>
      </c>
      <c r="G3597" t="s">
        <v>16</v>
      </c>
      <c r="H3597" t="s">
        <v>418</v>
      </c>
      <c r="I3597" t="s">
        <v>258</v>
      </c>
      <c r="J3597" t="b">
        <v>0</v>
      </c>
      <c r="K3597">
        <v>5268</v>
      </c>
      <c r="L3597">
        <v>1125385</v>
      </c>
      <c r="M3597" t="str">
        <f>IF(VLOOKUP(A3597,'national-winners'!$A$2:$B$13,2,0)=H3597,"Y","N")</f>
        <v>N</v>
      </c>
      <c r="N3597" t="str">
        <f>_xlfn.XLOOKUP(INDEX('state-winning-votes'!$A$1:$L$53,MATCH($C3597,'state-winning-votes'!$A:$A,0),MATCH($A3597,'state-winning-votes'!$A$2:$L$2,0)),$K:$K,$H:$H)</f>
        <v>Clinton, Hillary</v>
      </c>
      <c r="O3597" t="str">
        <f>VLOOKUP(A3597,'national-winners'!$A$2:$B$13,2,0)</f>
        <v>Trump, Donald J.</v>
      </c>
    </row>
    <row r="3598" spans="1:15" x14ac:dyDescent="0.25">
      <c r="A3598">
        <v>2016</v>
      </c>
      <c r="B3598" t="s">
        <v>109</v>
      </c>
      <c r="C3598" t="s">
        <v>110</v>
      </c>
      <c r="D3598">
        <v>32</v>
      </c>
      <c r="E3598">
        <v>88</v>
      </c>
      <c r="F3598">
        <v>65</v>
      </c>
      <c r="G3598" t="s">
        <v>16</v>
      </c>
      <c r="H3598" t="s">
        <v>410</v>
      </c>
      <c r="I3598" t="s">
        <v>55</v>
      </c>
      <c r="J3598" t="b">
        <v>0</v>
      </c>
      <c r="K3598">
        <v>2552</v>
      </c>
      <c r="L3598">
        <v>1125385</v>
      </c>
      <c r="M3598" t="str">
        <f>IF(VLOOKUP(A3598,'national-winners'!$A$2:$B$13,2,0)=H3598,"Y","N")</f>
        <v>N</v>
      </c>
      <c r="N3598" t="str">
        <f>_xlfn.XLOOKUP(INDEX('state-winning-votes'!$A$1:$L$53,MATCH($C3598,'state-winning-votes'!$A:$A,0),MATCH($A3598,'state-winning-votes'!$A$2:$L$2,0)),$K:$K,$H:$H)</f>
        <v>Clinton, Hillary</v>
      </c>
      <c r="O3598" t="str">
        <f>VLOOKUP(A3598,'national-winners'!$A$2:$B$13,2,0)</f>
        <v>Trump, Donald J.</v>
      </c>
    </row>
    <row r="3599" spans="1:15" x14ac:dyDescent="0.25">
      <c r="A3599">
        <v>2016</v>
      </c>
      <c r="B3599" t="s">
        <v>111</v>
      </c>
      <c r="C3599" t="s">
        <v>112</v>
      </c>
      <c r="D3599">
        <v>33</v>
      </c>
      <c r="E3599">
        <v>12</v>
      </c>
      <c r="F3599">
        <v>4</v>
      </c>
      <c r="G3599" t="s">
        <v>16</v>
      </c>
      <c r="H3599" t="s">
        <v>408</v>
      </c>
      <c r="I3599" t="s">
        <v>18</v>
      </c>
      <c r="J3599" t="b">
        <v>0</v>
      </c>
      <c r="K3599">
        <v>348526</v>
      </c>
      <c r="L3599">
        <v>744296</v>
      </c>
      <c r="M3599" t="str">
        <f>IF(VLOOKUP(A3599,'national-winners'!$A$2:$B$13,2,0)=H3599,"Y","N")</f>
        <v>N</v>
      </c>
      <c r="N3599" t="str">
        <f>_xlfn.XLOOKUP(INDEX('state-winning-votes'!$A$1:$L$53,MATCH($C3599,'state-winning-votes'!$A:$A,0),MATCH($A3599,'state-winning-votes'!$A$2:$L$2,0)),$K:$K,$H:$H)</f>
        <v>Clinton, Hillary</v>
      </c>
      <c r="O3599" t="str">
        <f>VLOOKUP(A3599,'national-winners'!$A$2:$B$13,2,0)</f>
        <v>Trump, Donald J.</v>
      </c>
    </row>
    <row r="3600" spans="1:15" x14ac:dyDescent="0.25">
      <c r="A3600">
        <v>2016</v>
      </c>
      <c r="B3600" t="s">
        <v>111</v>
      </c>
      <c r="C3600" t="s">
        <v>112</v>
      </c>
      <c r="D3600">
        <v>33</v>
      </c>
      <c r="E3600">
        <v>12</v>
      </c>
      <c r="F3600">
        <v>4</v>
      </c>
      <c r="G3600" t="s">
        <v>16</v>
      </c>
      <c r="H3600" t="s">
        <v>407</v>
      </c>
      <c r="I3600" t="s">
        <v>21</v>
      </c>
      <c r="J3600" t="b">
        <v>0</v>
      </c>
      <c r="K3600">
        <v>345790</v>
      </c>
      <c r="L3600">
        <v>744296</v>
      </c>
      <c r="M3600" t="str">
        <f>IF(VLOOKUP(A3600,'national-winners'!$A$2:$B$13,2,0)=H3600,"Y","N")</f>
        <v>Y</v>
      </c>
      <c r="N3600" t="str">
        <f>_xlfn.XLOOKUP(INDEX('state-winning-votes'!$A$1:$L$53,MATCH($C3600,'state-winning-votes'!$A:$A,0),MATCH($A3600,'state-winning-votes'!$A$2:$L$2,0)),$K:$K,$H:$H)</f>
        <v>Clinton, Hillary</v>
      </c>
      <c r="O3600" t="str">
        <f>VLOOKUP(A3600,'national-winners'!$A$2:$B$13,2,0)</f>
        <v>Trump, Donald J.</v>
      </c>
    </row>
    <row r="3601" spans="1:15" x14ac:dyDescent="0.25">
      <c r="A3601">
        <v>2016</v>
      </c>
      <c r="B3601" t="s">
        <v>111</v>
      </c>
      <c r="C3601" t="s">
        <v>112</v>
      </c>
      <c r="D3601">
        <v>33</v>
      </c>
      <c r="E3601">
        <v>12</v>
      </c>
      <c r="F3601">
        <v>4</v>
      </c>
      <c r="G3601" t="s">
        <v>16</v>
      </c>
      <c r="H3601" t="s">
        <v>377</v>
      </c>
      <c r="I3601" t="s">
        <v>29</v>
      </c>
      <c r="J3601" t="b">
        <v>0</v>
      </c>
      <c r="K3601">
        <v>30777</v>
      </c>
      <c r="L3601">
        <v>744296</v>
      </c>
      <c r="M3601" t="str">
        <f>IF(VLOOKUP(A3601,'national-winners'!$A$2:$B$13,2,0)=H3601,"Y","N")</f>
        <v>N</v>
      </c>
      <c r="N3601" t="str">
        <f>_xlfn.XLOOKUP(INDEX('state-winning-votes'!$A$1:$L$53,MATCH($C3601,'state-winning-votes'!$A:$A,0),MATCH($A3601,'state-winning-votes'!$A$2:$L$2,0)),$K:$K,$H:$H)</f>
        <v>Clinton, Hillary</v>
      </c>
      <c r="O3601" t="str">
        <f>VLOOKUP(A3601,'national-winners'!$A$2:$B$13,2,0)</f>
        <v>Trump, Donald J.</v>
      </c>
    </row>
    <row r="3602" spans="1:15" x14ac:dyDescent="0.25">
      <c r="A3602">
        <v>2016</v>
      </c>
      <c r="B3602" t="s">
        <v>111</v>
      </c>
      <c r="C3602" t="s">
        <v>112</v>
      </c>
      <c r="D3602">
        <v>33</v>
      </c>
      <c r="E3602">
        <v>12</v>
      </c>
      <c r="F3602">
        <v>4</v>
      </c>
      <c r="G3602" t="s">
        <v>16</v>
      </c>
      <c r="J3602" t="b">
        <v>1</v>
      </c>
      <c r="K3602">
        <v>9618</v>
      </c>
      <c r="L3602">
        <v>744296</v>
      </c>
      <c r="M3602" t="str">
        <f>IF(VLOOKUP(A3602,'national-winners'!$A$2:$B$13,2,0)=H3602,"Y","N")</f>
        <v>N</v>
      </c>
      <c r="N3602" t="str">
        <f>_xlfn.XLOOKUP(INDEX('state-winning-votes'!$A$1:$L$53,MATCH($C3602,'state-winning-votes'!$A:$A,0),MATCH($A3602,'state-winning-votes'!$A$2:$L$2,0)),$K:$K,$H:$H)</f>
        <v>Clinton, Hillary</v>
      </c>
      <c r="O3602" t="str">
        <f>VLOOKUP(A3602,'national-winners'!$A$2:$B$13,2,0)</f>
        <v>Trump, Donald J.</v>
      </c>
    </row>
    <row r="3603" spans="1:15" x14ac:dyDescent="0.25">
      <c r="A3603">
        <v>2016</v>
      </c>
      <c r="B3603" t="s">
        <v>111</v>
      </c>
      <c r="C3603" t="s">
        <v>112</v>
      </c>
      <c r="D3603">
        <v>33</v>
      </c>
      <c r="E3603">
        <v>12</v>
      </c>
      <c r="F3603">
        <v>4</v>
      </c>
      <c r="G3603" t="s">
        <v>16</v>
      </c>
      <c r="H3603" t="s">
        <v>378</v>
      </c>
      <c r="I3603" t="s">
        <v>274</v>
      </c>
      <c r="J3603" t="b">
        <v>0</v>
      </c>
      <c r="K3603">
        <v>6496</v>
      </c>
      <c r="L3603">
        <v>744296</v>
      </c>
      <c r="M3603" t="str">
        <f>IF(VLOOKUP(A3603,'national-winners'!$A$2:$B$13,2,0)=H3603,"Y","N")</f>
        <v>N</v>
      </c>
      <c r="N3603" t="str">
        <f>_xlfn.XLOOKUP(INDEX('state-winning-votes'!$A$1:$L$53,MATCH($C3603,'state-winning-votes'!$A:$A,0),MATCH($A3603,'state-winning-votes'!$A$2:$L$2,0)),$K:$K,$H:$H)</f>
        <v>Clinton, Hillary</v>
      </c>
      <c r="O3603" t="str">
        <f>VLOOKUP(A3603,'national-winners'!$A$2:$B$13,2,0)</f>
        <v>Trump, Donald J.</v>
      </c>
    </row>
    <row r="3604" spans="1:15" x14ac:dyDescent="0.25">
      <c r="A3604">
        <v>2016</v>
      </c>
      <c r="B3604" t="s">
        <v>111</v>
      </c>
      <c r="C3604" t="s">
        <v>112</v>
      </c>
      <c r="D3604">
        <v>33</v>
      </c>
      <c r="E3604">
        <v>12</v>
      </c>
      <c r="F3604">
        <v>4</v>
      </c>
      <c r="G3604" t="s">
        <v>16</v>
      </c>
      <c r="H3604" t="s">
        <v>52</v>
      </c>
      <c r="J3604" t="b">
        <v>1</v>
      </c>
      <c r="K3604">
        <v>2411</v>
      </c>
      <c r="L3604">
        <v>744296</v>
      </c>
      <c r="M3604" t="str">
        <f>IF(VLOOKUP(A3604,'national-winners'!$A$2:$B$13,2,0)=H3604,"Y","N")</f>
        <v>N</v>
      </c>
      <c r="N3604" t="str">
        <f>_xlfn.XLOOKUP(INDEX('state-winning-votes'!$A$1:$L$53,MATCH($C3604,'state-winning-votes'!$A:$A,0),MATCH($A3604,'state-winning-votes'!$A$2:$L$2,0)),$K:$K,$H:$H)</f>
        <v>Clinton, Hillary</v>
      </c>
      <c r="O3604" t="str">
        <f>VLOOKUP(A3604,'national-winners'!$A$2:$B$13,2,0)</f>
        <v>Trump, Donald J.</v>
      </c>
    </row>
    <row r="3605" spans="1:15" x14ac:dyDescent="0.25">
      <c r="A3605">
        <v>2016</v>
      </c>
      <c r="B3605" t="s">
        <v>111</v>
      </c>
      <c r="C3605" t="s">
        <v>112</v>
      </c>
      <c r="D3605">
        <v>33</v>
      </c>
      <c r="E3605">
        <v>12</v>
      </c>
      <c r="F3605">
        <v>4</v>
      </c>
      <c r="G3605" t="s">
        <v>16</v>
      </c>
      <c r="H3605" t="s">
        <v>410</v>
      </c>
      <c r="I3605" t="s">
        <v>411</v>
      </c>
      <c r="J3605" t="b">
        <v>0</v>
      </c>
      <c r="K3605">
        <v>678</v>
      </c>
      <c r="L3605">
        <v>744296</v>
      </c>
      <c r="M3605" t="str">
        <f>IF(VLOOKUP(A3605,'national-winners'!$A$2:$B$13,2,0)=H3605,"Y","N")</f>
        <v>N</v>
      </c>
      <c r="N3605" t="str">
        <f>_xlfn.XLOOKUP(INDEX('state-winning-votes'!$A$1:$L$53,MATCH($C3605,'state-winning-votes'!$A:$A,0),MATCH($A3605,'state-winning-votes'!$A$2:$L$2,0)),$K:$K,$H:$H)</f>
        <v>Clinton, Hillary</v>
      </c>
      <c r="O3605" t="str">
        <f>VLOOKUP(A3605,'national-winners'!$A$2:$B$13,2,0)</f>
        <v>Trump, Donald J.</v>
      </c>
    </row>
    <row r="3606" spans="1:15" x14ac:dyDescent="0.25">
      <c r="A3606">
        <v>2016</v>
      </c>
      <c r="B3606" t="s">
        <v>113</v>
      </c>
      <c r="C3606" t="s">
        <v>114</v>
      </c>
      <c r="D3606">
        <v>34</v>
      </c>
      <c r="E3606">
        <v>22</v>
      </c>
      <c r="F3606">
        <v>12</v>
      </c>
      <c r="G3606" t="s">
        <v>16</v>
      </c>
      <c r="H3606" t="s">
        <v>408</v>
      </c>
      <c r="I3606" t="s">
        <v>18</v>
      </c>
      <c r="J3606" t="b">
        <v>0</v>
      </c>
      <c r="K3606">
        <v>2148278</v>
      </c>
      <c r="L3606">
        <v>3874046</v>
      </c>
      <c r="M3606" t="str">
        <f>IF(VLOOKUP(A3606,'national-winners'!$A$2:$B$13,2,0)=H3606,"Y","N")</f>
        <v>N</v>
      </c>
      <c r="N3606" t="str">
        <f>_xlfn.XLOOKUP(INDEX('state-winning-votes'!$A$1:$L$53,MATCH($C3606,'state-winning-votes'!$A:$A,0),MATCH($A3606,'state-winning-votes'!$A$2:$L$2,0)),$K:$K,$H:$H)</f>
        <v>Clinton, Hillary</v>
      </c>
      <c r="O3606" t="str">
        <f>VLOOKUP(A3606,'national-winners'!$A$2:$B$13,2,0)</f>
        <v>Trump, Donald J.</v>
      </c>
    </row>
    <row r="3607" spans="1:15" x14ac:dyDescent="0.25">
      <c r="A3607">
        <v>2016</v>
      </c>
      <c r="B3607" t="s">
        <v>113</v>
      </c>
      <c r="C3607" t="s">
        <v>114</v>
      </c>
      <c r="D3607">
        <v>34</v>
      </c>
      <c r="E3607">
        <v>22</v>
      </c>
      <c r="F3607">
        <v>12</v>
      </c>
      <c r="G3607" t="s">
        <v>16</v>
      </c>
      <c r="H3607" t="s">
        <v>407</v>
      </c>
      <c r="I3607" t="s">
        <v>21</v>
      </c>
      <c r="J3607" t="b">
        <v>0</v>
      </c>
      <c r="K3607">
        <v>1601933</v>
      </c>
      <c r="L3607">
        <v>3874046</v>
      </c>
      <c r="M3607" t="str">
        <f>IF(VLOOKUP(A3607,'national-winners'!$A$2:$B$13,2,0)=H3607,"Y","N")</f>
        <v>Y</v>
      </c>
      <c r="N3607" t="str">
        <f>_xlfn.XLOOKUP(INDEX('state-winning-votes'!$A$1:$L$53,MATCH($C3607,'state-winning-votes'!$A:$A,0),MATCH($A3607,'state-winning-votes'!$A$2:$L$2,0)),$K:$K,$H:$H)</f>
        <v>Clinton, Hillary</v>
      </c>
      <c r="O3607" t="str">
        <f>VLOOKUP(A3607,'national-winners'!$A$2:$B$13,2,0)</f>
        <v>Trump, Donald J.</v>
      </c>
    </row>
    <row r="3608" spans="1:15" x14ac:dyDescent="0.25">
      <c r="A3608">
        <v>2016</v>
      </c>
      <c r="B3608" t="s">
        <v>113</v>
      </c>
      <c r="C3608" t="s">
        <v>114</v>
      </c>
      <c r="D3608">
        <v>34</v>
      </c>
      <c r="E3608">
        <v>22</v>
      </c>
      <c r="F3608">
        <v>12</v>
      </c>
      <c r="G3608" t="s">
        <v>16</v>
      </c>
      <c r="H3608" t="s">
        <v>377</v>
      </c>
      <c r="I3608" t="s">
        <v>29</v>
      </c>
      <c r="J3608" t="b">
        <v>0</v>
      </c>
      <c r="K3608">
        <v>72477</v>
      </c>
      <c r="L3608">
        <v>3874046</v>
      </c>
      <c r="M3608" t="str">
        <f>IF(VLOOKUP(A3608,'national-winners'!$A$2:$B$13,2,0)=H3608,"Y","N")</f>
        <v>N</v>
      </c>
      <c r="N3608" t="str">
        <f>_xlfn.XLOOKUP(INDEX('state-winning-votes'!$A$1:$L$53,MATCH($C3608,'state-winning-votes'!$A:$A,0),MATCH($A3608,'state-winning-votes'!$A$2:$L$2,0)),$K:$K,$H:$H)</f>
        <v>Clinton, Hillary</v>
      </c>
      <c r="O3608" t="str">
        <f>VLOOKUP(A3608,'national-winners'!$A$2:$B$13,2,0)</f>
        <v>Trump, Donald J.</v>
      </c>
    </row>
    <row r="3609" spans="1:15" x14ac:dyDescent="0.25">
      <c r="A3609">
        <v>2016</v>
      </c>
      <c r="B3609" t="s">
        <v>113</v>
      </c>
      <c r="C3609" t="s">
        <v>114</v>
      </c>
      <c r="D3609">
        <v>34</v>
      </c>
      <c r="E3609">
        <v>22</v>
      </c>
      <c r="F3609">
        <v>12</v>
      </c>
      <c r="G3609" t="s">
        <v>16</v>
      </c>
      <c r="H3609" t="s">
        <v>378</v>
      </c>
      <c r="I3609" t="s">
        <v>274</v>
      </c>
      <c r="J3609" t="b">
        <v>0</v>
      </c>
      <c r="K3609">
        <v>37772</v>
      </c>
      <c r="L3609">
        <v>3874046</v>
      </c>
      <c r="M3609" t="str">
        <f>IF(VLOOKUP(A3609,'national-winners'!$A$2:$B$13,2,0)=H3609,"Y","N")</f>
        <v>N</v>
      </c>
      <c r="N3609" t="str">
        <f>_xlfn.XLOOKUP(INDEX('state-winning-votes'!$A$1:$L$53,MATCH($C3609,'state-winning-votes'!$A:$A,0),MATCH($A3609,'state-winning-votes'!$A$2:$L$2,0)),$K:$K,$H:$H)</f>
        <v>Clinton, Hillary</v>
      </c>
      <c r="O3609" t="str">
        <f>VLOOKUP(A3609,'national-winners'!$A$2:$B$13,2,0)</f>
        <v>Trump, Donald J.</v>
      </c>
    </row>
    <row r="3610" spans="1:15" x14ac:dyDescent="0.25">
      <c r="A3610">
        <v>2016</v>
      </c>
      <c r="B3610" t="s">
        <v>113</v>
      </c>
      <c r="C3610" t="s">
        <v>114</v>
      </c>
      <c r="D3610">
        <v>34</v>
      </c>
      <c r="E3610">
        <v>22</v>
      </c>
      <c r="F3610">
        <v>12</v>
      </c>
      <c r="G3610" t="s">
        <v>16</v>
      </c>
      <c r="H3610" t="s">
        <v>409</v>
      </c>
      <c r="I3610" t="s">
        <v>134</v>
      </c>
      <c r="J3610" t="b">
        <v>0</v>
      </c>
      <c r="K3610">
        <v>6161</v>
      </c>
      <c r="L3610">
        <v>3874046</v>
      </c>
      <c r="M3610" t="str">
        <f>IF(VLOOKUP(A3610,'national-winners'!$A$2:$B$13,2,0)=H3610,"Y","N")</f>
        <v>N</v>
      </c>
      <c r="N3610" t="str">
        <f>_xlfn.XLOOKUP(INDEX('state-winning-votes'!$A$1:$L$53,MATCH($C3610,'state-winning-votes'!$A:$A,0),MATCH($A3610,'state-winning-votes'!$A$2:$L$2,0)),$K:$K,$H:$H)</f>
        <v>Clinton, Hillary</v>
      </c>
      <c r="O3610" t="str">
        <f>VLOOKUP(A3610,'national-winners'!$A$2:$B$13,2,0)</f>
        <v>Trump, Donald J.</v>
      </c>
    </row>
    <row r="3611" spans="1:15" x14ac:dyDescent="0.25">
      <c r="A3611">
        <v>2016</v>
      </c>
      <c r="B3611" t="s">
        <v>113</v>
      </c>
      <c r="C3611" t="s">
        <v>114</v>
      </c>
      <c r="D3611">
        <v>34</v>
      </c>
      <c r="E3611">
        <v>22</v>
      </c>
      <c r="F3611">
        <v>12</v>
      </c>
      <c r="G3611" t="s">
        <v>16</v>
      </c>
      <c r="H3611" t="s">
        <v>426</v>
      </c>
      <c r="I3611" t="s">
        <v>37</v>
      </c>
      <c r="J3611" t="b">
        <v>0</v>
      </c>
      <c r="K3611">
        <v>2156</v>
      </c>
      <c r="L3611">
        <v>3874046</v>
      </c>
      <c r="M3611" t="str">
        <f>IF(VLOOKUP(A3611,'national-winners'!$A$2:$B$13,2,0)=H3611,"Y","N")</f>
        <v>N</v>
      </c>
      <c r="N3611" t="str">
        <f>_xlfn.XLOOKUP(INDEX('state-winning-votes'!$A$1:$L$53,MATCH($C3611,'state-winning-votes'!$A:$A,0),MATCH($A3611,'state-winning-votes'!$A$2:$L$2,0)),$K:$K,$H:$H)</f>
        <v>Clinton, Hillary</v>
      </c>
      <c r="O3611" t="str">
        <f>VLOOKUP(A3611,'national-winners'!$A$2:$B$13,2,0)</f>
        <v>Trump, Donald J.</v>
      </c>
    </row>
    <row r="3612" spans="1:15" x14ac:dyDescent="0.25">
      <c r="A3612">
        <v>2016</v>
      </c>
      <c r="B3612" t="s">
        <v>113</v>
      </c>
      <c r="C3612" t="s">
        <v>114</v>
      </c>
      <c r="D3612">
        <v>34</v>
      </c>
      <c r="E3612">
        <v>22</v>
      </c>
      <c r="F3612">
        <v>12</v>
      </c>
      <c r="G3612" t="s">
        <v>16</v>
      </c>
      <c r="H3612" t="s">
        <v>410</v>
      </c>
      <c r="I3612" t="s">
        <v>411</v>
      </c>
      <c r="J3612" t="b">
        <v>0</v>
      </c>
      <c r="K3612">
        <v>1838</v>
      </c>
      <c r="L3612">
        <v>3874046</v>
      </c>
      <c r="M3612" t="str">
        <f>IF(VLOOKUP(A3612,'national-winners'!$A$2:$B$13,2,0)=H3612,"Y","N")</f>
        <v>N</v>
      </c>
      <c r="N3612" t="str">
        <f>_xlfn.XLOOKUP(INDEX('state-winning-votes'!$A$1:$L$53,MATCH($C3612,'state-winning-votes'!$A:$A,0),MATCH($A3612,'state-winning-votes'!$A$2:$L$2,0)),$K:$K,$H:$H)</f>
        <v>Clinton, Hillary</v>
      </c>
      <c r="O3612" t="str">
        <f>VLOOKUP(A3612,'national-winners'!$A$2:$B$13,2,0)</f>
        <v>Trump, Donald J.</v>
      </c>
    </row>
    <row r="3613" spans="1:15" x14ac:dyDescent="0.25">
      <c r="A3613">
        <v>2016</v>
      </c>
      <c r="B3613" t="s">
        <v>113</v>
      </c>
      <c r="C3613" t="s">
        <v>114</v>
      </c>
      <c r="D3613">
        <v>34</v>
      </c>
      <c r="E3613">
        <v>22</v>
      </c>
      <c r="F3613">
        <v>12</v>
      </c>
      <c r="G3613" t="s">
        <v>16</v>
      </c>
      <c r="H3613" t="s">
        <v>280</v>
      </c>
      <c r="I3613" t="s">
        <v>437</v>
      </c>
      <c r="J3613" t="b">
        <v>0</v>
      </c>
      <c r="K3613">
        <v>1749</v>
      </c>
      <c r="L3613">
        <v>3874046</v>
      </c>
      <c r="M3613" t="str">
        <f>IF(VLOOKUP(A3613,'national-winners'!$A$2:$B$13,2,0)=H3613,"Y","N")</f>
        <v>N</v>
      </c>
      <c r="N3613" t="str">
        <f>_xlfn.XLOOKUP(INDEX('state-winning-votes'!$A$1:$L$53,MATCH($C3613,'state-winning-votes'!$A:$A,0),MATCH($A3613,'state-winning-votes'!$A$2:$L$2,0)),$K:$K,$H:$H)</f>
        <v>Clinton, Hillary</v>
      </c>
      <c r="O3613" t="str">
        <f>VLOOKUP(A3613,'national-winners'!$A$2:$B$13,2,0)</f>
        <v>Trump, Donald J.</v>
      </c>
    </row>
    <row r="3614" spans="1:15" x14ac:dyDescent="0.25">
      <c r="A3614">
        <v>2016</v>
      </c>
      <c r="B3614" t="s">
        <v>113</v>
      </c>
      <c r="C3614" t="s">
        <v>114</v>
      </c>
      <c r="D3614">
        <v>34</v>
      </c>
      <c r="E3614">
        <v>22</v>
      </c>
      <c r="F3614">
        <v>12</v>
      </c>
      <c r="G3614" t="s">
        <v>16</v>
      </c>
      <c r="H3614" t="s">
        <v>264</v>
      </c>
      <c r="I3614" t="s">
        <v>353</v>
      </c>
      <c r="J3614" t="b">
        <v>0</v>
      </c>
      <c r="K3614">
        <v>1682</v>
      </c>
      <c r="L3614">
        <v>3874046</v>
      </c>
      <c r="M3614" t="str">
        <f>IF(VLOOKUP(A3614,'national-winners'!$A$2:$B$13,2,0)=H3614,"Y","N")</f>
        <v>N</v>
      </c>
      <c r="N3614" t="str">
        <f>_xlfn.XLOOKUP(INDEX('state-winning-votes'!$A$1:$L$53,MATCH($C3614,'state-winning-votes'!$A:$A,0),MATCH($A3614,'state-winning-votes'!$A$2:$L$2,0)),$K:$K,$H:$H)</f>
        <v>Clinton, Hillary</v>
      </c>
      <c r="O3614" t="str">
        <f>VLOOKUP(A3614,'national-winners'!$A$2:$B$13,2,0)</f>
        <v>Trump, Donald J.</v>
      </c>
    </row>
    <row r="3615" spans="1:15" x14ac:dyDescent="0.25">
      <c r="A3615">
        <v>2016</v>
      </c>
      <c r="B3615" t="s">
        <v>115</v>
      </c>
      <c r="C3615" t="s">
        <v>116</v>
      </c>
      <c r="D3615">
        <v>35</v>
      </c>
      <c r="E3615">
        <v>85</v>
      </c>
      <c r="F3615">
        <v>66</v>
      </c>
      <c r="G3615" t="s">
        <v>16</v>
      </c>
      <c r="H3615" t="s">
        <v>408</v>
      </c>
      <c r="I3615" t="s">
        <v>18</v>
      </c>
      <c r="J3615" t="b">
        <v>0</v>
      </c>
      <c r="K3615">
        <v>385234</v>
      </c>
      <c r="L3615">
        <v>798319</v>
      </c>
      <c r="M3615" t="str">
        <f>IF(VLOOKUP(A3615,'national-winners'!$A$2:$B$13,2,0)=H3615,"Y","N")</f>
        <v>N</v>
      </c>
      <c r="N3615" t="str">
        <f>_xlfn.XLOOKUP(INDEX('state-winning-votes'!$A$1:$L$53,MATCH($C3615,'state-winning-votes'!$A:$A,0),MATCH($A3615,'state-winning-votes'!$A$2:$L$2,0)),$K:$K,$H:$H)</f>
        <v>Clinton, Hillary</v>
      </c>
      <c r="O3615" t="str">
        <f>VLOOKUP(A3615,'national-winners'!$A$2:$B$13,2,0)</f>
        <v>Trump, Donald J.</v>
      </c>
    </row>
    <row r="3616" spans="1:15" x14ac:dyDescent="0.25">
      <c r="A3616">
        <v>2016</v>
      </c>
      <c r="B3616" t="s">
        <v>115</v>
      </c>
      <c r="C3616" t="s">
        <v>116</v>
      </c>
      <c r="D3616">
        <v>35</v>
      </c>
      <c r="E3616">
        <v>85</v>
      </c>
      <c r="F3616">
        <v>66</v>
      </c>
      <c r="G3616" t="s">
        <v>16</v>
      </c>
      <c r="H3616" t="s">
        <v>407</v>
      </c>
      <c r="I3616" t="s">
        <v>21</v>
      </c>
      <c r="J3616" t="b">
        <v>0</v>
      </c>
      <c r="K3616">
        <v>319667</v>
      </c>
      <c r="L3616">
        <v>798319</v>
      </c>
      <c r="M3616" t="str">
        <f>IF(VLOOKUP(A3616,'national-winners'!$A$2:$B$13,2,0)=H3616,"Y","N")</f>
        <v>Y</v>
      </c>
      <c r="N3616" t="str">
        <f>_xlfn.XLOOKUP(INDEX('state-winning-votes'!$A$1:$L$53,MATCH($C3616,'state-winning-votes'!$A:$A,0),MATCH($A3616,'state-winning-votes'!$A$2:$L$2,0)),$K:$K,$H:$H)</f>
        <v>Clinton, Hillary</v>
      </c>
      <c r="O3616" t="str">
        <f>VLOOKUP(A3616,'national-winners'!$A$2:$B$13,2,0)</f>
        <v>Trump, Donald J.</v>
      </c>
    </row>
    <row r="3617" spans="1:15" x14ac:dyDescent="0.25">
      <c r="A3617">
        <v>2016</v>
      </c>
      <c r="B3617" t="s">
        <v>115</v>
      </c>
      <c r="C3617" t="s">
        <v>116</v>
      </c>
      <c r="D3617">
        <v>35</v>
      </c>
      <c r="E3617">
        <v>85</v>
      </c>
      <c r="F3617">
        <v>66</v>
      </c>
      <c r="G3617" t="s">
        <v>16</v>
      </c>
      <c r="H3617" t="s">
        <v>377</v>
      </c>
      <c r="I3617" t="s">
        <v>29</v>
      </c>
      <c r="J3617" t="b">
        <v>0</v>
      </c>
      <c r="K3617">
        <v>74541</v>
      </c>
      <c r="L3617">
        <v>798319</v>
      </c>
      <c r="M3617" t="str">
        <f>IF(VLOOKUP(A3617,'national-winners'!$A$2:$B$13,2,0)=H3617,"Y","N")</f>
        <v>N</v>
      </c>
      <c r="N3617" t="str">
        <f>_xlfn.XLOOKUP(INDEX('state-winning-votes'!$A$1:$L$53,MATCH($C3617,'state-winning-votes'!$A:$A,0),MATCH($A3617,'state-winning-votes'!$A$2:$L$2,0)),$K:$K,$H:$H)</f>
        <v>Clinton, Hillary</v>
      </c>
      <c r="O3617" t="str">
        <f>VLOOKUP(A3617,'national-winners'!$A$2:$B$13,2,0)</f>
        <v>Trump, Donald J.</v>
      </c>
    </row>
    <row r="3618" spans="1:15" x14ac:dyDescent="0.25">
      <c r="A3618">
        <v>2016</v>
      </c>
      <c r="B3618" t="s">
        <v>115</v>
      </c>
      <c r="C3618" t="s">
        <v>116</v>
      </c>
      <c r="D3618">
        <v>35</v>
      </c>
      <c r="E3618">
        <v>85</v>
      </c>
      <c r="F3618">
        <v>66</v>
      </c>
      <c r="G3618" t="s">
        <v>16</v>
      </c>
      <c r="H3618" t="s">
        <v>378</v>
      </c>
      <c r="I3618" t="s">
        <v>274</v>
      </c>
      <c r="J3618" t="b">
        <v>0</v>
      </c>
      <c r="K3618">
        <v>9879</v>
      </c>
      <c r="L3618">
        <v>798319</v>
      </c>
      <c r="M3618" t="str">
        <f>IF(VLOOKUP(A3618,'national-winners'!$A$2:$B$13,2,0)=H3618,"Y","N")</f>
        <v>N</v>
      </c>
      <c r="N3618" t="str">
        <f>_xlfn.XLOOKUP(INDEX('state-winning-votes'!$A$1:$L$53,MATCH($C3618,'state-winning-votes'!$A:$A,0),MATCH($A3618,'state-winning-votes'!$A$2:$L$2,0)),$K:$K,$H:$H)</f>
        <v>Clinton, Hillary</v>
      </c>
      <c r="O3618" t="str">
        <f>VLOOKUP(A3618,'national-winners'!$A$2:$B$13,2,0)</f>
        <v>Trump, Donald J.</v>
      </c>
    </row>
    <row r="3619" spans="1:15" x14ac:dyDescent="0.25">
      <c r="A3619">
        <v>2016</v>
      </c>
      <c r="B3619" t="s">
        <v>115</v>
      </c>
      <c r="C3619" t="s">
        <v>116</v>
      </c>
      <c r="D3619">
        <v>35</v>
      </c>
      <c r="E3619">
        <v>85</v>
      </c>
      <c r="F3619">
        <v>66</v>
      </c>
      <c r="G3619" t="s">
        <v>16</v>
      </c>
      <c r="H3619" t="s">
        <v>412</v>
      </c>
      <c r="I3619" t="s">
        <v>413</v>
      </c>
      <c r="J3619" t="b">
        <v>0</v>
      </c>
      <c r="K3619">
        <v>5825</v>
      </c>
      <c r="L3619">
        <v>798319</v>
      </c>
      <c r="M3619" t="str">
        <f>IF(VLOOKUP(A3619,'national-winners'!$A$2:$B$13,2,0)=H3619,"Y","N")</f>
        <v>N</v>
      </c>
      <c r="N3619" t="str">
        <f>_xlfn.XLOOKUP(INDEX('state-winning-votes'!$A$1:$L$53,MATCH($C3619,'state-winning-votes'!$A:$A,0),MATCH($A3619,'state-winning-votes'!$A$2:$L$2,0)),$K:$K,$H:$H)</f>
        <v>Clinton, Hillary</v>
      </c>
      <c r="O3619" t="str">
        <f>VLOOKUP(A3619,'national-winners'!$A$2:$B$13,2,0)</f>
        <v>Trump, Donald J.</v>
      </c>
    </row>
    <row r="3620" spans="1:15" x14ac:dyDescent="0.25">
      <c r="A3620">
        <v>2016</v>
      </c>
      <c r="B3620" t="s">
        <v>115</v>
      </c>
      <c r="C3620" t="s">
        <v>116</v>
      </c>
      <c r="D3620">
        <v>35</v>
      </c>
      <c r="E3620">
        <v>85</v>
      </c>
      <c r="F3620">
        <v>66</v>
      </c>
      <c r="G3620" t="s">
        <v>16</v>
      </c>
      <c r="H3620" t="s">
        <v>409</v>
      </c>
      <c r="I3620" t="s">
        <v>134</v>
      </c>
      <c r="J3620" t="b">
        <v>0</v>
      </c>
      <c r="K3620">
        <v>1514</v>
      </c>
      <c r="L3620">
        <v>798319</v>
      </c>
      <c r="M3620" t="str">
        <f>IF(VLOOKUP(A3620,'national-winners'!$A$2:$B$13,2,0)=H3620,"Y","N")</f>
        <v>N</v>
      </c>
      <c r="N3620" t="str">
        <f>_xlfn.XLOOKUP(INDEX('state-winning-votes'!$A$1:$L$53,MATCH($C3620,'state-winning-votes'!$A:$A,0),MATCH($A3620,'state-winning-votes'!$A$2:$L$2,0)),$K:$K,$H:$H)</f>
        <v>Clinton, Hillary</v>
      </c>
      <c r="O3620" t="str">
        <f>VLOOKUP(A3620,'national-winners'!$A$2:$B$13,2,0)</f>
        <v>Trump, Donald J.</v>
      </c>
    </row>
    <row r="3621" spans="1:15" x14ac:dyDescent="0.25">
      <c r="A3621">
        <v>2016</v>
      </c>
      <c r="B3621" t="s">
        <v>115</v>
      </c>
      <c r="C3621" t="s">
        <v>116</v>
      </c>
      <c r="D3621">
        <v>35</v>
      </c>
      <c r="E3621">
        <v>85</v>
      </c>
      <c r="F3621">
        <v>66</v>
      </c>
      <c r="G3621" t="s">
        <v>16</v>
      </c>
      <c r="H3621" t="s">
        <v>264</v>
      </c>
      <c r="I3621" t="s">
        <v>353</v>
      </c>
      <c r="J3621" t="b">
        <v>0</v>
      </c>
      <c r="K3621">
        <v>1184</v>
      </c>
      <c r="L3621">
        <v>798319</v>
      </c>
      <c r="M3621" t="str">
        <f>IF(VLOOKUP(A3621,'national-winners'!$A$2:$B$13,2,0)=H3621,"Y","N")</f>
        <v>N</v>
      </c>
      <c r="N3621" t="str">
        <f>_xlfn.XLOOKUP(INDEX('state-winning-votes'!$A$1:$L$53,MATCH($C3621,'state-winning-votes'!$A:$A,0),MATCH($A3621,'state-winning-votes'!$A$2:$L$2,0)),$K:$K,$H:$H)</f>
        <v>Clinton, Hillary</v>
      </c>
      <c r="O3621" t="str">
        <f>VLOOKUP(A3621,'national-winners'!$A$2:$B$13,2,0)</f>
        <v>Trump, Donald J.</v>
      </c>
    </row>
    <row r="3622" spans="1:15" x14ac:dyDescent="0.25">
      <c r="A3622">
        <v>2016</v>
      </c>
      <c r="B3622" t="s">
        <v>115</v>
      </c>
      <c r="C3622" t="s">
        <v>116</v>
      </c>
      <c r="D3622">
        <v>35</v>
      </c>
      <c r="E3622">
        <v>85</v>
      </c>
      <c r="F3622">
        <v>66</v>
      </c>
      <c r="G3622" t="s">
        <v>16</v>
      </c>
      <c r="H3622" t="s">
        <v>410</v>
      </c>
      <c r="I3622" t="s">
        <v>411</v>
      </c>
      <c r="J3622" t="b">
        <v>0</v>
      </c>
      <c r="K3622">
        <v>475</v>
      </c>
      <c r="L3622">
        <v>798319</v>
      </c>
      <c r="M3622" t="str">
        <f>IF(VLOOKUP(A3622,'national-winners'!$A$2:$B$13,2,0)=H3622,"Y","N")</f>
        <v>N</v>
      </c>
      <c r="N3622" t="str">
        <f>_xlfn.XLOOKUP(INDEX('state-winning-votes'!$A$1:$L$53,MATCH($C3622,'state-winning-votes'!$A:$A,0),MATCH($A3622,'state-winning-votes'!$A$2:$L$2,0)),$K:$K,$H:$H)</f>
        <v>Clinton, Hillary</v>
      </c>
      <c r="O3622" t="str">
        <f>VLOOKUP(A3622,'national-winners'!$A$2:$B$13,2,0)</f>
        <v>Trump, Donald J.</v>
      </c>
    </row>
    <row r="3623" spans="1:15" x14ac:dyDescent="0.25">
      <c r="A3623">
        <v>2016</v>
      </c>
      <c r="B3623" t="s">
        <v>117</v>
      </c>
      <c r="C3623" t="s">
        <v>118</v>
      </c>
      <c r="D3623">
        <v>36</v>
      </c>
      <c r="E3623">
        <v>21</v>
      </c>
      <c r="F3623">
        <v>13</v>
      </c>
      <c r="G3623" t="s">
        <v>16</v>
      </c>
      <c r="H3623" t="s">
        <v>408</v>
      </c>
      <c r="I3623" t="s">
        <v>18</v>
      </c>
      <c r="J3623" t="b">
        <v>0</v>
      </c>
      <c r="K3623">
        <v>4379789</v>
      </c>
      <c r="L3623">
        <v>7802084</v>
      </c>
      <c r="M3623" t="str">
        <f>IF(VLOOKUP(A3623,'national-winners'!$A$2:$B$13,2,0)=H3623,"Y","N")</f>
        <v>N</v>
      </c>
      <c r="N3623" t="str">
        <f>_xlfn.XLOOKUP(INDEX('state-winning-votes'!$A$1:$L$53,MATCH($C3623,'state-winning-votes'!$A:$A,0),MATCH($A3623,'state-winning-votes'!$A$2:$L$2,0)),$K:$K,$H:$H)</f>
        <v>Clinton, Hillary</v>
      </c>
      <c r="O3623" t="str">
        <f>VLOOKUP(A3623,'national-winners'!$A$2:$B$13,2,0)</f>
        <v>Trump, Donald J.</v>
      </c>
    </row>
    <row r="3624" spans="1:15" x14ac:dyDescent="0.25">
      <c r="A3624">
        <v>2016</v>
      </c>
      <c r="B3624" t="s">
        <v>117</v>
      </c>
      <c r="C3624" t="s">
        <v>118</v>
      </c>
      <c r="D3624">
        <v>36</v>
      </c>
      <c r="E3624">
        <v>21</v>
      </c>
      <c r="F3624">
        <v>13</v>
      </c>
      <c r="G3624" t="s">
        <v>16</v>
      </c>
      <c r="H3624" t="s">
        <v>407</v>
      </c>
      <c r="I3624" t="s">
        <v>21</v>
      </c>
      <c r="J3624" t="b">
        <v>0</v>
      </c>
      <c r="K3624">
        <v>2527142</v>
      </c>
      <c r="L3624">
        <v>7802084</v>
      </c>
      <c r="M3624" t="str">
        <f>IF(VLOOKUP(A3624,'national-winners'!$A$2:$B$13,2,0)=H3624,"Y","N")</f>
        <v>Y</v>
      </c>
      <c r="N3624" t="str">
        <f>_xlfn.XLOOKUP(INDEX('state-winning-votes'!$A$1:$L$53,MATCH($C3624,'state-winning-votes'!$A:$A,0),MATCH($A3624,'state-winning-votes'!$A$2:$L$2,0)),$K:$K,$H:$H)</f>
        <v>Clinton, Hillary</v>
      </c>
      <c r="O3624" t="str">
        <f>VLOOKUP(A3624,'national-winners'!$A$2:$B$13,2,0)</f>
        <v>Trump, Donald J.</v>
      </c>
    </row>
    <row r="3625" spans="1:15" x14ac:dyDescent="0.25">
      <c r="A3625">
        <v>2016</v>
      </c>
      <c r="B3625" t="s">
        <v>117</v>
      </c>
      <c r="C3625" t="s">
        <v>118</v>
      </c>
      <c r="D3625">
        <v>36</v>
      </c>
      <c r="E3625">
        <v>21</v>
      </c>
      <c r="F3625">
        <v>13</v>
      </c>
      <c r="G3625" t="s">
        <v>16</v>
      </c>
      <c r="H3625" t="s">
        <v>407</v>
      </c>
      <c r="I3625" t="s">
        <v>80</v>
      </c>
      <c r="J3625" t="b">
        <v>0</v>
      </c>
      <c r="K3625">
        <v>292392</v>
      </c>
      <c r="L3625">
        <v>7802084</v>
      </c>
      <c r="M3625" t="str">
        <f>IF(VLOOKUP(A3625,'national-winners'!$A$2:$B$13,2,0)=H3625,"Y","N")</f>
        <v>Y</v>
      </c>
      <c r="N3625" t="str">
        <f>_xlfn.XLOOKUP(INDEX('state-winning-votes'!$A$1:$L$53,MATCH($C3625,'state-winning-votes'!$A:$A,0),MATCH($A3625,'state-winning-votes'!$A$2:$L$2,0)),$K:$K,$H:$H)</f>
        <v>Clinton, Hillary</v>
      </c>
      <c r="O3625" t="str">
        <f>VLOOKUP(A3625,'national-winners'!$A$2:$B$13,2,0)</f>
        <v>Trump, Donald J.</v>
      </c>
    </row>
    <row r="3626" spans="1:15" x14ac:dyDescent="0.25">
      <c r="A3626">
        <v>2016</v>
      </c>
      <c r="B3626" t="s">
        <v>117</v>
      </c>
      <c r="C3626" t="s">
        <v>118</v>
      </c>
      <c r="D3626">
        <v>36</v>
      </c>
      <c r="E3626">
        <v>21</v>
      </c>
      <c r="F3626">
        <v>13</v>
      </c>
      <c r="G3626" t="s">
        <v>16</v>
      </c>
      <c r="H3626" t="s">
        <v>408</v>
      </c>
      <c r="I3626" t="s">
        <v>308</v>
      </c>
      <c r="J3626" t="b">
        <v>0</v>
      </c>
      <c r="K3626">
        <v>140041</v>
      </c>
      <c r="L3626">
        <v>7802084</v>
      </c>
      <c r="M3626" t="str">
        <f>IF(VLOOKUP(A3626,'national-winners'!$A$2:$B$13,2,0)=H3626,"Y","N")</f>
        <v>N</v>
      </c>
      <c r="N3626" t="str">
        <f>_xlfn.XLOOKUP(INDEX('state-winning-votes'!$A$1:$L$53,MATCH($C3626,'state-winning-votes'!$A:$A,0),MATCH($A3626,'state-winning-votes'!$A$2:$L$2,0)),$K:$K,$H:$H)</f>
        <v>Clinton, Hillary</v>
      </c>
      <c r="O3626" t="str">
        <f>VLOOKUP(A3626,'national-winners'!$A$2:$B$13,2,0)</f>
        <v>Trump, Donald J.</v>
      </c>
    </row>
    <row r="3627" spans="1:15" x14ac:dyDescent="0.25">
      <c r="A3627">
        <v>2016</v>
      </c>
      <c r="B3627" t="s">
        <v>117</v>
      </c>
      <c r="C3627" t="s">
        <v>118</v>
      </c>
      <c r="D3627">
        <v>36</v>
      </c>
      <c r="E3627">
        <v>21</v>
      </c>
      <c r="F3627">
        <v>13</v>
      </c>
      <c r="G3627" t="s">
        <v>16</v>
      </c>
      <c r="H3627" t="s">
        <v>377</v>
      </c>
      <c r="I3627" t="s">
        <v>292</v>
      </c>
      <c r="J3627" t="b">
        <v>0</v>
      </c>
      <c r="K3627">
        <v>119156</v>
      </c>
      <c r="L3627">
        <v>7802084</v>
      </c>
      <c r="M3627" t="str">
        <f>IF(VLOOKUP(A3627,'national-winners'!$A$2:$B$13,2,0)=H3627,"Y","N")</f>
        <v>N</v>
      </c>
      <c r="N3627" t="str">
        <f>_xlfn.XLOOKUP(INDEX('state-winning-votes'!$A$1:$L$53,MATCH($C3627,'state-winning-votes'!$A:$A,0),MATCH($A3627,'state-winning-votes'!$A$2:$L$2,0)),$K:$K,$H:$H)</f>
        <v>Clinton, Hillary</v>
      </c>
      <c r="O3627" t="str">
        <f>VLOOKUP(A3627,'national-winners'!$A$2:$B$13,2,0)</f>
        <v>Trump, Donald J.</v>
      </c>
    </row>
    <row r="3628" spans="1:15" x14ac:dyDescent="0.25">
      <c r="A3628">
        <v>2016</v>
      </c>
      <c r="B3628" t="s">
        <v>117</v>
      </c>
      <c r="C3628" t="s">
        <v>118</v>
      </c>
      <c r="D3628">
        <v>36</v>
      </c>
      <c r="E3628">
        <v>21</v>
      </c>
      <c r="F3628">
        <v>13</v>
      </c>
      <c r="G3628" t="s">
        <v>16</v>
      </c>
      <c r="H3628" t="s">
        <v>378</v>
      </c>
      <c r="I3628" t="s">
        <v>274</v>
      </c>
      <c r="J3628" t="b">
        <v>0</v>
      </c>
      <c r="K3628">
        <v>107934</v>
      </c>
      <c r="L3628">
        <v>7802084</v>
      </c>
      <c r="M3628" t="str">
        <f>IF(VLOOKUP(A3628,'national-winners'!$A$2:$B$13,2,0)=H3628,"Y","N")</f>
        <v>N</v>
      </c>
      <c r="N3628" t="str">
        <f>_xlfn.XLOOKUP(INDEX('state-winning-votes'!$A$1:$L$53,MATCH($C3628,'state-winning-votes'!$A:$A,0),MATCH($A3628,'state-winning-votes'!$A$2:$L$2,0)),$K:$K,$H:$H)</f>
        <v>Clinton, Hillary</v>
      </c>
      <c r="O3628" t="str">
        <f>VLOOKUP(A3628,'national-winners'!$A$2:$B$13,2,0)</f>
        <v>Trump, Donald J.</v>
      </c>
    </row>
    <row r="3629" spans="1:15" x14ac:dyDescent="0.25">
      <c r="A3629">
        <v>2016</v>
      </c>
      <c r="B3629" t="s">
        <v>117</v>
      </c>
      <c r="C3629" t="s">
        <v>118</v>
      </c>
      <c r="D3629">
        <v>36</v>
      </c>
      <c r="E3629">
        <v>21</v>
      </c>
      <c r="F3629">
        <v>13</v>
      </c>
      <c r="G3629" t="s">
        <v>16</v>
      </c>
      <c r="H3629" t="s">
        <v>306</v>
      </c>
      <c r="J3629" t="b">
        <v>0</v>
      </c>
      <c r="K3629">
        <v>77179</v>
      </c>
      <c r="L3629">
        <v>7802084</v>
      </c>
      <c r="M3629" t="str">
        <f>IF(VLOOKUP(A3629,'national-winners'!$A$2:$B$13,2,0)=H3629,"Y","N")</f>
        <v>N</v>
      </c>
      <c r="N3629" t="str">
        <f>_xlfn.XLOOKUP(INDEX('state-winning-votes'!$A$1:$L$53,MATCH($C3629,'state-winning-votes'!$A:$A,0),MATCH($A3629,'state-winning-votes'!$A$2:$L$2,0)),$K:$K,$H:$H)</f>
        <v>Clinton, Hillary</v>
      </c>
      <c r="O3629" t="str">
        <f>VLOOKUP(A3629,'national-winners'!$A$2:$B$13,2,0)</f>
        <v>Trump, Donald J.</v>
      </c>
    </row>
    <row r="3630" spans="1:15" x14ac:dyDescent="0.25">
      <c r="A3630">
        <v>2016</v>
      </c>
      <c r="B3630" t="s">
        <v>117</v>
      </c>
      <c r="C3630" t="s">
        <v>118</v>
      </c>
      <c r="D3630">
        <v>36</v>
      </c>
      <c r="E3630">
        <v>21</v>
      </c>
      <c r="F3630">
        <v>13</v>
      </c>
      <c r="G3630" t="s">
        <v>16</v>
      </c>
      <c r="H3630" t="s">
        <v>377</v>
      </c>
      <c r="I3630" t="s">
        <v>29</v>
      </c>
      <c r="J3630" t="b">
        <v>0</v>
      </c>
      <c r="K3630">
        <v>57442</v>
      </c>
      <c r="L3630">
        <v>7802084</v>
      </c>
      <c r="M3630" t="str">
        <f>IF(VLOOKUP(A3630,'national-winners'!$A$2:$B$13,2,0)=H3630,"Y","N")</f>
        <v>N</v>
      </c>
      <c r="N3630" t="str">
        <f>_xlfn.XLOOKUP(INDEX('state-winning-votes'!$A$1:$L$53,MATCH($C3630,'state-winning-votes'!$A:$A,0),MATCH($A3630,'state-winning-votes'!$A$2:$L$2,0)),$K:$K,$H:$H)</f>
        <v>Clinton, Hillary</v>
      </c>
      <c r="O3630" t="str">
        <f>VLOOKUP(A3630,'national-winners'!$A$2:$B$13,2,0)</f>
        <v>Trump, Donald J.</v>
      </c>
    </row>
    <row r="3631" spans="1:15" x14ac:dyDescent="0.25">
      <c r="A3631">
        <v>2016</v>
      </c>
      <c r="B3631" t="s">
        <v>117</v>
      </c>
      <c r="C3631" t="s">
        <v>118</v>
      </c>
      <c r="D3631">
        <v>36</v>
      </c>
      <c r="E3631">
        <v>21</v>
      </c>
      <c r="F3631">
        <v>13</v>
      </c>
      <c r="G3631" t="s">
        <v>16</v>
      </c>
      <c r="H3631" t="s">
        <v>52</v>
      </c>
      <c r="J3631" t="b">
        <v>0</v>
      </c>
      <c r="K3631">
        <v>48447</v>
      </c>
      <c r="L3631">
        <v>7802084</v>
      </c>
      <c r="M3631" t="str">
        <f>IF(VLOOKUP(A3631,'national-winners'!$A$2:$B$13,2,0)=H3631,"Y","N")</f>
        <v>N</v>
      </c>
      <c r="N3631" t="str">
        <f>_xlfn.XLOOKUP(INDEX('state-winning-votes'!$A$1:$L$53,MATCH($C3631,'state-winning-votes'!$A:$A,0),MATCH($A3631,'state-winning-votes'!$A$2:$L$2,0)),$K:$K,$H:$H)</f>
        <v>Clinton, Hillary</v>
      </c>
      <c r="O3631" t="str">
        <f>VLOOKUP(A3631,'national-winners'!$A$2:$B$13,2,0)</f>
        <v>Trump, Donald J.</v>
      </c>
    </row>
    <row r="3632" spans="1:15" x14ac:dyDescent="0.25">
      <c r="A3632">
        <v>2016</v>
      </c>
      <c r="B3632" t="s">
        <v>117</v>
      </c>
      <c r="C3632" t="s">
        <v>118</v>
      </c>
      <c r="D3632">
        <v>36</v>
      </c>
      <c r="E3632">
        <v>21</v>
      </c>
      <c r="F3632">
        <v>13</v>
      </c>
      <c r="G3632" t="s">
        <v>16</v>
      </c>
      <c r="H3632" t="s">
        <v>408</v>
      </c>
      <c r="I3632" t="s">
        <v>438</v>
      </c>
      <c r="J3632" t="b">
        <v>0</v>
      </c>
      <c r="K3632">
        <v>36294</v>
      </c>
      <c r="L3632">
        <v>7802084</v>
      </c>
      <c r="M3632" t="str">
        <f>IF(VLOOKUP(A3632,'national-winners'!$A$2:$B$13,2,0)=H3632,"Y","N")</f>
        <v>N</v>
      </c>
      <c r="N3632" t="str">
        <f>_xlfn.XLOOKUP(INDEX('state-winning-votes'!$A$1:$L$53,MATCH($C3632,'state-winning-votes'!$A:$A,0),MATCH($A3632,'state-winning-votes'!$A$2:$L$2,0)),$K:$K,$H:$H)</f>
        <v>Clinton, Hillary</v>
      </c>
      <c r="O3632" t="str">
        <f>VLOOKUP(A3632,'national-winners'!$A$2:$B$13,2,0)</f>
        <v>Trump, Donald J.</v>
      </c>
    </row>
    <row r="3633" spans="1:15" x14ac:dyDescent="0.25">
      <c r="A3633">
        <v>2016</v>
      </c>
      <c r="B3633" t="s">
        <v>117</v>
      </c>
      <c r="C3633" t="s">
        <v>118</v>
      </c>
      <c r="D3633">
        <v>36</v>
      </c>
      <c r="E3633">
        <v>21</v>
      </c>
      <c r="F3633">
        <v>13</v>
      </c>
      <c r="G3633" t="s">
        <v>16</v>
      </c>
      <c r="J3633" t="b">
        <v>1</v>
      </c>
      <c r="K3633">
        <v>12816</v>
      </c>
      <c r="L3633">
        <v>7802084</v>
      </c>
      <c r="M3633" t="str">
        <f>IF(VLOOKUP(A3633,'national-winners'!$A$2:$B$13,2,0)=H3633,"Y","N")</f>
        <v>N</v>
      </c>
      <c r="N3633" t="str">
        <f>_xlfn.XLOOKUP(INDEX('state-winning-votes'!$A$1:$L$53,MATCH($C3633,'state-winning-votes'!$A:$A,0),MATCH($A3633,'state-winning-votes'!$A$2:$L$2,0)),$K:$K,$H:$H)</f>
        <v>Clinton, Hillary</v>
      </c>
      <c r="O3633" t="str">
        <f>VLOOKUP(A3633,'national-winners'!$A$2:$B$13,2,0)</f>
        <v>Trump, Donald J.</v>
      </c>
    </row>
    <row r="3634" spans="1:15" x14ac:dyDescent="0.25">
      <c r="A3634">
        <v>2016</v>
      </c>
      <c r="B3634" t="s">
        <v>117</v>
      </c>
      <c r="C3634" t="s">
        <v>118</v>
      </c>
      <c r="D3634">
        <v>36</v>
      </c>
      <c r="E3634">
        <v>21</v>
      </c>
      <c r="F3634">
        <v>13</v>
      </c>
      <c r="G3634" t="s">
        <v>16</v>
      </c>
      <c r="H3634" t="s">
        <v>439</v>
      </c>
      <c r="J3634" t="b">
        <v>0</v>
      </c>
      <c r="K3634">
        <v>3452</v>
      </c>
      <c r="L3634">
        <v>7802084</v>
      </c>
      <c r="M3634" t="str">
        <f>IF(VLOOKUP(A3634,'national-winners'!$A$2:$B$13,2,0)=H3634,"Y","N")</f>
        <v>N</v>
      </c>
      <c r="N3634" t="str">
        <f>_xlfn.XLOOKUP(INDEX('state-winning-votes'!$A$1:$L$53,MATCH($C3634,'state-winning-votes'!$A:$A,0),MATCH($A3634,'state-winning-votes'!$A$2:$L$2,0)),$K:$K,$H:$H)</f>
        <v>Clinton, Hillary</v>
      </c>
      <c r="O3634" t="str">
        <f>VLOOKUP(A3634,'national-winners'!$A$2:$B$13,2,0)</f>
        <v>Trump, Donald J.</v>
      </c>
    </row>
    <row r="3635" spans="1:15" x14ac:dyDescent="0.25">
      <c r="A3635">
        <v>2016</v>
      </c>
      <c r="B3635" t="s">
        <v>122</v>
      </c>
      <c r="C3635" t="s">
        <v>123</v>
      </c>
      <c r="D3635">
        <v>37</v>
      </c>
      <c r="E3635">
        <v>56</v>
      </c>
      <c r="F3635">
        <v>47</v>
      </c>
      <c r="G3635" t="s">
        <v>16</v>
      </c>
      <c r="H3635" t="s">
        <v>407</v>
      </c>
      <c r="I3635" t="s">
        <v>21</v>
      </c>
      <c r="J3635" t="b">
        <v>0</v>
      </c>
      <c r="K3635">
        <v>2362631</v>
      </c>
      <c r="L3635">
        <v>4741564</v>
      </c>
      <c r="M3635" t="str">
        <f>IF(VLOOKUP(A3635,'national-winners'!$A$2:$B$13,2,0)=H3635,"Y","N")</f>
        <v>Y</v>
      </c>
      <c r="N3635" t="str">
        <f>_xlfn.XLOOKUP(INDEX('state-winning-votes'!$A$1:$L$53,MATCH($C3635,'state-winning-votes'!$A:$A,0),MATCH($A3635,'state-winning-votes'!$A$2:$L$2,0)),$K:$K,$H:$H)</f>
        <v>Trump, Donald J.</v>
      </c>
      <c r="O3635" t="str">
        <f>VLOOKUP(A3635,'national-winners'!$A$2:$B$13,2,0)</f>
        <v>Trump, Donald J.</v>
      </c>
    </row>
    <row r="3636" spans="1:15" x14ac:dyDescent="0.25">
      <c r="A3636">
        <v>2016</v>
      </c>
      <c r="B3636" t="s">
        <v>122</v>
      </c>
      <c r="C3636" t="s">
        <v>123</v>
      </c>
      <c r="D3636">
        <v>37</v>
      </c>
      <c r="E3636">
        <v>56</v>
      </c>
      <c r="F3636">
        <v>47</v>
      </c>
      <c r="G3636" t="s">
        <v>16</v>
      </c>
      <c r="H3636" t="s">
        <v>408</v>
      </c>
      <c r="I3636" t="s">
        <v>18</v>
      </c>
      <c r="J3636" t="b">
        <v>0</v>
      </c>
      <c r="K3636">
        <v>2189316</v>
      </c>
      <c r="L3636">
        <v>4741564</v>
      </c>
      <c r="M3636" t="str">
        <f>IF(VLOOKUP(A3636,'national-winners'!$A$2:$B$13,2,0)=H3636,"Y","N")</f>
        <v>N</v>
      </c>
      <c r="N3636" t="str">
        <f>_xlfn.XLOOKUP(INDEX('state-winning-votes'!$A$1:$L$53,MATCH($C3636,'state-winning-votes'!$A:$A,0),MATCH($A3636,'state-winning-votes'!$A$2:$L$2,0)),$K:$K,$H:$H)</f>
        <v>Trump, Donald J.</v>
      </c>
      <c r="O3636" t="str">
        <f>VLOOKUP(A3636,'national-winners'!$A$2:$B$13,2,0)</f>
        <v>Trump, Donald J.</v>
      </c>
    </row>
    <row r="3637" spans="1:15" x14ac:dyDescent="0.25">
      <c r="A3637">
        <v>2016</v>
      </c>
      <c r="B3637" t="s">
        <v>122</v>
      </c>
      <c r="C3637" t="s">
        <v>123</v>
      </c>
      <c r="D3637">
        <v>37</v>
      </c>
      <c r="E3637">
        <v>56</v>
      </c>
      <c r="F3637">
        <v>47</v>
      </c>
      <c r="G3637" t="s">
        <v>16</v>
      </c>
      <c r="H3637" t="s">
        <v>377</v>
      </c>
      <c r="I3637" t="s">
        <v>29</v>
      </c>
      <c r="J3637" t="b">
        <v>0</v>
      </c>
      <c r="K3637">
        <v>130126</v>
      </c>
      <c r="L3637">
        <v>4741564</v>
      </c>
      <c r="M3637" t="str">
        <f>IF(VLOOKUP(A3637,'national-winners'!$A$2:$B$13,2,0)=H3637,"Y","N")</f>
        <v>N</v>
      </c>
      <c r="N3637" t="str">
        <f>_xlfn.XLOOKUP(INDEX('state-winning-votes'!$A$1:$L$53,MATCH($C3637,'state-winning-votes'!$A:$A,0),MATCH($A3637,'state-winning-votes'!$A$2:$L$2,0)),$K:$K,$H:$H)</f>
        <v>Trump, Donald J.</v>
      </c>
      <c r="O3637" t="str">
        <f>VLOOKUP(A3637,'national-winners'!$A$2:$B$13,2,0)</f>
        <v>Trump, Donald J.</v>
      </c>
    </row>
    <row r="3638" spans="1:15" x14ac:dyDescent="0.25">
      <c r="A3638">
        <v>2016</v>
      </c>
      <c r="B3638" t="s">
        <v>122</v>
      </c>
      <c r="C3638" t="s">
        <v>123</v>
      </c>
      <c r="D3638">
        <v>37</v>
      </c>
      <c r="E3638">
        <v>56</v>
      </c>
      <c r="F3638">
        <v>47</v>
      </c>
      <c r="G3638" t="s">
        <v>16</v>
      </c>
      <c r="H3638" t="s">
        <v>52</v>
      </c>
      <c r="J3638" t="b">
        <v>1</v>
      </c>
      <c r="K3638">
        <v>47386</v>
      </c>
      <c r="L3638">
        <v>4741564</v>
      </c>
      <c r="M3638" t="str">
        <f>IF(VLOOKUP(A3638,'national-winners'!$A$2:$B$13,2,0)=H3638,"Y","N")</f>
        <v>N</v>
      </c>
      <c r="N3638" t="str">
        <f>_xlfn.XLOOKUP(INDEX('state-winning-votes'!$A$1:$L$53,MATCH($C3638,'state-winning-votes'!$A:$A,0),MATCH($A3638,'state-winning-votes'!$A$2:$L$2,0)),$K:$K,$H:$H)</f>
        <v>Trump, Donald J.</v>
      </c>
      <c r="O3638" t="str">
        <f>VLOOKUP(A3638,'national-winners'!$A$2:$B$13,2,0)</f>
        <v>Trump, Donald J.</v>
      </c>
    </row>
    <row r="3639" spans="1:15" x14ac:dyDescent="0.25">
      <c r="A3639">
        <v>2016</v>
      </c>
      <c r="B3639" t="s">
        <v>122</v>
      </c>
      <c r="C3639" t="s">
        <v>123</v>
      </c>
      <c r="D3639">
        <v>37</v>
      </c>
      <c r="E3639">
        <v>56</v>
      </c>
      <c r="F3639">
        <v>47</v>
      </c>
      <c r="G3639" t="s">
        <v>16</v>
      </c>
      <c r="J3639" t="b">
        <v>1</v>
      </c>
      <c r="K3639">
        <v>12105</v>
      </c>
      <c r="L3639">
        <v>4741564</v>
      </c>
      <c r="M3639" t="str">
        <f>IF(VLOOKUP(A3639,'national-winners'!$A$2:$B$13,2,0)=H3639,"Y","N")</f>
        <v>N</v>
      </c>
      <c r="N3639" t="str">
        <f>_xlfn.XLOOKUP(INDEX('state-winning-votes'!$A$1:$L$53,MATCH($C3639,'state-winning-votes'!$A:$A,0),MATCH($A3639,'state-winning-votes'!$A$2:$L$2,0)),$K:$K,$H:$H)</f>
        <v>Trump, Donald J.</v>
      </c>
      <c r="O3639" t="str">
        <f>VLOOKUP(A3639,'national-winners'!$A$2:$B$13,2,0)</f>
        <v>Trump, Donald J.</v>
      </c>
    </row>
    <row r="3640" spans="1:15" x14ac:dyDescent="0.25">
      <c r="A3640">
        <v>2016</v>
      </c>
      <c r="B3640" t="s">
        <v>124</v>
      </c>
      <c r="C3640" t="s">
        <v>125</v>
      </c>
      <c r="D3640">
        <v>38</v>
      </c>
      <c r="E3640">
        <v>44</v>
      </c>
      <c r="F3640">
        <v>36</v>
      </c>
      <c r="G3640" t="s">
        <v>16</v>
      </c>
      <c r="H3640" t="s">
        <v>407</v>
      </c>
      <c r="I3640" t="s">
        <v>21</v>
      </c>
      <c r="J3640" t="b">
        <v>0</v>
      </c>
      <c r="K3640">
        <v>216794</v>
      </c>
      <c r="L3640">
        <v>344360</v>
      </c>
      <c r="M3640" t="str">
        <f>IF(VLOOKUP(A3640,'national-winners'!$A$2:$B$13,2,0)=H3640,"Y","N")</f>
        <v>Y</v>
      </c>
      <c r="N3640" t="str">
        <f>_xlfn.XLOOKUP(INDEX('state-winning-votes'!$A$1:$L$53,MATCH($C3640,'state-winning-votes'!$A:$A,0),MATCH($A3640,'state-winning-votes'!$A$2:$L$2,0)),$K:$K,$H:$H)</f>
        <v>Trump, Donald J.</v>
      </c>
      <c r="O3640" t="str">
        <f>VLOOKUP(A3640,'national-winners'!$A$2:$B$13,2,0)</f>
        <v>Trump, Donald J.</v>
      </c>
    </row>
    <row r="3641" spans="1:15" x14ac:dyDescent="0.25">
      <c r="A3641">
        <v>2016</v>
      </c>
      <c r="B3641" t="s">
        <v>124</v>
      </c>
      <c r="C3641" t="s">
        <v>125</v>
      </c>
      <c r="D3641">
        <v>38</v>
      </c>
      <c r="E3641">
        <v>44</v>
      </c>
      <c r="F3641">
        <v>36</v>
      </c>
      <c r="G3641" t="s">
        <v>16</v>
      </c>
      <c r="H3641" t="s">
        <v>408</v>
      </c>
      <c r="I3641" t="s">
        <v>18</v>
      </c>
      <c r="J3641" t="b">
        <v>0</v>
      </c>
      <c r="K3641">
        <v>93758</v>
      </c>
      <c r="L3641">
        <v>344360</v>
      </c>
      <c r="M3641" t="str">
        <f>IF(VLOOKUP(A3641,'national-winners'!$A$2:$B$13,2,0)=H3641,"Y","N")</f>
        <v>N</v>
      </c>
      <c r="N3641" t="str">
        <f>_xlfn.XLOOKUP(INDEX('state-winning-votes'!$A$1:$L$53,MATCH($C3641,'state-winning-votes'!$A:$A,0),MATCH($A3641,'state-winning-votes'!$A$2:$L$2,0)),$K:$K,$H:$H)</f>
        <v>Trump, Donald J.</v>
      </c>
      <c r="O3641" t="str">
        <f>VLOOKUP(A3641,'national-winners'!$A$2:$B$13,2,0)</f>
        <v>Trump, Donald J.</v>
      </c>
    </row>
    <row r="3642" spans="1:15" x14ac:dyDescent="0.25">
      <c r="A3642">
        <v>2016</v>
      </c>
      <c r="B3642" t="s">
        <v>124</v>
      </c>
      <c r="C3642" t="s">
        <v>125</v>
      </c>
      <c r="D3642">
        <v>38</v>
      </c>
      <c r="E3642">
        <v>44</v>
      </c>
      <c r="F3642">
        <v>36</v>
      </c>
      <c r="G3642" t="s">
        <v>16</v>
      </c>
      <c r="H3642" t="s">
        <v>377</v>
      </c>
      <c r="I3642" t="s">
        <v>29</v>
      </c>
      <c r="J3642" t="b">
        <v>0</v>
      </c>
      <c r="K3642">
        <v>21434</v>
      </c>
      <c r="L3642">
        <v>344360</v>
      </c>
      <c r="M3642" t="str">
        <f>IF(VLOOKUP(A3642,'national-winners'!$A$2:$B$13,2,0)=H3642,"Y","N")</f>
        <v>N</v>
      </c>
      <c r="N3642" t="str">
        <f>_xlfn.XLOOKUP(INDEX('state-winning-votes'!$A$1:$L$53,MATCH($C3642,'state-winning-votes'!$A:$A,0),MATCH($A3642,'state-winning-votes'!$A$2:$L$2,0)),$K:$K,$H:$H)</f>
        <v>Trump, Donald J.</v>
      </c>
      <c r="O3642" t="str">
        <f>VLOOKUP(A3642,'national-winners'!$A$2:$B$13,2,0)</f>
        <v>Trump, Donald J.</v>
      </c>
    </row>
    <row r="3643" spans="1:15" x14ac:dyDescent="0.25">
      <c r="A3643">
        <v>2016</v>
      </c>
      <c r="B3643" t="s">
        <v>124</v>
      </c>
      <c r="C3643" t="s">
        <v>125</v>
      </c>
      <c r="D3643">
        <v>38</v>
      </c>
      <c r="E3643">
        <v>44</v>
      </c>
      <c r="F3643">
        <v>36</v>
      </c>
      <c r="G3643" t="s">
        <v>16</v>
      </c>
      <c r="J3643" t="b">
        <v>1</v>
      </c>
      <c r="K3643">
        <v>6397</v>
      </c>
      <c r="L3643">
        <v>344360</v>
      </c>
      <c r="M3643" t="str">
        <f>IF(VLOOKUP(A3643,'national-winners'!$A$2:$B$13,2,0)=H3643,"Y","N")</f>
        <v>N</v>
      </c>
      <c r="N3643" t="str">
        <f>_xlfn.XLOOKUP(INDEX('state-winning-votes'!$A$1:$L$53,MATCH($C3643,'state-winning-votes'!$A:$A,0),MATCH($A3643,'state-winning-votes'!$A$2:$L$2,0)),$K:$K,$H:$H)</f>
        <v>Trump, Donald J.</v>
      </c>
      <c r="O3643" t="str">
        <f>VLOOKUP(A3643,'national-winners'!$A$2:$B$13,2,0)</f>
        <v>Trump, Donald J.</v>
      </c>
    </row>
    <row r="3644" spans="1:15" x14ac:dyDescent="0.25">
      <c r="A3644">
        <v>2016</v>
      </c>
      <c r="B3644" t="s">
        <v>124</v>
      </c>
      <c r="C3644" t="s">
        <v>125</v>
      </c>
      <c r="D3644">
        <v>38</v>
      </c>
      <c r="E3644">
        <v>44</v>
      </c>
      <c r="F3644">
        <v>36</v>
      </c>
      <c r="G3644" t="s">
        <v>16</v>
      </c>
      <c r="H3644" t="s">
        <v>378</v>
      </c>
      <c r="I3644" t="s">
        <v>274</v>
      </c>
      <c r="J3644" t="b">
        <v>0</v>
      </c>
      <c r="K3644">
        <v>3780</v>
      </c>
      <c r="L3644">
        <v>344360</v>
      </c>
      <c r="M3644" t="str">
        <f>IF(VLOOKUP(A3644,'national-winners'!$A$2:$B$13,2,0)=H3644,"Y","N")</f>
        <v>N</v>
      </c>
      <c r="N3644" t="str">
        <f>_xlfn.XLOOKUP(INDEX('state-winning-votes'!$A$1:$L$53,MATCH($C3644,'state-winning-votes'!$A:$A,0),MATCH($A3644,'state-winning-votes'!$A$2:$L$2,0)),$K:$K,$H:$H)</f>
        <v>Trump, Donald J.</v>
      </c>
      <c r="O3644" t="str">
        <f>VLOOKUP(A3644,'national-winners'!$A$2:$B$13,2,0)</f>
        <v>Trump, Donald J.</v>
      </c>
    </row>
    <row r="3645" spans="1:15" x14ac:dyDescent="0.25">
      <c r="A3645">
        <v>2016</v>
      </c>
      <c r="B3645" t="s">
        <v>124</v>
      </c>
      <c r="C3645" t="s">
        <v>125</v>
      </c>
      <c r="D3645">
        <v>38</v>
      </c>
      <c r="E3645">
        <v>44</v>
      </c>
      <c r="F3645">
        <v>36</v>
      </c>
      <c r="G3645" t="s">
        <v>16</v>
      </c>
      <c r="H3645" t="s">
        <v>409</v>
      </c>
      <c r="I3645" t="s">
        <v>134</v>
      </c>
      <c r="J3645" t="b">
        <v>0</v>
      </c>
      <c r="K3645">
        <v>1833</v>
      </c>
      <c r="L3645">
        <v>344360</v>
      </c>
      <c r="M3645" t="str">
        <f>IF(VLOOKUP(A3645,'national-winners'!$A$2:$B$13,2,0)=H3645,"Y","N")</f>
        <v>N</v>
      </c>
      <c r="N3645" t="str">
        <f>_xlfn.XLOOKUP(INDEX('state-winning-votes'!$A$1:$L$53,MATCH($C3645,'state-winning-votes'!$A:$A,0),MATCH($A3645,'state-winning-votes'!$A$2:$L$2,0)),$K:$K,$H:$H)</f>
        <v>Trump, Donald J.</v>
      </c>
      <c r="O3645" t="str">
        <f>VLOOKUP(A3645,'national-winners'!$A$2:$B$13,2,0)</f>
        <v>Trump, Donald J.</v>
      </c>
    </row>
    <row r="3646" spans="1:15" x14ac:dyDescent="0.25">
      <c r="A3646">
        <v>2016</v>
      </c>
      <c r="B3646" t="s">
        <v>124</v>
      </c>
      <c r="C3646" t="s">
        <v>125</v>
      </c>
      <c r="D3646">
        <v>38</v>
      </c>
      <c r="E3646">
        <v>44</v>
      </c>
      <c r="F3646">
        <v>36</v>
      </c>
      <c r="G3646" t="s">
        <v>16</v>
      </c>
      <c r="H3646" t="s">
        <v>410</v>
      </c>
      <c r="I3646" t="s">
        <v>411</v>
      </c>
      <c r="J3646" t="b">
        <v>0</v>
      </c>
      <c r="K3646">
        <v>364</v>
      </c>
      <c r="L3646">
        <v>344360</v>
      </c>
      <c r="M3646" t="str">
        <f>IF(VLOOKUP(A3646,'national-winners'!$A$2:$B$13,2,0)=H3646,"Y","N")</f>
        <v>N</v>
      </c>
      <c r="N3646" t="str">
        <f>_xlfn.XLOOKUP(INDEX('state-winning-votes'!$A$1:$L$53,MATCH($C3646,'state-winning-votes'!$A:$A,0),MATCH($A3646,'state-winning-votes'!$A$2:$L$2,0)),$K:$K,$H:$H)</f>
        <v>Trump, Donald J.</v>
      </c>
      <c r="O3646" t="str">
        <f>VLOOKUP(A3646,'national-winners'!$A$2:$B$13,2,0)</f>
        <v>Trump, Donald J.</v>
      </c>
    </row>
    <row r="3647" spans="1:15" x14ac:dyDescent="0.25">
      <c r="A3647">
        <v>2016</v>
      </c>
      <c r="B3647" t="s">
        <v>126</v>
      </c>
      <c r="C3647" t="s">
        <v>127</v>
      </c>
      <c r="D3647">
        <v>39</v>
      </c>
      <c r="E3647">
        <v>31</v>
      </c>
      <c r="F3647">
        <v>24</v>
      </c>
      <c r="G3647" t="s">
        <v>16</v>
      </c>
      <c r="H3647" t="s">
        <v>407</v>
      </c>
      <c r="I3647" t="s">
        <v>21</v>
      </c>
      <c r="J3647" t="b">
        <v>0</v>
      </c>
      <c r="K3647">
        <v>2841005</v>
      </c>
      <c r="L3647">
        <v>5496487</v>
      </c>
      <c r="M3647" t="str">
        <f>IF(VLOOKUP(A3647,'national-winners'!$A$2:$B$13,2,0)=H3647,"Y","N")</f>
        <v>Y</v>
      </c>
      <c r="N3647" t="str">
        <f>_xlfn.XLOOKUP(INDEX('state-winning-votes'!$A$1:$L$53,MATCH($C3647,'state-winning-votes'!$A:$A,0),MATCH($A3647,'state-winning-votes'!$A$2:$L$2,0)),$K:$K,$H:$H)</f>
        <v>Trump, Donald J.</v>
      </c>
      <c r="O3647" t="str">
        <f>VLOOKUP(A3647,'national-winners'!$A$2:$B$13,2,0)</f>
        <v>Trump, Donald J.</v>
      </c>
    </row>
    <row r="3648" spans="1:15" x14ac:dyDescent="0.25">
      <c r="A3648">
        <v>2016</v>
      </c>
      <c r="B3648" t="s">
        <v>126</v>
      </c>
      <c r="C3648" t="s">
        <v>127</v>
      </c>
      <c r="D3648">
        <v>39</v>
      </c>
      <c r="E3648">
        <v>31</v>
      </c>
      <c r="F3648">
        <v>24</v>
      </c>
      <c r="G3648" t="s">
        <v>16</v>
      </c>
      <c r="H3648" t="s">
        <v>408</v>
      </c>
      <c r="I3648" t="s">
        <v>18</v>
      </c>
      <c r="J3648" t="b">
        <v>0</v>
      </c>
      <c r="K3648">
        <v>2394164</v>
      </c>
      <c r="L3648">
        <v>5496487</v>
      </c>
      <c r="M3648" t="str">
        <f>IF(VLOOKUP(A3648,'national-winners'!$A$2:$B$13,2,0)=H3648,"Y","N")</f>
        <v>N</v>
      </c>
      <c r="N3648" t="str">
        <f>_xlfn.XLOOKUP(INDEX('state-winning-votes'!$A$1:$L$53,MATCH($C3648,'state-winning-votes'!$A:$A,0),MATCH($A3648,'state-winning-votes'!$A$2:$L$2,0)),$K:$K,$H:$H)</f>
        <v>Trump, Donald J.</v>
      </c>
      <c r="O3648" t="str">
        <f>VLOOKUP(A3648,'national-winners'!$A$2:$B$13,2,0)</f>
        <v>Trump, Donald J.</v>
      </c>
    </row>
    <row r="3649" spans="1:15" x14ac:dyDescent="0.25">
      <c r="A3649">
        <v>2016</v>
      </c>
      <c r="B3649" t="s">
        <v>126</v>
      </c>
      <c r="C3649" t="s">
        <v>127</v>
      </c>
      <c r="D3649">
        <v>39</v>
      </c>
      <c r="E3649">
        <v>31</v>
      </c>
      <c r="F3649">
        <v>24</v>
      </c>
      <c r="G3649" t="s">
        <v>16</v>
      </c>
      <c r="I3649" t="s">
        <v>55</v>
      </c>
      <c r="J3649" t="b">
        <v>0</v>
      </c>
      <c r="K3649">
        <v>198733</v>
      </c>
      <c r="L3649">
        <v>5496487</v>
      </c>
      <c r="M3649" t="str">
        <f>IF(VLOOKUP(A3649,'national-winners'!$A$2:$B$13,2,0)=H3649,"Y","N")</f>
        <v>N</v>
      </c>
      <c r="N3649" t="str">
        <f>_xlfn.XLOOKUP(INDEX('state-winning-votes'!$A$1:$L$53,MATCH($C3649,'state-winning-votes'!$A:$A,0),MATCH($A3649,'state-winning-votes'!$A$2:$L$2,0)),$K:$K,$H:$H)</f>
        <v>Trump, Donald J.</v>
      </c>
      <c r="O3649" t="str">
        <f>VLOOKUP(A3649,'national-winners'!$A$2:$B$13,2,0)</f>
        <v>Trump, Donald J.</v>
      </c>
    </row>
    <row r="3650" spans="1:15" x14ac:dyDescent="0.25">
      <c r="A3650">
        <v>2016</v>
      </c>
      <c r="B3650" t="s">
        <v>126</v>
      </c>
      <c r="C3650" t="s">
        <v>127</v>
      </c>
      <c r="D3650">
        <v>39</v>
      </c>
      <c r="E3650">
        <v>31</v>
      </c>
      <c r="F3650">
        <v>24</v>
      </c>
      <c r="G3650" t="s">
        <v>16</v>
      </c>
      <c r="H3650" t="s">
        <v>378</v>
      </c>
      <c r="I3650" t="s">
        <v>274</v>
      </c>
      <c r="J3650" t="b">
        <v>0</v>
      </c>
      <c r="K3650">
        <v>46271</v>
      </c>
      <c r="L3650">
        <v>5496487</v>
      </c>
      <c r="M3650" t="str">
        <f>IF(VLOOKUP(A3650,'national-winners'!$A$2:$B$13,2,0)=H3650,"Y","N")</f>
        <v>N</v>
      </c>
      <c r="N3650" t="str">
        <f>_xlfn.XLOOKUP(INDEX('state-winning-votes'!$A$1:$L$53,MATCH($C3650,'state-winning-votes'!$A:$A,0),MATCH($A3650,'state-winning-votes'!$A$2:$L$2,0)),$K:$K,$H:$H)</f>
        <v>Trump, Donald J.</v>
      </c>
      <c r="O3650" t="str">
        <f>VLOOKUP(A3650,'national-winners'!$A$2:$B$13,2,0)</f>
        <v>Trump, Donald J.</v>
      </c>
    </row>
    <row r="3651" spans="1:15" x14ac:dyDescent="0.25">
      <c r="A3651">
        <v>2016</v>
      </c>
      <c r="B3651" t="s">
        <v>126</v>
      </c>
      <c r="C3651" t="s">
        <v>127</v>
      </c>
      <c r="D3651">
        <v>39</v>
      </c>
      <c r="E3651">
        <v>31</v>
      </c>
      <c r="F3651">
        <v>24</v>
      </c>
      <c r="G3651" t="s">
        <v>16</v>
      </c>
      <c r="J3651" t="b">
        <v>1</v>
      </c>
      <c r="K3651">
        <v>16314</v>
      </c>
      <c r="L3651">
        <v>5496487</v>
      </c>
      <c r="M3651" t="str">
        <f>IF(VLOOKUP(A3651,'national-winners'!$A$2:$B$13,2,0)=H3651,"Y","N")</f>
        <v>N</v>
      </c>
      <c r="N3651" t="str">
        <f>_xlfn.XLOOKUP(INDEX('state-winning-votes'!$A$1:$L$53,MATCH($C3651,'state-winning-votes'!$A:$A,0),MATCH($A3651,'state-winning-votes'!$A$2:$L$2,0)),$K:$K,$H:$H)</f>
        <v>Trump, Donald J.</v>
      </c>
      <c r="O3651" t="str">
        <f>VLOOKUP(A3651,'national-winners'!$A$2:$B$13,2,0)</f>
        <v>Trump, Donald J.</v>
      </c>
    </row>
    <row r="3652" spans="1:15" x14ac:dyDescent="0.25">
      <c r="A3652">
        <v>2016</v>
      </c>
      <c r="B3652" t="s">
        <v>128</v>
      </c>
      <c r="C3652" t="s">
        <v>129</v>
      </c>
      <c r="D3652">
        <v>40</v>
      </c>
      <c r="E3652">
        <v>73</v>
      </c>
      <c r="F3652">
        <v>53</v>
      </c>
      <c r="G3652" t="s">
        <v>16</v>
      </c>
      <c r="H3652" t="s">
        <v>407</v>
      </c>
      <c r="I3652" t="s">
        <v>21</v>
      </c>
      <c r="J3652" t="b">
        <v>0</v>
      </c>
      <c r="K3652">
        <v>949136</v>
      </c>
      <c r="L3652">
        <v>1452992</v>
      </c>
      <c r="M3652" t="str">
        <f>IF(VLOOKUP(A3652,'national-winners'!$A$2:$B$13,2,0)=H3652,"Y","N")</f>
        <v>Y</v>
      </c>
      <c r="N3652" t="str">
        <f>_xlfn.XLOOKUP(INDEX('state-winning-votes'!$A$1:$L$53,MATCH($C3652,'state-winning-votes'!$A:$A,0),MATCH($A3652,'state-winning-votes'!$A$2:$L$2,0)),$K:$K,$H:$H)</f>
        <v>Trump, Donald J.</v>
      </c>
      <c r="O3652" t="str">
        <f>VLOOKUP(A3652,'national-winners'!$A$2:$B$13,2,0)</f>
        <v>Trump, Donald J.</v>
      </c>
    </row>
    <row r="3653" spans="1:15" x14ac:dyDescent="0.25">
      <c r="A3653">
        <v>2016</v>
      </c>
      <c r="B3653" t="s">
        <v>128</v>
      </c>
      <c r="C3653" t="s">
        <v>129</v>
      </c>
      <c r="D3653">
        <v>40</v>
      </c>
      <c r="E3653">
        <v>73</v>
      </c>
      <c r="F3653">
        <v>53</v>
      </c>
      <c r="G3653" t="s">
        <v>16</v>
      </c>
      <c r="H3653" t="s">
        <v>408</v>
      </c>
      <c r="I3653" t="s">
        <v>18</v>
      </c>
      <c r="J3653" t="b">
        <v>0</v>
      </c>
      <c r="K3653">
        <v>420375</v>
      </c>
      <c r="L3653">
        <v>1452992</v>
      </c>
      <c r="M3653" t="str">
        <f>IF(VLOOKUP(A3653,'national-winners'!$A$2:$B$13,2,0)=H3653,"Y","N")</f>
        <v>N</v>
      </c>
      <c r="N3653" t="str">
        <f>_xlfn.XLOOKUP(INDEX('state-winning-votes'!$A$1:$L$53,MATCH($C3653,'state-winning-votes'!$A:$A,0),MATCH($A3653,'state-winning-votes'!$A$2:$L$2,0)),$K:$K,$H:$H)</f>
        <v>Trump, Donald J.</v>
      </c>
      <c r="O3653" t="str">
        <f>VLOOKUP(A3653,'national-winners'!$A$2:$B$13,2,0)</f>
        <v>Trump, Donald J.</v>
      </c>
    </row>
    <row r="3654" spans="1:15" x14ac:dyDescent="0.25">
      <c r="A3654">
        <v>2016</v>
      </c>
      <c r="B3654" t="s">
        <v>128</v>
      </c>
      <c r="C3654" t="s">
        <v>129</v>
      </c>
      <c r="D3654">
        <v>40</v>
      </c>
      <c r="E3654">
        <v>73</v>
      </c>
      <c r="F3654">
        <v>53</v>
      </c>
      <c r="G3654" t="s">
        <v>16</v>
      </c>
      <c r="H3654" t="s">
        <v>377</v>
      </c>
      <c r="I3654" t="s">
        <v>29</v>
      </c>
      <c r="J3654" t="b">
        <v>0</v>
      </c>
      <c r="K3654">
        <v>83481</v>
      </c>
      <c r="L3654">
        <v>1452992</v>
      </c>
      <c r="M3654" t="str">
        <f>IF(VLOOKUP(A3654,'national-winners'!$A$2:$B$13,2,0)=H3654,"Y","N")</f>
        <v>N</v>
      </c>
      <c r="N3654" t="str">
        <f>_xlfn.XLOOKUP(INDEX('state-winning-votes'!$A$1:$L$53,MATCH($C3654,'state-winning-votes'!$A:$A,0),MATCH($A3654,'state-winning-votes'!$A$2:$L$2,0)),$K:$K,$H:$H)</f>
        <v>Trump, Donald J.</v>
      </c>
      <c r="O3654" t="str">
        <f>VLOOKUP(A3654,'national-winners'!$A$2:$B$13,2,0)</f>
        <v>Trump, Donald J.</v>
      </c>
    </row>
    <row r="3655" spans="1:15" x14ac:dyDescent="0.25">
      <c r="A3655">
        <v>2016</v>
      </c>
      <c r="B3655" t="s">
        <v>130</v>
      </c>
      <c r="C3655" t="s">
        <v>131</v>
      </c>
      <c r="D3655">
        <v>41</v>
      </c>
      <c r="E3655">
        <v>92</v>
      </c>
      <c r="F3655">
        <v>72</v>
      </c>
      <c r="G3655" t="s">
        <v>16</v>
      </c>
      <c r="H3655" t="s">
        <v>408</v>
      </c>
      <c r="I3655" t="s">
        <v>18</v>
      </c>
      <c r="J3655" t="b">
        <v>0</v>
      </c>
      <c r="K3655">
        <v>1002106</v>
      </c>
      <c r="L3655">
        <v>2001336</v>
      </c>
      <c r="M3655" t="str">
        <f>IF(VLOOKUP(A3655,'national-winners'!$A$2:$B$13,2,0)=H3655,"Y","N")</f>
        <v>N</v>
      </c>
      <c r="N3655" t="str">
        <f>_xlfn.XLOOKUP(INDEX('state-winning-votes'!$A$1:$L$53,MATCH($C3655,'state-winning-votes'!$A:$A,0),MATCH($A3655,'state-winning-votes'!$A$2:$L$2,0)),$K:$K,$H:$H)</f>
        <v>Clinton, Hillary</v>
      </c>
      <c r="O3655" t="str">
        <f>VLOOKUP(A3655,'national-winners'!$A$2:$B$13,2,0)</f>
        <v>Trump, Donald J.</v>
      </c>
    </row>
    <row r="3656" spans="1:15" x14ac:dyDescent="0.25">
      <c r="A3656">
        <v>2016</v>
      </c>
      <c r="B3656" t="s">
        <v>130</v>
      </c>
      <c r="C3656" t="s">
        <v>131</v>
      </c>
      <c r="D3656">
        <v>41</v>
      </c>
      <c r="E3656">
        <v>92</v>
      </c>
      <c r="F3656">
        <v>72</v>
      </c>
      <c r="G3656" t="s">
        <v>16</v>
      </c>
      <c r="H3656" t="s">
        <v>407</v>
      </c>
      <c r="I3656" t="s">
        <v>21</v>
      </c>
      <c r="J3656" t="b">
        <v>0</v>
      </c>
      <c r="K3656">
        <v>782403</v>
      </c>
      <c r="L3656">
        <v>2001336</v>
      </c>
      <c r="M3656" t="str">
        <f>IF(VLOOKUP(A3656,'national-winners'!$A$2:$B$13,2,0)=H3656,"Y","N")</f>
        <v>Y</v>
      </c>
      <c r="N3656" t="str">
        <f>_xlfn.XLOOKUP(INDEX('state-winning-votes'!$A$1:$L$53,MATCH($C3656,'state-winning-votes'!$A:$A,0),MATCH($A3656,'state-winning-votes'!$A$2:$L$2,0)),$K:$K,$H:$H)</f>
        <v>Clinton, Hillary</v>
      </c>
      <c r="O3656" t="str">
        <f>VLOOKUP(A3656,'national-winners'!$A$2:$B$13,2,0)</f>
        <v>Trump, Donald J.</v>
      </c>
    </row>
    <row r="3657" spans="1:15" x14ac:dyDescent="0.25">
      <c r="A3657">
        <v>2016</v>
      </c>
      <c r="B3657" t="s">
        <v>130</v>
      </c>
      <c r="C3657" t="s">
        <v>131</v>
      </c>
      <c r="D3657">
        <v>41</v>
      </c>
      <c r="E3657">
        <v>92</v>
      </c>
      <c r="F3657">
        <v>72</v>
      </c>
      <c r="G3657" t="s">
        <v>16</v>
      </c>
      <c r="H3657" t="s">
        <v>377</v>
      </c>
      <c r="I3657" t="s">
        <v>29</v>
      </c>
      <c r="J3657" t="b">
        <v>0</v>
      </c>
      <c r="K3657">
        <v>94231</v>
      </c>
      <c r="L3657">
        <v>2001336</v>
      </c>
      <c r="M3657" t="str">
        <f>IF(VLOOKUP(A3657,'national-winners'!$A$2:$B$13,2,0)=H3657,"Y","N")</f>
        <v>N</v>
      </c>
      <c r="N3657" t="str">
        <f>_xlfn.XLOOKUP(INDEX('state-winning-votes'!$A$1:$L$53,MATCH($C3657,'state-winning-votes'!$A:$A,0),MATCH($A3657,'state-winning-votes'!$A$2:$L$2,0)),$K:$K,$H:$H)</f>
        <v>Clinton, Hillary</v>
      </c>
      <c r="O3657" t="str">
        <f>VLOOKUP(A3657,'national-winners'!$A$2:$B$13,2,0)</f>
        <v>Trump, Donald J.</v>
      </c>
    </row>
    <row r="3658" spans="1:15" x14ac:dyDescent="0.25">
      <c r="A3658">
        <v>2016</v>
      </c>
      <c r="B3658" t="s">
        <v>130</v>
      </c>
      <c r="C3658" t="s">
        <v>131</v>
      </c>
      <c r="D3658">
        <v>41</v>
      </c>
      <c r="E3658">
        <v>92</v>
      </c>
      <c r="F3658">
        <v>72</v>
      </c>
      <c r="G3658" t="s">
        <v>16</v>
      </c>
      <c r="H3658" t="s">
        <v>59</v>
      </c>
      <c r="J3658" t="b">
        <v>0</v>
      </c>
      <c r="K3658">
        <v>72594</v>
      </c>
      <c r="L3658">
        <v>2001336</v>
      </c>
      <c r="M3658" t="str">
        <f>IF(VLOOKUP(A3658,'national-winners'!$A$2:$B$13,2,0)=H3658,"Y","N")</f>
        <v>N</v>
      </c>
      <c r="N3658" t="str">
        <f>_xlfn.XLOOKUP(INDEX('state-winning-votes'!$A$1:$L$53,MATCH($C3658,'state-winning-votes'!$A:$A,0),MATCH($A3658,'state-winning-votes'!$A$2:$L$2,0)),$K:$K,$H:$H)</f>
        <v>Clinton, Hillary</v>
      </c>
      <c r="O3658" t="str">
        <f>VLOOKUP(A3658,'national-winners'!$A$2:$B$13,2,0)</f>
        <v>Trump, Donald J.</v>
      </c>
    </row>
    <row r="3659" spans="1:15" x14ac:dyDescent="0.25">
      <c r="A3659">
        <v>2016</v>
      </c>
      <c r="B3659" t="s">
        <v>130</v>
      </c>
      <c r="C3659" t="s">
        <v>131</v>
      </c>
      <c r="D3659">
        <v>41</v>
      </c>
      <c r="E3659">
        <v>92</v>
      </c>
      <c r="F3659">
        <v>72</v>
      </c>
      <c r="G3659" t="s">
        <v>16</v>
      </c>
      <c r="H3659" t="s">
        <v>378</v>
      </c>
      <c r="I3659" t="s">
        <v>274</v>
      </c>
      <c r="J3659" t="b">
        <v>0</v>
      </c>
      <c r="K3659">
        <v>50002</v>
      </c>
      <c r="L3659">
        <v>2001336</v>
      </c>
      <c r="M3659" t="str">
        <f>IF(VLOOKUP(A3659,'national-winners'!$A$2:$B$13,2,0)=H3659,"Y","N")</f>
        <v>N</v>
      </c>
      <c r="N3659" t="str">
        <f>_xlfn.XLOOKUP(INDEX('state-winning-votes'!$A$1:$L$53,MATCH($C3659,'state-winning-votes'!$A:$A,0),MATCH($A3659,'state-winning-votes'!$A$2:$L$2,0)),$K:$K,$H:$H)</f>
        <v>Clinton, Hillary</v>
      </c>
      <c r="O3659" t="str">
        <f>VLOOKUP(A3659,'national-winners'!$A$2:$B$13,2,0)</f>
        <v>Trump, Donald J.</v>
      </c>
    </row>
    <row r="3660" spans="1:15" x14ac:dyDescent="0.25">
      <c r="A3660">
        <v>2016</v>
      </c>
      <c r="B3660" t="s">
        <v>132</v>
      </c>
      <c r="C3660" t="s">
        <v>133</v>
      </c>
      <c r="D3660">
        <v>42</v>
      </c>
      <c r="E3660">
        <v>23</v>
      </c>
      <c r="F3660">
        <v>14</v>
      </c>
      <c r="G3660" t="s">
        <v>16</v>
      </c>
      <c r="H3660" t="s">
        <v>407</v>
      </c>
      <c r="I3660" t="s">
        <v>21</v>
      </c>
      <c r="J3660" t="b">
        <v>0</v>
      </c>
      <c r="K3660">
        <v>2970733</v>
      </c>
      <c r="L3660">
        <v>6115402</v>
      </c>
      <c r="M3660" t="str">
        <f>IF(VLOOKUP(A3660,'national-winners'!$A$2:$B$13,2,0)=H3660,"Y","N")</f>
        <v>Y</v>
      </c>
      <c r="N3660" t="str">
        <f>_xlfn.XLOOKUP(INDEX('state-winning-votes'!$A$1:$L$53,MATCH($C3660,'state-winning-votes'!$A:$A,0),MATCH($A3660,'state-winning-votes'!$A$2:$L$2,0)),$K:$K,$H:$H)</f>
        <v>Trump, Donald J.</v>
      </c>
      <c r="O3660" t="str">
        <f>VLOOKUP(A3660,'national-winners'!$A$2:$B$13,2,0)</f>
        <v>Trump, Donald J.</v>
      </c>
    </row>
    <row r="3661" spans="1:15" x14ac:dyDescent="0.25">
      <c r="A3661">
        <v>2016</v>
      </c>
      <c r="B3661" t="s">
        <v>132</v>
      </c>
      <c r="C3661" t="s">
        <v>133</v>
      </c>
      <c r="D3661">
        <v>42</v>
      </c>
      <c r="E3661">
        <v>23</v>
      </c>
      <c r="F3661">
        <v>14</v>
      </c>
      <c r="G3661" t="s">
        <v>16</v>
      </c>
      <c r="H3661" t="s">
        <v>408</v>
      </c>
      <c r="I3661" t="s">
        <v>18</v>
      </c>
      <c r="J3661" t="b">
        <v>0</v>
      </c>
      <c r="K3661">
        <v>2926441</v>
      </c>
      <c r="L3661">
        <v>6115402</v>
      </c>
      <c r="M3661" t="str">
        <f>IF(VLOOKUP(A3661,'national-winners'!$A$2:$B$13,2,0)=H3661,"Y","N")</f>
        <v>N</v>
      </c>
      <c r="N3661" t="str">
        <f>_xlfn.XLOOKUP(INDEX('state-winning-votes'!$A$1:$L$53,MATCH($C3661,'state-winning-votes'!$A:$A,0),MATCH($A3661,'state-winning-votes'!$A$2:$L$2,0)),$K:$K,$H:$H)</f>
        <v>Trump, Donald J.</v>
      </c>
      <c r="O3661" t="str">
        <f>VLOOKUP(A3661,'national-winners'!$A$2:$B$13,2,0)</f>
        <v>Trump, Donald J.</v>
      </c>
    </row>
    <row r="3662" spans="1:15" x14ac:dyDescent="0.25">
      <c r="A3662">
        <v>2016</v>
      </c>
      <c r="B3662" t="s">
        <v>132</v>
      </c>
      <c r="C3662" t="s">
        <v>133</v>
      </c>
      <c r="D3662">
        <v>42</v>
      </c>
      <c r="E3662">
        <v>23</v>
      </c>
      <c r="F3662">
        <v>14</v>
      </c>
      <c r="G3662" t="s">
        <v>16</v>
      </c>
      <c r="H3662" t="s">
        <v>377</v>
      </c>
      <c r="I3662" t="s">
        <v>29</v>
      </c>
      <c r="J3662" t="b">
        <v>0</v>
      </c>
      <c r="K3662">
        <v>146715</v>
      </c>
      <c r="L3662">
        <v>6115402</v>
      </c>
      <c r="M3662" t="str">
        <f>IF(VLOOKUP(A3662,'national-winners'!$A$2:$B$13,2,0)=H3662,"Y","N")</f>
        <v>N</v>
      </c>
      <c r="N3662" t="str">
        <f>_xlfn.XLOOKUP(INDEX('state-winning-votes'!$A$1:$L$53,MATCH($C3662,'state-winning-votes'!$A:$A,0),MATCH($A3662,'state-winning-votes'!$A$2:$L$2,0)),$K:$K,$H:$H)</f>
        <v>Trump, Donald J.</v>
      </c>
      <c r="O3662" t="str">
        <f>VLOOKUP(A3662,'national-winners'!$A$2:$B$13,2,0)</f>
        <v>Trump, Donald J.</v>
      </c>
    </row>
    <row r="3663" spans="1:15" x14ac:dyDescent="0.25">
      <c r="A3663">
        <v>2016</v>
      </c>
      <c r="B3663" t="s">
        <v>132</v>
      </c>
      <c r="C3663" t="s">
        <v>133</v>
      </c>
      <c r="D3663">
        <v>42</v>
      </c>
      <c r="E3663">
        <v>23</v>
      </c>
      <c r="F3663">
        <v>14</v>
      </c>
      <c r="G3663" t="s">
        <v>16</v>
      </c>
      <c r="H3663" t="s">
        <v>378</v>
      </c>
      <c r="I3663" t="s">
        <v>274</v>
      </c>
      <c r="J3663" t="b">
        <v>0</v>
      </c>
      <c r="K3663">
        <v>49941</v>
      </c>
      <c r="L3663">
        <v>6115402</v>
      </c>
      <c r="M3663" t="str">
        <f>IF(VLOOKUP(A3663,'national-winners'!$A$2:$B$13,2,0)=H3663,"Y","N")</f>
        <v>N</v>
      </c>
      <c r="N3663" t="str">
        <f>_xlfn.XLOOKUP(INDEX('state-winning-votes'!$A$1:$L$53,MATCH($C3663,'state-winning-votes'!$A:$A,0),MATCH($A3663,'state-winning-votes'!$A$2:$L$2,0)),$K:$K,$H:$H)</f>
        <v>Trump, Donald J.</v>
      </c>
      <c r="O3663" t="str">
        <f>VLOOKUP(A3663,'national-winners'!$A$2:$B$13,2,0)</f>
        <v>Trump, Donald J.</v>
      </c>
    </row>
    <row r="3664" spans="1:15" x14ac:dyDescent="0.25">
      <c r="A3664">
        <v>2016</v>
      </c>
      <c r="B3664" t="s">
        <v>132</v>
      </c>
      <c r="C3664" t="s">
        <v>133</v>
      </c>
      <c r="D3664">
        <v>42</v>
      </c>
      <c r="E3664">
        <v>23</v>
      </c>
      <c r="F3664">
        <v>14</v>
      </c>
      <c r="G3664" t="s">
        <v>16</v>
      </c>
      <c r="H3664" t="s">
        <v>409</v>
      </c>
      <c r="I3664" t="s">
        <v>134</v>
      </c>
      <c r="J3664" t="b">
        <v>0</v>
      </c>
      <c r="K3664">
        <v>21572</v>
      </c>
      <c r="L3664">
        <v>6115402</v>
      </c>
      <c r="M3664" t="str">
        <f>IF(VLOOKUP(A3664,'national-winners'!$A$2:$B$13,2,0)=H3664,"Y","N")</f>
        <v>N</v>
      </c>
      <c r="N3664" t="str">
        <f>_xlfn.XLOOKUP(INDEX('state-winning-votes'!$A$1:$L$53,MATCH($C3664,'state-winning-votes'!$A:$A,0),MATCH($A3664,'state-winning-votes'!$A$2:$L$2,0)),$K:$K,$H:$H)</f>
        <v>Trump, Donald J.</v>
      </c>
      <c r="O3664" t="str">
        <f>VLOOKUP(A3664,'national-winners'!$A$2:$B$13,2,0)</f>
        <v>Trump, Donald J.</v>
      </c>
    </row>
    <row r="3665" spans="1:15" x14ac:dyDescent="0.25">
      <c r="A3665">
        <v>2016</v>
      </c>
      <c r="B3665" t="s">
        <v>135</v>
      </c>
      <c r="C3665" t="s">
        <v>136</v>
      </c>
      <c r="D3665">
        <v>44</v>
      </c>
      <c r="E3665">
        <v>15</v>
      </c>
      <c r="F3665">
        <v>5</v>
      </c>
      <c r="G3665" t="s">
        <v>16</v>
      </c>
      <c r="H3665" t="s">
        <v>408</v>
      </c>
      <c r="I3665" t="s">
        <v>18</v>
      </c>
      <c r="J3665" t="b">
        <v>0</v>
      </c>
      <c r="K3665">
        <v>252525</v>
      </c>
      <c r="L3665">
        <v>464144</v>
      </c>
      <c r="M3665" t="str">
        <f>IF(VLOOKUP(A3665,'national-winners'!$A$2:$B$13,2,0)=H3665,"Y","N")</f>
        <v>N</v>
      </c>
      <c r="N3665" t="str">
        <f>_xlfn.XLOOKUP(INDEX('state-winning-votes'!$A$1:$L$53,MATCH($C3665,'state-winning-votes'!$A:$A,0),MATCH($A3665,'state-winning-votes'!$A$2:$L$2,0)),$K:$K,$H:$H)</f>
        <v>Clinton, Hillary</v>
      </c>
      <c r="O3665" t="str">
        <f>VLOOKUP(A3665,'national-winners'!$A$2:$B$13,2,0)</f>
        <v>Trump, Donald J.</v>
      </c>
    </row>
    <row r="3666" spans="1:15" x14ac:dyDescent="0.25">
      <c r="A3666">
        <v>2016</v>
      </c>
      <c r="B3666" t="s">
        <v>135</v>
      </c>
      <c r="C3666" t="s">
        <v>136</v>
      </c>
      <c r="D3666">
        <v>44</v>
      </c>
      <c r="E3666">
        <v>15</v>
      </c>
      <c r="F3666">
        <v>5</v>
      </c>
      <c r="G3666" t="s">
        <v>16</v>
      </c>
      <c r="H3666" t="s">
        <v>407</v>
      </c>
      <c r="I3666" t="s">
        <v>21</v>
      </c>
      <c r="J3666" t="b">
        <v>0</v>
      </c>
      <c r="K3666">
        <v>180543</v>
      </c>
      <c r="L3666">
        <v>464144</v>
      </c>
      <c r="M3666" t="str">
        <f>IF(VLOOKUP(A3666,'national-winners'!$A$2:$B$13,2,0)=H3666,"Y","N")</f>
        <v>Y</v>
      </c>
      <c r="N3666" t="str">
        <f>_xlfn.XLOOKUP(INDEX('state-winning-votes'!$A$1:$L$53,MATCH($C3666,'state-winning-votes'!$A:$A,0),MATCH($A3666,'state-winning-votes'!$A$2:$L$2,0)),$K:$K,$H:$H)</f>
        <v>Clinton, Hillary</v>
      </c>
      <c r="O3666" t="str">
        <f>VLOOKUP(A3666,'national-winners'!$A$2:$B$13,2,0)</f>
        <v>Trump, Donald J.</v>
      </c>
    </row>
    <row r="3667" spans="1:15" x14ac:dyDescent="0.25">
      <c r="A3667">
        <v>2016</v>
      </c>
      <c r="B3667" t="s">
        <v>135</v>
      </c>
      <c r="C3667" t="s">
        <v>136</v>
      </c>
      <c r="D3667">
        <v>44</v>
      </c>
      <c r="E3667">
        <v>15</v>
      </c>
      <c r="F3667">
        <v>5</v>
      </c>
      <c r="G3667" t="s">
        <v>16</v>
      </c>
      <c r="H3667" t="s">
        <v>377</v>
      </c>
      <c r="I3667" t="s">
        <v>29</v>
      </c>
      <c r="J3667" t="b">
        <v>0</v>
      </c>
      <c r="K3667">
        <v>14746</v>
      </c>
      <c r="L3667">
        <v>464144</v>
      </c>
      <c r="M3667" t="str">
        <f>IF(VLOOKUP(A3667,'national-winners'!$A$2:$B$13,2,0)=H3667,"Y","N")</f>
        <v>N</v>
      </c>
      <c r="N3667" t="str">
        <f>_xlfn.XLOOKUP(INDEX('state-winning-votes'!$A$1:$L$53,MATCH($C3667,'state-winning-votes'!$A:$A,0),MATCH($A3667,'state-winning-votes'!$A$2:$L$2,0)),$K:$K,$H:$H)</f>
        <v>Clinton, Hillary</v>
      </c>
      <c r="O3667" t="str">
        <f>VLOOKUP(A3667,'national-winners'!$A$2:$B$13,2,0)</f>
        <v>Trump, Donald J.</v>
      </c>
    </row>
    <row r="3668" spans="1:15" x14ac:dyDescent="0.25">
      <c r="A3668">
        <v>2016</v>
      </c>
      <c r="B3668" t="s">
        <v>135</v>
      </c>
      <c r="C3668" t="s">
        <v>136</v>
      </c>
      <c r="D3668">
        <v>44</v>
      </c>
      <c r="E3668">
        <v>15</v>
      </c>
      <c r="F3668">
        <v>5</v>
      </c>
      <c r="G3668" t="s">
        <v>16</v>
      </c>
      <c r="J3668" t="b">
        <v>1</v>
      </c>
      <c r="K3668">
        <v>9439</v>
      </c>
      <c r="L3668">
        <v>464144</v>
      </c>
      <c r="M3668" t="str">
        <f>IF(VLOOKUP(A3668,'national-winners'!$A$2:$B$13,2,0)=H3668,"Y","N")</f>
        <v>N</v>
      </c>
      <c r="N3668" t="str">
        <f>_xlfn.XLOOKUP(INDEX('state-winning-votes'!$A$1:$L$53,MATCH($C3668,'state-winning-votes'!$A:$A,0),MATCH($A3668,'state-winning-votes'!$A$2:$L$2,0)),$K:$K,$H:$H)</f>
        <v>Clinton, Hillary</v>
      </c>
      <c r="O3668" t="str">
        <f>VLOOKUP(A3668,'national-winners'!$A$2:$B$13,2,0)</f>
        <v>Trump, Donald J.</v>
      </c>
    </row>
    <row r="3669" spans="1:15" x14ac:dyDescent="0.25">
      <c r="A3669">
        <v>2016</v>
      </c>
      <c r="B3669" t="s">
        <v>135</v>
      </c>
      <c r="C3669" t="s">
        <v>136</v>
      </c>
      <c r="D3669">
        <v>44</v>
      </c>
      <c r="E3669">
        <v>15</v>
      </c>
      <c r="F3669">
        <v>5</v>
      </c>
      <c r="G3669" t="s">
        <v>16</v>
      </c>
      <c r="H3669" t="s">
        <v>378</v>
      </c>
      <c r="I3669" t="s">
        <v>274</v>
      </c>
      <c r="J3669" t="b">
        <v>0</v>
      </c>
      <c r="K3669">
        <v>6220</v>
      </c>
      <c r="L3669">
        <v>464144</v>
      </c>
      <c r="M3669" t="str">
        <f>IF(VLOOKUP(A3669,'national-winners'!$A$2:$B$13,2,0)=H3669,"Y","N")</f>
        <v>N</v>
      </c>
      <c r="N3669" t="str">
        <f>_xlfn.XLOOKUP(INDEX('state-winning-votes'!$A$1:$L$53,MATCH($C3669,'state-winning-votes'!$A:$A,0),MATCH($A3669,'state-winning-votes'!$A$2:$L$2,0)),$K:$K,$H:$H)</f>
        <v>Clinton, Hillary</v>
      </c>
      <c r="O3669" t="str">
        <f>VLOOKUP(A3669,'national-winners'!$A$2:$B$13,2,0)</f>
        <v>Trump, Donald J.</v>
      </c>
    </row>
    <row r="3670" spans="1:15" x14ac:dyDescent="0.25">
      <c r="A3670">
        <v>2016</v>
      </c>
      <c r="B3670" t="s">
        <v>135</v>
      </c>
      <c r="C3670" t="s">
        <v>136</v>
      </c>
      <c r="D3670">
        <v>44</v>
      </c>
      <c r="E3670">
        <v>15</v>
      </c>
      <c r="F3670">
        <v>5</v>
      </c>
      <c r="G3670" t="s">
        <v>16</v>
      </c>
      <c r="H3670" t="s">
        <v>410</v>
      </c>
      <c r="I3670" t="s">
        <v>411</v>
      </c>
      <c r="J3670" t="b">
        <v>0</v>
      </c>
      <c r="K3670">
        <v>671</v>
      </c>
      <c r="L3670">
        <v>464144</v>
      </c>
      <c r="M3670" t="str">
        <f>IF(VLOOKUP(A3670,'national-winners'!$A$2:$B$13,2,0)=H3670,"Y","N")</f>
        <v>N</v>
      </c>
      <c r="N3670" t="str">
        <f>_xlfn.XLOOKUP(INDEX('state-winning-votes'!$A$1:$L$53,MATCH($C3670,'state-winning-votes'!$A:$A,0),MATCH($A3670,'state-winning-votes'!$A$2:$L$2,0)),$K:$K,$H:$H)</f>
        <v>Clinton, Hillary</v>
      </c>
      <c r="O3670" t="str">
        <f>VLOOKUP(A3670,'national-winners'!$A$2:$B$13,2,0)</f>
        <v>Trump, Donald J.</v>
      </c>
    </row>
    <row r="3671" spans="1:15" x14ac:dyDescent="0.25">
      <c r="A3671">
        <v>2016</v>
      </c>
      <c r="B3671" t="s">
        <v>137</v>
      </c>
      <c r="C3671" t="s">
        <v>138</v>
      </c>
      <c r="D3671">
        <v>45</v>
      </c>
      <c r="E3671">
        <v>57</v>
      </c>
      <c r="F3671">
        <v>48</v>
      </c>
      <c r="G3671" t="s">
        <v>16</v>
      </c>
      <c r="H3671" t="s">
        <v>407</v>
      </c>
      <c r="I3671" t="s">
        <v>21</v>
      </c>
      <c r="J3671" t="b">
        <v>0</v>
      </c>
      <c r="K3671">
        <v>1155389</v>
      </c>
      <c r="L3671">
        <v>2103027</v>
      </c>
      <c r="M3671" t="str">
        <f>IF(VLOOKUP(A3671,'national-winners'!$A$2:$B$13,2,0)=H3671,"Y","N")</f>
        <v>Y</v>
      </c>
      <c r="N3671" t="str">
        <f>_xlfn.XLOOKUP(INDEX('state-winning-votes'!$A$1:$L$53,MATCH($C3671,'state-winning-votes'!$A:$A,0),MATCH($A3671,'state-winning-votes'!$A$2:$L$2,0)),$K:$K,$H:$H)</f>
        <v>Trump, Donald J.</v>
      </c>
      <c r="O3671" t="str">
        <f>VLOOKUP(A3671,'national-winners'!$A$2:$B$13,2,0)</f>
        <v>Trump, Donald J.</v>
      </c>
    </row>
    <row r="3672" spans="1:15" x14ac:dyDescent="0.25">
      <c r="A3672">
        <v>2016</v>
      </c>
      <c r="B3672" t="s">
        <v>137</v>
      </c>
      <c r="C3672" t="s">
        <v>138</v>
      </c>
      <c r="D3672">
        <v>45</v>
      </c>
      <c r="E3672">
        <v>57</v>
      </c>
      <c r="F3672">
        <v>48</v>
      </c>
      <c r="G3672" t="s">
        <v>16</v>
      </c>
      <c r="H3672" t="s">
        <v>408</v>
      </c>
      <c r="I3672" t="s">
        <v>18</v>
      </c>
      <c r="J3672" t="b">
        <v>0</v>
      </c>
      <c r="K3672">
        <v>855373</v>
      </c>
      <c r="L3672">
        <v>2103027</v>
      </c>
      <c r="M3672" t="str">
        <f>IF(VLOOKUP(A3672,'national-winners'!$A$2:$B$13,2,0)=H3672,"Y","N")</f>
        <v>N</v>
      </c>
      <c r="N3672" t="str">
        <f>_xlfn.XLOOKUP(INDEX('state-winning-votes'!$A$1:$L$53,MATCH($C3672,'state-winning-votes'!$A:$A,0),MATCH($A3672,'state-winning-votes'!$A$2:$L$2,0)),$K:$K,$H:$H)</f>
        <v>Trump, Donald J.</v>
      </c>
      <c r="O3672" t="str">
        <f>VLOOKUP(A3672,'national-winners'!$A$2:$B$13,2,0)</f>
        <v>Trump, Donald J.</v>
      </c>
    </row>
    <row r="3673" spans="1:15" x14ac:dyDescent="0.25">
      <c r="A3673">
        <v>2016</v>
      </c>
      <c r="B3673" t="s">
        <v>137</v>
      </c>
      <c r="C3673" t="s">
        <v>138</v>
      </c>
      <c r="D3673">
        <v>45</v>
      </c>
      <c r="E3673">
        <v>57</v>
      </c>
      <c r="F3673">
        <v>48</v>
      </c>
      <c r="G3673" t="s">
        <v>16</v>
      </c>
      <c r="H3673" t="s">
        <v>377</v>
      </c>
      <c r="I3673" t="s">
        <v>29</v>
      </c>
      <c r="J3673" t="b">
        <v>0</v>
      </c>
      <c r="K3673">
        <v>49204</v>
      </c>
      <c r="L3673">
        <v>2103027</v>
      </c>
      <c r="M3673" t="str">
        <f>IF(VLOOKUP(A3673,'national-winners'!$A$2:$B$13,2,0)=H3673,"Y","N")</f>
        <v>N</v>
      </c>
      <c r="N3673" t="str">
        <f>_xlfn.XLOOKUP(INDEX('state-winning-votes'!$A$1:$L$53,MATCH($C3673,'state-winning-votes'!$A:$A,0),MATCH($A3673,'state-winning-votes'!$A$2:$L$2,0)),$K:$K,$H:$H)</f>
        <v>Trump, Donald J.</v>
      </c>
      <c r="O3673" t="str">
        <f>VLOOKUP(A3673,'national-winners'!$A$2:$B$13,2,0)</f>
        <v>Trump, Donald J.</v>
      </c>
    </row>
    <row r="3674" spans="1:15" x14ac:dyDescent="0.25">
      <c r="A3674">
        <v>2016</v>
      </c>
      <c r="B3674" t="s">
        <v>137</v>
      </c>
      <c r="C3674" t="s">
        <v>138</v>
      </c>
      <c r="D3674">
        <v>45</v>
      </c>
      <c r="E3674">
        <v>57</v>
      </c>
      <c r="F3674">
        <v>48</v>
      </c>
      <c r="G3674" t="s">
        <v>16</v>
      </c>
      <c r="H3674" t="s">
        <v>412</v>
      </c>
      <c r="I3674" t="s">
        <v>292</v>
      </c>
      <c r="J3674" t="b">
        <v>0</v>
      </c>
      <c r="K3674">
        <v>21016</v>
      </c>
      <c r="L3674">
        <v>2103027</v>
      </c>
      <c r="M3674" t="str">
        <f>IF(VLOOKUP(A3674,'national-winners'!$A$2:$B$13,2,0)=H3674,"Y","N")</f>
        <v>N</v>
      </c>
      <c r="N3674" t="str">
        <f>_xlfn.XLOOKUP(INDEX('state-winning-votes'!$A$1:$L$53,MATCH($C3674,'state-winning-votes'!$A:$A,0),MATCH($A3674,'state-winning-votes'!$A$2:$L$2,0)),$K:$K,$H:$H)</f>
        <v>Trump, Donald J.</v>
      </c>
      <c r="O3674" t="str">
        <f>VLOOKUP(A3674,'national-winners'!$A$2:$B$13,2,0)</f>
        <v>Trump, Donald J.</v>
      </c>
    </row>
    <row r="3675" spans="1:15" x14ac:dyDescent="0.25">
      <c r="A3675">
        <v>2016</v>
      </c>
      <c r="B3675" t="s">
        <v>137</v>
      </c>
      <c r="C3675" t="s">
        <v>138</v>
      </c>
      <c r="D3675">
        <v>45</v>
      </c>
      <c r="E3675">
        <v>57</v>
      </c>
      <c r="F3675">
        <v>48</v>
      </c>
      <c r="G3675" t="s">
        <v>16</v>
      </c>
      <c r="H3675" t="s">
        <v>378</v>
      </c>
      <c r="I3675" t="s">
        <v>274</v>
      </c>
      <c r="J3675" t="b">
        <v>0</v>
      </c>
      <c r="K3675">
        <v>13034</v>
      </c>
      <c r="L3675">
        <v>2103027</v>
      </c>
      <c r="M3675" t="str">
        <f>IF(VLOOKUP(A3675,'national-winners'!$A$2:$B$13,2,0)=H3675,"Y","N")</f>
        <v>N</v>
      </c>
      <c r="N3675" t="str">
        <f>_xlfn.XLOOKUP(INDEX('state-winning-votes'!$A$1:$L$53,MATCH($C3675,'state-winning-votes'!$A:$A,0),MATCH($A3675,'state-winning-votes'!$A$2:$L$2,0)),$K:$K,$H:$H)</f>
        <v>Trump, Donald J.</v>
      </c>
      <c r="O3675" t="str">
        <f>VLOOKUP(A3675,'national-winners'!$A$2:$B$13,2,0)</f>
        <v>Trump, Donald J.</v>
      </c>
    </row>
    <row r="3676" spans="1:15" x14ac:dyDescent="0.25">
      <c r="A3676">
        <v>2016</v>
      </c>
      <c r="B3676" t="s">
        <v>137</v>
      </c>
      <c r="C3676" t="s">
        <v>138</v>
      </c>
      <c r="D3676">
        <v>45</v>
      </c>
      <c r="E3676">
        <v>57</v>
      </c>
      <c r="F3676">
        <v>48</v>
      </c>
      <c r="G3676" t="s">
        <v>16</v>
      </c>
      <c r="H3676" t="s">
        <v>409</v>
      </c>
      <c r="I3676" t="s">
        <v>134</v>
      </c>
      <c r="J3676" t="b">
        <v>0</v>
      </c>
      <c r="K3676">
        <v>5765</v>
      </c>
      <c r="L3676">
        <v>2103027</v>
      </c>
      <c r="M3676" t="str">
        <f>IF(VLOOKUP(A3676,'national-winners'!$A$2:$B$13,2,0)=H3676,"Y","N")</f>
        <v>N</v>
      </c>
      <c r="N3676" t="str">
        <f>_xlfn.XLOOKUP(INDEX('state-winning-votes'!$A$1:$L$53,MATCH($C3676,'state-winning-votes'!$A:$A,0),MATCH($A3676,'state-winning-votes'!$A$2:$L$2,0)),$K:$K,$H:$H)</f>
        <v>Trump, Donald J.</v>
      </c>
      <c r="O3676" t="str">
        <f>VLOOKUP(A3676,'national-winners'!$A$2:$B$13,2,0)</f>
        <v>Trump, Donald J.</v>
      </c>
    </row>
    <row r="3677" spans="1:15" x14ac:dyDescent="0.25">
      <c r="A3677">
        <v>2016</v>
      </c>
      <c r="B3677" t="s">
        <v>137</v>
      </c>
      <c r="C3677" t="s">
        <v>138</v>
      </c>
      <c r="D3677">
        <v>45</v>
      </c>
      <c r="E3677">
        <v>57</v>
      </c>
      <c r="F3677">
        <v>48</v>
      </c>
      <c r="G3677" t="s">
        <v>16</v>
      </c>
      <c r="H3677" t="s">
        <v>440</v>
      </c>
      <c r="I3677" t="s">
        <v>39</v>
      </c>
      <c r="J3677" t="b">
        <v>0</v>
      </c>
      <c r="K3677">
        <v>3246</v>
      </c>
      <c r="L3677">
        <v>2103027</v>
      </c>
      <c r="M3677" t="str">
        <f>IF(VLOOKUP(A3677,'national-winners'!$A$2:$B$13,2,0)=H3677,"Y","N")</f>
        <v>N</v>
      </c>
      <c r="N3677" t="str">
        <f>_xlfn.XLOOKUP(INDEX('state-winning-votes'!$A$1:$L$53,MATCH($C3677,'state-winning-votes'!$A:$A,0),MATCH($A3677,'state-winning-votes'!$A$2:$L$2,0)),$K:$K,$H:$H)</f>
        <v>Trump, Donald J.</v>
      </c>
      <c r="O3677" t="str">
        <f>VLOOKUP(A3677,'national-winners'!$A$2:$B$13,2,0)</f>
        <v>Trump, Donald J.</v>
      </c>
    </row>
    <row r="3678" spans="1:15" x14ac:dyDescent="0.25">
      <c r="A3678">
        <v>2016</v>
      </c>
      <c r="B3678" t="s">
        <v>139</v>
      </c>
      <c r="C3678" t="s">
        <v>140</v>
      </c>
      <c r="D3678">
        <v>46</v>
      </c>
      <c r="E3678">
        <v>45</v>
      </c>
      <c r="F3678">
        <v>37</v>
      </c>
      <c r="G3678" t="s">
        <v>16</v>
      </c>
      <c r="H3678" t="s">
        <v>407</v>
      </c>
      <c r="I3678" t="s">
        <v>21</v>
      </c>
      <c r="J3678" t="b">
        <v>0</v>
      </c>
      <c r="K3678">
        <v>227721</v>
      </c>
      <c r="L3678">
        <v>370093</v>
      </c>
      <c r="M3678" t="str">
        <f>IF(VLOOKUP(A3678,'national-winners'!$A$2:$B$13,2,0)=H3678,"Y","N")</f>
        <v>Y</v>
      </c>
      <c r="N3678" t="str">
        <f>_xlfn.XLOOKUP(INDEX('state-winning-votes'!$A$1:$L$53,MATCH($C3678,'state-winning-votes'!$A:$A,0),MATCH($A3678,'state-winning-votes'!$A$2:$L$2,0)),$K:$K,$H:$H)</f>
        <v>Trump, Donald J.</v>
      </c>
      <c r="O3678" t="str">
        <f>VLOOKUP(A3678,'national-winners'!$A$2:$B$13,2,0)</f>
        <v>Trump, Donald J.</v>
      </c>
    </row>
    <row r="3679" spans="1:15" x14ac:dyDescent="0.25">
      <c r="A3679">
        <v>2016</v>
      </c>
      <c r="B3679" t="s">
        <v>139</v>
      </c>
      <c r="C3679" t="s">
        <v>140</v>
      </c>
      <c r="D3679">
        <v>46</v>
      </c>
      <c r="E3679">
        <v>45</v>
      </c>
      <c r="F3679">
        <v>37</v>
      </c>
      <c r="G3679" t="s">
        <v>16</v>
      </c>
      <c r="H3679" t="s">
        <v>408</v>
      </c>
      <c r="I3679" t="s">
        <v>18</v>
      </c>
      <c r="J3679" t="b">
        <v>0</v>
      </c>
      <c r="K3679">
        <v>117458</v>
      </c>
      <c r="L3679">
        <v>370093</v>
      </c>
      <c r="M3679" t="str">
        <f>IF(VLOOKUP(A3679,'national-winners'!$A$2:$B$13,2,0)=H3679,"Y","N")</f>
        <v>N</v>
      </c>
      <c r="N3679" t="str">
        <f>_xlfn.XLOOKUP(INDEX('state-winning-votes'!$A$1:$L$53,MATCH($C3679,'state-winning-votes'!$A:$A,0),MATCH($A3679,'state-winning-votes'!$A$2:$L$2,0)),$K:$K,$H:$H)</f>
        <v>Trump, Donald J.</v>
      </c>
      <c r="O3679" t="str">
        <f>VLOOKUP(A3679,'national-winners'!$A$2:$B$13,2,0)</f>
        <v>Trump, Donald J.</v>
      </c>
    </row>
    <row r="3680" spans="1:15" x14ac:dyDescent="0.25">
      <c r="A3680">
        <v>2016</v>
      </c>
      <c r="B3680" t="s">
        <v>139</v>
      </c>
      <c r="C3680" t="s">
        <v>140</v>
      </c>
      <c r="D3680">
        <v>46</v>
      </c>
      <c r="E3680">
        <v>45</v>
      </c>
      <c r="F3680">
        <v>37</v>
      </c>
      <c r="G3680" t="s">
        <v>16</v>
      </c>
      <c r="H3680" t="s">
        <v>377</v>
      </c>
      <c r="I3680" t="s">
        <v>29</v>
      </c>
      <c r="J3680" t="b">
        <v>0</v>
      </c>
      <c r="K3680">
        <v>20850</v>
      </c>
      <c r="L3680">
        <v>370093</v>
      </c>
      <c r="M3680" t="str">
        <f>IF(VLOOKUP(A3680,'national-winners'!$A$2:$B$13,2,0)=H3680,"Y","N")</f>
        <v>N</v>
      </c>
      <c r="N3680" t="str">
        <f>_xlfn.XLOOKUP(INDEX('state-winning-votes'!$A$1:$L$53,MATCH($C3680,'state-winning-votes'!$A:$A,0),MATCH($A3680,'state-winning-votes'!$A$2:$L$2,0)),$K:$K,$H:$H)</f>
        <v>Trump, Donald J.</v>
      </c>
      <c r="O3680" t="str">
        <f>VLOOKUP(A3680,'national-winners'!$A$2:$B$13,2,0)</f>
        <v>Trump, Donald J.</v>
      </c>
    </row>
    <row r="3681" spans="1:15" x14ac:dyDescent="0.25">
      <c r="A3681">
        <v>2016</v>
      </c>
      <c r="B3681" t="s">
        <v>139</v>
      </c>
      <c r="C3681" t="s">
        <v>140</v>
      </c>
      <c r="D3681">
        <v>46</v>
      </c>
      <c r="E3681">
        <v>45</v>
      </c>
      <c r="F3681">
        <v>37</v>
      </c>
      <c r="G3681" t="s">
        <v>16</v>
      </c>
      <c r="H3681" t="s">
        <v>409</v>
      </c>
      <c r="I3681" t="s">
        <v>134</v>
      </c>
      <c r="J3681" t="b">
        <v>0</v>
      </c>
      <c r="K3681">
        <v>4064</v>
      </c>
      <c r="L3681">
        <v>370093</v>
      </c>
      <c r="M3681" t="str">
        <f>IF(VLOOKUP(A3681,'national-winners'!$A$2:$B$13,2,0)=H3681,"Y","N")</f>
        <v>N</v>
      </c>
      <c r="N3681" t="str">
        <f>_xlfn.XLOOKUP(INDEX('state-winning-votes'!$A$1:$L$53,MATCH($C3681,'state-winning-votes'!$A:$A,0),MATCH($A3681,'state-winning-votes'!$A$2:$L$2,0)),$K:$K,$H:$H)</f>
        <v>Trump, Donald J.</v>
      </c>
      <c r="O3681" t="str">
        <f>VLOOKUP(A3681,'national-winners'!$A$2:$B$13,2,0)</f>
        <v>Trump, Donald J.</v>
      </c>
    </row>
    <row r="3682" spans="1:15" x14ac:dyDescent="0.25">
      <c r="A3682">
        <v>2016</v>
      </c>
      <c r="B3682" t="s">
        <v>141</v>
      </c>
      <c r="C3682" t="s">
        <v>142</v>
      </c>
      <c r="D3682">
        <v>47</v>
      </c>
      <c r="E3682">
        <v>62</v>
      </c>
      <c r="F3682">
        <v>54</v>
      </c>
      <c r="G3682" t="s">
        <v>16</v>
      </c>
      <c r="H3682" t="s">
        <v>407</v>
      </c>
      <c r="I3682" t="s">
        <v>21</v>
      </c>
      <c r="J3682" t="b">
        <v>0</v>
      </c>
      <c r="K3682">
        <v>1522925</v>
      </c>
      <c r="L3682">
        <v>2508027</v>
      </c>
      <c r="M3682" t="str">
        <f>IF(VLOOKUP(A3682,'national-winners'!$A$2:$B$13,2,0)=H3682,"Y","N")</f>
        <v>Y</v>
      </c>
      <c r="N3682" t="str">
        <f>_xlfn.XLOOKUP(INDEX('state-winning-votes'!$A$1:$L$53,MATCH($C3682,'state-winning-votes'!$A:$A,0),MATCH($A3682,'state-winning-votes'!$A$2:$L$2,0)),$K:$K,$H:$H)</f>
        <v>Trump, Donald J.</v>
      </c>
      <c r="O3682" t="str">
        <f>VLOOKUP(A3682,'national-winners'!$A$2:$B$13,2,0)</f>
        <v>Trump, Donald J.</v>
      </c>
    </row>
    <row r="3683" spans="1:15" x14ac:dyDescent="0.25">
      <c r="A3683">
        <v>2016</v>
      </c>
      <c r="B3683" t="s">
        <v>141</v>
      </c>
      <c r="C3683" t="s">
        <v>142</v>
      </c>
      <c r="D3683">
        <v>47</v>
      </c>
      <c r="E3683">
        <v>62</v>
      </c>
      <c r="F3683">
        <v>54</v>
      </c>
      <c r="G3683" t="s">
        <v>16</v>
      </c>
      <c r="H3683" t="s">
        <v>408</v>
      </c>
      <c r="I3683" t="s">
        <v>18</v>
      </c>
      <c r="J3683" t="b">
        <v>0</v>
      </c>
      <c r="K3683">
        <v>870695</v>
      </c>
      <c r="L3683">
        <v>2508027</v>
      </c>
      <c r="M3683" t="str">
        <f>IF(VLOOKUP(A3683,'national-winners'!$A$2:$B$13,2,0)=H3683,"Y","N")</f>
        <v>N</v>
      </c>
      <c r="N3683" t="str">
        <f>_xlfn.XLOOKUP(INDEX('state-winning-votes'!$A$1:$L$53,MATCH($C3683,'state-winning-votes'!$A:$A,0),MATCH($A3683,'state-winning-votes'!$A$2:$L$2,0)),$K:$K,$H:$H)</f>
        <v>Trump, Donald J.</v>
      </c>
      <c r="O3683" t="str">
        <f>VLOOKUP(A3683,'national-winners'!$A$2:$B$13,2,0)</f>
        <v>Trump, Donald J.</v>
      </c>
    </row>
    <row r="3684" spans="1:15" x14ac:dyDescent="0.25">
      <c r="A3684">
        <v>2016</v>
      </c>
      <c r="B3684" t="s">
        <v>141</v>
      </c>
      <c r="C3684" t="s">
        <v>142</v>
      </c>
      <c r="D3684">
        <v>47</v>
      </c>
      <c r="E3684">
        <v>62</v>
      </c>
      <c r="F3684">
        <v>54</v>
      </c>
      <c r="G3684" t="s">
        <v>16</v>
      </c>
      <c r="I3684" t="s">
        <v>35</v>
      </c>
      <c r="J3684" t="b">
        <v>0</v>
      </c>
      <c r="K3684">
        <v>100618</v>
      </c>
      <c r="L3684">
        <v>2508027</v>
      </c>
      <c r="M3684" t="str">
        <f>IF(VLOOKUP(A3684,'national-winners'!$A$2:$B$13,2,0)=H3684,"Y","N")</f>
        <v>N</v>
      </c>
      <c r="N3684" t="str">
        <f>_xlfn.XLOOKUP(INDEX('state-winning-votes'!$A$1:$L$53,MATCH($C3684,'state-winning-votes'!$A:$A,0),MATCH($A3684,'state-winning-votes'!$A$2:$L$2,0)),$K:$K,$H:$H)</f>
        <v>Trump, Donald J.</v>
      </c>
      <c r="O3684" t="str">
        <f>VLOOKUP(A3684,'national-winners'!$A$2:$B$13,2,0)</f>
        <v>Trump, Donald J.</v>
      </c>
    </row>
    <row r="3685" spans="1:15" x14ac:dyDescent="0.25">
      <c r="A3685">
        <v>2016</v>
      </c>
      <c r="B3685" t="s">
        <v>141</v>
      </c>
      <c r="C3685" t="s">
        <v>142</v>
      </c>
      <c r="D3685">
        <v>47</v>
      </c>
      <c r="E3685">
        <v>62</v>
      </c>
      <c r="F3685">
        <v>54</v>
      </c>
      <c r="G3685" t="s">
        <v>16</v>
      </c>
      <c r="J3685" t="b">
        <v>1</v>
      </c>
      <c r="K3685">
        <v>13789</v>
      </c>
      <c r="L3685">
        <v>2508027</v>
      </c>
      <c r="M3685" t="str">
        <f>IF(VLOOKUP(A3685,'national-winners'!$A$2:$B$13,2,0)=H3685,"Y","N")</f>
        <v>N</v>
      </c>
      <c r="N3685" t="str">
        <f>_xlfn.XLOOKUP(INDEX('state-winning-votes'!$A$1:$L$53,MATCH($C3685,'state-winning-votes'!$A:$A,0),MATCH($A3685,'state-winning-votes'!$A$2:$L$2,0)),$K:$K,$H:$H)</f>
        <v>Trump, Donald J.</v>
      </c>
      <c r="O3685" t="str">
        <f>VLOOKUP(A3685,'national-winners'!$A$2:$B$13,2,0)</f>
        <v>Trump, Donald J.</v>
      </c>
    </row>
    <row r="3686" spans="1:15" x14ac:dyDescent="0.25">
      <c r="A3686">
        <v>2016</v>
      </c>
      <c r="B3686" t="s">
        <v>143</v>
      </c>
      <c r="C3686" t="s">
        <v>144</v>
      </c>
      <c r="D3686">
        <v>48</v>
      </c>
      <c r="E3686">
        <v>74</v>
      </c>
      <c r="F3686">
        <v>49</v>
      </c>
      <c r="G3686" t="s">
        <v>16</v>
      </c>
      <c r="H3686" t="s">
        <v>407</v>
      </c>
      <c r="I3686" t="s">
        <v>21</v>
      </c>
      <c r="J3686" t="b">
        <v>0</v>
      </c>
      <c r="K3686">
        <v>4685047</v>
      </c>
      <c r="L3686">
        <v>8969226</v>
      </c>
      <c r="M3686" t="str">
        <f>IF(VLOOKUP(A3686,'national-winners'!$A$2:$B$13,2,0)=H3686,"Y","N")</f>
        <v>Y</v>
      </c>
      <c r="N3686" t="str">
        <f>_xlfn.XLOOKUP(INDEX('state-winning-votes'!$A$1:$L$53,MATCH($C3686,'state-winning-votes'!$A:$A,0),MATCH($A3686,'state-winning-votes'!$A$2:$L$2,0)),$K:$K,$H:$H)</f>
        <v>Trump, Donald J.</v>
      </c>
      <c r="O3686" t="str">
        <f>VLOOKUP(A3686,'national-winners'!$A$2:$B$13,2,0)</f>
        <v>Trump, Donald J.</v>
      </c>
    </row>
    <row r="3687" spans="1:15" x14ac:dyDescent="0.25">
      <c r="A3687">
        <v>2016</v>
      </c>
      <c r="B3687" t="s">
        <v>143</v>
      </c>
      <c r="C3687" t="s">
        <v>144</v>
      </c>
      <c r="D3687">
        <v>48</v>
      </c>
      <c r="E3687">
        <v>74</v>
      </c>
      <c r="F3687">
        <v>49</v>
      </c>
      <c r="G3687" t="s">
        <v>16</v>
      </c>
      <c r="H3687" t="s">
        <v>408</v>
      </c>
      <c r="I3687" t="s">
        <v>18</v>
      </c>
      <c r="J3687" t="b">
        <v>0</v>
      </c>
      <c r="K3687">
        <v>3877868</v>
      </c>
      <c r="L3687">
        <v>8969226</v>
      </c>
      <c r="M3687" t="str">
        <f>IF(VLOOKUP(A3687,'national-winners'!$A$2:$B$13,2,0)=H3687,"Y","N")</f>
        <v>N</v>
      </c>
      <c r="N3687" t="str">
        <f>_xlfn.XLOOKUP(INDEX('state-winning-votes'!$A$1:$L$53,MATCH($C3687,'state-winning-votes'!$A:$A,0),MATCH($A3687,'state-winning-votes'!$A$2:$L$2,0)),$K:$K,$H:$H)</f>
        <v>Trump, Donald J.</v>
      </c>
      <c r="O3687" t="str">
        <f>VLOOKUP(A3687,'national-winners'!$A$2:$B$13,2,0)</f>
        <v>Trump, Donald J.</v>
      </c>
    </row>
    <row r="3688" spans="1:15" x14ac:dyDescent="0.25">
      <c r="A3688">
        <v>2016</v>
      </c>
      <c r="B3688" t="s">
        <v>143</v>
      </c>
      <c r="C3688" t="s">
        <v>144</v>
      </c>
      <c r="D3688">
        <v>48</v>
      </c>
      <c r="E3688">
        <v>74</v>
      </c>
      <c r="F3688">
        <v>49</v>
      </c>
      <c r="G3688" t="s">
        <v>16</v>
      </c>
      <c r="H3688" t="s">
        <v>377</v>
      </c>
      <c r="I3688" t="s">
        <v>29</v>
      </c>
      <c r="J3688" t="b">
        <v>0</v>
      </c>
      <c r="K3688">
        <v>283492</v>
      </c>
      <c r="L3688">
        <v>8969226</v>
      </c>
      <c r="M3688" t="str">
        <f>IF(VLOOKUP(A3688,'national-winners'!$A$2:$B$13,2,0)=H3688,"Y","N")</f>
        <v>N</v>
      </c>
      <c r="N3688" t="str">
        <f>_xlfn.XLOOKUP(INDEX('state-winning-votes'!$A$1:$L$53,MATCH($C3688,'state-winning-votes'!$A:$A,0),MATCH($A3688,'state-winning-votes'!$A$2:$L$2,0)),$K:$K,$H:$H)</f>
        <v>Trump, Donald J.</v>
      </c>
      <c r="O3688" t="str">
        <f>VLOOKUP(A3688,'national-winners'!$A$2:$B$13,2,0)</f>
        <v>Trump, Donald J.</v>
      </c>
    </row>
    <row r="3689" spans="1:15" x14ac:dyDescent="0.25">
      <c r="A3689">
        <v>2016</v>
      </c>
      <c r="B3689" t="s">
        <v>143</v>
      </c>
      <c r="C3689" t="s">
        <v>144</v>
      </c>
      <c r="D3689">
        <v>48</v>
      </c>
      <c r="E3689">
        <v>74</v>
      </c>
      <c r="F3689">
        <v>49</v>
      </c>
      <c r="G3689" t="s">
        <v>16</v>
      </c>
      <c r="H3689" t="s">
        <v>378</v>
      </c>
      <c r="I3689" t="s">
        <v>274</v>
      </c>
      <c r="J3689" t="b">
        <v>0</v>
      </c>
      <c r="K3689">
        <v>71558</v>
      </c>
      <c r="L3689">
        <v>8969226</v>
      </c>
      <c r="M3689" t="str">
        <f>IF(VLOOKUP(A3689,'national-winners'!$A$2:$B$13,2,0)=H3689,"Y","N")</f>
        <v>N</v>
      </c>
      <c r="N3689" t="str">
        <f>_xlfn.XLOOKUP(INDEX('state-winning-votes'!$A$1:$L$53,MATCH($C3689,'state-winning-votes'!$A:$A,0),MATCH($A3689,'state-winning-votes'!$A$2:$L$2,0)),$K:$K,$H:$H)</f>
        <v>Trump, Donald J.</v>
      </c>
      <c r="O3689" t="str">
        <f>VLOOKUP(A3689,'national-winners'!$A$2:$B$13,2,0)</f>
        <v>Trump, Donald J.</v>
      </c>
    </row>
    <row r="3690" spans="1:15" x14ac:dyDescent="0.25">
      <c r="A3690">
        <v>2016</v>
      </c>
      <c r="B3690" t="s">
        <v>143</v>
      </c>
      <c r="C3690" t="s">
        <v>144</v>
      </c>
      <c r="D3690">
        <v>48</v>
      </c>
      <c r="E3690">
        <v>74</v>
      </c>
      <c r="F3690">
        <v>49</v>
      </c>
      <c r="G3690" t="s">
        <v>16</v>
      </c>
      <c r="J3690" t="b">
        <v>1</v>
      </c>
      <c r="K3690">
        <v>51261</v>
      </c>
      <c r="L3690">
        <v>8969226</v>
      </c>
      <c r="M3690" t="str">
        <f>IF(VLOOKUP(A3690,'national-winners'!$A$2:$B$13,2,0)=H3690,"Y","N")</f>
        <v>N</v>
      </c>
      <c r="N3690" t="str">
        <f>_xlfn.XLOOKUP(INDEX('state-winning-votes'!$A$1:$L$53,MATCH($C3690,'state-winning-votes'!$A:$A,0),MATCH($A3690,'state-winning-votes'!$A$2:$L$2,0)),$K:$K,$H:$H)</f>
        <v>Trump, Donald J.</v>
      </c>
      <c r="O3690" t="str">
        <f>VLOOKUP(A3690,'national-winners'!$A$2:$B$13,2,0)</f>
        <v>Trump, Donald J.</v>
      </c>
    </row>
    <row r="3691" spans="1:15" x14ac:dyDescent="0.25">
      <c r="A3691">
        <v>2016</v>
      </c>
      <c r="B3691" t="s">
        <v>145</v>
      </c>
      <c r="C3691" t="s">
        <v>146</v>
      </c>
      <c r="D3691">
        <v>49</v>
      </c>
      <c r="E3691">
        <v>87</v>
      </c>
      <c r="F3691">
        <v>67</v>
      </c>
      <c r="G3691" t="s">
        <v>16</v>
      </c>
      <c r="H3691" t="s">
        <v>407</v>
      </c>
      <c r="I3691" t="s">
        <v>21</v>
      </c>
      <c r="J3691" t="b">
        <v>0</v>
      </c>
      <c r="K3691">
        <v>515211</v>
      </c>
      <c r="L3691">
        <v>1131317</v>
      </c>
      <c r="M3691" t="str">
        <f>IF(VLOOKUP(A3691,'national-winners'!$A$2:$B$13,2,0)=H3691,"Y","N")</f>
        <v>Y</v>
      </c>
      <c r="N3691" t="str">
        <f>_xlfn.XLOOKUP(INDEX('state-winning-votes'!$A$1:$L$53,MATCH($C3691,'state-winning-votes'!$A:$A,0),MATCH($A3691,'state-winning-votes'!$A$2:$L$2,0)),$K:$K,$H:$H)</f>
        <v>Trump, Donald J.</v>
      </c>
      <c r="O3691" t="str">
        <f>VLOOKUP(A3691,'national-winners'!$A$2:$B$13,2,0)</f>
        <v>Trump, Donald J.</v>
      </c>
    </row>
    <row r="3692" spans="1:15" x14ac:dyDescent="0.25">
      <c r="A3692">
        <v>2016</v>
      </c>
      <c r="B3692" t="s">
        <v>145</v>
      </c>
      <c r="C3692" t="s">
        <v>146</v>
      </c>
      <c r="D3692">
        <v>49</v>
      </c>
      <c r="E3692">
        <v>87</v>
      </c>
      <c r="F3692">
        <v>67</v>
      </c>
      <c r="G3692" t="s">
        <v>16</v>
      </c>
      <c r="H3692" t="s">
        <v>408</v>
      </c>
      <c r="I3692" t="s">
        <v>18</v>
      </c>
      <c r="J3692" t="b">
        <v>0</v>
      </c>
      <c r="K3692">
        <v>310674</v>
      </c>
      <c r="L3692">
        <v>1131317</v>
      </c>
      <c r="M3692" t="str">
        <f>IF(VLOOKUP(A3692,'national-winners'!$A$2:$B$13,2,0)=H3692,"Y","N")</f>
        <v>N</v>
      </c>
      <c r="N3692" t="str">
        <f>_xlfn.XLOOKUP(INDEX('state-winning-votes'!$A$1:$L$53,MATCH($C3692,'state-winning-votes'!$A:$A,0),MATCH($A3692,'state-winning-votes'!$A$2:$L$2,0)),$K:$K,$H:$H)</f>
        <v>Trump, Donald J.</v>
      </c>
      <c r="O3692" t="str">
        <f>VLOOKUP(A3692,'national-winners'!$A$2:$B$13,2,0)</f>
        <v>Trump, Donald J.</v>
      </c>
    </row>
    <row r="3693" spans="1:15" x14ac:dyDescent="0.25">
      <c r="A3693">
        <v>2016</v>
      </c>
      <c r="B3693" t="s">
        <v>145</v>
      </c>
      <c r="C3693" t="s">
        <v>146</v>
      </c>
      <c r="D3693">
        <v>49</v>
      </c>
      <c r="E3693">
        <v>87</v>
      </c>
      <c r="F3693">
        <v>67</v>
      </c>
      <c r="G3693" t="s">
        <v>16</v>
      </c>
      <c r="H3693" t="s">
        <v>412</v>
      </c>
      <c r="I3693" t="s">
        <v>55</v>
      </c>
      <c r="J3693" t="b">
        <v>0</v>
      </c>
      <c r="K3693">
        <v>255060</v>
      </c>
      <c r="L3693">
        <v>1131317</v>
      </c>
      <c r="M3693" t="str">
        <f>IF(VLOOKUP(A3693,'national-winners'!$A$2:$B$13,2,0)=H3693,"Y","N")</f>
        <v>N</v>
      </c>
      <c r="N3693" t="str">
        <f>_xlfn.XLOOKUP(INDEX('state-winning-votes'!$A$1:$L$53,MATCH($C3693,'state-winning-votes'!$A:$A,0),MATCH($A3693,'state-winning-votes'!$A$2:$L$2,0)),$K:$K,$H:$H)</f>
        <v>Trump, Donald J.</v>
      </c>
      <c r="O3693" t="str">
        <f>VLOOKUP(A3693,'national-winners'!$A$2:$B$13,2,0)</f>
        <v>Trump, Donald J.</v>
      </c>
    </row>
    <row r="3694" spans="1:15" x14ac:dyDescent="0.25">
      <c r="A3694">
        <v>2016</v>
      </c>
      <c r="B3694" t="s">
        <v>145</v>
      </c>
      <c r="C3694" t="s">
        <v>146</v>
      </c>
      <c r="D3694">
        <v>49</v>
      </c>
      <c r="E3694">
        <v>87</v>
      </c>
      <c r="F3694">
        <v>67</v>
      </c>
      <c r="G3694" t="s">
        <v>16</v>
      </c>
      <c r="H3694" t="s">
        <v>377</v>
      </c>
      <c r="I3694" t="s">
        <v>29</v>
      </c>
      <c r="J3694" t="b">
        <v>0</v>
      </c>
      <c r="K3694">
        <v>39608</v>
      </c>
      <c r="L3694">
        <v>1131317</v>
      </c>
      <c r="M3694" t="str">
        <f>IF(VLOOKUP(A3694,'national-winners'!$A$2:$B$13,2,0)=H3694,"Y","N")</f>
        <v>N</v>
      </c>
      <c r="N3694" t="str">
        <f>_xlfn.XLOOKUP(INDEX('state-winning-votes'!$A$1:$L$53,MATCH($C3694,'state-winning-votes'!$A:$A,0),MATCH($A3694,'state-winning-votes'!$A$2:$L$2,0)),$K:$K,$H:$H)</f>
        <v>Trump, Donald J.</v>
      </c>
      <c r="O3694" t="str">
        <f>VLOOKUP(A3694,'national-winners'!$A$2:$B$13,2,0)</f>
        <v>Trump, Donald J.</v>
      </c>
    </row>
    <row r="3695" spans="1:15" x14ac:dyDescent="0.25">
      <c r="A3695">
        <v>2016</v>
      </c>
      <c r="B3695" t="s">
        <v>145</v>
      </c>
      <c r="C3695" t="s">
        <v>146</v>
      </c>
      <c r="D3695">
        <v>49</v>
      </c>
      <c r="E3695">
        <v>87</v>
      </c>
      <c r="F3695">
        <v>67</v>
      </c>
      <c r="G3695" t="s">
        <v>16</v>
      </c>
      <c r="H3695" t="s">
        <v>409</v>
      </c>
      <c r="I3695" t="s">
        <v>134</v>
      </c>
      <c r="J3695" t="b">
        <v>0</v>
      </c>
      <c r="K3695">
        <v>8032</v>
      </c>
      <c r="L3695">
        <v>1131317</v>
      </c>
      <c r="M3695" t="str">
        <f>IF(VLOOKUP(A3695,'national-winners'!$A$2:$B$13,2,0)=H3695,"Y","N")</f>
        <v>N</v>
      </c>
      <c r="N3695" t="str">
        <f>_xlfn.XLOOKUP(INDEX('state-winning-votes'!$A$1:$L$53,MATCH($C3695,'state-winning-votes'!$A:$A,0),MATCH($A3695,'state-winning-votes'!$A$2:$L$2,0)),$K:$K,$H:$H)</f>
        <v>Trump, Donald J.</v>
      </c>
      <c r="O3695" t="str">
        <f>VLOOKUP(A3695,'national-winners'!$A$2:$B$13,2,0)</f>
        <v>Trump, Donald J.</v>
      </c>
    </row>
    <row r="3696" spans="1:15" x14ac:dyDescent="0.25">
      <c r="A3696">
        <v>2016</v>
      </c>
      <c r="B3696" t="s">
        <v>145</v>
      </c>
      <c r="C3696" t="s">
        <v>146</v>
      </c>
      <c r="D3696">
        <v>49</v>
      </c>
      <c r="E3696">
        <v>87</v>
      </c>
      <c r="F3696">
        <v>67</v>
      </c>
      <c r="G3696" t="s">
        <v>16</v>
      </c>
      <c r="H3696" t="s">
        <v>418</v>
      </c>
      <c r="I3696" t="s">
        <v>258</v>
      </c>
      <c r="J3696" t="b">
        <v>0</v>
      </c>
      <c r="K3696">
        <v>2732</v>
      </c>
      <c r="L3696">
        <v>1131317</v>
      </c>
      <c r="M3696" t="str">
        <f>IF(VLOOKUP(A3696,'national-winners'!$A$2:$B$13,2,0)=H3696,"Y","N")</f>
        <v>N</v>
      </c>
      <c r="N3696" t="str">
        <f>_xlfn.XLOOKUP(INDEX('state-winning-votes'!$A$1:$L$53,MATCH($C3696,'state-winning-votes'!$A:$A,0),MATCH($A3696,'state-winning-votes'!$A$2:$L$2,0)),$K:$K,$H:$H)</f>
        <v>Trump, Donald J.</v>
      </c>
      <c r="O3696" t="str">
        <f>VLOOKUP(A3696,'national-winners'!$A$2:$B$13,2,0)</f>
        <v>Trump, Donald J.</v>
      </c>
    </row>
    <row r="3697" spans="1:15" x14ac:dyDescent="0.25">
      <c r="A3697">
        <v>2016</v>
      </c>
      <c r="B3697" t="s">
        <v>148</v>
      </c>
      <c r="C3697" t="s">
        <v>149</v>
      </c>
      <c r="D3697">
        <v>50</v>
      </c>
      <c r="E3697">
        <v>13</v>
      </c>
      <c r="F3697">
        <v>6</v>
      </c>
      <c r="G3697" t="s">
        <v>16</v>
      </c>
      <c r="H3697" t="s">
        <v>408</v>
      </c>
      <c r="I3697" t="s">
        <v>18</v>
      </c>
      <c r="J3697" t="b">
        <v>0</v>
      </c>
      <c r="K3697">
        <v>178573</v>
      </c>
      <c r="L3697">
        <v>320467</v>
      </c>
      <c r="M3697" t="str">
        <f>IF(VLOOKUP(A3697,'national-winners'!$A$2:$B$13,2,0)=H3697,"Y","N")</f>
        <v>N</v>
      </c>
      <c r="N3697" t="str">
        <f>_xlfn.XLOOKUP(INDEX('state-winning-votes'!$A$1:$L$53,MATCH($C3697,'state-winning-votes'!$A:$A,0),MATCH($A3697,'state-winning-votes'!$A$2:$L$2,0)),$K:$K,$H:$H)</f>
        <v>Clinton, Hillary</v>
      </c>
      <c r="O3697" t="str">
        <f>VLOOKUP(A3697,'national-winners'!$A$2:$B$13,2,0)</f>
        <v>Trump, Donald J.</v>
      </c>
    </row>
    <row r="3698" spans="1:15" x14ac:dyDescent="0.25">
      <c r="A3698">
        <v>2016</v>
      </c>
      <c r="B3698" t="s">
        <v>148</v>
      </c>
      <c r="C3698" t="s">
        <v>149</v>
      </c>
      <c r="D3698">
        <v>50</v>
      </c>
      <c r="E3698">
        <v>13</v>
      </c>
      <c r="F3698">
        <v>6</v>
      </c>
      <c r="G3698" t="s">
        <v>16</v>
      </c>
      <c r="H3698" t="s">
        <v>407</v>
      </c>
      <c r="I3698" t="s">
        <v>21</v>
      </c>
      <c r="J3698" t="b">
        <v>0</v>
      </c>
      <c r="K3698">
        <v>95369</v>
      </c>
      <c r="L3698">
        <v>320467</v>
      </c>
      <c r="M3698" t="str">
        <f>IF(VLOOKUP(A3698,'national-winners'!$A$2:$B$13,2,0)=H3698,"Y","N")</f>
        <v>Y</v>
      </c>
      <c r="N3698" t="str">
        <f>_xlfn.XLOOKUP(INDEX('state-winning-votes'!$A$1:$L$53,MATCH($C3698,'state-winning-votes'!$A:$A,0),MATCH($A3698,'state-winning-votes'!$A$2:$L$2,0)),$K:$K,$H:$H)</f>
        <v>Clinton, Hillary</v>
      </c>
      <c r="O3698" t="str">
        <f>VLOOKUP(A3698,'national-winners'!$A$2:$B$13,2,0)</f>
        <v>Trump, Donald J.</v>
      </c>
    </row>
    <row r="3699" spans="1:15" x14ac:dyDescent="0.25">
      <c r="A3699">
        <v>2016</v>
      </c>
      <c r="B3699" t="s">
        <v>148</v>
      </c>
      <c r="C3699" t="s">
        <v>149</v>
      </c>
      <c r="D3699">
        <v>50</v>
      </c>
      <c r="E3699">
        <v>13</v>
      </c>
      <c r="F3699">
        <v>6</v>
      </c>
      <c r="G3699" t="s">
        <v>16</v>
      </c>
      <c r="J3699" t="b">
        <v>1</v>
      </c>
      <c r="K3699">
        <v>22899</v>
      </c>
      <c r="L3699">
        <v>320467</v>
      </c>
      <c r="M3699" t="str">
        <f>IF(VLOOKUP(A3699,'national-winners'!$A$2:$B$13,2,0)=H3699,"Y","N")</f>
        <v>N</v>
      </c>
      <c r="N3699" t="str">
        <f>_xlfn.XLOOKUP(INDEX('state-winning-votes'!$A$1:$L$53,MATCH($C3699,'state-winning-votes'!$A:$A,0),MATCH($A3699,'state-winning-votes'!$A$2:$L$2,0)),$K:$K,$H:$H)</f>
        <v>Clinton, Hillary</v>
      </c>
      <c r="O3699" t="str">
        <f>VLOOKUP(A3699,'national-winners'!$A$2:$B$13,2,0)</f>
        <v>Trump, Donald J.</v>
      </c>
    </row>
    <row r="3700" spans="1:15" x14ac:dyDescent="0.25">
      <c r="A3700">
        <v>2016</v>
      </c>
      <c r="B3700" t="s">
        <v>148</v>
      </c>
      <c r="C3700" t="s">
        <v>149</v>
      </c>
      <c r="D3700">
        <v>50</v>
      </c>
      <c r="E3700">
        <v>13</v>
      </c>
      <c r="F3700">
        <v>6</v>
      </c>
      <c r="G3700" t="s">
        <v>16</v>
      </c>
      <c r="H3700" t="s">
        <v>377</v>
      </c>
      <c r="I3700" t="s">
        <v>29</v>
      </c>
      <c r="J3700" t="b">
        <v>0</v>
      </c>
      <c r="K3700">
        <v>10078</v>
      </c>
      <c r="L3700">
        <v>320467</v>
      </c>
      <c r="M3700" t="str">
        <f>IF(VLOOKUP(A3700,'national-winners'!$A$2:$B$13,2,0)=H3700,"Y","N")</f>
        <v>N</v>
      </c>
      <c r="N3700" t="str">
        <f>_xlfn.XLOOKUP(INDEX('state-winning-votes'!$A$1:$L$53,MATCH($C3700,'state-winning-votes'!$A:$A,0),MATCH($A3700,'state-winning-votes'!$A$2:$L$2,0)),$K:$K,$H:$H)</f>
        <v>Clinton, Hillary</v>
      </c>
      <c r="O3700" t="str">
        <f>VLOOKUP(A3700,'national-winners'!$A$2:$B$13,2,0)</f>
        <v>Trump, Donald J.</v>
      </c>
    </row>
    <row r="3701" spans="1:15" x14ac:dyDescent="0.25">
      <c r="A3701">
        <v>2016</v>
      </c>
      <c r="B3701" t="s">
        <v>148</v>
      </c>
      <c r="C3701" t="s">
        <v>149</v>
      </c>
      <c r="D3701">
        <v>50</v>
      </c>
      <c r="E3701">
        <v>13</v>
      </c>
      <c r="F3701">
        <v>6</v>
      </c>
      <c r="G3701" t="s">
        <v>16</v>
      </c>
      <c r="H3701" t="s">
        <v>378</v>
      </c>
      <c r="I3701" t="s">
        <v>274</v>
      </c>
      <c r="J3701" t="b">
        <v>0</v>
      </c>
      <c r="K3701">
        <v>6758</v>
      </c>
      <c r="L3701">
        <v>320467</v>
      </c>
      <c r="M3701" t="str">
        <f>IF(VLOOKUP(A3701,'national-winners'!$A$2:$B$13,2,0)=H3701,"Y","N")</f>
        <v>N</v>
      </c>
      <c r="N3701" t="str">
        <f>_xlfn.XLOOKUP(INDEX('state-winning-votes'!$A$1:$L$53,MATCH($C3701,'state-winning-votes'!$A:$A,0),MATCH($A3701,'state-winning-votes'!$A$2:$L$2,0)),$K:$K,$H:$H)</f>
        <v>Clinton, Hillary</v>
      </c>
      <c r="O3701" t="str">
        <f>VLOOKUP(A3701,'national-winners'!$A$2:$B$13,2,0)</f>
        <v>Trump, Donald J.</v>
      </c>
    </row>
    <row r="3702" spans="1:15" x14ac:dyDescent="0.25">
      <c r="A3702">
        <v>2016</v>
      </c>
      <c r="B3702" t="s">
        <v>148</v>
      </c>
      <c r="C3702" t="s">
        <v>149</v>
      </c>
      <c r="D3702">
        <v>50</v>
      </c>
      <c r="E3702">
        <v>13</v>
      </c>
      <c r="F3702">
        <v>6</v>
      </c>
      <c r="G3702" t="s">
        <v>16</v>
      </c>
      <c r="H3702" t="s">
        <v>306</v>
      </c>
      <c r="J3702" t="b">
        <v>0</v>
      </c>
      <c r="K3702">
        <v>4574</v>
      </c>
      <c r="L3702">
        <v>320467</v>
      </c>
      <c r="M3702" t="str">
        <f>IF(VLOOKUP(A3702,'national-winners'!$A$2:$B$13,2,0)=H3702,"Y","N")</f>
        <v>N</v>
      </c>
      <c r="N3702" t="str">
        <f>_xlfn.XLOOKUP(INDEX('state-winning-votes'!$A$1:$L$53,MATCH($C3702,'state-winning-votes'!$A:$A,0),MATCH($A3702,'state-winning-votes'!$A$2:$L$2,0)),$K:$K,$H:$H)</f>
        <v>Clinton, Hillary</v>
      </c>
      <c r="O3702" t="str">
        <f>VLOOKUP(A3702,'national-winners'!$A$2:$B$13,2,0)</f>
        <v>Trump, Donald J.</v>
      </c>
    </row>
    <row r="3703" spans="1:15" x14ac:dyDescent="0.25">
      <c r="A3703">
        <v>2016</v>
      </c>
      <c r="B3703" t="s">
        <v>148</v>
      </c>
      <c r="C3703" t="s">
        <v>149</v>
      </c>
      <c r="D3703">
        <v>50</v>
      </c>
      <c r="E3703">
        <v>13</v>
      </c>
      <c r="F3703">
        <v>6</v>
      </c>
      <c r="G3703" t="s">
        <v>16</v>
      </c>
      <c r="H3703" t="s">
        <v>410</v>
      </c>
      <c r="I3703" t="s">
        <v>35</v>
      </c>
      <c r="J3703" t="b">
        <v>0</v>
      </c>
      <c r="K3703">
        <v>1063</v>
      </c>
      <c r="L3703">
        <v>320467</v>
      </c>
      <c r="M3703" t="str">
        <f>IF(VLOOKUP(A3703,'national-winners'!$A$2:$B$13,2,0)=H3703,"Y","N")</f>
        <v>N</v>
      </c>
      <c r="N3703" t="str">
        <f>_xlfn.XLOOKUP(INDEX('state-winning-votes'!$A$1:$L$53,MATCH($C3703,'state-winning-votes'!$A:$A,0),MATCH($A3703,'state-winning-votes'!$A$2:$L$2,0)),$K:$K,$H:$H)</f>
        <v>Clinton, Hillary</v>
      </c>
      <c r="O3703" t="str">
        <f>VLOOKUP(A3703,'national-winners'!$A$2:$B$13,2,0)</f>
        <v>Trump, Donald J.</v>
      </c>
    </row>
    <row r="3704" spans="1:15" x14ac:dyDescent="0.25">
      <c r="A3704">
        <v>2016</v>
      </c>
      <c r="B3704" t="s">
        <v>148</v>
      </c>
      <c r="C3704" t="s">
        <v>149</v>
      </c>
      <c r="D3704">
        <v>50</v>
      </c>
      <c r="E3704">
        <v>13</v>
      </c>
      <c r="F3704">
        <v>6</v>
      </c>
      <c r="G3704" t="s">
        <v>16</v>
      </c>
      <c r="H3704" t="s">
        <v>439</v>
      </c>
      <c r="J3704" t="b">
        <v>0</v>
      </c>
      <c r="K3704">
        <v>826</v>
      </c>
      <c r="L3704">
        <v>320467</v>
      </c>
      <c r="M3704" t="str">
        <f>IF(VLOOKUP(A3704,'national-winners'!$A$2:$B$13,2,0)=H3704,"Y","N")</f>
        <v>N</v>
      </c>
      <c r="N3704" t="str">
        <f>_xlfn.XLOOKUP(INDEX('state-winning-votes'!$A$1:$L$53,MATCH($C3704,'state-winning-votes'!$A:$A,0),MATCH($A3704,'state-winning-votes'!$A$2:$L$2,0)),$K:$K,$H:$H)</f>
        <v>Clinton, Hillary</v>
      </c>
      <c r="O3704" t="str">
        <f>VLOOKUP(A3704,'national-winners'!$A$2:$B$13,2,0)</f>
        <v>Trump, Donald J.</v>
      </c>
    </row>
    <row r="3705" spans="1:15" x14ac:dyDescent="0.25">
      <c r="A3705">
        <v>2016</v>
      </c>
      <c r="B3705" t="s">
        <v>148</v>
      </c>
      <c r="C3705" t="s">
        <v>149</v>
      </c>
      <c r="D3705">
        <v>50</v>
      </c>
      <c r="E3705">
        <v>13</v>
      </c>
      <c r="F3705">
        <v>6</v>
      </c>
      <c r="G3705" t="s">
        <v>16</v>
      </c>
      <c r="H3705" t="s">
        <v>264</v>
      </c>
      <c r="I3705" t="s">
        <v>229</v>
      </c>
      <c r="J3705" t="b">
        <v>0</v>
      </c>
      <c r="K3705">
        <v>327</v>
      </c>
      <c r="L3705">
        <v>320467</v>
      </c>
      <c r="M3705" t="str">
        <f>IF(VLOOKUP(A3705,'national-winners'!$A$2:$B$13,2,0)=H3705,"Y","N")</f>
        <v>N</v>
      </c>
      <c r="N3705" t="str">
        <f>_xlfn.XLOOKUP(INDEX('state-winning-votes'!$A$1:$L$53,MATCH($C3705,'state-winning-votes'!$A:$A,0),MATCH($A3705,'state-winning-votes'!$A$2:$L$2,0)),$K:$K,$H:$H)</f>
        <v>Clinton, Hillary</v>
      </c>
      <c r="O3705" t="str">
        <f>VLOOKUP(A3705,'national-winners'!$A$2:$B$13,2,0)</f>
        <v>Trump, Donald J.</v>
      </c>
    </row>
    <row r="3706" spans="1:15" x14ac:dyDescent="0.25">
      <c r="A3706">
        <v>2016</v>
      </c>
      <c r="B3706" t="s">
        <v>150</v>
      </c>
      <c r="C3706" t="s">
        <v>151</v>
      </c>
      <c r="D3706">
        <v>51</v>
      </c>
      <c r="E3706">
        <v>54</v>
      </c>
      <c r="F3706">
        <v>40</v>
      </c>
      <c r="G3706" t="s">
        <v>16</v>
      </c>
      <c r="H3706" t="s">
        <v>408</v>
      </c>
      <c r="I3706" t="s">
        <v>18</v>
      </c>
      <c r="J3706" t="b">
        <v>0</v>
      </c>
      <c r="K3706">
        <v>1981473</v>
      </c>
      <c r="L3706">
        <v>3982752</v>
      </c>
      <c r="M3706" t="str">
        <f>IF(VLOOKUP(A3706,'national-winners'!$A$2:$B$13,2,0)=H3706,"Y","N")</f>
        <v>N</v>
      </c>
      <c r="N3706" t="str">
        <f>_xlfn.XLOOKUP(INDEX('state-winning-votes'!$A$1:$L$53,MATCH($C3706,'state-winning-votes'!$A:$A,0),MATCH($A3706,'state-winning-votes'!$A$2:$L$2,0)),$K:$K,$H:$H)</f>
        <v>Clinton, Hillary</v>
      </c>
      <c r="O3706" t="str">
        <f>VLOOKUP(A3706,'national-winners'!$A$2:$B$13,2,0)</f>
        <v>Trump, Donald J.</v>
      </c>
    </row>
    <row r="3707" spans="1:15" x14ac:dyDescent="0.25">
      <c r="A3707">
        <v>2016</v>
      </c>
      <c r="B3707" t="s">
        <v>150</v>
      </c>
      <c r="C3707" t="s">
        <v>151</v>
      </c>
      <c r="D3707">
        <v>51</v>
      </c>
      <c r="E3707">
        <v>54</v>
      </c>
      <c r="F3707">
        <v>40</v>
      </c>
      <c r="G3707" t="s">
        <v>16</v>
      </c>
      <c r="H3707" t="s">
        <v>407</v>
      </c>
      <c r="I3707" t="s">
        <v>21</v>
      </c>
      <c r="J3707" t="b">
        <v>0</v>
      </c>
      <c r="K3707">
        <v>1769443</v>
      </c>
      <c r="L3707">
        <v>3982752</v>
      </c>
      <c r="M3707" t="str">
        <f>IF(VLOOKUP(A3707,'national-winners'!$A$2:$B$13,2,0)=H3707,"Y","N")</f>
        <v>Y</v>
      </c>
      <c r="N3707" t="str">
        <f>_xlfn.XLOOKUP(INDEX('state-winning-votes'!$A$1:$L$53,MATCH($C3707,'state-winning-votes'!$A:$A,0),MATCH($A3707,'state-winning-votes'!$A$2:$L$2,0)),$K:$K,$H:$H)</f>
        <v>Clinton, Hillary</v>
      </c>
      <c r="O3707" t="str">
        <f>VLOOKUP(A3707,'national-winners'!$A$2:$B$13,2,0)</f>
        <v>Trump, Donald J.</v>
      </c>
    </row>
    <row r="3708" spans="1:15" x14ac:dyDescent="0.25">
      <c r="A3708">
        <v>2016</v>
      </c>
      <c r="B3708" t="s">
        <v>150</v>
      </c>
      <c r="C3708" t="s">
        <v>151</v>
      </c>
      <c r="D3708">
        <v>51</v>
      </c>
      <c r="E3708">
        <v>54</v>
      </c>
      <c r="F3708">
        <v>40</v>
      </c>
      <c r="G3708" t="s">
        <v>16</v>
      </c>
      <c r="H3708" t="s">
        <v>377</v>
      </c>
      <c r="I3708" t="s">
        <v>29</v>
      </c>
      <c r="J3708" t="b">
        <v>0</v>
      </c>
      <c r="K3708">
        <v>118274</v>
      </c>
      <c r="L3708">
        <v>3982752</v>
      </c>
      <c r="M3708" t="str">
        <f>IF(VLOOKUP(A3708,'national-winners'!$A$2:$B$13,2,0)=H3708,"Y","N")</f>
        <v>N</v>
      </c>
      <c r="N3708" t="str">
        <f>_xlfn.XLOOKUP(INDEX('state-winning-votes'!$A$1:$L$53,MATCH($C3708,'state-winning-votes'!$A:$A,0),MATCH($A3708,'state-winning-votes'!$A$2:$L$2,0)),$K:$K,$H:$H)</f>
        <v>Clinton, Hillary</v>
      </c>
      <c r="O3708" t="str">
        <f>VLOOKUP(A3708,'national-winners'!$A$2:$B$13,2,0)</f>
        <v>Trump, Donald J.</v>
      </c>
    </row>
    <row r="3709" spans="1:15" x14ac:dyDescent="0.25">
      <c r="A3709">
        <v>2016</v>
      </c>
      <c r="B3709" t="s">
        <v>150</v>
      </c>
      <c r="C3709" t="s">
        <v>151</v>
      </c>
      <c r="D3709">
        <v>51</v>
      </c>
      <c r="E3709">
        <v>54</v>
      </c>
      <c r="F3709">
        <v>40</v>
      </c>
      <c r="G3709" t="s">
        <v>16</v>
      </c>
      <c r="H3709" t="s">
        <v>412</v>
      </c>
      <c r="I3709" t="s">
        <v>35</v>
      </c>
      <c r="J3709" t="b">
        <v>0</v>
      </c>
      <c r="K3709">
        <v>54054</v>
      </c>
      <c r="L3709">
        <v>3982752</v>
      </c>
      <c r="M3709" t="str">
        <f>IF(VLOOKUP(A3709,'national-winners'!$A$2:$B$13,2,0)=H3709,"Y","N")</f>
        <v>N</v>
      </c>
      <c r="N3709" t="str">
        <f>_xlfn.XLOOKUP(INDEX('state-winning-votes'!$A$1:$L$53,MATCH($C3709,'state-winning-votes'!$A:$A,0),MATCH($A3709,'state-winning-votes'!$A$2:$L$2,0)),$K:$K,$H:$H)</f>
        <v>Clinton, Hillary</v>
      </c>
      <c r="O3709" t="str">
        <f>VLOOKUP(A3709,'national-winners'!$A$2:$B$13,2,0)</f>
        <v>Trump, Donald J.</v>
      </c>
    </row>
    <row r="3710" spans="1:15" x14ac:dyDescent="0.25">
      <c r="A3710">
        <v>2016</v>
      </c>
      <c r="B3710" t="s">
        <v>150</v>
      </c>
      <c r="C3710" t="s">
        <v>151</v>
      </c>
      <c r="D3710">
        <v>51</v>
      </c>
      <c r="E3710">
        <v>54</v>
      </c>
      <c r="F3710">
        <v>40</v>
      </c>
      <c r="G3710" t="s">
        <v>16</v>
      </c>
      <c r="J3710" t="b">
        <v>1</v>
      </c>
      <c r="K3710">
        <v>31870</v>
      </c>
      <c r="L3710">
        <v>3982752</v>
      </c>
      <c r="M3710" t="str">
        <f>IF(VLOOKUP(A3710,'national-winners'!$A$2:$B$13,2,0)=H3710,"Y","N")</f>
        <v>N</v>
      </c>
      <c r="N3710" t="str">
        <f>_xlfn.XLOOKUP(INDEX('state-winning-votes'!$A$1:$L$53,MATCH($C3710,'state-winning-votes'!$A:$A,0),MATCH($A3710,'state-winning-votes'!$A$2:$L$2,0)),$K:$K,$H:$H)</f>
        <v>Clinton, Hillary</v>
      </c>
      <c r="O3710" t="str">
        <f>VLOOKUP(A3710,'national-winners'!$A$2:$B$13,2,0)</f>
        <v>Trump, Donald J.</v>
      </c>
    </row>
    <row r="3711" spans="1:15" x14ac:dyDescent="0.25">
      <c r="A3711">
        <v>2016</v>
      </c>
      <c r="B3711" t="s">
        <v>150</v>
      </c>
      <c r="C3711" t="s">
        <v>151</v>
      </c>
      <c r="D3711">
        <v>51</v>
      </c>
      <c r="E3711">
        <v>54</v>
      </c>
      <c r="F3711">
        <v>40</v>
      </c>
      <c r="G3711" t="s">
        <v>16</v>
      </c>
      <c r="H3711" t="s">
        <v>378</v>
      </c>
      <c r="I3711" t="s">
        <v>274</v>
      </c>
      <c r="J3711" t="b">
        <v>0</v>
      </c>
      <c r="K3711">
        <v>27638</v>
      </c>
      <c r="L3711">
        <v>3982752</v>
      </c>
      <c r="M3711" t="str">
        <f>IF(VLOOKUP(A3711,'national-winners'!$A$2:$B$13,2,0)=H3711,"Y","N")</f>
        <v>N</v>
      </c>
      <c r="N3711" t="str">
        <f>_xlfn.XLOOKUP(INDEX('state-winning-votes'!$A$1:$L$53,MATCH($C3711,'state-winning-votes'!$A:$A,0),MATCH($A3711,'state-winning-votes'!$A$2:$L$2,0)),$K:$K,$H:$H)</f>
        <v>Clinton, Hillary</v>
      </c>
      <c r="O3711" t="str">
        <f>VLOOKUP(A3711,'national-winners'!$A$2:$B$13,2,0)</f>
        <v>Trump, Donald J.</v>
      </c>
    </row>
    <row r="3712" spans="1:15" x14ac:dyDescent="0.25">
      <c r="A3712">
        <v>2016</v>
      </c>
      <c r="B3712" t="s">
        <v>152</v>
      </c>
      <c r="C3712" t="s">
        <v>153</v>
      </c>
      <c r="D3712">
        <v>53</v>
      </c>
      <c r="E3712">
        <v>91</v>
      </c>
      <c r="F3712">
        <v>73</v>
      </c>
      <c r="G3712" t="s">
        <v>16</v>
      </c>
      <c r="H3712" t="s">
        <v>408</v>
      </c>
      <c r="I3712" t="s">
        <v>18</v>
      </c>
      <c r="J3712" t="b">
        <v>0</v>
      </c>
      <c r="K3712">
        <v>1742718</v>
      </c>
      <c r="L3712">
        <v>3317019</v>
      </c>
      <c r="M3712" t="str">
        <f>IF(VLOOKUP(A3712,'national-winners'!$A$2:$B$13,2,0)=H3712,"Y","N")</f>
        <v>N</v>
      </c>
      <c r="N3712" t="str">
        <f>_xlfn.XLOOKUP(INDEX('state-winning-votes'!$A$1:$L$53,MATCH($C3712,'state-winning-votes'!$A:$A,0),MATCH($A3712,'state-winning-votes'!$A$2:$L$2,0)),$K:$K,$H:$H)</f>
        <v>Clinton, Hillary</v>
      </c>
      <c r="O3712" t="str">
        <f>VLOOKUP(A3712,'national-winners'!$A$2:$B$13,2,0)</f>
        <v>Trump, Donald J.</v>
      </c>
    </row>
    <row r="3713" spans="1:15" x14ac:dyDescent="0.25">
      <c r="A3713">
        <v>2016</v>
      </c>
      <c r="B3713" t="s">
        <v>152</v>
      </c>
      <c r="C3713" t="s">
        <v>153</v>
      </c>
      <c r="D3713">
        <v>53</v>
      </c>
      <c r="E3713">
        <v>91</v>
      </c>
      <c r="F3713">
        <v>73</v>
      </c>
      <c r="G3713" t="s">
        <v>16</v>
      </c>
      <c r="H3713" t="s">
        <v>407</v>
      </c>
      <c r="I3713" t="s">
        <v>21</v>
      </c>
      <c r="J3713" t="b">
        <v>0</v>
      </c>
      <c r="K3713">
        <v>1221747</v>
      </c>
      <c r="L3713">
        <v>3317019</v>
      </c>
      <c r="M3713" t="str">
        <f>IF(VLOOKUP(A3713,'national-winners'!$A$2:$B$13,2,0)=H3713,"Y","N")</f>
        <v>Y</v>
      </c>
      <c r="N3713" t="str">
        <f>_xlfn.XLOOKUP(INDEX('state-winning-votes'!$A$1:$L$53,MATCH($C3713,'state-winning-votes'!$A:$A,0),MATCH($A3713,'state-winning-votes'!$A$2:$L$2,0)),$K:$K,$H:$H)</f>
        <v>Clinton, Hillary</v>
      </c>
      <c r="O3713" t="str">
        <f>VLOOKUP(A3713,'national-winners'!$A$2:$B$13,2,0)</f>
        <v>Trump, Donald J.</v>
      </c>
    </row>
    <row r="3714" spans="1:15" x14ac:dyDescent="0.25">
      <c r="A3714">
        <v>2016</v>
      </c>
      <c r="B3714" t="s">
        <v>152</v>
      </c>
      <c r="C3714" t="s">
        <v>153</v>
      </c>
      <c r="D3714">
        <v>53</v>
      </c>
      <c r="E3714">
        <v>91</v>
      </c>
      <c r="F3714">
        <v>73</v>
      </c>
      <c r="G3714" t="s">
        <v>16</v>
      </c>
      <c r="H3714" t="s">
        <v>377</v>
      </c>
      <c r="I3714" t="s">
        <v>29</v>
      </c>
      <c r="J3714" t="b">
        <v>0</v>
      </c>
      <c r="K3714">
        <v>160879</v>
      </c>
      <c r="L3714">
        <v>3317019</v>
      </c>
      <c r="M3714" t="str">
        <f>IF(VLOOKUP(A3714,'national-winners'!$A$2:$B$13,2,0)=H3714,"Y","N")</f>
        <v>N</v>
      </c>
      <c r="N3714" t="str">
        <f>_xlfn.XLOOKUP(INDEX('state-winning-votes'!$A$1:$L$53,MATCH($C3714,'state-winning-votes'!$A:$A,0),MATCH($A3714,'state-winning-votes'!$A$2:$L$2,0)),$K:$K,$H:$H)</f>
        <v>Clinton, Hillary</v>
      </c>
      <c r="O3714" t="str">
        <f>VLOOKUP(A3714,'national-winners'!$A$2:$B$13,2,0)</f>
        <v>Trump, Donald J.</v>
      </c>
    </row>
    <row r="3715" spans="1:15" x14ac:dyDescent="0.25">
      <c r="A3715">
        <v>2016</v>
      </c>
      <c r="B3715" t="s">
        <v>152</v>
      </c>
      <c r="C3715" t="s">
        <v>153</v>
      </c>
      <c r="D3715">
        <v>53</v>
      </c>
      <c r="E3715">
        <v>91</v>
      </c>
      <c r="F3715">
        <v>73</v>
      </c>
      <c r="G3715" t="s">
        <v>16</v>
      </c>
      <c r="J3715" t="b">
        <v>1</v>
      </c>
      <c r="K3715">
        <v>107805</v>
      </c>
      <c r="L3715">
        <v>3317019</v>
      </c>
      <c r="M3715" t="str">
        <f>IF(VLOOKUP(A3715,'national-winners'!$A$2:$B$13,2,0)=H3715,"Y","N")</f>
        <v>N</v>
      </c>
      <c r="N3715" t="str">
        <f>_xlfn.XLOOKUP(INDEX('state-winning-votes'!$A$1:$L$53,MATCH($C3715,'state-winning-votes'!$A:$A,0),MATCH($A3715,'state-winning-votes'!$A$2:$L$2,0)),$K:$K,$H:$H)</f>
        <v>Clinton, Hillary</v>
      </c>
      <c r="O3715" t="str">
        <f>VLOOKUP(A3715,'national-winners'!$A$2:$B$13,2,0)</f>
        <v>Trump, Donald J.</v>
      </c>
    </row>
    <row r="3716" spans="1:15" x14ac:dyDescent="0.25">
      <c r="A3716">
        <v>2016</v>
      </c>
      <c r="B3716" t="s">
        <v>152</v>
      </c>
      <c r="C3716" t="s">
        <v>153</v>
      </c>
      <c r="D3716">
        <v>53</v>
      </c>
      <c r="E3716">
        <v>91</v>
      </c>
      <c r="F3716">
        <v>73</v>
      </c>
      <c r="G3716" t="s">
        <v>16</v>
      </c>
      <c r="H3716" t="s">
        <v>378</v>
      </c>
      <c r="I3716" t="s">
        <v>274</v>
      </c>
      <c r="J3716" t="b">
        <v>0</v>
      </c>
      <c r="K3716">
        <v>58417</v>
      </c>
      <c r="L3716">
        <v>3317019</v>
      </c>
      <c r="M3716" t="str">
        <f>IF(VLOOKUP(A3716,'national-winners'!$A$2:$B$13,2,0)=H3716,"Y","N")</f>
        <v>N</v>
      </c>
      <c r="N3716" t="str">
        <f>_xlfn.XLOOKUP(INDEX('state-winning-votes'!$A$1:$L$53,MATCH($C3716,'state-winning-votes'!$A:$A,0),MATCH($A3716,'state-winning-votes'!$A$2:$L$2,0)),$K:$K,$H:$H)</f>
        <v>Clinton, Hillary</v>
      </c>
      <c r="O3716" t="str">
        <f>VLOOKUP(A3716,'national-winners'!$A$2:$B$13,2,0)</f>
        <v>Trump, Donald J.</v>
      </c>
    </row>
    <row r="3717" spans="1:15" x14ac:dyDescent="0.25">
      <c r="A3717">
        <v>2016</v>
      </c>
      <c r="B3717" t="s">
        <v>152</v>
      </c>
      <c r="C3717" t="s">
        <v>153</v>
      </c>
      <c r="D3717">
        <v>53</v>
      </c>
      <c r="E3717">
        <v>91</v>
      </c>
      <c r="F3717">
        <v>73</v>
      </c>
      <c r="G3717" t="s">
        <v>16</v>
      </c>
      <c r="H3717" t="s">
        <v>409</v>
      </c>
      <c r="I3717" t="s">
        <v>134</v>
      </c>
      <c r="J3717" t="b">
        <v>0</v>
      </c>
      <c r="K3717">
        <v>17623</v>
      </c>
      <c r="L3717">
        <v>3317019</v>
      </c>
      <c r="M3717" t="str">
        <f>IF(VLOOKUP(A3717,'national-winners'!$A$2:$B$13,2,0)=H3717,"Y","N")</f>
        <v>N</v>
      </c>
      <c r="N3717" t="str">
        <f>_xlfn.XLOOKUP(INDEX('state-winning-votes'!$A$1:$L$53,MATCH($C3717,'state-winning-votes'!$A:$A,0),MATCH($A3717,'state-winning-votes'!$A$2:$L$2,0)),$K:$K,$H:$H)</f>
        <v>Clinton, Hillary</v>
      </c>
      <c r="O3717" t="str">
        <f>VLOOKUP(A3717,'national-winners'!$A$2:$B$13,2,0)</f>
        <v>Trump, Donald J.</v>
      </c>
    </row>
    <row r="3718" spans="1:15" x14ac:dyDescent="0.25">
      <c r="A3718">
        <v>2016</v>
      </c>
      <c r="B3718" t="s">
        <v>152</v>
      </c>
      <c r="C3718" t="s">
        <v>153</v>
      </c>
      <c r="D3718">
        <v>53</v>
      </c>
      <c r="E3718">
        <v>91</v>
      </c>
      <c r="F3718">
        <v>73</v>
      </c>
      <c r="G3718" t="s">
        <v>16</v>
      </c>
      <c r="H3718" t="s">
        <v>426</v>
      </c>
      <c r="I3718" t="s">
        <v>37</v>
      </c>
      <c r="J3718" t="b">
        <v>0</v>
      </c>
      <c r="K3718">
        <v>4307</v>
      </c>
      <c r="L3718">
        <v>3317019</v>
      </c>
      <c r="M3718" t="str">
        <f>IF(VLOOKUP(A3718,'national-winners'!$A$2:$B$13,2,0)=H3718,"Y","N")</f>
        <v>N</v>
      </c>
      <c r="N3718" t="str">
        <f>_xlfn.XLOOKUP(INDEX('state-winning-votes'!$A$1:$L$53,MATCH($C3718,'state-winning-votes'!$A:$A,0),MATCH($A3718,'state-winning-votes'!$A$2:$L$2,0)),$K:$K,$H:$H)</f>
        <v>Clinton, Hillary</v>
      </c>
      <c r="O3718" t="str">
        <f>VLOOKUP(A3718,'national-winners'!$A$2:$B$13,2,0)</f>
        <v>Trump, Donald J.</v>
      </c>
    </row>
    <row r="3719" spans="1:15" x14ac:dyDescent="0.25">
      <c r="A3719">
        <v>2016</v>
      </c>
      <c r="B3719" t="s">
        <v>152</v>
      </c>
      <c r="C3719" t="s">
        <v>153</v>
      </c>
      <c r="D3719">
        <v>53</v>
      </c>
      <c r="E3719">
        <v>91</v>
      </c>
      <c r="F3719">
        <v>73</v>
      </c>
      <c r="G3719" t="s">
        <v>16</v>
      </c>
      <c r="H3719" t="s">
        <v>264</v>
      </c>
      <c r="I3719" t="s">
        <v>353</v>
      </c>
      <c r="J3719" t="b">
        <v>0</v>
      </c>
      <c r="K3719">
        <v>3523</v>
      </c>
      <c r="L3719">
        <v>3317019</v>
      </c>
      <c r="M3719" t="str">
        <f>IF(VLOOKUP(A3719,'national-winners'!$A$2:$B$13,2,0)=H3719,"Y","N")</f>
        <v>N</v>
      </c>
      <c r="N3719" t="str">
        <f>_xlfn.XLOOKUP(INDEX('state-winning-votes'!$A$1:$L$53,MATCH($C3719,'state-winning-votes'!$A:$A,0),MATCH($A3719,'state-winning-votes'!$A$2:$L$2,0)),$K:$K,$H:$H)</f>
        <v>Clinton, Hillary</v>
      </c>
      <c r="O3719" t="str">
        <f>VLOOKUP(A3719,'national-winners'!$A$2:$B$13,2,0)</f>
        <v>Trump, Donald J.</v>
      </c>
    </row>
    <row r="3720" spans="1:15" x14ac:dyDescent="0.25">
      <c r="A3720">
        <v>2016</v>
      </c>
      <c r="B3720" t="s">
        <v>154</v>
      </c>
      <c r="C3720" t="s">
        <v>155</v>
      </c>
      <c r="D3720">
        <v>54</v>
      </c>
      <c r="E3720">
        <v>55</v>
      </c>
      <c r="F3720">
        <v>56</v>
      </c>
      <c r="G3720" t="s">
        <v>16</v>
      </c>
      <c r="H3720" t="s">
        <v>407</v>
      </c>
      <c r="I3720" t="s">
        <v>21</v>
      </c>
      <c r="J3720" t="b">
        <v>0</v>
      </c>
      <c r="K3720">
        <v>489371</v>
      </c>
      <c r="L3720">
        <v>713051</v>
      </c>
      <c r="M3720" t="str">
        <f>IF(VLOOKUP(A3720,'national-winners'!$A$2:$B$13,2,0)=H3720,"Y","N")</f>
        <v>Y</v>
      </c>
      <c r="N3720" t="str">
        <f>_xlfn.XLOOKUP(INDEX('state-winning-votes'!$A$1:$L$53,MATCH($C3720,'state-winning-votes'!$A:$A,0),MATCH($A3720,'state-winning-votes'!$A$2:$L$2,0)),$K:$K,$H:$H)</f>
        <v>Trump, Donald J.</v>
      </c>
      <c r="O3720" t="str">
        <f>VLOOKUP(A3720,'national-winners'!$A$2:$B$13,2,0)</f>
        <v>Trump, Donald J.</v>
      </c>
    </row>
    <row r="3721" spans="1:15" x14ac:dyDescent="0.25">
      <c r="A3721">
        <v>2016</v>
      </c>
      <c r="B3721" t="s">
        <v>154</v>
      </c>
      <c r="C3721" t="s">
        <v>155</v>
      </c>
      <c r="D3721">
        <v>54</v>
      </c>
      <c r="E3721">
        <v>55</v>
      </c>
      <c r="F3721">
        <v>56</v>
      </c>
      <c r="G3721" t="s">
        <v>16</v>
      </c>
      <c r="H3721" t="s">
        <v>408</v>
      </c>
      <c r="I3721" t="s">
        <v>18</v>
      </c>
      <c r="J3721" t="b">
        <v>0</v>
      </c>
      <c r="K3721">
        <v>188794</v>
      </c>
      <c r="L3721">
        <v>713051</v>
      </c>
      <c r="M3721" t="str">
        <f>IF(VLOOKUP(A3721,'national-winners'!$A$2:$B$13,2,0)=H3721,"Y","N")</f>
        <v>N</v>
      </c>
      <c r="N3721" t="str">
        <f>_xlfn.XLOOKUP(INDEX('state-winning-votes'!$A$1:$L$53,MATCH($C3721,'state-winning-votes'!$A:$A,0),MATCH($A3721,'state-winning-votes'!$A$2:$L$2,0)),$K:$K,$H:$H)</f>
        <v>Trump, Donald J.</v>
      </c>
      <c r="O3721" t="str">
        <f>VLOOKUP(A3721,'national-winners'!$A$2:$B$13,2,0)</f>
        <v>Trump, Donald J.</v>
      </c>
    </row>
    <row r="3722" spans="1:15" x14ac:dyDescent="0.25">
      <c r="A3722">
        <v>2016</v>
      </c>
      <c r="B3722" t="s">
        <v>154</v>
      </c>
      <c r="C3722" t="s">
        <v>155</v>
      </c>
      <c r="D3722">
        <v>54</v>
      </c>
      <c r="E3722">
        <v>55</v>
      </c>
      <c r="F3722">
        <v>56</v>
      </c>
      <c r="G3722" t="s">
        <v>16</v>
      </c>
      <c r="H3722" t="s">
        <v>377</v>
      </c>
      <c r="I3722" t="s">
        <v>29</v>
      </c>
      <c r="J3722" t="b">
        <v>0</v>
      </c>
      <c r="K3722">
        <v>23004</v>
      </c>
      <c r="L3722">
        <v>713051</v>
      </c>
      <c r="M3722" t="str">
        <f>IF(VLOOKUP(A3722,'national-winners'!$A$2:$B$13,2,0)=H3722,"Y","N")</f>
        <v>N</v>
      </c>
      <c r="N3722" t="str">
        <f>_xlfn.XLOOKUP(INDEX('state-winning-votes'!$A$1:$L$53,MATCH($C3722,'state-winning-votes'!$A:$A,0),MATCH($A3722,'state-winning-votes'!$A$2:$L$2,0)),$K:$K,$H:$H)</f>
        <v>Trump, Donald J.</v>
      </c>
      <c r="O3722" t="str">
        <f>VLOOKUP(A3722,'national-winners'!$A$2:$B$13,2,0)</f>
        <v>Trump, Donald J.</v>
      </c>
    </row>
    <row r="3723" spans="1:15" x14ac:dyDescent="0.25">
      <c r="A3723">
        <v>2016</v>
      </c>
      <c r="B3723" t="s">
        <v>154</v>
      </c>
      <c r="C3723" t="s">
        <v>155</v>
      </c>
      <c r="D3723">
        <v>54</v>
      </c>
      <c r="E3723">
        <v>55</v>
      </c>
      <c r="F3723">
        <v>56</v>
      </c>
      <c r="G3723" t="s">
        <v>16</v>
      </c>
      <c r="H3723" t="s">
        <v>378</v>
      </c>
      <c r="I3723" t="s">
        <v>274</v>
      </c>
      <c r="J3723" t="b">
        <v>0</v>
      </c>
      <c r="K3723">
        <v>8075</v>
      </c>
      <c r="L3723">
        <v>713051</v>
      </c>
      <c r="M3723" t="str">
        <f>IF(VLOOKUP(A3723,'national-winners'!$A$2:$B$13,2,0)=H3723,"Y","N")</f>
        <v>N</v>
      </c>
      <c r="N3723" t="str">
        <f>_xlfn.XLOOKUP(INDEX('state-winning-votes'!$A$1:$L$53,MATCH($C3723,'state-winning-votes'!$A:$A,0),MATCH($A3723,'state-winning-votes'!$A$2:$L$2,0)),$K:$K,$H:$H)</f>
        <v>Trump, Donald J.</v>
      </c>
      <c r="O3723" t="str">
        <f>VLOOKUP(A3723,'national-winners'!$A$2:$B$13,2,0)</f>
        <v>Trump, Donald J.</v>
      </c>
    </row>
    <row r="3724" spans="1:15" x14ac:dyDescent="0.25">
      <c r="A3724">
        <v>2016</v>
      </c>
      <c r="B3724" t="s">
        <v>154</v>
      </c>
      <c r="C3724" t="s">
        <v>155</v>
      </c>
      <c r="D3724">
        <v>54</v>
      </c>
      <c r="E3724">
        <v>55</v>
      </c>
      <c r="F3724">
        <v>56</v>
      </c>
      <c r="G3724" t="s">
        <v>16</v>
      </c>
      <c r="H3724" t="s">
        <v>409</v>
      </c>
      <c r="I3724" t="s">
        <v>134</v>
      </c>
      <c r="J3724" t="b">
        <v>0</v>
      </c>
      <c r="K3724">
        <v>3807</v>
      </c>
      <c r="L3724">
        <v>713051</v>
      </c>
      <c r="M3724" t="str">
        <f>IF(VLOOKUP(A3724,'national-winners'!$A$2:$B$13,2,0)=H3724,"Y","N")</f>
        <v>N</v>
      </c>
      <c r="N3724" t="str">
        <f>_xlfn.XLOOKUP(INDEX('state-winning-votes'!$A$1:$L$53,MATCH($C3724,'state-winning-votes'!$A:$A,0),MATCH($A3724,'state-winning-votes'!$A$2:$L$2,0)),$K:$K,$H:$H)</f>
        <v>Trump, Donald J.</v>
      </c>
      <c r="O3724" t="str">
        <f>VLOOKUP(A3724,'national-winners'!$A$2:$B$13,2,0)</f>
        <v>Trump, Donald J.</v>
      </c>
    </row>
    <row r="3725" spans="1:15" x14ac:dyDescent="0.25">
      <c r="A3725">
        <v>2016</v>
      </c>
      <c r="B3725" t="s">
        <v>156</v>
      </c>
      <c r="C3725" t="s">
        <v>157</v>
      </c>
      <c r="D3725">
        <v>55</v>
      </c>
      <c r="E3725">
        <v>35</v>
      </c>
      <c r="F3725">
        <v>25</v>
      </c>
      <c r="G3725" t="s">
        <v>16</v>
      </c>
      <c r="H3725" t="s">
        <v>407</v>
      </c>
      <c r="I3725" t="s">
        <v>21</v>
      </c>
      <c r="J3725" t="b">
        <v>0</v>
      </c>
      <c r="K3725">
        <v>1405284</v>
      </c>
      <c r="L3725">
        <v>2976150</v>
      </c>
      <c r="M3725" t="str">
        <f>IF(VLOOKUP(A3725,'national-winners'!$A$2:$B$13,2,0)=H3725,"Y","N")</f>
        <v>Y</v>
      </c>
      <c r="N3725" t="str">
        <f>_xlfn.XLOOKUP(INDEX('state-winning-votes'!$A$1:$L$53,MATCH($C3725,'state-winning-votes'!$A:$A,0),MATCH($A3725,'state-winning-votes'!$A$2:$L$2,0)),$K:$K,$H:$H)</f>
        <v>Trump, Donald J.</v>
      </c>
      <c r="O3725" t="str">
        <f>VLOOKUP(A3725,'national-winners'!$A$2:$B$13,2,0)</f>
        <v>Trump, Donald J.</v>
      </c>
    </row>
    <row r="3726" spans="1:15" x14ac:dyDescent="0.25">
      <c r="A3726">
        <v>2016</v>
      </c>
      <c r="B3726" t="s">
        <v>156</v>
      </c>
      <c r="C3726" t="s">
        <v>157</v>
      </c>
      <c r="D3726">
        <v>55</v>
      </c>
      <c r="E3726">
        <v>35</v>
      </c>
      <c r="F3726">
        <v>25</v>
      </c>
      <c r="G3726" t="s">
        <v>16</v>
      </c>
      <c r="H3726" t="s">
        <v>408</v>
      </c>
      <c r="I3726" t="s">
        <v>18</v>
      </c>
      <c r="J3726" t="b">
        <v>0</v>
      </c>
      <c r="K3726">
        <v>1382536</v>
      </c>
      <c r="L3726">
        <v>2976150</v>
      </c>
      <c r="M3726" t="str">
        <f>IF(VLOOKUP(A3726,'national-winners'!$A$2:$B$13,2,0)=H3726,"Y","N")</f>
        <v>N</v>
      </c>
      <c r="N3726" t="str">
        <f>_xlfn.XLOOKUP(INDEX('state-winning-votes'!$A$1:$L$53,MATCH($C3726,'state-winning-votes'!$A:$A,0),MATCH($A3726,'state-winning-votes'!$A$2:$L$2,0)),$K:$K,$H:$H)</f>
        <v>Trump, Donald J.</v>
      </c>
      <c r="O3726" t="str">
        <f>VLOOKUP(A3726,'national-winners'!$A$2:$B$13,2,0)</f>
        <v>Trump, Donald J.</v>
      </c>
    </row>
    <row r="3727" spans="1:15" x14ac:dyDescent="0.25">
      <c r="A3727">
        <v>2016</v>
      </c>
      <c r="B3727" t="s">
        <v>156</v>
      </c>
      <c r="C3727" t="s">
        <v>157</v>
      </c>
      <c r="D3727">
        <v>55</v>
      </c>
      <c r="E3727">
        <v>35</v>
      </c>
      <c r="F3727">
        <v>25</v>
      </c>
      <c r="G3727" t="s">
        <v>16</v>
      </c>
      <c r="H3727" t="s">
        <v>377</v>
      </c>
      <c r="I3727" t="s">
        <v>29</v>
      </c>
      <c r="J3727" t="b">
        <v>0</v>
      </c>
      <c r="K3727">
        <v>106674</v>
      </c>
      <c r="L3727">
        <v>2976150</v>
      </c>
      <c r="M3727" t="str">
        <f>IF(VLOOKUP(A3727,'national-winners'!$A$2:$B$13,2,0)=H3727,"Y","N")</f>
        <v>N</v>
      </c>
      <c r="N3727" t="str">
        <f>_xlfn.XLOOKUP(INDEX('state-winning-votes'!$A$1:$L$53,MATCH($C3727,'state-winning-votes'!$A:$A,0),MATCH($A3727,'state-winning-votes'!$A$2:$L$2,0)),$K:$K,$H:$H)</f>
        <v>Trump, Donald J.</v>
      </c>
      <c r="O3727" t="str">
        <f>VLOOKUP(A3727,'national-winners'!$A$2:$B$13,2,0)</f>
        <v>Trump, Donald J.</v>
      </c>
    </row>
    <row r="3728" spans="1:15" x14ac:dyDescent="0.25">
      <c r="A3728">
        <v>2016</v>
      </c>
      <c r="B3728" t="s">
        <v>156</v>
      </c>
      <c r="C3728" t="s">
        <v>157</v>
      </c>
      <c r="D3728">
        <v>55</v>
      </c>
      <c r="E3728">
        <v>35</v>
      </c>
      <c r="F3728">
        <v>25</v>
      </c>
      <c r="G3728" t="s">
        <v>16</v>
      </c>
      <c r="H3728" t="s">
        <v>378</v>
      </c>
      <c r="I3728" t="s">
        <v>274</v>
      </c>
      <c r="J3728" t="b">
        <v>0</v>
      </c>
      <c r="K3728">
        <v>31072</v>
      </c>
      <c r="L3728">
        <v>2976150</v>
      </c>
      <c r="M3728" t="str">
        <f>IF(VLOOKUP(A3728,'national-winners'!$A$2:$B$13,2,0)=H3728,"Y","N")</f>
        <v>N</v>
      </c>
      <c r="N3728" t="str">
        <f>_xlfn.XLOOKUP(INDEX('state-winning-votes'!$A$1:$L$53,MATCH($C3728,'state-winning-votes'!$A:$A,0),MATCH($A3728,'state-winning-votes'!$A$2:$L$2,0)),$K:$K,$H:$H)</f>
        <v>Trump, Donald J.</v>
      </c>
      <c r="O3728" t="str">
        <f>VLOOKUP(A3728,'national-winners'!$A$2:$B$13,2,0)</f>
        <v>Trump, Donald J.</v>
      </c>
    </row>
    <row r="3729" spans="1:15" x14ac:dyDescent="0.25">
      <c r="A3729">
        <v>2016</v>
      </c>
      <c r="B3729" t="s">
        <v>156</v>
      </c>
      <c r="C3729" t="s">
        <v>157</v>
      </c>
      <c r="D3729">
        <v>55</v>
      </c>
      <c r="E3729">
        <v>35</v>
      </c>
      <c r="F3729">
        <v>25</v>
      </c>
      <c r="G3729" t="s">
        <v>16</v>
      </c>
      <c r="H3729" t="s">
        <v>52</v>
      </c>
      <c r="J3729" t="b">
        <v>0</v>
      </c>
      <c r="K3729">
        <v>22764</v>
      </c>
      <c r="L3729">
        <v>2976150</v>
      </c>
      <c r="M3729" t="str">
        <f>IF(VLOOKUP(A3729,'national-winners'!$A$2:$B$13,2,0)=H3729,"Y","N")</f>
        <v>N</v>
      </c>
      <c r="N3729" t="str">
        <f>_xlfn.XLOOKUP(INDEX('state-winning-votes'!$A$1:$L$53,MATCH($C3729,'state-winning-votes'!$A:$A,0),MATCH($A3729,'state-winning-votes'!$A$2:$L$2,0)),$K:$K,$H:$H)</f>
        <v>Trump, Donald J.</v>
      </c>
      <c r="O3729" t="str">
        <f>VLOOKUP(A3729,'national-winners'!$A$2:$B$13,2,0)</f>
        <v>Trump, Donald J.</v>
      </c>
    </row>
    <row r="3730" spans="1:15" x14ac:dyDescent="0.25">
      <c r="A3730">
        <v>2016</v>
      </c>
      <c r="B3730" t="s">
        <v>156</v>
      </c>
      <c r="C3730" t="s">
        <v>157</v>
      </c>
      <c r="D3730">
        <v>55</v>
      </c>
      <c r="E3730">
        <v>35</v>
      </c>
      <c r="F3730">
        <v>25</v>
      </c>
      <c r="G3730" t="s">
        <v>16</v>
      </c>
      <c r="J3730" t="b">
        <v>1</v>
      </c>
      <c r="K3730">
        <v>12386</v>
      </c>
      <c r="L3730">
        <v>2976150</v>
      </c>
      <c r="M3730" t="str">
        <f>IF(VLOOKUP(A3730,'national-winners'!$A$2:$B$13,2,0)=H3730,"Y","N")</f>
        <v>N</v>
      </c>
      <c r="N3730" t="str">
        <f>_xlfn.XLOOKUP(INDEX('state-winning-votes'!$A$1:$L$53,MATCH($C3730,'state-winning-votes'!$A:$A,0),MATCH($A3730,'state-winning-votes'!$A$2:$L$2,0)),$K:$K,$H:$H)</f>
        <v>Trump, Donald J.</v>
      </c>
      <c r="O3730" t="str">
        <f>VLOOKUP(A3730,'national-winners'!$A$2:$B$13,2,0)</f>
        <v>Trump, Donald J.</v>
      </c>
    </row>
    <row r="3731" spans="1:15" x14ac:dyDescent="0.25">
      <c r="A3731">
        <v>2016</v>
      </c>
      <c r="B3731" t="s">
        <v>156</v>
      </c>
      <c r="C3731" t="s">
        <v>157</v>
      </c>
      <c r="D3731">
        <v>55</v>
      </c>
      <c r="E3731">
        <v>35</v>
      </c>
      <c r="F3731">
        <v>25</v>
      </c>
      <c r="G3731" t="s">
        <v>16</v>
      </c>
      <c r="H3731" t="s">
        <v>409</v>
      </c>
      <c r="I3731" t="s">
        <v>134</v>
      </c>
      <c r="J3731" t="b">
        <v>0</v>
      </c>
      <c r="K3731">
        <v>12162</v>
      </c>
      <c r="L3731">
        <v>2976150</v>
      </c>
      <c r="M3731" t="str">
        <f>IF(VLOOKUP(A3731,'national-winners'!$A$2:$B$13,2,0)=H3731,"Y","N")</f>
        <v>N</v>
      </c>
      <c r="N3731" t="str">
        <f>_xlfn.XLOOKUP(INDEX('state-winning-votes'!$A$1:$L$53,MATCH($C3731,'state-winning-votes'!$A:$A,0),MATCH($A3731,'state-winning-votes'!$A$2:$L$2,0)),$K:$K,$H:$H)</f>
        <v>Trump, Donald J.</v>
      </c>
      <c r="O3731" t="str">
        <f>VLOOKUP(A3731,'national-winners'!$A$2:$B$13,2,0)</f>
        <v>Trump, Donald J.</v>
      </c>
    </row>
    <row r="3732" spans="1:15" x14ac:dyDescent="0.25">
      <c r="A3732">
        <v>2016</v>
      </c>
      <c r="B3732" t="s">
        <v>156</v>
      </c>
      <c r="C3732" t="s">
        <v>157</v>
      </c>
      <c r="D3732">
        <v>55</v>
      </c>
      <c r="E3732">
        <v>35</v>
      </c>
      <c r="F3732">
        <v>25</v>
      </c>
      <c r="G3732" t="s">
        <v>16</v>
      </c>
      <c r="H3732" t="s">
        <v>280</v>
      </c>
      <c r="I3732" t="s">
        <v>437</v>
      </c>
      <c r="J3732" t="b">
        <v>0</v>
      </c>
      <c r="K3732">
        <v>1770</v>
      </c>
      <c r="L3732">
        <v>2976150</v>
      </c>
      <c r="M3732" t="str">
        <f>IF(VLOOKUP(A3732,'national-winners'!$A$2:$B$13,2,0)=H3732,"Y","N")</f>
        <v>N</v>
      </c>
      <c r="N3732" t="str">
        <f>_xlfn.XLOOKUP(INDEX('state-winning-votes'!$A$1:$L$53,MATCH($C3732,'state-winning-votes'!$A:$A,0),MATCH($A3732,'state-winning-votes'!$A$2:$L$2,0)),$K:$K,$H:$H)</f>
        <v>Trump, Donald J.</v>
      </c>
      <c r="O3732" t="str">
        <f>VLOOKUP(A3732,'national-winners'!$A$2:$B$13,2,0)</f>
        <v>Trump, Donald J.</v>
      </c>
    </row>
    <row r="3733" spans="1:15" x14ac:dyDescent="0.25">
      <c r="A3733">
        <v>2016</v>
      </c>
      <c r="B3733" t="s">
        <v>156</v>
      </c>
      <c r="C3733" t="s">
        <v>157</v>
      </c>
      <c r="D3733">
        <v>55</v>
      </c>
      <c r="E3733">
        <v>35</v>
      </c>
      <c r="F3733">
        <v>25</v>
      </c>
      <c r="G3733" t="s">
        <v>16</v>
      </c>
      <c r="H3733" t="s">
        <v>410</v>
      </c>
      <c r="I3733" t="s">
        <v>411</v>
      </c>
      <c r="J3733" t="b">
        <v>0</v>
      </c>
      <c r="K3733">
        <v>1502</v>
      </c>
      <c r="L3733">
        <v>2976150</v>
      </c>
      <c r="M3733" t="str">
        <f>IF(VLOOKUP(A3733,'national-winners'!$A$2:$B$13,2,0)=H3733,"Y","N")</f>
        <v>N</v>
      </c>
      <c r="N3733" t="str">
        <f>_xlfn.XLOOKUP(INDEX('state-winning-votes'!$A$1:$L$53,MATCH($C3733,'state-winning-votes'!$A:$A,0),MATCH($A3733,'state-winning-votes'!$A$2:$L$2,0)),$K:$K,$H:$H)</f>
        <v>Trump, Donald J.</v>
      </c>
      <c r="O3733" t="str">
        <f>VLOOKUP(A3733,'national-winners'!$A$2:$B$13,2,0)</f>
        <v>Trump, Donald J.</v>
      </c>
    </row>
    <row r="3734" spans="1:15" x14ac:dyDescent="0.25">
      <c r="A3734">
        <v>2016</v>
      </c>
      <c r="B3734" t="s">
        <v>158</v>
      </c>
      <c r="C3734" t="s">
        <v>159</v>
      </c>
      <c r="D3734">
        <v>56</v>
      </c>
      <c r="E3734">
        <v>83</v>
      </c>
      <c r="F3734">
        <v>68</v>
      </c>
      <c r="G3734" t="s">
        <v>16</v>
      </c>
      <c r="H3734" t="s">
        <v>407</v>
      </c>
      <c r="I3734" t="s">
        <v>21</v>
      </c>
      <c r="J3734" t="b">
        <v>0</v>
      </c>
      <c r="K3734">
        <v>174419</v>
      </c>
      <c r="L3734">
        <v>258788</v>
      </c>
      <c r="M3734" t="str">
        <f>IF(VLOOKUP(A3734,'national-winners'!$A$2:$B$13,2,0)=H3734,"Y","N")</f>
        <v>Y</v>
      </c>
      <c r="N3734" t="str">
        <f>_xlfn.XLOOKUP(INDEX('state-winning-votes'!$A$1:$L$53,MATCH($C3734,'state-winning-votes'!$A:$A,0),MATCH($A3734,'state-winning-votes'!$A$2:$L$2,0)),$K:$K,$H:$H)</f>
        <v>Trump, Donald J.</v>
      </c>
      <c r="O3734" t="str">
        <f>VLOOKUP(A3734,'national-winners'!$A$2:$B$13,2,0)</f>
        <v>Trump, Donald J.</v>
      </c>
    </row>
    <row r="3735" spans="1:15" x14ac:dyDescent="0.25">
      <c r="A3735">
        <v>2016</v>
      </c>
      <c r="B3735" t="s">
        <v>158</v>
      </c>
      <c r="C3735" t="s">
        <v>159</v>
      </c>
      <c r="D3735">
        <v>56</v>
      </c>
      <c r="E3735">
        <v>83</v>
      </c>
      <c r="F3735">
        <v>68</v>
      </c>
      <c r="G3735" t="s">
        <v>16</v>
      </c>
      <c r="H3735" t="s">
        <v>408</v>
      </c>
      <c r="I3735" t="s">
        <v>18</v>
      </c>
      <c r="J3735" t="b">
        <v>0</v>
      </c>
      <c r="K3735">
        <v>55973</v>
      </c>
      <c r="L3735">
        <v>258788</v>
      </c>
      <c r="M3735" t="str">
        <f>IF(VLOOKUP(A3735,'national-winners'!$A$2:$B$13,2,0)=H3735,"Y","N")</f>
        <v>N</v>
      </c>
      <c r="N3735" t="str">
        <f>_xlfn.XLOOKUP(INDEX('state-winning-votes'!$A$1:$L$53,MATCH($C3735,'state-winning-votes'!$A:$A,0),MATCH($A3735,'state-winning-votes'!$A$2:$L$2,0)),$K:$K,$H:$H)</f>
        <v>Trump, Donald J.</v>
      </c>
      <c r="O3735" t="str">
        <f>VLOOKUP(A3735,'national-winners'!$A$2:$B$13,2,0)</f>
        <v>Trump, Donald J.</v>
      </c>
    </row>
    <row r="3736" spans="1:15" x14ac:dyDescent="0.25">
      <c r="A3736">
        <v>2016</v>
      </c>
      <c r="B3736" t="s">
        <v>158</v>
      </c>
      <c r="C3736" t="s">
        <v>159</v>
      </c>
      <c r="D3736">
        <v>56</v>
      </c>
      <c r="E3736">
        <v>83</v>
      </c>
      <c r="F3736">
        <v>68</v>
      </c>
      <c r="G3736" t="s">
        <v>16</v>
      </c>
      <c r="H3736" t="s">
        <v>377</v>
      </c>
      <c r="I3736" t="s">
        <v>29</v>
      </c>
      <c r="J3736" t="b">
        <v>0</v>
      </c>
      <c r="K3736">
        <v>13287</v>
      </c>
      <c r="L3736">
        <v>258788</v>
      </c>
      <c r="M3736" t="str">
        <f>IF(VLOOKUP(A3736,'national-winners'!$A$2:$B$13,2,0)=H3736,"Y","N")</f>
        <v>N</v>
      </c>
      <c r="N3736" t="str">
        <f>_xlfn.XLOOKUP(INDEX('state-winning-votes'!$A$1:$L$53,MATCH($C3736,'state-winning-votes'!$A:$A,0),MATCH($A3736,'state-winning-votes'!$A$2:$L$2,0)),$K:$K,$H:$H)</f>
        <v>Trump, Donald J.</v>
      </c>
      <c r="O3736" t="str">
        <f>VLOOKUP(A3736,'national-winners'!$A$2:$B$13,2,0)</f>
        <v>Trump, Donald J.</v>
      </c>
    </row>
    <row r="3737" spans="1:15" x14ac:dyDescent="0.25">
      <c r="A3737">
        <v>2016</v>
      </c>
      <c r="B3737" t="s">
        <v>158</v>
      </c>
      <c r="C3737" t="s">
        <v>159</v>
      </c>
      <c r="D3737">
        <v>56</v>
      </c>
      <c r="E3737">
        <v>83</v>
      </c>
      <c r="F3737">
        <v>68</v>
      </c>
      <c r="G3737" t="s">
        <v>16</v>
      </c>
      <c r="J3737" t="b">
        <v>1</v>
      </c>
      <c r="K3737">
        <v>6904</v>
      </c>
      <c r="L3737">
        <v>258788</v>
      </c>
      <c r="M3737" t="str">
        <f>IF(VLOOKUP(A3737,'national-winners'!$A$2:$B$13,2,0)=H3737,"Y","N")</f>
        <v>N</v>
      </c>
      <c r="N3737" t="str">
        <f>_xlfn.XLOOKUP(INDEX('state-winning-votes'!$A$1:$L$53,MATCH($C3737,'state-winning-votes'!$A:$A,0),MATCH($A3737,'state-winning-votes'!$A$2:$L$2,0)),$K:$K,$H:$H)</f>
        <v>Trump, Donald J.</v>
      </c>
      <c r="O3737" t="str">
        <f>VLOOKUP(A3737,'national-winners'!$A$2:$B$13,2,0)</f>
        <v>Trump, Donald J.</v>
      </c>
    </row>
    <row r="3738" spans="1:15" x14ac:dyDescent="0.25">
      <c r="A3738">
        <v>2016</v>
      </c>
      <c r="B3738" t="s">
        <v>158</v>
      </c>
      <c r="C3738" t="s">
        <v>159</v>
      </c>
      <c r="D3738">
        <v>56</v>
      </c>
      <c r="E3738">
        <v>83</v>
      </c>
      <c r="F3738">
        <v>68</v>
      </c>
      <c r="G3738" t="s">
        <v>16</v>
      </c>
      <c r="I3738" t="s">
        <v>35</v>
      </c>
      <c r="J3738" t="b">
        <v>0</v>
      </c>
      <c r="K3738">
        <v>3224</v>
      </c>
      <c r="L3738">
        <v>258788</v>
      </c>
      <c r="M3738" t="str">
        <f>IF(VLOOKUP(A3738,'national-winners'!$A$2:$B$13,2,0)=H3738,"Y","N")</f>
        <v>N</v>
      </c>
      <c r="N3738" t="str">
        <f>_xlfn.XLOOKUP(INDEX('state-winning-votes'!$A$1:$L$53,MATCH($C3738,'state-winning-votes'!$A:$A,0),MATCH($A3738,'state-winning-votes'!$A$2:$L$2,0)),$K:$K,$H:$H)</f>
        <v>Trump, Donald J.</v>
      </c>
      <c r="O3738" t="str">
        <f>VLOOKUP(A3738,'national-winners'!$A$2:$B$13,2,0)</f>
        <v>Trump, Donald J.</v>
      </c>
    </row>
    <row r="3739" spans="1:15" x14ac:dyDescent="0.25">
      <c r="A3739">
        <v>2016</v>
      </c>
      <c r="B3739" t="s">
        <v>158</v>
      </c>
      <c r="C3739" t="s">
        <v>159</v>
      </c>
      <c r="D3739">
        <v>56</v>
      </c>
      <c r="E3739">
        <v>83</v>
      </c>
      <c r="F3739">
        <v>68</v>
      </c>
      <c r="G3739" t="s">
        <v>16</v>
      </c>
      <c r="H3739" t="s">
        <v>306</v>
      </c>
      <c r="J3739" t="b">
        <v>0</v>
      </c>
      <c r="K3739">
        <v>2661</v>
      </c>
      <c r="L3739">
        <v>258788</v>
      </c>
      <c r="M3739" t="str">
        <f>IF(VLOOKUP(A3739,'national-winners'!$A$2:$B$13,2,0)=H3739,"Y","N")</f>
        <v>N</v>
      </c>
      <c r="N3739" t="str">
        <f>_xlfn.XLOOKUP(INDEX('state-winning-votes'!$A$1:$L$53,MATCH($C3739,'state-winning-votes'!$A:$A,0),MATCH($A3739,'state-winning-votes'!$A$2:$L$2,0)),$K:$K,$H:$H)</f>
        <v>Trump, Donald J.</v>
      </c>
      <c r="O3739" t="str">
        <f>VLOOKUP(A3739,'national-winners'!$A$2:$B$13,2,0)</f>
        <v>Trump, Donald J.</v>
      </c>
    </row>
    <row r="3740" spans="1:15" x14ac:dyDescent="0.25">
      <c r="A3740">
        <v>2016</v>
      </c>
      <c r="B3740" t="s">
        <v>158</v>
      </c>
      <c r="C3740" t="s">
        <v>159</v>
      </c>
      <c r="D3740">
        <v>56</v>
      </c>
      <c r="E3740">
        <v>83</v>
      </c>
      <c r="F3740">
        <v>68</v>
      </c>
      <c r="G3740" t="s">
        <v>16</v>
      </c>
      <c r="H3740" t="s">
        <v>409</v>
      </c>
      <c r="I3740" t="s">
        <v>134</v>
      </c>
      <c r="J3740" t="b">
        <v>0</v>
      </c>
      <c r="K3740">
        <v>2042</v>
      </c>
      <c r="L3740">
        <v>258788</v>
      </c>
      <c r="M3740" t="str">
        <f>IF(VLOOKUP(A3740,'national-winners'!$A$2:$B$13,2,0)=H3740,"Y","N")</f>
        <v>N</v>
      </c>
      <c r="N3740" t="str">
        <f>_xlfn.XLOOKUP(INDEX('state-winning-votes'!$A$1:$L$53,MATCH($C3740,'state-winning-votes'!$A:$A,0),MATCH($A3740,'state-winning-votes'!$A$2:$L$2,0)),$K:$K,$H:$H)</f>
        <v>Trump, Donald J.</v>
      </c>
      <c r="O3740" t="str">
        <f>VLOOKUP(A3740,'national-winners'!$A$2:$B$13,2,0)</f>
        <v>Trump, Donald J.</v>
      </c>
    </row>
    <row r="3741" spans="1:15" x14ac:dyDescent="0.25">
      <c r="A3741">
        <v>2016</v>
      </c>
      <c r="B3741" t="s">
        <v>158</v>
      </c>
      <c r="C3741" t="s">
        <v>159</v>
      </c>
      <c r="D3741">
        <v>56</v>
      </c>
      <c r="E3741">
        <v>83</v>
      </c>
      <c r="F3741">
        <v>68</v>
      </c>
      <c r="G3741" t="s">
        <v>16</v>
      </c>
      <c r="H3741" t="s">
        <v>307</v>
      </c>
      <c r="J3741" t="b">
        <v>0</v>
      </c>
      <c r="K3741">
        <v>278</v>
      </c>
      <c r="L3741">
        <v>258788</v>
      </c>
      <c r="M3741" t="str">
        <f>IF(VLOOKUP(A3741,'national-winners'!$A$2:$B$13,2,0)=H3741,"Y","N")</f>
        <v>N</v>
      </c>
      <c r="N3741" t="str">
        <f>_xlfn.XLOOKUP(INDEX('state-winning-votes'!$A$1:$L$53,MATCH($C3741,'state-winning-votes'!$A:$A,0),MATCH($A3741,'state-winning-votes'!$A$2:$L$2,0)),$K:$K,$H:$H)</f>
        <v>Trump, Donald J.</v>
      </c>
      <c r="O3741" t="str">
        <f>VLOOKUP(A3741,'national-winners'!$A$2:$B$13,2,0)</f>
        <v>Trump, Donald J.</v>
      </c>
    </row>
  </sheetData>
  <autoFilter ref="A1:L3741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"/>
  <sheetViews>
    <sheetView workbookViewId="0">
      <selection activeCell="E21" sqref="E21"/>
    </sheetView>
  </sheetViews>
  <sheetFormatPr defaultRowHeight="15" x14ac:dyDescent="0.25"/>
  <cols>
    <col min="2" max="2" width="17.7109375" bestFit="1" customWidth="1"/>
  </cols>
  <sheetData>
    <row r="1" spans="1:2" x14ac:dyDescent="0.25">
      <c r="A1" t="s">
        <v>441</v>
      </c>
      <c r="B1" t="s">
        <v>442</v>
      </c>
    </row>
    <row r="2" spans="1:2" x14ac:dyDescent="0.25">
      <c r="A2">
        <v>1976</v>
      </c>
      <c r="B2" t="s">
        <v>17</v>
      </c>
    </row>
    <row r="3" spans="1:2" x14ac:dyDescent="0.25">
      <c r="A3">
        <v>1980</v>
      </c>
      <c r="B3" t="s">
        <v>160</v>
      </c>
    </row>
    <row r="4" spans="1:2" x14ac:dyDescent="0.25">
      <c r="A4">
        <v>1984</v>
      </c>
      <c r="B4" t="s">
        <v>160</v>
      </c>
    </row>
    <row r="5" spans="1:2" x14ac:dyDescent="0.25">
      <c r="A5">
        <v>1988</v>
      </c>
      <c r="B5" t="s">
        <v>207</v>
      </c>
    </row>
    <row r="6" spans="1:2" x14ac:dyDescent="0.25">
      <c r="A6">
        <v>1992</v>
      </c>
      <c r="B6" t="s">
        <v>230</v>
      </c>
    </row>
    <row r="7" spans="1:2" x14ac:dyDescent="0.25">
      <c r="A7">
        <v>1996</v>
      </c>
      <c r="B7" t="s">
        <v>230</v>
      </c>
    </row>
    <row r="8" spans="1:2" x14ac:dyDescent="0.25">
      <c r="A8">
        <v>2000</v>
      </c>
      <c r="B8" t="s">
        <v>297</v>
      </c>
    </row>
    <row r="9" spans="1:2" x14ac:dyDescent="0.25">
      <c r="A9">
        <v>2004</v>
      </c>
      <c r="B9" t="s">
        <v>297</v>
      </c>
    </row>
    <row r="10" spans="1:2" x14ac:dyDescent="0.25">
      <c r="A10">
        <v>2008</v>
      </c>
      <c r="B10" t="s">
        <v>349</v>
      </c>
    </row>
    <row r="11" spans="1:2" x14ac:dyDescent="0.25">
      <c r="A11">
        <v>2012</v>
      </c>
      <c r="B11" t="s">
        <v>349</v>
      </c>
    </row>
    <row r="12" spans="1:2" x14ac:dyDescent="0.25">
      <c r="A12">
        <v>2016</v>
      </c>
      <c r="B12" t="s">
        <v>407</v>
      </c>
    </row>
    <row r="13" spans="1:2" x14ac:dyDescent="0.25">
      <c r="A13">
        <v>2020</v>
      </c>
      <c r="B13" t="s">
        <v>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5"/>
  <sheetViews>
    <sheetView workbookViewId="0">
      <selection activeCell="N2" sqref="N2:N55"/>
      <pivotSelection pane="bottomRight" showHeader="1" extendable="1" axis="axisCol" start="12" max="13" activeRow="1" activeCol="13" previousRow="1" previousCol="13" click="1" r:id="rId1">
        <pivotArea dataOnly="0" grandCol="1" outline="0" fieldPosition="0"/>
      </pivotSelection>
    </sheetView>
  </sheetViews>
  <sheetFormatPr defaultRowHeight="15" x14ac:dyDescent="0.25"/>
  <cols>
    <col min="1" max="1" width="21.5703125" bestFit="1" customWidth="1"/>
    <col min="2" max="2" width="16.28515625" bestFit="1" customWidth="1"/>
    <col min="3" max="12" width="8" bestFit="1" customWidth="1"/>
    <col min="13" max="13" width="7.28515625" bestFit="1" customWidth="1"/>
    <col min="14" max="14" width="11.28515625" bestFit="1" customWidth="1"/>
    <col min="15" max="15" width="16.42578125" bestFit="1" customWidth="1"/>
    <col min="16" max="16" width="21.5703125" bestFit="1" customWidth="1"/>
    <col min="17" max="17" width="16.42578125" bestFit="1" customWidth="1"/>
    <col min="18" max="18" width="21.5703125" bestFit="1" customWidth="1"/>
    <col min="19" max="19" width="16.42578125" bestFit="1" customWidth="1"/>
    <col min="20" max="20" width="21.5703125" bestFit="1" customWidth="1"/>
    <col min="21" max="21" width="16.42578125" bestFit="1" customWidth="1"/>
    <col min="22" max="22" width="21.5703125" bestFit="1" customWidth="1"/>
    <col min="23" max="23" width="16.42578125" bestFit="1" customWidth="1"/>
    <col min="24" max="24" width="21.5703125" bestFit="1" customWidth="1"/>
    <col min="25" max="25" width="16.42578125" bestFit="1" customWidth="1"/>
    <col min="26" max="26" width="26.5703125" bestFit="1" customWidth="1"/>
    <col min="27" max="27" width="21.5703125" bestFit="1" customWidth="1"/>
  </cols>
  <sheetData>
    <row r="1" spans="1:14" x14ac:dyDescent="0.25">
      <c r="A1" s="2" t="s">
        <v>447</v>
      </c>
      <c r="B1" s="2" t="s">
        <v>448</v>
      </c>
    </row>
    <row r="2" spans="1:14" x14ac:dyDescent="0.25">
      <c r="A2" s="2" t="s">
        <v>444</v>
      </c>
      <c r="B2">
        <v>1976</v>
      </c>
      <c r="C2">
        <v>1980</v>
      </c>
      <c r="D2">
        <v>1984</v>
      </c>
      <c r="E2">
        <v>1988</v>
      </c>
      <c r="F2">
        <v>1992</v>
      </c>
      <c r="G2">
        <v>1996</v>
      </c>
      <c r="H2">
        <v>2000</v>
      </c>
      <c r="I2">
        <v>2004</v>
      </c>
      <c r="J2">
        <v>2008</v>
      </c>
      <c r="K2">
        <v>2012</v>
      </c>
      <c r="L2">
        <v>2016</v>
      </c>
      <c r="M2" t="s">
        <v>445</v>
      </c>
      <c r="N2" t="s">
        <v>446</v>
      </c>
    </row>
    <row r="3" spans="1:14" x14ac:dyDescent="0.25">
      <c r="A3" s="3" t="s">
        <v>31</v>
      </c>
      <c r="B3" s="1">
        <v>71555</v>
      </c>
      <c r="C3" s="1">
        <v>86112</v>
      </c>
      <c r="D3" s="1">
        <v>138377</v>
      </c>
      <c r="E3" s="1">
        <v>119251</v>
      </c>
      <c r="F3" s="1">
        <v>102000</v>
      </c>
      <c r="G3" s="1">
        <v>122746</v>
      </c>
      <c r="H3" s="1">
        <v>167398</v>
      </c>
      <c r="I3" s="1">
        <v>190889</v>
      </c>
      <c r="J3" s="1">
        <v>193841</v>
      </c>
      <c r="K3" s="1">
        <v>164676</v>
      </c>
      <c r="L3" s="1">
        <v>163387</v>
      </c>
      <c r="M3" s="1"/>
      <c r="N3" s="1">
        <v>193841</v>
      </c>
    </row>
    <row r="4" spans="1:14" x14ac:dyDescent="0.25">
      <c r="A4" s="3" t="s">
        <v>15</v>
      </c>
      <c r="B4" s="1">
        <v>659170</v>
      </c>
      <c r="C4" s="1">
        <v>654192</v>
      </c>
      <c r="D4" s="1">
        <v>872849</v>
      </c>
      <c r="E4" s="1">
        <v>815576</v>
      </c>
      <c r="F4" s="1">
        <v>804283</v>
      </c>
      <c r="G4" s="1">
        <v>769044</v>
      </c>
      <c r="H4" s="1">
        <v>941173</v>
      </c>
      <c r="I4" s="1">
        <v>1176394</v>
      </c>
      <c r="J4" s="1">
        <v>1266546</v>
      </c>
      <c r="K4" s="1">
        <v>1255925</v>
      </c>
      <c r="L4" s="1">
        <v>1318255</v>
      </c>
      <c r="M4" s="1"/>
      <c r="N4" s="1">
        <v>1318255</v>
      </c>
    </row>
    <row r="5" spans="1:14" x14ac:dyDescent="0.25">
      <c r="A5" s="3" t="s">
        <v>41</v>
      </c>
      <c r="B5" s="1">
        <v>498604</v>
      </c>
      <c r="C5" s="1">
        <v>403164</v>
      </c>
      <c r="D5" s="1">
        <v>534774</v>
      </c>
      <c r="E5" s="1">
        <v>466578</v>
      </c>
      <c r="F5" s="1">
        <v>505823</v>
      </c>
      <c r="G5" s="1">
        <v>475171</v>
      </c>
      <c r="H5" s="1">
        <v>472940</v>
      </c>
      <c r="I5" s="1">
        <v>572898</v>
      </c>
      <c r="J5" s="1">
        <v>638017</v>
      </c>
      <c r="K5" s="1">
        <v>647744</v>
      </c>
      <c r="L5" s="1">
        <v>684872</v>
      </c>
      <c r="M5" s="1"/>
      <c r="N5" s="1">
        <v>684872</v>
      </c>
    </row>
    <row r="6" spans="1:14" x14ac:dyDescent="0.25">
      <c r="A6" s="3" t="s">
        <v>33</v>
      </c>
      <c r="B6" s="1">
        <v>418642</v>
      </c>
      <c r="C6" s="1">
        <v>529688</v>
      </c>
      <c r="D6" s="1">
        <v>681416</v>
      </c>
      <c r="E6" s="1">
        <v>702541</v>
      </c>
      <c r="F6" s="1">
        <v>572086</v>
      </c>
      <c r="G6" s="1">
        <v>653288</v>
      </c>
      <c r="H6" s="1">
        <v>781652</v>
      </c>
      <c r="I6" s="1">
        <v>1104294</v>
      </c>
      <c r="J6" s="1">
        <v>1230111</v>
      </c>
      <c r="K6" s="1">
        <v>1233654</v>
      </c>
      <c r="L6" s="1">
        <v>1252401</v>
      </c>
      <c r="M6" s="1"/>
      <c r="N6" s="1">
        <v>1252401</v>
      </c>
    </row>
    <row r="7" spans="1:14" x14ac:dyDescent="0.25">
      <c r="A7" s="3" t="s">
        <v>43</v>
      </c>
      <c r="B7" s="1">
        <v>3882244</v>
      </c>
      <c r="C7" s="1">
        <v>4522994</v>
      </c>
      <c r="D7" s="1">
        <v>5467009</v>
      </c>
      <c r="E7" s="1">
        <v>5054917</v>
      </c>
      <c r="F7" s="1">
        <v>5121325</v>
      </c>
      <c r="G7" s="1">
        <v>5119835</v>
      </c>
      <c r="H7" s="1">
        <v>5861203</v>
      </c>
      <c r="I7" s="1">
        <v>6745485</v>
      </c>
      <c r="J7" s="1">
        <v>8274473</v>
      </c>
      <c r="K7" s="1">
        <v>7854285</v>
      </c>
      <c r="L7" s="1">
        <v>8753788</v>
      </c>
      <c r="M7" s="1"/>
      <c r="N7" s="1">
        <v>8753788</v>
      </c>
    </row>
    <row r="8" spans="1:14" x14ac:dyDescent="0.25">
      <c r="A8" s="3" t="s">
        <v>47</v>
      </c>
      <c r="B8" s="1">
        <v>584278</v>
      </c>
      <c r="C8" s="1">
        <v>652264</v>
      </c>
      <c r="D8" s="1">
        <v>821817</v>
      </c>
      <c r="E8" s="1">
        <v>728177</v>
      </c>
      <c r="F8" s="1">
        <v>629681</v>
      </c>
      <c r="G8" s="1">
        <v>691848</v>
      </c>
      <c r="H8" s="1">
        <v>883748</v>
      </c>
      <c r="I8" s="1">
        <v>1101255</v>
      </c>
      <c r="J8" s="1">
        <v>1288576</v>
      </c>
      <c r="K8" s="1">
        <v>1323101</v>
      </c>
      <c r="L8" s="1">
        <v>1338870</v>
      </c>
      <c r="M8" s="1"/>
      <c r="N8" s="1">
        <v>1338870</v>
      </c>
    </row>
    <row r="9" spans="1:14" x14ac:dyDescent="0.25">
      <c r="A9" s="3" t="s">
        <v>51</v>
      </c>
      <c r="B9" s="1">
        <v>719261</v>
      </c>
      <c r="C9" s="1">
        <v>677210</v>
      </c>
      <c r="D9" s="1">
        <v>890877</v>
      </c>
      <c r="E9" s="1">
        <v>750241</v>
      </c>
      <c r="F9" s="1">
        <v>682318</v>
      </c>
      <c r="G9" s="1">
        <v>735740</v>
      </c>
      <c r="H9" s="1">
        <v>816015</v>
      </c>
      <c r="I9" s="1">
        <v>857488</v>
      </c>
      <c r="J9" s="1">
        <v>997772</v>
      </c>
      <c r="K9" s="1">
        <v>905083</v>
      </c>
      <c r="L9" s="1">
        <v>897572</v>
      </c>
      <c r="M9" s="1"/>
      <c r="N9" s="1">
        <v>997772</v>
      </c>
    </row>
    <row r="10" spans="1:14" x14ac:dyDescent="0.25">
      <c r="A10" s="3" t="s">
        <v>58</v>
      </c>
      <c r="B10" s="1">
        <v>137818</v>
      </c>
      <c r="C10" s="1">
        <v>130231</v>
      </c>
      <c r="D10" s="1">
        <v>180408</v>
      </c>
      <c r="E10" s="1">
        <v>159407</v>
      </c>
      <c r="F10" s="1">
        <v>192619</v>
      </c>
      <c r="G10" s="1">
        <v>158220</v>
      </c>
      <c r="H10" s="1">
        <v>171923</v>
      </c>
      <c r="I10" s="1">
        <v>202970</v>
      </c>
      <c r="J10" s="1">
        <v>245800</v>
      </c>
      <c r="K10" s="1">
        <v>267070</v>
      </c>
      <c r="L10" s="1">
        <v>282830</v>
      </c>
      <c r="M10" s="1"/>
      <c r="N10" s="1">
        <v>282830</v>
      </c>
    </row>
    <row r="11" spans="1:14" x14ac:dyDescent="0.25">
      <c r="A11" s="3" t="s">
        <v>54</v>
      </c>
      <c r="B11" s="1">
        <v>122461</v>
      </c>
      <c r="C11" s="1">
        <v>111252</v>
      </c>
      <c r="D11" s="1">
        <v>152190</v>
      </c>
      <c r="E11" s="1">
        <v>139639</v>
      </c>
      <c r="F11" s="1">
        <v>126054</v>
      </c>
      <c r="G11" s="1">
        <v>140355</v>
      </c>
      <c r="H11" s="1">
        <v>180068</v>
      </c>
      <c r="I11" s="1">
        <v>200152</v>
      </c>
      <c r="J11" s="1">
        <v>255459</v>
      </c>
      <c r="K11" s="1">
        <v>242584</v>
      </c>
      <c r="L11" s="1">
        <v>235603</v>
      </c>
      <c r="M11" s="1"/>
      <c r="N11" s="1">
        <v>255459</v>
      </c>
    </row>
    <row r="12" spans="1:14" x14ac:dyDescent="0.25">
      <c r="A12" s="3" t="s">
        <v>61</v>
      </c>
      <c r="B12" s="1">
        <v>1636000</v>
      </c>
      <c r="C12" s="1">
        <v>2046951</v>
      </c>
      <c r="D12" s="1">
        <v>2730350</v>
      </c>
      <c r="E12" s="1">
        <v>2618885</v>
      </c>
      <c r="F12" s="1">
        <v>2173310</v>
      </c>
      <c r="G12" s="1">
        <v>2546870</v>
      </c>
      <c r="H12" s="1">
        <v>2912790</v>
      </c>
      <c r="I12" s="1">
        <v>3964522</v>
      </c>
      <c r="J12" s="1">
        <v>4282074</v>
      </c>
      <c r="K12" s="1">
        <v>4237756</v>
      </c>
      <c r="L12" s="1">
        <v>4617886</v>
      </c>
      <c r="M12" s="1"/>
      <c r="N12" s="1">
        <v>4617886</v>
      </c>
    </row>
    <row r="13" spans="1:14" x14ac:dyDescent="0.25">
      <c r="A13" s="3" t="s">
        <v>63</v>
      </c>
      <c r="B13" s="1">
        <v>979409</v>
      </c>
      <c r="C13" s="1">
        <v>890955</v>
      </c>
      <c r="D13" s="1">
        <v>1068722</v>
      </c>
      <c r="E13" s="1">
        <v>1081331</v>
      </c>
      <c r="F13" s="1">
        <v>1008966</v>
      </c>
      <c r="G13" s="1">
        <v>1080843</v>
      </c>
      <c r="H13" s="1">
        <v>1419720</v>
      </c>
      <c r="I13" s="1">
        <v>1914254</v>
      </c>
      <c r="J13" s="1">
        <v>2048759</v>
      </c>
      <c r="K13" s="1">
        <v>2078688</v>
      </c>
      <c r="L13" s="1">
        <v>2089104</v>
      </c>
      <c r="M13" s="1"/>
      <c r="N13" s="1">
        <v>2089104</v>
      </c>
    </row>
    <row r="14" spans="1:14" x14ac:dyDescent="0.25">
      <c r="A14" s="3" t="s">
        <v>65</v>
      </c>
      <c r="B14" s="1">
        <v>147375</v>
      </c>
      <c r="C14" s="1">
        <v>135879</v>
      </c>
      <c r="D14" s="1">
        <v>185050</v>
      </c>
      <c r="E14" s="1">
        <v>192364</v>
      </c>
      <c r="F14" s="1">
        <v>179310</v>
      </c>
      <c r="G14" s="1">
        <v>205012</v>
      </c>
      <c r="H14" s="1">
        <v>205286</v>
      </c>
      <c r="I14" s="1">
        <v>231708</v>
      </c>
      <c r="J14" s="1">
        <v>325871</v>
      </c>
      <c r="K14" s="1">
        <v>306658</v>
      </c>
      <c r="L14" s="1">
        <v>266891</v>
      </c>
      <c r="M14" s="1"/>
      <c r="N14" s="1">
        <v>325871</v>
      </c>
    </row>
    <row r="15" spans="1:14" x14ac:dyDescent="0.25">
      <c r="A15" s="3" t="s">
        <v>74</v>
      </c>
      <c r="B15" s="1">
        <v>632864</v>
      </c>
      <c r="C15" s="1">
        <v>676026</v>
      </c>
      <c r="D15" s="1">
        <v>703088</v>
      </c>
      <c r="E15" s="1">
        <v>670557</v>
      </c>
      <c r="F15" s="1">
        <v>586353</v>
      </c>
      <c r="G15" s="1">
        <v>620258</v>
      </c>
      <c r="H15" s="1">
        <v>638517</v>
      </c>
      <c r="I15" s="1">
        <v>751957</v>
      </c>
      <c r="J15" s="1">
        <v>828940</v>
      </c>
      <c r="K15" s="1">
        <v>822544</v>
      </c>
      <c r="L15" s="1">
        <v>800983</v>
      </c>
      <c r="M15" s="1"/>
      <c r="N15" s="1">
        <v>828940</v>
      </c>
    </row>
    <row r="16" spans="1:14" x14ac:dyDescent="0.25">
      <c r="A16" s="3" t="s">
        <v>67</v>
      </c>
      <c r="B16" s="1">
        <v>204151</v>
      </c>
      <c r="C16" s="1">
        <v>290699</v>
      </c>
      <c r="D16" s="1">
        <v>297523</v>
      </c>
      <c r="E16" s="1">
        <v>253881</v>
      </c>
      <c r="F16" s="1">
        <v>202645</v>
      </c>
      <c r="G16" s="1">
        <v>256595</v>
      </c>
      <c r="H16" s="1">
        <v>336937</v>
      </c>
      <c r="I16" s="1">
        <v>409235</v>
      </c>
      <c r="J16" s="1">
        <v>403012</v>
      </c>
      <c r="K16" s="1">
        <v>420911</v>
      </c>
      <c r="L16" s="1">
        <v>409055</v>
      </c>
      <c r="M16" s="1"/>
      <c r="N16" s="1">
        <v>420911</v>
      </c>
    </row>
    <row r="17" spans="1:14" x14ac:dyDescent="0.25">
      <c r="A17" s="3" t="s">
        <v>69</v>
      </c>
      <c r="B17" s="1">
        <v>2364269</v>
      </c>
      <c r="C17" s="1">
        <v>2358049</v>
      </c>
      <c r="D17" s="1">
        <v>2707103</v>
      </c>
      <c r="E17" s="1">
        <v>2310939</v>
      </c>
      <c r="F17" s="1">
        <v>2453350</v>
      </c>
      <c r="G17" s="1">
        <v>2341744</v>
      </c>
      <c r="H17" s="1">
        <v>2589026</v>
      </c>
      <c r="I17" s="1">
        <v>2891550</v>
      </c>
      <c r="J17" s="1">
        <v>3419348</v>
      </c>
      <c r="K17" s="1">
        <v>3019512</v>
      </c>
      <c r="L17" s="1">
        <v>3090729</v>
      </c>
      <c r="M17" s="1"/>
      <c r="N17" s="1">
        <v>3419348</v>
      </c>
    </row>
    <row r="18" spans="1:14" x14ac:dyDescent="0.25">
      <c r="A18" s="3" t="s">
        <v>72</v>
      </c>
      <c r="B18" s="1">
        <v>1183958</v>
      </c>
      <c r="C18" s="1">
        <v>1255656</v>
      </c>
      <c r="D18" s="1">
        <v>1377230</v>
      </c>
      <c r="E18" s="1">
        <v>1297763</v>
      </c>
      <c r="F18" s="1">
        <v>989375</v>
      </c>
      <c r="G18" s="1">
        <v>1006693</v>
      </c>
      <c r="H18" s="1">
        <v>1245836</v>
      </c>
      <c r="I18" s="1">
        <v>1479438</v>
      </c>
      <c r="J18" s="1">
        <v>1374039</v>
      </c>
      <c r="K18" s="1">
        <v>1420543</v>
      </c>
      <c r="L18" s="1">
        <v>1557286</v>
      </c>
      <c r="M18" s="1"/>
      <c r="N18" s="1">
        <v>1557286</v>
      </c>
    </row>
    <row r="19" spans="1:14" x14ac:dyDescent="0.25">
      <c r="A19" s="3" t="s">
        <v>79</v>
      </c>
      <c r="B19" s="1">
        <v>502752</v>
      </c>
      <c r="C19" s="1">
        <v>566812</v>
      </c>
      <c r="D19" s="1">
        <v>677296</v>
      </c>
      <c r="E19" s="1">
        <v>554049</v>
      </c>
      <c r="F19" s="1">
        <v>449951</v>
      </c>
      <c r="G19" s="1">
        <v>583245</v>
      </c>
      <c r="H19" s="1">
        <v>622332</v>
      </c>
      <c r="I19" s="1">
        <v>736456</v>
      </c>
      <c r="J19" s="1">
        <v>699655</v>
      </c>
      <c r="K19" s="1">
        <v>692634</v>
      </c>
      <c r="L19" s="1">
        <v>671018</v>
      </c>
      <c r="M19" s="1"/>
      <c r="N19" s="1">
        <v>736456</v>
      </c>
    </row>
    <row r="20" spans="1:14" x14ac:dyDescent="0.25">
      <c r="A20" s="3" t="s">
        <v>82</v>
      </c>
      <c r="B20" s="1">
        <v>615717</v>
      </c>
      <c r="C20" s="1">
        <v>635274</v>
      </c>
      <c r="D20" s="1">
        <v>821702</v>
      </c>
      <c r="E20" s="1">
        <v>734281</v>
      </c>
      <c r="F20" s="1">
        <v>665104</v>
      </c>
      <c r="G20" s="1">
        <v>636614</v>
      </c>
      <c r="H20" s="1">
        <v>872520</v>
      </c>
      <c r="I20" s="1">
        <v>1069439</v>
      </c>
      <c r="J20" s="1">
        <v>1048462</v>
      </c>
      <c r="K20" s="1">
        <v>1087190</v>
      </c>
      <c r="L20" s="1">
        <v>1202971</v>
      </c>
      <c r="M20" s="1"/>
      <c r="N20" s="1">
        <v>1202971</v>
      </c>
    </row>
    <row r="21" spans="1:14" x14ac:dyDescent="0.25">
      <c r="A21" s="3" t="s">
        <v>84</v>
      </c>
      <c r="B21" s="1">
        <v>661365</v>
      </c>
      <c r="C21" s="1">
        <v>792853</v>
      </c>
      <c r="D21" s="1">
        <v>1037299</v>
      </c>
      <c r="E21" s="1">
        <v>883702</v>
      </c>
      <c r="F21" s="1">
        <v>815971</v>
      </c>
      <c r="G21" s="1">
        <v>927837</v>
      </c>
      <c r="H21" s="1">
        <v>927871</v>
      </c>
      <c r="I21" s="1">
        <v>1102169</v>
      </c>
      <c r="J21" s="1">
        <v>1148275</v>
      </c>
      <c r="K21" s="1">
        <v>1152262</v>
      </c>
      <c r="L21" s="1">
        <v>1178638</v>
      </c>
      <c r="M21" s="1"/>
      <c r="N21" s="1">
        <v>1178638</v>
      </c>
    </row>
    <row r="22" spans="1:14" x14ac:dyDescent="0.25">
      <c r="A22" s="3" t="s">
        <v>90</v>
      </c>
      <c r="B22" s="1">
        <v>1429475</v>
      </c>
      <c r="C22" s="1">
        <v>1057631</v>
      </c>
      <c r="D22" s="1">
        <v>1310936</v>
      </c>
      <c r="E22" s="1">
        <v>1401415</v>
      </c>
      <c r="F22" s="1">
        <v>1318639</v>
      </c>
      <c r="G22" s="1">
        <v>1571509</v>
      </c>
      <c r="H22" s="1">
        <v>1616487</v>
      </c>
      <c r="I22" s="1">
        <v>1803800</v>
      </c>
      <c r="J22" s="1">
        <v>1904097</v>
      </c>
      <c r="K22" s="1">
        <v>1921290</v>
      </c>
      <c r="L22" s="1">
        <v>1995196</v>
      </c>
      <c r="M22" s="1"/>
      <c r="N22" s="1">
        <v>1995196</v>
      </c>
    </row>
    <row r="23" spans="1:14" x14ac:dyDescent="0.25">
      <c r="A23" s="3" t="s">
        <v>88</v>
      </c>
      <c r="B23" s="1">
        <v>759612</v>
      </c>
      <c r="C23" s="1">
        <v>726161</v>
      </c>
      <c r="D23" s="1">
        <v>879918</v>
      </c>
      <c r="E23" s="1">
        <v>876167</v>
      </c>
      <c r="F23" s="1">
        <v>988571</v>
      </c>
      <c r="G23" s="1">
        <v>966207</v>
      </c>
      <c r="H23" s="1">
        <v>1144008</v>
      </c>
      <c r="I23" s="1">
        <v>1334493</v>
      </c>
      <c r="J23" s="1">
        <v>1629467</v>
      </c>
      <c r="K23" s="1">
        <v>1677844</v>
      </c>
      <c r="L23" s="1">
        <v>1677928</v>
      </c>
      <c r="M23" s="1"/>
      <c r="N23" s="1">
        <v>1677928</v>
      </c>
    </row>
    <row r="24" spans="1:14" x14ac:dyDescent="0.25">
      <c r="A24" s="3" t="s">
        <v>86</v>
      </c>
      <c r="B24" s="1">
        <v>236320</v>
      </c>
      <c r="C24" s="1">
        <v>238522</v>
      </c>
      <c r="D24" s="1">
        <v>336500</v>
      </c>
      <c r="E24" s="1">
        <v>307131</v>
      </c>
      <c r="F24" s="1">
        <v>263420</v>
      </c>
      <c r="G24" s="1">
        <v>312788</v>
      </c>
      <c r="H24" s="1">
        <v>319951</v>
      </c>
      <c r="I24" s="1">
        <v>396842</v>
      </c>
      <c r="J24" s="1">
        <v>421923</v>
      </c>
      <c r="K24" s="1">
        <v>401306</v>
      </c>
      <c r="L24" s="1">
        <v>357735</v>
      </c>
      <c r="M24" s="1"/>
      <c r="N24" s="1">
        <v>421923</v>
      </c>
    </row>
    <row r="25" spans="1:14" x14ac:dyDescent="0.25">
      <c r="A25" s="3" t="s">
        <v>92</v>
      </c>
      <c r="B25" s="1">
        <v>1893742</v>
      </c>
      <c r="C25" s="1">
        <v>1915225</v>
      </c>
      <c r="D25" s="1">
        <v>2251571</v>
      </c>
      <c r="E25" s="1">
        <v>1965486</v>
      </c>
      <c r="F25" s="1">
        <v>1871182</v>
      </c>
      <c r="G25" s="1">
        <v>1989653</v>
      </c>
      <c r="H25" s="1">
        <v>2170418</v>
      </c>
      <c r="I25" s="1">
        <v>2479183</v>
      </c>
      <c r="J25" s="1">
        <v>2872579</v>
      </c>
      <c r="K25" s="1">
        <v>2564569</v>
      </c>
      <c r="L25" s="1">
        <v>2279543</v>
      </c>
      <c r="M25" s="1"/>
      <c r="N25" s="1">
        <v>2872579</v>
      </c>
    </row>
    <row r="26" spans="1:14" x14ac:dyDescent="0.25">
      <c r="A26" s="3" t="s">
        <v>95</v>
      </c>
      <c r="B26" s="1">
        <v>1070440</v>
      </c>
      <c r="C26" s="1">
        <v>954173</v>
      </c>
      <c r="D26" s="1">
        <v>1036364</v>
      </c>
      <c r="E26" s="1">
        <v>1109471</v>
      </c>
      <c r="F26" s="1">
        <v>1020997</v>
      </c>
      <c r="G26" s="1">
        <v>1120380</v>
      </c>
      <c r="H26" s="1">
        <v>1168266</v>
      </c>
      <c r="I26" s="1">
        <v>1445014</v>
      </c>
      <c r="J26" s="1">
        <v>1573354</v>
      </c>
      <c r="K26" s="1">
        <v>1546167</v>
      </c>
      <c r="L26" s="1">
        <v>1367705</v>
      </c>
      <c r="M26" s="1"/>
      <c r="N26" s="1">
        <v>1573354</v>
      </c>
    </row>
    <row r="27" spans="1:14" x14ac:dyDescent="0.25">
      <c r="A27" s="3" t="s">
        <v>104</v>
      </c>
      <c r="B27" s="1">
        <v>998387</v>
      </c>
      <c r="C27" s="1">
        <v>1074181</v>
      </c>
      <c r="D27" s="1">
        <v>1274188</v>
      </c>
      <c r="E27" s="1">
        <v>1084953</v>
      </c>
      <c r="F27" s="1">
        <v>1053873</v>
      </c>
      <c r="G27" s="1">
        <v>1025935</v>
      </c>
      <c r="H27" s="1">
        <v>1189924</v>
      </c>
      <c r="I27" s="1">
        <v>1455713</v>
      </c>
      <c r="J27" s="1">
        <v>1445814</v>
      </c>
      <c r="K27" s="1">
        <v>1482440</v>
      </c>
      <c r="L27" s="1">
        <v>1594511</v>
      </c>
      <c r="M27" s="1"/>
      <c r="N27" s="1">
        <v>1594511</v>
      </c>
    </row>
    <row r="28" spans="1:14" x14ac:dyDescent="0.25">
      <c r="A28" s="3" t="s">
        <v>102</v>
      </c>
      <c r="B28" s="1">
        <v>381329</v>
      </c>
      <c r="C28" s="1">
        <v>441089</v>
      </c>
      <c r="D28" s="1">
        <v>582377</v>
      </c>
      <c r="E28" s="1">
        <v>557890</v>
      </c>
      <c r="F28" s="1">
        <v>487793</v>
      </c>
      <c r="G28" s="1">
        <v>439838</v>
      </c>
      <c r="H28" s="1">
        <v>572844</v>
      </c>
      <c r="I28" s="1">
        <v>672660</v>
      </c>
      <c r="J28" s="1">
        <v>724597</v>
      </c>
      <c r="K28" s="1">
        <v>710746</v>
      </c>
      <c r="L28" s="1">
        <v>700714</v>
      </c>
      <c r="M28" s="1"/>
      <c r="N28" s="1">
        <v>724597</v>
      </c>
    </row>
    <row r="29" spans="1:14" x14ac:dyDescent="0.25">
      <c r="A29" s="3" t="s">
        <v>106</v>
      </c>
      <c r="B29" s="1">
        <v>173703</v>
      </c>
      <c r="C29" s="1">
        <v>206814</v>
      </c>
      <c r="D29" s="1">
        <v>232450</v>
      </c>
      <c r="E29" s="1">
        <v>190412</v>
      </c>
      <c r="F29" s="1">
        <v>154507</v>
      </c>
      <c r="G29" s="1">
        <v>179652</v>
      </c>
      <c r="H29" s="1">
        <v>240178</v>
      </c>
      <c r="I29" s="1">
        <v>266063</v>
      </c>
      <c r="J29" s="1">
        <v>242763</v>
      </c>
      <c r="K29" s="1">
        <v>267928</v>
      </c>
      <c r="L29" s="1">
        <v>279240</v>
      </c>
      <c r="M29" s="1"/>
      <c r="N29" s="1">
        <v>279240</v>
      </c>
    </row>
    <row r="30" spans="1:14" x14ac:dyDescent="0.25">
      <c r="A30" s="3" t="s">
        <v>123</v>
      </c>
      <c r="B30" s="1">
        <v>927365</v>
      </c>
      <c r="C30" s="1">
        <v>915018</v>
      </c>
      <c r="D30" s="1">
        <v>1346481</v>
      </c>
      <c r="E30" s="1">
        <v>1237258</v>
      </c>
      <c r="F30" s="1">
        <v>1134661</v>
      </c>
      <c r="G30" s="1">
        <v>1225938</v>
      </c>
      <c r="H30" s="1">
        <v>1631163</v>
      </c>
      <c r="I30" s="1">
        <v>1961166</v>
      </c>
      <c r="J30" s="1">
        <v>2142651</v>
      </c>
      <c r="K30" s="1">
        <v>2270395</v>
      </c>
      <c r="L30" s="1">
        <v>2362631</v>
      </c>
      <c r="M30" s="1"/>
      <c r="N30" s="1">
        <v>2362631</v>
      </c>
    </row>
    <row r="31" spans="1:14" x14ac:dyDescent="0.25">
      <c r="A31" s="3" t="s">
        <v>125</v>
      </c>
      <c r="B31" s="1">
        <v>153684</v>
      </c>
      <c r="C31" s="1">
        <v>193695</v>
      </c>
      <c r="D31" s="1">
        <v>200336</v>
      </c>
      <c r="E31" s="1">
        <v>166559</v>
      </c>
      <c r="F31" s="1">
        <v>136244</v>
      </c>
      <c r="G31" s="1">
        <v>125050</v>
      </c>
      <c r="H31" s="1">
        <v>174852</v>
      </c>
      <c r="I31" s="1">
        <v>196651</v>
      </c>
      <c r="J31" s="1">
        <v>168601</v>
      </c>
      <c r="K31" s="1">
        <v>188320</v>
      </c>
      <c r="L31" s="1">
        <v>216794</v>
      </c>
      <c r="M31" s="1"/>
      <c r="N31" s="1">
        <v>216794</v>
      </c>
    </row>
    <row r="32" spans="1:14" x14ac:dyDescent="0.25">
      <c r="A32" s="3" t="s">
        <v>108</v>
      </c>
      <c r="B32" s="1">
        <v>359219</v>
      </c>
      <c r="C32" s="1">
        <v>419214</v>
      </c>
      <c r="D32" s="1">
        <v>460054</v>
      </c>
      <c r="E32" s="1">
        <v>397956</v>
      </c>
      <c r="F32" s="1">
        <v>343678</v>
      </c>
      <c r="G32" s="1">
        <v>363467</v>
      </c>
      <c r="H32" s="1">
        <v>433862</v>
      </c>
      <c r="I32" s="1">
        <v>512814</v>
      </c>
      <c r="J32" s="1">
        <v>452979</v>
      </c>
      <c r="K32" s="1">
        <v>475064</v>
      </c>
      <c r="L32" s="1">
        <v>495961</v>
      </c>
      <c r="M32" s="1"/>
      <c r="N32" s="1">
        <v>512814</v>
      </c>
    </row>
    <row r="33" spans="1:14" x14ac:dyDescent="0.25">
      <c r="A33" s="3" t="s">
        <v>112</v>
      </c>
      <c r="B33" s="1">
        <v>185935</v>
      </c>
      <c r="C33" s="1">
        <v>221705</v>
      </c>
      <c r="D33" s="1">
        <v>267050</v>
      </c>
      <c r="E33" s="1">
        <v>281537</v>
      </c>
      <c r="F33" s="1">
        <v>209040</v>
      </c>
      <c r="G33" s="1">
        <v>246166</v>
      </c>
      <c r="H33" s="1">
        <v>273559</v>
      </c>
      <c r="I33" s="1">
        <v>340511</v>
      </c>
      <c r="J33" s="1">
        <v>384826</v>
      </c>
      <c r="K33" s="1">
        <v>369561</v>
      </c>
      <c r="L33" s="1">
        <v>348526</v>
      </c>
      <c r="M33" s="1"/>
      <c r="N33" s="1">
        <v>384826</v>
      </c>
    </row>
    <row r="34" spans="1:14" x14ac:dyDescent="0.25">
      <c r="A34" s="3" t="s">
        <v>114</v>
      </c>
      <c r="B34" s="1">
        <v>1509688</v>
      </c>
      <c r="C34" s="1">
        <v>1546557</v>
      </c>
      <c r="D34" s="1">
        <v>1933630</v>
      </c>
      <c r="E34" s="1">
        <v>1743192</v>
      </c>
      <c r="F34" s="1">
        <v>1436206</v>
      </c>
      <c r="G34" s="1">
        <v>1652361</v>
      </c>
      <c r="H34" s="1">
        <v>1788850</v>
      </c>
      <c r="I34" s="1">
        <v>1911430</v>
      </c>
      <c r="J34" s="1">
        <v>2215422</v>
      </c>
      <c r="K34" s="1">
        <v>2122786</v>
      </c>
      <c r="L34" s="1">
        <v>2148278</v>
      </c>
      <c r="M34" s="1"/>
      <c r="N34" s="1">
        <v>2215422</v>
      </c>
    </row>
    <row r="35" spans="1:14" x14ac:dyDescent="0.25">
      <c r="A35" s="3" t="s">
        <v>116</v>
      </c>
      <c r="B35" s="1">
        <v>211419</v>
      </c>
      <c r="C35" s="1">
        <v>250779</v>
      </c>
      <c r="D35" s="1">
        <v>307101</v>
      </c>
      <c r="E35" s="1">
        <v>270341</v>
      </c>
      <c r="F35" s="1">
        <v>261617</v>
      </c>
      <c r="G35" s="1">
        <v>273495</v>
      </c>
      <c r="H35" s="1">
        <v>286783</v>
      </c>
      <c r="I35" s="1">
        <v>376930</v>
      </c>
      <c r="J35" s="1">
        <v>472422</v>
      </c>
      <c r="K35" s="1">
        <v>415335</v>
      </c>
      <c r="L35" s="1">
        <v>385234</v>
      </c>
      <c r="M35" s="1"/>
      <c r="N35" s="1">
        <v>472422</v>
      </c>
    </row>
    <row r="36" spans="1:14" x14ac:dyDescent="0.25">
      <c r="A36" s="3" t="s">
        <v>110</v>
      </c>
      <c r="B36" s="1">
        <v>101273</v>
      </c>
      <c r="C36" s="1">
        <v>155017</v>
      </c>
      <c r="D36" s="1">
        <v>188770</v>
      </c>
      <c r="E36" s="1">
        <v>206040</v>
      </c>
      <c r="F36" s="1">
        <v>189148</v>
      </c>
      <c r="G36" s="1">
        <v>203974</v>
      </c>
      <c r="H36" s="1">
        <v>301575</v>
      </c>
      <c r="I36" s="1">
        <v>418690</v>
      </c>
      <c r="J36" s="1">
        <v>533736</v>
      </c>
      <c r="K36" s="1">
        <v>531373</v>
      </c>
      <c r="L36" s="1">
        <v>539260</v>
      </c>
      <c r="M36" s="1"/>
      <c r="N36" s="1">
        <v>539260</v>
      </c>
    </row>
    <row r="37" spans="1:14" x14ac:dyDescent="0.25">
      <c r="A37" s="3" t="s">
        <v>118</v>
      </c>
      <c r="B37" s="1">
        <v>3244165</v>
      </c>
      <c r="C37" s="1">
        <v>2728372</v>
      </c>
      <c r="D37" s="1">
        <v>3376519</v>
      </c>
      <c r="E37" s="1">
        <v>3255487</v>
      </c>
      <c r="F37" s="1">
        <v>3346894</v>
      </c>
      <c r="G37" s="1">
        <v>3649630</v>
      </c>
      <c r="H37" s="1">
        <v>3942215</v>
      </c>
      <c r="I37" s="1">
        <v>4180755</v>
      </c>
      <c r="J37" s="1">
        <v>4645332</v>
      </c>
      <c r="K37" s="1">
        <v>4324228</v>
      </c>
      <c r="L37" s="1">
        <v>4379789</v>
      </c>
      <c r="M37" s="1"/>
      <c r="N37" s="1">
        <v>4645332</v>
      </c>
    </row>
    <row r="38" spans="1:14" x14ac:dyDescent="0.25">
      <c r="A38" s="3" t="s">
        <v>127</v>
      </c>
      <c r="B38" s="1">
        <v>2009959</v>
      </c>
      <c r="C38" s="1">
        <v>2206545</v>
      </c>
      <c r="D38" s="1">
        <v>2678559</v>
      </c>
      <c r="E38" s="1">
        <v>2416549</v>
      </c>
      <c r="F38" s="1">
        <v>1984942</v>
      </c>
      <c r="G38" s="1">
        <v>2148222</v>
      </c>
      <c r="H38" s="1">
        <v>2350363</v>
      </c>
      <c r="I38" s="1">
        <v>2859764</v>
      </c>
      <c r="J38" s="1">
        <v>2940044</v>
      </c>
      <c r="K38" s="1">
        <v>2827621</v>
      </c>
      <c r="L38" s="1">
        <v>2841005</v>
      </c>
      <c r="M38" s="1"/>
      <c r="N38" s="1">
        <v>2940044</v>
      </c>
    </row>
    <row r="39" spans="1:14" x14ac:dyDescent="0.25">
      <c r="A39" s="3" t="s">
        <v>129</v>
      </c>
      <c r="B39" s="1">
        <v>545708</v>
      </c>
      <c r="C39" s="1">
        <v>695570</v>
      </c>
      <c r="D39" s="1">
        <v>861530</v>
      </c>
      <c r="E39" s="1">
        <v>678367</v>
      </c>
      <c r="F39" s="1">
        <v>592929</v>
      </c>
      <c r="G39" s="1">
        <v>582315</v>
      </c>
      <c r="H39" s="1">
        <v>744337</v>
      </c>
      <c r="I39" s="1">
        <v>959792</v>
      </c>
      <c r="J39" s="1">
        <v>960165</v>
      </c>
      <c r="K39" s="1">
        <v>891325</v>
      </c>
      <c r="L39" s="1">
        <v>949136</v>
      </c>
      <c r="M39" s="1"/>
      <c r="N39" s="1">
        <v>960165</v>
      </c>
    </row>
    <row r="40" spans="1:14" x14ac:dyDescent="0.25">
      <c r="A40" s="3" t="s">
        <v>131</v>
      </c>
      <c r="B40" s="1">
        <v>492120</v>
      </c>
      <c r="C40" s="1">
        <v>571044</v>
      </c>
      <c r="D40" s="1">
        <v>685700</v>
      </c>
      <c r="E40" s="1">
        <v>616206</v>
      </c>
      <c r="F40" s="1">
        <v>621314</v>
      </c>
      <c r="G40" s="1">
        <v>649641</v>
      </c>
      <c r="H40" s="1">
        <v>720342</v>
      </c>
      <c r="I40" s="1">
        <v>943163</v>
      </c>
      <c r="J40" s="1">
        <v>1037291</v>
      </c>
      <c r="K40" s="1">
        <v>970488</v>
      </c>
      <c r="L40" s="1">
        <v>1002106</v>
      </c>
      <c r="M40" s="1"/>
      <c r="N40" s="1">
        <v>1037291</v>
      </c>
    </row>
    <row r="41" spans="1:14" x14ac:dyDescent="0.25">
      <c r="A41" s="3" t="s">
        <v>133</v>
      </c>
      <c r="B41" s="1">
        <v>2328677</v>
      </c>
      <c r="C41" s="1">
        <v>2261872</v>
      </c>
      <c r="D41" s="1">
        <v>2584323</v>
      </c>
      <c r="E41" s="1">
        <v>2300087</v>
      </c>
      <c r="F41" s="1">
        <v>2239164</v>
      </c>
      <c r="G41" s="1">
        <v>2215819</v>
      </c>
      <c r="H41" s="1">
        <v>2485967</v>
      </c>
      <c r="I41" s="1">
        <v>2938095</v>
      </c>
      <c r="J41" s="1">
        <v>3276363</v>
      </c>
      <c r="K41" s="1">
        <v>2990274</v>
      </c>
      <c r="L41" s="1">
        <v>2970733</v>
      </c>
      <c r="M41" s="1"/>
      <c r="N41" s="1">
        <v>3276363</v>
      </c>
    </row>
    <row r="42" spans="1:14" x14ac:dyDescent="0.25">
      <c r="A42" s="3" t="s">
        <v>136</v>
      </c>
      <c r="B42" s="1">
        <v>227636</v>
      </c>
      <c r="C42" s="1">
        <v>198342</v>
      </c>
      <c r="D42" s="1">
        <v>212080</v>
      </c>
      <c r="E42" s="1">
        <v>225123</v>
      </c>
      <c r="F42" s="1">
        <v>213299</v>
      </c>
      <c r="G42" s="1">
        <v>233050</v>
      </c>
      <c r="H42" s="1">
        <v>249508</v>
      </c>
      <c r="I42" s="1">
        <v>259760</v>
      </c>
      <c r="J42" s="1">
        <v>296571</v>
      </c>
      <c r="K42" s="1">
        <v>279677</v>
      </c>
      <c r="L42" s="1">
        <v>252525</v>
      </c>
      <c r="M42" s="1"/>
      <c r="N42" s="1">
        <v>296571</v>
      </c>
    </row>
    <row r="43" spans="1:14" x14ac:dyDescent="0.25">
      <c r="A43" s="3" t="s">
        <v>138</v>
      </c>
      <c r="B43" s="1">
        <v>450807</v>
      </c>
      <c r="C43" s="1">
        <v>439277</v>
      </c>
      <c r="D43" s="1">
        <v>615539</v>
      </c>
      <c r="E43" s="1">
        <v>606443</v>
      </c>
      <c r="F43" s="1">
        <v>577507</v>
      </c>
      <c r="G43" s="1">
        <v>573339</v>
      </c>
      <c r="H43" s="1">
        <v>786892</v>
      </c>
      <c r="I43" s="1">
        <v>937974</v>
      </c>
      <c r="J43" s="1">
        <v>1034896</v>
      </c>
      <c r="K43" s="1">
        <v>1071645</v>
      </c>
      <c r="L43" s="1">
        <v>1155389</v>
      </c>
      <c r="M43" s="1"/>
      <c r="N43" s="1">
        <v>1155389</v>
      </c>
    </row>
    <row r="44" spans="1:14" x14ac:dyDescent="0.25">
      <c r="A44" s="3" t="s">
        <v>140</v>
      </c>
      <c r="B44" s="1">
        <v>151505</v>
      </c>
      <c r="C44" s="1">
        <v>198343</v>
      </c>
      <c r="D44" s="1">
        <v>200267</v>
      </c>
      <c r="E44" s="1">
        <v>165415</v>
      </c>
      <c r="F44" s="1">
        <v>136718</v>
      </c>
      <c r="G44" s="1">
        <v>150543</v>
      </c>
      <c r="H44" s="1">
        <v>190700</v>
      </c>
      <c r="I44" s="1">
        <v>232584</v>
      </c>
      <c r="J44" s="1">
        <v>203054</v>
      </c>
      <c r="K44" s="1">
        <v>210610</v>
      </c>
      <c r="L44" s="1">
        <v>227721</v>
      </c>
      <c r="M44" s="1"/>
      <c r="N44" s="1">
        <v>232584</v>
      </c>
    </row>
    <row r="45" spans="1:14" x14ac:dyDescent="0.25">
      <c r="A45" s="3" t="s">
        <v>142</v>
      </c>
      <c r="B45" s="1">
        <v>825879</v>
      </c>
      <c r="C45" s="1">
        <v>787761</v>
      </c>
      <c r="D45" s="1">
        <v>990212</v>
      </c>
      <c r="E45" s="1">
        <v>947233</v>
      </c>
      <c r="F45" s="1">
        <v>933521</v>
      </c>
      <c r="G45" s="1">
        <v>909146</v>
      </c>
      <c r="H45" s="1">
        <v>1061949</v>
      </c>
      <c r="I45" s="1">
        <v>1384375</v>
      </c>
      <c r="J45" s="1">
        <v>1479178</v>
      </c>
      <c r="K45" s="1">
        <v>1462330</v>
      </c>
      <c r="L45" s="1">
        <v>1522925</v>
      </c>
      <c r="M45" s="1"/>
      <c r="N45" s="1">
        <v>1522925</v>
      </c>
    </row>
    <row r="46" spans="1:14" x14ac:dyDescent="0.25">
      <c r="A46" s="3" t="s">
        <v>144</v>
      </c>
      <c r="B46" s="1">
        <v>2082319</v>
      </c>
      <c r="C46" s="1">
        <v>2510705</v>
      </c>
      <c r="D46" s="1">
        <v>3433428</v>
      </c>
      <c r="E46" s="1">
        <v>3036829</v>
      </c>
      <c r="F46" s="1">
        <v>2496071</v>
      </c>
      <c r="G46" s="1">
        <v>2736167</v>
      </c>
      <c r="H46" s="1">
        <v>3799639</v>
      </c>
      <c r="I46" s="1">
        <v>4526917</v>
      </c>
      <c r="J46" s="1">
        <v>4479328</v>
      </c>
      <c r="K46" s="1">
        <v>4569843</v>
      </c>
      <c r="L46" s="1">
        <v>4685047</v>
      </c>
      <c r="M46" s="1"/>
      <c r="N46" s="1">
        <v>4685047</v>
      </c>
    </row>
    <row r="47" spans="1:14" x14ac:dyDescent="0.25">
      <c r="A47" s="3" t="s">
        <v>146</v>
      </c>
      <c r="B47" s="1">
        <v>337908</v>
      </c>
      <c r="C47" s="1">
        <v>439687</v>
      </c>
      <c r="D47" s="1">
        <v>469105</v>
      </c>
      <c r="E47" s="1">
        <v>428442</v>
      </c>
      <c r="F47" s="1">
        <v>322632</v>
      </c>
      <c r="G47" s="1">
        <v>361911</v>
      </c>
      <c r="H47" s="1">
        <v>515096</v>
      </c>
      <c r="I47" s="1">
        <v>663742</v>
      </c>
      <c r="J47" s="1">
        <v>596030</v>
      </c>
      <c r="K47" s="1">
        <v>740600</v>
      </c>
      <c r="L47" s="1">
        <v>515211</v>
      </c>
      <c r="M47" s="1"/>
      <c r="N47" s="1">
        <v>740600</v>
      </c>
    </row>
    <row r="48" spans="1:14" x14ac:dyDescent="0.25">
      <c r="A48" s="3" t="s">
        <v>151</v>
      </c>
      <c r="B48" s="1">
        <v>836554</v>
      </c>
      <c r="C48" s="1">
        <v>989609</v>
      </c>
      <c r="D48" s="1">
        <v>1337078</v>
      </c>
      <c r="E48" s="1">
        <v>1309162</v>
      </c>
      <c r="F48" s="1">
        <v>1150517</v>
      </c>
      <c r="G48" s="1">
        <v>1138350</v>
      </c>
      <c r="H48" s="1">
        <v>1437490</v>
      </c>
      <c r="I48" s="1">
        <v>1716959</v>
      </c>
      <c r="J48" s="1">
        <v>1959532</v>
      </c>
      <c r="K48" s="1">
        <v>1971820</v>
      </c>
      <c r="L48" s="1">
        <v>1981473</v>
      </c>
      <c r="M48" s="1"/>
      <c r="N48" s="1">
        <v>1981473</v>
      </c>
    </row>
    <row r="49" spans="1:14" x14ac:dyDescent="0.25">
      <c r="A49" s="3" t="s">
        <v>149</v>
      </c>
      <c r="B49" s="1">
        <v>100387</v>
      </c>
      <c r="C49" s="1">
        <v>94628</v>
      </c>
      <c r="D49" s="1">
        <v>135865</v>
      </c>
      <c r="E49" s="1">
        <v>124331</v>
      </c>
      <c r="F49" s="1">
        <v>133592</v>
      </c>
      <c r="G49" s="1">
        <v>137894</v>
      </c>
      <c r="H49" s="1">
        <v>149022</v>
      </c>
      <c r="I49" s="1">
        <v>184067</v>
      </c>
      <c r="J49" s="1">
        <v>219262</v>
      </c>
      <c r="K49" s="1">
        <v>199239</v>
      </c>
      <c r="L49" s="1">
        <v>178573</v>
      </c>
      <c r="M49" s="1"/>
      <c r="N49" s="1">
        <v>219262</v>
      </c>
    </row>
    <row r="50" spans="1:14" x14ac:dyDescent="0.25">
      <c r="A50" s="3" t="s">
        <v>153</v>
      </c>
      <c r="B50" s="1">
        <v>777732</v>
      </c>
      <c r="C50" s="1">
        <v>865244</v>
      </c>
      <c r="D50" s="1">
        <v>1051670</v>
      </c>
      <c r="E50" s="1">
        <v>933516</v>
      </c>
      <c r="F50" s="1">
        <v>993037</v>
      </c>
      <c r="G50" s="1">
        <v>1123323</v>
      </c>
      <c r="H50" s="1">
        <v>1247652</v>
      </c>
      <c r="I50" s="1">
        <v>1510201</v>
      </c>
      <c r="J50" s="1">
        <v>1750848</v>
      </c>
      <c r="K50" s="1">
        <v>1755396</v>
      </c>
      <c r="L50" s="1">
        <v>1742718</v>
      </c>
      <c r="M50" s="1"/>
      <c r="N50" s="1">
        <v>1755396</v>
      </c>
    </row>
    <row r="51" spans="1:14" x14ac:dyDescent="0.25">
      <c r="A51" s="3" t="s">
        <v>157</v>
      </c>
      <c r="B51" s="1">
        <v>1040232</v>
      </c>
      <c r="C51" s="1">
        <v>1088845</v>
      </c>
      <c r="D51" s="1">
        <v>1198584</v>
      </c>
      <c r="E51" s="1">
        <v>1126794</v>
      </c>
      <c r="F51" s="1">
        <v>1041066</v>
      </c>
      <c r="G51" s="1">
        <v>1071971</v>
      </c>
      <c r="H51" s="1">
        <v>1242987</v>
      </c>
      <c r="I51" s="1">
        <v>1489504</v>
      </c>
      <c r="J51" s="1">
        <v>1677211</v>
      </c>
      <c r="K51" s="1">
        <v>1620985</v>
      </c>
      <c r="L51" s="1">
        <v>1405284</v>
      </c>
      <c r="M51" s="1"/>
      <c r="N51" s="1">
        <v>1677211</v>
      </c>
    </row>
    <row r="52" spans="1:14" x14ac:dyDescent="0.25">
      <c r="A52" s="3" t="s">
        <v>155</v>
      </c>
      <c r="B52" s="1">
        <v>435864</v>
      </c>
      <c r="C52" s="1">
        <v>367462</v>
      </c>
      <c r="D52" s="1">
        <v>405483</v>
      </c>
      <c r="E52" s="1">
        <v>341016</v>
      </c>
      <c r="F52" s="1">
        <v>331001</v>
      </c>
      <c r="G52" s="1">
        <v>327812</v>
      </c>
      <c r="H52" s="1">
        <v>336475</v>
      </c>
      <c r="I52" s="1">
        <v>423778</v>
      </c>
      <c r="J52" s="1">
        <v>397466</v>
      </c>
      <c r="K52" s="1">
        <v>417655</v>
      </c>
      <c r="L52" s="1">
        <v>489371</v>
      </c>
      <c r="M52" s="1"/>
      <c r="N52" s="1">
        <v>489371</v>
      </c>
    </row>
    <row r="53" spans="1:14" x14ac:dyDescent="0.25">
      <c r="A53" s="3" t="s">
        <v>159</v>
      </c>
      <c r="B53" s="1">
        <v>92717</v>
      </c>
      <c r="C53" s="1">
        <v>110700</v>
      </c>
      <c r="D53" s="1">
        <v>133241</v>
      </c>
      <c r="E53" s="1">
        <v>106867</v>
      </c>
      <c r="F53" s="1">
        <v>79347</v>
      </c>
      <c r="G53" s="1">
        <v>105388</v>
      </c>
      <c r="H53" s="1">
        <v>147947</v>
      </c>
      <c r="I53" s="1">
        <v>167629</v>
      </c>
      <c r="J53" s="1">
        <v>164958</v>
      </c>
      <c r="K53" s="1">
        <v>170962</v>
      </c>
      <c r="L53" s="1">
        <v>174419</v>
      </c>
      <c r="M53" s="1"/>
      <c r="N53" s="1">
        <v>174419</v>
      </c>
    </row>
    <row r="54" spans="1:14" x14ac:dyDescent="0.25">
      <c r="A54" s="3" t="s">
        <v>445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1:14" x14ac:dyDescent="0.25">
      <c r="A55" s="3" t="s">
        <v>446</v>
      </c>
      <c r="B55" s="1">
        <v>3882244</v>
      </c>
      <c r="C55" s="1">
        <v>4522994</v>
      </c>
      <c r="D55" s="1">
        <v>5467009</v>
      </c>
      <c r="E55" s="1">
        <v>5054917</v>
      </c>
      <c r="F55" s="1">
        <v>5121325</v>
      </c>
      <c r="G55" s="1">
        <v>5119835</v>
      </c>
      <c r="H55" s="1">
        <v>5861203</v>
      </c>
      <c r="I55" s="1">
        <v>6745485</v>
      </c>
      <c r="J55" s="1">
        <v>8274473</v>
      </c>
      <c r="K55" s="1">
        <v>7854285</v>
      </c>
      <c r="L55" s="1">
        <v>8753788</v>
      </c>
      <c r="M55" s="1"/>
      <c r="N55" s="1">
        <v>8753788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840AB-504F-48CE-AE9B-3DC4E6C16A10}">
  <dimension ref="A3:Y55"/>
  <sheetViews>
    <sheetView topLeftCell="A16" workbookViewId="0">
      <selection activeCell="B5" sqref="B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4.7109375" bestFit="1" customWidth="1"/>
    <col min="4" max="4" width="16" bestFit="1" customWidth="1"/>
    <col min="5" max="5" width="18" bestFit="1" customWidth="1"/>
    <col min="6" max="6" width="17.7109375" bestFit="1" customWidth="1"/>
    <col min="7" max="7" width="12.140625" bestFit="1" customWidth="1"/>
    <col min="8" max="9" width="16" bestFit="1" customWidth="1"/>
    <col min="10" max="11" width="16.42578125" bestFit="1" customWidth="1"/>
    <col min="12" max="12" width="15.85546875" bestFit="1" customWidth="1"/>
    <col min="13" max="13" width="11.28515625" bestFit="1" customWidth="1"/>
    <col min="14" max="17" width="15.7109375" bestFit="1" customWidth="1"/>
    <col min="18" max="21" width="16.42578125" bestFit="1" customWidth="1"/>
    <col min="22" max="23" width="15.85546875" bestFit="1" customWidth="1"/>
    <col min="24" max="24" width="220.85546875" bestFit="1" customWidth="1"/>
    <col min="25" max="25" width="105.28515625" bestFit="1" customWidth="1"/>
    <col min="26" max="26" width="26.5703125" bestFit="1" customWidth="1"/>
    <col min="27" max="27" width="21.5703125" bestFit="1" customWidth="1"/>
  </cols>
  <sheetData>
    <row r="3" spans="1:25" x14ac:dyDescent="0.25">
      <c r="A3" s="2" t="s">
        <v>456</v>
      </c>
      <c r="B3" s="2" t="s">
        <v>448</v>
      </c>
    </row>
    <row r="4" spans="1:25" s="3" customFormat="1" x14ac:dyDescent="0.25">
      <c r="A4" s="4" t="s">
        <v>444</v>
      </c>
      <c r="B4" s="3">
        <v>1976</v>
      </c>
      <c r="C4" s="3">
        <v>1980</v>
      </c>
      <c r="D4" s="3">
        <v>1984</v>
      </c>
      <c r="E4" s="3">
        <v>1988</v>
      </c>
      <c r="F4" s="3">
        <v>1992</v>
      </c>
      <c r="G4" s="3">
        <v>1996</v>
      </c>
      <c r="H4" s="3">
        <v>2000</v>
      </c>
      <c r="I4" s="3">
        <v>2004</v>
      </c>
      <c r="J4" s="3">
        <v>2008</v>
      </c>
      <c r="K4" s="3">
        <v>2012</v>
      </c>
      <c r="L4" s="3">
        <v>2016</v>
      </c>
      <c r="M4"/>
      <c r="N4"/>
      <c r="O4"/>
      <c r="P4"/>
      <c r="Q4"/>
      <c r="R4"/>
      <c r="S4"/>
      <c r="T4"/>
      <c r="U4"/>
      <c r="V4"/>
      <c r="W4"/>
      <c r="X4"/>
      <c r="Y4"/>
    </row>
    <row r="5" spans="1:25" x14ac:dyDescent="0.25">
      <c r="A5" s="3" t="s">
        <v>31</v>
      </c>
      <c r="B5" s="1" t="s">
        <v>20</v>
      </c>
      <c r="C5" s="1" t="s">
        <v>160</v>
      </c>
      <c r="D5" s="1" t="s">
        <v>160</v>
      </c>
      <c r="E5" s="1" t="s">
        <v>207</v>
      </c>
      <c r="F5" s="1" t="s">
        <v>207</v>
      </c>
      <c r="G5" s="1" t="s">
        <v>270</v>
      </c>
      <c r="H5" s="1" t="s">
        <v>297</v>
      </c>
      <c r="I5" s="1" t="s">
        <v>297</v>
      </c>
      <c r="J5" s="1" t="s">
        <v>348</v>
      </c>
      <c r="K5" s="1" t="s">
        <v>376</v>
      </c>
      <c r="L5" s="1" t="s">
        <v>407</v>
      </c>
    </row>
    <row r="6" spans="1:25" x14ac:dyDescent="0.25">
      <c r="A6" s="3" t="s">
        <v>15</v>
      </c>
      <c r="B6" s="1" t="s">
        <v>17</v>
      </c>
      <c r="C6" s="1" t="s">
        <v>160</v>
      </c>
      <c r="D6" s="1" t="s">
        <v>160</v>
      </c>
      <c r="E6" s="1" t="s">
        <v>207</v>
      </c>
      <c r="F6" s="1" t="s">
        <v>207</v>
      </c>
      <c r="G6" s="1" t="s">
        <v>270</v>
      </c>
      <c r="H6" s="1" t="s">
        <v>297</v>
      </c>
      <c r="I6" s="1" t="s">
        <v>297</v>
      </c>
      <c r="J6" s="1" t="s">
        <v>348</v>
      </c>
      <c r="K6" s="1" t="s">
        <v>376</v>
      </c>
      <c r="L6" s="1" t="s">
        <v>407</v>
      </c>
    </row>
    <row r="7" spans="1:25" x14ac:dyDescent="0.25">
      <c r="A7" s="3" t="s">
        <v>41</v>
      </c>
      <c r="B7" s="1" t="s">
        <v>17</v>
      </c>
      <c r="C7" s="1" t="s">
        <v>160</v>
      </c>
      <c r="D7" s="1" t="s">
        <v>160</v>
      </c>
      <c r="E7" s="1" t="s">
        <v>207</v>
      </c>
      <c r="F7" s="1" t="s">
        <v>230</v>
      </c>
      <c r="G7" s="1" t="s">
        <v>230</v>
      </c>
      <c r="H7" s="1" t="s">
        <v>297</v>
      </c>
      <c r="I7" s="1" t="s">
        <v>297</v>
      </c>
      <c r="J7" s="1" t="s">
        <v>348</v>
      </c>
      <c r="K7" s="1" t="s">
        <v>376</v>
      </c>
      <c r="L7" s="1" t="s">
        <v>407</v>
      </c>
    </row>
    <row r="8" spans="1:25" x14ac:dyDescent="0.25">
      <c r="A8" s="3" t="s">
        <v>33</v>
      </c>
      <c r="B8" s="1" t="s">
        <v>20</v>
      </c>
      <c r="C8" s="1" t="s">
        <v>160</v>
      </c>
      <c r="D8" s="1" t="s">
        <v>160</v>
      </c>
      <c r="E8" s="1" t="s">
        <v>207</v>
      </c>
      <c r="F8" s="1" t="s">
        <v>207</v>
      </c>
      <c r="G8" s="1" t="s">
        <v>230</v>
      </c>
      <c r="H8" s="1" t="s">
        <v>297</v>
      </c>
      <c r="I8" s="1" t="s">
        <v>297</v>
      </c>
      <c r="J8" s="1" t="s">
        <v>348</v>
      </c>
      <c r="K8" s="1" t="s">
        <v>376</v>
      </c>
      <c r="L8" s="1" t="s">
        <v>407</v>
      </c>
    </row>
    <row r="9" spans="1:25" x14ac:dyDescent="0.25">
      <c r="A9" s="3" t="s">
        <v>43</v>
      </c>
      <c r="B9" s="1" t="s">
        <v>20</v>
      </c>
      <c r="C9" s="1" t="s">
        <v>160</v>
      </c>
      <c r="D9" s="1" t="s">
        <v>160</v>
      </c>
      <c r="E9" s="1" t="s">
        <v>207</v>
      </c>
      <c r="F9" s="1" t="s">
        <v>230</v>
      </c>
      <c r="G9" s="1" t="s">
        <v>230</v>
      </c>
      <c r="H9" s="1" t="s">
        <v>298</v>
      </c>
      <c r="I9" s="1" t="s">
        <v>313</v>
      </c>
      <c r="J9" s="1" t="s">
        <v>349</v>
      </c>
      <c r="K9" s="1" t="s">
        <v>349</v>
      </c>
      <c r="L9" s="1" t="s">
        <v>408</v>
      </c>
    </row>
    <row r="10" spans="1:25" x14ac:dyDescent="0.25">
      <c r="A10" s="3" t="s">
        <v>47</v>
      </c>
      <c r="B10" s="1" t="s">
        <v>20</v>
      </c>
      <c r="C10" s="1" t="s">
        <v>160</v>
      </c>
      <c r="D10" s="1" t="s">
        <v>160</v>
      </c>
      <c r="E10" s="1" t="s">
        <v>207</v>
      </c>
      <c r="F10" s="1" t="s">
        <v>230</v>
      </c>
      <c r="G10" s="1" t="s">
        <v>270</v>
      </c>
      <c r="H10" s="1" t="s">
        <v>297</v>
      </c>
      <c r="I10" s="1" t="s">
        <v>297</v>
      </c>
      <c r="J10" s="1" t="s">
        <v>349</v>
      </c>
      <c r="K10" s="1" t="s">
        <v>349</v>
      </c>
      <c r="L10" s="1" t="s">
        <v>408</v>
      </c>
    </row>
    <row r="11" spans="1:25" x14ac:dyDescent="0.25">
      <c r="A11" s="3" t="s">
        <v>51</v>
      </c>
      <c r="B11" s="1" t="s">
        <v>20</v>
      </c>
      <c r="C11" s="1" t="s">
        <v>160</v>
      </c>
      <c r="D11" s="1" t="s">
        <v>160</v>
      </c>
      <c r="E11" s="1" t="s">
        <v>207</v>
      </c>
      <c r="F11" s="1" t="s">
        <v>230</v>
      </c>
      <c r="G11" s="1" t="s">
        <v>230</v>
      </c>
      <c r="H11" s="1" t="s">
        <v>298</v>
      </c>
      <c r="I11" s="1" t="s">
        <v>313</v>
      </c>
      <c r="J11" s="1" t="s">
        <v>349</v>
      </c>
      <c r="K11" s="1" t="s">
        <v>349</v>
      </c>
      <c r="L11" s="1" t="s">
        <v>408</v>
      </c>
    </row>
    <row r="12" spans="1:25" x14ac:dyDescent="0.25">
      <c r="A12" s="3" t="s">
        <v>58</v>
      </c>
      <c r="B12" s="1" t="s">
        <v>17</v>
      </c>
      <c r="C12" s="1" t="s">
        <v>17</v>
      </c>
      <c r="D12" s="1" t="s">
        <v>189</v>
      </c>
      <c r="E12" s="1" t="s">
        <v>208</v>
      </c>
      <c r="F12" s="1" t="s">
        <v>230</v>
      </c>
      <c r="G12" s="1" t="s">
        <v>230</v>
      </c>
      <c r="H12" s="1" t="s">
        <v>298</v>
      </c>
      <c r="I12" s="1" t="s">
        <v>313</v>
      </c>
      <c r="J12" s="1" t="s">
        <v>349</v>
      </c>
      <c r="K12" s="1" t="s">
        <v>349</v>
      </c>
      <c r="L12" s="1" t="s">
        <v>408</v>
      </c>
    </row>
    <row r="13" spans="1:25" x14ac:dyDescent="0.25">
      <c r="A13" s="3" t="s">
        <v>54</v>
      </c>
      <c r="B13" s="1" t="s">
        <v>17</v>
      </c>
      <c r="C13" s="1" t="s">
        <v>160</v>
      </c>
      <c r="D13" s="1" t="s">
        <v>160</v>
      </c>
      <c r="E13" s="1" t="s">
        <v>207</v>
      </c>
      <c r="F13" s="1" t="s">
        <v>230</v>
      </c>
      <c r="G13" s="1" t="s">
        <v>230</v>
      </c>
      <c r="H13" s="1" t="s">
        <v>298</v>
      </c>
      <c r="I13" s="1" t="s">
        <v>313</v>
      </c>
      <c r="J13" s="1" t="s">
        <v>349</v>
      </c>
      <c r="K13" s="1" t="s">
        <v>349</v>
      </c>
      <c r="L13" s="1" t="s">
        <v>408</v>
      </c>
    </row>
    <row r="14" spans="1:25" x14ac:dyDescent="0.25">
      <c r="A14" s="3" t="s">
        <v>61</v>
      </c>
      <c r="B14" s="1" t="s">
        <v>17</v>
      </c>
      <c r="C14" s="1" t="s">
        <v>160</v>
      </c>
      <c r="D14" s="1" t="s">
        <v>160</v>
      </c>
      <c r="E14" s="1" t="s">
        <v>207</v>
      </c>
      <c r="F14" s="1" t="s">
        <v>207</v>
      </c>
      <c r="G14" s="1" t="s">
        <v>230</v>
      </c>
      <c r="H14" s="1" t="s">
        <v>297</v>
      </c>
      <c r="I14" s="1" t="s">
        <v>297</v>
      </c>
      <c r="J14" s="1" t="s">
        <v>349</v>
      </c>
      <c r="K14" s="1" t="s">
        <v>349</v>
      </c>
      <c r="L14" s="1" t="s">
        <v>407</v>
      </c>
    </row>
    <row r="15" spans="1:25" x14ac:dyDescent="0.25">
      <c r="A15" s="3" t="s">
        <v>63</v>
      </c>
      <c r="B15" s="1" t="s">
        <v>17</v>
      </c>
      <c r="C15" s="1" t="s">
        <v>17</v>
      </c>
      <c r="D15" s="1" t="s">
        <v>160</v>
      </c>
      <c r="E15" s="1" t="s">
        <v>207</v>
      </c>
      <c r="F15" s="1" t="s">
        <v>230</v>
      </c>
      <c r="G15" s="1" t="s">
        <v>270</v>
      </c>
      <c r="H15" s="1" t="s">
        <v>297</v>
      </c>
      <c r="I15" s="1" t="s">
        <v>297</v>
      </c>
      <c r="J15" s="1" t="s">
        <v>348</v>
      </c>
      <c r="K15" s="1" t="s">
        <v>376</v>
      </c>
      <c r="L15" s="1" t="s">
        <v>407</v>
      </c>
    </row>
    <row r="16" spans="1:25" x14ac:dyDescent="0.25">
      <c r="A16" s="3" t="s">
        <v>65</v>
      </c>
      <c r="B16" s="1" t="s">
        <v>17</v>
      </c>
      <c r="C16" s="1" t="s">
        <v>17</v>
      </c>
      <c r="D16" s="1" t="s">
        <v>160</v>
      </c>
      <c r="E16" s="1" t="s">
        <v>208</v>
      </c>
      <c r="F16" s="1" t="s">
        <v>230</v>
      </c>
      <c r="G16" s="1" t="s">
        <v>230</v>
      </c>
      <c r="H16" s="1" t="s">
        <v>298</v>
      </c>
      <c r="I16" s="1" t="s">
        <v>313</v>
      </c>
      <c r="J16" s="1" t="s">
        <v>349</v>
      </c>
      <c r="K16" s="1" t="s">
        <v>349</v>
      </c>
      <c r="L16" s="1" t="s">
        <v>408</v>
      </c>
    </row>
    <row r="17" spans="1:12" x14ac:dyDescent="0.25">
      <c r="A17" s="3" t="s">
        <v>74</v>
      </c>
      <c r="B17" s="1" t="s">
        <v>20</v>
      </c>
      <c r="C17" s="1" t="s">
        <v>160</v>
      </c>
      <c r="D17" s="1" t="s">
        <v>160</v>
      </c>
      <c r="E17" s="1" t="s">
        <v>208</v>
      </c>
      <c r="F17" s="1" t="s">
        <v>230</v>
      </c>
      <c r="G17" s="1" t="s">
        <v>230</v>
      </c>
      <c r="H17" s="1" t="s">
        <v>298</v>
      </c>
      <c r="I17" s="1" t="s">
        <v>297</v>
      </c>
      <c r="J17" s="1" t="s">
        <v>349</v>
      </c>
      <c r="K17" s="1" t="s">
        <v>349</v>
      </c>
      <c r="L17" s="1" t="s">
        <v>407</v>
      </c>
    </row>
    <row r="18" spans="1:12" x14ac:dyDescent="0.25">
      <c r="A18" s="3" t="s">
        <v>67</v>
      </c>
      <c r="B18" s="1" t="s">
        <v>20</v>
      </c>
      <c r="C18" s="1" t="s">
        <v>160</v>
      </c>
      <c r="D18" s="1" t="s">
        <v>160</v>
      </c>
      <c r="E18" s="1" t="s">
        <v>207</v>
      </c>
      <c r="F18" s="1" t="s">
        <v>207</v>
      </c>
      <c r="G18" s="1" t="s">
        <v>270</v>
      </c>
      <c r="H18" s="1" t="s">
        <v>297</v>
      </c>
      <c r="I18" s="1" t="s">
        <v>297</v>
      </c>
      <c r="J18" s="1" t="s">
        <v>348</v>
      </c>
      <c r="K18" s="1" t="s">
        <v>376</v>
      </c>
      <c r="L18" s="1" t="s">
        <v>407</v>
      </c>
    </row>
    <row r="19" spans="1:12" x14ac:dyDescent="0.25">
      <c r="A19" s="3" t="s">
        <v>69</v>
      </c>
      <c r="B19" s="1" t="s">
        <v>20</v>
      </c>
      <c r="C19" s="1" t="s">
        <v>160</v>
      </c>
      <c r="D19" s="1" t="s">
        <v>160</v>
      </c>
      <c r="E19" s="1" t="s">
        <v>207</v>
      </c>
      <c r="F19" s="1" t="s">
        <v>230</v>
      </c>
      <c r="G19" s="1" t="s">
        <v>230</v>
      </c>
      <c r="H19" s="1" t="s">
        <v>298</v>
      </c>
      <c r="I19" s="1" t="s">
        <v>313</v>
      </c>
      <c r="J19" s="1" t="s">
        <v>349</v>
      </c>
      <c r="K19" s="1" t="s">
        <v>349</v>
      </c>
      <c r="L19" s="1" t="s">
        <v>408</v>
      </c>
    </row>
    <row r="20" spans="1:12" x14ac:dyDescent="0.25">
      <c r="A20" s="3" t="s">
        <v>72</v>
      </c>
      <c r="B20" s="1" t="s">
        <v>20</v>
      </c>
      <c r="C20" s="1" t="s">
        <v>160</v>
      </c>
      <c r="D20" s="1" t="s">
        <v>160</v>
      </c>
      <c r="E20" s="1" t="s">
        <v>207</v>
      </c>
      <c r="F20" s="1" t="s">
        <v>207</v>
      </c>
      <c r="G20" s="1" t="s">
        <v>270</v>
      </c>
      <c r="H20" s="1" t="s">
        <v>297</v>
      </c>
      <c r="I20" s="1" t="s">
        <v>297</v>
      </c>
      <c r="J20" s="1" t="s">
        <v>349</v>
      </c>
      <c r="K20" s="1" t="s">
        <v>376</v>
      </c>
      <c r="L20" s="1" t="s">
        <v>407</v>
      </c>
    </row>
    <row r="21" spans="1:12" x14ac:dyDescent="0.25">
      <c r="A21" s="3" t="s">
        <v>79</v>
      </c>
      <c r="B21" s="1" t="s">
        <v>20</v>
      </c>
      <c r="C21" s="1" t="s">
        <v>160</v>
      </c>
      <c r="D21" s="1" t="s">
        <v>160</v>
      </c>
      <c r="E21" s="1" t="s">
        <v>207</v>
      </c>
      <c r="F21" s="1" t="s">
        <v>207</v>
      </c>
      <c r="G21" s="1" t="s">
        <v>270</v>
      </c>
      <c r="H21" s="1" t="s">
        <v>297</v>
      </c>
      <c r="I21" s="1" t="s">
        <v>297</v>
      </c>
      <c r="J21" s="1" t="s">
        <v>348</v>
      </c>
      <c r="K21" s="1" t="s">
        <v>376</v>
      </c>
      <c r="L21" s="1" t="s">
        <v>407</v>
      </c>
    </row>
    <row r="22" spans="1:12" x14ac:dyDescent="0.25">
      <c r="A22" s="3" t="s">
        <v>82</v>
      </c>
      <c r="B22" s="1" t="s">
        <v>17</v>
      </c>
      <c r="C22" s="1" t="s">
        <v>160</v>
      </c>
      <c r="D22" s="1" t="s">
        <v>160</v>
      </c>
      <c r="E22" s="1" t="s">
        <v>207</v>
      </c>
      <c r="F22" s="1" t="s">
        <v>230</v>
      </c>
      <c r="G22" s="1" t="s">
        <v>230</v>
      </c>
      <c r="H22" s="1" t="s">
        <v>297</v>
      </c>
      <c r="I22" s="1" t="s">
        <v>297</v>
      </c>
      <c r="J22" s="1" t="s">
        <v>348</v>
      </c>
      <c r="K22" s="1" t="s">
        <v>376</v>
      </c>
      <c r="L22" s="1" t="s">
        <v>407</v>
      </c>
    </row>
    <row r="23" spans="1:12" x14ac:dyDescent="0.25">
      <c r="A23" s="3" t="s">
        <v>84</v>
      </c>
      <c r="B23" s="1" t="s">
        <v>17</v>
      </c>
      <c r="C23" s="1" t="s">
        <v>160</v>
      </c>
      <c r="D23" s="1" t="s">
        <v>160</v>
      </c>
      <c r="E23" s="1" t="s">
        <v>207</v>
      </c>
      <c r="F23" s="1" t="s">
        <v>230</v>
      </c>
      <c r="G23" s="1" t="s">
        <v>230</v>
      </c>
      <c r="H23" s="1" t="s">
        <v>297</v>
      </c>
      <c r="I23" s="1" t="s">
        <v>297</v>
      </c>
      <c r="J23" s="1" t="s">
        <v>348</v>
      </c>
      <c r="K23" s="1" t="s">
        <v>376</v>
      </c>
      <c r="L23" s="1" t="s">
        <v>407</v>
      </c>
    </row>
    <row r="24" spans="1:12" x14ac:dyDescent="0.25">
      <c r="A24" s="3" t="s">
        <v>90</v>
      </c>
      <c r="B24" s="1" t="s">
        <v>17</v>
      </c>
      <c r="C24" s="1" t="s">
        <v>160</v>
      </c>
      <c r="D24" s="1" t="s">
        <v>160</v>
      </c>
      <c r="E24" s="1" t="s">
        <v>208</v>
      </c>
      <c r="F24" s="1" t="s">
        <v>230</v>
      </c>
      <c r="G24" s="1" t="s">
        <v>230</v>
      </c>
      <c r="H24" s="1" t="s">
        <v>298</v>
      </c>
      <c r="I24" s="1" t="s">
        <v>313</v>
      </c>
      <c r="J24" s="1" t="s">
        <v>349</v>
      </c>
      <c r="K24" s="1" t="s">
        <v>349</v>
      </c>
      <c r="L24" s="1" t="s">
        <v>408</v>
      </c>
    </row>
    <row r="25" spans="1:12" x14ac:dyDescent="0.25">
      <c r="A25" s="3" t="s">
        <v>88</v>
      </c>
      <c r="B25" s="1" t="s">
        <v>17</v>
      </c>
      <c r="C25" s="1" t="s">
        <v>17</v>
      </c>
      <c r="D25" s="1" t="s">
        <v>160</v>
      </c>
      <c r="E25" s="1" t="s">
        <v>207</v>
      </c>
      <c r="F25" s="1" t="s">
        <v>230</v>
      </c>
      <c r="G25" s="1" t="s">
        <v>230</v>
      </c>
      <c r="H25" s="1" t="s">
        <v>298</v>
      </c>
      <c r="I25" s="1" t="s">
        <v>313</v>
      </c>
      <c r="J25" s="1" t="s">
        <v>349</v>
      </c>
      <c r="K25" s="1" t="s">
        <v>349</v>
      </c>
      <c r="L25" s="1" t="s">
        <v>408</v>
      </c>
    </row>
    <row r="26" spans="1:12" x14ac:dyDescent="0.25">
      <c r="A26" s="3" t="s">
        <v>86</v>
      </c>
      <c r="B26" s="1" t="s">
        <v>20</v>
      </c>
      <c r="C26" s="1" t="s">
        <v>160</v>
      </c>
      <c r="D26" s="1" t="s">
        <v>160</v>
      </c>
      <c r="E26" s="1" t="s">
        <v>207</v>
      </c>
      <c r="F26" s="1" t="s">
        <v>230</v>
      </c>
      <c r="G26" s="1" t="s">
        <v>230</v>
      </c>
      <c r="H26" s="1" t="s">
        <v>298</v>
      </c>
      <c r="I26" s="1" t="s">
        <v>313</v>
      </c>
      <c r="J26" s="1" t="s">
        <v>349</v>
      </c>
      <c r="K26" s="1" t="s">
        <v>349</v>
      </c>
      <c r="L26" s="1" t="s">
        <v>408</v>
      </c>
    </row>
    <row r="27" spans="1:12" x14ac:dyDescent="0.25">
      <c r="A27" s="3" t="s">
        <v>92</v>
      </c>
      <c r="B27" s="1" t="s">
        <v>20</v>
      </c>
      <c r="C27" s="1" t="s">
        <v>160</v>
      </c>
      <c r="D27" s="1" t="s">
        <v>160</v>
      </c>
      <c r="E27" s="1" t="s">
        <v>207</v>
      </c>
      <c r="F27" s="1" t="s">
        <v>230</v>
      </c>
      <c r="G27" s="1" t="s">
        <v>230</v>
      </c>
      <c r="H27" s="1" t="s">
        <v>298</v>
      </c>
      <c r="I27" s="1" t="s">
        <v>313</v>
      </c>
      <c r="J27" s="1" t="s">
        <v>349</v>
      </c>
      <c r="K27" s="1" t="s">
        <v>349</v>
      </c>
      <c r="L27" s="1" t="s">
        <v>407</v>
      </c>
    </row>
    <row r="28" spans="1:12" x14ac:dyDescent="0.25">
      <c r="A28" s="3" t="s">
        <v>95</v>
      </c>
      <c r="B28" s="1" t="s">
        <v>17</v>
      </c>
      <c r="C28" s="1" t="s">
        <v>17</v>
      </c>
      <c r="D28" s="1" t="s">
        <v>189</v>
      </c>
      <c r="E28" s="1" t="s">
        <v>208</v>
      </c>
      <c r="F28" s="1" t="s">
        <v>230</v>
      </c>
      <c r="G28" s="1" t="s">
        <v>230</v>
      </c>
      <c r="H28" s="1" t="s">
        <v>298</v>
      </c>
      <c r="I28" s="1" t="s">
        <v>313</v>
      </c>
      <c r="J28" s="1" t="s">
        <v>349</v>
      </c>
      <c r="K28" s="1" t="s">
        <v>349</v>
      </c>
      <c r="L28" s="1" t="s">
        <v>408</v>
      </c>
    </row>
    <row r="29" spans="1:12" x14ac:dyDescent="0.25">
      <c r="A29" s="3" t="s">
        <v>104</v>
      </c>
      <c r="B29" s="1" t="s">
        <v>17</v>
      </c>
      <c r="C29" s="1" t="s">
        <v>160</v>
      </c>
      <c r="D29" s="1" t="s">
        <v>160</v>
      </c>
      <c r="E29" s="1" t="s">
        <v>207</v>
      </c>
      <c r="F29" s="1" t="s">
        <v>230</v>
      </c>
      <c r="G29" s="1" t="s">
        <v>230</v>
      </c>
      <c r="H29" s="1" t="s">
        <v>297</v>
      </c>
      <c r="I29" s="1" t="s">
        <v>297</v>
      </c>
      <c r="J29" s="1" t="s">
        <v>348</v>
      </c>
      <c r="K29" s="1" t="s">
        <v>376</v>
      </c>
      <c r="L29" s="1" t="s">
        <v>407</v>
      </c>
    </row>
    <row r="30" spans="1:12" x14ac:dyDescent="0.25">
      <c r="A30" s="3" t="s">
        <v>102</v>
      </c>
      <c r="B30" s="1" t="s">
        <v>17</v>
      </c>
      <c r="C30" s="1" t="s">
        <v>160</v>
      </c>
      <c r="D30" s="1" t="s">
        <v>160</v>
      </c>
      <c r="E30" s="1" t="s">
        <v>207</v>
      </c>
      <c r="F30" s="1" t="s">
        <v>207</v>
      </c>
      <c r="G30" s="1" t="s">
        <v>270</v>
      </c>
      <c r="H30" s="1" t="s">
        <v>297</v>
      </c>
      <c r="I30" s="1" t="s">
        <v>297</v>
      </c>
      <c r="J30" s="1" t="s">
        <v>348</v>
      </c>
      <c r="K30" s="1" t="s">
        <v>376</v>
      </c>
      <c r="L30" s="1" t="s">
        <v>407</v>
      </c>
    </row>
    <row r="31" spans="1:12" x14ac:dyDescent="0.25">
      <c r="A31" s="3" t="s">
        <v>106</v>
      </c>
      <c r="B31" s="1" t="s">
        <v>20</v>
      </c>
      <c r="C31" s="1" t="s">
        <v>160</v>
      </c>
      <c r="D31" s="1" t="s">
        <v>160</v>
      </c>
      <c r="E31" s="1" t="s">
        <v>207</v>
      </c>
      <c r="F31" s="1" t="s">
        <v>230</v>
      </c>
      <c r="G31" s="1" t="s">
        <v>270</v>
      </c>
      <c r="H31" s="1" t="s">
        <v>297</v>
      </c>
      <c r="I31" s="1" t="s">
        <v>297</v>
      </c>
      <c r="J31" s="1" t="s">
        <v>348</v>
      </c>
      <c r="K31" s="1" t="s">
        <v>376</v>
      </c>
      <c r="L31" s="1" t="s">
        <v>407</v>
      </c>
    </row>
    <row r="32" spans="1:12" x14ac:dyDescent="0.25">
      <c r="A32" s="3" t="s">
        <v>123</v>
      </c>
      <c r="B32" s="1" t="s">
        <v>17</v>
      </c>
      <c r="C32" s="1" t="s">
        <v>160</v>
      </c>
      <c r="D32" s="1" t="s">
        <v>160</v>
      </c>
      <c r="E32" s="1" t="s">
        <v>207</v>
      </c>
      <c r="F32" s="1" t="s">
        <v>207</v>
      </c>
      <c r="G32" s="1" t="s">
        <v>270</v>
      </c>
      <c r="H32" s="1" t="s">
        <v>297</v>
      </c>
      <c r="I32" s="1" t="s">
        <v>297</v>
      </c>
      <c r="J32" s="1" t="s">
        <v>349</v>
      </c>
      <c r="K32" s="1" t="s">
        <v>376</v>
      </c>
      <c r="L32" s="1" t="s">
        <v>407</v>
      </c>
    </row>
    <row r="33" spans="1:12" x14ac:dyDescent="0.25">
      <c r="A33" s="3" t="s">
        <v>125</v>
      </c>
      <c r="B33" s="1" t="s">
        <v>20</v>
      </c>
      <c r="C33" s="1" t="s">
        <v>160</v>
      </c>
      <c r="D33" s="1" t="s">
        <v>160</v>
      </c>
      <c r="E33" s="1" t="s">
        <v>207</v>
      </c>
      <c r="F33" s="1" t="s">
        <v>207</v>
      </c>
      <c r="G33" s="1" t="s">
        <v>270</v>
      </c>
      <c r="H33" s="1" t="s">
        <v>297</v>
      </c>
      <c r="I33" s="1" t="s">
        <v>297</v>
      </c>
      <c r="J33" s="1" t="s">
        <v>348</v>
      </c>
      <c r="K33" s="1" t="s">
        <v>376</v>
      </c>
      <c r="L33" s="1" t="s">
        <v>407</v>
      </c>
    </row>
    <row r="34" spans="1:12" x14ac:dyDescent="0.25">
      <c r="A34" s="3" t="s">
        <v>108</v>
      </c>
      <c r="B34" s="1" t="s">
        <v>20</v>
      </c>
      <c r="C34" s="1" t="s">
        <v>160</v>
      </c>
      <c r="D34" s="1" t="s">
        <v>160</v>
      </c>
      <c r="E34" s="1" t="s">
        <v>207</v>
      </c>
      <c r="F34" s="1" t="s">
        <v>207</v>
      </c>
      <c r="G34" s="1" t="s">
        <v>270</v>
      </c>
      <c r="H34" s="1" t="s">
        <v>297</v>
      </c>
      <c r="I34" s="1" t="s">
        <v>297</v>
      </c>
      <c r="J34" s="1" t="s">
        <v>348</v>
      </c>
      <c r="K34" s="1" t="s">
        <v>376</v>
      </c>
      <c r="L34" s="1" t="s">
        <v>407</v>
      </c>
    </row>
    <row r="35" spans="1:12" x14ac:dyDescent="0.25">
      <c r="A35" s="3" t="s">
        <v>112</v>
      </c>
      <c r="B35" s="1" t="s">
        <v>20</v>
      </c>
      <c r="C35" s="1" t="s">
        <v>160</v>
      </c>
      <c r="D35" s="1" t="s">
        <v>160</v>
      </c>
      <c r="E35" s="1" t="s">
        <v>207</v>
      </c>
      <c r="F35" s="1" t="s">
        <v>230</v>
      </c>
      <c r="G35" s="1" t="s">
        <v>230</v>
      </c>
      <c r="H35" s="1" t="s">
        <v>297</v>
      </c>
      <c r="I35" s="1" t="s">
        <v>313</v>
      </c>
      <c r="J35" s="1" t="s">
        <v>349</v>
      </c>
      <c r="K35" s="1" t="s">
        <v>349</v>
      </c>
      <c r="L35" s="1" t="s">
        <v>408</v>
      </c>
    </row>
    <row r="36" spans="1:12" x14ac:dyDescent="0.25">
      <c r="A36" s="3" t="s">
        <v>114</v>
      </c>
      <c r="B36" s="1" t="s">
        <v>20</v>
      </c>
      <c r="C36" s="1" t="s">
        <v>160</v>
      </c>
      <c r="D36" s="1" t="s">
        <v>160</v>
      </c>
      <c r="E36" s="1" t="s">
        <v>207</v>
      </c>
      <c r="F36" s="1" t="s">
        <v>230</v>
      </c>
      <c r="G36" s="1" t="s">
        <v>230</v>
      </c>
      <c r="H36" s="1" t="s">
        <v>298</v>
      </c>
      <c r="I36" s="1" t="s">
        <v>313</v>
      </c>
      <c r="J36" s="1" t="s">
        <v>349</v>
      </c>
      <c r="K36" s="1" t="s">
        <v>349</v>
      </c>
      <c r="L36" s="1" t="s">
        <v>408</v>
      </c>
    </row>
    <row r="37" spans="1:12" x14ac:dyDescent="0.25">
      <c r="A37" s="3" t="s">
        <v>116</v>
      </c>
      <c r="B37" s="1" t="s">
        <v>20</v>
      </c>
      <c r="C37" s="1" t="s">
        <v>160</v>
      </c>
      <c r="D37" s="1" t="s">
        <v>160</v>
      </c>
      <c r="E37" s="1" t="s">
        <v>207</v>
      </c>
      <c r="F37" s="1" t="s">
        <v>230</v>
      </c>
      <c r="G37" s="1" t="s">
        <v>230</v>
      </c>
      <c r="H37" s="1" t="s">
        <v>298</v>
      </c>
      <c r="I37" s="1" t="s">
        <v>297</v>
      </c>
      <c r="J37" s="1" t="s">
        <v>349</v>
      </c>
      <c r="K37" s="1" t="s">
        <v>349</v>
      </c>
      <c r="L37" s="1" t="s">
        <v>408</v>
      </c>
    </row>
    <row r="38" spans="1:12" x14ac:dyDescent="0.25">
      <c r="A38" s="3" t="s">
        <v>110</v>
      </c>
      <c r="B38" s="1" t="s">
        <v>20</v>
      </c>
      <c r="C38" s="1" t="s">
        <v>160</v>
      </c>
      <c r="D38" s="1" t="s">
        <v>160</v>
      </c>
      <c r="E38" s="1" t="s">
        <v>207</v>
      </c>
      <c r="F38" s="1" t="s">
        <v>230</v>
      </c>
      <c r="G38" s="1" t="s">
        <v>230</v>
      </c>
      <c r="H38" s="1" t="s">
        <v>297</v>
      </c>
      <c r="I38" s="1" t="s">
        <v>297</v>
      </c>
      <c r="J38" s="1" t="s">
        <v>349</v>
      </c>
      <c r="K38" s="1" t="s">
        <v>349</v>
      </c>
      <c r="L38" s="1" t="s">
        <v>408</v>
      </c>
    </row>
    <row r="39" spans="1:12" x14ac:dyDescent="0.25">
      <c r="A39" s="3" t="s">
        <v>118</v>
      </c>
      <c r="B39" s="1" t="s">
        <v>17</v>
      </c>
      <c r="C39" s="1" t="s">
        <v>17</v>
      </c>
      <c r="D39" s="1" t="s">
        <v>160</v>
      </c>
      <c r="E39" s="1" t="s">
        <v>208</v>
      </c>
      <c r="F39" s="1" t="s">
        <v>230</v>
      </c>
      <c r="G39" s="1" t="s">
        <v>230</v>
      </c>
      <c r="H39" s="1" t="s">
        <v>298</v>
      </c>
      <c r="I39" s="1" t="s">
        <v>313</v>
      </c>
      <c r="J39" s="1" t="s">
        <v>349</v>
      </c>
      <c r="K39" s="1" t="s">
        <v>349</v>
      </c>
      <c r="L39" s="1" t="s">
        <v>408</v>
      </c>
    </row>
    <row r="40" spans="1:12" x14ac:dyDescent="0.25">
      <c r="A40" s="3" t="s">
        <v>127</v>
      </c>
      <c r="B40" s="1" t="s">
        <v>17</v>
      </c>
      <c r="C40" s="1" t="s">
        <v>160</v>
      </c>
      <c r="D40" s="1" t="s">
        <v>160</v>
      </c>
      <c r="E40" s="1" t="s">
        <v>207</v>
      </c>
      <c r="F40" s="1" t="s">
        <v>230</v>
      </c>
      <c r="G40" s="1" t="s">
        <v>230</v>
      </c>
      <c r="H40" s="1" t="s">
        <v>297</v>
      </c>
      <c r="I40" s="1" t="s">
        <v>297</v>
      </c>
      <c r="J40" s="1" t="s">
        <v>349</v>
      </c>
      <c r="K40" s="1" t="s">
        <v>349</v>
      </c>
      <c r="L40" s="1" t="s">
        <v>407</v>
      </c>
    </row>
    <row r="41" spans="1:12" x14ac:dyDescent="0.25">
      <c r="A41" s="3" t="s">
        <v>129</v>
      </c>
      <c r="B41" s="1" t="s">
        <v>20</v>
      </c>
      <c r="C41" s="1" t="s">
        <v>160</v>
      </c>
      <c r="D41" s="1" t="s">
        <v>160</v>
      </c>
      <c r="E41" s="1" t="s">
        <v>207</v>
      </c>
      <c r="F41" s="1" t="s">
        <v>207</v>
      </c>
      <c r="G41" s="1" t="s">
        <v>270</v>
      </c>
      <c r="H41" s="1" t="s">
        <v>297</v>
      </c>
      <c r="I41" s="1" t="s">
        <v>297</v>
      </c>
      <c r="J41" s="1" t="s">
        <v>348</v>
      </c>
      <c r="K41" s="1" t="s">
        <v>376</v>
      </c>
      <c r="L41" s="1" t="s">
        <v>407</v>
      </c>
    </row>
    <row r="42" spans="1:12" x14ac:dyDescent="0.25">
      <c r="A42" s="3" t="s">
        <v>131</v>
      </c>
      <c r="B42" s="1" t="s">
        <v>20</v>
      </c>
      <c r="C42" s="1" t="s">
        <v>160</v>
      </c>
      <c r="D42" s="1" t="s">
        <v>160</v>
      </c>
      <c r="E42" s="1" t="s">
        <v>208</v>
      </c>
      <c r="F42" s="1" t="s">
        <v>230</v>
      </c>
      <c r="G42" s="1" t="s">
        <v>230</v>
      </c>
      <c r="H42" s="1" t="s">
        <v>298</v>
      </c>
      <c r="I42" s="1" t="s">
        <v>313</v>
      </c>
      <c r="J42" s="1" t="s">
        <v>349</v>
      </c>
      <c r="K42" s="1" t="s">
        <v>349</v>
      </c>
      <c r="L42" s="1" t="s">
        <v>408</v>
      </c>
    </row>
    <row r="43" spans="1:12" x14ac:dyDescent="0.25">
      <c r="A43" s="3" t="s">
        <v>133</v>
      </c>
      <c r="B43" s="1" t="s">
        <v>17</v>
      </c>
      <c r="C43" s="1" t="s">
        <v>160</v>
      </c>
      <c r="D43" s="1" t="s">
        <v>160</v>
      </c>
      <c r="E43" s="1" t="s">
        <v>207</v>
      </c>
      <c r="F43" s="1" t="s">
        <v>230</v>
      </c>
      <c r="G43" s="1" t="s">
        <v>230</v>
      </c>
      <c r="H43" s="1" t="s">
        <v>298</v>
      </c>
      <c r="I43" s="1" t="s">
        <v>313</v>
      </c>
      <c r="J43" s="1" t="s">
        <v>349</v>
      </c>
      <c r="K43" s="1" t="s">
        <v>349</v>
      </c>
      <c r="L43" s="1" t="s">
        <v>407</v>
      </c>
    </row>
    <row r="44" spans="1:12" x14ac:dyDescent="0.25">
      <c r="A44" s="3" t="s">
        <v>136</v>
      </c>
      <c r="B44" s="1" t="s">
        <v>17</v>
      </c>
      <c r="C44" s="1" t="s">
        <v>17</v>
      </c>
      <c r="D44" s="1" t="s">
        <v>160</v>
      </c>
      <c r="E44" s="1" t="s">
        <v>208</v>
      </c>
      <c r="F44" s="1" t="s">
        <v>230</v>
      </c>
      <c r="G44" s="1" t="s">
        <v>230</v>
      </c>
      <c r="H44" s="1" t="s">
        <v>298</v>
      </c>
      <c r="I44" s="1" t="s">
        <v>313</v>
      </c>
      <c r="J44" s="1" t="s">
        <v>349</v>
      </c>
      <c r="K44" s="1" t="s">
        <v>349</v>
      </c>
      <c r="L44" s="1" t="s">
        <v>408</v>
      </c>
    </row>
    <row r="45" spans="1:12" x14ac:dyDescent="0.25">
      <c r="A45" s="3" t="s">
        <v>138</v>
      </c>
      <c r="B45" s="1" t="s">
        <v>17</v>
      </c>
      <c r="C45" s="1" t="s">
        <v>160</v>
      </c>
      <c r="D45" s="1" t="s">
        <v>160</v>
      </c>
      <c r="E45" s="1" t="s">
        <v>207</v>
      </c>
      <c r="F45" s="1" t="s">
        <v>207</v>
      </c>
      <c r="G45" s="1" t="s">
        <v>270</v>
      </c>
      <c r="H45" s="1" t="s">
        <v>297</v>
      </c>
      <c r="I45" s="1" t="s">
        <v>297</v>
      </c>
      <c r="J45" s="1" t="s">
        <v>348</v>
      </c>
      <c r="K45" s="1" t="s">
        <v>376</v>
      </c>
      <c r="L45" s="1" t="s">
        <v>407</v>
      </c>
    </row>
    <row r="46" spans="1:12" x14ac:dyDescent="0.25">
      <c r="A46" s="3" t="s">
        <v>140</v>
      </c>
      <c r="B46" s="1" t="s">
        <v>20</v>
      </c>
      <c r="C46" s="1" t="s">
        <v>160</v>
      </c>
      <c r="D46" s="1" t="s">
        <v>160</v>
      </c>
      <c r="E46" s="1" t="s">
        <v>207</v>
      </c>
      <c r="F46" s="1" t="s">
        <v>207</v>
      </c>
      <c r="G46" s="1" t="s">
        <v>270</v>
      </c>
      <c r="H46" s="1" t="s">
        <v>297</v>
      </c>
      <c r="I46" s="1" t="s">
        <v>297</v>
      </c>
      <c r="J46" s="1" t="s">
        <v>348</v>
      </c>
      <c r="K46" s="1" t="s">
        <v>376</v>
      </c>
      <c r="L46" s="1" t="s">
        <v>407</v>
      </c>
    </row>
    <row r="47" spans="1:12" x14ac:dyDescent="0.25">
      <c r="A47" s="3" t="s">
        <v>142</v>
      </c>
      <c r="B47" s="1" t="s">
        <v>17</v>
      </c>
      <c r="C47" s="1" t="s">
        <v>160</v>
      </c>
      <c r="D47" s="1" t="s">
        <v>160</v>
      </c>
      <c r="E47" s="1" t="s">
        <v>207</v>
      </c>
      <c r="F47" s="1" t="s">
        <v>230</v>
      </c>
      <c r="G47" s="1" t="s">
        <v>230</v>
      </c>
      <c r="H47" s="1" t="s">
        <v>297</v>
      </c>
      <c r="I47" s="1" t="s">
        <v>297</v>
      </c>
      <c r="J47" s="1" t="s">
        <v>348</v>
      </c>
      <c r="K47" s="1" t="s">
        <v>376</v>
      </c>
      <c r="L47" s="1" t="s">
        <v>407</v>
      </c>
    </row>
    <row r="48" spans="1:12" x14ac:dyDescent="0.25">
      <c r="A48" s="3" t="s">
        <v>144</v>
      </c>
      <c r="B48" s="1" t="s">
        <v>17</v>
      </c>
      <c r="C48" s="1" t="s">
        <v>160</v>
      </c>
      <c r="D48" s="1" t="s">
        <v>160</v>
      </c>
      <c r="E48" s="1" t="s">
        <v>207</v>
      </c>
      <c r="F48" s="1" t="s">
        <v>207</v>
      </c>
      <c r="G48" s="1" t="s">
        <v>270</v>
      </c>
      <c r="H48" s="1" t="s">
        <v>297</v>
      </c>
      <c r="I48" s="1" t="s">
        <v>297</v>
      </c>
      <c r="J48" s="1" t="s">
        <v>348</v>
      </c>
      <c r="K48" s="1" t="s">
        <v>376</v>
      </c>
      <c r="L48" s="1" t="s">
        <v>407</v>
      </c>
    </row>
    <row r="49" spans="1:12" x14ac:dyDescent="0.25">
      <c r="A49" s="3" t="s">
        <v>146</v>
      </c>
      <c r="B49" s="1" t="s">
        <v>20</v>
      </c>
      <c r="C49" s="1" t="s">
        <v>160</v>
      </c>
      <c r="D49" s="1" t="s">
        <v>160</v>
      </c>
      <c r="E49" s="1" t="s">
        <v>207</v>
      </c>
      <c r="F49" s="1" t="s">
        <v>207</v>
      </c>
      <c r="G49" s="1" t="s">
        <v>270</v>
      </c>
      <c r="H49" s="1" t="s">
        <v>297</v>
      </c>
      <c r="I49" s="1" t="s">
        <v>297</v>
      </c>
      <c r="J49" s="1" t="s">
        <v>348</v>
      </c>
      <c r="K49" s="1" t="s">
        <v>376</v>
      </c>
      <c r="L49" s="1" t="s">
        <v>407</v>
      </c>
    </row>
    <row r="50" spans="1:12" x14ac:dyDescent="0.25">
      <c r="A50" s="3" t="s">
        <v>151</v>
      </c>
      <c r="B50" s="1" t="s">
        <v>20</v>
      </c>
      <c r="C50" s="1" t="s">
        <v>160</v>
      </c>
      <c r="D50" s="1" t="s">
        <v>160</v>
      </c>
      <c r="E50" s="1" t="s">
        <v>207</v>
      </c>
      <c r="F50" s="1" t="s">
        <v>207</v>
      </c>
      <c r="G50" s="1" t="s">
        <v>270</v>
      </c>
      <c r="H50" s="1" t="s">
        <v>297</v>
      </c>
      <c r="I50" s="1" t="s">
        <v>297</v>
      </c>
      <c r="J50" s="1" t="s">
        <v>349</v>
      </c>
      <c r="K50" s="1" t="s">
        <v>349</v>
      </c>
      <c r="L50" s="1" t="s">
        <v>408</v>
      </c>
    </row>
    <row r="51" spans="1:12" x14ac:dyDescent="0.25">
      <c r="A51" s="3" t="s">
        <v>149</v>
      </c>
      <c r="B51" s="1" t="s">
        <v>20</v>
      </c>
      <c r="C51" s="1" t="s">
        <v>160</v>
      </c>
      <c r="D51" s="1" t="s">
        <v>160</v>
      </c>
      <c r="E51" s="1" t="s">
        <v>207</v>
      </c>
      <c r="F51" s="1" t="s">
        <v>230</v>
      </c>
      <c r="G51" s="1" t="s">
        <v>230</v>
      </c>
      <c r="H51" s="1" t="s">
        <v>298</v>
      </c>
      <c r="I51" s="1" t="s">
        <v>313</v>
      </c>
      <c r="J51" s="1" t="s">
        <v>349</v>
      </c>
      <c r="K51" s="1" t="s">
        <v>349</v>
      </c>
      <c r="L51" s="1" t="s">
        <v>408</v>
      </c>
    </row>
    <row r="52" spans="1:12" x14ac:dyDescent="0.25">
      <c r="A52" s="3" t="s">
        <v>153</v>
      </c>
      <c r="B52" s="1" t="s">
        <v>20</v>
      </c>
      <c r="C52" s="1" t="s">
        <v>160</v>
      </c>
      <c r="D52" s="1" t="s">
        <v>160</v>
      </c>
      <c r="E52" s="1" t="s">
        <v>208</v>
      </c>
      <c r="F52" s="1" t="s">
        <v>230</v>
      </c>
      <c r="G52" s="1" t="s">
        <v>230</v>
      </c>
      <c r="H52" s="1" t="s">
        <v>298</v>
      </c>
      <c r="I52" s="1" t="s">
        <v>313</v>
      </c>
      <c r="J52" s="1" t="s">
        <v>349</v>
      </c>
      <c r="K52" s="1" t="s">
        <v>349</v>
      </c>
      <c r="L52" s="1" t="s">
        <v>408</v>
      </c>
    </row>
    <row r="53" spans="1:12" x14ac:dyDescent="0.25">
      <c r="A53" s="3" t="s">
        <v>157</v>
      </c>
      <c r="B53" s="1" t="s">
        <v>17</v>
      </c>
      <c r="C53" s="1" t="s">
        <v>160</v>
      </c>
      <c r="D53" s="1" t="s">
        <v>160</v>
      </c>
      <c r="E53" s="1" t="s">
        <v>208</v>
      </c>
      <c r="F53" s="1" t="s">
        <v>230</v>
      </c>
      <c r="G53" s="1" t="s">
        <v>230</v>
      </c>
      <c r="H53" s="1" t="s">
        <v>298</v>
      </c>
      <c r="I53" s="1" t="s">
        <v>313</v>
      </c>
      <c r="J53" s="1" t="s">
        <v>349</v>
      </c>
      <c r="K53" s="1" t="s">
        <v>349</v>
      </c>
      <c r="L53" s="1" t="s">
        <v>407</v>
      </c>
    </row>
    <row r="54" spans="1:12" x14ac:dyDescent="0.25">
      <c r="A54" s="3" t="s">
        <v>155</v>
      </c>
      <c r="B54" s="1" t="s">
        <v>17</v>
      </c>
      <c r="C54" s="1" t="s">
        <v>17</v>
      </c>
      <c r="D54" s="1" t="s">
        <v>160</v>
      </c>
      <c r="E54" s="1" t="s">
        <v>208</v>
      </c>
      <c r="F54" s="1" t="s">
        <v>230</v>
      </c>
      <c r="G54" s="1" t="s">
        <v>230</v>
      </c>
      <c r="H54" s="1" t="s">
        <v>297</v>
      </c>
      <c r="I54" s="1" t="s">
        <v>297</v>
      </c>
      <c r="J54" s="1" t="s">
        <v>348</v>
      </c>
      <c r="K54" s="1" t="s">
        <v>376</v>
      </c>
      <c r="L54" s="1" t="s">
        <v>407</v>
      </c>
    </row>
    <row r="55" spans="1:12" x14ac:dyDescent="0.25">
      <c r="A55" s="3" t="s">
        <v>159</v>
      </c>
      <c r="B55" s="1" t="s">
        <v>20</v>
      </c>
      <c r="C55" s="1" t="s">
        <v>160</v>
      </c>
      <c r="D55" s="1" t="s">
        <v>160</v>
      </c>
      <c r="E55" s="1" t="s">
        <v>207</v>
      </c>
      <c r="F55" s="1" t="s">
        <v>207</v>
      </c>
      <c r="G55" s="1" t="s">
        <v>270</v>
      </c>
      <c r="H55" s="1" t="s">
        <v>297</v>
      </c>
      <c r="I55" s="1" t="s">
        <v>297</v>
      </c>
      <c r="J55" s="1" t="s">
        <v>348</v>
      </c>
      <c r="K55" s="1" t="s">
        <v>376</v>
      </c>
      <c r="L55" s="1" t="s">
        <v>407</v>
      </c>
    </row>
  </sheetData>
  <pageMargins left="0.7" right="0.7" top="0.75" bottom="0.75" header="0.3" footer="0.3"/>
  <pageSetup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expression" priority="3" id="{E500AA59-8634-47F1-8374-5CC111578B5C}">
            <xm:f>B5=VLOOKUP(B$4,'national-winners'!$A$2:$B$13,2,0)</xm:f>
            <x14:dxf>
              <font>
                <b/>
                <i val="0"/>
              </font>
              <fill>
                <patternFill patternType="none">
                  <bgColor auto="1"/>
                </patternFill>
              </fill>
              <border>
                <left/>
                <right/>
                <top/>
                <bottom/>
              </border>
            </x14:dxf>
          </x14:cfRule>
          <xm:sqref>B5:L55</xm:sqref>
        </x14:conditionalFormatting>
        <x14:conditionalFormatting xmlns:xm="http://schemas.microsoft.com/office/excel/2006/main" pivot="1">
          <x14:cfRule type="expression" priority="2" id="{6AF2DCB0-D78B-4118-A868-F99A9321E76B}">
            <xm:f>VLOOKUP(B5,'1976-2016-president_working'!$H:$J,3,0)="democrat"</xm:f>
            <x14:dxf>
              <fill>
                <patternFill>
                  <bgColor theme="8" tint="0.79998168889431442"/>
                </patternFill>
              </fill>
            </x14:dxf>
          </x14:cfRule>
          <xm:sqref>B5:L55</xm:sqref>
        </x14:conditionalFormatting>
        <x14:conditionalFormatting xmlns:xm="http://schemas.microsoft.com/office/excel/2006/main" pivot="1">
          <x14:cfRule type="expression" priority="1" id="{C8E73CD1-4899-468E-B22B-510197A22BBB}">
            <xm:f>VLOOKUP(B5,'1976-2016-president_working'!$H:$J,3,0)="republican"</xm:f>
            <x14:dxf>
              <fill>
                <patternFill>
                  <bgColor rgb="FFFFCCCC"/>
                </patternFill>
              </fill>
            </x14:dxf>
          </x14:cfRule>
          <xm:sqref>B5:L55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06983-6A42-476F-91A2-F4DE69E8DC47}">
  <dimension ref="A3:Y55"/>
  <sheetViews>
    <sheetView tabSelected="1" topLeftCell="A31" workbookViewId="0">
      <selection activeCell="M17" sqref="M1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4.7109375" bestFit="1" customWidth="1"/>
    <col min="4" max="4" width="16" bestFit="1" customWidth="1"/>
    <col min="5" max="5" width="18" bestFit="1" customWidth="1"/>
    <col min="6" max="6" width="17.7109375" bestFit="1" customWidth="1"/>
    <col min="7" max="7" width="12.140625" bestFit="1" customWidth="1"/>
    <col min="8" max="9" width="16" bestFit="1" customWidth="1"/>
    <col min="10" max="11" width="16.42578125" bestFit="1" customWidth="1"/>
    <col min="12" max="12" width="15.85546875" bestFit="1" customWidth="1"/>
    <col min="13" max="13" width="22.5703125" bestFit="1" customWidth="1"/>
    <col min="14" max="14" width="16" bestFit="1" customWidth="1"/>
    <col min="15" max="15" width="22.5703125" bestFit="1" customWidth="1"/>
    <col min="16" max="16" width="16" bestFit="1" customWidth="1"/>
    <col min="17" max="17" width="22.5703125" bestFit="1" customWidth="1"/>
    <col min="18" max="18" width="16.42578125" bestFit="1" customWidth="1"/>
    <col min="19" max="19" width="22.5703125" bestFit="1" customWidth="1"/>
    <col min="20" max="20" width="16.42578125" bestFit="1" customWidth="1"/>
    <col min="21" max="21" width="22.5703125" bestFit="1" customWidth="1"/>
    <col min="22" max="22" width="15.85546875" bestFit="1" customWidth="1"/>
    <col min="23" max="23" width="22.5703125" bestFit="1" customWidth="1"/>
    <col min="24" max="24" width="220.85546875" bestFit="1" customWidth="1"/>
    <col min="25" max="25" width="105.28515625" bestFit="1" customWidth="1"/>
    <col min="26" max="26" width="26.5703125" bestFit="1" customWidth="1"/>
    <col min="27" max="27" width="21.5703125" bestFit="1" customWidth="1"/>
  </cols>
  <sheetData>
    <row r="3" spans="1:25" x14ac:dyDescent="0.25">
      <c r="A3" s="2" t="s">
        <v>456</v>
      </c>
      <c r="B3" s="2" t="s">
        <v>448</v>
      </c>
    </row>
    <row r="4" spans="1:25" s="3" customFormat="1" x14ac:dyDescent="0.25">
      <c r="A4" s="4" t="s">
        <v>444</v>
      </c>
      <c r="B4" s="3">
        <v>1976</v>
      </c>
      <c r="C4" s="3">
        <v>1980</v>
      </c>
      <c r="D4" s="3">
        <v>1984</v>
      </c>
      <c r="E4" s="3">
        <v>1988</v>
      </c>
      <c r="F4" s="3">
        <v>1992</v>
      </c>
      <c r="G4" s="3">
        <v>1996</v>
      </c>
      <c r="H4" s="3">
        <v>2000</v>
      </c>
      <c r="I4" s="3">
        <v>2004</v>
      </c>
      <c r="J4" s="3">
        <v>2008</v>
      </c>
      <c r="K4" s="3">
        <v>2012</v>
      </c>
      <c r="L4" s="3">
        <v>2016</v>
      </c>
      <c r="M4"/>
      <c r="N4"/>
      <c r="O4"/>
      <c r="P4"/>
      <c r="Q4"/>
      <c r="R4"/>
      <c r="S4"/>
      <c r="T4"/>
      <c r="U4"/>
      <c r="V4"/>
      <c r="W4"/>
      <c r="X4"/>
      <c r="Y4"/>
    </row>
    <row r="5" spans="1:25" x14ac:dyDescent="0.25">
      <c r="A5" s="3" t="s">
        <v>31</v>
      </c>
      <c r="B5" s="1" t="s">
        <v>20</v>
      </c>
      <c r="C5" s="1" t="s">
        <v>160</v>
      </c>
      <c r="D5" s="1" t="s">
        <v>160</v>
      </c>
      <c r="E5" s="1" t="s">
        <v>207</v>
      </c>
      <c r="F5" s="1" t="s">
        <v>207</v>
      </c>
      <c r="G5" s="1" t="s">
        <v>270</v>
      </c>
      <c r="H5" s="1" t="s">
        <v>297</v>
      </c>
      <c r="I5" s="1" t="s">
        <v>297</v>
      </c>
      <c r="J5" s="1" t="s">
        <v>348</v>
      </c>
      <c r="K5" s="1" t="s">
        <v>376</v>
      </c>
      <c r="L5" s="1" t="s">
        <v>407</v>
      </c>
    </row>
    <row r="6" spans="1:25" x14ac:dyDescent="0.25">
      <c r="A6" s="3" t="s">
        <v>15</v>
      </c>
      <c r="B6" s="1" t="s">
        <v>17</v>
      </c>
      <c r="C6" s="1" t="s">
        <v>160</v>
      </c>
      <c r="D6" s="1" t="s">
        <v>160</v>
      </c>
      <c r="E6" s="1" t="s">
        <v>207</v>
      </c>
      <c r="F6" s="1" t="s">
        <v>207</v>
      </c>
      <c r="G6" s="1" t="s">
        <v>270</v>
      </c>
      <c r="H6" s="1" t="s">
        <v>297</v>
      </c>
      <c r="I6" s="1" t="s">
        <v>297</v>
      </c>
      <c r="J6" s="1" t="s">
        <v>348</v>
      </c>
      <c r="K6" s="1" t="s">
        <v>376</v>
      </c>
      <c r="L6" s="1" t="s">
        <v>407</v>
      </c>
    </row>
    <row r="7" spans="1:25" x14ac:dyDescent="0.25">
      <c r="A7" s="3" t="s">
        <v>41</v>
      </c>
      <c r="B7" s="1" t="s">
        <v>17</v>
      </c>
      <c r="C7" s="1" t="s">
        <v>160</v>
      </c>
      <c r="D7" s="1" t="s">
        <v>160</v>
      </c>
      <c r="E7" s="1" t="s">
        <v>207</v>
      </c>
      <c r="F7" s="1" t="s">
        <v>230</v>
      </c>
      <c r="G7" s="1" t="s">
        <v>230</v>
      </c>
      <c r="H7" s="1" t="s">
        <v>297</v>
      </c>
      <c r="I7" s="1" t="s">
        <v>297</v>
      </c>
      <c r="J7" s="1" t="s">
        <v>348</v>
      </c>
      <c r="K7" s="1" t="s">
        <v>376</v>
      </c>
      <c r="L7" s="1" t="s">
        <v>407</v>
      </c>
    </row>
    <row r="8" spans="1:25" x14ac:dyDescent="0.25">
      <c r="A8" s="3" t="s">
        <v>33</v>
      </c>
      <c r="B8" s="1" t="s">
        <v>20</v>
      </c>
      <c r="C8" s="1" t="s">
        <v>160</v>
      </c>
      <c r="D8" s="1" t="s">
        <v>160</v>
      </c>
      <c r="E8" s="1" t="s">
        <v>207</v>
      </c>
      <c r="F8" s="1" t="s">
        <v>207</v>
      </c>
      <c r="G8" s="1" t="s">
        <v>230</v>
      </c>
      <c r="H8" s="1" t="s">
        <v>297</v>
      </c>
      <c r="I8" s="1" t="s">
        <v>297</v>
      </c>
      <c r="J8" s="1" t="s">
        <v>348</v>
      </c>
      <c r="K8" s="1" t="s">
        <v>376</v>
      </c>
      <c r="L8" s="1" t="s">
        <v>407</v>
      </c>
    </row>
    <row r="9" spans="1:25" x14ac:dyDescent="0.25">
      <c r="A9" s="3" t="s">
        <v>43</v>
      </c>
      <c r="B9" s="1" t="s">
        <v>20</v>
      </c>
      <c r="C9" s="1" t="s">
        <v>160</v>
      </c>
      <c r="D9" s="1" t="s">
        <v>160</v>
      </c>
      <c r="E9" s="1" t="s">
        <v>207</v>
      </c>
      <c r="F9" s="1" t="s">
        <v>230</v>
      </c>
      <c r="G9" s="1" t="s">
        <v>230</v>
      </c>
      <c r="H9" s="1" t="s">
        <v>298</v>
      </c>
      <c r="I9" s="1" t="s">
        <v>313</v>
      </c>
      <c r="J9" s="1" t="s">
        <v>349</v>
      </c>
      <c r="K9" s="1" t="s">
        <v>349</v>
      </c>
      <c r="L9" s="1" t="s">
        <v>408</v>
      </c>
    </row>
    <row r="10" spans="1:25" x14ac:dyDescent="0.25">
      <c r="A10" s="3" t="s">
        <v>47</v>
      </c>
      <c r="B10" s="1" t="s">
        <v>20</v>
      </c>
      <c r="C10" s="1" t="s">
        <v>160</v>
      </c>
      <c r="D10" s="1" t="s">
        <v>160</v>
      </c>
      <c r="E10" s="1" t="s">
        <v>207</v>
      </c>
      <c r="F10" s="1" t="s">
        <v>230</v>
      </c>
      <c r="G10" s="1" t="s">
        <v>270</v>
      </c>
      <c r="H10" s="1" t="s">
        <v>297</v>
      </c>
      <c r="I10" s="1" t="s">
        <v>297</v>
      </c>
      <c r="J10" s="1" t="s">
        <v>349</v>
      </c>
      <c r="K10" s="1" t="s">
        <v>349</v>
      </c>
      <c r="L10" s="1" t="s">
        <v>408</v>
      </c>
    </row>
    <row r="11" spans="1:25" x14ac:dyDescent="0.25">
      <c r="A11" s="3" t="s">
        <v>51</v>
      </c>
      <c r="B11" s="1" t="s">
        <v>20</v>
      </c>
      <c r="C11" s="1" t="s">
        <v>160</v>
      </c>
      <c r="D11" s="1" t="s">
        <v>160</v>
      </c>
      <c r="E11" s="1" t="s">
        <v>207</v>
      </c>
      <c r="F11" s="1" t="s">
        <v>230</v>
      </c>
      <c r="G11" s="1" t="s">
        <v>230</v>
      </c>
      <c r="H11" s="1" t="s">
        <v>298</v>
      </c>
      <c r="I11" s="1" t="s">
        <v>313</v>
      </c>
      <c r="J11" s="1" t="s">
        <v>349</v>
      </c>
      <c r="K11" s="1" t="s">
        <v>349</v>
      </c>
      <c r="L11" s="1" t="s">
        <v>408</v>
      </c>
    </row>
    <row r="12" spans="1:25" x14ac:dyDescent="0.25">
      <c r="A12" s="3" t="s">
        <v>58</v>
      </c>
      <c r="B12" s="1" t="s">
        <v>17</v>
      </c>
      <c r="C12" s="1" t="s">
        <v>17</v>
      </c>
      <c r="D12" s="1" t="s">
        <v>189</v>
      </c>
      <c r="E12" s="1" t="s">
        <v>208</v>
      </c>
      <c r="F12" s="1" t="s">
        <v>230</v>
      </c>
      <c r="G12" s="1" t="s">
        <v>230</v>
      </c>
      <c r="H12" s="1" t="s">
        <v>298</v>
      </c>
      <c r="I12" s="1" t="s">
        <v>313</v>
      </c>
      <c r="J12" s="1" t="s">
        <v>349</v>
      </c>
      <c r="K12" s="1" t="s">
        <v>349</v>
      </c>
      <c r="L12" s="1" t="s">
        <v>408</v>
      </c>
    </row>
    <row r="13" spans="1:25" x14ac:dyDescent="0.25">
      <c r="A13" s="3" t="s">
        <v>54</v>
      </c>
      <c r="B13" s="1" t="s">
        <v>17</v>
      </c>
      <c r="C13" s="1" t="s">
        <v>160</v>
      </c>
      <c r="D13" s="1" t="s">
        <v>160</v>
      </c>
      <c r="E13" s="1" t="s">
        <v>207</v>
      </c>
      <c r="F13" s="1" t="s">
        <v>230</v>
      </c>
      <c r="G13" s="1" t="s">
        <v>230</v>
      </c>
      <c r="H13" s="1" t="s">
        <v>298</v>
      </c>
      <c r="I13" s="1" t="s">
        <v>313</v>
      </c>
      <c r="J13" s="1" t="s">
        <v>349</v>
      </c>
      <c r="K13" s="1" t="s">
        <v>349</v>
      </c>
      <c r="L13" s="1" t="s">
        <v>408</v>
      </c>
    </row>
    <row r="14" spans="1:25" x14ac:dyDescent="0.25">
      <c r="A14" s="3" t="s">
        <v>61</v>
      </c>
      <c r="B14" s="1" t="s">
        <v>17</v>
      </c>
      <c r="C14" s="1" t="s">
        <v>160</v>
      </c>
      <c r="D14" s="1" t="s">
        <v>160</v>
      </c>
      <c r="E14" s="1" t="s">
        <v>207</v>
      </c>
      <c r="F14" s="1" t="s">
        <v>207</v>
      </c>
      <c r="G14" s="1" t="s">
        <v>230</v>
      </c>
      <c r="H14" s="1" t="s">
        <v>297</v>
      </c>
      <c r="I14" s="1" t="s">
        <v>297</v>
      </c>
      <c r="J14" s="1" t="s">
        <v>349</v>
      </c>
      <c r="K14" s="1" t="s">
        <v>349</v>
      </c>
      <c r="L14" s="1" t="s">
        <v>407</v>
      </c>
    </row>
    <row r="15" spans="1:25" x14ac:dyDescent="0.25">
      <c r="A15" s="3" t="s">
        <v>63</v>
      </c>
      <c r="B15" s="1" t="s">
        <v>17</v>
      </c>
      <c r="C15" s="1" t="s">
        <v>17</v>
      </c>
      <c r="D15" s="1" t="s">
        <v>160</v>
      </c>
      <c r="E15" s="1" t="s">
        <v>207</v>
      </c>
      <c r="F15" s="1" t="s">
        <v>230</v>
      </c>
      <c r="G15" s="1" t="s">
        <v>270</v>
      </c>
      <c r="H15" s="1" t="s">
        <v>297</v>
      </c>
      <c r="I15" s="1" t="s">
        <v>297</v>
      </c>
      <c r="J15" s="1" t="s">
        <v>348</v>
      </c>
      <c r="K15" s="1" t="s">
        <v>376</v>
      </c>
      <c r="L15" s="1" t="s">
        <v>407</v>
      </c>
    </row>
    <row r="16" spans="1:25" x14ac:dyDescent="0.25">
      <c r="A16" s="3" t="s">
        <v>65</v>
      </c>
      <c r="B16" s="1" t="s">
        <v>17</v>
      </c>
      <c r="C16" s="1" t="s">
        <v>17</v>
      </c>
      <c r="D16" s="1" t="s">
        <v>160</v>
      </c>
      <c r="E16" s="1" t="s">
        <v>208</v>
      </c>
      <c r="F16" s="1" t="s">
        <v>230</v>
      </c>
      <c r="G16" s="1" t="s">
        <v>230</v>
      </c>
      <c r="H16" s="1" t="s">
        <v>298</v>
      </c>
      <c r="I16" s="1" t="s">
        <v>313</v>
      </c>
      <c r="J16" s="1" t="s">
        <v>349</v>
      </c>
      <c r="K16" s="1" t="s">
        <v>349</v>
      </c>
      <c r="L16" s="1" t="s">
        <v>408</v>
      </c>
    </row>
    <row r="17" spans="1:12" x14ac:dyDescent="0.25">
      <c r="A17" s="3" t="s">
        <v>74</v>
      </c>
      <c r="B17" s="1" t="s">
        <v>20</v>
      </c>
      <c r="C17" s="1" t="s">
        <v>160</v>
      </c>
      <c r="D17" s="1" t="s">
        <v>160</v>
      </c>
      <c r="E17" s="1" t="s">
        <v>208</v>
      </c>
      <c r="F17" s="1" t="s">
        <v>230</v>
      </c>
      <c r="G17" s="1" t="s">
        <v>230</v>
      </c>
      <c r="H17" s="1" t="s">
        <v>298</v>
      </c>
      <c r="I17" s="1" t="s">
        <v>297</v>
      </c>
      <c r="J17" s="1" t="s">
        <v>349</v>
      </c>
      <c r="K17" s="1" t="s">
        <v>349</v>
      </c>
      <c r="L17" s="1" t="s">
        <v>407</v>
      </c>
    </row>
    <row r="18" spans="1:12" x14ac:dyDescent="0.25">
      <c r="A18" s="3" t="s">
        <v>67</v>
      </c>
      <c r="B18" s="1" t="s">
        <v>20</v>
      </c>
      <c r="C18" s="1" t="s">
        <v>160</v>
      </c>
      <c r="D18" s="1" t="s">
        <v>160</v>
      </c>
      <c r="E18" s="1" t="s">
        <v>207</v>
      </c>
      <c r="F18" s="1" t="s">
        <v>207</v>
      </c>
      <c r="G18" s="1" t="s">
        <v>270</v>
      </c>
      <c r="H18" s="1" t="s">
        <v>297</v>
      </c>
      <c r="I18" s="1" t="s">
        <v>297</v>
      </c>
      <c r="J18" s="1" t="s">
        <v>348</v>
      </c>
      <c r="K18" s="1" t="s">
        <v>376</v>
      </c>
      <c r="L18" s="1" t="s">
        <v>407</v>
      </c>
    </row>
    <row r="19" spans="1:12" x14ac:dyDescent="0.25">
      <c r="A19" s="3" t="s">
        <v>69</v>
      </c>
      <c r="B19" s="1" t="s">
        <v>20</v>
      </c>
      <c r="C19" s="1" t="s">
        <v>160</v>
      </c>
      <c r="D19" s="1" t="s">
        <v>160</v>
      </c>
      <c r="E19" s="1" t="s">
        <v>207</v>
      </c>
      <c r="F19" s="1" t="s">
        <v>230</v>
      </c>
      <c r="G19" s="1" t="s">
        <v>230</v>
      </c>
      <c r="H19" s="1" t="s">
        <v>298</v>
      </c>
      <c r="I19" s="1" t="s">
        <v>313</v>
      </c>
      <c r="J19" s="1" t="s">
        <v>349</v>
      </c>
      <c r="K19" s="1" t="s">
        <v>349</v>
      </c>
      <c r="L19" s="1" t="s">
        <v>408</v>
      </c>
    </row>
    <row r="20" spans="1:12" x14ac:dyDescent="0.25">
      <c r="A20" s="3" t="s">
        <v>72</v>
      </c>
      <c r="B20" s="1" t="s">
        <v>20</v>
      </c>
      <c r="C20" s="1" t="s">
        <v>160</v>
      </c>
      <c r="D20" s="1" t="s">
        <v>160</v>
      </c>
      <c r="E20" s="1" t="s">
        <v>207</v>
      </c>
      <c r="F20" s="1" t="s">
        <v>207</v>
      </c>
      <c r="G20" s="1" t="s">
        <v>270</v>
      </c>
      <c r="H20" s="1" t="s">
        <v>297</v>
      </c>
      <c r="I20" s="1" t="s">
        <v>297</v>
      </c>
      <c r="J20" s="1" t="s">
        <v>349</v>
      </c>
      <c r="K20" s="1" t="s">
        <v>376</v>
      </c>
      <c r="L20" s="1" t="s">
        <v>407</v>
      </c>
    </row>
    <row r="21" spans="1:12" x14ac:dyDescent="0.25">
      <c r="A21" s="3" t="s">
        <v>79</v>
      </c>
      <c r="B21" s="1" t="s">
        <v>20</v>
      </c>
      <c r="C21" s="1" t="s">
        <v>160</v>
      </c>
      <c r="D21" s="1" t="s">
        <v>160</v>
      </c>
      <c r="E21" s="1" t="s">
        <v>207</v>
      </c>
      <c r="F21" s="1" t="s">
        <v>207</v>
      </c>
      <c r="G21" s="1" t="s">
        <v>270</v>
      </c>
      <c r="H21" s="1" t="s">
        <v>297</v>
      </c>
      <c r="I21" s="1" t="s">
        <v>297</v>
      </c>
      <c r="J21" s="1" t="s">
        <v>348</v>
      </c>
      <c r="K21" s="1" t="s">
        <v>376</v>
      </c>
      <c r="L21" s="1" t="s">
        <v>407</v>
      </c>
    </row>
    <row r="22" spans="1:12" x14ac:dyDescent="0.25">
      <c r="A22" s="3" t="s">
        <v>82</v>
      </c>
      <c r="B22" s="1" t="s">
        <v>17</v>
      </c>
      <c r="C22" s="1" t="s">
        <v>160</v>
      </c>
      <c r="D22" s="1" t="s">
        <v>160</v>
      </c>
      <c r="E22" s="1" t="s">
        <v>207</v>
      </c>
      <c r="F22" s="1" t="s">
        <v>230</v>
      </c>
      <c r="G22" s="1" t="s">
        <v>230</v>
      </c>
      <c r="H22" s="1" t="s">
        <v>297</v>
      </c>
      <c r="I22" s="1" t="s">
        <v>297</v>
      </c>
      <c r="J22" s="1" t="s">
        <v>348</v>
      </c>
      <c r="K22" s="1" t="s">
        <v>376</v>
      </c>
      <c r="L22" s="1" t="s">
        <v>407</v>
      </c>
    </row>
    <row r="23" spans="1:12" x14ac:dyDescent="0.25">
      <c r="A23" s="3" t="s">
        <v>84</v>
      </c>
      <c r="B23" s="1" t="s">
        <v>17</v>
      </c>
      <c r="C23" s="1" t="s">
        <v>160</v>
      </c>
      <c r="D23" s="1" t="s">
        <v>160</v>
      </c>
      <c r="E23" s="1" t="s">
        <v>207</v>
      </c>
      <c r="F23" s="1" t="s">
        <v>230</v>
      </c>
      <c r="G23" s="1" t="s">
        <v>230</v>
      </c>
      <c r="H23" s="1" t="s">
        <v>297</v>
      </c>
      <c r="I23" s="1" t="s">
        <v>297</v>
      </c>
      <c r="J23" s="1" t="s">
        <v>348</v>
      </c>
      <c r="K23" s="1" t="s">
        <v>376</v>
      </c>
      <c r="L23" s="1" t="s">
        <v>407</v>
      </c>
    </row>
    <row r="24" spans="1:12" x14ac:dyDescent="0.25">
      <c r="A24" s="3" t="s">
        <v>90</v>
      </c>
      <c r="B24" s="1" t="s">
        <v>17</v>
      </c>
      <c r="C24" s="1" t="s">
        <v>160</v>
      </c>
      <c r="D24" s="1" t="s">
        <v>160</v>
      </c>
      <c r="E24" s="1" t="s">
        <v>208</v>
      </c>
      <c r="F24" s="1" t="s">
        <v>230</v>
      </c>
      <c r="G24" s="1" t="s">
        <v>230</v>
      </c>
      <c r="H24" s="1" t="s">
        <v>298</v>
      </c>
      <c r="I24" s="1" t="s">
        <v>313</v>
      </c>
      <c r="J24" s="1" t="s">
        <v>349</v>
      </c>
      <c r="K24" s="1" t="s">
        <v>349</v>
      </c>
      <c r="L24" s="1" t="s">
        <v>408</v>
      </c>
    </row>
    <row r="25" spans="1:12" x14ac:dyDescent="0.25">
      <c r="A25" s="3" t="s">
        <v>88</v>
      </c>
      <c r="B25" s="1" t="s">
        <v>17</v>
      </c>
      <c r="C25" s="1" t="s">
        <v>17</v>
      </c>
      <c r="D25" s="1" t="s">
        <v>160</v>
      </c>
      <c r="E25" s="1" t="s">
        <v>207</v>
      </c>
      <c r="F25" s="1" t="s">
        <v>230</v>
      </c>
      <c r="G25" s="1" t="s">
        <v>230</v>
      </c>
      <c r="H25" s="1" t="s">
        <v>298</v>
      </c>
      <c r="I25" s="1" t="s">
        <v>313</v>
      </c>
      <c r="J25" s="1" t="s">
        <v>349</v>
      </c>
      <c r="K25" s="1" t="s">
        <v>349</v>
      </c>
      <c r="L25" s="1" t="s">
        <v>408</v>
      </c>
    </row>
    <row r="26" spans="1:12" x14ac:dyDescent="0.25">
      <c r="A26" s="3" t="s">
        <v>86</v>
      </c>
      <c r="B26" s="1" t="s">
        <v>20</v>
      </c>
      <c r="C26" s="1" t="s">
        <v>160</v>
      </c>
      <c r="D26" s="1" t="s">
        <v>160</v>
      </c>
      <c r="E26" s="1" t="s">
        <v>207</v>
      </c>
      <c r="F26" s="1" t="s">
        <v>230</v>
      </c>
      <c r="G26" s="1" t="s">
        <v>230</v>
      </c>
      <c r="H26" s="1" t="s">
        <v>298</v>
      </c>
      <c r="I26" s="1" t="s">
        <v>313</v>
      </c>
      <c r="J26" s="1" t="s">
        <v>349</v>
      </c>
      <c r="K26" s="1" t="s">
        <v>349</v>
      </c>
      <c r="L26" s="1" t="s">
        <v>408</v>
      </c>
    </row>
    <row r="27" spans="1:12" x14ac:dyDescent="0.25">
      <c r="A27" s="3" t="s">
        <v>92</v>
      </c>
      <c r="B27" s="1" t="s">
        <v>20</v>
      </c>
      <c r="C27" s="1" t="s">
        <v>160</v>
      </c>
      <c r="D27" s="1" t="s">
        <v>160</v>
      </c>
      <c r="E27" s="1" t="s">
        <v>207</v>
      </c>
      <c r="F27" s="1" t="s">
        <v>230</v>
      </c>
      <c r="G27" s="1" t="s">
        <v>230</v>
      </c>
      <c r="H27" s="1" t="s">
        <v>298</v>
      </c>
      <c r="I27" s="1" t="s">
        <v>313</v>
      </c>
      <c r="J27" s="1" t="s">
        <v>349</v>
      </c>
      <c r="K27" s="1" t="s">
        <v>349</v>
      </c>
      <c r="L27" s="1" t="s">
        <v>407</v>
      </c>
    </row>
    <row r="28" spans="1:12" x14ac:dyDescent="0.25">
      <c r="A28" s="3" t="s">
        <v>95</v>
      </c>
      <c r="B28" s="1" t="s">
        <v>17</v>
      </c>
      <c r="C28" s="1" t="s">
        <v>17</v>
      </c>
      <c r="D28" s="1" t="s">
        <v>189</v>
      </c>
      <c r="E28" s="1" t="s">
        <v>208</v>
      </c>
      <c r="F28" s="1" t="s">
        <v>230</v>
      </c>
      <c r="G28" s="1" t="s">
        <v>230</v>
      </c>
      <c r="H28" s="1" t="s">
        <v>298</v>
      </c>
      <c r="I28" s="1" t="s">
        <v>313</v>
      </c>
      <c r="J28" s="1" t="s">
        <v>349</v>
      </c>
      <c r="K28" s="1" t="s">
        <v>349</v>
      </c>
      <c r="L28" s="1" t="s">
        <v>408</v>
      </c>
    </row>
    <row r="29" spans="1:12" x14ac:dyDescent="0.25">
      <c r="A29" s="3" t="s">
        <v>104</v>
      </c>
      <c r="B29" s="1" t="s">
        <v>17</v>
      </c>
      <c r="C29" s="1" t="s">
        <v>160</v>
      </c>
      <c r="D29" s="1" t="s">
        <v>160</v>
      </c>
      <c r="E29" s="1" t="s">
        <v>207</v>
      </c>
      <c r="F29" s="1" t="s">
        <v>230</v>
      </c>
      <c r="G29" s="1" t="s">
        <v>230</v>
      </c>
      <c r="H29" s="1" t="s">
        <v>297</v>
      </c>
      <c r="I29" s="1" t="s">
        <v>297</v>
      </c>
      <c r="J29" s="1" t="s">
        <v>348</v>
      </c>
      <c r="K29" s="1" t="s">
        <v>376</v>
      </c>
      <c r="L29" s="1" t="s">
        <v>407</v>
      </c>
    </row>
    <row r="30" spans="1:12" x14ac:dyDescent="0.25">
      <c r="A30" s="3" t="s">
        <v>102</v>
      </c>
      <c r="B30" s="1" t="s">
        <v>17</v>
      </c>
      <c r="C30" s="1" t="s">
        <v>160</v>
      </c>
      <c r="D30" s="1" t="s">
        <v>160</v>
      </c>
      <c r="E30" s="1" t="s">
        <v>207</v>
      </c>
      <c r="F30" s="1" t="s">
        <v>207</v>
      </c>
      <c r="G30" s="1" t="s">
        <v>270</v>
      </c>
      <c r="H30" s="1" t="s">
        <v>297</v>
      </c>
      <c r="I30" s="1" t="s">
        <v>297</v>
      </c>
      <c r="J30" s="1" t="s">
        <v>348</v>
      </c>
      <c r="K30" s="1" t="s">
        <v>376</v>
      </c>
      <c r="L30" s="1" t="s">
        <v>407</v>
      </c>
    </row>
    <row r="31" spans="1:12" x14ac:dyDescent="0.25">
      <c r="A31" s="3" t="s">
        <v>106</v>
      </c>
      <c r="B31" s="1" t="s">
        <v>20</v>
      </c>
      <c r="C31" s="1" t="s">
        <v>160</v>
      </c>
      <c r="D31" s="1" t="s">
        <v>160</v>
      </c>
      <c r="E31" s="1" t="s">
        <v>207</v>
      </c>
      <c r="F31" s="1" t="s">
        <v>230</v>
      </c>
      <c r="G31" s="1" t="s">
        <v>270</v>
      </c>
      <c r="H31" s="1" t="s">
        <v>297</v>
      </c>
      <c r="I31" s="1" t="s">
        <v>297</v>
      </c>
      <c r="J31" s="1" t="s">
        <v>348</v>
      </c>
      <c r="K31" s="1" t="s">
        <v>376</v>
      </c>
      <c r="L31" s="1" t="s">
        <v>407</v>
      </c>
    </row>
    <row r="32" spans="1:12" x14ac:dyDescent="0.25">
      <c r="A32" s="3" t="s">
        <v>123</v>
      </c>
      <c r="B32" s="1" t="s">
        <v>17</v>
      </c>
      <c r="C32" s="1" t="s">
        <v>160</v>
      </c>
      <c r="D32" s="1" t="s">
        <v>160</v>
      </c>
      <c r="E32" s="1" t="s">
        <v>207</v>
      </c>
      <c r="F32" s="1" t="s">
        <v>207</v>
      </c>
      <c r="G32" s="1" t="s">
        <v>270</v>
      </c>
      <c r="H32" s="1" t="s">
        <v>297</v>
      </c>
      <c r="I32" s="1" t="s">
        <v>297</v>
      </c>
      <c r="J32" s="1" t="s">
        <v>349</v>
      </c>
      <c r="K32" s="1" t="s">
        <v>376</v>
      </c>
      <c r="L32" s="1" t="s">
        <v>407</v>
      </c>
    </row>
    <row r="33" spans="1:12" x14ac:dyDescent="0.25">
      <c r="A33" s="3" t="s">
        <v>125</v>
      </c>
      <c r="B33" s="1" t="s">
        <v>20</v>
      </c>
      <c r="C33" s="1" t="s">
        <v>160</v>
      </c>
      <c r="D33" s="1" t="s">
        <v>160</v>
      </c>
      <c r="E33" s="1" t="s">
        <v>207</v>
      </c>
      <c r="F33" s="1" t="s">
        <v>207</v>
      </c>
      <c r="G33" s="1" t="s">
        <v>270</v>
      </c>
      <c r="H33" s="1" t="s">
        <v>297</v>
      </c>
      <c r="I33" s="1" t="s">
        <v>297</v>
      </c>
      <c r="J33" s="1" t="s">
        <v>348</v>
      </c>
      <c r="K33" s="1" t="s">
        <v>376</v>
      </c>
      <c r="L33" s="1" t="s">
        <v>407</v>
      </c>
    </row>
    <row r="34" spans="1:12" x14ac:dyDescent="0.25">
      <c r="A34" s="3" t="s">
        <v>108</v>
      </c>
      <c r="B34" s="1" t="s">
        <v>20</v>
      </c>
      <c r="C34" s="1" t="s">
        <v>160</v>
      </c>
      <c r="D34" s="1" t="s">
        <v>160</v>
      </c>
      <c r="E34" s="1" t="s">
        <v>207</v>
      </c>
      <c r="F34" s="1" t="s">
        <v>207</v>
      </c>
      <c r="G34" s="1" t="s">
        <v>270</v>
      </c>
      <c r="H34" s="1" t="s">
        <v>297</v>
      </c>
      <c r="I34" s="1" t="s">
        <v>297</v>
      </c>
      <c r="J34" s="1" t="s">
        <v>348</v>
      </c>
      <c r="K34" s="1" t="s">
        <v>376</v>
      </c>
      <c r="L34" s="1" t="s">
        <v>407</v>
      </c>
    </row>
    <row r="35" spans="1:12" x14ac:dyDescent="0.25">
      <c r="A35" s="3" t="s">
        <v>112</v>
      </c>
      <c r="B35" s="1" t="s">
        <v>20</v>
      </c>
      <c r="C35" s="1" t="s">
        <v>160</v>
      </c>
      <c r="D35" s="1" t="s">
        <v>160</v>
      </c>
      <c r="E35" s="1" t="s">
        <v>207</v>
      </c>
      <c r="F35" s="1" t="s">
        <v>230</v>
      </c>
      <c r="G35" s="1" t="s">
        <v>230</v>
      </c>
      <c r="H35" s="1" t="s">
        <v>297</v>
      </c>
      <c r="I35" s="1" t="s">
        <v>313</v>
      </c>
      <c r="J35" s="1" t="s">
        <v>349</v>
      </c>
      <c r="K35" s="1" t="s">
        <v>349</v>
      </c>
      <c r="L35" s="1" t="s">
        <v>408</v>
      </c>
    </row>
    <row r="36" spans="1:12" x14ac:dyDescent="0.25">
      <c r="A36" s="3" t="s">
        <v>114</v>
      </c>
      <c r="B36" s="1" t="s">
        <v>20</v>
      </c>
      <c r="C36" s="1" t="s">
        <v>160</v>
      </c>
      <c r="D36" s="1" t="s">
        <v>160</v>
      </c>
      <c r="E36" s="1" t="s">
        <v>207</v>
      </c>
      <c r="F36" s="1" t="s">
        <v>230</v>
      </c>
      <c r="G36" s="1" t="s">
        <v>230</v>
      </c>
      <c r="H36" s="1" t="s">
        <v>298</v>
      </c>
      <c r="I36" s="1" t="s">
        <v>313</v>
      </c>
      <c r="J36" s="1" t="s">
        <v>349</v>
      </c>
      <c r="K36" s="1" t="s">
        <v>349</v>
      </c>
      <c r="L36" s="1" t="s">
        <v>408</v>
      </c>
    </row>
    <row r="37" spans="1:12" x14ac:dyDescent="0.25">
      <c r="A37" s="3" t="s">
        <v>116</v>
      </c>
      <c r="B37" s="1" t="s">
        <v>20</v>
      </c>
      <c r="C37" s="1" t="s">
        <v>160</v>
      </c>
      <c r="D37" s="1" t="s">
        <v>160</v>
      </c>
      <c r="E37" s="1" t="s">
        <v>207</v>
      </c>
      <c r="F37" s="1" t="s">
        <v>230</v>
      </c>
      <c r="G37" s="1" t="s">
        <v>230</v>
      </c>
      <c r="H37" s="1" t="s">
        <v>298</v>
      </c>
      <c r="I37" s="1" t="s">
        <v>297</v>
      </c>
      <c r="J37" s="1" t="s">
        <v>349</v>
      </c>
      <c r="K37" s="1" t="s">
        <v>349</v>
      </c>
      <c r="L37" s="1" t="s">
        <v>408</v>
      </c>
    </row>
    <row r="38" spans="1:12" x14ac:dyDescent="0.25">
      <c r="A38" s="3" t="s">
        <v>110</v>
      </c>
      <c r="B38" s="1" t="s">
        <v>20</v>
      </c>
      <c r="C38" s="1" t="s">
        <v>160</v>
      </c>
      <c r="D38" s="1" t="s">
        <v>160</v>
      </c>
      <c r="E38" s="1" t="s">
        <v>207</v>
      </c>
      <c r="F38" s="1" t="s">
        <v>230</v>
      </c>
      <c r="G38" s="1" t="s">
        <v>230</v>
      </c>
      <c r="H38" s="1" t="s">
        <v>297</v>
      </c>
      <c r="I38" s="1" t="s">
        <v>297</v>
      </c>
      <c r="J38" s="1" t="s">
        <v>349</v>
      </c>
      <c r="K38" s="1" t="s">
        <v>349</v>
      </c>
      <c r="L38" s="1" t="s">
        <v>408</v>
      </c>
    </row>
    <row r="39" spans="1:12" x14ac:dyDescent="0.25">
      <c r="A39" s="3" t="s">
        <v>118</v>
      </c>
      <c r="B39" s="1" t="s">
        <v>17</v>
      </c>
      <c r="C39" s="1" t="s">
        <v>17</v>
      </c>
      <c r="D39" s="1" t="s">
        <v>160</v>
      </c>
      <c r="E39" s="1" t="s">
        <v>208</v>
      </c>
      <c r="F39" s="1" t="s">
        <v>230</v>
      </c>
      <c r="G39" s="1" t="s">
        <v>230</v>
      </c>
      <c r="H39" s="1" t="s">
        <v>298</v>
      </c>
      <c r="I39" s="1" t="s">
        <v>313</v>
      </c>
      <c r="J39" s="1" t="s">
        <v>349</v>
      </c>
      <c r="K39" s="1" t="s">
        <v>349</v>
      </c>
      <c r="L39" s="1" t="s">
        <v>408</v>
      </c>
    </row>
    <row r="40" spans="1:12" x14ac:dyDescent="0.25">
      <c r="A40" s="3" t="s">
        <v>127</v>
      </c>
      <c r="B40" s="1" t="s">
        <v>17</v>
      </c>
      <c r="C40" s="1" t="s">
        <v>160</v>
      </c>
      <c r="D40" s="1" t="s">
        <v>160</v>
      </c>
      <c r="E40" s="1" t="s">
        <v>207</v>
      </c>
      <c r="F40" s="1" t="s">
        <v>230</v>
      </c>
      <c r="G40" s="1" t="s">
        <v>230</v>
      </c>
      <c r="H40" s="1" t="s">
        <v>297</v>
      </c>
      <c r="I40" s="1" t="s">
        <v>297</v>
      </c>
      <c r="J40" s="1" t="s">
        <v>349</v>
      </c>
      <c r="K40" s="1" t="s">
        <v>349</v>
      </c>
      <c r="L40" s="1" t="s">
        <v>407</v>
      </c>
    </row>
    <row r="41" spans="1:12" x14ac:dyDescent="0.25">
      <c r="A41" s="3" t="s">
        <v>129</v>
      </c>
      <c r="B41" s="1" t="s">
        <v>20</v>
      </c>
      <c r="C41" s="1" t="s">
        <v>160</v>
      </c>
      <c r="D41" s="1" t="s">
        <v>160</v>
      </c>
      <c r="E41" s="1" t="s">
        <v>207</v>
      </c>
      <c r="F41" s="1" t="s">
        <v>207</v>
      </c>
      <c r="G41" s="1" t="s">
        <v>270</v>
      </c>
      <c r="H41" s="1" t="s">
        <v>297</v>
      </c>
      <c r="I41" s="1" t="s">
        <v>297</v>
      </c>
      <c r="J41" s="1" t="s">
        <v>348</v>
      </c>
      <c r="K41" s="1" t="s">
        <v>376</v>
      </c>
      <c r="L41" s="1" t="s">
        <v>407</v>
      </c>
    </row>
    <row r="42" spans="1:12" x14ac:dyDescent="0.25">
      <c r="A42" s="3" t="s">
        <v>131</v>
      </c>
      <c r="B42" s="1" t="s">
        <v>20</v>
      </c>
      <c r="C42" s="1" t="s">
        <v>160</v>
      </c>
      <c r="D42" s="1" t="s">
        <v>160</v>
      </c>
      <c r="E42" s="1" t="s">
        <v>208</v>
      </c>
      <c r="F42" s="1" t="s">
        <v>230</v>
      </c>
      <c r="G42" s="1" t="s">
        <v>230</v>
      </c>
      <c r="H42" s="1" t="s">
        <v>298</v>
      </c>
      <c r="I42" s="1" t="s">
        <v>313</v>
      </c>
      <c r="J42" s="1" t="s">
        <v>349</v>
      </c>
      <c r="K42" s="1" t="s">
        <v>349</v>
      </c>
      <c r="L42" s="1" t="s">
        <v>408</v>
      </c>
    </row>
    <row r="43" spans="1:12" x14ac:dyDescent="0.25">
      <c r="A43" s="3" t="s">
        <v>133</v>
      </c>
      <c r="B43" s="1" t="s">
        <v>17</v>
      </c>
      <c r="C43" s="1" t="s">
        <v>160</v>
      </c>
      <c r="D43" s="1" t="s">
        <v>160</v>
      </c>
      <c r="E43" s="1" t="s">
        <v>207</v>
      </c>
      <c r="F43" s="1" t="s">
        <v>230</v>
      </c>
      <c r="G43" s="1" t="s">
        <v>230</v>
      </c>
      <c r="H43" s="1" t="s">
        <v>298</v>
      </c>
      <c r="I43" s="1" t="s">
        <v>313</v>
      </c>
      <c r="J43" s="1" t="s">
        <v>349</v>
      </c>
      <c r="K43" s="1" t="s">
        <v>349</v>
      </c>
      <c r="L43" s="1" t="s">
        <v>407</v>
      </c>
    </row>
    <row r="44" spans="1:12" x14ac:dyDescent="0.25">
      <c r="A44" s="3" t="s">
        <v>136</v>
      </c>
      <c r="B44" s="1" t="s">
        <v>17</v>
      </c>
      <c r="C44" s="1" t="s">
        <v>17</v>
      </c>
      <c r="D44" s="1" t="s">
        <v>160</v>
      </c>
      <c r="E44" s="1" t="s">
        <v>208</v>
      </c>
      <c r="F44" s="1" t="s">
        <v>230</v>
      </c>
      <c r="G44" s="1" t="s">
        <v>230</v>
      </c>
      <c r="H44" s="1" t="s">
        <v>298</v>
      </c>
      <c r="I44" s="1" t="s">
        <v>313</v>
      </c>
      <c r="J44" s="1" t="s">
        <v>349</v>
      </c>
      <c r="K44" s="1" t="s">
        <v>349</v>
      </c>
      <c r="L44" s="1" t="s">
        <v>408</v>
      </c>
    </row>
    <row r="45" spans="1:12" x14ac:dyDescent="0.25">
      <c r="A45" s="3" t="s">
        <v>138</v>
      </c>
      <c r="B45" s="1" t="s">
        <v>17</v>
      </c>
      <c r="C45" s="1" t="s">
        <v>160</v>
      </c>
      <c r="D45" s="1" t="s">
        <v>160</v>
      </c>
      <c r="E45" s="1" t="s">
        <v>207</v>
      </c>
      <c r="F45" s="1" t="s">
        <v>207</v>
      </c>
      <c r="G45" s="1" t="s">
        <v>270</v>
      </c>
      <c r="H45" s="1" t="s">
        <v>297</v>
      </c>
      <c r="I45" s="1" t="s">
        <v>297</v>
      </c>
      <c r="J45" s="1" t="s">
        <v>348</v>
      </c>
      <c r="K45" s="1" t="s">
        <v>376</v>
      </c>
      <c r="L45" s="1" t="s">
        <v>407</v>
      </c>
    </row>
    <row r="46" spans="1:12" x14ac:dyDescent="0.25">
      <c r="A46" s="3" t="s">
        <v>140</v>
      </c>
      <c r="B46" s="1" t="s">
        <v>20</v>
      </c>
      <c r="C46" s="1" t="s">
        <v>160</v>
      </c>
      <c r="D46" s="1" t="s">
        <v>160</v>
      </c>
      <c r="E46" s="1" t="s">
        <v>207</v>
      </c>
      <c r="F46" s="1" t="s">
        <v>207</v>
      </c>
      <c r="G46" s="1" t="s">
        <v>270</v>
      </c>
      <c r="H46" s="1" t="s">
        <v>297</v>
      </c>
      <c r="I46" s="1" t="s">
        <v>297</v>
      </c>
      <c r="J46" s="1" t="s">
        <v>348</v>
      </c>
      <c r="K46" s="1" t="s">
        <v>376</v>
      </c>
      <c r="L46" s="1" t="s">
        <v>407</v>
      </c>
    </row>
    <row r="47" spans="1:12" x14ac:dyDescent="0.25">
      <c r="A47" s="3" t="s">
        <v>142</v>
      </c>
      <c r="B47" s="1" t="s">
        <v>17</v>
      </c>
      <c r="C47" s="1" t="s">
        <v>160</v>
      </c>
      <c r="D47" s="1" t="s">
        <v>160</v>
      </c>
      <c r="E47" s="1" t="s">
        <v>207</v>
      </c>
      <c r="F47" s="1" t="s">
        <v>230</v>
      </c>
      <c r="G47" s="1" t="s">
        <v>230</v>
      </c>
      <c r="H47" s="1" t="s">
        <v>297</v>
      </c>
      <c r="I47" s="1" t="s">
        <v>297</v>
      </c>
      <c r="J47" s="1" t="s">
        <v>348</v>
      </c>
      <c r="K47" s="1" t="s">
        <v>376</v>
      </c>
      <c r="L47" s="1" t="s">
        <v>407</v>
      </c>
    </row>
    <row r="48" spans="1:12" x14ac:dyDescent="0.25">
      <c r="A48" s="3" t="s">
        <v>144</v>
      </c>
      <c r="B48" s="1" t="s">
        <v>17</v>
      </c>
      <c r="C48" s="1" t="s">
        <v>160</v>
      </c>
      <c r="D48" s="1" t="s">
        <v>160</v>
      </c>
      <c r="E48" s="1" t="s">
        <v>207</v>
      </c>
      <c r="F48" s="1" t="s">
        <v>207</v>
      </c>
      <c r="G48" s="1" t="s">
        <v>270</v>
      </c>
      <c r="H48" s="1" t="s">
        <v>297</v>
      </c>
      <c r="I48" s="1" t="s">
        <v>297</v>
      </c>
      <c r="J48" s="1" t="s">
        <v>348</v>
      </c>
      <c r="K48" s="1" t="s">
        <v>376</v>
      </c>
      <c r="L48" s="1" t="s">
        <v>407</v>
      </c>
    </row>
    <row r="49" spans="1:12" x14ac:dyDescent="0.25">
      <c r="A49" s="3" t="s">
        <v>146</v>
      </c>
      <c r="B49" s="1" t="s">
        <v>20</v>
      </c>
      <c r="C49" s="1" t="s">
        <v>160</v>
      </c>
      <c r="D49" s="1" t="s">
        <v>160</v>
      </c>
      <c r="E49" s="1" t="s">
        <v>207</v>
      </c>
      <c r="F49" s="1" t="s">
        <v>207</v>
      </c>
      <c r="G49" s="1" t="s">
        <v>270</v>
      </c>
      <c r="H49" s="1" t="s">
        <v>297</v>
      </c>
      <c r="I49" s="1" t="s">
        <v>297</v>
      </c>
      <c r="J49" s="1" t="s">
        <v>348</v>
      </c>
      <c r="K49" s="1" t="s">
        <v>376</v>
      </c>
      <c r="L49" s="1" t="s">
        <v>407</v>
      </c>
    </row>
    <row r="50" spans="1:12" x14ac:dyDescent="0.25">
      <c r="A50" s="3" t="s">
        <v>151</v>
      </c>
      <c r="B50" s="1" t="s">
        <v>20</v>
      </c>
      <c r="C50" s="1" t="s">
        <v>160</v>
      </c>
      <c r="D50" s="1" t="s">
        <v>160</v>
      </c>
      <c r="E50" s="1" t="s">
        <v>207</v>
      </c>
      <c r="F50" s="1" t="s">
        <v>207</v>
      </c>
      <c r="G50" s="1" t="s">
        <v>270</v>
      </c>
      <c r="H50" s="1" t="s">
        <v>297</v>
      </c>
      <c r="I50" s="1" t="s">
        <v>297</v>
      </c>
      <c r="J50" s="1" t="s">
        <v>349</v>
      </c>
      <c r="K50" s="1" t="s">
        <v>349</v>
      </c>
      <c r="L50" s="1" t="s">
        <v>408</v>
      </c>
    </row>
    <row r="51" spans="1:12" x14ac:dyDescent="0.25">
      <c r="A51" s="3" t="s">
        <v>149</v>
      </c>
      <c r="B51" s="1" t="s">
        <v>20</v>
      </c>
      <c r="C51" s="1" t="s">
        <v>160</v>
      </c>
      <c r="D51" s="1" t="s">
        <v>160</v>
      </c>
      <c r="E51" s="1" t="s">
        <v>207</v>
      </c>
      <c r="F51" s="1" t="s">
        <v>230</v>
      </c>
      <c r="G51" s="1" t="s">
        <v>230</v>
      </c>
      <c r="H51" s="1" t="s">
        <v>298</v>
      </c>
      <c r="I51" s="1" t="s">
        <v>313</v>
      </c>
      <c r="J51" s="1" t="s">
        <v>349</v>
      </c>
      <c r="K51" s="1" t="s">
        <v>349</v>
      </c>
      <c r="L51" s="1" t="s">
        <v>408</v>
      </c>
    </row>
    <row r="52" spans="1:12" x14ac:dyDescent="0.25">
      <c r="A52" s="3" t="s">
        <v>153</v>
      </c>
      <c r="B52" s="1" t="s">
        <v>20</v>
      </c>
      <c r="C52" s="1" t="s">
        <v>160</v>
      </c>
      <c r="D52" s="1" t="s">
        <v>160</v>
      </c>
      <c r="E52" s="1" t="s">
        <v>208</v>
      </c>
      <c r="F52" s="1" t="s">
        <v>230</v>
      </c>
      <c r="G52" s="1" t="s">
        <v>230</v>
      </c>
      <c r="H52" s="1" t="s">
        <v>298</v>
      </c>
      <c r="I52" s="1" t="s">
        <v>313</v>
      </c>
      <c r="J52" s="1" t="s">
        <v>349</v>
      </c>
      <c r="K52" s="1" t="s">
        <v>349</v>
      </c>
      <c r="L52" s="1" t="s">
        <v>408</v>
      </c>
    </row>
    <row r="53" spans="1:12" x14ac:dyDescent="0.25">
      <c r="A53" s="3" t="s">
        <v>157</v>
      </c>
      <c r="B53" s="1" t="s">
        <v>17</v>
      </c>
      <c r="C53" s="1" t="s">
        <v>160</v>
      </c>
      <c r="D53" s="1" t="s">
        <v>160</v>
      </c>
      <c r="E53" s="1" t="s">
        <v>208</v>
      </c>
      <c r="F53" s="1" t="s">
        <v>230</v>
      </c>
      <c r="G53" s="1" t="s">
        <v>230</v>
      </c>
      <c r="H53" s="1" t="s">
        <v>298</v>
      </c>
      <c r="I53" s="1" t="s">
        <v>313</v>
      </c>
      <c r="J53" s="1" t="s">
        <v>349</v>
      </c>
      <c r="K53" s="1" t="s">
        <v>349</v>
      </c>
      <c r="L53" s="1" t="s">
        <v>407</v>
      </c>
    </row>
    <row r="54" spans="1:12" x14ac:dyDescent="0.25">
      <c r="A54" s="3" t="s">
        <v>155</v>
      </c>
      <c r="B54" s="1" t="s">
        <v>17</v>
      </c>
      <c r="C54" s="1" t="s">
        <v>17</v>
      </c>
      <c r="D54" s="1" t="s">
        <v>160</v>
      </c>
      <c r="E54" s="1" t="s">
        <v>208</v>
      </c>
      <c r="F54" s="1" t="s">
        <v>230</v>
      </c>
      <c r="G54" s="1" t="s">
        <v>230</v>
      </c>
      <c r="H54" s="1" t="s">
        <v>297</v>
      </c>
      <c r="I54" s="1" t="s">
        <v>297</v>
      </c>
      <c r="J54" s="1" t="s">
        <v>348</v>
      </c>
      <c r="K54" s="1" t="s">
        <v>376</v>
      </c>
      <c r="L54" s="1" t="s">
        <v>407</v>
      </c>
    </row>
    <row r="55" spans="1:12" x14ac:dyDescent="0.25">
      <c r="A55" s="3" t="s">
        <v>159</v>
      </c>
      <c r="B55" s="1" t="s">
        <v>20</v>
      </c>
      <c r="C55" s="1" t="s">
        <v>160</v>
      </c>
      <c r="D55" s="1" t="s">
        <v>160</v>
      </c>
      <c r="E55" s="1" t="s">
        <v>207</v>
      </c>
      <c r="F55" s="1" t="s">
        <v>207</v>
      </c>
      <c r="G55" s="1" t="s">
        <v>270</v>
      </c>
      <c r="H55" s="1" t="s">
        <v>297</v>
      </c>
      <c r="I55" s="1" t="s">
        <v>297</v>
      </c>
      <c r="J55" s="1" t="s">
        <v>348</v>
      </c>
      <c r="K55" s="1" t="s">
        <v>376</v>
      </c>
      <c r="L55" s="1" t="s">
        <v>407</v>
      </c>
    </row>
  </sheetData>
  <pageMargins left="0.7" right="0.7" top="0.75" bottom="0.75" header="0.3" footer="0.3"/>
  <pageSetup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expression" priority="1" id="{CE5DB02D-5AD8-4171-B197-213646B65417}">
            <xm:f>B5=VLOOKUP(B$4,'national-winners'!$A$2:$B$13,2,0)</xm:f>
            <x14:dxf>
              <font>
                <b val="0"/>
                <i val="0"/>
              </font>
              <fill>
                <patternFill patternType="solid">
                  <bgColor theme="9" tint="0.79998168889431442"/>
                </patternFill>
              </fill>
              <border>
                <left/>
                <right/>
                <top/>
                <bottom/>
              </border>
            </x14:dxf>
          </x14:cfRule>
          <xm:sqref>B5:L55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4EF62-2EE5-4A74-9DAA-26417092A79A}">
  <dimension ref="A1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12" width="5" bestFit="1" customWidth="1"/>
    <col min="13" max="13" width="11.28515625" bestFit="1" customWidth="1"/>
    <col min="14" max="14" width="19.5703125" bestFit="1" customWidth="1"/>
    <col min="15" max="15" width="20" bestFit="1" customWidth="1"/>
    <col min="16" max="16" width="19.5703125" bestFit="1" customWidth="1"/>
    <col min="17" max="17" width="20" bestFit="1" customWidth="1"/>
    <col min="18" max="18" width="19.5703125" bestFit="1" customWidth="1"/>
    <col min="19" max="19" width="20" bestFit="1" customWidth="1"/>
    <col min="20" max="20" width="19.5703125" bestFit="1" customWidth="1"/>
    <col min="21" max="21" width="20" bestFit="1" customWidth="1"/>
    <col min="22" max="22" width="19.5703125" bestFit="1" customWidth="1"/>
    <col min="23" max="23" width="20" bestFit="1" customWidth="1"/>
    <col min="24" max="24" width="24.5703125" bestFit="1" customWidth="1"/>
    <col min="25" max="25" width="25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1976-2016-president</vt:lpstr>
      <vt:lpstr>1976-2016-president_working</vt:lpstr>
      <vt:lpstr>1976-2016-president (3)</vt:lpstr>
      <vt:lpstr>national-winners</vt:lpstr>
      <vt:lpstr>state-winning-votes</vt:lpstr>
      <vt:lpstr>state-winners</vt:lpstr>
      <vt:lpstr>state-winners (2)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</dc:creator>
  <cp:lastModifiedBy>lauren</cp:lastModifiedBy>
  <dcterms:created xsi:type="dcterms:W3CDTF">2020-11-14T21:02:57Z</dcterms:created>
  <dcterms:modified xsi:type="dcterms:W3CDTF">2020-11-14T21:07:36Z</dcterms:modified>
</cp:coreProperties>
</file>